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ate1904="1" hidePivotFieldList="1"/>
  <bookViews>
    <workbookView xWindow="0" yWindow="60" windowWidth="19320" windowHeight="7560" tabRatio="874" activeTab="10"/>
  </bookViews>
  <sheets>
    <sheet name="Controles" sheetId="14" r:id="rId1"/>
    <sheet name="Instrutivo FEPI" sheetId="22" r:id="rId2"/>
    <sheet name="FEPI" sheetId="21" r:id="rId3"/>
    <sheet name="Instrutivo Aves" sheetId="23" r:id="rId4"/>
    <sheet name="AVES" sheetId="5" r:id="rId5"/>
    <sheet name="Instrutivo Mormo" sheetId="27" r:id="rId6"/>
    <sheet name="MORMO" sheetId="1" r:id="rId7"/>
    <sheet name="Instrutivo AIE" sheetId="28" r:id="rId8"/>
    <sheet name="AIE" sheetId="2" r:id="rId9"/>
    <sheet name="Instrutivo Bruc" sheetId="24" r:id="rId10"/>
    <sheet name="BRUCELOSE" sheetId="3" r:id="rId11"/>
    <sheet name="Instrutivo Tub" sheetId="25" r:id="rId12"/>
    <sheet name="TUBERCULOSE" sheetId="4" r:id="rId13"/>
    <sheet name="Instrutivo Raiva" sheetId="26" r:id="rId14"/>
    <sheet name="RAIVA" sheetId="7" r:id="rId15"/>
    <sheet name="Vínculos" sheetId="11" state="hidden" r:id="rId16"/>
    <sheet name="Municípios" sheetId="12" state="hidden" r:id="rId17"/>
  </sheets>
  <definedNames>
    <definedName name="_xlnm._FilterDatabase" localSheetId="8" hidden="1">AIE!$AB$1:$AD$5573</definedName>
    <definedName name="_xlnm._FilterDatabase" localSheetId="4" hidden="1">AVES!$A$1:$W$10</definedName>
    <definedName name="_xlnm._FilterDatabase" localSheetId="10" hidden="1">BRUCELOSE!$A$1:$W$300</definedName>
    <definedName name="_xlnm._FilterDatabase" localSheetId="2" hidden="1">FEPI!$A$1:$AB$1</definedName>
    <definedName name="_xlnm._FilterDatabase" localSheetId="6" hidden="1">MORMO!$A$1:$W$200</definedName>
    <definedName name="_xlnm._FilterDatabase" localSheetId="16" hidden="1">Municípios!$A$1:$C$5573</definedName>
    <definedName name="_xlnm._FilterDatabase" localSheetId="14" hidden="1">RAIVA!$A$1:$Z$600</definedName>
    <definedName name="_xlnm._FilterDatabase" localSheetId="12" hidden="1">TUBERCULOSE!$A$1:$W$300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co">FEPI!$C$1:$E$1</definedName>
    <definedName name="ct">FEPI!#REF!</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4525"/>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7" i="4" l="1"/>
  <c r="R3" i="1" l="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S2" i="2"/>
  <c r="R2" i="2"/>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P3" i="4"/>
  <c r="P4" i="4"/>
  <c r="P5"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270" i="4"/>
  <c r="P271" i="4"/>
  <c r="P272" i="4"/>
  <c r="P273" i="4"/>
  <c r="P274" i="4"/>
  <c r="P275" i="4"/>
  <c r="P276" i="4"/>
  <c r="P277" i="4"/>
  <c r="P278" i="4"/>
  <c r="P279" i="4"/>
  <c r="P280" i="4"/>
  <c r="P281" i="4"/>
  <c r="P282" i="4"/>
  <c r="P283" i="4"/>
  <c r="P284" i="4"/>
  <c r="P285" i="4"/>
  <c r="P286" i="4"/>
  <c r="P287" i="4"/>
  <c r="P288" i="4"/>
  <c r="P289" i="4"/>
  <c r="P290" i="4"/>
  <c r="P291" i="4"/>
  <c r="P292" i="4"/>
  <c r="P293" i="4"/>
  <c r="P294" i="4"/>
  <c r="P295" i="4"/>
  <c r="P296" i="4"/>
  <c r="P297" i="4"/>
  <c r="P298" i="4"/>
  <c r="P299" i="4"/>
  <c r="P300" i="4"/>
  <c r="P2" i="4"/>
  <c r="O2" i="7"/>
  <c r="O7" i="3"/>
  <c r="AB3" i="5"/>
  <c r="X24" i="21" l="1"/>
  <c r="R2" i="7" l="1"/>
  <c r="V3" i="4"/>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2" i="4"/>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2" i="3"/>
  <c r="V3" i="3"/>
  <c r="U2" i="1"/>
  <c r="J2" i="1"/>
  <c r="V3" i="5" l="1"/>
  <c r="S3" i="5"/>
  <c r="R3" i="5"/>
  <c r="Q3" i="5"/>
  <c r="P3" i="5"/>
  <c r="O3" i="5"/>
  <c r="N3" i="5"/>
  <c r="V5" i="5" l="1"/>
  <c r="V6" i="5"/>
  <c r="V7" i="5"/>
  <c r="V8" i="5"/>
  <c r="V9" i="5"/>
  <c r="V10" i="5"/>
  <c r="V4" i="5"/>
  <c r="T3" i="5" l="1"/>
  <c r="T2" i="5"/>
  <c r="P4" i="5"/>
  <c r="P5" i="5"/>
  <c r="P6" i="5"/>
  <c r="P7" i="5"/>
  <c r="P8" i="5"/>
  <c r="P9" i="5"/>
  <c r="P10" i="5"/>
  <c r="O4" i="5"/>
  <c r="O5" i="5"/>
  <c r="O6" i="5"/>
  <c r="O7" i="5"/>
  <c r="O8" i="5"/>
  <c r="O9" i="5"/>
  <c r="O10" i="5"/>
  <c r="M3" i="5" l="1"/>
  <c r="E2" i="14"/>
  <c r="K36" i="21" l="1"/>
  <c r="K37" i="21"/>
  <c r="K38" i="21"/>
  <c r="K39" i="21"/>
  <c r="Z22" i="21"/>
  <c r="Z23" i="21"/>
  <c r="Z3" i="21" l="1"/>
  <c r="AB3" i="21" s="1"/>
  <c r="Z4" i="21"/>
  <c r="AB4" i="21" s="1"/>
  <c r="Z5" i="21"/>
  <c r="AB5" i="21" s="1"/>
  <c r="Z6" i="21"/>
  <c r="AB6" i="21" s="1"/>
  <c r="Z7" i="21"/>
  <c r="AB7" i="21" s="1"/>
  <c r="Z8" i="21"/>
  <c r="AB8" i="21" s="1"/>
  <c r="Z9" i="21"/>
  <c r="AB9" i="21" s="1"/>
  <c r="Z10" i="21"/>
  <c r="AB10" i="21" s="1"/>
  <c r="Z11" i="21"/>
  <c r="AB11" i="21" s="1"/>
  <c r="Z12" i="21"/>
  <c r="AB12" i="21" s="1"/>
  <c r="Z13" i="21"/>
  <c r="AB13" i="21" s="1"/>
  <c r="Z14" i="21"/>
  <c r="AB14" i="21" s="1"/>
  <c r="Z15" i="21"/>
  <c r="AB15" i="21" s="1"/>
  <c r="Z16" i="21"/>
  <c r="AB16" i="21" s="1"/>
  <c r="Z17" i="21"/>
  <c r="AB17" i="21" s="1"/>
  <c r="Z18" i="21"/>
  <c r="AB18" i="21" s="1"/>
  <c r="Z19" i="21"/>
  <c r="AB19" i="21" s="1"/>
  <c r="Z20" i="21"/>
  <c r="AB20" i="21" s="1"/>
  <c r="Z21" i="21"/>
  <c r="AB21" i="21" s="1"/>
  <c r="Z2" i="21"/>
  <c r="AB2" i="21" s="1"/>
  <c r="X38" i="21"/>
  <c r="X39" i="21"/>
  <c r="X40" i="21"/>
  <c r="X41" i="21"/>
  <c r="X42" i="21"/>
  <c r="X43" i="21"/>
  <c r="X44" i="21"/>
  <c r="X45" i="21"/>
  <c r="X46" i="21"/>
  <c r="X47" i="21"/>
  <c r="X48" i="21"/>
  <c r="X49" i="21"/>
  <c r="X50" i="21"/>
  <c r="X51" i="21"/>
  <c r="X52" i="21"/>
  <c r="X53" i="21"/>
  <c r="X54" i="21"/>
  <c r="X55" i="21"/>
  <c r="X56" i="21"/>
  <c r="X57" i="21"/>
  <c r="X58" i="21"/>
  <c r="X59" i="21"/>
  <c r="X60" i="21"/>
  <c r="X37" i="21"/>
  <c r="X25" i="21"/>
  <c r="X26" i="21"/>
  <c r="X27" i="21"/>
  <c r="X28" i="21"/>
  <c r="X29" i="21"/>
  <c r="X30" i="21"/>
  <c r="X31" i="21"/>
  <c r="X32" i="21"/>
  <c r="X33" i="21"/>
  <c r="X34" i="21"/>
  <c r="X35" i="21"/>
  <c r="AA22" i="21" l="1"/>
  <c r="AA23" i="21"/>
  <c r="AA24" i="21"/>
  <c r="AA25" i="21"/>
  <c r="AA26" i="21"/>
  <c r="AA28" i="21" l="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27" i="21"/>
  <c r="W29" i="21" l="1"/>
  <c r="Y2" i="1" l="1"/>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Z3" i="4"/>
  <c r="Z4" i="4"/>
  <c r="Z5" i="4"/>
  <c r="Z6" i="4"/>
  <c r="Z7"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2" i="4"/>
  <c r="AI300" i="3"/>
  <c r="U2" i="7"/>
  <c r="S3" i="7"/>
  <c r="S4" i="7"/>
  <c r="S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2" i="7"/>
  <c r="R3" i="7"/>
  <c r="R4" i="7"/>
  <c r="R5"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Q3" i="7"/>
  <c r="Q4" i="7"/>
  <c r="Q5" i="7"/>
  <c r="Q6" i="7"/>
  <c r="Q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2" i="7"/>
  <c r="P3" i="7"/>
  <c r="P4" i="7"/>
  <c r="P5" i="7"/>
  <c r="P6" i="7"/>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2" i="7"/>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 r="O541" i="7"/>
  <c r="O542" i="7"/>
  <c r="O543" i="7"/>
  <c r="O544" i="7"/>
  <c r="O545" i="7"/>
  <c r="O546" i="7"/>
  <c r="O547" i="7"/>
  <c r="O548" i="7"/>
  <c r="O549" i="7"/>
  <c r="O550" i="7"/>
  <c r="O551" i="7"/>
  <c r="O552" i="7"/>
  <c r="O553" i="7"/>
  <c r="O554" i="7"/>
  <c r="O555" i="7"/>
  <c r="O556" i="7"/>
  <c r="O557" i="7"/>
  <c r="O558" i="7"/>
  <c r="O559" i="7"/>
  <c r="O560" i="7"/>
  <c r="O561" i="7"/>
  <c r="O562" i="7"/>
  <c r="O563" i="7"/>
  <c r="O564" i="7"/>
  <c r="O565" i="7"/>
  <c r="O566" i="7"/>
  <c r="O567" i="7"/>
  <c r="O568" i="7"/>
  <c r="O569" i="7"/>
  <c r="O570" i="7"/>
  <c r="O571" i="7"/>
  <c r="O572" i="7"/>
  <c r="O573" i="7"/>
  <c r="O574" i="7"/>
  <c r="O575" i="7"/>
  <c r="O576" i="7"/>
  <c r="O577" i="7"/>
  <c r="O578" i="7"/>
  <c r="O579" i="7"/>
  <c r="O580" i="7"/>
  <c r="O581" i="7"/>
  <c r="O582" i="7"/>
  <c r="O583" i="7"/>
  <c r="O584" i="7"/>
  <c r="O585" i="7"/>
  <c r="O586" i="7"/>
  <c r="O587" i="7"/>
  <c r="O588" i="7"/>
  <c r="O589" i="7"/>
  <c r="O590" i="7"/>
  <c r="O591" i="7"/>
  <c r="O592" i="7"/>
  <c r="O593" i="7"/>
  <c r="O594" i="7"/>
  <c r="O595" i="7"/>
  <c r="O596" i="7"/>
  <c r="O597" i="7"/>
  <c r="O598" i="7"/>
  <c r="O599" i="7"/>
  <c r="O600" i="7"/>
  <c r="N3" i="7"/>
  <c r="N4" i="7"/>
  <c r="N5" i="7"/>
  <c r="N6" i="7"/>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508" i="7"/>
  <c r="N509" i="7"/>
  <c r="N510" i="7"/>
  <c r="N511" i="7"/>
  <c r="N512" i="7"/>
  <c r="N513" i="7"/>
  <c r="N514" i="7"/>
  <c r="N515" i="7"/>
  <c r="N516" i="7"/>
  <c r="N517" i="7"/>
  <c r="N518" i="7"/>
  <c r="N519" i="7"/>
  <c r="N520" i="7"/>
  <c r="N521" i="7"/>
  <c r="N522" i="7"/>
  <c r="N523" i="7"/>
  <c r="N524" i="7"/>
  <c r="N525" i="7"/>
  <c r="N526" i="7"/>
  <c r="N527" i="7"/>
  <c r="N528" i="7"/>
  <c r="N529" i="7"/>
  <c r="N530" i="7"/>
  <c r="N531" i="7"/>
  <c r="N532" i="7"/>
  <c r="N533" i="7"/>
  <c r="N534" i="7"/>
  <c r="N535" i="7"/>
  <c r="N536" i="7"/>
  <c r="N537" i="7"/>
  <c r="N538" i="7"/>
  <c r="N539" i="7"/>
  <c r="N540" i="7"/>
  <c r="N541" i="7"/>
  <c r="N542" i="7"/>
  <c r="N543" i="7"/>
  <c r="N544" i="7"/>
  <c r="N545" i="7"/>
  <c r="N546" i="7"/>
  <c r="N547" i="7"/>
  <c r="N548" i="7"/>
  <c r="N549" i="7"/>
  <c r="N550" i="7"/>
  <c r="N551" i="7"/>
  <c r="N552" i="7"/>
  <c r="N553" i="7"/>
  <c r="N554" i="7"/>
  <c r="N555" i="7"/>
  <c r="N556" i="7"/>
  <c r="N557" i="7"/>
  <c r="N558" i="7"/>
  <c r="N559" i="7"/>
  <c r="N560" i="7"/>
  <c r="N561" i="7"/>
  <c r="N562" i="7"/>
  <c r="N563" i="7"/>
  <c r="N564" i="7"/>
  <c r="N565" i="7"/>
  <c r="N566" i="7"/>
  <c r="N567" i="7"/>
  <c r="N568" i="7"/>
  <c r="N569" i="7"/>
  <c r="N570" i="7"/>
  <c r="N571" i="7"/>
  <c r="N572" i="7"/>
  <c r="N573" i="7"/>
  <c r="N574" i="7"/>
  <c r="N575" i="7"/>
  <c r="N576" i="7"/>
  <c r="N577" i="7"/>
  <c r="N578" i="7"/>
  <c r="N579" i="7"/>
  <c r="N580" i="7"/>
  <c r="N581" i="7"/>
  <c r="N582" i="7"/>
  <c r="N583" i="7"/>
  <c r="N584" i="7"/>
  <c r="N585" i="7"/>
  <c r="N586" i="7"/>
  <c r="N587" i="7"/>
  <c r="N588" i="7"/>
  <c r="N589" i="7"/>
  <c r="N590" i="7"/>
  <c r="N591" i="7"/>
  <c r="N592" i="7"/>
  <c r="N593" i="7"/>
  <c r="N594" i="7"/>
  <c r="N595" i="7"/>
  <c r="N596" i="7"/>
  <c r="N597" i="7"/>
  <c r="N598" i="7"/>
  <c r="N599" i="7"/>
  <c r="N600" i="7"/>
  <c r="N2" i="7"/>
  <c r="U3" i="4"/>
  <c r="U4" i="4"/>
  <c r="U5" i="4"/>
  <c r="U6" i="4"/>
  <c r="U7" i="4"/>
  <c r="U8" i="4"/>
  <c r="U9" i="4"/>
  <c r="U10" i="4"/>
  <c r="U11"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135" i="4"/>
  <c r="U136" i="4"/>
  <c r="U137" i="4"/>
  <c r="U138" i="4"/>
  <c r="U139" i="4"/>
  <c r="U140" i="4"/>
  <c r="U141" i="4"/>
  <c r="U142" i="4"/>
  <c r="U143" i="4"/>
  <c r="U144" i="4"/>
  <c r="U145" i="4"/>
  <c r="U146" i="4"/>
  <c r="U147" i="4"/>
  <c r="U148" i="4"/>
  <c r="U149" i="4"/>
  <c r="U150" i="4"/>
  <c r="U151" i="4"/>
  <c r="U152" i="4"/>
  <c r="U153" i="4"/>
  <c r="U154" i="4"/>
  <c r="U155" i="4"/>
  <c r="U156" i="4"/>
  <c r="U157" i="4"/>
  <c r="U158" i="4"/>
  <c r="U159" i="4"/>
  <c r="U160" i="4"/>
  <c r="U161" i="4"/>
  <c r="U162" i="4"/>
  <c r="U163" i="4"/>
  <c r="U164" i="4"/>
  <c r="U165" i="4"/>
  <c r="U166" i="4"/>
  <c r="U167" i="4"/>
  <c r="U168" i="4"/>
  <c r="U169" i="4"/>
  <c r="U170" i="4"/>
  <c r="U171" i="4"/>
  <c r="U172" i="4"/>
  <c r="U173" i="4"/>
  <c r="U174" i="4"/>
  <c r="U175" i="4"/>
  <c r="U176" i="4"/>
  <c r="U177" i="4"/>
  <c r="U178" i="4"/>
  <c r="U179" i="4"/>
  <c r="U180" i="4"/>
  <c r="U181" i="4"/>
  <c r="U182" i="4"/>
  <c r="U183" i="4"/>
  <c r="U184" i="4"/>
  <c r="U185" i="4"/>
  <c r="U186" i="4"/>
  <c r="U187" i="4"/>
  <c r="U188" i="4"/>
  <c r="U189" i="4"/>
  <c r="U190" i="4"/>
  <c r="U191" i="4"/>
  <c r="U192" i="4"/>
  <c r="U193" i="4"/>
  <c r="U194" i="4"/>
  <c r="U195" i="4"/>
  <c r="U196" i="4"/>
  <c r="U197" i="4"/>
  <c r="U198" i="4"/>
  <c r="U199" i="4"/>
  <c r="U200" i="4"/>
  <c r="U201" i="4"/>
  <c r="U202" i="4"/>
  <c r="U203" i="4"/>
  <c r="U204" i="4"/>
  <c r="U205" i="4"/>
  <c r="U206" i="4"/>
  <c r="U207" i="4"/>
  <c r="U208" i="4"/>
  <c r="U209" i="4"/>
  <c r="U210" i="4"/>
  <c r="U211" i="4"/>
  <c r="U212" i="4"/>
  <c r="U213" i="4"/>
  <c r="U214" i="4"/>
  <c r="U215" i="4"/>
  <c r="U216" i="4"/>
  <c r="U217" i="4"/>
  <c r="U218" i="4"/>
  <c r="U219" i="4"/>
  <c r="U220" i="4"/>
  <c r="U221" i="4"/>
  <c r="U222" i="4"/>
  <c r="U223" i="4"/>
  <c r="U224" i="4"/>
  <c r="U225" i="4"/>
  <c r="U226" i="4"/>
  <c r="U227" i="4"/>
  <c r="U228" i="4"/>
  <c r="U229" i="4"/>
  <c r="U230" i="4"/>
  <c r="U231" i="4"/>
  <c r="U232" i="4"/>
  <c r="U233" i="4"/>
  <c r="U234" i="4"/>
  <c r="U235" i="4"/>
  <c r="U236" i="4"/>
  <c r="U237" i="4"/>
  <c r="U238" i="4"/>
  <c r="U239" i="4"/>
  <c r="U240" i="4"/>
  <c r="U241" i="4"/>
  <c r="U242" i="4"/>
  <c r="U243" i="4"/>
  <c r="U244" i="4"/>
  <c r="U245" i="4"/>
  <c r="U246" i="4"/>
  <c r="U247" i="4"/>
  <c r="U248" i="4"/>
  <c r="U249" i="4"/>
  <c r="U250" i="4"/>
  <c r="U251" i="4"/>
  <c r="U252" i="4"/>
  <c r="U253" i="4"/>
  <c r="U254" i="4"/>
  <c r="U255" i="4"/>
  <c r="U256" i="4"/>
  <c r="U257" i="4"/>
  <c r="U258" i="4"/>
  <c r="U259" i="4"/>
  <c r="U260" i="4"/>
  <c r="U261" i="4"/>
  <c r="U262" i="4"/>
  <c r="U263" i="4"/>
  <c r="U264" i="4"/>
  <c r="U265" i="4"/>
  <c r="U266" i="4"/>
  <c r="U267" i="4"/>
  <c r="U268" i="4"/>
  <c r="U269" i="4"/>
  <c r="U270" i="4"/>
  <c r="U271" i="4"/>
  <c r="U272" i="4"/>
  <c r="U273" i="4"/>
  <c r="U274" i="4"/>
  <c r="U275" i="4"/>
  <c r="U276" i="4"/>
  <c r="U277" i="4"/>
  <c r="U278" i="4"/>
  <c r="U279" i="4"/>
  <c r="U280" i="4"/>
  <c r="U281" i="4"/>
  <c r="U282" i="4"/>
  <c r="U283" i="4"/>
  <c r="U284" i="4"/>
  <c r="U285" i="4"/>
  <c r="U286" i="4"/>
  <c r="U287" i="4"/>
  <c r="U288" i="4"/>
  <c r="U289" i="4"/>
  <c r="U290" i="4"/>
  <c r="U291" i="4"/>
  <c r="U292" i="4"/>
  <c r="U293" i="4"/>
  <c r="U294" i="4"/>
  <c r="U295" i="4"/>
  <c r="U296" i="4"/>
  <c r="U297" i="4"/>
  <c r="U298" i="4"/>
  <c r="U299" i="4"/>
  <c r="U300" i="4"/>
  <c r="U2" i="4"/>
  <c r="O2" i="4"/>
  <c r="N3" i="3"/>
  <c r="O3" i="3"/>
  <c r="R3" i="3"/>
  <c r="S3" i="3"/>
  <c r="T3" i="3"/>
  <c r="U3" i="3"/>
  <c r="N4" i="3"/>
  <c r="O4" i="3"/>
  <c r="R4" i="3"/>
  <c r="S4" i="3"/>
  <c r="T4" i="3"/>
  <c r="U4" i="3"/>
  <c r="N5" i="3"/>
  <c r="O5" i="3"/>
  <c r="R5" i="3"/>
  <c r="S5" i="3"/>
  <c r="T5" i="3"/>
  <c r="U5" i="3"/>
  <c r="N6" i="3"/>
  <c r="O6" i="3"/>
  <c r="R6" i="3"/>
  <c r="S6" i="3"/>
  <c r="T6" i="3"/>
  <c r="U6" i="3"/>
  <c r="N7" i="3"/>
  <c r="R7" i="3"/>
  <c r="S7" i="3"/>
  <c r="T7" i="3"/>
  <c r="U7" i="3"/>
  <c r="N8" i="3"/>
  <c r="O8" i="3"/>
  <c r="R8" i="3"/>
  <c r="S8" i="3"/>
  <c r="T8" i="3"/>
  <c r="U8" i="3"/>
  <c r="N9" i="3"/>
  <c r="O9" i="3"/>
  <c r="R9" i="3"/>
  <c r="S9" i="3"/>
  <c r="T9" i="3"/>
  <c r="U9" i="3"/>
  <c r="N10" i="3"/>
  <c r="O10" i="3"/>
  <c r="R10" i="3"/>
  <c r="S10" i="3"/>
  <c r="T10" i="3"/>
  <c r="U10" i="3"/>
  <c r="N11" i="3"/>
  <c r="O11" i="3"/>
  <c r="R11" i="3"/>
  <c r="S11" i="3"/>
  <c r="T11" i="3"/>
  <c r="U11" i="3"/>
  <c r="N12" i="3"/>
  <c r="O12" i="3"/>
  <c r="R12" i="3"/>
  <c r="S12" i="3"/>
  <c r="T12" i="3"/>
  <c r="U12" i="3"/>
  <c r="N13" i="3"/>
  <c r="O13" i="3"/>
  <c r="R13" i="3"/>
  <c r="S13" i="3"/>
  <c r="T13" i="3"/>
  <c r="U13" i="3"/>
  <c r="N14" i="3"/>
  <c r="O14" i="3"/>
  <c r="R14" i="3"/>
  <c r="S14" i="3"/>
  <c r="T14" i="3"/>
  <c r="U14" i="3"/>
  <c r="N15" i="3"/>
  <c r="O15" i="3"/>
  <c r="R15" i="3"/>
  <c r="S15" i="3"/>
  <c r="T15" i="3"/>
  <c r="U15" i="3"/>
  <c r="N16" i="3"/>
  <c r="O16" i="3"/>
  <c r="R16" i="3"/>
  <c r="S16" i="3"/>
  <c r="T16" i="3"/>
  <c r="U16" i="3"/>
  <c r="N17" i="3"/>
  <c r="O17" i="3"/>
  <c r="R17" i="3"/>
  <c r="S17" i="3"/>
  <c r="T17" i="3"/>
  <c r="U17" i="3"/>
  <c r="N18" i="3"/>
  <c r="O18" i="3"/>
  <c r="R18" i="3"/>
  <c r="S18" i="3"/>
  <c r="T18" i="3"/>
  <c r="U18" i="3"/>
  <c r="N19" i="3"/>
  <c r="O19" i="3"/>
  <c r="R19" i="3"/>
  <c r="S19" i="3"/>
  <c r="T19" i="3"/>
  <c r="U19" i="3"/>
  <c r="N20" i="3"/>
  <c r="O20" i="3"/>
  <c r="R20" i="3"/>
  <c r="S20" i="3"/>
  <c r="T20" i="3"/>
  <c r="U20" i="3"/>
  <c r="N21" i="3"/>
  <c r="O21" i="3"/>
  <c r="R21" i="3"/>
  <c r="S21" i="3"/>
  <c r="T21" i="3"/>
  <c r="U21" i="3"/>
  <c r="N22" i="3"/>
  <c r="O22" i="3"/>
  <c r="R22" i="3"/>
  <c r="S22" i="3"/>
  <c r="T22" i="3"/>
  <c r="U22" i="3"/>
  <c r="N23" i="3"/>
  <c r="O23" i="3"/>
  <c r="R23" i="3"/>
  <c r="S23" i="3"/>
  <c r="T23" i="3"/>
  <c r="U23" i="3"/>
  <c r="N24" i="3"/>
  <c r="O24" i="3"/>
  <c r="R24" i="3"/>
  <c r="S24" i="3"/>
  <c r="T24" i="3"/>
  <c r="U24" i="3"/>
  <c r="N25" i="3"/>
  <c r="O25" i="3"/>
  <c r="R25" i="3"/>
  <c r="S25" i="3"/>
  <c r="T25" i="3"/>
  <c r="U25" i="3"/>
  <c r="N26" i="3"/>
  <c r="O26" i="3"/>
  <c r="R26" i="3"/>
  <c r="S26" i="3"/>
  <c r="T26" i="3"/>
  <c r="U26" i="3"/>
  <c r="N27" i="3"/>
  <c r="O27" i="3"/>
  <c r="R27" i="3"/>
  <c r="S27" i="3"/>
  <c r="T27" i="3"/>
  <c r="U27" i="3"/>
  <c r="N28" i="3"/>
  <c r="O28" i="3"/>
  <c r="R28" i="3"/>
  <c r="S28" i="3"/>
  <c r="T28" i="3"/>
  <c r="U28" i="3"/>
  <c r="N29" i="3"/>
  <c r="O29" i="3"/>
  <c r="R29" i="3"/>
  <c r="S29" i="3"/>
  <c r="T29" i="3"/>
  <c r="U29" i="3"/>
  <c r="N30" i="3"/>
  <c r="O30" i="3"/>
  <c r="R30" i="3"/>
  <c r="S30" i="3"/>
  <c r="T30" i="3"/>
  <c r="U30" i="3"/>
  <c r="N31" i="3"/>
  <c r="O31" i="3"/>
  <c r="R31" i="3"/>
  <c r="S31" i="3"/>
  <c r="T31" i="3"/>
  <c r="U31" i="3"/>
  <c r="N32" i="3"/>
  <c r="O32" i="3"/>
  <c r="R32" i="3"/>
  <c r="S32" i="3"/>
  <c r="T32" i="3"/>
  <c r="U32" i="3"/>
  <c r="N33" i="3"/>
  <c r="O33" i="3"/>
  <c r="R33" i="3"/>
  <c r="S33" i="3"/>
  <c r="T33" i="3"/>
  <c r="U33" i="3"/>
  <c r="N34" i="3"/>
  <c r="O34" i="3"/>
  <c r="R34" i="3"/>
  <c r="S34" i="3"/>
  <c r="T34" i="3"/>
  <c r="U34" i="3"/>
  <c r="N35" i="3"/>
  <c r="O35" i="3"/>
  <c r="R35" i="3"/>
  <c r="S35" i="3"/>
  <c r="T35" i="3"/>
  <c r="U35" i="3"/>
  <c r="N36" i="3"/>
  <c r="O36" i="3"/>
  <c r="R36" i="3"/>
  <c r="S36" i="3"/>
  <c r="T36" i="3"/>
  <c r="U36" i="3"/>
  <c r="N37" i="3"/>
  <c r="O37" i="3"/>
  <c r="R37" i="3"/>
  <c r="S37" i="3"/>
  <c r="T37" i="3"/>
  <c r="U37" i="3"/>
  <c r="N38" i="3"/>
  <c r="O38" i="3"/>
  <c r="R38" i="3"/>
  <c r="S38" i="3"/>
  <c r="T38" i="3"/>
  <c r="U38" i="3"/>
  <c r="N39" i="3"/>
  <c r="O39" i="3"/>
  <c r="R39" i="3"/>
  <c r="S39" i="3"/>
  <c r="T39" i="3"/>
  <c r="U39" i="3"/>
  <c r="N40" i="3"/>
  <c r="O40" i="3"/>
  <c r="R40" i="3"/>
  <c r="S40" i="3"/>
  <c r="T40" i="3"/>
  <c r="U40" i="3"/>
  <c r="N41" i="3"/>
  <c r="O41" i="3"/>
  <c r="R41" i="3"/>
  <c r="S41" i="3"/>
  <c r="T41" i="3"/>
  <c r="U41" i="3"/>
  <c r="N42" i="3"/>
  <c r="O42" i="3"/>
  <c r="R42" i="3"/>
  <c r="S42" i="3"/>
  <c r="T42" i="3"/>
  <c r="U42" i="3"/>
  <c r="N43" i="3"/>
  <c r="O43" i="3"/>
  <c r="R43" i="3"/>
  <c r="S43" i="3"/>
  <c r="T43" i="3"/>
  <c r="U43" i="3"/>
  <c r="N44" i="3"/>
  <c r="O44" i="3"/>
  <c r="R44" i="3"/>
  <c r="S44" i="3"/>
  <c r="T44" i="3"/>
  <c r="U44" i="3"/>
  <c r="N45" i="3"/>
  <c r="O45" i="3"/>
  <c r="R45" i="3"/>
  <c r="S45" i="3"/>
  <c r="T45" i="3"/>
  <c r="U45" i="3"/>
  <c r="N46" i="3"/>
  <c r="O46" i="3"/>
  <c r="R46" i="3"/>
  <c r="S46" i="3"/>
  <c r="T46" i="3"/>
  <c r="U46" i="3"/>
  <c r="N47" i="3"/>
  <c r="O47" i="3"/>
  <c r="R47" i="3"/>
  <c r="S47" i="3"/>
  <c r="T47" i="3"/>
  <c r="U47" i="3"/>
  <c r="N48" i="3"/>
  <c r="O48" i="3"/>
  <c r="R48" i="3"/>
  <c r="S48" i="3"/>
  <c r="T48" i="3"/>
  <c r="U48" i="3"/>
  <c r="N49" i="3"/>
  <c r="O49" i="3"/>
  <c r="R49" i="3"/>
  <c r="S49" i="3"/>
  <c r="T49" i="3"/>
  <c r="U49" i="3"/>
  <c r="N50" i="3"/>
  <c r="O50" i="3"/>
  <c r="R50" i="3"/>
  <c r="S50" i="3"/>
  <c r="T50" i="3"/>
  <c r="U50" i="3"/>
  <c r="N51" i="3"/>
  <c r="O51" i="3"/>
  <c r="R51" i="3"/>
  <c r="S51" i="3"/>
  <c r="T51" i="3"/>
  <c r="U51" i="3"/>
  <c r="N52" i="3"/>
  <c r="O52" i="3"/>
  <c r="R52" i="3"/>
  <c r="S52" i="3"/>
  <c r="T52" i="3"/>
  <c r="U52" i="3"/>
  <c r="N53" i="3"/>
  <c r="O53" i="3"/>
  <c r="R53" i="3"/>
  <c r="S53" i="3"/>
  <c r="T53" i="3"/>
  <c r="U53" i="3"/>
  <c r="N54" i="3"/>
  <c r="O54" i="3"/>
  <c r="R54" i="3"/>
  <c r="S54" i="3"/>
  <c r="T54" i="3"/>
  <c r="U54" i="3"/>
  <c r="N55" i="3"/>
  <c r="O55" i="3"/>
  <c r="R55" i="3"/>
  <c r="S55" i="3"/>
  <c r="T55" i="3"/>
  <c r="U55" i="3"/>
  <c r="N56" i="3"/>
  <c r="O56" i="3"/>
  <c r="R56" i="3"/>
  <c r="S56" i="3"/>
  <c r="T56" i="3"/>
  <c r="U56" i="3"/>
  <c r="N57" i="3"/>
  <c r="O57" i="3"/>
  <c r="R57" i="3"/>
  <c r="S57" i="3"/>
  <c r="T57" i="3"/>
  <c r="U57" i="3"/>
  <c r="N58" i="3"/>
  <c r="O58" i="3"/>
  <c r="R58" i="3"/>
  <c r="S58" i="3"/>
  <c r="T58" i="3"/>
  <c r="U58" i="3"/>
  <c r="N59" i="3"/>
  <c r="O59" i="3"/>
  <c r="R59" i="3"/>
  <c r="S59" i="3"/>
  <c r="T59" i="3"/>
  <c r="U59" i="3"/>
  <c r="N60" i="3"/>
  <c r="O60" i="3"/>
  <c r="R60" i="3"/>
  <c r="S60" i="3"/>
  <c r="T60" i="3"/>
  <c r="U60" i="3"/>
  <c r="N61" i="3"/>
  <c r="O61" i="3"/>
  <c r="R61" i="3"/>
  <c r="S61" i="3"/>
  <c r="T61" i="3"/>
  <c r="U61" i="3"/>
  <c r="N62" i="3"/>
  <c r="O62" i="3"/>
  <c r="R62" i="3"/>
  <c r="S62" i="3"/>
  <c r="T62" i="3"/>
  <c r="U62" i="3"/>
  <c r="N63" i="3"/>
  <c r="O63" i="3"/>
  <c r="R63" i="3"/>
  <c r="S63" i="3"/>
  <c r="T63" i="3"/>
  <c r="U63" i="3"/>
  <c r="N64" i="3"/>
  <c r="O64" i="3"/>
  <c r="R64" i="3"/>
  <c r="S64" i="3"/>
  <c r="T64" i="3"/>
  <c r="U64" i="3"/>
  <c r="N65" i="3"/>
  <c r="O65" i="3"/>
  <c r="R65" i="3"/>
  <c r="S65" i="3"/>
  <c r="T65" i="3"/>
  <c r="U65" i="3"/>
  <c r="N66" i="3"/>
  <c r="O66" i="3"/>
  <c r="R66" i="3"/>
  <c r="S66" i="3"/>
  <c r="T66" i="3"/>
  <c r="U66" i="3"/>
  <c r="N67" i="3"/>
  <c r="O67" i="3"/>
  <c r="R67" i="3"/>
  <c r="S67" i="3"/>
  <c r="T67" i="3"/>
  <c r="U67" i="3"/>
  <c r="N68" i="3"/>
  <c r="O68" i="3"/>
  <c r="R68" i="3"/>
  <c r="S68" i="3"/>
  <c r="T68" i="3"/>
  <c r="U68" i="3"/>
  <c r="N69" i="3"/>
  <c r="O69" i="3"/>
  <c r="R69" i="3"/>
  <c r="S69" i="3"/>
  <c r="T69" i="3"/>
  <c r="U69" i="3"/>
  <c r="N70" i="3"/>
  <c r="O70" i="3"/>
  <c r="R70" i="3"/>
  <c r="S70" i="3"/>
  <c r="T70" i="3"/>
  <c r="U70" i="3"/>
  <c r="N71" i="3"/>
  <c r="O71" i="3"/>
  <c r="R71" i="3"/>
  <c r="S71" i="3"/>
  <c r="T71" i="3"/>
  <c r="U71" i="3"/>
  <c r="N72" i="3"/>
  <c r="O72" i="3"/>
  <c r="R72" i="3"/>
  <c r="S72" i="3"/>
  <c r="T72" i="3"/>
  <c r="U72" i="3"/>
  <c r="N73" i="3"/>
  <c r="O73" i="3"/>
  <c r="R73" i="3"/>
  <c r="S73" i="3"/>
  <c r="T73" i="3"/>
  <c r="U73" i="3"/>
  <c r="N74" i="3"/>
  <c r="O74" i="3"/>
  <c r="R74" i="3"/>
  <c r="S74" i="3"/>
  <c r="T74" i="3"/>
  <c r="U74" i="3"/>
  <c r="N75" i="3"/>
  <c r="O75" i="3"/>
  <c r="R75" i="3"/>
  <c r="S75" i="3"/>
  <c r="T75" i="3"/>
  <c r="U75" i="3"/>
  <c r="N76" i="3"/>
  <c r="O76" i="3"/>
  <c r="R76" i="3"/>
  <c r="S76" i="3"/>
  <c r="T76" i="3"/>
  <c r="U76" i="3"/>
  <c r="N77" i="3"/>
  <c r="O77" i="3"/>
  <c r="R77" i="3"/>
  <c r="S77" i="3"/>
  <c r="T77" i="3"/>
  <c r="U77" i="3"/>
  <c r="N78" i="3"/>
  <c r="O78" i="3"/>
  <c r="R78" i="3"/>
  <c r="S78" i="3"/>
  <c r="T78" i="3"/>
  <c r="U78" i="3"/>
  <c r="N79" i="3"/>
  <c r="O79" i="3"/>
  <c r="R79" i="3"/>
  <c r="S79" i="3"/>
  <c r="T79" i="3"/>
  <c r="U79" i="3"/>
  <c r="N80" i="3"/>
  <c r="O80" i="3"/>
  <c r="R80" i="3"/>
  <c r="S80" i="3"/>
  <c r="T80" i="3"/>
  <c r="U80" i="3"/>
  <c r="N81" i="3"/>
  <c r="O81" i="3"/>
  <c r="R81" i="3"/>
  <c r="S81" i="3"/>
  <c r="T81" i="3"/>
  <c r="U81" i="3"/>
  <c r="N82" i="3"/>
  <c r="O82" i="3"/>
  <c r="R82" i="3"/>
  <c r="S82" i="3"/>
  <c r="T82" i="3"/>
  <c r="U82" i="3"/>
  <c r="N83" i="3"/>
  <c r="O83" i="3"/>
  <c r="R83" i="3"/>
  <c r="S83" i="3"/>
  <c r="T83" i="3"/>
  <c r="U83" i="3"/>
  <c r="N84" i="3"/>
  <c r="O84" i="3"/>
  <c r="R84" i="3"/>
  <c r="S84" i="3"/>
  <c r="T84" i="3"/>
  <c r="U84" i="3"/>
  <c r="N85" i="3"/>
  <c r="O85" i="3"/>
  <c r="R85" i="3"/>
  <c r="S85" i="3"/>
  <c r="T85" i="3"/>
  <c r="U85" i="3"/>
  <c r="N86" i="3"/>
  <c r="O86" i="3"/>
  <c r="R86" i="3"/>
  <c r="S86" i="3"/>
  <c r="T86" i="3"/>
  <c r="U86" i="3"/>
  <c r="N87" i="3"/>
  <c r="O87" i="3"/>
  <c r="R87" i="3"/>
  <c r="S87" i="3"/>
  <c r="T87" i="3"/>
  <c r="U87" i="3"/>
  <c r="N88" i="3"/>
  <c r="O88" i="3"/>
  <c r="R88" i="3"/>
  <c r="S88" i="3"/>
  <c r="T88" i="3"/>
  <c r="U88" i="3"/>
  <c r="N89" i="3"/>
  <c r="O89" i="3"/>
  <c r="R89" i="3"/>
  <c r="S89" i="3"/>
  <c r="T89" i="3"/>
  <c r="U89" i="3"/>
  <c r="N90" i="3"/>
  <c r="O90" i="3"/>
  <c r="R90" i="3"/>
  <c r="S90" i="3"/>
  <c r="T90" i="3"/>
  <c r="U90" i="3"/>
  <c r="N91" i="3"/>
  <c r="O91" i="3"/>
  <c r="R91" i="3"/>
  <c r="S91" i="3"/>
  <c r="T91" i="3"/>
  <c r="U91" i="3"/>
  <c r="N92" i="3"/>
  <c r="O92" i="3"/>
  <c r="R92" i="3"/>
  <c r="S92" i="3"/>
  <c r="T92" i="3"/>
  <c r="U92" i="3"/>
  <c r="N93" i="3"/>
  <c r="O93" i="3"/>
  <c r="R93" i="3"/>
  <c r="S93" i="3"/>
  <c r="T93" i="3"/>
  <c r="U93" i="3"/>
  <c r="N94" i="3"/>
  <c r="O94" i="3"/>
  <c r="R94" i="3"/>
  <c r="S94" i="3"/>
  <c r="T94" i="3"/>
  <c r="U94" i="3"/>
  <c r="N95" i="3"/>
  <c r="O95" i="3"/>
  <c r="R95" i="3"/>
  <c r="S95" i="3"/>
  <c r="T95" i="3"/>
  <c r="U95" i="3"/>
  <c r="N96" i="3"/>
  <c r="O96" i="3"/>
  <c r="R96" i="3"/>
  <c r="S96" i="3"/>
  <c r="T96" i="3"/>
  <c r="U96" i="3"/>
  <c r="N97" i="3"/>
  <c r="O97" i="3"/>
  <c r="R97" i="3"/>
  <c r="S97" i="3"/>
  <c r="T97" i="3"/>
  <c r="U97" i="3"/>
  <c r="N98" i="3"/>
  <c r="O98" i="3"/>
  <c r="R98" i="3"/>
  <c r="S98" i="3"/>
  <c r="T98" i="3"/>
  <c r="U98" i="3"/>
  <c r="N99" i="3"/>
  <c r="O99" i="3"/>
  <c r="R99" i="3"/>
  <c r="S99" i="3"/>
  <c r="T99" i="3"/>
  <c r="U99" i="3"/>
  <c r="N100" i="3"/>
  <c r="O100" i="3"/>
  <c r="R100" i="3"/>
  <c r="S100" i="3"/>
  <c r="T100" i="3"/>
  <c r="U100" i="3"/>
  <c r="N101" i="3"/>
  <c r="O101" i="3"/>
  <c r="R101" i="3"/>
  <c r="S101" i="3"/>
  <c r="T101" i="3"/>
  <c r="U101" i="3"/>
  <c r="N102" i="3"/>
  <c r="O102" i="3"/>
  <c r="R102" i="3"/>
  <c r="S102" i="3"/>
  <c r="T102" i="3"/>
  <c r="U102" i="3"/>
  <c r="N103" i="3"/>
  <c r="O103" i="3"/>
  <c r="R103" i="3"/>
  <c r="S103" i="3"/>
  <c r="T103" i="3"/>
  <c r="U103" i="3"/>
  <c r="N104" i="3"/>
  <c r="O104" i="3"/>
  <c r="R104" i="3"/>
  <c r="S104" i="3"/>
  <c r="T104" i="3"/>
  <c r="U104" i="3"/>
  <c r="N105" i="3"/>
  <c r="O105" i="3"/>
  <c r="R105" i="3"/>
  <c r="S105" i="3"/>
  <c r="T105" i="3"/>
  <c r="U105" i="3"/>
  <c r="N106" i="3"/>
  <c r="O106" i="3"/>
  <c r="R106" i="3"/>
  <c r="S106" i="3"/>
  <c r="T106" i="3"/>
  <c r="U106" i="3"/>
  <c r="N107" i="3"/>
  <c r="O107" i="3"/>
  <c r="R107" i="3"/>
  <c r="S107" i="3"/>
  <c r="T107" i="3"/>
  <c r="U107" i="3"/>
  <c r="N108" i="3"/>
  <c r="O108" i="3"/>
  <c r="R108" i="3"/>
  <c r="S108" i="3"/>
  <c r="T108" i="3"/>
  <c r="U108" i="3"/>
  <c r="N109" i="3"/>
  <c r="O109" i="3"/>
  <c r="R109" i="3"/>
  <c r="S109" i="3"/>
  <c r="T109" i="3"/>
  <c r="U109" i="3"/>
  <c r="N110" i="3"/>
  <c r="O110" i="3"/>
  <c r="R110" i="3"/>
  <c r="S110" i="3"/>
  <c r="T110" i="3"/>
  <c r="U110" i="3"/>
  <c r="N111" i="3"/>
  <c r="O111" i="3"/>
  <c r="R111" i="3"/>
  <c r="S111" i="3"/>
  <c r="T111" i="3"/>
  <c r="U111" i="3"/>
  <c r="N112" i="3"/>
  <c r="O112" i="3"/>
  <c r="R112" i="3"/>
  <c r="S112" i="3"/>
  <c r="T112" i="3"/>
  <c r="U112" i="3"/>
  <c r="N113" i="3"/>
  <c r="O113" i="3"/>
  <c r="R113" i="3"/>
  <c r="S113" i="3"/>
  <c r="T113" i="3"/>
  <c r="U113" i="3"/>
  <c r="N114" i="3"/>
  <c r="O114" i="3"/>
  <c r="R114" i="3"/>
  <c r="S114" i="3"/>
  <c r="T114" i="3"/>
  <c r="U114" i="3"/>
  <c r="N115" i="3"/>
  <c r="O115" i="3"/>
  <c r="R115" i="3"/>
  <c r="S115" i="3"/>
  <c r="T115" i="3"/>
  <c r="U115" i="3"/>
  <c r="N116" i="3"/>
  <c r="O116" i="3"/>
  <c r="R116" i="3"/>
  <c r="S116" i="3"/>
  <c r="T116" i="3"/>
  <c r="U116" i="3"/>
  <c r="N117" i="3"/>
  <c r="O117" i="3"/>
  <c r="R117" i="3"/>
  <c r="S117" i="3"/>
  <c r="T117" i="3"/>
  <c r="U117" i="3"/>
  <c r="N118" i="3"/>
  <c r="O118" i="3"/>
  <c r="R118" i="3"/>
  <c r="S118" i="3"/>
  <c r="T118" i="3"/>
  <c r="U118" i="3"/>
  <c r="N119" i="3"/>
  <c r="O119" i="3"/>
  <c r="R119" i="3"/>
  <c r="S119" i="3"/>
  <c r="T119" i="3"/>
  <c r="U119" i="3"/>
  <c r="N120" i="3"/>
  <c r="O120" i="3"/>
  <c r="R120" i="3"/>
  <c r="S120" i="3"/>
  <c r="T120" i="3"/>
  <c r="U120" i="3"/>
  <c r="N121" i="3"/>
  <c r="O121" i="3"/>
  <c r="R121" i="3"/>
  <c r="S121" i="3"/>
  <c r="T121" i="3"/>
  <c r="U121" i="3"/>
  <c r="N122" i="3"/>
  <c r="O122" i="3"/>
  <c r="R122" i="3"/>
  <c r="S122" i="3"/>
  <c r="T122" i="3"/>
  <c r="U122" i="3"/>
  <c r="N123" i="3"/>
  <c r="O123" i="3"/>
  <c r="R123" i="3"/>
  <c r="S123" i="3"/>
  <c r="T123" i="3"/>
  <c r="U123" i="3"/>
  <c r="N124" i="3"/>
  <c r="O124" i="3"/>
  <c r="R124" i="3"/>
  <c r="S124" i="3"/>
  <c r="T124" i="3"/>
  <c r="U124" i="3"/>
  <c r="N125" i="3"/>
  <c r="O125" i="3"/>
  <c r="R125" i="3"/>
  <c r="S125" i="3"/>
  <c r="T125" i="3"/>
  <c r="U125" i="3"/>
  <c r="N126" i="3"/>
  <c r="O126" i="3"/>
  <c r="R126" i="3"/>
  <c r="S126" i="3"/>
  <c r="T126" i="3"/>
  <c r="U126" i="3"/>
  <c r="N127" i="3"/>
  <c r="O127" i="3"/>
  <c r="R127" i="3"/>
  <c r="S127" i="3"/>
  <c r="T127" i="3"/>
  <c r="U127" i="3"/>
  <c r="N128" i="3"/>
  <c r="O128" i="3"/>
  <c r="R128" i="3"/>
  <c r="S128" i="3"/>
  <c r="T128" i="3"/>
  <c r="U128" i="3"/>
  <c r="N129" i="3"/>
  <c r="O129" i="3"/>
  <c r="R129" i="3"/>
  <c r="S129" i="3"/>
  <c r="T129" i="3"/>
  <c r="U129" i="3"/>
  <c r="N130" i="3"/>
  <c r="O130" i="3"/>
  <c r="R130" i="3"/>
  <c r="S130" i="3"/>
  <c r="T130" i="3"/>
  <c r="U130" i="3"/>
  <c r="N131" i="3"/>
  <c r="O131" i="3"/>
  <c r="R131" i="3"/>
  <c r="S131" i="3"/>
  <c r="T131" i="3"/>
  <c r="U131" i="3"/>
  <c r="N132" i="3"/>
  <c r="O132" i="3"/>
  <c r="R132" i="3"/>
  <c r="S132" i="3"/>
  <c r="T132" i="3"/>
  <c r="U132" i="3"/>
  <c r="N133" i="3"/>
  <c r="O133" i="3"/>
  <c r="R133" i="3"/>
  <c r="S133" i="3"/>
  <c r="T133" i="3"/>
  <c r="U133" i="3"/>
  <c r="N134" i="3"/>
  <c r="O134" i="3"/>
  <c r="R134" i="3"/>
  <c r="S134" i="3"/>
  <c r="T134" i="3"/>
  <c r="U134" i="3"/>
  <c r="N135" i="3"/>
  <c r="O135" i="3"/>
  <c r="R135" i="3"/>
  <c r="S135" i="3"/>
  <c r="T135" i="3"/>
  <c r="U135" i="3"/>
  <c r="N136" i="3"/>
  <c r="O136" i="3"/>
  <c r="R136" i="3"/>
  <c r="S136" i="3"/>
  <c r="T136" i="3"/>
  <c r="U136" i="3"/>
  <c r="N137" i="3"/>
  <c r="O137" i="3"/>
  <c r="R137" i="3"/>
  <c r="S137" i="3"/>
  <c r="T137" i="3"/>
  <c r="U137" i="3"/>
  <c r="N138" i="3"/>
  <c r="O138" i="3"/>
  <c r="R138" i="3"/>
  <c r="S138" i="3"/>
  <c r="T138" i="3"/>
  <c r="U138" i="3"/>
  <c r="N139" i="3"/>
  <c r="O139" i="3"/>
  <c r="R139" i="3"/>
  <c r="S139" i="3"/>
  <c r="T139" i="3"/>
  <c r="U139" i="3"/>
  <c r="N140" i="3"/>
  <c r="O140" i="3"/>
  <c r="R140" i="3"/>
  <c r="S140" i="3"/>
  <c r="T140" i="3"/>
  <c r="U140" i="3"/>
  <c r="N141" i="3"/>
  <c r="O141" i="3"/>
  <c r="R141" i="3"/>
  <c r="S141" i="3"/>
  <c r="T141" i="3"/>
  <c r="U141" i="3"/>
  <c r="N142" i="3"/>
  <c r="O142" i="3"/>
  <c r="R142" i="3"/>
  <c r="S142" i="3"/>
  <c r="T142" i="3"/>
  <c r="U142" i="3"/>
  <c r="N143" i="3"/>
  <c r="O143" i="3"/>
  <c r="R143" i="3"/>
  <c r="S143" i="3"/>
  <c r="T143" i="3"/>
  <c r="U143" i="3"/>
  <c r="N144" i="3"/>
  <c r="O144" i="3"/>
  <c r="R144" i="3"/>
  <c r="S144" i="3"/>
  <c r="T144" i="3"/>
  <c r="U144" i="3"/>
  <c r="N145" i="3"/>
  <c r="O145" i="3"/>
  <c r="R145" i="3"/>
  <c r="S145" i="3"/>
  <c r="T145" i="3"/>
  <c r="U145" i="3"/>
  <c r="N146" i="3"/>
  <c r="O146" i="3"/>
  <c r="R146" i="3"/>
  <c r="S146" i="3"/>
  <c r="T146" i="3"/>
  <c r="U146" i="3"/>
  <c r="N147" i="3"/>
  <c r="O147" i="3"/>
  <c r="R147" i="3"/>
  <c r="S147" i="3"/>
  <c r="T147" i="3"/>
  <c r="U147" i="3"/>
  <c r="N148" i="3"/>
  <c r="O148" i="3"/>
  <c r="R148" i="3"/>
  <c r="S148" i="3"/>
  <c r="T148" i="3"/>
  <c r="U148" i="3"/>
  <c r="N149" i="3"/>
  <c r="O149" i="3"/>
  <c r="R149" i="3"/>
  <c r="S149" i="3"/>
  <c r="T149" i="3"/>
  <c r="U149" i="3"/>
  <c r="N150" i="3"/>
  <c r="O150" i="3"/>
  <c r="R150" i="3"/>
  <c r="S150" i="3"/>
  <c r="T150" i="3"/>
  <c r="U150" i="3"/>
  <c r="N151" i="3"/>
  <c r="O151" i="3"/>
  <c r="R151" i="3"/>
  <c r="S151" i="3"/>
  <c r="T151" i="3"/>
  <c r="U151" i="3"/>
  <c r="N152" i="3"/>
  <c r="O152" i="3"/>
  <c r="R152" i="3"/>
  <c r="S152" i="3"/>
  <c r="T152" i="3"/>
  <c r="U152" i="3"/>
  <c r="N153" i="3"/>
  <c r="O153" i="3"/>
  <c r="R153" i="3"/>
  <c r="S153" i="3"/>
  <c r="T153" i="3"/>
  <c r="U153" i="3"/>
  <c r="N154" i="3"/>
  <c r="O154" i="3"/>
  <c r="R154" i="3"/>
  <c r="S154" i="3"/>
  <c r="T154" i="3"/>
  <c r="U154" i="3"/>
  <c r="N155" i="3"/>
  <c r="O155" i="3"/>
  <c r="R155" i="3"/>
  <c r="S155" i="3"/>
  <c r="T155" i="3"/>
  <c r="U155" i="3"/>
  <c r="N156" i="3"/>
  <c r="O156" i="3"/>
  <c r="R156" i="3"/>
  <c r="S156" i="3"/>
  <c r="T156" i="3"/>
  <c r="U156" i="3"/>
  <c r="N157" i="3"/>
  <c r="O157" i="3"/>
  <c r="R157" i="3"/>
  <c r="S157" i="3"/>
  <c r="T157" i="3"/>
  <c r="U157" i="3"/>
  <c r="N158" i="3"/>
  <c r="O158" i="3"/>
  <c r="R158" i="3"/>
  <c r="S158" i="3"/>
  <c r="T158" i="3"/>
  <c r="U158" i="3"/>
  <c r="N159" i="3"/>
  <c r="O159" i="3"/>
  <c r="R159" i="3"/>
  <c r="S159" i="3"/>
  <c r="T159" i="3"/>
  <c r="U159" i="3"/>
  <c r="N160" i="3"/>
  <c r="O160" i="3"/>
  <c r="R160" i="3"/>
  <c r="S160" i="3"/>
  <c r="T160" i="3"/>
  <c r="U160" i="3"/>
  <c r="N161" i="3"/>
  <c r="O161" i="3"/>
  <c r="R161" i="3"/>
  <c r="S161" i="3"/>
  <c r="T161" i="3"/>
  <c r="U161" i="3"/>
  <c r="N162" i="3"/>
  <c r="O162" i="3"/>
  <c r="R162" i="3"/>
  <c r="S162" i="3"/>
  <c r="T162" i="3"/>
  <c r="U162" i="3"/>
  <c r="N163" i="3"/>
  <c r="O163" i="3"/>
  <c r="R163" i="3"/>
  <c r="S163" i="3"/>
  <c r="T163" i="3"/>
  <c r="U163" i="3"/>
  <c r="N164" i="3"/>
  <c r="O164" i="3"/>
  <c r="R164" i="3"/>
  <c r="S164" i="3"/>
  <c r="T164" i="3"/>
  <c r="U164" i="3"/>
  <c r="N165" i="3"/>
  <c r="O165" i="3"/>
  <c r="R165" i="3"/>
  <c r="S165" i="3"/>
  <c r="T165" i="3"/>
  <c r="U165" i="3"/>
  <c r="N166" i="3"/>
  <c r="O166" i="3"/>
  <c r="R166" i="3"/>
  <c r="S166" i="3"/>
  <c r="T166" i="3"/>
  <c r="U166" i="3"/>
  <c r="N167" i="3"/>
  <c r="O167" i="3"/>
  <c r="R167" i="3"/>
  <c r="S167" i="3"/>
  <c r="T167" i="3"/>
  <c r="U167" i="3"/>
  <c r="N168" i="3"/>
  <c r="O168" i="3"/>
  <c r="R168" i="3"/>
  <c r="S168" i="3"/>
  <c r="T168" i="3"/>
  <c r="U168" i="3"/>
  <c r="N169" i="3"/>
  <c r="O169" i="3"/>
  <c r="R169" i="3"/>
  <c r="S169" i="3"/>
  <c r="T169" i="3"/>
  <c r="U169" i="3"/>
  <c r="N170" i="3"/>
  <c r="O170" i="3"/>
  <c r="R170" i="3"/>
  <c r="S170" i="3"/>
  <c r="T170" i="3"/>
  <c r="U170" i="3"/>
  <c r="N171" i="3"/>
  <c r="O171" i="3"/>
  <c r="R171" i="3"/>
  <c r="S171" i="3"/>
  <c r="T171" i="3"/>
  <c r="U171" i="3"/>
  <c r="N172" i="3"/>
  <c r="O172" i="3"/>
  <c r="R172" i="3"/>
  <c r="S172" i="3"/>
  <c r="T172" i="3"/>
  <c r="U172" i="3"/>
  <c r="N173" i="3"/>
  <c r="O173" i="3"/>
  <c r="R173" i="3"/>
  <c r="S173" i="3"/>
  <c r="T173" i="3"/>
  <c r="U173" i="3"/>
  <c r="N174" i="3"/>
  <c r="O174" i="3"/>
  <c r="R174" i="3"/>
  <c r="S174" i="3"/>
  <c r="T174" i="3"/>
  <c r="U174" i="3"/>
  <c r="N175" i="3"/>
  <c r="O175" i="3"/>
  <c r="R175" i="3"/>
  <c r="S175" i="3"/>
  <c r="T175" i="3"/>
  <c r="U175" i="3"/>
  <c r="N176" i="3"/>
  <c r="O176" i="3"/>
  <c r="R176" i="3"/>
  <c r="S176" i="3"/>
  <c r="T176" i="3"/>
  <c r="U176" i="3"/>
  <c r="N177" i="3"/>
  <c r="O177" i="3"/>
  <c r="R177" i="3"/>
  <c r="S177" i="3"/>
  <c r="T177" i="3"/>
  <c r="U177" i="3"/>
  <c r="N178" i="3"/>
  <c r="O178" i="3"/>
  <c r="R178" i="3"/>
  <c r="S178" i="3"/>
  <c r="T178" i="3"/>
  <c r="U178" i="3"/>
  <c r="N179" i="3"/>
  <c r="O179" i="3"/>
  <c r="R179" i="3"/>
  <c r="S179" i="3"/>
  <c r="T179" i="3"/>
  <c r="U179" i="3"/>
  <c r="N180" i="3"/>
  <c r="O180" i="3"/>
  <c r="R180" i="3"/>
  <c r="S180" i="3"/>
  <c r="T180" i="3"/>
  <c r="U180" i="3"/>
  <c r="N181" i="3"/>
  <c r="O181" i="3"/>
  <c r="R181" i="3"/>
  <c r="S181" i="3"/>
  <c r="T181" i="3"/>
  <c r="U181" i="3"/>
  <c r="N182" i="3"/>
  <c r="O182" i="3"/>
  <c r="R182" i="3"/>
  <c r="S182" i="3"/>
  <c r="T182" i="3"/>
  <c r="U182" i="3"/>
  <c r="N183" i="3"/>
  <c r="O183" i="3"/>
  <c r="R183" i="3"/>
  <c r="S183" i="3"/>
  <c r="T183" i="3"/>
  <c r="U183" i="3"/>
  <c r="N184" i="3"/>
  <c r="O184" i="3"/>
  <c r="R184" i="3"/>
  <c r="S184" i="3"/>
  <c r="T184" i="3"/>
  <c r="U184" i="3"/>
  <c r="N185" i="3"/>
  <c r="O185" i="3"/>
  <c r="R185" i="3"/>
  <c r="S185" i="3"/>
  <c r="T185" i="3"/>
  <c r="U185" i="3"/>
  <c r="N186" i="3"/>
  <c r="O186" i="3"/>
  <c r="R186" i="3"/>
  <c r="S186" i="3"/>
  <c r="T186" i="3"/>
  <c r="U186" i="3"/>
  <c r="N187" i="3"/>
  <c r="O187" i="3"/>
  <c r="R187" i="3"/>
  <c r="S187" i="3"/>
  <c r="T187" i="3"/>
  <c r="U187" i="3"/>
  <c r="N188" i="3"/>
  <c r="O188" i="3"/>
  <c r="R188" i="3"/>
  <c r="S188" i="3"/>
  <c r="T188" i="3"/>
  <c r="U188" i="3"/>
  <c r="N189" i="3"/>
  <c r="O189" i="3"/>
  <c r="R189" i="3"/>
  <c r="S189" i="3"/>
  <c r="T189" i="3"/>
  <c r="U189" i="3"/>
  <c r="N190" i="3"/>
  <c r="O190" i="3"/>
  <c r="R190" i="3"/>
  <c r="S190" i="3"/>
  <c r="T190" i="3"/>
  <c r="U190" i="3"/>
  <c r="N191" i="3"/>
  <c r="O191" i="3"/>
  <c r="R191" i="3"/>
  <c r="S191" i="3"/>
  <c r="T191" i="3"/>
  <c r="U191" i="3"/>
  <c r="N192" i="3"/>
  <c r="O192" i="3"/>
  <c r="R192" i="3"/>
  <c r="S192" i="3"/>
  <c r="T192" i="3"/>
  <c r="U192" i="3"/>
  <c r="N193" i="3"/>
  <c r="O193" i="3"/>
  <c r="R193" i="3"/>
  <c r="S193" i="3"/>
  <c r="T193" i="3"/>
  <c r="U193" i="3"/>
  <c r="N194" i="3"/>
  <c r="O194" i="3"/>
  <c r="R194" i="3"/>
  <c r="S194" i="3"/>
  <c r="T194" i="3"/>
  <c r="U194" i="3"/>
  <c r="N195" i="3"/>
  <c r="O195" i="3"/>
  <c r="R195" i="3"/>
  <c r="S195" i="3"/>
  <c r="T195" i="3"/>
  <c r="U195" i="3"/>
  <c r="N196" i="3"/>
  <c r="O196" i="3"/>
  <c r="R196" i="3"/>
  <c r="S196" i="3"/>
  <c r="T196" i="3"/>
  <c r="U196" i="3"/>
  <c r="N197" i="3"/>
  <c r="O197" i="3"/>
  <c r="R197" i="3"/>
  <c r="S197" i="3"/>
  <c r="T197" i="3"/>
  <c r="U197" i="3"/>
  <c r="N198" i="3"/>
  <c r="O198" i="3"/>
  <c r="R198" i="3"/>
  <c r="S198" i="3"/>
  <c r="T198" i="3"/>
  <c r="U198" i="3"/>
  <c r="N199" i="3"/>
  <c r="O199" i="3"/>
  <c r="R199" i="3"/>
  <c r="S199" i="3"/>
  <c r="T199" i="3"/>
  <c r="U199" i="3"/>
  <c r="N200" i="3"/>
  <c r="O200" i="3"/>
  <c r="R200" i="3"/>
  <c r="S200" i="3"/>
  <c r="T200" i="3"/>
  <c r="U200" i="3"/>
  <c r="N201" i="3"/>
  <c r="O201" i="3"/>
  <c r="R201" i="3"/>
  <c r="S201" i="3"/>
  <c r="T201" i="3"/>
  <c r="U201" i="3"/>
  <c r="N202" i="3"/>
  <c r="O202" i="3"/>
  <c r="R202" i="3"/>
  <c r="S202" i="3"/>
  <c r="T202" i="3"/>
  <c r="U202" i="3"/>
  <c r="N203" i="3"/>
  <c r="O203" i="3"/>
  <c r="R203" i="3"/>
  <c r="S203" i="3"/>
  <c r="T203" i="3"/>
  <c r="U203" i="3"/>
  <c r="N204" i="3"/>
  <c r="O204" i="3"/>
  <c r="R204" i="3"/>
  <c r="S204" i="3"/>
  <c r="T204" i="3"/>
  <c r="U204" i="3"/>
  <c r="N205" i="3"/>
  <c r="O205" i="3"/>
  <c r="R205" i="3"/>
  <c r="S205" i="3"/>
  <c r="T205" i="3"/>
  <c r="U205" i="3"/>
  <c r="N206" i="3"/>
  <c r="O206" i="3"/>
  <c r="R206" i="3"/>
  <c r="S206" i="3"/>
  <c r="T206" i="3"/>
  <c r="U206" i="3"/>
  <c r="N207" i="3"/>
  <c r="O207" i="3"/>
  <c r="R207" i="3"/>
  <c r="S207" i="3"/>
  <c r="T207" i="3"/>
  <c r="U207" i="3"/>
  <c r="N208" i="3"/>
  <c r="O208" i="3"/>
  <c r="R208" i="3"/>
  <c r="S208" i="3"/>
  <c r="T208" i="3"/>
  <c r="U208" i="3"/>
  <c r="N209" i="3"/>
  <c r="O209" i="3"/>
  <c r="R209" i="3"/>
  <c r="S209" i="3"/>
  <c r="T209" i="3"/>
  <c r="U209" i="3"/>
  <c r="N210" i="3"/>
  <c r="O210" i="3"/>
  <c r="R210" i="3"/>
  <c r="S210" i="3"/>
  <c r="T210" i="3"/>
  <c r="U210" i="3"/>
  <c r="N211" i="3"/>
  <c r="O211" i="3"/>
  <c r="R211" i="3"/>
  <c r="S211" i="3"/>
  <c r="T211" i="3"/>
  <c r="U211" i="3"/>
  <c r="N212" i="3"/>
  <c r="O212" i="3"/>
  <c r="R212" i="3"/>
  <c r="S212" i="3"/>
  <c r="T212" i="3"/>
  <c r="U212" i="3"/>
  <c r="N213" i="3"/>
  <c r="O213" i="3"/>
  <c r="R213" i="3"/>
  <c r="S213" i="3"/>
  <c r="T213" i="3"/>
  <c r="U213" i="3"/>
  <c r="N214" i="3"/>
  <c r="O214" i="3"/>
  <c r="R214" i="3"/>
  <c r="S214" i="3"/>
  <c r="T214" i="3"/>
  <c r="U214" i="3"/>
  <c r="N215" i="3"/>
  <c r="O215" i="3"/>
  <c r="R215" i="3"/>
  <c r="S215" i="3"/>
  <c r="T215" i="3"/>
  <c r="U215" i="3"/>
  <c r="N216" i="3"/>
  <c r="O216" i="3"/>
  <c r="R216" i="3"/>
  <c r="S216" i="3"/>
  <c r="T216" i="3"/>
  <c r="U216" i="3"/>
  <c r="N217" i="3"/>
  <c r="O217" i="3"/>
  <c r="R217" i="3"/>
  <c r="S217" i="3"/>
  <c r="T217" i="3"/>
  <c r="U217" i="3"/>
  <c r="N218" i="3"/>
  <c r="O218" i="3"/>
  <c r="R218" i="3"/>
  <c r="S218" i="3"/>
  <c r="T218" i="3"/>
  <c r="U218" i="3"/>
  <c r="N219" i="3"/>
  <c r="O219" i="3"/>
  <c r="R219" i="3"/>
  <c r="S219" i="3"/>
  <c r="T219" i="3"/>
  <c r="U219" i="3"/>
  <c r="N220" i="3"/>
  <c r="O220" i="3"/>
  <c r="R220" i="3"/>
  <c r="S220" i="3"/>
  <c r="T220" i="3"/>
  <c r="U220" i="3"/>
  <c r="N221" i="3"/>
  <c r="O221" i="3"/>
  <c r="R221" i="3"/>
  <c r="S221" i="3"/>
  <c r="T221" i="3"/>
  <c r="U221" i="3"/>
  <c r="N222" i="3"/>
  <c r="O222" i="3"/>
  <c r="R222" i="3"/>
  <c r="S222" i="3"/>
  <c r="T222" i="3"/>
  <c r="U222" i="3"/>
  <c r="N223" i="3"/>
  <c r="O223" i="3"/>
  <c r="R223" i="3"/>
  <c r="S223" i="3"/>
  <c r="T223" i="3"/>
  <c r="U223" i="3"/>
  <c r="N224" i="3"/>
  <c r="O224" i="3"/>
  <c r="R224" i="3"/>
  <c r="S224" i="3"/>
  <c r="T224" i="3"/>
  <c r="U224" i="3"/>
  <c r="N225" i="3"/>
  <c r="O225" i="3"/>
  <c r="R225" i="3"/>
  <c r="S225" i="3"/>
  <c r="T225" i="3"/>
  <c r="U225" i="3"/>
  <c r="N226" i="3"/>
  <c r="O226" i="3"/>
  <c r="R226" i="3"/>
  <c r="S226" i="3"/>
  <c r="T226" i="3"/>
  <c r="U226" i="3"/>
  <c r="N227" i="3"/>
  <c r="O227" i="3"/>
  <c r="R227" i="3"/>
  <c r="S227" i="3"/>
  <c r="T227" i="3"/>
  <c r="U227" i="3"/>
  <c r="N228" i="3"/>
  <c r="O228" i="3"/>
  <c r="R228" i="3"/>
  <c r="S228" i="3"/>
  <c r="T228" i="3"/>
  <c r="U228" i="3"/>
  <c r="N229" i="3"/>
  <c r="O229" i="3"/>
  <c r="R229" i="3"/>
  <c r="S229" i="3"/>
  <c r="T229" i="3"/>
  <c r="U229" i="3"/>
  <c r="N230" i="3"/>
  <c r="O230" i="3"/>
  <c r="R230" i="3"/>
  <c r="S230" i="3"/>
  <c r="T230" i="3"/>
  <c r="U230" i="3"/>
  <c r="N231" i="3"/>
  <c r="O231" i="3"/>
  <c r="R231" i="3"/>
  <c r="S231" i="3"/>
  <c r="T231" i="3"/>
  <c r="U231" i="3"/>
  <c r="N232" i="3"/>
  <c r="O232" i="3"/>
  <c r="R232" i="3"/>
  <c r="S232" i="3"/>
  <c r="T232" i="3"/>
  <c r="U232" i="3"/>
  <c r="N233" i="3"/>
  <c r="O233" i="3"/>
  <c r="R233" i="3"/>
  <c r="S233" i="3"/>
  <c r="T233" i="3"/>
  <c r="U233" i="3"/>
  <c r="N234" i="3"/>
  <c r="O234" i="3"/>
  <c r="R234" i="3"/>
  <c r="S234" i="3"/>
  <c r="T234" i="3"/>
  <c r="U234" i="3"/>
  <c r="N235" i="3"/>
  <c r="O235" i="3"/>
  <c r="R235" i="3"/>
  <c r="S235" i="3"/>
  <c r="T235" i="3"/>
  <c r="U235" i="3"/>
  <c r="N236" i="3"/>
  <c r="O236" i="3"/>
  <c r="R236" i="3"/>
  <c r="S236" i="3"/>
  <c r="T236" i="3"/>
  <c r="U236" i="3"/>
  <c r="N237" i="3"/>
  <c r="O237" i="3"/>
  <c r="R237" i="3"/>
  <c r="S237" i="3"/>
  <c r="T237" i="3"/>
  <c r="U237" i="3"/>
  <c r="N238" i="3"/>
  <c r="O238" i="3"/>
  <c r="R238" i="3"/>
  <c r="S238" i="3"/>
  <c r="T238" i="3"/>
  <c r="U238" i="3"/>
  <c r="N239" i="3"/>
  <c r="O239" i="3"/>
  <c r="R239" i="3"/>
  <c r="S239" i="3"/>
  <c r="T239" i="3"/>
  <c r="U239" i="3"/>
  <c r="N240" i="3"/>
  <c r="O240" i="3"/>
  <c r="R240" i="3"/>
  <c r="S240" i="3"/>
  <c r="T240" i="3"/>
  <c r="U240" i="3"/>
  <c r="N241" i="3"/>
  <c r="O241" i="3"/>
  <c r="R241" i="3"/>
  <c r="S241" i="3"/>
  <c r="T241" i="3"/>
  <c r="U241" i="3"/>
  <c r="N242" i="3"/>
  <c r="O242" i="3"/>
  <c r="R242" i="3"/>
  <c r="S242" i="3"/>
  <c r="T242" i="3"/>
  <c r="U242" i="3"/>
  <c r="N243" i="3"/>
  <c r="O243" i="3"/>
  <c r="R243" i="3"/>
  <c r="S243" i="3"/>
  <c r="T243" i="3"/>
  <c r="U243" i="3"/>
  <c r="N244" i="3"/>
  <c r="O244" i="3"/>
  <c r="R244" i="3"/>
  <c r="S244" i="3"/>
  <c r="T244" i="3"/>
  <c r="U244" i="3"/>
  <c r="N245" i="3"/>
  <c r="O245" i="3"/>
  <c r="R245" i="3"/>
  <c r="S245" i="3"/>
  <c r="T245" i="3"/>
  <c r="U245" i="3"/>
  <c r="N246" i="3"/>
  <c r="O246" i="3"/>
  <c r="R246" i="3"/>
  <c r="S246" i="3"/>
  <c r="T246" i="3"/>
  <c r="U246" i="3"/>
  <c r="N247" i="3"/>
  <c r="O247" i="3"/>
  <c r="R247" i="3"/>
  <c r="S247" i="3"/>
  <c r="T247" i="3"/>
  <c r="U247" i="3"/>
  <c r="N248" i="3"/>
  <c r="O248" i="3"/>
  <c r="R248" i="3"/>
  <c r="S248" i="3"/>
  <c r="T248" i="3"/>
  <c r="U248" i="3"/>
  <c r="N249" i="3"/>
  <c r="O249" i="3"/>
  <c r="R249" i="3"/>
  <c r="S249" i="3"/>
  <c r="T249" i="3"/>
  <c r="U249" i="3"/>
  <c r="N250" i="3"/>
  <c r="O250" i="3"/>
  <c r="R250" i="3"/>
  <c r="S250" i="3"/>
  <c r="T250" i="3"/>
  <c r="U250" i="3"/>
  <c r="N251" i="3"/>
  <c r="O251" i="3"/>
  <c r="R251" i="3"/>
  <c r="S251" i="3"/>
  <c r="T251" i="3"/>
  <c r="U251" i="3"/>
  <c r="N252" i="3"/>
  <c r="O252" i="3"/>
  <c r="R252" i="3"/>
  <c r="S252" i="3"/>
  <c r="T252" i="3"/>
  <c r="U252" i="3"/>
  <c r="N253" i="3"/>
  <c r="O253" i="3"/>
  <c r="R253" i="3"/>
  <c r="S253" i="3"/>
  <c r="T253" i="3"/>
  <c r="U253" i="3"/>
  <c r="N254" i="3"/>
  <c r="O254" i="3"/>
  <c r="R254" i="3"/>
  <c r="S254" i="3"/>
  <c r="T254" i="3"/>
  <c r="U254" i="3"/>
  <c r="N255" i="3"/>
  <c r="O255" i="3"/>
  <c r="R255" i="3"/>
  <c r="S255" i="3"/>
  <c r="T255" i="3"/>
  <c r="U255" i="3"/>
  <c r="N256" i="3"/>
  <c r="O256" i="3"/>
  <c r="R256" i="3"/>
  <c r="S256" i="3"/>
  <c r="T256" i="3"/>
  <c r="U256" i="3"/>
  <c r="N257" i="3"/>
  <c r="O257" i="3"/>
  <c r="R257" i="3"/>
  <c r="S257" i="3"/>
  <c r="T257" i="3"/>
  <c r="U257" i="3"/>
  <c r="N258" i="3"/>
  <c r="O258" i="3"/>
  <c r="R258" i="3"/>
  <c r="S258" i="3"/>
  <c r="T258" i="3"/>
  <c r="U258" i="3"/>
  <c r="N259" i="3"/>
  <c r="O259" i="3"/>
  <c r="R259" i="3"/>
  <c r="S259" i="3"/>
  <c r="T259" i="3"/>
  <c r="U259" i="3"/>
  <c r="N260" i="3"/>
  <c r="O260" i="3"/>
  <c r="R260" i="3"/>
  <c r="S260" i="3"/>
  <c r="T260" i="3"/>
  <c r="U260" i="3"/>
  <c r="N261" i="3"/>
  <c r="O261" i="3"/>
  <c r="R261" i="3"/>
  <c r="S261" i="3"/>
  <c r="T261" i="3"/>
  <c r="U261" i="3"/>
  <c r="N262" i="3"/>
  <c r="O262" i="3"/>
  <c r="R262" i="3"/>
  <c r="S262" i="3"/>
  <c r="T262" i="3"/>
  <c r="U262" i="3"/>
  <c r="N263" i="3"/>
  <c r="O263" i="3"/>
  <c r="R263" i="3"/>
  <c r="S263" i="3"/>
  <c r="T263" i="3"/>
  <c r="U263" i="3"/>
  <c r="N264" i="3"/>
  <c r="O264" i="3"/>
  <c r="R264" i="3"/>
  <c r="S264" i="3"/>
  <c r="T264" i="3"/>
  <c r="U264" i="3"/>
  <c r="N265" i="3"/>
  <c r="O265" i="3"/>
  <c r="R265" i="3"/>
  <c r="S265" i="3"/>
  <c r="T265" i="3"/>
  <c r="U265" i="3"/>
  <c r="N266" i="3"/>
  <c r="O266" i="3"/>
  <c r="R266" i="3"/>
  <c r="S266" i="3"/>
  <c r="T266" i="3"/>
  <c r="U266" i="3"/>
  <c r="N267" i="3"/>
  <c r="O267" i="3"/>
  <c r="R267" i="3"/>
  <c r="S267" i="3"/>
  <c r="T267" i="3"/>
  <c r="U267" i="3"/>
  <c r="N268" i="3"/>
  <c r="O268" i="3"/>
  <c r="R268" i="3"/>
  <c r="S268" i="3"/>
  <c r="T268" i="3"/>
  <c r="U268" i="3"/>
  <c r="N269" i="3"/>
  <c r="O269" i="3"/>
  <c r="R269" i="3"/>
  <c r="S269" i="3"/>
  <c r="T269" i="3"/>
  <c r="U269" i="3"/>
  <c r="N270" i="3"/>
  <c r="O270" i="3"/>
  <c r="R270" i="3"/>
  <c r="S270" i="3"/>
  <c r="T270" i="3"/>
  <c r="U270" i="3"/>
  <c r="N271" i="3"/>
  <c r="O271" i="3"/>
  <c r="R271" i="3"/>
  <c r="S271" i="3"/>
  <c r="T271" i="3"/>
  <c r="U271" i="3"/>
  <c r="N272" i="3"/>
  <c r="O272" i="3"/>
  <c r="R272" i="3"/>
  <c r="S272" i="3"/>
  <c r="T272" i="3"/>
  <c r="U272" i="3"/>
  <c r="N273" i="3"/>
  <c r="O273" i="3"/>
  <c r="R273" i="3"/>
  <c r="S273" i="3"/>
  <c r="T273" i="3"/>
  <c r="U273" i="3"/>
  <c r="N274" i="3"/>
  <c r="O274" i="3"/>
  <c r="R274" i="3"/>
  <c r="S274" i="3"/>
  <c r="T274" i="3"/>
  <c r="U274" i="3"/>
  <c r="N275" i="3"/>
  <c r="O275" i="3"/>
  <c r="R275" i="3"/>
  <c r="S275" i="3"/>
  <c r="T275" i="3"/>
  <c r="U275" i="3"/>
  <c r="N276" i="3"/>
  <c r="O276" i="3"/>
  <c r="R276" i="3"/>
  <c r="S276" i="3"/>
  <c r="T276" i="3"/>
  <c r="U276" i="3"/>
  <c r="N277" i="3"/>
  <c r="O277" i="3"/>
  <c r="R277" i="3"/>
  <c r="S277" i="3"/>
  <c r="T277" i="3"/>
  <c r="U277" i="3"/>
  <c r="N278" i="3"/>
  <c r="O278" i="3"/>
  <c r="R278" i="3"/>
  <c r="S278" i="3"/>
  <c r="T278" i="3"/>
  <c r="U278" i="3"/>
  <c r="N279" i="3"/>
  <c r="O279" i="3"/>
  <c r="R279" i="3"/>
  <c r="S279" i="3"/>
  <c r="T279" i="3"/>
  <c r="U279" i="3"/>
  <c r="N280" i="3"/>
  <c r="O280" i="3"/>
  <c r="R280" i="3"/>
  <c r="S280" i="3"/>
  <c r="T280" i="3"/>
  <c r="U280" i="3"/>
  <c r="N281" i="3"/>
  <c r="O281" i="3"/>
  <c r="R281" i="3"/>
  <c r="S281" i="3"/>
  <c r="T281" i="3"/>
  <c r="U281" i="3"/>
  <c r="N282" i="3"/>
  <c r="O282" i="3"/>
  <c r="R282" i="3"/>
  <c r="S282" i="3"/>
  <c r="T282" i="3"/>
  <c r="U282" i="3"/>
  <c r="N283" i="3"/>
  <c r="O283" i="3"/>
  <c r="R283" i="3"/>
  <c r="S283" i="3"/>
  <c r="T283" i="3"/>
  <c r="U283" i="3"/>
  <c r="N284" i="3"/>
  <c r="O284" i="3"/>
  <c r="R284" i="3"/>
  <c r="S284" i="3"/>
  <c r="T284" i="3"/>
  <c r="U284" i="3"/>
  <c r="N285" i="3"/>
  <c r="O285" i="3"/>
  <c r="R285" i="3"/>
  <c r="S285" i="3"/>
  <c r="T285" i="3"/>
  <c r="U285" i="3"/>
  <c r="N286" i="3"/>
  <c r="O286" i="3"/>
  <c r="R286" i="3"/>
  <c r="S286" i="3"/>
  <c r="T286" i="3"/>
  <c r="U286" i="3"/>
  <c r="N287" i="3"/>
  <c r="O287" i="3"/>
  <c r="R287" i="3"/>
  <c r="S287" i="3"/>
  <c r="T287" i="3"/>
  <c r="U287" i="3"/>
  <c r="N288" i="3"/>
  <c r="O288" i="3"/>
  <c r="R288" i="3"/>
  <c r="S288" i="3"/>
  <c r="T288" i="3"/>
  <c r="U288" i="3"/>
  <c r="N289" i="3"/>
  <c r="O289" i="3"/>
  <c r="R289" i="3"/>
  <c r="S289" i="3"/>
  <c r="T289" i="3"/>
  <c r="U289" i="3"/>
  <c r="N290" i="3"/>
  <c r="O290" i="3"/>
  <c r="R290" i="3"/>
  <c r="S290" i="3"/>
  <c r="T290" i="3"/>
  <c r="U290" i="3"/>
  <c r="N291" i="3"/>
  <c r="O291" i="3"/>
  <c r="R291" i="3"/>
  <c r="S291" i="3"/>
  <c r="T291" i="3"/>
  <c r="U291" i="3"/>
  <c r="N292" i="3"/>
  <c r="O292" i="3"/>
  <c r="R292" i="3"/>
  <c r="S292" i="3"/>
  <c r="T292" i="3"/>
  <c r="U292" i="3"/>
  <c r="N293" i="3"/>
  <c r="O293" i="3"/>
  <c r="R293" i="3"/>
  <c r="S293" i="3"/>
  <c r="T293" i="3"/>
  <c r="U293" i="3"/>
  <c r="N294" i="3"/>
  <c r="O294" i="3"/>
  <c r="R294" i="3"/>
  <c r="S294" i="3"/>
  <c r="T294" i="3"/>
  <c r="U294" i="3"/>
  <c r="N295" i="3"/>
  <c r="O295" i="3"/>
  <c r="R295" i="3"/>
  <c r="S295" i="3"/>
  <c r="T295" i="3"/>
  <c r="U295" i="3"/>
  <c r="N296" i="3"/>
  <c r="O296" i="3"/>
  <c r="R296" i="3"/>
  <c r="S296" i="3"/>
  <c r="T296" i="3"/>
  <c r="U296" i="3"/>
  <c r="N297" i="3"/>
  <c r="O297" i="3"/>
  <c r="R297" i="3"/>
  <c r="S297" i="3"/>
  <c r="T297" i="3"/>
  <c r="U297" i="3"/>
  <c r="N298" i="3"/>
  <c r="O298" i="3"/>
  <c r="R298" i="3"/>
  <c r="S298" i="3"/>
  <c r="T298" i="3"/>
  <c r="U298" i="3"/>
  <c r="N299" i="3"/>
  <c r="O299" i="3"/>
  <c r="R299" i="3"/>
  <c r="S299" i="3"/>
  <c r="T299" i="3"/>
  <c r="U299" i="3"/>
  <c r="N300" i="3"/>
  <c r="O300" i="3"/>
  <c r="R300" i="3"/>
  <c r="S300" i="3"/>
  <c r="T300" i="3"/>
  <c r="U300" i="3"/>
  <c r="U2" i="3"/>
  <c r="S2" i="3"/>
  <c r="N2" i="3"/>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 i="1"/>
  <c r="O3" i="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X2" i="2"/>
  <c r="V2" i="2"/>
  <c r="U3" i="2"/>
  <c r="U4" i="2"/>
  <c r="U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2" i="2"/>
  <c r="T3" i="2"/>
  <c r="T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2" i="2"/>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Q3" i="1"/>
  <c r="T3" i="1"/>
  <c r="V3" i="1"/>
  <c r="Q4" i="1"/>
  <c r="T4" i="1"/>
  <c r="V4" i="1"/>
  <c r="Q5" i="1"/>
  <c r="T5" i="1"/>
  <c r="V5" i="1"/>
  <c r="Q6" i="1"/>
  <c r="T6" i="1"/>
  <c r="V6" i="1"/>
  <c r="Q7" i="1"/>
  <c r="T7" i="1"/>
  <c r="V7" i="1"/>
  <c r="Q8" i="1"/>
  <c r="T8" i="1"/>
  <c r="V8" i="1"/>
  <c r="Q9" i="1"/>
  <c r="T9" i="1"/>
  <c r="V9" i="1"/>
  <c r="Q10" i="1"/>
  <c r="T10" i="1"/>
  <c r="V10" i="1"/>
  <c r="Q11" i="1"/>
  <c r="T11" i="1"/>
  <c r="V11" i="1"/>
  <c r="Q12" i="1"/>
  <c r="T12" i="1"/>
  <c r="V12" i="1"/>
  <c r="Q13" i="1"/>
  <c r="T13" i="1"/>
  <c r="V13" i="1"/>
  <c r="Q14" i="1"/>
  <c r="T14" i="1"/>
  <c r="V14" i="1"/>
  <c r="Q15" i="1"/>
  <c r="T15" i="1"/>
  <c r="V15" i="1"/>
  <c r="Q16" i="1"/>
  <c r="T16" i="1"/>
  <c r="V16" i="1"/>
  <c r="Q17" i="1"/>
  <c r="T17" i="1"/>
  <c r="V17" i="1"/>
  <c r="Q18" i="1"/>
  <c r="T18" i="1"/>
  <c r="V18" i="1"/>
  <c r="Q19" i="1"/>
  <c r="T19" i="1"/>
  <c r="V19" i="1"/>
  <c r="Q20" i="1"/>
  <c r="T20" i="1"/>
  <c r="V20" i="1"/>
  <c r="Q21" i="1"/>
  <c r="T21" i="1"/>
  <c r="V21" i="1"/>
  <c r="Q22" i="1"/>
  <c r="T22" i="1"/>
  <c r="V22" i="1"/>
  <c r="Q23" i="1"/>
  <c r="T23" i="1"/>
  <c r="V23" i="1"/>
  <c r="Q24" i="1"/>
  <c r="T24" i="1"/>
  <c r="V24" i="1"/>
  <c r="Q25" i="1"/>
  <c r="T25" i="1"/>
  <c r="V25" i="1"/>
  <c r="Q26" i="1"/>
  <c r="T26" i="1"/>
  <c r="V26" i="1"/>
  <c r="Q27" i="1"/>
  <c r="T27" i="1"/>
  <c r="V27" i="1"/>
  <c r="Q28" i="1"/>
  <c r="T28" i="1"/>
  <c r="V28" i="1"/>
  <c r="Q29" i="1"/>
  <c r="T29" i="1"/>
  <c r="V29" i="1"/>
  <c r="Q30" i="1"/>
  <c r="T30" i="1"/>
  <c r="V30" i="1"/>
  <c r="Q31" i="1"/>
  <c r="T31" i="1"/>
  <c r="V31" i="1"/>
  <c r="Q32" i="1"/>
  <c r="T32" i="1"/>
  <c r="V32" i="1"/>
  <c r="Q33" i="1"/>
  <c r="T33" i="1"/>
  <c r="V33" i="1"/>
  <c r="Q34" i="1"/>
  <c r="T34" i="1"/>
  <c r="V34" i="1"/>
  <c r="Q35" i="1"/>
  <c r="T35" i="1"/>
  <c r="V35" i="1"/>
  <c r="Q36" i="1"/>
  <c r="T36" i="1"/>
  <c r="V36" i="1"/>
  <c r="Q37" i="1"/>
  <c r="T37" i="1"/>
  <c r="V37" i="1"/>
  <c r="Q38" i="1"/>
  <c r="T38" i="1"/>
  <c r="V38" i="1"/>
  <c r="Q39" i="1"/>
  <c r="T39" i="1"/>
  <c r="V39" i="1"/>
  <c r="Q40" i="1"/>
  <c r="T40" i="1"/>
  <c r="V40" i="1"/>
  <c r="Q41" i="1"/>
  <c r="T41" i="1"/>
  <c r="V41" i="1"/>
  <c r="Q42" i="1"/>
  <c r="T42" i="1"/>
  <c r="V42" i="1"/>
  <c r="Q43" i="1"/>
  <c r="T43" i="1"/>
  <c r="V43" i="1"/>
  <c r="Q44" i="1"/>
  <c r="T44" i="1"/>
  <c r="V44" i="1"/>
  <c r="Q45" i="1"/>
  <c r="T45" i="1"/>
  <c r="V45" i="1"/>
  <c r="Q46" i="1"/>
  <c r="T46" i="1"/>
  <c r="V46" i="1"/>
  <c r="Q47" i="1"/>
  <c r="T47" i="1"/>
  <c r="V47" i="1"/>
  <c r="Q48" i="1"/>
  <c r="T48" i="1"/>
  <c r="V48" i="1"/>
  <c r="Q49" i="1"/>
  <c r="T49" i="1"/>
  <c r="V49" i="1"/>
  <c r="Q50" i="1"/>
  <c r="T50" i="1"/>
  <c r="V50" i="1"/>
  <c r="Q51" i="1"/>
  <c r="T51" i="1"/>
  <c r="V51" i="1"/>
  <c r="Q52" i="1"/>
  <c r="T52" i="1"/>
  <c r="V52" i="1"/>
  <c r="Q53" i="1"/>
  <c r="T53" i="1"/>
  <c r="V53" i="1"/>
  <c r="Q54" i="1"/>
  <c r="T54" i="1"/>
  <c r="V54" i="1"/>
  <c r="Q55" i="1"/>
  <c r="T55" i="1"/>
  <c r="V55" i="1"/>
  <c r="Q56" i="1"/>
  <c r="T56" i="1"/>
  <c r="V56" i="1"/>
  <c r="Q57" i="1"/>
  <c r="T57" i="1"/>
  <c r="V57" i="1"/>
  <c r="Q58" i="1"/>
  <c r="T58" i="1"/>
  <c r="V58" i="1"/>
  <c r="Q59" i="1"/>
  <c r="T59" i="1"/>
  <c r="V59" i="1"/>
  <c r="Q60" i="1"/>
  <c r="T60" i="1"/>
  <c r="V60" i="1"/>
  <c r="Q61" i="1"/>
  <c r="T61" i="1"/>
  <c r="V61" i="1"/>
  <c r="Q62" i="1"/>
  <c r="T62" i="1"/>
  <c r="V62" i="1"/>
  <c r="Q63" i="1"/>
  <c r="T63" i="1"/>
  <c r="V63" i="1"/>
  <c r="Q64" i="1"/>
  <c r="T64" i="1"/>
  <c r="V64" i="1"/>
  <c r="Q65" i="1"/>
  <c r="T65" i="1"/>
  <c r="V65" i="1"/>
  <c r="Q66" i="1"/>
  <c r="T66" i="1"/>
  <c r="V66" i="1"/>
  <c r="Q67" i="1"/>
  <c r="T67" i="1"/>
  <c r="V67" i="1"/>
  <c r="Q68" i="1"/>
  <c r="T68" i="1"/>
  <c r="V68" i="1"/>
  <c r="Q69" i="1"/>
  <c r="T69" i="1"/>
  <c r="V69" i="1"/>
  <c r="Q70" i="1"/>
  <c r="T70" i="1"/>
  <c r="V70" i="1"/>
  <c r="Q71" i="1"/>
  <c r="T71" i="1"/>
  <c r="V71" i="1"/>
  <c r="Q72" i="1"/>
  <c r="T72" i="1"/>
  <c r="V72" i="1"/>
  <c r="Q73" i="1"/>
  <c r="T73" i="1"/>
  <c r="V73" i="1"/>
  <c r="Q74" i="1"/>
  <c r="T74" i="1"/>
  <c r="V74" i="1"/>
  <c r="Q75" i="1"/>
  <c r="T75" i="1"/>
  <c r="V75" i="1"/>
  <c r="Q76" i="1"/>
  <c r="T76" i="1"/>
  <c r="V76" i="1"/>
  <c r="Q77" i="1"/>
  <c r="T77" i="1"/>
  <c r="V77" i="1"/>
  <c r="Q78" i="1"/>
  <c r="T78" i="1"/>
  <c r="V78" i="1"/>
  <c r="Q79" i="1"/>
  <c r="T79" i="1"/>
  <c r="V79" i="1"/>
  <c r="Q80" i="1"/>
  <c r="T80" i="1"/>
  <c r="V80" i="1"/>
  <c r="Q81" i="1"/>
  <c r="T81" i="1"/>
  <c r="V81" i="1"/>
  <c r="Q82" i="1"/>
  <c r="T82" i="1"/>
  <c r="V82" i="1"/>
  <c r="Q83" i="1"/>
  <c r="T83" i="1"/>
  <c r="V83" i="1"/>
  <c r="Q84" i="1"/>
  <c r="T84" i="1"/>
  <c r="V84" i="1"/>
  <c r="Q85" i="1"/>
  <c r="T85" i="1"/>
  <c r="V85" i="1"/>
  <c r="Q86" i="1"/>
  <c r="T86" i="1"/>
  <c r="V86" i="1"/>
  <c r="Q87" i="1"/>
  <c r="T87" i="1"/>
  <c r="V87" i="1"/>
  <c r="Q88" i="1"/>
  <c r="T88" i="1"/>
  <c r="V88" i="1"/>
  <c r="Q89" i="1"/>
  <c r="T89" i="1"/>
  <c r="V89" i="1"/>
  <c r="Q90" i="1"/>
  <c r="T90" i="1"/>
  <c r="V90" i="1"/>
  <c r="Q91" i="1"/>
  <c r="T91" i="1"/>
  <c r="V91" i="1"/>
  <c r="Q92" i="1"/>
  <c r="T92" i="1"/>
  <c r="V92" i="1"/>
  <c r="Q93" i="1"/>
  <c r="T93" i="1"/>
  <c r="V93" i="1"/>
  <c r="Q94" i="1"/>
  <c r="T94" i="1"/>
  <c r="V94" i="1"/>
  <c r="Q95" i="1"/>
  <c r="T95" i="1"/>
  <c r="V95" i="1"/>
  <c r="Q96" i="1"/>
  <c r="T96" i="1"/>
  <c r="V96" i="1"/>
  <c r="Q97" i="1"/>
  <c r="T97" i="1"/>
  <c r="V97" i="1"/>
  <c r="Q98" i="1"/>
  <c r="T98" i="1"/>
  <c r="V98" i="1"/>
  <c r="Q99" i="1"/>
  <c r="T99" i="1"/>
  <c r="V99" i="1"/>
  <c r="Q100" i="1"/>
  <c r="T100" i="1"/>
  <c r="V100" i="1"/>
  <c r="Q101" i="1"/>
  <c r="T101" i="1"/>
  <c r="V101" i="1"/>
  <c r="Q102" i="1"/>
  <c r="T102" i="1"/>
  <c r="V102" i="1"/>
  <c r="Q103" i="1"/>
  <c r="T103" i="1"/>
  <c r="V103" i="1"/>
  <c r="Q104" i="1"/>
  <c r="T104" i="1"/>
  <c r="V104" i="1"/>
  <c r="Q105" i="1"/>
  <c r="T105" i="1"/>
  <c r="V105" i="1"/>
  <c r="Q106" i="1"/>
  <c r="T106" i="1"/>
  <c r="V106" i="1"/>
  <c r="Q107" i="1"/>
  <c r="T107" i="1"/>
  <c r="V107" i="1"/>
  <c r="Q108" i="1"/>
  <c r="T108" i="1"/>
  <c r="V108" i="1"/>
  <c r="Q109" i="1"/>
  <c r="T109" i="1"/>
  <c r="V109" i="1"/>
  <c r="Q110" i="1"/>
  <c r="T110" i="1"/>
  <c r="V110" i="1"/>
  <c r="Q111" i="1"/>
  <c r="T111" i="1"/>
  <c r="V111" i="1"/>
  <c r="Q112" i="1"/>
  <c r="T112" i="1"/>
  <c r="V112" i="1"/>
  <c r="Q113" i="1"/>
  <c r="T113" i="1"/>
  <c r="V113" i="1"/>
  <c r="Q114" i="1"/>
  <c r="T114" i="1"/>
  <c r="V114" i="1"/>
  <c r="Q115" i="1"/>
  <c r="T115" i="1"/>
  <c r="V115" i="1"/>
  <c r="Q116" i="1"/>
  <c r="T116" i="1"/>
  <c r="V116" i="1"/>
  <c r="Q117" i="1"/>
  <c r="T117" i="1"/>
  <c r="V117" i="1"/>
  <c r="Q118" i="1"/>
  <c r="T118" i="1"/>
  <c r="V118" i="1"/>
  <c r="Q119" i="1"/>
  <c r="T119" i="1"/>
  <c r="V119" i="1"/>
  <c r="Q120" i="1"/>
  <c r="T120" i="1"/>
  <c r="V120" i="1"/>
  <c r="Q121" i="1"/>
  <c r="T121" i="1"/>
  <c r="V121" i="1"/>
  <c r="Q122" i="1"/>
  <c r="T122" i="1"/>
  <c r="V122" i="1"/>
  <c r="Q123" i="1"/>
  <c r="T123" i="1"/>
  <c r="V123" i="1"/>
  <c r="Q124" i="1"/>
  <c r="T124" i="1"/>
  <c r="V124" i="1"/>
  <c r="Q125" i="1"/>
  <c r="T125" i="1"/>
  <c r="V125" i="1"/>
  <c r="Q126" i="1"/>
  <c r="T126" i="1"/>
  <c r="V126" i="1"/>
  <c r="Q127" i="1"/>
  <c r="T127" i="1"/>
  <c r="V127" i="1"/>
  <c r="Q128" i="1"/>
  <c r="T128" i="1"/>
  <c r="V128" i="1"/>
  <c r="Q129" i="1"/>
  <c r="T129" i="1"/>
  <c r="V129" i="1"/>
  <c r="Q130" i="1"/>
  <c r="T130" i="1"/>
  <c r="V130" i="1"/>
  <c r="Q131" i="1"/>
  <c r="T131" i="1"/>
  <c r="V131" i="1"/>
  <c r="Q132" i="1"/>
  <c r="T132" i="1"/>
  <c r="V132" i="1"/>
  <c r="Q133" i="1"/>
  <c r="T133" i="1"/>
  <c r="V133" i="1"/>
  <c r="Q134" i="1"/>
  <c r="T134" i="1"/>
  <c r="V134" i="1"/>
  <c r="Q135" i="1"/>
  <c r="T135" i="1"/>
  <c r="V135" i="1"/>
  <c r="Q136" i="1"/>
  <c r="T136" i="1"/>
  <c r="V136" i="1"/>
  <c r="Q137" i="1"/>
  <c r="T137" i="1"/>
  <c r="V137" i="1"/>
  <c r="Q138" i="1"/>
  <c r="T138" i="1"/>
  <c r="V138" i="1"/>
  <c r="Q139" i="1"/>
  <c r="T139" i="1"/>
  <c r="V139" i="1"/>
  <c r="Q140" i="1"/>
  <c r="T140" i="1"/>
  <c r="V140" i="1"/>
  <c r="Q141" i="1"/>
  <c r="T141" i="1"/>
  <c r="V141" i="1"/>
  <c r="Q142" i="1"/>
  <c r="T142" i="1"/>
  <c r="V142" i="1"/>
  <c r="Q143" i="1"/>
  <c r="T143" i="1"/>
  <c r="V143" i="1"/>
  <c r="Q144" i="1"/>
  <c r="T144" i="1"/>
  <c r="V144" i="1"/>
  <c r="Q145" i="1"/>
  <c r="T145" i="1"/>
  <c r="V145" i="1"/>
  <c r="Q146" i="1"/>
  <c r="T146" i="1"/>
  <c r="V146" i="1"/>
  <c r="Q147" i="1"/>
  <c r="T147" i="1"/>
  <c r="V147" i="1"/>
  <c r="Q148" i="1"/>
  <c r="T148" i="1"/>
  <c r="V148" i="1"/>
  <c r="Q149" i="1"/>
  <c r="T149" i="1"/>
  <c r="V149" i="1"/>
  <c r="Q150" i="1"/>
  <c r="T150" i="1"/>
  <c r="V150" i="1"/>
  <c r="Q151" i="1"/>
  <c r="T151" i="1"/>
  <c r="V151" i="1"/>
  <c r="Q152" i="1"/>
  <c r="T152" i="1"/>
  <c r="V152" i="1"/>
  <c r="Q153" i="1"/>
  <c r="T153" i="1"/>
  <c r="V153" i="1"/>
  <c r="Q154" i="1"/>
  <c r="T154" i="1"/>
  <c r="V154" i="1"/>
  <c r="Q155" i="1"/>
  <c r="T155" i="1"/>
  <c r="V155" i="1"/>
  <c r="Q156" i="1"/>
  <c r="T156" i="1"/>
  <c r="V156" i="1"/>
  <c r="Q157" i="1"/>
  <c r="T157" i="1"/>
  <c r="V157" i="1"/>
  <c r="Q158" i="1"/>
  <c r="T158" i="1"/>
  <c r="V158" i="1"/>
  <c r="Q159" i="1"/>
  <c r="T159" i="1"/>
  <c r="V159" i="1"/>
  <c r="Q160" i="1"/>
  <c r="T160" i="1"/>
  <c r="V160" i="1"/>
  <c r="Q161" i="1"/>
  <c r="T161" i="1"/>
  <c r="V161" i="1"/>
  <c r="Q162" i="1"/>
  <c r="T162" i="1"/>
  <c r="V162" i="1"/>
  <c r="Q163" i="1"/>
  <c r="T163" i="1"/>
  <c r="V163" i="1"/>
  <c r="Q164" i="1"/>
  <c r="T164" i="1"/>
  <c r="V164" i="1"/>
  <c r="Q165" i="1"/>
  <c r="T165" i="1"/>
  <c r="V165" i="1"/>
  <c r="Q166" i="1"/>
  <c r="T166" i="1"/>
  <c r="V166" i="1"/>
  <c r="Q167" i="1"/>
  <c r="T167" i="1"/>
  <c r="V167" i="1"/>
  <c r="Q168" i="1"/>
  <c r="T168" i="1"/>
  <c r="V168" i="1"/>
  <c r="Q169" i="1"/>
  <c r="T169" i="1"/>
  <c r="V169" i="1"/>
  <c r="Q170" i="1"/>
  <c r="T170" i="1"/>
  <c r="V170" i="1"/>
  <c r="Q171" i="1"/>
  <c r="T171" i="1"/>
  <c r="V171" i="1"/>
  <c r="Q172" i="1"/>
  <c r="T172" i="1"/>
  <c r="V172" i="1"/>
  <c r="Q173" i="1"/>
  <c r="T173" i="1"/>
  <c r="V173" i="1"/>
  <c r="Q174" i="1"/>
  <c r="T174" i="1"/>
  <c r="V174" i="1"/>
  <c r="Q175" i="1"/>
  <c r="T175" i="1"/>
  <c r="V175" i="1"/>
  <c r="Q176" i="1"/>
  <c r="T176" i="1"/>
  <c r="V176" i="1"/>
  <c r="Q177" i="1"/>
  <c r="T177" i="1"/>
  <c r="V177" i="1"/>
  <c r="Q178" i="1"/>
  <c r="T178" i="1"/>
  <c r="V178" i="1"/>
  <c r="Q179" i="1"/>
  <c r="T179" i="1"/>
  <c r="V179" i="1"/>
  <c r="Q180" i="1"/>
  <c r="T180" i="1"/>
  <c r="V180" i="1"/>
  <c r="Q181" i="1"/>
  <c r="T181" i="1"/>
  <c r="V181" i="1"/>
  <c r="Q182" i="1"/>
  <c r="T182" i="1"/>
  <c r="V182" i="1"/>
  <c r="Q183" i="1"/>
  <c r="T183" i="1"/>
  <c r="V183" i="1"/>
  <c r="Q184" i="1"/>
  <c r="T184" i="1"/>
  <c r="V184" i="1"/>
  <c r="Q185" i="1"/>
  <c r="T185" i="1"/>
  <c r="V185" i="1"/>
  <c r="Q186" i="1"/>
  <c r="T186" i="1"/>
  <c r="V186" i="1"/>
  <c r="Q187" i="1"/>
  <c r="T187" i="1"/>
  <c r="V187" i="1"/>
  <c r="Q188" i="1"/>
  <c r="T188" i="1"/>
  <c r="V188" i="1"/>
  <c r="Q189" i="1"/>
  <c r="T189" i="1"/>
  <c r="V189" i="1"/>
  <c r="Q190" i="1"/>
  <c r="T190" i="1"/>
  <c r="V190" i="1"/>
  <c r="Q191" i="1"/>
  <c r="T191" i="1"/>
  <c r="V191" i="1"/>
  <c r="Q192" i="1"/>
  <c r="T192" i="1"/>
  <c r="V192" i="1"/>
  <c r="Q193" i="1"/>
  <c r="T193" i="1"/>
  <c r="V193" i="1"/>
  <c r="Q194" i="1"/>
  <c r="T194" i="1"/>
  <c r="V194" i="1"/>
  <c r="Q195" i="1"/>
  <c r="T195" i="1"/>
  <c r="V195" i="1"/>
  <c r="Q196" i="1"/>
  <c r="T196" i="1"/>
  <c r="V196" i="1"/>
  <c r="Q197" i="1"/>
  <c r="T197" i="1"/>
  <c r="V197" i="1"/>
  <c r="Q198" i="1"/>
  <c r="T198" i="1"/>
  <c r="V198" i="1"/>
  <c r="Q199" i="1"/>
  <c r="T199" i="1"/>
  <c r="V199" i="1"/>
  <c r="Q200" i="1"/>
  <c r="T200" i="1"/>
  <c r="V200" i="1"/>
  <c r="Q2" i="2"/>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2" i="2"/>
  <c r="W601" i="7" l="1"/>
  <c r="D8" i="14" s="1"/>
  <c r="Z301" i="4"/>
  <c r="Q2" i="1"/>
  <c r="T2" i="1"/>
  <c r="D7" i="14" l="1"/>
  <c r="Q4" i="5"/>
  <c r="Q5" i="5"/>
  <c r="Q6" i="5"/>
  <c r="Q7" i="5"/>
  <c r="Q8" i="5"/>
  <c r="Q9" i="5"/>
  <c r="Q10" i="5"/>
  <c r="U3" i="5"/>
  <c r="W3" i="5" s="1"/>
  <c r="U2" i="5"/>
  <c r="W2" i="5" s="1"/>
  <c r="S4" i="5"/>
  <c r="S5" i="5"/>
  <c r="S6" i="5"/>
  <c r="S7" i="5"/>
  <c r="S8" i="5"/>
  <c r="S9" i="5"/>
  <c r="S10" i="5"/>
  <c r="R4" i="5"/>
  <c r="R5" i="5"/>
  <c r="R6" i="5"/>
  <c r="R7" i="5"/>
  <c r="R8" i="5"/>
  <c r="R9" i="5"/>
  <c r="R10" i="5"/>
  <c r="P2" i="1" l="1"/>
  <c r="S2" i="1"/>
  <c r="M10" i="5"/>
  <c r="M4" i="5"/>
  <c r="M5" i="5"/>
  <c r="M6" i="5"/>
  <c r="M7" i="5"/>
  <c r="M8" i="5"/>
  <c r="M9" i="5"/>
  <c r="Y60" i="21"/>
  <c r="Y37" i="21"/>
  <c r="Y35" i="21"/>
  <c r="W37"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K23" i="21"/>
  <c r="AL3" i="21"/>
  <c r="AL4" i="21"/>
  <c r="AL5" i="21"/>
  <c r="AL6" i="21"/>
  <c r="AL7" i="21"/>
  <c r="AL8" i="21"/>
  <c r="AL9" i="21"/>
  <c r="AL10" i="21"/>
  <c r="AL11" i="21"/>
  <c r="AL12" i="21"/>
  <c r="AL13" i="21"/>
  <c r="AL14" i="21"/>
  <c r="AL15" i="21"/>
  <c r="AL16" i="21"/>
  <c r="AL17" i="21"/>
  <c r="AL18" i="21"/>
  <c r="AL2" i="21"/>
  <c r="AF15" i="21"/>
  <c r="D2" i="14" l="1"/>
  <c r="AM18" i="21"/>
  <c r="N4" i="5"/>
  <c r="W4" i="5" s="1"/>
  <c r="N5" i="5"/>
  <c r="W5" i="5" s="1"/>
  <c r="N6" i="5"/>
  <c r="W6" i="5" s="1"/>
  <c r="N7" i="5"/>
  <c r="W7" i="5" s="1"/>
  <c r="N8" i="5"/>
  <c r="W8" i="5" s="1"/>
  <c r="N9" i="5"/>
  <c r="W9" i="5" s="1"/>
  <c r="N10" i="5"/>
  <c r="W10" i="5" s="1"/>
  <c r="U22" i="21"/>
  <c r="U23" i="21"/>
  <c r="U36" i="21"/>
  <c r="U24" i="21"/>
  <c r="U25" i="21"/>
  <c r="U26" i="21"/>
  <c r="U27" i="21"/>
  <c r="U28" i="21"/>
  <c r="U29" i="21"/>
  <c r="U30" i="21"/>
  <c r="U31" i="21"/>
  <c r="U32" i="21"/>
  <c r="U33" i="21"/>
  <c r="U34" i="21"/>
  <c r="U35" i="21"/>
  <c r="U37" i="21"/>
  <c r="U38" i="21"/>
  <c r="U39" i="21"/>
  <c r="U40" i="21"/>
  <c r="U41" i="21"/>
  <c r="U42" i="21"/>
  <c r="U43" i="21"/>
  <c r="U44" i="21"/>
  <c r="U45" i="21"/>
  <c r="U46" i="21"/>
  <c r="U47" i="21"/>
  <c r="U48" i="21"/>
  <c r="U49" i="21"/>
  <c r="U50" i="21"/>
  <c r="U51" i="21"/>
  <c r="U52" i="21"/>
  <c r="U53" i="21"/>
  <c r="U54" i="21"/>
  <c r="U55" i="21"/>
  <c r="U56" i="21"/>
  <c r="U57" i="21"/>
  <c r="U58" i="21"/>
  <c r="U59" i="21"/>
  <c r="U60" i="21"/>
  <c r="T22" i="21"/>
  <c r="T23" i="21"/>
  <c r="T36" i="21"/>
  <c r="T24" i="21"/>
  <c r="T25" i="21"/>
  <c r="T26" i="21"/>
  <c r="T27" i="21"/>
  <c r="T28" i="21"/>
  <c r="T29" i="21"/>
  <c r="T30" i="21"/>
  <c r="T31" i="21"/>
  <c r="T32" i="21"/>
  <c r="T33" i="21"/>
  <c r="T34" i="21"/>
  <c r="T35" i="21"/>
  <c r="T37" i="21"/>
  <c r="T38" i="21"/>
  <c r="T39" i="21"/>
  <c r="T40" i="21"/>
  <c r="T41" i="21"/>
  <c r="T42" i="21"/>
  <c r="T43" i="21"/>
  <c r="T44" i="21"/>
  <c r="T45" i="21"/>
  <c r="T46" i="21"/>
  <c r="T47" i="21"/>
  <c r="T48" i="21"/>
  <c r="T49" i="21"/>
  <c r="T50" i="21"/>
  <c r="T51" i="21"/>
  <c r="T52" i="21"/>
  <c r="T53" i="21"/>
  <c r="T54" i="21"/>
  <c r="T55" i="21"/>
  <c r="T56" i="21"/>
  <c r="T57" i="21"/>
  <c r="T58" i="21"/>
  <c r="T59" i="21"/>
  <c r="T60" i="21"/>
  <c r="S22" i="21"/>
  <c r="S23" i="21"/>
  <c r="S36" i="21"/>
  <c r="S24" i="21"/>
  <c r="S25" i="21"/>
  <c r="S26" i="21"/>
  <c r="S27" i="21"/>
  <c r="S28" i="21"/>
  <c r="S29" i="21"/>
  <c r="S30" i="21"/>
  <c r="S31" i="21"/>
  <c r="S32" i="21"/>
  <c r="S33" i="21"/>
  <c r="S34" i="21"/>
  <c r="S35" i="21"/>
  <c r="S37" i="21"/>
  <c r="S38" i="21"/>
  <c r="S39" i="21"/>
  <c r="S40" i="21"/>
  <c r="S41" i="21"/>
  <c r="S42" i="21"/>
  <c r="S43" i="21"/>
  <c r="S44" i="21"/>
  <c r="S45" i="21"/>
  <c r="S46" i="21"/>
  <c r="S47" i="21"/>
  <c r="S48" i="21"/>
  <c r="S49" i="21"/>
  <c r="S50" i="21"/>
  <c r="S51" i="21"/>
  <c r="S52" i="21"/>
  <c r="S53" i="21"/>
  <c r="S54" i="21"/>
  <c r="S55" i="21"/>
  <c r="S56" i="21"/>
  <c r="S57" i="21"/>
  <c r="S58" i="21"/>
  <c r="S59" i="21"/>
  <c r="S60" i="21"/>
  <c r="R23" i="21"/>
  <c r="Q22" i="21"/>
  <c r="Q23" i="21"/>
  <c r="Q36" i="21"/>
  <c r="Q24" i="21"/>
  <c r="Q25" i="21"/>
  <c r="Q26" i="21"/>
  <c r="Q27" i="21"/>
  <c r="Q28" i="21"/>
  <c r="Q29" i="21"/>
  <c r="Q30" i="21"/>
  <c r="Q31" i="21"/>
  <c r="Q32" i="21"/>
  <c r="Q33" i="21"/>
  <c r="Q34" i="21"/>
  <c r="Q35" i="21"/>
  <c r="Q37" i="21"/>
  <c r="Q38" i="21"/>
  <c r="Q39" i="21"/>
  <c r="Q40" i="21"/>
  <c r="Q41" i="21"/>
  <c r="Q42" i="21"/>
  <c r="Q43" i="21"/>
  <c r="Q44" i="21"/>
  <c r="Q45" i="21"/>
  <c r="Q46" i="21"/>
  <c r="Q47" i="21"/>
  <c r="Q48" i="21"/>
  <c r="Q49" i="21"/>
  <c r="Q50" i="21"/>
  <c r="Q51" i="21"/>
  <c r="Q52" i="21"/>
  <c r="Q53" i="21"/>
  <c r="Q54" i="21"/>
  <c r="Q55" i="21"/>
  <c r="Q56" i="21"/>
  <c r="Q57" i="21"/>
  <c r="Q58" i="21"/>
  <c r="Q59" i="21"/>
  <c r="Q60" i="21"/>
  <c r="Y24" i="21"/>
  <c r="A60" i="21" l="1"/>
  <c r="B60" i="21"/>
  <c r="K60" i="21"/>
  <c r="R60" i="21" s="1"/>
  <c r="AB60" i="21" s="1"/>
  <c r="W60" i="21"/>
  <c r="Y46" i="21" l="1"/>
  <c r="AE3" i="7"/>
  <c r="AE4" i="7"/>
  <c r="AE5" i="7"/>
  <c r="AE6" i="7"/>
  <c r="AE7" i="7"/>
  <c r="AE8" i="7"/>
  <c r="AE9" i="7"/>
  <c r="AE10" i="7"/>
  <c r="AE11" i="7"/>
  <c r="AE12" i="7"/>
  <c r="AE13" i="7"/>
  <c r="AE14" i="7"/>
  <c r="AE15" i="7"/>
  <c r="AE16" i="7"/>
  <c r="AE17" i="7"/>
  <c r="AE18" i="7"/>
  <c r="AE19" i="7"/>
  <c r="AE20" i="7"/>
  <c r="AE21" i="7"/>
  <c r="AE22" i="7"/>
  <c r="AE23" i="7"/>
  <c r="AE24"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2" i="7"/>
  <c r="AJ3" i="4"/>
  <c r="AJ4" i="4"/>
  <c r="AJ5" i="4"/>
  <c r="AJ6" i="4"/>
  <c r="AJ7" i="4"/>
  <c r="AJ8"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AJ46" i="4"/>
  <c r="AJ47" i="4"/>
  <c r="AJ48" i="4"/>
  <c r="AJ49" i="4"/>
  <c r="AJ50" i="4"/>
  <c r="AJ51" i="4"/>
  <c r="AJ52" i="4"/>
  <c r="AJ53" i="4"/>
  <c r="AJ54" i="4"/>
  <c r="AJ55" i="4"/>
  <c r="AJ56" i="4"/>
  <c r="AJ57" i="4"/>
  <c r="AJ58" i="4"/>
  <c r="AJ59" i="4"/>
  <c r="AJ60" i="4"/>
  <c r="AJ61" i="4"/>
  <c r="AJ62" i="4"/>
  <c r="AJ63" i="4"/>
  <c r="AJ64" i="4"/>
  <c r="AJ65" i="4"/>
  <c r="AJ66" i="4"/>
  <c r="AJ67" i="4"/>
  <c r="AJ68" i="4"/>
  <c r="AJ69" i="4"/>
  <c r="AJ70" i="4"/>
  <c r="AJ71" i="4"/>
  <c r="AJ72" i="4"/>
  <c r="AJ73" i="4"/>
  <c r="AJ74" i="4"/>
  <c r="AJ75" i="4"/>
  <c r="AJ76" i="4"/>
  <c r="AJ77" i="4"/>
  <c r="AJ78" i="4"/>
  <c r="AJ79" i="4"/>
  <c r="AJ80" i="4"/>
  <c r="AJ81" i="4"/>
  <c r="AJ82" i="4"/>
  <c r="AJ83" i="4"/>
  <c r="AJ84" i="4"/>
  <c r="AJ85" i="4"/>
  <c r="AJ86" i="4"/>
  <c r="AJ87" i="4"/>
  <c r="AJ88" i="4"/>
  <c r="AJ89" i="4"/>
  <c r="AJ90" i="4"/>
  <c r="AJ91" i="4"/>
  <c r="AJ92" i="4"/>
  <c r="AJ93" i="4"/>
  <c r="AJ94" i="4"/>
  <c r="AJ95" i="4"/>
  <c r="AJ96" i="4"/>
  <c r="AJ97" i="4"/>
  <c r="AJ98" i="4"/>
  <c r="AJ99" i="4"/>
  <c r="AJ100" i="4"/>
  <c r="AJ101" i="4"/>
  <c r="AJ102" i="4"/>
  <c r="AJ103" i="4"/>
  <c r="AJ104" i="4"/>
  <c r="AJ105" i="4"/>
  <c r="AJ106" i="4"/>
  <c r="AJ107" i="4"/>
  <c r="AJ108" i="4"/>
  <c r="AJ109" i="4"/>
  <c r="AJ110" i="4"/>
  <c r="AJ111" i="4"/>
  <c r="AJ112" i="4"/>
  <c r="AJ113" i="4"/>
  <c r="AJ114" i="4"/>
  <c r="AJ115" i="4"/>
  <c r="AJ116" i="4"/>
  <c r="AJ117" i="4"/>
  <c r="AJ118" i="4"/>
  <c r="AJ119" i="4"/>
  <c r="AJ120" i="4"/>
  <c r="AJ121" i="4"/>
  <c r="AJ122" i="4"/>
  <c r="AJ123" i="4"/>
  <c r="AJ124" i="4"/>
  <c r="AJ125" i="4"/>
  <c r="AJ126" i="4"/>
  <c r="AJ127" i="4"/>
  <c r="AJ128" i="4"/>
  <c r="AJ129" i="4"/>
  <c r="AJ130" i="4"/>
  <c r="AJ131" i="4"/>
  <c r="AJ132" i="4"/>
  <c r="AJ133" i="4"/>
  <c r="AJ134" i="4"/>
  <c r="AJ135" i="4"/>
  <c r="AJ136" i="4"/>
  <c r="AJ137" i="4"/>
  <c r="AJ138" i="4"/>
  <c r="AJ139" i="4"/>
  <c r="AJ140" i="4"/>
  <c r="AJ141" i="4"/>
  <c r="AJ142" i="4"/>
  <c r="AJ143" i="4"/>
  <c r="AJ144" i="4"/>
  <c r="AJ145" i="4"/>
  <c r="AJ146" i="4"/>
  <c r="AJ147" i="4"/>
  <c r="AJ148" i="4"/>
  <c r="AJ149" i="4"/>
  <c r="AJ150" i="4"/>
  <c r="AJ151"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287" i="4"/>
  <c r="AJ288" i="4"/>
  <c r="AJ289" i="4"/>
  <c r="AJ290" i="4"/>
  <c r="AJ291" i="4"/>
  <c r="AJ292" i="4"/>
  <c r="AJ293" i="4"/>
  <c r="AJ294" i="4"/>
  <c r="AJ295" i="4"/>
  <c r="AJ296" i="4"/>
  <c r="AJ297" i="4"/>
  <c r="AJ298" i="4"/>
  <c r="AJ299" i="4"/>
  <c r="AJ300" i="4"/>
  <c r="AJ2" i="4"/>
  <c r="AI3" i="3"/>
  <c r="AI4" i="3"/>
  <c r="AI5" i="3"/>
  <c r="AI6" i="3"/>
  <c r="AI7" i="3"/>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I133" i="3"/>
  <c r="AI134" i="3"/>
  <c r="AI135" i="3"/>
  <c r="AI136" i="3"/>
  <c r="AI137" i="3"/>
  <c r="AI138" i="3"/>
  <c r="AI139" i="3"/>
  <c r="AI140" i="3"/>
  <c r="AI141" i="3"/>
  <c r="AI142" i="3"/>
  <c r="AI143" i="3"/>
  <c r="AI144" i="3"/>
  <c r="AI145" i="3"/>
  <c r="AI146" i="3"/>
  <c r="AI147" i="3"/>
  <c r="AI148" i="3"/>
  <c r="AI149" i="3"/>
  <c r="AI150" i="3"/>
  <c r="AI151" i="3"/>
  <c r="AI152" i="3"/>
  <c r="AI153" i="3"/>
  <c r="AI154" i="3"/>
  <c r="AI155" i="3"/>
  <c r="AI156" i="3"/>
  <c r="AI157" i="3"/>
  <c r="AI158" i="3"/>
  <c r="AI159" i="3"/>
  <c r="AI160" i="3"/>
  <c r="AI161" i="3"/>
  <c r="AI162" i="3"/>
  <c r="AI163" i="3"/>
  <c r="AI164" i="3"/>
  <c r="AI165" i="3"/>
  <c r="AI166" i="3"/>
  <c r="AI167" i="3"/>
  <c r="AI168" i="3"/>
  <c r="AI169" i="3"/>
  <c r="AI170" i="3"/>
  <c r="AI171" i="3"/>
  <c r="AI172" i="3"/>
  <c r="AI173" i="3"/>
  <c r="AI174" i="3"/>
  <c r="AI175" i="3"/>
  <c r="AI176" i="3"/>
  <c r="AI177" i="3"/>
  <c r="AI178" i="3"/>
  <c r="AI179" i="3"/>
  <c r="AI180" i="3"/>
  <c r="AI181" i="3"/>
  <c r="AI182" i="3"/>
  <c r="AI183" i="3"/>
  <c r="AI184" i="3"/>
  <c r="AI185" i="3"/>
  <c r="AI186" i="3"/>
  <c r="AI187" i="3"/>
  <c r="AI188" i="3"/>
  <c r="AI189" i="3"/>
  <c r="AI190" i="3"/>
  <c r="AI191" i="3"/>
  <c r="AI192" i="3"/>
  <c r="AI193" i="3"/>
  <c r="AI194" i="3"/>
  <c r="AI195" i="3"/>
  <c r="AI196" i="3"/>
  <c r="AI197" i="3"/>
  <c r="AI198" i="3"/>
  <c r="AI199" i="3"/>
  <c r="AI200" i="3"/>
  <c r="AI201" i="3"/>
  <c r="AI202" i="3"/>
  <c r="AI203" i="3"/>
  <c r="AI204" i="3"/>
  <c r="AI205" i="3"/>
  <c r="AI206" i="3"/>
  <c r="AI207" i="3"/>
  <c r="AI208" i="3"/>
  <c r="AI209" i="3"/>
  <c r="AI210" i="3"/>
  <c r="AI211" i="3"/>
  <c r="AI212" i="3"/>
  <c r="AI213" i="3"/>
  <c r="AI214" i="3"/>
  <c r="AI215" i="3"/>
  <c r="AI216" i="3"/>
  <c r="AI217" i="3"/>
  <c r="AI218" i="3"/>
  <c r="AI219" i="3"/>
  <c r="AI220" i="3"/>
  <c r="AI221" i="3"/>
  <c r="AI222" i="3"/>
  <c r="AI223" i="3"/>
  <c r="AI224" i="3"/>
  <c r="AI225" i="3"/>
  <c r="AI226" i="3"/>
  <c r="AI227" i="3"/>
  <c r="AI228" i="3"/>
  <c r="AI229" i="3"/>
  <c r="AI230" i="3"/>
  <c r="AI231" i="3"/>
  <c r="AI232" i="3"/>
  <c r="AI233" i="3"/>
  <c r="AI234" i="3"/>
  <c r="AI235" i="3"/>
  <c r="AI236" i="3"/>
  <c r="AI237" i="3"/>
  <c r="AI238" i="3"/>
  <c r="AI239" i="3"/>
  <c r="AI240" i="3"/>
  <c r="AI241" i="3"/>
  <c r="AI242" i="3"/>
  <c r="AI243" i="3"/>
  <c r="AI244" i="3"/>
  <c r="AI245" i="3"/>
  <c r="AI246" i="3"/>
  <c r="AI247" i="3"/>
  <c r="AI248" i="3"/>
  <c r="AI249" i="3"/>
  <c r="AI250" i="3"/>
  <c r="AI251" i="3"/>
  <c r="AI252" i="3"/>
  <c r="AI253" i="3"/>
  <c r="AI254" i="3"/>
  <c r="AI255" i="3"/>
  <c r="AI256" i="3"/>
  <c r="AI257" i="3"/>
  <c r="AI258" i="3"/>
  <c r="AI259" i="3"/>
  <c r="AI260" i="3"/>
  <c r="AI261" i="3"/>
  <c r="AI262" i="3"/>
  <c r="AI263" i="3"/>
  <c r="AI264" i="3"/>
  <c r="AI265" i="3"/>
  <c r="AI266" i="3"/>
  <c r="AI267" i="3"/>
  <c r="AI268" i="3"/>
  <c r="AI269" i="3"/>
  <c r="AI270" i="3"/>
  <c r="AI271" i="3"/>
  <c r="AI272" i="3"/>
  <c r="AI273" i="3"/>
  <c r="AI274" i="3"/>
  <c r="AI275" i="3"/>
  <c r="AI276" i="3"/>
  <c r="AI277" i="3"/>
  <c r="AI278" i="3"/>
  <c r="AI279" i="3"/>
  <c r="AI280" i="3"/>
  <c r="AI281" i="3"/>
  <c r="AI282" i="3"/>
  <c r="AI283" i="3"/>
  <c r="AI284" i="3"/>
  <c r="AI285" i="3"/>
  <c r="AI286" i="3"/>
  <c r="AI287" i="3"/>
  <c r="AI288" i="3"/>
  <c r="AI289" i="3"/>
  <c r="AI290" i="3"/>
  <c r="AI291" i="3"/>
  <c r="AI292" i="3"/>
  <c r="AI293" i="3"/>
  <c r="AI294" i="3"/>
  <c r="AI295" i="3"/>
  <c r="AI296" i="3"/>
  <c r="AI297" i="3"/>
  <c r="AI298" i="3"/>
  <c r="AI299" i="3"/>
  <c r="AI2" i="3"/>
  <c r="AJ4" i="2"/>
  <c r="AJ3" i="2"/>
  <c r="AJ2" i="2"/>
  <c r="AJ5" i="2"/>
  <c r="AJ6" i="2"/>
  <c r="AJ7" i="2"/>
  <c r="AJ8" i="2"/>
  <c r="AJ9" i="2"/>
  <c r="AJ10" i="2"/>
  <c r="AJ11" i="2"/>
  <c r="AJ12" i="2"/>
  <c r="AJ13" i="2"/>
  <c r="AJ14" i="2"/>
  <c r="AJ15" i="2"/>
  <c r="AJ16" i="2"/>
  <c r="AJ17" i="2"/>
  <c r="AJ18" i="2"/>
  <c r="AJ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AJ219" i="2"/>
  <c r="AJ220" i="2"/>
  <c r="AJ221" i="2"/>
  <c r="AJ222" i="2"/>
  <c r="AJ223" i="2"/>
  <c r="AJ224" i="2"/>
  <c r="AJ225" i="2"/>
  <c r="AJ226" i="2"/>
  <c r="AJ227" i="2"/>
  <c r="AJ228" i="2"/>
  <c r="AJ229" i="2"/>
  <c r="AJ230" i="2"/>
  <c r="AJ231" i="2"/>
  <c r="AJ232" i="2"/>
  <c r="AJ233" i="2"/>
  <c r="AJ234" i="2"/>
  <c r="AJ235" i="2"/>
  <c r="AJ236" i="2"/>
  <c r="AJ237" i="2"/>
  <c r="AJ238" i="2"/>
  <c r="AJ239" i="2"/>
  <c r="AJ240" i="2"/>
  <c r="AJ241" i="2"/>
  <c r="AJ242" i="2"/>
  <c r="AJ243" i="2"/>
  <c r="AJ244" i="2"/>
  <c r="AJ245" i="2"/>
  <c r="AJ246" i="2"/>
  <c r="AJ247" i="2"/>
  <c r="AJ248" i="2"/>
  <c r="AJ249" i="2"/>
  <c r="AJ250" i="2"/>
  <c r="AJ251" i="2"/>
  <c r="AJ252" i="2"/>
  <c r="AJ253" i="2"/>
  <c r="AJ254" i="2"/>
  <c r="AJ255" i="2"/>
  <c r="AJ256" i="2"/>
  <c r="AJ257" i="2"/>
  <c r="AJ258" i="2"/>
  <c r="AJ259" i="2"/>
  <c r="AJ260" i="2"/>
  <c r="AJ261" i="2"/>
  <c r="AJ262" i="2"/>
  <c r="AJ263" i="2"/>
  <c r="AJ264" i="2"/>
  <c r="AJ265" i="2"/>
  <c r="AJ266" i="2"/>
  <c r="AJ267" i="2"/>
  <c r="AJ268" i="2"/>
  <c r="AJ269" i="2"/>
  <c r="AJ270" i="2"/>
  <c r="AJ271" i="2"/>
  <c r="AJ272" i="2"/>
  <c r="AJ273" i="2"/>
  <c r="AJ274" i="2"/>
  <c r="AJ275" i="2"/>
  <c r="AJ276" i="2"/>
  <c r="AJ277" i="2"/>
  <c r="AJ278" i="2"/>
  <c r="AJ279" i="2"/>
  <c r="AJ280" i="2"/>
  <c r="AJ281" i="2"/>
  <c r="AJ282" i="2"/>
  <c r="AJ283" i="2"/>
  <c r="AJ284" i="2"/>
  <c r="AJ285" i="2"/>
  <c r="AJ286" i="2"/>
  <c r="AJ287" i="2"/>
  <c r="AJ288" i="2"/>
  <c r="AJ289" i="2"/>
  <c r="AJ290" i="2"/>
  <c r="AJ291" i="2"/>
  <c r="AJ292" i="2"/>
  <c r="AJ293" i="2"/>
  <c r="AJ294" i="2"/>
  <c r="AJ295" i="2"/>
  <c r="AJ296" i="2"/>
  <c r="AJ297" i="2"/>
  <c r="AJ298" i="2"/>
  <c r="AJ299" i="2"/>
  <c r="AJ300" i="2"/>
  <c r="AJ301" i="2"/>
  <c r="AJ302" i="2"/>
  <c r="AJ303" i="2"/>
  <c r="AJ304" i="2"/>
  <c r="AJ305" i="2"/>
  <c r="AJ306" i="2"/>
  <c r="AJ307" i="2"/>
  <c r="AJ308" i="2"/>
  <c r="AJ309" i="2"/>
  <c r="AJ310" i="2"/>
  <c r="AJ311" i="2"/>
  <c r="AJ312" i="2"/>
  <c r="AJ313" i="2"/>
  <c r="AJ314" i="2"/>
  <c r="AJ315" i="2"/>
  <c r="AJ316" i="2"/>
  <c r="AJ317" i="2"/>
  <c r="AJ318" i="2"/>
  <c r="AJ319" i="2"/>
  <c r="AJ320" i="2"/>
  <c r="AJ321" i="2"/>
  <c r="AJ322" i="2"/>
  <c r="AJ323" i="2"/>
  <c r="AJ324" i="2"/>
  <c r="AJ325" i="2"/>
  <c r="AJ326" i="2"/>
  <c r="AJ327" i="2"/>
  <c r="AJ328" i="2"/>
  <c r="AJ329" i="2"/>
  <c r="AJ330" i="2"/>
  <c r="AJ331" i="2"/>
  <c r="AJ332" i="2"/>
  <c r="AJ333" i="2"/>
  <c r="AJ334" i="2"/>
  <c r="AJ335" i="2"/>
  <c r="AJ336" i="2"/>
  <c r="AJ337" i="2"/>
  <c r="AJ338" i="2"/>
  <c r="AJ339" i="2"/>
  <c r="AJ340" i="2"/>
  <c r="AJ341" i="2"/>
  <c r="AJ342" i="2"/>
  <c r="AJ343" i="2"/>
  <c r="AJ344" i="2"/>
  <c r="AJ345" i="2"/>
  <c r="AJ346" i="2"/>
  <c r="AJ347" i="2"/>
  <c r="AJ348" i="2"/>
  <c r="AJ349" i="2"/>
  <c r="AJ350" i="2"/>
  <c r="AJ351" i="2"/>
  <c r="AJ352" i="2"/>
  <c r="AJ353" i="2"/>
  <c r="AJ354" i="2"/>
  <c r="AJ355" i="2"/>
  <c r="AJ356" i="2"/>
  <c r="AJ357" i="2"/>
  <c r="AJ358" i="2"/>
  <c r="AJ359" i="2"/>
  <c r="AJ360" i="2"/>
  <c r="AJ361" i="2"/>
  <c r="AJ362" i="2"/>
  <c r="AJ363" i="2"/>
  <c r="AJ364" i="2"/>
  <c r="AJ365" i="2"/>
  <c r="AJ366" i="2"/>
  <c r="AJ367" i="2"/>
  <c r="AJ368" i="2"/>
  <c r="AJ369" i="2"/>
  <c r="AJ370" i="2"/>
  <c r="AJ371" i="2"/>
  <c r="AJ372" i="2"/>
  <c r="AJ373" i="2"/>
  <c r="AJ374" i="2"/>
  <c r="AJ375" i="2"/>
  <c r="AJ376" i="2"/>
  <c r="AJ377" i="2"/>
  <c r="AJ378" i="2"/>
  <c r="AJ379" i="2"/>
  <c r="AJ380" i="2"/>
  <c r="AJ381" i="2"/>
  <c r="AJ382" i="2"/>
  <c r="AJ383" i="2"/>
  <c r="AJ384" i="2"/>
  <c r="AJ385" i="2"/>
  <c r="AJ386" i="2"/>
  <c r="AJ387" i="2"/>
  <c r="AJ388" i="2"/>
  <c r="AJ389" i="2"/>
  <c r="AJ390" i="2"/>
  <c r="AJ391" i="2"/>
  <c r="AJ392" i="2"/>
  <c r="AJ393" i="2"/>
  <c r="AJ394" i="2"/>
  <c r="AJ395" i="2"/>
  <c r="AJ396" i="2"/>
  <c r="AJ397" i="2"/>
  <c r="AJ398" i="2"/>
  <c r="AJ399" i="2"/>
  <c r="AJ400" i="2"/>
  <c r="AJ401" i="2"/>
  <c r="AJ402" i="2"/>
  <c r="AJ403" i="2"/>
  <c r="AJ404" i="2"/>
  <c r="AJ405" i="2"/>
  <c r="AJ406" i="2"/>
  <c r="AJ407" i="2"/>
  <c r="AJ408" i="2"/>
  <c r="AJ409" i="2"/>
  <c r="AJ410" i="2"/>
  <c r="AJ411" i="2"/>
  <c r="AJ412" i="2"/>
  <c r="AJ413" i="2"/>
  <c r="AJ414" i="2"/>
  <c r="AJ415" i="2"/>
  <c r="AJ416" i="2"/>
  <c r="AJ417" i="2"/>
  <c r="AJ418" i="2"/>
  <c r="AJ419" i="2"/>
  <c r="AJ420" i="2"/>
  <c r="AJ421" i="2"/>
  <c r="AJ422" i="2"/>
  <c r="AJ423" i="2"/>
  <c r="AJ424" i="2"/>
  <c r="AJ425" i="2"/>
  <c r="AJ426" i="2"/>
  <c r="AJ427" i="2"/>
  <c r="AJ428" i="2"/>
  <c r="AJ429" i="2"/>
  <c r="AJ430" i="2"/>
  <c r="AJ431" i="2"/>
  <c r="AJ432" i="2"/>
  <c r="AJ433" i="2"/>
  <c r="AJ434" i="2"/>
  <c r="AJ435" i="2"/>
  <c r="AJ436" i="2"/>
  <c r="AJ437" i="2"/>
  <c r="AJ438" i="2"/>
  <c r="AJ439" i="2"/>
  <c r="AJ440" i="2"/>
  <c r="AJ441" i="2"/>
  <c r="AJ442" i="2"/>
  <c r="AJ443" i="2"/>
  <c r="AJ444" i="2"/>
  <c r="AJ445" i="2"/>
  <c r="AJ446" i="2"/>
  <c r="AJ447" i="2"/>
  <c r="AJ448" i="2"/>
  <c r="AJ449" i="2"/>
  <c r="AJ450" i="2"/>
  <c r="AJ451" i="2"/>
  <c r="AJ452" i="2"/>
  <c r="AJ453" i="2"/>
  <c r="AJ454" i="2"/>
  <c r="AJ455" i="2"/>
  <c r="AJ456" i="2"/>
  <c r="AJ457" i="2"/>
  <c r="AJ458" i="2"/>
  <c r="AJ459" i="2"/>
  <c r="AJ460" i="2"/>
  <c r="AJ461" i="2"/>
  <c r="AJ462" i="2"/>
  <c r="AJ463" i="2"/>
  <c r="AJ464" i="2"/>
  <c r="AJ465" i="2"/>
  <c r="AJ466" i="2"/>
  <c r="AJ467" i="2"/>
  <c r="AJ468" i="2"/>
  <c r="AJ469" i="2"/>
  <c r="AJ470" i="2"/>
  <c r="AJ471" i="2"/>
  <c r="AJ472" i="2"/>
  <c r="AJ473" i="2"/>
  <c r="AJ474" i="2"/>
  <c r="AJ475" i="2"/>
  <c r="AJ476" i="2"/>
  <c r="AJ477" i="2"/>
  <c r="AJ478" i="2"/>
  <c r="AJ479" i="2"/>
  <c r="AJ480" i="2"/>
  <c r="AJ481" i="2"/>
  <c r="AJ482" i="2"/>
  <c r="AJ483" i="2"/>
  <c r="AJ484" i="2"/>
  <c r="AJ485" i="2"/>
  <c r="AJ486" i="2"/>
  <c r="AJ487" i="2"/>
  <c r="AJ488" i="2"/>
  <c r="AJ489" i="2"/>
  <c r="AJ490" i="2"/>
  <c r="AJ491" i="2"/>
  <c r="AJ492" i="2"/>
  <c r="AJ493" i="2"/>
  <c r="AJ494" i="2"/>
  <c r="AJ495" i="2"/>
  <c r="AJ496" i="2"/>
  <c r="AJ497" i="2"/>
  <c r="AJ498" i="2"/>
  <c r="AJ499" i="2"/>
  <c r="AJ500" i="2"/>
  <c r="AJ501" i="2"/>
  <c r="AJ502" i="2"/>
  <c r="AJ503" i="2"/>
  <c r="AJ504" i="2"/>
  <c r="AJ505" i="2"/>
  <c r="AJ506" i="2"/>
  <c r="AJ507" i="2"/>
  <c r="AJ508" i="2"/>
  <c r="AJ509" i="2"/>
  <c r="AJ510" i="2"/>
  <c r="AJ511" i="2"/>
  <c r="AJ512" i="2"/>
  <c r="AJ513" i="2"/>
  <c r="AJ514" i="2"/>
  <c r="AJ515" i="2"/>
  <c r="AJ516" i="2"/>
  <c r="AJ517" i="2"/>
  <c r="AJ518" i="2"/>
  <c r="AJ519" i="2"/>
  <c r="AJ520" i="2"/>
  <c r="AJ521" i="2"/>
  <c r="AJ522" i="2"/>
  <c r="AJ523" i="2"/>
  <c r="AJ524" i="2"/>
  <c r="AJ525" i="2"/>
  <c r="AJ526" i="2"/>
  <c r="AJ527" i="2"/>
  <c r="AJ528" i="2"/>
  <c r="AJ529" i="2"/>
  <c r="AJ530" i="2"/>
  <c r="AJ531" i="2"/>
  <c r="AJ532" i="2"/>
  <c r="AJ533" i="2"/>
  <c r="AJ534" i="2"/>
  <c r="AJ535" i="2"/>
  <c r="AJ536" i="2"/>
  <c r="AJ537" i="2"/>
  <c r="AJ538" i="2"/>
  <c r="AJ539" i="2"/>
  <c r="AJ540" i="2"/>
  <c r="AJ541" i="2"/>
  <c r="AJ542" i="2"/>
  <c r="AJ543" i="2"/>
  <c r="AJ544" i="2"/>
  <c r="AJ545" i="2"/>
  <c r="AJ546" i="2"/>
  <c r="AJ547" i="2"/>
  <c r="AJ548" i="2"/>
  <c r="AJ549" i="2"/>
  <c r="AJ550" i="2"/>
  <c r="AJ551" i="2"/>
  <c r="AJ552" i="2"/>
  <c r="AJ553" i="2"/>
  <c r="AJ554" i="2"/>
  <c r="AJ555" i="2"/>
  <c r="AJ556" i="2"/>
  <c r="AJ557" i="2"/>
  <c r="AJ558" i="2"/>
  <c r="AJ559" i="2"/>
  <c r="AJ560" i="2"/>
  <c r="AJ561" i="2"/>
  <c r="AJ562" i="2"/>
  <c r="AJ563" i="2"/>
  <c r="AJ564" i="2"/>
  <c r="AJ565" i="2"/>
  <c r="AJ566" i="2"/>
  <c r="AJ567" i="2"/>
  <c r="AJ568" i="2"/>
  <c r="AJ569" i="2"/>
  <c r="AJ570" i="2"/>
  <c r="AJ571" i="2"/>
  <c r="AJ572" i="2"/>
  <c r="AJ573" i="2"/>
  <c r="AJ574" i="2"/>
  <c r="AJ575" i="2"/>
  <c r="AJ576" i="2"/>
  <c r="AJ577" i="2"/>
  <c r="AJ578" i="2"/>
  <c r="AJ579" i="2"/>
  <c r="AJ580" i="2"/>
  <c r="AJ581" i="2"/>
  <c r="AJ582" i="2"/>
  <c r="AJ583" i="2"/>
  <c r="AJ584" i="2"/>
  <c r="AJ585" i="2"/>
  <c r="AJ586" i="2"/>
  <c r="AJ587" i="2"/>
  <c r="AJ588" i="2"/>
  <c r="AJ589" i="2"/>
  <c r="AJ590" i="2"/>
  <c r="AJ591" i="2"/>
  <c r="AJ592" i="2"/>
  <c r="AJ593" i="2"/>
  <c r="AJ594" i="2"/>
  <c r="AJ595" i="2"/>
  <c r="AJ596" i="2"/>
  <c r="AJ597" i="2"/>
  <c r="AJ598" i="2"/>
  <c r="AJ599" i="2"/>
  <c r="AJ600" i="2"/>
  <c r="Y5" i="1"/>
  <c r="Y6"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3" i="1"/>
  <c r="Y4" i="1"/>
  <c r="AB4" i="5"/>
  <c r="AB5" i="5"/>
  <c r="AB6" i="5"/>
  <c r="AB7" i="5"/>
  <c r="AB8" i="5"/>
  <c r="AB9" i="5"/>
  <c r="AB10" i="5"/>
  <c r="AJ301" i="4" l="1"/>
  <c r="AB11" i="5"/>
  <c r="D3" i="14" s="1"/>
  <c r="AJ601" i="2"/>
  <c r="AI301" i="3"/>
  <c r="Y201" i="1"/>
  <c r="D4" i="14" l="1"/>
  <c r="W40" i="21"/>
  <c r="W38" i="21"/>
  <c r="W39" i="21"/>
  <c r="U571" i="7" l="1"/>
  <c r="AH2" i="2" l="1"/>
  <c r="K42" i="21"/>
  <c r="R42" i="21" s="1"/>
  <c r="Y59" i="21" l="1"/>
  <c r="W59" i="21"/>
  <c r="B59" i="21"/>
  <c r="A59" i="21"/>
  <c r="Y58" i="21"/>
  <c r="W58" i="21"/>
  <c r="B58" i="21"/>
  <c r="A58" i="21"/>
  <c r="K58" i="21" l="1"/>
  <c r="R58" i="21" s="1"/>
  <c r="AB58" i="21" s="1"/>
  <c r="K59" i="21"/>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R59" i="21" l="1"/>
  <c r="AB59" i="21" s="1"/>
  <c r="W23" i="21"/>
  <c r="AB23" i="21" s="1"/>
  <c r="Y23" i="21"/>
  <c r="W42" i="21"/>
  <c r="AB42" i="21" s="1"/>
  <c r="Y42" i="21"/>
  <c r="B3" i="14" l="1"/>
  <c r="H2" i="4" l="1"/>
  <c r="A42" i="21"/>
  <c r="B42" i="21"/>
  <c r="A17" i="21"/>
  <c r="B17" i="21"/>
  <c r="A18" i="21"/>
  <c r="B18" i="21"/>
  <c r="A16" i="21"/>
  <c r="B16" i="21"/>
  <c r="A14" i="21"/>
  <c r="B14" i="21"/>
  <c r="A15" i="21"/>
  <c r="B15" i="21"/>
  <c r="A23" i="21"/>
  <c r="B23" i="21"/>
  <c r="T301" i="7" l="1"/>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5" i="7"/>
  <c r="T4" i="7"/>
  <c r="T3" i="7"/>
  <c r="T2" i="7"/>
  <c r="V2" i="1" l="1"/>
  <c r="X576" i="2"/>
  <c r="X3" i="2" l="1"/>
  <c r="X4"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7" i="2"/>
  <c r="X578" i="2"/>
  <c r="X579" i="2"/>
  <c r="X580" i="2"/>
  <c r="X581" i="2"/>
  <c r="X582" i="2"/>
  <c r="X583" i="2"/>
  <c r="X584" i="2"/>
  <c r="X585" i="2"/>
  <c r="X586" i="2"/>
  <c r="X587" i="2"/>
  <c r="X588" i="2"/>
  <c r="X589" i="2"/>
  <c r="X590" i="2"/>
  <c r="X591" i="2"/>
  <c r="X592" i="2"/>
  <c r="X593" i="2"/>
  <c r="X594" i="2"/>
  <c r="X595" i="2"/>
  <c r="X596" i="2"/>
  <c r="X597" i="2"/>
  <c r="X598" i="2"/>
  <c r="X599" i="2"/>
  <c r="X600" i="2"/>
  <c r="B13" i="21" l="1"/>
  <c r="A13" i="21"/>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3" i="1"/>
  <c r="AH4" i="1"/>
  <c r="AH5" i="1"/>
  <c r="AH6" i="1"/>
  <c r="AH7" i="1"/>
  <c r="AH8" i="1"/>
  <c r="AH9" i="1"/>
  <c r="AH10" i="1"/>
  <c r="AH11" i="1"/>
  <c r="AH12" i="1"/>
  <c r="AH13" i="1"/>
  <c r="AH2" i="1"/>
  <c r="AA5573" i="2"/>
  <c r="AA601" i="2"/>
  <c r="AA602" i="2"/>
  <c r="AA603" i="2"/>
  <c r="AA604" i="2"/>
  <c r="AA605" i="2"/>
  <c r="AA606" i="2"/>
  <c r="AA607" i="2"/>
  <c r="AA608" i="2"/>
  <c r="AA609" i="2"/>
  <c r="AA610" i="2"/>
  <c r="AA611" i="2"/>
  <c r="AA612" i="2"/>
  <c r="AA613" i="2"/>
  <c r="AA614" i="2"/>
  <c r="AA615" i="2"/>
  <c r="AA616" i="2"/>
  <c r="AA617" i="2"/>
  <c r="AA618" i="2"/>
  <c r="AA619" i="2"/>
  <c r="AA620" i="2"/>
  <c r="AA621" i="2"/>
  <c r="AA622" i="2"/>
  <c r="AA623" i="2"/>
  <c r="AA624" i="2"/>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899" i="2"/>
  <c r="AA900" i="2"/>
  <c r="AA901" i="2"/>
  <c r="AA902" i="2"/>
  <c r="AA903" i="2"/>
  <c r="AA904" i="2"/>
  <c r="AA905" i="2"/>
  <c r="AA906" i="2"/>
  <c r="AA907" i="2"/>
  <c r="AA908" i="2"/>
  <c r="AA909" i="2"/>
  <c r="AA910" i="2"/>
  <c r="AA911" i="2"/>
  <c r="AA912" i="2"/>
  <c r="AA913" i="2"/>
  <c r="AA914" i="2"/>
  <c r="AA915" i="2"/>
  <c r="AA916" i="2"/>
  <c r="AA917" i="2"/>
  <c r="AA918" i="2"/>
  <c r="AA919" i="2"/>
  <c r="AA920" i="2"/>
  <c r="AA921" i="2"/>
  <c r="AA922" i="2"/>
  <c r="AA923" i="2"/>
  <c r="AA924" i="2"/>
  <c r="AA925" i="2"/>
  <c r="AA926" i="2"/>
  <c r="AA927" i="2"/>
  <c r="AA928" i="2"/>
  <c r="AA929" i="2"/>
  <c r="AA930" i="2"/>
  <c r="AA931" i="2"/>
  <c r="AA932" i="2"/>
  <c r="AA933" i="2"/>
  <c r="AA934" i="2"/>
  <c r="AA935" i="2"/>
  <c r="AA936" i="2"/>
  <c r="AA937" i="2"/>
  <c r="AA938" i="2"/>
  <c r="AA939" i="2"/>
  <c r="AA940" i="2"/>
  <c r="AA941" i="2"/>
  <c r="AA942" i="2"/>
  <c r="AA943" i="2"/>
  <c r="AA944" i="2"/>
  <c r="AA945" i="2"/>
  <c r="AA946" i="2"/>
  <c r="AA947" i="2"/>
  <c r="AA948" i="2"/>
  <c r="AA949" i="2"/>
  <c r="AA950" i="2"/>
  <c r="AA951" i="2"/>
  <c r="AA952" i="2"/>
  <c r="AA953" i="2"/>
  <c r="AA954" i="2"/>
  <c r="AA955" i="2"/>
  <c r="AA956" i="2"/>
  <c r="AA957" i="2"/>
  <c r="AA958" i="2"/>
  <c r="AA959" i="2"/>
  <c r="AA960" i="2"/>
  <c r="AA961" i="2"/>
  <c r="AA962" i="2"/>
  <c r="AA963" i="2"/>
  <c r="AA964" i="2"/>
  <c r="AA965" i="2"/>
  <c r="AA966" i="2"/>
  <c r="AA967" i="2"/>
  <c r="AA968" i="2"/>
  <c r="AA969" i="2"/>
  <c r="AA970" i="2"/>
  <c r="AA971" i="2"/>
  <c r="AA972" i="2"/>
  <c r="AA973" i="2"/>
  <c r="AA974" i="2"/>
  <c r="AA975" i="2"/>
  <c r="AA976" i="2"/>
  <c r="AA977" i="2"/>
  <c r="AA978" i="2"/>
  <c r="AA979" i="2"/>
  <c r="AA980" i="2"/>
  <c r="AA981" i="2"/>
  <c r="AA982" i="2"/>
  <c r="AA983" i="2"/>
  <c r="AA984" i="2"/>
  <c r="AA985" i="2"/>
  <c r="AA986" i="2"/>
  <c r="AA987" i="2"/>
  <c r="AA988" i="2"/>
  <c r="AA989" i="2"/>
  <c r="AA990" i="2"/>
  <c r="AA991" i="2"/>
  <c r="AA992" i="2"/>
  <c r="AA993" i="2"/>
  <c r="AA994" i="2"/>
  <c r="AA995" i="2"/>
  <c r="AA996" i="2"/>
  <c r="AA997" i="2"/>
  <c r="AA998" i="2"/>
  <c r="AA999" i="2"/>
  <c r="AA1000" i="2"/>
  <c r="AA1001" i="2"/>
  <c r="AA1002" i="2"/>
  <c r="AA1003" i="2"/>
  <c r="AA1004" i="2"/>
  <c r="AA1005" i="2"/>
  <c r="AA1006" i="2"/>
  <c r="AA1007" i="2"/>
  <c r="AA1008" i="2"/>
  <c r="AA1009" i="2"/>
  <c r="AA1010" i="2"/>
  <c r="AA1011" i="2"/>
  <c r="AA1012" i="2"/>
  <c r="AA1013" i="2"/>
  <c r="AA1014" i="2"/>
  <c r="AA1015" i="2"/>
  <c r="AA1016" i="2"/>
  <c r="AA1017" i="2"/>
  <c r="AA1018" i="2"/>
  <c r="AA1019" i="2"/>
  <c r="AA1020" i="2"/>
  <c r="AA1021" i="2"/>
  <c r="AA1022" i="2"/>
  <c r="AA1023" i="2"/>
  <c r="AA1024" i="2"/>
  <c r="AA1025" i="2"/>
  <c r="AA1026" i="2"/>
  <c r="AA1027" i="2"/>
  <c r="AA1028" i="2"/>
  <c r="AA1029" i="2"/>
  <c r="AA1030" i="2"/>
  <c r="AA1031" i="2"/>
  <c r="AA1032" i="2"/>
  <c r="AA1033" i="2"/>
  <c r="AA1034" i="2"/>
  <c r="AA1035" i="2"/>
  <c r="AA1036" i="2"/>
  <c r="AA1037" i="2"/>
  <c r="AA1038" i="2"/>
  <c r="AA1039" i="2"/>
  <c r="AA1040" i="2"/>
  <c r="AA1041" i="2"/>
  <c r="AA1042" i="2"/>
  <c r="AA1043" i="2"/>
  <c r="AA1044" i="2"/>
  <c r="AA1045" i="2"/>
  <c r="AA1046" i="2"/>
  <c r="AA1047" i="2"/>
  <c r="AA1048" i="2"/>
  <c r="AA1049" i="2"/>
  <c r="AA1050" i="2"/>
  <c r="AA1051" i="2"/>
  <c r="AA1052" i="2"/>
  <c r="AA1053" i="2"/>
  <c r="AA1054" i="2"/>
  <c r="AA1055" i="2"/>
  <c r="AA1056" i="2"/>
  <c r="AA1057" i="2"/>
  <c r="AA1058" i="2"/>
  <c r="AA1059" i="2"/>
  <c r="AA1060" i="2"/>
  <c r="AA1061" i="2"/>
  <c r="AA1062" i="2"/>
  <c r="AA1063" i="2"/>
  <c r="AA1064" i="2"/>
  <c r="AA1065" i="2"/>
  <c r="AA1066" i="2"/>
  <c r="AA1067" i="2"/>
  <c r="AA1068" i="2"/>
  <c r="AA1069" i="2"/>
  <c r="AA1070" i="2"/>
  <c r="AA1071" i="2"/>
  <c r="AA1072" i="2"/>
  <c r="AA1073" i="2"/>
  <c r="AA1074" i="2"/>
  <c r="AA1075" i="2"/>
  <c r="AA1076" i="2"/>
  <c r="AA1077" i="2"/>
  <c r="AA1078" i="2"/>
  <c r="AA1079" i="2"/>
  <c r="AA1080" i="2"/>
  <c r="AA1081" i="2"/>
  <c r="AA1082" i="2"/>
  <c r="AA1083" i="2"/>
  <c r="AA1084" i="2"/>
  <c r="AA1085" i="2"/>
  <c r="AA1086" i="2"/>
  <c r="AA1087" i="2"/>
  <c r="AA1088" i="2"/>
  <c r="AA1089" i="2"/>
  <c r="AA1090" i="2"/>
  <c r="AA1091" i="2"/>
  <c r="AA1092" i="2"/>
  <c r="AA1093" i="2"/>
  <c r="AA1094" i="2"/>
  <c r="AA1095" i="2"/>
  <c r="AA1096" i="2"/>
  <c r="AA1097" i="2"/>
  <c r="AA1098" i="2"/>
  <c r="AA1099" i="2"/>
  <c r="AA1100" i="2"/>
  <c r="AA1101" i="2"/>
  <c r="AA1102" i="2"/>
  <c r="AA1103" i="2"/>
  <c r="AA1104" i="2"/>
  <c r="AA1105" i="2"/>
  <c r="AA1106" i="2"/>
  <c r="AA1107" i="2"/>
  <c r="AA1108" i="2"/>
  <c r="AA1109" i="2"/>
  <c r="AA1110" i="2"/>
  <c r="AA1111" i="2"/>
  <c r="AA1112" i="2"/>
  <c r="AA1113" i="2"/>
  <c r="AA1114" i="2"/>
  <c r="AA1115" i="2"/>
  <c r="AA1116" i="2"/>
  <c r="AA1117" i="2"/>
  <c r="AA1118" i="2"/>
  <c r="AA1119" i="2"/>
  <c r="AA1120" i="2"/>
  <c r="AA1121" i="2"/>
  <c r="AA1122" i="2"/>
  <c r="AA1123" i="2"/>
  <c r="AA1124" i="2"/>
  <c r="AA1125" i="2"/>
  <c r="AA1126" i="2"/>
  <c r="AA1127" i="2"/>
  <c r="AA1128" i="2"/>
  <c r="AA1129" i="2"/>
  <c r="AA1130" i="2"/>
  <c r="AA1131" i="2"/>
  <c r="AA1132" i="2"/>
  <c r="AA1133" i="2"/>
  <c r="AA1134" i="2"/>
  <c r="AA1135" i="2"/>
  <c r="AA1136" i="2"/>
  <c r="AA1137" i="2"/>
  <c r="AA1138" i="2"/>
  <c r="AA1139" i="2"/>
  <c r="AA1140" i="2"/>
  <c r="AA1141" i="2"/>
  <c r="AA1142" i="2"/>
  <c r="AA1143" i="2"/>
  <c r="AA1144" i="2"/>
  <c r="AA1145" i="2"/>
  <c r="AA1146" i="2"/>
  <c r="AA1147" i="2"/>
  <c r="AA1148" i="2"/>
  <c r="AA1149" i="2"/>
  <c r="AA1150" i="2"/>
  <c r="AA1151" i="2"/>
  <c r="AA1152" i="2"/>
  <c r="AA1153" i="2"/>
  <c r="AA1154" i="2"/>
  <c r="AA1155" i="2"/>
  <c r="AA1156" i="2"/>
  <c r="AA1157" i="2"/>
  <c r="AA1158" i="2"/>
  <c r="AA1159" i="2"/>
  <c r="AA1160" i="2"/>
  <c r="AA1161" i="2"/>
  <c r="AA1162" i="2"/>
  <c r="AA1163" i="2"/>
  <c r="AA1164" i="2"/>
  <c r="AA1165" i="2"/>
  <c r="AA1166" i="2"/>
  <c r="AA1167" i="2"/>
  <c r="AA1168" i="2"/>
  <c r="AA1169" i="2"/>
  <c r="AA1170" i="2"/>
  <c r="AA1171" i="2"/>
  <c r="AA1172" i="2"/>
  <c r="AA1173" i="2"/>
  <c r="AA1174" i="2"/>
  <c r="AA1175" i="2"/>
  <c r="AA1176" i="2"/>
  <c r="AA1177" i="2"/>
  <c r="AA1178" i="2"/>
  <c r="AA1179" i="2"/>
  <c r="AA1180" i="2"/>
  <c r="AA1181" i="2"/>
  <c r="AA1182" i="2"/>
  <c r="AA1183" i="2"/>
  <c r="AA1184" i="2"/>
  <c r="AA1185" i="2"/>
  <c r="AA1186" i="2"/>
  <c r="AA1187" i="2"/>
  <c r="AA1188" i="2"/>
  <c r="AA1189" i="2"/>
  <c r="AA1190" i="2"/>
  <c r="AA1191" i="2"/>
  <c r="AA1192" i="2"/>
  <c r="AA1193" i="2"/>
  <c r="AA1194" i="2"/>
  <c r="AA1195" i="2"/>
  <c r="AA1196" i="2"/>
  <c r="AA1197" i="2"/>
  <c r="AA1198" i="2"/>
  <c r="AA1199" i="2"/>
  <c r="AA1200" i="2"/>
  <c r="AA1201" i="2"/>
  <c r="AA1202" i="2"/>
  <c r="AA1203" i="2"/>
  <c r="AA1204" i="2"/>
  <c r="AA1205" i="2"/>
  <c r="AA1206" i="2"/>
  <c r="AA1207" i="2"/>
  <c r="AA1208" i="2"/>
  <c r="AA1209" i="2"/>
  <c r="AA1210" i="2"/>
  <c r="AA1211" i="2"/>
  <c r="AA1212" i="2"/>
  <c r="AA1213" i="2"/>
  <c r="AA1214" i="2"/>
  <c r="AA1215" i="2"/>
  <c r="AA1216" i="2"/>
  <c r="AA1217" i="2"/>
  <c r="AA1218" i="2"/>
  <c r="AA1219" i="2"/>
  <c r="AA1220" i="2"/>
  <c r="AA1221" i="2"/>
  <c r="AA1222" i="2"/>
  <c r="AA1223" i="2"/>
  <c r="AA1224" i="2"/>
  <c r="AA1225" i="2"/>
  <c r="AA1226" i="2"/>
  <c r="AA1227" i="2"/>
  <c r="AA1228" i="2"/>
  <c r="AA1229" i="2"/>
  <c r="AA1230" i="2"/>
  <c r="AA1231" i="2"/>
  <c r="AA1232" i="2"/>
  <c r="AA1233" i="2"/>
  <c r="AA1234" i="2"/>
  <c r="AA1235" i="2"/>
  <c r="AA1236" i="2"/>
  <c r="AA1237" i="2"/>
  <c r="AA1238" i="2"/>
  <c r="AA1239" i="2"/>
  <c r="AA1240" i="2"/>
  <c r="AA1241" i="2"/>
  <c r="AA1242" i="2"/>
  <c r="AA1243" i="2"/>
  <c r="AA1244" i="2"/>
  <c r="AA1245" i="2"/>
  <c r="AA1246" i="2"/>
  <c r="AA1247" i="2"/>
  <c r="AA1248" i="2"/>
  <c r="AA1249" i="2"/>
  <c r="AA1250" i="2"/>
  <c r="AA1251" i="2"/>
  <c r="AA1252" i="2"/>
  <c r="AA1253" i="2"/>
  <c r="AA1254" i="2"/>
  <c r="AA1255" i="2"/>
  <c r="AA1256" i="2"/>
  <c r="AA1257" i="2"/>
  <c r="AA1258" i="2"/>
  <c r="AA1259" i="2"/>
  <c r="AA1260" i="2"/>
  <c r="AA1261" i="2"/>
  <c r="AA1262" i="2"/>
  <c r="AA1263" i="2"/>
  <c r="AA1264" i="2"/>
  <c r="AA1265" i="2"/>
  <c r="AA1266" i="2"/>
  <c r="AA1267" i="2"/>
  <c r="AA1268" i="2"/>
  <c r="AA1269" i="2"/>
  <c r="AA1270" i="2"/>
  <c r="AA1271" i="2"/>
  <c r="AA1272" i="2"/>
  <c r="AA1273" i="2"/>
  <c r="AA1274" i="2"/>
  <c r="AA1275" i="2"/>
  <c r="AA1276" i="2"/>
  <c r="AA1277" i="2"/>
  <c r="AA1278" i="2"/>
  <c r="AA1279" i="2"/>
  <c r="AA1280" i="2"/>
  <c r="AA1281" i="2"/>
  <c r="AA1282" i="2"/>
  <c r="AA1283" i="2"/>
  <c r="AA1284" i="2"/>
  <c r="AA1285" i="2"/>
  <c r="AA1286" i="2"/>
  <c r="AA1287" i="2"/>
  <c r="AA1288" i="2"/>
  <c r="AA1289" i="2"/>
  <c r="AA1290" i="2"/>
  <c r="AA1291" i="2"/>
  <c r="AA1292" i="2"/>
  <c r="AA1293" i="2"/>
  <c r="AA1294" i="2"/>
  <c r="AA1295" i="2"/>
  <c r="AA1296" i="2"/>
  <c r="AA1297" i="2"/>
  <c r="AA1298" i="2"/>
  <c r="AA1299" i="2"/>
  <c r="AA1300" i="2"/>
  <c r="AA1301" i="2"/>
  <c r="AA1302" i="2"/>
  <c r="AA1303" i="2"/>
  <c r="AA1304" i="2"/>
  <c r="AA1305" i="2"/>
  <c r="AA1306" i="2"/>
  <c r="AA1307" i="2"/>
  <c r="AA1308" i="2"/>
  <c r="AA1309" i="2"/>
  <c r="AA1310" i="2"/>
  <c r="AA1311" i="2"/>
  <c r="AA1312" i="2"/>
  <c r="AA1313" i="2"/>
  <c r="AA1314" i="2"/>
  <c r="AA1315" i="2"/>
  <c r="AA1316" i="2"/>
  <c r="AA1317" i="2"/>
  <c r="AA1318" i="2"/>
  <c r="AA1319" i="2"/>
  <c r="AA1320" i="2"/>
  <c r="AA1321" i="2"/>
  <c r="AA1322" i="2"/>
  <c r="AA1323" i="2"/>
  <c r="AA1324" i="2"/>
  <c r="AA1325" i="2"/>
  <c r="AA1326" i="2"/>
  <c r="AA1327" i="2"/>
  <c r="AA1328" i="2"/>
  <c r="AA1329" i="2"/>
  <c r="AA1330" i="2"/>
  <c r="AA1331" i="2"/>
  <c r="AA1332" i="2"/>
  <c r="AA1333" i="2"/>
  <c r="AA1334" i="2"/>
  <c r="AA1335" i="2"/>
  <c r="AA1336" i="2"/>
  <c r="AA1337" i="2"/>
  <c r="AA1338" i="2"/>
  <c r="AA1339" i="2"/>
  <c r="AA1340" i="2"/>
  <c r="AA1341" i="2"/>
  <c r="AA1342" i="2"/>
  <c r="AA1343" i="2"/>
  <c r="AA1344" i="2"/>
  <c r="AA1345" i="2"/>
  <c r="AA1346" i="2"/>
  <c r="AA1347" i="2"/>
  <c r="AA1348" i="2"/>
  <c r="AA1349" i="2"/>
  <c r="AA1350" i="2"/>
  <c r="AA1351" i="2"/>
  <c r="AA1352" i="2"/>
  <c r="AA1353" i="2"/>
  <c r="AA1354" i="2"/>
  <c r="AA1355" i="2"/>
  <c r="AA1356" i="2"/>
  <c r="AA1357" i="2"/>
  <c r="AA1358" i="2"/>
  <c r="AA1359" i="2"/>
  <c r="AA1360" i="2"/>
  <c r="AA1361" i="2"/>
  <c r="AA1362" i="2"/>
  <c r="AA1363" i="2"/>
  <c r="AA1364" i="2"/>
  <c r="AA1365" i="2"/>
  <c r="AA1366" i="2"/>
  <c r="AA1367" i="2"/>
  <c r="AA1368" i="2"/>
  <c r="AA1369" i="2"/>
  <c r="AA1370" i="2"/>
  <c r="AA1371" i="2"/>
  <c r="AA1372" i="2"/>
  <c r="AA1373" i="2"/>
  <c r="AA1374" i="2"/>
  <c r="AA1375" i="2"/>
  <c r="AA1376" i="2"/>
  <c r="AA1377" i="2"/>
  <c r="AA1378" i="2"/>
  <c r="AA1379" i="2"/>
  <c r="AA1380" i="2"/>
  <c r="AA1381" i="2"/>
  <c r="AA1382" i="2"/>
  <c r="AA1383" i="2"/>
  <c r="AA1384" i="2"/>
  <c r="AA1385" i="2"/>
  <c r="AA1386" i="2"/>
  <c r="AA1387" i="2"/>
  <c r="AA1388" i="2"/>
  <c r="AA1389" i="2"/>
  <c r="AA1390" i="2"/>
  <c r="AA1391" i="2"/>
  <c r="AA1392" i="2"/>
  <c r="AA1393" i="2"/>
  <c r="AA1394" i="2"/>
  <c r="AA1395" i="2"/>
  <c r="AA1396" i="2"/>
  <c r="AA1397" i="2"/>
  <c r="AA1398" i="2"/>
  <c r="AA1399" i="2"/>
  <c r="AA1400" i="2"/>
  <c r="AA1401" i="2"/>
  <c r="AA1402" i="2"/>
  <c r="AA1403" i="2"/>
  <c r="AA1404" i="2"/>
  <c r="AA1405" i="2"/>
  <c r="AA1406" i="2"/>
  <c r="AA1407" i="2"/>
  <c r="AA1408" i="2"/>
  <c r="AA1409" i="2"/>
  <c r="AA1410" i="2"/>
  <c r="AA1411" i="2"/>
  <c r="AA1412" i="2"/>
  <c r="AA1413" i="2"/>
  <c r="AA1414" i="2"/>
  <c r="AA1415" i="2"/>
  <c r="AA1416" i="2"/>
  <c r="AA1417" i="2"/>
  <c r="AA1418" i="2"/>
  <c r="AA1419" i="2"/>
  <c r="AA1420" i="2"/>
  <c r="AA1421" i="2"/>
  <c r="AA1422" i="2"/>
  <c r="AA1423" i="2"/>
  <c r="AA1424" i="2"/>
  <c r="AA1425" i="2"/>
  <c r="AA1426" i="2"/>
  <c r="AA1427" i="2"/>
  <c r="AA1428" i="2"/>
  <c r="AA1429" i="2"/>
  <c r="AA1430" i="2"/>
  <c r="AA1431" i="2"/>
  <c r="AA1432" i="2"/>
  <c r="AA1433" i="2"/>
  <c r="AA1434" i="2"/>
  <c r="AA1435" i="2"/>
  <c r="AA1436" i="2"/>
  <c r="AA1437" i="2"/>
  <c r="AA1438" i="2"/>
  <c r="AA1439" i="2"/>
  <c r="AA1440" i="2"/>
  <c r="AA1441" i="2"/>
  <c r="AA1442" i="2"/>
  <c r="AA1443" i="2"/>
  <c r="AA1444" i="2"/>
  <c r="AA1445" i="2"/>
  <c r="AA1446" i="2"/>
  <c r="AA1447" i="2"/>
  <c r="AA1448" i="2"/>
  <c r="AA1449" i="2"/>
  <c r="AA1450" i="2"/>
  <c r="AA1451" i="2"/>
  <c r="AA1452" i="2"/>
  <c r="AA1453" i="2"/>
  <c r="AA1454" i="2"/>
  <c r="AA1455" i="2"/>
  <c r="AA1456" i="2"/>
  <c r="AA1457" i="2"/>
  <c r="AA1458" i="2"/>
  <c r="AA1459" i="2"/>
  <c r="AA1460" i="2"/>
  <c r="AA1461" i="2"/>
  <c r="AA1462" i="2"/>
  <c r="AA1463" i="2"/>
  <c r="AA1464" i="2"/>
  <c r="AA1465" i="2"/>
  <c r="AA1466" i="2"/>
  <c r="AA1467" i="2"/>
  <c r="AA1468" i="2"/>
  <c r="AA1469" i="2"/>
  <c r="AA1470" i="2"/>
  <c r="AA1471" i="2"/>
  <c r="AA1472" i="2"/>
  <c r="AA1473" i="2"/>
  <c r="AA1474" i="2"/>
  <c r="AA1475" i="2"/>
  <c r="AA1476" i="2"/>
  <c r="AA1477" i="2"/>
  <c r="AA1478" i="2"/>
  <c r="AA1479" i="2"/>
  <c r="AA1480" i="2"/>
  <c r="AA1481" i="2"/>
  <c r="AA1482" i="2"/>
  <c r="AA1483" i="2"/>
  <c r="AA1484" i="2"/>
  <c r="AA1485" i="2"/>
  <c r="AA1486" i="2"/>
  <c r="AA1487" i="2"/>
  <c r="AA1488" i="2"/>
  <c r="AA1489" i="2"/>
  <c r="AA1490" i="2"/>
  <c r="AA1491" i="2"/>
  <c r="AA1492" i="2"/>
  <c r="AA1493" i="2"/>
  <c r="AA1494" i="2"/>
  <c r="AA1495" i="2"/>
  <c r="AA1496" i="2"/>
  <c r="AA1497" i="2"/>
  <c r="AA1498" i="2"/>
  <c r="AA1499" i="2"/>
  <c r="AA1500" i="2"/>
  <c r="AA1501" i="2"/>
  <c r="AA1502" i="2"/>
  <c r="AA1503" i="2"/>
  <c r="AA1504" i="2"/>
  <c r="AA1505" i="2"/>
  <c r="AA1506" i="2"/>
  <c r="AA1507" i="2"/>
  <c r="AA1508" i="2"/>
  <c r="AA1509" i="2"/>
  <c r="AA1510" i="2"/>
  <c r="AA1511" i="2"/>
  <c r="AA1512" i="2"/>
  <c r="AA1513" i="2"/>
  <c r="AA1514" i="2"/>
  <c r="AA1515" i="2"/>
  <c r="AA1516" i="2"/>
  <c r="AA1517" i="2"/>
  <c r="AA1518" i="2"/>
  <c r="AA1519" i="2"/>
  <c r="AA1520" i="2"/>
  <c r="AA1521" i="2"/>
  <c r="AA1522" i="2"/>
  <c r="AA1523" i="2"/>
  <c r="AA1524" i="2"/>
  <c r="AA1525" i="2"/>
  <c r="AA1526" i="2"/>
  <c r="AA1527" i="2"/>
  <c r="AA1528" i="2"/>
  <c r="AA1529" i="2"/>
  <c r="AA1530" i="2"/>
  <c r="AA1531" i="2"/>
  <c r="AA1532" i="2"/>
  <c r="AA1533" i="2"/>
  <c r="AA1534" i="2"/>
  <c r="AA1535" i="2"/>
  <c r="AA1536" i="2"/>
  <c r="AA1537" i="2"/>
  <c r="AA1538" i="2"/>
  <c r="AA1539" i="2"/>
  <c r="AA1540" i="2"/>
  <c r="AA1541" i="2"/>
  <c r="AA1542" i="2"/>
  <c r="AA1543" i="2"/>
  <c r="AA1544" i="2"/>
  <c r="AA1545" i="2"/>
  <c r="AA1546" i="2"/>
  <c r="AA1547" i="2"/>
  <c r="AA1548" i="2"/>
  <c r="AA1549" i="2"/>
  <c r="AA1550" i="2"/>
  <c r="AA1551" i="2"/>
  <c r="AA1552" i="2"/>
  <c r="AA1553" i="2"/>
  <c r="AA1554" i="2"/>
  <c r="AA1555" i="2"/>
  <c r="AA1556" i="2"/>
  <c r="AA1557" i="2"/>
  <c r="AA1558" i="2"/>
  <c r="AA1559" i="2"/>
  <c r="AA1560" i="2"/>
  <c r="AA1561" i="2"/>
  <c r="AA1562" i="2"/>
  <c r="AA1563" i="2"/>
  <c r="AA1564" i="2"/>
  <c r="AA1565" i="2"/>
  <c r="AA1566" i="2"/>
  <c r="AA1567" i="2"/>
  <c r="AA1568" i="2"/>
  <c r="AA1569" i="2"/>
  <c r="AA1570" i="2"/>
  <c r="AA1571" i="2"/>
  <c r="AA1572" i="2"/>
  <c r="AA1573" i="2"/>
  <c r="AA1574" i="2"/>
  <c r="AA1575" i="2"/>
  <c r="AA1576" i="2"/>
  <c r="AA1577" i="2"/>
  <c r="AA1578" i="2"/>
  <c r="AA1579" i="2"/>
  <c r="AA1580" i="2"/>
  <c r="AA1581" i="2"/>
  <c r="AA1582" i="2"/>
  <c r="AA1583" i="2"/>
  <c r="AA1584" i="2"/>
  <c r="AA1585" i="2"/>
  <c r="AA1586" i="2"/>
  <c r="AA1587" i="2"/>
  <c r="AA1588" i="2"/>
  <c r="AA1589" i="2"/>
  <c r="AA1590" i="2"/>
  <c r="AA1591" i="2"/>
  <c r="AA1592" i="2"/>
  <c r="AA1593" i="2"/>
  <c r="AA1594" i="2"/>
  <c r="AA1595" i="2"/>
  <c r="AA1596" i="2"/>
  <c r="AA1597" i="2"/>
  <c r="AA1598" i="2"/>
  <c r="AA1599" i="2"/>
  <c r="AA1600" i="2"/>
  <c r="AA1601" i="2"/>
  <c r="AA1602" i="2"/>
  <c r="AA1603" i="2"/>
  <c r="AA1604" i="2"/>
  <c r="AA1605" i="2"/>
  <c r="AA1606" i="2"/>
  <c r="AA1607" i="2"/>
  <c r="AA1608" i="2"/>
  <c r="AA1609" i="2"/>
  <c r="AA1610" i="2"/>
  <c r="AA1611" i="2"/>
  <c r="AA1612" i="2"/>
  <c r="AA1613" i="2"/>
  <c r="AA1614" i="2"/>
  <c r="AA1615" i="2"/>
  <c r="AA1616" i="2"/>
  <c r="AA1617" i="2"/>
  <c r="AA1618" i="2"/>
  <c r="AA1619" i="2"/>
  <c r="AA1620" i="2"/>
  <c r="AA1621" i="2"/>
  <c r="AA1622" i="2"/>
  <c r="AA1623" i="2"/>
  <c r="AA1624" i="2"/>
  <c r="AA1625" i="2"/>
  <c r="AA1626" i="2"/>
  <c r="AA1627" i="2"/>
  <c r="AA1628" i="2"/>
  <c r="AA1629" i="2"/>
  <c r="AA1630" i="2"/>
  <c r="AA1631" i="2"/>
  <c r="AA1632" i="2"/>
  <c r="AA1633" i="2"/>
  <c r="AA1634" i="2"/>
  <c r="AA1635" i="2"/>
  <c r="AA1636" i="2"/>
  <c r="AA1637" i="2"/>
  <c r="AA1638" i="2"/>
  <c r="AA1639" i="2"/>
  <c r="AA1640" i="2"/>
  <c r="AA1641" i="2"/>
  <c r="AA1642" i="2"/>
  <c r="AA1643" i="2"/>
  <c r="AA1644" i="2"/>
  <c r="AA1645" i="2"/>
  <c r="AA1646" i="2"/>
  <c r="AA1647" i="2"/>
  <c r="AA1648" i="2"/>
  <c r="AA1649" i="2"/>
  <c r="AA1650" i="2"/>
  <c r="AA1651" i="2"/>
  <c r="AA1652" i="2"/>
  <c r="AA1653" i="2"/>
  <c r="AA1654" i="2"/>
  <c r="AA1655" i="2"/>
  <c r="AA1656" i="2"/>
  <c r="AA1657" i="2"/>
  <c r="AA1658" i="2"/>
  <c r="AA1659" i="2"/>
  <c r="AA1660" i="2"/>
  <c r="AA1661" i="2"/>
  <c r="AA1662" i="2"/>
  <c r="AA1663" i="2"/>
  <c r="AA1664" i="2"/>
  <c r="AA1665" i="2"/>
  <c r="AA1666" i="2"/>
  <c r="AA1667" i="2"/>
  <c r="AA1668" i="2"/>
  <c r="AA1669" i="2"/>
  <c r="AA1670" i="2"/>
  <c r="AA1671" i="2"/>
  <c r="AA1672" i="2"/>
  <c r="AA1673" i="2"/>
  <c r="AA1674" i="2"/>
  <c r="AA1675" i="2"/>
  <c r="AA1676" i="2"/>
  <c r="AA1677" i="2"/>
  <c r="AA1678" i="2"/>
  <c r="AA1679" i="2"/>
  <c r="AA1680" i="2"/>
  <c r="AA1681" i="2"/>
  <c r="AA1682" i="2"/>
  <c r="AA1683" i="2"/>
  <c r="AA1684" i="2"/>
  <c r="AA1685" i="2"/>
  <c r="AA1686" i="2"/>
  <c r="AA1687" i="2"/>
  <c r="AA1688" i="2"/>
  <c r="AA1689" i="2"/>
  <c r="AA1690" i="2"/>
  <c r="AA1691" i="2"/>
  <c r="AA1692" i="2"/>
  <c r="AA1693" i="2"/>
  <c r="AA1694" i="2"/>
  <c r="AA1695" i="2"/>
  <c r="AA1696" i="2"/>
  <c r="AA1697" i="2"/>
  <c r="AA1698" i="2"/>
  <c r="AA1699" i="2"/>
  <c r="AA1700" i="2"/>
  <c r="AA1701" i="2"/>
  <c r="AA1702" i="2"/>
  <c r="AA1703" i="2"/>
  <c r="AA1704" i="2"/>
  <c r="AA1705" i="2"/>
  <c r="AA1706" i="2"/>
  <c r="AA1707" i="2"/>
  <c r="AA1708" i="2"/>
  <c r="AA1709" i="2"/>
  <c r="AA1710" i="2"/>
  <c r="AA1711" i="2"/>
  <c r="AA1712" i="2"/>
  <c r="AA1713" i="2"/>
  <c r="AA1714" i="2"/>
  <c r="AA1715" i="2"/>
  <c r="AA1716" i="2"/>
  <c r="AA1717" i="2"/>
  <c r="AA1718" i="2"/>
  <c r="AA1719" i="2"/>
  <c r="AA1720" i="2"/>
  <c r="AA1721" i="2"/>
  <c r="AA1722" i="2"/>
  <c r="AA1723" i="2"/>
  <c r="AA1724" i="2"/>
  <c r="AA1725" i="2"/>
  <c r="AA1726" i="2"/>
  <c r="AA1727" i="2"/>
  <c r="AA1728" i="2"/>
  <c r="AA1729" i="2"/>
  <c r="AA1730" i="2"/>
  <c r="AA1731" i="2"/>
  <c r="AA1732" i="2"/>
  <c r="AA1733" i="2"/>
  <c r="AA1734" i="2"/>
  <c r="AA1735" i="2"/>
  <c r="AA1736" i="2"/>
  <c r="AA1737" i="2"/>
  <c r="AA1738" i="2"/>
  <c r="AA1739" i="2"/>
  <c r="AA1740" i="2"/>
  <c r="AA1741" i="2"/>
  <c r="AA1742" i="2"/>
  <c r="AA1743" i="2"/>
  <c r="AA1744" i="2"/>
  <c r="AA1745" i="2"/>
  <c r="AA1746" i="2"/>
  <c r="AA1747" i="2"/>
  <c r="AA1748" i="2"/>
  <c r="AA1749" i="2"/>
  <c r="AA1750" i="2"/>
  <c r="AA1751" i="2"/>
  <c r="AA1752" i="2"/>
  <c r="AA1753" i="2"/>
  <c r="AA1754" i="2"/>
  <c r="AA1755" i="2"/>
  <c r="AA1756" i="2"/>
  <c r="AA1757" i="2"/>
  <c r="AA1758" i="2"/>
  <c r="AA1759" i="2"/>
  <c r="AA1760" i="2"/>
  <c r="AA1761" i="2"/>
  <c r="AA1762" i="2"/>
  <c r="AA1763" i="2"/>
  <c r="AA1764" i="2"/>
  <c r="AA1765" i="2"/>
  <c r="AA1766" i="2"/>
  <c r="AA1767" i="2"/>
  <c r="AA1768" i="2"/>
  <c r="AA1769" i="2"/>
  <c r="AA1770" i="2"/>
  <c r="AA1771" i="2"/>
  <c r="AA1772" i="2"/>
  <c r="AA1773" i="2"/>
  <c r="AA1774" i="2"/>
  <c r="AA1775" i="2"/>
  <c r="AA1776" i="2"/>
  <c r="AA1777" i="2"/>
  <c r="AA1778" i="2"/>
  <c r="AA1779" i="2"/>
  <c r="AA1780" i="2"/>
  <c r="AA1781" i="2"/>
  <c r="AA1782" i="2"/>
  <c r="AA1783" i="2"/>
  <c r="AA1784" i="2"/>
  <c r="AA1785" i="2"/>
  <c r="AA1786" i="2"/>
  <c r="AA1787" i="2"/>
  <c r="AA1788" i="2"/>
  <c r="AA1789" i="2"/>
  <c r="AA1790" i="2"/>
  <c r="AA1791" i="2"/>
  <c r="AA1792" i="2"/>
  <c r="AA1793" i="2"/>
  <c r="AA1794" i="2"/>
  <c r="AA1795" i="2"/>
  <c r="AA1796" i="2"/>
  <c r="AA1797" i="2"/>
  <c r="AA1798" i="2"/>
  <c r="AA1799" i="2"/>
  <c r="AA1800" i="2"/>
  <c r="AA1801" i="2"/>
  <c r="AA1802" i="2"/>
  <c r="AA1803" i="2"/>
  <c r="AA1804" i="2"/>
  <c r="AA1805" i="2"/>
  <c r="AA1806" i="2"/>
  <c r="AA1807" i="2"/>
  <c r="AA1808" i="2"/>
  <c r="AA1809" i="2"/>
  <c r="AA1810" i="2"/>
  <c r="AA1811" i="2"/>
  <c r="AA1812" i="2"/>
  <c r="AA1813" i="2"/>
  <c r="AA1814" i="2"/>
  <c r="AA1815" i="2"/>
  <c r="AA1816" i="2"/>
  <c r="AA1817" i="2"/>
  <c r="AA1818" i="2"/>
  <c r="AA1819" i="2"/>
  <c r="AA1820" i="2"/>
  <c r="AA1821" i="2"/>
  <c r="AA1822" i="2"/>
  <c r="AA1823" i="2"/>
  <c r="AA1824" i="2"/>
  <c r="AA1825" i="2"/>
  <c r="AA1826" i="2"/>
  <c r="AA1827" i="2"/>
  <c r="AA1828" i="2"/>
  <c r="AA1829" i="2"/>
  <c r="AA1830" i="2"/>
  <c r="AA1831" i="2"/>
  <c r="AA1832" i="2"/>
  <c r="AA1833" i="2"/>
  <c r="AA1834" i="2"/>
  <c r="AA1835" i="2"/>
  <c r="AA1836" i="2"/>
  <c r="AA1837" i="2"/>
  <c r="AA1838" i="2"/>
  <c r="AA1839" i="2"/>
  <c r="AA1840" i="2"/>
  <c r="AA1841" i="2"/>
  <c r="AA1842" i="2"/>
  <c r="AA1843" i="2"/>
  <c r="AA1844" i="2"/>
  <c r="AA1845" i="2"/>
  <c r="AA1846" i="2"/>
  <c r="AA1847" i="2"/>
  <c r="AA1848" i="2"/>
  <c r="AA1849" i="2"/>
  <c r="AA1850" i="2"/>
  <c r="AA1851" i="2"/>
  <c r="AA1852" i="2"/>
  <c r="AA1853" i="2"/>
  <c r="AA1854" i="2"/>
  <c r="AA1855" i="2"/>
  <c r="AA1856" i="2"/>
  <c r="AA1857" i="2"/>
  <c r="AA1858" i="2"/>
  <c r="AA1859" i="2"/>
  <c r="AA1860" i="2"/>
  <c r="AA1861" i="2"/>
  <c r="AA1862" i="2"/>
  <c r="AA1863" i="2"/>
  <c r="AA1864" i="2"/>
  <c r="AA1865" i="2"/>
  <c r="AA1866" i="2"/>
  <c r="AA1867" i="2"/>
  <c r="AA1868" i="2"/>
  <c r="AA1869" i="2"/>
  <c r="AA1870" i="2"/>
  <c r="AA1871" i="2"/>
  <c r="AA1872" i="2"/>
  <c r="AA1873" i="2"/>
  <c r="AA1874" i="2"/>
  <c r="AA1875" i="2"/>
  <c r="AA1876" i="2"/>
  <c r="AA1877" i="2"/>
  <c r="AA1878" i="2"/>
  <c r="AA1879" i="2"/>
  <c r="AA1880" i="2"/>
  <c r="AA1881" i="2"/>
  <c r="AA1882" i="2"/>
  <c r="AA1883" i="2"/>
  <c r="AA1884" i="2"/>
  <c r="AA1885" i="2"/>
  <c r="AA1886" i="2"/>
  <c r="AA1887" i="2"/>
  <c r="AA1888" i="2"/>
  <c r="AA1889" i="2"/>
  <c r="AA1890" i="2"/>
  <c r="AA1891" i="2"/>
  <c r="AA1892" i="2"/>
  <c r="AA1893" i="2"/>
  <c r="AA1894" i="2"/>
  <c r="AA1895" i="2"/>
  <c r="AA1896" i="2"/>
  <c r="AA1897" i="2"/>
  <c r="AA1898" i="2"/>
  <c r="AA1899" i="2"/>
  <c r="AA1900" i="2"/>
  <c r="AA1901" i="2"/>
  <c r="AA1902" i="2"/>
  <c r="AA1903" i="2"/>
  <c r="AA1904" i="2"/>
  <c r="AA1905" i="2"/>
  <c r="AA1906" i="2"/>
  <c r="AA1907" i="2"/>
  <c r="AA1908" i="2"/>
  <c r="AA1909" i="2"/>
  <c r="AA1910" i="2"/>
  <c r="AA1911" i="2"/>
  <c r="AA1912" i="2"/>
  <c r="AA1913" i="2"/>
  <c r="AA1914" i="2"/>
  <c r="AA1915" i="2"/>
  <c r="AA1916" i="2"/>
  <c r="AA1917" i="2"/>
  <c r="AA1918" i="2"/>
  <c r="AA1919" i="2"/>
  <c r="AA1920" i="2"/>
  <c r="AA1921" i="2"/>
  <c r="AA1922" i="2"/>
  <c r="AA1923" i="2"/>
  <c r="AA1924" i="2"/>
  <c r="AA1925" i="2"/>
  <c r="AA1926" i="2"/>
  <c r="AA1927" i="2"/>
  <c r="AA1928" i="2"/>
  <c r="AA1929" i="2"/>
  <c r="AA1930" i="2"/>
  <c r="AA1931" i="2"/>
  <c r="AA1932" i="2"/>
  <c r="AA1933" i="2"/>
  <c r="AA1934" i="2"/>
  <c r="AA1935" i="2"/>
  <c r="AA1936" i="2"/>
  <c r="AA1937" i="2"/>
  <c r="AA1938" i="2"/>
  <c r="AA1939" i="2"/>
  <c r="AA1940" i="2"/>
  <c r="AA1941" i="2"/>
  <c r="AA1942" i="2"/>
  <c r="AA1943" i="2"/>
  <c r="AA1944" i="2"/>
  <c r="AA1945" i="2"/>
  <c r="AA1946" i="2"/>
  <c r="AA1947" i="2"/>
  <c r="AA1948" i="2"/>
  <c r="AA1949" i="2"/>
  <c r="AA1950" i="2"/>
  <c r="AA1951" i="2"/>
  <c r="AA1952" i="2"/>
  <c r="AA1953" i="2"/>
  <c r="AA1954" i="2"/>
  <c r="AA1955" i="2"/>
  <c r="AA1956" i="2"/>
  <c r="AA1957" i="2"/>
  <c r="AA1958" i="2"/>
  <c r="AA1959" i="2"/>
  <c r="AA1960" i="2"/>
  <c r="AA1961" i="2"/>
  <c r="AA1962" i="2"/>
  <c r="AA1963" i="2"/>
  <c r="AA1964" i="2"/>
  <c r="AA1965" i="2"/>
  <c r="AA1966" i="2"/>
  <c r="AA1967" i="2"/>
  <c r="AA1968" i="2"/>
  <c r="AA1969" i="2"/>
  <c r="AA1970" i="2"/>
  <c r="AA1971" i="2"/>
  <c r="AA1972" i="2"/>
  <c r="AA1973" i="2"/>
  <c r="AA1974" i="2"/>
  <c r="AA1975" i="2"/>
  <c r="AA1976" i="2"/>
  <c r="AA1977" i="2"/>
  <c r="AA1978" i="2"/>
  <c r="AA1979" i="2"/>
  <c r="AA1980" i="2"/>
  <c r="AA1981" i="2"/>
  <c r="AA1982" i="2"/>
  <c r="AA1983" i="2"/>
  <c r="AA1984" i="2"/>
  <c r="AA1985" i="2"/>
  <c r="AA1986" i="2"/>
  <c r="AA1987" i="2"/>
  <c r="AA1988" i="2"/>
  <c r="AA1989" i="2"/>
  <c r="AA1990" i="2"/>
  <c r="AA1991" i="2"/>
  <c r="AA1992" i="2"/>
  <c r="AA1993" i="2"/>
  <c r="AA1994" i="2"/>
  <c r="AA1995" i="2"/>
  <c r="AA1996" i="2"/>
  <c r="AA1997" i="2"/>
  <c r="AA1998" i="2"/>
  <c r="AA1999" i="2"/>
  <c r="AA2000" i="2"/>
  <c r="AA2001" i="2"/>
  <c r="AA2002" i="2"/>
  <c r="AA2003" i="2"/>
  <c r="AA2004" i="2"/>
  <c r="AA2005" i="2"/>
  <c r="AA2006" i="2"/>
  <c r="AA2007" i="2"/>
  <c r="AA2008" i="2"/>
  <c r="AA2009" i="2"/>
  <c r="AA2010" i="2"/>
  <c r="AA2011" i="2"/>
  <c r="AA2012" i="2"/>
  <c r="AA2013" i="2"/>
  <c r="AA2014" i="2"/>
  <c r="AA2015" i="2"/>
  <c r="AA2016" i="2"/>
  <c r="AA2017" i="2"/>
  <c r="AA2018" i="2"/>
  <c r="AA2019" i="2"/>
  <c r="AA2020" i="2"/>
  <c r="AA2021" i="2"/>
  <c r="AA2022" i="2"/>
  <c r="AA2023" i="2"/>
  <c r="AA2024" i="2"/>
  <c r="AA2025" i="2"/>
  <c r="AA2026" i="2"/>
  <c r="AA2027" i="2"/>
  <c r="AA2028" i="2"/>
  <c r="AA2029" i="2"/>
  <c r="AA2030" i="2"/>
  <c r="AA2031" i="2"/>
  <c r="AA2032" i="2"/>
  <c r="AA2033" i="2"/>
  <c r="AA2034" i="2"/>
  <c r="AA2035" i="2"/>
  <c r="AA2036" i="2"/>
  <c r="AA2037" i="2"/>
  <c r="AA2038" i="2"/>
  <c r="AA2039" i="2"/>
  <c r="AA2040" i="2"/>
  <c r="AA2041" i="2"/>
  <c r="AA2042" i="2"/>
  <c r="AA2043" i="2"/>
  <c r="AA2044" i="2"/>
  <c r="AA2045" i="2"/>
  <c r="AA2046" i="2"/>
  <c r="AA2047" i="2"/>
  <c r="AA2048" i="2"/>
  <c r="AA2049" i="2"/>
  <c r="AA2050" i="2"/>
  <c r="AA2051" i="2"/>
  <c r="AA2052" i="2"/>
  <c r="AA2053" i="2"/>
  <c r="AA2054" i="2"/>
  <c r="AA2055" i="2"/>
  <c r="AA2056" i="2"/>
  <c r="AA2057" i="2"/>
  <c r="AA2058" i="2"/>
  <c r="AA2059" i="2"/>
  <c r="AA2060" i="2"/>
  <c r="AA2061" i="2"/>
  <c r="AA2062" i="2"/>
  <c r="AA2063" i="2"/>
  <c r="AA2064" i="2"/>
  <c r="AA2065" i="2"/>
  <c r="AA2066" i="2"/>
  <c r="AA2067" i="2"/>
  <c r="AA2068" i="2"/>
  <c r="AA2069" i="2"/>
  <c r="AA2070" i="2"/>
  <c r="AA2071" i="2"/>
  <c r="AA2072" i="2"/>
  <c r="AA2073" i="2"/>
  <c r="AA2074" i="2"/>
  <c r="AA2075" i="2"/>
  <c r="AA2076" i="2"/>
  <c r="AA2077" i="2"/>
  <c r="AA2078" i="2"/>
  <c r="AA2079" i="2"/>
  <c r="AA2080" i="2"/>
  <c r="AA2081" i="2"/>
  <c r="AA2082" i="2"/>
  <c r="AA2083" i="2"/>
  <c r="AA2084" i="2"/>
  <c r="AA2085" i="2"/>
  <c r="AA2086" i="2"/>
  <c r="AA2087" i="2"/>
  <c r="AA2088" i="2"/>
  <c r="AA2089" i="2"/>
  <c r="AA2090" i="2"/>
  <c r="AA2091" i="2"/>
  <c r="AA2092" i="2"/>
  <c r="AA2093" i="2"/>
  <c r="AA2094" i="2"/>
  <c r="AA2095" i="2"/>
  <c r="AA2096" i="2"/>
  <c r="AA2097" i="2"/>
  <c r="AA2098" i="2"/>
  <c r="AA2099" i="2"/>
  <c r="AA2100" i="2"/>
  <c r="AA2101" i="2"/>
  <c r="AA2102" i="2"/>
  <c r="AA2103" i="2"/>
  <c r="AA2104" i="2"/>
  <c r="AA2105" i="2"/>
  <c r="AA2106" i="2"/>
  <c r="AA2107" i="2"/>
  <c r="AA2108" i="2"/>
  <c r="AA2109" i="2"/>
  <c r="AA2110" i="2"/>
  <c r="AA2111" i="2"/>
  <c r="AA2112" i="2"/>
  <c r="AA2113" i="2"/>
  <c r="AA2114" i="2"/>
  <c r="AA2115" i="2"/>
  <c r="AA2116" i="2"/>
  <c r="AA2117" i="2"/>
  <c r="AA2118" i="2"/>
  <c r="AA2119" i="2"/>
  <c r="AA2120" i="2"/>
  <c r="AA2121" i="2"/>
  <c r="AA2122" i="2"/>
  <c r="AA2123" i="2"/>
  <c r="AA2124" i="2"/>
  <c r="AA2125" i="2"/>
  <c r="AA2126" i="2"/>
  <c r="AA2127" i="2"/>
  <c r="AA2128" i="2"/>
  <c r="AA2129" i="2"/>
  <c r="AA2130" i="2"/>
  <c r="AA2131" i="2"/>
  <c r="AA2132" i="2"/>
  <c r="AA2133" i="2"/>
  <c r="AA2134" i="2"/>
  <c r="AA2135" i="2"/>
  <c r="AA2136" i="2"/>
  <c r="AA2137" i="2"/>
  <c r="AA2138" i="2"/>
  <c r="AA2139" i="2"/>
  <c r="AA2140" i="2"/>
  <c r="AA2141" i="2"/>
  <c r="AA2142" i="2"/>
  <c r="AA2143" i="2"/>
  <c r="AA2144" i="2"/>
  <c r="AA2145" i="2"/>
  <c r="AA2146" i="2"/>
  <c r="AA2147" i="2"/>
  <c r="AA2148" i="2"/>
  <c r="AA2149" i="2"/>
  <c r="AA2150" i="2"/>
  <c r="AA2151" i="2"/>
  <c r="AA2152" i="2"/>
  <c r="AA2153" i="2"/>
  <c r="AA2154" i="2"/>
  <c r="AA2155" i="2"/>
  <c r="AA2156" i="2"/>
  <c r="AA2157" i="2"/>
  <c r="AA2158" i="2"/>
  <c r="AA2159" i="2"/>
  <c r="AA2160" i="2"/>
  <c r="AA2161" i="2"/>
  <c r="AA2162" i="2"/>
  <c r="AA2163" i="2"/>
  <c r="AA2164" i="2"/>
  <c r="AA2165" i="2"/>
  <c r="AA2166" i="2"/>
  <c r="AA2167" i="2"/>
  <c r="AA2168" i="2"/>
  <c r="AA2169" i="2"/>
  <c r="AA2170" i="2"/>
  <c r="AA2171" i="2"/>
  <c r="AA2172" i="2"/>
  <c r="AA2173" i="2"/>
  <c r="AA2174" i="2"/>
  <c r="AA2175" i="2"/>
  <c r="AA2176" i="2"/>
  <c r="AA2177" i="2"/>
  <c r="AA2178" i="2"/>
  <c r="AA2179" i="2"/>
  <c r="AA2180" i="2"/>
  <c r="AA2181" i="2"/>
  <c r="AA2182" i="2"/>
  <c r="AA2183" i="2"/>
  <c r="AA2184" i="2"/>
  <c r="AA2185" i="2"/>
  <c r="AA2186" i="2"/>
  <c r="AA2187" i="2"/>
  <c r="AA2188" i="2"/>
  <c r="AA2189" i="2"/>
  <c r="AA2190" i="2"/>
  <c r="AA2191" i="2"/>
  <c r="AA2192" i="2"/>
  <c r="AA2193" i="2"/>
  <c r="AA2194" i="2"/>
  <c r="AA2195" i="2"/>
  <c r="AA2196" i="2"/>
  <c r="AA2197" i="2"/>
  <c r="AA2198" i="2"/>
  <c r="AA2199" i="2"/>
  <c r="AA2200" i="2"/>
  <c r="AA2201" i="2"/>
  <c r="AA2202" i="2"/>
  <c r="AA2203" i="2"/>
  <c r="AA2204" i="2"/>
  <c r="AA2205" i="2"/>
  <c r="AA2206" i="2"/>
  <c r="AA2207" i="2"/>
  <c r="AA2208" i="2"/>
  <c r="AA2209" i="2"/>
  <c r="AA2210" i="2"/>
  <c r="AA2211" i="2"/>
  <c r="AA2212" i="2"/>
  <c r="AA2213" i="2"/>
  <c r="AA2214" i="2"/>
  <c r="AA2215" i="2"/>
  <c r="AA2216" i="2"/>
  <c r="AA2217" i="2"/>
  <c r="AA2218" i="2"/>
  <c r="AA2219" i="2"/>
  <c r="AA2220" i="2"/>
  <c r="AA2221" i="2"/>
  <c r="AA2222" i="2"/>
  <c r="AA2223" i="2"/>
  <c r="AA2224" i="2"/>
  <c r="AA2225" i="2"/>
  <c r="AA2226" i="2"/>
  <c r="AA2227" i="2"/>
  <c r="AA2228" i="2"/>
  <c r="AA2229" i="2"/>
  <c r="AA2230" i="2"/>
  <c r="AA2231" i="2"/>
  <c r="AA2232" i="2"/>
  <c r="AA2233" i="2"/>
  <c r="AA2234" i="2"/>
  <c r="AA2235" i="2"/>
  <c r="AA2236" i="2"/>
  <c r="AA2237" i="2"/>
  <c r="AA2238" i="2"/>
  <c r="AA2239" i="2"/>
  <c r="AA2240" i="2"/>
  <c r="AA2241" i="2"/>
  <c r="AA2242" i="2"/>
  <c r="AA2243" i="2"/>
  <c r="AA2244" i="2"/>
  <c r="AA2245" i="2"/>
  <c r="AA2246" i="2"/>
  <c r="AA2247" i="2"/>
  <c r="AA2248" i="2"/>
  <c r="AA2249" i="2"/>
  <c r="AA2250" i="2"/>
  <c r="AA2251" i="2"/>
  <c r="AA2252" i="2"/>
  <c r="AA2253" i="2"/>
  <c r="AA2254" i="2"/>
  <c r="AA2255" i="2"/>
  <c r="AA2256" i="2"/>
  <c r="AA2257" i="2"/>
  <c r="AA2258" i="2"/>
  <c r="AA2259" i="2"/>
  <c r="AA2260" i="2"/>
  <c r="AA2261" i="2"/>
  <c r="AA2262" i="2"/>
  <c r="AA2263" i="2"/>
  <c r="AA2264" i="2"/>
  <c r="AA2265" i="2"/>
  <c r="AA2266" i="2"/>
  <c r="AA2267" i="2"/>
  <c r="AA2268" i="2"/>
  <c r="AA2269" i="2"/>
  <c r="AA2270" i="2"/>
  <c r="AA2271" i="2"/>
  <c r="AA2272" i="2"/>
  <c r="AA2273" i="2"/>
  <c r="AA2274" i="2"/>
  <c r="AA2275" i="2"/>
  <c r="AA2276" i="2"/>
  <c r="AA2277" i="2"/>
  <c r="AA2278" i="2"/>
  <c r="AA2279" i="2"/>
  <c r="AA2280" i="2"/>
  <c r="AA2281" i="2"/>
  <c r="AA2282" i="2"/>
  <c r="AA2283" i="2"/>
  <c r="AA2284" i="2"/>
  <c r="AA2285" i="2"/>
  <c r="AA2286" i="2"/>
  <c r="AA2287" i="2"/>
  <c r="AA2288" i="2"/>
  <c r="AA2289" i="2"/>
  <c r="AA2290" i="2"/>
  <c r="AA2291" i="2"/>
  <c r="AA2292" i="2"/>
  <c r="AA2293" i="2"/>
  <c r="AA2294" i="2"/>
  <c r="AA2295" i="2"/>
  <c r="AA2296" i="2"/>
  <c r="AA2297" i="2"/>
  <c r="AA2298" i="2"/>
  <c r="AA2299" i="2"/>
  <c r="AA2300" i="2"/>
  <c r="AA2301" i="2"/>
  <c r="AA2302" i="2"/>
  <c r="AA2303" i="2"/>
  <c r="AA2304" i="2"/>
  <c r="AA2305" i="2"/>
  <c r="AA2306" i="2"/>
  <c r="AA2307" i="2"/>
  <c r="AA2308" i="2"/>
  <c r="AA2309" i="2"/>
  <c r="AA2310" i="2"/>
  <c r="AA2311" i="2"/>
  <c r="AA2312" i="2"/>
  <c r="AA2313" i="2"/>
  <c r="AA2314" i="2"/>
  <c r="AA2315" i="2"/>
  <c r="AA2316" i="2"/>
  <c r="AA2317" i="2"/>
  <c r="AA2318" i="2"/>
  <c r="AA2319" i="2"/>
  <c r="AA2320" i="2"/>
  <c r="AA2321" i="2"/>
  <c r="AA2322" i="2"/>
  <c r="AA2323" i="2"/>
  <c r="AA2324" i="2"/>
  <c r="AA2325" i="2"/>
  <c r="AA2326" i="2"/>
  <c r="AA2327" i="2"/>
  <c r="AA2328" i="2"/>
  <c r="AA2329" i="2"/>
  <c r="AA2330" i="2"/>
  <c r="AA2331" i="2"/>
  <c r="AA2332" i="2"/>
  <c r="AA2333" i="2"/>
  <c r="AA2334" i="2"/>
  <c r="AA2335" i="2"/>
  <c r="AA2336" i="2"/>
  <c r="AA2337" i="2"/>
  <c r="AA2338" i="2"/>
  <c r="AA2339" i="2"/>
  <c r="AA2340" i="2"/>
  <c r="AA2341" i="2"/>
  <c r="AA2342" i="2"/>
  <c r="AA2343" i="2"/>
  <c r="AA2344" i="2"/>
  <c r="AA2345" i="2"/>
  <c r="AA2346" i="2"/>
  <c r="AA2347" i="2"/>
  <c r="AA2348" i="2"/>
  <c r="AA2349" i="2"/>
  <c r="AA2350" i="2"/>
  <c r="AA2351" i="2"/>
  <c r="AA2352" i="2"/>
  <c r="AA2353" i="2"/>
  <c r="AA2354" i="2"/>
  <c r="AA2355" i="2"/>
  <c r="AA2356" i="2"/>
  <c r="AA2357" i="2"/>
  <c r="AA2358" i="2"/>
  <c r="AA2359" i="2"/>
  <c r="AA2360" i="2"/>
  <c r="AA2361" i="2"/>
  <c r="AA2362" i="2"/>
  <c r="AA2363" i="2"/>
  <c r="AA2364" i="2"/>
  <c r="AA2365" i="2"/>
  <c r="AA2366" i="2"/>
  <c r="AA2367" i="2"/>
  <c r="AA2368" i="2"/>
  <c r="AA2369" i="2"/>
  <c r="AA2370" i="2"/>
  <c r="AA2371" i="2"/>
  <c r="AA2372" i="2"/>
  <c r="AA2373" i="2"/>
  <c r="AA2374" i="2"/>
  <c r="AA2375" i="2"/>
  <c r="AA2376" i="2"/>
  <c r="AA2377" i="2"/>
  <c r="AA2378" i="2"/>
  <c r="AA2379" i="2"/>
  <c r="AA2380" i="2"/>
  <c r="AA2381" i="2"/>
  <c r="AA2382" i="2"/>
  <c r="AA2383" i="2"/>
  <c r="AA2384" i="2"/>
  <c r="AA2385" i="2"/>
  <c r="AA2386" i="2"/>
  <c r="AA2387" i="2"/>
  <c r="AA2388" i="2"/>
  <c r="AA2389" i="2"/>
  <c r="AA2390" i="2"/>
  <c r="AA2391" i="2"/>
  <c r="AA2392" i="2"/>
  <c r="AA2393" i="2"/>
  <c r="AA2394" i="2"/>
  <c r="AA2395" i="2"/>
  <c r="AA2396" i="2"/>
  <c r="AA2397" i="2"/>
  <c r="AA2398" i="2"/>
  <c r="AA2399" i="2"/>
  <c r="AA2400" i="2"/>
  <c r="AA2401" i="2"/>
  <c r="AA2402" i="2"/>
  <c r="AA2403" i="2"/>
  <c r="AA2404" i="2"/>
  <c r="AA2405" i="2"/>
  <c r="AA2406" i="2"/>
  <c r="AA2407" i="2"/>
  <c r="AA2408" i="2"/>
  <c r="AA2409" i="2"/>
  <c r="AA2410" i="2"/>
  <c r="AA2411" i="2"/>
  <c r="AA2412" i="2"/>
  <c r="AA2413" i="2"/>
  <c r="AA2414" i="2"/>
  <c r="AA2415" i="2"/>
  <c r="AA2416" i="2"/>
  <c r="AA2417" i="2"/>
  <c r="AA2418" i="2"/>
  <c r="AA2419" i="2"/>
  <c r="AA2420" i="2"/>
  <c r="AA2421" i="2"/>
  <c r="AA2422" i="2"/>
  <c r="AA2423" i="2"/>
  <c r="AA2424" i="2"/>
  <c r="AA2425" i="2"/>
  <c r="AA2426" i="2"/>
  <c r="AA2427" i="2"/>
  <c r="AA2428" i="2"/>
  <c r="AA2429" i="2"/>
  <c r="AA2430" i="2"/>
  <c r="AA2431" i="2"/>
  <c r="AA2432" i="2"/>
  <c r="AA2433" i="2"/>
  <c r="AA2434" i="2"/>
  <c r="AA2435" i="2"/>
  <c r="AA2436" i="2"/>
  <c r="AA2437" i="2"/>
  <c r="AA2438" i="2"/>
  <c r="AA2439" i="2"/>
  <c r="AA2440" i="2"/>
  <c r="AA2441" i="2"/>
  <c r="AA2442" i="2"/>
  <c r="AA2443" i="2"/>
  <c r="AA2444" i="2"/>
  <c r="AA2445" i="2"/>
  <c r="AA2446" i="2"/>
  <c r="AA2447" i="2"/>
  <c r="AA2448" i="2"/>
  <c r="AA2449" i="2"/>
  <c r="AA2450" i="2"/>
  <c r="AA2451" i="2"/>
  <c r="AA2452" i="2"/>
  <c r="AA2453" i="2"/>
  <c r="AA2454" i="2"/>
  <c r="AA2455" i="2"/>
  <c r="AA2456" i="2"/>
  <c r="AA2457" i="2"/>
  <c r="AA2458" i="2"/>
  <c r="AA2459" i="2"/>
  <c r="AA2460" i="2"/>
  <c r="AA2461" i="2"/>
  <c r="AA2462" i="2"/>
  <c r="AA2463" i="2"/>
  <c r="AA2464" i="2"/>
  <c r="AA2465" i="2"/>
  <c r="AA2466" i="2"/>
  <c r="AA2467" i="2"/>
  <c r="AA2468" i="2"/>
  <c r="AA2469" i="2"/>
  <c r="AA2470" i="2"/>
  <c r="AA2471" i="2"/>
  <c r="AA2472" i="2"/>
  <c r="AA2473" i="2"/>
  <c r="AA2474" i="2"/>
  <c r="AA2475" i="2"/>
  <c r="AA2476" i="2"/>
  <c r="AA2477" i="2"/>
  <c r="AA2478" i="2"/>
  <c r="AA2479" i="2"/>
  <c r="AA2480" i="2"/>
  <c r="AA2481" i="2"/>
  <c r="AA2482" i="2"/>
  <c r="AA2483" i="2"/>
  <c r="AA2484" i="2"/>
  <c r="AA2485" i="2"/>
  <c r="AA2486" i="2"/>
  <c r="AA2487" i="2"/>
  <c r="AA2488" i="2"/>
  <c r="AA2489" i="2"/>
  <c r="AA2490" i="2"/>
  <c r="AA2491" i="2"/>
  <c r="AA2492" i="2"/>
  <c r="AA2493" i="2"/>
  <c r="AA2494" i="2"/>
  <c r="AA2495" i="2"/>
  <c r="AA2496" i="2"/>
  <c r="AA2497" i="2"/>
  <c r="AA2498" i="2"/>
  <c r="AA2499" i="2"/>
  <c r="AA2500" i="2"/>
  <c r="AA2501" i="2"/>
  <c r="AA2502" i="2"/>
  <c r="AA2503" i="2"/>
  <c r="AA2504" i="2"/>
  <c r="AA2505" i="2"/>
  <c r="AA2506" i="2"/>
  <c r="AA2507" i="2"/>
  <c r="AA2508" i="2"/>
  <c r="AA2509" i="2"/>
  <c r="AA2510" i="2"/>
  <c r="AA2511" i="2"/>
  <c r="AA2512" i="2"/>
  <c r="AA2513" i="2"/>
  <c r="AA2514" i="2"/>
  <c r="AA2515" i="2"/>
  <c r="AA2516" i="2"/>
  <c r="AA2517" i="2"/>
  <c r="AA2518" i="2"/>
  <c r="AA2519" i="2"/>
  <c r="AA2520" i="2"/>
  <c r="AA2521" i="2"/>
  <c r="AA2522" i="2"/>
  <c r="AA2523" i="2"/>
  <c r="AA2524" i="2"/>
  <c r="AA2525" i="2"/>
  <c r="AA2526" i="2"/>
  <c r="AA2527" i="2"/>
  <c r="AA2528" i="2"/>
  <c r="AA2529" i="2"/>
  <c r="AA2530" i="2"/>
  <c r="AA2531" i="2"/>
  <c r="AA2532" i="2"/>
  <c r="AA2533" i="2"/>
  <c r="AA2534" i="2"/>
  <c r="AA2535" i="2"/>
  <c r="AA2536" i="2"/>
  <c r="AA2537" i="2"/>
  <c r="AA2538" i="2"/>
  <c r="AA2539" i="2"/>
  <c r="AA2540" i="2"/>
  <c r="AA2541" i="2"/>
  <c r="AA2542" i="2"/>
  <c r="AA2543" i="2"/>
  <c r="AA2544" i="2"/>
  <c r="AA2545" i="2"/>
  <c r="AA2546" i="2"/>
  <c r="AA2547" i="2"/>
  <c r="AA2548" i="2"/>
  <c r="AA2549" i="2"/>
  <c r="AA2550" i="2"/>
  <c r="AA2551" i="2"/>
  <c r="AA2552" i="2"/>
  <c r="AA2553" i="2"/>
  <c r="AA2554" i="2"/>
  <c r="AA2555" i="2"/>
  <c r="AA2556" i="2"/>
  <c r="AA2557" i="2"/>
  <c r="AA2558" i="2"/>
  <c r="AA2559" i="2"/>
  <c r="AA2560" i="2"/>
  <c r="AA2561" i="2"/>
  <c r="AA2562" i="2"/>
  <c r="AA2563" i="2"/>
  <c r="AA2564" i="2"/>
  <c r="AA2565" i="2"/>
  <c r="AA2566" i="2"/>
  <c r="AA2567" i="2"/>
  <c r="AA2568" i="2"/>
  <c r="AA2569" i="2"/>
  <c r="AA2570" i="2"/>
  <c r="AA2571" i="2"/>
  <c r="AA2572" i="2"/>
  <c r="AA2573" i="2"/>
  <c r="AA2574" i="2"/>
  <c r="AA2575" i="2"/>
  <c r="AA2576" i="2"/>
  <c r="AA2577" i="2"/>
  <c r="AA2578" i="2"/>
  <c r="AA2579" i="2"/>
  <c r="AA2580" i="2"/>
  <c r="AA2581" i="2"/>
  <c r="AA2582" i="2"/>
  <c r="AA2583" i="2"/>
  <c r="AA2584" i="2"/>
  <c r="AA2585" i="2"/>
  <c r="AA2586" i="2"/>
  <c r="AA2587" i="2"/>
  <c r="AA2588" i="2"/>
  <c r="AA2589" i="2"/>
  <c r="AA2590" i="2"/>
  <c r="AA2591" i="2"/>
  <c r="AA2592" i="2"/>
  <c r="AA2593" i="2"/>
  <c r="AA2594" i="2"/>
  <c r="AA2595" i="2"/>
  <c r="AA2596" i="2"/>
  <c r="AA2597" i="2"/>
  <c r="AA2598" i="2"/>
  <c r="AA2599" i="2"/>
  <c r="AA2600" i="2"/>
  <c r="AA2601" i="2"/>
  <c r="AA2602" i="2"/>
  <c r="AA2603" i="2"/>
  <c r="AA2604" i="2"/>
  <c r="AA2605" i="2"/>
  <c r="AA2606" i="2"/>
  <c r="AA2607" i="2"/>
  <c r="AA2608" i="2"/>
  <c r="AA2609" i="2"/>
  <c r="AA2610" i="2"/>
  <c r="AA2611" i="2"/>
  <c r="AA2612" i="2"/>
  <c r="AA2613" i="2"/>
  <c r="AA2614" i="2"/>
  <c r="AA2615" i="2"/>
  <c r="AA2616" i="2"/>
  <c r="AA2617" i="2"/>
  <c r="AA2618" i="2"/>
  <c r="AA2619" i="2"/>
  <c r="AA2620" i="2"/>
  <c r="AA2621" i="2"/>
  <c r="AA2622" i="2"/>
  <c r="AA2623" i="2"/>
  <c r="AA2624" i="2"/>
  <c r="AA2625" i="2"/>
  <c r="AA2626" i="2"/>
  <c r="AA2627" i="2"/>
  <c r="AA2628" i="2"/>
  <c r="AA2629" i="2"/>
  <c r="AA2630" i="2"/>
  <c r="AA2631" i="2"/>
  <c r="AA2632" i="2"/>
  <c r="AA2633" i="2"/>
  <c r="AA2634" i="2"/>
  <c r="AA2635" i="2"/>
  <c r="AA2636" i="2"/>
  <c r="AA2637" i="2"/>
  <c r="AA2638" i="2"/>
  <c r="AA2639" i="2"/>
  <c r="AA2640" i="2"/>
  <c r="AA2641" i="2"/>
  <c r="AA2642" i="2"/>
  <c r="AA2643" i="2"/>
  <c r="AA2644" i="2"/>
  <c r="AA2645" i="2"/>
  <c r="AA2646" i="2"/>
  <c r="AA2647" i="2"/>
  <c r="AA2648" i="2"/>
  <c r="AA2649" i="2"/>
  <c r="AA2650" i="2"/>
  <c r="AA2651" i="2"/>
  <c r="AA2652" i="2"/>
  <c r="AA2653" i="2"/>
  <c r="AA2654" i="2"/>
  <c r="AA2655" i="2"/>
  <c r="AA2656" i="2"/>
  <c r="AA2657" i="2"/>
  <c r="AA2658" i="2"/>
  <c r="AA2659" i="2"/>
  <c r="AA2660" i="2"/>
  <c r="AA2661" i="2"/>
  <c r="AA2662" i="2"/>
  <c r="AA2663" i="2"/>
  <c r="AA2664" i="2"/>
  <c r="AA2665" i="2"/>
  <c r="AA2666" i="2"/>
  <c r="AA2667" i="2"/>
  <c r="AA2668" i="2"/>
  <c r="AA2669" i="2"/>
  <c r="AA2670" i="2"/>
  <c r="AA2671" i="2"/>
  <c r="AA2672" i="2"/>
  <c r="AA2673" i="2"/>
  <c r="AA2674" i="2"/>
  <c r="AA2675" i="2"/>
  <c r="AA2676" i="2"/>
  <c r="AA2677" i="2"/>
  <c r="AA2678" i="2"/>
  <c r="AA2679" i="2"/>
  <c r="AA2680" i="2"/>
  <c r="AA2681" i="2"/>
  <c r="AA2682" i="2"/>
  <c r="AA2683" i="2"/>
  <c r="AA2684" i="2"/>
  <c r="AA2685" i="2"/>
  <c r="AA2686" i="2"/>
  <c r="AA2687" i="2"/>
  <c r="AA2688" i="2"/>
  <c r="AA2689" i="2"/>
  <c r="AA2690" i="2"/>
  <c r="AA2691" i="2"/>
  <c r="AA2692" i="2"/>
  <c r="AA2693" i="2"/>
  <c r="AA2694" i="2"/>
  <c r="AA2695" i="2"/>
  <c r="AA2696" i="2"/>
  <c r="AA2697" i="2"/>
  <c r="AA2698" i="2"/>
  <c r="AA2699" i="2"/>
  <c r="AA2700" i="2"/>
  <c r="AA2701" i="2"/>
  <c r="AA2702" i="2"/>
  <c r="AA2703" i="2"/>
  <c r="AA2704" i="2"/>
  <c r="AA2705" i="2"/>
  <c r="AA2706" i="2"/>
  <c r="AA2707" i="2"/>
  <c r="AA2708" i="2"/>
  <c r="AA2709" i="2"/>
  <c r="AA2710" i="2"/>
  <c r="AA2711" i="2"/>
  <c r="AA2712" i="2"/>
  <c r="AA2713" i="2"/>
  <c r="AA2714" i="2"/>
  <c r="AA2715" i="2"/>
  <c r="AA2716" i="2"/>
  <c r="AA2717" i="2"/>
  <c r="AA2718" i="2"/>
  <c r="AA2719" i="2"/>
  <c r="AA2720" i="2"/>
  <c r="AA2721" i="2"/>
  <c r="AA2722" i="2"/>
  <c r="AA2723" i="2"/>
  <c r="AA2724" i="2"/>
  <c r="AA2725" i="2"/>
  <c r="AA2726" i="2"/>
  <c r="AA2727" i="2"/>
  <c r="AA2728" i="2"/>
  <c r="AA2729" i="2"/>
  <c r="AA2730" i="2"/>
  <c r="AA2731" i="2"/>
  <c r="AA2732" i="2"/>
  <c r="AA2733" i="2"/>
  <c r="AA2734" i="2"/>
  <c r="AA2735" i="2"/>
  <c r="AA2736" i="2"/>
  <c r="AA2737" i="2"/>
  <c r="AA2738" i="2"/>
  <c r="AA2739" i="2"/>
  <c r="AA2740" i="2"/>
  <c r="AA2741" i="2"/>
  <c r="AA2742" i="2"/>
  <c r="AA2743" i="2"/>
  <c r="AA2744" i="2"/>
  <c r="AA2745" i="2"/>
  <c r="AA2746" i="2"/>
  <c r="AA2747" i="2"/>
  <c r="AA2748" i="2"/>
  <c r="AA2749" i="2"/>
  <c r="AA2750" i="2"/>
  <c r="AA2751" i="2"/>
  <c r="AA2752" i="2"/>
  <c r="AA2753" i="2"/>
  <c r="AA2754" i="2"/>
  <c r="AA2755" i="2"/>
  <c r="AA2756" i="2"/>
  <c r="AA2757" i="2"/>
  <c r="AA2758" i="2"/>
  <c r="AA2759" i="2"/>
  <c r="AA2760" i="2"/>
  <c r="AA2761" i="2"/>
  <c r="AA2762" i="2"/>
  <c r="AA2763" i="2"/>
  <c r="AA2764" i="2"/>
  <c r="AA2765" i="2"/>
  <c r="AA2766" i="2"/>
  <c r="AA2767" i="2"/>
  <c r="AA2768" i="2"/>
  <c r="AA2769" i="2"/>
  <c r="AA2770" i="2"/>
  <c r="AA2771" i="2"/>
  <c r="AA2772" i="2"/>
  <c r="AA2773" i="2"/>
  <c r="AA2774" i="2"/>
  <c r="AA2775" i="2"/>
  <c r="AA2776" i="2"/>
  <c r="AA2777" i="2"/>
  <c r="AA2778" i="2"/>
  <c r="AA2779" i="2"/>
  <c r="AA2780" i="2"/>
  <c r="AA2781" i="2"/>
  <c r="AA2782" i="2"/>
  <c r="AA2783" i="2"/>
  <c r="AA2784" i="2"/>
  <c r="AA2785" i="2"/>
  <c r="AA2786" i="2"/>
  <c r="AA2787" i="2"/>
  <c r="AA2788" i="2"/>
  <c r="AA2789" i="2"/>
  <c r="AA2790" i="2"/>
  <c r="AA2791" i="2"/>
  <c r="AA2792" i="2"/>
  <c r="AA2793" i="2"/>
  <c r="AA2794" i="2"/>
  <c r="AA2795" i="2"/>
  <c r="AA2796" i="2"/>
  <c r="AA2797" i="2"/>
  <c r="AA2798" i="2"/>
  <c r="AA2799" i="2"/>
  <c r="AA2800" i="2"/>
  <c r="AA2801" i="2"/>
  <c r="AA2802" i="2"/>
  <c r="AA2803" i="2"/>
  <c r="AA2804" i="2"/>
  <c r="AA2805" i="2"/>
  <c r="AA2806" i="2"/>
  <c r="AA2807" i="2"/>
  <c r="AA2808" i="2"/>
  <c r="AA2809" i="2"/>
  <c r="AA2810" i="2"/>
  <c r="AA2811" i="2"/>
  <c r="AA2812" i="2"/>
  <c r="AA2813" i="2"/>
  <c r="AA2814" i="2"/>
  <c r="AA2815" i="2"/>
  <c r="AA2816" i="2"/>
  <c r="AA2817" i="2"/>
  <c r="AA2818" i="2"/>
  <c r="AA2819" i="2"/>
  <c r="AA2820" i="2"/>
  <c r="AA2821" i="2"/>
  <c r="AA2822" i="2"/>
  <c r="AA2823" i="2"/>
  <c r="AA2824" i="2"/>
  <c r="AA2825" i="2"/>
  <c r="AA2826" i="2"/>
  <c r="AA2827" i="2"/>
  <c r="AA2828" i="2"/>
  <c r="AA2829" i="2"/>
  <c r="AA2830" i="2"/>
  <c r="AA2831" i="2"/>
  <c r="AA2832" i="2"/>
  <c r="AA2833" i="2"/>
  <c r="AA2834" i="2"/>
  <c r="AA2835" i="2"/>
  <c r="AA2836" i="2"/>
  <c r="AA2837" i="2"/>
  <c r="AA2838" i="2"/>
  <c r="AA2839" i="2"/>
  <c r="AA2840" i="2"/>
  <c r="AA2841" i="2"/>
  <c r="AA2842" i="2"/>
  <c r="AA2843" i="2"/>
  <c r="AA2844" i="2"/>
  <c r="AA2845" i="2"/>
  <c r="AA2846" i="2"/>
  <c r="AA2847" i="2"/>
  <c r="AA2848" i="2"/>
  <c r="AA2849" i="2"/>
  <c r="AA2850" i="2"/>
  <c r="AA2851" i="2"/>
  <c r="AA2852" i="2"/>
  <c r="AA2853" i="2"/>
  <c r="AA2854" i="2"/>
  <c r="AA2855" i="2"/>
  <c r="AA2856" i="2"/>
  <c r="AA2857" i="2"/>
  <c r="AA2858" i="2"/>
  <c r="AA2859" i="2"/>
  <c r="AA2860" i="2"/>
  <c r="AA2861" i="2"/>
  <c r="AA2862" i="2"/>
  <c r="AA2863" i="2"/>
  <c r="AA2864" i="2"/>
  <c r="AA2865" i="2"/>
  <c r="AA2866" i="2"/>
  <c r="AA2867" i="2"/>
  <c r="AA2868" i="2"/>
  <c r="AA2869" i="2"/>
  <c r="AA2870" i="2"/>
  <c r="AA2871" i="2"/>
  <c r="AA2872" i="2"/>
  <c r="AA2873" i="2"/>
  <c r="AA2874" i="2"/>
  <c r="AA2875" i="2"/>
  <c r="AA2876" i="2"/>
  <c r="AA2877" i="2"/>
  <c r="AA2878" i="2"/>
  <c r="AA2879" i="2"/>
  <c r="AA2880" i="2"/>
  <c r="AA2881" i="2"/>
  <c r="AA2882" i="2"/>
  <c r="AA2883" i="2"/>
  <c r="AA2884" i="2"/>
  <c r="AA2885" i="2"/>
  <c r="AA2886" i="2"/>
  <c r="AA2887" i="2"/>
  <c r="AA2888" i="2"/>
  <c r="AA2889" i="2"/>
  <c r="AA2890" i="2"/>
  <c r="AA2891" i="2"/>
  <c r="AA2892" i="2"/>
  <c r="AA2893" i="2"/>
  <c r="AA2894" i="2"/>
  <c r="AA2895" i="2"/>
  <c r="AA2896" i="2"/>
  <c r="AA2897" i="2"/>
  <c r="AA2898" i="2"/>
  <c r="AA2899" i="2"/>
  <c r="AA2900" i="2"/>
  <c r="AA2901" i="2"/>
  <c r="AA2902" i="2"/>
  <c r="AA2903" i="2"/>
  <c r="AA2904" i="2"/>
  <c r="AA2905" i="2"/>
  <c r="AA2906" i="2"/>
  <c r="AA2907" i="2"/>
  <c r="AA2908" i="2"/>
  <c r="AA2909" i="2"/>
  <c r="AA2910" i="2"/>
  <c r="AA2911" i="2"/>
  <c r="AA2912" i="2"/>
  <c r="AA2913" i="2"/>
  <c r="AA2914" i="2"/>
  <c r="AA2915" i="2"/>
  <c r="AA2916" i="2"/>
  <c r="AA2917" i="2"/>
  <c r="AA2918" i="2"/>
  <c r="AA2919" i="2"/>
  <c r="AA2920" i="2"/>
  <c r="AA2921" i="2"/>
  <c r="AA2922" i="2"/>
  <c r="AA2923" i="2"/>
  <c r="AA2924" i="2"/>
  <c r="AA2925" i="2"/>
  <c r="AA2926" i="2"/>
  <c r="AA2927" i="2"/>
  <c r="AA2928" i="2"/>
  <c r="AA2929" i="2"/>
  <c r="AA2930" i="2"/>
  <c r="AA2931" i="2"/>
  <c r="AA2932" i="2"/>
  <c r="AA2933" i="2"/>
  <c r="AA2934" i="2"/>
  <c r="AA2935" i="2"/>
  <c r="AA2936" i="2"/>
  <c r="AA2937" i="2"/>
  <c r="AA2938" i="2"/>
  <c r="AA2939" i="2"/>
  <c r="AA2940" i="2"/>
  <c r="AA2941" i="2"/>
  <c r="AA2942" i="2"/>
  <c r="AA2943" i="2"/>
  <c r="AA2944" i="2"/>
  <c r="AA2945" i="2"/>
  <c r="AA2946" i="2"/>
  <c r="AA2947" i="2"/>
  <c r="AA2948" i="2"/>
  <c r="AA2949" i="2"/>
  <c r="AA2950" i="2"/>
  <c r="AA2951" i="2"/>
  <c r="AA2952" i="2"/>
  <c r="AA2953" i="2"/>
  <c r="AA2954" i="2"/>
  <c r="AA2955" i="2"/>
  <c r="AA2956" i="2"/>
  <c r="AA2957" i="2"/>
  <c r="AA2958" i="2"/>
  <c r="AA2959" i="2"/>
  <c r="AA2960" i="2"/>
  <c r="AA2961" i="2"/>
  <c r="AA2962" i="2"/>
  <c r="AA2963" i="2"/>
  <c r="AA2964" i="2"/>
  <c r="AA2965" i="2"/>
  <c r="AA2966" i="2"/>
  <c r="AA2967" i="2"/>
  <c r="AA2968" i="2"/>
  <c r="AA2969" i="2"/>
  <c r="AA2970" i="2"/>
  <c r="AA2971" i="2"/>
  <c r="AA2972" i="2"/>
  <c r="AA2973" i="2"/>
  <c r="AA2974" i="2"/>
  <c r="AA2975" i="2"/>
  <c r="AA2976" i="2"/>
  <c r="AA2977" i="2"/>
  <c r="AA2978" i="2"/>
  <c r="AA2979" i="2"/>
  <c r="AA2980" i="2"/>
  <c r="AA2981" i="2"/>
  <c r="AA2982" i="2"/>
  <c r="AA2983" i="2"/>
  <c r="AA2984" i="2"/>
  <c r="AA2985" i="2"/>
  <c r="AA2986" i="2"/>
  <c r="AA2987" i="2"/>
  <c r="AA2988" i="2"/>
  <c r="AA2989" i="2"/>
  <c r="AA2990" i="2"/>
  <c r="AA2991" i="2"/>
  <c r="AA2992" i="2"/>
  <c r="AA2993" i="2"/>
  <c r="AA2994" i="2"/>
  <c r="AA2995" i="2"/>
  <c r="AA2996" i="2"/>
  <c r="AA2997" i="2"/>
  <c r="AA2998" i="2"/>
  <c r="AA2999" i="2"/>
  <c r="AA3000" i="2"/>
  <c r="AA3001" i="2"/>
  <c r="AA3002" i="2"/>
  <c r="AA3003" i="2"/>
  <c r="AA3004" i="2"/>
  <c r="AA3005" i="2"/>
  <c r="AA3006" i="2"/>
  <c r="AA3007" i="2"/>
  <c r="AA3008" i="2"/>
  <c r="AA3009" i="2"/>
  <c r="AA3010" i="2"/>
  <c r="AA3011" i="2"/>
  <c r="AA3012" i="2"/>
  <c r="AA3013" i="2"/>
  <c r="AA3014" i="2"/>
  <c r="AA3015" i="2"/>
  <c r="AA3016" i="2"/>
  <c r="AA3017" i="2"/>
  <c r="AA3018" i="2"/>
  <c r="AA3019" i="2"/>
  <c r="AA3020" i="2"/>
  <c r="AA3021" i="2"/>
  <c r="AA3022" i="2"/>
  <c r="AA3023" i="2"/>
  <c r="AA3024" i="2"/>
  <c r="AA3025" i="2"/>
  <c r="AA3026" i="2"/>
  <c r="AA3027" i="2"/>
  <c r="AA3028" i="2"/>
  <c r="AA3029" i="2"/>
  <c r="AA3030" i="2"/>
  <c r="AA3031" i="2"/>
  <c r="AA3032" i="2"/>
  <c r="AA3033" i="2"/>
  <c r="AA3034" i="2"/>
  <c r="AA3035" i="2"/>
  <c r="AA3036" i="2"/>
  <c r="AA3037" i="2"/>
  <c r="AA3038" i="2"/>
  <c r="AA3039" i="2"/>
  <c r="AA3040" i="2"/>
  <c r="AA3041" i="2"/>
  <c r="AA3042" i="2"/>
  <c r="AA3043" i="2"/>
  <c r="AA3044" i="2"/>
  <c r="AA3045" i="2"/>
  <c r="AA3046" i="2"/>
  <c r="AA3047" i="2"/>
  <c r="AA3048" i="2"/>
  <c r="AA3049" i="2"/>
  <c r="AA3050" i="2"/>
  <c r="AA3051" i="2"/>
  <c r="AA3052" i="2"/>
  <c r="AA3053" i="2"/>
  <c r="AA3054" i="2"/>
  <c r="AA3055" i="2"/>
  <c r="AA3056" i="2"/>
  <c r="AA3057" i="2"/>
  <c r="AA3058" i="2"/>
  <c r="AA3059" i="2"/>
  <c r="AA3060" i="2"/>
  <c r="AA3061" i="2"/>
  <c r="AA3062" i="2"/>
  <c r="AA3063" i="2"/>
  <c r="AA3064" i="2"/>
  <c r="AA3065" i="2"/>
  <c r="AA3066" i="2"/>
  <c r="AA3067" i="2"/>
  <c r="AA3068" i="2"/>
  <c r="AA3069" i="2"/>
  <c r="AA3070" i="2"/>
  <c r="AA3071" i="2"/>
  <c r="AA3072" i="2"/>
  <c r="AA3073" i="2"/>
  <c r="AA3074" i="2"/>
  <c r="AA3075" i="2"/>
  <c r="AA3076" i="2"/>
  <c r="AA3077" i="2"/>
  <c r="AA3078" i="2"/>
  <c r="AA3079" i="2"/>
  <c r="AA3080" i="2"/>
  <c r="AA3081" i="2"/>
  <c r="AA3082" i="2"/>
  <c r="AA3083" i="2"/>
  <c r="AA3084" i="2"/>
  <c r="AA3085" i="2"/>
  <c r="AA3086" i="2"/>
  <c r="AA3087" i="2"/>
  <c r="AA3088" i="2"/>
  <c r="AA3089" i="2"/>
  <c r="AA3090" i="2"/>
  <c r="AA3091" i="2"/>
  <c r="AA3092" i="2"/>
  <c r="AA3093" i="2"/>
  <c r="AA3094" i="2"/>
  <c r="AA3095" i="2"/>
  <c r="AA3096" i="2"/>
  <c r="AA3097" i="2"/>
  <c r="AA3098" i="2"/>
  <c r="AA3099" i="2"/>
  <c r="AA3100" i="2"/>
  <c r="AA3101" i="2"/>
  <c r="AA3102" i="2"/>
  <c r="AA3103" i="2"/>
  <c r="AA3104" i="2"/>
  <c r="AA3105" i="2"/>
  <c r="AA3106" i="2"/>
  <c r="AA3107" i="2"/>
  <c r="AA3108" i="2"/>
  <c r="AA3109" i="2"/>
  <c r="AA3110" i="2"/>
  <c r="AA3111" i="2"/>
  <c r="AA3112" i="2"/>
  <c r="AA3113" i="2"/>
  <c r="AA3114" i="2"/>
  <c r="AA3115" i="2"/>
  <c r="AA3116" i="2"/>
  <c r="AA3117" i="2"/>
  <c r="AA3118" i="2"/>
  <c r="AA3119" i="2"/>
  <c r="AA3120" i="2"/>
  <c r="AA3121" i="2"/>
  <c r="AA3122" i="2"/>
  <c r="AA3123" i="2"/>
  <c r="AA3124" i="2"/>
  <c r="AA3125" i="2"/>
  <c r="AA3126" i="2"/>
  <c r="AA3127" i="2"/>
  <c r="AA3128" i="2"/>
  <c r="AA3129" i="2"/>
  <c r="AA3130" i="2"/>
  <c r="AA3131" i="2"/>
  <c r="AA3132" i="2"/>
  <c r="AA3133" i="2"/>
  <c r="AA3134" i="2"/>
  <c r="AA3135" i="2"/>
  <c r="AA3136" i="2"/>
  <c r="AA3137" i="2"/>
  <c r="AA3138" i="2"/>
  <c r="AA3139" i="2"/>
  <c r="AA3140" i="2"/>
  <c r="AA3141" i="2"/>
  <c r="AA3142" i="2"/>
  <c r="AA3143" i="2"/>
  <c r="AA3144" i="2"/>
  <c r="AA3145" i="2"/>
  <c r="AA3146" i="2"/>
  <c r="AA3147" i="2"/>
  <c r="AA3148" i="2"/>
  <c r="AA3149" i="2"/>
  <c r="AA3150" i="2"/>
  <c r="AA3151" i="2"/>
  <c r="AA3152" i="2"/>
  <c r="AA3153" i="2"/>
  <c r="AA3154" i="2"/>
  <c r="AA3155" i="2"/>
  <c r="AA3156" i="2"/>
  <c r="AA3157" i="2"/>
  <c r="AA3158" i="2"/>
  <c r="AA3159" i="2"/>
  <c r="AA3160" i="2"/>
  <c r="AA3161" i="2"/>
  <c r="AA3162" i="2"/>
  <c r="AA3163" i="2"/>
  <c r="AA3164" i="2"/>
  <c r="AA3165" i="2"/>
  <c r="AA3166" i="2"/>
  <c r="AA3167" i="2"/>
  <c r="AA3168" i="2"/>
  <c r="AA3169" i="2"/>
  <c r="AA3170" i="2"/>
  <c r="AA3171" i="2"/>
  <c r="AA3172" i="2"/>
  <c r="AA3173" i="2"/>
  <c r="AA3174" i="2"/>
  <c r="AA3175" i="2"/>
  <c r="AA3176" i="2"/>
  <c r="AA3177" i="2"/>
  <c r="AA3178" i="2"/>
  <c r="AA3179" i="2"/>
  <c r="AA3180" i="2"/>
  <c r="AA3181" i="2"/>
  <c r="AA3182" i="2"/>
  <c r="AA3183" i="2"/>
  <c r="AA3184" i="2"/>
  <c r="AA3185" i="2"/>
  <c r="AA3186" i="2"/>
  <c r="AA3187" i="2"/>
  <c r="AA3188" i="2"/>
  <c r="AA3189" i="2"/>
  <c r="AA3190" i="2"/>
  <c r="AA3191" i="2"/>
  <c r="AA3192" i="2"/>
  <c r="AA3193" i="2"/>
  <c r="AA3194" i="2"/>
  <c r="AA3195" i="2"/>
  <c r="AA3196" i="2"/>
  <c r="AA3197" i="2"/>
  <c r="AA3198" i="2"/>
  <c r="AA3199" i="2"/>
  <c r="AA3200" i="2"/>
  <c r="AA3201" i="2"/>
  <c r="AA3202" i="2"/>
  <c r="AA3203" i="2"/>
  <c r="AA3204" i="2"/>
  <c r="AA3205" i="2"/>
  <c r="AA3206" i="2"/>
  <c r="AA3207" i="2"/>
  <c r="AA3208" i="2"/>
  <c r="AA3209" i="2"/>
  <c r="AA3210" i="2"/>
  <c r="AA3211" i="2"/>
  <c r="AA3212" i="2"/>
  <c r="AA3213" i="2"/>
  <c r="AA3214" i="2"/>
  <c r="AA3215" i="2"/>
  <c r="AA3216" i="2"/>
  <c r="AA3217" i="2"/>
  <c r="AA3218" i="2"/>
  <c r="AA3219" i="2"/>
  <c r="AA3220" i="2"/>
  <c r="AA3221" i="2"/>
  <c r="AA3222" i="2"/>
  <c r="AA3223" i="2"/>
  <c r="AA3224" i="2"/>
  <c r="AA3225" i="2"/>
  <c r="AA3226" i="2"/>
  <c r="AA3227" i="2"/>
  <c r="AA3228" i="2"/>
  <c r="AA3229" i="2"/>
  <c r="AA3230" i="2"/>
  <c r="AA3231" i="2"/>
  <c r="AA3232" i="2"/>
  <c r="AA3233" i="2"/>
  <c r="AA3234" i="2"/>
  <c r="AA3235" i="2"/>
  <c r="AA3236" i="2"/>
  <c r="AA3237" i="2"/>
  <c r="AA3238" i="2"/>
  <c r="AA3239" i="2"/>
  <c r="AA3240" i="2"/>
  <c r="AA3241" i="2"/>
  <c r="AA3242" i="2"/>
  <c r="AA3243" i="2"/>
  <c r="AA3244" i="2"/>
  <c r="AA3245" i="2"/>
  <c r="AA3246" i="2"/>
  <c r="AA3247" i="2"/>
  <c r="AA3248" i="2"/>
  <c r="AA3249" i="2"/>
  <c r="AA3250" i="2"/>
  <c r="AA3251" i="2"/>
  <c r="AA3252" i="2"/>
  <c r="AA3253" i="2"/>
  <c r="AA3254" i="2"/>
  <c r="AA3255" i="2"/>
  <c r="AA3256" i="2"/>
  <c r="AA3257" i="2"/>
  <c r="AA3258" i="2"/>
  <c r="AA3259" i="2"/>
  <c r="AA3260" i="2"/>
  <c r="AA3261" i="2"/>
  <c r="AA3262" i="2"/>
  <c r="AA3263" i="2"/>
  <c r="AA3264" i="2"/>
  <c r="AA3265" i="2"/>
  <c r="AA3266" i="2"/>
  <c r="AA3267" i="2"/>
  <c r="AA3268" i="2"/>
  <c r="AA3269" i="2"/>
  <c r="AA3270" i="2"/>
  <c r="AA3271" i="2"/>
  <c r="AA3272" i="2"/>
  <c r="AA3273" i="2"/>
  <c r="AA3274" i="2"/>
  <c r="AA3275" i="2"/>
  <c r="AA3276" i="2"/>
  <c r="AA3277" i="2"/>
  <c r="AA3278" i="2"/>
  <c r="AA3279" i="2"/>
  <c r="AA3280" i="2"/>
  <c r="AA3281" i="2"/>
  <c r="AA3282" i="2"/>
  <c r="AA3283" i="2"/>
  <c r="AA3284" i="2"/>
  <c r="AA3285" i="2"/>
  <c r="AA3286" i="2"/>
  <c r="AA3287" i="2"/>
  <c r="AA3288" i="2"/>
  <c r="AA3289" i="2"/>
  <c r="AA3290" i="2"/>
  <c r="AA3291" i="2"/>
  <c r="AA3292" i="2"/>
  <c r="AA3293" i="2"/>
  <c r="AA3294" i="2"/>
  <c r="AA3295" i="2"/>
  <c r="AA3296" i="2"/>
  <c r="AA3297" i="2"/>
  <c r="AA3298" i="2"/>
  <c r="AA3299" i="2"/>
  <c r="AA3300" i="2"/>
  <c r="AA3301" i="2"/>
  <c r="AA3302" i="2"/>
  <c r="AA3303" i="2"/>
  <c r="AA3304" i="2"/>
  <c r="AA3305" i="2"/>
  <c r="AA3306" i="2"/>
  <c r="AA3307" i="2"/>
  <c r="AA3308" i="2"/>
  <c r="AA3309" i="2"/>
  <c r="AA3310" i="2"/>
  <c r="AA3311" i="2"/>
  <c r="AA3312" i="2"/>
  <c r="AA3313" i="2"/>
  <c r="AA3314" i="2"/>
  <c r="AA3315" i="2"/>
  <c r="AA3316" i="2"/>
  <c r="AA3317" i="2"/>
  <c r="AA3318" i="2"/>
  <c r="AA3319" i="2"/>
  <c r="AA3320" i="2"/>
  <c r="AA3321" i="2"/>
  <c r="AA3322" i="2"/>
  <c r="AA3323" i="2"/>
  <c r="AA3324" i="2"/>
  <c r="AA3325" i="2"/>
  <c r="AA3326" i="2"/>
  <c r="AA3327" i="2"/>
  <c r="AA3328" i="2"/>
  <c r="AA3329" i="2"/>
  <c r="AA3330" i="2"/>
  <c r="AA3331" i="2"/>
  <c r="AA3332" i="2"/>
  <c r="AA3333" i="2"/>
  <c r="AA3334" i="2"/>
  <c r="AA3335" i="2"/>
  <c r="AA3336" i="2"/>
  <c r="AA3337" i="2"/>
  <c r="AA3338" i="2"/>
  <c r="AA3339" i="2"/>
  <c r="AA3340" i="2"/>
  <c r="AA3341" i="2"/>
  <c r="AA3342" i="2"/>
  <c r="AA3343" i="2"/>
  <c r="AA3344" i="2"/>
  <c r="AA3345" i="2"/>
  <c r="AA3346" i="2"/>
  <c r="AA3347" i="2"/>
  <c r="AA3348" i="2"/>
  <c r="AA3349" i="2"/>
  <c r="AA3350" i="2"/>
  <c r="AA3351" i="2"/>
  <c r="AA3352" i="2"/>
  <c r="AA3353" i="2"/>
  <c r="AA3354" i="2"/>
  <c r="AA3355" i="2"/>
  <c r="AA3356" i="2"/>
  <c r="AA3357" i="2"/>
  <c r="AA3358" i="2"/>
  <c r="AA3359" i="2"/>
  <c r="AA3360" i="2"/>
  <c r="AA3361" i="2"/>
  <c r="AA3362" i="2"/>
  <c r="AA3363" i="2"/>
  <c r="AA3364" i="2"/>
  <c r="AA3365" i="2"/>
  <c r="AA3366" i="2"/>
  <c r="AA3367" i="2"/>
  <c r="AA3368" i="2"/>
  <c r="AA3369" i="2"/>
  <c r="AA3370" i="2"/>
  <c r="AA3371" i="2"/>
  <c r="AA3372" i="2"/>
  <c r="AA3373" i="2"/>
  <c r="AA3374" i="2"/>
  <c r="AA3375" i="2"/>
  <c r="AA3376" i="2"/>
  <c r="AA3377" i="2"/>
  <c r="AA3378" i="2"/>
  <c r="AA3379" i="2"/>
  <c r="AA3380" i="2"/>
  <c r="AA3381" i="2"/>
  <c r="AA3382" i="2"/>
  <c r="AA3383" i="2"/>
  <c r="AA3384" i="2"/>
  <c r="AA3385" i="2"/>
  <c r="AA3386" i="2"/>
  <c r="AA3387" i="2"/>
  <c r="AA3388" i="2"/>
  <c r="AA3389" i="2"/>
  <c r="AA3390" i="2"/>
  <c r="AA3391" i="2"/>
  <c r="AA3392" i="2"/>
  <c r="AA3393" i="2"/>
  <c r="AA3394" i="2"/>
  <c r="AA3395" i="2"/>
  <c r="AA3396" i="2"/>
  <c r="AA3397" i="2"/>
  <c r="AA3398" i="2"/>
  <c r="AA3399" i="2"/>
  <c r="AA3400" i="2"/>
  <c r="AA3401" i="2"/>
  <c r="AA3402" i="2"/>
  <c r="AA3403" i="2"/>
  <c r="AA3404" i="2"/>
  <c r="AA3405" i="2"/>
  <c r="AA3406" i="2"/>
  <c r="AA3407" i="2"/>
  <c r="AA3408" i="2"/>
  <c r="AA3409" i="2"/>
  <c r="AA3410" i="2"/>
  <c r="AA3411" i="2"/>
  <c r="AA3412" i="2"/>
  <c r="AA3413" i="2"/>
  <c r="AA3414" i="2"/>
  <c r="AA3415" i="2"/>
  <c r="AA3416" i="2"/>
  <c r="AA3417" i="2"/>
  <c r="AA3418" i="2"/>
  <c r="AA3419" i="2"/>
  <c r="AA3420" i="2"/>
  <c r="AA3421" i="2"/>
  <c r="AA3422" i="2"/>
  <c r="AA3423" i="2"/>
  <c r="AA3424" i="2"/>
  <c r="AA3425" i="2"/>
  <c r="AA3426" i="2"/>
  <c r="AA3427" i="2"/>
  <c r="AA3428" i="2"/>
  <c r="AA3429" i="2"/>
  <c r="AA3430" i="2"/>
  <c r="AA3431" i="2"/>
  <c r="AA3432" i="2"/>
  <c r="AA3433" i="2"/>
  <c r="AA3434" i="2"/>
  <c r="AA3435" i="2"/>
  <c r="AA3436" i="2"/>
  <c r="AA3437" i="2"/>
  <c r="AA3438" i="2"/>
  <c r="AA3439" i="2"/>
  <c r="AA3440" i="2"/>
  <c r="AA3441" i="2"/>
  <c r="AA3442" i="2"/>
  <c r="AA3443" i="2"/>
  <c r="AA3444" i="2"/>
  <c r="AA3445" i="2"/>
  <c r="AA3446" i="2"/>
  <c r="AA3447" i="2"/>
  <c r="AA3448" i="2"/>
  <c r="AA3449" i="2"/>
  <c r="AA3450" i="2"/>
  <c r="AA3451" i="2"/>
  <c r="AA3452" i="2"/>
  <c r="AA3453" i="2"/>
  <c r="AA3454" i="2"/>
  <c r="AA3455" i="2"/>
  <c r="AA3456" i="2"/>
  <c r="AA3457" i="2"/>
  <c r="AA3458" i="2"/>
  <c r="AA3459" i="2"/>
  <c r="AA3460" i="2"/>
  <c r="AA3461" i="2"/>
  <c r="AA3462" i="2"/>
  <c r="AA3463" i="2"/>
  <c r="AA3464" i="2"/>
  <c r="AA3465" i="2"/>
  <c r="AA3466" i="2"/>
  <c r="AA3467" i="2"/>
  <c r="AA3468" i="2"/>
  <c r="AA3469" i="2"/>
  <c r="AA3470" i="2"/>
  <c r="AA3471" i="2"/>
  <c r="AA3472" i="2"/>
  <c r="AA3473" i="2"/>
  <c r="AA3474" i="2"/>
  <c r="AA3475" i="2"/>
  <c r="AA3476" i="2"/>
  <c r="AA3477" i="2"/>
  <c r="AA3478" i="2"/>
  <c r="AA3479" i="2"/>
  <c r="AA3480" i="2"/>
  <c r="AA3481" i="2"/>
  <c r="AA3482" i="2"/>
  <c r="AA3483" i="2"/>
  <c r="AA3484" i="2"/>
  <c r="AA3485" i="2"/>
  <c r="AA3486" i="2"/>
  <c r="AA3487" i="2"/>
  <c r="AA3488" i="2"/>
  <c r="AA3489" i="2"/>
  <c r="AA3490" i="2"/>
  <c r="AA3491" i="2"/>
  <c r="AA3492" i="2"/>
  <c r="AA3493" i="2"/>
  <c r="AA3494" i="2"/>
  <c r="AA3495" i="2"/>
  <c r="AA3496" i="2"/>
  <c r="AA3497" i="2"/>
  <c r="AA3498" i="2"/>
  <c r="AA3499" i="2"/>
  <c r="AA3500" i="2"/>
  <c r="AA3501" i="2"/>
  <c r="AA3502" i="2"/>
  <c r="AA3503" i="2"/>
  <c r="AA3504" i="2"/>
  <c r="AA3505" i="2"/>
  <c r="AA3506" i="2"/>
  <c r="AA3507" i="2"/>
  <c r="AA3508" i="2"/>
  <c r="AA3509" i="2"/>
  <c r="AA3510" i="2"/>
  <c r="AA3511" i="2"/>
  <c r="AA3512" i="2"/>
  <c r="AA3513" i="2"/>
  <c r="AA3514" i="2"/>
  <c r="AA3515" i="2"/>
  <c r="AA3516" i="2"/>
  <c r="AA3517" i="2"/>
  <c r="AA3518" i="2"/>
  <c r="AA3519" i="2"/>
  <c r="AA3520" i="2"/>
  <c r="AA3521" i="2"/>
  <c r="AA3522" i="2"/>
  <c r="AA3523" i="2"/>
  <c r="AA3524" i="2"/>
  <c r="AA3525" i="2"/>
  <c r="AA3526" i="2"/>
  <c r="AA3527" i="2"/>
  <c r="AA3528" i="2"/>
  <c r="AA3529" i="2"/>
  <c r="AA3530" i="2"/>
  <c r="AA3531" i="2"/>
  <c r="AA3532" i="2"/>
  <c r="AA3533" i="2"/>
  <c r="AA3534" i="2"/>
  <c r="AA3535" i="2"/>
  <c r="AA3536" i="2"/>
  <c r="AA3537" i="2"/>
  <c r="AA3538" i="2"/>
  <c r="AA3539" i="2"/>
  <c r="AA3540" i="2"/>
  <c r="AA3541" i="2"/>
  <c r="AA3542" i="2"/>
  <c r="AA3543" i="2"/>
  <c r="AA3544" i="2"/>
  <c r="AA3545" i="2"/>
  <c r="AA3546" i="2"/>
  <c r="AA3547" i="2"/>
  <c r="AA3548" i="2"/>
  <c r="AA3549" i="2"/>
  <c r="AA3550" i="2"/>
  <c r="AA3551" i="2"/>
  <c r="AA3552" i="2"/>
  <c r="AA3553" i="2"/>
  <c r="AA3554" i="2"/>
  <c r="AA3555" i="2"/>
  <c r="AA3556" i="2"/>
  <c r="AA3557" i="2"/>
  <c r="AA3558" i="2"/>
  <c r="AA3559" i="2"/>
  <c r="AA3560" i="2"/>
  <c r="AA3561" i="2"/>
  <c r="AA3562" i="2"/>
  <c r="AA3563" i="2"/>
  <c r="AA3564" i="2"/>
  <c r="AA3565" i="2"/>
  <c r="AA3566" i="2"/>
  <c r="AA3567" i="2"/>
  <c r="AA3568" i="2"/>
  <c r="AA3569" i="2"/>
  <c r="AA3570" i="2"/>
  <c r="AA3571" i="2"/>
  <c r="AA3572" i="2"/>
  <c r="AA3573" i="2"/>
  <c r="AA3574" i="2"/>
  <c r="AA3575" i="2"/>
  <c r="AA3576" i="2"/>
  <c r="AA3577" i="2"/>
  <c r="AA3578" i="2"/>
  <c r="AA3579" i="2"/>
  <c r="AA3580" i="2"/>
  <c r="AA3581" i="2"/>
  <c r="AA3582" i="2"/>
  <c r="AA3583" i="2"/>
  <c r="AA3584" i="2"/>
  <c r="AA3585" i="2"/>
  <c r="AA3586" i="2"/>
  <c r="AA3587" i="2"/>
  <c r="AA3588" i="2"/>
  <c r="AA3589" i="2"/>
  <c r="AA3590" i="2"/>
  <c r="AA3591" i="2"/>
  <c r="AA3592" i="2"/>
  <c r="AA3593" i="2"/>
  <c r="AA3594" i="2"/>
  <c r="AA3595" i="2"/>
  <c r="AA3596" i="2"/>
  <c r="AA3597" i="2"/>
  <c r="AA3598" i="2"/>
  <c r="AA3599" i="2"/>
  <c r="AA3600" i="2"/>
  <c r="AA3601" i="2"/>
  <c r="AA3602" i="2"/>
  <c r="AA3603" i="2"/>
  <c r="AA3604" i="2"/>
  <c r="AA3605" i="2"/>
  <c r="AA3606" i="2"/>
  <c r="AA3607" i="2"/>
  <c r="AA3608" i="2"/>
  <c r="AA3609" i="2"/>
  <c r="AA3610" i="2"/>
  <c r="AA3611" i="2"/>
  <c r="AA3612" i="2"/>
  <c r="AA3613" i="2"/>
  <c r="AA3614" i="2"/>
  <c r="AA3615" i="2"/>
  <c r="AA3616" i="2"/>
  <c r="AA3617" i="2"/>
  <c r="AA3618" i="2"/>
  <c r="AA3619" i="2"/>
  <c r="AA3620" i="2"/>
  <c r="AA3621" i="2"/>
  <c r="AA3622" i="2"/>
  <c r="AA3623" i="2"/>
  <c r="AA3624" i="2"/>
  <c r="AA3625" i="2"/>
  <c r="AA3626" i="2"/>
  <c r="AA3627" i="2"/>
  <c r="AA3628" i="2"/>
  <c r="AA3629" i="2"/>
  <c r="AA3630" i="2"/>
  <c r="AA3631" i="2"/>
  <c r="AA3632" i="2"/>
  <c r="AA3633" i="2"/>
  <c r="AA3634" i="2"/>
  <c r="AA3635" i="2"/>
  <c r="AA3636" i="2"/>
  <c r="AA3637" i="2"/>
  <c r="AA3638" i="2"/>
  <c r="AA3639" i="2"/>
  <c r="AA3640" i="2"/>
  <c r="AA3641" i="2"/>
  <c r="AA3642" i="2"/>
  <c r="AA3643" i="2"/>
  <c r="AA3644" i="2"/>
  <c r="AA3645" i="2"/>
  <c r="AA3646" i="2"/>
  <c r="AA3647" i="2"/>
  <c r="AA3648" i="2"/>
  <c r="AA3649" i="2"/>
  <c r="AA3650" i="2"/>
  <c r="AA3651" i="2"/>
  <c r="AA3652" i="2"/>
  <c r="AA3653" i="2"/>
  <c r="AA3654" i="2"/>
  <c r="AA3655" i="2"/>
  <c r="AA3656" i="2"/>
  <c r="AA3657" i="2"/>
  <c r="AA3658" i="2"/>
  <c r="AA3659" i="2"/>
  <c r="AA3660" i="2"/>
  <c r="AA3661" i="2"/>
  <c r="AA3662" i="2"/>
  <c r="AA3663" i="2"/>
  <c r="AA3664" i="2"/>
  <c r="AA3665" i="2"/>
  <c r="AA3666" i="2"/>
  <c r="AA3667" i="2"/>
  <c r="AA3668" i="2"/>
  <c r="AA3669" i="2"/>
  <c r="AA3670" i="2"/>
  <c r="AA3671" i="2"/>
  <c r="AA3672" i="2"/>
  <c r="AA3673" i="2"/>
  <c r="AA3674" i="2"/>
  <c r="AA3675" i="2"/>
  <c r="AA3676" i="2"/>
  <c r="AA3677" i="2"/>
  <c r="AA3678" i="2"/>
  <c r="AA3679" i="2"/>
  <c r="AA3680" i="2"/>
  <c r="AA3681" i="2"/>
  <c r="AA3682" i="2"/>
  <c r="AA3683" i="2"/>
  <c r="AA3684" i="2"/>
  <c r="AA3685" i="2"/>
  <c r="AA3686" i="2"/>
  <c r="AA3687" i="2"/>
  <c r="AA3688" i="2"/>
  <c r="AA3689" i="2"/>
  <c r="AA3690" i="2"/>
  <c r="AA3691" i="2"/>
  <c r="AA3692" i="2"/>
  <c r="AA3693" i="2"/>
  <c r="AA3694" i="2"/>
  <c r="AA3695" i="2"/>
  <c r="AA3696" i="2"/>
  <c r="AA3697" i="2"/>
  <c r="AA3698" i="2"/>
  <c r="AA3699" i="2"/>
  <c r="AA3700" i="2"/>
  <c r="AA3701" i="2"/>
  <c r="AA3702" i="2"/>
  <c r="AA3703" i="2"/>
  <c r="AA3704" i="2"/>
  <c r="AA3705" i="2"/>
  <c r="AA3706" i="2"/>
  <c r="AA3707" i="2"/>
  <c r="AA3708" i="2"/>
  <c r="AA3709" i="2"/>
  <c r="AA3710" i="2"/>
  <c r="AA3711" i="2"/>
  <c r="AA3712" i="2"/>
  <c r="AA3713" i="2"/>
  <c r="AA3714" i="2"/>
  <c r="AA3715" i="2"/>
  <c r="AA3716" i="2"/>
  <c r="AA3717" i="2"/>
  <c r="AA3718" i="2"/>
  <c r="AA3719" i="2"/>
  <c r="AA3720" i="2"/>
  <c r="AA3721" i="2"/>
  <c r="AA3722" i="2"/>
  <c r="AA3723" i="2"/>
  <c r="AA3724" i="2"/>
  <c r="AA3725" i="2"/>
  <c r="AA3726" i="2"/>
  <c r="AA3727" i="2"/>
  <c r="AA3728" i="2"/>
  <c r="AA3729" i="2"/>
  <c r="AA3730" i="2"/>
  <c r="AA3731" i="2"/>
  <c r="AA3732" i="2"/>
  <c r="AA3733" i="2"/>
  <c r="AA3734" i="2"/>
  <c r="AA3735" i="2"/>
  <c r="AA3736" i="2"/>
  <c r="AA3737" i="2"/>
  <c r="AA3738" i="2"/>
  <c r="AA3739" i="2"/>
  <c r="AA3740" i="2"/>
  <c r="AA3741" i="2"/>
  <c r="AA3742" i="2"/>
  <c r="AA3743" i="2"/>
  <c r="AA3744" i="2"/>
  <c r="AA3745" i="2"/>
  <c r="AA3746" i="2"/>
  <c r="AA3747" i="2"/>
  <c r="AA3748" i="2"/>
  <c r="AA3749" i="2"/>
  <c r="AA3750" i="2"/>
  <c r="AA3751" i="2"/>
  <c r="AA3752" i="2"/>
  <c r="AA3753" i="2"/>
  <c r="AA3754" i="2"/>
  <c r="AA3755" i="2"/>
  <c r="AA3756" i="2"/>
  <c r="AA3757" i="2"/>
  <c r="AA3758" i="2"/>
  <c r="AA3759" i="2"/>
  <c r="AA3760" i="2"/>
  <c r="AA3761" i="2"/>
  <c r="AA3762" i="2"/>
  <c r="AA3763" i="2"/>
  <c r="AA3764" i="2"/>
  <c r="AA3765" i="2"/>
  <c r="AA3766" i="2"/>
  <c r="AA3767" i="2"/>
  <c r="AA3768" i="2"/>
  <c r="AA3769" i="2"/>
  <c r="AA3770" i="2"/>
  <c r="AA3771" i="2"/>
  <c r="AA3772" i="2"/>
  <c r="AA3773" i="2"/>
  <c r="AA3774" i="2"/>
  <c r="AA3775" i="2"/>
  <c r="AA3776" i="2"/>
  <c r="AA3777" i="2"/>
  <c r="AA3778" i="2"/>
  <c r="AA3779" i="2"/>
  <c r="AA3780" i="2"/>
  <c r="AA3781" i="2"/>
  <c r="AA3782" i="2"/>
  <c r="AA3783" i="2"/>
  <c r="AA3784" i="2"/>
  <c r="AA3785" i="2"/>
  <c r="AA3786" i="2"/>
  <c r="AA3787" i="2"/>
  <c r="AA3788" i="2"/>
  <c r="AA3789" i="2"/>
  <c r="AA3790" i="2"/>
  <c r="AA3791" i="2"/>
  <c r="AA3792" i="2"/>
  <c r="AA3793" i="2"/>
  <c r="AA3794" i="2"/>
  <c r="AA3795" i="2"/>
  <c r="AA3796" i="2"/>
  <c r="AA3797" i="2"/>
  <c r="AA3798" i="2"/>
  <c r="AA3799" i="2"/>
  <c r="AA3800" i="2"/>
  <c r="AA3801" i="2"/>
  <c r="AA3802" i="2"/>
  <c r="AA3803" i="2"/>
  <c r="AA3804" i="2"/>
  <c r="AA3805" i="2"/>
  <c r="AA3806" i="2"/>
  <c r="AA3807" i="2"/>
  <c r="AA3808" i="2"/>
  <c r="AA3809" i="2"/>
  <c r="AA3810" i="2"/>
  <c r="AA3811" i="2"/>
  <c r="AA3812" i="2"/>
  <c r="AA3813" i="2"/>
  <c r="AA3814" i="2"/>
  <c r="AA3815" i="2"/>
  <c r="AA3816" i="2"/>
  <c r="AA3817" i="2"/>
  <c r="AA3818" i="2"/>
  <c r="AA3819" i="2"/>
  <c r="AA3820" i="2"/>
  <c r="AA3821" i="2"/>
  <c r="AA3822" i="2"/>
  <c r="AA3823" i="2"/>
  <c r="AA3824" i="2"/>
  <c r="AA3825" i="2"/>
  <c r="AA3826" i="2"/>
  <c r="AA3827" i="2"/>
  <c r="AA3828" i="2"/>
  <c r="AA3829" i="2"/>
  <c r="AA3830" i="2"/>
  <c r="AA3831" i="2"/>
  <c r="AA3832" i="2"/>
  <c r="AA3833" i="2"/>
  <c r="AA3834" i="2"/>
  <c r="AA3835" i="2"/>
  <c r="AA3836" i="2"/>
  <c r="AA3837" i="2"/>
  <c r="AA3838" i="2"/>
  <c r="AA3839" i="2"/>
  <c r="AA3840" i="2"/>
  <c r="AA3841" i="2"/>
  <c r="AA3842" i="2"/>
  <c r="AA3843" i="2"/>
  <c r="AA3844" i="2"/>
  <c r="AA3845" i="2"/>
  <c r="AA3846" i="2"/>
  <c r="AA3847" i="2"/>
  <c r="AA3848" i="2"/>
  <c r="AA3849" i="2"/>
  <c r="AA3850" i="2"/>
  <c r="AA3851" i="2"/>
  <c r="AA3852" i="2"/>
  <c r="AA3853" i="2"/>
  <c r="AA3854" i="2"/>
  <c r="AA3855" i="2"/>
  <c r="AA3856" i="2"/>
  <c r="AA3857" i="2"/>
  <c r="AA3858" i="2"/>
  <c r="AA3859" i="2"/>
  <c r="AA3860" i="2"/>
  <c r="AA3861" i="2"/>
  <c r="AA3862" i="2"/>
  <c r="AA3863" i="2"/>
  <c r="AA3864" i="2"/>
  <c r="AA3865" i="2"/>
  <c r="AA3866" i="2"/>
  <c r="AA3867" i="2"/>
  <c r="AA3868" i="2"/>
  <c r="AA3869" i="2"/>
  <c r="AA3870" i="2"/>
  <c r="AA3871" i="2"/>
  <c r="AA3872" i="2"/>
  <c r="AA3873" i="2"/>
  <c r="AA3874" i="2"/>
  <c r="AA3875" i="2"/>
  <c r="AA3876" i="2"/>
  <c r="AA3877" i="2"/>
  <c r="AA3878" i="2"/>
  <c r="AA3879" i="2"/>
  <c r="AA3880" i="2"/>
  <c r="AA3881" i="2"/>
  <c r="AA3882" i="2"/>
  <c r="AA3883" i="2"/>
  <c r="AA3884" i="2"/>
  <c r="AA3885" i="2"/>
  <c r="AA3886" i="2"/>
  <c r="AA3887" i="2"/>
  <c r="AA3888" i="2"/>
  <c r="AA3889" i="2"/>
  <c r="AA3890" i="2"/>
  <c r="AA3891" i="2"/>
  <c r="AA3892" i="2"/>
  <c r="AA3893" i="2"/>
  <c r="AA3894" i="2"/>
  <c r="AA3895" i="2"/>
  <c r="AA3896" i="2"/>
  <c r="AA3897" i="2"/>
  <c r="AA3898" i="2"/>
  <c r="AA3899" i="2"/>
  <c r="AA3900" i="2"/>
  <c r="AA3901" i="2"/>
  <c r="AA3902" i="2"/>
  <c r="AA3903" i="2"/>
  <c r="AA3904" i="2"/>
  <c r="AA3905" i="2"/>
  <c r="AA3906" i="2"/>
  <c r="AA3907" i="2"/>
  <c r="AA3908" i="2"/>
  <c r="AA3909" i="2"/>
  <c r="AA3910" i="2"/>
  <c r="AA3911" i="2"/>
  <c r="AA3912" i="2"/>
  <c r="AA3913" i="2"/>
  <c r="AA3914" i="2"/>
  <c r="AA3915" i="2"/>
  <c r="AA3916" i="2"/>
  <c r="AA3917" i="2"/>
  <c r="AA3918" i="2"/>
  <c r="AA3919" i="2"/>
  <c r="AA3920" i="2"/>
  <c r="AA3921" i="2"/>
  <c r="AA3922" i="2"/>
  <c r="AA3923" i="2"/>
  <c r="AA3924" i="2"/>
  <c r="AA3925" i="2"/>
  <c r="AA3926" i="2"/>
  <c r="AA3927" i="2"/>
  <c r="AA3928" i="2"/>
  <c r="AA3929" i="2"/>
  <c r="AA3930" i="2"/>
  <c r="AA3931" i="2"/>
  <c r="AA3932" i="2"/>
  <c r="AA3933" i="2"/>
  <c r="AA3934" i="2"/>
  <c r="AA3935" i="2"/>
  <c r="AA3936" i="2"/>
  <c r="AA3937" i="2"/>
  <c r="AA3938" i="2"/>
  <c r="AA3939" i="2"/>
  <c r="AA3940" i="2"/>
  <c r="AA3941" i="2"/>
  <c r="AA3942" i="2"/>
  <c r="AA3943" i="2"/>
  <c r="AA3944" i="2"/>
  <c r="AA3945" i="2"/>
  <c r="AA3946" i="2"/>
  <c r="AA3947" i="2"/>
  <c r="AA3948" i="2"/>
  <c r="AA3949" i="2"/>
  <c r="AA3950" i="2"/>
  <c r="AA3951" i="2"/>
  <c r="AA3952" i="2"/>
  <c r="AA3953" i="2"/>
  <c r="AA3954" i="2"/>
  <c r="AA3955" i="2"/>
  <c r="AA3956" i="2"/>
  <c r="AA3957" i="2"/>
  <c r="AA3958" i="2"/>
  <c r="AA3959" i="2"/>
  <c r="AA3960" i="2"/>
  <c r="AA3961" i="2"/>
  <c r="AA3962" i="2"/>
  <c r="AA3963" i="2"/>
  <c r="AA3964" i="2"/>
  <c r="AA3965" i="2"/>
  <c r="AA3966" i="2"/>
  <c r="AA3967" i="2"/>
  <c r="AA3968" i="2"/>
  <c r="AA3969" i="2"/>
  <c r="AA3970" i="2"/>
  <c r="AA3971" i="2"/>
  <c r="AA3972" i="2"/>
  <c r="AA3973" i="2"/>
  <c r="AA3974" i="2"/>
  <c r="AA3975" i="2"/>
  <c r="AA3976" i="2"/>
  <c r="AA3977" i="2"/>
  <c r="AA3978" i="2"/>
  <c r="AA3979" i="2"/>
  <c r="AA3980" i="2"/>
  <c r="AA3981" i="2"/>
  <c r="AA3982" i="2"/>
  <c r="AA3983" i="2"/>
  <c r="AA3984" i="2"/>
  <c r="AA3985" i="2"/>
  <c r="AA3986" i="2"/>
  <c r="AA3987" i="2"/>
  <c r="AA3988" i="2"/>
  <c r="AA3989" i="2"/>
  <c r="AA3990" i="2"/>
  <c r="AA3991" i="2"/>
  <c r="AA3992" i="2"/>
  <c r="AA3993" i="2"/>
  <c r="AA3994" i="2"/>
  <c r="AA3995" i="2"/>
  <c r="AA3996" i="2"/>
  <c r="AA3997" i="2"/>
  <c r="AA3998" i="2"/>
  <c r="AA3999" i="2"/>
  <c r="AA4000" i="2"/>
  <c r="AA4001" i="2"/>
  <c r="AA4002" i="2"/>
  <c r="AA4003" i="2"/>
  <c r="AA4004" i="2"/>
  <c r="AA4005" i="2"/>
  <c r="AA4006" i="2"/>
  <c r="AA4007" i="2"/>
  <c r="AA4008" i="2"/>
  <c r="AA4009" i="2"/>
  <c r="AA4010" i="2"/>
  <c r="AA4011" i="2"/>
  <c r="AA4012" i="2"/>
  <c r="AA4013" i="2"/>
  <c r="AA4014" i="2"/>
  <c r="AA4015" i="2"/>
  <c r="AA4016" i="2"/>
  <c r="AA4017" i="2"/>
  <c r="AA4018" i="2"/>
  <c r="AA4019" i="2"/>
  <c r="AA4020" i="2"/>
  <c r="AA4021" i="2"/>
  <c r="AA4022" i="2"/>
  <c r="AA4023" i="2"/>
  <c r="AA4024" i="2"/>
  <c r="AA4025" i="2"/>
  <c r="AA4026" i="2"/>
  <c r="AA4027" i="2"/>
  <c r="AA4028" i="2"/>
  <c r="AA4029" i="2"/>
  <c r="AA4030" i="2"/>
  <c r="AA4031" i="2"/>
  <c r="AA4032" i="2"/>
  <c r="AA4033" i="2"/>
  <c r="AA4034" i="2"/>
  <c r="AA4035" i="2"/>
  <c r="AA4036" i="2"/>
  <c r="AA4037" i="2"/>
  <c r="AA4038" i="2"/>
  <c r="AA4039" i="2"/>
  <c r="AA4040" i="2"/>
  <c r="AA4041" i="2"/>
  <c r="AA4042" i="2"/>
  <c r="AA4043" i="2"/>
  <c r="AA4044" i="2"/>
  <c r="AA4045" i="2"/>
  <c r="AA4046" i="2"/>
  <c r="AA4047" i="2"/>
  <c r="AA4048" i="2"/>
  <c r="AA4049" i="2"/>
  <c r="AA4050" i="2"/>
  <c r="AA4051" i="2"/>
  <c r="AA4052" i="2"/>
  <c r="AA4053" i="2"/>
  <c r="AA4054" i="2"/>
  <c r="AA4055" i="2"/>
  <c r="AA4056" i="2"/>
  <c r="AA4057" i="2"/>
  <c r="AA4058" i="2"/>
  <c r="AA4059" i="2"/>
  <c r="AA4060" i="2"/>
  <c r="AA4061" i="2"/>
  <c r="AA4062" i="2"/>
  <c r="AA4063" i="2"/>
  <c r="AA4064" i="2"/>
  <c r="AA4065" i="2"/>
  <c r="AA4066" i="2"/>
  <c r="AA4067" i="2"/>
  <c r="AA4068" i="2"/>
  <c r="AA4069" i="2"/>
  <c r="AA4070" i="2"/>
  <c r="AA4071" i="2"/>
  <c r="AA4072" i="2"/>
  <c r="AA4073" i="2"/>
  <c r="AA4074" i="2"/>
  <c r="AA4075" i="2"/>
  <c r="AA4076" i="2"/>
  <c r="AA4077" i="2"/>
  <c r="AA4078" i="2"/>
  <c r="AA4079" i="2"/>
  <c r="AA4080" i="2"/>
  <c r="AA4081" i="2"/>
  <c r="AA4082" i="2"/>
  <c r="AA4083" i="2"/>
  <c r="AA4084" i="2"/>
  <c r="AA4085" i="2"/>
  <c r="AA4086" i="2"/>
  <c r="AA4087" i="2"/>
  <c r="AA4088" i="2"/>
  <c r="AA4089" i="2"/>
  <c r="AA4090" i="2"/>
  <c r="AA4091" i="2"/>
  <c r="AA4092" i="2"/>
  <c r="AA4093" i="2"/>
  <c r="AA4094" i="2"/>
  <c r="AA4095" i="2"/>
  <c r="AA4096" i="2"/>
  <c r="AA4097" i="2"/>
  <c r="AA4098" i="2"/>
  <c r="AA4099" i="2"/>
  <c r="AA4100" i="2"/>
  <c r="AA4101" i="2"/>
  <c r="AA4102" i="2"/>
  <c r="AA4103" i="2"/>
  <c r="AA4104" i="2"/>
  <c r="AA4105" i="2"/>
  <c r="AA4106" i="2"/>
  <c r="AA4107" i="2"/>
  <c r="AA4108" i="2"/>
  <c r="AA4109" i="2"/>
  <c r="AA4110" i="2"/>
  <c r="AA4111" i="2"/>
  <c r="AA4112" i="2"/>
  <c r="AA4113" i="2"/>
  <c r="AA4114" i="2"/>
  <c r="AA4115" i="2"/>
  <c r="AA4116" i="2"/>
  <c r="AA4117" i="2"/>
  <c r="AA4118" i="2"/>
  <c r="AA4119" i="2"/>
  <c r="AA4120" i="2"/>
  <c r="AA4121" i="2"/>
  <c r="AA4122" i="2"/>
  <c r="AA4123" i="2"/>
  <c r="AA4124" i="2"/>
  <c r="AA4125" i="2"/>
  <c r="AA4126" i="2"/>
  <c r="AA4127" i="2"/>
  <c r="AA4128" i="2"/>
  <c r="AA4129" i="2"/>
  <c r="AA4130" i="2"/>
  <c r="AA4131" i="2"/>
  <c r="AA4132" i="2"/>
  <c r="AA4133" i="2"/>
  <c r="AA4134" i="2"/>
  <c r="AA4135" i="2"/>
  <c r="AA4136" i="2"/>
  <c r="AA4137" i="2"/>
  <c r="AA4138" i="2"/>
  <c r="AA4139" i="2"/>
  <c r="AA4140" i="2"/>
  <c r="AA4141" i="2"/>
  <c r="AA4142" i="2"/>
  <c r="AA4143" i="2"/>
  <c r="AA4144" i="2"/>
  <c r="AA4145" i="2"/>
  <c r="AA4146" i="2"/>
  <c r="AA4147" i="2"/>
  <c r="AA4148" i="2"/>
  <c r="AA4149" i="2"/>
  <c r="AA4150" i="2"/>
  <c r="AA4151" i="2"/>
  <c r="AA4152" i="2"/>
  <c r="AA4153" i="2"/>
  <c r="AA4154" i="2"/>
  <c r="AA4155" i="2"/>
  <c r="AA4156" i="2"/>
  <c r="AA4157" i="2"/>
  <c r="AA4158" i="2"/>
  <c r="AA4159" i="2"/>
  <c r="AA4160" i="2"/>
  <c r="AA4161" i="2"/>
  <c r="AA4162" i="2"/>
  <c r="AA4163" i="2"/>
  <c r="AA4164" i="2"/>
  <c r="AA4165" i="2"/>
  <c r="AA4166" i="2"/>
  <c r="AA4167" i="2"/>
  <c r="AA4168" i="2"/>
  <c r="AA4169" i="2"/>
  <c r="AA4170" i="2"/>
  <c r="AA4171" i="2"/>
  <c r="AA4172" i="2"/>
  <c r="AA4173" i="2"/>
  <c r="AA4174" i="2"/>
  <c r="AA4175" i="2"/>
  <c r="AA4176" i="2"/>
  <c r="AA4177" i="2"/>
  <c r="AA4178" i="2"/>
  <c r="AA4179" i="2"/>
  <c r="AA4180" i="2"/>
  <c r="AA4181" i="2"/>
  <c r="AA4182" i="2"/>
  <c r="AA4183" i="2"/>
  <c r="AA4184" i="2"/>
  <c r="AA4185" i="2"/>
  <c r="AA4186" i="2"/>
  <c r="AA4187" i="2"/>
  <c r="AA4188" i="2"/>
  <c r="AA4189" i="2"/>
  <c r="AA4190" i="2"/>
  <c r="AA4191" i="2"/>
  <c r="AA4192" i="2"/>
  <c r="AA4193" i="2"/>
  <c r="AA4194" i="2"/>
  <c r="AA4195" i="2"/>
  <c r="AA4196" i="2"/>
  <c r="AA4197" i="2"/>
  <c r="AA4198" i="2"/>
  <c r="AA4199" i="2"/>
  <c r="AA4200" i="2"/>
  <c r="AA4201" i="2"/>
  <c r="AA4202" i="2"/>
  <c r="AA4203" i="2"/>
  <c r="AA4204" i="2"/>
  <c r="AA4205" i="2"/>
  <c r="AA4206" i="2"/>
  <c r="AA4207" i="2"/>
  <c r="AA4208" i="2"/>
  <c r="AA4209" i="2"/>
  <c r="AA4210" i="2"/>
  <c r="AA4211" i="2"/>
  <c r="AA4212" i="2"/>
  <c r="AA4213" i="2"/>
  <c r="AA4214" i="2"/>
  <c r="AA4215" i="2"/>
  <c r="AA4216" i="2"/>
  <c r="AA4217" i="2"/>
  <c r="AA4218" i="2"/>
  <c r="AA4219" i="2"/>
  <c r="AA4220" i="2"/>
  <c r="AA4221" i="2"/>
  <c r="AA4222" i="2"/>
  <c r="AA4223" i="2"/>
  <c r="AA4224" i="2"/>
  <c r="AA4225" i="2"/>
  <c r="AA4226" i="2"/>
  <c r="AA4227" i="2"/>
  <c r="AA4228" i="2"/>
  <c r="AA4229" i="2"/>
  <c r="AA4230" i="2"/>
  <c r="AA4231" i="2"/>
  <c r="AA4232" i="2"/>
  <c r="AA4233" i="2"/>
  <c r="AA4234" i="2"/>
  <c r="AA4235" i="2"/>
  <c r="AA4236" i="2"/>
  <c r="AA4237" i="2"/>
  <c r="AA4238" i="2"/>
  <c r="AA4239" i="2"/>
  <c r="AA4240" i="2"/>
  <c r="AA4241" i="2"/>
  <c r="AA4242" i="2"/>
  <c r="AA4243" i="2"/>
  <c r="AA4244" i="2"/>
  <c r="AA4245" i="2"/>
  <c r="AA4246" i="2"/>
  <c r="AA4247" i="2"/>
  <c r="AA4248" i="2"/>
  <c r="AA4249" i="2"/>
  <c r="AA4250" i="2"/>
  <c r="AA4251" i="2"/>
  <c r="AA4252" i="2"/>
  <c r="AA4253" i="2"/>
  <c r="AA4254" i="2"/>
  <c r="AA4255" i="2"/>
  <c r="AA4256" i="2"/>
  <c r="AA4257" i="2"/>
  <c r="AA4258" i="2"/>
  <c r="AA4259" i="2"/>
  <c r="AA4260" i="2"/>
  <c r="AA4261" i="2"/>
  <c r="AA4262" i="2"/>
  <c r="AA4263" i="2"/>
  <c r="AA4264" i="2"/>
  <c r="AA4265" i="2"/>
  <c r="AA4266" i="2"/>
  <c r="AA4267" i="2"/>
  <c r="AA4268" i="2"/>
  <c r="AA4269" i="2"/>
  <c r="AA4270" i="2"/>
  <c r="AA4271" i="2"/>
  <c r="AA4272" i="2"/>
  <c r="AA4273" i="2"/>
  <c r="AA4274" i="2"/>
  <c r="AA4275" i="2"/>
  <c r="AA4276" i="2"/>
  <c r="AA4277" i="2"/>
  <c r="AA4278" i="2"/>
  <c r="AA4279" i="2"/>
  <c r="AA4280" i="2"/>
  <c r="AA4281" i="2"/>
  <c r="AA4282" i="2"/>
  <c r="AA4283" i="2"/>
  <c r="AA4284" i="2"/>
  <c r="AA4285" i="2"/>
  <c r="AA4286" i="2"/>
  <c r="AA4287" i="2"/>
  <c r="AA4288" i="2"/>
  <c r="AA4289" i="2"/>
  <c r="AA4290" i="2"/>
  <c r="AA4291" i="2"/>
  <c r="AA4292" i="2"/>
  <c r="AA4293" i="2"/>
  <c r="AA4294" i="2"/>
  <c r="AA4295" i="2"/>
  <c r="AA4296" i="2"/>
  <c r="AA4297" i="2"/>
  <c r="AA4298" i="2"/>
  <c r="AA4299" i="2"/>
  <c r="AA4300" i="2"/>
  <c r="AA4301" i="2"/>
  <c r="AA4302" i="2"/>
  <c r="AA4303" i="2"/>
  <c r="AA4304" i="2"/>
  <c r="AA4305" i="2"/>
  <c r="AA4306" i="2"/>
  <c r="AA4307" i="2"/>
  <c r="AA4308" i="2"/>
  <c r="AA4309" i="2"/>
  <c r="AA4310" i="2"/>
  <c r="AA4311" i="2"/>
  <c r="AA4312" i="2"/>
  <c r="AA4313" i="2"/>
  <c r="AA4314" i="2"/>
  <c r="AA4315" i="2"/>
  <c r="AA4316" i="2"/>
  <c r="AA4317" i="2"/>
  <c r="AA4318" i="2"/>
  <c r="AA4319" i="2"/>
  <c r="AA4320" i="2"/>
  <c r="AA4321" i="2"/>
  <c r="AA4322" i="2"/>
  <c r="AA4323" i="2"/>
  <c r="AA4324" i="2"/>
  <c r="AA4325" i="2"/>
  <c r="AA4326" i="2"/>
  <c r="AA4327" i="2"/>
  <c r="AA4328" i="2"/>
  <c r="AA4329" i="2"/>
  <c r="AA4330" i="2"/>
  <c r="AA4331" i="2"/>
  <c r="AA4332" i="2"/>
  <c r="AA4333" i="2"/>
  <c r="AA4334" i="2"/>
  <c r="AA4335" i="2"/>
  <c r="AA4336" i="2"/>
  <c r="AA4337" i="2"/>
  <c r="AA4338" i="2"/>
  <c r="AA4339" i="2"/>
  <c r="AA4340" i="2"/>
  <c r="AA4341" i="2"/>
  <c r="AA4342" i="2"/>
  <c r="AA4343" i="2"/>
  <c r="AA4344" i="2"/>
  <c r="AA4345" i="2"/>
  <c r="AA4346" i="2"/>
  <c r="AA4347" i="2"/>
  <c r="AA4348" i="2"/>
  <c r="AA4349" i="2"/>
  <c r="AA4350" i="2"/>
  <c r="AA4351" i="2"/>
  <c r="AA4352" i="2"/>
  <c r="AA4353" i="2"/>
  <c r="AA4354" i="2"/>
  <c r="AA4355" i="2"/>
  <c r="AA4356" i="2"/>
  <c r="AA4357" i="2"/>
  <c r="AA4358" i="2"/>
  <c r="AA4359" i="2"/>
  <c r="AA4360" i="2"/>
  <c r="AA4361" i="2"/>
  <c r="AA4362" i="2"/>
  <c r="AA4363" i="2"/>
  <c r="AA4364" i="2"/>
  <c r="AA4365" i="2"/>
  <c r="AA4366" i="2"/>
  <c r="AA4367" i="2"/>
  <c r="AA4368" i="2"/>
  <c r="AA4369" i="2"/>
  <c r="AA4370" i="2"/>
  <c r="AA4371" i="2"/>
  <c r="AA4372" i="2"/>
  <c r="AA4373" i="2"/>
  <c r="AA4374" i="2"/>
  <c r="AA4375" i="2"/>
  <c r="AA4376" i="2"/>
  <c r="AA4377" i="2"/>
  <c r="AA4378" i="2"/>
  <c r="AA4379" i="2"/>
  <c r="AA4380" i="2"/>
  <c r="AA4381" i="2"/>
  <c r="AA4382" i="2"/>
  <c r="AA4383" i="2"/>
  <c r="AA4384" i="2"/>
  <c r="AA4385" i="2"/>
  <c r="AA4386" i="2"/>
  <c r="AA4387" i="2"/>
  <c r="AA4388" i="2"/>
  <c r="AA4389" i="2"/>
  <c r="AA4390" i="2"/>
  <c r="AA4391" i="2"/>
  <c r="AA4392" i="2"/>
  <c r="AA4393" i="2"/>
  <c r="AA4394" i="2"/>
  <c r="AA4395" i="2"/>
  <c r="AA4396" i="2"/>
  <c r="AA4397" i="2"/>
  <c r="AA4398" i="2"/>
  <c r="AA4399" i="2"/>
  <c r="AA4400" i="2"/>
  <c r="AA4401" i="2"/>
  <c r="AA4402" i="2"/>
  <c r="AA4403" i="2"/>
  <c r="AA4404" i="2"/>
  <c r="AA4405" i="2"/>
  <c r="AA4406" i="2"/>
  <c r="AA4407" i="2"/>
  <c r="AA4408" i="2"/>
  <c r="AA4409" i="2"/>
  <c r="AA4410" i="2"/>
  <c r="AA4411" i="2"/>
  <c r="AA4412" i="2"/>
  <c r="AA4413" i="2"/>
  <c r="AA4414" i="2"/>
  <c r="AA4415" i="2"/>
  <c r="AA4416" i="2"/>
  <c r="AA4417" i="2"/>
  <c r="AA4418" i="2"/>
  <c r="AA4419" i="2"/>
  <c r="AA4420" i="2"/>
  <c r="AA4421" i="2"/>
  <c r="AA4422" i="2"/>
  <c r="AA4423" i="2"/>
  <c r="AA4424" i="2"/>
  <c r="AA4425" i="2"/>
  <c r="AA4426" i="2"/>
  <c r="AA4427" i="2"/>
  <c r="AA4428" i="2"/>
  <c r="AA4429" i="2"/>
  <c r="AA4430" i="2"/>
  <c r="AA4431" i="2"/>
  <c r="AA4432" i="2"/>
  <c r="AA4433" i="2"/>
  <c r="AA4434" i="2"/>
  <c r="AA4435" i="2"/>
  <c r="AA4436" i="2"/>
  <c r="AA4437" i="2"/>
  <c r="AA4438" i="2"/>
  <c r="AA4439" i="2"/>
  <c r="AA4440" i="2"/>
  <c r="AA4441" i="2"/>
  <c r="AA4442" i="2"/>
  <c r="AA4443" i="2"/>
  <c r="AA4444" i="2"/>
  <c r="AA4445" i="2"/>
  <c r="AA4446" i="2"/>
  <c r="AA4447" i="2"/>
  <c r="AA4448" i="2"/>
  <c r="AA4449" i="2"/>
  <c r="AA4450" i="2"/>
  <c r="AA4451" i="2"/>
  <c r="AA4452" i="2"/>
  <c r="AA4453" i="2"/>
  <c r="AA4454" i="2"/>
  <c r="AA4455" i="2"/>
  <c r="AA4456" i="2"/>
  <c r="AA4457" i="2"/>
  <c r="AA4458" i="2"/>
  <c r="AA4459" i="2"/>
  <c r="AA4460" i="2"/>
  <c r="AA4461" i="2"/>
  <c r="AA4462" i="2"/>
  <c r="AA4463" i="2"/>
  <c r="AA4464" i="2"/>
  <c r="AA4465" i="2"/>
  <c r="AA4466" i="2"/>
  <c r="AA4467" i="2"/>
  <c r="AA4468" i="2"/>
  <c r="AA4469" i="2"/>
  <c r="AA4470" i="2"/>
  <c r="AA4471" i="2"/>
  <c r="AA4472" i="2"/>
  <c r="AA4473" i="2"/>
  <c r="AA4474" i="2"/>
  <c r="AA4475" i="2"/>
  <c r="AA4476" i="2"/>
  <c r="AA4477" i="2"/>
  <c r="AA4478" i="2"/>
  <c r="AA4479" i="2"/>
  <c r="AA4480" i="2"/>
  <c r="AA4481" i="2"/>
  <c r="AA4482" i="2"/>
  <c r="AA4483" i="2"/>
  <c r="AA4484" i="2"/>
  <c r="AA4485" i="2"/>
  <c r="AA4486" i="2"/>
  <c r="AA4487" i="2"/>
  <c r="AA4488" i="2"/>
  <c r="AA4489" i="2"/>
  <c r="AA4490" i="2"/>
  <c r="AA4491" i="2"/>
  <c r="AA4492" i="2"/>
  <c r="AA4493" i="2"/>
  <c r="AA4494" i="2"/>
  <c r="AA4495" i="2"/>
  <c r="AA4496" i="2"/>
  <c r="AA4497" i="2"/>
  <c r="AA4498" i="2"/>
  <c r="AA4499" i="2"/>
  <c r="AA4500" i="2"/>
  <c r="AA4501" i="2"/>
  <c r="AA4502" i="2"/>
  <c r="AA4503" i="2"/>
  <c r="AA4504" i="2"/>
  <c r="AA4505" i="2"/>
  <c r="AA4506" i="2"/>
  <c r="AA4507" i="2"/>
  <c r="AA4508" i="2"/>
  <c r="AA4509" i="2"/>
  <c r="AA4510" i="2"/>
  <c r="AA4511" i="2"/>
  <c r="AA4512" i="2"/>
  <c r="AA4513" i="2"/>
  <c r="AA4514" i="2"/>
  <c r="AA4515" i="2"/>
  <c r="AA4516" i="2"/>
  <c r="AA4517" i="2"/>
  <c r="AA4518" i="2"/>
  <c r="AA4519" i="2"/>
  <c r="AA4520" i="2"/>
  <c r="AA4521" i="2"/>
  <c r="AA4522" i="2"/>
  <c r="AA4523" i="2"/>
  <c r="AA4524" i="2"/>
  <c r="AA4525" i="2"/>
  <c r="AA4526" i="2"/>
  <c r="AA4527" i="2"/>
  <c r="AA4528" i="2"/>
  <c r="AA4529" i="2"/>
  <c r="AA4530" i="2"/>
  <c r="AA4531" i="2"/>
  <c r="AA4532" i="2"/>
  <c r="AA4533" i="2"/>
  <c r="AA4534" i="2"/>
  <c r="AA4535" i="2"/>
  <c r="AA4536" i="2"/>
  <c r="AA4537" i="2"/>
  <c r="AA4538" i="2"/>
  <c r="AA4539" i="2"/>
  <c r="AA4540" i="2"/>
  <c r="AA4541" i="2"/>
  <c r="AA4542" i="2"/>
  <c r="AA4543" i="2"/>
  <c r="AA4544" i="2"/>
  <c r="AA4545" i="2"/>
  <c r="AA4546" i="2"/>
  <c r="AA4547" i="2"/>
  <c r="AA4548" i="2"/>
  <c r="AA4549" i="2"/>
  <c r="AA4550" i="2"/>
  <c r="AA4551" i="2"/>
  <c r="AA4552" i="2"/>
  <c r="AA4553" i="2"/>
  <c r="AA4554" i="2"/>
  <c r="AA4555" i="2"/>
  <c r="AA4556" i="2"/>
  <c r="AA4557" i="2"/>
  <c r="AA4558" i="2"/>
  <c r="AA4559" i="2"/>
  <c r="AA4560" i="2"/>
  <c r="AA4561" i="2"/>
  <c r="AA4562" i="2"/>
  <c r="AA4563" i="2"/>
  <c r="AA4564" i="2"/>
  <c r="AA4565" i="2"/>
  <c r="AA4566" i="2"/>
  <c r="AA4567" i="2"/>
  <c r="AA4568" i="2"/>
  <c r="AA4569" i="2"/>
  <c r="AA4570" i="2"/>
  <c r="AA4571" i="2"/>
  <c r="AA4572" i="2"/>
  <c r="AA4573" i="2"/>
  <c r="AA4574" i="2"/>
  <c r="AA4575" i="2"/>
  <c r="AA4576" i="2"/>
  <c r="AA4577" i="2"/>
  <c r="AA4578" i="2"/>
  <c r="AA4579" i="2"/>
  <c r="AA4580" i="2"/>
  <c r="AA4581" i="2"/>
  <c r="AA4582" i="2"/>
  <c r="AA4583" i="2"/>
  <c r="AA4584" i="2"/>
  <c r="AA4585" i="2"/>
  <c r="AA4586" i="2"/>
  <c r="AA4587" i="2"/>
  <c r="AA4588" i="2"/>
  <c r="AA4589" i="2"/>
  <c r="AA4590" i="2"/>
  <c r="AA4591" i="2"/>
  <c r="AA4592" i="2"/>
  <c r="AA4593" i="2"/>
  <c r="AA4594" i="2"/>
  <c r="AA4595" i="2"/>
  <c r="AA4596" i="2"/>
  <c r="AA4597" i="2"/>
  <c r="AA4598" i="2"/>
  <c r="AA4599" i="2"/>
  <c r="AA4600" i="2"/>
  <c r="AA4601" i="2"/>
  <c r="AA4602" i="2"/>
  <c r="AA4603" i="2"/>
  <c r="AA4604" i="2"/>
  <c r="AA4605" i="2"/>
  <c r="AA4606" i="2"/>
  <c r="AA4607" i="2"/>
  <c r="AA4608" i="2"/>
  <c r="AA4609" i="2"/>
  <c r="AA4610" i="2"/>
  <c r="AA4611" i="2"/>
  <c r="AA4612" i="2"/>
  <c r="AA4613" i="2"/>
  <c r="AA4614" i="2"/>
  <c r="AA4615" i="2"/>
  <c r="AA4616" i="2"/>
  <c r="AA4617" i="2"/>
  <c r="AA4618" i="2"/>
  <c r="AA4619" i="2"/>
  <c r="AA4620" i="2"/>
  <c r="AA4621" i="2"/>
  <c r="AA4622" i="2"/>
  <c r="AA4623" i="2"/>
  <c r="AA4624" i="2"/>
  <c r="AA4625" i="2"/>
  <c r="AA4626" i="2"/>
  <c r="AA4627" i="2"/>
  <c r="AA4628" i="2"/>
  <c r="AA4629" i="2"/>
  <c r="AA4630" i="2"/>
  <c r="AA4631" i="2"/>
  <c r="AA4632" i="2"/>
  <c r="AA4633" i="2"/>
  <c r="AA4634" i="2"/>
  <c r="AA4635" i="2"/>
  <c r="AA4636" i="2"/>
  <c r="AA4637" i="2"/>
  <c r="AA4638" i="2"/>
  <c r="AA4639" i="2"/>
  <c r="AA4640" i="2"/>
  <c r="AA4641" i="2"/>
  <c r="AA4642" i="2"/>
  <c r="AA4643" i="2"/>
  <c r="AA4644" i="2"/>
  <c r="AA4645" i="2"/>
  <c r="AA4646" i="2"/>
  <c r="AA4647" i="2"/>
  <c r="AA4648" i="2"/>
  <c r="AA4649" i="2"/>
  <c r="AA4650" i="2"/>
  <c r="AA4651" i="2"/>
  <c r="AA4652" i="2"/>
  <c r="AA4653" i="2"/>
  <c r="AA4654" i="2"/>
  <c r="AA4655" i="2"/>
  <c r="AA4656" i="2"/>
  <c r="AA4657" i="2"/>
  <c r="AA4658" i="2"/>
  <c r="AA4659" i="2"/>
  <c r="AA4660" i="2"/>
  <c r="AA4661" i="2"/>
  <c r="AA4662" i="2"/>
  <c r="AA4663" i="2"/>
  <c r="AA4664" i="2"/>
  <c r="AA4665" i="2"/>
  <c r="AA4666" i="2"/>
  <c r="AA4667" i="2"/>
  <c r="AA4668" i="2"/>
  <c r="AA4669" i="2"/>
  <c r="AA4670" i="2"/>
  <c r="AA4671" i="2"/>
  <c r="AA4672" i="2"/>
  <c r="AA4673" i="2"/>
  <c r="AA4674" i="2"/>
  <c r="AA4675" i="2"/>
  <c r="AA4676" i="2"/>
  <c r="AA4677" i="2"/>
  <c r="AA4678" i="2"/>
  <c r="AA4679" i="2"/>
  <c r="AA4680" i="2"/>
  <c r="AA4681" i="2"/>
  <c r="AA4682" i="2"/>
  <c r="AA4683" i="2"/>
  <c r="AA4684" i="2"/>
  <c r="AA4685" i="2"/>
  <c r="AA4686" i="2"/>
  <c r="AA4687" i="2"/>
  <c r="AA4688" i="2"/>
  <c r="AA4689" i="2"/>
  <c r="AA4690" i="2"/>
  <c r="AA4691" i="2"/>
  <c r="AA4692" i="2"/>
  <c r="AA4693" i="2"/>
  <c r="AA4694" i="2"/>
  <c r="AA4695" i="2"/>
  <c r="AA4696" i="2"/>
  <c r="AA4697" i="2"/>
  <c r="AA4698" i="2"/>
  <c r="AA4699" i="2"/>
  <c r="AA4700" i="2"/>
  <c r="AA4701" i="2"/>
  <c r="AA4702" i="2"/>
  <c r="AA4703" i="2"/>
  <c r="AA4704" i="2"/>
  <c r="AA4705" i="2"/>
  <c r="AA4706" i="2"/>
  <c r="AA4707" i="2"/>
  <c r="AA4708" i="2"/>
  <c r="AA4709" i="2"/>
  <c r="AA4710" i="2"/>
  <c r="AA4711" i="2"/>
  <c r="AA4712" i="2"/>
  <c r="AA4713" i="2"/>
  <c r="AA4714" i="2"/>
  <c r="AA4715" i="2"/>
  <c r="AA4716" i="2"/>
  <c r="AA4717" i="2"/>
  <c r="AA4718" i="2"/>
  <c r="AA4719" i="2"/>
  <c r="AA4720" i="2"/>
  <c r="AA4721" i="2"/>
  <c r="AA4722" i="2"/>
  <c r="AA4723" i="2"/>
  <c r="AA4724" i="2"/>
  <c r="AA4725" i="2"/>
  <c r="AA4726" i="2"/>
  <c r="AA4727" i="2"/>
  <c r="AA4728" i="2"/>
  <c r="AA4729" i="2"/>
  <c r="AA4730" i="2"/>
  <c r="AA4731" i="2"/>
  <c r="AA4732" i="2"/>
  <c r="AA4733" i="2"/>
  <c r="AA4734" i="2"/>
  <c r="AA4735" i="2"/>
  <c r="AA4736" i="2"/>
  <c r="AA4737" i="2"/>
  <c r="AA4738" i="2"/>
  <c r="AA4739" i="2"/>
  <c r="AA4740" i="2"/>
  <c r="AA4741" i="2"/>
  <c r="AA4742" i="2"/>
  <c r="AA4743" i="2"/>
  <c r="AA4744" i="2"/>
  <c r="AA4745" i="2"/>
  <c r="AA4746" i="2"/>
  <c r="AA4747" i="2"/>
  <c r="AA4748" i="2"/>
  <c r="AA4749" i="2"/>
  <c r="AA4750" i="2"/>
  <c r="AA4751" i="2"/>
  <c r="AA4752" i="2"/>
  <c r="AA4753" i="2"/>
  <c r="AA4754" i="2"/>
  <c r="AA4755" i="2"/>
  <c r="AA4756" i="2"/>
  <c r="AA4757" i="2"/>
  <c r="AA4758" i="2"/>
  <c r="AA4759" i="2"/>
  <c r="AA4760" i="2"/>
  <c r="AA4761" i="2"/>
  <c r="AA4762" i="2"/>
  <c r="AA4763" i="2"/>
  <c r="AA4764" i="2"/>
  <c r="AA4765" i="2"/>
  <c r="AA4766" i="2"/>
  <c r="AA4767" i="2"/>
  <c r="AA4768" i="2"/>
  <c r="AA4769" i="2"/>
  <c r="AA4770" i="2"/>
  <c r="AA4771" i="2"/>
  <c r="AA4772" i="2"/>
  <c r="AA4773" i="2"/>
  <c r="AA4774" i="2"/>
  <c r="AA4775" i="2"/>
  <c r="AA4776" i="2"/>
  <c r="AA4777" i="2"/>
  <c r="AA4778" i="2"/>
  <c r="AA4779" i="2"/>
  <c r="AA4780" i="2"/>
  <c r="AA4781" i="2"/>
  <c r="AA4782" i="2"/>
  <c r="AA4783" i="2"/>
  <c r="AA4784" i="2"/>
  <c r="AA4785" i="2"/>
  <c r="AA4786" i="2"/>
  <c r="AA4787" i="2"/>
  <c r="AA4788" i="2"/>
  <c r="AA4789" i="2"/>
  <c r="AA4790" i="2"/>
  <c r="AA4791" i="2"/>
  <c r="AA4792" i="2"/>
  <c r="AA4793" i="2"/>
  <c r="AA4794" i="2"/>
  <c r="AA4795" i="2"/>
  <c r="AA4796" i="2"/>
  <c r="AA4797" i="2"/>
  <c r="AA4798" i="2"/>
  <c r="AA4799" i="2"/>
  <c r="AA4800" i="2"/>
  <c r="AA4801" i="2"/>
  <c r="AA4802" i="2"/>
  <c r="AA4803" i="2"/>
  <c r="AA4804" i="2"/>
  <c r="AA4805" i="2"/>
  <c r="AA4806" i="2"/>
  <c r="AA4807" i="2"/>
  <c r="AA4808" i="2"/>
  <c r="AA4809" i="2"/>
  <c r="AA4810" i="2"/>
  <c r="AA4811" i="2"/>
  <c r="AA4812" i="2"/>
  <c r="AA4813" i="2"/>
  <c r="AA4814" i="2"/>
  <c r="AA4815" i="2"/>
  <c r="AA4816" i="2"/>
  <c r="AA4817" i="2"/>
  <c r="AA4818" i="2"/>
  <c r="AA4819" i="2"/>
  <c r="AA4820" i="2"/>
  <c r="AA4821" i="2"/>
  <c r="AA4822" i="2"/>
  <c r="AA4823" i="2"/>
  <c r="AA4824" i="2"/>
  <c r="AA4825" i="2"/>
  <c r="AA4826" i="2"/>
  <c r="AA4827" i="2"/>
  <c r="AA4828" i="2"/>
  <c r="AA4829" i="2"/>
  <c r="AA4830" i="2"/>
  <c r="AA4831" i="2"/>
  <c r="AA4832" i="2"/>
  <c r="AA4833" i="2"/>
  <c r="AA4834" i="2"/>
  <c r="AA4835" i="2"/>
  <c r="AA4836" i="2"/>
  <c r="AA4837" i="2"/>
  <c r="AA4838" i="2"/>
  <c r="AA4839" i="2"/>
  <c r="AA4840" i="2"/>
  <c r="AA4841" i="2"/>
  <c r="AA4842" i="2"/>
  <c r="AA4843" i="2"/>
  <c r="AA4844" i="2"/>
  <c r="AA4845" i="2"/>
  <c r="AA4846" i="2"/>
  <c r="AA4847" i="2"/>
  <c r="AA4848" i="2"/>
  <c r="AA4849" i="2"/>
  <c r="AA4850" i="2"/>
  <c r="AA4851" i="2"/>
  <c r="AA4852" i="2"/>
  <c r="AA4853" i="2"/>
  <c r="AA4854" i="2"/>
  <c r="AA4855" i="2"/>
  <c r="AA4856" i="2"/>
  <c r="AA4857" i="2"/>
  <c r="AA4858" i="2"/>
  <c r="AA4859" i="2"/>
  <c r="AA4860" i="2"/>
  <c r="AA4861" i="2"/>
  <c r="AA4862" i="2"/>
  <c r="AA4863" i="2"/>
  <c r="AA4864" i="2"/>
  <c r="AA4865" i="2"/>
  <c r="AA4866" i="2"/>
  <c r="AA4867" i="2"/>
  <c r="AA4868" i="2"/>
  <c r="AA4869" i="2"/>
  <c r="AA4870" i="2"/>
  <c r="AA4871" i="2"/>
  <c r="AA4872" i="2"/>
  <c r="AA4873" i="2"/>
  <c r="AA4874" i="2"/>
  <c r="AA4875" i="2"/>
  <c r="AA4876" i="2"/>
  <c r="AA4877" i="2"/>
  <c r="AA4878" i="2"/>
  <c r="AA4879" i="2"/>
  <c r="AA4880" i="2"/>
  <c r="AA4881" i="2"/>
  <c r="AA4882" i="2"/>
  <c r="AA4883" i="2"/>
  <c r="AA4884" i="2"/>
  <c r="AA4885" i="2"/>
  <c r="AA4886" i="2"/>
  <c r="AA4887" i="2"/>
  <c r="AA4888" i="2"/>
  <c r="AA4889" i="2"/>
  <c r="AA4890" i="2"/>
  <c r="AA4891" i="2"/>
  <c r="AA4892" i="2"/>
  <c r="AA4893" i="2"/>
  <c r="AA4894" i="2"/>
  <c r="AA4895" i="2"/>
  <c r="AA4896" i="2"/>
  <c r="AA4897" i="2"/>
  <c r="AA4898" i="2"/>
  <c r="AA4899" i="2"/>
  <c r="AA4900" i="2"/>
  <c r="AA4901" i="2"/>
  <c r="AA4902" i="2"/>
  <c r="AA4903" i="2"/>
  <c r="AA4904" i="2"/>
  <c r="AA4905" i="2"/>
  <c r="AA4906" i="2"/>
  <c r="AA4907" i="2"/>
  <c r="AA4908" i="2"/>
  <c r="AA4909" i="2"/>
  <c r="AA4910" i="2"/>
  <c r="AA4911" i="2"/>
  <c r="AA4912" i="2"/>
  <c r="AA4913" i="2"/>
  <c r="AA4914" i="2"/>
  <c r="AA4915" i="2"/>
  <c r="AA4916" i="2"/>
  <c r="AA4917" i="2"/>
  <c r="AA4918" i="2"/>
  <c r="AA4919" i="2"/>
  <c r="AA4920" i="2"/>
  <c r="AA4921" i="2"/>
  <c r="AA4922" i="2"/>
  <c r="AA4923" i="2"/>
  <c r="AA4924" i="2"/>
  <c r="AA4925" i="2"/>
  <c r="AA4926" i="2"/>
  <c r="AA4927" i="2"/>
  <c r="AA4928" i="2"/>
  <c r="AA4929" i="2"/>
  <c r="AA4930" i="2"/>
  <c r="AA4931" i="2"/>
  <c r="AA4932" i="2"/>
  <c r="AA4933" i="2"/>
  <c r="AA4934" i="2"/>
  <c r="AA4935" i="2"/>
  <c r="AA4936" i="2"/>
  <c r="AA4937" i="2"/>
  <c r="AA4938" i="2"/>
  <c r="AA4939" i="2"/>
  <c r="AA4940" i="2"/>
  <c r="AA4941" i="2"/>
  <c r="AA4942" i="2"/>
  <c r="AA4943" i="2"/>
  <c r="AA4944" i="2"/>
  <c r="AA4945" i="2"/>
  <c r="AA4946" i="2"/>
  <c r="AA4947" i="2"/>
  <c r="AA4948" i="2"/>
  <c r="AA4949" i="2"/>
  <c r="AA4950" i="2"/>
  <c r="AA4951" i="2"/>
  <c r="AA4952" i="2"/>
  <c r="AA4953" i="2"/>
  <c r="AA4954" i="2"/>
  <c r="AA4955" i="2"/>
  <c r="AA4956" i="2"/>
  <c r="AA4957" i="2"/>
  <c r="AA4958" i="2"/>
  <c r="AA4959" i="2"/>
  <c r="AA4960" i="2"/>
  <c r="AA4961" i="2"/>
  <c r="AA4962" i="2"/>
  <c r="AA4963" i="2"/>
  <c r="AA4964" i="2"/>
  <c r="AA4965" i="2"/>
  <c r="AA4966" i="2"/>
  <c r="AA4967" i="2"/>
  <c r="AA4968" i="2"/>
  <c r="AA4969" i="2"/>
  <c r="AA4970" i="2"/>
  <c r="AA4971" i="2"/>
  <c r="AA4972" i="2"/>
  <c r="AA4973" i="2"/>
  <c r="AA4974" i="2"/>
  <c r="AA4975" i="2"/>
  <c r="AA4976" i="2"/>
  <c r="AA4977" i="2"/>
  <c r="AA4978" i="2"/>
  <c r="AA4979" i="2"/>
  <c r="AA4980" i="2"/>
  <c r="AA4981" i="2"/>
  <c r="AA4982" i="2"/>
  <c r="AA4983" i="2"/>
  <c r="AA4984" i="2"/>
  <c r="AA4985" i="2"/>
  <c r="AA4986" i="2"/>
  <c r="AA4987" i="2"/>
  <c r="AA4988" i="2"/>
  <c r="AA4989" i="2"/>
  <c r="AA4990" i="2"/>
  <c r="AA4991" i="2"/>
  <c r="AA4992" i="2"/>
  <c r="AA4993" i="2"/>
  <c r="AA4994" i="2"/>
  <c r="AA4995" i="2"/>
  <c r="AA4996" i="2"/>
  <c r="AA4997" i="2"/>
  <c r="AA4998" i="2"/>
  <c r="AA4999" i="2"/>
  <c r="AA5000" i="2"/>
  <c r="AA5001" i="2"/>
  <c r="AA5002" i="2"/>
  <c r="AA5003" i="2"/>
  <c r="AA5004" i="2"/>
  <c r="AA5005" i="2"/>
  <c r="AA5006" i="2"/>
  <c r="AA5007" i="2"/>
  <c r="AA5008" i="2"/>
  <c r="AA5009" i="2"/>
  <c r="AA5010" i="2"/>
  <c r="AA5011" i="2"/>
  <c r="AA5012" i="2"/>
  <c r="AA5013" i="2"/>
  <c r="AA5014" i="2"/>
  <c r="AA5015" i="2"/>
  <c r="AA5016" i="2"/>
  <c r="AA5017" i="2"/>
  <c r="AA5018" i="2"/>
  <c r="AA5019" i="2"/>
  <c r="AA5020" i="2"/>
  <c r="AA5021" i="2"/>
  <c r="AA5022" i="2"/>
  <c r="AA5023" i="2"/>
  <c r="AA5024" i="2"/>
  <c r="AA5025" i="2"/>
  <c r="AA5026" i="2"/>
  <c r="AA5027" i="2"/>
  <c r="AA5028" i="2"/>
  <c r="AA5029" i="2"/>
  <c r="AA5030" i="2"/>
  <c r="AA5031" i="2"/>
  <c r="AA5032" i="2"/>
  <c r="AA5033" i="2"/>
  <c r="AA5034" i="2"/>
  <c r="AA5035" i="2"/>
  <c r="AA5036" i="2"/>
  <c r="AA5037" i="2"/>
  <c r="AA5038" i="2"/>
  <c r="AA5039" i="2"/>
  <c r="AA5040" i="2"/>
  <c r="AA5041" i="2"/>
  <c r="AA5042" i="2"/>
  <c r="AA5043" i="2"/>
  <c r="AA5044" i="2"/>
  <c r="AA5045" i="2"/>
  <c r="AA5046" i="2"/>
  <c r="AA5047" i="2"/>
  <c r="AA5048" i="2"/>
  <c r="AA5049" i="2"/>
  <c r="AA5050" i="2"/>
  <c r="AA5051" i="2"/>
  <c r="AA5052" i="2"/>
  <c r="AA5053" i="2"/>
  <c r="AA5054" i="2"/>
  <c r="AA5055" i="2"/>
  <c r="AA5056" i="2"/>
  <c r="AA5057" i="2"/>
  <c r="AA5058" i="2"/>
  <c r="AA5059" i="2"/>
  <c r="AA5060" i="2"/>
  <c r="AA5061" i="2"/>
  <c r="AA5062" i="2"/>
  <c r="AA5063" i="2"/>
  <c r="AA5064" i="2"/>
  <c r="AA5065" i="2"/>
  <c r="AA5066" i="2"/>
  <c r="AA5067" i="2"/>
  <c r="AA5068" i="2"/>
  <c r="AA5069" i="2"/>
  <c r="AA5070" i="2"/>
  <c r="AA5071" i="2"/>
  <c r="AA5072" i="2"/>
  <c r="AA5073" i="2"/>
  <c r="AA5074" i="2"/>
  <c r="AA5075" i="2"/>
  <c r="AA5076" i="2"/>
  <c r="AA5077" i="2"/>
  <c r="AA5078" i="2"/>
  <c r="AA5079" i="2"/>
  <c r="AA5080" i="2"/>
  <c r="AA5081" i="2"/>
  <c r="AA5082" i="2"/>
  <c r="AA5083" i="2"/>
  <c r="AA5084" i="2"/>
  <c r="AA5085" i="2"/>
  <c r="AA5086" i="2"/>
  <c r="AA5087" i="2"/>
  <c r="AA5088" i="2"/>
  <c r="AA5089" i="2"/>
  <c r="AA5090" i="2"/>
  <c r="AA5091" i="2"/>
  <c r="AA5092" i="2"/>
  <c r="AA5093" i="2"/>
  <c r="AA5094" i="2"/>
  <c r="AA5095" i="2"/>
  <c r="AA5096" i="2"/>
  <c r="AA5097" i="2"/>
  <c r="AA5098" i="2"/>
  <c r="AA5099" i="2"/>
  <c r="AA5100" i="2"/>
  <c r="AA5101" i="2"/>
  <c r="AA5102" i="2"/>
  <c r="AA5103" i="2"/>
  <c r="AA5104" i="2"/>
  <c r="AA5105" i="2"/>
  <c r="AA5106" i="2"/>
  <c r="AA5107" i="2"/>
  <c r="AA5108" i="2"/>
  <c r="AA5109" i="2"/>
  <c r="AA5110" i="2"/>
  <c r="AA5111" i="2"/>
  <c r="AA5112" i="2"/>
  <c r="AA5113" i="2"/>
  <c r="AA5114" i="2"/>
  <c r="AA5115" i="2"/>
  <c r="AA5116" i="2"/>
  <c r="AA5117" i="2"/>
  <c r="AA5118" i="2"/>
  <c r="AA5119" i="2"/>
  <c r="AA5120" i="2"/>
  <c r="AA5121" i="2"/>
  <c r="AA5122" i="2"/>
  <c r="AA5123" i="2"/>
  <c r="AA5124" i="2"/>
  <c r="AA5125" i="2"/>
  <c r="AA5126" i="2"/>
  <c r="AA5127" i="2"/>
  <c r="AA5128" i="2"/>
  <c r="AA5129" i="2"/>
  <c r="AA5130" i="2"/>
  <c r="AA5131" i="2"/>
  <c r="AA5132" i="2"/>
  <c r="AA5133" i="2"/>
  <c r="AA5134" i="2"/>
  <c r="AA5135" i="2"/>
  <c r="AA5136" i="2"/>
  <c r="AA5137" i="2"/>
  <c r="AA5138" i="2"/>
  <c r="AA5139" i="2"/>
  <c r="AA5140" i="2"/>
  <c r="AA5141" i="2"/>
  <c r="AA5142" i="2"/>
  <c r="AA5143" i="2"/>
  <c r="AA5144" i="2"/>
  <c r="AA5145" i="2"/>
  <c r="AA5146" i="2"/>
  <c r="AA5147" i="2"/>
  <c r="AA5148" i="2"/>
  <c r="AA5149" i="2"/>
  <c r="AA5150" i="2"/>
  <c r="AA5151" i="2"/>
  <c r="AA5152" i="2"/>
  <c r="AA5153" i="2"/>
  <c r="AA5154" i="2"/>
  <c r="AA5155" i="2"/>
  <c r="AA5156" i="2"/>
  <c r="AA5157" i="2"/>
  <c r="AA5158" i="2"/>
  <c r="AA5159" i="2"/>
  <c r="AA5160" i="2"/>
  <c r="AA5161" i="2"/>
  <c r="AA5162" i="2"/>
  <c r="AA5163" i="2"/>
  <c r="AA5164" i="2"/>
  <c r="AA5165" i="2"/>
  <c r="AA5166" i="2"/>
  <c r="AA5167" i="2"/>
  <c r="AA5168" i="2"/>
  <c r="AA5169" i="2"/>
  <c r="AA5170" i="2"/>
  <c r="AA5171" i="2"/>
  <c r="AA5172" i="2"/>
  <c r="AA5173" i="2"/>
  <c r="AA5174" i="2"/>
  <c r="AA5175" i="2"/>
  <c r="AA5176" i="2"/>
  <c r="AA5177" i="2"/>
  <c r="AA5178" i="2"/>
  <c r="AA5179" i="2"/>
  <c r="AA5180" i="2"/>
  <c r="AA5181" i="2"/>
  <c r="AA5182" i="2"/>
  <c r="AA5183" i="2"/>
  <c r="AA5184" i="2"/>
  <c r="AA5185" i="2"/>
  <c r="AA5186" i="2"/>
  <c r="AA5187" i="2"/>
  <c r="AA5188" i="2"/>
  <c r="AA5189" i="2"/>
  <c r="AA5190" i="2"/>
  <c r="AA5191" i="2"/>
  <c r="AA5192" i="2"/>
  <c r="AA5193" i="2"/>
  <c r="AA5194" i="2"/>
  <c r="AA5195" i="2"/>
  <c r="AA5196" i="2"/>
  <c r="AA5197" i="2"/>
  <c r="AA5198" i="2"/>
  <c r="AA5199" i="2"/>
  <c r="AA5200" i="2"/>
  <c r="AA5201" i="2"/>
  <c r="AA5202" i="2"/>
  <c r="AA5203" i="2"/>
  <c r="AA5204" i="2"/>
  <c r="AA5205" i="2"/>
  <c r="AA5206" i="2"/>
  <c r="AA5207" i="2"/>
  <c r="AA5208" i="2"/>
  <c r="AA5209" i="2"/>
  <c r="AA5210" i="2"/>
  <c r="AA5211" i="2"/>
  <c r="AA5212" i="2"/>
  <c r="AA5213" i="2"/>
  <c r="AA5214" i="2"/>
  <c r="AA5215" i="2"/>
  <c r="AA5216" i="2"/>
  <c r="AA5217" i="2"/>
  <c r="AA5218" i="2"/>
  <c r="AA5219" i="2"/>
  <c r="AA5220" i="2"/>
  <c r="AA5221" i="2"/>
  <c r="AA5222" i="2"/>
  <c r="AA5223" i="2"/>
  <c r="AA5224" i="2"/>
  <c r="AA5225" i="2"/>
  <c r="AA5226" i="2"/>
  <c r="AA5227" i="2"/>
  <c r="AA5228" i="2"/>
  <c r="AA5229" i="2"/>
  <c r="AA5230" i="2"/>
  <c r="AA5231" i="2"/>
  <c r="AA5232" i="2"/>
  <c r="AA5233" i="2"/>
  <c r="AA5234" i="2"/>
  <c r="AA5235" i="2"/>
  <c r="AA5236" i="2"/>
  <c r="AA5237" i="2"/>
  <c r="AA5238" i="2"/>
  <c r="AA5239" i="2"/>
  <c r="AA5240" i="2"/>
  <c r="AA5241" i="2"/>
  <c r="AA5242" i="2"/>
  <c r="AA5243" i="2"/>
  <c r="AA5244" i="2"/>
  <c r="AA5245" i="2"/>
  <c r="AA5246" i="2"/>
  <c r="AA5247" i="2"/>
  <c r="AA5248" i="2"/>
  <c r="AA5249" i="2"/>
  <c r="AA5250" i="2"/>
  <c r="AA5251" i="2"/>
  <c r="AA5252" i="2"/>
  <c r="AA5253" i="2"/>
  <c r="AA5254" i="2"/>
  <c r="AA5255" i="2"/>
  <c r="AA5256" i="2"/>
  <c r="AA5257" i="2"/>
  <c r="AA5258" i="2"/>
  <c r="AA5259" i="2"/>
  <c r="AA5260" i="2"/>
  <c r="AA5261" i="2"/>
  <c r="AA5262" i="2"/>
  <c r="AA5263" i="2"/>
  <c r="AA5264" i="2"/>
  <c r="AA5265" i="2"/>
  <c r="AA5266" i="2"/>
  <c r="AA5267" i="2"/>
  <c r="AA5268" i="2"/>
  <c r="AA5269" i="2"/>
  <c r="AA5270" i="2"/>
  <c r="AA5271" i="2"/>
  <c r="AA5272" i="2"/>
  <c r="AA5273" i="2"/>
  <c r="AA5274" i="2"/>
  <c r="AA5275" i="2"/>
  <c r="AA5276" i="2"/>
  <c r="AA5277" i="2"/>
  <c r="AA5278" i="2"/>
  <c r="AA5279" i="2"/>
  <c r="AA5280" i="2"/>
  <c r="AA5281" i="2"/>
  <c r="AA5282" i="2"/>
  <c r="AA5283" i="2"/>
  <c r="AA5284" i="2"/>
  <c r="AA5285" i="2"/>
  <c r="AA5286" i="2"/>
  <c r="AA5287" i="2"/>
  <c r="AA5288" i="2"/>
  <c r="AA5289" i="2"/>
  <c r="AA5290" i="2"/>
  <c r="AA5291" i="2"/>
  <c r="AA5292" i="2"/>
  <c r="AA5293" i="2"/>
  <c r="AA5294" i="2"/>
  <c r="AA5295" i="2"/>
  <c r="AA5296" i="2"/>
  <c r="AA5297" i="2"/>
  <c r="AA5298" i="2"/>
  <c r="AA5299" i="2"/>
  <c r="AA5300" i="2"/>
  <c r="AA5301" i="2"/>
  <c r="AA5302" i="2"/>
  <c r="AA5303" i="2"/>
  <c r="AA5304" i="2"/>
  <c r="AA5305" i="2"/>
  <c r="AA5306" i="2"/>
  <c r="AA5307" i="2"/>
  <c r="AA5308" i="2"/>
  <c r="AA5309" i="2"/>
  <c r="AA5310" i="2"/>
  <c r="AA5311" i="2"/>
  <c r="AA5312" i="2"/>
  <c r="AA5313" i="2"/>
  <c r="AA5314" i="2"/>
  <c r="AA5315" i="2"/>
  <c r="AA5316" i="2"/>
  <c r="AA5317" i="2"/>
  <c r="AA5318" i="2"/>
  <c r="AA5319" i="2"/>
  <c r="AA5320" i="2"/>
  <c r="AA5321" i="2"/>
  <c r="AA5322" i="2"/>
  <c r="AA5323" i="2"/>
  <c r="AA5324" i="2"/>
  <c r="AA5325" i="2"/>
  <c r="AA5326" i="2"/>
  <c r="AA5327" i="2"/>
  <c r="AA5328" i="2"/>
  <c r="AA5329" i="2"/>
  <c r="AA5330" i="2"/>
  <c r="AA5331" i="2"/>
  <c r="AA5332" i="2"/>
  <c r="AA5333" i="2"/>
  <c r="AA5334" i="2"/>
  <c r="AA5335" i="2"/>
  <c r="AA5336" i="2"/>
  <c r="AA5337" i="2"/>
  <c r="AA5338" i="2"/>
  <c r="AA5339" i="2"/>
  <c r="AA5340" i="2"/>
  <c r="AA5341" i="2"/>
  <c r="AA5342" i="2"/>
  <c r="AA5343" i="2"/>
  <c r="AA5344" i="2"/>
  <c r="AA5345" i="2"/>
  <c r="AA5346" i="2"/>
  <c r="AA5347" i="2"/>
  <c r="AA5348" i="2"/>
  <c r="AA5349" i="2"/>
  <c r="AA5350" i="2"/>
  <c r="AA5351" i="2"/>
  <c r="AA5352" i="2"/>
  <c r="AA5353" i="2"/>
  <c r="AA5354" i="2"/>
  <c r="AA5355" i="2"/>
  <c r="AA5356" i="2"/>
  <c r="AA5357" i="2"/>
  <c r="AA5358" i="2"/>
  <c r="AA5359" i="2"/>
  <c r="AA5360" i="2"/>
  <c r="AA5361" i="2"/>
  <c r="AA5362" i="2"/>
  <c r="AA5363" i="2"/>
  <c r="AA5364" i="2"/>
  <c r="AA5365" i="2"/>
  <c r="AA5366" i="2"/>
  <c r="AA5367" i="2"/>
  <c r="AA5368" i="2"/>
  <c r="AA5369" i="2"/>
  <c r="AA5370" i="2"/>
  <c r="AA5371" i="2"/>
  <c r="AA5372" i="2"/>
  <c r="AA5373" i="2"/>
  <c r="AA5374" i="2"/>
  <c r="AA5375" i="2"/>
  <c r="AA5376" i="2"/>
  <c r="AA5377" i="2"/>
  <c r="AA5378" i="2"/>
  <c r="AA5379" i="2"/>
  <c r="AA5380" i="2"/>
  <c r="AA5381" i="2"/>
  <c r="AA5382" i="2"/>
  <c r="AA5383" i="2"/>
  <c r="AA5384" i="2"/>
  <c r="AA5385" i="2"/>
  <c r="AA5386" i="2"/>
  <c r="AA5387" i="2"/>
  <c r="AA5388" i="2"/>
  <c r="AA5389" i="2"/>
  <c r="AA5390" i="2"/>
  <c r="AA5391" i="2"/>
  <c r="AA5392" i="2"/>
  <c r="AA5393" i="2"/>
  <c r="AA5394" i="2"/>
  <c r="AA5395" i="2"/>
  <c r="AA5396" i="2"/>
  <c r="AA5397" i="2"/>
  <c r="AA5398" i="2"/>
  <c r="AA5399" i="2"/>
  <c r="AA5400" i="2"/>
  <c r="AA5401" i="2"/>
  <c r="AA5402" i="2"/>
  <c r="AA5403" i="2"/>
  <c r="AA5404" i="2"/>
  <c r="AA5405" i="2"/>
  <c r="AA5406" i="2"/>
  <c r="AA5407" i="2"/>
  <c r="AA5408" i="2"/>
  <c r="AA5409" i="2"/>
  <c r="AA5410" i="2"/>
  <c r="AA5411" i="2"/>
  <c r="AA5412" i="2"/>
  <c r="AA5413" i="2"/>
  <c r="AA5414" i="2"/>
  <c r="AA5415" i="2"/>
  <c r="AA5416" i="2"/>
  <c r="AA5417" i="2"/>
  <c r="AA5418" i="2"/>
  <c r="AA5419" i="2"/>
  <c r="AA5420" i="2"/>
  <c r="AA5421" i="2"/>
  <c r="AA5422" i="2"/>
  <c r="AA5423" i="2"/>
  <c r="AA5424" i="2"/>
  <c r="AA5425" i="2"/>
  <c r="AA5426" i="2"/>
  <c r="AA5427" i="2"/>
  <c r="AA5428" i="2"/>
  <c r="AA5429" i="2"/>
  <c r="AA5430" i="2"/>
  <c r="AA5431" i="2"/>
  <c r="AA5432" i="2"/>
  <c r="AA5433" i="2"/>
  <c r="AA5434" i="2"/>
  <c r="AA5435" i="2"/>
  <c r="AA5436" i="2"/>
  <c r="AA5437" i="2"/>
  <c r="AA5438" i="2"/>
  <c r="AA5439" i="2"/>
  <c r="AA5440" i="2"/>
  <c r="AA5441" i="2"/>
  <c r="AA5442" i="2"/>
  <c r="AA5443" i="2"/>
  <c r="AA5444" i="2"/>
  <c r="AA5445" i="2"/>
  <c r="AA5446" i="2"/>
  <c r="AA5447" i="2"/>
  <c r="AA5448" i="2"/>
  <c r="AA5449" i="2"/>
  <c r="AA5450" i="2"/>
  <c r="AA5451" i="2"/>
  <c r="AA5452" i="2"/>
  <c r="AA5453" i="2"/>
  <c r="AA5454" i="2"/>
  <c r="AA5455" i="2"/>
  <c r="AA5456" i="2"/>
  <c r="AA5457" i="2"/>
  <c r="AA5458" i="2"/>
  <c r="AA5459" i="2"/>
  <c r="AA5460" i="2"/>
  <c r="AA5461" i="2"/>
  <c r="AA5462" i="2"/>
  <c r="AA5463" i="2"/>
  <c r="AA5464" i="2"/>
  <c r="AA5465" i="2"/>
  <c r="AA5466" i="2"/>
  <c r="AA5467" i="2"/>
  <c r="AA5468" i="2"/>
  <c r="AA5469" i="2"/>
  <c r="AA5470" i="2"/>
  <c r="AA5471" i="2"/>
  <c r="AA5472" i="2"/>
  <c r="AA5473" i="2"/>
  <c r="AA5474" i="2"/>
  <c r="AA5475" i="2"/>
  <c r="AA5476" i="2"/>
  <c r="AA5477" i="2"/>
  <c r="AA5478" i="2"/>
  <c r="AA5479" i="2"/>
  <c r="AA5480" i="2"/>
  <c r="AA5481" i="2"/>
  <c r="AA5482" i="2"/>
  <c r="AA5483" i="2"/>
  <c r="AA5484" i="2"/>
  <c r="AA5485" i="2"/>
  <c r="AA5486" i="2"/>
  <c r="AA5487" i="2"/>
  <c r="AA5488" i="2"/>
  <c r="AA5489" i="2"/>
  <c r="AA5490" i="2"/>
  <c r="AA5491" i="2"/>
  <c r="AA5492" i="2"/>
  <c r="AA5493" i="2"/>
  <c r="AA5494" i="2"/>
  <c r="AA5495" i="2"/>
  <c r="AA5496" i="2"/>
  <c r="AA5497" i="2"/>
  <c r="AA5498" i="2"/>
  <c r="AA5499" i="2"/>
  <c r="AA5500" i="2"/>
  <c r="AA5501" i="2"/>
  <c r="AA5502" i="2"/>
  <c r="AA5503" i="2"/>
  <c r="AA5504" i="2"/>
  <c r="AA5505" i="2"/>
  <c r="AA5506" i="2"/>
  <c r="AA5507" i="2"/>
  <c r="AA5508" i="2"/>
  <c r="AA5509" i="2"/>
  <c r="AA5510" i="2"/>
  <c r="AA5511" i="2"/>
  <c r="AA5512" i="2"/>
  <c r="AA5513" i="2"/>
  <c r="AA5514" i="2"/>
  <c r="AA5515" i="2"/>
  <c r="AA5516" i="2"/>
  <c r="AA5517" i="2"/>
  <c r="AA5518" i="2"/>
  <c r="AA5519" i="2"/>
  <c r="AA5520" i="2"/>
  <c r="AA5521" i="2"/>
  <c r="AA5522" i="2"/>
  <c r="AA5523" i="2"/>
  <c r="AA5524" i="2"/>
  <c r="AA5525" i="2"/>
  <c r="AA5526" i="2"/>
  <c r="AA5527" i="2"/>
  <c r="AA5528" i="2"/>
  <c r="AA5529" i="2"/>
  <c r="AA5530" i="2"/>
  <c r="AA5531" i="2"/>
  <c r="AA5532" i="2"/>
  <c r="AA5533" i="2"/>
  <c r="AA5534" i="2"/>
  <c r="AA5535" i="2"/>
  <c r="AA5536" i="2"/>
  <c r="AA5537" i="2"/>
  <c r="AA5538" i="2"/>
  <c r="AA5539" i="2"/>
  <c r="AA5540" i="2"/>
  <c r="AA5541" i="2"/>
  <c r="AA5542" i="2"/>
  <c r="AA5543" i="2"/>
  <c r="AA5544" i="2"/>
  <c r="AA5545" i="2"/>
  <c r="AA5546" i="2"/>
  <c r="AA5547" i="2"/>
  <c r="AA5548" i="2"/>
  <c r="AA5549" i="2"/>
  <c r="AA5550" i="2"/>
  <c r="AA5551" i="2"/>
  <c r="AA5552" i="2"/>
  <c r="AA5553" i="2"/>
  <c r="AA5554" i="2"/>
  <c r="AA5555" i="2"/>
  <c r="AA5556" i="2"/>
  <c r="AA5557" i="2"/>
  <c r="AA5558" i="2"/>
  <c r="AA5559" i="2"/>
  <c r="AA5560" i="2"/>
  <c r="AA5561" i="2"/>
  <c r="AA5562" i="2"/>
  <c r="AA5563" i="2"/>
  <c r="AA5564" i="2"/>
  <c r="AA5565" i="2"/>
  <c r="AA5566" i="2"/>
  <c r="AA5567" i="2"/>
  <c r="AA5568" i="2"/>
  <c r="AA5569" i="2"/>
  <c r="AA5570" i="2"/>
  <c r="AA5571" i="2"/>
  <c r="AA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K34" i="21" l="1"/>
  <c r="R34" i="21" s="1"/>
  <c r="AB2" i="5" l="1"/>
  <c r="T300" i="4" l="1"/>
  <c r="S300" i="4"/>
  <c r="R300" i="4"/>
  <c r="Q300" i="4"/>
  <c r="O300" i="4"/>
  <c r="N300" i="4"/>
  <c r="T299" i="4"/>
  <c r="S299" i="4"/>
  <c r="R299" i="4"/>
  <c r="Q299" i="4"/>
  <c r="O299" i="4"/>
  <c r="N299" i="4"/>
  <c r="T298" i="4"/>
  <c r="S298" i="4"/>
  <c r="R298" i="4"/>
  <c r="Q298" i="4"/>
  <c r="O298" i="4"/>
  <c r="N298" i="4"/>
  <c r="T297" i="4"/>
  <c r="S297" i="4"/>
  <c r="R297" i="4"/>
  <c r="Q297" i="4"/>
  <c r="O297" i="4"/>
  <c r="N297" i="4"/>
  <c r="T296" i="4"/>
  <c r="S296" i="4"/>
  <c r="R296" i="4"/>
  <c r="Q296" i="4"/>
  <c r="O296" i="4"/>
  <c r="N296" i="4"/>
  <c r="W296" i="4" s="1"/>
  <c r="T295" i="4"/>
  <c r="S295" i="4"/>
  <c r="R295" i="4"/>
  <c r="Q295" i="4"/>
  <c r="O295" i="4"/>
  <c r="N295" i="4"/>
  <c r="T294" i="4"/>
  <c r="S294" i="4"/>
  <c r="R294" i="4"/>
  <c r="Q294" i="4"/>
  <c r="O294" i="4"/>
  <c r="N294" i="4"/>
  <c r="T293" i="4"/>
  <c r="S293" i="4"/>
  <c r="R293" i="4"/>
  <c r="Q293" i="4"/>
  <c r="O293" i="4"/>
  <c r="N293" i="4"/>
  <c r="T292" i="4"/>
  <c r="S292" i="4"/>
  <c r="R292" i="4"/>
  <c r="Q292" i="4"/>
  <c r="O292" i="4"/>
  <c r="N292" i="4"/>
  <c r="W292" i="4" s="1"/>
  <c r="T291" i="4"/>
  <c r="S291" i="4"/>
  <c r="R291" i="4"/>
  <c r="Q291" i="4"/>
  <c r="O291" i="4"/>
  <c r="N291" i="4"/>
  <c r="T290" i="4"/>
  <c r="S290" i="4"/>
  <c r="R290" i="4"/>
  <c r="Q290" i="4"/>
  <c r="O290" i="4"/>
  <c r="N290" i="4"/>
  <c r="T289" i="4"/>
  <c r="S289" i="4"/>
  <c r="R289" i="4"/>
  <c r="Q289" i="4"/>
  <c r="O289" i="4"/>
  <c r="N289" i="4"/>
  <c r="T288" i="4"/>
  <c r="S288" i="4"/>
  <c r="R288" i="4"/>
  <c r="Q288" i="4"/>
  <c r="O288" i="4"/>
  <c r="N288" i="4"/>
  <c r="W288" i="4" s="1"/>
  <c r="T287" i="4"/>
  <c r="S287" i="4"/>
  <c r="R287" i="4"/>
  <c r="Q287" i="4"/>
  <c r="O287" i="4"/>
  <c r="N287" i="4"/>
  <c r="T286" i="4"/>
  <c r="S286" i="4"/>
  <c r="R286" i="4"/>
  <c r="Q286" i="4"/>
  <c r="O286" i="4"/>
  <c r="N286" i="4"/>
  <c r="T285" i="4"/>
  <c r="S285" i="4"/>
  <c r="R285" i="4"/>
  <c r="Q285" i="4"/>
  <c r="O285" i="4"/>
  <c r="N285" i="4"/>
  <c r="T284" i="4"/>
  <c r="S284" i="4"/>
  <c r="R284" i="4"/>
  <c r="Q284" i="4"/>
  <c r="O284" i="4"/>
  <c r="N284" i="4"/>
  <c r="W284" i="4" s="1"/>
  <c r="T283" i="4"/>
  <c r="S283" i="4"/>
  <c r="R283" i="4"/>
  <c r="Q283" i="4"/>
  <c r="O283" i="4"/>
  <c r="N283" i="4"/>
  <c r="T282" i="4"/>
  <c r="S282" i="4"/>
  <c r="R282" i="4"/>
  <c r="Q282" i="4"/>
  <c r="O282" i="4"/>
  <c r="N282" i="4"/>
  <c r="T281" i="4"/>
  <c r="S281" i="4"/>
  <c r="R281" i="4"/>
  <c r="Q281" i="4"/>
  <c r="O281" i="4"/>
  <c r="N281" i="4"/>
  <c r="T280" i="4"/>
  <c r="S280" i="4"/>
  <c r="R280" i="4"/>
  <c r="Q280" i="4"/>
  <c r="O280" i="4"/>
  <c r="N280" i="4"/>
  <c r="W280" i="4" s="1"/>
  <c r="T279" i="4"/>
  <c r="S279" i="4"/>
  <c r="R279" i="4"/>
  <c r="Q279" i="4"/>
  <c r="O279" i="4"/>
  <c r="N279" i="4"/>
  <c r="T278" i="4"/>
  <c r="S278" i="4"/>
  <c r="R278" i="4"/>
  <c r="Q278" i="4"/>
  <c r="O278" i="4"/>
  <c r="N278" i="4"/>
  <c r="T277" i="4"/>
  <c r="S277" i="4"/>
  <c r="R277" i="4"/>
  <c r="Q277" i="4"/>
  <c r="O277" i="4"/>
  <c r="N277" i="4"/>
  <c r="T276" i="4"/>
  <c r="S276" i="4"/>
  <c r="R276" i="4"/>
  <c r="Q276" i="4"/>
  <c r="O276" i="4"/>
  <c r="N276" i="4"/>
  <c r="W276" i="4" s="1"/>
  <c r="T275" i="4"/>
  <c r="S275" i="4"/>
  <c r="R275" i="4"/>
  <c r="Q275" i="4"/>
  <c r="O275" i="4"/>
  <c r="N275" i="4"/>
  <c r="T274" i="4"/>
  <c r="S274" i="4"/>
  <c r="R274" i="4"/>
  <c r="Q274" i="4"/>
  <c r="O274" i="4"/>
  <c r="N274" i="4"/>
  <c r="T273" i="4"/>
  <c r="S273" i="4"/>
  <c r="R273" i="4"/>
  <c r="Q273" i="4"/>
  <c r="O273" i="4"/>
  <c r="N273" i="4"/>
  <c r="T272" i="4"/>
  <c r="S272" i="4"/>
  <c r="R272" i="4"/>
  <c r="Q272" i="4"/>
  <c r="O272" i="4"/>
  <c r="N272" i="4"/>
  <c r="W272" i="4" s="1"/>
  <c r="T271" i="4"/>
  <c r="S271" i="4"/>
  <c r="R271" i="4"/>
  <c r="Q271" i="4"/>
  <c r="O271" i="4"/>
  <c r="N271" i="4"/>
  <c r="T270" i="4"/>
  <c r="S270" i="4"/>
  <c r="R270" i="4"/>
  <c r="Q270" i="4"/>
  <c r="O270" i="4"/>
  <c r="N270" i="4"/>
  <c r="T269" i="4"/>
  <c r="S269" i="4"/>
  <c r="R269" i="4"/>
  <c r="Q269" i="4"/>
  <c r="O269" i="4"/>
  <c r="N269" i="4"/>
  <c r="T268" i="4"/>
  <c r="S268" i="4"/>
  <c r="R268" i="4"/>
  <c r="Q268" i="4"/>
  <c r="O268" i="4"/>
  <c r="N268" i="4"/>
  <c r="W268" i="4" s="1"/>
  <c r="T267" i="4"/>
  <c r="S267" i="4"/>
  <c r="R267" i="4"/>
  <c r="Q267" i="4"/>
  <c r="O267" i="4"/>
  <c r="N267" i="4"/>
  <c r="T266" i="4"/>
  <c r="S266" i="4"/>
  <c r="R266" i="4"/>
  <c r="Q266" i="4"/>
  <c r="O266" i="4"/>
  <c r="N266" i="4"/>
  <c r="T265" i="4"/>
  <c r="S265" i="4"/>
  <c r="R265" i="4"/>
  <c r="Q265" i="4"/>
  <c r="O265" i="4"/>
  <c r="N265" i="4"/>
  <c r="T264" i="4"/>
  <c r="S264" i="4"/>
  <c r="R264" i="4"/>
  <c r="Q264" i="4"/>
  <c r="O264" i="4"/>
  <c r="N264" i="4"/>
  <c r="W264" i="4" s="1"/>
  <c r="T263" i="4"/>
  <c r="S263" i="4"/>
  <c r="R263" i="4"/>
  <c r="Q263" i="4"/>
  <c r="O263" i="4"/>
  <c r="N263" i="4"/>
  <c r="T262" i="4"/>
  <c r="S262" i="4"/>
  <c r="R262" i="4"/>
  <c r="Q262" i="4"/>
  <c r="O262" i="4"/>
  <c r="N262" i="4"/>
  <c r="T261" i="4"/>
  <c r="S261" i="4"/>
  <c r="R261" i="4"/>
  <c r="Q261" i="4"/>
  <c r="O261" i="4"/>
  <c r="N261" i="4"/>
  <c r="T260" i="4"/>
  <c r="S260" i="4"/>
  <c r="R260" i="4"/>
  <c r="Q260" i="4"/>
  <c r="O260" i="4"/>
  <c r="N260" i="4"/>
  <c r="W260" i="4" s="1"/>
  <c r="T259" i="4"/>
  <c r="S259" i="4"/>
  <c r="R259" i="4"/>
  <c r="Q259" i="4"/>
  <c r="O259" i="4"/>
  <c r="N259" i="4"/>
  <c r="T258" i="4"/>
  <c r="S258" i="4"/>
  <c r="R258" i="4"/>
  <c r="Q258" i="4"/>
  <c r="O258" i="4"/>
  <c r="N258" i="4"/>
  <c r="T257" i="4"/>
  <c r="S257" i="4"/>
  <c r="R257" i="4"/>
  <c r="Q257" i="4"/>
  <c r="O257" i="4"/>
  <c r="N257" i="4"/>
  <c r="T256" i="4"/>
  <c r="S256" i="4"/>
  <c r="R256" i="4"/>
  <c r="Q256" i="4"/>
  <c r="O256" i="4"/>
  <c r="N256" i="4"/>
  <c r="W256" i="4" s="1"/>
  <c r="T255" i="4"/>
  <c r="S255" i="4"/>
  <c r="R255" i="4"/>
  <c r="Q255" i="4"/>
  <c r="O255" i="4"/>
  <c r="N255" i="4"/>
  <c r="T254" i="4"/>
  <c r="S254" i="4"/>
  <c r="R254" i="4"/>
  <c r="Q254" i="4"/>
  <c r="O254" i="4"/>
  <c r="N254" i="4"/>
  <c r="T253" i="4"/>
  <c r="S253" i="4"/>
  <c r="R253" i="4"/>
  <c r="Q253" i="4"/>
  <c r="O253" i="4"/>
  <c r="N253" i="4"/>
  <c r="T252" i="4"/>
  <c r="S252" i="4"/>
  <c r="R252" i="4"/>
  <c r="Q252" i="4"/>
  <c r="O252" i="4"/>
  <c r="N252" i="4"/>
  <c r="W252" i="4" s="1"/>
  <c r="T251" i="4"/>
  <c r="S251" i="4"/>
  <c r="R251" i="4"/>
  <c r="Q251" i="4"/>
  <c r="O251" i="4"/>
  <c r="N251" i="4"/>
  <c r="T250" i="4"/>
  <c r="S250" i="4"/>
  <c r="R250" i="4"/>
  <c r="Q250" i="4"/>
  <c r="O250" i="4"/>
  <c r="N250" i="4"/>
  <c r="T249" i="4"/>
  <c r="S249" i="4"/>
  <c r="R249" i="4"/>
  <c r="Q249" i="4"/>
  <c r="O249" i="4"/>
  <c r="N249" i="4"/>
  <c r="T248" i="4"/>
  <c r="S248" i="4"/>
  <c r="R248" i="4"/>
  <c r="Q248" i="4"/>
  <c r="O248" i="4"/>
  <c r="N248" i="4"/>
  <c r="W248" i="4" s="1"/>
  <c r="T247" i="4"/>
  <c r="S247" i="4"/>
  <c r="R247" i="4"/>
  <c r="Q247" i="4"/>
  <c r="O247" i="4"/>
  <c r="N247" i="4"/>
  <c r="T246" i="4"/>
  <c r="S246" i="4"/>
  <c r="R246" i="4"/>
  <c r="Q246" i="4"/>
  <c r="O246" i="4"/>
  <c r="N246" i="4"/>
  <c r="T245" i="4"/>
  <c r="S245" i="4"/>
  <c r="R245" i="4"/>
  <c r="Q245" i="4"/>
  <c r="O245" i="4"/>
  <c r="N245" i="4"/>
  <c r="T244" i="4"/>
  <c r="S244" i="4"/>
  <c r="R244" i="4"/>
  <c r="Q244" i="4"/>
  <c r="O244" i="4"/>
  <c r="N244" i="4"/>
  <c r="W244" i="4" s="1"/>
  <c r="T243" i="4"/>
  <c r="S243" i="4"/>
  <c r="R243" i="4"/>
  <c r="Q243" i="4"/>
  <c r="O243" i="4"/>
  <c r="N243" i="4"/>
  <c r="T242" i="4"/>
  <c r="S242" i="4"/>
  <c r="R242" i="4"/>
  <c r="Q242" i="4"/>
  <c r="O242" i="4"/>
  <c r="N242" i="4"/>
  <c r="T241" i="4"/>
  <c r="S241" i="4"/>
  <c r="R241" i="4"/>
  <c r="Q241" i="4"/>
  <c r="O241" i="4"/>
  <c r="N241" i="4"/>
  <c r="T240" i="4"/>
  <c r="S240" i="4"/>
  <c r="R240" i="4"/>
  <c r="Q240" i="4"/>
  <c r="O240" i="4"/>
  <c r="N240" i="4"/>
  <c r="W240" i="4" s="1"/>
  <c r="T239" i="4"/>
  <c r="S239" i="4"/>
  <c r="R239" i="4"/>
  <c r="Q239" i="4"/>
  <c r="O239" i="4"/>
  <c r="N239" i="4"/>
  <c r="T238" i="4"/>
  <c r="S238" i="4"/>
  <c r="R238" i="4"/>
  <c r="Q238" i="4"/>
  <c r="O238" i="4"/>
  <c r="N238" i="4"/>
  <c r="T237" i="4"/>
  <c r="S237" i="4"/>
  <c r="R237" i="4"/>
  <c r="Q237" i="4"/>
  <c r="O237" i="4"/>
  <c r="N237" i="4"/>
  <c r="T236" i="4"/>
  <c r="S236" i="4"/>
  <c r="R236" i="4"/>
  <c r="Q236" i="4"/>
  <c r="O236" i="4"/>
  <c r="N236" i="4"/>
  <c r="W236" i="4" s="1"/>
  <c r="T235" i="4"/>
  <c r="S235" i="4"/>
  <c r="R235" i="4"/>
  <c r="Q235" i="4"/>
  <c r="O235" i="4"/>
  <c r="N235" i="4"/>
  <c r="T234" i="4"/>
  <c r="S234" i="4"/>
  <c r="R234" i="4"/>
  <c r="Q234" i="4"/>
  <c r="O234" i="4"/>
  <c r="N234" i="4"/>
  <c r="T233" i="4"/>
  <c r="S233" i="4"/>
  <c r="R233" i="4"/>
  <c r="Q233" i="4"/>
  <c r="O233" i="4"/>
  <c r="N233" i="4"/>
  <c r="T232" i="4"/>
  <c r="S232" i="4"/>
  <c r="R232" i="4"/>
  <c r="Q232" i="4"/>
  <c r="O232" i="4"/>
  <c r="N232" i="4"/>
  <c r="W232" i="4" s="1"/>
  <c r="T231" i="4"/>
  <c r="S231" i="4"/>
  <c r="R231" i="4"/>
  <c r="Q231" i="4"/>
  <c r="O231" i="4"/>
  <c r="N231" i="4"/>
  <c r="T230" i="4"/>
  <c r="S230" i="4"/>
  <c r="R230" i="4"/>
  <c r="Q230" i="4"/>
  <c r="O230" i="4"/>
  <c r="N230" i="4"/>
  <c r="T229" i="4"/>
  <c r="S229" i="4"/>
  <c r="R229" i="4"/>
  <c r="Q229" i="4"/>
  <c r="O229" i="4"/>
  <c r="N229" i="4"/>
  <c r="T228" i="4"/>
  <c r="S228" i="4"/>
  <c r="R228" i="4"/>
  <c r="Q228" i="4"/>
  <c r="O228" i="4"/>
  <c r="N228" i="4"/>
  <c r="W228" i="4" s="1"/>
  <c r="T227" i="4"/>
  <c r="S227" i="4"/>
  <c r="R227" i="4"/>
  <c r="Q227" i="4"/>
  <c r="O227" i="4"/>
  <c r="N227" i="4"/>
  <c r="T226" i="4"/>
  <c r="S226" i="4"/>
  <c r="R226" i="4"/>
  <c r="Q226" i="4"/>
  <c r="O226" i="4"/>
  <c r="N226" i="4"/>
  <c r="T225" i="4"/>
  <c r="S225" i="4"/>
  <c r="R225" i="4"/>
  <c r="Q225" i="4"/>
  <c r="O225" i="4"/>
  <c r="N225" i="4"/>
  <c r="T224" i="4"/>
  <c r="S224" i="4"/>
  <c r="R224" i="4"/>
  <c r="Q224" i="4"/>
  <c r="O224" i="4"/>
  <c r="N224" i="4"/>
  <c r="W224" i="4" s="1"/>
  <c r="T223" i="4"/>
  <c r="S223" i="4"/>
  <c r="R223" i="4"/>
  <c r="Q223" i="4"/>
  <c r="O223" i="4"/>
  <c r="N223" i="4"/>
  <c r="T222" i="4"/>
  <c r="S222" i="4"/>
  <c r="R222" i="4"/>
  <c r="Q222" i="4"/>
  <c r="O222" i="4"/>
  <c r="N222" i="4"/>
  <c r="T221" i="4"/>
  <c r="S221" i="4"/>
  <c r="R221" i="4"/>
  <c r="Q221" i="4"/>
  <c r="O221" i="4"/>
  <c r="N221" i="4"/>
  <c r="T220" i="4"/>
  <c r="S220" i="4"/>
  <c r="R220" i="4"/>
  <c r="Q220" i="4"/>
  <c r="O220" i="4"/>
  <c r="N220" i="4"/>
  <c r="W220" i="4" s="1"/>
  <c r="T219" i="4"/>
  <c r="S219" i="4"/>
  <c r="R219" i="4"/>
  <c r="Q219" i="4"/>
  <c r="O219" i="4"/>
  <c r="N219" i="4"/>
  <c r="T218" i="4"/>
  <c r="S218" i="4"/>
  <c r="R218" i="4"/>
  <c r="Q218" i="4"/>
  <c r="O218" i="4"/>
  <c r="N218" i="4"/>
  <c r="T217" i="4"/>
  <c r="S217" i="4"/>
  <c r="R217" i="4"/>
  <c r="Q217" i="4"/>
  <c r="O217" i="4"/>
  <c r="N217" i="4"/>
  <c r="T216" i="4"/>
  <c r="S216" i="4"/>
  <c r="R216" i="4"/>
  <c r="Q216" i="4"/>
  <c r="O216" i="4"/>
  <c r="N216" i="4"/>
  <c r="W216" i="4" s="1"/>
  <c r="T215" i="4"/>
  <c r="S215" i="4"/>
  <c r="R215" i="4"/>
  <c r="Q215" i="4"/>
  <c r="O215" i="4"/>
  <c r="N215" i="4"/>
  <c r="T214" i="4"/>
  <c r="S214" i="4"/>
  <c r="R214" i="4"/>
  <c r="Q214" i="4"/>
  <c r="O214" i="4"/>
  <c r="N214" i="4"/>
  <c r="T213" i="4"/>
  <c r="S213" i="4"/>
  <c r="R213" i="4"/>
  <c r="Q213" i="4"/>
  <c r="O213" i="4"/>
  <c r="N213" i="4"/>
  <c r="T212" i="4"/>
  <c r="S212" i="4"/>
  <c r="R212" i="4"/>
  <c r="Q212" i="4"/>
  <c r="O212" i="4"/>
  <c r="N212" i="4"/>
  <c r="W212" i="4" s="1"/>
  <c r="T211" i="4"/>
  <c r="S211" i="4"/>
  <c r="R211" i="4"/>
  <c r="Q211" i="4"/>
  <c r="O211" i="4"/>
  <c r="N211" i="4"/>
  <c r="T210" i="4"/>
  <c r="S210" i="4"/>
  <c r="R210" i="4"/>
  <c r="Q210" i="4"/>
  <c r="O210" i="4"/>
  <c r="N210" i="4"/>
  <c r="T209" i="4"/>
  <c r="S209" i="4"/>
  <c r="R209" i="4"/>
  <c r="Q209" i="4"/>
  <c r="O209" i="4"/>
  <c r="N209" i="4"/>
  <c r="T208" i="4"/>
  <c r="S208" i="4"/>
  <c r="R208" i="4"/>
  <c r="Q208" i="4"/>
  <c r="O208" i="4"/>
  <c r="N208" i="4"/>
  <c r="W208" i="4" s="1"/>
  <c r="T207" i="4"/>
  <c r="S207" i="4"/>
  <c r="R207" i="4"/>
  <c r="Q207" i="4"/>
  <c r="O207" i="4"/>
  <c r="N207" i="4"/>
  <c r="T206" i="4"/>
  <c r="S206" i="4"/>
  <c r="R206" i="4"/>
  <c r="Q206" i="4"/>
  <c r="O206" i="4"/>
  <c r="N206" i="4"/>
  <c r="T205" i="4"/>
  <c r="S205" i="4"/>
  <c r="R205" i="4"/>
  <c r="Q205" i="4"/>
  <c r="O205" i="4"/>
  <c r="N205" i="4"/>
  <c r="T204" i="4"/>
  <c r="S204" i="4"/>
  <c r="R204" i="4"/>
  <c r="Q204" i="4"/>
  <c r="O204" i="4"/>
  <c r="N204" i="4"/>
  <c r="W204" i="4" s="1"/>
  <c r="T203" i="4"/>
  <c r="S203" i="4"/>
  <c r="R203" i="4"/>
  <c r="Q203" i="4"/>
  <c r="O203" i="4"/>
  <c r="N203" i="4"/>
  <c r="T202" i="4"/>
  <c r="S202" i="4"/>
  <c r="R202" i="4"/>
  <c r="Q202" i="4"/>
  <c r="O202" i="4"/>
  <c r="N202" i="4"/>
  <c r="T201" i="4"/>
  <c r="S201" i="4"/>
  <c r="R201" i="4"/>
  <c r="Q201" i="4"/>
  <c r="O201" i="4"/>
  <c r="N201" i="4"/>
  <c r="T200" i="4"/>
  <c r="S200" i="4"/>
  <c r="R200" i="4"/>
  <c r="Q200" i="4"/>
  <c r="O200" i="4"/>
  <c r="N200" i="4"/>
  <c r="W200" i="4" s="1"/>
  <c r="T199" i="4"/>
  <c r="S199" i="4"/>
  <c r="R199" i="4"/>
  <c r="Q199" i="4"/>
  <c r="O199" i="4"/>
  <c r="N199" i="4"/>
  <c r="T198" i="4"/>
  <c r="S198" i="4"/>
  <c r="R198" i="4"/>
  <c r="Q198" i="4"/>
  <c r="O198" i="4"/>
  <c r="N198" i="4"/>
  <c r="T197" i="4"/>
  <c r="S197" i="4"/>
  <c r="R197" i="4"/>
  <c r="Q197" i="4"/>
  <c r="O197" i="4"/>
  <c r="N197" i="4"/>
  <c r="T196" i="4"/>
  <c r="S196" i="4"/>
  <c r="R196" i="4"/>
  <c r="Q196" i="4"/>
  <c r="O196" i="4"/>
  <c r="N196" i="4"/>
  <c r="W196" i="4" s="1"/>
  <c r="T195" i="4"/>
  <c r="S195" i="4"/>
  <c r="R195" i="4"/>
  <c r="Q195" i="4"/>
  <c r="O195" i="4"/>
  <c r="N195" i="4"/>
  <c r="T194" i="4"/>
  <c r="S194" i="4"/>
  <c r="R194" i="4"/>
  <c r="Q194" i="4"/>
  <c r="O194" i="4"/>
  <c r="N194" i="4"/>
  <c r="T193" i="4"/>
  <c r="S193" i="4"/>
  <c r="R193" i="4"/>
  <c r="Q193" i="4"/>
  <c r="O193" i="4"/>
  <c r="N193" i="4"/>
  <c r="T192" i="4"/>
  <c r="S192" i="4"/>
  <c r="R192" i="4"/>
  <c r="Q192" i="4"/>
  <c r="O192" i="4"/>
  <c r="N192" i="4"/>
  <c r="W192" i="4" s="1"/>
  <c r="T191" i="4"/>
  <c r="S191" i="4"/>
  <c r="R191" i="4"/>
  <c r="Q191" i="4"/>
  <c r="O191" i="4"/>
  <c r="N191" i="4"/>
  <c r="T190" i="4"/>
  <c r="S190" i="4"/>
  <c r="R190" i="4"/>
  <c r="Q190" i="4"/>
  <c r="O190" i="4"/>
  <c r="N190" i="4"/>
  <c r="T189" i="4"/>
  <c r="S189" i="4"/>
  <c r="R189" i="4"/>
  <c r="Q189" i="4"/>
  <c r="O189" i="4"/>
  <c r="N189" i="4"/>
  <c r="T188" i="4"/>
  <c r="S188" i="4"/>
  <c r="R188" i="4"/>
  <c r="Q188" i="4"/>
  <c r="O188" i="4"/>
  <c r="N188" i="4"/>
  <c r="W188" i="4" s="1"/>
  <c r="T187" i="4"/>
  <c r="S187" i="4"/>
  <c r="R187" i="4"/>
  <c r="Q187" i="4"/>
  <c r="O187" i="4"/>
  <c r="N187" i="4"/>
  <c r="T186" i="4"/>
  <c r="S186" i="4"/>
  <c r="R186" i="4"/>
  <c r="Q186" i="4"/>
  <c r="O186" i="4"/>
  <c r="N186" i="4"/>
  <c r="T185" i="4"/>
  <c r="S185" i="4"/>
  <c r="R185" i="4"/>
  <c r="Q185" i="4"/>
  <c r="O185" i="4"/>
  <c r="N185" i="4"/>
  <c r="T184" i="4"/>
  <c r="S184" i="4"/>
  <c r="R184" i="4"/>
  <c r="Q184" i="4"/>
  <c r="O184" i="4"/>
  <c r="N184" i="4"/>
  <c r="W184" i="4" s="1"/>
  <c r="T183" i="4"/>
  <c r="S183" i="4"/>
  <c r="R183" i="4"/>
  <c r="Q183" i="4"/>
  <c r="O183" i="4"/>
  <c r="N183" i="4"/>
  <c r="T182" i="4"/>
  <c r="S182" i="4"/>
  <c r="R182" i="4"/>
  <c r="Q182" i="4"/>
  <c r="O182" i="4"/>
  <c r="N182" i="4"/>
  <c r="T181" i="4"/>
  <c r="S181" i="4"/>
  <c r="R181" i="4"/>
  <c r="Q181" i="4"/>
  <c r="O181" i="4"/>
  <c r="N181" i="4"/>
  <c r="T180" i="4"/>
  <c r="S180" i="4"/>
  <c r="R180" i="4"/>
  <c r="Q180" i="4"/>
  <c r="O180" i="4"/>
  <c r="N180" i="4"/>
  <c r="W180" i="4" s="1"/>
  <c r="T179" i="4"/>
  <c r="S179" i="4"/>
  <c r="R179" i="4"/>
  <c r="Q179" i="4"/>
  <c r="O179" i="4"/>
  <c r="N179" i="4"/>
  <c r="T178" i="4"/>
  <c r="S178" i="4"/>
  <c r="R178" i="4"/>
  <c r="Q178" i="4"/>
  <c r="O178" i="4"/>
  <c r="N178" i="4"/>
  <c r="T177" i="4"/>
  <c r="S177" i="4"/>
  <c r="R177" i="4"/>
  <c r="Q177" i="4"/>
  <c r="O177" i="4"/>
  <c r="N177" i="4"/>
  <c r="T176" i="4"/>
  <c r="S176" i="4"/>
  <c r="R176" i="4"/>
  <c r="Q176" i="4"/>
  <c r="O176" i="4"/>
  <c r="N176" i="4"/>
  <c r="W176" i="4" s="1"/>
  <c r="T175" i="4"/>
  <c r="S175" i="4"/>
  <c r="R175" i="4"/>
  <c r="Q175" i="4"/>
  <c r="O175" i="4"/>
  <c r="N175" i="4"/>
  <c r="T174" i="4"/>
  <c r="S174" i="4"/>
  <c r="R174" i="4"/>
  <c r="Q174" i="4"/>
  <c r="O174" i="4"/>
  <c r="N174" i="4"/>
  <c r="T173" i="4"/>
  <c r="S173" i="4"/>
  <c r="R173" i="4"/>
  <c r="Q173" i="4"/>
  <c r="O173" i="4"/>
  <c r="N173" i="4"/>
  <c r="T172" i="4"/>
  <c r="S172" i="4"/>
  <c r="R172" i="4"/>
  <c r="Q172" i="4"/>
  <c r="O172" i="4"/>
  <c r="N172" i="4"/>
  <c r="W172" i="4" s="1"/>
  <c r="T171" i="4"/>
  <c r="S171" i="4"/>
  <c r="R171" i="4"/>
  <c r="Q171" i="4"/>
  <c r="O171" i="4"/>
  <c r="N171" i="4"/>
  <c r="T170" i="4"/>
  <c r="S170" i="4"/>
  <c r="R170" i="4"/>
  <c r="Q170" i="4"/>
  <c r="O170" i="4"/>
  <c r="N170" i="4"/>
  <c r="T169" i="4"/>
  <c r="S169" i="4"/>
  <c r="R169" i="4"/>
  <c r="Q169" i="4"/>
  <c r="O169" i="4"/>
  <c r="N169" i="4"/>
  <c r="T168" i="4"/>
  <c r="S168" i="4"/>
  <c r="R168" i="4"/>
  <c r="Q168" i="4"/>
  <c r="O168" i="4"/>
  <c r="N168" i="4"/>
  <c r="W168" i="4" s="1"/>
  <c r="T167" i="4"/>
  <c r="S167" i="4"/>
  <c r="R167" i="4"/>
  <c r="Q167" i="4"/>
  <c r="O167" i="4"/>
  <c r="N167" i="4"/>
  <c r="T166" i="4"/>
  <c r="S166" i="4"/>
  <c r="R166" i="4"/>
  <c r="Q166" i="4"/>
  <c r="O166" i="4"/>
  <c r="N166" i="4"/>
  <c r="T165" i="4"/>
  <c r="S165" i="4"/>
  <c r="R165" i="4"/>
  <c r="Q165" i="4"/>
  <c r="O165" i="4"/>
  <c r="N165" i="4"/>
  <c r="T164" i="4"/>
  <c r="S164" i="4"/>
  <c r="R164" i="4"/>
  <c r="Q164" i="4"/>
  <c r="O164" i="4"/>
  <c r="N164" i="4"/>
  <c r="W164" i="4" s="1"/>
  <c r="T163" i="4"/>
  <c r="S163" i="4"/>
  <c r="R163" i="4"/>
  <c r="Q163" i="4"/>
  <c r="O163" i="4"/>
  <c r="N163" i="4"/>
  <c r="T162" i="4"/>
  <c r="S162" i="4"/>
  <c r="R162" i="4"/>
  <c r="Q162" i="4"/>
  <c r="O162" i="4"/>
  <c r="N162" i="4"/>
  <c r="T161" i="4"/>
  <c r="S161" i="4"/>
  <c r="R161" i="4"/>
  <c r="Q161" i="4"/>
  <c r="O161" i="4"/>
  <c r="N161" i="4"/>
  <c r="T160" i="4"/>
  <c r="S160" i="4"/>
  <c r="R160" i="4"/>
  <c r="Q160" i="4"/>
  <c r="O160" i="4"/>
  <c r="N160" i="4"/>
  <c r="W160" i="4" s="1"/>
  <c r="T159" i="4"/>
  <c r="S159" i="4"/>
  <c r="R159" i="4"/>
  <c r="Q159" i="4"/>
  <c r="O159" i="4"/>
  <c r="N159" i="4"/>
  <c r="T158" i="4"/>
  <c r="S158" i="4"/>
  <c r="R158" i="4"/>
  <c r="Q158" i="4"/>
  <c r="O158" i="4"/>
  <c r="N158" i="4"/>
  <c r="T157" i="4"/>
  <c r="S157" i="4"/>
  <c r="R157" i="4"/>
  <c r="Q157" i="4"/>
  <c r="O157" i="4"/>
  <c r="N157" i="4"/>
  <c r="T156" i="4"/>
  <c r="S156" i="4"/>
  <c r="R156" i="4"/>
  <c r="Q156" i="4"/>
  <c r="O156" i="4"/>
  <c r="N156" i="4"/>
  <c r="W156" i="4" s="1"/>
  <c r="T155" i="4"/>
  <c r="S155" i="4"/>
  <c r="R155" i="4"/>
  <c r="Q155" i="4"/>
  <c r="O155" i="4"/>
  <c r="N155" i="4"/>
  <c r="T154" i="4"/>
  <c r="S154" i="4"/>
  <c r="R154" i="4"/>
  <c r="Q154" i="4"/>
  <c r="O154" i="4"/>
  <c r="N154" i="4"/>
  <c r="T153" i="4"/>
  <c r="S153" i="4"/>
  <c r="R153" i="4"/>
  <c r="Q153" i="4"/>
  <c r="O153" i="4"/>
  <c r="N153" i="4"/>
  <c r="T152" i="4"/>
  <c r="S152" i="4"/>
  <c r="R152" i="4"/>
  <c r="Q152" i="4"/>
  <c r="O152" i="4"/>
  <c r="N152" i="4"/>
  <c r="W152" i="4" s="1"/>
  <c r="T151" i="4"/>
  <c r="S151" i="4"/>
  <c r="R151" i="4"/>
  <c r="Q151" i="4"/>
  <c r="O151" i="4"/>
  <c r="N151" i="4"/>
  <c r="T150" i="4"/>
  <c r="S150" i="4"/>
  <c r="R150" i="4"/>
  <c r="Q150" i="4"/>
  <c r="O150" i="4"/>
  <c r="N150" i="4"/>
  <c r="T149" i="4"/>
  <c r="S149" i="4"/>
  <c r="R149" i="4"/>
  <c r="Q149" i="4"/>
  <c r="O149" i="4"/>
  <c r="N149" i="4"/>
  <c r="T148" i="4"/>
  <c r="S148" i="4"/>
  <c r="R148" i="4"/>
  <c r="Q148" i="4"/>
  <c r="O148" i="4"/>
  <c r="N148" i="4"/>
  <c r="W148" i="4" s="1"/>
  <c r="T147" i="4"/>
  <c r="S147" i="4"/>
  <c r="R147" i="4"/>
  <c r="Q147" i="4"/>
  <c r="O147" i="4"/>
  <c r="N147" i="4"/>
  <c r="T146" i="4"/>
  <c r="S146" i="4"/>
  <c r="R146" i="4"/>
  <c r="Q146" i="4"/>
  <c r="O146" i="4"/>
  <c r="N146" i="4"/>
  <c r="T145" i="4"/>
  <c r="S145" i="4"/>
  <c r="R145" i="4"/>
  <c r="Q145" i="4"/>
  <c r="O145" i="4"/>
  <c r="N145" i="4"/>
  <c r="T144" i="4"/>
  <c r="S144" i="4"/>
  <c r="R144" i="4"/>
  <c r="Q144" i="4"/>
  <c r="O144" i="4"/>
  <c r="N144" i="4"/>
  <c r="W144" i="4" s="1"/>
  <c r="T143" i="4"/>
  <c r="S143" i="4"/>
  <c r="R143" i="4"/>
  <c r="Q143" i="4"/>
  <c r="O143" i="4"/>
  <c r="N143" i="4"/>
  <c r="T142" i="4"/>
  <c r="S142" i="4"/>
  <c r="R142" i="4"/>
  <c r="Q142" i="4"/>
  <c r="O142" i="4"/>
  <c r="N142" i="4"/>
  <c r="T141" i="4"/>
  <c r="S141" i="4"/>
  <c r="R141" i="4"/>
  <c r="Q141" i="4"/>
  <c r="O141" i="4"/>
  <c r="N141" i="4"/>
  <c r="T140" i="4"/>
  <c r="S140" i="4"/>
  <c r="R140" i="4"/>
  <c r="Q140" i="4"/>
  <c r="O140" i="4"/>
  <c r="N140" i="4"/>
  <c r="W140" i="4" s="1"/>
  <c r="T139" i="4"/>
  <c r="S139" i="4"/>
  <c r="R139" i="4"/>
  <c r="Q139" i="4"/>
  <c r="O139" i="4"/>
  <c r="N139" i="4"/>
  <c r="T138" i="4"/>
  <c r="S138" i="4"/>
  <c r="R138" i="4"/>
  <c r="Q138" i="4"/>
  <c r="O138" i="4"/>
  <c r="N138" i="4"/>
  <c r="T137" i="4"/>
  <c r="S137" i="4"/>
  <c r="R137" i="4"/>
  <c r="Q137" i="4"/>
  <c r="O137" i="4"/>
  <c r="N137" i="4"/>
  <c r="T136" i="4"/>
  <c r="S136" i="4"/>
  <c r="R136" i="4"/>
  <c r="Q136" i="4"/>
  <c r="O136" i="4"/>
  <c r="N136" i="4"/>
  <c r="W136" i="4" s="1"/>
  <c r="T135" i="4"/>
  <c r="S135" i="4"/>
  <c r="R135" i="4"/>
  <c r="Q135" i="4"/>
  <c r="O135" i="4"/>
  <c r="N135" i="4"/>
  <c r="T134" i="4"/>
  <c r="S134" i="4"/>
  <c r="R134" i="4"/>
  <c r="Q134" i="4"/>
  <c r="O134" i="4"/>
  <c r="N134" i="4"/>
  <c r="T133" i="4"/>
  <c r="S133" i="4"/>
  <c r="R133" i="4"/>
  <c r="Q133" i="4"/>
  <c r="O133" i="4"/>
  <c r="N133" i="4"/>
  <c r="T132" i="4"/>
  <c r="S132" i="4"/>
  <c r="R132" i="4"/>
  <c r="Q132" i="4"/>
  <c r="O132" i="4"/>
  <c r="N132" i="4"/>
  <c r="W132" i="4" s="1"/>
  <c r="T131" i="4"/>
  <c r="S131" i="4"/>
  <c r="R131" i="4"/>
  <c r="Q131" i="4"/>
  <c r="O131" i="4"/>
  <c r="N131" i="4"/>
  <c r="T130" i="4"/>
  <c r="S130" i="4"/>
  <c r="R130" i="4"/>
  <c r="Q130" i="4"/>
  <c r="O130" i="4"/>
  <c r="N130" i="4"/>
  <c r="T129" i="4"/>
  <c r="S129" i="4"/>
  <c r="R129" i="4"/>
  <c r="Q129" i="4"/>
  <c r="O129" i="4"/>
  <c r="N129" i="4"/>
  <c r="T128" i="4"/>
  <c r="S128" i="4"/>
  <c r="R128" i="4"/>
  <c r="Q128" i="4"/>
  <c r="O128" i="4"/>
  <c r="N128" i="4"/>
  <c r="W128" i="4" s="1"/>
  <c r="T127" i="4"/>
  <c r="S127" i="4"/>
  <c r="R127" i="4"/>
  <c r="Q127" i="4"/>
  <c r="O127" i="4"/>
  <c r="N127" i="4"/>
  <c r="T126" i="4"/>
  <c r="S126" i="4"/>
  <c r="R126" i="4"/>
  <c r="Q126" i="4"/>
  <c r="O126" i="4"/>
  <c r="N126" i="4"/>
  <c r="T125" i="4"/>
  <c r="S125" i="4"/>
  <c r="R125" i="4"/>
  <c r="Q125" i="4"/>
  <c r="O125" i="4"/>
  <c r="N125" i="4"/>
  <c r="T124" i="4"/>
  <c r="S124" i="4"/>
  <c r="R124" i="4"/>
  <c r="Q124" i="4"/>
  <c r="O124" i="4"/>
  <c r="N124" i="4"/>
  <c r="W124" i="4" s="1"/>
  <c r="T123" i="4"/>
  <c r="S123" i="4"/>
  <c r="R123" i="4"/>
  <c r="Q123" i="4"/>
  <c r="O123" i="4"/>
  <c r="N123" i="4"/>
  <c r="T122" i="4"/>
  <c r="S122" i="4"/>
  <c r="R122" i="4"/>
  <c r="Q122" i="4"/>
  <c r="O122" i="4"/>
  <c r="N122" i="4"/>
  <c r="T121" i="4"/>
  <c r="S121" i="4"/>
  <c r="R121" i="4"/>
  <c r="Q121" i="4"/>
  <c r="O121" i="4"/>
  <c r="N121" i="4"/>
  <c r="T120" i="4"/>
  <c r="S120" i="4"/>
  <c r="R120" i="4"/>
  <c r="Q120" i="4"/>
  <c r="O120" i="4"/>
  <c r="N120" i="4"/>
  <c r="W120" i="4" s="1"/>
  <c r="T119" i="4"/>
  <c r="S119" i="4"/>
  <c r="R119" i="4"/>
  <c r="Q119" i="4"/>
  <c r="O119" i="4"/>
  <c r="N119" i="4"/>
  <c r="T118" i="4"/>
  <c r="S118" i="4"/>
  <c r="R118" i="4"/>
  <c r="Q118" i="4"/>
  <c r="O118" i="4"/>
  <c r="N118" i="4"/>
  <c r="T117" i="4"/>
  <c r="S117" i="4"/>
  <c r="R117" i="4"/>
  <c r="Q117" i="4"/>
  <c r="O117" i="4"/>
  <c r="N117" i="4"/>
  <c r="T116" i="4"/>
  <c r="S116" i="4"/>
  <c r="R116" i="4"/>
  <c r="Q116" i="4"/>
  <c r="O116" i="4"/>
  <c r="N116" i="4"/>
  <c r="T115" i="4"/>
  <c r="S115" i="4"/>
  <c r="R115" i="4"/>
  <c r="Q115" i="4"/>
  <c r="O115" i="4"/>
  <c r="N115" i="4"/>
  <c r="T114" i="4"/>
  <c r="S114" i="4"/>
  <c r="R114" i="4"/>
  <c r="Q114" i="4"/>
  <c r="O114" i="4"/>
  <c r="N114" i="4"/>
  <c r="T113" i="4"/>
  <c r="S113" i="4"/>
  <c r="R113" i="4"/>
  <c r="Q113" i="4"/>
  <c r="O113" i="4"/>
  <c r="N113" i="4"/>
  <c r="T112" i="4"/>
  <c r="S112" i="4"/>
  <c r="R112" i="4"/>
  <c r="Q112" i="4"/>
  <c r="O112" i="4"/>
  <c r="N112" i="4"/>
  <c r="W112" i="4" s="1"/>
  <c r="T111" i="4"/>
  <c r="S111" i="4"/>
  <c r="R111" i="4"/>
  <c r="Q111" i="4"/>
  <c r="O111" i="4"/>
  <c r="N111" i="4"/>
  <c r="T110" i="4"/>
  <c r="S110" i="4"/>
  <c r="R110" i="4"/>
  <c r="Q110" i="4"/>
  <c r="O110" i="4"/>
  <c r="N110" i="4"/>
  <c r="T109" i="4"/>
  <c r="S109" i="4"/>
  <c r="R109" i="4"/>
  <c r="Q109" i="4"/>
  <c r="O109" i="4"/>
  <c r="N109" i="4"/>
  <c r="T108" i="4"/>
  <c r="S108" i="4"/>
  <c r="R108" i="4"/>
  <c r="Q108" i="4"/>
  <c r="O108" i="4"/>
  <c r="N108" i="4"/>
  <c r="W108" i="4" s="1"/>
  <c r="T107" i="4"/>
  <c r="S107" i="4"/>
  <c r="R107" i="4"/>
  <c r="Q107" i="4"/>
  <c r="O107" i="4"/>
  <c r="N107" i="4"/>
  <c r="T106" i="4"/>
  <c r="S106" i="4"/>
  <c r="R106" i="4"/>
  <c r="Q106" i="4"/>
  <c r="O106" i="4"/>
  <c r="N106" i="4"/>
  <c r="T105" i="4"/>
  <c r="S105" i="4"/>
  <c r="R105" i="4"/>
  <c r="Q105" i="4"/>
  <c r="O105" i="4"/>
  <c r="N105" i="4"/>
  <c r="T104" i="4"/>
  <c r="S104" i="4"/>
  <c r="R104" i="4"/>
  <c r="Q104" i="4"/>
  <c r="O104" i="4"/>
  <c r="N104" i="4"/>
  <c r="W104" i="4" s="1"/>
  <c r="T103" i="4"/>
  <c r="S103" i="4"/>
  <c r="R103" i="4"/>
  <c r="Q103" i="4"/>
  <c r="O103" i="4"/>
  <c r="N103" i="4"/>
  <c r="T102" i="4"/>
  <c r="S102" i="4"/>
  <c r="R102" i="4"/>
  <c r="Q102" i="4"/>
  <c r="O102" i="4"/>
  <c r="N102" i="4"/>
  <c r="T101" i="4"/>
  <c r="S101" i="4"/>
  <c r="R101" i="4"/>
  <c r="Q101" i="4"/>
  <c r="O101" i="4"/>
  <c r="N101" i="4"/>
  <c r="T100" i="4"/>
  <c r="S100" i="4"/>
  <c r="R100" i="4"/>
  <c r="Q100" i="4"/>
  <c r="O100" i="4"/>
  <c r="N100" i="4"/>
  <c r="W100" i="4" s="1"/>
  <c r="T99" i="4"/>
  <c r="S99" i="4"/>
  <c r="R99" i="4"/>
  <c r="Q99" i="4"/>
  <c r="O99" i="4"/>
  <c r="N99" i="4"/>
  <c r="T98" i="4"/>
  <c r="S98" i="4"/>
  <c r="R98" i="4"/>
  <c r="Q98" i="4"/>
  <c r="O98" i="4"/>
  <c r="N98" i="4"/>
  <c r="T97" i="4"/>
  <c r="S97" i="4"/>
  <c r="R97" i="4"/>
  <c r="Q97" i="4"/>
  <c r="O97" i="4"/>
  <c r="N97" i="4"/>
  <c r="T96" i="4"/>
  <c r="S96" i="4"/>
  <c r="R96" i="4"/>
  <c r="Q96" i="4"/>
  <c r="O96" i="4"/>
  <c r="N96" i="4"/>
  <c r="W96" i="4" s="1"/>
  <c r="T95" i="4"/>
  <c r="S95" i="4"/>
  <c r="R95" i="4"/>
  <c r="Q95" i="4"/>
  <c r="O95" i="4"/>
  <c r="N95" i="4"/>
  <c r="T94" i="4"/>
  <c r="S94" i="4"/>
  <c r="R94" i="4"/>
  <c r="Q94" i="4"/>
  <c r="O94" i="4"/>
  <c r="N94" i="4"/>
  <c r="T93" i="4"/>
  <c r="S93" i="4"/>
  <c r="R93" i="4"/>
  <c r="Q93" i="4"/>
  <c r="O93" i="4"/>
  <c r="N93" i="4"/>
  <c r="T92" i="4"/>
  <c r="S92" i="4"/>
  <c r="R92" i="4"/>
  <c r="Q92" i="4"/>
  <c r="O92" i="4"/>
  <c r="N92" i="4"/>
  <c r="W92" i="4" s="1"/>
  <c r="T91" i="4"/>
  <c r="S91" i="4"/>
  <c r="R91" i="4"/>
  <c r="Q91" i="4"/>
  <c r="O91" i="4"/>
  <c r="N91" i="4"/>
  <c r="T90" i="4"/>
  <c r="S90" i="4"/>
  <c r="R90" i="4"/>
  <c r="Q90" i="4"/>
  <c r="O90" i="4"/>
  <c r="N90" i="4"/>
  <c r="T89" i="4"/>
  <c r="S89" i="4"/>
  <c r="R89" i="4"/>
  <c r="Q89" i="4"/>
  <c r="O89" i="4"/>
  <c r="N89" i="4"/>
  <c r="T88" i="4"/>
  <c r="S88" i="4"/>
  <c r="R88" i="4"/>
  <c r="Q88" i="4"/>
  <c r="O88" i="4"/>
  <c r="N88" i="4"/>
  <c r="W88" i="4" s="1"/>
  <c r="T87" i="4"/>
  <c r="S87" i="4"/>
  <c r="R87" i="4"/>
  <c r="Q87" i="4"/>
  <c r="O87" i="4"/>
  <c r="N87" i="4"/>
  <c r="T86" i="4"/>
  <c r="S86" i="4"/>
  <c r="R86" i="4"/>
  <c r="Q86" i="4"/>
  <c r="O86" i="4"/>
  <c r="N86" i="4"/>
  <c r="T85" i="4"/>
  <c r="S85" i="4"/>
  <c r="R85" i="4"/>
  <c r="Q85" i="4"/>
  <c r="O85" i="4"/>
  <c r="N85" i="4"/>
  <c r="T84" i="4"/>
  <c r="S84" i="4"/>
  <c r="R84" i="4"/>
  <c r="Q84" i="4"/>
  <c r="O84" i="4"/>
  <c r="N84" i="4"/>
  <c r="W84" i="4" s="1"/>
  <c r="T83" i="4"/>
  <c r="S83" i="4"/>
  <c r="R83" i="4"/>
  <c r="Q83" i="4"/>
  <c r="O83" i="4"/>
  <c r="N83" i="4"/>
  <c r="T82" i="4"/>
  <c r="S82" i="4"/>
  <c r="R82" i="4"/>
  <c r="Q82" i="4"/>
  <c r="O82" i="4"/>
  <c r="N82" i="4"/>
  <c r="T81" i="4"/>
  <c r="S81" i="4"/>
  <c r="R81" i="4"/>
  <c r="Q81" i="4"/>
  <c r="O81" i="4"/>
  <c r="N81" i="4"/>
  <c r="T80" i="4"/>
  <c r="S80" i="4"/>
  <c r="R80" i="4"/>
  <c r="Q80" i="4"/>
  <c r="O80" i="4"/>
  <c r="N80" i="4"/>
  <c r="T79" i="4"/>
  <c r="S79" i="4"/>
  <c r="R79" i="4"/>
  <c r="Q79" i="4"/>
  <c r="O79" i="4"/>
  <c r="N79" i="4"/>
  <c r="T78" i="4"/>
  <c r="S78" i="4"/>
  <c r="R78" i="4"/>
  <c r="Q78" i="4"/>
  <c r="O78" i="4"/>
  <c r="N78" i="4"/>
  <c r="T77" i="4"/>
  <c r="S77" i="4"/>
  <c r="R77" i="4"/>
  <c r="Q77" i="4"/>
  <c r="O77" i="4"/>
  <c r="N77" i="4"/>
  <c r="T76" i="4"/>
  <c r="S76" i="4"/>
  <c r="R76" i="4"/>
  <c r="Q76" i="4"/>
  <c r="O76" i="4"/>
  <c r="N76" i="4"/>
  <c r="W76" i="4" s="1"/>
  <c r="T75" i="4"/>
  <c r="S75" i="4"/>
  <c r="R75" i="4"/>
  <c r="Q75" i="4"/>
  <c r="O75" i="4"/>
  <c r="N75" i="4"/>
  <c r="T74" i="4"/>
  <c r="S74" i="4"/>
  <c r="R74" i="4"/>
  <c r="Q74" i="4"/>
  <c r="O74" i="4"/>
  <c r="N74" i="4"/>
  <c r="T73" i="4"/>
  <c r="S73" i="4"/>
  <c r="R73" i="4"/>
  <c r="Q73" i="4"/>
  <c r="O73" i="4"/>
  <c r="N73" i="4"/>
  <c r="T72" i="4"/>
  <c r="S72" i="4"/>
  <c r="R72" i="4"/>
  <c r="Q72" i="4"/>
  <c r="O72" i="4"/>
  <c r="N72" i="4"/>
  <c r="W72" i="4" s="1"/>
  <c r="T71" i="4"/>
  <c r="S71" i="4"/>
  <c r="R71" i="4"/>
  <c r="Q71" i="4"/>
  <c r="O71" i="4"/>
  <c r="N71" i="4"/>
  <c r="T70" i="4"/>
  <c r="S70" i="4"/>
  <c r="R70" i="4"/>
  <c r="Q70" i="4"/>
  <c r="O70" i="4"/>
  <c r="N70" i="4"/>
  <c r="T69" i="4"/>
  <c r="S69" i="4"/>
  <c r="R69" i="4"/>
  <c r="Q69" i="4"/>
  <c r="O69" i="4"/>
  <c r="N69" i="4"/>
  <c r="T68" i="4"/>
  <c r="S68" i="4"/>
  <c r="R68" i="4"/>
  <c r="Q68" i="4"/>
  <c r="O68" i="4"/>
  <c r="N68" i="4"/>
  <c r="W68" i="4" s="1"/>
  <c r="T67" i="4"/>
  <c r="S67" i="4"/>
  <c r="R67" i="4"/>
  <c r="Q67" i="4"/>
  <c r="O67" i="4"/>
  <c r="N67" i="4"/>
  <c r="T66" i="4"/>
  <c r="S66" i="4"/>
  <c r="R66" i="4"/>
  <c r="Q66" i="4"/>
  <c r="O66" i="4"/>
  <c r="N66" i="4"/>
  <c r="T65" i="4"/>
  <c r="S65" i="4"/>
  <c r="R65" i="4"/>
  <c r="Q65" i="4"/>
  <c r="O65" i="4"/>
  <c r="N65" i="4"/>
  <c r="T64" i="4"/>
  <c r="S64" i="4"/>
  <c r="R64" i="4"/>
  <c r="Q64" i="4"/>
  <c r="O64" i="4"/>
  <c r="N64" i="4"/>
  <c r="W64" i="4" s="1"/>
  <c r="T63" i="4"/>
  <c r="S63" i="4"/>
  <c r="R63" i="4"/>
  <c r="Q63" i="4"/>
  <c r="O63" i="4"/>
  <c r="N63" i="4"/>
  <c r="T62" i="4"/>
  <c r="S62" i="4"/>
  <c r="R62" i="4"/>
  <c r="Q62" i="4"/>
  <c r="O62" i="4"/>
  <c r="N62" i="4"/>
  <c r="T61" i="4"/>
  <c r="S61" i="4"/>
  <c r="R61" i="4"/>
  <c r="Q61" i="4"/>
  <c r="O61" i="4"/>
  <c r="N61" i="4"/>
  <c r="T60" i="4"/>
  <c r="S60" i="4"/>
  <c r="R60" i="4"/>
  <c r="Q60" i="4"/>
  <c r="O60" i="4"/>
  <c r="N60" i="4"/>
  <c r="W60" i="4" s="1"/>
  <c r="T59" i="4"/>
  <c r="S59" i="4"/>
  <c r="R59" i="4"/>
  <c r="Q59" i="4"/>
  <c r="O59" i="4"/>
  <c r="N59" i="4"/>
  <c r="T58" i="4"/>
  <c r="S58" i="4"/>
  <c r="R58" i="4"/>
  <c r="Q58" i="4"/>
  <c r="O58" i="4"/>
  <c r="N58" i="4"/>
  <c r="T57" i="4"/>
  <c r="S57" i="4"/>
  <c r="R57" i="4"/>
  <c r="Q57" i="4"/>
  <c r="O57" i="4"/>
  <c r="N57" i="4"/>
  <c r="T56" i="4"/>
  <c r="S56" i="4"/>
  <c r="R56" i="4"/>
  <c r="Q56" i="4"/>
  <c r="O56" i="4"/>
  <c r="N56" i="4"/>
  <c r="W56" i="4" s="1"/>
  <c r="T55" i="4"/>
  <c r="S55" i="4"/>
  <c r="R55" i="4"/>
  <c r="Q55" i="4"/>
  <c r="O55" i="4"/>
  <c r="N55" i="4"/>
  <c r="T54" i="4"/>
  <c r="S54" i="4"/>
  <c r="R54" i="4"/>
  <c r="Q54" i="4"/>
  <c r="O54" i="4"/>
  <c r="N54" i="4"/>
  <c r="T53" i="4"/>
  <c r="S53" i="4"/>
  <c r="R53" i="4"/>
  <c r="Q53" i="4"/>
  <c r="O53" i="4"/>
  <c r="N53" i="4"/>
  <c r="T52" i="4"/>
  <c r="S52" i="4"/>
  <c r="R52" i="4"/>
  <c r="Q52" i="4"/>
  <c r="O52" i="4"/>
  <c r="N52" i="4"/>
  <c r="W52" i="4" s="1"/>
  <c r="T51" i="4"/>
  <c r="S51" i="4"/>
  <c r="R51" i="4"/>
  <c r="Q51" i="4"/>
  <c r="O51" i="4"/>
  <c r="N51" i="4"/>
  <c r="T50" i="4"/>
  <c r="S50" i="4"/>
  <c r="R50" i="4"/>
  <c r="Q50" i="4"/>
  <c r="O50" i="4"/>
  <c r="N50" i="4"/>
  <c r="T49" i="4"/>
  <c r="S49" i="4"/>
  <c r="R49" i="4"/>
  <c r="Q49" i="4"/>
  <c r="O49" i="4"/>
  <c r="N49" i="4"/>
  <c r="T48" i="4"/>
  <c r="S48" i="4"/>
  <c r="R48" i="4"/>
  <c r="Q48" i="4"/>
  <c r="O48" i="4"/>
  <c r="N48" i="4"/>
  <c r="W48" i="4" s="1"/>
  <c r="T47" i="4"/>
  <c r="S47" i="4"/>
  <c r="R47" i="4"/>
  <c r="Q47" i="4"/>
  <c r="O47" i="4"/>
  <c r="N47" i="4"/>
  <c r="T46" i="4"/>
  <c r="S46" i="4"/>
  <c r="R46" i="4"/>
  <c r="Q46" i="4"/>
  <c r="O46" i="4"/>
  <c r="N46" i="4"/>
  <c r="T45" i="4"/>
  <c r="S45" i="4"/>
  <c r="R45" i="4"/>
  <c r="Q45" i="4"/>
  <c r="O45" i="4"/>
  <c r="N45" i="4"/>
  <c r="T44" i="4"/>
  <c r="S44" i="4"/>
  <c r="R44" i="4"/>
  <c r="Q44" i="4"/>
  <c r="O44" i="4"/>
  <c r="N44" i="4"/>
  <c r="W44" i="4" s="1"/>
  <c r="T43" i="4"/>
  <c r="S43" i="4"/>
  <c r="R43" i="4"/>
  <c r="Q43" i="4"/>
  <c r="O43" i="4"/>
  <c r="N43" i="4"/>
  <c r="T42" i="4"/>
  <c r="S42" i="4"/>
  <c r="R42" i="4"/>
  <c r="Q42" i="4"/>
  <c r="O42" i="4"/>
  <c r="N42" i="4"/>
  <c r="T41" i="4"/>
  <c r="S41" i="4"/>
  <c r="R41" i="4"/>
  <c r="Q41" i="4"/>
  <c r="O41" i="4"/>
  <c r="N41" i="4"/>
  <c r="T40" i="4"/>
  <c r="S40" i="4"/>
  <c r="R40" i="4"/>
  <c r="Q40" i="4"/>
  <c r="O40" i="4"/>
  <c r="N40" i="4"/>
  <c r="W40" i="4" s="1"/>
  <c r="T39" i="4"/>
  <c r="S39" i="4"/>
  <c r="R39" i="4"/>
  <c r="Q39" i="4"/>
  <c r="O39" i="4"/>
  <c r="N39" i="4"/>
  <c r="T38" i="4"/>
  <c r="S38" i="4"/>
  <c r="R38" i="4"/>
  <c r="Q38" i="4"/>
  <c r="O38" i="4"/>
  <c r="N38" i="4"/>
  <c r="T37" i="4"/>
  <c r="S37" i="4"/>
  <c r="R37" i="4"/>
  <c r="Q37" i="4"/>
  <c r="O37" i="4"/>
  <c r="N37" i="4"/>
  <c r="T36" i="4"/>
  <c r="S36" i="4"/>
  <c r="R36" i="4"/>
  <c r="Q36" i="4"/>
  <c r="O36" i="4"/>
  <c r="N36" i="4"/>
  <c r="W36" i="4" s="1"/>
  <c r="T35" i="4"/>
  <c r="S35" i="4"/>
  <c r="R35" i="4"/>
  <c r="Q35" i="4"/>
  <c r="O35" i="4"/>
  <c r="N35" i="4"/>
  <c r="T34" i="4"/>
  <c r="S34" i="4"/>
  <c r="R34" i="4"/>
  <c r="Q34" i="4"/>
  <c r="O34" i="4"/>
  <c r="N34" i="4"/>
  <c r="T33" i="4"/>
  <c r="S33" i="4"/>
  <c r="R33" i="4"/>
  <c r="Q33" i="4"/>
  <c r="O33" i="4"/>
  <c r="N33" i="4"/>
  <c r="T32" i="4"/>
  <c r="S32" i="4"/>
  <c r="R32" i="4"/>
  <c r="Q32" i="4"/>
  <c r="O32" i="4"/>
  <c r="N32" i="4"/>
  <c r="W32" i="4" s="1"/>
  <c r="T31" i="4"/>
  <c r="S31" i="4"/>
  <c r="R31" i="4"/>
  <c r="Q31" i="4"/>
  <c r="O31" i="4"/>
  <c r="N31" i="4"/>
  <c r="T30" i="4"/>
  <c r="S30" i="4"/>
  <c r="R30" i="4"/>
  <c r="Q30" i="4"/>
  <c r="O30" i="4"/>
  <c r="N30" i="4"/>
  <c r="T29" i="4"/>
  <c r="S29" i="4"/>
  <c r="R29" i="4"/>
  <c r="Q29" i="4"/>
  <c r="O29" i="4"/>
  <c r="N29" i="4"/>
  <c r="T28" i="4"/>
  <c r="S28" i="4"/>
  <c r="R28" i="4"/>
  <c r="Q28" i="4"/>
  <c r="O28" i="4"/>
  <c r="N28" i="4"/>
  <c r="W28" i="4" s="1"/>
  <c r="T27" i="4"/>
  <c r="S27" i="4"/>
  <c r="R27" i="4"/>
  <c r="Q27" i="4"/>
  <c r="O27" i="4"/>
  <c r="N27" i="4"/>
  <c r="T26" i="4"/>
  <c r="S26" i="4"/>
  <c r="R26" i="4"/>
  <c r="Q26" i="4"/>
  <c r="O26" i="4"/>
  <c r="N26" i="4"/>
  <c r="T25" i="4"/>
  <c r="S25" i="4"/>
  <c r="R25" i="4"/>
  <c r="Q25" i="4"/>
  <c r="O25" i="4"/>
  <c r="N25" i="4"/>
  <c r="T24" i="4"/>
  <c r="S24" i="4"/>
  <c r="R24" i="4"/>
  <c r="Q24" i="4"/>
  <c r="O24" i="4"/>
  <c r="N24" i="4"/>
  <c r="W24" i="4" s="1"/>
  <c r="T23" i="4"/>
  <c r="S23" i="4"/>
  <c r="R23" i="4"/>
  <c r="Q23" i="4"/>
  <c r="O23" i="4"/>
  <c r="N23" i="4"/>
  <c r="T22" i="4"/>
  <c r="S22" i="4"/>
  <c r="R22" i="4"/>
  <c r="Q22" i="4"/>
  <c r="O22" i="4"/>
  <c r="N22" i="4"/>
  <c r="T21" i="4"/>
  <c r="S21" i="4"/>
  <c r="R21" i="4"/>
  <c r="Q21" i="4"/>
  <c r="O21" i="4"/>
  <c r="N21" i="4"/>
  <c r="T20" i="4"/>
  <c r="S20" i="4"/>
  <c r="R20" i="4"/>
  <c r="Q20" i="4"/>
  <c r="O20" i="4"/>
  <c r="N20" i="4"/>
  <c r="W20" i="4" s="1"/>
  <c r="T19" i="4"/>
  <c r="S19" i="4"/>
  <c r="R19" i="4"/>
  <c r="Q19" i="4"/>
  <c r="O19" i="4"/>
  <c r="N19" i="4"/>
  <c r="T18" i="4"/>
  <c r="S18" i="4"/>
  <c r="R18" i="4"/>
  <c r="Q18" i="4"/>
  <c r="O18" i="4"/>
  <c r="N18" i="4"/>
  <c r="T17" i="4"/>
  <c r="S17" i="4"/>
  <c r="R17" i="4"/>
  <c r="Q17" i="4"/>
  <c r="O17" i="4"/>
  <c r="N17" i="4"/>
  <c r="T16" i="4"/>
  <c r="S16" i="4"/>
  <c r="R16" i="4"/>
  <c r="Q16" i="4"/>
  <c r="O16" i="4"/>
  <c r="N16" i="4"/>
  <c r="W16" i="4" s="1"/>
  <c r="T15" i="4"/>
  <c r="S15" i="4"/>
  <c r="R15" i="4"/>
  <c r="Q15" i="4"/>
  <c r="O15" i="4"/>
  <c r="N15" i="4"/>
  <c r="T14" i="4"/>
  <c r="S14" i="4"/>
  <c r="R14" i="4"/>
  <c r="Q14" i="4"/>
  <c r="O14" i="4"/>
  <c r="N14" i="4"/>
  <c r="T13" i="4"/>
  <c r="S13" i="4"/>
  <c r="R13" i="4"/>
  <c r="Q13" i="4"/>
  <c r="O13" i="4"/>
  <c r="N13" i="4"/>
  <c r="T12" i="4"/>
  <c r="S12" i="4"/>
  <c r="R12" i="4"/>
  <c r="Q12" i="4"/>
  <c r="O12" i="4"/>
  <c r="N12" i="4"/>
  <c r="W12" i="4" s="1"/>
  <c r="T11" i="4"/>
  <c r="S11" i="4"/>
  <c r="R11" i="4"/>
  <c r="Q11" i="4"/>
  <c r="O11" i="4"/>
  <c r="N11" i="4"/>
  <c r="T10" i="4"/>
  <c r="S10" i="4"/>
  <c r="R10" i="4"/>
  <c r="Q10" i="4"/>
  <c r="O10" i="4"/>
  <c r="N10" i="4"/>
  <c r="T9" i="4"/>
  <c r="S9" i="4"/>
  <c r="R9" i="4"/>
  <c r="Q9" i="4"/>
  <c r="O9" i="4"/>
  <c r="N9" i="4"/>
  <c r="T8" i="4"/>
  <c r="S8" i="4"/>
  <c r="R8" i="4"/>
  <c r="Q8" i="4"/>
  <c r="O8" i="4"/>
  <c r="N8" i="4"/>
  <c r="W8" i="4" s="1"/>
  <c r="T7" i="4"/>
  <c r="S7" i="4"/>
  <c r="Q7" i="4"/>
  <c r="O7" i="4"/>
  <c r="N7" i="4"/>
  <c r="T6" i="4"/>
  <c r="S6" i="4"/>
  <c r="R6" i="4"/>
  <c r="Q6" i="4"/>
  <c r="O6" i="4"/>
  <c r="N6" i="4"/>
  <c r="T5" i="4"/>
  <c r="S5" i="4"/>
  <c r="R5" i="4"/>
  <c r="Q5" i="4"/>
  <c r="O5" i="4"/>
  <c r="N5" i="4"/>
  <c r="T4" i="4"/>
  <c r="S4" i="4"/>
  <c r="R4" i="4"/>
  <c r="Q4" i="4"/>
  <c r="O4" i="4"/>
  <c r="N4" i="4"/>
  <c r="T3" i="4"/>
  <c r="S3" i="4"/>
  <c r="R3" i="4"/>
  <c r="Q3" i="4"/>
  <c r="O3" i="4"/>
  <c r="N3" i="4"/>
  <c r="T2" i="4"/>
  <c r="S2" i="4"/>
  <c r="R2" i="4"/>
  <c r="Q2" i="4"/>
  <c r="N2" i="4"/>
  <c r="W300" i="4" l="1"/>
  <c r="W11" i="4"/>
  <c r="W15" i="4"/>
  <c r="W19" i="4"/>
  <c r="W23" i="4"/>
  <c r="W27" i="4"/>
  <c r="W31" i="4"/>
  <c r="W35" i="4"/>
  <c r="W39" i="4"/>
  <c r="W43" i="4"/>
  <c r="W47" i="4"/>
  <c r="W51" i="4"/>
  <c r="W55" i="4"/>
  <c r="W59" i="4"/>
  <c r="W63" i="4"/>
  <c r="W67" i="4"/>
  <c r="W71" i="4"/>
  <c r="W75" i="4"/>
  <c r="W79" i="4"/>
  <c r="W83" i="4"/>
  <c r="W87" i="4"/>
  <c r="W91" i="4"/>
  <c r="W95" i="4"/>
  <c r="W99" i="4"/>
  <c r="W103" i="4"/>
  <c r="W107" i="4"/>
  <c r="W111" i="4"/>
  <c r="W115" i="4"/>
  <c r="W119" i="4"/>
  <c r="W123" i="4"/>
  <c r="W127" i="4"/>
  <c r="W131" i="4"/>
  <c r="W135" i="4"/>
  <c r="W139" i="4"/>
  <c r="W143" i="4"/>
  <c r="W147" i="4"/>
  <c r="W151" i="4"/>
  <c r="W155" i="4"/>
  <c r="W159" i="4"/>
  <c r="W163" i="4"/>
  <c r="W167" i="4"/>
  <c r="W171" i="4"/>
  <c r="W175" i="4"/>
  <c r="W179" i="4"/>
  <c r="W183" i="4"/>
  <c r="W187" i="4"/>
  <c r="W191" i="4"/>
  <c r="W195" i="4"/>
  <c r="W199" i="4"/>
  <c r="W203" i="4"/>
  <c r="W207" i="4"/>
  <c r="W211" i="4"/>
  <c r="W215" i="4"/>
  <c r="W219" i="4"/>
  <c r="W223" i="4"/>
  <c r="W227" i="4"/>
  <c r="W231" i="4"/>
  <c r="W235" i="4"/>
  <c r="W239" i="4"/>
  <c r="W243" i="4"/>
  <c r="W247" i="4"/>
  <c r="W251" i="4"/>
  <c r="W255" i="4"/>
  <c r="W259" i="4"/>
  <c r="W263" i="4"/>
  <c r="W267" i="4"/>
  <c r="W271" i="4"/>
  <c r="W275" i="4"/>
  <c r="W279" i="4"/>
  <c r="W283" i="4"/>
  <c r="W287" i="4"/>
  <c r="W291" i="4"/>
  <c r="W295" i="4"/>
  <c r="W299" i="4"/>
  <c r="W10" i="4"/>
  <c r="W18" i="4"/>
  <c r="W9" i="4"/>
  <c r="W13" i="4"/>
  <c r="W17" i="4"/>
  <c r="W25" i="4"/>
  <c r="W29" i="4"/>
  <c r="W33" i="4"/>
  <c r="W37" i="4"/>
  <c r="W41" i="4"/>
  <c r="W45" i="4"/>
  <c r="W49" i="4"/>
  <c r="W53" i="4"/>
  <c r="W57" i="4"/>
  <c r="W61" i="4"/>
  <c r="W65" i="4"/>
  <c r="W69" i="4"/>
  <c r="W73" i="4"/>
  <c r="W77" i="4"/>
  <c r="W81" i="4"/>
  <c r="W85" i="4"/>
  <c r="W89" i="4"/>
  <c r="W93" i="4"/>
  <c r="W97" i="4"/>
  <c r="W101" i="4"/>
  <c r="W105" i="4"/>
  <c r="W109" i="4"/>
  <c r="W113" i="4"/>
  <c r="W117" i="4"/>
  <c r="W121" i="4"/>
  <c r="W125" i="4"/>
  <c r="W129" i="4"/>
  <c r="W133" i="4"/>
  <c r="W137" i="4"/>
  <c r="W141" i="4"/>
  <c r="W145" i="4"/>
  <c r="W149" i="4"/>
  <c r="W153" i="4"/>
  <c r="W157" i="4"/>
  <c r="W161" i="4"/>
  <c r="W165" i="4"/>
  <c r="W169" i="4"/>
  <c r="W173" i="4"/>
  <c r="W177" i="4"/>
  <c r="W181" i="4"/>
  <c r="W185" i="4"/>
  <c r="W189" i="4"/>
  <c r="W193" i="4"/>
  <c r="W197" i="4"/>
  <c r="W201" i="4"/>
  <c r="W205" i="4"/>
  <c r="W209" i="4"/>
  <c r="W213" i="4"/>
  <c r="W217" i="4"/>
  <c r="W221" i="4"/>
  <c r="W225" i="4"/>
  <c r="W229" i="4"/>
  <c r="W233" i="4"/>
  <c r="W237" i="4"/>
  <c r="W241" i="4"/>
  <c r="W245" i="4"/>
  <c r="W249" i="4"/>
  <c r="W253" i="4"/>
  <c r="W257" i="4"/>
  <c r="W261" i="4"/>
  <c r="W265" i="4"/>
  <c r="W269" i="4"/>
  <c r="W273" i="4"/>
  <c r="W277" i="4"/>
  <c r="W281" i="4"/>
  <c r="W285" i="4"/>
  <c r="W289" i="4"/>
  <c r="W293" i="4"/>
  <c r="W297" i="4"/>
  <c r="W14" i="4"/>
  <c r="W116" i="4"/>
  <c r="W3" i="4"/>
  <c r="W26" i="4"/>
  <c r="W30" i="4"/>
  <c r="W34" i="4"/>
  <c r="W38" i="4"/>
  <c r="W42" i="4"/>
  <c r="W46" i="4"/>
  <c r="W50" i="4"/>
  <c r="W54" i="4"/>
  <c r="W58" i="4"/>
  <c r="W62" i="4"/>
  <c r="W66" i="4"/>
  <c r="W70" i="4"/>
  <c r="W74" i="4"/>
  <c r="W78" i="4"/>
  <c r="W82" i="4"/>
  <c r="W86" i="4"/>
  <c r="W90" i="4"/>
  <c r="W94" i="4"/>
  <c r="W98" i="4"/>
  <c r="W102" i="4"/>
  <c r="W106" i="4"/>
  <c r="W110" i="4"/>
  <c r="W114" i="4"/>
  <c r="W122" i="4"/>
  <c r="W126" i="4"/>
  <c r="W130" i="4"/>
  <c r="W134" i="4"/>
  <c r="W138" i="4"/>
  <c r="W142" i="4"/>
  <c r="W146" i="4"/>
  <c r="W150" i="4"/>
  <c r="W154" i="4"/>
  <c r="W158" i="4"/>
  <c r="W166" i="4"/>
  <c r="W170" i="4"/>
  <c r="W174" i="4"/>
  <c r="W178" i="4"/>
  <c r="W182" i="4"/>
  <c r="W186" i="4"/>
  <c r="W190" i="4"/>
  <c r="W194" i="4"/>
  <c r="W198" i="4"/>
  <c r="W202" i="4"/>
  <c r="W206" i="4"/>
  <c r="W210" i="4"/>
  <c r="W214" i="4"/>
  <c r="W218" i="4"/>
  <c r="W222" i="4"/>
  <c r="W226" i="4"/>
  <c r="W230" i="4"/>
  <c r="W234" i="4"/>
  <c r="W238" i="4"/>
  <c r="W242" i="4"/>
  <c r="W246" i="4"/>
  <c r="W250" i="4"/>
  <c r="W254" i="4"/>
  <c r="W258" i="4"/>
  <c r="W262" i="4"/>
  <c r="W266" i="4"/>
  <c r="W270" i="4"/>
  <c r="W274" i="4"/>
  <c r="W278" i="4"/>
  <c r="W282" i="4"/>
  <c r="W286" i="4"/>
  <c r="W290" i="4"/>
  <c r="W294" i="4"/>
  <c r="W298" i="4"/>
  <c r="W22" i="4"/>
  <c r="W21" i="4"/>
  <c r="W118" i="4"/>
  <c r="W162" i="4"/>
  <c r="W80" i="4"/>
  <c r="W4" i="4"/>
  <c r="W5" i="4"/>
  <c r="W6" i="4"/>
  <c r="W2" i="4"/>
  <c r="H3" i="4" l="1"/>
  <c r="H4" i="4"/>
  <c r="H5" i="4"/>
  <c r="H6" i="4"/>
  <c r="R7" i="4"/>
  <c r="W7" i="4" s="1"/>
  <c r="F7" i="14" s="1"/>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 i="3"/>
  <c r="Q3" i="3" s="1"/>
  <c r="W3" i="3" s="1"/>
  <c r="H4" i="3"/>
  <c r="Q4" i="3" s="1"/>
  <c r="W4" i="3" s="1"/>
  <c r="H5" i="3"/>
  <c r="Q5" i="3" s="1"/>
  <c r="W5" i="3" s="1"/>
  <c r="H6" i="3"/>
  <c r="Q6" i="3" s="1"/>
  <c r="W6" i="3" s="1"/>
  <c r="H7" i="3"/>
  <c r="Q7" i="3" s="1"/>
  <c r="W7" i="3" s="1"/>
  <c r="H8" i="3"/>
  <c r="Q8" i="3" s="1"/>
  <c r="W8" i="3" s="1"/>
  <c r="H9" i="3"/>
  <c r="Q9" i="3" s="1"/>
  <c r="W9" i="3" s="1"/>
  <c r="H10" i="3"/>
  <c r="Q10" i="3" s="1"/>
  <c r="W10" i="3" s="1"/>
  <c r="H11" i="3"/>
  <c r="Q11" i="3" s="1"/>
  <c r="W11" i="3" s="1"/>
  <c r="H12" i="3"/>
  <c r="Q12" i="3" s="1"/>
  <c r="W12" i="3" s="1"/>
  <c r="H13" i="3"/>
  <c r="Q13" i="3" s="1"/>
  <c r="W13" i="3" s="1"/>
  <c r="H14" i="3"/>
  <c r="Q14" i="3" s="1"/>
  <c r="W14" i="3" s="1"/>
  <c r="H15" i="3"/>
  <c r="Q15" i="3" s="1"/>
  <c r="W15" i="3" s="1"/>
  <c r="H16" i="3"/>
  <c r="Q16" i="3" s="1"/>
  <c r="W16" i="3" s="1"/>
  <c r="H17" i="3"/>
  <c r="Q17" i="3" s="1"/>
  <c r="W17" i="3" s="1"/>
  <c r="H18" i="3"/>
  <c r="Q18" i="3" s="1"/>
  <c r="W18" i="3" s="1"/>
  <c r="H19" i="3"/>
  <c r="Q19" i="3" s="1"/>
  <c r="W19" i="3" s="1"/>
  <c r="H20" i="3"/>
  <c r="Q20" i="3" s="1"/>
  <c r="W20" i="3" s="1"/>
  <c r="H21" i="3"/>
  <c r="Q21" i="3" s="1"/>
  <c r="W21" i="3" s="1"/>
  <c r="H22" i="3"/>
  <c r="Q22" i="3" s="1"/>
  <c r="W22" i="3" s="1"/>
  <c r="H23" i="3"/>
  <c r="Q23" i="3" s="1"/>
  <c r="W23" i="3" s="1"/>
  <c r="H24" i="3"/>
  <c r="Q24" i="3" s="1"/>
  <c r="W24" i="3" s="1"/>
  <c r="H25" i="3"/>
  <c r="Q25" i="3" s="1"/>
  <c r="W25" i="3" s="1"/>
  <c r="H26" i="3"/>
  <c r="Q26" i="3" s="1"/>
  <c r="W26" i="3" s="1"/>
  <c r="H27" i="3"/>
  <c r="Q27" i="3" s="1"/>
  <c r="W27" i="3" s="1"/>
  <c r="H28" i="3"/>
  <c r="Q28" i="3" s="1"/>
  <c r="W28" i="3" s="1"/>
  <c r="H29" i="3"/>
  <c r="Q29" i="3" s="1"/>
  <c r="W29" i="3" s="1"/>
  <c r="H30" i="3"/>
  <c r="Q30" i="3" s="1"/>
  <c r="W30" i="3" s="1"/>
  <c r="H31" i="3"/>
  <c r="Q31" i="3" s="1"/>
  <c r="W31" i="3" s="1"/>
  <c r="H32" i="3"/>
  <c r="Q32" i="3" s="1"/>
  <c r="W32" i="3" s="1"/>
  <c r="H33" i="3"/>
  <c r="Q33" i="3" s="1"/>
  <c r="W33" i="3" s="1"/>
  <c r="H34" i="3"/>
  <c r="Q34" i="3" s="1"/>
  <c r="W34" i="3" s="1"/>
  <c r="H35" i="3"/>
  <c r="Q35" i="3" s="1"/>
  <c r="W35" i="3" s="1"/>
  <c r="H36" i="3"/>
  <c r="Q36" i="3" s="1"/>
  <c r="W36" i="3" s="1"/>
  <c r="H37" i="3"/>
  <c r="Q37" i="3" s="1"/>
  <c r="W37" i="3" s="1"/>
  <c r="H38" i="3"/>
  <c r="Q38" i="3" s="1"/>
  <c r="W38" i="3" s="1"/>
  <c r="H39" i="3"/>
  <c r="Q39" i="3" s="1"/>
  <c r="W39" i="3" s="1"/>
  <c r="H40" i="3"/>
  <c r="Q40" i="3" s="1"/>
  <c r="W40" i="3" s="1"/>
  <c r="H41" i="3"/>
  <c r="Q41" i="3" s="1"/>
  <c r="W41" i="3" s="1"/>
  <c r="H42" i="3"/>
  <c r="Q42" i="3" s="1"/>
  <c r="W42" i="3" s="1"/>
  <c r="H43" i="3"/>
  <c r="Q43" i="3" s="1"/>
  <c r="W43" i="3" s="1"/>
  <c r="H44" i="3"/>
  <c r="Q44" i="3" s="1"/>
  <c r="W44" i="3" s="1"/>
  <c r="H45" i="3"/>
  <c r="Q45" i="3" s="1"/>
  <c r="W45" i="3" s="1"/>
  <c r="H46" i="3"/>
  <c r="Q46" i="3" s="1"/>
  <c r="W46" i="3" s="1"/>
  <c r="H47" i="3"/>
  <c r="Q47" i="3" s="1"/>
  <c r="W47" i="3" s="1"/>
  <c r="H48" i="3"/>
  <c r="Q48" i="3" s="1"/>
  <c r="W48" i="3" s="1"/>
  <c r="H49" i="3"/>
  <c r="Q49" i="3" s="1"/>
  <c r="W49" i="3" s="1"/>
  <c r="H50" i="3"/>
  <c r="Q50" i="3" s="1"/>
  <c r="W50" i="3" s="1"/>
  <c r="H51" i="3"/>
  <c r="Q51" i="3" s="1"/>
  <c r="W51" i="3" s="1"/>
  <c r="H52" i="3"/>
  <c r="Q52" i="3" s="1"/>
  <c r="W52" i="3" s="1"/>
  <c r="H53" i="3"/>
  <c r="Q53" i="3" s="1"/>
  <c r="W53" i="3" s="1"/>
  <c r="H54" i="3"/>
  <c r="Q54" i="3" s="1"/>
  <c r="W54" i="3" s="1"/>
  <c r="H55" i="3"/>
  <c r="Q55" i="3" s="1"/>
  <c r="W55" i="3" s="1"/>
  <c r="H56" i="3"/>
  <c r="Q56" i="3" s="1"/>
  <c r="W56" i="3" s="1"/>
  <c r="H57" i="3"/>
  <c r="Q57" i="3" s="1"/>
  <c r="W57" i="3" s="1"/>
  <c r="H58" i="3"/>
  <c r="Q58" i="3" s="1"/>
  <c r="W58" i="3" s="1"/>
  <c r="H59" i="3"/>
  <c r="Q59" i="3" s="1"/>
  <c r="W59" i="3" s="1"/>
  <c r="H60" i="3"/>
  <c r="Q60" i="3" s="1"/>
  <c r="W60" i="3" s="1"/>
  <c r="H61" i="3"/>
  <c r="Q61" i="3" s="1"/>
  <c r="W61" i="3" s="1"/>
  <c r="H62" i="3"/>
  <c r="Q62" i="3" s="1"/>
  <c r="W62" i="3" s="1"/>
  <c r="H63" i="3"/>
  <c r="Q63" i="3" s="1"/>
  <c r="W63" i="3" s="1"/>
  <c r="H64" i="3"/>
  <c r="Q64" i="3" s="1"/>
  <c r="W64" i="3" s="1"/>
  <c r="H65" i="3"/>
  <c r="Q65" i="3" s="1"/>
  <c r="W65" i="3" s="1"/>
  <c r="H66" i="3"/>
  <c r="Q66" i="3" s="1"/>
  <c r="W66" i="3" s="1"/>
  <c r="H67" i="3"/>
  <c r="Q67" i="3" s="1"/>
  <c r="W67" i="3" s="1"/>
  <c r="H68" i="3"/>
  <c r="Q68" i="3" s="1"/>
  <c r="W68" i="3" s="1"/>
  <c r="H69" i="3"/>
  <c r="Q69" i="3" s="1"/>
  <c r="W69" i="3" s="1"/>
  <c r="H70" i="3"/>
  <c r="Q70" i="3" s="1"/>
  <c r="W70" i="3" s="1"/>
  <c r="H71" i="3"/>
  <c r="Q71" i="3" s="1"/>
  <c r="W71" i="3" s="1"/>
  <c r="H72" i="3"/>
  <c r="Q72" i="3" s="1"/>
  <c r="W72" i="3" s="1"/>
  <c r="H73" i="3"/>
  <c r="Q73" i="3" s="1"/>
  <c r="W73" i="3" s="1"/>
  <c r="H74" i="3"/>
  <c r="Q74" i="3" s="1"/>
  <c r="W74" i="3" s="1"/>
  <c r="H75" i="3"/>
  <c r="Q75" i="3" s="1"/>
  <c r="W75" i="3" s="1"/>
  <c r="H76" i="3"/>
  <c r="Q76" i="3" s="1"/>
  <c r="W76" i="3" s="1"/>
  <c r="H77" i="3"/>
  <c r="Q77" i="3" s="1"/>
  <c r="W77" i="3" s="1"/>
  <c r="H78" i="3"/>
  <c r="Q78" i="3" s="1"/>
  <c r="W78" i="3" s="1"/>
  <c r="H79" i="3"/>
  <c r="Q79" i="3" s="1"/>
  <c r="W79" i="3" s="1"/>
  <c r="H80" i="3"/>
  <c r="Q80" i="3" s="1"/>
  <c r="W80" i="3" s="1"/>
  <c r="H81" i="3"/>
  <c r="Q81" i="3" s="1"/>
  <c r="W81" i="3" s="1"/>
  <c r="H82" i="3"/>
  <c r="Q82" i="3" s="1"/>
  <c r="W82" i="3" s="1"/>
  <c r="H83" i="3"/>
  <c r="Q83" i="3" s="1"/>
  <c r="W83" i="3" s="1"/>
  <c r="H84" i="3"/>
  <c r="Q84" i="3" s="1"/>
  <c r="W84" i="3" s="1"/>
  <c r="H85" i="3"/>
  <c r="Q85" i="3" s="1"/>
  <c r="W85" i="3" s="1"/>
  <c r="H86" i="3"/>
  <c r="Q86" i="3" s="1"/>
  <c r="W86" i="3" s="1"/>
  <c r="H87" i="3"/>
  <c r="Q87" i="3" s="1"/>
  <c r="W87" i="3" s="1"/>
  <c r="H88" i="3"/>
  <c r="Q88" i="3" s="1"/>
  <c r="W88" i="3" s="1"/>
  <c r="H89" i="3"/>
  <c r="Q89" i="3" s="1"/>
  <c r="W89" i="3" s="1"/>
  <c r="H90" i="3"/>
  <c r="Q90" i="3" s="1"/>
  <c r="W90" i="3" s="1"/>
  <c r="H91" i="3"/>
  <c r="Q91" i="3" s="1"/>
  <c r="W91" i="3" s="1"/>
  <c r="H92" i="3"/>
  <c r="Q92" i="3" s="1"/>
  <c r="W92" i="3" s="1"/>
  <c r="H93" i="3"/>
  <c r="Q93" i="3" s="1"/>
  <c r="W93" i="3" s="1"/>
  <c r="H94" i="3"/>
  <c r="Q94" i="3" s="1"/>
  <c r="W94" i="3" s="1"/>
  <c r="H95" i="3"/>
  <c r="Q95" i="3" s="1"/>
  <c r="W95" i="3" s="1"/>
  <c r="H96" i="3"/>
  <c r="Q96" i="3" s="1"/>
  <c r="W96" i="3" s="1"/>
  <c r="H97" i="3"/>
  <c r="Q97" i="3" s="1"/>
  <c r="W97" i="3" s="1"/>
  <c r="H98" i="3"/>
  <c r="Q98" i="3" s="1"/>
  <c r="W98" i="3" s="1"/>
  <c r="H99" i="3"/>
  <c r="Q99" i="3" s="1"/>
  <c r="W99" i="3" s="1"/>
  <c r="H100" i="3"/>
  <c r="Q100" i="3" s="1"/>
  <c r="W100" i="3" s="1"/>
  <c r="H101" i="3"/>
  <c r="Q101" i="3" s="1"/>
  <c r="W101" i="3" s="1"/>
  <c r="H102" i="3"/>
  <c r="Q102" i="3" s="1"/>
  <c r="W102" i="3" s="1"/>
  <c r="H103" i="3"/>
  <c r="Q103" i="3" s="1"/>
  <c r="W103" i="3" s="1"/>
  <c r="H104" i="3"/>
  <c r="Q104" i="3" s="1"/>
  <c r="W104" i="3" s="1"/>
  <c r="H105" i="3"/>
  <c r="Q105" i="3" s="1"/>
  <c r="W105" i="3" s="1"/>
  <c r="H106" i="3"/>
  <c r="Q106" i="3" s="1"/>
  <c r="W106" i="3" s="1"/>
  <c r="H107" i="3"/>
  <c r="Q107" i="3" s="1"/>
  <c r="W107" i="3" s="1"/>
  <c r="H108" i="3"/>
  <c r="Q108" i="3" s="1"/>
  <c r="W108" i="3" s="1"/>
  <c r="H109" i="3"/>
  <c r="Q109" i="3" s="1"/>
  <c r="W109" i="3" s="1"/>
  <c r="H110" i="3"/>
  <c r="Q110" i="3" s="1"/>
  <c r="W110" i="3" s="1"/>
  <c r="H111" i="3"/>
  <c r="Q111" i="3" s="1"/>
  <c r="W111" i="3" s="1"/>
  <c r="H112" i="3"/>
  <c r="Q112" i="3" s="1"/>
  <c r="W112" i="3" s="1"/>
  <c r="H113" i="3"/>
  <c r="Q113" i="3" s="1"/>
  <c r="W113" i="3" s="1"/>
  <c r="H114" i="3"/>
  <c r="Q114" i="3" s="1"/>
  <c r="W114" i="3" s="1"/>
  <c r="H115" i="3"/>
  <c r="Q115" i="3" s="1"/>
  <c r="W115" i="3" s="1"/>
  <c r="H116" i="3"/>
  <c r="Q116" i="3" s="1"/>
  <c r="W116" i="3" s="1"/>
  <c r="H117" i="3"/>
  <c r="Q117" i="3" s="1"/>
  <c r="W117" i="3" s="1"/>
  <c r="H118" i="3"/>
  <c r="Q118" i="3" s="1"/>
  <c r="W118" i="3" s="1"/>
  <c r="H119" i="3"/>
  <c r="Q119" i="3" s="1"/>
  <c r="W119" i="3" s="1"/>
  <c r="H120" i="3"/>
  <c r="Q120" i="3" s="1"/>
  <c r="W120" i="3" s="1"/>
  <c r="H121" i="3"/>
  <c r="Q121" i="3" s="1"/>
  <c r="W121" i="3" s="1"/>
  <c r="H122" i="3"/>
  <c r="Q122" i="3" s="1"/>
  <c r="W122" i="3" s="1"/>
  <c r="H123" i="3"/>
  <c r="Q123" i="3" s="1"/>
  <c r="W123" i="3" s="1"/>
  <c r="H124" i="3"/>
  <c r="Q124" i="3" s="1"/>
  <c r="W124" i="3" s="1"/>
  <c r="H125" i="3"/>
  <c r="Q125" i="3" s="1"/>
  <c r="W125" i="3" s="1"/>
  <c r="H126" i="3"/>
  <c r="Q126" i="3" s="1"/>
  <c r="W126" i="3" s="1"/>
  <c r="H127" i="3"/>
  <c r="Q127" i="3" s="1"/>
  <c r="W127" i="3" s="1"/>
  <c r="H128" i="3"/>
  <c r="Q128" i="3" s="1"/>
  <c r="W128" i="3" s="1"/>
  <c r="H129" i="3"/>
  <c r="Q129" i="3" s="1"/>
  <c r="W129" i="3" s="1"/>
  <c r="H130" i="3"/>
  <c r="Q130" i="3" s="1"/>
  <c r="W130" i="3" s="1"/>
  <c r="H131" i="3"/>
  <c r="Q131" i="3" s="1"/>
  <c r="W131" i="3" s="1"/>
  <c r="H132" i="3"/>
  <c r="Q132" i="3" s="1"/>
  <c r="W132" i="3" s="1"/>
  <c r="H133" i="3"/>
  <c r="Q133" i="3" s="1"/>
  <c r="W133" i="3" s="1"/>
  <c r="H134" i="3"/>
  <c r="Q134" i="3" s="1"/>
  <c r="W134" i="3" s="1"/>
  <c r="H135" i="3"/>
  <c r="Q135" i="3" s="1"/>
  <c r="W135" i="3" s="1"/>
  <c r="H136" i="3"/>
  <c r="Q136" i="3" s="1"/>
  <c r="W136" i="3" s="1"/>
  <c r="H137" i="3"/>
  <c r="Q137" i="3" s="1"/>
  <c r="W137" i="3" s="1"/>
  <c r="H138" i="3"/>
  <c r="Q138" i="3" s="1"/>
  <c r="W138" i="3" s="1"/>
  <c r="H139" i="3"/>
  <c r="Q139" i="3" s="1"/>
  <c r="W139" i="3" s="1"/>
  <c r="H140" i="3"/>
  <c r="Q140" i="3" s="1"/>
  <c r="W140" i="3" s="1"/>
  <c r="H141" i="3"/>
  <c r="Q141" i="3" s="1"/>
  <c r="W141" i="3" s="1"/>
  <c r="H142" i="3"/>
  <c r="Q142" i="3" s="1"/>
  <c r="W142" i="3" s="1"/>
  <c r="H143" i="3"/>
  <c r="Q143" i="3" s="1"/>
  <c r="W143" i="3" s="1"/>
  <c r="H144" i="3"/>
  <c r="Q144" i="3" s="1"/>
  <c r="W144" i="3" s="1"/>
  <c r="H145" i="3"/>
  <c r="Q145" i="3" s="1"/>
  <c r="W145" i="3" s="1"/>
  <c r="H146" i="3"/>
  <c r="Q146" i="3" s="1"/>
  <c r="W146" i="3" s="1"/>
  <c r="H147" i="3"/>
  <c r="Q147" i="3" s="1"/>
  <c r="W147" i="3" s="1"/>
  <c r="H148" i="3"/>
  <c r="Q148" i="3" s="1"/>
  <c r="W148" i="3" s="1"/>
  <c r="H149" i="3"/>
  <c r="Q149" i="3" s="1"/>
  <c r="W149" i="3" s="1"/>
  <c r="H150" i="3"/>
  <c r="Q150" i="3" s="1"/>
  <c r="W150" i="3" s="1"/>
  <c r="H151" i="3"/>
  <c r="Q151" i="3" s="1"/>
  <c r="W151" i="3" s="1"/>
  <c r="H152" i="3"/>
  <c r="Q152" i="3" s="1"/>
  <c r="W152" i="3" s="1"/>
  <c r="H153" i="3"/>
  <c r="Q153" i="3" s="1"/>
  <c r="W153" i="3" s="1"/>
  <c r="H154" i="3"/>
  <c r="Q154" i="3" s="1"/>
  <c r="W154" i="3" s="1"/>
  <c r="H155" i="3"/>
  <c r="Q155" i="3" s="1"/>
  <c r="W155" i="3" s="1"/>
  <c r="H156" i="3"/>
  <c r="Q156" i="3" s="1"/>
  <c r="W156" i="3" s="1"/>
  <c r="H157" i="3"/>
  <c r="Q157" i="3" s="1"/>
  <c r="W157" i="3" s="1"/>
  <c r="H158" i="3"/>
  <c r="Q158" i="3" s="1"/>
  <c r="W158" i="3" s="1"/>
  <c r="H159" i="3"/>
  <c r="Q159" i="3" s="1"/>
  <c r="W159" i="3" s="1"/>
  <c r="H160" i="3"/>
  <c r="Q160" i="3" s="1"/>
  <c r="W160" i="3" s="1"/>
  <c r="H161" i="3"/>
  <c r="Q161" i="3" s="1"/>
  <c r="W161" i="3" s="1"/>
  <c r="H162" i="3"/>
  <c r="Q162" i="3" s="1"/>
  <c r="W162" i="3" s="1"/>
  <c r="H163" i="3"/>
  <c r="Q163" i="3" s="1"/>
  <c r="W163" i="3" s="1"/>
  <c r="H164" i="3"/>
  <c r="Q164" i="3" s="1"/>
  <c r="W164" i="3" s="1"/>
  <c r="H165" i="3"/>
  <c r="Q165" i="3" s="1"/>
  <c r="W165" i="3" s="1"/>
  <c r="H166" i="3"/>
  <c r="Q166" i="3" s="1"/>
  <c r="W166" i="3" s="1"/>
  <c r="H167" i="3"/>
  <c r="Q167" i="3" s="1"/>
  <c r="W167" i="3" s="1"/>
  <c r="H168" i="3"/>
  <c r="Q168" i="3" s="1"/>
  <c r="W168" i="3" s="1"/>
  <c r="H169" i="3"/>
  <c r="Q169" i="3" s="1"/>
  <c r="W169" i="3" s="1"/>
  <c r="H170" i="3"/>
  <c r="Q170" i="3" s="1"/>
  <c r="W170" i="3" s="1"/>
  <c r="H171" i="3"/>
  <c r="Q171" i="3" s="1"/>
  <c r="W171" i="3" s="1"/>
  <c r="H172" i="3"/>
  <c r="Q172" i="3" s="1"/>
  <c r="W172" i="3" s="1"/>
  <c r="H173" i="3"/>
  <c r="Q173" i="3" s="1"/>
  <c r="W173" i="3" s="1"/>
  <c r="H174" i="3"/>
  <c r="Q174" i="3" s="1"/>
  <c r="W174" i="3" s="1"/>
  <c r="H175" i="3"/>
  <c r="Q175" i="3" s="1"/>
  <c r="W175" i="3" s="1"/>
  <c r="H176" i="3"/>
  <c r="Q176" i="3" s="1"/>
  <c r="W176" i="3" s="1"/>
  <c r="H177" i="3"/>
  <c r="Q177" i="3" s="1"/>
  <c r="W177" i="3" s="1"/>
  <c r="H178" i="3"/>
  <c r="Q178" i="3" s="1"/>
  <c r="W178" i="3" s="1"/>
  <c r="H179" i="3"/>
  <c r="Q179" i="3" s="1"/>
  <c r="W179" i="3" s="1"/>
  <c r="H180" i="3"/>
  <c r="Q180" i="3" s="1"/>
  <c r="W180" i="3" s="1"/>
  <c r="H181" i="3"/>
  <c r="Q181" i="3" s="1"/>
  <c r="W181" i="3" s="1"/>
  <c r="H182" i="3"/>
  <c r="Q182" i="3" s="1"/>
  <c r="W182" i="3" s="1"/>
  <c r="H183" i="3"/>
  <c r="Q183" i="3" s="1"/>
  <c r="W183" i="3" s="1"/>
  <c r="H184" i="3"/>
  <c r="Q184" i="3" s="1"/>
  <c r="W184" i="3" s="1"/>
  <c r="H185" i="3"/>
  <c r="Q185" i="3" s="1"/>
  <c r="W185" i="3" s="1"/>
  <c r="H186" i="3"/>
  <c r="Q186" i="3" s="1"/>
  <c r="W186" i="3" s="1"/>
  <c r="H187" i="3"/>
  <c r="Q187" i="3" s="1"/>
  <c r="W187" i="3" s="1"/>
  <c r="H188" i="3"/>
  <c r="Q188" i="3" s="1"/>
  <c r="W188" i="3" s="1"/>
  <c r="H189" i="3"/>
  <c r="Q189" i="3" s="1"/>
  <c r="W189" i="3" s="1"/>
  <c r="H190" i="3"/>
  <c r="Q190" i="3" s="1"/>
  <c r="W190" i="3" s="1"/>
  <c r="H191" i="3"/>
  <c r="Q191" i="3" s="1"/>
  <c r="W191" i="3" s="1"/>
  <c r="H192" i="3"/>
  <c r="Q192" i="3" s="1"/>
  <c r="W192" i="3" s="1"/>
  <c r="H193" i="3"/>
  <c r="Q193" i="3" s="1"/>
  <c r="W193" i="3" s="1"/>
  <c r="H194" i="3"/>
  <c r="Q194" i="3" s="1"/>
  <c r="W194" i="3" s="1"/>
  <c r="H195" i="3"/>
  <c r="Q195" i="3" s="1"/>
  <c r="W195" i="3" s="1"/>
  <c r="H196" i="3"/>
  <c r="Q196" i="3" s="1"/>
  <c r="W196" i="3" s="1"/>
  <c r="H197" i="3"/>
  <c r="Q197" i="3" s="1"/>
  <c r="W197" i="3" s="1"/>
  <c r="H198" i="3"/>
  <c r="Q198" i="3" s="1"/>
  <c r="W198" i="3" s="1"/>
  <c r="H199" i="3"/>
  <c r="Q199" i="3" s="1"/>
  <c r="W199" i="3" s="1"/>
  <c r="H200" i="3"/>
  <c r="Q200" i="3" s="1"/>
  <c r="W200" i="3" s="1"/>
  <c r="H201" i="3"/>
  <c r="Q201" i="3" s="1"/>
  <c r="W201" i="3" s="1"/>
  <c r="H202" i="3"/>
  <c r="Q202" i="3" s="1"/>
  <c r="W202" i="3" s="1"/>
  <c r="H203" i="3"/>
  <c r="Q203" i="3" s="1"/>
  <c r="W203" i="3" s="1"/>
  <c r="H204" i="3"/>
  <c r="Q204" i="3" s="1"/>
  <c r="W204" i="3" s="1"/>
  <c r="H205" i="3"/>
  <c r="Q205" i="3" s="1"/>
  <c r="W205" i="3" s="1"/>
  <c r="H206" i="3"/>
  <c r="Q206" i="3" s="1"/>
  <c r="W206" i="3" s="1"/>
  <c r="H207" i="3"/>
  <c r="Q207" i="3" s="1"/>
  <c r="W207" i="3" s="1"/>
  <c r="H208" i="3"/>
  <c r="Q208" i="3" s="1"/>
  <c r="W208" i="3" s="1"/>
  <c r="H209" i="3"/>
  <c r="Q209" i="3" s="1"/>
  <c r="W209" i="3" s="1"/>
  <c r="H210" i="3"/>
  <c r="Q210" i="3" s="1"/>
  <c r="W210" i="3" s="1"/>
  <c r="H211" i="3"/>
  <c r="Q211" i="3" s="1"/>
  <c r="W211" i="3" s="1"/>
  <c r="H212" i="3"/>
  <c r="Q212" i="3" s="1"/>
  <c r="W212" i="3" s="1"/>
  <c r="H213" i="3"/>
  <c r="Q213" i="3" s="1"/>
  <c r="W213" i="3" s="1"/>
  <c r="H214" i="3"/>
  <c r="Q214" i="3" s="1"/>
  <c r="W214" i="3" s="1"/>
  <c r="H215" i="3"/>
  <c r="Q215" i="3" s="1"/>
  <c r="W215" i="3" s="1"/>
  <c r="H216" i="3"/>
  <c r="Q216" i="3" s="1"/>
  <c r="W216" i="3" s="1"/>
  <c r="H217" i="3"/>
  <c r="Q217" i="3" s="1"/>
  <c r="W217" i="3" s="1"/>
  <c r="H218" i="3"/>
  <c r="Q218" i="3" s="1"/>
  <c r="W218" i="3" s="1"/>
  <c r="H219" i="3"/>
  <c r="Q219" i="3" s="1"/>
  <c r="W219" i="3" s="1"/>
  <c r="H220" i="3"/>
  <c r="Q220" i="3" s="1"/>
  <c r="W220" i="3" s="1"/>
  <c r="H221" i="3"/>
  <c r="Q221" i="3" s="1"/>
  <c r="W221" i="3" s="1"/>
  <c r="H222" i="3"/>
  <c r="Q222" i="3" s="1"/>
  <c r="W222" i="3" s="1"/>
  <c r="H223" i="3"/>
  <c r="Q223" i="3" s="1"/>
  <c r="W223" i="3" s="1"/>
  <c r="H224" i="3"/>
  <c r="Q224" i="3" s="1"/>
  <c r="W224" i="3" s="1"/>
  <c r="H225" i="3"/>
  <c r="Q225" i="3" s="1"/>
  <c r="W225" i="3" s="1"/>
  <c r="H226" i="3"/>
  <c r="Q226" i="3" s="1"/>
  <c r="W226" i="3" s="1"/>
  <c r="H227" i="3"/>
  <c r="Q227" i="3" s="1"/>
  <c r="W227" i="3" s="1"/>
  <c r="H228" i="3"/>
  <c r="Q228" i="3" s="1"/>
  <c r="W228" i="3" s="1"/>
  <c r="H229" i="3"/>
  <c r="Q229" i="3" s="1"/>
  <c r="W229" i="3" s="1"/>
  <c r="H230" i="3"/>
  <c r="Q230" i="3" s="1"/>
  <c r="W230" i="3" s="1"/>
  <c r="H231" i="3"/>
  <c r="Q231" i="3" s="1"/>
  <c r="W231" i="3" s="1"/>
  <c r="H232" i="3"/>
  <c r="Q232" i="3" s="1"/>
  <c r="W232" i="3" s="1"/>
  <c r="H233" i="3"/>
  <c r="Q233" i="3" s="1"/>
  <c r="W233" i="3" s="1"/>
  <c r="H234" i="3"/>
  <c r="Q234" i="3" s="1"/>
  <c r="W234" i="3" s="1"/>
  <c r="H235" i="3"/>
  <c r="Q235" i="3" s="1"/>
  <c r="W235" i="3" s="1"/>
  <c r="H236" i="3"/>
  <c r="Q236" i="3" s="1"/>
  <c r="W236" i="3" s="1"/>
  <c r="H237" i="3"/>
  <c r="Q237" i="3" s="1"/>
  <c r="W237" i="3" s="1"/>
  <c r="H238" i="3"/>
  <c r="Q238" i="3" s="1"/>
  <c r="W238" i="3" s="1"/>
  <c r="H239" i="3"/>
  <c r="Q239" i="3" s="1"/>
  <c r="W239" i="3" s="1"/>
  <c r="H240" i="3"/>
  <c r="Q240" i="3" s="1"/>
  <c r="W240" i="3" s="1"/>
  <c r="H241" i="3"/>
  <c r="Q241" i="3" s="1"/>
  <c r="W241" i="3" s="1"/>
  <c r="H242" i="3"/>
  <c r="Q242" i="3" s="1"/>
  <c r="W242" i="3" s="1"/>
  <c r="H243" i="3"/>
  <c r="Q243" i="3" s="1"/>
  <c r="W243" i="3" s="1"/>
  <c r="H244" i="3"/>
  <c r="Q244" i="3" s="1"/>
  <c r="W244" i="3" s="1"/>
  <c r="H245" i="3"/>
  <c r="Q245" i="3" s="1"/>
  <c r="W245" i="3" s="1"/>
  <c r="H246" i="3"/>
  <c r="Q246" i="3" s="1"/>
  <c r="W246" i="3" s="1"/>
  <c r="H247" i="3"/>
  <c r="Q247" i="3" s="1"/>
  <c r="W247" i="3" s="1"/>
  <c r="H248" i="3"/>
  <c r="Q248" i="3" s="1"/>
  <c r="W248" i="3" s="1"/>
  <c r="H249" i="3"/>
  <c r="Q249" i="3" s="1"/>
  <c r="W249" i="3" s="1"/>
  <c r="H250" i="3"/>
  <c r="Q250" i="3" s="1"/>
  <c r="W250" i="3" s="1"/>
  <c r="H251" i="3"/>
  <c r="Q251" i="3" s="1"/>
  <c r="W251" i="3" s="1"/>
  <c r="H252" i="3"/>
  <c r="Q252" i="3" s="1"/>
  <c r="W252" i="3" s="1"/>
  <c r="H253" i="3"/>
  <c r="Q253" i="3" s="1"/>
  <c r="W253" i="3" s="1"/>
  <c r="H254" i="3"/>
  <c r="Q254" i="3" s="1"/>
  <c r="W254" i="3" s="1"/>
  <c r="H255" i="3"/>
  <c r="Q255" i="3" s="1"/>
  <c r="W255" i="3" s="1"/>
  <c r="H256" i="3"/>
  <c r="Q256" i="3" s="1"/>
  <c r="W256" i="3" s="1"/>
  <c r="H257" i="3"/>
  <c r="Q257" i="3" s="1"/>
  <c r="W257" i="3" s="1"/>
  <c r="H258" i="3"/>
  <c r="Q258" i="3" s="1"/>
  <c r="W258" i="3" s="1"/>
  <c r="H259" i="3"/>
  <c r="Q259" i="3" s="1"/>
  <c r="W259" i="3" s="1"/>
  <c r="H260" i="3"/>
  <c r="Q260" i="3" s="1"/>
  <c r="W260" i="3" s="1"/>
  <c r="H261" i="3"/>
  <c r="Q261" i="3" s="1"/>
  <c r="W261" i="3" s="1"/>
  <c r="H262" i="3"/>
  <c r="Q262" i="3" s="1"/>
  <c r="W262" i="3" s="1"/>
  <c r="H263" i="3"/>
  <c r="Q263" i="3" s="1"/>
  <c r="W263" i="3" s="1"/>
  <c r="H264" i="3"/>
  <c r="Q264" i="3" s="1"/>
  <c r="W264" i="3" s="1"/>
  <c r="H265" i="3"/>
  <c r="Q265" i="3" s="1"/>
  <c r="W265" i="3" s="1"/>
  <c r="H266" i="3"/>
  <c r="Q266" i="3" s="1"/>
  <c r="W266" i="3" s="1"/>
  <c r="H267" i="3"/>
  <c r="Q267" i="3" s="1"/>
  <c r="W267" i="3" s="1"/>
  <c r="H268" i="3"/>
  <c r="Q268" i="3" s="1"/>
  <c r="W268" i="3" s="1"/>
  <c r="H269" i="3"/>
  <c r="Q269" i="3" s="1"/>
  <c r="W269" i="3" s="1"/>
  <c r="H270" i="3"/>
  <c r="Q270" i="3" s="1"/>
  <c r="W270" i="3" s="1"/>
  <c r="H271" i="3"/>
  <c r="Q271" i="3" s="1"/>
  <c r="W271" i="3" s="1"/>
  <c r="H272" i="3"/>
  <c r="Q272" i="3" s="1"/>
  <c r="W272" i="3" s="1"/>
  <c r="H273" i="3"/>
  <c r="Q273" i="3" s="1"/>
  <c r="W273" i="3" s="1"/>
  <c r="H274" i="3"/>
  <c r="Q274" i="3" s="1"/>
  <c r="W274" i="3" s="1"/>
  <c r="H275" i="3"/>
  <c r="Q275" i="3" s="1"/>
  <c r="W275" i="3" s="1"/>
  <c r="H276" i="3"/>
  <c r="Q276" i="3" s="1"/>
  <c r="W276" i="3" s="1"/>
  <c r="H277" i="3"/>
  <c r="Q277" i="3" s="1"/>
  <c r="W277" i="3" s="1"/>
  <c r="H278" i="3"/>
  <c r="Q278" i="3" s="1"/>
  <c r="W278" i="3" s="1"/>
  <c r="H279" i="3"/>
  <c r="Q279" i="3" s="1"/>
  <c r="W279" i="3" s="1"/>
  <c r="H280" i="3"/>
  <c r="Q280" i="3" s="1"/>
  <c r="W280" i="3" s="1"/>
  <c r="H281" i="3"/>
  <c r="Q281" i="3" s="1"/>
  <c r="W281" i="3" s="1"/>
  <c r="H282" i="3"/>
  <c r="Q282" i="3" s="1"/>
  <c r="W282" i="3" s="1"/>
  <c r="H283" i="3"/>
  <c r="Q283" i="3" s="1"/>
  <c r="W283" i="3" s="1"/>
  <c r="H284" i="3"/>
  <c r="Q284" i="3" s="1"/>
  <c r="W284" i="3" s="1"/>
  <c r="H285" i="3"/>
  <c r="Q285" i="3" s="1"/>
  <c r="W285" i="3" s="1"/>
  <c r="H286" i="3"/>
  <c r="Q286" i="3" s="1"/>
  <c r="W286" i="3" s="1"/>
  <c r="H287" i="3"/>
  <c r="Q287" i="3" s="1"/>
  <c r="W287" i="3" s="1"/>
  <c r="H288" i="3"/>
  <c r="Q288" i="3" s="1"/>
  <c r="W288" i="3" s="1"/>
  <c r="H289" i="3"/>
  <c r="Q289" i="3" s="1"/>
  <c r="W289" i="3" s="1"/>
  <c r="H290" i="3"/>
  <c r="Q290" i="3" s="1"/>
  <c r="W290" i="3" s="1"/>
  <c r="H291" i="3"/>
  <c r="Q291" i="3" s="1"/>
  <c r="W291" i="3" s="1"/>
  <c r="H292" i="3"/>
  <c r="Q292" i="3" s="1"/>
  <c r="W292" i="3" s="1"/>
  <c r="H293" i="3"/>
  <c r="Q293" i="3" s="1"/>
  <c r="W293" i="3" s="1"/>
  <c r="H294" i="3"/>
  <c r="Q294" i="3" s="1"/>
  <c r="W294" i="3" s="1"/>
  <c r="H295" i="3"/>
  <c r="Q295" i="3" s="1"/>
  <c r="W295" i="3" s="1"/>
  <c r="H296" i="3"/>
  <c r="Q296" i="3" s="1"/>
  <c r="W296" i="3" s="1"/>
  <c r="H297" i="3"/>
  <c r="Q297" i="3" s="1"/>
  <c r="W297" i="3" s="1"/>
  <c r="H298" i="3"/>
  <c r="Q298" i="3" s="1"/>
  <c r="W298" i="3" s="1"/>
  <c r="H299" i="3"/>
  <c r="Q299" i="3" s="1"/>
  <c r="W299" i="3" s="1"/>
  <c r="H300" i="3"/>
  <c r="Q300" i="3" s="1"/>
  <c r="W300" i="3" s="1"/>
  <c r="H2" i="3"/>
  <c r="Q2" i="3" l="1"/>
  <c r="R2" i="3"/>
  <c r="D6" i="14"/>
  <c r="J600" i="2" l="1"/>
  <c r="M2" i="7"/>
  <c r="J598" i="2"/>
  <c r="J2" i="2"/>
  <c r="D5" i="14" s="1"/>
  <c r="J595" i="2"/>
  <c r="J592" i="2"/>
  <c r="J4" i="2"/>
  <c r="Y22" i="21" l="1"/>
  <c r="Y36" i="21"/>
  <c r="W41" i="21" l="1"/>
  <c r="Y41" i="21"/>
  <c r="W33" i="21"/>
  <c r="Y33" i="21"/>
  <c r="W24" i="21"/>
  <c r="A9" i="21"/>
  <c r="B9" i="21"/>
  <c r="A10" i="21"/>
  <c r="B10" i="21"/>
  <c r="A11" i="21"/>
  <c r="B11" i="21"/>
  <c r="B21" i="21"/>
  <c r="B41" i="21"/>
  <c r="B33" i="21"/>
  <c r="B24" i="21"/>
  <c r="B43" i="21"/>
  <c r="A21" i="21"/>
  <c r="A41" i="21"/>
  <c r="A33" i="21"/>
  <c r="A24" i="21"/>
  <c r="K24" i="21" l="1"/>
  <c r="K41" i="21"/>
  <c r="R41" i="21" s="1"/>
  <c r="AB41" i="21" s="1"/>
  <c r="K33" i="21"/>
  <c r="R33" i="21" s="1"/>
  <c r="AB33" i="21" s="1"/>
  <c r="R24" i="21" l="1"/>
  <c r="AB24" i="21" s="1"/>
  <c r="C6" i="14" l="1"/>
  <c r="C7" i="14"/>
  <c r="C8" i="14"/>
  <c r="C4" i="14"/>
  <c r="C5" i="14"/>
  <c r="B6" i="14"/>
  <c r="B7" i="14"/>
  <c r="B8" i="14"/>
  <c r="B4" i="14"/>
  <c r="B5" i="14"/>
  <c r="A5" i="21"/>
  <c r="B5" i="21"/>
  <c r="A6" i="21"/>
  <c r="B6" i="21"/>
  <c r="A7" i="21"/>
  <c r="B7" i="21"/>
  <c r="A8" i="21"/>
  <c r="B8" i="21"/>
  <c r="A12" i="21"/>
  <c r="B12" i="21"/>
  <c r="A4" i="21"/>
  <c r="B4" i="21"/>
  <c r="J3" i="2" l="1"/>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P6" i="1" s="1"/>
  <c r="J7" i="1"/>
  <c r="P7" i="1" s="1"/>
  <c r="J8" i="1"/>
  <c r="P8" i="1" s="1"/>
  <c r="J9" i="1"/>
  <c r="P9" i="1" s="1"/>
  <c r="J10" i="1"/>
  <c r="P10" i="1" s="1"/>
  <c r="J11" i="1"/>
  <c r="P11" i="1" s="1"/>
  <c r="J12" i="1"/>
  <c r="P12" i="1" s="1"/>
  <c r="J13" i="1"/>
  <c r="P13" i="1" s="1"/>
  <c r="J14" i="1"/>
  <c r="P14" i="1" s="1"/>
  <c r="J15" i="1"/>
  <c r="P15" i="1" s="1"/>
  <c r="J16" i="1"/>
  <c r="P16" i="1" s="1"/>
  <c r="J17" i="1"/>
  <c r="P17" i="1" s="1"/>
  <c r="J18" i="1"/>
  <c r="P18" i="1" s="1"/>
  <c r="J19" i="1"/>
  <c r="P19" i="1" s="1"/>
  <c r="J20" i="1"/>
  <c r="P20" i="1" s="1"/>
  <c r="J21" i="1"/>
  <c r="P21" i="1" s="1"/>
  <c r="J22" i="1"/>
  <c r="P22" i="1" s="1"/>
  <c r="J23" i="1"/>
  <c r="P23" i="1" s="1"/>
  <c r="J24" i="1"/>
  <c r="P24" i="1" s="1"/>
  <c r="J25" i="1"/>
  <c r="P25" i="1" s="1"/>
  <c r="J26" i="1"/>
  <c r="P26" i="1" s="1"/>
  <c r="J27" i="1"/>
  <c r="P27" i="1" s="1"/>
  <c r="J28" i="1"/>
  <c r="P28" i="1" s="1"/>
  <c r="J29" i="1"/>
  <c r="P29" i="1" s="1"/>
  <c r="J30" i="1"/>
  <c r="P30" i="1" s="1"/>
  <c r="J31" i="1"/>
  <c r="P31" i="1" s="1"/>
  <c r="J32" i="1"/>
  <c r="P32" i="1" s="1"/>
  <c r="J33" i="1"/>
  <c r="P33" i="1" s="1"/>
  <c r="J34" i="1"/>
  <c r="P34" i="1" s="1"/>
  <c r="J35" i="1"/>
  <c r="P35" i="1" s="1"/>
  <c r="J36" i="1"/>
  <c r="P36" i="1" s="1"/>
  <c r="J37" i="1"/>
  <c r="P37" i="1" s="1"/>
  <c r="J38" i="1"/>
  <c r="P38" i="1" s="1"/>
  <c r="J39" i="1"/>
  <c r="P39" i="1" s="1"/>
  <c r="J40" i="1"/>
  <c r="P40" i="1" s="1"/>
  <c r="J41" i="1"/>
  <c r="P41" i="1" s="1"/>
  <c r="J42" i="1"/>
  <c r="P42" i="1" s="1"/>
  <c r="J43" i="1"/>
  <c r="P43" i="1" s="1"/>
  <c r="J44" i="1"/>
  <c r="P44" i="1" s="1"/>
  <c r="J45" i="1"/>
  <c r="P45" i="1" s="1"/>
  <c r="J46" i="1"/>
  <c r="P46" i="1" s="1"/>
  <c r="J47" i="1"/>
  <c r="P47" i="1" s="1"/>
  <c r="J48" i="1"/>
  <c r="P48" i="1" s="1"/>
  <c r="J49" i="1"/>
  <c r="P49" i="1" s="1"/>
  <c r="J50" i="1"/>
  <c r="P50" i="1" s="1"/>
  <c r="J51" i="1"/>
  <c r="P51" i="1" s="1"/>
  <c r="J52" i="1"/>
  <c r="P52" i="1" s="1"/>
  <c r="J53" i="1"/>
  <c r="P53" i="1" s="1"/>
  <c r="J54" i="1"/>
  <c r="P54" i="1" s="1"/>
  <c r="J55" i="1"/>
  <c r="P55" i="1" s="1"/>
  <c r="J56" i="1"/>
  <c r="P56" i="1" s="1"/>
  <c r="J57" i="1"/>
  <c r="P57" i="1" s="1"/>
  <c r="J58" i="1"/>
  <c r="P58" i="1" s="1"/>
  <c r="J59" i="1"/>
  <c r="P59" i="1" s="1"/>
  <c r="J60" i="1"/>
  <c r="P60" i="1" s="1"/>
  <c r="J61" i="1"/>
  <c r="P61" i="1" s="1"/>
  <c r="J62" i="1"/>
  <c r="P62" i="1" s="1"/>
  <c r="J63" i="1"/>
  <c r="P63" i="1" s="1"/>
  <c r="J64" i="1"/>
  <c r="P64" i="1" s="1"/>
  <c r="J65" i="1"/>
  <c r="P65" i="1" s="1"/>
  <c r="J66" i="1"/>
  <c r="P66" i="1" s="1"/>
  <c r="J67" i="1"/>
  <c r="P67" i="1" s="1"/>
  <c r="J68" i="1"/>
  <c r="P68" i="1" s="1"/>
  <c r="J69" i="1"/>
  <c r="P69" i="1" s="1"/>
  <c r="J70" i="1"/>
  <c r="P70" i="1" s="1"/>
  <c r="J71" i="1"/>
  <c r="P71" i="1" s="1"/>
  <c r="J72" i="1"/>
  <c r="P72" i="1" s="1"/>
  <c r="J73" i="1"/>
  <c r="P73" i="1" s="1"/>
  <c r="J74" i="1"/>
  <c r="P74" i="1" s="1"/>
  <c r="J75" i="1"/>
  <c r="P75" i="1" s="1"/>
  <c r="J76" i="1"/>
  <c r="P76" i="1" s="1"/>
  <c r="J77" i="1"/>
  <c r="P77" i="1" s="1"/>
  <c r="J78" i="1"/>
  <c r="P78" i="1" s="1"/>
  <c r="J79" i="1"/>
  <c r="P79" i="1" s="1"/>
  <c r="J80" i="1"/>
  <c r="P80" i="1" s="1"/>
  <c r="J81" i="1"/>
  <c r="P81" i="1" s="1"/>
  <c r="J82" i="1"/>
  <c r="P82" i="1" s="1"/>
  <c r="J83" i="1"/>
  <c r="P83" i="1" s="1"/>
  <c r="J84" i="1"/>
  <c r="P84" i="1" s="1"/>
  <c r="J85" i="1"/>
  <c r="P85" i="1" s="1"/>
  <c r="J86" i="1"/>
  <c r="P86" i="1" s="1"/>
  <c r="J87" i="1"/>
  <c r="P87" i="1" s="1"/>
  <c r="J88" i="1"/>
  <c r="P88" i="1" s="1"/>
  <c r="J89" i="1"/>
  <c r="P89" i="1" s="1"/>
  <c r="J90" i="1"/>
  <c r="P90" i="1" s="1"/>
  <c r="J91" i="1"/>
  <c r="P91" i="1" s="1"/>
  <c r="J92" i="1"/>
  <c r="P92" i="1" s="1"/>
  <c r="J93" i="1"/>
  <c r="P93" i="1" s="1"/>
  <c r="J94" i="1"/>
  <c r="P94" i="1" s="1"/>
  <c r="J95" i="1"/>
  <c r="P95" i="1" s="1"/>
  <c r="J96" i="1"/>
  <c r="P96" i="1" s="1"/>
  <c r="J97" i="1"/>
  <c r="P97" i="1" s="1"/>
  <c r="J98" i="1"/>
  <c r="P98" i="1" s="1"/>
  <c r="J99" i="1"/>
  <c r="P99" i="1" s="1"/>
  <c r="J100" i="1"/>
  <c r="P100" i="1" s="1"/>
  <c r="J101" i="1"/>
  <c r="P101" i="1" s="1"/>
  <c r="J102" i="1"/>
  <c r="P102" i="1" s="1"/>
  <c r="J103" i="1"/>
  <c r="P103" i="1" s="1"/>
  <c r="J104" i="1"/>
  <c r="P104" i="1" s="1"/>
  <c r="J105" i="1"/>
  <c r="P105" i="1" s="1"/>
  <c r="J106" i="1"/>
  <c r="P106" i="1" s="1"/>
  <c r="J107" i="1"/>
  <c r="P107" i="1" s="1"/>
  <c r="J108" i="1"/>
  <c r="P108" i="1" s="1"/>
  <c r="J109" i="1"/>
  <c r="P109" i="1" s="1"/>
  <c r="J110" i="1"/>
  <c r="P110" i="1" s="1"/>
  <c r="J111" i="1"/>
  <c r="P111" i="1" s="1"/>
  <c r="J112" i="1"/>
  <c r="P112" i="1" s="1"/>
  <c r="J113" i="1"/>
  <c r="P113" i="1" s="1"/>
  <c r="J114" i="1"/>
  <c r="P114" i="1" s="1"/>
  <c r="J115" i="1"/>
  <c r="P115" i="1" s="1"/>
  <c r="J116" i="1"/>
  <c r="P116" i="1" s="1"/>
  <c r="J117" i="1"/>
  <c r="P117" i="1" s="1"/>
  <c r="J118" i="1"/>
  <c r="P118" i="1" s="1"/>
  <c r="J119" i="1"/>
  <c r="P119" i="1" s="1"/>
  <c r="J120" i="1"/>
  <c r="P120" i="1" s="1"/>
  <c r="J121" i="1"/>
  <c r="P121" i="1" s="1"/>
  <c r="J122" i="1"/>
  <c r="P122" i="1" s="1"/>
  <c r="J123" i="1"/>
  <c r="P123" i="1" s="1"/>
  <c r="J124" i="1"/>
  <c r="P124" i="1" s="1"/>
  <c r="J125" i="1"/>
  <c r="P125" i="1" s="1"/>
  <c r="J126" i="1"/>
  <c r="P126" i="1" s="1"/>
  <c r="J127" i="1"/>
  <c r="P127" i="1" s="1"/>
  <c r="J128" i="1"/>
  <c r="P128" i="1" s="1"/>
  <c r="J129" i="1"/>
  <c r="P129" i="1" s="1"/>
  <c r="J130" i="1"/>
  <c r="P130" i="1" s="1"/>
  <c r="J131" i="1"/>
  <c r="P131" i="1" s="1"/>
  <c r="J132" i="1"/>
  <c r="P132" i="1" s="1"/>
  <c r="J133" i="1"/>
  <c r="P133" i="1" s="1"/>
  <c r="J134" i="1"/>
  <c r="P134" i="1" s="1"/>
  <c r="J135" i="1"/>
  <c r="P135" i="1" s="1"/>
  <c r="J136" i="1"/>
  <c r="P136" i="1" s="1"/>
  <c r="J137" i="1"/>
  <c r="P137" i="1" s="1"/>
  <c r="J138" i="1"/>
  <c r="P138" i="1" s="1"/>
  <c r="J139" i="1"/>
  <c r="P139" i="1" s="1"/>
  <c r="J140" i="1"/>
  <c r="P140" i="1" s="1"/>
  <c r="J141" i="1"/>
  <c r="P141" i="1" s="1"/>
  <c r="J142" i="1"/>
  <c r="P142" i="1" s="1"/>
  <c r="J143" i="1"/>
  <c r="P143" i="1" s="1"/>
  <c r="J144" i="1"/>
  <c r="P144" i="1" s="1"/>
  <c r="J145" i="1"/>
  <c r="P145" i="1" s="1"/>
  <c r="J146" i="1"/>
  <c r="P146" i="1" s="1"/>
  <c r="J147" i="1"/>
  <c r="P147" i="1" s="1"/>
  <c r="J148" i="1"/>
  <c r="P148" i="1" s="1"/>
  <c r="J149" i="1"/>
  <c r="P149" i="1" s="1"/>
  <c r="J150" i="1"/>
  <c r="P150" i="1" s="1"/>
  <c r="J151" i="1"/>
  <c r="P151" i="1" s="1"/>
  <c r="J152" i="1"/>
  <c r="P152" i="1" s="1"/>
  <c r="J153" i="1"/>
  <c r="P153" i="1" s="1"/>
  <c r="J154" i="1"/>
  <c r="P154" i="1" s="1"/>
  <c r="J155" i="1"/>
  <c r="P155" i="1" s="1"/>
  <c r="J156" i="1"/>
  <c r="P156" i="1" s="1"/>
  <c r="J157" i="1"/>
  <c r="P157" i="1" s="1"/>
  <c r="J158" i="1"/>
  <c r="P158" i="1" s="1"/>
  <c r="J159" i="1"/>
  <c r="P159" i="1" s="1"/>
  <c r="J160" i="1"/>
  <c r="P160" i="1" s="1"/>
  <c r="J161" i="1"/>
  <c r="P161" i="1" s="1"/>
  <c r="J162" i="1"/>
  <c r="P162" i="1" s="1"/>
  <c r="J163" i="1"/>
  <c r="P163" i="1" s="1"/>
  <c r="J164" i="1"/>
  <c r="P164" i="1" s="1"/>
  <c r="J165" i="1"/>
  <c r="P165" i="1" s="1"/>
  <c r="J166" i="1"/>
  <c r="P166" i="1" s="1"/>
  <c r="J167" i="1"/>
  <c r="P167" i="1" s="1"/>
  <c r="J168" i="1"/>
  <c r="P168" i="1" s="1"/>
  <c r="J169" i="1"/>
  <c r="P169" i="1" s="1"/>
  <c r="J170" i="1"/>
  <c r="P170" i="1" s="1"/>
  <c r="J171" i="1"/>
  <c r="P171" i="1" s="1"/>
  <c r="J172" i="1"/>
  <c r="P172" i="1" s="1"/>
  <c r="J173" i="1"/>
  <c r="P173" i="1" s="1"/>
  <c r="J174" i="1"/>
  <c r="P174" i="1" s="1"/>
  <c r="J175" i="1"/>
  <c r="P175" i="1" s="1"/>
  <c r="J176" i="1"/>
  <c r="P176" i="1" s="1"/>
  <c r="J177" i="1"/>
  <c r="P177" i="1" s="1"/>
  <c r="J178" i="1"/>
  <c r="P178" i="1" s="1"/>
  <c r="J179" i="1"/>
  <c r="P179" i="1" s="1"/>
  <c r="J180" i="1"/>
  <c r="P180" i="1" s="1"/>
  <c r="J181" i="1"/>
  <c r="P181" i="1" s="1"/>
  <c r="J182" i="1"/>
  <c r="P182" i="1" s="1"/>
  <c r="J183" i="1"/>
  <c r="P183" i="1" s="1"/>
  <c r="J184" i="1"/>
  <c r="P184" i="1" s="1"/>
  <c r="J185" i="1"/>
  <c r="P185" i="1" s="1"/>
  <c r="J186" i="1"/>
  <c r="P186" i="1" s="1"/>
  <c r="J187" i="1"/>
  <c r="P187" i="1" s="1"/>
  <c r="J188" i="1"/>
  <c r="P188" i="1" s="1"/>
  <c r="J189" i="1"/>
  <c r="P189" i="1" s="1"/>
  <c r="J190" i="1"/>
  <c r="P190" i="1" s="1"/>
  <c r="J191" i="1"/>
  <c r="P191" i="1" s="1"/>
  <c r="J192" i="1"/>
  <c r="P192" i="1" s="1"/>
  <c r="J193" i="1"/>
  <c r="P193" i="1" s="1"/>
  <c r="J194" i="1"/>
  <c r="P194" i="1" s="1"/>
  <c r="J195" i="1"/>
  <c r="P195" i="1" s="1"/>
  <c r="J196" i="1"/>
  <c r="P196" i="1" s="1"/>
  <c r="J197" i="1"/>
  <c r="P197" i="1" s="1"/>
  <c r="J198" i="1"/>
  <c r="P198" i="1" s="1"/>
  <c r="J199" i="1"/>
  <c r="P199" i="1" s="1"/>
  <c r="J200" i="1"/>
  <c r="P200" i="1" s="1"/>
  <c r="J3" i="1"/>
  <c r="P3" i="1" s="1"/>
  <c r="J4" i="1"/>
  <c r="P4" i="1" s="1"/>
  <c r="J5" i="1"/>
  <c r="P5" i="1" s="1"/>
  <c r="K35" i="21"/>
  <c r="R35" i="21" s="1"/>
  <c r="AB35" i="21" s="1"/>
  <c r="Y25" i="21" l="1"/>
  <c r="Y27" i="21"/>
  <c r="Y26" i="21"/>
  <c r="Y28" i="21"/>
  <c r="Y29" i="21"/>
  <c r="Y30" i="21"/>
  <c r="Y31" i="21"/>
  <c r="Y32" i="21"/>
  <c r="Y34" i="21"/>
  <c r="Y38" i="21"/>
  <c r="Y39" i="21"/>
  <c r="Y40" i="21"/>
  <c r="Y43" i="21"/>
  <c r="Y44" i="21"/>
  <c r="Y45" i="21"/>
  <c r="Y47" i="21"/>
  <c r="Y48" i="21"/>
  <c r="Y49" i="21"/>
  <c r="Y50" i="21"/>
  <c r="Y51" i="21"/>
  <c r="Y52" i="21"/>
  <c r="Y53" i="21"/>
  <c r="Y54" i="21"/>
  <c r="Y55" i="21"/>
  <c r="Y56" i="21"/>
  <c r="Y57" i="21"/>
  <c r="B3" i="21" l="1"/>
  <c r="B19" i="21"/>
  <c r="B20" i="21"/>
  <c r="B36" i="21"/>
  <c r="B25" i="21"/>
  <c r="B27" i="21"/>
  <c r="B26" i="21"/>
  <c r="B35" i="21"/>
  <c r="B37" i="21"/>
  <c r="B28" i="21"/>
  <c r="B29" i="21"/>
  <c r="B30" i="21"/>
  <c r="B31" i="21"/>
  <c r="B32" i="21"/>
  <c r="B34" i="21"/>
  <c r="B38" i="21"/>
  <c r="B39" i="21"/>
  <c r="B40" i="21"/>
  <c r="B22" i="21"/>
  <c r="B44" i="21"/>
  <c r="B45" i="21"/>
  <c r="B46" i="21"/>
  <c r="B47" i="21"/>
  <c r="B48" i="21"/>
  <c r="B49" i="21"/>
  <c r="B50" i="21"/>
  <c r="B51" i="21"/>
  <c r="B52" i="21"/>
  <c r="B53" i="21"/>
  <c r="B54" i="21"/>
  <c r="B55" i="21"/>
  <c r="B56" i="21"/>
  <c r="B57" i="21"/>
  <c r="B2" i="21"/>
  <c r="A3" i="21"/>
  <c r="A19" i="21"/>
  <c r="A20" i="21"/>
  <c r="A36" i="21"/>
  <c r="A25" i="21"/>
  <c r="A27" i="21"/>
  <c r="A26" i="21"/>
  <c r="A35" i="21"/>
  <c r="A37" i="21"/>
  <c r="A28" i="21"/>
  <c r="A29" i="21"/>
  <c r="A30" i="21"/>
  <c r="A31" i="21"/>
  <c r="A32" i="21"/>
  <c r="A34" i="21"/>
  <c r="A38" i="21"/>
  <c r="A39" i="21"/>
  <c r="A40" i="21"/>
  <c r="A22" i="21"/>
  <c r="A43" i="21"/>
  <c r="A44" i="21"/>
  <c r="A45" i="21"/>
  <c r="A46" i="21"/>
  <c r="A47" i="21"/>
  <c r="A48" i="21"/>
  <c r="A49" i="21"/>
  <c r="A50" i="21"/>
  <c r="A51" i="21"/>
  <c r="A52" i="21"/>
  <c r="A53" i="21"/>
  <c r="A54" i="21"/>
  <c r="A55" i="21"/>
  <c r="A56" i="21"/>
  <c r="A57" i="21"/>
  <c r="A2" i="21"/>
  <c r="B3" i="7" l="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A3" i="2" s="1"/>
  <c r="E3" i="2" s="1"/>
  <c r="A4" i="2"/>
  <c r="AA4" i="2" s="1"/>
  <c r="E4" i="2" s="1"/>
  <c r="A5" i="2"/>
  <c r="AA5" i="2" s="1"/>
  <c r="E5" i="2" s="1"/>
  <c r="A6" i="2"/>
  <c r="AA6" i="2" s="1"/>
  <c r="E6" i="2" s="1"/>
  <c r="A7" i="2"/>
  <c r="AA7" i="2" s="1"/>
  <c r="E7" i="2" s="1"/>
  <c r="A8" i="2"/>
  <c r="AA8" i="2" s="1"/>
  <c r="E8" i="2" s="1"/>
  <c r="A9" i="2"/>
  <c r="AA9" i="2" s="1"/>
  <c r="E9" i="2" s="1"/>
  <c r="A10" i="2"/>
  <c r="AA10" i="2" s="1"/>
  <c r="E10" i="2" s="1"/>
  <c r="A11" i="2"/>
  <c r="AA11" i="2" s="1"/>
  <c r="E11" i="2" s="1"/>
  <c r="A12" i="2"/>
  <c r="AA12" i="2" s="1"/>
  <c r="E12" i="2" s="1"/>
  <c r="A13" i="2"/>
  <c r="AA13" i="2" s="1"/>
  <c r="E13" i="2" s="1"/>
  <c r="A14" i="2"/>
  <c r="AA14" i="2" s="1"/>
  <c r="E14" i="2" s="1"/>
  <c r="A15" i="2"/>
  <c r="AA15" i="2" s="1"/>
  <c r="E15" i="2" s="1"/>
  <c r="A16" i="2"/>
  <c r="AA16" i="2" s="1"/>
  <c r="E16" i="2" s="1"/>
  <c r="A17" i="2"/>
  <c r="AA17" i="2" s="1"/>
  <c r="E17" i="2" s="1"/>
  <c r="A18" i="2"/>
  <c r="AA18" i="2" s="1"/>
  <c r="E18" i="2" s="1"/>
  <c r="A19" i="2"/>
  <c r="AA19" i="2" s="1"/>
  <c r="E19" i="2" s="1"/>
  <c r="A20" i="2"/>
  <c r="AA20" i="2" s="1"/>
  <c r="E20" i="2" s="1"/>
  <c r="A21" i="2"/>
  <c r="AA21" i="2" s="1"/>
  <c r="E21" i="2" s="1"/>
  <c r="A22" i="2"/>
  <c r="AA22" i="2" s="1"/>
  <c r="E22" i="2" s="1"/>
  <c r="A23" i="2"/>
  <c r="AA23" i="2" s="1"/>
  <c r="E23" i="2" s="1"/>
  <c r="A24" i="2"/>
  <c r="AA24" i="2" s="1"/>
  <c r="E24" i="2" s="1"/>
  <c r="A25" i="2"/>
  <c r="AA25" i="2" s="1"/>
  <c r="E25" i="2" s="1"/>
  <c r="A26" i="2"/>
  <c r="AA26" i="2" s="1"/>
  <c r="E26" i="2" s="1"/>
  <c r="A27" i="2"/>
  <c r="AA27" i="2" s="1"/>
  <c r="E27" i="2" s="1"/>
  <c r="A28" i="2"/>
  <c r="AA28" i="2" s="1"/>
  <c r="E28" i="2" s="1"/>
  <c r="A29" i="2"/>
  <c r="AA29" i="2" s="1"/>
  <c r="E29" i="2" s="1"/>
  <c r="A30" i="2"/>
  <c r="AA30" i="2" s="1"/>
  <c r="E30" i="2" s="1"/>
  <c r="A31" i="2"/>
  <c r="AA31" i="2" s="1"/>
  <c r="E31" i="2" s="1"/>
  <c r="A32" i="2"/>
  <c r="AA32" i="2" s="1"/>
  <c r="E32" i="2" s="1"/>
  <c r="A33" i="2"/>
  <c r="AA33" i="2" s="1"/>
  <c r="E33" i="2" s="1"/>
  <c r="A34" i="2"/>
  <c r="AA34" i="2" s="1"/>
  <c r="E34" i="2" s="1"/>
  <c r="A35" i="2"/>
  <c r="AA35" i="2" s="1"/>
  <c r="E35" i="2" s="1"/>
  <c r="A36" i="2"/>
  <c r="AA36" i="2" s="1"/>
  <c r="E36" i="2" s="1"/>
  <c r="A37" i="2"/>
  <c r="AA37" i="2" s="1"/>
  <c r="E37" i="2" s="1"/>
  <c r="A38" i="2"/>
  <c r="AA38" i="2" s="1"/>
  <c r="E38" i="2" s="1"/>
  <c r="A39" i="2"/>
  <c r="AA39" i="2" s="1"/>
  <c r="E39" i="2" s="1"/>
  <c r="A40" i="2"/>
  <c r="AA40" i="2" s="1"/>
  <c r="E40" i="2" s="1"/>
  <c r="A41" i="2"/>
  <c r="AA41" i="2" s="1"/>
  <c r="E41" i="2" s="1"/>
  <c r="A42" i="2"/>
  <c r="AA42" i="2" s="1"/>
  <c r="E42" i="2" s="1"/>
  <c r="A43" i="2"/>
  <c r="AA43" i="2" s="1"/>
  <c r="E43" i="2" s="1"/>
  <c r="A44" i="2"/>
  <c r="AA44" i="2" s="1"/>
  <c r="E44" i="2" s="1"/>
  <c r="A45" i="2"/>
  <c r="AA45" i="2" s="1"/>
  <c r="E45" i="2" s="1"/>
  <c r="A46" i="2"/>
  <c r="AA46" i="2" s="1"/>
  <c r="E46" i="2" s="1"/>
  <c r="A47" i="2"/>
  <c r="AA47" i="2" s="1"/>
  <c r="E47" i="2" s="1"/>
  <c r="A48" i="2"/>
  <c r="AA48" i="2" s="1"/>
  <c r="E48" i="2" s="1"/>
  <c r="A49" i="2"/>
  <c r="AA49" i="2" s="1"/>
  <c r="E49" i="2" s="1"/>
  <c r="A50" i="2"/>
  <c r="AA50" i="2" s="1"/>
  <c r="E50" i="2" s="1"/>
  <c r="A51" i="2"/>
  <c r="AA51" i="2" s="1"/>
  <c r="E51" i="2" s="1"/>
  <c r="A52" i="2"/>
  <c r="AA52" i="2" s="1"/>
  <c r="E52" i="2" s="1"/>
  <c r="A53" i="2"/>
  <c r="AA53" i="2" s="1"/>
  <c r="E53" i="2" s="1"/>
  <c r="A54" i="2"/>
  <c r="AA54" i="2" s="1"/>
  <c r="E54" i="2" s="1"/>
  <c r="A55" i="2"/>
  <c r="AA55" i="2" s="1"/>
  <c r="E55" i="2" s="1"/>
  <c r="A56" i="2"/>
  <c r="AA56" i="2" s="1"/>
  <c r="E56" i="2" s="1"/>
  <c r="A57" i="2"/>
  <c r="AA57" i="2" s="1"/>
  <c r="E57" i="2" s="1"/>
  <c r="A58" i="2"/>
  <c r="AA58" i="2" s="1"/>
  <c r="E58" i="2" s="1"/>
  <c r="A59" i="2"/>
  <c r="AA59" i="2" s="1"/>
  <c r="E59" i="2" s="1"/>
  <c r="A60" i="2"/>
  <c r="AA60" i="2" s="1"/>
  <c r="E60" i="2" s="1"/>
  <c r="A61" i="2"/>
  <c r="AA61" i="2" s="1"/>
  <c r="E61" i="2" s="1"/>
  <c r="A62" i="2"/>
  <c r="AA62" i="2" s="1"/>
  <c r="E62" i="2" s="1"/>
  <c r="A63" i="2"/>
  <c r="AA63" i="2" s="1"/>
  <c r="E63" i="2" s="1"/>
  <c r="A64" i="2"/>
  <c r="AA64" i="2" s="1"/>
  <c r="E64" i="2" s="1"/>
  <c r="A65" i="2"/>
  <c r="AA65" i="2" s="1"/>
  <c r="E65" i="2" s="1"/>
  <c r="A66" i="2"/>
  <c r="AA66" i="2" s="1"/>
  <c r="E66" i="2" s="1"/>
  <c r="A67" i="2"/>
  <c r="AA67" i="2" s="1"/>
  <c r="E67" i="2" s="1"/>
  <c r="A68" i="2"/>
  <c r="AA68" i="2" s="1"/>
  <c r="E68" i="2" s="1"/>
  <c r="A69" i="2"/>
  <c r="AA69" i="2" s="1"/>
  <c r="E69" i="2" s="1"/>
  <c r="A70" i="2"/>
  <c r="AA70" i="2" s="1"/>
  <c r="E70" i="2" s="1"/>
  <c r="A71" i="2"/>
  <c r="AA71" i="2" s="1"/>
  <c r="E71" i="2" s="1"/>
  <c r="A72" i="2"/>
  <c r="AA72" i="2" s="1"/>
  <c r="E72" i="2" s="1"/>
  <c r="A73" i="2"/>
  <c r="AA73" i="2" s="1"/>
  <c r="E73" i="2" s="1"/>
  <c r="A74" i="2"/>
  <c r="AA74" i="2" s="1"/>
  <c r="E74" i="2" s="1"/>
  <c r="A75" i="2"/>
  <c r="AA75" i="2" s="1"/>
  <c r="E75" i="2" s="1"/>
  <c r="A76" i="2"/>
  <c r="AA76" i="2" s="1"/>
  <c r="E76" i="2" s="1"/>
  <c r="A77" i="2"/>
  <c r="AA77" i="2" s="1"/>
  <c r="E77" i="2" s="1"/>
  <c r="A78" i="2"/>
  <c r="AA78" i="2" s="1"/>
  <c r="E78" i="2" s="1"/>
  <c r="A79" i="2"/>
  <c r="AA79" i="2" s="1"/>
  <c r="E79" i="2" s="1"/>
  <c r="A80" i="2"/>
  <c r="AA80" i="2" s="1"/>
  <c r="E80" i="2" s="1"/>
  <c r="A81" i="2"/>
  <c r="AA81" i="2" s="1"/>
  <c r="E81" i="2" s="1"/>
  <c r="A82" i="2"/>
  <c r="AA82" i="2" s="1"/>
  <c r="E82" i="2" s="1"/>
  <c r="A83" i="2"/>
  <c r="AA83" i="2" s="1"/>
  <c r="E83" i="2" s="1"/>
  <c r="A84" i="2"/>
  <c r="AA84" i="2" s="1"/>
  <c r="E84" i="2" s="1"/>
  <c r="A85" i="2"/>
  <c r="AA85" i="2" s="1"/>
  <c r="E85" i="2" s="1"/>
  <c r="A86" i="2"/>
  <c r="AA86" i="2" s="1"/>
  <c r="E86" i="2" s="1"/>
  <c r="A87" i="2"/>
  <c r="AA87" i="2" s="1"/>
  <c r="E87" i="2" s="1"/>
  <c r="A88" i="2"/>
  <c r="AA88" i="2" s="1"/>
  <c r="E88" i="2" s="1"/>
  <c r="A89" i="2"/>
  <c r="AA89" i="2" s="1"/>
  <c r="E89" i="2" s="1"/>
  <c r="A90" i="2"/>
  <c r="AA90" i="2" s="1"/>
  <c r="E90" i="2" s="1"/>
  <c r="A91" i="2"/>
  <c r="AA91" i="2" s="1"/>
  <c r="E91" i="2" s="1"/>
  <c r="A92" i="2"/>
  <c r="AA92" i="2" s="1"/>
  <c r="E92" i="2" s="1"/>
  <c r="A93" i="2"/>
  <c r="AA93" i="2" s="1"/>
  <c r="E93" i="2" s="1"/>
  <c r="A94" i="2"/>
  <c r="AA94" i="2" s="1"/>
  <c r="E94" i="2" s="1"/>
  <c r="A95" i="2"/>
  <c r="AA95" i="2" s="1"/>
  <c r="E95" i="2" s="1"/>
  <c r="A96" i="2"/>
  <c r="AA96" i="2" s="1"/>
  <c r="E96" i="2" s="1"/>
  <c r="A97" i="2"/>
  <c r="AA97" i="2" s="1"/>
  <c r="E97" i="2" s="1"/>
  <c r="A98" i="2"/>
  <c r="AA98" i="2" s="1"/>
  <c r="E98" i="2" s="1"/>
  <c r="A99" i="2"/>
  <c r="AA99" i="2" s="1"/>
  <c r="E99" i="2" s="1"/>
  <c r="A100" i="2"/>
  <c r="AA100" i="2" s="1"/>
  <c r="E100" i="2" s="1"/>
  <c r="A101" i="2"/>
  <c r="AA101" i="2" s="1"/>
  <c r="E101" i="2" s="1"/>
  <c r="A102" i="2"/>
  <c r="AA102" i="2" s="1"/>
  <c r="E102" i="2" s="1"/>
  <c r="A103" i="2"/>
  <c r="AA103" i="2" s="1"/>
  <c r="E103" i="2" s="1"/>
  <c r="A104" i="2"/>
  <c r="AA104" i="2" s="1"/>
  <c r="E104" i="2" s="1"/>
  <c r="A105" i="2"/>
  <c r="AA105" i="2" s="1"/>
  <c r="E105" i="2" s="1"/>
  <c r="A106" i="2"/>
  <c r="AA106" i="2" s="1"/>
  <c r="E106" i="2" s="1"/>
  <c r="A107" i="2"/>
  <c r="AA107" i="2" s="1"/>
  <c r="E107" i="2" s="1"/>
  <c r="A108" i="2"/>
  <c r="AA108" i="2" s="1"/>
  <c r="E108" i="2" s="1"/>
  <c r="A109" i="2"/>
  <c r="AA109" i="2" s="1"/>
  <c r="E109" i="2" s="1"/>
  <c r="A110" i="2"/>
  <c r="AA110" i="2" s="1"/>
  <c r="E110" i="2" s="1"/>
  <c r="A111" i="2"/>
  <c r="AA111" i="2" s="1"/>
  <c r="E111" i="2" s="1"/>
  <c r="A112" i="2"/>
  <c r="AA112" i="2" s="1"/>
  <c r="E112" i="2" s="1"/>
  <c r="A113" i="2"/>
  <c r="AA113" i="2" s="1"/>
  <c r="E113" i="2" s="1"/>
  <c r="A114" i="2"/>
  <c r="AA114" i="2" s="1"/>
  <c r="E114" i="2" s="1"/>
  <c r="A115" i="2"/>
  <c r="AA115" i="2" s="1"/>
  <c r="E115" i="2" s="1"/>
  <c r="A116" i="2"/>
  <c r="AA116" i="2" s="1"/>
  <c r="E116" i="2" s="1"/>
  <c r="A117" i="2"/>
  <c r="AA117" i="2" s="1"/>
  <c r="E117" i="2" s="1"/>
  <c r="A118" i="2"/>
  <c r="AA118" i="2" s="1"/>
  <c r="E118" i="2" s="1"/>
  <c r="A119" i="2"/>
  <c r="AA119" i="2" s="1"/>
  <c r="E119" i="2" s="1"/>
  <c r="A120" i="2"/>
  <c r="AA120" i="2" s="1"/>
  <c r="E120" i="2" s="1"/>
  <c r="A121" i="2"/>
  <c r="AA121" i="2" s="1"/>
  <c r="E121" i="2" s="1"/>
  <c r="A122" i="2"/>
  <c r="AA122" i="2" s="1"/>
  <c r="E122" i="2" s="1"/>
  <c r="A123" i="2"/>
  <c r="AA123" i="2" s="1"/>
  <c r="E123" i="2" s="1"/>
  <c r="A124" i="2"/>
  <c r="AA124" i="2" s="1"/>
  <c r="E124" i="2" s="1"/>
  <c r="A125" i="2"/>
  <c r="AA125" i="2" s="1"/>
  <c r="E125" i="2" s="1"/>
  <c r="A126" i="2"/>
  <c r="AA126" i="2" s="1"/>
  <c r="E126" i="2" s="1"/>
  <c r="A127" i="2"/>
  <c r="AA127" i="2" s="1"/>
  <c r="E127" i="2" s="1"/>
  <c r="A128" i="2"/>
  <c r="AA128" i="2" s="1"/>
  <c r="E128" i="2" s="1"/>
  <c r="A129" i="2"/>
  <c r="AA129" i="2" s="1"/>
  <c r="E129" i="2" s="1"/>
  <c r="A130" i="2"/>
  <c r="AA130" i="2" s="1"/>
  <c r="E130" i="2" s="1"/>
  <c r="A131" i="2"/>
  <c r="AA131" i="2" s="1"/>
  <c r="E131" i="2" s="1"/>
  <c r="A132" i="2"/>
  <c r="AA132" i="2" s="1"/>
  <c r="E132" i="2" s="1"/>
  <c r="A133" i="2"/>
  <c r="AA133" i="2" s="1"/>
  <c r="E133" i="2" s="1"/>
  <c r="A134" i="2"/>
  <c r="AA134" i="2" s="1"/>
  <c r="E134" i="2" s="1"/>
  <c r="A135" i="2"/>
  <c r="AA135" i="2" s="1"/>
  <c r="E135" i="2" s="1"/>
  <c r="A136" i="2"/>
  <c r="AA136" i="2" s="1"/>
  <c r="E136" i="2" s="1"/>
  <c r="A137" i="2"/>
  <c r="AA137" i="2" s="1"/>
  <c r="E137" i="2" s="1"/>
  <c r="A138" i="2"/>
  <c r="AA138" i="2" s="1"/>
  <c r="E138" i="2" s="1"/>
  <c r="A139" i="2"/>
  <c r="AA139" i="2" s="1"/>
  <c r="E139" i="2" s="1"/>
  <c r="A140" i="2"/>
  <c r="AA140" i="2" s="1"/>
  <c r="E140" i="2" s="1"/>
  <c r="A141" i="2"/>
  <c r="AA141" i="2" s="1"/>
  <c r="E141" i="2" s="1"/>
  <c r="A142" i="2"/>
  <c r="AA142" i="2" s="1"/>
  <c r="E142" i="2" s="1"/>
  <c r="A143" i="2"/>
  <c r="AA143" i="2" s="1"/>
  <c r="E143" i="2" s="1"/>
  <c r="A144" i="2"/>
  <c r="AA144" i="2" s="1"/>
  <c r="E144" i="2" s="1"/>
  <c r="A145" i="2"/>
  <c r="AA145" i="2" s="1"/>
  <c r="E145" i="2" s="1"/>
  <c r="A146" i="2"/>
  <c r="AA146" i="2" s="1"/>
  <c r="E146" i="2" s="1"/>
  <c r="A147" i="2"/>
  <c r="AA147" i="2" s="1"/>
  <c r="E147" i="2" s="1"/>
  <c r="A148" i="2"/>
  <c r="AA148" i="2" s="1"/>
  <c r="E148" i="2" s="1"/>
  <c r="A149" i="2"/>
  <c r="AA149" i="2" s="1"/>
  <c r="E149" i="2" s="1"/>
  <c r="A150" i="2"/>
  <c r="AA150" i="2" s="1"/>
  <c r="E150" i="2" s="1"/>
  <c r="A151" i="2"/>
  <c r="AA151" i="2" s="1"/>
  <c r="E151" i="2" s="1"/>
  <c r="A152" i="2"/>
  <c r="AA152" i="2" s="1"/>
  <c r="E152" i="2" s="1"/>
  <c r="A153" i="2"/>
  <c r="AA153" i="2" s="1"/>
  <c r="E153" i="2" s="1"/>
  <c r="A154" i="2"/>
  <c r="AA154" i="2" s="1"/>
  <c r="E154" i="2" s="1"/>
  <c r="A155" i="2"/>
  <c r="AA155" i="2" s="1"/>
  <c r="E155" i="2" s="1"/>
  <c r="A156" i="2"/>
  <c r="AA156" i="2" s="1"/>
  <c r="E156" i="2" s="1"/>
  <c r="A157" i="2"/>
  <c r="AA157" i="2" s="1"/>
  <c r="E157" i="2" s="1"/>
  <c r="A158" i="2"/>
  <c r="AA158" i="2" s="1"/>
  <c r="E158" i="2" s="1"/>
  <c r="A159" i="2"/>
  <c r="AA159" i="2" s="1"/>
  <c r="E159" i="2" s="1"/>
  <c r="A160" i="2"/>
  <c r="AA160" i="2" s="1"/>
  <c r="E160" i="2" s="1"/>
  <c r="A161" i="2"/>
  <c r="AA161" i="2" s="1"/>
  <c r="E161" i="2" s="1"/>
  <c r="A162" i="2"/>
  <c r="AA162" i="2" s="1"/>
  <c r="E162" i="2" s="1"/>
  <c r="A163" i="2"/>
  <c r="AA163" i="2" s="1"/>
  <c r="E163" i="2" s="1"/>
  <c r="A164" i="2"/>
  <c r="AA164" i="2" s="1"/>
  <c r="E164" i="2" s="1"/>
  <c r="A165" i="2"/>
  <c r="AA165" i="2" s="1"/>
  <c r="E165" i="2" s="1"/>
  <c r="A166" i="2"/>
  <c r="AA166" i="2" s="1"/>
  <c r="E166" i="2" s="1"/>
  <c r="A167" i="2"/>
  <c r="AA167" i="2" s="1"/>
  <c r="E167" i="2" s="1"/>
  <c r="A168" i="2"/>
  <c r="AA168" i="2" s="1"/>
  <c r="E168" i="2" s="1"/>
  <c r="A169" i="2"/>
  <c r="AA169" i="2" s="1"/>
  <c r="E169" i="2" s="1"/>
  <c r="A170" i="2"/>
  <c r="AA170" i="2" s="1"/>
  <c r="E170" i="2" s="1"/>
  <c r="A171" i="2"/>
  <c r="AA171" i="2" s="1"/>
  <c r="E171" i="2" s="1"/>
  <c r="A172" i="2"/>
  <c r="AA172" i="2" s="1"/>
  <c r="E172" i="2" s="1"/>
  <c r="A173" i="2"/>
  <c r="AA173" i="2" s="1"/>
  <c r="E173" i="2" s="1"/>
  <c r="A174" i="2"/>
  <c r="AA174" i="2" s="1"/>
  <c r="E174" i="2" s="1"/>
  <c r="A175" i="2"/>
  <c r="AA175" i="2" s="1"/>
  <c r="E175" i="2" s="1"/>
  <c r="A176" i="2"/>
  <c r="AA176" i="2" s="1"/>
  <c r="E176" i="2" s="1"/>
  <c r="A177" i="2"/>
  <c r="AA177" i="2" s="1"/>
  <c r="E177" i="2" s="1"/>
  <c r="A178" i="2"/>
  <c r="AA178" i="2" s="1"/>
  <c r="E178" i="2" s="1"/>
  <c r="A179" i="2"/>
  <c r="AA179" i="2" s="1"/>
  <c r="E179" i="2" s="1"/>
  <c r="A180" i="2"/>
  <c r="AA180" i="2" s="1"/>
  <c r="E180" i="2" s="1"/>
  <c r="A181" i="2"/>
  <c r="AA181" i="2" s="1"/>
  <c r="E181" i="2" s="1"/>
  <c r="A182" i="2"/>
  <c r="AA182" i="2" s="1"/>
  <c r="E182" i="2" s="1"/>
  <c r="A183" i="2"/>
  <c r="AA183" i="2" s="1"/>
  <c r="E183" i="2" s="1"/>
  <c r="A184" i="2"/>
  <c r="AA184" i="2" s="1"/>
  <c r="E184" i="2" s="1"/>
  <c r="A185" i="2"/>
  <c r="AA185" i="2" s="1"/>
  <c r="E185" i="2" s="1"/>
  <c r="A186" i="2"/>
  <c r="AA186" i="2" s="1"/>
  <c r="E186" i="2" s="1"/>
  <c r="A187" i="2"/>
  <c r="AA187" i="2" s="1"/>
  <c r="E187" i="2" s="1"/>
  <c r="A188" i="2"/>
  <c r="AA188" i="2" s="1"/>
  <c r="E188" i="2" s="1"/>
  <c r="A189" i="2"/>
  <c r="AA189" i="2" s="1"/>
  <c r="E189" i="2" s="1"/>
  <c r="A190" i="2"/>
  <c r="AA190" i="2" s="1"/>
  <c r="E190" i="2" s="1"/>
  <c r="A191" i="2"/>
  <c r="AA191" i="2" s="1"/>
  <c r="E191" i="2" s="1"/>
  <c r="A192" i="2"/>
  <c r="AA192" i="2" s="1"/>
  <c r="E192" i="2" s="1"/>
  <c r="A193" i="2"/>
  <c r="AA193" i="2" s="1"/>
  <c r="E193" i="2" s="1"/>
  <c r="A194" i="2"/>
  <c r="AA194" i="2" s="1"/>
  <c r="E194" i="2" s="1"/>
  <c r="A195" i="2"/>
  <c r="AA195" i="2" s="1"/>
  <c r="E195" i="2" s="1"/>
  <c r="A196" i="2"/>
  <c r="AA196" i="2" s="1"/>
  <c r="E196" i="2" s="1"/>
  <c r="A197" i="2"/>
  <c r="AA197" i="2" s="1"/>
  <c r="E197" i="2" s="1"/>
  <c r="A198" i="2"/>
  <c r="AA198" i="2" s="1"/>
  <c r="E198" i="2" s="1"/>
  <c r="A199" i="2"/>
  <c r="AA199" i="2" s="1"/>
  <c r="E199" i="2" s="1"/>
  <c r="A200" i="2"/>
  <c r="AA200" i="2" s="1"/>
  <c r="E200" i="2" s="1"/>
  <c r="A201" i="2"/>
  <c r="AA201" i="2" s="1"/>
  <c r="E201" i="2" s="1"/>
  <c r="A202" i="2"/>
  <c r="AA202" i="2" s="1"/>
  <c r="E202" i="2" s="1"/>
  <c r="A203" i="2"/>
  <c r="AA203" i="2" s="1"/>
  <c r="E203" i="2" s="1"/>
  <c r="A204" i="2"/>
  <c r="AA204" i="2" s="1"/>
  <c r="E204" i="2" s="1"/>
  <c r="A205" i="2"/>
  <c r="AA205" i="2" s="1"/>
  <c r="E205" i="2" s="1"/>
  <c r="A206" i="2"/>
  <c r="AA206" i="2" s="1"/>
  <c r="E206" i="2" s="1"/>
  <c r="A207" i="2"/>
  <c r="AA207" i="2" s="1"/>
  <c r="E207" i="2" s="1"/>
  <c r="A208" i="2"/>
  <c r="AA208" i="2" s="1"/>
  <c r="E208" i="2" s="1"/>
  <c r="A209" i="2"/>
  <c r="AA209" i="2" s="1"/>
  <c r="E209" i="2" s="1"/>
  <c r="A210" i="2"/>
  <c r="AA210" i="2" s="1"/>
  <c r="E210" i="2" s="1"/>
  <c r="A211" i="2"/>
  <c r="AA211" i="2" s="1"/>
  <c r="E211" i="2" s="1"/>
  <c r="A212" i="2"/>
  <c r="AA212" i="2" s="1"/>
  <c r="E212" i="2" s="1"/>
  <c r="A213" i="2"/>
  <c r="AA213" i="2" s="1"/>
  <c r="E213" i="2" s="1"/>
  <c r="A214" i="2"/>
  <c r="AA214" i="2" s="1"/>
  <c r="E214" i="2" s="1"/>
  <c r="A215" i="2"/>
  <c r="AA215" i="2" s="1"/>
  <c r="E215" i="2" s="1"/>
  <c r="A216" i="2"/>
  <c r="AA216" i="2" s="1"/>
  <c r="E216" i="2" s="1"/>
  <c r="A217" i="2"/>
  <c r="AA217" i="2" s="1"/>
  <c r="E217" i="2" s="1"/>
  <c r="A218" i="2"/>
  <c r="AA218" i="2" s="1"/>
  <c r="E218" i="2" s="1"/>
  <c r="A219" i="2"/>
  <c r="AA219" i="2" s="1"/>
  <c r="E219" i="2" s="1"/>
  <c r="A220" i="2"/>
  <c r="AA220" i="2" s="1"/>
  <c r="E220" i="2" s="1"/>
  <c r="A221" i="2"/>
  <c r="AA221" i="2" s="1"/>
  <c r="E221" i="2" s="1"/>
  <c r="A222" i="2"/>
  <c r="AA222" i="2" s="1"/>
  <c r="E222" i="2" s="1"/>
  <c r="A223" i="2"/>
  <c r="AA223" i="2" s="1"/>
  <c r="E223" i="2" s="1"/>
  <c r="A224" i="2"/>
  <c r="AA224" i="2" s="1"/>
  <c r="E224" i="2" s="1"/>
  <c r="A225" i="2"/>
  <c r="AA225" i="2" s="1"/>
  <c r="E225" i="2" s="1"/>
  <c r="A226" i="2"/>
  <c r="AA226" i="2" s="1"/>
  <c r="E226" i="2" s="1"/>
  <c r="A227" i="2"/>
  <c r="AA227" i="2" s="1"/>
  <c r="E227" i="2" s="1"/>
  <c r="A228" i="2"/>
  <c r="AA228" i="2" s="1"/>
  <c r="E228" i="2" s="1"/>
  <c r="A229" i="2"/>
  <c r="AA229" i="2" s="1"/>
  <c r="E229" i="2" s="1"/>
  <c r="A230" i="2"/>
  <c r="AA230" i="2" s="1"/>
  <c r="E230" i="2" s="1"/>
  <c r="A231" i="2"/>
  <c r="AA231" i="2" s="1"/>
  <c r="E231" i="2" s="1"/>
  <c r="A232" i="2"/>
  <c r="AA232" i="2" s="1"/>
  <c r="E232" i="2" s="1"/>
  <c r="A233" i="2"/>
  <c r="AA233" i="2" s="1"/>
  <c r="E233" i="2" s="1"/>
  <c r="A234" i="2"/>
  <c r="AA234" i="2" s="1"/>
  <c r="E234" i="2" s="1"/>
  <c r="A235" i="2"/>
  <c r="AA235" i="2" s="1"/>
  <c r="E235" i="2" s="1"/>
  <c r="A236" i="2"/>
  <c r="AA236" i="2" s="1"/>
  <c r="E236" i="2" s="1"/>
  <c r="A237" i="2"/>
  <c r="AA237" i="2" s="1"/>
  <c r="E237" i="2" s="1"/>
  <c r="A238" i="2"/>
  <c r="AA238" i="2" s="1"/>
  <c r="E238" i="2" s="1"/>
  <c r="A239" i="2"/>
  <c r="AA239" i="2" s="1"/>
  <c r="E239" i="2" s="1"/>
  <c r="A240" i="2"/>
  <c r="AA240" i="2" s="1"/>
  <c r="E240" i="2" s="1"/>
  <c r="A241" i="2"/>
  <c r="AA241" i="2" s="1"/>
  <c r="E241" i="2" s="1"/>
  <c r="A242" i="2"/>
  <c r="AA242" i="2" s="1"/>
  <c r="E242" i="2" s="1"/>
  <c r="A243" i="2"/>
  <c r="AA243" i="2" s="1"/>
  <c r="E243" i="2" s="1"/>
  <c r="A244" i="2"/>
  <c r="AA244" i="2" s="1"/>
  <c r="E244" i="2" s="1"/>
  <c r="A245" i="2"/>
  <c r="AA245" i="2" s="1"/>
  <c r="E245" i="2" s="1"/>
  <c r="A246" i="2"/>
  <c r="AA246" i="2" s="1"/>
  <c r="E246" i="2" s="1"/>
  <c r="A247" i="2"/>
  <c r="AA247" i="2" s="1"/>
  <c r="E247" i="2" s="1"/>
  <c r="A248" i="2"/>
  <c r="AA248" i="2" s="1"/>
  <c r="E248" i="2" s="1"/>
  <c r="A249" i="2"/>
  <c r="AA249" i="2" s="1"/>
  <c r="E249" i="2" s="1"/>
  <c r="A250" i="2"/>
  <c r="AA250" i="2" s="1"/>
  <c r="E250" i="2" s="1"/>
  <c r="A251" i="2"/>
  <c r="AA251" i="2" s="1"/>
  <c r="E251" i="2" s="1"/>
  <c r="A252" i="2"/>
  <c r="AA252" i="2" s="1"/>
  <c r="E252" i="2" s="1"/>
  <c r="A253" i="2"/>
  <c r="AA253" i="2" s="1"/>
  <c r="E253" i="2" s="1"/>
  <c r="A254" i="2"/>
  <c r="AA254" i="2" s="1"/>
  <c r="E254" i="2" s="1"/>
  <c r="A255" i="2"/>
  <c r="AA255" i="2" s="1"/>
  <c r="E255" i="2" s="1"/>
  <c r="A256" i="2"/>
  <c r="AA256" i="2" s="1"/>
  <c r="E256" i="2" s="1"/>
  <c r="A257" i="2"/>
  <c r="AA257" i="2" s="1"/>
  <c r="E257" i="2" s="1"/>
  <c r="A258" i="2"/>
  <c r="AA258" i="2" s="1"/>
  <c r="E258" i="2" s="1"/>
  <c r="A259" i="2"/>
  <c r="AA259" i="2" s="1"/>
  <c r="E259" i="2" s="1"/>
  <c r="A260" i="2"/>
  <c r="AA260" i="2" s="1"/>
  <c r="E260" i="2" s="1"/>
  <c r="A261" i="2"/>
  <c r="AA261" i="2" s="1"/>
  <c r="E261" i="2" s="1"/>
  <c r="A262" i="2"/>
  <c r="AA262" i="2" s="1"/>
  <c r="E262" i="2" s="1"/>
  <c r="A263" i="2"/>
  <c r="AA263" i="2" s="1"/>
  <c r="E263" i="2" s="1"/>
  <c r="A264" i="2"/>
  <c r="AA264" i="2" s="1"/>
  <c r="E264" i="2" s="1"/>
  <c r="A265" i="2"/>
  <c r="AA265" i="2" s="1"/>
  <c r="E265" i="2" s="1"/>
  <c r="A266" i="2"/>
  <c r="AA266" i="2" s="1"/>
  <c r="E266" i="2" s="1"/>
  <c r="A267" i="2"/>
  <c r="AA267" i="2" s="1"/>
  <c r="E267" i="2" s="1"/>
  <c r="A268" i="2"/>
  <c r="AA268" i="2" s="1"/>
  <c r="E268" i="2" s="1"/>
  <c r="A269" i="2"/>
  <c r="AA269" i="2" s="1"/>
  <c r="E269" i="2" s="1"/>
  <c r="A270" i="2"/>
  <c r="AA270" i="2" s="1"/>
  <c r="E270" i="2" s="1"/>
  <c r="A271" i="2"/>
  <c r="AA271" i="2" s="1"/>
  <c r="E271" i="2" s="1"/>
  <c r="A272" i="2"/>
  <c r="AA272" i="2" s="1"/>
  <c r="E272" i="2" s="1"/>
  <c r="A273" i="2"/>
  <c r="AA273" i="2" s="1"/>
  <c r="E273" i="2" s="1"/>
  <c r="A274" i="2"/>
  <c r="AA274" i="2" s="1"/>
  <c r="E274" i="2" s="1"/>
  <c r="A275" i="2"/>
  <c r="AA275" i="2" s="1"/>
  <c r="E275" i="2" s="1"/>
  <c r="A276" i="2"/>
  <c r="AA276" i="2" s="1"/>
  <c r="E276" i="2" s="1"/>
  <c r="A277" i="2"/>
  <c r="AA277" i="2" s="1"/>
  <c r="E277" i="2" s="1"/>
  <c r="A278" i="2"/>
  <c r="AA278" i="2" s="1"/>
  <c r="E278" i="2" s="1"/>
  <c r="A279" i="2"/>
  <c r="AA279" i="2" s="1"/>
  <c r="E279" i="2" s="1"/>
  <c r="A280" i="2"/>
  <c r="AA280" i="2" s="1"/>
  <c r="E280" i="2" s="1"/>
  <c r="A281" i="2"/>
  <c r="AA281" i="2" s="1"/>
  <c r="E281" i="2" s="1"/>
  <c r="A282" i="2"/>
  <c r="AA282" i="2" s="1"/>
  <c r="E282" i="2" s="1"/>
  <c r="A283" i="2"/>
  <c r="AA283" i="2" s="1"/>
  <c r="E283" i="2" s="1"/>
  <c r="A284" i="2"/>
  <c r="AA284" i="2" s="1"/>
  <c r="E284" i="2" s="1"/>
  <c r="A285" i="2"/>
  <c r="AA285" i="2" s="1"/>
  <c r="E285" i="2" s="1"/>
  <c r="A286" i="2"/>
  <c r="AA286" i="2" s="1"/>
  <c r="E286" i="2" s="1"/>
  <c r="A287" i="2"/>
  <c r="AA287" i="2" s="1"/>
  <c r="E287" i="2" s="1"/>
  <c r="A288" i="2"/>
  <c r="AA288" i="2" s="1"/>
  <c r="E288" i="2" s="1"/>
  <c r="A289" i="2"/>
  <c r="AA289" i="2" s="1"/>
  <c r="E289" i="2" s="1"/>
  <c r="A290" i="2"/>
  <c r="AA290" i="2" s="1"/>
  <c r="E290" i="2" s="1"/>
  <c r="A291" i="2"/>
  <c r="AA291" i="2" s="1"/>
  <c r="E291" i="2" s="1"/>
  <c r="A292" i="2"/>
  <c r="AA292" i="2" s="1"/>
  <c r="E292" i="2" s="1"/>
  <c r="A293" i="2"/>
  <c r="AA293" i="2" s="1"/>
  <c r="E293" i="2" s="1"/>
  <c r="A294" i="2"/>
  <c r="AA294" i="2" s="1"/>
  <c r="E294" i="2" s="1"/>
  <c r="A295" i="2"/>
  <c r="AA295" i="2" s="1"/>
  <c r="E295" i="2" s="1"/>
  <c r="A296" i="2"/>
  <c r="AA296" i="2" s="1"/>
  <c r="E296" i="2" s="1"/>
  <c r="A297" i="2"/>
  <c r="AA297" i="2" s="1"/>
  <c r="E297" i="2" s="1"/>
  <c r="A298" i="2"/>
  <c r="AA298" i="2" s="1"/>
  <c r="E298" i="2" s="1"/>
  <c r="A299" i="2"/>
  <c r="AA299" i="2" s="1"/>
  <c r="E299" i="2" s="1"/>
  <c r="A300" i="2"/>
  <c r="AA300" i="2" s="1"/>
  <c r="E300" i="2" s="1"/>
  <c r="A301" i="2"/>
  <c r="AA301" i="2" s="1"/>
  <c r="E301" i="2" s="1"/>
  <c r="A302" i="2"/>
  <c r="AA302" i="2" s="1"/>
  <c r="E302" i="2" s="1"/>
  <c r="A303" i="2"/>
  <c r="AA303" i="2" s="1"/>
  <c r="E303" i="2" s="1"/>
  <c r="A304" i="2"/>
  <c r="AA304" i="2" s="1"/>
  <c r="E304" i="2" s="1"/>
  <c r="A305" i="2"/>
  <c r="AA305" i="2" s="1"/>
  <c r="E305" i="2" s="1"/>
  <c r="A306" i="2"/>
  <c r="AA306" i="2" s="1"/>
  <c r="E306" i="2" s="1"/>
  <c r="A307" i="2"/>
  <c r="AA307" i="2" s="1"/>
  <c r="E307" i="2" s="1"/>
  <c r="A308" i="2"/>
  <c r="AA308" i="2" s="1"/>
  <c r="E308" i="2" s="1"/>
  <c r="A309" i="2"/>
  <c r="AA309" i="2" s="1"/>
  <c r="E309" i="2" s="1"/>
  <c r="A310" i="2"/>
  <c r="AA310" i="2" s="1"/>
  <c r="E310" i="2" s="1"/>
  <c r="A311" i="2"/>
  <c r="AA311" i="2" s="1"/>
  <c r="E311" i="2" s="1"/>
  <c r="A312" i="2"/>
  <c r="AA312" i="2" s="1"/>
  <c r="E312" i="2" s="1"/>
  <c r="A313" i="2"/>
  <c r="AA313" i="2" s="1"/>
  <c r="E313" i="2" s="1"/>
  <c r="A314" i="2"/>
  <c r="AA314" i="2" s="1"/>
  <c r="E314" i="2" s="1"/>
  <c r="A315" i="2"/>
  <c r="AA315" i="2" s="1"/>
  <c r="E315" i="2" s="1"/>
  <c r="A316" i="2"/>
  <c r="AA316" i="2" s="1"/>
  <c r="E316" i="2" s="1"/>
  <c r="A317" i="2"/>
  <c r="AA317" i="2" s="1"/>
  <c r="E317" i="2" s="1"/>
  <c r="A318" i="2"/>
  <c r="AA318" i="2" s="1"/>
  <c r="E318" i="2" s="1"/>
  <c r="A319" i="2"/>
  <c r="AA319" i="2" s="1"/>
  <c r="E319" i="2" s="1"/>
  <c r="A320" i="2"/>
  <c r="AA320" i="2" s="1"/>
  <c r="E320" i="2" s="1"/>
  <c r="A321" i="2"/>
  <c r="AA321" i="2" s="1"/>
  <c r="E321" i="2" s="1"/>
  <c r="A322" i="2"/>
  <c r="AA322" i="2" s="1"/>
  <c r="E322" i="2" s="1"/>
  <c r="A323" i="2"/>
  <c r="AA323" i="2" s="1"/>
  <c r="E323" i="2" s="1"/>
  <c r="A324" i="2"/>
  <c r="AA324" i="2" s="1"/>
  <c r="E324" i="2" s="1"/>
  <c r="A325" i="2"/>
  <c r="AA325" i="2" s="1"/>
  <c r="E325" i="2" s="1"/>
  <c r="A326" i="2"/>
  <c r="AA326" i="2" s="1"/>
  <c r="E326" i="2" s="1"/>
  <c r="A327" i="2"/>
  <c r="AA327" i="2" s="1"/>
  <c r="E327" i="2" s="1"/>
  <c r="A328" i="2"/>
  <c r="AA328" i="2" s="1"/>
  <c r="E328" i="2" s="1"/>
  <c r="A329" i="2"/>
  <c r="AA329" i="2" s="1"/>
  <c r="E329" i="2" s="1"/>
  <c r="A330" i="2"/>
  <c r="AA330" i="2" s="1"/>
  <c r="E330" i="2" s="1"/>
  <c r="A331" i="2"/>
  <c r="AA331" i="2" s="1"/>
  <c r="E331" i="2" s="1"/>
  <c r="A332" i="2"/>
  <c r="AA332" i="2" s="1"/>
  <c r="E332" i="2" s="1"/>
  <c r="A333" i="2"/>
  <c r="AA333" i="2" s="1"/>
  <c r="E333" i="2" s="1"/>
  <c r="A334" i="2"/>
  <c r="AA334" i="2" s="1"/>
  <c r="E334" i="2" s="1"/>
  <c r="A335" i="2"/>
  <c r="AA335" i="2" s="1"/>
  <c r="E335" i="2" s="1"/>
  <c r="A336" i="2"/>
  <c r="AA336" i="2" s="1"/>
  <c r="E336" i="2" s="1"/>
  <c r="A337" i="2"/>
  <c r="AA337" i="2" s="1"/>
  <c r="E337" i="2" s="1"/>
  <c r="A338" i="2"/>
  <c r="AA338" i="2" s="1"/>
  <c r="E338" i="2" s="1"/>
  <c r="A339" i="2"/>
  <c r="AA339" i="2" s="1"/>
  <c r="E339" i="2" s="1"/>
  <c r="A340" i="2"/>
  <c r="AA340" i="2" s="1"/>
  <c r="E340" i="2" s="1"/>
  <c r="A341" i="2"/>
  <c r="AA341" i="2" s="1"/>
  <c r="E341" i="2" s="1"/>
  <c r="A342" i="2"/>
  <c r="AA342" i="2" s="1"/>
  <c r="E342" i="2" s="1"/>
  <c r="A343" i="2"/>
  <c r="AA343" i="2" s="1"/>
  <c r="E343" i="2" s="1"/>
  <c r="A344" i="2"/>
  <c r="AA344" i="2" s="1"/>
  <c r="E344" i="2" s="1"/>
  <c r="A345" i="2"/>
  <c r="AA345" i="2" s="1"/>
  <c r="E345" i="2" s="1"/>
  <c r="A346" i="2"/>
  <c r="AA346" i="2" s="1"/>
  <c r="E346" i="2" s="1"/>
  <c r="A347" i="2"/>
  <c r="AA347" i="2" s="1"/>
  <c r="E347" i="2" s="1"/>
  <c r="A348" i="2"/>
  <c r="AA348" i="2" s="1"/>
  <c r="E348" i="2" s="1"/>
  <c r="A349" i="2"/>
  <c r="AA349" i="2" s="1"/>
  <c r="E349" i="2" s="1"/>
  <c r="A350" i="2"/>
  <c r="AA350" i="2" s="1"/>
  <c r="E350" i="2" s="1"/>
  <c r="A351" i="2"/>
  <c r="AA351" i="2" s="1"/>
  <c r="E351" i="2" s="1"/>
  <c r="A352" i="2"/>
  <c r="AA352" i="2" s="1"/>
  <c r="E352" i="2" s="1"/>
  <c r="A353" i="2"/>
  <c r="AA353" i="2" s="1"/>
  <c r="E353" i="2" s="1"/>
  <c r="A354" i="2"/>
  <c r="AA354" i="2" s="1"/>
  <c r="E354" i="2" s="1"/>
  <c r="A355" i="2"/>
  <c r="AA355" i="2" s="1"/>
  <c r="E355" i="2" s="1"/>
  <c r="A356" i="2"/>
  <c r="AA356" i="2" s="1"/>
  <c r="E356" i="2" s="1"/>
  <c r="A357" i="2"/>
  <c r="AA357" i="2" s="1"/>
  <c r="E357" i="2" s="1"/>
  <c r="A358" i="2"/>
  <c r="AA358" i="2" s="1"/>
  <c r="E358" i="2" s="1"/>
  <c r="A359" i="2"/>
  <c r="AA359" i="2" s="1"/>
  <c r="E359" i="2" s="1"/>
  <c r="A360" i="2"/>
  <c r="AA360" i="2" s="1"/>
  <c r="E360" i="2" s="1"/>
  <c r="A361" i="2"/>
  <c r="AA361" i="2" s="1"/>
  <c r="E361" i="2" s="1"/>
  <c r="A362" i="2"/>
  <c r="AA362" i="2" s="1"/>
  <c r="E362" i="2" s="1"/>
  <c r="A363" i="2"/>
  <c r="AA363" i="2" s="1"/>
  <c r="E363" i="2" s="1"/>
  <c r="A364" i="2"/>
  <c r="AA364" i="2" s="1"/>
  <c r="E364" i="2" s="1"/>
  <c r="A365" i="2"/>
  <c r="AA365" i="2" s="1"/>
  <c r="E365" i="2" s="1"/>
  <c r="A366" i="2"/>
  <c r="AA366" i="2" s="1"/>
  <c r="E366" i="2" s="1"/>
  <c r="A367" i="2"/>
  <c r="AA367" i="2" s="1"/>
  <c r="E367" i="2" s="1"/>
  <c r="A368" i="2"/>
  <c r="AA368" i="2" s="1"/>
  <c r="E368" i="2" s="1"/>
  <c r="A369" i="2"/>
  <c r="AA369" i="2" s="1"/>
  <c r="E369" i="2" s="1"/>
  <c r="A370" i="2"/>
  <c r="AA370" i="2" s="1"/>
  <c r="E370" i="2" s="1"/>
  <c r="A371" i="2"/>
  <c r="AA371" i="2" s="1"/>
  <c r="E371" i="2" s="1"/>
  <c r="A372" i="2"/>
  <c r="AA372" i="2" s="1"/>
  <c r="E372" i="2" s="1"/>
  <c r="A373" i="2"/>
  <c r="AA373" i="2" s="1"/>
  <c r="E373" i="2" s="1"/>
  <c r="A374" i="2"/>
  <c r="AA374" i="2" s="1"/>
  <c r="E374" i="2" s="1"/>
  <c r="A375" i="2"/>
  <c r="AA375" i="2" s="1"/>
  <c r="E375" i="2" s="1"/>
  <c r="A376" i="2"/>
  <c r="AA376" i="2" s="1"/>
  <c r="E376" i="2" s="1"/>
  <c r="A377" i="2"/>
  <c r="AA377" i="2" s="1"/>
  <c r="E377" i="2" s="1"/>
  <c r="A378" i="2"/>
  <c r="AA378" i="2" s="1"/>
  <c r="E378" i="2" s="1"/>
  <c r="A379" i="2"/>
  <c r="AA379" i="2" s="1"/>
  <c r="E379" i="2" s="1"/>
  <c r="A380" i="2"/>
  <c r="AA380" i="2" s="1"/>
  <c r="E380" i="2" s="1"/>
  <c r="A381" i="2"/>
  <c r="AA381" i="2" s="1"/>
  <c r="E381" i="2" s="1"/>
  <c r="A382" i="2"/>
  <c r="AA382" i="2" s="1"/>
  <c r="E382" i="2" s="1"/>
  <c r="A383" i="2"/>
  <c r="AA383" i="2" s="1"/>
  <c r="E383" i="2" s="1"/>
  <c r="A384" i="2"/>
  <c r="AA384" i="2" s="1"/>
  <c r="E384" i="2" s="1"/>
  <c r="A385" i="2"/>
  <c r="AA385" i="2" s="1"/>
  <c r="E385" i="2" s="1"/>
  <c r="A386" i="2"/>
  <c r="AA386" i="2" s="1"/>
  <c r="E386" i="2" s="1"/>
  <c r="A387" i="2"/>
  <c r="AA387" i="2" s="1"/>
  <c r="E387" i="2" s="1"/>
  <c r="A388" i="2"/>
  <c r="AA388" i="2" s="1"/>
  <c r="E388" i="2" s="1"/>
  <c r="A389" i="2"/>
  <c r="AA389" i="2" s="1"/>
  <c r="E389" i="2" s="1"/>
  <c r="A390" i="2"/>
  <c r="AA390" i="2" s="1"/>
  <c r="E390" i="2" s="1"/>
  <c r="A391" i="2"/>
  <c r="AA391" i="2" s="1"/>
  <c r="E391" i="2" s="1"/>
  <c r="A392" i="2"/>
  <c r="AA392" i="2" s="1"/>
  <c r="E392" i="2" s="1"/>
  <c r="A393" i="2"/>
  <c r="AA393" i="2" s="1"/>
  <c r="E393" i="2" s="1"/>
  <c r="A394" i="2"/>
  <c r="AA394" i="2" s="1"/>
  <c r="E394" i="2" s="1"/>
  <c r="A395" i="2"/>
  <c r="AA395" i="2" s="1"/>
  <c r="E395" i="2" s="1"/>
  <c r="A396" i="2"/>
  <c r="AA396" i="2" s="1"/>
  <c r="E396" i="2" s="1"/>
  <c r="A397" i="2"/>
  <c r="AA397" i="2" s="1"/>
  <c r="E397" i="2" s="1"/>
  <c r="A398" i="2"/>
  <c r="AA398" i="2" s="1"/>
  <c r="E398" i="2" s="1"/>
  <c r="A399" i="2"/>
  <c r="AA399" i="2" s="1"/>
  <c r="E399" i="2" s="1"/>
  <c r="A400" i="2"/>
  <c r="AA400" i="2" s="1"/>
  <c r="E400" i="2" s="1"/>
  <c r="A401" i="2"/>
  <c r="AA401" i="2" s="1"/>
  <c r="E401" i="2" s="1"/>
  <c r="A402" i="2"/>
  <c r="AA402" i="2" s="1"/>
  <c r="E402" i="2" s="1"/>
  <c r="A403" i="2"/>
  <c r="AA403" i="2" s="1"/>
  <c r="E403" i="2" s="1"/>
  <c r="A404" i="2"/>
  <c r="AA404" i="2" s="1"/>
  <c r="E404" i="2" s="1"/>
  <c r="A405" i="2"/>
  <c r="AA405" i="2" s="1"/>
  <c r="E405" i="2" s="1"/>
  <c r="A406" i="2"/>
  <c r="AA406" i="2" s="1"/>
  <c r="E406" i="2" s="1"/>
  <c r="A407" i="2"/>
  <c r="AA407" i="2" s="1"/>
  <c r="E407" i="2" s="1"/>
  <c r="A408" i="2"/>
  <c r="AA408" i="2" s="1"/>
  <c r="E408" i="2" s="1"/>
  <c r="A409" i="2"/>
  <c r="AA409" i="2" s="1"/>
  <c r="E409" i="2" s="1"/>
  <c r="A410" i="2"/>
  <c r="AA410" i="2" s="1"/>
  <c r="E410" i="2" s="1"/>
  <c r="A411" i="2"/>
  <c r="AA411" i="2" s="1"/>
  <c r="E411" i="2" s="1"/>
  <c r="A412" i="2"/>
  <c r="AA412" i="2" s="1"/>
  <c r="E412" i="2" s="1"/>
  <c r="A413" i="2"/>
  <c r="AA413" i="2" s="1"/>
  <c r="E413" i="2" s="1"/>
  <c r="A414" i="2"/>
  <c r="AA414" i="2" s="1"/>
  <c r="E414" i="2" s="1"/>
  <c r="A415" i="2"/>
  <c r="AA415" i="2" s="1"/>
  <c r="E415" i="2" s="1"/>
  <c r="A416" i="2"/>
  <c r="AA416" i="2" s="1"/>
  <c r="E416" i="2" s="1"/>
  <c r="A417" i="2"/>
  <c r="AA417" i="2" s="1"/>
  <c r="E417" i="2" s="1"/>
  <c r="A418" i="2"/>
  <c r="AA418" i="2" s="1"/>
  <c r="E418" i="2" s="1"/>
  <c r="A419" i="2"/>
  <c r="AA419" i="2" s="1"/>
  <c r="E419" i="2" s="1"/>
  <c r="A420" i="2"/>
  <c r="AA420" i="2" s="1"/>
  <c r="E420" i="2" s="1"/>
  <c r="A421" i="2"/>
  <c r="AA421" i="2" s="1"/>
  <c r="E421" i="2" s="1"/>
  <c r="A422" i="2"/>
  <c r="AA422" i="2" s="1"/>
  <c r="E422" i="2" s="1"/>
  <c r="A423" i="2"/>
  <c r="AA423" i="2" s="1"/>
  <c r="E423" i="2" s="1"/>
  <c r="A424" i="2"/>
  <c r="AA424" i="2" s="1"/>
  <c r="E424" i="2" s="1"/>
  <c r="A425" i="2"/>
  <c r="AA425" i="2" s="1"/>
  <c r="E425" i="2" s="1"/>
  <c r="A426" i="2"/>
  <c r="AA426" i="2" s="1"/>
  <c r="E426" i="2" s="1"/>
  <c r="A427" i="2"/>
  <c r="AA427" i="2" s="1"/>
  <c r="E427" i="2" s="1"/>
  <c r="A428" i="2"/>
  <c r="AA428" i="2" s="1"/>
  <c r="E428" i="2" s="1"/>
  <c r="A429" i="2"/>
  <c r="AA429" i="2" s="1"/>
  <c r="E429" i="2" s="1"/>
  <c r="A430" i="2"/>
  <c r="AA430" i="2" s="1"/>
  <c r="E430" i="2" s="1"/>
  <c r="A431" i="2"/>
  <c r="AA431" i="2" s="1"/>
  <c r="E431" i="2" s="1"/>
  <c r="A432" i="2"/>
  <c r="AA432" i="2" s="1"/>
  <c r="E432" i="2" s="1"/>
  <c r="A433" i="2"/>
  <c r="AA433" i="2" s="1"/>
  <c r="E433" i="2" s="1"/>
  <c r="A434" i="2"/>
  <c r="AA434" i="2" s="1"/>
  <c r="E434" i="2" s="1"/>
  <c r="A435" i="2"/>
  <c r="AA435" i="2" s="1"/>
  <c r="E435" i="2" s="1"/>
  <c r="A436" i="2"/>
  <c r="AA436" i="2" s="1"/>
  <c r="E436" i="2" s="1"/>
  <c r="A437" i="2"/>
  <c r="AA437" i="2" s="1"/>
  <c r="E437" i="2" s="1"/>
  <c r="A438" i="2"/>
  <c r="AA438" i="2" s="1"/>
  <c r="E438" i="2" s="1"/>
  <c r="A439" i="2"/>
  <c r="AA439" i="2" s="1"/>
  <c r="E439" i="2" s="1"/>
  <c r="A440" i="2"/>
  <c r="AA440" i="2" s="1"/>
  <c r="E440" i="2" s="1"/>
  <c r="A441" i="2"/>
  <c r="AA441" i="2" s="1"/>
  <c r="E441" i="2" s="1"/>
  <c r="A442" i="2"/>
  <c r="AA442" i="2" s="1"/>
  <c r="E442" i="2" s="1"/>
  <c r="A443" i="2"/>
  <c r="AA443" i="2" s="1"/>
  <c r="E443" i="2" s="1"/>
  <c r="A444" i="2"/>
  <c r="AA444" i="2" s="1"/>
  <c r="E444" i="2" s="1"/>
  <c r="A445" i="2"/>
  <c r="AA445" i="2" s="1"/>
  <c r="E445" i="2" s="1"/>
  <c r="A446" i="2"/>
  <c r="AA446" i="2" s="1"/>
  <c r="E446" i="2" s="1"/>
  <c r="A447" i="2"/>
  <c r="AA447" i="2" s="1"/>
  <c r="E447" i="2" s="1"/>
  <c r="A448" i="2"/>
  <c r="AA448" i="2" s="1"/>
  <c r="E448" i="2" s="1"/>
  <c r="A449" i="2"/>
  <c r="AA449" i="2" s="1"/>
  <c r="E449" i="2" s="1"/>
  <c r="A450" i="2"/>
  <c r="AA450" i="2" s="1"/>
  <c r="E450" i="2" s="1"/>
  <c r="A451" i="2"/>
  <c r="AA451" i="2" s="1"/>
  <c r="E451" i="2" s="1"/>
  <c r="A452" i="2"/>
  <c r="AA452" i="2" s="1"/>
  <c r="E452" i="2" s="1"/>
  <c r="A453" i="2"/>
  <c r="AA453" i="2" s="1"/>
  <c r="E453" i="2" s="1"/>
  <c r="A454" i="2"/>
  <c r="AA454" i="2" s="1"/>
  <c r="E454" i="2" s="1"/>
  <c r="A455" i="2"/>
  <c r="AA455" i="2" s="1"/>
  <c r="E455" i="2" s="1"/>
  <c r="A456" i="2"/>
  <c r="AA456" i="2" s="1"/>
  <c r="E456" i="2" s="1"/>
  <c r="A457" i="2"/>
  <c r="AA457" i="2" s="1"/>
  <c r="E457" i="2" s="1"/>
  <c r="A458" i="2"/>
  <c r="AA458" i="2" s="1"/>
  <c r="E458" i="2" s="1"/>
  <c r="A459" i="2"/>
  <c r="AA459" i="2" s="1"/>
  <c r="E459" i="2" s="1"/>
  <c r="A460" i="2"/>
  <c r="AA460" i="2" s="1"/>
  <c r="E460" i="2" s="1"/>
  <c r="A461" i="2"/>
  <c r="AA461" i="2" s="1"/>
  <c r="E461" i="2" s="1"/>
  <c r="A462" i="2"/>
  <c r="AA462" i="2" s="1"/>
  <c r="E462" i="2" s="1"/>
  <c r="A463" i="2"/>
  <c r="AA463" i="2" s="1"/>
  <c r="E463" i="2" s="1"/>
  <c r="A464" i="2"/>
  <c r="AA464" i="2" s="1"/>
  <c r="E464" i="2" s="1"/>
  <c r="A465" i="2"/>
  <c r="AA465" i="2" s="1"/>
  <c r="E465" i="2" s="1"/>
  <c r="A466" i="2"/>
  <c r="AA466" i="2" s="1"/>
  <c r="E466" i="2" s="1"/>
  <c r="A467" i="2"/>
  <c r="AA467" i="2" s="1"/>
  <c r="E467" i="2" s="1"/>
  <c r="A468" i="2"/>
  <c r="AA468" i="2" s="1"/>
  <c r="E468" i="2" s="1"/>
  <c r="A469" i="2"/>
  <c r="AA469" i="2" s="1"/>
  <c r="E469" i="2" s="1"/>
  <c r="A470" i="2"/>
  <c r="AA470" i="2" s="1"/>
  <c r="E470" i="2" s="1"/>
  <c r="A471" i="2"/>
  <c r="AA471" i="2" s="1"/>
  <c r="E471" i="2" s="1"/>
  <c r="A472" i="2"/>
  <c r="AA472" i="2" s="1"/>
  <c r="E472" i="2" s="1"/>
  <c r="A473" i="2"/>
  <c r="AA473" i="2" s="1"/>
  <c r="E473" i="2" s="1"/>
  <c r="A474" i="2"/>
  <c r="AA474" i="2" s="1"/>
  <c r="E474" i="2" s="1"/>
  <c r="A475" i="2"/>
  <c r="AA475" i="2" s="1"/>
  <c r="E475" i="2" s="1"/>
  <c r="A476" i="2"/>
  <c r="AA476" i="2" s="1"/>
  <c r="E476" i="2" s="1"/>
  <c r="A477" i="2"/>
  <c r="AA477" i="2" s="1"/>
  <c r="E477" i="2" s="1"/>
  <c r="A478" i="2"/>
  <c r="AA478" i="2" s="1"/>
  <c r="E478" i="2" s="1"/>
  <c r="A479" i="2"/>
  <c r="AA479" i="2" s="1"/>
  <c r="E479" i="2" s="1"/>
  <c r="A480" i="2"/>
  <c r="AA480" i="2" s="1"/>
  <c r="E480" i="2" s="1"/>
  <c r="A481" i="2"/>
  <c r="AA481" i="2" s="1"/>
  <c r="E481" i="2" s="1"/>
  <c r="A482" i="2"/>
  <c r="AA482" i="2" s="1"/>
  <c r="E482" i="2" s="1"/>
  <c r="A483" i="2"/>
  <c r="AA483" i="2" s="1"/>
  <c r="E483" i="2" s="1"/>
  <c r="A484" i="2"/>
  <c r="AA484" i="2" s="1"/>
  <c r="E484" i="2" s="1"/>
  <c r="A485" i="2"/>
  <c r="AA485" i="2" s="1"/>
  <c r="E485" i="2" s="1"/>
  <c r="A486" i="2"/>
  <c r="AA486" i="2" s="1"/>
  <c r="E486" i="2" s="1"/>
  <c r="A487" i="2"/>
  <c r="AA487" i="2" s="1"/>
  <c r="E487" i="2" s="1"/>
  <c r="A488" i="2"/>
  <c r="AA488" i="2" s="1"/>
  <c r="E488" i="2" s="1"/>
  <c r="A489" i="2"/>
  <c r="AA489" i="2" s="1"/>
  <c r="E489" i="2" s="1"/>
  <c r="A490" i="2"/>
  <c r="AA490" i="2" s="1"/>
  <c r="E490" i="2" s="1"/>
  <c r="A491" i="2"/>
  <c r="AA491" i="2" s="1"/>
  <c r="E491" i="2" s="1"/>
  <c r="A492" i="2"/>
  <c r="AA492" i="2" s="1"/>
  <c r="E492" i="2" s="1"/>
  <c r="A493" i="2"/>
  <c r="AA493" i="2" s="1"/>
  <c r="E493" i="2" s="1"/>
  <c r="A494" i="2"/>
  <c r="AA494" i="2" s="1"/>
  <c r="E494" i="2" s="1"/>
  <c r="A495" i="2"/>
  <c r="AA495" i="2" s="1"/>
  <c r="E495" i="2" s="1"/>
  <c r="A496" i="2"/>
  <c r="AA496" i="2" s="1"/>
  <c r="E496" i="2" s="1"/>
  <c r="A497" i="2"/>
  <c r="AA497" i="2" s="1"/>
  <c r="E497" i="2" s="1"/>
  <c r="A498" i="2"/>
  <c r="AA498" i="2" s="1"/>
  <c r="E498" i="2" s="1"/>
  <c r="A499" i="2"/>
  <c r="AA499" i="2" s="1"/>
  <c r="E499" i="2" s="1"/>
  <c r="A500" i="2"/>
  <c r="AA500" i="2" s="1"/>
  <c r="E500" i="2" s="1"/>
  <c r="A501" i="2"/>
  <c r="AA501" i="2" s="1"/>
  <c r="E501" i="2" s="1"/>
  <c r="A502" i="2"/>
  <c r="AA502" i="2" s="1"/>
  <c r="E502" i="2" s="1"/>
  <c r="A503" i="2"/>
  <c r="AA503" i="2" s="1"/>
  <c r="E503" i="2" s="1"/>
  <c r="A504" i="2"/>
  <c r="AA504" i="2" s="1"/>
  <c r="E504" i="2" s="1"/>
  <c r="A505" i="2"/>
  <c r="AA505" i="2" s="1"/>
  <c r="E505" i="2" s="1"/>
  <c r="A506" i="2"/>
  <c r="AA506" i="2" s="1"/>
  <c r="E506" i="2" s="1"/>
  <c r="A507" i="2"/>
  <c r="AA507" i="2" s="1"/>
  <c r="E507" i="2" s="1"/>
  <c r="A508" i="2"/>
  <c r="AA508" i="2" s="1"/>
  <c r="E508" i="2" s="1"/>
  <c r="A509" i="2"/>
  <c r="AA509" i="2" s="1"/>
  <c r="E509" i="2" s="1"/>
  <c r="A510" i="2"/>
  <c r="AA510" i="2" s="1"/>
  <c r="E510" i="2" s="1"/>
  <c r="A511" i="2"/>
  <c r="AA511" i="2" s="1"/>
  <c r="E511" i="2" s="1"/>
  <c r="A512" i="2"/>
  <c r="AA512" i="2" s="1"/>
  <c r="E512" i="2" s="1"/>
  <c r="A513" i="2"/>
  <c r="AA513" i="2" s="1"/>
  <c r="E513" i="2" s="1"/>
  <c r="A514" i="2"/>
  <c r="AA514" i="2" s="1"/>
  <c r="E514" i="2" s="1"/>
  <c r="A515" i="2"/>
  <c r="AA515" i="2" s="1"/>
  <c r="E515" i="2" s="1"/>
  <c r="A516" i="2"/>
  <c r="AA516" i="2" s="1"/>
  <c r="E516" i="2" s="1"/>
  <c r="A517" i="2"/>
  <c r="AA517" i="2" s="1"/>
  <c r="E517" i="2" s="1"/>
  <c r="A518" i="2"/>
  <c r="AA518" i="2" s="1"/>
  <c r="E518" i="2" s="1"/>
  <c r="A519" i="2"/>
  <c r="AA519" i="2" s="1"/>
  <c r="E519" i="2" s="1"/>
  <c r="A520" i="2"/>
  <c r="AA520" i="2" s="1"/>
  <c r="E520" i="2" s="1"/>
  <c r="A521" i="2"/>
  <c r="AA521" i="2" s="1"/>
  <c r="E521" i="2" s="1"/>
  <c r="A522" i="2"/>
  <c r="AA522" i="2" s="1"/>
  <c r="E522" i="2" s="1"/>
  <c r="A523" i="2"/>
  <c r="AA523" i="2" s="1"/>
  <c r="E523" i="2" s="1"/>
  <c r="A524" i="2"/>
  <c r="AA524" i="2" s="1"/>
  <c r="E524" i="2" s="1"/>
  <c r="A525" i="2"/>
  <c r="AA525" i="2" s="1"/>
  <c r="E525" i="2" s="1"/>
  <c r="A526" i="2"/>
  <c r="AA526" i="2" s="1"/>
  <c r="E526" i="2" s="1"/>
  <c r="A527" i="2"/>
  <c r="AA527" i="2" s="1"/>
  <c r="E527" i="2" s="1"/>
  <c r="A528" i="2"/>
  <c r="AA528" i="2" s="1"/>
  <c r="E528" i="2" s="1"/>
  <c r="A529" i="2"/>
  <c r="AA529" i="2" s="1"/>
  <c r="E529" i="2" s="1"/>
  <c r="A530" i="2"/>
  <c r="AA530" i="2" s="1"/>
  <c r="E530" i="2" s="1"/>
  <c r="A531" i="2"/>
  <c r="AA531" i="2" s="1"/>
  <c r="E531" i="2" s="1"/>
  <c r="A532" i="2"/>
  <c r="AA532" i="2" s="1"/>
  <c r="E532" i="2" s="1"/>
  <c r="A533" i="2"/>
  <c r="AA533" i="2" s="1"/>
  <c r="E533" i="2" s="1"/>
  <c r="A534" i="2"/>
  <c r="AA534" i="2" s="1"/>
  <c r="E534" i="2" s="1"/>
  <c r="A535" i="2"/>
  <c r="AA535" i="2" s="1"/>
  <c r="E535" i="2" s="1"/>
  <c r="A536" i="2"/>
  <c r="AA536" i="2" s="1"/>
  <c r="E536" i="2" s="1"/>
  <c r="A537" i="2"/>
  <c r="AA537" i="2" s="1"/>
  <c r="E537" i="2" s="1"/>
  <c r="A538" i="2"/>
  <c r="AA538" i="2" s="1"/>
  <c r="E538" i="2" s="1"/>
  <c r="A539" i="2"/>
  <c r="AA539" i="2" s="1"/>
  <c r="E539" i="2" s="1"/>
  <c r="A540" i="2"/>
  <c r="AA540" i="2" s="1"/>
  <c r="E540" i="2" s="1"/>
  <c r="A541" i="2"/>
  <c r="AA541" i="2" s="1"/>
  <c r="E541" i="2" s="1"/>
  <c r="A542" i="2"/>
  <c r="AA542" i="2" s="1"/>
  <c r="E542" i="2" s="1"/>
  <c r="A543" i="2"/>
  <c r="AA543" i="2" s="1"/>
  <c r="E543" i="2" s="1"/>
  <c r="A544" i="2"/>
  <c r="AA544" i="2" s="1"/>
  <c r="E544" i="2" s="1"/>
  <c r="A545" i="2"/>
  <c r="AA545" i="2" s="1"/>
  <c r="E545" i="2" s="1"/>
  <c r="A546" i="2"/>
  <c r="AA546" i="2" s="1"/>
  <c r="E546" i="2" s="1"/>
  <c r="A547" i="2"/>
  <c r="AA547" i="2" s="1"/>
  <c r="E547" i="2" s="1"/>
  <c r="A548" i="2"/>
  <c r="AA548" i="2" s="1"/>
  <c r="E548" i="2" s="1"/>
  <c r="A549" i="2"/>
  <c r="AA549" i="2" s="1"/>
  <c r="E549" i="2" s="1"/>
  <c r="A550" i="2"/>
  <c r="AA550" i="2" s="1"/>
  <c r="E550" i="2" s="1"/>
  <c r="A551" i="2"/>
  <c r="AA551" i="2" s="1"/>
  <c r="E551" i="2" s="1"/>
  <c r="A552" i="2"/>
  <c r="AA552" i="2" s="1"/>
  <c r="E552" i="2" s="1"/>
  <c r="A553" i="2"/>
  <c r="AA553" i="2" s="1"/>
  <c r="E553" i="2" s="1"/>
  <c r="A554" i="2"/>
  <c r="AA554" i="2" s="1"/>
  <c r="E554" i="2" s="1"/>
  <c r="A555" i="2"/>
  <c r="AA555" i="2" s="1"/>
  <c r="E555" i="2" s="1"/>
  <c r="A556" i="2"/>
  <c r="AA556" i="2" s="1"/>
  <c r="E556" i="2" s="1"/>
  <c r="A557" i="2"/>
  <c r="AA557" i="2" s="1"/>
  <c r="E557" i="2" s="1"/>
  <c r="A558" i="2"/>
  <c r="AA558" i="2" s="1"/>
  <c r="E558" i="2" s="1"/>
  <c r="A559" i="2"/>
  <c r="AA559" i="2" s="1"/>
  <c r="E559" i="2" s="1"/>
  <c r="A560" i="2"/>
  <c r="AA560" i="2" s="1"/>
  <c r="E560" i="2" s="1"/>
  <c r="A561" i="2"/>
  <c r="AA561" i="2" s="1"/>
  <c r="E561" i="2" s="1"/>
  <c r="A562" i="2"/>
  <c r="AA562" i="2" s="1"/>
  <c r="E562" i="2" s="1"/>
  <c r="A563" i="2"/>
  <c r="AA563" i="2" s="1"/>
  <c r="E563" i="2" s="1"/>
  <c r="A564" i="2"/>
  <c r="AA564" i="2" s="1"/>
  <c r="E564" i="2" s="1"/>
  <c r="A565" i="2"/>
  <c r="AA565" i="2" s="1"/>
  <c r="E565" i="2" s="1"/>
  <c r="A566" i="2"/>
  <c r="AA566" i="2" s="1"/>
  <c r="E566" i="2" s="1"/>
  <c r="A567" i="2"/>
  <c r="AA567" i="2" s="1"/>
  <c r="E567" i="2" s="1"/>
  <c r="A568" i="2"/>
  <c r="AA568" i="2" s="1"/>
  <c r="E568" i="2" s="1"/>
  <c r="A569" i="2"/>
  <c r="AA569" i="2" s="1"/>
  <c r="E569" i="2" s="1"/>
  <c r="A570" i="2"/>
  <c r="AA570" i="2" s="1"/>
  <c r="E570" i="2" s="1"/>
  <c r="A571" i="2"/>
  <c r="AA571" i="2" s="1"/>
  <c r="E571" i="2" s="1"/>
  <c r="A572" i="2"/>
  <c r="AA572" i="2" s="1"/>
  <c r="E572" i="2" s="1"/>
  <c r="A573" i="2"/>
  <c r="AA573" i="2" s="1"/>
  <c r="E573" i="2" s="1"/>
  <c r="A574" i="2"/>
  <c r="AA574" i="2" s="1"/>
  <c r="E574" i="2" s="1"/>
  <c r="A575" i="2"/>
  <c r="AA575" i="2" s="1"/>
  <c r="E575" i="2" s="1"/>
  <c r="A576" i="2"/>
  <c r="AA576" i="2" s="1"/>
  <c r="E576" i="2" s="1"/>
  <c r="A577" i="2"/>
  <c r="AA577" i="2" s="1"/>
  <c r="E577" i="2" s="1"/>
  <c r="A578" i="2"/>
  <c r="AA578" i="2" s="1"/>
  <c r="E578" i="2" s="1"/>
  <c r="A579" i="2"/>
  <c r="AA579" i="2" s="1"/>
  <c r="E579" i="2" s="1"/>
  <c r="A580" i="2"/>
  <c r="AA580" i="2" s="1"/>
  <c r="E580" i="2" s="1"/>
  <c r="A581" i="2"/>
  <c r="AA581" i="2" s="1"/>
  <c r="E581" i="2" s="1"/>
  <c r="A582" i="2"/>
  <c r="AA582" i="2" s="1"/>
  <c r="E582" i="2" s="1"/>
  <c r="A583" i="2"/>
  <c r="AA583" i="2" s="1"/>
  <c r="E583" i="2" s="1"/>
  <c r="A584" i="2"/>
  <c r="AA584" i="2" s="1"/>
  <c r="E584" i="2" s="1"/>
  <c r="A585" i="2"/>
  <c r="AA585" i="2" s="1"/>
  <c r="E585" i="2" s="1"/>
  <c r="A586" i="2"/>
  <c r="AA586" i="2" s="1"/>
  <c r="E586" i="2" s="1"/>
  <c r="A587" i="2"/>
  <c r="AA587" i="2" s="1"/>
  <c r="E587" i="2" s="1"/>
  <c r="A588" i="2"/>
  <c r="AA588" i="2" s="1"/>
  <c r="E588" i="2" s="1"/>
  <c r="A589" i="2"/>
  <c r="AA589" i="2" s="1"/>
  <c r="E589" i="2" s="1"/>
  <c r="A590" i="2"/>
  <c r="AA590" i="2" s="1"/>
  <c r="E590" i="2" s="1"/>
  <c r="A591" i="2"/>
  <c r="AA591" i="2" s="1"/>
  <c r="E591" i="2" s="1"/>
  <c r="A592" i="2"/>
  <c r="AA592" i="2" s="1"/>
  <c r="E592" i="2" s="1"/>
  <c r="A593" i="2"/>
  <c r="AA593" i="2" s="1"/>
  <c r="E593" i="2" s="1"/>
  <c r="A594" i="2"/>
  <c r="AA594" i="2" s="1"/>
  <c r="E594" i="2" s="1"/>
  <c r="A595" i="2"/>
  <c r="AA595" i="2" s="1"/>
  <c r="E595" i="2" s="1"/>
  <c r="A596" i="2"/>
  <c r="AA596" i="2" s="1"/>
  <c r="E596" i="2" s="1"/>
  <c r="A597" i="2"/>
  <c r="AA597" i="2" s="1"/>
  <c r="E597" i="2" s="1"/>
  <c r="A598" i="2"/>
  <c r="AA598" i="2" s="1"/>
  <c r="E598" i="2" s="1"/>
  <c r="A599" i="2"/>
  <c r="AA599" i="2" s="1"/>
  <c r="E599" i="2" s="1"/>
  <c r="A600" i="2"/>
  <c r="AA600" i="2" s="1"/>
  <c r="E600" i="2" s="1"/>
  <c r="A2" i="2"/>
  <c r="AA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F22" i="1" l="1"/>
  <c r="E22" i="1" s="1"/>
  <c r="A2" i="5"/>
  <c r="B2" i="5"/>
  <c r="A3" i="5"/>
  <c r="B3" i="5"/>
  <c r="A4" i="5"/>
  <c r="B4" i="5"/>
  <c r="A5" i="5"/>
  <c r="B5" i="5"/>
  <c r="A6" i="5"/>
  <c r="B6" i="5"/>
  <c r="A7" i="5"/>
  <c r="B7" i="5"/>
  <c r="A8" i="5"/>
  <c r="B8" i="5"/>
  <c r="A9" i="5"/>
  <c r="B9" i="5"/>
  <c r="A10" i="5"/>
  <c r="B10" i="5"/>
  <c r="C3" i="14" l="1"/>
  <c r="Q3" i="2" l="1"/>
  <c r="V3" i="2"/>
  <c r="Q4" i="2"/>
  <c r="V4" i="2"/>
  <c r="Q5" i="2"/>
  <c r="V5" i="2"/>
  <c r="Q6" i="2"/>
  <c r="V6" i="2"/>
  <c r="Q7" i="2"/>
  <c r="V7" i="2"/>
  <c r="Q8" i="2"/>
  <c r="V8" i="2"/>
  <c r="Q9" i="2"/>
  <c r="V9" i="2"/>
  <c r="Q10" i="2"/>
  <c r="V10" i="2"/>
  <c r="Q11" i="2"/>
  <c r="V11" i="2"/>
  <c r="Q12" i="2"/>
  <c r="V12" i="2"/>
  <c r="Q13" i="2"/>
  <c r="V13" i="2"/>
  <c r="Q14" i="2"/>
  <c r="V14" i="2"/>
  <c r="Q15" i="2"/>
  <c r="V15" i="2"/>
  <c r="Q16" i="2"/>
  <c r="V16" i="2"/>
  <c r="Q17" i="2"/>
  <c r="V17" i="2"/>
  <c r="Q18" i="2"/>
  <c r="V18" i="2"/>
  <c r="Q19" i="2"/>
  <c r="V19" i="2"/>
  <c r="Q20" i="2"/>
  <c r="V20" i="2"/>
  <c r="Q21" i="2"/>
  <c r="V21" i="2"/>
  <c r="Q22" i="2"/>
  <c r="V22" i="2"/>
  <c r="Q23" i="2"/>
  <c r="V23" i="2"/>
  <c r="Q24" i="2"/>
  <c r="V24" i="2"/>
  <c r="Q25" i="2"/>
  <c r="V25" i="2"/>
  <c r="Q26" i="2"/>
  <c r="V26" i="2"/>
  <c r="Q27" i="2"/>
  <c r="V27" i="2"/>
  <c r="Q28" i="2"/>
  <c r="V28" i="2"/>
  <c r="Q29" i="2"/>
  <c r="V29" i="2"/>
  <c r="Q30" i="2"/>
  <c r="V30" i="2"/>
  <c r="Q31" i="2"/>
  <c r="V31" i="2"/>
  <c r="Q32" i="2"/>
  <c r="V32" i="2"/>
  <c r="Q33" i="2"/>
  <c r="V33" i="2"/>
  <c r="Q34" i="2"/>
  <c r="V34" i="2"/>
  <c r="Q35" i="2"/>
  <c r="V35" i="2"/>
  <c r="Q36" i="2"/>
  <c r="V36" i="2"/>
  <c r="Q37" i="2"/>
  <c r="V37" i="2"/>
  <c r="Q38" i="2"/>
  <c r="V38" i="2"/>
  <c r="Q39" i="2"/>
  <c r="V39" i="2"/>
  <c r="Q40" i="2"/>
  <c r="V40" i="2"/>
  <c r="Q41" i="2"/>
  <c r="V41" i="2"/>
  <c r="Q42" i="2"/>
  <c r="V42" i="2"/>
  <c r="Q43" i="2"/>
  <c r="V43" i="2"/>
  <c r="Q44" i="2"/>
  <c r="V44" i="2"/>
  <c r="Q45" i="2"/>
  <c r="V45" i="2"/>
  <c r="Q46" i="2"/>
  <c r="V46" i="2"/>
  <c r="Q47" i="2"/>
  <c r="V47" i="2"/>
  <c r="Q48" i="2"/>
  <c r="V48" i="2"/>
  <c r="Q49" i="2"/>
  <c r="V49" i="2"/>
  <c r="Q50" i="2"/>
  <c r="V50" i="2"/>
  <c r="Q51" i="2"/>
  <c r="V51" i="2"/>
  <c r="Q52" i="2"/>
  <c r="V52" i="2"/>
  <c r="Q53" i="2"/>
  <c r="V53" i="2"/>
  <c r="Q54" i="2"/>
  <c r="V54" i="2"/>
  <c r="Q55" i="2"/>
  <c r="V55" i="2"/>
  <c r="Q56" i="2"/>
  <c r="V56" i="2"/>
  <c r="Q57" i="2"/>
  <c r="V57" i="2"/>
  <c r="Q58" i="2"/>
  <c r="V58" i="2"/>
  <c r="Q59" i="2"/>
  <c r="V59" i="2"/>
  <c r="Q60" i="2"/>
  <c r="V60" i="2"/>
  <c r="Q61" i="2"/>
  <c r="V61" i="2"/>
  <c r="Q62" i="2"/>
  <c r="V62" i="2"/>
  <c r="Q63" i="2"/>
  <c r="V63" i="2"/>
  <c r="Q64" i="2"/>
  <c r="V64" i="2"/>
  <c r="Q65" i="2"/>
  <c r="V65" i="2"/>
  <c r="Q66" i="2"/>
  <c r="V66" i="2"/>
  <c r="Q67" i="2"/>
  <c r="V67" i="2"/>
  <c r="Q68" i="2"/>
  <c r="V68" i="2"/>
  <c r="Q69" i="2"/>
  <c r="V69" i="2"/>
  <c r="Q70" i="2"/>
  <c r="V70" i="2"/>
  <c r="Q71" i="2"/>
  <c r="V71" i="2"/>
  <c r="Q72" i="2"/>
  <c r="V72" i="2"/>
  <c r="Q73" i="2"/>
  <c r="V73" i="2"/>
  <c r="Q74" i="2"/>
  <c r="V74" i="2"/>
  <c r="Q75" i="2"/>
  <c r="V75" i="2"/>
  <c r="Q76" i="2"/>
  <c r="V76" i="2"/>
  <c r="Q77" i="2"/>
  <c r="V77" i="2"/>
  <c r="Q78" i="2"/>
  <c r="V78" i="2"/>
  <c r="Q79" i="2"/>
  <c r="V79" i="2"/>
  <c r="Q80" i="2"/>
  <c r="V80" i="2"/>
  <c r="Q81" i="2"/>
  <c r="V81" i="2"/>
  <c r="Q82" i="2"/>
  <c r="V82" i="2"/>
  <c r="Q83" i="2"/>
  <c r="V83" i="2"/>
  <c r="Q84" i="2"/>
  <c r="V84" i="2"/>
  <c r="Q85" i="2"/>
  <c r="V85" i="2"/>
  <c r="Q86" i="2"/>
  <c r="V86" i="2"/>
  <c r="Q87" i="2"/>
  <c r="V87" i="2"/>
  <c r="Q88" i="2"/>
  <c r="V88" i="2"/>
  <c r="Q89" i="2"/>
  <c r="V89" i="2"/>
  <c r="Q90" i="2"/>
  <c r="V90" i="2"/>
  <c r="Q91" i="2"/>
  <c r="V91" i="2"/>
  <c r="Q92" i="2"/>
  <c r="V92" i="2"/>
  <c r="Q93" i="2"/>
  <c r="V93" i="2"/>
  <c r="Q94" i="2"/>
  <c r="V94" i="2"/>
  <c r="Q95" i="2"/>
  <c r="V95" i="2"/>
  <c r="Q96" i="2"/>
  <c r="V96" i="2"/>
  <c r="Q97" i="2"/>
  <c r="V97" i="2"/>
  <c r="Q98" i="2"/>
  <c r="V98" i="2"/>
  <c r="Q99" i="2"/>
  <c r="V99" i="2"/>
  <c r="Q100" i="2"/>
  <c r="V100" i="2"/>
  <c r="Q101" i="2"/>
  <c r="V101" i="2"/>
  <c r="Q102" i="2"/>
  <c r="V102" i="2"/>
  <c r="Q103" i="2"/>
  <c r="V103" i="2"/>
  <c r="Q104" i="2"/>
  <c r="V104" i="2"/>
  <c r="Q105" i="2"/>
  <c r="V105" i="2"/>
  <c r="Q106" i="2"/>
  <c r="V106" i="2"/>
  <c r="Q107" i="2"/>
  <c r="V107" i="2"/>
  <c r="Q108" i="2"/>
  <c r="V108" i="2"/>
  <c r="Q109" i="2"/>
  <c r="V109" i="2"/>
  <c r="Q110" i="2"/>
  <c r="V110" i="2"/>
  <c r="Q111" i="2"/>
  <c r="V111" i="2"/>
  <c r="Q112" i="2"/>
  <c r="V112" i="2"/>
  <c r="Q113" i="2"/>
  <c r="V113" i="2"/>
  <c r="Q114" i="2"/>
  <c r="V114" i="2"/>
  <c r="Q115" i="2"/>
  <c r="V115" i="2"/>
  <c r="Q116" i="2"/>
  <c r="V116" i="2"/>
  <c r="Q117" i="2"/>
  <c r="V117" i="2"/>
  <c r="Q118" i="2"/>
  <c r="V118" i="2"/>
  <c r="Q119" i="2"/>
  <c r="V119" i="2"/>
  <c r="Q120" i="2"/>
  <c r="V120" i="2"/>
  <c r="Q121" i="2"/>
  <c r="V121" i="2"/>
  <c r="Q122" i="2"/>
  <c r="V122" i="2"/>
  <c r="Q123" i="2"/>
  <c r="V123" i="2"/>
  <c r="Q124" i="2"/>
  <c r="V124" i="2"/>
  <c r="Q125" i="2"/>
  <c r="V125" i="2"/>
  <c r="Q126" i="2"/>
  <c r="V126" i="2"/>
  <c r="Q127" i="2"/>
  <c r="V127" i="2"/>
  <c r="Q128" i="2"/>
  <c r="V128" i="2"/>
  <c r="Q129" i="2"/>
  <c r="V129" i="2"/>
  <c r="Q130" i="2"/>
  <c r="V130" i="2"/>
  <c r="Q131" i="2"/>
  <c r="V131" i="2"/>
  <c r="Q132" i="2"/>
  <c r="V132" i="2"/>
  <c r="Q133" i="2"/>
  <c r="V133" i="2"/>
  <c r="Q134" i="2"/>
  <c r="V134" i="2"/>
  <c r="Q135" i="2"/>
  <c r="V135" i="2"/>
  <c r="Q136" i="2"/>
  <c r="V136" i="2"/>
  <c r="Q137" i="2"/>
  <c r="V137" i="2"/>
  <c r="Q138" i="2"/>
  <c r="V138" i="2"/>
  <c r="Q139" i="2"/>
  <c r="V139" i="2"/>
  <c r="Q140" i="2"/>
  <c r="V140" i="2"/>
  <c r="Q141" i="2"/>
  <c r="V141" i="2"/>
  <c r="Q142" i="2"/>
  <c r="V142" i="2"/>
  <c r="Q143" i="2"/>
  <c r="V143" i="2"/>
  <c r="Q144" i="2"/>
  <c r="V144" i="2"/>
  <c r="Q145" i="2"/>
  <c r="V145" i="2"/>
  <c r="Q146" i="2"/>
  <c r="V146" i="2"/>
  <c r="Q147" i="2"/>
  <c r="V147" i="2"/>
  <c r="Q148" i="2"/>
  <c r="V148" i="2"/>
  <c r="Q149" i="2"/>
  <c r="V149" i="2"/>
  <c r="Q150" i="2"/>
  <c r="V150" i="2"/>
  <c r="Q151" i="2"/>
  <c r="V151" i="2"/>
  <c r="Q152" i="2"/>
  <c r="V152" i="2"/>
  <c r="Q153" i="2"/>
  <c r="V153" i="2"/>
  <c r="Q154" i="2"/>
  <c r="V154" i="2"/>
  <c r="Q155" i="2"/>
  <c r="V155" i="2"/>
  <c r="Q156" i="2"/>
  <c r="V156" i="2"/>
  <c r="Q157" i="2"/>
  <c r="V157" i="2"/>
  <c r="Q158" i="2"/>
  <c r="V158" i="2"/>
  <c r="Q159" i="2"/>
  <c r="V159" i="2"/>
  <c r="Q160" i="2"/>
  <c r="V160" i="2"/>
  <c r="Q161" i="2"/>
  <c r="V161" i="2"/>
  <c r="Q162" i="2"/>
  <c r="V162" i="2"/>
  <c r="Q163" i="2"/>
  <c r="V163" i="2"/>
  <c r="Q164" i="2"/>
  <c r="V164" i="2"/>
  <c r="Q165" i="2"/>
  <c r="V165" i="2"/>
  <c r="Q166" i="2"/>
  <c r="V166" i="2"/>
  <c r="Q167" i="2"/>
  <c r="V167" i="2"/>
  <c r="Q168" i="2"/>
  <c r="V168" i="2"/>
  <c r="Q169" i="2"/>
  <c r="V169" i="2"/>
  <c r="Q170" i="2"/>
  <c r="V170" i="2"/>
  <c r="Q171" i="2"/>
  <c r="V171" i="2"/>
  <c r="Q172" i="2"/>
  <c r="V172" i="2"/>
  <c r="Q173" i="2"/>
  <c r="V173" i="2"/>
  <c r="Q174" i="2"/>
  <c r="V174" i="2"/>
  <c r="Q175" i="2"/>
  <c r="V175" i="2"/>
  <c r="Q176" i="2"/>
  <c r="V176" i="2"/>
  <c r="Q177" i="2"/>
  <c r="V177" i="2"/>
  <c r="Q178" i="2"/>
  <c r="V178" i="2"/>
  <c r="Q179" i="2"/>
  <c r="V179" i="2"/>
  <c r="Q180" i="2"/>
  <c r="V180" i="2"/>
  <c r="Q181" i="2"/>
  <c r="V181" i="2"/>
  <c r="Q182" i="2"/>
  <c r="V182" i="2"/>
  <c r="Q183" i="2"/>
  <c r="V183" i="2"/>
  <c r="Q184" i="2"/>
  <c r="V184" i="2"/>
  <c r="Q185" i="2"/>
  <c r="V185" i="2"/>
  <c r="Q186" i="2"/>
  <c r="V186" i="2"/>
  <c r="Q187" i="2"/>
  <c r="V187" i="2"/>
  <c r="Q188" i="2"/>
  <c r="V188" i="2"/>
  <c r="Q189" i="2"/>
  <c r="V189" i="2"/>
  <c r="Q190" i="2"/>
  <c r="V190" i="2"/>
  <c r="Q191" i="2"/>
  <c r="V191" i="2"/>
  <c r="Q192" i="2"/>
  <c r="V192" i="2"/>
  <c r="Q193" i="2"/>
  <c r="V193" i="2"/>
  <c r="Q194" i="2"/>
  <c r="V194" i="2"/>
  <c r="Q195" i="2"/>
  <c r="V195" i="2"/>
  <c r="Q196" i="2"/>
  <c r="V196" i="2"/>
  <c r="Q197" i="2"/>
  <c r="V197" i="2"/>
  <c r="Q198" i="2"/>
  <c r="V198" i="2"/>
  <c r="Q199" i="2"/>
  <c r="V199" i="2"/>
  <c r="Q200" i="2"/>
  <c r="V200" i="2"/>
  <c r="Q201" i="2"/>
  <c r="V201" i="2"/>
  <c r="Q202" i="2"/>
  <c r="V202" i="2"/>
  <c r="Q203" i="2"/>
  <c r="V203" i="2"/>
  <c r="Q204" i="2"/>
  <c r="V204" i="2"/>
  <c r="Q205" i="2"/>
  <c r="V205" i="2"/>
  <c r="Q206" i="2"/>
  <c r="V206" i="2"/>
  <c r="Q207" i="2"/>
  <c r="V207" i="2"/>
  <c r="Q208" i="2"/>
  <c r="V208" i="2"/>
  <c r="Q209" i="2"/>
  <c r="V209" i="2"/>
  <c r="Q210" i="2"/>
  <c r="V210" i="2"/>
  <c r="Q211" i="2"/>
  <c r="V211" i="2"/>
  <c r="Q212" i="2"/>
  <c r="V212" i="2"/>
  <c r="Q213" i="2"/>
  <c r="V213" i="2"/>
  <c r="Q214" i="2"/>
  <c r="V214" i="2"/>
  <c r="Q215" i="2"/>
  <c r="V215" i="2"/>
  <c r="Q216" i="2"/>
  <c r="V216" i="2"/>
  <c r="Q217" i="2"/>
  <c r="V217" i="2"/>
  <c r="Q218" i="2"/>
  <c r="V218" i="2"/>
  <c r="Q219" i="2"/>
  <c r="V219" i="2"/>
  <c r="Q220" i="2"/>
  <c r="V220" i="2"/>
  <c r="Q221" i="2"/>
  <c r="V221" i="2"/>
  <c r="Q222" i="2"/>
  <c r="V222" i="2"/>
  <c r="Q223" i="2"/>
  <c r="V223" i="2"/>
  <c r="Q224" i="2"/>
  <c r="V224" i="2"/>
  <c r="Q225" i="2"/>
  <c r="V225" i="2"/>
  <c r="Q226" i="2"/>
  <c r="V226" i="2"/>
  <c r="Q227" i="2"/>
  <c r="V227" i="2"/>
  <c r="Q228" i="2"/>
  <c r="V228" i="2"/>
  <c r="Q229" i="2"/>
  <c r="V229" i="2"/>
  <c r="Q230" i="2"/>
  <c r="V230" i="2"/>
  <c r="Q231" i="2"/>
  <c r="V231" i="2"/>
  <c r="Q232" i="2"/>
  <c r="V232" i="2"/>
  <c r="Q233" i="2"/>
  <c r="V233" i="2"/>
  <c r="Q234" i="2"/>
  <c r="V234" i="2"/>
  <c r="Q235" i="2"/>
  <c r="V235" i="2"/>
  <c r="Q236" i="2"/>
  <c r="V236" i="2"/>
  <c r="Q237" i="2"/>
  <c r="V237" i="2"/>
  <c r="Q238" i="2"/>
  <c r="V238" i="2"/>
  <c r="Q239" i="2"/>
  <c r="V239" i="2"/>
  <c r="Q240" i="2"/>
  <c r="V240" i="2"/>
  <c r="Q241" i="2"/>
  <c r="V241" i="2"/>
  <c r="Q242" i="2"/>
  <c r="V242" i="2"/>
  <c r="Q243" i="2"/>
  <c r="V243" i="2"/>
  <c r="Q244" i="2"/>
  <c r="V244" i="2"/>
  <c r="Q245" i="2"/>
  <c r="V245" i="2"/>
  <c r="Q246" i="2"/>
  <c r="V246" i="2"/>
  <c r="Q247" i="2"/>
  <c r="V247" i="2"/>
  <c r="Q248" i="2"/>
  <c r="V248" i="2"/>
  <c r="Q249" i="2"/>
  <c r="V249" i="2"/>
  <c r="Q250" i="2"/>
  <c r="V250" i="2"/>
  <c r="Q251" i="2"/>
  <c r="V251" i="2"/>
  <c r="Q252" i="2"/>
  <c r="V252" i="2"/>
  <c r="Q253" i="2"/>
  <c r="V253" i="2"/>
  <c r="Q254" i="2"/>
  <c r="V254" i="2"/>
  <c r="Q255" i="2"/>
  <c r="V255" i="2"/>
  <c r="Q256" i="2"/>
  <c r="V256" i="2"/>
  <c r="Q257" i="2"/>
  <c r="V257" i="2"/>
  <c r="Q258" i="2"/>
  <c r="V258" i="2"/>
  <c r="Q259" i="2"/>
  <c r="V259" i="2"/>
  <c r="Q260" i="2"/>
  <c r="V260" i="2"/>
  <c r="Q261" i="2"/>
  <c r="V261" i="2"/>
  <c r="Q262" i="2"/>
  <c r="V262" i="2"/>
  <c r="Q263" i="2"/>
  <c r="V263" i="2"/>
  <c r="Q264" i="2"/>
  <c r="V264" i="2"/>
  <c r="Q265" i="2"/>
  <c r="V265" i="2"/>
  <c r="Q266" i="2"/>
  <c r="V266" i="2"/>
  <c r="Q267" i="2"/>
  <c r="V267" i="2"/>
  <c r="Q268" i="2"/>
  <c r="V268" i="2"/>
  <c r="Q269" i="2"/>
  <c r="V269" i="2"/>
  <c r="Q270" i="2"/>
  <c r="V270" i="2"/>
  <c r="Q271" i="2"/>
  <c r="V271" i="2"/>
  <c r="Q272" i="2"/>
  <c r="V272" i="2"/>
  <c r="Q273" i="2"/>
  <c r="V273" i="2"/>
  <c r="Q274" i="2"/>
  <c r="V274" i="2"/>
  <c r="Q275" i="2"/>
  <c r="V275" i="2"/>
  <c r="Q276" i="2"/>
  <c r="V276" i="2"/>
  <c r="Q277" i="2"/>
  <c r="V277" i="2"/>
  <c r="Q278" i="2"/>
  <c r="V278" i="2"/>
  <c r="Q279" i="2"/>
  <c r="V279" i="2"/>
  <c r="Q280" i="2"/>
  <c r="V280" i="2"/>
  <c r="Q281" i="2"/>
  <c r="V281" i="2"/>
  <c r="Q282" i="2"/>
  <c r="V282" i="2"/>
  <c r="Q283" i="2"/>
  <c r="V283" i="2"/>
  <c r="Q284" i="2"/>
  <c r="V284" i="2"/>
  <c r="Q285" i="2"/>
  <c r="V285" i="2"/>
  <c r="Q286" i="2"/>
  <c r="V286" i="2"/>
  <c r="Q287" i="2"/>
  <c r="V287" i="2"/>
  <c r="Q288" i="2"/>
  <c r="V288" i="2"/>
  <c r="Q289" i="2"/>
  <c r="V289" i="2"/>
  <c r="Q290" i="2"/>
  <c r="V290" i="2"/>
  <c r="Q291" i="2"/>
  <c r="V291" i="2"/>
  <c r="Q292" i="2"/>
  <c r="V292" i="2"/>
  <c r="Q293" i="2"/>
  <c r="V293" i="2"/>
  <c r="Q294" i="2"/>
  <c r="V294" i="2"/>
  <c r="Q295" i="2"/>
  <c r="V295" i="2"/>
  <c r="Q296" i="2"/>
  <c r="V296" i="2"/>
  <c r="Q297" i="2"/>
  <c r="V297" i="2"/>
  <c r="Q298" i="2"/>
  <c r="V298" i="2"/>
  <c r="Q299" i="2"/>
  <c r="V299" i="2"/>
  <c r="Q300" i="2"/>
  <c r="V300" i="2"/>
  <c r="Q301" i="2"/>
  <c r="V301" i="2"/>
  <c r="Q302" i="2"/>
  <c r="V302" i="2"/>
  <c r="Q303" i="2"/>
  <c r="V303" i="2"/>
  <c r="Q304" i="2"/>
  <c r="V304" i="2"/>
  <c r="Q305" i="2"/>
  <c r="V305" i="2"/>
  <c r="Q306" i="2"/>
  <c r="V306" i="2"/>
  <c r="Q307" i="2"/>
  <c r="V307" i="2"/>
  <c r="Q308" i="2"/>
  <c r="V308" i="2"/>
  <c r="Q309" i="2"/>
  <c r="V309" i="2"/>
  <c r="Q310" i="2"/>
  <c r="V310" i="2"/>
  <c r="Q311" i="2"/>
  <c r="V311" i="2"/>
  <c r="Q312" i="2"/>
  <c r="V312" i="2"/>
  <c r="Q313" i="2"/>
  <c r="V313" i="2"/>
  <c r="Q314" i="2"/>
  <c r="V314" i="2"/>
  <c r="Q315" i="2"/>
  <c r="V315" i="2"/>
  <c r="Q316" i="2"/>
  <c r="V316" i="2"/>
  <c r="Q317" i="2"/>
  <c r="V317" i="2"/>
  <c r="Q318" i="2"/>
  <c r="V318" i="2"/>
  <c r="Q319" i="2"/>
  <c r="V319" i="2"/>
  <c r="Q320" i="2"/>
  <c r="V320" i="2"/>
  <c r="Q321" i="2"/>
  <c r="V321" i="2"/>
  <c r="Q322" i="2"/>
  <c r="V322" i="2"/>
  <c r="Q323" i="2"/>
  <c r="V323" i="2"/>
  <c r="Q324" i="2"/>
  <c r="V324" i="2"/>
  <c r="Q325" i="2"/>
  <c r="V325" i="2"/>
  <c r="Q326" i="2"/>
  <c r="V326" i="2"/>
  <c r="Q327" i="2"/>
  <c r="V327" i="2"/>
  <c r="Q328" i="2"/>
  <c r="V328" i="2"/>
  <c r="Q329" i="2"/>
  <c r="V329" i="2"/>
  <c r="Q330" i="2"/>
  <c r="V330" i="2"/>
  <c r="Q331" i="2"/>
  <c r="V331" i="2"/>
  <c r="Q332" i="2"/>
  <c r="V332" i="2"/>
  <c r="Q333" i="2"/>
  <c r="V333" i="2"/>
  <c r="Q334" i="2"/>
  <c r="V334" i="2"/>
  <c r="Q335" i="2"/>
  <c r="V335" i="2"/>
  <c r="Q336" i="2"/>
  <c r="V336" i="2"/>
  <c r="Q337" i="2"/>
  <c r="V337" i="2"/>
  <c r="Q338" i="2"/>
  <c r="V338" i="2"/>
  <c r="Q339" i="2"/>
  <c r="V339" i="2"/>
  <c r="Q340" i="2"/>
  <c r="V340" i="2"/>
  <c r="Q341" i="2"/>
  <c r="V341" i="2"/>
  <c r="Q342" i="2"/>
  <c r="V342" i="2"/>
  <c r="Q343" i="2"/>
  <c r="V343" i="2"/>
  <c r="Q344" i="2"/>
  <c r="V344" i="2"/>
  <c r="Q345" i="2"/>
  <c r="V345" i="2"/>
  <c r="Q346" i="2"/>
  <c r="V346" i="2"/>
  <c r="Q347" i="2"/>
  <c r="V347" i="2"/>
  <c r="Q348" i="2"/>
  <c r="V348" i="2"/>
  <c r="Q349" i="2"/>
  <c r="V349" i="2"/>
  <c r="Q350" i="2"/>
  <c r="V350" i="2"/>
  <c r="Q351" i="2"/>
  <c r="V351" i="2"/>
  <c r="Q352" i="2"/>
  <c r="V352" i="2"/>
  <c r="Q353" i="2"/>
  <c r="V353" i="2"/>
  <c r="Q354" i="2"/>
  <c r="V354" i="2"/>
  <c r="Q355" i="2"/>
  <c r="V355" i="2"/>
  <c r="Q356" i="2"/>
  <c r="V356" i="2"/>
  <c r="Q357" i="2"/>
  <c r="V357" i="2"/>
  <c r="Q358" i="2"/>
  <c r="V358" i="2"/>
  <c r="Q359" i="2"/>
  <c r="V359" i="2"/>
  <c r="Q360" i="2"/>
  <c r="V360" i="2"/>
  <c r="Q361" i="2"/>
  <c r="V361" i="2"/>
  <c r="Q362" i="2"/>
  <c r="V362" i="2"/>
  <c r="Q363" i="2"/>
  <c r="V363" i="2"/>
  <c r="Q364" i="2"/>
  <c r="V364" i="2"/>
  <c r="Q365" i="2"/>
  <c r="V365" i="2"/>
  <c r="Q366" i="2"/>
  <c r="V366" i="2"/>
  <c r="Q367" i="2"/>
  <c r="V367" i="2"/>
  <c r="Q368" i="2"/>
  <c r="V368" i="2"/>
  <c r="Q369" i="2"/>
  <c r="V369" i="2"/>
  <c r="Q370" i="2"/>
  <c r="V370" i="2"/>
  <c r="Q371" i="2"/>
  <c r="V371" i="2"/>
  <c r="Q372" i="2"/>
  <c r="V372" i="2"/>
  <c r="Q373" i="2"/>
  <c r="V373" i="2"/>
  <c r="Q374" i="2"/>
  <c r="V374" i="2"/>
  <c r="Q375" i="2"/>
  <c r="V375" i="2"/>
  <c r="Q376" i="2"/>
  <c r="V376" i="2"/>
  <c r="Q377" i="2"/>
  <c r="V377" i="2"/>
  <c r="Q378" i="2"/>
  <c r="V378" i="2"/>
  <c r="Q379" i="2"/>
  <c r="V379" i="2"/>
  <c r="Q380" i="2"/>
  <c r="V380" i="2"/>
  <c r="Q381" i="2"/>
  <c r="V381" i="2"/>
  <c r="Q382" i="2"/>
  <c r="V382" i="2"/>
  <c r="Q383" i="2"/>
  <c r="V383" i="2"/>
  <c r="Q384" i="2"/>
  <c r="V384" i="2"/>
  <c r="Q385" i="2"/>
  <c r="V385" i="2"/>
  <c r="Q386" i="2"/>
  <c r="V386" i="2"/>
  <c r="Q387" i="2"/>
  <c r="V387" i="2"/>
  <c r="Q388" i="2"/>
  <c r="V388" i="2"/>
  <c r="Q389" i="2"/>
  <c r="V389" i="2"/>
  <c r="Q390" i="2"/>
  <c r="V390" i="2"/>
  <c r="Q391" i="2"/>
  <c r="V391" i="2"/>
  <c r="Q392" i="2"/>
  <c r="V392" i="2"/>
  <c r="Q393" i="2"/>
  <c r="V393" i="2"/>
  <c r="Q394" i="2"/>
  <c r="V394" i="2"/>
  <c r="Q395" i="2"/>
  <c r="V395" i="2"/>
  <c r="Q396" i="2"/>
  <c r="V396" i="2"/>
  <c r="Q397" i="2"/>
  <c r="V397" i="2"/>
  <c r="Q398" i="2"/>
  <c r="V398" i="2"/>
  <c r="Q399" i="2"/>
  <c r="V399" i="2"/>
  <c r="Q400" i="2"/>
  <c r="V400" i="2"/>
  <c r="Q401" i="2"/>
  <c r="V401" i="2"/>
  <c r="Q402" i="2"/>
  <c r="V402" i="2"/>
  <c r="Q403" i="2"/>
  <c r="V403" i="2"/>
  <c r="Q404" i="2"/>
  <c r="V404" i="2"/>
  <c r="Q405" i="2"/>
  <c r="V405" i="2"/>
  <c r="Q406" i="2"/>
  <c r="V406" i="2"/>
  <c r="Q407" i="2"/>
  <c r="V407" i="2"/>
  <c r="Q408" i="2"/>
  <c r="V408" i="2"/>
  <c r="Q409" i="2"/>
  <c r="V409" i="2"/>
  <c r="Q410" i="2"/>
  <c r="V410" i="2"/>
  <c r="Q411" i="2"/>
  <c r="V411" i="2"/>
  <c r="Q412" i="2"/>
  <c r="V412" i="2"/>
  <c r="Q413" i="2"/>
  <c r="V413" i="2"/>
  <c r="Q414" i="2"/>
  <c r="V414" i="2"/>
  <c r="Q415" i="2"/>
  <c r="V415" i="2"/>
  <c r="Q416" i="2"/>
  <c r="V416" i="2"/>
  <c r="Q417" i="2"/>
  <c r="V417" i="2"/>
  <c r="Q418" i="2"/>
  <c r="V418" i="2"/>
  <c r="Q419" i="2"/>
  <c r="V419" i="2"/>
  <c r="Q420" i="2"/>
  <c r="V420" i="2"/>
  <c r="Q421" i="2"/>
  <c r="V421" i="2"/>
  <c r="Q422" i="2"/>
  <c r="V422" i="2"/>
  <c r="Q423" i="2"/>
  <c r="V423" i="2"/>
  <c r="Q424" i="2"/>
  <c r="V424" i="2"/>
  <c r="Q425" i="2"/>
  <c r="V425" i="2"/>
  <c r="Q426" i="2"/>
  <c r="V426" i="2"/>
  <c r="Q427" i="2"/>
  <c r="V427" i="2"/>
  <c r="Q428" i="2"/>
  <c r="V428" i="2"/>
  <c r="Q429" i="2"/>
  <c r="V429" i="2"/>
  <c r="Q430" i="2"/>
  <c r="V430" i="2"/>
  <c r="Q431" i="2"/>
  <c r="V431" i="2"/>
  <c r="Q432" i="2"/>
  <c r="V432" i="2"/>
  <c r="Q433" i="2"/>
  <c r="V433" i="2"/>
  <c r="Q434" i="2"/>
  <c r="V434" i="2"/>
  <c r="Q435" i="2"/>
  <c r="V435" i="2"/>
  <c r="Q436" i="2"/>
  <c r="V436" i="2"/>
  <c r="Q437" i="2"/>
  <c r="V437" i="2"/>
  <c r="Q438" i="2"/>
  <c r="V438" i="2"/>
  <c r="Q439" i="2"/>
  <c r="V439" i="2"/>
  <c r="Q440" i="2"/>
  <c r="V440" i="2"/>
  <c r="Q441" i="2"/>
  <c r="V441" i="2"/>
  <c r="Q442" i="2"/>
  <c r="V442" i="2"/>
  <c r="Q443" i="2"/>
  <c r="V443" i="2"/>
  <c r="Q444" i="2"/>
  <c r="V444" i="2"/>
  <c r="Q445" i="2"/>
  <c r="V445" i="2"/>
  <c r="Q446" i="2"/>
  <c r="V446" i="2"/>
  <c r="Q447" i="2"/>
  <c r="V447" i="2"/>
  <c r="Q448" i="2"/>
  <c r="V448" i="2"/>
  <c r="Q449" i="2"/>
  <c r="V449" i="2"/>
  <c r="Q450" i="2"/>
  <c r="Y450" i="2" s="1"/>
  <c r="V450" i="2"/>
  <c r="Q451" i="2"/>
  <c r="V451" i="2"/>
  <c r="Q452" i="2"/>
  <c r="V452" i="2"/>
  <c r="Q453" i="2"/>
  <c r="V453" i="2"/>
  <c r="Q454" i="2"/>
  <c r="V454" i="2"/>
  <c r="Q455" i="2"/>
  <c r="V455" i="2"/>
  <c r="Q456" i="2"/>
  <c r="V456" i="2"/>
  <c r="Q457" i="2"/>
  <c r="V457" i="2"/>
  <c r="Q458" i="2"/>
  <c r="V458" i="2"/>
  <c r="Q459" i="2"/>
  <c r="V459" i="2"/>
  <c r="Q460" i="2"/>
  <c r="V460" i="2"/>
  <c r="Q461" i="2"/>
  <c r="V461" i="2"/>
  <c r="Q462" i="2"/>
  <c r="V462" i="2"/>
  <c r="Q463" i="2"/>
  <c r="V463" i="2"/>
  <c r="Q464" i="2"/>
  <c r="V464" i="2"/>
  <c r="Q465" i="2"/>
  <c r="V465" i="2"/>
  <c r="Q466" i="2"/>
  <c r="Y466" i="2" s="1"/>
  <c r="V466" i="2"/>
  <c r="Q467" i="2"/>
  <c r="V467" i="2"/>
  <c r="Q468" i="2"/>
  <c r="V468" i="2"/>
  <c r="Q469" i="2"/>
  <c r="V469" i="2"/>
  <c r="Q470" i="2"/>
  <c r="V470" i="2"/>
  <c r="Q471" i="2"/>
  <c r="V471" i="2"/>
  <c r="Q472" i="2"/>
  <c r="V472" i="2"/>
  <c r="Q473" i="2"/>
  <c r="V473" i="2"/>
  <c r="Q474" i="2"/>
  <c r="Y474" i="2" s="1"/>
  <c r="V474" i="2"/>
  <c r="Q475" i="2"/>
  <c r="V475" i="2"/>
  <c r="Q476" i="2"/>
  <c r="V476" i="2"/>
  <c r="Q477" i="2"/>
  <c r="V477" i="2"/>
  <c r="Q478" i="2"/>
  <c r="V478" i="2"/>
  <c r="Q479" i="2"/>
  <c r="V479" i="2"/>
  <c r="Q480" i="2"/>
  <c r="V480" i="2"/>
  <c r="Q481" i="2"/>
  <c r="V481" i="2"/>
  <c r="Q482" i="2"/>
  <c r="Y482" i="2" s="1"/>
  <c r="V482" i="2"/>
  <c r="Q483" i="2"/>
  <c r="V483" i="2"/>
  <c r="Q484" i="2"/>
  <c r="V484" i="2"/>
  <c r="Q485" i="2"/>
  <c r="V485" i="2"/>
  <c r="Q486" i="2"/>
  <c r="V486" i="2"/>
  <c r="Q487" i="2"/>
  <c r="V487" i="2"/>
  <c r="Q488" i="2"/>
  <c r="V488" i="2"/>
  <c r="Q489" i="2"/>
  <c r="V489" i="2"/>
  <c r="Q490" i="2"/>
  <c r="Y490" i="2" s="1"/>
  <c r="V490" i="2"/>
  <c r="Q491" i="2"/>
  <c r="V491" i="2"/>
  <c r="Q492" i="2"/>
  <c r="V492" i="2"/>
  <c r="Q493" i="2"/>
  <c r="V493" i="2"/>
  <c r="Q494" i="2"/>
  <c r="V494" i="2"/>
  <c r="Q495" i="2"/>
  <c r="V495" i="2"/>
  <c r="Q496" i="2"/>
  <c r="V496" i="2"/>
  <c r="Q497" i="2"/>
  <c r="V497" i="2"/>
  <c r="Q498" i="2"/>
  <c r="Y498" i="2" s="1"/>
  <c r="V498" i="2"/>
  <c r="Q499" i="2"/>
  <c r="V499" i="2"/>
  <c r="Q500" i="2"/>
  <c r="V500" i="2"/>
  <c r="Q501" i="2"/>
  <c r="V501" i="2"/>
  <c r="Q502" i="2"/>
  <c r="V502" i="2"/>
  <c r="Q503" i="2"/>
  <c r="V503" i="2"/>
  <c r="Q504" i="2"/>
  <c r="V504" i="2"/>
  <c r="Q505" i="2"/>
  <c r="V505" i="2"/>
  <c r="Q506" i="2"/>
  <c r="V506" i="2"/>
  <c r="Q507" i="2"/>
  <c r="V507" i="2"/>
  <c r="Q508" i="2"/>
  <c r="V508" i="2"/>
  <c r="Q509" i="2"/>
  <c r="V509" i="2"/>
  <c r="Q510" i="2"/>
  <c r="V510" i="2"/>
  <c r="Q511" i="2"/>
  <c r="V511" i="2"/>
  <c r="Q512" i="2"/>
  <c r="V512" i="2"/>
  <c r="Q513" i="2"/>
  <c r="V513" i="2"/>
  <c r="Q514" i="2"/>
  <c r="V514" i="2"/>
  <c r="Q515" i="2"/>
  <c r="V515" i="2"/>
  <c r="Q516" i="2"/>
  <c r="V516" i="2"/>
  <c r="Q517" i="2"/>
  <c r="V517" i="2"/>
  <c r="Q518" i="2"/>
  <c r="V518" i="2"/>
  <c r="Q519" i="2"/>
  <c r="V519" i="2"/>
  <c r="Q520" i="2"/>
  <c r="V520" i="2"/>
  <c r="Q521" i="2"/>
  <c r="V521" i="2"/>
  <c r="Q522" i="2"/>
  <c r="V522" i="2"/>
  <c r="Q523" i="2"/>
  <c r="V523" i="2"/>
  <c r="Q524" i="2"/>
  <c r="V524" i="2"/>
  <c r="Q525" i="2"/>
  <c r="V525" i="2"/>
  <c r="Q526" i="2"/>
  <c r="V526" i="2"/>
  <c r="Q527" i="2"/>
  <c r="V527" i="2"/>
  <c r="Q528" i="2"/>
  <c r="V528" i="2"/>
  <c r="Q529" i="2"/>
  <c r="V529" i="2"/>
  <c r="Q530" i="2"/>
  <c r="V530" i="2"/>
  <c r="Q531" i="2"/>
  <c r="V531" i="2"/>
  <c r="Q532" i="2"/>
  <c r="V532" i="2"/>
  <c r="Q533" i="2"/>
  <c r="V533" i="2"/>
  <c r="Q534" i="2"/>
  <c r="V534" i="2"/>
  <c r="Q535" i="2"/>
  <c r="V535" i="2"/>
  <c r="Q536" i="2"/>
  <c r="V536" i="2"/>
  <c r="Q537" i="2"/>
  <c r="V537" i="2"/>
  <c r="Q538" i="2"/>
  <c r="V538" i="2"/>
  <c r="Q539" i="2"/>
  <c r="V539" i="2"/>
  <c r="Q540" i="2"/>
  <c r="V540" i="2"/>
  <c r="Q541" i="2"/>
  <c r="V541" i="2"/>
  <c r="Q542" i="2"/>
  <c r="V542" i="2"/>
  <c r="Q543" i="2"/>
  <c r="V543" i="2"/>
  <c r="Q544" i="2"/>
  <c r="V544" i="2"/>
  <c r="Q545" i="2"/>
  <c r="V545" i="2"/>
  <c r="Q546" i="2"/>
  <c r="V546" i="2"/>
  <c r="Q547" i="2"/>
  <c r="V547" i="2"/>
  <c r="Q548" i="2"/>
  <c r="V548" i="2"/>
  <c r="Q549" i="2"/>
  <c r="V549" i="2"/>
  <c r="Q550" i="2"/>
  <c r="V550" i="2"/>
  <c r="Q551" i="2"/>
  <c r="V551" i="2"/>
  <c r="Q552" i="2"/>
  <c r="V552" i="2"/>
  <c r="Q553" i="2"/>
  <c r="V553" i="2"/>
  <c r="Q554" i="2"/>
  <c r="V554" i="2"/>
  <c r="Q555" i="2"/>
  <c r="V555" i="2"/>
  <c r="Q556" i="2"/>
  <c r="V556" i="2"/>
  <c r="Q557" i="2"/>
  <c r="V557" i="2"/>
  <c r="Q558" i="2"/>
  <c r="V558" i="2"/>
  <c r="Q559" i="2"/>
  <c r="V559" i="2"/>
  <c r="Q560" i="2"/>
  <c r="V560" i="2"/>
  <c r="Q561" i="2"/>
  <c r="V561" i="2"/>
  <c r="Q562" i="2"/>
  <c r="V562" i="2"/>
  <c r="Q563" i="2"/>
  <c r="V563" i="2"/>
  <c r="Q564" i="2"/>
  <c r="V564" i="2"/>
  <c r="Q565" i="2"/>
  <c r="V565" i="2"/>
  <c r="Q566" i="2"/>
  <c r="V566" i="2"/>
  <c r="Q567" i="2"/>
  <c r="V567" i="2"/>
  <c r="Q568" i="2"/>
  <c r="V568" i="2"/>
  <c r="Q569" i="2"/>
  <c r="V569" i="2"/>
  <c r="Q570" i="2"/>
  <c r="V570" i="2"/>
  <c r="Q571" i="2"/>
  <c r="V571" i="2"/>
  <c r="Q572" i="2"/>
  <c r="V572" i="2"/>
  <c r="Q573" i="2"/>
  <c r="V573" i="2"/>
  <c r="Q574" i="2"/>
  <c r="V574" i="2"/>
  <c r="Q575" i="2"/>
  <c r="V575" i="2"/>
  <c r="Q576" i="2"/>
  <c r="V576" i="2"/>
  <c r="Q577" i="2"/>
  <c r="V577" i="2"/>
  <c r="Q578" i="2"/>
  <c r="V578" i="2"/>
  <c r="Q579" i="2"/>
  <c r="V579" i="2"/>
  <c r="Q580" i="2"/>
  <c r="V580" i="2"/>
  <c r="Q581" i="2"/>
  <c r="V581" i="2"/>
  <c r="Q582" i="2"/>
  <c r="V582" i="2"/>
  <c r="Q583" i="2"/>
  <c r="V583" i="2"/>
  <c r="Q584" i="2"/>
  <c r="V584" i="2"/>
  <c r="Q585" i="2"/>
  <c r="V585" i="2"/>
  <c r="Q586" i="2"/>
  <c r="V586" i="2"/>
  <c r="Q587" i="2"/>
  <c r="V587" i="2"/>
  <c r="Q588" i="2"/>
  <c r="V588" i="2"/>
  <c r="Q589" i="2"/>
  <c r="V589" i="2"/>
  <c r="Q590" i="2"/>
  <c r="V590" i="2"/>
  <c r="Q591" i="2"/>
  <c r="V591" i="2"/>
  <c r="Q592" i="2"/>
  <c r="V592" i="2"/>
  <c r="Q593" i="2"/>
  <c r="V593" i="2"/>
  <c r="Q594" i="2"/>
  <c r="V594" i="2"/>
  <c r="Q595" i="2"/>
  <c r="V595" i="2"/>
  <c r="Q596" i="2"/>
  <c r="V596" i="2"/>
  <c r="Q597" i="2"/>
  <c r="V597" i="2"/>
  <c r="Q598" i="2"/>
  <c r="V598" i="2"/>
  <c r="Q599" i="2"/>
  <c r="V599" i="2"/>
  <c r="Q600" i="2"/>
  <c r="V600" i="2"/>
  <c r="Y578" i="2" l="1"/>
  <c r="Y530" i="2"/>
  <c r="Y506" i="2"/>
  <c r="Y386" i="2"/>
  <c r="Y594" i="2"/>
  <c r="Y570" i="2"/>
  <c r="Y522" i="2"/>
  <c r="Y514" i="2"/>
  <c r="Y442" i="2"/>
  <c r="Y586" i="2"/>
  <c r="Y434" i="2"/>
  <c r="Y426" i="2"/>
  <c r="Y418" i="2"/>
  <c r="Y410" i="2"/>
  <c r="Y402" i="2"/>
  <c r="Y394" i="2"/>
  <c r="Y562" i="2"/>
  <c r="Y554" i="2"/>
  <c r="Y546" i="2"/>
  <c r="Y538" i="2"/>
  <c r="Y458" i="2"/>
  <c r="Y378" i="2"/>
  <c r="Y370" i="2"/>
  <c r="Y362" i="2"/>
  <c r="Y354" i="2"/>
  <c r="Y346" i="2"/>
  <c r="Y338" i="2"/>
  <c r="Y330" i="2"/>
  <c r="Y322" i="2"/>
  <c r="Y314" i="2"/>
  <c r="Y306" i="2"/>
  <c r="Y298" i="2"/>
  <c r="Y290" i="2"/>
  <c r="Y282" i="2"/>
  <c r="Y274" i="2"/>
  <c r="Y266" i="2"/>
  <c r="Y258" i="2"/>
  <c r="Y250" i="2"/>
  <c r="Y242" i="2"/>
  <c r="Y234" i="2"/>
  <c r="Y226" i="2"/>
  <c r="Y218" i="2"/>
  <c r="Y210" i="2"/>
  <c r="Y202" i="2"/>
  <c r="Y194" i="2"/>
  <c r="Y186" i="2"/>
  <c r="Y178" i="2"/>
  <c r="Y170" i="2"/>
  <c r="Y162" i="2"/>
  <c r="Y154" i="2"/>
  <c r="Y146" i="2"/>
  <c r="Y138" i="2"/>
  <c r="Y130" i="2"/>
  <c r="Y122" i="2"/>
  <c r="Y114" i="2"/>
  <c r="Y106" i="2"/>
  <c r="Y98" i="2"/>
  <c r="Y90" i="2"/>
  <c r="Y82" i="2"/>
  <c r="Y74" i="2"/>
  <c r="Y66" i="2"/>
  <c r="Y58" i="2"/>
  <c r="Y50" i="2"/>
  <c r="Y42" i="2"/>
  <c r="Y34" i="2"/>
  <c r="Y26" i="2"/>
  <c r="Y18" i="2"/>
  <c r="Y10" i="2"/>
  <c r="W200" i="1"/>
  <c r="W198" i="1"/>
  <c r="W196" i="1"/>
  <c r="W194" i="1"/>
  <c r="W192" i="1"/>
  <c r="W190" i="1"/>
  <c r="W188" i="1"/>
  <c r="W186" i="1"/>
  <c r="W184" i="1"/>
  <c r="W182" i="1"/>
  <c r="W180" i="1"/>
  <c r="W178" i="1"/>
  <c r="W176" i="1"/>
  <c r="W174" i="1"/>
  <c r="W172" i="1"/>
  <c r="W170" i="1"/>
  <c r="W168" i="1"/>
  <c r="W166" i="1"/>
  <c r="W164" i="1"/>
  <c r="W162" i="1"/>
  <c r="W160" i="1"/>
  <c r="W158" i="1"/>
  <c r="W156" i="1"/>
  <c r="W154" i="1"/>
  <c r="W152" i="1"/>
  <c r="W150" i="1"/>
  <c r="W148" i="1"/>
  <c r="W146" i="1"/>
  <c r="W144" i="1"/>
  <c r="W142" i="1"/>
  <c r="W140" i="1"/>
  <c r="W138" i="1"/>
  <c r="W136" i="1"/>
  <c r="W134" i="1"/>
  <c r="W132" i="1"/>
  <c r="W130" i="1"/>
  <c r="W128" i="1"/>
  <c r="W126" i="1"/>
  <c r="W124" i="1"/>
  <c r="W122" i="1"/>
  <c r="W120" i="1"/>
  <c r="W118" i="1"/>
  <c r="W116" i="1"/>
  <c r="W114" i="1"/>
  <c r="W112" i="1"/>
  <c r="W110" i="1"/>
  <c r="W108" i="1"/>
  <c r="W106" i="1"/>
  <c r="W104" i="1"/>
  <c r="W102" i="1"/>
  <c r="W100" i="1"/>
  <c r="W98" i="1"/>
  <c r="W96" i="1"/>
  <c r="W94" i="1"/>
  <c r="W92" i="1"/>
  <c r="W90" i="1"/>
  <c r="W88" i="1"/>
  <c r="W86" i="1"/>
  <c r="W84" i="1"/>
  <c r="W82" i="1"/>
  <c r="W80" i="1"/>
  <c r="W78" i="1"/>
  <c r="W76" i="1"/>
  <c r="W74" i="1"/>
  <c r="W72" i="1"/>
  <c r="W70" i="1"/>
  <c r="W68" i="1"/>
  <c r="W66" i="1"/>
  <c r="W64" i="1"/>
  <c r="W62" i="1"/>
  <c r="W60" i="1"/>
  <c r="W58" i="1"/>
  <c r="W56" i="1"/>
  <c r="W54" i="1"/>
  <c r="W52" i="1"/>
  <c r="W50" i="1"/>
  <c r="W48" i="1"/>
  <c r="W46" i="1"/>
  <c r="W44" i="1"/>
  <c r="W42" i="1"/>
  <c r="W40" i="1"/>
  <c r="W38" i="1"/>
  <c r="W36" i="1"/>
  <c r="W34" i="1"/>
  <c r="W32" i="1"/>
  <c r="W30" i="1"/>
  <c r="W28" i="1"/>
  <c r="W26" i="1"/>
  <c r="W24" i="1"/>
  <c r="Y584" i="2"/>
  <c r="Y560" i="2"/>
  <c r="Y512" i="2"/>
  <c r="Y384" i="2"/>
  <c r="Y248" i="2"/>
  <c r="Y224" i="2"/>
  <c r="Y192" i="2"/>
  <c r="Y160" i="2"/>
  <c r="Y96" i="2"/>
  <c r="Y16" i="2"/>
  <c r="Y600" i="2"/>
  <c r="Y544" i="2"/>
  <c r="Y528" i="2"/>
  <c r="Y504" i="2"/>
  <c r="Y496" i="2"/>
  <c r="Y416" i="2"/>
  <c r="Y408" i="2"/>
  <c r="Y400" i="2"/>
  <c r="Y376" i="2"/>
  <c r="Y264" i="2"/>
  <c r="Y216" i="2"/>
  <c r="Y136" i="2"/>
  <c r="Y128" i="2"/>
  <c r="Y120" i="2"/>
  <c r="Y48" i="2"/>
  <c r="Y598" i="2"/>
  <c r="Y592" i="2"/>
  <c r="Y568" i="2"/>
  <c r="Y392" i="2"/>
  <c r="Y368" i="2"/>
  <c r="Y344" i="2"/>
  <c r="Y280" i="2"/>
  <c r="Y256" i="2"/>
  <c r="Y200" i="2"/>
  <c r="Y184" i="2"/>
  <c r="Y168" i="2"/>
  <c r="Y152" i="2"/>
  <c r="Y112" i="2"/>
  <c r="Y88" i="2"/>
  <c r="Y40" i="2"/>
  <c r="Y24" i="2"/>
  <c r="W199" i="1"/>
  <c r="W193" i="1"/>
  <c r="W187" i="1"/>
  <c r="W183" i="1"/>
  <c r="W177" i="1"/>
  <c r="W171" i="1"/>
  <c r="W167" i="1"/>
  <c r="W163" i="1"/>
  <c r="W161" i="1"/>
  <c r="W155" i="1"/>
  <c r="W153" i="1"/>
  <c r="W151" i="1"/>
  <c r="W149" i="1"/>
  <c r="W147" i="1"/>
  <c r="W145" i="1"/>
  <c r="W143" i="1"/>
  <c r="W141" i="1"/>
  <c r="W139" i="1"/>
  <c r="W137" i="1"/>
  <c r="W135" i="1"/>
  <c r="W133" i="1"/>
  <c r="W131" i="1"/>
  <c r="W129" i="1"/>
  <c r="W127" i="1"/>
  <c r="W125" i="1"/>
  <c r="W123" i="1"/>
  <c r="W121" i="1"/>
  <c r="W119" i="1"/>
  <c r="W117" i="1"/>
  <c r="W115" i="1"/>
  <c r="W113" i="1"/>
  <c r="W111" i="1"/>
  <c r="W109" i="1"/>
  <c r="W107" i="1"/>
  <c r="W105" i="1"/>
  <c r="W103" i="1"/>
  <c r="W101" i="1"/>
  <c r="W99" i="1"/>
  <c r="W97" i="1"/>
  <c r="W95" i="1"/>
  <c r="W93" i="1"/>
  <c r="W91" i="1"/>
  <c r="W89" i="1"/>
  <c r="W87" i="1"/>
  <c r="W85" i="1"/>
  <c r="W83" i="1"/>
  <c r="W81" i="1"/>
  <c r="W79" i="1"/>
  <c r="W77" i="1"/>
  <c r="W75" i="1"/>
  <c r="W73" i="1"/>
  <c r="W71" i="1"/>
  <c r="W69" i="1"/>
  <c r="W67" i="1"/>
  <c r="W65" i="1"/>
  <c r="W63" i="1"/>
  <c r="W61" i="1"/>
  <c r="W59" i="1"/>
  <c r="W57" i="1"/>
  <c r="W55" i="1"/>
  <c r="W53" i="1"/>
  <c r="W51" i="1"/>
  <c r="W49" i="1"/>
  <c r="W47" i="1"/>
  <c r="W45" i="1"/>
  <c r="W43" i="1"/>
  <c r="W41" i="1"/>
  <c r="W39" i="1"/>
  <c r="W37" i="1"/>
  <c r="W35" i="1"/>
  <c r="W33" i="1"/>
  <c r="W31" i="1"/>
  <c r="W29" i="1"/>
  <c r="W27" i="1"/>
  <c r="W25" i="1"/>
  <c r="W23" i="1"/>
  <c r="W21" i="1"/>
  <c r="W19" i="1"/>
  <c r="Y576" i="2"/>
  <c r="Y552" i="2"/>
  <c r="Y488" i="2"/>
  <c r="Y464" i="2"/>
  <c r="Y448" i="2"/>
  <c r="Y360" i="2"/>
  <c r="Y320" i="2"/>
  <c r="Y288" i="2"/>
  <c r="Y208" i="2"/>
  <c r="Y176" i="2"/>
  <c r="Y144" i="2"/>
  <c r="Y104" i="2"/>
  <c r="Y8" i="2"/>
  <c r="W197" i="1"/>
  <c r="W191" i="1"/>
  <c r="W185" i="1"/>
  <c r="W179" i="1"/>
  <c r="W175" i="1"/>
  <c r="W169" i="1"/>
  <c r="W165" i="1"/>
  <c r="W159" i="1"/>
  <c r="Y536" i="2"/>
  <c r="Y520" i="2"/>
  <c r="Y480" i="2"/>
  <c r="Y472" i="2"/>
  <c r="Y456" i="2"/>
  <c r="Y440" i="2"/>
  <c r="Y432" i="2"/>
  <c r="Y424" i="2"/>
  <c r="Y352" i="2"/>
  <c r="Y336" i="2"/>
  <c r="Y328" i="2"/>
  <c r="Y312" i="2"/>
  <c r="Y304" i="2"/>
  <c r="Y296" i="2"/>
  <c r="Y272" i="2"/>
  <c r="Y240" i="2"/>
  <c r="Y232" i="2"/>
  <c r="Y80" i="2"/>
  <c r="Y72" i="2"/>
  <c r="Y64" i="2"/>
  <c r="Y56" i="2"/>
  <c r="Y32" i="2"/>
  <c r="W195" i="1"/>
  <c r="W189" i="1"/>
  <c r="W181" i="1"/>
  <c r="W173" i="1"/>
  <c r="W157" i="1"/>
  <c r="W22" i="1"/>
  <c r="W20" i="1"/>
  <c r="W18" i="1"/>
  <c r="W16" i="1"/>
  <c r="W14" i="1"/>
  <c r="W12" i="1"/>
  <c r="W10" i="1"/>
  <c r="W8" i="1"/>
  <c r="W6" i="1"/>
  <c r="W4" i="1"/>
  <c r="Y597" i="2"/>
  <c r="Y589" i="2"/>
  <c r="Y581" i="2"/>
  <c r="Y573" i="2"/>
  <c r="Y565" i="2"/>
  <c r="Y557" i="2"/>
  <c r="Y549" i="2"/>
  <c r="Y541" i="2"/>
  <c r="Y533" i="2"/>
  <c r="Y525" i="2"/>
  <c r="Y517" i="2"/>
  <c r="Y509" i="2"/>
  <c r="Y501" i="2"/>
  <c r="Y493" i="2"/>
  <c r="Y485" i="2"/>
  <c r="Y477" i="2"/>
  <c r="Y469" i="2"/>
  <c r="Y461" i="2"/>
  <c r="Y453" i="2"/>
  <c r="Y445" i="2"/>
  <c r="Y437" i="2"/>
  <c r="Y429" i="2"/>
  <c r="Y421" i="2"/>
  <c r="Y413" i="2"/>
  <c r="Y405" i="2"/>
  <c r="Y397" i="2"/>
  <c r="Y389" i="2"/>
  <c r="Y381" i="2"/>
  <c r="Y373" i="2"/>
  <c r="Y365" i="2"/>
  <c r="Y357" i="2"/>
  <c r="Y349" i="2"/>
  <c r="Y341" i="2"/>
  <c r="Y333" i="2"/>
  <c r="Y325" i="2"/>
  <c r="Y317" i="2"/>
  <c r="Y309" i="2"/>
  <c r="Y301" i="2"/>
  <c r="Y293" i="2"/>
  <c r="Y285" i="2"/>
  <c r="Y277" i="2"/>
  <c r="Y269" i="2"/>
  <c r="Y261" i="2"/>
  <c r="Y253" i="2"/>
  <c r="Y245" i="2"/>
  <c r="Y237" i="2"/>
  <c r="Y229" i="2"/>
  <c r="Y221" i="2"/>
  <c r="Y213" i="2"/>
  <c r="Y205" i="2"/>
  <c r="Y197" i="2"/>
  <c r="Y189" i="2"/>
  <c r="Y181" i="2"/>
  <c r="Y173" i="2"/>
  <c r="Y165" i="2"/>
  <c r="Y157" i="2"/>
  <c r="Y149" i="2"/>
  <c r="Y141" i="2"/>
  <c r="Y133" i="2"/>
  <c r="Y125" i="2"/>
  <c r="Y117" i="2"/>
  <c r="Y109" i="2"/>
  <c r="Y101" i="2"/>
  <c r="Y93" i="2"/>
  <c r="Y85" i="2"/>
  <c r="Y77" i="2"/>
  <c r="Y69" i="2"/>
  <c r="Y61" i="2"/>
  <c r="Y53" i="2"/>
  <c r="Y45" i="2"/>
  <c r="Y37" i="2"/>
  <c r="Y29" i="2"/>
  <c r="Y21" i="2"/>
  <c r="Y13" i="2"/>
  <c r="Y5" i="2"/>
  <c r="Y595" i="2"/>
  <c r="Y587" i="2"/>
  <c r="Y579" i="2"/>
  <c r="Y571" i="2"/>
  <c r="Y563" i="2"/>
  <c r="Y555" i="2"/>
  <c r="Y547" i="2"/>
  <c r="Y539" i="2"/>
  <c r="Y531" i="2"/>
  <c r="Y523" i="2"/>
  <c r="Y515" i="2"/>
  <c r="Y507" i="2"/>
  <c r="Y499" i="2"/>
  <c r="Y491" i="2"/>
  <c r="Y483" i="2"/>
  <c r="Y475" i="2"/>
  <c r="Y467" i="2"/>
  <c r="Y459" i="2"/>
  <c r="Y451" i="2"/>
  <c r="Y443" i="2"/>
  <c r="Y435" i="2"/>
  <c r="Y427" i="2"/>
  <c r="Y419" i="2"/>
  <c r="Y411" i="2"/>
  <c r="Y403" i="2"/>
  <c r="Y395" i="2"/>
  <c r="Y387" i="2"/>
  <c r="Y379" i="2"/>
  <c r="Y371" i="2"/>
  <c r="Y363" i="2"/>
  <c r="Y355" i="2"/>
  <c r="Y347" i="2"/>
  <c r="Y339" i="2"/>
  <c r="Y331" i="2"/>
  <c r="Y323" i="2"/>
  <c r="Y315" i="2"/>
  <c r="Y307" i="2"/>
  <c r="Y299" i="2"/>
  <c r="Y291" i="2"/>
  <c r="Y283" i="2"/>
  <c r="Y275" i="2"/>
  <c r="Y267" i="2"/>
  <c r="Y259" i="2"/>
  <c r="Y251" i="2"/>
  <c r="Y243" i="2"/>
  <c r="Y235" i="2"/>
  <c r="Y227" i="2"/>
  <c r="Y219" i="2"/>
  <c r="Y211" i="2"/>
  <c r="Y203" i="2"/>
  <c r="Y195" i="2"/>
  <c r="Y187" i="2"/>
  <c r="Y179" i="2"/>
  <c r="Y171" i="2"/>
  <c r="Y163" i="2"/>
  <c r="Y155" i="2"/>
  <c r="Y147" i="2"/>
  <c r="Y139" i="2"/>
  <c r="Y131" i="2"/>
  <c r="Y123" i="2"/>
  <c r="Y115" i="2"/>
  <c r="Y107" i="2"/>
  <c r="Y99" i="2"/>
  <c r="Y91" i="2"/>
  <c r="Y83" i="2"/>
  <c r="Y75" i="2"/>
  <c r="Y67" i="2"/>
  <c r="Y59" i="2"/>
  <c r="Y51" i="2"/>
  <c r="Y43" i="2"/>
  <c r="Y35" i="2"/>
  <c r="Y27" i="2"/>
  <c r="Y19" i="2"/>
  <c r="Y11" i="2"/>
  <c r="Y3" i="2"/>
  <c r="Y590" i="2"/>
  <c r="Y582" i="2"/>
  <c r="Y574" i="2"/>
  <c r="Y566" i="2"/>
  <c r="Y558" i="2"/>
  <c r="Y550" i="2"/>
  <c r="Y542" i="2"/>
  <c r="Y534" i="2"/>
  <c r="Y526" i="2"/>
  <c r="Y518" i="2"/>
  <c r="Y510" i="2"/>
  <c r="Y502" i="2"/>
  <c r="Y494" i="2"/>
  <c r="Y486" i="2"/>
  <c r="Y478" i="2"/>
  <c r="Y470" i="2"/>
  <c r="Y462" i="2"/>
  <c r="Y454" i="2"/>
  <c r="Y446" i="2"/>
  <c r="Y438" i="2"/>
  <c r="Y430" i="2"/>
  <c r="Y422" i="2"/>
  <c r="Y414" i="2"/>
  <c r="Y406" i="2"/>
  <c r="Y398" i="2"/>
  <c r="Y390" i="2"/>
  <c r="Y382" i="2"/>
  <c r="Y374" i="2"/>
  <c r="Y366" i="2"/>
  <c r="Y358" i="2"/>
  <c r="Y350" i="2"/>
  <c r="Y342" i="2"/>
  <c r="Y334" i="2"/>
  <c r="Y326" i="2"/>
  <c r="Y318" i="2"/>
  <c r="Y310" i="2"/>
  <c r="Y302" i="2"/>
  <c r="Y294" i="2"/>
  <c r="Y286" i="2"/>
  <c r="Y278" i="2"/>
  <c r="Y270" i="2"/>
  <c r="Y262" i="2"/>
  <c r="Y254" i="2"/>
  <c r="Y246" i="2"/>
  <c r="Y238" i="2"/>
  <c r="Y230" i="2"/>
  <c r="Y222" i="2"/>
  <c r="Y214" i="2"/>
  <c r="Y206" i="2"/>
  <c r="Y198" i="2"/>
  <c r="Y190" i="2"/>
  <c r="Y182" i="2"/>
  <c r="Y174" i="2"/>
  <c r="Y166" i="2"/>
  <c r="Y158" i="2"/>
  <c r="Y150" i="2"/>
  <c r="Y142" i="2"/>
  <c r="Y134" i="2"/>
  <c r="Y126" i="2"/>
  <c r="Y118" i="2"/>
  <c r="Y110" i="2"/>
  <c r="Y102" i="2"/>
  <c r="Y94" i="2"/>
  <c r="Y86" i="2"/>
  <c r="Y78" i="2"/>
  <c r="Y70" i="2"/>
  <c r="Y62" i="2"/>
  <c r="Y54" i="2"/>
  <c r="Y46" i="2"/>
  <c r="Y38" i="2"/>
  <c r="Y30" i="2"/>
  <c r="Y22" i="2"/>
  <c r="Y14" i="2"/>
  <c r="Y6" i="2"/>
  <c r="W17" i="1"/>
  <c r="W15" i="1"/>
  <c r="W13" i="1"/>
  <c r="W11" i="1"/>
  <c r="W9" i="1"/>
  <c r="W7" i="1"/>
  <c r="W5" i="1"/>
  <c r="W3" i="1"/>
  <c r="Y593" i="2"/>
  <c r="Y585" i="2"/>
  <c r="Y577" i="2"/>
  <c r="Y569" i="2"/>
  <c r="Y561" i="2"/>
  <c r="Y553" i="2"/>
  <c r="Y545" i="2"/>
  <c r="Y537" i="2"/>
  <c r="Y529" i="2"/>
  <c r="Y521" i="2"/>
  <c r="Y513" i="2"/>
  <c r="Y505" i="2"/>
  <c r="Y497" i="2"/>
  <c r="Y489" i="2"/>
  <c r="Y481" i="2"/>
  <c r="Y473" i="2"/>
  <c r="Y465" i="2"/>
  <c r="Y457" i="2"/>
  <c r="Y449" i="2"/>
  <c r="Y441" i="2"/>
  <c r="Y433" i="2"/>
  <c r="Y425" i="2"/>
  <c r="Y417" i="2"/>
  <c r="Y409" i="2"/>
  <c r="Y401" i="2"/>
  <c r="Y393" i="2"/>
  <c r="Y385" i="2"/>
  <c r="Y377" i="2"/>
  <c r="Y369" i="2"/>
  <c r="Y361" i="2"/>
  <c r="Y353" i="2"/>
  <c r="Y345" i="2"/>
  <c r="Y337" i="2"/>
  <c r="Y329" i="2"/>
  <c r="Y321" i="2"/>
  <c r="Y313" i="2"/>
  <c r="Y305" i="2"/>
  <c r="Y297" i="2"/>
  <c r="Y289" i="2"/>
  <c r="Y281" i="2"/>
  <c r="Y273" i="2"/>
  <c r="Y265" i="2"/>
  <c r="Y257" i="2"/>
  <c r="Y249" i="2"/>
  <c r="Y241" i="2"/>
  <c r="Y233" i="2"/>
  <c r="Y225" i="2"/>
  <c r="Y217" i="2"/>
  <c r="Y209" i="2"/>
  <c r="Y201" i="2"/>
  <c r="Y193" i="2"/>
  <c r="Y185" i="2"/>
  <c r="Y177" i="2"/>
  <c r="Y169" i="2"/>
  <c r="Y161" i="2"/>
  <c r="Y153" i="2"/>
  <c r="Y145" i="2"/>
  <c r="Y137" i="2"/>
  <c r="Y129" i="2"/>
  <c r="Y121" i="2"/>
  <c r="Y113" i="2"/>
  <c r="Y105" i="2"/>
  <c r="Y97" i="2"/>
  <c r="Y89" i="2"/>
  <c r="Y81" i="2"/>
  <c r="Y73" i="2"/>
  <c r="Y65" i="2"/>
  <c r="Y57" i="2"/>
  <c r="Y49" i="2"/>
  <c r="Y41" i="2"/>
  <c r="Y33" i="2"/>
  <c r="Y25" i="2"/>
  <c r="Y17" i="2"/>
  <c r="Y9" i="2"/>
  <c r="Y596" i="2"/>
  <c r="Y588" i="2"/>
  <c r="Y580" i="2"/>
  <c r="Y572" i="2"/>
  <c r="Y564" i="2"/>
  <c r="Y556" i="2"/>
  <c r="Y548" i="2"/>
  <c r="Y540" i="2"/>
  <c r="Y532" i="2"/>
  <c r="Y524" i="2"/>
  <c r="Y516" i="2"/>
  <c r="Y508" i="2"/>
  <c r="Y500" i="2"/>
  <c r="Y492" i="2"/>
  <c r="Y484" i="2"/>
  <c r="Y476" i="2"/>
  <c r="Y468" i="2"/>
  <c r="Y460" i="2"/>
  <c r="Y452" i="2"/>
  <c r="Y444" i="2"/>
  <c r="Y436" i="2"/>
  <c r="Y428" i="2"/>
  <c r="Y420" i="2"/>
  <c r="Y412" i="2"/>
  <c r="Y404" i="2"/>
  <c r="Y396" i="2"/>
  <c r="Y388" i="2"/>
  <c r="Y380" i="2"/>
  <c r="Y372" i="2"/>
  <c r="Y364" i="2"/>
  <c r="Y356" i="2"/>
  <c r="Y348" i="2"/>
  <c r="Y340" i="2"/>
  <c r="Y332" i="2"/>
  <c r="Y324" i="2"/>
  <c r="Y316" i="2"/>
  <c r="Y308" i="2"/>
  <c r="Y300" i="2"/>
  <c r="Y292" i="2"/>
  <c r="Y284" i="2"/>
  <c r="Y276" i="2"/>
  <c r="Y268" i="2"/>
  <c r="Y260" i="2"/>
  <c r="Y252" i="2"/>
  <c r="Y244" i="2"/>
  <c r="Y236" i="2"/>
  <c r="Y228" i="2"/>
  <c r="Y220" i="2"/>
  <c r="Y212" i="2"/>
  <c r="Y204" i="2"/>
  <c r="Y196" i="2"/>
  <c r="Y188" i="2"/>
  <c r="Y180" i="2"/>
  <c r="Y172" i="2"/>
  <c r="Y164" i="2"/>
  <c r="Y156" i="2"/>
  <c r="Y148" i="2"/>
  <c r="Y140" i="2"/>
  <c r="Y132" i="2"/>
  <c r="Y124" i="2"/>
  <c r="Y116" i="2"/>
  <c r="Y108" i="2"/>
  <c r="Y100" i="2"/>
  <c r="Y92" i="2"/>
  <c r="Y84" i="2"/>
  <c r="Y76" i="2"/>
  <c r="Y68" i="2"/>
  <c r="Y60" i="2"/>
  <c r="Y52" i="2"/>
  <c r="Y44" i="2"/>
  <c r="Y36" i="2"/>
  <c r="Y28" i="2"/>
  <c r="Y20" i="2"/>
  <c r="Y12" i="2"/>
  <c r="Y4" i="2"/>
  <c r="Y599" i="2"/>
  <c r="Y591" i="2"/>
  <c r="Y583" i="2"/>
  <c r="Y575" i="2"/>
  <c r="Y567" i="2"/>
  <c r="Y559" i="2"/>
  <c r="Y551" i="2"/>
  <c r="Y543" i="2"/>
  <c r="Y535" i="2"/>
  <c r="Y527" i="2"/>
  <c r="Y519" i="2"/>
  <c r="Y511" i="2"/>
  <c r="Y503" i="2"/>
  <c r="Y495" i="2"/>
  <c r="Y487" i="2"/>
  <c r="Y479" i="2"/>
  <c r="Y471" i="2"/>
  <c r="Y463" i="2"/>
  <c r="Y455" i="2"/>
  <c r="Y447" i="2"/>
  <c r="Y439" i="2"/>
  <c r="Y431" i="2"/>
  <c r="Y423" i="2"/>
  <c r="Y415" i="2"/>
  <c r="Y407" i="2"/>
  <c r="Y399" i="2"/>
  <c r="Y391" i="2"/>
  <c r="Y383" i="2"/>
  <c r="Y375" i="2"/>
  <c r="Y367" i="2"/>
  <c r="Y359" i="2"/>
  <c r="Y351" i="2"/>
  <c r="Y343" i="2"/>
  <c r="Y335" i="2"/>
  <c r="Y327" i="2"/>
  <c r="Y319" i="2"/>
  <c r="Y311" i="2"/>
  <c r="Y303" i="2"/>
  <c r="Y295" i="2"/>
  <c r="Y287" i="2"/>
  <c r="Y279" i="2"/>
  <c r="Y271" i="2"/>
  <c r="Y263" i="2"/>
  <c r="Y255" i="2"/>
  <c r="Y247" i="2"/>
  <c r="Y239" i="2"/>
  <c r="Y231" i="2"/>
  <c r="Y223" i="2"/>
  <c r="Y215" i="2"/>
  <c r="Y207" i="2"/>
  <c r="Y199" i="2"/>
  <c r="Y191" i="2"/>
  <c r="Y183" i="2"/>
  <c r="Y175" i="2"/>
  <c r="Y167" i="2"/>
  <c r="Y159" i="2"/>
  <c r="Y151" i="2"/>
  <c r="Y143" i="2"/>
  <c r="Y135" i="2"/>
  <c r="Y127" i="2"/>
  <c r="Y119" i="2"/>
  <c r="Y111" i="2"/>
  <c r="Y103" i="2"/>
  <c r="Y95" i="2"/>
  <c r="Y87" i="2"/>
  <c r="Y79" i="2"/>
  <c r="Y71" i="2"/>
  <c r="Y63" i="2"/>
  <c r="Y55" i="2"/>
  <c r="Y47" i="2"/>
  <c r="Y39" i="2"/>
  <c r="Y31" i="2"/>
  <c r="Y23" i="2"/>
  <c r="Y15" i="2"/>
  <c r="Y7" i="2"/>
  <c r="AC58" i="3" l="1"/>
  <c r="AC184" i="3"/>
  <c r="AC50" i="3"/>
  <c r="AC193" i="3"/>
  <c r="AC64" i="3"/>
  <c r="AC204" i="3"/>
  <c r="AC55" i="3"/>
  <c r="AC124" i="3"/>
  <c r="AC196" i="3"/>
  <c r="AC285" i="3"/>
  <c r="AC68" i="3"/>
  <c r="AC145" i="3"/>
  <c r="AC229" i="3"/>
  <c r="AC45" i="3"/>
  <c r="AC130" i="3"/>
  <c r="AC237" i="3"/>
  <c r="AC16" i="3"/>
  <c r="AC84" i="3"/>
  <c r="AC161" i="3"/>
  <c r="AC245" i="3"/>
  <c r="AC18" i="3"/>
  <c r="AC87" i="3"/>
  <c r="AC151" i="3"/>
  <c r="AC216" i="3"/>
  <c r="AC289" i="3"/>
  <c r="AC69" i="3"/>
  <c r="AC133" i="3"/>
  <c r="AC215" i="3"/>
  <c r="AC282" i="3"/>
  <c r="AC39" i="3"/>
  <c r="AC108" i="3"/>
  <c r="AC205" i="3"/>
  <c r="AC286" i="3"/>
  <c r="AC249" i="3"/>
  <c r="AC167" i="3"/>
  <c r="AC85" i="3"/>
  <c r="AC299" i="3"/>
  <c r="AC27" i="3"/>
  <c r="AC42" i="3"/>
  <c r="AC147" i="3"/>
  <c r="AC11" i="3"/>
  <c r="AC139" i="3"/>
  <c r="AC71" i="3"/>
  <c r="AC33" i="3"/>
  <c r="AC56" i="3"/>
  <c r="AC137" i="3"/>
  <c r="AC221" i="3"/>
  <c r="AC8" i="3"/>
  <c r="AC81" i="3"/>
  <c r="AC165" i="3"/>
  <c r="AC246" i="3"/>
  <c r="AC49" i="3"/>
  <c r="AC136" i="3"/>
  <c r="AC254" i="3"/>
  <c r="AC20" i="3"/>
  <c r="AC97" i="3"/>
  <c r="AC181" i="3"/>
  <c r="AC262" i="3"/>
  <c r="AC23" i="3"/>
  <c r="AC88" i="3"/>
  <c r="AC152" i="3"/>
  <c r="AC225" i="3"/>
  <c r="AC73" i="3"/>
  <c r="AC150" i="3"/>
  <c r="AC218" i="3"/>
  <c r="AC288" i="3"/>
  <c r="AC40" i="3"/>
  <c r="AC121" i="3"/>
  <c r="AC222" i="3"/>
  <c r="AC287" i="3"/>
  <c r="AC35" i="3"/>
  <c r="AC251" i="3"/>
  <c r="AC170" i="3"/>
  <c r="AC163" i="3"/>
  <c r="AC149" i="3"/>
  <c r="AC51" i="3"/>
  <c r="AC43" i="3"/>
  <c r="AC180" i="3"/>
  <c r="AC75" i="3"/>
  <c r="AC155" i="3"/>
  <c r="AC178" i="3"/>
  <c r="AC4" i="3"/>
  <c r="AC238" i="3"/>
  <c r="AC37" i="3"/>
  <c r="AC101" i="3"/>
  <c r="AC182" i="3"/>
  <c r="AC247" i="3"/>
  <c r="AC62" i="3"/>
  <c r="AC153" i="3"/>
  <c r="AC258" i="3"/>
  <c r="AC53" i="3"/>
  <c r="AC117" i="3"/>
  <c r="AC198" i="3"/>
  <c r="AC263" i="3"/>
  <c r="AC24" i="3"/>
  <c r="AC92" i="3"/>
  <c r="AC156" i="3"/>
  <c r="AC228" i="3"/>
  <c r="AC5" i="3"/>
  <c r="AC86" i="3"/>
  <c r="AC154" i="3"/>
  <c r="AC224" i="3"/>
  <c r="AC297" i="3"/>
  <c r="AC44" i="3"/>
  <c r="AC141" i="3"/>
  <c r="AC223" i="3"/>
  <c r="AC290" i="3"/>
  <c r="AC102" i="3"/>
  <c r="AC276" i="3"/>
  <c r="AC191" i="3"/>
  <c r="AC230" i="3"/>
  <c r="AC227" i="3"/>
  <c r="AC213" i="3"/>
  <c r="AC67" i="3"/>
  <c r="AC185" i="3"/>
  <c r="AC76" i="3"/>
  <c r="AC171" i="3"/>
  <c r="AC127" i="3"/>
  <c r="AC60" i="3"/>
  <c r="AC9" i="3"/>
  <c r="AC174" i="3"/>
  <c r="AC239" i="3"/>
  <c r="AC118" i="3"/>
  <c r="AC250" i="3"/>
  <c r="AC173" i="3"/>
  <c r="AC264" i="3"/>
  <c r="AC57" i="3"/>
  <c r="AC134" i="3"/>
  <c r="AC199" i="3"/>
  <c r="AC266" i="3"/>
  <c r="AC28" i="3"/>
  <c r="AC105" i="3"/>
  <c r="AC169" i="3"/>
  <c r="AC253" i="3"/>
  <c r="AC22" i="3"/>
  <c r="AC90" i="3"/>
  <c r="AC160" i="3"/>
  <c r="AC233" i="3"/>
  <c r="AC300" i="3"/>
  <c r="AC77" i="3"/>
  <c r="AC158" i="3"/>
  <c r="AC226" i="3"/>
  <c r="AC296" i="3"/>
  <c r="AC106" i="3"/>
  <c r="AC277" i="3"/>
  <c r="AC195" i="3"/>
  <c r="AC231" i="3"/>
  <c r="AC294" i="3"/>
  <c r="AC291" i="3"/>
  <c r="AC111" i="3"/>
  <c r="AC212" i="3"/>
  <c r="AC83" i="3"/>
  <c r="AC179" i="3"/>
  <c r="AC203" i="3"/>
  <c r="AC3" i="3"/>
  <c r="AC157" i="3"/>
  <c r="AC93" i="3"/>
  <c r="AC41" i="3"/>
  <c r="AC183" i="3"/>
  <c r="AC66" i="3"/>
  <c r="AC29" i="3"/>
  <c r="AC110" i="3"/>
  <c r="AC175" i="3"/>
  <c r="AC242" i="3"/>
  <c r="AC54" i="3"/>
  <c r="AC122" i="3"/>
  <c r="AC186" i="3"/>
  <c r="AC256" i="3"/>
  <c r="AC72" i="3"/>
  <c r="AC190" i="3"/>
  <c r="AC273" i="3"/>
  <c r="AC70" i="3"/>
  <c r="AC138" i="3"/>
  <c r="AC202" i="3"/>
  <c r="AC272" i="3"/>
  <c r="AC61" i="3"/>
  <c r="AC125" i="3"/>
  <c r="AC189" i="3"/>
  <c r="AC270" i="3"/>
  <c r="AC26" i="3"/>
  <c r="AC95" i="3"/>
  <c r="AC164" i="3"/>
  <c r="AC236" i="3"/>
  <c r="AC13" i="3"/>
  <c r="AC94" i="3"/>
  <c r="AC159" i="3"/>
  <c r="AC232" i="3"/>
  <c r="AC107" i="3"/>
  <c r="AC21" i="3"/>
  <c r="AC240" i="3"/>
  <c r="AC234" i="3"/>
  <c r="AC295" i="3"/>
  <c r="AC19" i="3"/>
  <c r="AC112" i="3"/>
  <c r="AC252" i="3"/>
  <c r="AC91" i="3"/>
  <c r="AC187" i="3"/>
  <c r="AC267" i="3"/>
  <c r="AC114" i="3"/>
  <c r="AC192" i="3"/>
  <c r="AC265" i="3"/>
  <c r="AC89" i="3"/>
  <c r="AC194" i="3"/>
  <c r="AC6" i="3"/>
  <c r="AC74" i="3"/>
  <c r="AC143" i="3"/>
  <c r="AC208" i="3"/>
  <c r="AC281" i="3"/>
  <c r="AC65" i="3"/>
  <c r="AC129" i="3"/>
  <c r="AC206" i="3"/>
  <c r="AC271" i="3"/>
  <c r="AC31" i="3"/>
  <c r="AC96" i="3"/>
  <c r="AC177" i="3"/>
  <c r="AC261" i="3"/>
  <c r="AC17" i="3"/>
  <c r="AC98" i="3"/>
  <c r="AC162" i="3"/>
  <c r="AC241" i="3"/>
  <c r="AC176" i="3"/>
  <c r="AC25" i="3"/>
  <c r="AC243" i="3"/>
  <c r="AC235" i="3"/>
  <c r="AC298" i="3"/>
  <c r="AC52" i="3"/>
  <c r="AC115" i="3"/>
  <c r="AC116" i="3"/>
  <c r="AC248" i="3"/>
  <c r="AC119" i="3"/>
  <c r="AC257" i="3"/>
  <c r="AC63" i="3"/>
  <c r="AC128" i="3"/>
  <c r="AC201" i="3"/>
  <c r="AC268" i="3"/>
  <c r="AC109" i="3"/>
  <c r="AC200" i="3"/>
  <c r="AC10" i="3"/>
  <c r="AC79" i="3"/>
  <c r="AC144" i="3"/>
  <c r="AC217" i="3"/>
  <c r="AC284" i="3"/>
  <c r="AC78" i="3"/>
  <c r="AC142" i="3"/>
  <c r="AC207" i="3"/>
  <c r="AC274" i="3"/>
  <c r="AC32" i="3"/>
  <c r="AC100" i="3"/>
  <c r="AC197" i="3"/>
  <c r="AC278" i="3"/>
  <c r="AC30" i="3"/>
  <c r="AC103" i="3"/>
  <c r="AC168" i="3"/>
  <c r="AC244" i="3"/>
  <c r="AC211" i="3"/>
  <c r="AC99" i="3"/>
  <c r="AC275" i="3"/>
  <c r="AC255" i="3"/>
  <c r="AC7" i="3"/>
  <c r="AC59" i="3"/>
  <c r="AC135" i="3"/>
  <c r="AC188" i="3"/>
  <c r="AC123" i="3"/>
  <c r="AC47" i="3"/>
  <c r="AC46" i="3"/>
  <c r="AC120" i="3"/>
  <c r="AC260" i="3"/>
  <c r="AC132" i="3"/>
  <c r="AC293" i="3"/>
  <c r="AC126" i="3"/>
  <c r="AC209" i="3"/>
  <c r="AC15" i="3"/>
  <c r="AC80" i="3"/>
  <c r="AC148" i="3"/>
  <c r="AC220" i="3"/>
  <c r="AC14" i="3"/>
  <c r="AC82" i="3"/>
  <c r="AC146" i="3"/>
  <c r="AC210" i="3"/>
  <c r="AC280" i="3"/>
  <c r="AC36" i="3"/>
  <c r="AC113" i="3"/>
  <c r="AC214" i="3"/>
  <c r="AC279" i="3"/>
  <c r="AC34" i="3"/>
  <c r="AC104" i="3"/>
  <c r="AC172" i="3"/>
  <c r="AC269" i="3"/>
  <c r="AC219" i="3"/>
  <c r="AC166" i="3"/>
  <c r="AC283" i="3"/>
  <c r="AC259" i="3"/>
  <c r="AC12" i="3"/>
  <c r="AC38" i="3"/>
  <c r="AC140" i="3"/>
  <c r="AC131" i="3"/>
  <c r="AC48" i="3"/>
  <c r="AC292" i="3"/>
  <c r="R36" i="21" l="1"/>
  <c r="AB36" i="21" s="1"/>
  <c r="W25" i="21"/>
  <c r="W27" i="21"/>
  <c r="W26" i="21"/>
  <c r="K28" i="21"/>
  <c r="R28" i="21" s="1"/>
  <c r="W28" i="21"/>
  <c r="K29" i="21"/>
  <c r="R29" i="21" s="1"/>
  <c r="AB29" i="21" s="1"/>
  <c r="W30" i="21"/>
  <c r="K31" i="21"/>
  <c r="R31" i="21" s="1"/>
  <c r="W31" i="21"/>
  <c r="W32" i="21"/>
  <c r="R38" i="21"/>
  <c r="AB38" i="21" s="1"/>
  <c r="R39" i="21"/>
  <c r="AB39" i="21" s="1"/>
  <c r="K40" i="21"/>
  <c r="R40" i="21" s="1"/>
  <c r="AB40" i="21" s="1"/>
  <c r="W22" i="21"/>
  <c r="W43" i="21"/>
  <c r="K44" i="21"/>
  <c r="R44" i="21" s="1"/>
  <c r="W44" i="21"/>
  <c r="K45" i="21"/>
  <c r="R45" i="21" s="1"/>
  <c r="W45" i="21"/>
  <c r="W46" i="21"/>
  <c r="K47" i="21"/>
  <c r="R47" i="21" s="1"/>
  <c r="W47" i="21"/>
  <c r="K48" i="21"/>
  <c r="R48" i="21" s="1"/>
  <c r="W48" i="21"/>
  <c r="K49" i="21"/>
  <c r="R49" i="21" s="1"/>
  <c r="W49" i="21"/>
  <c r="K50" i="21"/>
  <c r="R50" i="21" s="1"/>
  <c r="W50" i="21"/>
  <c r="W51" i="21"/>
  <c r="K52" i="21"/>
  <c r="R52" i="21" s="1"/>
  <c r="W52" i="21"/>
  <c r="K53" i="21"/>
  <c r="R53" i="21" s="1"/>
  <c r="W53" i="21"/>
  <c r="K54" i="21"/>
  <c r="R54" i="21" s="1"/>
  <c r="W54" i="21"/>
  <c r="W55" i="21"/>
  <c r="K56" i="21"/>
  <c r="R56" i="21" s="1"/>
  <c r="W56" i="21"/>
  <c r="K57" i="21"/>
  <c r="R57" i="21" s="1"/>
  <c r="W57" i="21"/>
  <c r="AB52" i="21" l="1"/>
  <c r="AB28" i="21"/>
  <c r="AB54" i="21"/>
  <c r="AB45" i="21"/>
  <c r="AB53" i="21"/>
  <c r="AB44" i="21"/>
  <c r="AB31" i="21"/>
  <c r="AB57" i="21"/>
  <c r="AB56" i="21"/>
  <c r="AB50" i="21"/>
  <c r="AB49" i="21"/>
  <c r="AB48" i="21"/>
  <c r="AB47" i="21"/>
  <c r="W34" i="21"/>
  <c r="AB34" i="21" s="1"/>
  <c r="K26" i="21"/>
  <c r="K25" i="21"/>
  <c r="K46" i="21"/>
  <c r="R46" i="21" s="1"/>
  <c r="AB46" i="21" s="1"/>
  <c r="K43" i="21"/>
  <c r="R43" i="21" s="1"/>
  <c r="AB43" i="21" s="1"/>
  <c r="K22" i="21"/>
  <c r="R22" i="21" s="1"/>
  <c r="AB22" i="21" s="1"/>
  <c r="K27" i="21"/>
  <c r="K55" i="21"/>
  <c r="R55" i="21" s="1"/>
  <c r="AB55" i="21" s="1"/>
  <c r="K51" i="21"/>
  <c r="R51" i="21" s="1"/>
  <c r="AB51" i="21" s="1"/>
  <c r="K32" i="21"/>
  <c r="R32" i="21" s="1"/>
  <c r="AB32" i="21" s="1"/>
  <c r="K30" i="21"/>
  <c r="R30" i="21" s="1"/>
  <c r="AB30" i="21" s="1"/>
  <c r="R27" i="21" l="1"/>
  <c r="AB27" i="21" s="1"/>
  <c r="R26" i="21"/>
  <c r="AB26" i="21" s="1"/>
  <c r="R37" i="21"/>
  <c r="AB37" i="21" s="1"/>
  <c r="R25" i="21"/>
  <c r="AB25" i="21" s="1"/>
  <c r="F2" i="14" l="1"/>
  <c r="M3"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F3" i="14" l="1"/>
  <c r="V94" i="7"/>
  <c r="V380" i="7"/>
  <c r="V155" i="7"/>
  <c r="V475" i="7"/>
  <c r="V476" i="7"/>
  <c r="V506" i="7"/>
  <c r="V390" i="7"/>
  <c r="V360" i="7"/>
  <c r="V442" i="7"/>
  <c r="V426" i="7"/>
  <c r="V408" i="7"/>
  <c r="V392" i="7"/>
  <c r="V378" i="7"/>
  <c r="V334" i="7"/>
  <c r="V328" i="7"/>
  <c r="V423" i="7"/>
  <c r="V368" i="7"/>
  <c r="V401" i="7"/>
  <c r="V399" i="7"/>
  <c r="V386" i="7"/>
  <c r="V396" i="7"/>
  <c r="V388" i="7"/>
  <c r="V335" i="7"/>
  <c r="V330" i="7"/>
  <c r="V304" i="7"/>
  <c r="V278" i="7"/>
  <c r="V342" i="7"/>
  <c r="V307" i="7"/>
  <c r="V178" i="7"/>
  <c r="V234" i="7"/>
  <c r="V262" i="7"/>
  <c r="V296" i="7"/>
  <c r="V302" i="7"/>
  <c r="V246" i="7"/>
  <c r="V272" i="7"/>
  <c r="V214" i="7"/>
  <c r="V196" i="7"/>
  <c r="V119" i="7"/>
  <c r="V275" i="7"/>
  <c r="V259" i="7"/>
  <c r="V241" i="7"/>
  <c r="V236" i="7"/>
  <c r="V170" i="7"/>
  <c r="V154" i="7"/>
  <c r="V95" i="7"/>
  <c r="V180" i="7"/>
  <c r="V228" i="7"/>
  <c r="V210" i="7"/>
  <c r="V198" i="7"/>
  <c r="V230" i="7"/>
  <c r="V231" i="7"/>
  <c r="V220" i="7"/>
  <c r="V212" i="7"/>
  <c r="V194" i="7"/>
  <c r="V182" i="7"/>
  <c r="V206" i="7"/>
  <c r="V127" i="7"/>
  <c r="V63" i="7"/>
  <c r="V129" i="7"/>
  <c r="V31" i="7"/>
  <c r="V7" i="7"/>
  <c r="V215" i="7"/>
  <c r="V207" i="7"/>
  <c r="V199" i="7"/>
  <c r="V191" i="7"/>
  <c r="V183" i="7"/>
  <c r="V175" i="7"/>
  <c r="V167" i="7"/>
  <c r="V159" i="7"/>
  <c r="V151" i="7"/>
  <c r="V143" i="7"/>
  <c r="V131" i="7"/>
  <c r="V79" i="7"/>
  <c r="V55" i="7"/>
  <c r="V132" i="7"/>
  <c r="V103" i="7"/>
  <c r="V23" i="7"/>
  <c r="V15" i="7"/>
  <c r="V47" i="7"/>
  <c r="V139" i="7"/>
  <c r="V124" i="7"/>
  <c r="V87" i="7"/>
  <c r="V71" i="7"/>
  <c r="V111" i="7"/>
  <c r="V39" i="7"/>
  <c r="V30" i="7" l="1"/>
  <c r="V301" i="7"/>
  <c r="V204" i="7"/>
  <c r="V218" i="7"/>
  <c r="V102" i="7"/>
  <c r="V186" i="7"/>
  <c r="V146" i="7"/>
  <c r="V162" i="7"/>
  <c r="V226" i="7"/>
  <c r="V238" i="7"/>
  <c r="V267" i="7"/>
  <c r="V283" i="7"/>
  <c r="V202" i="7"/>
  <c r="V288" i="7"/>
  <c r="V299" i="7"/>
  <c r="V315" i="7"/>
  <c r="V312" i="7"/>
  <c r="V280" i="7"/>
  <c r="V223" i="7"/>
  <c r="V270" i="7"/>
  <c r="V294" i="7"/>
  <c r="V310" i="7"/>
  <c r="V320" i="7"/>
  <c r="V327" i="7"/>
  <c r="V333" i="7"/>
  <c r="V376" i="7"/>
  <c r="V362" i="7"/>
  <c r="V394" i="7"/>
  <c r="V400" i="7"/>
  <c r="V358" i="7"/>
  <c r="V374" i="7"/>
  <c r="V306" i="7"/>
  <c r="V331" i="7"/>
  <c r="V336" i="7"/>
  <c r="V344" i="7"/>
  <c r="V407" i="7"/>
  <c r="V409" i="7"/>
  <c r="V434" i="7"/>
  <c r="V450" i="7"/>
  <c r="V370" i="7"/>
  <c r="V352" i="7"/>
  <c r="V507" i="7"/>
  <c r="V490" i="7"/>
  <c r="V468" i="7"/>
  <c r="V384" i="7"/>
  <c r="V494" i="7"/>
  <c r="V452" i="7"/>
  <c r="V474" i="7"/>
  <c r="V492" i="7"/>
  <c r="V366" i="7"/>
  <c r="V428" i="7"/>
  <c r="V484" i="7"/>
  <c r="V518" i="7"/>
  <c r="V524" i="7"/>
  <c r="V540" i="7"/>
  <c r="V556" i="7"/>
  <c r="V572" i="7"/>
  <c r="V588" i="7"/>
  <c r="V436" i="7"/>
  <c r="V460" i="7"/>
  <c r="V38" i="7"/>
  <c r="V141" i="7"/>
  <c r="V179" i="7"/>
  <c r="V285" i="7"/>
  <c r="V27" i="7"/>
  <c r="V67" i="7"/>
  <c r="V126" i="7"/>
  <c r="V171" i="7"/>
  <c r="V213" i="7"/>
  <c r="V247" i="7"/>
  <c r="V61" i="7"/>
  <c r="V147" i="7"/>
  <c r="V185" i="7"/>
  <c r="V287" i="7"/>
  <c r="V317" i="7"/>
  <c r="V22" i="7"/>
  <c r="V70" i="7"/>
  <c r="V165" i="7"/>
  <c r="V235" i="7"/>
  <c r="V257" i="7"/>
  <c r="V273" i="7"/>
  <c r="V339" i="7"/>
  <c r="V73" i="7"/>
  <c r="V149" i="7"/>
  <c r="V289" i="7"/>
  <c r="V338" i="7"/>
  <c r="V93" i="7"/>
  <c r="V20" i="7"/>
  <c r="V221" i="7"/>
  <c r="V261" i="7"/>
  <c r="V359" i="7"/>
  <c r="V406" i="7"/>
  <c r="V463" i="7"/>
  <c r="V481" i="7"/>
  <c r="V555" i="7"/>
  <c r="V587" i="7"/>
  <c r="V59" i="7"/>
  <c r="V268" i="7"/>
  <c r="V354" i="7"/>
  <c r="V32" i="7"/>
  <c r="V277" i="7"/>
  <c r="V498" i="7"/>
  <c r="V522" i="7"/>
  <c r="V554" i="7"/>
  <c r="V586" i="7"/>
  <c r="V347" i="7"/>
  <c r="V113" i="7"/>
  <c r="V142" i="7"/>
  <c r="V260" i="7"/>
  <c r="V357" i="7"/>
  <c r="V373" i="7"/>
  <c r="V381" i="7"/>
  <c r="V449" i="7"/>
  <c r="V477" i="7"/>
  <c r="V517" i="7"/>
  <c r="V546" i="7"/>
  <c r="V130" i="7"/>
  <c r="V355" i="7"/>
  <c r="V371" i="7"/>
  <c r="V395" i="7"/>
  <c r="V435" i="7"/>
  <c r="V465" i="7"/>
  <c r="V485" i="7"/>
  <c r="V513" i="7"/>
  <c r="V538" i="7"/>
  <c r="V563" i="7"/>
  <c r="V574" i="7"/>
  <c r="V42" i="7"/>
  <c r="V322" i="7"/>
  <c r="V412" i="7"/>
  <c r="V62" i="7"/>
  <c r="V497" i="7"/>
  <c r="V345" i="7"/>
  <c r="V24" i="7"/>
  <c r="V128" i="7"/>
  <c r="V332" i="7"/>
  <c r="V487" i="7"/>
  <c r="V329" i="7"/>
  <c r="V429" i="7"/>
  <c r="V479" i="7"/>
  <c r="V14" i="7"/>
  <c r="V109" i="7"/>
  <c r="V181" i="7"/>
  <c r="V227" i="7"/>
  <c r="V439" i="7"/>
  <c r="V457" i="7"/>
  <c r="V4" i="7"/>
  <c r="V12" i="7"/>
  <c r="V25" i="7"/>
  <c r="V97" i="7"/>
  <c r="V118" i="7"/>
  <c r="V123" i="7"/>
  <c r="V145" i="7"/>
  <c r="V197" i="7"/>
  <c r="V242" i="7"/>
  <c r="V274" i="7"/>
  <c r="V314" i="7"/>
  <c r="V415" i="7"/>
  <c r="V430" i="7"/>
  <c r="V454" i="7"/>
  <c r="V504" i="7"/>
  <c r="V535" i="7"/>
  <c r="V560" i="7"/>
  <c r="V577" i="7"/>
  <c r="V49" i="7"/>
  <c r="V364" i="7"/>
  <c r="V589" i="7"/>
  <c r="V34" i="7"/>
  <c r="V68" i="7"/>
  <c r="V101" i="7"/>
  <c r="V192" i="7"/>
  <c r="V140" i="7"/>
  <c r="V164" i="7"/>
  <c r="V239" i="7"/>
  <c r="V308" i="7"/>
  <c r="V432" i="7"/>
  <c r="V541" i="7"/>
  <c r="V582" i="7"/>
  <c r="V597" i="7"/>
  <c r="V11" i="7"/>
  <c r="V92" i="7"/>
  <c r="V232" i="7"/>
  <c r="V323" i="7"/>
  <c r="V424" i="7"/>
  <c r="V480" i="7"/>
  <c r="V496" i="7"/>
  <c r="V529" i="7"/>
  <c r="V584" i="7"/>
  <c r="V545" i="7"/>
  <c r="V568" i="7"/>
  <c r="V591" i="7"/>
  <c r="V561" i="7"/>
  <c r="V58" i="7"/>
  <c r="V81" i="7"/>
  <c r="V96" i="7"/>
  <c r="V298" i="7"/>
  <c r="V372" i="7"/>
  <c r="V402" i="7"/>
  <c r="V543" i="7"/>
  <c r="V593" i="7"/>
  <c r="V565" i="7"/>
  <c r="V551" i="7"/>
  <c r="V26" i="7"/>
  <c r="V40" i="7"/>
  <c r="V60" i="7"/>
  <c r="V110" i="7"/>
  <c r="V174" i="7"/>
  <c r="V216" i="7"/>
  <c r="V282" i="7"/>
  <c r="V356" i="7"/>
  <c r="V472" i="7"/>
  <c r="V549" i="7"/>
  <c r="V290" i="7"/>
  <c r="V544" i="7"/>
  <c r="V592" i="7"/>
  <c r="V19" i="7"/>
  <c r="V52" i="7"/>
  <c r="V100" i="7"/>
  <c r="V148" i="7"/>
  <c r="V248" i="7"/>
  <c r="V284" i="7"/>
  <c r="V438" i="7"/>
  <c r="V488" i="7"/>
  <c r="V590" i="7"/>
  <c r="V567" i="7"/>
  <c r="V44" i="7"/>
  <c r="V76" i="7"/>
  <c r="V208" i="7"/>
  <c r="V250" i="7"/>
  <c r="V389" i="7"/>
  <c r="V516" i="7"/>
  <c r="V558" i="7"/>
  <c r="V585" i="7"/>
  <c r="V80" i="7"/>
  <c r="V116" i="7"/>
  <c r="V464" i="7"/>
  <c r="V403" i="7"/>
  <c r="V367" i="7"/>
  <c r="V321" i="7"/>
  <c r="V422" i="7"/>
  <c r="V503" i="7"/>
  <c r="V187" i="7"/>
  <c r="V414" i="7"/>
  <c r="V91" i="7"/>
  <c r="V28" i="7"/>
  <c r="V316" i="7"/>
  <c r="V13" i="7"/>
  <c r="V45" i="7"/>
  <c r="V173" i="7"/>
  <c r="V205" i="7"/>
  <c r="V337" i="7"/>
  <c r="V397" i="7"/>
  <c r="V537" i="7"/>
  <c r="V86" i="7"/>
  <c r="V138" i="7"/>
  <c r="V158" i="7"/>
  <c r="V190" i="7"/>
  <c r="V222" i="7"/>
  <c r="V254" i="7"/>
  <c r="V286" i="7"/>
  <c r="V318" i="7"/>
  <c r="V350" i="7"/>
  <c r="V382" i="7"/>
  <c r="V514" i="7"/>
  <c r="V51" i="7"/>
  <c r="V115" i="7"/>
  <c r="V211" i="7"/>
  <c r="V219" i="7"/>
  <c r="V251" i="7"/>
  <c r="V271" i="7"/>
  <c r="V303" i="7"/>
  <c r="V391" i="7"/>
  <c r="V443" i="7"/>
  <c r="V467" i="7"/>
  <c r="V523" i="7"/>
  <c r="V56" i="7"/>
  <c r="V112" i="7"/>
  <c r="V144" i="7"/>
  <c r="V188" i="7"/>
  <c r="V224" i="7"/>
  <c r="V416" i="7"/>
  <c r="V69" i="7"/>
  <c r="V125" i="7"/>
  <c r="V157" i="7"/>
  <c r="V325" i="7"/>
  <c r="V349" i="7"/>
  <c r="V385" i="7"/>
  <c r="V417" i="7"/>
  <c r="V453" i="7"/>
  <c r="V493" i="7"/>
  <c r="V521" i="7"/>
  <c r="V578" i="7"/>
  <c r="V470" i="7"/>
  <c r="V444" i="7"/>
  <c r="V482" i="7"/>
  <c r="V413" i="7"/>
  <c r="V502" i="7"/>
  <c r="V458" i="7"/>
  <c r="V486" i="7"/>
  <c r="V500" i="7"/>
  <c r="V291" i="7"/>
  <c r="V478" i="7"/>
  <c r="V508" i="7"/>
  <c r="V515" i="7"/>
  <c r="V519" i="7"/>
  <c r="V532" i="7"/>
  <c r="V548" i="7"/>
  <c r="V564" i="7"/>
  <c r="V580" i="7"/>
  <c r="V596" i="7"/>
  <c r="V466" i="7"/>
  <c r="V5" i="7"/>
  <c r="V77" i="7"/>
  <c r="V161" i="7"/>
  <c r="V244" i="7"/>
  <c r="V293" i="7"/>
  <c r="V46" i="7"/>
  <c r="V107" i="7"/>
  <c r="V153" i="7"/>
  <c r="V189" i="7"/>
  <c r="V237" i="7"/>
  <c r="V255" i="7"/>
  <c r="V74" i="7"/>
  <c r="V193" i="7"/>
  <c r="V233" i="7"/>
  <c r="V295" i="7"/>
  <c r="V21" i="7"/>
  <c r="V43" i="7"/>
  <c r="V114" i="7"/>
  <c r="V229" i="7"/>
  <c r="V249" i="7"/>
  <c r="V265" i="7"/>
  <c r="V311" i="7"/>
  <c r="V16" i="7"/>
  <c r="V78" i="7"/>
  <c r="V252" i="7"/>
  <c r="V326" i="7"/>
  <c r="V346" i="7"/>
  <c r="V6" i="7"/>
  <c r="V168" i="7"/>
  <c r="V245" i="7"/>
  <c r="V319" i="7"/>
  <c r="V383" i="7"/>
  <c r="V451" i="7"/>
  <c r="V471" i="7"/>
  <c r="V530" i="7"/>
  <c r="V562" i="7"/>
  <c r="V594" i="7"/>
  <c r="V203" i="7"/>
  <c r="V348" i="7"/>
  <c r="V82" i="7"/>
  <c r="V511" i="7"/>
  <c r="V547" i="7"/>
  <c r="V579" i="7"/>
  <c r="V253" i="7"/>
  <c r="V98" i="7"/>
  <c r="V122" i="7"/>
  <c r="V169" i="7"/>
  <c r="V353" i="7"/>
  <c r="V365" i="7"/>
  <c r="V377" i="7"/>
  <c r="V431" i="7"/>
  <c r="V469" i="7"/>
  <c r="V501" i="7"/>
  <c r="V539" i="7"/>
  <c r="V550" i="7"/>
  <c r="V269" i="7"/>
  <c r="V276" i="7"/>
  <c r="V363" i="7"/>
  <c r="V379" i="7"/>
  <c r="V421" i="7"/>
  <c r="V447" i="7"/>
  <c r="V473" i="7"/>
  <c r="V505" i="7"/>
  <c r="V531" i="7"/>
  <c r="V542" i="7"/>
  <c r="V570" i="7"/>
  <c r="V595" i="7"/>
  <c r="V163" i="7"/>
  <c r="V375" i="7"/>
  <c r="V54" i="7"/>
  <c r="V483" i="7"/>
  <c r="V99" i="7"/>
  <c r="V411" i="7"/>
  <c r="V66" i="7"/>
  <c r="V324" i="7"/>
  <c r="V433" i="7"/>
  <c r="V309" i="7"/>
  <c r="V369" i="7"/>
  <c r="V461" i="7"/>
  <c r="V510" i="7"/>
  <c r="V83" i="7"/>
  <c r="V201" i="7"/>
  <c r="V425" i="7"/>
  <c r="V445" i="7"/>
  <c r="V573" i="7"/>
  <c r="V3" i="7"/>
  <c r="V18" i="7"/>
  <c r="V37" i="7"/>
  <c r="V106" i="7"/>
  <c r="V120" i="7"/>
  <c r="V133" i="7"/>
  <c r="V152" i="7"/>
  <c r="V217" i="7"/>
  <c r="V256" i="7"/>
  <c r="V281" i="7"/>
  <c r="V420" i="7"/>
  <c r="V437" i="7"/>
  <c r="V459" i="7"/>
  <c r="V520" i="7"/>
  <c r="V575" i="7"/>
  <c r="V598" i="7"/>
  <c r="V292" i="7"/>
  <c r="V525" i="7"/>
  <c r="V9" i="7"/>
  <c r="V41" i="7"/>
  <c r="V84" i="7"/>
  <c r="V135" i="7"/>
  <c r="V156" i="7"/>
  <c r="V166" i="7"/>
  <c r="V258" i="7"/>
  <c r="V313" i="7"/>
  <c r="V446" i="7"/>
  <c r="V557" i="7"/>
  <c r="V600" i="7"/>
  <c r="V553" i="7"/>
  <c r="V89" i="7"/>
  <c r="V209" i="7"/>
  <c r="V410" i="7"/>
  <c r="V448" i="7"/>
  <c r="V491" i="7"/>
  <c r="V527" i="7"/>
  <c r="V534" i="7"/>
  <c r="V533" i="7"/>
  <c r="V552" i="7"/>
  <c r="V581" i="7"/>
  <c r="V536" i="7"/>
  <c r="V8" i="7"/>
  <c r="V65" i="7"/>
  <c r="V105" i="7"/>
  <c r="V341" i="7"/>
  <c r="V398" i="7"/>
  <c r="V456" i="7"/>
  <c r="V566" i="7"/>
  <c r="V559" i="7"/>
  <c r="V576" i="7"/>
  <c r="V17" i="7"/>
  <c r="V36" i="7"/>
  <c r="V50" i="7"/>
  <c r="V108" i="7"/>
  <c r="V571" i="7"/>
  <c r="V117" i="7"/>
  <c r="V172" i="7"/>
  <c r="V184" i="7"/>
  <c r="V264" i="7"/>
  <c r="V305" i="7"/>
  <c r="V418" i="7"/>
  <c r="V526" i="7"/>
  <c r="V121" i="7"/>
  <c r="V499" i="7"/>
  <c r="V569" i="7"/>
  <c r="V10" i="7"/>
  <c r="V33" i="7"/>
  <c r="V88" i="7"/>
  <c r="V134" i="7"/>
  <c r="V150" i="7"/>
  <c r="V266" i="7"/>
  <c r="V297" i="7"/>
  <c r="V440" i="7"/>
  <c r="V512" i="7"/>
  <c r="V599" i="7"/>
  <c r="V64" i="7"/>
  <c r="V160" i="7"/>
  <c r="V243" i="7"/>
  <c r="V340" i="7"/>
  <c r="V462" i="7"/>
  <c r="V528" i="7"/>
  <c r="V583" i="7"/>
  <c r="V57" i="7"/>
  <c r="V104" i="7"/>
  <c r="V404" i="7"/>
  <c r="V351" i="7"/>
  <c r="V427" i="7"/>
  <c r="V225" i="7"/>
  <c r="V343" i="7"/>
  <c r="V300" i="7"/>
  <c r="V90" i="7"/>
  <c r="V35" i="7"/>
  <c r="V75" i="7"/>
  <c r="V195" i="7"/>
  <c r="V263" i="7"/>
  <c r="V279" i="7"/>
  <c r="V387" i="7"/>
  <c r="V419" i="7"/>
  <c r="V455" i="7"/>
  <c r="V495" i="7"/>
  <c r="V48" i="7"/>
  <c r="V72" i="7"/>
  <c r="V136" i="7"/>
  <c r="V176" i="7"/>
  <c r="V200" i="7"/>
  <c r="V240" i="7"/>
  <c r="V29" i="7"/>
  <c r="V53" i="7"/>
  <c r="V85" i="7"/>
  <c r="V137" i="7"/>
  <c r="V177" i="7"/>
  <c r="V361" i="7"/>
  <c r="V393" i="7"/>
  <c r="V405" i="7"/>
  <c r="V441" i="7"/>
  <c r="V489" i="7"/>
  <c r="V509" i="7"/>
  <c r="V2" i="7" l="1"/>
  <c r="F8" i="14" s="1"/>
  <c r="O2" i="3"/>
  <c r="T2" i="3"/>
  <c r="W2" i="3" s="1"/>
  <c r="F6" i="14" l="1"/>
  <c r="AC2" i="3" l="1"/>
  <c r="W2" i="1"/>
  <c r="F4" i="14" s="1"/>
  <c r="Y2" i="2" l="1"/>
  <c r="F5" i="14" s="1"/>
</calcChain>
</file>

<file path=xl/comments1.xml><?xml version="1.0" encoding="utf-8"?>
<comments xmlns="http://schemas.openxmlformats.org/spreadsheetml/2006/main">
  <authors>
    <author>Diego</author>
    <author>Usuário do Windows</author>
    <author>MCarmo</author>
  </authors>
  <commentList>
    <comment ref="B1" authorId="0">
      <text>
        <r>
          <rPr>
            <b/>
            <sz val="10"/>
            <color indexed="81"/>
            <rFont val="Calibri"/>
            <family val="2"/>
            <scheme val="minor"/>
          </rPr>
          <t>Selecione a UF</t>
        </r>
        <r>
          <rPr>
            <sz val="9"/>
            <color indexed="81"/>
            <rFont val="Segoe UI"/>
            <family val="2"/>
          </rPr>
          <t xml:space="preserve">
</t>
        </r>
      </text>
    </comment>
    <comment ref="C1" authorId="0">
      <text>
        <r>
          <rPr>
            <b/>
            <sz val="9"/>
            <color indexed="81"/>
            <rFont val="Segoe UI"/>
            <family val="2"/>
          </rPr>
          <t>Selecione o mês relativo aos dados desse Informe.</t>
        </r>
        <r>
          <rPr>
            <sz val="9"/>
            <color indexed="81"/>
            <rFont val="Segoe UI"/>
            <family val="2"/>
          </rPr>
          <t xml:space="preserve">
</t>
        </r>
      </text>
    </comment>
    <comment ref="G1" authorId="1">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H1" authorId="2">
      <text>
        <r>
          <rPr>
            <b/>
            <sz val="10"/>
            <color indexed="81"/>
            <rFont val="Calibri"/>
            <family val="2"/>
            <scheme val="minor"/>
          </rPr>
          <t>Data do envio  à CIEP (informes.dep@agricultura.gov.br)
-Mesma data para todos</t>
        </r>
      </text>
    </comment>
    <comment ref="I1" authorId="1">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J1" authorId="1">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MCarmo</author>
    <author>Diego</author>
    <author>Daniela Pacheco de Lacerda</author>
    <author>CIEP</author>
    <author>Marcia Leticia Parreiras Mourao</author>
  </authors>
  <commentList>
    <comment ref="C1" authorId="0">
      <text>
        <r>
          <rPr>
            <sz val="11"/>
            <color indexed="81"/>
            <rFont val="Calibri"/>
            <family val="2"/>
            <scheme val="minor"/>
          </rPr>
          <t xml:space="preserve">As doenças que devem ser registradas na FEPI 2019 já foram identificadas como presentes no país, entre elas: algumas doenças da lista 1 (Aethina tumida, Febre do Nilo, Maedi-visna, Aborto enzoótico das ovelhas e Triquinelose) que eram consideradas nunca registradas ou erradicadas, mas houve confirmação de sua ocorrência em algumas regiões do país; doenças das listas 2 e 3, que se referem a doenças de ocorrência esporádica em zonas limitadas; e doenças da lista 4, que são presentes em todo o país.
</t>
        </r>
        <r>
          <rPr>
            <b/>
            <sz val="11"/>
            <color indexed="81"/>
            <rFont val="Calibri"/>
            <family val="2"/>
            <scheme val="minor"/>
          </rPr>
          <t xml:space="preserve">Linhas 2 a 23 - </t>
        </r>
        <r>
          <rPr>
            <sz val="11"/>
            <color indexed="81"/>
            <rFont val="Calibri"/>
            <family val="2"/>
            <scheme val="minor"/>
          </rPr>
          <t xml:space="preserve">devem ser comunicadas imediatamente ao DSA se houver detecção de mudanças no perfil ou padrão epidemiológico de ocorrência (de acordo com o Art. 2º da IN 50/2013). Registrar SIM na coluna Colunas D e na Coluna E no mês das ocorrências, confirmando que foi enviado relatório ao notifica.dsa@agricultura.gov.br.
</t>
        </r>
        <r>
          <rPr>
            <b/>
            <sz val="11"/>
            <color indexed="81"/>
            <rFont val="Calibri"/>
            <family val="2"/>
            <scheme val="minor"/>
          </rPr>
          <t xml:space="preserve">Linhas 24 a 43 </t>
        </r>
        <r>
          <rPr>
            <sz val="11"/>
            <color indexed="81"/>
            <rFont val="Calibri"/>
            <family val="2"/>
            <scheme val="minor"/>
          </rPr>
          <t xml:space="preserve">- se houver qualquer registro de novos focos dessas doenças é obrigatória a comunicação imediata das investigações de suspeitas ao notifica.dsa@agricultura.gov.br, para acompanhamento e validação dos casos confirmados. Na FEPI do mês de confirmação desses focos, deve ser  assinalado SIM na Coluna E para confirmar o envio dos formulários de investigação. 
</t>
        </r>
        <r>
          <rPr>
            <b/>
            <sz val="11"/>
            <color indexed="81"/>
            <rFont val="Calibri"/>
            <family val="2"/>
            <scheme val="minor"/>
          </rPr>
          <t>Linhas 22 a 43 -</t>
        </r>
        <r>
          <rPr>
            <sz val="11"/>
            <color indexed="81"/>
            <rFont val="Calibri"/>
            <family val="2"/>
            <scheme val="minor"/>
          </rPr>
          <t xml:space="preserve"> doenças que requerem o registro dos dados quantitativos dos focos confirmados, no respectivo mês, para serem monitoradas pelo DSA, e utilizadas quando necessário, para registro no Informe Semestral enviado à OIE ou outras demandas de informação zoossanitária.
Registrar uma linha por doença e espécie afetada. Quando a mesma doença ocorrer em mais de uma espécie, a doença deve ser repetida usando as linhas já habilitadas para este propósito a partir do intervalo entre as linhas 44 até a 60 da Coluna C.</t>
        </r>
      </text>
    </comment>
    <comment ref="D1" authorId="0">
      <text>
        <r>
          <rPr>
            <b/>
            <sz val="10"/>
            <color indexed="81"/>
            <rFont val="Calibri"/>
            <family val="2"/>
            <scheme val="minor"/>
          </rPr>
          <t xml:space="preserve">
Registrar SIM se houve alterações no perfil epidemiológico ou no padrão de ocorrência das doenças listadas (linhas 2 a 23), conforme Art. 2o da IN 50/2013. Se for verificado aumento de morbidade, mortalidade, patogenicidade, distribuição geográfica, novas cepas ou espécies suceptíveis, envolvimento de risco para saúde humana, enviar imediatamente relatório  ao notifica.dsa@agricultura.gov.br
Este registro deve se basear em informação de diversas fontes, desde notificações dos produtores ao SVO, como também informação de MVs privados, publicações ou comunicações de pesquisas científicas finalizadas ou em andamento, que podem ser validadas pelo MV oficial com base no conhecimento da situação epidemiológica da sua área de abrangência.   </t>
        </r>
      </text>
    </comment>
    <comment ref="E1" authorId="1">
      <text>
        <r>
          <rPr>
            <b/>
            <sz val="10"/>
            <color indexed="81"/>
            <rFont val="Calibri"/>
            <family val="2"/>
            <scheme val="minor"/>
          </rPr>
          <t xml:space="preserve">
Registrar SIM ou NÃO se os relatórios ou FORM INs foram enviados ao notifica.dsa@agricultura.gov.br. 
O envio do Relatório é obrigatório para alteração de perfil epidemiológico ou padrão de ocorrência das doenças das linhas 2 a 23  e o envio do FORM IN é obrigatório para investigação das suspeitas de todas as doenças das linhas 24 a 43.</t>
        </r>
        <r>
          <rPr>
            <sz val="9"/>
            <color indexed="81"/>
            <rFont val="Segoe UI"/>
            <family val="2"/>
          </rPr>
          <t xml:space="preserve">
</t>
        </r>
      </text>
    </comment>
    <comment ref="F1" authorId="1">
      <text>
        <r>
          <rPr>
            <b/>
            <sz val="10"/>
            <color indexed="81"/>
            <rFont val="Calibri"/>
            <family val="2"/>
            <scheme val="minor"/>
          </rPr>
          <t>Informar o sorotipo/cepa do agente, quando disponível, para EV e LA.</t>
        </r>
      </text>
    </comment>
    <comment ref="G1" authorId="1">
      <text>
        <r>
          <rPr>
            <b/>
            <sz val="10"/>
            <color indexed="81"/>
            <rFont val="Calibri"/>
            <family val="2"/>
            <scheme val="minor"/>
          </rPr>
          <t>Selecionar na lista a espécie animal afetada. Quando houver mais de uma espécie afetada, informar os Casos, Mortos, Destruídos e Abatidos nas demais espécies a partir da linha 44.</t>
        </r>
      </text>
    </comment>
    <comment ref="H1" authorId="0">
      <text>
        <r>
          <rPr>
            <b/>
            <sz val="10"/>
            <color indexed="81"/>
            <rFont val="Calibri"/>
            <family val="2"/>
            <scheme val="minor"/>
          </rPr>
          <t>Especificar o nome científico para os animais silvestres (FAU)</t>
        </r>
      </text>
    </comment>
    <comment ref="I1" authorId="0">
      <text>
        <r>
          <rPr>
            <b/>
            <sz val="10"/>
            <color indexed="81"/>
            <rFont val="Calibri"/>
            <family val="2"/>
            <scheme val="minor"/>
          </rPr>
          <t xml:space="preserve">Novos Focos confirmados no mês de acordo com as respectivas definições de caso, independentemente dos critérios utilizados. </t>
        </r>
      </text>
    </comment>
    <comment ref="J1" authorId="1">
      <text>
        <r>
          <rPr>
            <b/>
            <sz val="10"/>
            <color indexed="81"/>
            <rFont val="Calibri"/>
            <family val="2"/>
            <scheme val="minor"/>
          </rPr>
          <t xml:space="preserve">Focos remanescentes confirmados em  mês anterior e que ainda não foram encerrados. 
</t>
        </r>
        <r>
          <rPr>
            <sz val="10"/>
            <color indexed="81"/>
            <rFont val="Calibri"/>
            <family val="2"/>
            <scheme val="minor"/>
          </rPr>
          <t xml:space="preserve"> </t>
        </r>
        <r>
          <rPr>
            <b/>
            <sz val="10"/>
            <color indexed="81"/>
            <rFont val="Calibri"/>
            <family val="2"/>
            <scheme val="minor"/>
          </rPr>
          <t xml:space="preserve">O número de Focos Antigos registrados no mês atual não deve ser maior que o total de focos do mês anterior, podendo ser igual (se não houve encerramento de focos) ou menor (se houve encerramento de focos).  
Para FEPI, AIE e MORMO, os Focos Antigos devem ser repetidos mesmo quando não houverem novos Casos, até que sejam encerrados. </t>
        </r>
      </text>
    </comment>
    <comment ref="K1" authorId="1">
      <text>
        <r>
          <rPr>
            <b/>
            <sz val="10"/>
            <color indexed="81"/>
            <rFont val="Calibri"/>
            <family val="2"/>
            <scheme val="minor"/>
          </rPr>
          <t xml:space="preserve"> Soma entre Novos Focos e Focos Antigos, que será feita automaticamente.</t>
        </r>
      </text>
    </comment>
    <comment ref="L1" authorId="0">
      <text>
        <r>
          <rPr>
            <b/>
            <sz val="10"/>
            <color indexed="81"/>
            <rFont val="Calibri"/>
            <family val="2"/>
            <scheme val="minor"/>
          </rPr>
          <t>Número de animais susceptíveis existentes no foco desde seu início, por espécie afetada, ou seja, desde o momento do aparecimento da suspeita, incluindo os que morreram pela doença. 
Essa informação deverá ser registrada apenas quando se tratar de Novos Focos.</t>
        </r>
      </text>
    </comment>
    <comment ref="M1" authorId="1">
      <text>
        <r>
          <rPr>
            <b/>
            <sz val="10"/>
            <color indexed="81"/>
            <rFont val="Calibri"/>
            <family val="2"/>
            <scheme val="minor"/>
          </rPr>
          <t>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Os casos incluem todos os mortos em decorrência da doença.</t>
        </r>
      </text>
    </comment>
    <comment ref="N1" authorId="1">
      <text>
        <r>
          <rPr>
            <b/>
            <sz val="10"/>
            <color indexed="81"/>
            <rFont val="Calibri"/>
            <family val="2"/>
            <scheme val="minor"/>
          </rPr>
          <t xml:space="preserve">Refere-se apenas às mortes que ocorreram em decorrência da doença investigada, no mês do informe. 
Essas mortes não devem ser incluídas nas colunas  "Destruídos" nem  "Abatidos".
 O número total de mortos deve estar incluído entre o número de casos confirmados. </t>
        </r>
      </text>
    </comment>
    <comment ref="O1" authorId="1">
      <text>
        <r>
          <rPr>
            <b/>
            <sz val="10"/>
            <color indexed="81"/>
            <rFont val="Calibri"/>
            <family val="2"/>
            <scheme val="minor"/>
          </rPr>
          <t xml:space="preserve">Número total de animais eutanasiados, com destruição total da carcaça. Não deverá incluir o número de animais mortos pela doença nem os abatidos. </t>
        </r>
        <r>
          <rPr>
            <b/>
            <sz val="9"/>
            <color indexed="81"/>
            <rFont val="Segoe UI"/>
            <family val="2"/>
          </rPr>
          <t xml:space="preserve">
</t>
        </r>
      </text>
    </comment>
    <comment ref="P1" authorId="1">
      <text>
        <r>
          <rPr>
            <b/>
            <sz val="10"/>
            <color indexed="81"/>
            <rFont val="Calibri"/>
            <family val="2"/>
            <scheme val="minor"/>
          </rPr>
          <t xml:space="preserve">Número de animais enviados para abate como medida de controle ou erradicação da doença, sob supervisão do SVO, com aproveitamento de carcaça. </t>
        </r>
      </text>
    </comment>
    <comment ref="Q1" authorId="0">
      <text>
        <r>
          <rPr>
            <b/>
            <sz val="10"/>
            <color indexed="81"/>
            <rFont val="Calibri"/>
            <family val="2"/>
            <scheme val="minor"/>
          </rPr>
          <t>Número de Novos Focos maior que o número de Casos.</t>
        </r>
      </text>
    </comment>
    <comment ref="R1" authorId="2">
      <text>
        <r>
          <rPr>
            <b/>
            <sz val="10"/>
            <color indexed="81"/>
            <rFont val="Calibri"/>
            <family val="2"/>
            <scheme val="minor"/>
          </rPr>
          <t>Registro de Casos sem 
 registro de Novos Focos ou de Focos Antigos.</t>
        </r>
      </text>
    </comment>
    <comment ref="S1" authorId="3">
      <text>
        <r>
          <rPr>
            <b/>
            <sz val="10"/>
            <color indexed="81"/>
            <rFont val="Calibri"/>
            <family val="2"/>
            <scheme val="minor"/>
          </rPr>
          <t>Número de Casos maior que o de Susceptíveis, em Novos Focos.</t>
        </r>
        <r>
          <rPr>
            <b/>
            <sz val="9"/>
            <color indexed="81"/>
            <rFont val="Tahoma"/>
            <family val="2"/>
          </rPr>
          <t xml:space="preserve">
</t>
        </r>
      </text>
    </comment>
    <comment ref="T1" authorId="0">
      <text>
        <r>
          <rPr>
            <b/>
            <sz val="10"/>
            <color indexed="81"/>
            <rFont val="Calibri"/>
            <family val="2"/>
            <scheme val="minor"/>
          </rPr>
          <t>Número de Mortos maior que o número de Casos, em Novos Focos.</t>
        </r>
        <r>
          <rPr>
            <sz val="9"/>
            <color indexed="81"/>
            <rFont val="Segoe UI"/>
            <family val="2"/>
          </rPr>
          <t xml:space="preserve">
</t>
        </r>
      </text>
    </comment>
    <comment ref="U1" authorId="3">
      <text>
        <r>
          <rPr>
            <b/>
            <sz val="10"/>
            <color indexed="81"/>
            <rFont val="Calibri"/>
            <family val="2"/>
            <scheme val="minor"/>
          </rPr>
          <t>Animais Mortos sem registro de Novos Focos ou Focos Antigos.</t>
        </r>
      </text>
    </comment>
    <comment ref="V1" authorId="3">
      <text>
        <r>
          <rPr>
            <b/>
            <sz val="10"/>
            <color indexed="81"/>
            <rFont val="Calibri"/>
            <family val="2"/>
            <scheme val="minor"/>
          </rPr>
          <t>Animais Destruídos sem registro de Novos Focos ou Focos Antigos.</t>
        </r>
      </text>
    </comment>
    <comment ref="W1" authorId="3">
      <text>
        <r>
          <rPr>
            <b/>
            <sz val="10"/>
            <color indexed="81"/>
            <rFont val="Calibri"/>
            <family val="2"/>
            <scheme val="minor"/>
          </rPr>
          <t>Animais Abatidos sem registro de Novos Focos ou Focos Antigos.</t>
        </r>
      </text>
    </comment>
    <comment ref="X1" authorId="4">
      <text>
        <r>
          <rPr>
            <b/>
            <sz val="10"/>
            <color indexed="81"/>
            <rFont val="Calibri"/>
            <family val="2"/>
            <scheme val="minor"/>
          </rPr>
          <t xml:space="preserve">FORM-IN não enviado ao notifica.dsa@agricultura.gov.br, em Novos Focos. </t>
        </r>
      </text>
    </comment>
    <comment ref="Y1" authorId="1">
      <text>
        <r>
          <rPr>
            <b/>
            <sz val="10"/>
            <color indexed="81"/>
            <rFont val="Calibri"/>
            <family val="2"/>
            <scheme val="minor"/>
          </rPr>
          <t>Número de animais Mortos+Destruídos+Abatidos maior que o de Susceptíveis.
 Se houver animais Mortos, Destruídos ou Abatidos de Focos Antigos, o resultado maior que Susceptíveis pode estar correto, por essa razão é preciso verificar.</t>
        </r>
      </text>
    </comment>
    <comment ref="Z1" authorId="1">
      <text>
        <r>
          <rPr>
            <b/>
            <sz val="10"/>
            <color indexed="81"/>
            <rFont val="Calibri"/>
            <family val="2"/>
            <scheme val="minor"/>
          </rPr>
          <t xml:space="preserve">Relatório não enviado ao notifica.dsa@agricultura.gov.br quando detectada alteração de perfil epidemiológico ou padrão de ocorrência de doenças (coluna E). </t>
        </r>
      </text>
    </comment>
    <comment ref="AA1" authorId="1">
      <text>
        <r>
          <rPr>
            <b/>
            <sz val="10"/>
            <color indexed="81"/>
            <rFont val="Calibri"/>
            <family val="2"/>
            <scheme val="minor"/>
          </rPr>
          <t>Animais Suscetíveis sem registro de Novos Focos.</t>
        </r>
      </text>
    </comment>
    <comment ref="AB1" authorId="4">
      <text>
        <r>
          <rPr>
            <b/>
            <sz val="10"/>
            <color indexed="81"/>
            <rFont val="Calibri"/>
            <family val="2"/>
            <scheme val="minor"/>
          </rPr>
          <t xml:space="preserve">Necessidade de correção de dados antes do envio. Espera-se que este campo esteja sempre preenchido automaticamente pela palavra "NÃO". </t>
        </r>
      </text>
    </comment>
    <comment ref="AF37"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Doenças da Lista da OIE, de notificação obrigatória conforme a IN 50/2013, incluindo sorovares de Salmonella enterica e espécies de Mycoplasma monitoradas pelo PNSA e que são diferenciais dos agentes notificáveis à OIE. Essas doenças são presentes no Brasil, na maioria das UFs ou em algumas regiões. </t>
        </r>
      </text>
    </comment>
    <comment ref="D1" authorId="1">
      <text>
        <r>
          <rPr>
            <sz val="11"/>
            <color indexed="81"/>
            <rFont val="Calibri"/>
            <family val="2"/>
            <scheme val="minor"/>
          </rPr>
          <t>Número de novas propriedades/unidades epidemiológicas com um ou mais casos confirmados. A data a ser considerada é a data da emissão do laudo conclusivo pelo laboratório ou data da validação do foco.</t>
        </r>
      </text>
    </comment>
    <comment ref="E1" authorId="1">
      <text>
        <r>
          <rPr>
            <b/>
            <sz val="9"/>
            <color indexed="81"/>
            <rFont val="Segoe UI"/>
            <family val="2"/>
          </rPr>
          <t xml:space="preserve">Somente para LTI
Focos registrados no mês anterior e que ainda apresenta novos casos/mortos/destruídos/abatidos.
QUANDO DECORREREM 2 PERÍODOS DE INCUBAÇÃO (4 SEMANAS) SEM OCORRÊNCIA DE NOVOS CASOS EM UM FOCO, NÃO PODE SER REGISTRADO COMO FOCO ANTIGO, DEVENDO SER REGISTRADO COMO NOVO FOCO. </t>
        </r>
      </text>
    </comment>
    <comment ref="F1" authorId="1">
      <text>
        <r>
          <rPr>
            <b/>
            <sz val="11"/>
            <color indexed="81"/>
            <rFont val="Calibri"/>
            <family val="2"/>
            <scheme val="minor"/>
          </rPr>
          <t xml:space="preserve">Número de aves susceptíveis existentes no foco no início do evento, incluindo os que morreram pela doença. </t>
        </r>
        <r>
          <rPr>
            <sz val="11"/>
            <color indexed="81"/>
            <rFont val="Calibri"/>
            <family val="2"/>
            <scheme val="minor"/>
          </rPr>
          <t xml:space="preserve">
</t>
        </r>
      </text>
    </comment>
    <comment ref="G1" authorId="0">
      <text>
        <r>
          <rPr>
            <b/>
            <sz val="11"/>
            <color indexed="81"/>
            <rFont val="Calibri"/>
            <family val="2"/>
            <scheme val="minor"/>
          </rPr>
          <t xml:space="preserve">Número de aves doentes/infectadas, com ou sem sinais clínicos, de acordo com a definição de caso do PNSA. </t>
        </r>
      </text>
    </comment>
    <comment ref="H1" authorId="2">
      <text>
        <r>
          <rPr>
            <b/>
            <sz val="11"/>
            <color indexed="81"/>
            <rFont val="Calibri"/>
            <family val="2"/>
            <scheme val="minor"/>
          </rPr>
          <t>Aves que morreram em decorrência da doença ou infecção.</t>
        </r>
        <r>
          <rPr>
            <sz val="11"/>
            <color indexed="81"/>
            <rFont val="Calibri"/>
            <family val="2"/>
            <scheme val="minor"/>
          </rPr>
          <t xml:space="preserve">
</t>
        </r>
      </text>
    </comment>
    <comment ref="I1" authorId="2">
      <text>
        <r>
          <rPr>
            <b/>
            <sz val="10"/>
            <color indexed="81"/>
            <rFont val="Calibri"/>
            <family val="2"/>
            <scheme val="minor"/>
          </rPr>
          <t xml:space="preserve">Número total de aves eutanasiadas, </t>
        </r>
        <r>
          <rPr>
            <b/>
            <u/>
            <sz val="10"/>
            <color indexed="81"/>
            <rFont val="Calibri"/>
            <family val="2"/>
            <scheme val="minor"/>
          </rPr>
          <t>cujas carcaças foram totalmente destruídas,</t>
        </r>
        <r>
          <rPr>
            <b/>
            <sz val="10"/>
            <color indexed="81"/>
            <rFont val="Calibri"/>
            <family val="2"/>
            <scheme val="minor"/>
          </rPr>
          <t xml:space="preserve"> visando o controle ou erradicação da doença.</t>
        </r>
      </text>
    </comment>
    <comment ref="J1" authorId="2">
      <text>
        <r>
          <rPr>
            <b/>
            <sz val="10"/>
            <color indexed="81"/>
            <rFont val="Calibri"/>
            <family val="2"/>
            <scheme val="minor"/>
          </rPr>
          <t>Número total de aves enviadas ao abate em estabelecimento sob supervisão do SVO, visando o controle de doenças,</t>
        </r>
        <r>
          <rPr>
            <b/>
            <u/>
            <sz val="10"/>
            <color indexed="81"/>
            <rFont val="Calibri"/>
            <family val="2"/>
            <scheme val="minor"/>
          </rPr>
          <t xml:space="preserve"> com aproveitamento de carcaças.</t>
        </r>
        <r>
          <rPr>
            <b/>
            <sz val="10"/>
            <color indexed="81"/>
            <rFont val="Calibri"/>
            <family val="2"/>
            <scheme val="minor"/>
          </rPr>
          <t xml:space="preserve"> Pode incluir aves não doentes e casos não confirmados.</t>
        </r>
      </text>
    </comment>
    <comment ref="K1" authorId="0">
      <text>
        <r>
          <rPr>
            <b/>
            <sz val="10"/>
            <color indexed="81"/>
            <rFont val="Calibri"/>
            <family val="2"/>
            <scheme val="minor"/>
          </rPr>
          <t>Número total de propriedades com vacinação contra DNC e LTI.</t>
        </r>
      </text>
    </comment>
    <comment ref="L1" authorId="2">
      <text>
        <r>
          <rPr>
            <b/>
            <sz val="10"/>
            <color indexed="81"/>
            <rFont val="Calibri"/>
            <family val="2"/>
            <scheme val="minor"/>
          </rPr>
          <t>Número total de aves vacinadas contra DNC e LTI.</t>
        </r>
      </text>
    </comment>
    <comment ref="M1" authorId="3">
      <text>
        <r>
          <rPr>
            <b/>
            <sz val="10"/>
            <color indexed="81"/>
            <rFont val="Calibri"/>
            <family val="2"/>
            <scheme val="minor"/>
          </rPr>
          <t>Número de Novos Focos maior que o de Casos.</t>
        </r>
        <r>
          <rPr>
            <sz val="9"/>
            <color indexed="81"/>
            <rFont val="Tahoma"/>
            <family val="2"/>
          </rPr>
          <t xml:space="preserve">
</t>
        </r>
      </text>
    </comment>
    <comment ref="N1" authorId="3">
      <text>
        <r>
          <rPr>
            <b/>
            <sz val="10"/>
            <color indexed="81"/>
            <rFont val="Calibri"/>
            <family val="2"/>
            <scheme val="minor"/>
          </rPr>
          <t>Casos sem registro de Novos Focos
(LTI: Casos sem registro de Novos Focos ou de Focos Antigos)</t>
        </r>
      </text>
    </comment>
    <comment ref="O1" authorId="3">
      <text>
        <r>
          <rPr>
            <b/>
            <sz val="10"/>
            <color indexed="81"/>
            <rFont val="Calibri"/>
            <family val="2"/>
            <scheme val="minor"/>
          </rPr>
          <t>Número de Casos maior que o de Susceptíveis, em Novos Focos.</t>
        </r>
        <r>
          <rPr>
            <b/>
            <sz val="9"/>
            <color indexed="81"/>
            <rFont val="Tahoma"/>
            <family val="2"/>
          </rPr>
          <t xml:space="preserve">
</t>
        </r>
      </text>
    </comment>
    <comment ref="P1" authorId="1">
      <text>
        <r>
          <rPr>
            <b/>
            <sz val="10"/>
            <color indexed="81"/>
            <rFont val="Calibri"/>
            <family val="2"/>
            <scheme val="minor"/>
          </rPr>
          <t>Número de Mortos maior que o de Casos, em Novos focos.</t>
        </r>
      </text>
    </comment>
    <comment ref="Q1" authorId="3">
      <text>
        <r>
          <rPr>
            <b/>
            <sz val="10"/>
            <color indexed="81"/>
            <rFont val="Calibri"/>
            <family val="2"/>
            <scheme val="minor"/>
          </rPr>
          <t>Animais Mortos sem registro de Novos Focos.</t>
        </r>
        <r>
          <rPr>
            <b/>
            <sz val="9"/>
            <color indexed="81"/>
            <rFont val="Tahoma"/>
            <family val="2"/>
          </rPr>
          <t xml:space="preserve">
(Para LTI</t>
        </r>
        <r>
          <rPr>
            <sz val="9"/>
            <color indexed="81"/>
            <rFont val="Tahoma"/>
            <family val="2"/>
          </rPr>
          <t>: sem registro de Novos Focos ou de Focos Antigos)</t>
        </r>
      </text>
    </comment>
    <comment ref="R1" authorId="3">
      <text>
        <r>
          <rPr>
            <b/>
            <sz val="10"/>
            <color indexed="81"/>
            <rFont val="Calibri"/>
            <family val="2"/>
            <scheme val="minor"/>
          </rPr>
          <t>Animais Destruídos sem registro de Novos Focos.
(Para LTI: Animais Destruídos sem registro de Novos Focos ou de Focos Antigos)</t>
        </r>
      </text>
    </comment>
    <comment ref="S1" authorId="3">
      <text>
        <r>
          <rPr>
            <b/>
            <sz val="10"/>
            <color indexed="81"/>
            <rFont val="Calibri"/>
            <family val="2"/>
            <scheme val="minor"/>
          </rPr>
          <t>Animais Abatidos sem registro de Novos Focos.
(Para LTI</t>
        </r>
        <r>
          <rPr>
            <sz val="10"/>
            <color indexed="81"/>
            <rFont val="Calibri"/>
            <family val="2"/>
            <scheme val="minor"/>
          </rPr>
          <t>: Animais Abatidos sem registro de Novos Focos ou de Focos Antigos)</t>
        </r>
      </text>
    </comment>
    <comment ref="T1" authorId="2">
      <text>
        <r>
          <rPr>
            <b/>
            <sz val="10"/>
            <color indexed="81"/>
            <rFont val="Calibri"/>
            <family val="2"/>
            <scheme val="minor"/>
          </rPr>
          <t>Número de propriedades com vacinação maior do que de aves vacinadas.</t>
        </r>
        <r>
          <rPr>
            <sz val="9"/>
            <color indexed="81"/>
            <rFont val="Segoe UI"/>
            <family val="2"/>
          </rPr>
          <t xml:space="preserve">
</t>
        </r>
      </text>
    </comment>
    <comment ref="U1" authorId="2">
      <text>
        <r>
          <rPr>
            <b/>
            <sz val="10"/>
            <color indexed="81"/>
            <rFont val="Calibri"/>
            <family val="2"/>
            <scheme val="minor"/>
          </rPr>
          <t>Aves vacinadas sem registro de propriedades com vacinação.</t>
        </r>
      </text>
    </comment>
    <comment ref="V1" authorId="2">
      <text>
        <r>
          <rPr>
            <b/>
            <sz val="9"/>
            <color indexed="81"/>
            <rFont val="Segoe UI"/>
            <family val="2"/>
          </rPr>
          <t xml:space="preserve">
Número de animais Mortos+Destruídos+Abatidos maior que o de Susceptiveis, em Novos Focos.
(Para LTI: se houver animais Mortos, Destruídos ou Abatidos de Focos Antigos, o resultado maior que de Susceptíveis pode estar correto, por essa razão é preciso verificar).</t>
        </r>
      </text>
    </comment>
    <comment ref="W1" authorId="1">
      <text>
        <r>
          <rPr>
            <b/>
            <sz val="10"/>
            <color indexed="81"/>
            <rFont val="Calibri"/>
            <family val="2"/>
          </rPr>
          <t xml:space="preserve">Nececessidade de correção de dados antes do envio. Espera-se que este campo esteja sempre preenchido automaticamente pela palavra "NÃO". </t>
        </r>
      </text>
    </comment>
    <comment ref="C2" authorId="0">
      <text>
        <r>
          <rPr>
            <b/>
            <sz val="11"/>
            <color indexed="81"/>
            <rFont val="Calibri"/>
            <family val="2"/>
            <scheme val="minor"/>
          </rPr>
          <t>Exclusivo para registro de  vacinação.
As suspeitas devem ser notificadas imediatamente ao notifica.dsa@agricultura.gov.br e pnsa@agricultura.gov.br com envio de FORM SRN, FORM IN, FORM COM, FORM LAB e laudos</t>
        </r>
      </text>
    </comment>
    <comment ref="C3" authorId="4">
      <text>
        <r>
          <rPr>
            <b/>
            <sz val="11"/>
            <color indexed="81"/>
            <rFont val="Calibri"/>
            <family val="2"/>
            <scheme val="minor"/>
          </rPr>
          <t xml:space="preserve">As suspeitas devem ser notificadas imediatamente ao notifica.dsa@agricultura.gov.br e pnsa@agricultura.gov.br, com envio de FORM SRN, FORM IN, FORM COM, FORM LAB e laudos.
Somente registrar os casos/focos confirmados pela DSAV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Número de Novos Focos confirmados no mês (focos confirmados por Diagnóstico Final Confirmatório  no mês de referência desse Informe).</t>
        </r>
      </text>
    </comment>
    <comment ref="I1" authorId="1">
      <text>
        <r>
          <rPr>
            <b/>
            <sz val="10"/>
            <color indexed="81"/>
            <rFont val="Calibri"/>
            <family val="2"/>
            <scheme val="minor"/>
          </rPr>
          <t>Focos remanescentes confirmados em mês anterior, que ainda não foram encerrados, ou seja, permanecem ativos ainda no mês do Informe atual.
 O número de Focos Antigos registrados no mês atual não deve ser maior que o total de focos do mês anterior, pode ser igual (se não houve encerramento de focos) ou menor (se houve encerramento de focos).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 xml:space="preserve"> Soma entre Novos Focos e Focos Antigos, que será feita automaticamente.</t>
        </r>
      </text>
    </comment>
    <comment ref="K1" authorId="1">
      <text>
        <r>
          <rPr>
            <b/>
            <sz val="10"/>
            <color indexed="81"/>
            <rFont val="Calibri"/>
            <family val="2"/>
            <scheme val="minor"/>
          </rPr>
          <t>Número de equídeos existentes no novo foco no momento do aparecimento do primeiro caso. Deverão ser incluídos os animais que morreram pela doença. Registrar apenas quando houver Novos Focos.</t>
        </r>
      </text>
    </comment>
    <comment ref="L1" authorId="3">
      <text>
        <r>
          <rPr>
            <b/>
            <sz val="10"/>
            <color indexed="81"/>
            <rFont val="Calibri"/>
            <family val="2"/>
            <scheme val="minor"/>
          </rPr>
          <t>Número de casos confirmados por Diagnóstico Final Confirmatório durante o mês de referência do Informe. 
Inclui os animais que morreram pela doença.</t>
        </r>
      </text>
    </comment>
    <comment ref="M1" authorId="3">
      <text>
        <r>
          <rPr>
            <b/>
            <sz val="10"/>
            <color indexed="81"/>
            <rFont val="Calibri"/>
            <family val="2"/>
            <scheme val="minor"/>
          </rPr>
          <t>Número de animais que morreram pela doença. Não inclui os destruídos.</t>
        </r>
      </text>
    </comment>
    <comment ref="N1" authorId="3">
      <text>
        <r>
          <rPr>
            <b/>
            <sz val="10"/>
            <color indexed="81"/>
            <rFont val="Calibri"/>
            <family val="2"/>
            <scheme val="minor"/>
          </rPr>
          <t>Número de animais eutanasiados (doentes ou não), para controle/erradicação da doença, sob supervisão do SVO. Não inclui os animais que morreram pela doença.</t>
        </r>
      </text>
    </comment>
    <comment ref="O1" authorId="4">
      <text>
        <r>
          <rPr>
            <b/>
            <sz val="10"/>
            <color indexed="81"/>
            <rFont val="Calibri"/>
            <family val="2"/>
            <scheme val="minor"/>
          </rPr>
          <t>Número de Novos Focos maior que o de Casos.</t>
        </r>
      </text>
    </comment>
    <comment ref="P1" authorId="1">
      <text>
        <r>
          <rPr>
            <b/>
            <sz val="10"/>
            <color indexed="81"/>
            <rFont val="Calibri"/>
            <family val="2"/>
            <scheme val="minor"/>
          </rPr>
          <t>Casos sem registro de Novos Focos.</t>
        </r>
        <r>
          <rPr>
            <b/>
            <sz val="9"/>
            <color indexed="81"/>
            <rFont val="Segoe UI"/>
            <family val="2"/>
          </rPr>
          <t xml:space="preserve">
</t>
        </r>
      </text>
    </comment>
    <comment ref="Q1" authorId="4">
      <text>
        <r>
          <rPr>
            <b/>
            <sz val="10"/>
            <color indexed="81"/>
            <rFont val="Calibri"/>
            <family val="2"/>
            <scheme val="minor"/>
          </rPr>
          <t>Número de Casos maior que o de Susceptíveis, em Novos Focos.</t>
        </r>
      </text>
    </comment>
    <comment ref="R1" authorId="1">
      <text>
        <r>
          <rPr>
            <b/>
            <sz val="10"/>
            <color indexed="81"/>
            <rFont val="Calibri"/>
            <family val="2"/>
            <scheme val="minor"/>
          </rPr>
          <t>Número de Mortos maior que o de Casos, em Novos Focos.</t>
        </r>
      </text>
    </comment>
    <comment ref="S1" authorId="4">
      <text>
        <r>
          <rPr>
            <b/>
            <sz val="10"/>
            <color indexed="81"/>
            <rFont val="Calibri"/>
            <family val="2"/>
            <scheme val="minor"/>
          </rPr>
          <t>Animais Mortos sem registro de Novos Focos ou de Focos Antigos.</t>
        </r>
      </text>
    </comment>
    <comment ref="T1" authorId="4">
      <text>
        <r>
          <rPr>
            <b/>
            <sz val="10"/>
            <color indexed="81"/>
            <rFont val="Calibri"/>
            <family val="2"/>
            <scheme val="minor"/>
          </rPr>
          <t>Animais Destruídos sem registro de Novos Focos ou de Focos Antigos.</t>
        </r>
      </text>
    </comment>
    <comment ref="U1" authorId="3">
      <text>
        <r>
          <rPr>
            <b/>
            <sz val="10"/>
            <color indexed="81"/>
            <rFont val="Calibri"/>
            <family val="2"/>
            <scheme val="minor"/>
          </rPr>
          <t>Número de animais Mortos+Destruídos maior que o de Susceptíveis, em Novos Focos.
Se houver animais Mortos e Destruídos de Focos Antigos, o resultado maior que de Susceptíveis pode estar correto, por essa razão é preciso verificar.</t>
        </r>
      </text>
    </comment>
    <comment ref="V1" authorId="1">
      <text>
        <r>
          <rPr>
            <b/>
            <sz val="10"/>
            <color indexed="81"/>
            <rFont val="Calibri"/>
            <family val="2"/>
          </rPr>
          <t>Animais Susceptíveis sem registro de Novos Focos.</t>
        </r>
      </text>
    </comment>
    <comment ref="W1" authorId="1">
      <text>
        <r>
          <rPr>
            <b/>
            <sz val="10"/>
            <color indexed="81"/>
            <rFont val="Calibri"/>
            <family val="2"/>
          </rPr>
          <t xml:space="preserve">Nececessidade de correção de dados antes do envio. Espera-se que este campo esteja sempre preenchido automaticamente pela palavra "NÃO".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Número de Novos Focos confirmados no mês (focos confirmados por Diagnóstico Final Confirmatório  no mês de referência desse Informe).</t>
        </r>
      </text>
    </comment>
    <comment ref="I1" authorId="1">
      <text>
        <r>
          <rPr>
            <b/>
            <sz val="10"/>
            <color indexed="81"/>
            <rFont val="Calibri"/>
            <family val="2"/>
            <scheme val="minor"/>
          </rPr>
          <t>Focos remanescentes confirmados em mês anterior e que ainda não foram encerrados; ou seja; permanecem ativos ainda no mês do Informe atual. 
O número de Focos Antigos registrados no mês atual não deve ser maior que o total de focos do mês anterior, pode ser igual (não houve encerramento de focos) ou menor (houve encerramento de focos).  
Devem ser registrados todos os Focos Antigos, mesmo quando não houver novos casos, até que sejam encerrados.</t>
        </r>
      </text>
    </comment>
    <comment ref="J1" authorId="3">
      <text>
        <r>
          <rPr>
            <b/>
            <sz val="10"/>
            <color indexed="81"/>
            <rFont val="Calibri"/>
            <family val="2"/>
            <scheme val="minor"/>
          </rPr>
          <t xml:space="preserve"> Soma entre Novos Focos e Focos Antigos, que será feita automaticamente.</t>
        </r>
      </text>
    </comment>
    <comment ref="K1" authorId="1">
      <text>
        <r>
          <rPr>
            <b/>
            <sz val="10"/>
            <color indexed="81"/>
            <rFont val="Calibri"/>
            <family val="2"/>
            <scheme val="minor"/>
          </rPr>
          <t>Número de equídeos existentes no novo foco no momento do aparecimento do primeiro caso. Deverão ser incluídos os animais que morreram pela doença. Registrar apenas quando houver Novos Focos.</t>
        </r>
      </text>
    </comment>
    <comment ref="L1" authorId="3">
      <text>
        <r>
          <rPr>
            <b/>
            <sz val="10"/>
            <color indexed="81"/>
            <rFont val="Calibri"/>
            <family val="2"/>
            <scheme val="minor"/>
          </rPr>
          <t xml:space="preserve">Número de casos confirmados por Diagnóstico Final Confirmatório durante o mês de referência do Informe. 
Inclui os animais que morreram pela doença.
</t>
        </r>
      </text>
    </comment>
    <comment ref="M1" authorId="3">
      <text>
        <r>
          <rPr>
            <b/>
            <sz val="10"/>
            <color indexed="81"/>
            <rFont val="Calibri"/>
            <family val="2"/>
            <scheme val="minor"/>
          </rPr>
          <t>Número de animais que morreram pela doença. Não inclui os destruídos nem os abatidos.</t>
        </r>
      </text>
    </comment>
    <comment ref="N1" authorId="3">
      <text>
        <r>
          <rPr>
            <b/>
            <sz val="10"/>
            <color indexed="81"/>
            <rFont val="Calibri"/>
            <family val="2"/>
            <scheme val="minor"/>
          </rPr>
          <t>Número de animais eutanasiados (doentes ou não), para controle/erradicação da doença, sob supervisão do SVO. Não inclui os animais que morreram pela doença.</t>
        </r>
      </text>
    </comment>
    <comment ref="O1" authorId="3">
      <text>
        <r>
          <rPr>
            <b/>
            <sz val="10"/>
            <color indexed="81"/>
            <rFont val="Calibri"/>
            <family val="2"/>
            <scheme val="minor"/>
          </rPr>
          <t xml:space="preserve">Número total de equídeos enviados ao abate em estabelecimento sob supervisão do SVO, visando o controle da doença, </t>
        </r>
        <r>
          <rPr>
            <b/>
            <u/>
            <sz val="10"/>
            <color indexed="81"/>
            <rFont val="Calibri"/>
            <family val="2"/>
            <scheme val="minor"/>
          </rPr>
          <t>sem destruição das carcaças, ou seja com aproveitamento das mesmas</t>
        </r>
        <r>
          <rPr>
            <b/>
            <sz val="10"/>
            <color indexed="81"/>
            <rFont val="Calibri"/>
            <family val="2"/>
            <scheme val="minor"/>
          </rPr>
          <t>. Os animais abatidos não se limitam aos casos suspeitos ou prováveis, podendo incluir doentes e não doentes.</t>
        </r>
      </text>
    </comment>
    <comment ref="P1" authorId="4">
      <text>
        <r>
          <rPr>
            <b/>
            <sz val="10"/>
            <color indexed="81"/>
            <rFont val="Calibri"/>
            <family val="2"/>
            <scheme val="minor"/>
          </rPr>
          <t>Novos Focos maior que o de Casos.</t>
        </r>
      </text>
    </comment>
    <comment ref="Q1" authorId="1">
      <text>
        <r>
          <rPr>
            <b/>
            <sz val="10"/>
            <color indexed="81"/>
            <rFont val="Calibri"/>
            <family val="2"/>
            <scheme val="minor"/>
          </rPr>
          <t>Casos sem registro de Novos Focos.</t>
        </r>
      </text>
    </comment>
    <comment ref="R1" authorId="4">
      <text>
        <r>
          <rPr>
            <b/>
            <sz val="10"/>
            <color indexed="81"/>
            <rFont val="Calibri"/>
            <family val="2"/>
            <scheme val="minor"/>
          </rPr>
          <t>Número de Casos maior que o de Susceptíveis, em Novos Focos.</t>
        </r>
      </text>
    </comment>
    <comment ref="S1" authorId="1">
      <text>
        <r>
          <rPr>
            <b/>
            <sz val="10"/>
            <color indexed="81"/>
            <rFont val="Calibri"/>
            <family val="2"/>
            <scheme val="minor"/>
          </rPr>
          <t>Número de Mortos maior  que o de Casos, em Focos Novos.</t>
        </r>
      </text>
    </comment>
    <comment ref="T1" authorId="4">
      <text>
        <r>
          <rPr>
            <b/>
            <sz val="10"/>
            <color indexed="81"/>
            <rFont val="Calibri"/>
            <family val="2"/>
            <scheme val="minor"/>
          </rPr>
          <t>Animais Mortos sem registro de Novos Focos ou de Focos Antigos.</t>
        </r>
      </text>
    </comment>
    <comment ref="U1" authorId="4">
      <text>
        <r>
          <rPr>
            <b/>
            <sz val="10"/>
            <color indexed="81"/>
            <rFont val="Calibri"/>
            <family val="2"/>
            <scheme val="minor"/>
          </rPr>
          <t>Animais Destruídos sem registro de Novos Focos ou de Focos Antigos.</t>
        </r>
      </text>
    </comment>
    <comment ref="V1" authorId="4">
      <text>
        <r>
          <rPr>
            <b/>
            <sz val="10"/>
            <color indexed="81"/>
            <rFont val="Calibri"/>
            <family val="2"/>
            <scheme val="minor"/>
          </rPr>
          <t xml:space="preserve"> Animais Abatidos sem registro de Novos Focos ou de Focos Antigos.</t>
        </r>
      </text>
    </comment>
    <comment ref="W1" authorId="3">
      <text>
        <r>
          <rPr>
            <b/>
            <sz val="10"/>
            <color indexed="81"/>
            <rFont val="Calibri"/>
            <family val="2"/>
            <scheme val="minor"/>
          </rPr>
          <t>Número de animais Mortos+Destruídos+Abatidos maior que o de Susceptíveis, em Novos Focos.
Se houver animais Mortos, Destruídos e Abatidos de Focos Antigos, o resultado maior que de Susceptíveis pode estar correto, por essa razão é preciso verificar.</t>
        </r>
      </text>
    </comment>
    <comment ref="X1" authorId="3">
      <text>
        <r>
          <rPr>
            <b/>
            <sz val="10"/>
            <color indexed="81"/>
            <rFont val="Calibri"/>
            <family val="2"/>
          </rPr>
          <t>Animais Susceptíveis sem registro de Novos Focos.</t>
        </r>
      </text>
    </comment>
    <comment ref="Y1" authorId="1">
      <text>
        <r>
          <rPr>
            <b/>
            <sz val="10"/>
            <color indexed="81"/>
            <rFont val="Calibri"/>
            <family val="2"/>
          </rPr>
          <t xml:space="preserve">Nececessidade de correção de dados antes do envio. Espera-se que este campo esteja sempre preenchido automaticamente pela palavra "NÃO". </t>
        </r>
      </text>
    </comment>
  </commentList>
</comments>
</file>

<file path=xl/comments6.xml><?xml version="1.0" encoding="utf-8"?>
<comments xmlns="http://schemas.openxmlformats.org/spreadsheetml/2006/main">
  <authors>
    <author>Usuário do Windows</author>
    <author>Marcia Leticia Parreiras Mourao</author>
    <author>MCarmo</author>
    <author>Daniela Pacheco de Lacerda</author>
    <author>Diego</author>
  </authors>
  <commentList>
    <comment ref="D1" authorId="0">
      <text>
        <r>
          <rPr>
            <b/>
            <sz val="10"/>
            <color indexed="81"/>
            <rFont val="Calibri"/>
            <family val="2"/>
          </rPr>
          <t>Selecionar na lista a espécie animal afetada. Quando houver mais de uma espécie afetada, informar: município, casos, mortos, destruídos e abatidos (para não duplicar os novos focos) na linha seguinte.</t>
        </r>
      </text>
    </comment>
    <comment ref="E1" authorId="0">
      <text>
        <r>
          <rPr>
            <b/>
            <sz val="10"/>
            <color indexed="81"/>
            <rFont val="Calibri"/>
            <family val="2"/>
          </rPr>
          <t>Selecionar o município da ocorrência registrada.</t>
        </r>
      </text>
    </comment>
    <comment ref="F1" authorId="1">
      <text>
        <r>
          <rPr>
            <b/>
            <sz val="10"/>
            <color indexed="81"/>
            <rFont val="Calibri"/>
            <family val="2"/>
            <scheme val="minor"/>
          </rPr>
          <t>Número de novas propriedades com pelo menos um caso confirmado por Diagnóstico Final Confirmatório no mês. Quando houver a decisão de eliminar o animal positivo apenas com o teste de triagem, sem a realização de teste confirmatório, o foco poderá ser confirmado com esse teste.</t>
        </r>
      </text>
    </comment>
    <comment ref="G1" authorId="1">
      <text>
        <r>
          <rPr>
            <b/>
            <sz val="10"/>
            <color indexed="81"/>
            <rFont val="Calibri"/>
            <family val="2"/>
            <scheme val="minor"/>
          </rPr>
          <t>Focos remanescentes, que foram confirmados em meses anteriores com pendência de eliminação dos casos. Só devem ser registrados os números de Focos Antigos quando houver registro de um novo caso, morte, destruição ou abate, no mesmo foco, no mês de referência do Informe.</t>
        </r>
      </text>
    </comment>
    <comment ref="H1" authorId="0">
      <text>
        <r>
          <rPr>
            <b/>
            <sz val="10"/>
            <color indexed="81"/>
            <rFont val="Calibri"/>
            <family val="2"/>
          </rPr>
          <t>Soma entre Novos Focos e Focos Antigos, que será feita automaticamente.</t>
        </r>
      </text>
    </comment>
    <comment ref="I1" authorId="1">
      <text>
        <r>
          <rPr>
            <b/>
            <sz val="10"/>
            <color indexed="81"/>
            <rFont val="Calibri"/>
            <family val="2"/>
            <scheme val="minor"/>
          </rPr>
          <t xml:space="preserve"> Número total de animais Susceptíveis existentes no foco desde o aparecimento do primeiro caso suspeito/provável na propriedade, por espécie afetada, incluindo os que morreram pela doença e os que já tenham sido abatidos ou destruídos. Registrar apenas quando houver Novos Focos.</t>
        </r>
      </text>
    </comment>
    <comment ref="J1" authorId="1">
      <text>
        <r>
          <rPr>
            <b/>
            <sz val="10"/>
            <color indexed="81"/>
            <rFont val="Calibri"/>
            <family val="2"/>
            <scheme val="minor"/>
          </rPr>
          <t xml:space="preserve">Número total de animais doentes/infectados com Diagnóstico Final Confirmatório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2">
      <text>
        <r>
          <rPr>
            <b/>
            <sz val="10"/>
            <color indexed="81"/>
            <rFont val="Calibri"/>
            <family val="2"/>
            <scheme val="minor"/>
          </rPr>
          <t>Número de Casos confirmados que morreram da doença nesse mês. Não inclui os Destruídos nem os Abatidos.</t>
        </r>
      </text>
    </comment>
    <comment ref="L1" authorId="1">
      <text>
        <r>
          <rPr>
            <b/>
            <sz val="10"/>
            <color indexed="81"/>
            <rFont val="Calibri"/>
            <family val="2"/>
            <scheme val="minor"/>
          </rPr>
          <t>Número de animais eutanasiados, com destruição total adotada como medida de controle e erradicação da doença, sob supervisão do SVO. 
Não inclui os animais que morreram pela doença.</t>
        </r>
      </text>
    </comment>
    <comment ref="M1" authorId="1">
      <text>
        <r>
          <rPr>
            <b/>
            <sz val="10"/>
            <color indexed="81"/>
            <rFont val="Calibri"/>
            <family val="2"/>
            <scheme val="minor"/>
          </rPr>
          <t xml:space="preserve">Número total de animais abatidos em estabelecimento sob supervisão do SVO, visando o controle de doença, </t>
        </r>
        <r>
          <rPr>
            <b/>
            <u/>
            <sz val="10"/>
            <color indexed="81"/>
            <rFont val="Calibri"/>
            <family val="2"/>
            <scheme val="minor"/>
          </rPr>
          <t>com aproveitamento das carcaças</t>
        </r>
        <r>
          <rPr>
            <b/>
            <sz val="10"/>
            <color indexed="81"/>
            <rFont val="Calibri"/>
            <family val="2"/>
            <scheme val="minor"/>
          </rPr>
          <t>. Os animais abatidos não se limitam aos casos suspeitos ou prováveis, podendo incluir doentes e não doentes.</t>
        </r>
      </text>
    </comment>
    <comment ref="N1" authorId="3">
      <text>
        <r>
          <rPr>
            <b/>
            <sz val="10"/>
            <color indexed="81"/>
            <rFont val="Calibri"/>
            <family val="2"/>
            <scheme val="minor"/>
          </rPr>
          <t>Número de Novos Focos maior que o de Casos.</t>
        </r>
      </text>
    </comment>
    <comment ref="O1" authorId="3">
      <text>
        <r>
          <rPr>
            <b/>
            <sz val="10"/>
            <color indexed="81"/>
            <rFont val="Calibri"/>
            <family val="2"/>
            <scheme val="minor"/>
          </rPr>
          <t>Casos sem registro de Novos Focos.</t>
        </r>
      </text>
    </comment>
    <comment ref="P1" authorId="3">
      <text>
        <r>
          <rPr>
            <b/>
            <sz val="10"/>
            <color indexed="81"/>
            <rFont val="Calibri"/>
            <family val="2"/>
            <scheme val="minor"/>
          </rPr>
          <t>Número de Casos maior que o de Susceptíveis, em Novos Focos.</t>
        </r>
      </text>
    </comment>
    <comment ref="Q1" authorId="0">
      <text>
        <r>
          <rPr>
            <b/>
            <sz val="10"/>
            <color indexed="81"/>
            <rFont val="Calibri"/>
            <family val="2"/>
            <scheme val="minor"/>
          </rPr>
          <t>Número de Mortos maior  que o de Casos, em Focos Novos.</t>
        </r>
      </text>
    </comment>
    <comment ref="R1" authorId="4">
      <text>
        <r>
          <rPr>
            <b/>
            <sz val="9"/>
            <color indexed="81"/>
            <rFont val="Segoe UI"/>
            <family val="2"/>
          </rPr>
          <t>Animais Mortos sem registro de Novos Focos ou de Focos Antigos.</t>
        </r>
      </text>
    </comment>
    <comment ref="S1" authorId="3">
      <text>
        <r>
          <rPr>
            <b/>
            <sz val="10"/>
            <color indexed="81"/>
            <rFont val="Calibri"/>
            <family val="2"/>
            <scheme val="minor"/>
          </rPr>
          <t>Animais Destruídos sem registro de Novos Focos ou de Focos Antigos.</t>
        </r>
      </text>
    </comment>
    <comment ref="T1" authorId="3">
      <text>
        <r>
          <rPr>
            <b/>
            <sz val="10"/>
            <color indexed="81"/>
            <rFont val="Calibri"/>
            <family val="2"/>
            <scheme val="minor"/>
          </rPr>
          <t xml:space="preserve"> Animais Abatidos sem registro de Novos Focos ou de Focos Antigos.</t>
        </r>
      </text>
    </comment>
    <comment ref="U1" authorId="2">
      <text>
        <r>
          <rPr>
            <b/>
            <sz val="10"/>
            <color indexed="81"/>
            <rFont val="Calibri"/>
            <family val="2"/>
            <scheme val="minor"/>
          </rPr>
          <t>Número de animais Mortos+Destruídos+Abatidos maior que o de Susceptíveis, em Novos Focos.
Se houver animais Mortos, Destruídos e Abatidos de Focos Antigos, o resultado maior que de Susceptíveis pode estar correto, por essa razão é preciso verificar.</t>
        </r>
      </text>
    </comment>
    <comment ref="V1" authorId="2">
      <text>
        <r>
          <rPr>
            <b/>
            <sz val="9"/>
            <color indexed="81"/>
            <rFont val="Segoe UI"/>
            <family val="2"/>
          </rPr>
          <t>Animais Susceptíveis sem registro de Novos Focos.</t>
        </r>
      </text>
    </comment>
    <comment ref="W1" authorId="0">
      <text>
        <r>
          <rPr>
            <b/>
            <sz val="10"/>
            <color indexed="81"/>
            <rFont val="Calibri"/>
            <family val="2"/>
          </rPr>
          <t xml:space="preserve">Nececessidade de correção de dados antes do envio. Espera-se que este campo esteja sempre preenchido automaticamente pela palavra "NÃO".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D1" authorId="0">
      <text>
        <r>
          <rPr>
            <b/>
            <sz val="10"/>
            <color indexed="81"/>
            <rFont val="Calibri"/>
            <family val="2"/>
          </rPr>
          <t>Selecionar na lista a espécie animal afetada. Quando houver mais de uma espécie afetada, informar: município, casos, mortos, destruídos e abatidos (para não duplicar os novos focos) na linha seguinte.</t>
        </r>
      </text>
    </comment>
    <comment ref="E1" authorId="0">
      <text>
        <r>
          <rPr>
            <b/>
            <sz val="10"/>
            <color indexed="81"/>
            <rFont val="Calibri"/>
            <family val="2"/>
          </rPr>
          <t>Selecionar o município da ocorrência registrada.</t>
        </r>
      </text>
    </comment>
    <comment ref="F1" authorId="0">
      <text>
        <r>
          <rPr>
            <b/>
            <sz val="10"/>
            <color indexed="81"/>
            <rFont val="Calibri"/>
            <family val="2"/>
            <scheme val="minor"/>
          </rPr>
          <t xml:space="preserve">Número de novas propriedades com pelo menos um caso confirmado por Diagnóstico Final Confirmatório no mês, conforme data da emissão do laudo do teste confirmatório. 
Quando houver a decisão de eliminar o  animal positivo apenas com o teste de triagem, o foco poderá ser confirmado com esse resultados e  deve ser registrado no mês da eliminação.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H1" authorId="0">
      <text>
        <r>
          <rPr>
            <b/>
            <sz val="10"/>
            <color indexed="81"/>
            <rFont val="Calibri"/>
            <family val="2"/>
          </rPr>
          <t>Soma entre Novos Focos e Focos Antigos, que será feita automaticamente.</t>
        </r>
      </text>
    </comment>
    <comment ref="I1" authorId="0">
      <text>
        <r>
          <rPr>
            <b/>
            <sz val="10"/>
            <color indexed="81"/>
            <rFont val="Calibri"/>
            <family val="2"/>
            <scheme val="minor"/>
          </rPr>
          <t>Número total de animais Susceptíveis existentes no foco desde o aparecimento do primeiro caso suspeito/provável na propriedade, por espécie afetada, incluindo os que morreram pela doença e os que já tenham sido abatidos ou destruídos. Registrar apenas quando houver Novos Focos.</t>
        </r>
      </text>
    </comment>
    <comment ref="J1" authorId="1">
      <text>
        <r>
          <rPr>
            <b/>
            <sz val="10"/>
            <color indexed="81"/>
            <rFont val="Calibri"/>
            <family val="2"/>
            <scheme val="minor"/>
          </rPr>
          <t xml:space="preserve">Número total de animais doentes/infectados com Diagnóstico Final Confirmatório  para Tuberculose (conforme legislação vigente PNCEBT). 
Quando for decidido eliminar um  animal positivo apenas com teste de triagem, esse caso será considerado confirmado e deve ser registrado no mês da decisão final. </t>
        </r>
      </text>
    </comment>
    <comment ref="K1" authorId="1">
      <text>
        <r>
          <rPr>
            <b/>
            <sz val="10"/>
            <color indexed="81"/>
            <rFont val="Calibri"/>
            <family val="2"/>
            <scheme val="minor"/>
          </rPr>
          <t>Número de Casos confirmados que morreram da doença nesse mês. Não inclui os Destruídos nem os Abatidos.</t>
        </r>
      </text>
    </comment>
    <comment ref="L1" authorId="1">
      <text>
        <r>
          <rPr>
            <b/>
            <sz val="10"/>
            <color indexed="81"/>
            <rFont val="Calibri"/>
            <family val="2"/>
            <scheme val="minor"/>
          </rPr>
          <t>Número de animais eutanasiados, com destruição total adotada como medida de controle e erradicação da doença, sob supervisão do SVO. 
Não inclui os animais que morreram pela doença.</t>
        </r>
      </text>
    </comment>
    <comment ref="M1" authorId="1">
      <text>
        <r>
          <rPr>
            <b/>
            <sz val="10"/>
            <color indexed="81"/>
            <rFont val="Calibri"/>
            <family val="2"/>
            <scheme val="minor"/>
          </rPr>
          <t xml:space="preserve">Número total de animais abatidos em estabelecimento sob supervisão do SVO, visando o controle de doença, </t>
        </r>
        <r>
          <rPr>
            <b/>
            <u/>
            <sz val="10"/>
            <color indexed="81"/>
            <rFont val="Calibri"/>
            <family val="2"/>
            <scheme val="minor"/>
          </rPr>
          <t>com aproveitamento das carcaças</t>
        </r>
        <r>
          <rPr>
            <b/>
            <sz val="10"/>
            <color indexed="81"/>
            <rFont val="Calibri"/>
            <family val="2"/>
            <scheme val="minor"/>
          </rPr>
          <t>. Os animais abatidos não se limitam aos casos suspeitos ou prováveis, podendo incluir doentes e não doentes.</t>
        </r>
      </text>
    </comment>
    <comment ref="N1" authorId="2">
      <text>
        <r>
          <rPr>
            <b/>
            <sz val="10"/>
            <color indexed="81"/>
            <rFont val="Calibri"/>
            <family val="2"/>
            <scheme val="minor"/>
          </rPr>
          <t>Número de Novos Focos maior que o de Casos.</t>
        </r>
      </text>
    </comment>
    <comment ref="O1" authorId="2">
      <text>
        <r>
          <rPr>
            <b/>
            <sz val="10"/>
            <color indexed="81"/>
            <rFont val="Calibri"/>
            <family val="2"/>
            <scheme val="minor"/>
          </rPr>
          <t>Casos sem registro de Novos Focos.</t>
        </r>
      </text>
    </comment>
    <comment ref="P1" authorId="2">
      <text>
        <r>
          <rPr>
            <b/>
            <sz val="10"/>
            <color indexed="81"/>
            <rFont val="Calibri"/>
            <family val="2"/>
            <scheme val="minor"/>
          </rPr>
          <t>Número de Casos maior que o de Susceptíveis, em Novos Focos.</t>
        </r>
      </text>
    </comment>
    <comment ref="Q1" authorId="0">
      <text>
        <r>
          <rPr>
            <b/>
            <sz val="10"/>
            <color indexed="81"/>
            <rFont val="Calibri"/>
            <family val="2"/>
            <scheme val="minor"/>
          </rPr>
          <t>Número de Mortos maior que o de Casos, em Focos Novos.</t>
        </r>
      </text>
    </comment>
    <comment ref="R1" authorId="3">
      <text>
        <r>
          <rPr>
            <b/>
            <sz val="9"/>
            <color indexed="81"/>
            <rFont val="Segoe UI"/>
            <family val="2"/>
          </rPr>
          <t>Animais Mortos sem registro de Novos Focos ou de Focos Antigos.</t>
        </r>
      </text>
    </comment>
    <comment ref="S1" authorId="2">
      <text>
        <r>
          <rPr>
            <b/>
            <sz val="10"/>
            <color indexed="81"/>
            <rFont val="Calibri"/>
            <family val="2"/>
            <scheme val="minor"/>
          </rPr>
          <t>Animais Destruídos sem registro de Novos Focos ou de Focos Antigos.</t>
        </r>
      </text>
    </comment>
    <comment ref="T1" authorId="2">
      <text>
        <r>
          <rPr>
            <b/>
            <sz val="10"/>
            <color indexed="81"/>
            <rFont val="Calibri"/>
            <family val="2"/>
            <scheme val="minor"/>
          </rPr>
          <t xml:space="preserve"> Animais Abatidos sem registro de Novos Focos ou de Focos Antigos.</t>
        </r>
      </text>
    </comment>
    <comment ref="U1" authorId="1">
      <text>
        <r>
          <rPr>
            <b/>
            <sz val="10"/>
            <color indexed="81"/>
            <rFont val="Calibri"/>
            <family val="2"/>
          </rPr>
          <t>Número de animais Mortos+Destruídos+Abatidos maior que o de Susceptíveis, em Novos Focos.
Se houver animais Mortos, Destruídos e Abatidos de Focos Antigos, o resultado maior que de Susceptíveis pode estar correto, por essa razão é preciso verificar.</t>
        </r>
      </text>
    </comment>
    <comment ref="V1" authorId="1">
      <text>
        <r>
          <rPr>
            <b/>
            <sz val="10"/>
            <color indexed="81"/>
            <rFont val="Calibri "/>
          </rPr>
          <t>Animais Susceptíveis sem registro de Novos Focos.</t>
        </r>
      </text>
    </comment>
    <comment ref="W1" authorId="0">
      <text>
        <r>
          <rPr>
            <b/>
            <sz val="10"/>
            <color indexed="81"/>
            <rFont val="Calibri"/>
            <family val="2"/>
          </rPr>
          <t xml:space="preserve">Nececessidade de correção de dados antes do envio. Espera-se que este campo esteja sempre preenchido automaticamente pela palavra "NÃO". 
</t>
        </r>
      </text>
    </comment>
  </commentList>
</comments>
</file>

<file path=xl/comments8.xml><?xml version="1.0" encoding="utf-8"?>
<comments xmlns="http://schemas.openxmlformats.org/spreadsheetml/2006/main">
  <authors>
    <author>Usuário do Windows</author>
    <author>Marcia Leticia Parreiras Mourao</author>
    <author>MCarmo</author>
    <author>Daniela Lacerda</author>
    <author>Daniela Pacheco de Lacerda</author>
  </authors>
  <commentList>
    <comment ref="D1" authorId="0">
      <text>
        <r>
          <rPr>
            <b/>
            <sz val="10"/>
            <color indexed="81"/>
            <rFont val="Calibri"/>
            <family val="2"/>
          </rPr>
          <t xml:space="preserve">Selecionar o município da ocorrência registrada.
</t>
        </r>
      </text>
    </comment>
    <comment ref="E1" authorId="0">
      <text>
        <r>
          <rPr>
            <b/>
            <sz val="10"/>
            <color indexed="81"/>
            <rFont val="Calibri"/>
            <family val="2"/>
          </rPr>
          <t>Selecionar na lista a espécie animal afetada. Quando houver mais de uma espécie afetada, informar: município, casos, mortos, destruídos e abatidos (para não duplicar os novos focos) na linha seguinte.</t>
        </r>
      </text>
    </comment>
    <comment ref="F1" authorId="1">
      <text>
        <r>
          <rPr>
            <b/>
            <sz val="10"/>
            <color indexed="81"/>
            <rFont val="Calibri"/>
            <family val="2"/>
            <scheme val="minor"/>
          </rPr>
          <t>Para FAU: Registrar nome científico da espécie silvestre.</t>
        </r>
      </text>
    </comment>
    <comment ref="G1" authorId="1">
      <text>
        <r>
          <rPr>
            <sz val="10"/>
            <color indexed="81"/>
            <rFont val="Calibri"/>
            <family val="2"/>
            <scheme val="minor"/>
          </rPr>
          <t xml:space="preserve">
</t>
        </r>
        <r>
          <rPr>
            <b/>
            <sz val="10"/>
            <color indexed="81"/>
            <rFont val="Calibri"/>
            <family val="2"/>
            <scheme val="minor"/>
          </rPr>
          <t xml:space="preserve">Para FAU: nome comum. 
Se for morcego hematófago - MH, se for morcego não hematófago - MNH.
</t>
        </r>
      </text>
    </comment>
    <comment ref="H1" authorId="1">
      <text>
        <r>
          <rPr>
            <b/>
            <sz val="10"/>
            <color indexed="81"/>
            <rFont val="Calibri"/>
            <family val="2"/>
            <scheme val="minor"/>
          </rPr>
          <t>Número total de Novos Focos de raiva  confirmados de acordo com os critérios estabelecidos pelo PNCRH, por espécie, tanto em animais domésticos como em fauna silvestre.</t>
        </r>
        <r>
          <rPr>
            <b/>
            <sz val="9"/>
            <color indexed="81"/>
            <rFont val="Segoe UI"/>
            <family val="2"/>
          </rPr>
          <t xml:space="preserve"> </t>
        </r>
      </text>
    </comment>
    <comment ref="I1" authorId="1">
      <text>
        <r>
          <rPr>
            <b/>
            <sz val="10"/>
            <color indexed="81"/>
            <rFont val="Calibri"/>
            <family val="2"/>
            <scheme val="minor"/>
          </rPr>
          <t>Número de animais susceptíveis, apenas para as espécies afetadas pela Raiva, nos focos registrados no mês.
Para FAU, quando não houver conhecimento do número total de susceptíveis, registrar o número igual ao de casos.</t>
        </r>
      </text>
    </comment>
    <comment ref="J1" authorId="1">
      <text>
        <r>
          <rPr>
            <b/>
            <sz val="10"/>
            <color indexed="81"/>
            <rFont val="Calibri"/>
            <family val="2"/>
            <scheme val="minor"/>
          </rPr>
          <t xml:space="preserve">Todos os casos confirmados (por critério clínico-epidemiológico ou laboratorial) no respectivo mês, por espécie. Morcegos capturados e com diagnóstico positivo também são casos confirmados independentemente de sinais clínicos. </t>
        </r>
      </text>
    </comment>
    <comment ref="K1" authorId="2">
      <text>
        <r>
          <rPr>
            <b/>
            <sz val="10"/>
            <color indexed="81"/>
            <rFont val="Calibri"/>
            <family val="2"/>
            <scheme val="minor"/>
          </rPr>
          <t>Número de Casos confirmados que morreram da doença nesse mês. Não inclui os Destruídos.</t>
        </r>
      </text>
    </comment>
    <comment ref="L1" authorId="1">
      <text>
        <r>
          <rPr>
            <b/>
            <sz val="10"/>
            <color indexed="81"/>
            <rFont val="Calibri"/>
            <family val="2"/>
            <scheme val="minor"/>
          </rPr>
          <t>Número de casos confirmados que foram eutanasiados.
Não inclui os animais que morreram pela doença.</t>
        </r>
      </text>
    </comment>
    <comment ref="M1" authorId="3">
      <text>
        <r>
          <rPr>
            <b/>
            <sz val="10"/>
            <color indexed="81"/>
            <rFont val="Calibri"/>
            <family val="2"/>
            <scheme val="minor"/>
          </rPr>
          <t>Número de Novos Focos maior que o de Casos.</t>
        </r>
      </text>
    </comment>
    <comment ref="N1" authorId="3">
      <text>
        <r>
          <rPr>
            <b/>
            <sz val="10"/>
            <color indexed="81"/>
            <rFont val="Calibri"/>
            <family val="2"/>
            <scheme val="minor"/>
          </rPr>
          <t>Casos sem registro de Novos Focos.</t>
        </r>
      </text>
    </comment>
    <comment ref="O1" authorId="4">
      <text>
        <r>
          <rPr>
            <b/>
            <sz val="10"/>
            <color indexed="81"/>
            <rFont val="Calibri"/>
            <family val="2"/>
            <scheme val="minor"/>
          </rPr>
          <t>Número de Casos maior que o de Susceptíveis.</t>
        </r>
      </text>
    </comment>
    <comment ref="P1" authorId="0">
      <text>
        <r>
          <rPr>
            <b/>
            <sz val="10"/>
            <color indexed="81"/>
            <rFont val="Calibri"/>
            <family val="2"/>
            <scheme val="minor"/>
          </rPr>
          <t>Número de Mortos maior que o de Casos.</t>
        </r>
      </text>
    </comment>
    <comment ref="Q1" authorId="4">
      <text>
        <r>
          <rPr>
            <b/>
            <sz val="10"/>
            <color indexed="81"/>
            <rFont val="Calibri"/>
            <family val="2"/>
            <scheme val="minor"/>
          </rPr>
          <t>Animais Mortos sem registro de Novos Focos.</t>
        </r>
      </text>
    </comment>
    <comment ref="R1" authorId="4">
      <text>
        <r>
          <rPr>
            <b/>
            <sz val="10"/>
            <color indexed="81"/>
            <rFont val="Calibri"/>
            <family val="2"/>
            <scheme val="minor"/>
          </rPr>
          <t>Animais Destruídos sem registro de Novos Focos.</t>
        </r>
      </text>
    </comment>
    <comment ref="S1" authorId="2">
      <text>
        <r>
          <rPr>
            <b/>
            <sz val="10"/>
            <color indexed="81"/>
            <rFont val="Calibri"/>
            <family val="2"/>
            <scheme val="minor"/>
          </rPr>
          <t>Número de animais Mortos+Destruídos maior que o de Susceptíveis.</t>
        </r>
      </text>
    </comment>
    <comment ref="T1" authorId="2">
      <text>
        <r>
          <rPr>
            <b/>
            <sz val="9"/>
            <color indexed="81"/>
            <rFont val="Segoe UI"/>
            <family val="2"/>
          </rPr>
          <t>Animais Susceptíveis sem registro de Novos Focos.</t>
        </r>
      </text>
    </comment>
    <comment ref="U1" authorId="0">
      <text>
        <r>
          <rPr>
            <b/>
            <sz val="9"/>
            <color indexed="81"/>
            <rFont val="Segoe UI"/>
            <family val="2"/>
          </rPr>
          <t>Número de animais Mortos+Destruídos maior que o de Casos.</t>
        </r>
      </text>
    </comment>
    <comment ref="V1" authorId="0">
      <text>
        <r>
          <rPr>
            <b/>
            <sz val="10"/>
            <color indexed="81"/>
            <rFont val="Calibri"/>
            <family val="2"/>
          </rPr>
          <t xml:space="preserve">Nececessidade de correção de dados antes do envio. Espera-se que este campo esteja sempre preenchido automaticamente pela palavra "NÃO". </t>
        </r>
      </text>
    </comment>
  </commentList>
</comments>
</file>

<file path=xl/sharedStrings.xml><?xml version="1.0" encoding="utf-8"?>
<sst xmlns="http://schemas.openxmlformats.org/spreadsheetml/2006/main" count="93013" uniqueCount="5618">
  <si>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</si>
  <si>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</si>
  <si>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</si>
  <si>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</si>
  <si>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</si>
  <si>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</si>
  <si>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</si>
  <si>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</si>
  <si>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</si>
  <si>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</si>
  <si>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</si>
  <si>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</si>
  <si>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</si>
  <si>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</si>
  <si>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</si>
  <si>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</si>
  <si>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</si>
  <si>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</si>
  <si>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</si>
  <si>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</si>
  <si>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</si>
  <si>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</si>
  <si>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</si>
  <si>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</si>
  <si>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</si>
  <si>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</si>
  <si>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</si>
  <si>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</si>
  <si>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</si>
  <si>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</si>
  <si>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</si>
  <si>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</si>
  <si>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</si>
  <si>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</si>
  <si>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</si>
  <si>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</si>
  <si>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</si>
  <si>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</si>
  <si>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</si>
  <si>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</si>
  <si>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</si>
  <si>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</si>
  <si>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</si>
  <si>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</si>
  <si>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</si>
  <si>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</si>
  <si>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</si>
  <si>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</si>
  <si>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</si>
  <si>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</si>
  <si>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</si>
  <si>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</si>
  <si>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</si>
  <si>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</si>
  <si>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</si>
  <si>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</si>
  <si>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</si>
  <si>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</si>
  <si>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</si>
  <si>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</si>
  <si>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</si>
  <si>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</si>
  <si>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</si>
  <si>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</si>
  <si>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</si>
  <si>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</si>
  <si>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</si>
  <si>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</si>
  <si>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</si>
  <si>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</si>
  <si>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</si>
  <si>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</si>
  <si>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</si>
  <si>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</si>
  <si>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</si>
  <si>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</si>
  <si>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</si>
  <si>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</si>
  <si>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</si>
  <si>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</si>
  <si>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</si>
  <si>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</si>
  <si>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</si>
  <si>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</si>
  <si>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</si>
  <si>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</si>
  <si>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</si>
  <si>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</si>
  <si>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</si>
  <si>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</si>
  <si>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</si>
  <si>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</si>
  <si>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</si>
  <si>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</si>
  <si>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</si>
  <si>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</si>
  <si>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</si>
  <si>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</si>
  <si>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</si>
  <si>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</si>
  <si>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</si>
  <si>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</si>
  <si>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</si>
  <si>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</si>
  <si>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</si>
  <si>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</si>
  <si>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</si>
  <si>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</si>
  <si>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</si>
  <si>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</si>
  <si>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</si>
  <si>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</si>
  <si>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</si>
  <si>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</si>
  <si>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</si>
  <si>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</si>
  <si>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</si>
  <si>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</si>
  <si>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</si>
  <si>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</si>
  <si>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</si>
  <si>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</si>
  <si>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</si>
  <si>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</si>
  <si>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</si>
  <si>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</si>
  <si>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</si>
  <si>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</si>
  <si>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</si>
  <si>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</si>
  <si>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</si>
  <si>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</si>
  <si>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</si>
  <si>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</si>
  <si>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</si>
  <si>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</si>
  <si>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</si>
  <si>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</si>
  <si>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</si>
  <si>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</si>
  <si>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</si>
  <si>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</si>
  <si>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</si>
  <si>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</si>
  <si>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</si>
  <si>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</si>
  <si>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</si>
  <si>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</si>
  <si>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</si>
  <si>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</si>
  <si>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</si>
  <si>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</si>
  <si>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</si>
  <si>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</si>
  <si>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</si>
  <si>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</si>
  <si>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</si>
  <si>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</si>
  <si>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</si>
  <si>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</si>
  <si>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</si>
  <si>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</si>
  <si>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</si>
  <si>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</si>
  <si>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</si>
  <si>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</si>
  <si>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</si>
  <si>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</si>
  <si>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</si>
  <si>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</si>
  <si>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</si>
  <si>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</si>
  <si>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</si>
  <si>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</si>
  <si>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</si>
  <si>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</si>
  <si>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</si>
  <si>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</si>
  <si>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</si>
  <si>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</si>
  <si>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</si>
  <si>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</si>
  <si>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</si>
  <si>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</si>
  <si>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</si>
  <si>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</si>
  <si>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</si>
  <si>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</si>
  <si>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</si>
  <si>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</si>
  <si>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</si>
  <si>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</si>
  <si>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</si>
  <si>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</si>
  <si>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</si>
  <si>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</si>
  <si>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</si>
  <si>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</si>
  <si>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</si>
  <si>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</si>
  <si>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</si>
  <si>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</si>
  <si>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</si>
  <si>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</si>
  <si>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</si>
  <si>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</si>
  <si>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</si>
  <si>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</si>
  <si>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</si>
  <si>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</si>
  <si>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</si>
  <si>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</si>
  <si>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</si>
  <si>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</si>
  <si>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</si>
  <si>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</si>
  <si>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</si>
  <si>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</si>
  <si>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</si>
  <si>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</si>
  <si>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</si>
  <si>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</si>
  <si>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</si>
  <si>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</si>
  <si>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</si>
  <si>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</si>
  <si>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</si>
  <si>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</si>
  <si>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</si>
  <si>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</si>
  <si>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</si>
  <si>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</si>
  <si>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</si>
  <si>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</si>
  <si>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</si>
  <si>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</si>
  <si>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</si>
  <si>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</si>
  <si>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</si>
  <si>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</si>
  <si>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</si>
  <si>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</si>
  <si>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</si>
  <si>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</si>
  <si>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</si>
  <si>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</si>
  <si>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</si>
  <si>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</si>
  <si>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</si>
  <si>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</si>
  <si>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</si>
  <si>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</si>
  <si>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</si>
  <si>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</si>
  <si>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</si>
  <si>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</si>
  <si>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</si>
  <si>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</si>
  <si>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</si>
  <si>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</si>
  <si>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</si>
  <si>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</si>
  <si>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</si>
  <si>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</si>
  <si>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</si>
  <si>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</si>
  <si>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</si>
  <si>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</si>
  <si>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</si>
  <si>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</si>
  <si>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</si>
  <si>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</si>
  <si>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</si>
  <si>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</si>
  <si>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</si>
  <si>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</si>
  <si>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</si>
  <si>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</si>
  <si>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</si>
  <si>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</si>
  <si>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</si>
  <si>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</si>
  <si>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</si>
  <si>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</si>
  <si>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</si>
  <si>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</si>
  <si>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</si>
  <si>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</si>
  <si>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</si>
  <si>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</si>
  <si>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</si>
  <si>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</si>
  <si>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</si>
  <si>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</si>
  <si>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</si>
  <si>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</si>
  <si>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</si>
  <si>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</si>
  <si>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</si>
  <si>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</si>
  <si>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</si>
  <si>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</si>
  <si>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</si>
  <si>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</si>
  <si>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</si>
  <si>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</si>
  <si>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</si>
  <si>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</si>
  <si>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</si>
  <si>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</si>
  <si>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</si>
  <si>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</si>
  <si>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</si>
  <si>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</si>
  <si>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</si>
  <si>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</si>
  <si>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</si>
  <si>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</si>
  <si>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</si>
  <si>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</si>
  <si>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</si>
  <si>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</si>
  <si>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</si>
  <si>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</si>
  <si>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</si>
  <si>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</si>
  <si>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</si>
  <si>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</si>
  <si>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</si>
  <si>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</si>
  <si>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</si>
  <si>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</si>
  <si>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</si>
  <si>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</si>
  <si>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</si>
  <si>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</si>
  <si>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</si>
  <si>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</si>
  <si>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</si>
  <si>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</si>
  <si>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</si>
  <si>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</si>
  <si>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</si>
  <si>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</si>
  <si>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</si>
  <si>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</si>
  <si>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</si>
  <si>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</si>
  <si>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</si>
  <si>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</si>
  <si>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</si>
  <si>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</si>
  <si>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</si>
  <si>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</si>
  <si>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</si>
  <si>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</si>
  <si>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</si>
  <si>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</si>
  <si>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</si>
  <si>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</si>
  <si>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</si>
  <si>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</si>
  <si>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</si>
  <si>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</si>
  <si>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</si>
  <si>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</si>
  <si>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</si>
  <si>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</si>
  <si>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</si>
  <si>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</si>
  <si>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</si>
  <si>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</si>
  <si>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</si>
  <si>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</si>
  <si>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</si>
  <si>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</si>
  <si>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</si>
  <si>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</si>
  <si>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</si>
  <si>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</si>
  <si>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</si>
  <si>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</si>
  <si>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</si>
  <si>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</si>
  <si>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</si>
  <si>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</si>
  <si>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</si>
  <si>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</si>
  <si>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</si>
  <si>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</si>
  <si>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</si>
  <si>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</si>
  <si>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</si>
  <si>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</si>
  <si>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</si>
  <si>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</si>
  <si>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</si>
  <si>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</si>
  <si>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</si>
  <si>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</si>
  <si>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</si>
  <si>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</si>
  <si>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</si>
  <si>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</si>
  <si>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</si>
  <si>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</si>
  <si>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</si>
  <si>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</si>
  <si>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</si>
  <si>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</si>
  <si>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</si>
  <si>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</si>
  <si>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</si>
  <si>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</si>
  <si>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</si>
  <si>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</si>
  <si>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</si>
  <si>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</si>
  <si>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</si>
  <si>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</si>
  <si>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</si>
  <si>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</si>
  <si>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</si>
  <si>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</si>
  <si>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</si>
  <si>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</si>
  <si>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</si>
  <si>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</si>
  <si>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</si>
  <si>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</si>
  <si>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</si>
  <si>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</si>
  <si>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</si>
  <si>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</si>
  <si>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</si>
  <si>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</si>
  <si>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</si>
  <si>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</si>
  <si>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</si>
  <si>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</si>
  <si>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</si>
  <si>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</si>
  <si>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</si>
  <si>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</si>
  <si>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</si>
  <si>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</si>
  <si>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</si>
  <si>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</si>
  <si>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</si>
  <si>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</si>
  <si>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</si>
  <si>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</si>
  <si>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</si>
  <si>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</si>
  <si>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</si>
  <si>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</si>
  <si>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</si>
  <si>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</si>
  <si>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</si>
  <si>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</si>
  <si>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</si>
  <si>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</si>
  <si>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</si>
  <si>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</si>
  <si>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</si>
  <si>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</si>
  <si>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</si>
  <si>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</si>
  <si>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</si>
  <si>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</si>
  <si>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</si>
  <si>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</si>
  <si>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</si>
  <si>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</si>
  <si>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</si>
  <si>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</si>
  <si>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</si>
  <si>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</si>
  <si>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</si>
  <si>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</si>
  <si>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</si>
  <si>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</si>
  <si>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</si>
  <si>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</si>
  <si>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</si>
  <si>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</si>
  <si>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</si>
  <si>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</si>
  <si>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</si>
  <si>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</si>
  <si>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</si>
  <si>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</si>
  <si>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</si>
  <si>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</si>
  <si>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</si>
  <si>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</si>
  <si>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</si>
  <si>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</si>
  <si>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</si>
  <si>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</si>
  <si>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</si>
  <si>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</si>
  <si>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</si>
  <si>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</si>
  <si>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</si>
  <si>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</si>
  <si>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</si>
  <si>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</si>
  <si>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</si>
  <si>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</si>
  <si>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</si>
  <si>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</si>
  <si>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</si>
  <si>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</si>
  <si>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</si>
  <si>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</si>
  <si>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</si>
  <si>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</si>
  <si>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</si>
  <si>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</si>
  <si>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</si>
  <si>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</si>
  <si>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</si>
  <si>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</si>
  <si>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</si>
  <si>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</si>
  <si>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</si>
  <si>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</si>
  <si>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</si>
  <si>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</si>
  <si>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</si>
  <si>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</si>
  <si>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</si>
  <si>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</si>
  <si>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</si>
  <si>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</si>
  <si>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</si>
  <si>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</si>
  <si>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</si>
  <si>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</si>
  <si>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</si>
  <si>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</si>
  <si>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</si>
  <si>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</si>
  <si>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</si>
  <si>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</si>
  <si>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</si>
  <si>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</si>
  <si>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</si>
  <si>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</si>
  <si>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</si>
  <si>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</si>
  <si>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</si>
  <si>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</si>
  <si>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</si>
  <si>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</si>
  <si>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</si>
  <si>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</si>
  <si>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</si>
  <si>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</si>
  <si>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</si>
  <si>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</si>
  <si>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</si>
  <si>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</si>
  <si>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</si>
  <si>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</si>
  <si>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</si>
  <si>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</si>
  <si>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</si>
  <si>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</si>
  <si>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</si>
  <si>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</si>
  <si>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</si>
  <si>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</si>
  <si>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</si>
  <si>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</si>
  <si>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</si>
  <si>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</si>
  <si>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</si>
  <si>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</si>
  <si>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</si>
  <si>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</si>
  <si>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</si>
  <si>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</si>
  <si>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</si>
  <si>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</si>
  <si>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</si>
  <si>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</si>
  <si>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</si>
  <si>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</si>
  <si>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</si>
  <si>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</si>
  <si>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</si>
  <si>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</si>
  <si>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</si>
  <si>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</si>
  <si>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</si>
  <si>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</si>
  <si>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</si>
  <si>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</si>
  <si>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</si>
  <si>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</si>
  <si>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</si>
  <si>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</si>
  <si>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</si>
  <si>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</si>
  <si>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</si>
  <si>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</si>
  <si>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</si>
  <si>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</si>
  <si>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</si>
  <si>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</si>
  <si>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</si>
  <si>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</si>
  <si>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</si>
  <si>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</si>
  <si>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</si>
  <si>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</si>
  <si>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</si>
  <si>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</si>
  <si>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</si>
  <si>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</si>
  <si>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</si>
  <si>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</si>
  <si>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</si>
  <si>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</si>
  <si>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</si>
  <si>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</si>
  <si>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</si>
  <si>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</si>
  <si>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</si>
  <si>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</si>
  <si>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</si>
  <si>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</si>
  <si>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</si>
  <si>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</si>
  <si>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</si>
  <si>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</si>
  <si>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</si>
  <si>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</si>
  <si>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</si>
  <si>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</si>
  <si>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</si>
  <si>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</si>
  <si>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</si>
  <si>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</si>
  <si>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</si>
  <si>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</si>
  <si>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</si>
  <si>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</si>
  <si>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</si>
  <si>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</si>
  <si>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</si>
  <si>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</si>
  <si>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</si>
  <si>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</si>
  <si>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</si>
  <si>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</si>
  <si>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</si>
  <si>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</si>
  <si>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</si>
  <si>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</si>
  <si>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</si>
  <si>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</si>
  <si>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</si>
  <si>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</si>
  <si>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</si>
  <si>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</si>
  <si>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</si>
  <si>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</si>
  <si>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</si>
  <si>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</si>
  <si>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</si>
  <si>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</si>
  <si>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</si>
  <si>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</si>
  <si>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</si>
  <si>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</si>
  <si>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</si>
  <si>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</si>
  <si>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</si>
  <si>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</si>
  <si>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</si>
  <si>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</si>
  <si>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</si>
  <si>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</si>
  <si>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</si>
  <si>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</si>
  <si>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</si>
  <si>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</si>
  <si>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</si>
  <si>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</si>
  <si>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</si>
  <si>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</si>
  <si>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</si>
  <si>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</si>
  <si>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</si>
  <si>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</si>
  <si>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</si>
  <si>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</si>
  <si>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</si>
  <si>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</si>
  <si>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</si>
  <si>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</si>
  <si>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</si>
  <si>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</si>
  <si>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</si>
  <si>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</si>
  <si>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</si>
  <si>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</si>
  <si>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</si>
  <si>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</si>
  <si>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</si>
  <si>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</si>
  <si>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</si>
  <si>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</si>
  <si>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</si>
  <si>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</si>
  <si>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</si>
  <si>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</si>
  <si>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</si>
  <si>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</si>
  <si>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</si>
  <si>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</si>
  <si>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</si>
  <si>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</si>
  <si>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</si>
  <si>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</si>
  <si>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</si>
  <si>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</si>
  <si>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</si>
  <si>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</si>
  <si>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</si>
  <si>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</si>
  <si>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</si>
  <si>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</si>
  <si>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</si>
  <si>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</si>
  <si>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</si>
  <si>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</si>
  <si>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</si>
  <si>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</si>
  <si>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</si>
  <si>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</si>
  <si>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</si>
  <si>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</si>
  <si>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</si>
  <si>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</si>
  <si>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</si>
  <si>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</si>
  <si>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</si>
  <si>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</si>
  <si>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</si>
  <si>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</si>
  <si>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</si>
  <si>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</si>
  <si>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</si>
  <si>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</si>
  <si>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</si>
  <si>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</si>
  <si>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</si>
  <si>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</si>
  <si>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</si>
  <si>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</si>
  <si>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</si>
  <si>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</si>
  <si>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</si>
  <si>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</si>
  <si>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</si>
  <si>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</si>
  <si>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</si>
  <si>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</si>
  <si>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</si>
  <si>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</si>
  <si>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</si>
  <si>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</si>
  <si>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</si>
  <si>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</si>
  <si>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</si>
  <si>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</si>
  <si>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</si>
  <si>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</si>
  <si>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</si>
  <si>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</si>
  <si>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</si>
  <si>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</si>
  <si>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</si>
  <si>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</si>
  <si>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</si>
  <si>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</si>
  <si>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</si>
  <si>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</si>
  <si>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</si>
  <si>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</si>
  <si>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</si>
  <si>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</si>
  <si>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</si>
  <si>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</si>
  <si>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</si>
  <si>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</si>
  <si>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</si>
  <si>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</si>
  <si>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</si>
  <si>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</si>
  <si>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</si>
  <si>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</si>
  <si>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</si>
  <si>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</si>
  <si>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</si>
  <si>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</si>
  <si>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</si>
  <si>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</si>
  <si>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</si>
  <si>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</si>
  <si>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</si>
  <si>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</si>
  <si>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</si>
  <si>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</si>
  <si>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</si>
  <si>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</si>
  <si>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</si>
  <si>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</si>
  <si>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</si>
  <si>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</si>
  <si>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</si>
  <si>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</si>
  <si>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</si>
  <si>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</si>
  <si>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</si>
  <si>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</si>
  <si>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</si>
  <si>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</si>
  <si>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</si>
  <si>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</si>
  <si>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</si>
  <si>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</si>
  <si>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</si>
  <si>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</si>
  <si>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</si>
  <si>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</si>
  <si>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</si>
  <si>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</si>
  <si>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</si>
  <si>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</si>
  <si>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</si>
  <si>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</si>
  <si>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</si>
  <si>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</si>
  <si>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</si>
  <si>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</si>
  <si>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</si>
  <si>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</si>
  <si>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</si>
  <si>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</si>
  <si>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</si>
  <si>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</si>
  <si>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</si>
  <si>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</si>
  <si>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</si>
  <si>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</si>
  <si>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</si>
  <si>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</si>
  <si>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</si>
  <si>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</si>
  <si>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</si>
  <si>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</si>
  <si>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</si>
  <si>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</si>
  <si>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</si>
  <si>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</si>
  <si>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</si>
  <si>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</si>
  <si>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</si>
  <si>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</si>
  <si>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</si>
  <si>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</si>
  <si>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</si>
  <si>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</si>
  <si>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</si>
  <si>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</si>
  <si>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</si>
  <si>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</si>
  <si>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</si>
  <si>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</si>
  <si>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</si>
  <si>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</si>
  <si>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</si>
  <si>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</si>
  <si>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</si>
  <si>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</si>
  <si>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</si>
  <si>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</si>
  <si>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</si>
  <si>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</si>
  <si>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</si>
  <si>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</si>
  <si>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</si>
  <si>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</si>
  <si>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</si>
  <si>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</si>
  <si>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</si>
  <si>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</si>
  <si>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</si>
  <si>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</si>
  <si>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</si>
  <si>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</si>
  <si>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</si>
  <si>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</si>
  <si>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</si>
  <si>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</si>
  <si>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</si>
  <si>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</si>
  <si>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</si>
  <si>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</si>
  <si>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</si>
  <si>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</si>
  <si>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</si>
  <si>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</si>
  <si>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</si>
  <si>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</si>
  <si>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</si>
  <si>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</si>
  <si>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</si>
  <si>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</si>
  <si>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</si>
  <si>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</si>
  <si>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</si>
  <si>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</si>
  <si>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</si>
  <si>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</si>
  <si>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</si>
  <si>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</si>
  <si>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</si>
  <si>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</si>
  <si>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</si>
  <si>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</si>
  <si>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</si>
  <si>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</si>
  <si>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</si>
  <si>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</si>
  <si>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</si>
  <si>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</si>
  <si>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</si>
  <si>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</si>
  <si>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</si>
  <si>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</si>
  <si>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</si>
  <si>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</si>
  <si>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</si>
  <si>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</si>
  <si>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</si>
  <si>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</si>
  <si>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</si>
  <si>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</si>
  <si>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</si>
  <si>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</si>
  <si>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</si>
  <si>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</si>
  <si>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</si>
  <si>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</si>
  <si>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</si>
  <si>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</si>
  <si>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</si>
  <si>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</si>
  <si>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</si>
  <si>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</si>
  <si>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</si>
  <si>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</si>
  <si>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</si>
  <si>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</si>
  <si>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</si>
  <si>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</si>
  <si>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</si>
  <si>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</si>
  <si>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</si>
  <si>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</si>
  <si>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</si>
  <si>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</si>
  <si>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</si>
  <si>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</si>
  <si>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</si>
  <si>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</si>
  <si>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</si>
  <si>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</si>
  <si>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</si>
  <si>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</si>
  <si>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</si>
  <si>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</si>
  <si>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</si>
  <si>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</si>
  <si>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</si>
  <si>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</si>
  <si>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</si>
  <si>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</si>
  <si>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</si>
  <si>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</si>
  <si>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</si>
  <si>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</si>
  <si>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</si>
  <si>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</si>
  <si>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</si>
  <si>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</si>
  <si>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</si>
  <si>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</si>
  <si>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</si>
  <si>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</si>
  <si>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</si>
  <si>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</si>
  <si>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</si>
  <si>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</si>
  <si>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</si>
  <si>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</si>
  <si>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</si>
  <si>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</si>
  <si>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</si>
  <si>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</si>
  <si>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</si>
  <si>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</si>
  <si>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</si>
  <si>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</si>
  <si>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</si>
  <si>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</si>
  <si>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</si>
  <si>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</si>
  <si>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</si>
  <si>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</si>
  <si>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</si>
  <si>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</si>
  <si>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</si>
  <si>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</si>
  <si>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</si>
  <si>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</si>
  <si>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</si>
  <si>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</si>
  <si>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</si>
  <si>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</si>
  <si>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</si>
  <si>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</si>
  <si>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</si>
  <si>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</si>
  <si>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</si>
  <si>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</si>
  <si>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</si>
  <si>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</si>
  <si>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</si>
  <si>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</si>
  <si>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</si>
  <si>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</si>
  <si>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</si>
  <si>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</si>
  <si>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</si>
  <si>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</si>
  <si>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</si>
  <si>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</si>
  <si>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</si>
  <si>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</si>
  <si>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</si>
  <si>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</si>
  <si>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</si>
  <si>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</si>
  <si>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</si>
  <si>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</si>
  <si>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</si>
  <si>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</si>
  <si>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</si>
  <si>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</si>
  <si>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</si>
  <si>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</si>
  <si>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</si>
  <si>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</si>
  <si>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</si>
  <si>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</si>
  <si>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</si>
  <si>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</si>
  <si>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</si>
  <si>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</si>
  <si>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</si>
  <si>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</si>
  <si>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</si>
  <si>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</si>
  <si>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</si>
  <si>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</si>
  <si>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</si>
  <si>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</si>
  <si>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</si>
  <si>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</si>
  <si>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</si>
  <si>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</si>
  <si>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</si>
  <si>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</si>
  <si>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</si>
  <si>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</si>
  <si>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</si>
  <si>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</si>
  <si>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</si>
  <si>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</si>
  <si>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</si>
  <si>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</si>
  <si>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</si>
  <si>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</si>
  <si>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</si>
  <si>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</si>
  <si>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</si>
  <si>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</si>
  <si>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</si>
  <si>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</si>
  <si>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</si>
  <si>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</si>
  <si>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</si>
  <si>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</si>
  <si>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</si>
  <si>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</si>
  <si>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</si>
  <si>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</si>
  <si>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</si>
  <si>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</si>
  <si>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</si>
  <si>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</si>
  <si>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</si>
  <si>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</si>
  <si>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</si>
  <si>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</si>
  <si>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</si>
  <si>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</si>
  <si>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</si>
  <si>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</si>
  <si>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</si>
  <si>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</si>
  <si>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</si>
  <si>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</si>
  <si>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</si>
  <si>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</si>
  <si>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</si>
  <si>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</si>
  <si>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</si>
  <si>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</si>
  <si>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</si>
  <si>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</si>
  <si>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</si>
  <si>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</si>
  <si>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</si>
  <si>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</si>
  <si>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</si>
  <si>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</si>
  <si>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</si>
  <si>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</si>
  <si>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</si>
  <si>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</si>
  <si>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</si>
  <si>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</si>
  <si>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</si>
  <si>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</si>
  <si>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</si>
  <si>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</si>
  <si>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</si>
  <si>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</si>
  <si>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</si>
  <si>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</si>
  <si>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</si>
  <si>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</si>
  <si>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</si>
  <si>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</si>
  <si>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</si>
  <si>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</si>
  <si>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</si>
  <si>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</si>
  <si>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</si>
  <si>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</si>
  <si>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</si>
  <si>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</si>
  <si>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</si>
  <si>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</si>
  <si>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</si>
  <si>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</si>
  <si>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</si>
  <si>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</si>
  <si>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</si>
  <si>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</si>
  <si>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</si>
  <si>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</si>
  <si>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</si>
  <si>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</si>
  <si>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</si>
  <si>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</si>
  <si>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</si>
  <si>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</si>
  <si>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</si>
  <si>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</si>
  <si>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</si>
  <si>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</si>
  <si>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</si>
  <si>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</si>
  <si>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</si>
  <si>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</si>
  <si>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</si>
  <si>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</si>
  <si>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</si>
  <si>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</si>
  <si>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</si>
  <si>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</si>
  <si>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</si>
  <si>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</si>
  <si>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</si>
  <si>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</si>
  <si>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</si>
  <si>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</si>
  <si>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</si>
  <si>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</si>
  <si>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</si>
  <si>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</si>
  <si>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</si>
  <si>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</si>
  <si>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</si>
  <si>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</si>
  <si>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</si>
  <si>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</si>
  <si>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</si>
  <si>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</si>
  <si>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</si>
  <si>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</si>
  <si>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</si>
  <si>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</si>
  <si>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</si>
  <si>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</si>
  <si>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</si>
  <si>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</si>
  <si>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</si>
  <si>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</si>
  <si>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</si>
  <si>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</si>
  <si>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</si>
  <si>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</si>
  <si>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</si>
  <si>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</si>
  <si>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</si>
  <si>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</si>
  <si>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</si>
  <si>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</si>
  <si>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</si>
  <si>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</si>
  <si>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</si>
  <si>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</si>
  <si>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</si>
  <si>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</si>
  <si>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</si>
  <si>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</si>
  <si>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</si>
  <si>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</si>
  <si>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</si>
  <si>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</si>
  <si>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</si>
  <si>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</si>
  <si>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</si>
  <si>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</si>
  <si>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</si>
  <si>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</si>
  <si>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</si>
  <si>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</si>
  <si>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</si>
  <si>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</si>
  <si>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</si>
  <si>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</si>
  <si>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</si>
  <si>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</si>
  <si>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</si>
  <si>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</si>
  <si>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</si>
  <si>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</si>
  <si>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</si>
  <si>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</si>
  <si>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</si>
  <si>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</si>
  <si>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</si>
  <si>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</si>
  <si>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</si>
  <si>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</si>
  <si>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</si>
  <si>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</si>
  <si>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</si>
  <si>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</si>
  <si>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</si>
  <si>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</si>
  <si>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</si>
  <si>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</si>
  <si>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</si>
  <si>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</si>
  <si>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</si>
  <si>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</si>
  <si>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</si>
  <si>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</si>
  <si>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</si>
  <si>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</si>
  <si>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</si>
  <si>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</si>
  <si>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</si>
  <si>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</si>
  <si>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</si>
  <si>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</si>
  <si>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</si>
  <si>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</si>
  <si>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</si>
  <si>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</si>
  <si>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</si>
  <si>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</si>
  <si>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</si>
  <si>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</si>
  <si>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</si>
  <si>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</si>
  <si>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</si>
  <si>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</si>
  <si>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</si>
  <si>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</si>
  <si>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</si>
  <si>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</si>
  <si>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</si>
  <si>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</si>
  <si>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</si>
  <si>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</si>
  <si>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</si>
  <si>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</si>
  <si>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</si>
  <si>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</si>
  <si>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</si>
  <si>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</si>
  <si>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</si>
  <si>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</si>
  <si>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</si>
  <si>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</si>
  <si>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</si>
  <si>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</si>
  <si>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</si>
  <si>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</si>
  <si>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</si>
  <si>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</si>
  <si>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</si>
  <si>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</si>
  <si>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</si>
  <si>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</si>
  <si>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</si>
  <si>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</si>
  <si>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</si>
  <si>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</si>
  <si>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</si>
  <si>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</si>
  <si>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</si>
  <si>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</si>
  <si>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</si>
  <si>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</si>
  <si>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</si>
  <si>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</si>
  <si>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</si>
  <si>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</si>
  <si>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</si>
  <si>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</si>
  <si>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</si>
  <si>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</si>
  <si>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</si>
  <si>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</si>
  <si>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</si>
  <si>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</si>
  <si>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</si>
  <si>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</si>
  <si>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</si>
  <si>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</si>
  <si>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</si>
  <si>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</si>
  <si>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</si>
  <si>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</si>
  <si>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</si>
  <si>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</si>
  <si>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</si>
  <si>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</si>
  <si>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</si>
  <si>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</si>
  <si>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</si>
  <si>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</si>
  <si>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</si>
  <si>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</si>
  <si>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</si>
  <si>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</si>
  <si>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</si>
  <si>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</si>
  <si>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</si>
  <si>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</si>
  <si>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</si>
  <si>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</si>
  <si>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</si>
  <si>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</si>
  <si>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</si>
  <si>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</si>
  <si>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</si>
  <si>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</si>
  <si>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</si>
  <si>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</si>
  <si>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</si>
  <si>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</si>
  <si>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</si>
  <si>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</si>
  <si>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</si>
  <si>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</si>
  <si>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</si>
  <si>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</si>
  <si>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</si>
  <si>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</si>
  <si>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</si>
  <si>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</si>
  <si>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</si>
  <si>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</si>
  <si>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</si>
  <si>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</si>
  <si>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</si>
  <si>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</si>
  <si>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</si>
  <si>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</si>
  <si>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</si>
  <si>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</si>
  <si>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</si>
  <si>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</si>
  <si>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</si>
  <si>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</si>
  <si>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</si>
  <si>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</si>
  <si>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</si>
  <si>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</si>
  <si>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</si>
  <si>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</si>
  <si>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</si>
  <si>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</si>
  <si>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</si>
  <si>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</si>
  <si>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</si>
  <si>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</si>
  <si>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</si>
  <si>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</si>
  <si>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</si>
  <si>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</si>
  <si>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</si>
  <si>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</si>
  <si>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</si>
  <si>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</si>
  <si>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</si>
  <si>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</si>
  <si>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</si>
  <si>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</si>
  <si>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</si>
  <si>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</si>
  <si>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</si>
  <si>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</si>
  <si>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</si>
  <si>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</si>
  <si>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</si>
  <si>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</si>
  <si>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</si>
  <si>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</si>
  <si>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</si>
  <si>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</si>
  <si>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</si>
  <si>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</si>
  <si>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</si>
  <si>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</si>
  <si>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</si>
  <si>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</si>
  <si>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</si>
  <si>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</si>
  <si>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</si>
  <si>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</si>
  <si>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</si>
  <si>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</si>
  <si>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</si>
  <si>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</si>
  <si>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</si>
  <si>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</si>
  <si>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</si>
  <si>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</si>
  <si>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</si>
  <si>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</si>
  <si>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</si>
  <si>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</si>
  <si>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</si>
  <si>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</si>
  <si>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</si>
  <si>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</si>
  <si>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</si>
  <si>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</si>
  <si>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</si>
  <si>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</si>
  <si>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</si>
  <si>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</si>
  <si>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</si>
  <si>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</si>
  <si>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</si>
  <si>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</si>
  <si>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</si>
  <si>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</si>
  <si>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</si>
  <si>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</si>
  <si>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</si>
  <si>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</si>
  <si>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</si>
  <si>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</si>
  <si>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</si>
  <si>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</si>
  <si>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</si>
  <si>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</si>
  <si>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</si>
  <si>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</si>
  <si>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</si>
  <si>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</si>
  <si>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</si>
  <si>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</si>
  <si>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</si>
  <si>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</si>
  <si>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</si>
  <si>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</si>
  <si>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</si>
  <si>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</si>
  <si>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</si>
  <si>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</si>
  <si>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</si>
  <si>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</si>
  <si>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</si>
  <si>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</si>
  <si>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</si>
  <si>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</si>
  <si>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</si>
  <si>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</si>
  <si>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</si>
  <si>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</si>
  <si>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</si>
  <si>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</si>
  <si>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</si>
  <si>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</si>
  <si>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</si>
  <si>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</si>
  <si>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</si>
  <si>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</si>
  <si>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</si>
  <si>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</si>
  <si>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</si>
  <si>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</si>
  <si>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</si>
  <si>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</si>
  <si>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</si>
  <si>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</si>
  <si>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</si>
  <si>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</si>
  <si>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</si>
  <si>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</si>
  <si>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</si>
  <si>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</si>
  <si>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</si>
  <si>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</si>
  <si>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</si>
  <si>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</si>
  <si>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</si>
  <si>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</si>
  <si>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</si>
  <si>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</si>
  <si>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</si>
  <si>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</si>
  <si>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</si>
  <si>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</si>
  <si>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</si>
  <si>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</si>
  <si>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</si>
  <si>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</si>
  <si>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</si>
  <si>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</si>
  <si>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</si>
  <si>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</si>
  <si>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</si>
  <si>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</si>
  <si>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</si>
  <si>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</si>
  <si>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</si>
  <si>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</si>
  <si>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</si>
  <si>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</si>
  <si>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</si>
  <si>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</si>
  <si>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</si>
  <si>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</si>
  <si>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</si>
  <si>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</si>
  <si>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</si>
  <si>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</si>
  <si>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</si>
  <si>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</si>
  <si>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</si>
  <si>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</si>
  <si>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</si>
  <si>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</si>
  <si>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</si>
  <si>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</si>
  <si>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</si>
  <si>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</si>
  <si>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</si>
  <si>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</si>
  <si>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</si>
  <si>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</si>
  <si>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</si>
  <si>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</si>
  <si>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</si>
  <si>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</si>
  <si>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</si>
  <si>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</si>
  <si>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</si>
  <si>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</si>
  <si>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</si>
  <si>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</si>
  <si>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</si>
  <si>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</si>
  <si>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</si>
  <si>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</si>
  <si>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</si>
  <si>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</si>
  <si>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</si>
  <si>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</si>
  <si>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</si>
  <si>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</si>
  <si>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</si>
  <si>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</si>
  <si>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</si>
  <si>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</si>
  <si>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</si>
  <si>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</si>
  <si>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</si>
  <si>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</si>
  <si>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</si>
  <si>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</si>
  <si>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</si>
  <si>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</si>
  <si>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</si>
  <si>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</si>
  <si>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</si>
  <si>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</si>
  <si>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</si>
  <si>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</si>
  <si>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</si>
  <si>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</si>
  <si>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</si>
  <si>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</si>
  <si>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</si>
  <si>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</si>
  <si>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</si>
  <si>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</si>
  <si>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</si>
  <si>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</si>
  <si>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</si>
  <si>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</si>
  <si>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</si>
  <si>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</si>
  <si>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</si>
  <si>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</si>
  <si>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</si>
  <si>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</si>
  <si>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</si>
  <si>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</si>
  <si>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</si>
  <si>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</si>
  <si>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</si>
  <si>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</si>
  <si>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</si>
  <si>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</si>
  <si>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</si>
  <si>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</si>
  <si>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</si>
  <si>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</si>
  <si>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</si>
  <si>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</si>
  <si>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</si>
  <si>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</si>
  <si>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</si>
  <si>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</si>
  <si>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</si>
  <si>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</si>
  <si>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</si>
  <si>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</si>
  <si>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</si>
  <si>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</si>
  <si>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</si>
  <si>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</si>
  <si>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</si>
  <si>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</si>
  <si>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</si>
  <si>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</si>
  <si>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</si>
  <si>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</si>
  <si>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</si>
  <si>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</si>
  <si>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</si>
  <si>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</si>
  <si>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</si>
  <si>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</si>
  <si>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</si>
  <si>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</si>
  <si>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</si>
  <si>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</si>
  <si>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</si>
  <si>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</si>
  <si>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</si>
  <si>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</si>
  <si>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</si>
  <si>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</si>
  <si>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</si>
  <si>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</si>
  <si>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</si>
  <si>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</si>
  <si>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</si>
  <si>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</si>
  <si>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</si>
  <si>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</si>
  <si>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</si>
  <si>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</si>
  <si>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</si>
  <si>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</si>
  <si>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</si>
  <si>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</si>
  <si>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</si>
  <si>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</si>
  <si>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</si>
  <si>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</si>
  <si>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</si>
  <si>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</si>
  <si>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</si>
  <si>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</si>
  <si>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</si>
  <si>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</si>
  <si>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</si>
  <si>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</si>
  <si>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</si>
  <si>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</si>
  <si>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</si>
  <si>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</si>
  <si>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</si>
  <si>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</si>
  <si>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</si>
  <si>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</si>
  <si>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</si>
  <si>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</si>
  <si>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</si>
  <si>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</si>
  <si>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</si>
  <si>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</si>
  <si>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</si>
  <si>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</si>
  <si>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</si>
  <si>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</si>
  <si>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</si>
  <si>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</si>
  <si>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</si>
  <si>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</si>
  <si>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</si>
  <si>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</si>
  <si>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</si>
  <si>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</si>
  <si>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</si>
  <si>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</si>
  <si>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</si>
  <si>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</si>
  <si>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</si>
  <si>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</si>
  <si>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</si>
  <si>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</si>
  <si>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</si>
  <si>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</si>
  <si>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</si>
  <si>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</si>
  <si>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</si>
  <si>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</si>
  <si>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</si>
  <si>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</si>
  <si>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</si>
  <si>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</si>
  <si>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</si>
  <si>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</si>
  <si>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</si>
  <si>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</si>
  <si>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</si>
  <si>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</si>
  <si>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</si>
  <si>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</si>
  <si>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</si>
  <si>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</si>
  <si>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</si>
  <si>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</si>
  <si>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</si>
  <si>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</si>
  <si>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</si>
  <si>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</si>
  <si>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</si>
  <si>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</si>
  <si>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</si>
  <si>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</si>
  <si>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</si>
  <si>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</si>
  <si>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</si>
  <si>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</si>
  <si>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</si>
  <si>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</si>
  <si>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</si>
  <si>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</si>
  <si>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</si>
  <si>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</si>
  <si>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</si>
  <si>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</si>
  <si>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</si>
  <si>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</si>
  <si>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</si>
  <si>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</si>
  <si>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</si>
  <si>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</si>
  <si>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</si>
  <si>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</si>
  <si>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</si>
  <si>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</si>
  <si>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</si>
  <si>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</si>
  <si>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</si>
  <si>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</si>
  <si>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</si>
  <si>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</si>
  <si>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</si>
  <si>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</si>
  <si>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</si>
  <si>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</si>
  <si>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</si>
  <si>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</si>
  <si>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</si>
  <si>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</si>
  <si>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</si>
  <si>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</si>
  <si>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</si>
  <si>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</si>
  <si>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</si>
  <si>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</si>
  <si>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</si>
  <si>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</si>
  <si>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</si>
  <si>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</si>
  <si>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</si>
  <si>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</si>
  <si>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</si>
  <si>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</si>
  <si>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</si>
  <si>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</si>
  <si>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</si>
  <si>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</si>
  <si>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</si>
  <si>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</si>
  <si>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</si>
  <si>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</si>
  <si>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</si>
  <si>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</si>
  <si>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</si>
  <si>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</si>
  <si>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</si>
  <si>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</si>
  <si>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</si>
  <si>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</si>
  <si>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</si>
  <si>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</si>
  <si>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</si>
  <si>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</si>
  <si>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</si>
  <si>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</si>
  <si>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</si>
  <si>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</si>
  <si>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</si>
  <si>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</si>
  <si>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</si>
  <si>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</si>
  <si>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</si>
  <si>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</si>
  <si>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</si>
  <si>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</si>
  <si>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</si>
  <si>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</si>
  <si>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</si>
  <si>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</si>
  <si>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</si>
  <si>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</si>
  <si>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</si>
  <si>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</si>
  <si>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</si>
  <si>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</si>
  <si>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</si>
  <si>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</si>
  <si>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</si>
  <si>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</si>
  <si>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</si>
  <si>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</si>
  <si>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</si>
  <si>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</si>
  <si>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</si>
  <si>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</si>
  <si>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</si>
  <si>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</si>
  <si>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</si>
  <si>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</si>
  <si>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</si>
  <si>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</si>
  <si>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</si>
  <si>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</si>
  <si>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</si>
  <si>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</si>
  <si>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</si>
  <si>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</si>
  <si>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</si>
  <si>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</si>
  <si>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</si>
  <si>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</si>
  <si>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</si>
  <si>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</si>
  <si>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</si>
  <si>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</si>
  <si>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</si>
  <si>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</si>
  <si>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</si>
  <si>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</si>
  <si>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</si>
  <si>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</si>
  <si>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</si>
  <si>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</si>
  <si>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</si>
  <si>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</si>
  <si>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</si>
  <si>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</si>
  <si>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</si>
  <si>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</si>
  <si>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</si>
  <si>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</si>
  <si>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</si>
  <si>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</si>
  <si>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</si>
  <si>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</si>
  <si>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</si>
  <si>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</si>
  <si>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</si>
  <si>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</si>
  <si>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</si>
  <si>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</si>
  <si>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</si>
  <si>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</si>
  <si>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</si>
  <si>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</si>
  <si>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</si>
  <si>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</si>
  <si>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</si>
  <si>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</si>
  <si>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</si>
  <si>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</si>
  <si>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</si>
  <si>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</si>
  <si>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</si>
  <si>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</si>
  <si>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</si>
  <si>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</si>
  <si>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</si>
  <si>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</si>
  <si>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</si>
  <si>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</si>
  <si>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</si>
  <si>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</si>
  <si>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</si>
  <si>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</si>
  <si>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</si>
  <si>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</si>
  <si>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</si>
  <si>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</si>
  <si>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</si>
  <si>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</si>
  <si>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</si>
  <si>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</si>
  <si>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</si>
  <si>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</si>
  <si>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</si>
  <si>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</si>
  <si>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</si>
  <si>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</si>
  <si>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</si>
  <si>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</si>
  <si>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</si>
  <si>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</si>
  <si>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</si>
  <si>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</si>
  <si>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</si>
  <si>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</si>
  <si>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</si>
  <si>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</si>
  <si>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</si>
  <si>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</si>
  <si>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</si>
  <si>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</si>
  <si>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</si>
  <si>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</si>
  <si>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</si>
  <si>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</si>
  <si>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</si>
  <si>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</si>
  <si>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</si>
  <si>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</si>
  <si>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</si>
  <si>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</si>
  <si>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</si>
  <si>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</si>
  <si>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</si>
  <si>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</si>
  <si>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</si>
  <si>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</si>
  <si>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</si>
  <si>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</si>
  <si>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</si>
  <si>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</si>
  <si>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</si>
  <si>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</si>
  <si>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</si>
  <si>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</si>
  <si>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</si>
  <si>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</si>
  <si>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</si>
  <si>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</si>
  <si>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</si>
  <si>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</si>
  <si>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</si>
  <si>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</si>
  <si>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</si>
  <si>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</si>
  <si>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</si>
  <si>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</si>
  <si>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</si>
  <si>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</si>
  <si>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</si>
  <si>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</si>
  <si>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</si>
  <si>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</si>
  <si>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</si>
  <si>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</si>
  <si>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</si>
  <si>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</si>
  <si>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</si>
  <si>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</si>
  <si>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</si>
  <si>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</si>
  <si>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</si>
  <si>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</si>
  <si>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</si>
  <si>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</si>
  <si>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</si>
  <si>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</si>
  <si>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</si>
  <si>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</si>
  <si>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</si>
  <si>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</si>
  <si>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</si>
  <si>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</si>
  <si>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</si>
  <si>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</si>
  <si>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</si>
  <si>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</si>
  <si>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</si>
  <si>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</si>
  <si>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</si>
  <si>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</si>
  <si>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</si>
  <si>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</si>
  <si>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</si>
  <si>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</si>
  <si>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</si>
  <si>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</si>
  <si>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</si>
  <si>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</si>
  <si>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</si>
  <si>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</si>
  <si>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</si>
  <si>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</si>
  <si>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</si>
  <si>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</si>
  <si>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</si>
  <si>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</si>
  <si>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</si>
  <si>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</si>
  <si>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</si>
  <si>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</si>
  <si>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</si>
  <si>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</si>
  <si>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</si>
  <si>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</si>
  <si>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</si>
  <si>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</si>
  <si>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</si>
  <si>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</si>
  <si>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</si>
  <si>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</si>
  <si>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</si>
  <si>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</si>
  <si>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</si>
  <si>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</si>
  <si>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</si>
  <si>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</si>
  <si>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</si>
  <si>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</si>
  <si>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</si>
  <si>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</si>
  <si>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</si>
  <si>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</si>
  <si>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</si>
  <si>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</si>
  <si>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</si>
  <si>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</si>
  <si>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</si>
  <si>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</si>
  <si>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</si>
  <si>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</si>
  <si>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</si>
  <si>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</si>
  <si>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</si>
  <si>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</si>
  <si>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</si>
  <si>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</si>
  <si>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</si>
  <si>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</si>
  <si>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</si>
  <si>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</si>
  <si>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</si>
  <si>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</si>
  <si>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</si>
  <si>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</si>
  <si>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</si>
  <si>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</si>
  <si>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</si>
  <si>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</si>
  <si>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</si>
  <si>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</si>
  <si>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</si>
  <si>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</si>
  <si>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</si>
  <si>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</si>
  <si>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</si>
  <si>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</si>
  <si>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</si>
  <si>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</si>
  <si>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</si>
  <si>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</si>
  <si>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</si>
  <si>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</si>
  <si>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</si>
  <si>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</si>
  <si>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</si>
  <si>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</si>
  <si>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</si>
  <si>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</si>
  <si>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</si>
  <si>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</si>
  <si>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</si>
  <si>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</si>
  <si>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</si>
  <si>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</si>
  <si>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</si>
  <si>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</si>
  <si>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</si>
  <si>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</si>
  <si>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</si>
  <si>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</si>
  <si>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</si>
  <si>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</si>
  <si>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</si>
  <si>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</si>
  <si>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</si>
  <si>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</si>
  <si>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</si>
  <si>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</si>
  <si>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</si>
  <si>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</si>
  <si>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</si>
  <si>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</si>
  <si>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</si>
  <si>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</si>
  <si>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</si>
  <si>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</si>
  <si>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</si>
  <si>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</si>
  <si>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</si>
  <si>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</si>
  <si>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</si>
  <si>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</si>
  <si>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</si>
  <si>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</si>
  <si>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</si>
  <si>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</si>
  <si>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</si>
  <si>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</si>
  <si>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</si>
  <si>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</si>
  <si>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</si>
  <si>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</si>
  <si>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</si>
  <si>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</si>
  <si>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</si>
  <si>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</si>
  <si>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</si>
  <si>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</si>
  <si>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</si>
  <si>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</si>
  <si>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</si>
  <si>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</si>
  <si>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</si>
  <si>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</si>
  <si>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</si>
  <si>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</si>
  <si>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</si>
  <si>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</si>
  <si>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</si>
  <si>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</si>
  <si>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</si>
  <si>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</si>
  <si>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</si>
  <si>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</si>
  <si>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</si>
  <si>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</si>
  <si>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</si>
  <si>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</si>
  <si>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</si>
  <si>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</si>
  <si>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</si>
  <si>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</si>
  <si>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</si>
  <si>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</si>
  <si>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</si>
  <si>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</si>
  <si>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</si>
  <si>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</si>
  <si>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</si>
  <si>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</si>
  <si>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</si>
  <si>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</si>
  <si>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</si>
  <si>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</si>
  <si>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</si>
  <si>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</si>
  <si>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</si>
  <si>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</si>
  <si>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</si>
  <si>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</si>
  <si>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</si>
  <si>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</si>
  <si>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</si>
  <si>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</si>
  <si>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</si>
  <si>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</si>
  <si>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</si>
  <si>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</si>
  <si>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</si>
  <si>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</si>
  <si>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</si>
  <si>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</si>
  <si>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</si>
  <si>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</si>
  <si>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</si>
  <si>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</si>
  <si>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</si>
  <si>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</si>
  <si>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</si>
  <si>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</si>
  <si>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</si>
  <si>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</si>
  <si>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</si>
  <si>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</si>
  <si>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</si>
  <si>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</si>
  <si>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</si>
  <si>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</si>
  <si>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</si>
  <si>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</si>
  <si>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</si>
  <si>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</si>
  <si>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</si>
  <si>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</si>
  <si>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</si>
  <si>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</si>
  <si>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</si>
  <si>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</si>
  <si>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</si>
  <si>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</si>
  <si>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</si>
  <si>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</si>
  <si>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</si>
  <si>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</si>
  <si>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</si>
  <si>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</si>
  <si>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</si>
  <si>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</si>
  <si>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</si>
  <si>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</si>
  <si>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</si>
  <si>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</si>
  <si>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</si>
  <si>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</si>
  <si>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</si>
  <si>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</si>
  <si>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</si>
  <si>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</si>
  <si>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</si>
  <si>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</si>
  <si>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</si>
  <si>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</si>
  <si>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</si>
  <si>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</si>
  <si>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</si>
  <si>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</si>
  <si>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</si>
  <si>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</si>
  <si>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</si>
  <si>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</si>
  <si>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</si>
  <si>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</si>
  <si>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</si>
  <si>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</si>
  <si>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</si>
  <si>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</si>
  <si>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</si>
  <si>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</si>
  <si>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</si>
  <si>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</si>
  <si>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</si>
  <si>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</si>
  <si>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</si>
  <si>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</si>
  <si>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</si>
  <si>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</si>
  <si>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</si>
  <si>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</si>
  <si>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</si>
  <si>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</si>
  <si>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</si>
  <si>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</si>
  <si>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</si>
  <si>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</si>
  <si>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</si>
  <si>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</si>
  <si>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</si>
  <si>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</si>
  <si>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</si>
  <si>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</si>
  <si>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</si>
  <si>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</si>
  <si>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</si>
  <si>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</si>
  <si>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</si>
  <si>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</si>
  <si>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</si>
  <si>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</si>
  <si>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</si>
  <si>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</si>
  <si>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</si>
  <si>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</si>
  <si>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</si>
  <si>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</si>
  <si>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</si>
  <si>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</si>
  <si>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</si>
  <si>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</si>
  <si>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</si>
  <si>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</si>
  <si>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</si>
  <si>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</si>
  <si>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</si>
  <si>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</si>
  <si>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</si>
  <si>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</si>
  <si>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</si>
  <si>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</si>
  <si>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</si>
  <si>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</si>
  <si>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</si>
  <si>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</si>
  <si>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</si>
  <si>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</si>
  <si>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</si>
  <si>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</si>
  <si>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</si>
  <si>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</si>
  <si>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</si>
  <si>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</si>
  <si>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</si>
  <si>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</si>
  <si>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</si>
  <si>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</si>
  <si>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</si>
  <si>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</si>
  <si>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</si>
  <si>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</si>
  <si>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</si>
  <si>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</si>
  <si>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</si>
  <si>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</si>
  <si>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</si>
  <si>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</si>
  <si>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</si>
  <si>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</si>
  <si>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</si>
  <si>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</si>
  <si>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</si>
  <si>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</si>
  <si>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</si>
  <si>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</si>
  <si>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</si>
  <si>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</si>
  <si>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</si>
  <si>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</si>
  <si>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</si>
  <si>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</si>
  <si>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</si>
  <si>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</si>
  <si>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</si>
  <si>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</si>
  <si>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</si>
  <si>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</si>
  <si>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</si>
  <si>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</si>
  <si>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</si>
  <si>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</si>
  <si>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</si>
  <si>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</si>
  <si>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</si>
  <si>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</si>
  <si>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</si>
  <si>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</si>
  <si>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</si>
  <si>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</si>
  <si>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</si>
  <si>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</si>
  <si>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</si>
  <si>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</si>
  <si>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</si>
  <si>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</si>
  <si>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</si>
  <si>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</si>
  <si>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</si>
  <si>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</si>
  <si>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</si>
  <si>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</si>
  <si>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</si>
  <si>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</si>
  <si>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</si>
  <si>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</si>
  <si>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</si>
  <si>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</si>
  <si>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</si>
  <si>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</si>
  <si>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</si>
  <si>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</si>
  <si>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</si>
  <si>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</si>
  <si>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</si>
  <si>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</si>
  <si>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</si>
  <si>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</si>
  <si>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</si>
  <si>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</si>
  <si>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</si>
  <si>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</si>
  <si>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</si>
  <si>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</si>
  <si>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</si>
  <si>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</si>
  <si>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</si>
  <si>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</si>
  <si>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</si>
  <si>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</si>
  <si>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</si>
  <si>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</si>
  <si>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</si>
  <si>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</si>
  <si>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</si>
  <si>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</si>
  <si>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</si>
  <si>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</si>
  <si>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</si>
  <si>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</si>
  <si>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</si>
  <si>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</si>
  <si>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</si>
  <si>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</si>
  <si>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</si>
  <si>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</si>
  <si>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</si>
  <si>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</si>
  <si>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</si>
  <si>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</si>
  <si>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</si>
  <si>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</si>
  <si>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</si>
  <si>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</si>
  <si>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</si>
  <si>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</si>
  <si>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</si>
  <si>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</si>
  <si>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</si>
  <si>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</si>
  <si>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</si>
  <si>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</si>
  <si>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</si>
  <si>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</si>
  <si>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</si>
  <si>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</si>
  <si>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</si>
  <si>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</si>
  <si>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</si>
  <si>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</si>
  <si>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</si>
  <si>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</si>
  <si>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</si>
  <si>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</si>
  <si>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</si>
  <si>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</si>
  <si>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</si>
  <si>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</si>
  <si>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</si>
  <si>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</si>
  <si>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</si>
  <si>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</si>
  <si>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</si>
  <si>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</si>
  <si>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</si>
  <si>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</si>
  <si>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</si>
  <si>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</si>
  <si>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</si>
  <si>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</si>
  <si>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</si>
  <si>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</si>
  <si>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</si>
  <si>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</si>
  <si>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</si>
  <si>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</si>
  <si>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</si>
  <si>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</si>
  <si>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</si>
  <si>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</si>
  <si>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</si>
  <si>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</si>
  <si>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</si>
  <si>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</si>
  <si>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</si>
  <si>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</si>
  <si>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</si>
  <si>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</si>
  <si>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</si>
  <si>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</si>
  <si>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</si>
  <si>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</si>
  <si>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</si>
  <si>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</si>
  <si>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</si>
  <si>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</si>
  <si>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</si>
  <si>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</si>
  <si>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</si>
  <si>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</si>
  <si>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</si>
  <si>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</si>
  <si>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</si>
  <si>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</si>
  <si>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</si>
  <si>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</si>
  <si>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</si>
  <si>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</si>
  <si>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</si>
  <si>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</si>
  <si>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</si>
  <si>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</si>
  <si>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</si>
  <si>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</si>
  <si>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</si>
  <si>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</si>
  <si>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</si>
  <si>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</si>
  <si>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</si>
  <si>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</si>
  <si>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</si>
  <si>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</si>
  <si>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</si>
  <si>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</si>
  <si>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</si>
  <si>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</si>
  <si>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</si>
  <si>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</si>
  <si>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</si>
  <si>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</si>
  <si>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</si>
  <si>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</si>
  <si>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</si>
  <si>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</si>
  <si>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</si>
  <si>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</si>
  <si>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</si>
  <si>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</si>
  <si>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</si>
  <si>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</si>
  <si>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</si>
  <si>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</si>
  <si>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</si>
  <si>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</si>
  <si>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</si>
  <si>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</si>
  <si>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</si>
  <si>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</si>
  <si>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</si>
  <si>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</si>
  <si>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</si>
  <si>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</si>
  <si>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</si>
  <si>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</si>
  <si>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</si>
  <si>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</si>
  <si>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</si>
  <si>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</si>
  <si>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</si>
  <si>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</si>
  <si>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</si>
  <si>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</si>
  <si>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</si>
  <si>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</si>
  <si>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</si>
  <si>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</si>
  <si>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</si>
  <si>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</si>
  <si>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</si>
  <si>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</si>
  <si>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</si>
  <si>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</si>
  <si>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</si>
  <si>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</si>
  <si>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</si>
  <si>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</si>
  <si>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</si>
  <si>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</si>
  <si>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</si>
  <si>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</si>
  <si>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</si>
  <si>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</si>
  <si>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</si>
  <si>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</si>
  <si>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</si>
  <si>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</si>
  <si>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</si>
  <si>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</si>
  <si>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</si>
  <si>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</si>
  <si>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</si>
  <si>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</si>
  <si>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</si>
  <si>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</si>
  <si>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</si>
  <si>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</si>
  <si>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</si>
  <si>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</si>
  <si>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</si>
  <si>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</si>
  <si>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</si>
  <si>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</si>
  <si>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</si>
  <si>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</si>
  <si>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</si>
  <si>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</si>
  <si>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</si>
  <si>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</si>
  <si>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</si>
  <si>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</si>
  <si>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</si>
  <si>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</si>
  <si>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</si>
  <si>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</si>
  <si>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</si>
  <si>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</si>
  <si>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</si>
  <si>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</si>
  <si>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</si>
  <si>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</si>
  <si>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</si>
  <si>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</si>
  <si>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</si>
  <si>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</si>
  <si>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</si>
  <si>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</si>
  <si>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</si>
  <si>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</si>
  <si>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</si>
  <si>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</si>
  <si>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</si>
  <si>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</si>
  <si>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</si>
  <si>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</si>
  <si>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</si>
  <si>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</si>
  <si>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</si>
  <si>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</si>
  <si>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</si>
  <si>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</si>
  <si>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</si>
  <si>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</si>
  <si>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</si>
  <si>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</si>
  <si>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</si>
  <si>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</si>
  <si>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</si>
  <si>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</si>
  <si>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</si>
  <si>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</si>
  <si>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</si>
  <si>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</si>
  <si>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</si>
  <si>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</si>
  <si>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</si>
  <si>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</si>
  <si>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</si>
  <si>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</si>
  <si>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</si>
  <si>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</si>
  <si>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</si>
  <si>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</si>
  <si>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</si>
  <si>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</si>
  <si>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</si>
  <si>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</si>
  <si>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</si>
  <si>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</si>
  <si>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</si>
  <si>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</si>
  <si>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</si>
  <si>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</si>
  <si>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</si>
  <si>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</si>
  <si>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</si>
  <si>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</si>
  <si>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</si>
  <si>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</si>
  <si>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</si>
  <si>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</si>
  <si>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</si>
  <si>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</si>
  <si>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</si>
  <si>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</si>
  <si>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</si>
  <si>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</si>
  <si>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</si>
  <si>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</si>
  <si>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</si>
  <si>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</si>
  <si>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</si>
  <si>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</si>
  <si>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</si>
  <si>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</si>
  <si>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</si>
  <si>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</si>
  <si>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</si>
  <si>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</si>
  <si>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</si>
  <si>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</si>
  <si>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</si>
  <si>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</si>
  <si>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</si>
  <si>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</si>
  <si>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</si>
  <si>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</si>
  <si>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</si>
  <si>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</si>
  <si>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</si>
  <si>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</si>
  <si>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</si>
  <si>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</si>
  <si>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</si>
  <si>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</si>
  <si>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</si>
  <si>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</si>
  <si>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</si>
  <si>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</si>
  <si>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</si>
  <si>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</si>
  <si>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</si>
  <si>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</si>
  <si>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</si>
  <si>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</si>
  <si>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</si>
  <si>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</si>
  <si>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</si>
  <si>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</si>
  <si>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</si>
  <si>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</si>
  <si>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</si>
  <si>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</si>
  <si>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</si>
  <si>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</si>
  <si>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</si>
  <si>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</si>
  <si>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</si>
  <si>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</si>
  <si>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</si>
  <si>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</si>
  <si>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</si>
  <si>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</si>
  <si>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</si>
  <si>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</si>
  <si>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</si>
  <si>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</si>
  <si>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</si>
  <si>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</si>
  <si>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</si>
  <si>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</si>
  <si>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</si>
  <si>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</si>
  <si>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</si>
  <si>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</si>
  <si>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</si>
  <si>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</si>
  <si>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</si>
  <si>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</si>
  <si>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</si>
  <si>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</si>
  <si>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</si>
  <si>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</si>
  <si>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</si>
  <si>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</si>
  <si>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</si>
  <si>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</si>
  <si>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</si>
  <si>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</si>
  <si>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</si>
  <si>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</si>
  <si>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</si>
  <si>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</si>
  <si>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</si>
  <si>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</si>
  <si>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</si>
  <si>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</si>
  <si>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</si>
  <si>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</si>
  <si>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</si>
  <si>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</si>
  <si>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</si>
  <si>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</si>
  <si>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</si>
  <si>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</si>
  <si>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</si>
  <si>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</si>
  <si>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</si>
  <si>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</si>
  <si>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</si>
  <si>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</si>
  <si>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</si>
  <si>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</si>
  <si>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</si>
  <si>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</si>
  <si>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</si>
  <si>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</si>
  <si>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</si>
  <si>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</si>
  <si>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</si>
  <si>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</si>
  <si>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</si>
  <si>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</si>
  <si>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</si>
  <si>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</si>
  <si>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</si>
  <si>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</si>
  <si>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</si>
  <si>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</si>
  <si>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</si>
  <si>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</si>
  <si>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</si>
  <si>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</si>
  <si>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</si>
  <si>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</si>
  <si>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</si>
  <si>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</si>
  <si>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</si>
  <si>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</si>
  <si>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</si>
  <si>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</si>
  <si>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</si>
  <si>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</si>
  <si>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</si>
  <si>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</si>
  <si>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</si>
  <si>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</si>
  <si>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</si>
  <si>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</si>
  <si>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</si>
  <si>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</si>
  <si>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</si>
  <si>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</si>
  <si>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</si>
  <si>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</si>
  <si>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</si>
  <si>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</si>
  <si>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</si>
  <si>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</si>
  <si>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</si>
  <si>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</si>
  <si>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</si>
  <si>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</si>
  <si>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</si>
  <si>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</si>
  <si>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</si>
  <si>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</si>
  <si>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</si>
  <si>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</si>
  <si>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</si>
  <si>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</si>
  <si>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</si>
  <si>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</si>
  <si>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</si>
  <si>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</si>
  <si>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</si>
  <si>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</si>
  <si>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</si>
  <si>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</si>
  <si>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</si>
  <si>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</si>
  <si>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</si>
  <si>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</si>
  <si>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</si>
  <si>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</si>
  <si>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</si>
  <si>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</si>
  <si>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</si>
  <si>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</si>
  <si>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</si>
  <si>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</si>
  <si>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</si>
  <si>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</si>
  <si>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</si>
  <si>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</si>
  <si>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</si>
  <si>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</si>
  <si>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</si>
  <si>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</si>
  <si>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</si>
  <si>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</si>
  <si>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</si>
  <si>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</si>
  <si>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</si>
  <si>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</si>
  <si>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</si>
  <si>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</si>
  <si>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</si>
  <si>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</si>
  <si>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</si>
  <si>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</si>
  <si>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</si>
  <si>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</si>
  <si>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</si>
  <si>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</si>
  <si>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</si>
  <si>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</si>
  <si>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</si>
  <si>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</si>
  <si>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</si>
  <si>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</si>
  <si>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</si>
  <si>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</si>
  <si>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</si>
  <si>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</si>
  <si>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</si>
  <si>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</si>
  <si>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</si>
  <si>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</si>
  <si>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</si>
  <si>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</si>
  <si>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</si>
  <si>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</si>
  <si>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</si>
  <si>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</si>
  <si>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</si>
  <si>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</si>
  <si>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</si>
  <si>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</si>
  <si>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</si>
  <si>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</si>
  <si>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</si>
  <si>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</si>
  <si>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</si>
  <si>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</si>
  <si>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</si>
  <si>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</si>
  <si>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</si>
  <si>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</si>
  <si>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</si>
  <si>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</si>
  <si>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</si>
  <si>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</si>
  <si>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</si>
  <si>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</si>
  <si>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</si>
  <si>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</si>
  <si>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</si>
  <si>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</si>
  <si>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</si>
  <si>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</si>
  <si>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</si>
  <si>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</si>
  <si>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</si>
  <si>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</si>
  <si>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</si>
  <si>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</si>
  <si>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</si>
  <si>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</si>
  <si>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</si>
  <si>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</si>
  <si>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</si>
  <si>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</si>
  <si>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</si>
  <si>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</si>
  <si>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</si>
  <si>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</si>
  <si>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</si>
  <si>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</si>
  <si>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</si>
  <si>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</si>
  <si>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</si>
  <si>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</si>
  <si>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</si>
  <si>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</si>
  <si>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</si>
  <si>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</si>
  <si>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</si>
  <si>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</si>
  <si>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</si>
  <si>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</si>
  <si>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</si>
  <si>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</si>
  <si>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</si>
  <si>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</si>
  <si>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</si>
  <si>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</si>
  <si>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</si>
  <si>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</si>
  <si>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</si>
  <si>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</si>
  <si>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</si>
  <si>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</si>
  <si>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</si>
  <si>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</si>
  <si>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</si>
  <si>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</si>
  <si>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</si>
  <si>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</si>
  <si>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</si>
  <si>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</si>
  <si>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</si>
  <si>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</si>
  <si>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</si>
  <si>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</si>
  <si>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</si>
  <si>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</si>
  <si>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</si>
  <si>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</si>
  <si>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</si>
  <si>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</si>
  <si>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</si>
  <si>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</si>
  <si>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</si>
  <si>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</si>
  <si>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</si>
  <si>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</si>
  <si>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</si>
  <si>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</si>
  <si>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</si>
  <si>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</si>
  <si>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</si>
  <si>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</si>
  <si>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</si>
  <si>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</si>
  <si>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</si>
  <si>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</si>
  <si>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</si>
  <si>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</si>
  <si>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</si>
  <si>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</si>
  <si>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</si>
  <si>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</si>
  <si>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</si>
  <si>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</si>
  <si>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</si>
  <si>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</si>
  <si>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</si>
  <si>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</si>
  <si>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</si>
  <si>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</si>
  <si>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</si>
  <si>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</si>
  <si>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</si>
  <si>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</si>
  <si>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</si>
  <si>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</si>
  <si>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</si>
  <si>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</si>
  <si>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</si>
  <si>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</si>
  <si>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</si>
  <si>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</si>
  <si>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</si>
  <si>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</si>
  <si>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</si>
  <si>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</si>
  <si>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</si>
  <si>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</si>
  <si>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</si>
  <si>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</si>
  <si>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</si>
  <si>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</si>
  <si>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</si>
  <si>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</si>
  <si>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</si>
  <si>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</si>
  <si>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</si>
  <si>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</si>
  <si>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</si>
  <si>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</si>
  <si>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</si>
  <si>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</si>
  <si>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</si>
  <si>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</si>
  <si>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</si>
  <si>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</si>
  <si>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</si>
  <si>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</si>
  <si>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</si>
  <si>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</si>
  <si>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</si>
  <si>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</si>
  <si>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</si>
  <si>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</si>
  <si>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</si>
  <si>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</si>
  <si>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</si>
  <si>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</si>
  <si>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</si>
  <si>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</si>
  <si>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</si>
  <si>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</si>
  <si>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</si>
  <si>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</si>
  <si>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</si>
  <si>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</si>
  <si>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</si>
  <si>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</si>
  <si>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</si>
  <si>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</si>
  <si>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</si>
  <si>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</si>
  <si>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</si>
  <si>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</si>
  <si>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</si>
  <si>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</si>
  <si>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</si>
  <si>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</si>
  <si>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</si>
  <si>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</si>
  <si>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</si>
  <si>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</si>
  <si>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</si>
  <si>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</si>
  <si>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</si>
  <si>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</si>
  <si>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</si>
  <si>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</si>
  <si>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</si>
  <si>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</si>
  <si>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</si>
  <si>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</si>
  <si>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</si>
  <si>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</si>
  <si>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</si>
  <si>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</si>
  <si>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</si>
  <si>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</si>
  <si>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</si>
  <si>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</si>
  <si>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</si>
  <si>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</si>
  <si>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</si>
  <si>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</si>
  <si>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</si>
  <si>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</si>
  <si>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</si>
  <si>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</si>
  <si>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</si>
  <si>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</si>
  <si>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</si>
  <si>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</si>
  <si>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</si>
  <si>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</si>
  <si>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</si>
  <si>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</si>
  <si>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</si>
  <si>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</si>
  <si>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</si>
  <si>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</si>
  <si>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</si>
  <si>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</si>
  <si>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</si>
  <si>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</si>
  <si>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</si>
  <si>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</si>
  <si>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</si>
  <si>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</si>
  <si>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</si>
  <si>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</si>
  <si>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</si>
  <si>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</si>
  <si>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</si>
  <si>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</si>
  <si>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</si>
  <si>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</si>
  <si>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</si>
  <si>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</si>
  <si>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</si>
  <si>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</si>
  <si>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</si>
  <si>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</si>
  <si>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</si>
  <si>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</si>
  <si>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</si>
  <si>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</si>
  <si>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</si>
  <si>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</si>
  <si>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</si>
  <si>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</si>
  <si>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</si>
  <si>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</si>
  <si>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</si>
  <si>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</si>
  <si>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</si>
  <si>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</si>
  <si>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</si>
  <si>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</si>
  <si>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</si>
  <si>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</si>
  <si>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</si>
  <si>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</si>
  <si>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</si>
  <si>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</si>
  <si>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</si>
  <si>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</si>
  <si>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</si>
  <si>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</si>
  <si>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</si>
  <si>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</si>
  <si>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</si>
  <si>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</si>
  <si>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</si>
  <si>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</si>
  <si>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</si>
  <si>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</si>
  <si>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</si>
  <si>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</si>
  <si>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</si>
  <si>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</si>
  <si>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</si>
  <si>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</si>
  <si>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</si>
  <si>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</si>
  <si>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</si>
  <si>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</si>
  <si>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</si>
  <si>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</si>
  <si>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</si>
  <si>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</si>
  <si>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</si>
  <si>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</si>
  <si>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</si>
  <si>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</si>
  <si>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</si>
  <si>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</si>
  <si>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</si>
  <si>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</si>
  <si>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</si>
  <si>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</si>
  <si>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</si>
  <si>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</si>
  <si>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</si>
  <si>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</si>
  <si>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</si>
  <si>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</si>
  <si>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</si>
  <si>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</si>
  <si>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</si>
  <si>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</si>
  <si>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</si>
  <si>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</si>
  <si>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</si>
  <si>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</si>
  <si>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</si>
  <si>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</si>
  <si>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</si>
  <si>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</si>
  <si>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</si>
  <si>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</si>
  <si>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</si>
  <si>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</si>
  <si>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</si>
  <si>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</si>
  <si>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</si>
  <si>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</si>
  <si>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</si>
  <si>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</si>
  <si>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</si>
  <si>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</si>
  <si>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</si>
  <si>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</si>
  <si>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</si>
  <si>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</si>
  <si>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</si>
  <si>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</si>
  <si>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</si>
  <si>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</si>
  <si>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</si>
  <si>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</si>
  <si>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</si>
  <si>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</si>
  <si>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</si>
  <si>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</si>
  <si>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</si>
  <si>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</si>
  <si>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</si>
  <si>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</si>
  <si>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</si>
  <si>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</si>
  <si>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</si>
  <si>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</si>
  <si>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</si>
  <si>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</si>
  <si>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</si>
  <si>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</si>
  <si>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</si>
  <si>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</si>
  <si>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</si>
  <si>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</si>
  <si>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</si>
  <si>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</si>
  <si>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</si>
  <si>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</si>
  <si>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</si>
  <si>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</si>
  <si>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</si>
  <si>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</si>
  <si>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</si>
  <si>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</si>
  <si>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</si>
  <si>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</si>
  <si>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</si>
  <si>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</si>
  <si>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</si>
  <si>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</si>
  <si>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</si>
  <si>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</si>
  <si>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</si>
  <si>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</si>
  <si>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</si>
  <si>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</si>
  <si>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</si>
  <si>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</si>
  <si>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</si>
  <si>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</si>
  <si>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</si>
  <si>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</si>
  <si>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</si>
  <si>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</si>
  <si>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</si>
  <si>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</si>
  <si>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</si>
  <si>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</si>
  <si>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</si>
  <si>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</si>
  <si>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</si>
  <si>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</si>
  <si>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</si>
  <si>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</si>
  <si>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</si>
  <si>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</si>
  <si>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</si>
  <si>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</si>
  <si>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</si>
  <si>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</si>
  <si>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</si>
  <si>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</si>
  <si>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</si>
  <si>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</si>
  <si>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</si>
  <si>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</si>
  <si>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</si>
  <si>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</si>
  <si>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</si>
  <si>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</si>
  <si>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</si>
  <si>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</si>
  <si>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</si>
  <si>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</si>
  <si>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</si>
  <si>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</si>
  <si>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</si>
  <si>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</si>
  <si>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</si>
  <si>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</si>
  <si>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</si>
  <si>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</si>
  <si>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</si>
  <si>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</si>
  <si>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</si>
  <si>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</si>
  <si>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</si>
  <si>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</si>
  <si>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</si>
  <si>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</si>
  <si>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</si>
  <si>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</si>
  <si>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</si>
  <si>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</si>
  <si>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</si>
  <si>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</si>
  <si>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</si>
  <si>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</si>
  <si>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</si>
  <si>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</si>
  <si>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</si>
  <si>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</si>
  <si>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</si>
  <si>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</si>
  <si>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</si>
  <si>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</si>
  <si>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</si>
  <si>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</si>
  <si>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</si>
  <si>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</si>
  <si>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</si>
  <si>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</si>
  <si>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</si>
  <si>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</si>
  <si>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</si>
  <si>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</si>
  <si>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</si>
  <si>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</si>
  <si>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</si>
  <si>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</si>
  <si>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</si>
  <si>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</si>
  <si>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</si>
  <si>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</si>
  <si>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</si>
  <si>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</si>
  <si>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</si>
  <si>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</si>
  <si>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</si>
  <si>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</si>
  <si>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</si>
  <si>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</si>
  <si>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</si>
  <si>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</si>
  <si>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</si>
  <si>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</si>
  <si>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</si>
  <si>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</si>
  <si>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</si>
  <si>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</si>
  <si>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</si>
  <si>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</si>
  <si>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</si>
  <si>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</si>
  <si>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</si>
  <si>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</si>
  <si>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</si>
  <si>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</si>
  <si>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</si>
  <si>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</si>
  <si>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</si>
  <si>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</si>
  <si>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</si>
  <si>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</si>
  <si>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</si>
  <si>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</si>
  <si>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</si>
  <si>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</si>
  <si>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</si>
  <si>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</si>
  <si>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</si>
  <si>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</si>
  <si>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</si>
  <si>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</si>
  <si>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</si>
  <si>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</si>
  <si>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</si>
  <si>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</si>
  <si>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</si>
  <si>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</si>
  <si>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</si>
  <si>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</si>
  <si>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</si>
  <si>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</si>
  <si>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</si>
  <si>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</si>
  <si>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</si>
  <si>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</si>
  <si>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</si>
  <si>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</si>
  <si>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</si>
  <si>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</si>
  <si>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</si>
  <si>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</si>
  <si>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</si>
  <si>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</si>
  <si>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</si>
  <si>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</si>
  <si>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</si>
  <si>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</si>
  <si>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</si>
  <si>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</si>
  <si>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</si>
  <si>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</si>
  <si>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</si>
  <si>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</si>
  <si>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</si>
  <si>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</si>
  <si>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</si>
  <si>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</si>
  <si>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</si>
  <si>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</si>
  <si>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</si>
  <si>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</si>
  <si>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</si>
  <si>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</si>
  <si>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</si>
  <si>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</si>
  <si>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</si>
  <si>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</si>
  <si>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</si>
  <si>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</si>
  <si>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</si>
  <si>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</si>
  <si>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</si>
  <si>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</si>
  <si>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</si>
  <si>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</si>
  <si>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</si>
  <si>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</si>
  <si>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</si>
  <si>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</si>
  <si>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</si>
  <si>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</si>
  <si>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</si>
  <si>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</si>
  <si>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</si>
  <si>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</si>
  <si>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</si>
  <si>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</si>
  <si>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</si>
  <si>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</si>
  <si>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</si>
  <si>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</si>
  <si>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</si>
  <si>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</si>
  <si>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</si>
  <si>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</si>
  <si>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</si>
  <si>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</si>
  <si>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</si>
  <si>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</si>
  <si>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</si>
  <si>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</si>
  <si>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</si>
  <si>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</si>
  <si>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</si>
  <si>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</si>
  <si>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</si>
  <si>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</si>
  <si>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</si>
  <si>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</si>
  <si>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</si>
  <si>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</si>
  <si>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</si>
  <si>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</si>
  <si>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</si>
  <si>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</si>
  <si>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</si>
  <si>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</si>
  <si>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</si>
  <si>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</si>
  <si>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</si>
  <si>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</si>
  <si>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</si>
  <si>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</si>
  <si>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</si>
  <si>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</si>
  <si>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</si>
  <si>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</si>
  <si>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</si>
  <si>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</si>
  <si>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</si>
  <si>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</si>
  <si>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</si>
  <si>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</si>
  <si>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</si>
  <si>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</si>
  <si>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</si>
  <si>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</si>
  <si>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</si>
  <si>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</si>
  <si>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</si>
  <si>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</si>
  <si>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</si>
  <si>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</si>
  <si>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</si>
  <si>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</si>
  <si>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</si>
  <si>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</si>
  <si>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</si>
  <si>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</si>
  <si>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</si>
  <si>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</si>
  <si>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</si>
  <si>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</si>
  <si>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</si>
  <si>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</si>
  <si>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</si>
  <si>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</si>
  <si>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</si>
  <si>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</si>
  <si>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</si>
  <si>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</si>
  <si>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</si>
  <si>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</si>
  <si>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</si>
  <si>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</si>
  <si>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</si>
  <si>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</si>
  <si>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</si>
  <si>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</si>
  <si>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</si>
  <si>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</si>
  <si>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</si>
  <si>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</si>
  <si>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</si>
  <si>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</si>
  <si>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</si>
  <si>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</si>
  <si>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</si>
  <si>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</si>
  <si>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</si>
  <si>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</si>
  <si>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</si>
  <si>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</si>
  <si>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</si>
  <si>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</si>
  <si>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</si>
  <si>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</si>
  <si>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</si>
  <si>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</si>
  <si>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</si>
  <si>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</si>
  <si>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</si>
  <si>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</si>
  <si>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</si>
  <si>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</si>
  <si>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</si>
  <si>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</si>
  <si>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</si>
  <si>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</si>
  <si>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</si>
  <si>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</si>
  <si>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</si>
  <si>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</si>
  <si>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</si>
  <si>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</si>
  <si>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</si>
  <si>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</si>
  <si>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</si>
  <si>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</si>
  <si>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</si>
  <si>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</si>
  <si>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</si>
  <si>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</si>
  <si>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</si>
  <si>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</si>
  <si>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</si>
  <si>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</si>
  <si>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</si>
  <si>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</si>
  <si>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</si>
  <si>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</si>
  <si>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</si>
  <si>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</si>
  <si>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</si>
  <si>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</si>
  <si>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</si>
  <si>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</si>
  <si>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</si>
  <si>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</si>
  <si>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</si>
  <si>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</si>
  <si>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</si>
  <si>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</si>
  <si>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</si>
  <si>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</si>
  <si>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</si>
  <si>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</si>
  <si>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</si>
  <si>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</si>
  <si>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</si>
  <si>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</si>
  <si>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</si>
  <si>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</si>
  <si>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</si>
  <si>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</si>
  <si>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</si>
  <si>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</si>
  <si>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</si>
  <si>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</si>
  <si>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</si>
  <si>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</si>
  <si>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</si>
  <si>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</si>
  <si>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</si>
  <si>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</si>
  <si>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</si>
  <si>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</si>
  <si>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</si>
  <si>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</si>
  <si>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</si>
  <si>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</si>
  <si>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</si>
  <si>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</si>
  <si>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</si>
  <si>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</si>
  <si>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</si>
  <si>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</si>
  <si>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</si>
  <si>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</si>
  <si>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</si>
  <si>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</si>
  <si>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</si>
  <si>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</si>
  <si>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</si>
  <si>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</si>
  <si>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</si>
  <si>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</si>
  <si>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</si>
  <si>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</si>
  <si>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</si>
  <si>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</si>
  <si>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</si>
  <si>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</si>
  <si>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</si>
  <si>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</si>
  <si>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</si>
  <si>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</si>
  <si>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</si>
  <si>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</si>
  <si>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</si>
  <si>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</si>
  <si>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</si>
  <si>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</si>
  <si>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</si>
  <si>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</si>
  <si>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</si>
  <si>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</si>
  <si>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</si>
  <si>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</si>
  <si>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</si>
  <si>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</si>
  <si>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</si>
  <si>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</si>
  <si>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</si>
  <si>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</si>
  <si>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</si>
  <si>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</si>
  <si>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</si>
  <si>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</si>
  <si>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</si>
  <si>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</si>
  <si>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</si>
  <si>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</si>
  <si>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</si>
  <si>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</si>
  <si>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</si>
  <si>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</si>
  <si>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</si>
  <si>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</si>
  <si>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</si>
  <si>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</si>
  <si>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</si>
  <si>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</si>
  <si>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</si>
  <si>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</si>
  <si>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</si>
  <si>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</si>
  <si>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</si>
  <si>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</si>
  <si>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</si>
  <si>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</si>
  <si>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</si>
  <si>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</si>
  <si>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</si>
  <si>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</si>
  <si>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</si>
  <si>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</si>
  <si>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</si>
  <si>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</si>
  <si>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</si>
  <si>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</si>
  <si>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</si>
  <si>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</si>
  <si>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</si>
  <si>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</si>
  <si>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</si>
  <si>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</si>
  <si>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</si>
  <si>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</si>
  <si>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</si>
  <si>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</si>
  <si>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</si>
  <si>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</si>
  <si>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</si>
  <si>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</si>
  <si>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</si>
  <si>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</si>
  <si>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</si>
  <si>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</si>
  <si>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</si>
  <si>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</si>
  <si>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</si>
  <si>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</si>
  <si>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</si>
  <si>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</si>
  <si>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</si>
  <si>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</si>
  <si>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</si>
  <si>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</si>
  <si>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</si>
  <si>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</si>
  <si>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</si>
  <si>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</si>
  <si>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</si>
  <si>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</si>
  <si>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</si>
  <si>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</si>
  <si>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</si>
  <si>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</si>
  <si>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</si>
  <si>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</si>
  <si>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</si>
  <si>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</si>
  <si>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</si>
  <si>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</si>
  <si>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</si>
  <si>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</si>
  <si>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</si>
  <si>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</si>
  <si>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</si>
  <si>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</si>
  <si>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</si>
  <si>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</si>
  <si>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</si>
  <si>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</si>
  <si>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</si>
  <si>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</si>
  <si>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</si>
  <si>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</si>
  <si>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</si>
  <si>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</si>
  <si>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</si>
  <si>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</si>
  <si>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</si>
  <si>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</si>
  <si>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</si>
  <si>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</si>
  <si>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</si>
  <si>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</si>
  <si>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</si>
  <si>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</si>
  <si>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</si>
  <si>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</si>
  <si>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</si>
  <si>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</si>
  <si>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</si>
  <si>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</si>
  <si>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</si>
  <si>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</si>
  <si>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</si>
  <si>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</si>
  <si>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</si>
  <si>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</si>
  <si>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</si>
  <si>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</si>
  <si>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</si>
  <si>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</si>
  <si>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</si>
  <si>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</si>
  <si>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</si>
  <si>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</si>
  <si>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</si>
  <si>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</si>
  <si>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</si>
  <si>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</si>
  <si>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</si>
  <si>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</si>
  <si>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</si>
  <si>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</si>
  <si>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</si>
  <si>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</si>
  <si>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</si>
  <si>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</si>
  <si>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</si>
  <si>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</si>
  <si>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</si>
  <si>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</si>
  <si>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</si>
  <si>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</si>
  <si>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</si>
  <si>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</si>
  <si>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</si>
  <si>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</si>
  <si>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</si>
  <si>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</si>
  <si>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</si>
  <si>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</si>
  <si>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</si>
  <si>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</si>
  <si>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</si>
  <si>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</si>
  <si>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</si>
  <si>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</si>
  <si>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</si>
  <si>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</si>
  <si>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</si>
  <si>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</si>
  <si>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</si>
  <si>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</si>
  <si>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</si>
  <si>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</si>
  <si>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</si>
  <si>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</si>
  <si>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</si>
  <si>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</si>
  <si>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</si>
  <si>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</si>
  <si>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</si>
  <si>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</si>
  <si>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</si>
  <si>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</si>
  <si>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</si>
  <si>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</si>
  <si>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</si>
  <si>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</si>
  <si>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</si>
  <si>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</si>
  <si>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</si>
  <si>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</si>
  <si>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</si>
  <si>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</si>
  <si>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</si>
  <si>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</si>
  <si>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</si>
  <si>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</si>
  <si>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</si>
  <si>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</si>
  <si>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</si>
  <si>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</si>
  <si>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</si>
  <si>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</si>
  <si>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</si>
  <si>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</si>
  <si>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</si>
  <si>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</si>
  <si>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</si>
  <si>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</si>
  <si>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</si>
  <si>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</si>
  <si>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</si>
  <si>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</si>
  <si>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</si>
  <si>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</si>
  <si>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</si>
  <si>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</si>
  <si>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</si>
  <si>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</si>
  <si>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</si>
  <si>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</si>
  <si>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</si>
  <si>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</si>
  <si>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</si>
  <si>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</si>
  <si>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</si>
  <si>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</si>
  <si>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</si>
  <si>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</si>
  <si>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</si>
  <si>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</si>
  <si>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</si>
  <si>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</si>
  <si>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</si>
  <si>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</si>
  <si>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</si>
  <si>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</si>
  <si>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</si>
  <si>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</si>
  <si>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</si>
  <si>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</si>
  <si>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</si>
  <si>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</si>
  <si>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</si>
  <si>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</si>
  <si>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</si>
  <si>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</si>
  <si>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</si>
  <si>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</si>
  <si>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</si>
  <si>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</si>
  <si>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</si>
  <si>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</si>
  <si>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</si>
  <si>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</si>
  <si>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</si>
  <si>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</si>
  <si>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</si>
  <si>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</si>
  <si>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</si>
  <si>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</si>
  <si>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</si>
  <si>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</si>
  <si>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</si>
  <si>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</si>
  <si>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</si>
  <si>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</si>
  <si>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</si>
  <si>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</si>
  <si>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</si>
  <si>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</si>
  <si>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</si>
  <si>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</si>
  <si>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</si>
  <si>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</si>
  <si>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</si>
  <si>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</si>
  <si>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</si>
  <si>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</si>
  <si>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</si>
  <si>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</si>
  <si>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</si>
  <si>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</si>
  <si>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</si>
  <si>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</si>
  <si>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</si>
  <si>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</si>
  <si>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</si>
  <si>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</si>
  <si>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</si>
  <si>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</si>
  <si>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</si>
  <si>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</si>
  <si>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</si>
  <si>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</si>
  <si>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</si>
  <si>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</si>
  <si>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</si>
  <si>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</si>
  <si>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</si>
  <si>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</si>
  <si>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</si>
  <si>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</si>
  <si>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</si>
  <si>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</si>
  <si>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</si>
  <si>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</si>
  <si>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</si>
  <si>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</si>
  <si>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</si>
  <si>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</si>
  <si>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</si>
  <si>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</si>
  <si>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</si>
  <si>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</si>
  <si>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</si>
  <si>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</si>
  <si>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</si>
  <si>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</si>
  <si>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</si>
  <si>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</si>
  <si>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</si>
  <si>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</si>
  <si>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</si>
  <si>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</si>
  <si>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</si>
  <si>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</si>
  <si>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</si>
  <si>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</si>
  <si>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</si>
  <si>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</si>
  <si>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</si>
  <si>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</si>
  <si>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</si>
  <si>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</si>
  <si>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</si>
  <si>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</si>
  <si>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</si>
  <si>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</si>
  <si>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</si>
  <si>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</si>
  <si>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</si>
  <si>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</si>
  <si>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</si>
  <si>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</si>
  <si>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</si>
  <si>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</si>
  <si>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</si>
  <si>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</si>
  <si>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</si>
  <si>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</si>
  <si>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</si>
  <si>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</si>
  <si>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</si>
  <si>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</si>
  <si>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</si>
  <si>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</si>
  <si>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</si>
  <si>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</si>
  <si>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</si>
  <si>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</si>
  <si>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</si>
  <si>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</si>
  <si>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</si>
  <si>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</si>
  <si>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</si>
  <si>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</si>
  <si>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</si>
  <si>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</si>
  <si>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</si>
  <si>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</si>
  <si>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</si>
  <si>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</si>
  <si>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</si>
  <si>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</si>
  <si>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</si>
  <si>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</si>
  <si>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</si>
  <si>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</si>
  <si>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</si>
  <si>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</si>
  <si>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</si>
  <si>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</si>
  <si>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</si>
  <si>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</si>
  <si>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</si>
  <si>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</si>
  <si>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</si>
  <si>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</si>
  <si>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</si>
  <si>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</si>
  <si>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</si>
  <si>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</si>
  <si>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</si>
  <si>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</si>
  <si>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</si>
  <si>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</si>
  <si>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</si>
  <si>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</si>
  <si>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</si>
  <si>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</si>
  <si>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</si>
  <si>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</si>
  <si>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</si>
  <si>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</si>
  <si>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</si>
  <si>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</si>
  <si>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</si>
  <si>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</si>
  <si>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</si>
  <si>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</si>
  <si>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</si>
  <si>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</si>
  <si>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</si>
  <si>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</si>
  <si>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</si>
  <si>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</si>
  <si>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</si>
  <si>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</si>
  <si>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</si>
  <si>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</si>
  <si>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</si>
  <si>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</si>
  <si>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</si>
  <si>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</si>
  <si>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</si>
  <si>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</si>
  <si>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</si>
  <si>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</si>
  <si>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</si>
  <si>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</si>
  <si>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</si>
  <si>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</si>
  <si>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</si>
  <si>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</si>
  <si>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</si>
  <si>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</si>
  <si>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</si>
  <si>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</si>
  <si>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</si>
  <si>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</si>
  <si>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</si>
  <si>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</si>
  <si>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</si>
  <si>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</si>
  <si>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</si>
  <si>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</si>
  <si>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</si>
  <si>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</si>
  <si>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</si>
  <si>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</si>
  <si>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</si>
  <si>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</si>
  <si>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</si>
  <si>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</si>
  <si>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</si>
  <si>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</si>
  <si>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</si>
  <si>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</si>
  <si>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</si>
  <si>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</si>
  <si>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</si>
  <si>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</si>
  <si>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</si>
  <si>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</si>
  <si>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</si>
  <si>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</si>
  <si>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</si>
  <si>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</si>
  <si>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</si>
  <si>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</si>
  <si>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</si>
  <si>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</si>
  <si>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</si>
  <si>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</si>
  <si>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</si>
  <si>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</si>
  <si>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</si>
  <si>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</si>
  <si>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</si>
  <si>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</si>
  <si>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</si>
  <si>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</si>
  <si>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</si>
  <si>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</si>
  <si>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</si>
  <si>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</si>
  <si>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</si>
  <si>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</si>
  <si>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</si>
  <si>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</si>
  <si>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</si>
  <si>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</si>
  <si>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</si>
  <si>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</si>
  <si>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</si>
  <si>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</si>
  <si>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</si>
  <si>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</si>
  <si>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</si>
  <si>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</si>
  <si>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</si>
  <si>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</si>
  <si>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</si>
  <si>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</si>
  <si>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</si>
  <si>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</si>
  <si>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</si>
  <si>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</si>
  <si>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</si>
  <si>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</si>
  <si>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</si>
  <si>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</si>
  <si>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</si>
  <si>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</si>
  <si>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</si>
  <si>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</si>
  <si>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</si>
  <si>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</si>
  <si>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</si>
  <si>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</si>
  <si>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</si>
  <si>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</si>
  <si>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</si>
  <si>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</si>
  <si>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</si>
  <si>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</si>
  <si>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</si>
  <si>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</si>
  <si>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</si>
  <si>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</si>
  <si>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</si>
  <si>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</si>
  <si>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</si>
  <si>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</si>
  <si>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</si>
  <si>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</si>
  <si>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</si>
  <si>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</si>
  <si>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</si>
  <si>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</si>
  <si>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</si>
  <si>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</si>
  <si>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</si>
  <si>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</si>
  <si>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</si>
  <si>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</si>
  <si>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</si>
  <si>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</si>
  <si>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</si>
  <si>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</si>
  <si>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</si>
  <si>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</si>
  <si>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</si>
  <si>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</si>
  <si>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</si>
  <si>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</si>
  <si>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</si>
  <si>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</si>
  <si>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</si>
  <si>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</si>
  <si>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</si>
  <si>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</si>
  <si>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</si>
  <si>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</si>
  <si>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</si>
  <si>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</si>
  <si>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</si>
  <si>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</si>
  <si>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</si>
  <si>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</si>
  <si>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</si>
  <si>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</si>
  <si>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</si>
  <si>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</si>
  <si>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</si>
  <si>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</si>
  <si>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</si>
  <si>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</si>
  <si>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</si>
  <si>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</si>
  <si>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</si>
  <si>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</si>
  <si>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</si>
  <si>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</si>
  <si>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</si>
  <si>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</si>
  <si>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</si>
  <si>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</si>
  <si>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</si>
  <si>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</si>
  <si>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</si>
  <si>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</si>
  <si>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</si>
  <si>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</si>
  <si>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</si>
  <si>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</si>
  <si>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</si>
  <si>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</si>
  <si>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</si>
  <si>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</si>
  <si>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</si>
  <si>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</si>
  <si>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</si>
  <si>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</si>
  <si>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</si>
  <si>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</si>
  <si>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</si>
  <si>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</si>
  <si>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</si>
  <si>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</si>
  <si>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</si>
  <si>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</si>
  <si>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</si>
  <si>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</si>
  <si>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</si>
  <si>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</si>
  <si>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</si>
  <si>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</si>
  <si>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</si>
  <si>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</si>
  <si>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</si>
  <si>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</si>
  <si>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</si>
  <si>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</si>
  <si>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</si>
  <si>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</si>
  <si>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</si>
  <si>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</si>
  <si>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</si>
  <si>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</si>
  <si>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</si>
  <si>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</si>
  <si>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</si>
  <si>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</si>
  <si>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</si>
  <si>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</si>
  <si>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</si>
  <si>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</si>
  <si>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</si>
  <si>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</si>
  <si>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</si>
  <si>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</si>
  <si>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</si>
  <si>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</si>
  <si>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</si>
  <si>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</si>
  <si>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</si>
  <si>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</si>
  <si>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</si>
  <si>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</si>
  <si>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</si>
  <si>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</si>
  <si>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</si>
  <si>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</si>
  <si>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</si>
  <si>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</si>
  <si>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</si>
  <si>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</si>
  <si>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</si>
  <si>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</si>
  <si>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</si>
  <si>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</si>
  <si>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</si>
  <si>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</si>
  <si>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</si>
  <si>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</si>
  <si>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</si>
  <si>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</si>
  <si>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</si>
  <si>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</si>
  <si>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</si>
  <si>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</si>
  <si>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</si>
  <si>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</si>
  <si>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</si>
  <si>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</si>
  <si>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</si>
  <si>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</si>
  <si>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</si>
  <si>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</si>
  <si>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</si>
  <si>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</si>
  <si>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</si>
  <si>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</si>
  <si>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</si>
  <si>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</si>
  <si>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</si>
  <si>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</si>
  <si>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</si>
  <si>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</si>
  <si>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</si>
  <si>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</si>
  <si>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</si>
  <si>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</si>
  <si>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</si>
  <si>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</si>
  <si>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</si>
  <si>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</si>
  <si>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</si>
  <si>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</si>
  <si>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</si>
  <si>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</si>
  <si>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</si>
  <si>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</si>
  <si>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</si>
  <si>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</si>
  <si>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</si>
  <si>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</si>
  <si>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</si>
  <si>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</si>
  <si>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</si>
  <si>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</si>
  <si>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</si>
  <si>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</si>
  <si>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</si>
  <si>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</si>
  <si>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</si>
  <si>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</si>
  <si>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</si>
  <si>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</si>
  <si>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</si>
  <si>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</si>
  <si>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</si>
  <si>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</si>
  <si>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</si>
  <si>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</si>
  <si>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</si>
  <si>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</si>
  <si>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</si>
  <si>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</si>
  <si>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</si>
  <si>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</si>
  <si>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</si>
  <si>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</si>
  <si>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</si>
  <si>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</si>
  <si>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</si>
  <si>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</si>
  <si>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</si>
  <si>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</si>
  <si>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</si>
  <si>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</si>
  <si>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</si>
  <si>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</si>
  <si>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</si>
  <si>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</si>
  <si>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</si>
  <si>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</si>
  <si>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</si>
  <si>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</si>
  <si>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</si>
  <si>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</si>
  <si>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</si>
  <si>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</si>
  <si>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</si>
  <si>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</si>
  <si>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</si>
  <si>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</si>
  <si>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</si>
  <si>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</si>
  <si>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</si>
  <si>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</si>
  <si>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</si>
  <si>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</si>
  <si>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</si>
  <si>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</si>
  <si>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</si>
  <si>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</si>
  <si>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</si>
  <si>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</si>
  <si>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</si>
  <si>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</si>
  <si>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</si>
  <si>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</si>
  <si>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</si>
  <si>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</si>
  <si>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</si>
  <si>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</si>
  <si>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</si>
  <si>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</si>
  <si>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</si>
  <si>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</si>
  <si>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</si>
  <si>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</si>
  <si>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</si>
  <si>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</si>
  <si>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</si>
  <si>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</si>
  <si>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</si>
  <si>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</si>
  <si>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</si>
  <si>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</si>
  <si>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</si>
  <si>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</si>
  <si>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</si>
  <si>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</si>
  <si>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</si>
  <si>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</si>
  <si>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</si>
  <si>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</si>
  <si>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</si>
  <si>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</si>
  <si>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</si>
  <si>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</si>
  <si>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</si>
  <si>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</si>
  <si>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</si>
  <si>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</si>
  <si>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</si>
  <si>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</si>
  <si>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</si>
  <si>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</si>
  <si>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</si>
  <si>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</si>
  <si>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</si>
  <si>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</si>
  <si>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</si>
  <si>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</si>
  <si>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</si>
  <si>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</si>
  <si>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</si>
  <si>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</si>
  <si>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</si>
  <si>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</si>
  <si>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</si>
  <si>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</si>
  <si>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</si>
  <si>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</si>
  <si>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</si>
  <si>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</si>
  <si>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</si>
  <si>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</si>
  <si>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</si>
  <si>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</si>
  <si>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</si>
  <si>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</si>
  <si>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</si>
  <si>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</si>
  <si>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</si>
  <si>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</si>
  <si>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</si>
  <si>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</si>
  <si>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</si>
  <si>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</si>
  <si>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</si>
  <si>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</si>
  <si>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</si>
  <si>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</si>
  <si>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</si>
  <si>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</si>
  <si>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</si>
  <si>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</si>
  <si>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</si>
  <si>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</si>
  <si>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</si>
  <si>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</si>
  <si>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</si>
  <si>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</si>
  <si>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</si>
  <si>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</si>
  <si>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</si>
  <si>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</si>
  <si>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</si>
  <si>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</si>
  <si>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</si>
  <si>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</si>
  <si>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</si>
  <si>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</si>
  <si>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</si>
  <si>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</si>
  <si>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</si>
  <si>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</si>
  <si>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</si>
  <si>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</si>
  <si>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</si>
  <si>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</si>
  <si>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</si>
  <si>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</si>
  <si>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</si>
  <si>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</si>
  <si>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</si>
  <si>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</si>
  <si>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</si>
  <si>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</si>
  <si>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</si>
  <si>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</si>
  <si>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</si>
  <si>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</si>
  <si>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</si>
  <si>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</si>
  <si>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</si>
  <si>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</si>
  <si>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</si>
  <si>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</si>
  <si>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</si>
  <si>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</si>
  <si>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</si>
  <si>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</si>
  <si>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</si>
  <si>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</si>
  <si>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</si>
  <si>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</si>
  <si>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</si>
  <si>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</si>
  <si>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</si>
  <si>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</si>
  <si>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</si>
  <si>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</si>
  <si>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</si>
  <si>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</si>
  <si>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</si>
  <si>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</si>
  <si>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</si>
  <si>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</si>
  <si>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</si>
  <si>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</si>
  <si>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</si>
  <si>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</si>
  <si>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</si>
  <si>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</si>
  <si>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</si>
  <si>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</si>
  <si>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</si>
  <si>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</si>
  <si>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</si>
  <si>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</si>
  <si>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</si>
  <si>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</si>
  <si>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</si>
  <si>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</si>
  <si>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</si>
  <si>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</si>
  <si>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</si>
  <si>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</si>
  <si>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</si>
  <si>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</si>
  <si>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</si>
  <si>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</si>
  <si>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</si>
  <si>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</si>
  <si>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</si>
  <si>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</si>
  <si>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</si>
  <si>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</si>
  <si>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</si>
  <si>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</si>
  <si>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</si>
  <si>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</si>
  <si>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</si>
  <si>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</si>
  <si>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</si>
  <si>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</si>
  <si>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</si>
  <si>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</si>
  <si>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</si>
  <si>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</si>
  <si>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</si>
  <si>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</si>
  <si>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</si>
  <si>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</si>
  <si>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</si>
  <si>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</si>
  <si>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</si>
  <si>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</si>
  <si>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</si>
  <si>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</si>
  <si>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</si>
  <si>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</si>
  <si>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</si>
  <si>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</si>
  <si>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</si>
  <si>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</si>
  <si>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</si>
  <si>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</si>
  <si>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</si>
  <si>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</si>
  <si>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</si>
  <si>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</si>
  <si>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</si>
  <si>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</si>
  <si>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</si>
  <si>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</si>
  <si>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</si>
  <si>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</si>
  <si>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</si>
  <si>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</si>
  <si>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</si>
  <si>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</si>
  <si>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</si>
  <si>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</si>
  <si>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</si>
  <si>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</si>
  <si>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</si>
  <si>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</si>
  <si>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</si>
  <si>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</si>
  <si>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</si>
  <si>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</si>
  <si>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</si>
  <si>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</si>
  <si>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</si>
  <si>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</si>
  <si>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</si>
  <si>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</si>
  <si>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</si>
  <si>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</si>
  <si>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</si>
  <si>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</si>
  <si>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</si>
  <si>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</si>
  <si>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</si>
  <si>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</si>
  <si>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</si>
  <si>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</si>
  <si>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</si>
  <si>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</si>
  <si>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</si>
  <si>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</si>
  <si>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</si>
  <si>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</si>
  <si>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</si>
  <si>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</si>
  <si>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</si>
  <si>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</si>
  <si>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</si>
  <si>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</si>
  <si>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</si>
  <si>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</si>
  <si>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</si>
  <si>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</si>
  <si>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</si>
  <si>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</si>
  <si>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</si>
  <si>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</si>
  <si>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</si>
  <si>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</si>
  <si>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</si>
  <si>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</si>
  <si>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</si>
  <si>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</si>
  <si>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</si>
  <si>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</si>
  <si>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</si>
  <si>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</si>
  <si>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</si>
  <si>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</si>
  <si>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</si>
  <si>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</si>
  <si>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</si>
  <si>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</si>
  <si>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</si>
  <si>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</si>
  <si>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</si>
  <si>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</si>
  <si>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</si>
  <si>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</si>
  <si>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</si>
  <si>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</si>
  <si>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</si>
  <si>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</si>
  <si>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</si>
  <si>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</si>
  <si>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</si>
  <si>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</si>
  <si>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</si>
  <si>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</si>
  <si>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</si>
  <si>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</si>
  <si>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</si>
  <si>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</si>
  <si>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</si>
  <si>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</si>
  <si>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</si>
  <si>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</si>
  <si>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</si>
  <si>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</si>
  <si>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</si>
  <si>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</si>
  <si>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</si>
  <si>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</si>
  <si>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</si>
  <si>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</si>
  <si>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</si>
  <si>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</si>
  <si>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</si>
  <si>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</si>
  <si>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</si>
  <si>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</si>
  <si>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</si>
  <si>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</si>
  <si>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</si>
  <si>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</si>
  <si>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</si>
  <si>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</si>
  <si>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</si>
  <si>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</si>
  <si>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</si>
  <si>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</si>
  <si>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</si>
  <si>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</si>
  <si>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</si>
  <si>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</si>
  <si>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</si>
  <si>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</si>
  <si>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</si>
  <si>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</si>
  <si>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</si>
  <si>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</si>
  <si>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</si>
  <si>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</si>
  <si>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</si>
  <si>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</si>
  <si>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</si>
  <si>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</si>
  <si>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</si>
  <si>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</si>
  <si>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</si>
  <si>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</si>
  <si>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</si>
  <si>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</si>
  <si>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</si>
  <si>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</si>
  <si>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</si>
  <si>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</si>
  <si>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</si>
  <si>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</si>
  <si>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</si>
  <si>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</si>
  <si>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</si>
  <si>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</si>
  <si>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</si>
  <si>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</si>
  <si>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</si>
  <si>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</si>
  <si>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</si>
  <si>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</si>
  <si>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</si>
  <si>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</si>
  <si>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</si>
  <si>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</si>
  <si>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</si>
  <si>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</si>
  <si>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</si>
  <si>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</si>
  <si>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</si>
  <si>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</si>
  <si>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</si>
  <si>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</si>
  <si>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</si>
  <si>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</si>
  <si>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</si>
  <si>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</si>
  <si>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</si>
  <si>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</si>
  <si>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</si>
  <si>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</si>
  <si>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</si>
  <si>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</si>
  <si>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</si>
  <si>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</si>
  <si>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</si>
  <si>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</si>
  <si>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</si>
  <si>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</si>
  <si>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</si>
  <si>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</si>
  <si>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</si>
  <si>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</si>
  <si>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</si>
  <si>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</si>
  <si>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</si>
  <si>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</si>
  <si>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</si>
  <si>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</si>
  <si>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</si>
  <si>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</si>
  <si>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</si>
  <si>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</si>
  <si>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</si>
  <si>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</si>
  <si>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</si>
  <si>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</si>
  <si>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</si>
  <si>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</si>
  <si>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</si>
  <si>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</si>
  <si>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</si>
  <si>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</si>
  <si>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</si>
  <si>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</si>
  <si>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</si>
  <si>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</si>
  <si>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</si>
  <si>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</si>
  <si>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</si>
  <si>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</si>
  <si>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</si>
  <si>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</si>
  <si>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</si>
  <si>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</si>
  <si>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</si>
  <si>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</si>
  <si>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</si>
  <si>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</si>
  <si>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</si>
  <si>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</si>
  <si>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</si>
  <si>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</si>
  <si>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</si>
  <si>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</si>
  <si>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</si>
  <si>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</si>
  <si>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</si>
  <si>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</si>
  <si>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</si>
  <si>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</si>
  <si>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</si>
  <si>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</si>
  <si>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</si>
  <si>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</si>
  <si>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</si>
  <si>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</si>
  <si>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</si>
  <si>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</si>
  <si>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</si>
  <si>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</si>
  <si>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</si>
  <si>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</si>
  <si>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</si>
  <si>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</si>
  <si>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</si>
  <si>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</si>
  <si>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</si>
  <si>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</si>
  <si>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</si>
  <si>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</si>
  <si>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</si>
  <si>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</si>
  <si>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</si>
  <si>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</si>
  <si>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</si>
  <si>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</si>
  <si>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</si>
  <si>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</si>
  <si>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</si>
  <si>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</si>
  <si>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</si>
  <si>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</si>
  <si>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</si>
  <si>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</si>
  <si>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</si>
  <si>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</si>
  <si>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</si>
  <si>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</si>
  <si>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</si>
  <si>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</si>
  <si>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</si>
  <si>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</si>
  <si>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</si>
  <si>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</si>
  <si>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</si>
  <si>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</si>
  <si>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</si>
  <si>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</si>
  <si>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</si>
  <si>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</si>
  <si>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</si>
  <si>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</si>
  <si>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</si>
  <si>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</si>
  <si>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</si>
  <si>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</si>
  <si>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</si>
  <si>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</si>
  <si>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</si>
  <si>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</si>
  <si>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</si>
  <si>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</si>
  <si>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</si>
  <si>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</si>
  <si>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</si>
  <si>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</si>
  <si>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</si>
  <si>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</si>
  <si>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</si>
  <si>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</si>
  <si>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</si>
  <si>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</si>
  <si>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</si>
  <si>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</si>
  <si>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</si>
  <si>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</si>
  <si>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</si>
  <si>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</si>
  <si>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</si>
  <si>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</si>
  <si>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</si>
  <si>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</si>
  <si>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</si>
  <si>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</si>
  <si>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</si>
  <si>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</si>
  <si>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</si>
  <si>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</si>
  <si>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</si>
  <si>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</si>
  <si>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</si>
  <si>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</si>
  <si>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</si>
  <si>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</si>
  <si>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</si>
  <si>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</si>
  <si>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</si>
  <si>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</si>
  <si>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</si>
  <si>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</si>
  <si>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</si>
  <si>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</si>
  <si>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</si>
  <si>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</si>
  <si>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</si>
  <si>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</si>
  <si>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</si>
  <si>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</si>
  <si>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</si>
  <si>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</si>
  <si>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</si>
  <si>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</si>
  <si>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</si>
  <si>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</si>
  <si>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</si>
  <si>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</si>
  <si>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</si>
  <si>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</si>
  <si>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</si>
  <si>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</si>
  <si>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</si>
  <si>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</si>
  <si>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</si>
  <si>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</si>
  <si>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</si>
  <si>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</si>
  <si>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</si>
  <si>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</si>
  <si>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</si>
  <si>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</si>
  <si>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</si>
  <si>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</si>
  <si>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</si>
  <si>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</si>
  <si>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</si>
  <si>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</si>
  <si>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</si>
  <si>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</si>
  <si>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</si>
  <si>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</si>
  <si>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</si>
  <si>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</si>
  <si>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</si>
  <si>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</si>
  <si>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</si>
  <si>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</si>
  <si>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</si>
  <si>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</si>
  <si>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</si>
  <si>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</si>
  <si>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</si>
  <si>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</si>
  <si>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</si>
  <si>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</si>
  <si>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</si>
  <si>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</si>
  <si>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</si>
  <si>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</si>
  <si>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</si>
  <si>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</si>
  <si>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</si>
  <si>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</si>
  <si>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</si>
  <si>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</si>
  <si>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</si>
  <si>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</si>
  <si>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</si>
  <si>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</si>
  <si>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</si>
  <si>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</si>
  <si>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</si>
  <si>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</si>
  <si>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</si>
  <si>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</si>
  <si>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</si>
  <si>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</si>
  <si>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</si>
  <si>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</si>
  <si>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</si>
  <si>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</si>
  <si>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</si>
  <si>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</si>
  <si>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</si>
  <si>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</si>
  <si>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</si>
  <si>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</si>
  <si>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</si>
  <si>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</si>
  <si>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</si>
  <si>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</si>
  <si>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</si>
  <si>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</si>
  <si>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</si>
  <si>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</si>
  <si>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</si>
  <si>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</si>
  <si>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</si>
  <si>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</si>
  <si>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</si>
  <si>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</si>
  <si>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</si>
  <si>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</si>
  <si>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</si>
  <si>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</si>
  <si>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</si>
  <si>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</si>
  <si>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</si>
  <si>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</si>
  <si>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</si>
  <si>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</si>
  <si>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</si>
  <si>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</si>
  <si>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</si>
  <si>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</si>
  <si>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</si>
  <si>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</si>
  <si>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</si>
  <si>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</si>
  <si>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</si>
  <si>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</si>
  <si>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</si>
  <si>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</si>
  <si>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</si>
  <si>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</si>
  <si>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</si>
  <si>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</si>
  <si>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</si>
  <si>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</si>
  <si>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</si>
  <si>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</si>
  <si>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</si>
  <si>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</si>
  <si>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</si>
  <si>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</si>
  <si>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</si>
  <si>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</si>
  <si>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</si>
  <si>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</si>
  <si>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</si>
  <si>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</si>
  <si>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</si>
  <si>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</si>
  <si>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</si>
  <si>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</si>
  <si>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</si>
  <si>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</si>
  <si>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</si>
  <si>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</si>
  <si>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</si>
  <si>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</si>
  <si>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</si>
  <si>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</si>
  <si>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</si>
  <si>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</si>
  <si>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</si>
  <si>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</si>
  <si>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</si>
  <si>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</si>
  <si>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</si>
  <si>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</si>
  <si>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</si>
  <si>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</si>
  <si>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</si>
  <si>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</si>
  <si>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</si>
  <si>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</si>
  <si>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</si>
  <si>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</si>
  <si>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</si>
  <si>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</si>
  <si>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</si>
  <si>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</si>
  <si>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</si>
  <si>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</si>
  <si>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</si>
  <si>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</si>
  <si>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</si>
  <si>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</si>
  <si>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</si>
  <si>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</si>
  <si>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</si>
  <si>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</si>
  <si>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</si>
  <si>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</si>
  <si>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</si>
  <si>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</si>
  <si>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</si>
  <si>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</si>
  <si>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</si>
  <si>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</si>
  <si>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</si>
  <si>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</si>
  <si>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</si>
  <si>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</si>
  <si>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</si>
  <si>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</si>
  <si>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</si>
  <si>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</si>
  <si>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</si>
  <si>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</si>
  <si>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</si>
  <si>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</si>
  <si>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</si>
  <si>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</si>
  <si>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</si>
  <si>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</si>
  <si>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</si>
  <si>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</si>
  <si>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</si>
  <si>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</si>
  <si>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</si>
  <si>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</si>
  <si>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</si>
  <si>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</si>
  <si>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</si>
  <si>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</si>
  <si>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</si>
  <si>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</si>
  <si>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</si>
  <si>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</si>
  <si>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</si>
  <si>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</si>
  <si>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</si>
  <si>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</si>
  <si>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</si>
  <si>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</si>
  <si>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</si>
  <si>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</si>
  <si>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</si>
  <si>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</si>
  <si>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</si>
  <si>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</si>
  <si>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</si>
  <si>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</si>
  <si>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</si>
  <si>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</si>
  <si>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</si>
  <si>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</si>
  <si>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</si>
  <si>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</si>
  <si>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</si>
  <si>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</si>
  <si>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</si>
  <si>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</si>
  <si>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</si>
  <si>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</si>
  <si>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</si>
  <si>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</si>
  <si>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</si>
  <si>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</si>
  <si>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</si>
  <si>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</si>
  <si>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</si>
  <si>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</si>
  <si>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</si>
  <si>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</si>
  <si>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</si>
  <si>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</si>
  <si>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</si>
  <si>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</si>
  <si>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</si>
  <si>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</si>
  <si>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</si>
  <si>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</si>
  <si>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</si>
  <si>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</si>
  <si>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</si>
  <si>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</si>
  <si>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</si>
  <si>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</si>
  <si>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</si>
  <si>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</si>
  <si>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</si>
  <si>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</si>
  <si>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</si>
  <si>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</si>
  <si>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</si>
  <si>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</si>
  <si>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</si>
  <si>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</si>
  <si>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</si>
  <si>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</si>
  <si>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</si>
  <si>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</si>
  <si>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</si>
  <si>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</si>
  <si>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</si>
  <si>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</si>
  <si>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</si>
  <si>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</si>
  <si>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</si>
  <si>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</si>
  <si>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</si>
  <si>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</si>
  <si>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</si>
  <si>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</si>
  <si>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</si>
  <si>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</si>
  <si>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</si>
  <si>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</si>
  <si>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</si>
  <si>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</si>
  <si>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</si>
  <si>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</si>
  <si>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</si>
  <si>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</si>
  <si>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</si>
  <si>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</si>
  <si>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</si>
  <si>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</si>
  <si>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</si>
  <si>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</si>
  <si>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</si>
  <si>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</si>
  <si>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</si>
  <si>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</si>
  <si>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</si>
  <si>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</si>
  <si>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</si>
  <si>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</si>
  <si>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</si>
  <si>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</si>
  <si>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</si>
  <si>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</si>
  <si>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</si>
  <si>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</si>
  <si>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</si>
  <si>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</si>
  <si>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</si>
  <si>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</si>
  <si>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</si>
  <si>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</si>
  <si>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</si>
  <si>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</si>
  <si>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</si>
  <si>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</si>
  <si>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</si>
  <si>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</si>
  <si>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</si>
  <si>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</si>
  <si>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</si>
  <si>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</si>
  <si>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</si>
  <si>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</si>
  <si>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</si>
  <si>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</si>
  <si>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</si>
  <si>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</si>
  <si>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</si>
  <si>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</si>
  <si>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</si>
  <si>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</si>
  <si>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</si>
  <si>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</si>
  <si>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</si>
  <si>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</si>
  <si>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</si>
  <si>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</si>
  <si>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</si>
  <si>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</si>
  <si>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</si>
  <si>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</si>
  <si>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</si>
  <si>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</si>
  <si>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</si>
  <si>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</si>
  <si>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</si>
  <si>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</si>
  <si>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</si>
  <si>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</si>
  <si>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</si>
  <si>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</si>
  <si>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</si>
  <si>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</si>
  <si>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</si>
  <si>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</si>
  <si>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</si>
  <si>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</si>
  <si>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</si>
  <si>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</si>
  <si>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</si>
  <si>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</si>
  <si>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</si>
  <si>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</si>
  <si>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</si>
  <si>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</si>
  <si>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</si>
  <si>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</si>
  <si>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</si>
  <si>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</si>
  <si>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</si>
  <si>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</si>
  <si>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</si>
  <si>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</si>
  <si>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</si>
  <si>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</si>
  <si>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</si>
  <si>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</si>
  <si>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</si>
  <si>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</si>
  <si>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Ind10</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</si>
  <si>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</si>
  <si>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</si>
  <si>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</si>
  <si>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</si>
  <si>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</si>
  <si>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</si>
  <si>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</si>
  <si>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</si>
  <si>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</si>
  <si>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</si>
  <si>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</si>
  <si>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</si>
  <si>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</si>
  <si>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</si>
  <si>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</si>
  <si>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</si>
  <si>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</si>
  <si>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</si>
  <si>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</si>
  <si>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</si>
  <si>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</si>
  <si>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</si>
  <si>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</si>
  <si>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</si>
  <si>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</si>
  <si>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</si>
  <si>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</si>
  <si>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</si>
  <si>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</si>
  <si>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</si>
  <si>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</si>
  <si>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 xml:space="preserve">INFLUENZA EQUINA </t>
  </si>
  <si>
    <t>Data_envio SVE_SFA</t>
  </si>
  <si>
    <t>Data_envio SFA_CIEP</t>
  </si>
  <si>
    <t>VALIDAÇÃO_INFORME</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</si>
  <si>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</si>
  <si>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</si>
  <si>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</si>
  <si>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</si>
  <si>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</si>
  <si>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</si>
  <si>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</si>
  <si>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</si>
  <si>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</si>
  <si>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</si>
  <si>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</si>
  <si>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</si>
  <si>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</si>
  <si>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</si>
  <si>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</si>
  <si>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</si>
  <si>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</si>
  <si>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</si>
  <si>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</si>
  <si>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</si>
  <si>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LOQUE AMERICANA/ CRIA PÚTRIDA AMERICANA</t>
  </si>
  <si>
    <t>Tipo_estab</t>
  </si>
  <si>
    <t>Total de focos</t>
  </si>
  <si>
    <t>Total de Focos</t>
  </si>
  <si>
    <t>EQUINOCOCOSE/HIDATIDOSE</t>
  </si>
  <si>
    <t xml:space="preserve">Doença                                                            </t>
  </si>
  <si>
    <t>Mortos</t>
  </si>
  <si>
    <t>NOTIFICAÇÃO</t>
  </si>
  <si>
    <t>uf+mun</t>
  </si>
  <si>
    <t>UF + MUN</t>
  </si>
  <si>
    <t>UF + MUNTODOS</t>
  </si>
  <si>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</si>
  <si>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</si>
  <si>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BRUCELOSE SUÍNA (</t>
    </r>
    <r>
      <rPr>
        <i/>
        <sz val="11"/>
        <color theme="1"/>
        <rFont val="Calibri"/>
        <family val="2"/>
        <scheme val="minor"/>
      </rPr>
      <t>Brucella suis)</t>
    </r>
  </si>
  <si>
    <r>
      <t>SURRA (</t>
    </r>
    <r>
      <rPr>
        <i/>
        <sz val="11"/>
        <color theme="1"/>
        <rFont val="Calibri"/>
        <family val="2"/>
        <scheme val="minor"/>
      </rPr>
      <t>Trypanosoma evansi</t>
    </r>
    <r>
      <rPr>
        <sz val="11"/>
        <color theme="1"/>
        <rFont val="Calibri"/>
        <family val="2"/>
        <scheme val="minor"/>
      </rPr>
      <t xml:space="preserve">) </t>
    </r>
  </si>
  <si>
    <t>FEBRE DO NILO OCIDENTAL</t>
  </si>
  <si>
    <t>MUA</t>
  </si>
  <si>
    <t>Santa Izabel do Pará</t>
  </si>
  <si>
    <t>Couto de Magalhães</t>
  </si>
  <si>
    <t>São Valério da Natividade</t>
  </si>
  <si>
    <t>Itapajé</t>
  </si>
  <si>
    <t>Serra Caiada</t>
  </si>
  <si>
    <t>São Domingos de Pombal</t>
  </si>
  <si>
    <t>Seridó</t>
  </si>
  <si>
    <t>Belém de São Francisco</t>
  </si>
  <si>
    <t>Lagoa do Itaenga</t>
  </si>
  <si>
    <t>Brasópolis</t>
  </si>
  <si>
    <t>Parati</t>
  </si>
  <si>
    <t>Trajano de Morais</t>
  </si>
  <si>
    <t>Maçambara</t>
  </si>
  <si>
    <t>Santana do Livramento</t>
  </si>
  <si>
    <t>Amambaí</t>
  </si>
  <si>
    <t>Luciára</t>
  </si>
  <si>
    <t>presente ausente</t>
  </si>
  <si>
    <t>UF + MUNICIPIO</t>
  </si>
  <si>
    <t>MAEDI-VISNA</t>
  </si>
  <si>
    <t xml:space="preserve">LOQUE EUROPÉIA/CRIA PÚTRIDA EUROPÉIA </t>
  </si>
  <si>
    <t/>
  </si>
  <si>
    <t>AVES</t>
  </si>
  <si>
    <t>MORMO</t>
  </si>
  <si>
    <t>BRUCELOSE</t>
  </si>
  <si>
    <t>TUBERCULOSE</t>
  </si>
  <si>
    <t>RAIVA</t>
  </si>
  <si>
    <t xml:space="preserve">Aves vacinadas </t>
  </si>
  <si>
    <t>Ind11</t>
  </si>
  <si>
    <t xml:space="preserve">Propriedades com vacinação </t>
  </si>
  <si>
    <t xml:space="preserve">LARINGOTRAQUEÍTE INFECCIOSA AVIÁRIA </t>
  </si>
  <si>
    <t>Detecção de alteração no perfil  epidemiológico ou no padrão de ocorrência</t>
  </si>
  <si>
    <t>Detecção de alteração no perfil epidemiológico ou no padrão de ocorrência</t>
  </si>
  <si>
    <r>
      <t xml:space="preserve"> Envio de  relatório (2 a  23) ou FORM-IN (24 a 43) ao </t>
    </r>
    <r>
      <rPr>
        <sz val="11"/>
        <color theme="1"/>
        <rFont val="Calibri"/>
        <family val="2"/>
        <scheme val="minor"/>
      </rPr>
      <t xml:space="preserve">notifica.dsa@  agricultura.gov.br </t>
    </r>
  </si>
  <si>
    <r>
      <t xml:space="preserve">BOTULISMO </t>
    </r>
    <r>
      <rPr>
        <i/>
        <sz val="11"/>
        <color theme="1"/>
        <rFont val="Calibri"/>
        <family val="2"/>
        <scheme val="minor"/>
      </rPr>
      <t xml:space="preserve">(Clostridium botulinum) </t>
    </r>
  </si>
  <si>
    <r>
      <t>CAMPILOB. GENITAL BOVINA (</t>
    </r>
    <r>
      <rPr>
        <i/>
        <sz val="11"/>
        <color theme="1"/>
        <rFont val="Calibri"/>
        <family val="2"/>
        <scheme val="minor"/>
      </rPr>
      <t>Campylobacter fetus subsp. veneralis</t>
    </r>
    <r>
      <rPr>
        <sz val="11"/>
        <color theme="1"/>
        <rFont val="Calibri"/>
        <family val="2"/>
        <scheme val="minor"/>
      </rPr>
      <t xml:space="preserve">) </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</si>
  <si>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</si>
  <si>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</si>
  <si>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MIÍASE (</t>
    </r>
    <r>
      <rPr>
        <i/>
        <sz val="11"/>
        <color theme="1"/>
        <rFont val="Calibri"/>
        <family val="2"/>
        <scheme val="minor"/>
      </rPr>
      <t>Cochliomyia hominivorax</t>
    </r>
    <r>
      <rPr>
        <sz val="11"/>
        <color theme="1"/>
        <rFont val="Calibri"/>
        <family val="2"/>
        <scheme val="minor"/>
      </rPr>
      <t xml:space="preserve">) </t>
    </r>
  </si>
  <si>
    <r>
      <t>PARATUBERCULOSE (</t>
    </r>
    <r>
      <rPr>
        <i/>
        <sz val="11"/>
        <color theme="1"/>
        <rFont val="Calibri"/>
        <family val="2"/>
        <scheme val="minor"/>
      </rPr>
      <t>Mycobacterium avium subsp. paratuberculosis</t>
    </r>
    <r>
      <rPr>
        <sz val="11"/>
        <color theme="1"/>
        <rFont val="Calibri"/>
        <family val="2"/>
        <scheme val="minor"/>
      </rPr>
      <t>)</t>
    </r>
  </si>
  <si>
    <r>
      <t>RINOPNEUMONIA EQUINA (</t>
    </r>
    <r>
      <rPr>
        <i/>
        <sz val="11"/>
        <color theme="1"/>
        <rFont val="Calibri"/>
        <family val="2"/>
        <scheme val="minor"/>
      </rPr>
      <t>Herpes virus 1</t>
    </r>
    <r>
      <rPr>
        <sz val="11"/>
        <color theme="1"/>
        <rFont val="Calibri"/>
        <family val="2"/>
        <scheme val="minor"/>
      </rPr>
      <t>)</t>
    </r>
  </si>
  <si>
    <r>
      <t>SALMONELOSE  (</t>
    </r>
    <r>
      <rPr>
        <i/>
        <sz val="11"/>
        <color theme="1"/>
        <rFont val="Calibri"/>
        <family val="2"/>
        <scheme val="minor"/>
      </rPr>
      <t>Salmonella abortusovis)</t>
    </r>
  </si>
  <si>
    <r>
      <t>TRIPANOSOMOSE (</t>
    </r>
    <r>
      <rPr>
        <i/>
        <sz val="11"/>
        <color theme="1"/>
        <rFont val="Calibri"/>
        <family val="2"/>
        <scheme val="minor"/>
      </rPr>
      <t>Trypanossoma vivax</t>
    </r>
    <r>
      <rPr>
        <sz val="11"/>
        <color theme="1"/>
        <rFont val="Calibri"/>
        <family val="2"/>
        <scheme val="minor"/>
      </rPr>
      <t>)</t>
    </r>
  </si>
  <si>
    <r>
      <t>AGALAXIA CONTAGIOSA (</t>
    </r>
    <r>
      <rPr>
        <i/>
        <sz val="11"/>
        <color theme="1"/>
        <rFont val="Calibri"/>
        <family val="2"/>
        <scheme val="minor"/>
      </rPr>
      <t>Mycoplasma agalactiae</t>
    </r>
    <r>
      <rPr>
        <sz val="11"/>
        <color theme="1"/>
        <rFont val="Calibri"/>
        <family val="2"/>
        <scheme val="minor"/>
      </rPr>
      <t xml:space="preserve">) </t>
    </r>
  </si>
  <si>
    <r>
      <t>ANTRAZ /CARBÚNCULO HEMÁTICO/ BACTERIANO (</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</si>
  <si>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ENCEFALOMIELITE EQUINA DO LESTE</t>
    </r>
    <r>
      <rPr>
        <b/>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</si>
  <si>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</si>
  <si>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r>
      <t>SURRA (</t>
    </r>
    <r>
      <rPr>
        <i/>
        <sz val="11"/>
        <color theme="1"/>
        <rFont val="Calibri"/>
        <family val="2"/>
        <scheme val="minor"/>
      </rPr>
      <t>Trypanossoma evansi</t>
    </r>
    <r>
      <rPr>
        <sz val="11"/>
        <color theme="1"/>
        <rFont val="Calibri"/>
        <family val="2"/>
        <scheme val="minor"/>
      </rPr>
      <t>)</t>
    </r>
  </si>
  <si>
    <r>
      <t>TRIQUINELOSE (</t>
    </r>
    <r>
      <rPr>
        <i/>
        <sz val="11"/>
        <color theme="1"/>
        <rFont val="Calibri"/>
        <family val="2"/>
        <scheme val="minor"/>
      </rPr>
      <t>Trichinella spiralis</t>
    </r>
    <r>
      <rPr>
        <sz val="11"/>
        <color theme="1"/>
        <rFont val="Calibri"/>
        <family val="2"/>
        <scheme val="minor"/>
      </rPr>
      <t xml:space="preserve">) </t>
    </r>
  </si>
  <si>
    <r>
      <t xml:space="preserve">PARATUBERCULOSE </t>
    </r>
    <r>
      <rPr>
        <i/>
        <sz val="11"/>
        <color theme="1"/>
        <rFont val="Calibri"/>
        <family val="2"/>
        <scheme val="minor"/>
      </rPr>
      <t>(Mycobacterium avium subsp. paratuberculosis</t>
    </r>
    <r>
      <rPr>
        <sz val="11"/>
        <color theme="1"/>
        <rFont val="Calibri"/>
        <family val="2"/>
        <scheme val="minor"/>
      </rPr>
      <t>)</t>
    </r>
  </si>
  <si>
    <r>
      <t>MICOPLASMOSE (</t>
    </r>
    <r>
      <rPr>
        <i/>
        <sz val="11"/>
        <color theme="1"/>
        <rFont val="Calibri"/>
        <family val="2"/>
        <scheme val="minor"/>
      </rPr>
      <t>M. gallisepticum</t>
    </r>
    <r>
      <rPr>
        <sz val="11"/>
        <color theme="1"/>
        <rFont val="Calibri"/>
        <family val="2"/>
        <scheme val="minor"/>
      </rPr>
      <t>)</t>
    </r>
  </si>
  <si>
    <r>
      <t>MICOPLASMOSE (</t>
    </r>
    <r>
      <rPr>
        <i/>
        <sz val="11"/>
        <color theme="1"/>
        <rFont val="Calibri"/>
        <family val="2"/>
        <scheme val="minor"/>
      </rPr>
      <t>M. melleagridis</t>
    </r>
    <r>
      <rPr>
        <sz val="11"/>
        <color theme="1"/>
        <rFont val="Calibri"/>
        <family val="2"/>
        <scheme val="minor"/>
      </rPr>
      <t>)</t>
    </r>
  </si>
  <si>
    <r>
      <t>MICOPLASMOSE (</t>
    </r>
    <r>
      <rPr>
        <i/>
        <sz val="11"/>
        <color theme="1"/>
        <rFont val="Calibri"/>
        <family val="2"/>
        <scheme val="minor"/>
      </rPr>
      <t>M. synoviae</t>
    </r>
    <r>
      <rPr>
        <sz val="11"/>
        <color theme="1"/>
        <rFont val="Calibri"/>
        <family val="2"/>
        <scheme val="minor"/>
      </rPr>
      <t>)</t>
    </r>
  </si>
  <si>
    <r>
      <t>SALMONELOSE (</t>
    </r>
    <r>
      <rPr>
        <i/>
        <sz val="11"/>
        <color theme="1"/>
        <rFont val="Calibri"/>
        <family val="2"/>
        <scheme val="minor"/>
      </rPr>
      <t xml:space="preserve">S. </t>
    </r>
    <r>
      <rPr>
        <sz val="11"/>
        <color theme="1"/>
        <rFont val="Calibri"/>
        <family val="2"/>
        <scheme val="minor"/>
      </rPr>
      <t>Enteritidis)</t>
    </r>
  </si>
  <si>
    <r>
      <t>TIFO AVIÁRIO  (</t>
    </r>
    <r>
      <rPr>
        <i/>
        <sz val="11"/>
        <color theme="1"/>
        <rFont val="Calibri"/>
        <family val="2"/>
        <scheme val="minor"/>
      </rPr>
      <t xml:space="preserve">S. </t>
    </r>
    <r>
      <rPr>
        <sz val="11"/>
        <color theme="1"/>
        <rFont val="Calibri"/>
        <family val="2"/>
        <scheme val="minor"/>
      </rPr>
      <t>Gallinarum)</t>
    </r>
  </si>
  <si>
    <r>
      <t>PULOROSE (</t>
    </r>
    <r>
      <rPr>
        <i/>
        <sz val="11"/>
        <color theme="1"/>
        <rFont val="Calibri"/>
        <family val="2"/>
        <scheme val="minor"/>
      </rPr>
      <t xml:space="preserve">S. </t>
    </r>
    <r>
      <rPr>
        <sz val="11"/>
        <color theme="1"/>
        <rFont val="Calibri"/>
        <family val="2"/>
        <scheme val="minor"/>
      </rPr>
      <t>Pullorum)</t>
    </r>
  </si>
  <si>
    <r>
      <t>SALMONELOSE (</t>
    </r>
    <r>
      <rPr>
        <i/>
        <sz val="11"/>
        <color theme="1"/>
        <rFont val="Calibri"/>
        <family val="2"/>
        <scheme val="minor"/>
      </rPr>
      <t xml:space="preserve">S. </t>
    </r>
    <r>
      <rPr>
        <sz val="11"/>
        <color theme="1"/>
        <rFont val="Calibri"/>
        <family val="2"/>
        <scheme val="minor"/>
      </rPr>
      <t xml:space="preserve">Typhimurium) </t>
    </r>
  </si>
  <si>
    <t>Informe                    Versão III - 2019</t>
  </si>
  <si>
    <t xml:space="preserve">HA </t>
  </si>
  <si>
    <t>FC</t>
  </si>
  <si>
    <t>D. rotundus</t>
  </si>
  <si>
    <t>morcego hematófago</t>
  </si>
</sst>
</file>

<file path=xl/styles.xml><?xml version="1.0" encoding="utf-8"?>
<styleSheet xmlns="http://schemas.openxmlformats.org/spreadsheetml/2006/main" xmlns:mc="http://schemas.openxmlformats.org/markup-compatibility/2006" xmlns:x14ac="http://schemas.microsoft.com/office/spreadsheetml/2009/9/ac" mc:Ignorable="x14ac">
  <fonts count="60">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81"/>
      <name val="Calibri"/>
      <family val="2"/>
      <scheme val="minor"/>
    </font>
    <font>
      <sz val="11"/>
      <color indexed="81"/>
      <name val="Calibri"/>
      <family val="2"/>
      <scheme val="minor"/>
    </font>
    <font>
      <b/>
      <u/>
      <sz val="10"/>
      <color indexed="81"/>
      <name val="Calibri"/>
      <family val="2"/>
      <scheme val="minor"/>
    </font>
    <font>
      <i/>
      <sz val="11"/>
      <color theme="1"/>
      <name val="Calibri"/>
      <family val="2"/>
      <scheme val="minor"/>
    </font>
    <font>
      <b/>
      <i/>
      <sz val="11"/>
      <color theme="1"/>
      <name val="Calibri"/>
      <family val="2"/>
      <scheme val="minor"/>
    </font>
    <font>
      <b/>
      <sz val="10"/>
      <color indexed="81"/>
      <name val="Calibri"/>
      <family val="2"/>
    </font>
    <font>
      <b/>
      <sz val="10"/>
      <color indexed="81"/>
      <name val="Calibri "/>
    </font>
    <font>
      <b/>
      <sz val="11"/>
      <color theme="1"/>
      <name val="Calibri"/>
      <family val="2"/>
      <scheme val="minor"/>
    </font>
    <font>
      <b/>
      <sz val="11"/>
      <name val="Calibri"/>
      <family val="2"/>
      <scheme val="minor"/>
    </font>
    <font>
      <sz val="11"/>
      <color theme="1"/>
      <name val="Calibri"/>
      <family val="2"/>
      <scheme val="minor"/>
    </font>
    <font>
      <sz val="10"/>
      <color theme="1"/>
      <name val="Calibri"/>
      <family val="2"/>
      <scheme val="minor"/>
    </font>
    <font>
      <sz val="10"/>
      <name val="Calibri"/>
      <family val="2"/>
      <scheme val="minor"/>
    </font>
    <font>
      <sz val="12"/>
      <color rgb="FF2F2F2F"/>
      <name val="Calibri"/>
      <family val="2"/>
      <scheme val="minor"/>
    </font>
    <font>
      <b/>
      <sz val="10"/>
      <color theme="1"/>
      <name val="Calibri"/>
      <family val="2"/>
      <scheme val="minor"/>
    </font>
    <font>
      <b/>
      <sz val="10"/>
      <name val="Calibri"/>
      <family val="2"/>
      <scheme val="minor"/>
    </font>
    <font>
      <sz val="11"/>
      <color rgb="FF000000"/>
      <name val="Calibri"/>
      <family val="2"/>
      <scheme val="minor"/>
    </font>
    <font>
      <b/>
      <sz val="11"/>
      <color rgb="FF000000"/>
      <name val="Calibri"/>
      <family val="2"/>
      <scheme val="minor"/>
    </font>
    <font>
      <b/>
      <sz val="10"/>
      <color rgb="FFFF0000"/>
      <name val="Calibri"/>
      <family val="2"/>
      <scheme val="minor"/>
    </font>
    <font>
      <b/>
      <sz val="9"/>
      <color theme="1"/>
      <name val="Calibri"/>
      <family val="2"/>
      <scheme val="minor"/>
    </font>
    <font>
      <sz val="11"/>
      <color theme="9"/>
      <name val="Calibri"/>
      <family val="2"/>
      <scheme val="minor"/>
    </font>
    <font>
      <b/>
      <sz val="10"/>
      <color theme="1"/>
      <name val="Calibri"/>
      <family val="2"/>
      <scheme val="minor"/>
    </font>
    <font>
      <b/>
      <sz val="10"/>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color theme="1"/>
      <name val="Calibri"/>
      <family val="2"/>
      <scheme val="minor"/>
    </font>
    <font>
      <sz val="11"/>
      <name val="Calibri"/>
      <family val="2"/>
      <scheme val="minor"/>
    </font>
    <font>
      <sz val="12"/>
      <color rgb="FF2F2F2F"/>
      <name val="Calibri"/>
      <family val="2"/>
      <scheme val="minor"/>
    </font>
    <font>
      <sz val="9"/>
      <color theme="1"/>
      <name val="Calibri"/>
      <family val="2"/>
      <scheme val="minor"/>
    </font>
    <font>
      <b/>
      <sz val="10"/>
      <color rgb="FFFF0000"/>
      <name val="Calibri"/>
      <family val="2"/>
      <scheme val="minor"/>
    </font>
    <font>
      <sz val="11"/>
      <color rgb="FFFF0000"/>
      <name val="Calibri"/>
      <family val="2"/>
      <scheme val="minor"/>
    </font>
    <font>
      <sz val="10"/>
      <color rgb="FFFF0000"/>
      <name val="Calibri"/>
      <family val="2"/>
      <scheme val="minor"/>
    </font>
    <font>
      <sz val="10"/>
      <color theme="8"/>
      <name val="Calibri"/>
      <family val="2"/>
      <scheme val="minor"/>
    </font>
    <font>
      <b/>
      <sz val="10"/>
      <color theme="1"/>
      <name val="Calibri"/>
      <family val="2"/>
      <scheme val="minor"/>
    </font>
    <font>
      <b/>
      <sz val="10"/>
      <name val="Calibri"/>
      <family val="2"/>
      <scheme val="minor"/>
    </font>
    <font>
      <sz val="10"/>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79998168889431442"/>
        <bgColor indexed="64"/>
      </patternFill>
    </fill>
  </fills>
  <borders count="3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style="thin">
        <color theme="2" tint="-0.24994659260841701"/>
      </right>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0.24994659260841701"/>
      </left>
      <right/>
      <top style="thin">
        <color theme="2" tint="-0.24994659260841701"/>
      </top>
      <bottom/>
      <diagonal/>
    </border>
    <border>
      <left/>
      <right/>
      <top/>
      <bottom style="thin">
        <color theme="2" tint="-0.24994659260841701"/>
      </bottom>
      <diagonal/>
    </border>
    <border>
      <left/>
      <right/>
      <top style="thin">
        <color theme="2" tint="-0.24994659260841701"/>
      </top>
      <bottom/>
      <diagonal/>
    </border>
    <border>
      <left/>
      <right style="thin">
        <color theme="2" tint="-0.24994659260841701"/>
      </right>
      <top style="thin">
        <color theme="2" tint="-0.24994659260841701"/>
      </top>
      <bottom/>
      <diagonal/>
    </border>
    <border>
      <left style="thin">
        <color indexed="64"/>
      </left>
      <right style="thin">
        <color indexed="64"/>
      </right>
      <top style="thin">
        <color indexed="64"/>
      </top>
      <bottom style="thin">
        <color theme="2" tint="-0.24994659260841701"/>
      </bottom>
      <diagonal/>
    </border>
    <border>
      <left/>
      <right/>
      <top/>
      <bottom style="thin">
        <color theme="0" tint="-0.34998626667073579"/>
      </bottom>
      <diagonal/>
    </border>
    <border>
      <left style="thin">
        <color theme="2" tint="-0.24994659260841701"/>
      </left>
      <right style="thin">
        <color theme="2" tint="-0.24994659260841701"/>
      </right>
      <top/>
      <bottom style="thin">
        <color theme="0" tint="-0.34998626667073579"/>
      </bottom>
      <diagonal/>
    </border>
    <border>
      <left style="thin">
        <color theme="2" tint="-0.24994659260841701"/>
      </left>
      <right/>
      <top/>
      <bottom style="thin">
        <color theme="0" tint="-0.34998626667073579"/>
      </bottom>
      <diagonal/>
    </border>
    <border>
      <left/>
      <right style="thin">
        <color theme="2" tint="-0.24994659260841701"/>
      </right>
      <top/>
      <bottom style="thin">
        <color theme="0" tint="-0.34998626667073579"/>
      </bottom>
      <diagonal/>
    </border>
    <border>
      <left/>
      <right style="thin">
        <color theme="0" tint="-0.34998626667073579"/>
      </right>
      <top/>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0" tint="-0.34998626667073579"/>
      </right>
      <top style="thin">
        <color theme="2" tint="-0.24994659260841701"/>
      </top>
      <bottom style="thin">
        <color theme="2" tint="-0.24994659260841701"/>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2" tint="-0.24994659260841701"/>
      </top>
      <bottom style="thin">
        <color theme="2" tint="-0.24994659260841701"/>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4">
    <xf numFmtId="0" fontId="0" fillId="0" borderId="0"/>
    <xf numFmtId="0" fontId="6" fillId="0" borderId="0"/>
    <xf numFmtId="0" fontId="6" fillId="0" borderId="0"/>
    <xf numFmtId="0" fontId="21" fillId="0" borderId="0" applyNumberFormat="0" applyFill="0" applyBorder="0" applyAlignment="0" applyProtection="0"/>
  </cellStyleXfs>
  <cellXfs count="273">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7" fillId="3" borderId="0" xfId="0" applyFont="1" applyFill="1"/>
    <xf numFmtId="0" fontId="7" fillId="3" borderId="0" xfId="0" applyFont="1" applyFill="1" applyBorder="1"/>
    <xf numFmtId="0" fontId="7" fillId="0" borderId="0" xfId="0" applyFont="1" applyBorder="1"/>
    <xf numFmtId="0" fontId="7" fillId="0" borderId="0" xfId="0" applyFont="1"/>
    <xf numFmtId="0" fontId="7" fillId="4" borderId="0" xfId="0" applyNumberFormat="1" applyFont="1" applyFill="1" applyBorder="1" applyAlignment="1">
      <alignment horizontal="center"/>
    </xf>
    <xf numFmtId="0" fontId="7" fillId="5" borderId="0" xfId="0" applyFont="1" applyFill="1" applyBorder="1"/>
    <xf numFmtId="0" fontId="8" fillId="0" borderId="0" xfId="0" applyFont="1" applyFill="1" applyBorder="1" applyAlignment="1" applyProtection="1">
      <alignment horizontal="left" vertical="center" wrapText="1"/>
      <protection locked="0"/>
    </xf>
    <xf numFmtId="0" fontId="10" fillId="0" borderId="0" xfId="0" applyFont="1" applyFill="1" applyBorder="1"/>
    <xf numFmtId="0" fontId="7" fillId="0" borderId="0" xfId="0" applyFont="1" applyFill="1" applyBorder="1"/>
    <xf numFmtId="0" fontId="8" fillId="0" borderId="0" xfId="0" applyFont="1" applyFill="1" applyBorder="1" applyAlignment="1" applyProtection="1">
      <alignment horizontal="left" vertical="center" wrapText="1" shrinkToFit="1"/>
      <protection locked="0"/>
    </xf>
    <xf numFmtId="0" fontId="15" fillId="0" borderId="0" xfId="0" applyFont="1" applyBorder="1" applyAlignment="1" applyProtection="1">
      <alignment horizontal="left" wrapText="1"/>
      <protection locked="0"/>
    </xf>
    <xf numFmtId="0" fontId="15" fillId="0" borderId="0" xfId="0" applyFont="1" applyFill="1" applyBorder="1" applyAlignment="1" applyProtection="1">
      <alignment horizontal="left" vertical="center" wrapText="1"/>
      <protection locked="0"/>
    </xf>
    <xf numFmtId="0" fontId="15" fillId="0" borderId="0" xfId="0" applyFont="1" applyFill="1" applyBorder="1" applyAlignment="1" applyProtection="1">
      <alignment horizontal="left" vertical="center" wrapText="1" shrinkToFit="1"/>
      <protection locked="0"/>
    </xf>
    <xf numFmtId="0" fontId="7" fillId="0" borderId="0" xfId="1" applyFont="1" applyBorder="1" applyAlignment="1"/>
    <xf numFmtId="0" fontId="7" fillId="0" borderId="0" xfId="1" applyFont="1" applyFill="1" applyBorder="1" applyAlignment="1"/>
    <xf numFmtId="0" fontId="8" fillId="0" borderId="0" xfId="2" applyFont="1" applyFill="1" applyBorder="1" applyAlignment="1" applyProtection="1">
      <alignment horizontal="left" vertical="justify" wrapText="1"/>
    </xf>
    <xf numFmtId="0" fontId="9" fillId="0" borderId="0" xfId="2" applyFont="1" applyBorder="1" applyAlignment="1" applyProtection="1">
      <alignment horizontal="justify" vertical="justify"/>
    </xf>
    <xf numFmtId="0" fontId="18" fillId="0" borderId="0" xfId="0" applyFont="1" applyBorder="1"/>
    <xf numFmtId="0" fontId="19" fillId="0" borderId="0" xfId="0" applyFont="1" applyBorder="1"/>
    <xf numFmtId="0" fontId="1" fillId="7" borderId="13" xfId="0" applyFont="1" applyFill="1" applyBorder="1" applyAlignment="1">
      <alignment horizontal="center"/>
    </xf>
    <xf numFmtId="0" fontId="21" fillId="0" borderId="0" xfId="3" applyBorder="1"/>
    <xf numFmtId="0" fontId="16" fillId="0" borderId="0" xfId="0" applyFont="1" applyBorder="1" applyAlignment="1">
      <alignment horizontal="center"/>
    </xf>
    <xf numFmtId="0" fontId="7" fillId="0" borderId="0" xfId="0" applyFont="1" applyBorder="1" applyAlignment="1">
      <alignment horizontal="center"/>
    </xf>
    <xf numFmtId="0" fontId="20" fillId="0" borderId="0" xfId="0" applyFont="1" applyBorder="1"/>
    <xf numFmtId="0" fontId="7" fillId="0" borderId="0" xfId="1" applyFont="1" applyBorder="1" applyAlignment="1">
      <alignment horizontal="center"/>
    </xf>
    <xf numFmtId="0" fontId="31" fillId="4" borderId="4"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1" fontId="31" fillId="2" borderId="4"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1" fontId="31" fillId="2" borderId="5" xfId="0" applyNumberFormat="1" applyFont="1" applyFill="1" applyBorder="1" applyAlignment="1" applyProtection="1">
      <alignment horizontal="center" vertical="center" wrapText="1"/>
    </xf>
    <xf numFmtId="1" fontId="31" fillId="2" borderId="0" xfId="0" applyNumberFormat="1" applyFont="1" applyFill="1" applyBorder="1" applyAlignment="1" applyProtection="1">
      <alignment horizontal="center" vertical="center" wrapText="1"/>
    </xf>
    <xf numFmtId="0" fontId="33" fillId="0" borderId="0" xfId="0" applyFont="1" applyAlignment="1" applyProtection="1">
      <alignment horizontal="center" vertical="center" wrapText="1"/>
    </xf>
    <xf numFmtId="0" fontId="33" fillId="2" borderId="0" xfId="0" applyFont="1" applyFill="1" applyAlignment="1" applyProtection="1">
      <alignment horizontal="center" vertical="center"/>
    </xf>
    <xf numFmtId="0" fontId="31" fillId="2" borderId="2" xfId="0" applyFont="1" applyFill="1" applyBorder="1" applyAlignment="1" applyProtection="1">
      <alignment horizontal="center" vertical="center"/>
    </xf>
    <xf numFmtId="0" fontId="33" fillId="0" borderId="0" xfId="0" applyFont="1" applyAlignment="1" applyProtection="1">
      <alignment horizontal="center"/>
    </xf>
    <xf numFmtId="0" fontId="31" fillId="2" borderId="2" xfId="0" applyFont="1" applyFill="1" applyBorder="1" applyAlignment="1" applyProtection="1">
      <alignment horizontal="center"/>
    </xf>
    <xf numFmtId="0" fontId="34" fillId="4" borderId="4" xfId="0" applyFont="1" applyFill="1" applyBorder="1" applyAlignment="1" applyProtection="1">
      <alignment horizontal="center" vertical="center" wrapText="1"/>
    </xf>
    <xf numFmtId="0" fontId="34" fillId="0" borderId="4" xfId="0" applyFont="1" applyBorder="1" applyAlignment="1" applyProtection="1">
      <alignment horizontal="center" vertical="center" wrapText="1"/>
      <protection locked="0"/>
    </xf>
    <xf numFmtId="1" fontId="34" fillId="0" borderId="4" xfId="0" applyNumberFormat="1" applyFont="1" applyBorder="1" applyAlignment="1" applyProtection="1">
      <alignment horizontal="center" vertical="center" wrapText="1"/>
      <protection locked="0"/>
    </xf>
    <xf numFmtId="3" fontId="35" fillId="8" borderId="6" xfId="0" applyNumberFormat="1" applyFont="1" applyFill="1" applyBorder="1" applyAlignment="1" applyProtection="1">
      <alignment horizontal="center" vertical="center" wrapText="1"/>
      <protection hidden="1"/>
    </xf>
    <xf numFmtId="0" fontId="34" fillId="8" borderId="4" xfId="0" applyFont="1" applyFill="1" applyBorder="1" applyAlignment="1" applyProtection="1">
      <alignment horizontal="center" vertical="center" wrapText="1"/>
      <protection hidden="1"/>
    </xf>
    <xf numFmtId="0" fontId="34" fillId="8" borderId="6" xfId="0" applyFont="1" applyFill="1" applyBorder="1" applyAlignment="1" applyProtection="1">
      <alignment horizontal="center" vertical="center" wrapText="1"/>
      <protection hidden="1"/>
    </xf>
    <xf numFmtId="0" fontId="33" fillId="8" borderId="4" xfId="0" applyFont="1" applyFill="1" applyBorder="1" applyAlignment="1" applyProtection="1">
      <alignment horizontal="center" vertical="center"/>
      <protection hidden="1"/>
    </xf>
    <xf numFmtId="0" fontId="36" fillId="0" borderId="0" xfId="0" applyFont="1" applyAlignment="1" applyProtection="1">
      <alignment horizontal="center"/>
    </xf>
    <xf numFmtId="0" fontId="33" fillId="0" borderId="0" xfId="0" applyFont="1" applyAlignment="1" applyProtection="1">
      <alignment horizontal="center" vertical="center"/>
    </xf>
    <xf numFmtId="0" fontId="33" fillId="0" borderId="0" xfId="0" applyFont="1" applyProtection="1"/>
    <xf numFmtId="0" fontId="34" fillId="0" borderId="0" xfId="0" applyFont="1" applyAlignment="1" applyProtection="1">
      <alignment horizontal="center" vertical="center" wrapText="1"/>
    </xf>
    <xf numFmtId="0" fontId="34" fillId="8" borderId="11" xfId="0" applyFont="1" applyFill="1" applyBorder="1" applyAlignment="1" applyProtection="1">
      <alignment horizontal="center" vertical="center" wrapText="1"/>
      <protection hidden="1"/>
    </xf>
    <xf numFmtId="0" fontId="33" fillId="0" borderId="0" xfId="0" applyFont="1"/>
    <xf numFmtId="0" fontId="37" fillId="4" borderId="4" xfId="0" applyFont="1" applyFill="1" applyBorder="1" applyAlignment="1" applyProtection="1">
      <alignment horizontal="center" vertical="center"/>
      <protection hidden="1"/>
    </xf>
    <xf numFmtId="0" fontId="37" fillId="2" borderId="4" xfId="0" applyFont="1" applyFill="1" applyBorder="1" applyAlignment="1" applyProtection="1">
      <alignment horizontal="center" vertical="center"/>
      <protection hidden="1"/>
    </xf>
    <xf numFmtId="1" fontId="37" fillId="2" borderId="4" xfId="0" applyNumberFormat="1" applyFont="1" applyFill="1" applyBorder="1" applyAlignment="1" applyProtection="1">
      <alignment horizontal="center" vertical="center"/>
      <protection hidden="1"/>
    </xf>
    <xf numFmtId="0" fontId="38" fillId="2" borderId="4" xfId="0" applyFont="1" applyFill="1" applyBorder="1" applyAlignment="1" applyProtection="1">
      <alignment horizontal="center" vertical="center" wrapText="1"/>
      <protection hidden="1"/>
    </xf>
    <xf numFmtId="1" fontId="38" fillId="2" borderId="4" xfId="0" applyNumberFormat="1" applyFont="1" applyFill="1" applyBorder="1" applyAlignment="1" applyProtection="1">
      <alignment horizontal="center" vertical="center" wrapText="1"/>
      <protection hidden="1"/>
    </xf>
    <xf numFmtId="0" fontId="38" fillId="2" borderId="4" xfId="0" applyFont="1" applyFill="1" applyBorder="1" applyAlignment="1" applyProtection="1">
      <alignment horizontal="center" vertical="center"/>
      <protection hidden="1"/>
    </xf>
    <xf numFmtId="0" fontId="34" fillId="4" borderId="4" xfId="0" applyFont="1" applyFill="1" applyBorder="1" applyAlignment="1" applyProtection="1">
      <alignment horizontal="center" vertical="center"/>
      <protection hidden="1"/>
    </xf>
    <xf numFmtId="0" fontId="34" fillId="0" borderId="4" xfId="0" applyFont="1" applyBorder="1" applyAlignment="1" applyProtection="1">
      <alignment horizontal="center" vertical="center"/>
      <protection locked="0"/>
    </xf>
    <xf numFmtId="1" fontId="34" fillId="0" borderId="4" xfId="0" applyNumberFormat="1" applyFont="1" applyBorder="1" applyAlignment="1" applyProtection="1">
      <alignment horizontal="center" vertical="center"/>
      <protection locked="0"/>
    </xf>
    <xf numFmtId="1" fontId="34" fillId="4" borderId="4" xfId="0" applyNumberFormat="1" applyFont="1" applyFill="1" applyBorder="1" applyAlignment="1" applyProtection="1">
      <alignment horizontal="center" vertical="center"/>
      <protection hidden="1"/>
    </xf>
    <xf numFmtId="3" fontId="35" fillId="4" borderId="4" xfId="0" applyNumberFormat="1" applyFont="1" applyFill="1" applyBorder="1" applyAlignment="1" applyProtection="1">
      <alignment horizontal="center" vertical="center" wrapText="1"/>
      <protection hidden="1"/>
    </xf>
    <xf numFmtId="0" fontId="34" fillId="0" borderId="0" xfId="0" applyFont="1" applyAlignment="1" applyProtection="1">
      <alignment horizontal="center" vertical="center"/>
    </xf>
    <xf numFmtId="0" fontId="36" fillId="0" borderId="0" xfId="0" applyFont="1" applyProtection="1"/>
    <xf numFmtId="0" fontId="34" fillId="0" borderId="0" xfId="0" applyFont="1" applyFill="1" applyBorder="1" applyAlignment="1" applyProtection="1">
      <alignment horizontal="center" vertical="center"/>
      <protection hidden="1"/>
    </xf>
    <xf numFmtId="0" fontId="33" fillId="6" borderId="0" xfId="0" applyFont="1" applyFill="1" applyAlignment="1" applyProtection="1">
      <alignment horizontal="center" vertical="center"/>
    </xf>
    <xf numFmtId="0" fontId="31" fillId="2" borderId="4" xfId="0" applyFont="1" applyFill="1" applyBorder="1" applyAlignment="1" applyProtection="1">
      <alignment horizontal="center" vertical="center"/>
    </xf>
    <xf numFmtId="1" fontId="31" fillId="2" borderId="4" xfId="0" applyNumberFormat="1" applyFont="1" applyFill="1" applyBorder="1" applyAlignment="1" applyProtection="1">
      <alignment horizontal="center" vertical="center"/>
    </xf>
    <xf numFmtId="1" fontId="32" fillId="2" borderId="4"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xf>
    <xf numFmtId="0" fontId="33" fillId="4" borderId="4" xfId="0" applyFont="1" applyFill="1" applyBorder="1" applyAlignment="1" applyProtection="1">
      <alignment horizontal="center" vertical="center" wrapText="1"/>
      <protection hidden="1"/>
    </xf>
    <xf numFmtId="0" fontId="33" fillId="4" borderId="4" xfId="0" applyFont="1" applyFill="1" applyBorder="1" applyAlignment="1" applyProtection="1">
      <alignment horizontal="center" vertical="center"/>
      <protection hidden="1"/>
    </xf>
    <xf numFmtId="0" fontId="33" fillId="0" borderId="4" xfId="0" applyFont="1" applyBorder="1" applyAlignment="1" applyProtection="1">
      <alignment horizontal="center" vertical="center"/>
      <protection locked="0"/>
    </xf>
    <xf numFmtId="1" fontId="33" fillId="0" borderId="4" xfId="0" applyNumberFormat="1" applyFont="1" applyBorder="1" applyAlignment="1" applyProtection="1">
      <alignment horizontal="center" vertical="center"/>
      <protection locked="0"/>
    </xf>
    <xf numFmtId="1" fontId="33" fillId="4" borderId="4" xfId="0" applyNumberFormat="1" applyFont="1" applyFill="1" applyBorder="1" applyAlignment="1" applyProtection="1">
      <alignment horizontal="center" vertical="center"/>
      <protection hidden="1"/>
    </xf>
    <xf numFmtId="0" fontId="33" fillId="0" borderId="0" xfId="0" applyFont="1" applyProtection="1">
      <protection locked="0"/>
    </xf>
    <xf numFmtId="0" fontId="37" fillId="4" borderId="4" xfId="0" applyFont="1" applyFill="1" applyBorder="1" applyAlignment="1" applyProtection="1">
      <alignment horizontal="center" vertical="center"/>
    </xf>
    <xf numFmtId="0" fontId="38" fillId="4" borderId="3" xfId="0"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xf>
    <xf numFmtId="0" fontId="37" fillId="4"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xf>
    <xf numFmtId="1" fontId="37" fillId="2" borderId="4"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 fontId="37" fillId="2" borderId="4" xfId="0" applyNumberFormat="1"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xf>
    <xf numFmtId="0" fontId="32" fillId="4" borderId="3" xfId="0" applyFont="1" applyFill="1" applyBorder="1" applyAlignment="1" applyProtection="1">
      <alignment horizontal="center" vertical="center" wrapText="1"/>
    </xf>
    <xf numFmtId="0" fontId="34" fillId="6" borderId="4" xfId="0" applyFont="1" applyFill="1" applyBorder="1" applyAlignment="1" applyProtection="1">
      <alignment horizontal="center" vertical="center"/>
      <protection locked="0"/>
    </xf>
    <xf numFmtId="0" fontId="34" fillId="6" borderId="0" xfId="0" applyFont="1" applyFill="1" applyAlignment="1" applyProtection="1">
      <alignment horizontal="center" vertical="center"/>
    </xf>
    <xf numFmtId="0" fontId="39" fillId="0" borderId="0" xfId="0" applyFont="1"/>
    <xf numFmtId="0" fontId="40" fillId="0" borderId="0" xfId="0" applyFont="1"/>
    <xf numFmtId="0" fontId="31" fillId="4" borderId="3" xfId="0" applyFont="1" applyFill="1" applyBorder="1" applyAlignment="1" applyProtection="1">
      <alignment horizontal="center" vertical="center"/>
    </xf>
    <xf numFmtId="0" fontId="31" fillId="4" borderId="3"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 fontId="31" fillId="2" borderId="3"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wrapText="1"/>
    </xf>
    <xf numFmtId="1" fontId="31" fillId="2" borderId="3" xfId="0" applyNumberFormat="1" applyFont="1" applyFill="1" applyBorder="1" applyAlignment="1" applyProtection="1">
      <alignment horizontal="center" vertical="center" wrapText="1"/>
    </xf>
    <xf numFmtId="0" fontId="32" fillId="2" borderId="19" xfId="0" applyFont="1" applyFill="1" applyBorder="1" applyAlignment="1" applyProtection="1">
      <alignment horizontal="center" vertical="center"/>
    </xf>
    <xf numFmtId="0" fontId="34" fillId="4" borderId="4" xfId="0" applyFont="1" applyFill="1" applyBorder="1" applyAlignment="1" applyProtection="1">
      <alignment horizontal="center" vertical="center" wrapText="1"/>
      <protection hidden="1"/>
    </xf>
    <xf numFmtId="0" fontId="37" fillId="4" borderId="4" xfId="0" applyFont="1" applyFill="1" applyBorder="1" applyAlignment="1" applyProtection="1">
      <alignment horizontal="center" vertical="center" wrapText="1"/>
      <protection hidden="1"/>
    </xf>
    <xf numFmtId="0" fontId="38" fillId="4" borderId="4" xfId="0" applyFont="1" applyFill="1" applyBorder="1" applyAlignment="1" applyProtection="1">
      <alignment horizontal="center" vertical="center" wrapText="1"/>
      <protection hidden="1"/>
    </xf>
    <xf numFmtId="0" fontId="37" fillId="2" borderId="4" xfId="0" applyFont="1" applyFill="1" applyBorder="1" applyAlignment="1" applyProtection="1">
      <alignment horizontal="center" vertical="center" wrapText="1"/>
      <protection hidden="1"/>
    </xf>
    <xf numFmtId="1" fontId="37" fillId="2" borderId="4" xfId="0" applyNumberFormat="1" applyFont="1" applyFill="1" applyBorder="1" applyAlignment="1" applyProtection="1">
      <alignment horizontal="center" vertical="center" wrapText="1"/>
      <protection hidden="1"/>
    </xf>
    <xf numFmtId="1" fontId="37" fillId="2" borderId="3" xfId="0" applyNumberFormat="1" applyFont="1" applyFill="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xf>
    <xf numFmtId="0" fontId="35" fillId="4" borderId="4" xfId="1" applyFont="1" applyFill="1" applyBorder="1" applyAlignment="1" applyProtection="1">
      <alignment horizontal="center" vertical="center" wrapText="1"/>
      <protection hidden="1"/>
    </xf>
    <xf numFmtId="0" fontId="41" fillId="4" borderId="0"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wrapText="1"/>
      <protection locked="0"/>
    </xf>
    <xf numFmtId="0" fontId="41" fillId="4" borderId="0" xfId="0" applyFont="1" applyFill="1" applyBorder="1" applyAlignment="1" applyProtection="1">
      <alignment horizontal="center" vertical="center" wrapText="1"/>
      <protection hidden="1"/>
    </xf>
    <xf numFmtId="0" fontId="35" fillId="4" borderId="4" xfId="0" applyFont="1" applyFill="1" applyBorder="1" applyAlignment="1" applyProtection="1">
      <alignment horizontal="center" vertical="center" wrapText="1"/>
      <protection hidden="1"/>
    </xf>
    <xf numFmtId="0" fontId="38" fillId="4" borderId="0" xfId="0" applyFont="1" applyFill="1" applyBorder="1" applyAlignment="1" applyProtection="1">
      <alignment horizontal="center" vertical="center" wrapText="1"/>
      <protection hidden="1"/>
    </xf>
    <xf numFmtId="0" fontId="34" fillId="0" borderId="0" xfId="0" applyFont="1" applyBorder="1" applyAlignment="1" applyProtection="1">
      <alignment horizontal="center" vertical="center" wrapText="1"/>
    </xf>
    <xf numFmtId="0" fontId="42" fillId="0" borderId="0" xfId="0" applyFont="1" applyFill="1" applyBorder="1" applyAlignment="1" applyProtection="1">
      <alignment vertical="center"/>
    </xf>
    <xf numFmtId="0" fontId="33" fillId="0" borderId="0" xfId="0" applyFont="1" applyAlignment="1" applyProtection="1">
      <alignment vertical="center"/>
    </xf>
    <xf numFmtId="3" fontId="34" fillId="0" borderId="4" xfId="0" applyNumberFormat="1" applyFont="1" applyBorder="1" applyAlignment="1" applyProtection="1">
      <alignment horizontal="center" vertical="center" wrapText="1"/>
      <protection locked="0"/>
    </xf>
    <xf numFmtId="3" fontId="34" fillId="0" borderId="5" xfId="0" applyNumberFormat="1" applyFont="1" applyBorder="1" applyAlignment="1" applyProtection="1">
      <alignment horizontal="center" vertical="center" wrapText="1"/>
      <protection locked="0"/>
    </xf>
    <xf numFmtId="3" fontId="35" fillId="0" borderId="4" xfId="0" applyNumberFormat="1" applyFont="1" applyBorder="1" applyAlignment="1" applyProtection="1">
      <alignment horizontal="center" vertical="center" wrapText="1"/>
      <protection locked="0"/>
    </xf>
    <xf numFmtId="3" fontId="35" fillId="0" borderId="5" xfId="0" applyNumberFormat="1" applyFont="1" applyBorder="1" applyAlignment="1" applyProtection="1">
      <alignment horizontal="center" vertical="center" wrapText="1"/>
      <protection locked="0"/>
    </xf>
    <xf numFmtId="3" fontId="34" fillId="0" borderId="0" xfId="0" applyNumberFormat="1" applyFont="1" applyBorder="1" applyAlignment="1" applyProtection="1">
      <alignment horizontal="center" vertical="center" wrapText="1"/>
    </xf>
    <xf numFmtId="3" fontId="34" fillId="4" borderId="0" xfId="0" applyNumberFormat="1" applyFont="1" applyFill="1" applyBorder="1" applyAlignment="1" applyProtection="1">
      <alignment horizontal="center" vertical="center" wrapText="1"/>
    </xf>
    <xf numFmtId="3" fontId="34" fillId="4" borderId="15" xfId="0" applyNumberFormat="1" applyFont="1" applyFill="1" applyBorder="1" applyAlignment="1" applyProtection="1">
      <alignment horizontal="center" vertical="center" wrapText="1"/>
    </xf>
    <xf numFmtId="3" fontId="34" fillId="4" borderId="17" xfId="0" applyNumberFormat="1" applyFont="1" applyFill="1" applyBorder="1" applyAlignment="1" applyProtection="1">
      <alignment horizontal="center" vertical="center" wrapText="1"/>
    </xf>
    <xf numFmtId="0" fontId="35" fillId="4" borderId="15" xfId="0" applyFont="1" applyFill="1" applyBorder="1" applyAlignment="1" applyProtection="1">
      <alignment horizontal="center" vertical="center" wrapText="1"/>
      <protection hidden="1"/>
    </xf>
    <xf numFmtId="0" fontId="35" fillId="4" borderId="18" xfId="0" applyFont="1" applyFill="1" applyBorder="1" applyAlignment="1" applyProtection="1">
      <alignment horizontal="center" vertical="center" wrapText="1"/>
      <protection hidden="1"/>
    </xf>
    <xf numFmtId="0" fontId="34" fillId="4" borderId="7"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wrapText="1"/>
    </xf>
    <xf numFmtId="0" fontId="35" fillId="4" borderId="7" xfId="0" applyFont="1" applyFill="1" applyBorder="1" applyAlignment="1" applyProtection="1">
      <alignment horizontal="center" vertical="center" wrapText="1"/>
      <protection hidden="1"/>
    </xf>
    <xf numFmtId="0" fontId="35" fillId="4" borderId="8" xfId="0" applyFont="1" applyFill="1" applyBorder="1" applyAlignment="1" applyProtection="1">
      <alignment horizontal="center" vertical="center" wrapText="1"/>
      <protection hidden="1"/>
    </xf>
    <xf numFmtId="0" fontId="42" fillId="0" borderId="0" xfId="0" applyFont="1" applyBorder="1" applyAlignment="1" applyProtection="1">
      <alignment vertical="center" wrapText="1"/>
    </xf>
    <xf numFmtId="3" fontId="34" fillId="4" borderId="9" xfId="0" applyNumberFormat="1" applyFont="1" applyFill="1" applyBorder="1" applyAlignment="1" applyProtection="1">
      <alignment horizontal="center" vertical="center" wrapText="1"/>
    </xf>
    <xf numFmtId="3" fontId="34" fillId="4" borderId="16" xfId="0" applyNumberFormat="1" applyFont="1" applyFill="1" applyBorder="1" applyAlignment="1" applyProtection="1">
      <alignment horizontal="center" vertical="center" wrapText="1"/>
    </xf>
    <xf numFmtId="0" fontId="35" fillId="4" borderId="9" xfId="0" applyFont="1" applyFill="1" applyBorder="1" applyAlignment="1" applyProtection="1">
      <alignment horizontal="center" vertical="center" wrapText="1"/>
      <protection hidden="1"/>
    </xf>
    <xf numFmtId="0" fontId="35" fillId="4" borderId="10" xfId="0" applyFont="1" applyFill="1" applyBorder="1" applyAlignment="1" applyProtection="1">
      <alignment horizontal="center" vertical="center" wrapText="1"/>
      <protection hidden="1"/>
    </xf>
    <xf numFmtId="0" fontId="34" fillId="6" borderId="0" xfId="0" applyFont="1" applyFill="1" applyBorder="1" applyAlignment="1" applyProtection="1">
      <alignment horizontal="center" vertical="center" wrapText="1"/>
    </xf>
    <xf numFmtId="3" fontId="34" fillId="6" borderId="0" xfId="0" applyNumberFormat="1" applyFont="1" applyFill="1" applyBorder="1" applyAlignment="1" applyProtection="1">
      <alignment horizontal="center" vertical="center" wrapText="1"/>
    </xf>
    <xf numFmtId="0" fontId="33" fillId="6" borderId="0" xfId="0" applyFont="1" applyFill="1" applyBorder="1" applyAlignment="1" applyProtection="1">
      <alignment horizontal="center" vertical="center" wrapText="1"/>
    </xf>
    <xf numFmtId="0" fontId="33" fillId="0" borderId="0" xfId="0" applyFont="1" applyAlignment="1" applyProtection="1">
      <alignment horizontal="right" vertical="center"/>
    </xf>
    <xf numFmtId="0" fontId="43" fillId="0" borderId="0" xfId="0" applyFont="1"/>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11" xfId="0" applyFont="1" applyFill="1" applyBorder="1" applyAlignment="1" applyProtection="1">
      <alignment horizontal="center" vertical="center" wrapText="1"/>
      <protection hidden="1"/>
    </xf>
    <xf numFmtId="0" fontId="45" fillId="4" borderId="11" xfId="0" applyFont="1" applyFill="1" applyBorder="1" applyAlignment="1" applyProtection="1">
      <alignment horizontal="center" vertical="center" wrapText="1"/>
      <protection hidden="1"/>
    </xf>
    <xf numFmtId="0" fontId="44" fillId="4" borderId="11"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2" borderId="0" xfId="0" applyFont="1" applyFill="1" applyBorder="1" applyAlignment="1" applyProtection="1">
      <alignment horizontal="center"/>
      <protection hidden="1"/>
    </xf>
    <xf numFmtId="0" fontId="47" fillId="2" borderId="0" xfId="0" applyFont="1" applyFill="1" applyBorder="1" applyAlignment="1" applyProtection="1">
      <alignment horizontal="center"/>
      <protection hidden="1"/>
    </xf>
    <xf numFmtId="0" fontId="46" fillId="0" borderId="0" xfId="0" applyFont="1" applyBorder="1" applyAlignment="1" applyProtection="1">
      <alignment horizontal="center"/>
      <protection hidden="1"/>
    </xf>
    <xf numFmtId="0" fontId="46" fillId="0" borderId="0" xfId="0" applyFont="1" applyAlignment="1" applyProtection="1">
      <alignment horizontal="center" vertical="center" wrapText="1"/>
      <protection hidden="1"/>
    </xf>
    <xf numFmtId="0" fontId="48" fillId="9" borderId="6" xfId="0" applyFont="1" applyFill="1" applyBorder="1" applyAlignment="1" applyProtection="1">
      <alignment horizontal="center" vertical="center" wrapText="1"/>
      <protection hidden="1"/>
    </xf>
    <xf numFmtId="0" fontId="48" fillId="9" borderId="5" xfId="0" applyFont="1" applyFill="1" applyBorder="1" applyAlignment="1" applyProtection="1">
      <alignment horizontal="center" vertical="center" wrapText="1"/>
      <protection hidden="1"/>
    </xf>
    <xf numFmtId="0" fontId="49" fillId="6" borderId="4" xfId="0" applyFont="1" applyFill="1" applyBorder="1" applyAlignment="1" applyProtection="1">
      <alignment horizontal="center" vertical="center" wrapText="1"/>
      <protection locked="0"/>
    </xf>
    <xf numFmtId="0" fontId="45" fillId="9" borderId="0" xfId="0" applyFont="1" applyFill="1" applyBorder="1" applyAlignment="1" applyProtection="1">
      <alignment horizontal="center" vertical="center" wrapText="1"/>
      <protection hidden="1"/>
    </xf>
    <xf numFmtId="0" fontId="45" fillId="9" borderId="0" xfId="0" applyFont="1" applyFill="1" applyBorder="1" applyAlignment="1" applyProtection="1">
      <alignment horizontal="center" vertical="center"/>
      <protection hidden="1"/>
    </xf>
    <xf numFmtId="1" fontId="45" fillId="9" borderId="0" xfId="0" applyNumberFormat="1" applyFont="1" applyFill="1" applyBorder="1" applyAlignment="1" applyProtection="1">
      <alignment horizontal="center" vertical="center"/>
      <protection hidden="1"/>
    </xf>
    <xf numFmtId="1" fontId="45" fillId="9" borderId="0" xfId="0" applyNumberFormat="1" applyFont="1" applyFill="1" applyBorder="1" applyAlignment="1" applyProtection="1">
      <alignment horizontal="center" vertical="center" wrapText="1"/>
      <protection hidden="1"/>
    </xf>
    <xf numFmtId="0" fontId="49" fillId="9" borderId="4" xfId="0" applyFont="1" applyFill="1" applyBorder="1" applyAlignment="1" applyProtection="1">
      <alignment horizontal="center" vertical="center" wrapText="1"/>
      <protection hidden="1"/>
    </xf>
    <xf numFmtId="0" fontId="50" fillId="0" borderId="0" xfId="0" applyFont="1" applyBorder="1" applyAlignment="1" applyProtection="1">
      <alignment horizontal="center" vertical="center" wrapText="1"/>
      <protection hidden="1"/>
    </xf>
    <xf numFmtId="1" fontId="51" fillId="0" borderId="0" xfId="0" applyNumberFormat="1" applyFont="1" applyBorder="1" applyAlignment="1" applyProtection="1">
      <alignment horizontal="center" vertical="center"/>
      <protection hidden="1"/>
    </xf>
    <xf numFmtId="0" fontId="52" fillId="0" borderId="0" xfId="0" applyFont="1" applyBorder="1"/>
    <xf numFmtId="0" fontId="46" fillId="0" borderId="0" xfId="0" applyFont="1" applyBorder="1" applyProtection="1">
      <protection hidden="1"/>
    </xf>
    <xf numFmtId="0" fontId="50" fillId="0" borderId="0" xfId="0" applyFont="1" applyAlignment="1" applyProtection="1">
      <alignment horizontal="center" vertical="center" wrapText="1"/>
      <protection hidden="1"/>
    </xf>
    <xf numFmtId="0" fontId="48" fillId="9" borderId="4" xfId="0" applyFont="1" applyFill="1" applyBorder="1" applyAlignment="1" applyProtection="1">
      <alignment horizontal="center" vertical="center" wrapText="1"/>
      <protection hidden="1"/>
    </xf>
    <xf numFmtId="0" fontId="48" fillId="9" borderId="9" xfId="0" applyFont="1" applyFill="1" applyBorder="1" applyAlignment="1" applyProtection="1">
      <alignment horizontal="center" vertical="center" wrapText="1"/>
      <protection hidden="1"/>
    </xf>
    <xf numFmtId="0" fontId="48" fillId="9" borderId="0" xfId="0" applyFont="1" applyFill="1" applyBorder="1" applyAlignment="1" applyProtection="1">
      <alignment horizontal="center" vertical="center" wrapText="1"/>
      <protection hidden="1"/>
    </xf>
    <xf numFmtId="0" fontId="52" fillId="0" borderId="0" xfId="0" applyFont="1" applyFill="1" applyBorder="1"/>
    <xf numFmtId="0" fontId="49" fillId="9" borderId="5" xfId="0" applyFont="1" applyFill="1" applyBorder="1" applyAlignment="1" applyProtection="1">
      <alignment horizontal="center" vertical="center" wrapText="1"/>
      <protection hidden="1"/>
    </xf>
    <xf numFmtId="0" fontId="53" fillId="9" borderId="0" xfId="0" applyFont="1" applyFill="1" applyBorder="1" applyAlignment="1" applyProtection="1">
      <alignment horizontal="center" vertical="center" wrapText="1"/>
      <protection hidden="1"/>
    </xf>
    <xf numFmtId="0" fontId="53" fillId="9" borderId="0" xfId="0" applyFont="1" applyFill="1" applyBorder="1" applyAlignment="1" applyProtection="1">
      <alignment horizontal="center" vertical="center"/>
      <protection hidden="1"/>
    </xf>
    <xf numFmtId="1" fontId="53" fillId="9" borderId="0" xfId="0" applyNumberFormat="1" applyFont="1" applyFill="1" applyBorder="1" applyAlignment="1" applyProtection="1">
      <alignment horizontal="center" vertical="center"/>
      <protection hidden="1"/>
    </xf>
    <xf numFmtId="1" fontId="53" fillId="9" borderId="0" xfId="0" applyNumberFormat="1" applyFont="1" applyFill="1" applyBorder="1" applyAlignment="1" applyProtection="1">
      <alignment horizontal="center" vertical="center" wrapText="1"/>
      <protection hidden="1"/>
    </xf>
    <xf numFmtId="0" fontId="54" fillId="0" borderId="0" xfId="0" applyFont="1" applyBorder="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4" fillId="9" borderId="0" xfId="0" applyFont="1" applyFill="1" applyBorder="1" applyAlignment="1" applyProtection="1">
      <alignment horizontal="center" vertical="center" wrapText="1"/>
      <protection hidden="1"/>
    </xf>
    <xf numFmtId="0" fontId="44" fillId="9" borderId="0" xfId="0" applyFont="1" applyFill="1" applyBorder="1" applyAlignment="1" applyProtection="1">
      <alignment horizontal="center" vertical="center"/>
      <protection hidden="1"/>
    </xf>
    <xf numFmtId="1" fontId="44" fillId="9" borderId="0" xfId="0" applyNumberFormat="1" applyFont="1" applyFill="1" applyBorder="1" applyAlignment="1" applyProtection="1">
      <alignment horizontal="center" vertical="center"/>
      <protection hidden="1"/>
    </xf>
    <xf numFmtId="1" fontId="44" fillId="9" borderId="0" xfId="0" applyNumberFormat="1" applyFont="1" applyFill="1" applyBorder="1" applyAlignment="1" applyProtection="1">
      <alignment horizontal="center" vertical="center" wrapText="1"/>
      <protection hidden="1"/>
    </xf>
    <xf numFmtId="0" fontId="49" fillId="9" borderId="6" xfId="0" applyFont="1" applyFill="1" applyBorder="1" applyAlignment="1" applyProtection="1">
      <alignment horizontal="center" vertical="center" wrapText="1"/>
      <protection hidden="1"/>
    </xf>
    <xf numFmtId="0" fontId="49" fillId="9" borderId="9" xfId="0" applyFont="1" applyFill="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5" fillId="9" borderId="22" xfId="0" applyFont="1" applyFill="1" applyBorder="1" applyAlignment="1" applyProtection="1">
      <alignment horizontal="center" vertical="center" wrapText="1"/>
      <protection hidden="1"/>
    </xf>
    <xf numFmtId="0" fontId="45" fillId="9" borderId="20" xfId="0" applyFont="1" applyFill="1" applyBorder="1" applyAlignment="1" applyProtection="1">
      <alignment horizontal="center" vertical="center" wrapText="1"/>
      <protection hidden="1"/>
    </xf>
    <xf numFmtId="0" fontId="48" fillId="9" borderId="20" xfId="0" applyFont="1" applyFill="1" applyBorder="1" applyAlignment="1" applyProtection="1">
      <alignment horizontal="center" vertical="center" wrapText="1"/>
      <protection hidden="1"/>
    </xf>
    <xf numFmtId="0" fontId="49" fillId="4" borderId="0" xfId="0" applyFont="1" applyFill="1" applyBorder="1" applyAlignment="1" applyProtection="1">
      <alignment horizontal="center" wrapText="1"/>
      <protection hidden="1"/>
    </xf>
    <xf numFmtId="0" fontId="45" fillId="9" borderId="27" xfId="0" applyFont="1" applyFill="1" applyBorder="1" applyAlignment="1" applyProtection="1">
      <alignment horizontal="center" vertical="center" wrapText="1"/>
      <protection hidden="1"/>
    </xf>
    <xf numFmtId="3" fontId="48" fillId="9" borderId="28" xfId="0" applyNumberFormat="1" applyFont="1" applyFill="1" applyBorder="1" applyAlignment="1" applyProtection="1">
      <alignment horizontal="center" vertical="center" wrapText="1"/>
      <protection hidden="1"/>
    </xf>
    <xf numFmtId="0" fontId="49" fillId="0" borderId="28" xfId="0" applyFont="1" applyBorder="1" applyAlignment="1" applyProtection="1">
      <alignment horizontal="center" vertical="center" wrapText="1"/>
      <protection locked="0"/>
    </xf>
    <xf numFmtId="0" fontId="48" fillId="9" borderId="27" xfId="0" applyFont="1" applyFill="1" applyBorder="1" applyAlignment="1" applyProtection="1">
      <alignment horizontal="center" vertical="center" wrapText="1"/>
      <protection hidden="1"/>
    </xf>
    <xf numFmtId="0" fontId="48" fillId="9" borderId="31" xfId="0" applyFont="1" applyFill="1" applyBorder="1" applyAlignment="1" applyProtection="1">
      <alignment horizontal="center" vertical="center" wrapText="1"/>
      <protection hidden="1"/>
    </xf>
    <xf numFmtId="0" fontId="49" fillId="0" borderId="25" xfId="0"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5" xfId="0" applyFont="1" applyBorder="1" applyAlignment="1" applyProtection="1">
      <alignment horizontal="center" vertical="center" wrapText="1"/>
      <protection locked="0"/>
    </xf>
    <xf numFmtId="0" fontId="48" fillId="9" borderId="26" xfId="0" applyFont="1" applyFill="1" applyBorder="1" applyAlignment="1" applyProtection="1">
      <alignment horizontal="center" vertical="center" wrapText="1"/>
      <protection hidden="1"/>
    </xf>
    <xf numFmtId="0" fontId="49" fillId="9" borderId="25" xfId="0" applyFont="1" applyFill="1" applyBorder="1" applyAlignment="1" applyProtection="1">
      <alignment horizontal="center" vertical="center" wrapText="1"/>
      <protection hidden="1"/>
    </xf>
    <xf numFmtId="0" fontId="48" fillId="4" borderId="0" xfId="0" applyFont="1" applyFill="1" applyBorder="1" applyAlignment="1" applyProtection="1">
      <alignment horizontal="center" vertical="center" wrapText="1"/>
      <protection hidden="1"/>
    </xf>
    <xf numFmtId="0" fontId="45" fillId="9" borderId="21" xfId="0" applyFont="1" applyFill="1" applyBorder="1" applyAlignment="1" applyProtection="1">
      <alignment horizontal="center" vertical="center" wrapText="1"/>
      <protection hidden="1"/>
    </xf>
    <xf numFmtId="3" fontId="48" fillId="9" borderId="4" xfId="0" applyNumberFormat="1" applyFont="1" applyFill="1" applyBorder="1" applyAlignment="1" applyProtection="1">
      <alignment horizontal="center" vertical="center" wrapText="1"/>
      <protection hidden="1"/>
    </xf>
    <xf numFmtId="0" fontId="49" fillId="0" borderId="26" xfId="0" applyFont="1" applyBorder="1" applyAlignment="1" applyProtection="1">
      <alignment horizontal="center" vertical="center" wrapText="1"/>
      <protection locked="0"/>
    </xf>
    <xf numFmtId="0" fontId="48" fillId="9" borderId="30" xfId="0" applyFont="1" applyFill="1" applyBorder="1" applyAlignment="1" applyProtection="1">
      <alignment horizontal="center" vertical="center" wrapText="1"/>
      <protection hidden="1"/>
    </xf>
    <xf numFmtId="0" fontId="48" fillId="9" borderId="29" xfId="0" applyFont="1" applyFill="1" applyBorder="1" applyAlignment="1" applyProtection="1">
      <alignment horizontal="center" vertical="center" wrapText="1"/>
      <protection hidden="1"/>
    </xf>
    <xf numFmtId="3" fontId="48" fillId="9" borderId="6" xfId="0" applyNumberFormat="1" applyFont="1" applyFill="1" applyBorder="1" applyAlignment="1" applyProtection="1">
      <alignment horizontal="center" vertical="center" wrapText="1"/>
      <protection hidden="1"/>
    </xf>
    <xf numFmtId="3" fontId="48" fillId="9" borderId="26" xfId="0" applyNumberFormat="1" applyFont="1" applyFill="1" applyBorder="1" applyAlignment="1" applyProtection="1">
      <alignment horizontal="center" vertical="center" wrapText="1"/>
      <protection hidden="1"/>
    </xf>
    <xf numFmtId="3" fontId="48" fillId="9" borderId="10" xfId="0" applyNumberFormat="1" applyFont="1" applyFill="1" applyBorder="1" applyAlignment="1" applyProtection="1">
      <alignment horizontal="center" vertical="center" wrapText="1"/>
      <protection hidden="1"/>
    </xf>
    <xf numFmtId="0" fontId="49" fillId="4" borderId="6" xfId="0" applyFont="1" applyFill="1" applyBorder="1" applyAlignment="1" applyProtection="1">
      <alignment horizontal="center" vertical="center" wrapText="1"/>
      <protection hidden="1"/>
    </xf>
    <xf numFmtId="0" fontId="49" fillId="4" borderId="9" xfId="0" applyFont="1" applyFill="1" applyBorder="1" applyAlignment="1" applyProtection="1">
      <alignment horizontal="center" wrapText="1"/>
      <protection hidden="1"/>
    </xf>
    <xf numFmtId="0" fontId="55" fillId="4" borderId="8"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55" fillId="4" borderId="12" xfId="0" applyFont="1" applyFill="1" applyBorder="1" applyAlignment="1" applyProtection="1">
      <alignment horizontal="center" vertical="center" wrapText="1"/>
      <protection hidden="1"/>
    </xf>
    <xf numFmtId="0" fontId="49" fillId="0" borderId="6" xfId="0" applyFont="1" applyBorder="1" applyAlignment="1" applyProtection="1">
      <alignment horizontal="center" vertical="center" wrapText="1"/>
      <protection locked="0"/>
    </xf>
    <xf numFmtId="0" fontId="55" fillId="4" borderId="6" xfId="0" applyFont="1" applyFill="1" applyBorder="1" applyAlignment="1" applyProtection="1">
      <alignment horizontal="center" vertical="center" wrapText="1"/>
      <protection hidden="1"/>
    </xf>
    <xf numFmtId="0" fontId="49" fillId="0" borderId="9" xfId="0" applyFont="1" applyBorder="1" applyAlignment="1" applyProtection="1">
      <alignment horizontal="center" vertical="center" wrapText="1"/>
      <protection locked="0"/>
    </xf>
    <xf numFmtId="3" fontId="48" fillId="4" borderId="6" xfId="0" applyNumberFormat="1" applyFont="1" applyFill="1" applyBorder="1" applyAlignment="1" applyProtection="1">
      <alignment horizontal="center" vertical="center" wrapText="1"/>
      <protection hidden="1"/>
    </xf>
    <xf numFmtId="0" fontId="49" fillId="4" borderId="12" xfId="0" applyFont="1" applyFill="1" applyBorder="1" applyAlignment="1" applyProtection="1">
      <alignment horizontal="center" vertical="center" wrapText="1"/>
      <protection hidden="1"/>
    </xf>
    <xf numFmtId="0" fontId="49" fillId="4" borderId="4" xfId="0" applyFont="1" applyFill="1" applyBorder="1" applyAlignment="1" applyProtection="1">
      <alignment horizontal="center" vertical="center" wrapText="1"/>
      <protection hidden="1"/>
    </xf>
    <xf numFmtId="0" fontId="49" fillId="4" borderId="6" xfId="0" applyFont="1" applyFill="1" applyBorder="1" applyAlignment="1" applyProtection="1">
      <alignment horizontal="center" vertical="center"/>
      <protection hidden="1"/>
    </xf>
    <xf numFmtId="0" fontId="48" fillId="8" borderId="0" xfId="0" applyFont="1" applyFill="1" applyBorder="1" applyAlignment="1" applyProtection="1">
      <alignment horizontal="center" vertical="center" wrapText="1"/>
      <protection hidden="1"/>
    </xf>
    <xf numFmtId="0" fontId="49" fillId="4" borderId="5" xfId="0" applyFont="1" applyFill="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locked="0"/>
    </xf>
    <xf numFmtId="0" fontId="55" fillId="4" borderId="4" xfId="0" applyFont="1" applyFill="1" applyBorder="1" applyAlignment="1" applyProtection="1">
      <alignment horizontal="center" vertical="center" wrapText="1"/>
      <protection hidden="1"/>
    </xf>
    <xf numFmtId="0" fontId="49" fillId="4" borderId="4" xfId="0" applyFont="1" applyFill="1" applyBorder="1" applyAlignment="1" applyProtection="1">
      <alignment horizontal="center" vertical="center" wrapText="1"/>
      <protection locked="0"/>
    </xf>
    <xf numFmtId="0" fontId="48" fillId="4" borderId="4" xfId="0" applyFont="1" applyFill="1" applyBorder="1" applyAlignment="1" applyProtection="1">
      <alignment horizontal="center" vertical="center" wrapText="1"/>
      <protection locked="0"/>
    </xf>
    <xf numFmtId="0" fontId="49" fillId="4" borderId="12"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9" fillId="4" borderId="12" xfId="0" applyFont="1" applyFill="1" applyBorder="1" applyAlignment="1" applyProtection="1">
      <alignment vertical="center" wrapText="1"/>
      <protection hidden="1"/>
    </xf>
    <xf numFmtId="0" fontId="49" fillId="0" borderId="11" xfId="0" applyFont="1" applyBorder="1" applyAlignment="1" applyProtection="1">
      <alignment horizontal="center" vertical="center" wrapText="1"/>
      <protection locked="0"/>
    </xf>
    <xf numFmtId="0" fontId="49" fillId="4" borderId="6" xfId="0" applyFont="1" applyFill="1" applyBorder="1" applyAlignment="1" applyProtection="1">
      <alignment vertical="center" wrapText="1"/>
      <protection hidden="1"/>
    </xf>
    <xf numFmtId="0" fontId="49" fillId="4" borderId="11" xfId="0" applyFont="1" applyFill="1" applyBorder="1" applyAlignment="1" applyProtection="1">
      <alignment horizontal="center" vertical="center" wrapText="1"/>
      <protection locked="0"/>
    </xf>
    <xf numFmtId="0" fontId="49" fillId="4" borderId="4" xfId="0" applyFont="1" applyFill="1" applyBorder="1" applyAlignment="1" applyProtection="1">
      <alignment vertical="center" wrapText="1"/>
      <protection hidden="1"/>
    </xf>
    <xf numFmtId="0" fontId="56" fillId="4" borderId="4" xfId="0" applyFont="1" applyFill="1" applyBorder="1" applyAlignment="1" applyProtection="1">
      <alignment horizontal="center" vertical="center" wrapText="1"/>
      <protection hidden="1"/>
    </xf>
    <xf numFmtId="0" fontId="49" fillId="4" borderId="0" xfId="0" applyFont="1" applyFill="1" applyBorder="1" applyAlignment="1" applyProtection="1">
      <alignment vertical="center" wrapText="1"/>
      <protection hidden="1"/>
    </xf>
    <xf numFmtId="3" fontId="48" fillId="4" borderId="12" xfId="0" applyNumberFormat="1" applyFont="1" applyFill="1" applyBorder="1" applyAlignment="1" applyProtection="1">
      <alignment horizontal="center" vertical="center" wrapText="1"/>
      <protection hidden="1"/>
    </xf>
    <xf numFmtId="0" fontId="49" fillId="6" borderId="4" xfId="0" applyFont="1" applyFill="1" applyBorder="1" applyAlignment="1" applyProtection="1">
      <alignment horizontal="center" vertical="center" wrapText="1"/>
      <protection hidden="1"/>
    </xf>
    <xf numFmtId="0" fontId="49" fillId="4" borderId="0" xfId="0" applyFont="1" applyFill="1" applyBorder="1" applyAlignment="1" applyProtection="1">
      <alignment horizontal="center" vertical="center" wrapText="1"/>
      <protection hidden="1"/>
    </xf>
    <xf numFmtId="0" fontId="49" fillId="4" borderId="21" xfId="0" applyFont="1" applyFill="1" applyBorder="1" applyAlignment="1" applyProtection="1">
      <alignment horizontal="center" vertical="center" wrapText="1"/>
      <protection hidden="1"/>
    </xf>
    <xf numFmtId="0" fontId="49" fillId="4" borderId="8" xfId="0" applyFont="1" applyFill="1" applyBorder="1" applyAlignment="1" applyProtection="1">
      <alignment horizontal="center" vertical="center" wrapText="1"/>
      <protection hidden="1"/>
    </xf>
    <xf numFmtId="0" fontId="49" fillId="4" borderId="6" xfId="0" applyFont="1" applyFill="1" applyBorder="1" applyAlignment="1" applyProtection="1">
      <alignment horizontal="center" vertical="center" wrapText="1"/>
      <protection locked="0"/>
    </xf>
    <xf numFmtId="0" fontId="55" fillId="4" borderId="29" xfId="0" applyFont="1" applyFill="1" applyBorder="1" applyAlignment="1" applyProtection="1">
      <alignment horizontal="center" vertical="center" wrapText="1"/>
      <protection hidden="1"/>
    </xf>
    <xf numFmtId="0" fontId="48" fillId="0" borderId="5" xfId="0" applyFont="1" applyBorder="1" applyAlignment="1" applyProtection="1">
      <alignment horizontal="center" vertical="center" wrapText="1"/>
      <protection locked="0"/>
    </xf>
    <xf numFmtId="0" fontId="48" fillId="4" borderId="24" xfId="0" applyFont="1" applyFill="1" applyBorder="1" applyAlignment="1" applyProtection="1">
      <alignment horizontal="center" vertical="center" wrapText="1"/>
    </xf>
    <xf numFmtId="0" fontId="49" fillId="4" borderId="0" xfId="0" applyFont="1" applyFill="1" applyBorder="1" applyAlignment="1" applyProtection="1">
      <alignment horizontal="center" vertical="center"/>
      <protection hidden="1"/>
    </xf>
    <xf numFmtId="0" fontId="48" fillId="4" borderId="29" xfId="0" applyFont="1" applyFill="1" applyBorder="1" applyAlignment="1" applyProtection="1">
      <alignment horizontal="center" vertical="center" wrapText="1"/>
    </xf>
    <xf numFmtId="0" fontId="49" fillId="4" borderId="23" xfId="0" applyFont="1" applyFill="1" applyBorder="1" applyAlignment="1" applyProtection="1">
      <alignment horizontal="center" vertical="center"/>
      <protection hidden="1"/>
    </xf>
    <xf numFmtId="0" fontId="49" fillId="0" borderId="0" xfId="0" applyFont="1" applyFill="1" applyAlignment="1" applyProtection="1">
      <alignment horizontal="center" vertical="center" wrapText="1"/>
      <protection hidden="1"/>
    </xf>
    <xf numFmtId="0" fontId="48" fillId="0" borderId="0" xfId="0" applyFont="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6" borderId="0" xfId="0" applyFont="1" applyFill="1" applyBorder="1" applyAlignment="1" applyProtection="1">
      <alignment horizontal="center" vertical="center" wrapText="1"/>
      <protection hidden="1"/>
    </xf>
    <xf numFmtId="0" fontId="46" fillId="6" borderId="0" xfId="0" quotePrefix="1" applyFont="1" applyFill="1" applyBorder="1" applyAlignment="1" applyProtection="1">
      <alignment horizontal="center" vertical="center"/>
      <protection hidden="1"/>
    </xf>
    <xf numFmtId="0" fontId="46" fillId="0" borderId="0" xfId="0" applyFont="1" applyBorder="1" applyAlignment="1" applyProtection="1">
      <alignment horizontal="right"/>
      <protection hidden="1"/>
    </xf>
    <xf numFmtId="0" fontId="57" fillId="4" borderId="14" xfId="0" applyFont="1" applyFill="1" applyBorder="1" applyAlignment="1" applyProtection="1">
      <alignment horizontal="center" vertical="center" wrapText="1"/>
    </xf>
    <xf numFmtId="0" fontId="58" fillId="4" borderId="14" xfId="0" applyFont="1" applyFill="1" applyBorder="1" applyAlignment="1" applyProtection="1">
      <alignment horizontal="center" vertical="center" wrapText="1"/>
    </xf>
    <xf numFmtId="0" fontId="59" fillId="0" borderId="0" xfId="0" applyFont="1" applyAlignment="1" applyProtection="1">
      <alignment horizontal="center" vertical="center"/>
    </xf>
    <xf numFmtId="0" fontId="59" fillId="2" borderId="0" xfId="0" applyFont="1" applyFill="1" applyAlignment="1" applyProtection="1">
      <alignment horizontal="center" vertical="center"/>
    </xf>
    <xf numFmtId="0" fontId="57" fillId="2" borderId="2" xfId="0" applyFont="1" applyFill="1" applyBorder="1" applyAlignment="1" applyProtection="1">
      <alignment horizontal="center" vertical="center"/>
    </xf>
    <xf numFmtId="0" fontId="57" fillId="4" borderId="14" xfId="0" applyFont="1" applyFill="1" applyBorder="1" applyAlignment="1" applyProtection="1">
      <alignment horizontal="center" vertical="center" wrapText="1"/>
      <protection hidden="1"/>
    </xf>
    <xf numFmtId="0" fontId="57" fillId="6" borderId="14" xfId="0" applyFont="1" applyFill="1" applyBorder="1" applyAlignment="1" applyProtection="1">
      <alignment horizontal="center" vertical="center"/>
      <protection locked="0" hidden="1"/>
    </xf>
    <xf numFmtId="0" fontId="57" fillId="6" borderId="14" xfId="0" applyFont="1" applyFill="1" applyBorder="1" applyAlignment="1" applyProtection="1">
      <alignment horizontal="center" vertical="center"/>
      <protection hidden="1"/>
    </xf>
    <xf numFmtId="0" fontId="57" fillId="4" borderId="14" xfId="0" applyFont="1" applyFill="1" applyBorder="1" applyAlignment="1" applyProtection="1">
      <alignment horizontal="center" vertical="center"/>
      <protection hidden="1"/>
    </xf>
    <xf numFmtId="14" fontId="59" fillId="0" borderId="14" xfId="0" applyNumberFormat="1" applyFont="1" applyBorder="1" applyAlignment="1" applyProtection="1">
      <alignment horizontal="center" vertical="center"/>
      <protection locked="0" hidden="1"/>
    </xf>
    <xf numFmtId="0" fontId="57" fillId="0" borderId="0" xfId="0" applyFont="1" applyAlignment="1" applyProtection="1">
      <alignment horizontal="center" vertical="center"/>
    </xf>
    <xf numFmtId="1" fontId="20" fillId="6" borderId="6" xfId="0" applyNumberFormat="1" applyFont="1" applyFill="1" applyBorder="1" applyAlignment="1" applyProtection="1">
      <alignment horizontal="center" vertical="center"/>
      <protection locked="0"/>
    </xf>
    <xf numFmtId="0" fontId="35" fillId="0" borderId="6"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20" fillId="0" borderId="4" xfId="0" applyFont="1" applyBorder="1" applyAlignment="1" applyProtection="1">
      <alignment horizontal="center" vertical="center" wrapText="1"/>
      <protection locked="0"/>
    </xf>
    <xf numFmtId="0" fontId="49" fillId="6" borderId="4" xfId="0" applyFont="1" applyFill="1" applyBorder="1" applyAlignment="1" applyProtection="1">
      <alignment horizontal="center" vertical="center" wrapText="1"/>
    </xf>
  </cellXfs>
  <cellStyles count="4">
    <cellStyle name="Hiperlink" xfId="3" builtinId="8"/>
    <cellStyle name="Normal" xfId="0" builtinId="0"/>
    <cellStyle name="Normal 2" xfId="1"/>
    <cellStyle name="Normal 2 2" xfId="2"/>
  </cellStyles>
  <dxfs count="127">
    <dxf>
      <font>
        <b/>
        <i val="0"/>
      </font>
      <fill>
        <patternFill>
          <bgColor theme="4" tint="0.39994506668294322"/>
        </patternFill>
      </fill>
    </dxf>
    <dxf>
      <font>
        <b/>
        <i val="0"/>
        <color rgb="FFFF0000"/>
      </font>
      <fill>
        <patternFill>
          <bgColor rgb="FFFFFF00"/>
        </patternFill>
      </fill>
    </dxf>
    <dxf>
      <font>
        <b/>
        <i val="0"/>
        <color rgb="FFFF0000"/>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font>
      <fill>
        <patternFill>
          <bgColor theme="4" tint="0.39994506668294322"/>
        </patternFill>
      </fill>
    </dxf>
    <dxf>
      <font>
        <b/>
        <i val="0"/>
      </font>
      <fill>
        <patternFill>
          <bgColor theme="4" tint="0.39994506668294322"/>
        </patternFill>
      </fill>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bgColor theme="4" tint="0.39994506668294322"/>
        </patternFill>
      </fill>
    </dxf>
    <dxf>
      <font>
        <b/>
        <i val="0"/>
        <color rgb="FFFF0000"/>
      </font>
      <fill>
        <patternFill>
          <bgColor rgb="FFFFFF00"/>
        </patternFill>
      </fill>
    </dxf>
    <dxf>
      <font>
        <b/>
        <i val="0"/>
        <color rgb="FFFF0000"/>
      </font>
      <fill>
        <patternFill>
          <bgColor rgb="FFFFFF00"/>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strike val="0"/>
        <color rgb="FFFF0000"/>
      </font>
    </dxf>
    <dxf>
      <font>
        <b/>
        <i val="0"/>
        <strike val="0"/>
        <color rgb="FFFF0000"/>
      </font>
      <fill>
        <patternFill>
          <bgColor rgb="FFFFFF00"/>
        </patternFill>
      </fill>
    </dxf>
    <dxf>
      <font>
        <b/>
        <i val="0"/>
        <color rgb="FFFF000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fill>
        <patternFill>
          <bgColor rgb="FFFFFF00"/>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font>
      <fill>
        <patternFill>
          <bgColor theme="4" tint="0.39994506668294322"/>
        </patternFill>
      </fill>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ill>
        <patternFill>
          <bgColor theme="8" tint="0.39994506668294322"/>
        </patternFill>
      </fill>
    </dxf>
    <dxf>
      <border>
        <left style="thin">
          <color rgb="FF9C0006"/>
        </left>
        <right style="thin">
          <color rgb="FF9C0006"/>
        </right>
        <top style="thin">
          <color rgb="FF9C0006"/>
        </top>
        <bottom style="thin">
          <color rgb="FF9C0006"/>
        </bottom>
        <vertical/>
        <horizontal/>
      </border>
    </dxf>
    <dxf>
      <fill>
        <patternFill>
          <bgColor theme="8" tint="0.39994506668294322"/>
        </patternFill>
      </fill>
    </dxf>
    <dxf>
      <border>
        <left style="thin">
          <color rgb="FF9C0006"/>
        </left>
        <right style="thin">
          <color rgb="FF9C0006"/>
        </right>
        <top style="thin">
          <color rgb="FF9C0006"/>
        </top>
        <bottom style="thin">
          <color rgb="FF9C0006"/>
        </bottom>
        <vertical/>
        <horizontal/>
      </border>
    </dxf>
    <dxf>
      <fill>
        <patternFill>
          <bgColor theme="8" tint="0.39994506668294322"/>
        </patternFill>
      </fill>
    </dxf>
    <dxf>
      <border>
        <left style="thin">
          <color rgb="FF9C0006"/>
        </left>
        <right style="thin">
          <color rgb="FF9C0006"/>
        </right>
        <top style="thin">
          <color rgb="FF9C0006"/>
        </top>
        <bottom style="thin">
          <color rgb="FF9C0006"/>
        </bottom>
        <vertical/>
        <horizontal/>
      </border>
    </dxf>
    <dxf>
      <fill>
        <patternFill>
          <bgColor theme="8" tint="0.39994506668294322"/>
        </patternFill>
      </fill>
    </dxf>
    <dxf>
      <border>
        <left style="thin">
          <color rgb="FF9C0006"/>
        </left>
        <right style="thin">
          <color rgb="FF9C0006"/>
        </right>
        <top style="thin">
          <color rgb="FF9C0006"/>
        </top>
        <bottom style="thin">
          <color rgb="FF9C0006"/>
        </bottom>
        <vertical/>
        <horizontal/>
      </border>
    </dxf>
    <dxf>
      <fill>
        <patternFill>
          <bgColor theme="8" tint="0.39994506668294322"/>
        </patternFill>
      </fill>
    </dxf>
    <dxf>
      <border>
        <left style="thin">
          <color rgb="FF9C0006"/>
        </left>
        <right style="thin">
          <color rgb="FF9C0006"/>
        </right>
        <top style="thin">
          <color rgb="FF9C0006"/>
        </top>
        <bottom style="thin">
          <color rgb="FF9C0006"/>
        </bottom>
        <vertical/>
        <horizontal/>
      </border>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ill>
        <patternFill>
          <bgColor theme="8" tint="0.39994506668294322"/>
        </patternFill>
      </fill>
    </dxf>
    <dxf>
      <border>
        <left style="thin">
          <color rgb="FF9C0006"/>
        </left>
        <right style="thin">
          <color rgb="FF9C0006"/>
        </right>
        <top style="thin">
          <color rgb="FF9C0006"/>
        </top>
        <bottom style="thin">
          <color rgb="FF9C0006"/>
        </bottom>
        <vertical/>
        <horizontal/>
      </border>
    </dxf>
    <dxf>
      <fill>
        <patternFill>
          <bgColor theme="8" tint="0.39994506668294322"/>
        </patternFill>
      </fill>
    </dxf>
    <dxf>
      <border>
        <left style="thin">
          <color rgb="FF9C0006"/>
        </left>
        <right style="thin">
          <color rgb="FF9C0006"/>
        </right>
        <top style="thin">
          <color rgb="FF9C0006"/>
        </top>
        <bottom style="thin">
          <color rgb="FF9C0006"/>
        </bottom>
        <vertical/>
        <horizontal/>
      </border>
    </dxf>
    <dxf>
      <font>
        <b/>
        <i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ill>
        <patternFill>
          <bgColor theme="8" tint="0.39994506668294322"/>
        </patternFill>
      </fill>
    </dxf>
    <dxf>
      <border>
        <left style="thin">
          <color rgb="FF9C0006"/>
        </left>
        <right style="thin">
          <color rgb="FF9C0006"/>
        </right>
        <top style="thin">
          <color rgb="FF9C0006"/>
        </top>
        <bottom style="thin">
          <color rgb="FF9C0006"/>
        </bottom>
        <vertical/>
        <horizontal/>
      </border>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C1C1"/>
      <color rgb="FFF7FEB8"/>
      <color rgb="FFFFE5E5"/>
      <color rgb="FFE9DBF5"/>
      <color rgb="FFEBDEF6"/>
      <color rgb="FFE2CF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twoCellAnchor>
    <xdr:from>
      <xdr:col>9</xdr:col>
      <xdr:colOff>575930</xdr:colOff>
      <xdr:row>9</xdr:row>
      <xdr:rowOff>88603</xdr:rowOff>
    </xdr:from>
    <xdr:to>
      <xdr:col>35</xdr:col>
      <xdr:colOff>254738</xdr:colOff>
      <xdr:row>64</xdr:row>
      <xdr:rowOff>57978</xdr:rowOff>
    </xdr:to>
    <xdr:sp macro="" textlink="">
      <xdr:nvSpPr>
        <xdr:cNvPr id="3" name="CaixaDeTexto 2">
          <a:extLst>
            <a:ext uri="{FF2B5EF4-FFF2-40B4-BE49-F238E27FC236}">
              <a16:creationId xmlns="" xmlns:a16="http://schemas.microsoft.com/office/drawing/2014/main" id="{00000000-0008-0000-0000-000003000000}"/>
            </a:ext>
          </a:extLst>
        </xdr:cNvPr>
        <xdr:cNvSpPr txBox="1"/>
      </xdr:nvSpPr>
      <xdr:spPr>
        <a:xfrm>
          <a:off x="8626626" y="2184103"/>
          <a:ext cx="5865916" cy="9080245"/>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 </a:t>
          </a:r>
        </a:p>
        <a:p>
          <a:pPr lvl="0" algn="ctr"/>
          <a:endParaRPr lang="pt-BR" sz="1200" b="1" baseline="0">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A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Informe</a:t>
          </a:r>
          <a:r>
            <a:rPr lang="pt-BR" sz="1100">
              <a:solidFill>
                <a:schemeClr val="dk1"/>
              </a:solidFill>
              <a:effectLst/>
              <a:latin typeface="+mn-lt"/>
              <a:ea typeface="+mn-ea"/>
              <a:cs typeface="+mn-cs"/>
            </a:rPr>
            <a:t> - já está preenchida, identificando o nome dos sete Informes que compõem o arquivo mensal.</a:t>
          </a:r>
        </a:p>
        <a:p>
          <a:pPr algn="just"/>
          <a:endParaRPr lang="pt-BR" sz="1100">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 </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algn="just"/>
          <a:endParaRPr lang="pt-BR" sz="1100">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 </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pPr algn="just"/>
          <a:endParaRPr lang="pt-BR" sz="1100">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de novos focos, casos, mortos, destruídos ou abatidos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desses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Em alguns Informes, como no de mormo, pode haver meses sem notificação (áreas com ocorrência esporádica), mas para doenças endêmicas como raiva, tuberculose, brucelose e AIE, que tem programa específico de vigilância, a falta de registros pode representar falhas no sistema de vigilância e informação. </a:t>
          </a:r>
        </a:p>
        <a:p>
          <a:pPr algn="just"/>
          <a:endParaRPr lang="pt-BR" sz="1100">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E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Detecção de alteração no perfil epidemiológico ou no padrão de ocorrência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campo de preenchimento automático como SIM ou NÃO, de acordo com a identificação de modificação registrada na FEPI. Detalhes sobre o registro dessa informação no instrutivo e comentários da FEPI.</a:t>
          </a:r>
        </a:p>
        <a:p>
          <a:pPr algn="just"/>
          <a:endParaRPr lang="pt-BR" sz="1100">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F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Validação do Informe </a:t>
          </a:r>
          <a:r>
            <a:rPr lang="pt-BR" sz="1100">
              <a:solidFill>
                <a:schemeClr val="dk1"/>
              </a:solidFill>
              <a:effectLst/>
              <a:latin typeface="+mn-lt"/>
              <a:ea typeface="+mn-ea"/>
              <a:cs typeface="+mn-cs"/>
            </a:rPr>
            <a:t>- campo de preenchimento automático. Após o preenchimento de cada Informe com os dados mensais, no caso de haver alguma inconsistência prevista nos indicadores, aparecerá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 indicador correspondente ao registro errado, </a:t>
          </a:r>
          <a:r>
            <a:rPr lang="pt-BR" sz="1100" u="sng">
              <a:solidFill>
                <a:schemeClr val="dk1"/>
              </a:solidFill>
              <a:effectLst/>
              <a:latin typeface="+mn-lt"/>
              <a:ea typeface="+mn-ea"/>
              <a:cs typeface="+mn-cs"/>
            </a:rPr>
            <a:t>e o erro deve ser corrigido previamente ao envio à CIEP.  O Informe não deve ser enviado sem validação, ou com erros detectados nos indicadores.</a:t>
          </a:r>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Se não forem detectadas inconsistências nos indicadores avaliados, aparecerá a palavra </a:t>
          </a:r>
          <a:r>
            <a:rPr lang="pt-BR" sz="1100" b="1">
              <a:solidFill>
                <a:schemeClr val="dk1"/>
              </a:solidFill>
              <a:effectLst/>
              <a:latin typeface="+mn-lt"/>
              <a:ea typeface="+mn-ea"/>
              <a:cs typeface="+mn-cs"/>
            </a:rPr>
            <a:t>VALIDADO, </a:t>
          </a:r>
          <a:r>
            <a:rPr lang="pt-BR" sz="1100">
              <a:solidFill>
                <a:schemeClr val="dk1"/>
              </a:solidFill>
              <a:effectLst/>
              <a:latin typeface="+mn-lt"/>
              <a:ea typeface="+mn-ea"/>
              <a:cs typeface="+mn-cs"/>
            </a:rPr>
            <a:t>e o Informe poderá ser enviado.</a:t>
          </a:r>
        </a:p>
        <a:p>
          <a:pPr algn="just"/>
          <a:endParaRPr lang="pt-BR" sz="1100">
            <a:solidFill>
              <a:schemeClr val="dk1"/>
            </a:solidFill>
            <a:effectLst/>
            <a:latin typeface="+mn-lt"/>
            <a:ea typeface="+mn-ea"/>
            <a:cs typeface="+mn-cs"/>
          </a:endParaRPr>
        </a:p>
        <a:p>
          <a:pPr algn="just"/>
          <a:r>
            <a:rPr lang="pt-BR" sz="1100" b="1">
              <a:solidFill>
                <a:schemeClr val="dk1"/>
              </a:solidFill>
              <a:effectLst/>
              <a:latin typeface="+mn-lt"/>
              <a:ea typeface="+mn-ea"/>
              <a:cs typeface="+mn-cs"/>
            </a:rPr>
            <a:t>É importante ressaltar que, mesmo que os dados estejam validados quanto à consistência nos respectivos indicadores automáticos, outros erros poderão ocorrer, como por exemplo número de casos, mortos ou focos muito diferentes do esperado para cada doença. Os dados também devem refletir a ação dos programas de vigilância específicos para cada doença, portanto, a verificação e validação dos dados devem ser realizadas tanto pelos responsáveis pelos respectivos programas, quanto pelos pontos focais de informação e epidemiologia, em ambos os níveis: estadual e federal. </a:t>
          </a:r>
          <a:r>
            <a:rPr lang="pt-BR" sz="1100" b="1" u="sng">
              <a:solidFill>
                <a:schemeClr val="dk1"/>
              </a:solidFill>
              <a:effectLst/>
              <a:latin typeface="+mn-lt"/>
              <a:ea typeface="+mn-ea"/>
              <a:cs typeface="+mn-cs"/>
            </a:rPr>
            <a:t>Atenção para a necessidade de verificação dos Informes do mês anterior de FEPI, Aves, AIE e Mormo, pois o número de focos antigos no mês atual nunca deve ser maior que o número total de focos no mês anterior.</a:t>
          </a:r>
        </a:p>
        <a:p>
          <a:pPr algn="just"/>
          <a:endParaRPr lang="pt-BR" sz="1100">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G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Data_envio SVE_SFA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preencher uma única data para todos os informes, sendo a data em que o arquivo foi enviado para o ponto focal na SFA.</a:t>
          </a:r>
        </a:p>
        <a:p>
          <a:pPr algn="just"/>
          <a:endParaRPr lang="pt-BR" sz="1100">
            <a:solidFill>
              <a:schemeClr val="dk1"/>
            </a:solidFill>
            <a:effectLst/>
            <a:latin typeface="+mn-lt"/>
            <a:ea typeface="+mn-ea"/>
            <a:cs typeface="+mn-cs"/>
          </a:endParaRPr>
        </a:p>
        <a:p>
          <a:pPr algn="just"/>
          <a:r>
            <a:rPr lang="pt-BR" sz="1100" b="1">
              <a:solidFill>
                <a:schemeClr val="dk1"/>
              </a:solidFill>
              <a:effectLst/>
              <a:latin typeface="+mn-lt"/>
              <a:ea typeface="+mn-ea"/>
              <a:cs typeface="+mn-cs"/>
            </a:rPr>
            <a:t> Coluna H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Data_envio SFA_CIEP</a:t>
          </a:r>
          <a:r>
            <a:rPr lang="pt-BR" sz="1100">
              <a:solidFill>
                <a:schemeClr val="dk1"/>
              </a:solidFill>
              <a:effectLst/>
              <a:latin typeface="+mn-lt"/>
              <a:ea typeface="+mn-ea"/>
              <a:cs typeface="+mn-cs"/>
            </a:rPr>
            <a:t> - preencher uma única data para todos os informes, sendo a data em que o arquivo foi enviado para a CIEP.</a:t>
          </a:r>
        </a:p>
        <a:p>
          <a:pPr algn="just"/>
          <a:endParaRPr lang="pt-BR" sz="1100">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I e J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Data_retif1_SFA_ 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Data_retif1_SFA_CIEP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devem ser preenchidas nos casos de retificações, apenas na linha referente aos informes que tiveram dados alterados.</a:t>
          </a:r>
        </a:p>
        <a:p>
          <a:r>
            <a:rPr lang="pt-BR" sz="1100">
              <a:solidFill>
                <a:schemeClr val="dk1"/>
              </a:solidFill>
              <a:effectLst/>
              <a:latin typeface="+mn-lt"/>
              <a:ea typeface="+mn-ea"/>
              <a:cs typeface="+mn-cs"/>
            </a:rPr>
            <a:t> </a:t>
          </a:r>
        </a:p>
        <a:p>
          <a:pPr lvl="0" algn="ct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endParaRPr lang="pt-BR" sz="1100"/>
        </a:p>
      </xdr:txBody>
    </xdr:sp>
    <xdr:clientData/>
  </xdr:twoCellAnchor>
  <xdr:twoCellAnchor>
    <xdr:from>
      <xdr:col>0</xdr:col>
      <xdr:colOff>143983</xdr:colOff>
      <xdr:row>9</xdr:row>
      <xdr:rowOff>88604</xdr:rowOff>
    </xdr:from>
    <xdr:to>
      <xdr:col>9</xdr:col>
      <xdr:colOff>431947</xdr:colOff>
      <xdr:row>99</xdr:row>
      <xdr:rowOff>21981</xdr:rowOff>
    </xdr:to>
    <xdr:sp macro="" textlink="">
      <xdr:nvSpPr>
        <xdr:cNvPr id="4" name="CaixaDeTexto 3">
          <a:extLst>
            <a:ext uri="{FF2B5EF4-FFF2-40B4-BE49-F238E27FC236}">
              <a16:creationId xmlns="" xmlns:a16="http://schemas.microsoft.com/office/drawing/2014/main" id="{00000000-0008-0000-0000-000004000000}"/>
            </a:ext>
          </a:extLst>
        </xdr:cNvPr>
        <xdr:cNvSpPr txBox="1"/>
      </xdr:nvSpPr>
      <xdr:spPr>
        <a:xfrm>
          <a:off x="143983" y="2074200"/>
          <a:ext cx="8926406" cy="1444068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u="sng">
              <a:solidFill>
                <a:schemeClr val="dk1"/>
              </a:solidFill>
              <a:effectLst/>
              <a:latin typeface="+mn-lt"/>
              <a:ea typeface="+mn-ea"/>
              <a:cs typeface="+mn-cs"/>
            </a:rPr>
            <a:t>INFORMES EPIDEMIOLÓGICOS MENSAIS 2019 </a:t>
          </a:r>
        </a:p>
        <a:p>
          <a:pPr lvl="0" algn="ctr"/>
          <a:r>
            <a:rPr lang="pt-BR" sz="1100" b="1" u="sng">
              <a:solidFill>
                <a:schemeClr val="dk1"/>
              </a:solidFill>
              <a:effectLst/>
              <a:latin typeface="+mn-lt"/>
              <a:ea typeface="+mn-ea"/>
              <a:cs typeface="+mn-cs"/>
            </a:rPr>
            <a:t>Versão fev/2019</a:t>
          </a:r>
        </a:p>
        <a:p>
          <a:pPr lvl="0"/>
          <a:endParaRPr lang="pt-BR" sz="1100" b="1" u="sng">
            <a:solidFill>
              <a:schemeClr val="dk1"/>
            </a:solidFill>
            <a:effectLst/>
            <a:latin typeface="+mn-lt"/>
            <a:ea typeface="+mn-ea"/>
            <a:cs typeface="+mn-cs"/>
          </a:endParaRPr>
        </a:p>
        <a:p>
          <a:pPr lvl="0" algn="just"/>
          <a:r>
            <a:rPr lang="pt-BR" sz="1100" b="1" u="sng">
              <a:solidFill>
                <a:schemeClr val="dk1"/>
              </a:solidFill>
              <a:effectLst/>
              <a:latin typeface="+mn-lt"/>
              <a:ea typeface="+mn-ea"/>
              <a:cs typeface="+mn-cs"/>
            </a:rPr>
            <a:t>INTRODUÇÃO</a:t>
          </a:r>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 </a:t>
          </a:r>
        </a:p>
        <a:p>
          <a:pPr algn="just"/>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que contêm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 sendo elaborado pelo Serviço Veterinário Oficial nos estados e SFAs.   </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Os dados registrados pelos Serviços Veterinários Estaduais e SFAs nos Informes Epidemiológicos Mensais são utilizados para permitir a notificação semestral nos Informes Zoossanitários do Brasil para a OIE, no WAHIS, utilizando a funcionalidade do </a:t>
          </a:r>
          <a:r>
            <a:rPr lang="pt-BR" sz="1100" i="1">
              <a:solidFill>
                <a:schemeClr val="dk1"/>
              </a:solidFill>
              <a:effectLst/>
              <a:latin typeface="+mn-lt"/>
              <a:ea typeface="+mn-ea"/>
              <a:cs typeface="+mn-cs"/>
            </a:rPr>
            <a:t>upload </a:t>
          </a:r>
          <a:r>
            <a:rPr lang="pt-BR" sz="1100">
              <a:solidFill>
                <a:schemeClr val="dk1"/>
              </a:solidFill>
              <a:effectLst/>
              <a:latin typeface="+mn-lt"/>
              <a:ea typeface="+mn-ea"/>
              <a:cs typeface="+mn-cs"/>
            </a:rPr>
            <a:t>dos arquivos em formato CSV, gerados a partir da consolidação dos dados das planilhas, por semestre. As informações ficam disponíveis para consultas na página eletrônica da OIE. Além disso, os dados são utilizados para análise epidemiológica, caracterização zoossanitária, estabelecimento e avaliação de procedimentos de vigilância, análises de risco por outros países e para certificação sanitária. </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A versão 2019 dos Informes Epidemiológicos Mensais apresenta algumas alterações para simplificação dos dados que devem ser enviados ao DSA, como: mudança de critério para registro de algumas doenças da FEPI, revisão de tipos de dados a serem registrados em cada Informe específico, padronização das definições, terminologia e critérios para registro de focos antigos, novos focos, número de</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 susceptíveis, casos, mortos, destruídos, abatidos e vacinados e atualização dos indicadores de verificação. </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Essa versão foi criada no </a:t>
          </a:r>
          <a:r>
            <a:rPr lang="pt-BR" sz="1100" b="1">
              <a:solidFill>
                <a:schemeClr val="dk1"/>
              </a:solidFill>
              <a:effectLst/>
              <a:latin typeface="+mn-lt"/>
              <a:ea typeface="+mn-ea"/>
              <a:cs typeface="+mn-cs"/>
            </a:rPr>
            <a:t>Excel 2013® (formato .xlsx)</a:t>
          </a:r>
          <a:r>
            <a:rPr lang="pt-BR" sz="1100">
              <a:solidFill>
                <a:schemeClr val="dk1"/>
              </a:solidFill>
              <a:effectLst/>
              <a:latin typeface="+mn-lt"/>
              <a:ea typeface="+mn-ea"/>
              <a:cs typeface="+mn-cs"/>
            </a:rPr>
            <a:t>. Foram atualizados os Indicadores para verificação de inconsistências, que permitirão visualizar com mais facilidade os erros em destaque, e corrigi-los antes do envio à CIEP. </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 arquivo é composto de 8 abas (planilhas) e suas respectivas abas instrutivas, que não poderão ter sua formatação alterada (planilhas e pasta de trabalho protegidas com senha). A primeira aba (Controles), se refere aos controles de consistência dos dados, das datas de envio e as respectivas conferências dos dados informados, além de apresentar a descrição dos objetivos, formato e definições dos termos básicos dos Informes. As demais abas referem-se aos sete Informes Epidemiológicos (FEPI, Aves, Mormo, AIE, Brucelose, Tuberculose e Raiva).</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Essas planilhas representam a consolidação de dados de focos confirmados validados pelo SVO, para serem comunicados ao DSA, de acordo com os objetivos descritos acima, e não representam a totalidade dos dados captados pelo SVO nas atividades de vigilância e gestão dos programas zoossanitários e tampouco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 doenças nem para o correto preenchimento. A FEPI, por exemplo, apresenta o registro consolidado, além das doenças da lista 4, de doenças das listas 1, 2 e 3, que são de notificação imediata, cuja investigação pelo SVO é obrigatória, e os respectivos dados só devem ser preenchidos pelo MV oficial</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Portanto, para todos os informes, a consolidação, verificação e validação são de responsabilidade do SVO.</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 SVO deve orientar os médicos veterinários oficiais e privados (responsáveis técnicos) que fornecem os dados de outras doenças registradas nesses informes, sobre as definições dos campos requeridos e do tipo de informação a ser registrada, para que o preenchimento adequado minimize as inconsistências e reduza a necessidade de correções. </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 dos dados pela SFA antes do prazo final de envio à CIEP.</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As correções devem ser</a:t>
          </a:r>
          <a:r>
            <a:rPr lang="pt-BR" sz="1100" u="sng">
              <a:solidFill>
                <a:schemeClr val="dk1"/>
              </a:solidFill>
              <a:effectLst/>
              <a:latin typeface="+mn-lt"/>
              <a:ea typeface="+mn-ea"/>
              <a:cs typeface="+mn-cs"/>
            </a:rPr>
            <a:t> enviadas à CIEP antes ou junto com o 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as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a:t>
          </a:r>
          <a:r>
            <a:rPr lang="pt-BR" sz="1100">
              <a:solidFill>
                <a:schemeClr val="dk1"/>
              </a:solidFill>
              <a:effectLst/>
              <a:latin typeface="+mn-lt"/>
              <a:ea typeface="+mn-ea"/>
              <a:cs typeface="+mn-cs"/>
            </a:rPr>
            <a:t> dos dados de cada Informe, antes de enviar à Coordenação de Informação e Epidemiologia – CIEP. </a:t>
          </a:r>
        </a:p>
        <a:p>
          <a:pPr algn="ctr"/>
          <a:endParaRPr lang="pt-BR" sz="1100">
            <a:solidFill>
              <a:schemeClr val="dk1"/>
            </a:solidFill>
            <a:effectLst/>
            <a:latin typeface="+mn-lt"/>
            <a:ea typeface="+mn-ea"/>
            <a:cs typeface="+mn-cs"/>
          </a:endParaRPr>
        </a:p>
        <a:p>
          <a:r>
            <a:rPr lang="pt-BR" sz="1100" b="1" u="none" strike="noStrike">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187314</xdr:colOff>
      <xdr:row>68</xdr:row>
      <xdr:rowOff>106959</xdr:rowOff>
    </xdr:from>
    <xdr:to>
      <xdr:col>7</xdr:col>
      <xdr:colOff>497429</xdr:colOff>
      <xdr:row>95</xdr:row>
      <xdr:rowOff>117230</xdr:rowOff>
    </xdr:to>
    <xdr:sp macro="" textlink="">
      <xdr:nvSpPr>
        <xdr:cNvPr id="5" name="CaixaDeTexto 4">
          <a:extLst>
            <a:ext uri="{FF2B5EF4-FFF2-40B4-BE49-F238E27FC236}">
              <a16:creationId xmlns="" xmlns:a16="http://schemas.microsoft.com/office/drawing/2014/main" id="{00000000-0008-0000-0000-000005000000}"/>
            </a:ext>
          </a:extLst>
        </xdr:cNvPr>
        <xdr:cNvSpPr txBox="1"/>
      </xdr:nvSpPr>
      <xdr:spPr>
        <a:xfrm>
          <a:off x="1081199" y="11602901"/>
          <a:ext cx="6266903" cy="4362464"/>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dk1"/>
              </a:solidFill>
              <a:effectLst/>
              <a:latin typeface="+mn-lt"/>
              <a:ea typeface="+mn-ea"/>
              <a:cs typeface="+mn-cs"/>
            </a:rPr>
            <a:t>Orientações para envio do Informe Epidemiológico Mensal:</a:t>
          </a:r>
        </a:p>
        <a:p>
          <a:endParaRPr lang="pt-BR" sz="1100">
            <a:solidFill>
              <a:schemeClr val="dk1"/>
            </a:solidFill>
            <a:effectLst/>
            <a:latin typeface="+mn-lt"/>
            <a:ea typeface="+mn-ea"/>
            <a:cs typeface="+mn-cs"/>
          </a:endParaRPr>
        </a:p>
        <a:p>
          <a:r>
            <a:rPr lang="pt-BR" sz="1100" b="1" u="sng">
              <a:solidFill>
                <a:schemeClr val="dk1"/>
              </a:solidFill>
              <a:effectLst/>
              <a:latin typeface="+mn-lt"/>
              <a:ea typeface="+mn-ea"/>
              <a:cs typeface="+mn-cs"/>
            </a:rPr>
            <a:t>Nomear o arquivo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Inf_mensal_UF_2019_Mês</a:t>
          </a:r>
          <a:r>
            <a:rPr lang="pt-BR" sz="1100">
              <a:solidFill>
                <a:schemeClr val="dk1"/>
              </a:solidFill>
              <a:effectLst/>
              <a:latin typeface="+mn-lt"/>
              <a:ea typeface="+mn-ea"/>
              <a:cs typeface="+mn-cs"/>
            </a:rPr>
            <a:t>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(EX: Inf_mensal_AC_2019_09 - referente ao arquivo dos informes epidemiológicos mensais do Acre, de setembro de 2019)</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Informe retificado: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Inf_mensal_UF_2019_Mês_ret</a:t>
          </a:r>
          <a:r>
            <a:rPr lang="pt-BR" sz="1100">
              <a:solidFill>
                <a:schemeClr val="dk1"/>
              </a:solidFill>
              <a:effectLst/>
              <a:latin typeface="+mn-lt"/>
              <a:ea typeface="+mn-ea"/>
              <a:cs typeface="+mn-cs"/>
            </a:rPr>
            <a:t>   </a:t>
          </a:r>
        </a:p>
        <a:p>
          <a:endParaRPr lang="pt-BR" sz="1100">
            <a:solidFill>
              <a:schemeClr val="dk1"/>
            </a:solidFill>
            <a:effectLst/>
            <a:latin typeface="+mn-lt"/>
            <a:ea typeface="+mn-ea"/>
            <a:cs typeface="+mn-cs"/>
          </a:endParaRPr>
        </a:p>
        <a:p>
          <a:r>
            <a:rPr lang="pt-BR" sz="1100" b="1" u="sng">
              <a:solidFill>
                <a:schemeClr val="dk1"/>
              </a:solidFill>
              <a:effectLst/>
              <a:latin typeface="+mn-lt"/>
              <a:ea typeface="+mn-ea"/>
              <a:cs typeface="+mn-cs"/>
            </a:rPr>
            <a:t>Prazo para envio à CIEP</a:t>
          </a:r>
          <a:r>
            <a:rPr lang="pt-BR" sz="1100">
              <a:solidFill>
                <a:schemeClr val="dk1"/>
              </a:solidFill>
              <a:effectLst/>
              <a:latin typeface="+mn-lt"/>
              <a:ea typeface="+mn-ea"/>
              <a:cs typeface="+mn-cs"/>
            </a:rPr>
            <a:t>: último dia do mês subsequente ao mês de referência do informe: Ex: Informe de abril: até 31 de maio (estabelecer prazo intermediário para envio do SVE à SFA)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No campo "</a:t>
          </a:r>
          <a:r>
            <a:rPr lang="pt-BR" sz="1100" u="sng">
              <a:solidFill>
                <a:schemeClr val="dk1"/>
              </a:solidFill>
              <a:effectLst/>
              <a:latin typeface="+mn-lt"/>
              <a:ea typeface="+mn-ea"/>
              <a:cs typeface="+mn-cs"/>
            </a:rPr>
            <a:t>Assunto</a:t>
          </a:r>
          <a:r>
            <a:rPr lang="pt-BR" sz="1100">
              <a:solidFill>
                <a:schemeClr val="dk1"/>
              </a:solidFill>
              <a:effectLst/>
              <a:latin typeface="+mn-lt"/>
              <a:ea typeface="+mn-ea"/>
              <a:cs typeface="+mn-cs"/>
            </a:rPr>
            <a:t>" do e-mail deverá ser registrado o mesmo nome do arquivo: Inf_mensal_AC_2019_09 </a:t>
          </a:r>
        </a:p>
        <a:p>
          <a:endParaRPr lang="pt-BR" sz="1100">
            <a:solidFill>
              <a:schemeClr val="dk1"/>
            </a:solidFill>
            <a:effectLst/>
            <a:latin typeface="+mn-lt"/>
            <a:ea typeface="+mn-ea"/>
            <a:cs typeface="+mn-cs"/>
          </a:endParaRPr>
        </a:p>
        <a:p>
          <a:r>
            <a:rPr lang="pt-BR" sz="1100" b="1" u="sng">
              <a:solidFill>
                <a:schemeClr val="dk1"/>
              </a:solidFill>
              <a:effectLst/>
              <a:latin typeface="+mn-lt"/>
              <a:ea typeface="+mn-ea"/>
              <a:cs typeface="+mn-cs"/>
            </a:rPr>
            <a:t>Endereço para envio</a:t>
          </a:r>
          <a:r>
            <a:rPr lang="pt-BR" sz="1100" b="1">
              <a:solidFill>
                <a:schemeClr val="dk1"/>
              </a:solidFill>
              <a:effectLst/>
              <a:latin typeface="+mn-lt"/>
              <a:ea typeface="+mn-ea"/>
              <a:cs typeface="+mn-cs"/>
            </a:rPr>
            <a:t>: </a:t>
          </a:r>
          <a:r>
            <a:rPr lang="pt-BR" sz="1100" b="1" u="sng">
              <a:solidFill>
                <a:schemeClr val="dk1"/>
              </a:solidFill>
              <a:effectLst/>
              <a:latin typeface="+mn-lt"/>
              <a:ea typeface="+mn-ea"/>
              <a:cs typeface="+mn-cs"/>
              <a:hlinkClick xmlns:r="http://schemas.openxmlformats.org/officeDocument/2006/relationships" r:id=""/>
            </a:rPr>
            <a:t>informes.dep@agricultura.gov.br</a:t>
          </a:r>
          <a:r>
            <a:rPr lang="pt-BR" sz="1100" b="1">
              <a:solidFill>
                <a:schemeClr val="dk1"/>
              </a:solidFill>
              <a:effectLst/>
              <a:latin typeface="+mn-lt"/>
              <a:ea typeface="+mn-ea"/>
              <a:cs typeface="+mn-cs"/>
            </a:rPr>
            <a:t>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De: </a:t>
          </a:r>
          <a:r>
            <a:rPr lang="pt-BR" sz="1100" b="1" u="sng">
              <a:solidFill>
                <a:schemeClr val="dk1"/>
              </a:solidFill>
              <a:effectLst/>
              <a:latin typeface="+mn-lt"/>
              <a:ea typeface="+mn-ea"/>
              <a:cs typeface="+mn-cs"/>
              <a:hlinkClick xmlns:r="http://schemas.openxmlformats.org/officeDocument/2006/relationships" r:id=""/>
            </a:rPr>
            <a:t>epidemio.UF@agricultura.gov.br</a:t>
          </a:r>
          <a:r>
            <a:rPr lang="pt-BR" sz="1100">
              <a:solidFill>
                <a:schemeClr val="dk1"/>
              </a:solidFill>
              <a:effectLst/>
              <a:latin typeface="+mn-lt"/>
              <a:ea typeface="+mn-ea"/>
              <a:cs typeface="+mn-cs"/>
            </a:rPr>
            <a:t> (substituir conforme a UF de envio)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Para</a:t>
          </a:r>
          <a:r>
            <a:rPr lang="pt-BR" sz="1100">
              <a:solidFill>
                <a:schemeClr val="dk1"/>
              </a:solidFill>
              <a:effectLst/>
              <a:latin typeface="+mn-lt"/>
              <a:ea typeface="+mn-ea"/>
              <a:cs typeface="+mn-cs"/>
            </a:rPr>
            <a:t>: </a:t>
          </a:r>
          <a:r>
            <a:rPr lang="pt-BR" sz="1100" b="1" u="sng">
              <a:solidFill>
                <a:schemeClr val="dk1"/>
              </a:solidFill>
              <a:effectLst/>
              <a:latin typeface="+mn-lt"/>
              <a:ea typeface="+mn-ea"/>
              <a:cs typeface="+mn-cs"/>
              <a:hlinkClick xmlns:r="http://schemas.openxmlformats.org/officeDocument/2006/relationships" r:id=""/>
            </a:rPr>
            <a:t>informes.dep@agricultura.gov.br</a:t>
          </a:r>
          <a:r>
            <a:rPr lang="pt-BR" sz="1100">
              <a:solidFill>
                <a:schemeClr val="dk1"/>
              </a:solidFill>
              <a:effectLst/>
              <a:latin typeface="+mn-lt"/>
              <a:ea typeface="+mn-ea"/>
              <a:cs typeface="+mn-cs"/>
            </a:rPr>
            <a:t>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Assunto: </a:t>
          </a:r>
          <a:r>
            <a:rPr lang="pt-BR" sz="1100">
              <a:solidFill>
                <a:schemeClr val="dk1"/>
              </a:solidFill>
              <a:effectLst/>
              <a:latin typeface="+mn-lt"/>
              <a:ea typeface="+mn-ea"/>
              <a:cs typeface="+mn-cs"/>
            </a:rPr>
            <a:t>Inf_mensal_UF_2019_Mês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OBS: o uso do e-mail</a:t>
          </a:r>
          <a:r>
            <a:rPr lang="pt-BR" sz="1100" b="1">
              <a:solidFill>
                <a:schemeClr val="dk1"/>
              </a:solidFill>
              <a:effectLst/>
              <a:latin typeface="+mn-lt"/>
              <a:ea typeface="+mn-ea"/>
              <a:cs typeface="+mn-cs"/>
            </a:rPr>
            <a:t> </a:t>
          </a:r>
          <a:r>
            <a:rPr lang="pt-BR" sz="1100" b="1" u="sng">
              <a:solidFill>
                <a:schemeClr val="dk1"/>
              </a:solidFill>
              <a:effectLst/>
              <a:latin typeface="+mn-lt"/>
              <a:ea typeface="+mn-ea"/>
              <a:cs typeface="+mn-cs"/>
              <a:hlinkClick xmlns:r="http://schemas.openxmlformats.org/officeDocument/2006/relationships" r:id=""/>
            </a:rPr>
            <a:t>epidemio.UF@agricultura.gov.br</a:t>
          </a:r>
          <a:r>
            <a:rPr lang="pt-BR" sz="1100">
              <a:solidFill>
                <a:schemeClr val="dk1"/>
              </a:solidFill>
              <a:effectLst/>
              <a:latin typeface="+mn-lt"/>
              <a:ea typeface="+mn-ea"/>
              <a:cs typeface="+mn-cs"/>
            </a:rPr>
            <a:t> para envio dos Informes é fundamental para permitir a padronização, acompanhamento e rastreabilidade dos Informes enviados pelas UFs, pelo nosso sistema de controle por e-mail.</a:t>
          </a:r>
          <a:endParaRPr lang="pt-BR" sz="1400" b="1"/>
        </a:p>
      </xdr:txBody>
    </xdr:sp>
    <xdr:clientData/>
  </xdr:twoCellAnchor>
  <xdr:oneCellAnchor>
    <xdr:from>
      <xdr:col>6</xdr:col>
      <xdr:colOff>44303</xdr:colOff>
      <xdr:row>73</xdr:row>
      <xdr:rowOff>166134</xdr:rowOff>
    </xdr:from>
    <xdr:ext cx="184731" cy="264560"/>
    <xdr:sp macro="" textlink="">
      <xdr:nvSpPr>
        <xdr:cNvPr id="2" name="CaixaDeTexto 1">
          <a:extLst>
            <a:ext uri="{FF2B5EF4-FFF2-40B4-BE49-F238E27FC236}">
              <a16:creationId xmlns="" xmlns:a16="http://schemas.microsoft.com/office/drawing/2014/main"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35</xdr:col>
      <xdr:colOff>420871</xdr:colOff>
      <xdr:row>9</xdr:row>
      <xdr:rowOff>88603</xdr:rowOff>
    </xdr:from>
    <xdr:ext cx="6512443" cy="9436397"/>
    <xdr:sp macro="" textlink="">
      <xdr:nvSpPr>
        <xdr:cNvPr id="6" name="CaixaDeTexto 5">
          <a:extLst>
            <a:ext uri="{FF2B5EF4-FFF2-40B4-BE49-F238E27FC236}">
              <a16:creationId xmlns="" xmlns:a16="http://schemas.microsoft.com/office/drawing/2014/main" id="{00000000-0008-0000-0000-000006000000}"/>
            </a:ext>
          </a:extLst>
        </xdr:cNvPr>
        <xdr:cNvSpPr txBox="1"/>
      </xdr:nvSpPr>
      <xdr:spPr>
        <a:xfrm>
          <a:off x="15294525" y="2074199"/>
          <a:ext cx="6512443" cy="9436397"/>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1200" b="1">
              <a:solidFill>
                <a:schemeClr val="tx1"/>
              </a:solidFill>
              <a:effectLst/>
              <a:latin typeface="+mn-lt"/>
              <a:ea typeface="+mn-ea"/>
              <a:cs typeface="+mn-cs"/>
            </a:rPr>
            <a:t> DEFINIÇÕES </a:t>
          </a:r>
        </a:p>
        <a:p>
          <a:pPr algn="ctr"/>
          <a:endParaRPr lang="pt-BR" sz="1200" b="1">
            <a:solidFill>
              <a:schemeClr val="tx1"/>
            </a:solidFill>
            <a:effectLst/>
            <a:latin typeface="+mn-lt"/>
            <a:ea typeface="+mn-ea"/>
            <a:cs typeface="+mn-cs"/>
          </a:endParaRPr>
        </a:p>
        <a:p>
          <a:pPr algn="just"/>
          <a:r>
            <a:rPr lang="pt-BR" sz="1100">
              <a:solidFill>
                <a:schemeClr val="tx1"/>
              </a:solidFill>
              <a:effectLst/>
              <a:latin typeface="+mn-lt"/>
              <a:ea typeface="+mn-ea"/>
              <a:cs typeface="+mn-cs"/>
            </a:rPr>
            <a:t>OBS: TODOS OS CASOS E FOCOS REGISTRADOS NO INFORME MENSAL DEVEM SER REFERENTES </a:t>
          </a:r>
          <a:r>
            <a:rPr lang="pt-BR" sz="1100" u="sng">
              <a:solidFill>
                <a:schemeClr val="tx1"/>
              </a:solidFill>
              <a:effectLst/>
              <a:latin typeface="+mn-lt"/>
              <a:ea typeface="+mn-ea"/>
              <a:cs typeface="+mn-cs"/>
            </a:rPr>
            <a:t>ÀS OCORRÊNCIAS CONFIRMADAS </a:t>
          </a:r>
          <a:r>
            <a:rPr lang="pt-BR" sz="1100" b="1" u="sng">
              <a:solidFill>
                <a:schemeClr val="tx1"/>
              </a:solidFill>
              <a:effectLst/>
              <a:latin typeface="+mn-lt"/>
              <a:ea typeface="+mn-ea"/>
              <a:cs typeface="+mn-cs"/>
            </a:rPr>
            <a:t>NO MÊS </a:t>
          </a:r>
          <a:r>
            <a:rPr lang="pt-BR" sz="1100" u="sng">
              <a:solidFill>
                <a:schemeClr val="tx1"/>
              </a:solidFill>
              <a:effectLst/>
              <a:latin typeface="+mn-lt"/>
              <a:ea typeface="+mn-ea"/>
              <a:cs typeface="+mn-cs"/>
            </a:rPr>
            <a:t>E</a:t>
          </a:r>
          <a:r>
            <a:rPr lang="pt-BR" sz="1100" b="1" u="sng">
              <a:solidFill>
                <a:schemeClr val="tx1"/>
              </a:solidFill>
              <a:effectLst/>
              <a:latin typeface="+mn-lt"/>
              <a:ea typeface="+mn-ea"/>
              <a:cs typeface="+mn-cs"/>
            </a:rPr>
            <a:t> </a:t>
          </a:r>
          <a:r>
            <a:rPr lang="pt-BR" sz="1100" u="sng">
              <a:solidFill>
                <a:schemeClr val="tx1"/>
              </a:solidFill>
              <a:effectLst/>
              <a:latin typeface="+mn-lt"/>
              <a:ea typeface="+mn-ea"/>
              <a:cs typeface="+mn-cs"/>
            </a:rPr>
            <a:t>EM ANIMAIS ORIGINADOS </a:t>
          </a:r>
          <a:r>
            <a:rPr lang="pt-BR" sz="1100" b="1" u="sng">
              <a:solidFill>
                <a:schemeClr val="tx1"/>
              </a:solidFill>
              <a:effectLst/>
              <a:latin typeface="+mn-lt"/>
              <a:ea typeface="+mn-ea"/>
              <a:cs typeface="+mn-cs"/>
            </a:rPr>
            <a:t>NO PRÓPRIO ESTADO, validadas pelo SVO</a:t>
          </a:r>
          <a:r>
            <a:rPr lang="pt-BR" sz="1100" u="sng">
              <a:solidFill>
                <a:schemeClr val="tx1"/>
              </a:solidFill>
              <a:effectLst/>
              <a:latin typeface="+mn-lt"/>
              <a:ea typeface="+mn-ea"/>
              <a:cs typeface="+mn-cs"/>
            </a:rPr>
            <a:t>. </a:t>
          </a:r>
          <a:r>
            <a:rPr lang="pt-BR" sz="1100">
              <a:solidFill>
                <a:schemeClr val="tx1"/>
              </a:solidFill>
              <a:effectLst/>
              <a:latin typeface="+mn-lt"/>
              <a:ea typeface="+mn-ea"/>
              <a:cs typeface="+mn-cs"/>
            </a:rPr>
            <a:t>DADOS DE DIAGNÓSTICO REFERENTES A OUTROS ESTADOS NÃO DEVEM SER REGISTRADOS, E SIM COMUNICADOS AO ESTADO DE ORIGEM PARA QUE INCLUA EM SEUS RESPECTIVOS INFORMES.  </a:t>
          </a:r>
        </a:p>
        <a:p>
          <a:pPr algn="just"/>
          <a:endParaRPr lang="pt-BR" sz="1100">
            <a:solidFill>
              <a:schemeClr val="tx1"/>
            </a:solidFill>
            <a:effectLst/>
            <a:latin typeface="+mn-lt"/>
            <a:ea typeface="+mn-ea"/>
            <a:cs typeface="+mn-cs"/>
          </a:endParaRPr>
        </a:p>
        <a:p>
          <a:pPr algn="just"/>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Se refere aos </a:t>
          </a:r>
          <a:r>
            <a:rPr lang="pt-BR" sz="1100" b="1">
              <a:solidFill>
                <a:schemeClr val="tx1"/>
              </a:solidFill>
              <a:effectLst/>
              <a:latin typeface="+mn-lt"/>
              <a:ea typeface="+mn-ea"/>
              <a:cs typeface="+mn-cs"/>
            </a:rPr>
            <a:t>casos confirmados. </a:t>
          </a:r>
          <a:r>
            <a:rPr lang="pt-BR" sz="1100">
              <a:solidFill>
                <a:schemeClr val="tx1"/>
              </a:solidFill>
              <a:effectLst/>
              <a:latin typeface="+mn-lt"/>
              <a:ea typeface="+mn-ea"/>
              <a:cs typeface="+mn-cs"/>
            </a:rPr>
            <a:t>São os animais considerados doentes ou infectados </a:t>
          </a:r>
          <a:r>
            <a:rPr lang="pt-BR" sz="1100" b="1">
              <a:solidFill>
                <a:schemeClr val="tx1"/>
              </a:solidFill>
              <a:effectLst/>
              <a:latin typeface="+mn-lt"/>
              <a:ea typeface="+mn-ea"/>
              <a:cs typeface="+mn-cs"/>
            </a:rPr>
            <a:t>em decorrência da doença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pela dificuldade de se obter diagnóstico clínico conclusivo, tanto para doenças que são clinicamente confundíveis com outras quanto pela necessidade de confirmação do agente causal). </a:t>
          </a:r>
        </a:p>
        <a:p>
          <a:pPr algn="just"/>
          <a:endParaRPr lang="pt-BR" sz="1100">
            <a:solidFill>
              <a:schemeClr val="tx1"/>
            </a:solidFill>
            <a:effectLst/>
            <a:latin typeface="+mn-lt"/>
            <a:ea typeface="+mn-ea"/>
            <a:cs typeface="+mn-cs"/>
          </a:endParaRPr>
        </a:p>
        <a:p>
          <a:pPr algn="just"/>
          <a:r>
            <a:rPr lang="pt-BR" sz="1100">
              <a:solidFill>
                <a:schemeClr val="tx1"/>
              </a:solidFill>
              <a:effectLst/>
              <a:latin typeface="+mn-lt"/>
              <a:ea typeface="+mn-ea"/>
              <a:cs typeface="+mn-cs"/>
            </a:rPr>
            <a:t>Não devem ser registrados casos referentes a animais de origem diferente do estado informante. No número total de casos devem estar incluídos também todos os mortos em decorrência da doença.</a:t>
          </a:r>
        </a:p>
        <a:p>
          <a:pPr algn="just"/>
          <a:endParaRPr lang="pt-BR" sz="1100">
            <a:solidFill>
              <a:schemeClr val="tx1"/>
            </a:solidFill>
            <a:effectLst/>
            <a:latin typeface="+mn-lt"/>
            <a:ea typeface="+mn-ea"/>
            <a:cs typeface="+mn-cs"/>
          </a:endParaRPr>
        </a:p>
        <a:p>
          <a:pPr algn="just"/>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 independentemente da espécie ou das ações aplicadas pelo SVO.</a:t>
          </a:r>
        </a:p>
        <a:p>
          <a:pPr algn="just"/>
          <a:endParaRPr lang="pt-BR" sz="1100">
            <a:solidFill>
              <a:schemeClr val="tx1"/>
            </a:solidFill>
            <a:effectLst/>
            <a:latin typeface="+mn-lt"/>
            <a:ea typeface="+mn-ea"/>
            <a:cs typeface="+mn-cs"/>
          </a:endParaRPr>
        </a:p>
        <a:p>
          <a:pPr algn="just"/>
          <a:r>
            <a:rPr lang="pt-BR" sz="1100" b="1">
              <a:solidFill>
                <a:schemeClr val="tx1"/>
              </a:solidFill>
              <a:effectLst/>
              <a:latin typeface="+mn-lt"/>
              <a:ea typeface="+mn-ea"/>
              <a:cs typeface="+mn-cs"/>
            </a:rPr>
            <a:t>Focos novos: </a:t>
          </a:r>
          <a:r>
            <a:rPr lang="pt-BR" sz="1100">
              <a:solidFill>
                <a:schemeClr val="tx1"/>
              </a:solidFill>
              <a:effectLst/>
              <a:latin typeface="+mn-lt"/>
              <a:ea typeface="+mn-ea"/>
              <a:cs typeface="+mn-cs"/>
            </a:rPr>
            <a:t>Focos confirmados no mês de referência do informe, de acordo com as respectivas definições de casos de cada doença, independentemente dos critérios de confirmação de cada foco. </a:t>
          </a:r>
        </a:p>
        <a:p>
          <a:pPr algn="just"/>
          <a:endParaRPr lang="pt-BR" sz="1100">
            <a:solidFill>
              <a:schemeClr val="tx1"/>
            </a:solidFill>
            <a:effectLst/>
            <a:latin typeface="+mn-lt"/>
            <a:ea typeface="+mn-ea"/>
            <a:cs typeface="+mn-cs"/>
          </a:endParaRPr>
        </a:p>
        <a:p>
          <a:pPr algn="just"/>
          <a:r>
            <a:rPr lang="pt-BR" sz="1100" b="1">
              <a:solidFill>
                <a:schemeClr val="tx1"/>
              </a:solidFill>
              <a:effectLst/>
              <a:latin typeface="+mn-lt"/>
              <a:ea typeface="+mn-ea"/>
              <a:cs typeface="+mn-cs"/>
            </a:rPr>
            <a:t>Focos antigos: </a:t>
          </a:r>
          <a:r>
            <a:rPr lang="pt-BR" sz="1100">
              <a:solidFill>
                <a:schemeClr val="tx1"/>
              </a:solidFill>
              <a:effectLst/>
              <a:latin typeface="+mn-lt"/>
              <a:ea typeface="+mn-ea"/>
              <a:cs typeface="+mn-cs"/>
            </a:rPr>
            <a:t>Focos remanescentes, confirmados em mês (es) anterior (es) e ainda não encerrados, que permanecem em processo de erradicação/eliminação e foram registrados em Informes anteriores. </a:t>
          </a:r>
          <a:r>
            <a:rPr lang="pt-BR" sz="1100" u="sng">
              <a:solidFill>
                <a:schemeClr val="tx1"/>
              </a:solidFill>
              <a:effectLst/>
              <a:latin typeface="+mn-lt"/>
              <a:ea typeface="+mn-ea"/>
              <a:cs typeface="+mn-cs"/>
            </a:rPr>
            <a:t>Não devem ser registrados susceptíveis em focos antigos.</a:t>
          </a:r>
          <a:r>
            <a:rPr lang="pt-BR" sz="1100">
              <a:solidFill>
                <a:schemeClr val="tx1"/>
              </a:solidFill>
              <a:effectLst/>
              <a:latin typeface="+mn-lt"/>
              <a:ea typeface="+mn-ea"/>
              <a:cs typeface="+mn-cs"/>
            </a:rPr>
            <a:t> Ver a orientação específica sobre os critérios de registro de focos antigos no Instrutivo de cada Informe ou doença: </a:t>
          </a:r>
        </a:p>
        <a:p>
          <a:pPr algn="just"/>
          <a:endParaRPr lang="pt-BR" sz="1100">
            <a:solidFill>
              <a:schemeClr val="tx1"/>
            </a:solidFill>
            <a:effectLst/>
            <a:latin typeface="+mn-lt"/>
            <a:ea typeface="+mn-ea"/>
            <a:cs typeface="+mn-cs"/>
          </a:endParaRPr>
        </a:p>
        <a:p>
          <a:pPr algn="just"/>
          <a:r>
            <a:rPr lang="pt-BR" sz="1100" b="1">
              <a:solidFill>
                <a:schemeClr val="tx1"/>
              </a:solidFill>
              <a:effectLst/>
              <a:latin typeface="+mn-lt"/>
              <a:ea typeface="+mn-ea"/>
              <a:cs typeface="+mn-cs"/>
            </a:rPr>
            <a:t>	FEPI e Aves: </a:t>
          </a:r>
          <a:r>
            <a:rPr lang="pt-BR" sz="1100">
              <a:solidFill>
                <a:schemeClr val="tx1"/>
              </a:solidFill>
              <a:effectLst/>
              <a:latin typeface="+mn-lt"/>
              <a:ea typeface="+mn-ea"/>
              <a:cs typeface="+mn-cs"/>
            </a:rPr>
            <a:t>Só devem ser registrados focos antigos para algumas doenças que requerem 	acompanhamento da evolução do foco, conforme descrito no respectivo instrutivo. O número 	de focos antigos registrados no mês atual não deve ser maior que o total de focos no mês 	anterior. Pode ser igual (sem focos encerrados) ou menor (no caso de ter havido encerramento 	de focos).</a:t>
          </a:r>
        </a:p>
        <a:p>
          <a:pPr algn="just"/>
          <a:r>
            <a:rPr lang="pt-BR" sz="1100" b="1">
              <a:solidFill>
                <a:schemeClr val="tx1"/>
              </a:solidFill>
              <a:effectLst/>
              <a:latin typeface="+mn-lt"/>
              <a:ea typeface="+mn-ea"/>
              <a:cs typeface="+mn-cs"/>
            </a:rPr>
            <a:t> </a:t>
          </a:r>
          <a:endParaRPr lang="pt-BR" sz="1100">
            <a:solidFill>
              <a:schemeClr val="tx1"/>
            </a:solidFill>
            <a:effectLst/>
            <a:latin typeface="+mn-lt"/>
            <a:ea typeface="+mn-ea"/>
            <a:cs typeface="+mn-cs"/>
          </a:endParaRPr>
        </a:p>
        <a:p>
          <a:pPr algn="just"/>
          <a:r>
            <a:rPr lang="pt-BR" sz="1100" b="1">
              <a:solidFill>
                <a:schemeClr val="tx1"/>
              </a:solidFill>
              <a:effectLst/>
              <a:latin typeface="+mn-lt"/>
              <a:ea typeface="+mn-ea"/>
              <a:cs typeface="+mn-cs"/>
            </a:rPr>
            <a:t>	AIE e Mormo: </a:t>
          </a:r>
          <a:r>
            <a:rPr lang="pt-BR" sz="1100">
              <a:solidFill>
                <a:schemeClr val="tx1"/>
              </a:solidFill>
              <a:effectLst/>
              <a:latin typeface="+mn-lt"/>
              <a:ea typeface="+mn-ea"/>
              <a:cs typeface="+mn-cs"/>
            </a:rPr>
            <a:t>Todos os focos que não forem encerrados dentro do mesmo mês de 	confirmação da ocorrência deverão ser registrados nos Informes seguintes até a última ação 	neste foco. O número de focos antigos registrados no mês atual não deve ser maior que o total 	de focos no mês anterior. Pode ser igual (sem focos encerrados) ou menor (no caso de ter 	havido encerramento de focos).</a:t>
          </a:r>
        </a:p>
        <a:p>
          <a:pPr algn="just"/>
          <a:r>
            <a:rPr lang="pt-BR" sz="1100">
              <a:solidFill>
                <a:schemeClr val="tx1"/>
              </a:solidFill>
              <a:effectLst/>
              <a:latin typeface="+mn-lt"/>
              <a:ea typeface="+mn-ea"/>
              <a:cs typeface="+mn-cs"/>
            </a:rPr>
            <a:t> </a:t>
          </a:r>
        </a:p>
        <a:p>
          <a:pPr algn="just"/>
          <a:r>
            <a:rPr lang="pt-BR" sz="1100" b="1">
              <a:solidFill>
                <a:schemeClr val="tx1"/>
              </a:solidFill>
              <a:effectLst/>
              <a:latin typeface="+mn-lt"/>
              <a:ea typeface="+mn-ea"/>
              <a:cs typeface="+mn-cs"/>
            </a:rPr>
            <a:t>	Brucelose e Tuberculose:</a:t>
          </a:r>
          <a:r>
            <a:rPr lang="pt-BR" sz="1100">
              <a:solidFill>
                <a:schemeClr val="tx1"/>
              </a:solidFill>
              <a:effectLst/>
              <a:latin typeface="+mn-lt"/>
              <a:ea typeface="+mn-ea"/>
              <a:cs typeface="+mn-cs"/>
            </a:rPr>
            <a:t> Só devem ser registrados os números de focos antigos quando 	houver registro de um novo caso, morte, abate ou destruição, no mês de referência do 	informe. </a:t>
          </a:r>
        </a:p>
        <a:p>
          <a:pPr algn="just"/>
          <a:r>
            <a:rPr lang="pt-BR" sz="1100">
              <a:solidFill>
                <a:schemeClr val="tx1"/>
              </a:solidFill>
              <a:effectLst/>
              <a:latin typeface="+mn-lt"/>
              <a:ea typeface="+mn-ea"/>
              <a:cs typeface="+mn-cs"/>
            </a:rPr>
            <a:t> </a:t>
          </a:r>
        </a:p>
        <a:p>
          <a:pPr algn="just"/>
          <a:r>
            <a:rPr lang="pt-BR" sz="1100" b="1">
              <a:solidFill>
                <a:schemeClr val="tx1"/>
              </a:solidFill>
              <a:effectLst/>
              <a:latin typeface="+mn-lt"/>
              <a:ea typeface="+mn-ea"/>
              <a:cs typeface="+mn-cs"/>
            </a:rPr>
            <a:t>Mortos: </a:t>
          </a:r>
          <a:r>
            <a:rPr lang="pt-BR" sz="1100">
              <a:solidFill>
                <a:schemeClr val="tx1"/>
              </a:solidFill>
              <a:effectLst/>
              <a:latin typeface="+mn-lt"/>
              <a:ea typeface="+mn-ea"/>
              <a:cs typeface="+mn-cs"/>
            </a:rPr>
            <a:t>número de animais cuja morte foi provocada pela doença investigada, no mês do informe. Essas mortes não devem ser incluídas nas colunas Abatidos ou Destruídos. O número total de mortos pela doença deve estar incluído no número de casos confirmados.</a:t>
          </a:r>
        </a:p>
        <a:p>
          <a:pPr algn="just"/>
          <a:endParaRPr lang="pt-BR" sz="1100">
            <a:solidFill>
              <a:schemeClr val="tx1"/>
            </a:solidFill>
            <a:effectLst/>
            <a:latin typeface="+mn-lt"/>
            <a:ea typeface="+mn-ea"/>
            <a:cs typeface="+mn-cs"/>
          </a:endParaRPr>
        </a:p>
        <a:p>
          <a:pPr algn="just"/>
          <a:r>
            <a:rPr lang="pt-BR" sz="1100" b="1">
              <a:solidFill>
                <a:schemeClr val="tx1"/>
              </a:solidFill>
              <a:effectLst/>
              <a:latin typeface="+mn-lt"/>
              <a:ea typeface="+mn-ea"/>
              <a:cs typeface="+mn-cs"/>
            </a:rPr>
            <a:t>Destruídos: </a:t>
          </a:r>
          <a:r>
            <a:rPr lang="pt-BR" sz="1100">
              <a:solidFill>
                <a:schemeClr val="tx1"/>
              </a:solidFill>
              <a:effectLst/>
              <a:latin typeface="+mn-lt"/>
              <a:ea typeface="+mn-ea"/>
              <a:cs typeface="+mn-cs"/>
            </a:rPr>
            <a:t>número total de animais eutanasiados, com destruição total da carcaça, de acordo com a estratégia do respectivo programa, sob supervisão do SVO. Não deverá incluir o número de animais mortos pela doença nem os abatidos.</a:t>
          </a:r>
        </a:p>
        <a:p>
          <a:pPr algn="just"/>
          <a:endParaRPr lang="pt-BR" sz="1100">
            <a:solidFill>
              <a:schemeClr val="tx1"/>
            </a:solidFill>
            <a:effectLst/>
            <a:latin typeface="+mn-lt"/>
            <a:ea typeface="+mn-ea"/>
            <a:cs typeface="+mn-cs"/>
          </a:endParaRPr>
        </a:p>
        <a:p>
          <a:pPr algn="just"/>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número de animais enviados para estabelecimento de abate sob supervisão do SVO, como medida de controle ou erradicação da doença, dependendo das estratégias adotadas em cada programa. </a:t>
          </a:r>
        </a:p>
        <a:p>
          <a:r>
            <a:rPr lang="pt-BR" sz="1100">
              <a:solidFill>
                <a:schemeClr val="tx1"/>
              </a:solidFill>
              <a:effectLst/>
              <a:latin typeface="+mn-lt"/>
              <a:ea typeface="+mn-ea"/>
              <a:cs typeface="+mn-cs"/>
            </a:rPr>
            <a:t> </a:t>
          </a:r>
        </a:p>
        <a:p>
          <a:endParaRPr lang="pt-BR" sz="110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100" b="1" baseline="0">
            <a:solidFill>
              <a:schemeClr val="tx1"/>
            </a:solidFill>
            <a:effectLst/>
            <a:latin typeface="+mn-lt"/>
            <a:ea typeface="+mn-ea"/>
            <a:cs typeface="+mn-cs"/>
          </a:endParaRPr>
        </a:p>
        <a:p>
          <a:pPr algn="ctr"/>
          <a:endParaRPr lang="pt-BR" sz="1200" b="1">
            <a:solidFill>
              <a:schemeClr val="tx1"/>
            </a:solidFill>
            <a:effectLst/>
            <a:latin typeface="+mn-lt"/>
            <a:ea typeface="+mn-ea"/>
            <a:cs typeface="+mn-cs"/>
          </a:endParaRPr>
        </a:p>
        <a:p>
          <a:pPr algn="ctr"/>
          <a:endParaRPr lang="pt-BR" sz="1100" b="1">
            <a:solidFill>
              <a:schemeClr val="tx1"/>
            </a:solidFill>
            <a:effectLst/>
            <a:latin typeface="+mn-lt"/>
            <a:ea typeface="+mn-ea"/>
            <a:cs typeface="+mn-cs"/>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144989</xdr:rowOff>
    </xdr:from>
    <xdr:to>
      <xdr:col>16</xdr:col>
      <xdr:colOff>285750</xdr:colOff>
      <xdr:row>113</xdr:row>
      <xdr:rowOff>38100</xdr:rowOff>
    </xdr:to>
    <xdr:sp macro="" textlink="">
      <xdr:nvSpPr>
        <xdr:cNvPr id="2" name="CaixaDeTexto 1">
          <a:extLst>
            <a:ext uri="{FF2B5EF4-FFF2-40B4-BE49-F238E27FC236}">
              <a16:creationId xmlns="" xmlns:a16="http://schemas.microsoft.com/office/drawing/2014/main" id="{00000000-0008-0000-0100-000002000000}"/>
            </a:ext>
          </a:extLst>
        </xdr:cNvPr>
        <xdr:cNvSpPr txBox="1"/>
      </xdr:nvSpPr>
      <xdr:spPr>
        <a:xfrm>
          <a:off x="331258" y="144989"/>
          <a:ext cx="9708092" cy="2141961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A Ficha Epidemiológica Mensal refere-se à informação sobre perfil epidemiológico </a:t>
          </a:r>
          <a:r>
            <a:rPr lang="pt-BR" sz="1100" b="1">
              <a:solidFill>
                <a:schemeClr val="dk1"/>
              </a:solidFill>
              <a:effectLst/>
              <a:latin typeface="+mn-lt"/>
              <a:ea typeface="+mn-ea"/>
              <a:cs typeface="+mn-cs"/>
            </a:rPr>
            <a:t>de 42 doenças de notificação obrigatória ao SVO</a:t>
          </a:r>
          <a:r>
            <a:rPr lang="pt-BR" sz="1100">
              <a:solidFill>
                <a:schemeClr val="dk1"/>
              </a:solidFill>
              <a:effectLst/>
              <a:latin typeface="+mn-lt"/>
              <a:ea typeface="+mn-ea"/>
              <a:cs typeface="+mn-cs"/>
            </a:rPr>
            <a:t>, listadas na IN</a:t>
          </a:r>
          <a:r>
            <a:rPr lang="pt-BR" sz="1100" b="1">
              <a:solidFill>
                <a:schemeClr val="dk1"/>
              </a:solidFill>
              <a:effectLst/>
              <a:latin typeface="+mn-lt"/>
              <a:ea typeface="+mn-ea"/>
              <a:cs typeface="+mn-cs"/>
            </a:rPr>
            <a:t> MAPA n° 50 de 2013, </a:t>
          </a:r>
          <a:r>
            <a:rPr lang="pt-BR" sz="1100">
              <a:solidFill>
                <a:schemeClr val="dk1"/>
              </a:solidFill>
              <a:effectLst/>
              <a:latin typeface="+mn-lt"/>
              <a:ea typeface="+mn-ea"/>
              <a:cs typeface="+mn-cs"/>
            </a:rPr>
            <a:t>além do registro mensal de</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dados quantitativos consolidados dos focos confirmados de 22 doenças.</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A versão 2019 foi modificada, com alteração dos tipos de dados e informações requeridos para várias doenças, conforme descrito a seguir para cada dado a ser registrado.  </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Apesar da inclusão na FEPI do registro de dados quantitativos de algumas doenças de notificação imediata ao SVO, inclusive para algumas que nunca haviam sido confirmadas no país, os critérios de notificação ao SVO para as doenças das categorias 1, 2 e 3 estabelecidos na IN nº 50/2013 e a comunicação imediata ao DSA com envio de formulários de notificação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permanecem válidos, até a finalização da revisão da lista que está prevista para o final de 2019.</a:t>
          </a:r>
        </a:p>
        <a:p>
          <a:pPr algn="just"/>
          <a:r>
            <a:rPr lang="pt-BR" sz="1100">
              <a:solidFill>
                <a:schemeClr val="dk1"/>
              </a:solidFill>
              <a:effectLst/>
              <a:latin typeface="+mn-lt"/>
              <a:ea typeface="+mn-ea"/>
              <a:cs typeface="+mn-cs"/>
            </a:rPr>
            <a:t>Independentemente dos critérios de notificação ao SVO, estabelecido na IN nº 50/2013, a comunicação ao DSA das suspeitas ou focos confirmados pode ser imediata ou mensal. </a:t>
          </a:r>
          <a:r>
            <a:rPr lang="pt-BR" sz="1100" u="sng">
              <a:solidFill>
                <a:schemeClr val="dk1"/>
              </a:solidFill>
              <a:effectLst/>
              <a:latin typeface="+mn-lt"/>
              <a:ea typeface="+mn-ea"/>
              <a:cs typeface="+mn-cs"/>
            </a:rPr>
            <a:t>Algumas das doenças registradas na FEPI requerem comunicação imediata das investigações de suspeitas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para acompanhamento e validação dos casos confirmados (linhas 24 a 43); algumas devem ser comunicadas imediatamente apenas se houver detecção de alteração no perfil epidemiológico ou no padrão de ocorrência</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(de acordo com o Art. 2º da IN 50/2013) (linhas 2 a 23), e outras requerem a comunicação mensal dos dados quantitativos dos focos confirmados, para serem monitoradas pelo DSA ou para registro no Informe Semestral enviado à OIE (linhas 22 a 43).</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Os critérios para registro neste informe foram revisados de acordo com a situação zoossanitária conhecida no país (a partir dos dados de notificações, inquéritos epidemiológicos, pesquisas científicas, informações de especialistas etc.), necessidade de monitoramento pelo DSA e frequência de notificação à OIE.</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 </a:t>
          </a:r>
          <a:r>
            <a:rPr lang="pt-BR" sz="1100">
              <a:solidFill>
                <a:schemeClr val="dk1"/>
              </a:solidFill>
              <a:effectLst/>
              <a:latin typeface="+mn-lt"/>
              <a:ea typeface="+mn-ea"/>
              <a:cs typeface="+mn-cs"/>
            </a:rPr>
            <a:t>- 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 </a:t>
          </a:r>
          <a:r>
            <a:rPr lang="pt-BR" sz="1100">
              <a:solidFill>
                <a:schemeClr val="dk1"/>
              </a:solidFill>
              <a:effectLst/>
              <a:latin typeface="+mn-lt"/>
              <a:ea typeface="+mn-ea"/>
              <a:cs typeface="+mn-cs"/>
            </a:rPr>
            <a:t>- 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 uma linha por doença e espécie afetada. Quando a mesma doença ocorrer em mais de uma espécie, a doença deve ser repetida usando as linhas já habilitadas para este propósito a partir da </a:t>
          </a:r>
          <a:r>
            <a:rPr lang="pt-BR" sz="1100" b="1">
              <a:solidFill>
                <a:schemeClr val="dk1"/>
              </a:solidFill>
              <a:effectLst/>
              <a:latin typeface="+mn-lt"/>
              <a:ea typeface="+mn-ea"/>
              <a:cs typeface="+mn-cs"/>
            </a:rPr>
            <a:t>Linha 44</a:t>
          </a:r>
          <a:r>
            <a:rPr lang="pt-BR" sz="1100">
              <a:solidFill>
                <a:schemeClr val="dk1"/>
              </a:solidFill>
              <a:effectLst/>
              <a:latin typeface="+mn-lt"/>
              <a:ea typeface="+mn-ea"/>
              <a:cs typeface="+mn-cs"/>
            </a:rPr>
            <a:t>.</a:t>
          </a:r>
        </a:p>
        <a:p>
          <a:pPr algn="just"/>
          <a:endParaRPr lang="pt-BR" sz="1100" u="sng">
            <a:solidFill>
              <a:schemeClr val="dk1"/>
            </a:solidFill>
            <a:effectLst/>
            <a:latin typeface="+mn-lt"/>
            <a:ea typeface="+mn-ea"/>
            <a:cs typeface="+mn-cs"/>
          </a:endParaRPr>
        </a:p>
        <a:p>
          <a:pPr algn="just"/>
          <a:r>
            <a:rPr lang="pt-BR" sz="1100" u="sng">
              <a:solidFill>
                <a:schemeClr val="dk1"/>
              </a:solidFill>
              <a:effectLst/>
              <a:latin typeface="+mn-lt"/>
              <a:ea typeface="+mn-ea"/>
              <a:cs typeface="+mn-cs"/>
            </a:rPr>
            <a:t>As doenças que devem ser registradas na FEPI 2019 já foram identificadas</a:t>
          </a:r>
          <a:r>
            <a:rPr lang="pt-BR" sz="1100" b="1" u="sng">
              <a:solidFill>
                <a:schemeClr val="dk1"/>
              </a:solidFill>
              <a:effectLst/>
              <a:latin typeface="+mn-lt"/>
              <a:ea typeface="+mn-ea"/>
              <a:cs typeface="+mn-cs"/>
            </a:rPr>
            <a:t> </a:t>
          </a:r>
          <a:r>
            <a:rPr lang="pt-BR" sz="1100" u="sng">
              <a:solidFill>
                <a:schemeClr val="dk1"/>
              </a:solidFill>
              <a:effectLst/>
              <a:latin typeface="+mn-lt"/>
              <a:ea typeface="+mn-ea"/>
              <a:cs typeface="+mn-cs"/>
            </a:rPr>
            <a:t>como presentes</a:t>
          </a:r>
          <a:r>
            <a:rPr lang="pt-BR" sz="1100" b="1" u="sng">
              <a:solidFill>
                <a:schemeClr val="dk1"/>
              </a:solidFill>
              <a:effectLst/>
              <a:latin typeface="+mn-lt"/>
              <a:ea typeface="+mn-ea"/>
              <a:cs typeface="+mn-cs"/>
            </a:rPr>
            <a:t> </a:t>
          </a:r>
          <a:r>
            <a:rPr lang="pt-BR" sz="1100" u="sng">
              <a:solidFill>
                <a:schemeClr val="dk1"/>
              </a:solidFill>
              <a:effectLst/>
              <a:latin typeface="+mn-lt"/>
              <a:ea typeface="+mn-ea"/>
              <a:cs typeface="+mn-cs"/>
            </a:rPr>
            <a:t>no país, entre elas: algumas doenças da lista 1 (</a:t>
          </a:r>
          <a:r>
            <a:rPr lang="pt-BR" sz="1100" i="1" u="sng">
              <a:solidFill>
                <a:schemeClr val="dk1"/>
              </a:solidFill>
              <a:effectLst/>
              <a:latin typeface="+mn-lt"/>
              <a:ea typeface="+mn-ea"/>
              <a:cs typeface="+mn-cs"/>
            </a:rPr>
            <a:t>Aethina tumida</a:t>
          </a:r>
          <a:r>
            <a:rPr lang="pt-BR" sz="1100" u="sng">
              <a:solidFill>
                <a:schemeClr val="dk1"/>
              </a:solidFill>
              <a:effectLst/>
              <a:latin typeface="+mn-lt"/>
              <a:ea typeface="+mn-ea"/>
              <a:cs typeface="+mn-cs"/>
            </a:rPr>
            <a:t>, Febre do Nilo, Maedi-visna, Aborto enzoótico das ovelhas e Triquinelose) que eram consideradas nunca registradas ou erradicadas, mas houve confirmação de sua ocorrência em algumas regiões do país; doenças das listas 2 e 3, que se referem a doenças de ocorrência esporádica em zonas limitadas; e doenças da lista 4, que são presentes em todo o país.</a:t>
          </a:r>
          <a:r>
            <a:rPr lang="pt-BR" sz="1100">
              <a:solidFill>
                <a:schemeClr val="dk1"/>
              </a:solidFill>
              <a:effectLst/>
              <a:latin typeface="+mn-lt"/>
              <a:ea typeface="+mn-ea"/>
              <a:cs typeface="+mn-cs"/>
            </a:rPr>
            <a:t>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Linhas 2 a 23</a:t>
          </a:r>
          <a:r>
            <a:rPr lang="pt-BR" sz="1100">
              <a:solidFill>
                <a:schemeClr val="dk1"/>
              </a:solidFill>
              <a:effectLst/>
              <a:latin typeface="+mn-lt"/>
              <a:ea typeface="+mn-ea"/>
              <a:cs typeface="+mn-cs"/>
            </a:rPr>
            <a:t> - devem ser comunicadas imediatamente ao DSA se houver detecção de alteração no perfil epidemiológico ou no padrão de ocorrência (de acordo com o Art. 2º da IN 50/2013). Registrar SIM na coluna Colunas D e na Coluna E no mês das ocorrências, confirmando que foi enviado relatório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a:t>
          </a:r>
          <a:endParaRPr lang="pt-BR" sz="1100">
            <a:solidFill>
              <a:schemeClr val="dk1"/>
            </a:solidFill>
            <a:effectLst/>
            <a:latin typeface="+mn-lt"/>
            <a:ea typeface="+mn-ea"/>
            <a:cs typeface="+mn-cs"/>
          </a:endParaRP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Linhas 24 a 43</a:t>
          </a:r>
          <a:r>
            <a:rPr lang="pt-BR" sz="1100">
              <a:solidFill>
                <a:schemeClr val="dk1"/>
              </a:solidFill>
              <a:effectLst/>
              <a:latin typeface="+mn-lt"/>
              <a:ea typeface="+mn-ea"/>
              <a:cs typeface="+mn-cs"/>
            </a:rPr>
            <a:t> - se houver qualquer registro de novos focos dessas doenças é obrigatória a comunicação imediata das investigações de suspeitas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para acompanhamento e validação dos casos confirmados. Na FEPI do mês de confirmação desses focos, deve ser assinalado SIM na Coluna E para confirmar o envio dos formulários de investigação.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Linhas 22 a 43</a:t>
          </a:r>
          <a:r>
            <a:rPr lang="pt-BR" sz="1100">
              <a:solidFill>
                <a:schemeClr val="dk1"/>
              </a:solidFill>
              <a:effectLst/>
              <a:latin typeface="+mn-lt"/>
              <a:ea typeface="+mn-ea"/>
              <a:cs typeface="+mn-cs"/>
            </a:rPr>
            <a:t> - doenças que requerem o registro dos dados quantitativos dos focos confirmados, no respectivo mês, para serem monitoradas pelo DSA, e utilizadas quando necessário, para registro no Informe Semestral enviado à OIE ou outras demandas de informação zoossanitária.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D </a:t>
          </a:r>
          <a:r>
            <a:rPr lang="pt-BR" sz="1100">
              <a:solidFill>
                <a:schemeClr val="dk1"/>
              </a:solidFill>
              <a:effectLst/>
              <a:latin typeface="+mn-lt"/>
              <a:ea typeface="+mn-ea"/>
              <a:cs typeface="+mn-cs"/>
            </a:rPr>
            <a:t>– </a:t>
          </a:r>
          <a:r>
            <a:rPr lang="pt-BR" sz="1100" b="1" u="sng">
              <a:solidFill>
                <a:schemeClr val="dk1"/>
              </a:solidFill>
              <a:effectLst/>
              <a:latin typeface="+mn-lt"/>
              <a:ea typeface="+mn-ea"/>
              <a:cs typeface="+mn-cs"/>
            </a:rPr>
            <a:t>Detecção de alteração no perfil epidemiológico ou no padrão de ocorrência</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preencher SIM ou NÃO - </a:t>
          </a:r>
          <a:r>
            <a:rPr lang="pt-BR" sz="1100" b="1">
              <a:solidFill>
                <a:schemeClr val="dk1"/>
              </a:solidFill>
              <a:effectLst/>
              <a:latin typeface="+mn-lt"/>
              <a:ea typeface="+mn-ea"/>
              <a:cs typeface="+mn-cs"/>
            </a:rPr>
            <a:t>Campo obrigatório</a:t>
          </a:r>
          <a:r>
            <a:rPr lang="pt-BR" sz="1100">
              <a:solidFill>
                <a:schemeClr val="dk1"/>
              </a:solidFill>
              <a:effectLst/>
              <a:latin typeface="+mn-lt"/>
              <a:ea typeface="+mn-ea"/>
              <a:cs typeface="+mn-cs"/>
            </a:rPr>
            <a:t>.</a:t>
          </a:r>
        </a:p>
        <a:p>
          <a:pPr algn="just"/>
          <a:r>
            <a:rPr lang="pt-BR" sz="1100">
              <a:solidFill>
                <a:schemeClr val="dk1"/>
              </a:solidFill>
              <a:effectLst/>
              <a:latin typeface="+mn-lt"/>
              <a:ea typeface="+mn-ea"/>
              <a:cs typeface="+mn-cs"/>
            </a:rPr>
            <a:t>Registrar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houve mudanças no perfil epidemiológico das doenças listadas, </a:t>
          </a:r>
          <a:r>
            <a:rPr lang="pt-BR" sz="1100" b="1">
              <a:solidFill>
                <a:schemeClr val="dk1"/>
              </a:solidFill>
              <a:effectLst/>
              <a:latin typeface="+mn-lt"/>
              <a:ea typeface="+mn-ea"/>
              <a:cs typeface="+mn-cs"/>
            </a:rPr>
            <a:t>conforme Art. 2º da IN 50/2013*</a:t>
          </a:r>
          <a:r>
            <a:rPr lang="pt-BR" sz="1100">
              <a:solidFill>
                <a:schemeClr val="dk1"/>
              </a:solidFill>
              <a:effectLst/>
              <a:latin typeface="+mn-lt"/>
              <a:ea typeface="+mn-ea"/>
              <a:cs typeface="+mn-cs"/>
            </a:rPr>
            <a:t> (aumento de morbidade, mortalidade, patogenicidade, alteração de distribuição geográfica, identificação de novas cepas ou espécies susceptíveis, além de envolvimento da saúde humana), para as doenças das linhas 2 a 23.</a:t>
          </a:r>
        </a:p>
        <a:p>
          <a:pPr algn="just"/>
          <a:endParaRPr lang="pt-BR" sz="1100">
            <a:solidFill>
              <a:schemeClr val="dk1"/>
            </a:solidFill>
            <a:effectLst/>
            <a:latin typeface="+mn-lt"/>
            <a:ea typeface="+mn-ea"/>
            <a:cs typeface="+mn-cs"/>
          </a:endParaRPr>
        </a:p>
        <a:p>
          <a:pPr algn="just"/>
          <a:r>
            <a:rPr lang="pt-BR" sz="1100" i="1">
              <a:solidFill>
                <a:schemeClr val="dk1"/>
              </a:solidFill>
              <a:effectLst/>
              <a:latin typeface="+mn-lt"/>
              <a:ea typeface="+mn-ea"/>
              <a:cs typeface="+mn-cs"/>
            </a:rPr>
            <a:t>*Art. 2</a:t>
          </a:r>
          <a:r>
            <a:rPr lang="pt-BR" sz="1100" i="1" u="sng" baseline="30000">
              <a:solidFill>
                <a:schemeClr val="dk1"/>
              </a:solidFill>
              <a:effectLst/>
              <a:latin typeface="+mn-lt"/>
              <a:ea typeface="+mn-ea"/>
              <a:cs typeface="+mn-cs"/>
            </a:rPr>
            <a:t>o</a:t>
          </a:r>
          <a:r>
            <a:rPr lang="pt-BR" sz="1100" i="1">
              <a:solidFill>
                <a:schemeClr val="dk1"/>
              </a:solidFill>
              <a:effectLst/>
              <a:latin typeface="+mn-lt"/>
              <a:ea typeface="+mn-ea"/>
              <a:cs typeface="+mn-cs"/>
            </a:rPr>
            <a:t> As doenças listadas no Anexo desta Instrução Normativa são de notificação obrigatória ao serviço veterinário oficial, composto pelas unidades do Ministério da Agricultura, Pecuária e Abastecimento e pelos Órgãos Estaduais de Defesa Sanitária Animal, em atendimento ao art. 5º do Anexo do Decreto n</a:t>
          </a:r>
          <a:r>
            <a:rPr lang="pt-BR" sz="1100" i="1" u="sng" baseline="30000">
              <a:solidFill>
                <a:schemeClr val="dk1"/>
              </a:solidFill>
              <a:effectLst/>
              <a:latin typeface="+mn-lt"/>
              <a:ea typeface="+mn-ea"/>
              <a:cs typeface="+mn-cs"/>
            </a:rPr>
            <a:t>o</a:t>
          </a:r>
          <a:r>
            <a:rPr lang="pt-BR" sz="1100" i="1">
              <a:solidFill>
                <a:schemeClr val="dk1"/>
              </a:solidFill>
              <a:effectLst/>
              <a:latin typeface="+mn-lt"/>
              <a:ea typeface="+mn-ea"/>
              <a:cs typeface="+mn-cs"/>
            </a:rPr>
            <a:t> 5.741, de 30 de março de 2006.</a:t>
          </a:r>
          <a:endParaRPr lang="pt-BR" sz="1100">
            <a:solidFill>
              <a:schemeClr val="dk1"/>
            </a:solidFill>
            <a:effectLst/>
            <a:latin typeface="+mn-lt"/>
            <a:ea typeface="+mn-ea"/>
            <a:cs typeface="+mn-cs"/>
          </a:endParaRPr>
        </a:p>
        <a:p>
          <a:pPr algn="just"/>
          <a:r>
            <a:rPr lang="pt-BR" sz="1100" i="1">
              <a:solidFill>
                <a:schemeClr val="dk1"/>
              </a:solidFill>
              <a:effectLst/>
              <a:latin typeface="+mn-lt"/>
              <a:ea typeface="+mn-ea"/>
              <a:cs typeface="+mn-cs"/>
            </a:rPr>
            <a:t>§ 1</a:t>
          </a:r>
          <a:r>
            <a:rPr lang="pt-BR" sz="1100" i="1" u="sng" baseline="30000">
              <a:solidFill>
                <a:schemeClr val="dk1"/>
              </a:solidFill>
              <a:effectLst/>
              <a:latin typeface="+mn-lt"/>
              <a:ea typeface="+mn-ea"/>
              <a:cs typeface="+mn-cs"/>
            </a:rPr>
            <a:t>o</a:t>
          </a:r>
          <a:r>
            <a:rPr lang="pt-BR" sz="1100" i="1">
              <a:solidFill>
                <a:schemeClr val="dk1"/>
              </a:solidFill>
              <a:effectLst/>
              <a:latin typeface="+mn-lt"/>
              <a:ea typeface="+mn-ea"/>
              <a:cs typeface="+mn-cs"/>
            </a:rPr>
            <a:t> A notificação da suspeita ou ocorrência de doença listada no Anexo desta Instrução Normativa é obrigatória para qualquer cidadão, bem como para todo profissional que atue na área de diagnóstico, ensino ou pesquisa em saúde animal.</a:t>
          </a:r>
          <a:endParaRPr lang="pt-BR" sz="1100">
            <a:solidFill>
              <a:schemeClr val="dk1"/>
            </a:solidFill>
            <a:effectLst/>
            <a:latin typeface="+mn-lt"/>
            <a:ea typeface="+mn-ea"/>
            <a:cs typeface="+mn-cs"/>
          </a:endParaRPr>
        </a:p>
        <a:p>
          <a:pPr algn="just"/>
          <a:r>
            <a:rPr lang="pt-BR" sz="1100" i="1">
              <a:solidFill>
                <a:schemeClr val="dk1"/>
              </a:solidFill>
              <a:effectLst/>
              <a:latin typeface="+mn-lt"/>
              <a:ea typeface="+mn-ea"/>
              <a:cs typeface="+mn-cs"/>
            </a:rPr>
            <a:t>§ 2</a:t>
          </a:r>
          <a:r>
            <a:rPr lang="pt-BR" sz="1100" i="1" u="sng" baseline="30000">
              <a:solidFill>
                <a:schemeClr val="dk1"/>
              </a:solidFill>
              <a:effectLst/>
              <a:latin typeface="+mn-lt"/>
              <a:ea typeface="+mn-ea"/>
              <a:cs typeface="+mn-cs"/>
            </a:rPr>
            <a:t>o</a:t>
          </a:r>
          <a:r>
            <a:rPr lang="pt-BR" sz="1100" i="1">
              <a:solidFill>
                <a:schemeClr val="dk1"/>
              </a:solidFill>
              <a:effectLst/>
              <a:latin typeface="+mn-lt"/>
              <a:ea typeface="+mn-ea"/>
              <a:cs typeface="+mn-cs"/>
            </a:rPr>
            <a:t> A suspeita ou ocorrência de qualquer doença listada no Anexo desta Instrução Normativa deve ser notificada imediatamente, no prazo máximo de 24 (vinte e quatro) horas de seu conhecimento, quando:</a:t>
          </a:r>
          <a:endParaRPr lang="pt-BR" sz="1100">
            <a:solidFill>
              <a:schemeClr val="dk1"/>
            </a:solidFill>
            <a:effectLst/>
            <a:latin typeface="+mn-lt"/>
            <a:ea typeface="+mn-ea"/>
            <a:cs typeface="+mn-cs"/>
          </a:endParaRPr>
        </a:p>
        <a:p>
          <a:pPr algn="just"/>
          <a:r>
            <a:rPr lang="pt-BR" sz="1100" i="1">
              <a:solidFill>
                <a:schemeClr val="dk1"/>
              </a:solidFill>
              <a:effectLst/>
              <a:latin typeface="+mn-lt"/>
              <a:ea typeface="+mn-ea"/>
              <a:cs typeface="+mn-cs"/>
            </a:rPr>
            <a:t>I - ocorrer pela primeira vez ou reaparecer no País, zona ou compartimento declarado oficialmente livre;</a:t>
          </a:r>
          <a:endParaRPr lang="pt-BR" sz="1100">
            <a:solidFill>
              <a:schemeClr val="dk1"/>
            </a:solidFill>
            <a:effectLst/>
            <a:latin typeface="+mn-lt"/>
            <a:ea typeface="+mn-ea"/>
            <a:cs typeface="+mn-cs"/>
          </a:endParaRPr>
        </a:p>
        <a:p>
          <a:pPr algn="just"/>
          <a:r>
            <a:rPr lang="pt-BR" sz="1100" i="1">
              <a:solidFill>
                <a:schemeClr val="dk1"/>
              </a:solidFill>
              <a:effectLst/>
              <a:latin typeface="+mn-lt"/>
              <a:ea typeface="+mn-ea"/>
              <a:cs typeface="+mn-cs"/>
            </a:rPr>
            <a:t>II - qualquer nova cepa de agente patogênico ocorrer pela primeira vez no País, zona ou compartimento; </a:t>
          </a:r>
          <a:endParaRPr lang="pt-BR" sz="1100">
            <a:solidFill>
              <a:schemeClr val="dk1"/>
            </a:solidFill>
            <a:effectLst/>
            <a:latin typeface="+mn-lt"/>
            <a:ea typeface="+mn-ea"/>
            <a:cs typeface="+mn-cs"/>
          </a:endParaRPr>
        </a:p>
        <a:p>
          <a:pPr algn="just"/>
          <a:r>
            <a:rPr lang="pt-BR" sz="1100" i="1">
              <a:solidFill>
                <a:schemeClr val="dk1"/>
              </a:solidFill>
              <a:effectLst/>
              <a:latin typeface="+mn-lt"/>
              <a:ea typeface="+mn-ea"/>
              <a:cs typeface="+mn-cs"/>
            </a:rPr>
            <a:t>III - ocorrerem mudanças repentinas e inesperadas nos parâmetros epidemiológicos como: distribuição, incidência, morbidade ou mortalidade de uma doença que ocorre no País, Unidade Federativa, zona ou compartimento; ou</a:t>
          </a:r>
          <a:endParaRPr lang="pt-BR" sz="1100">
            <a:solidFill>
              <a:schemeClr val="dk1"/>
            </a:solidFill>
            <a:effectLst/>
            <a:latin typeface="+mn-lt"/>
            <a:ea typeface="+mn-ea"/>
            <a:cs typeface="+mn-cs"/>
          </a:endParaRPr>
        </a:p>
        <a:p>
          <a:pPr algn="just"/>
          <a:r>
            <a:rPr lang="pt-BR" sz="1100" i="1">
              <a:solidFill>
                <a:schemeClr val="dk1"/>
              </a:solidFill>
              <a:effectLst/>
              <a:latin typeface="+mn-lt"/>
              <a:ea typeface="+mn-ea"/>
              <a:cs typeface="+mn-cs"/>
            </a:rPr>
            <a:t>IV - ocorrerem mudanças de perfil epidemiológico, como mudança de hospedeiro, de patogenicidade ou surgimento de novas variantes ou cepas, principalmente se houver repercussões para a saúde pública.</a:t>
          </a:r>
          <a:endParaRPr lang="pt-BR" sz="1100">
            <a:solidFill>
              <a:schemeClr val="dk1"/>
            </a:solidFill>
            <a:effectLst/>
            <a:latin typeface="+mn-lt"/>
            <a:ea typeface="+mn-ea"/>
            <a:cs typeface="+mn-cs"/>
          </a:endParaRPr>
        </a:p>
        <a:p>
          <a:pPr algn="just"/>
          <a:r>
            <a:rPr lang="pt-BR" sz="1100" i="1">
              <a:solidFill>
                <a:schemeClr val="dk1"/>
              </a:solidFill>
              <a:effectLst/>
              <a:latin typeface="+mn-lt"/>
              <a:ea typeface="+mn-ea"/>
              <a:cs typeface="+mn-cs"/>
            </a:rPr>
            <a:t> </a:t>
          </a:r>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Este registro deve se basear em informação de diversas fontes, desde notificações dos produtores ao SVO, como também informação de MVs privados, publicações ou comunicações de pesquisas científicas finalizadas ou em andamento, que podem ser validadas pelo MV oficial com base no conhecimento da situação epidemiológica da sua área de abrangência. Por este motivo, é importante que os MVs das UVLs e dos níveis central e regional dos SVEs estejam bem informados e integrados com a comunidade local, cadastrando e mantendo contato contínuo através de busca ativa junto a MVs autônomos, cooperativas, RTs de estabelecimentos de criação e produção animal, revendas de produtos veterinários, laboratórios, instituições de ensino, instituições de pesquisa e fomento, entre outros, para serem informados sempre sobre a ocorrência de situação zoossanitária fora do padrão conhecido.</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E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a:t>
          </a:r>
          <a:r>
            <a:rPr lang="pt-BR" sz="1100" b="1" u="sng">
              <a:solidFill>
                <a:schemeClr val="dk1"/>
              </a:solidFill>
              <a:effectLst/>
              <a:latin typeface="+mn-lt"/>
              <a:ea typeface="+mn-ea"/>
              <a:cs typeface="+mn-cs"/>
            </a:rPr>
            <a:t>Envio de relatórios ou FORM IN ao </a:t>
          </a:r>
          <a:r>
            <a:rPr lang="pt-BR" sz="1100" b="1" u="sng">
              <a:solidFill>
                <a:schemeClr val="dk1"/>
              </a:solidFill>
              <a:effectLst/>
              <a:latin typeface="+mn-lt"/>
              <a:ea typeface="+mn-ea"/>
              <a:cs typeface="+mn-cs"/>
              <a:hlinkClick xmlns:r="http://schemas.openxmlformats.org/officeDocument/2006/relationships" r:id=""/>
            </a:rPr>
            <a:t>notifica.dsa@agricultura.gov.br</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Registrar </a:t>
          </a:r>
          <a:r>
            <a:rPr lang="pt-BR" sz="1100" b="1">
              <a:solidFill>
                <a:schemeClr val="dk1"/>
              </a:solidFill>
              <a:effectLst/>
              <a:latin typeface="+mn-lt"/>
              <a:ea typeface="+mn-ea"/>
              <a:cs typeface="+mn-cs"/>
            </a:rPr>
            <a:t>SIM ou NÃO</a:t>
          </a:r>
          <a:r>
            <a:rPr lang="pt-BR" sz="1100">
              <a:solidFill>
                <a:schemeClr val="dk1"/>
              </a:solidFill>
              <a:effectLst/>
              <a:latin typeface="+mn-lt"/>
              <a:ea typeface="+mn-ea"/>
              <a:cs typeface="+mn-cs"/>
            </a:rPr>
            <a:t> conforme o envio ao </a:t>
          </a:r>
          <a:r>
            <a:rPr lang="pt-BR" sz="1100" b="1"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a:t>
          </a:r>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 envio de relatório é </a:t>
          </a:r>
          <a:r>
            <a:rPr lang="pt-BR" sz="1100" b="1">
              <a:solidFill>
                <a:schemeClr val="dk1"/>
              </a:solidFill>
              <a:effectLst/>
              <a:latin typeface="+mn-lt"/>
              <a:ea typeface="+mn-ea"/>
              <a:cs typeface="+mn-cs"/>
            </a:rPr>
            <a:t>obrigatório</a:t>
          </a:r>
          <a:r>
            <a:rPr lang="pt-BR" sz="1100">
              <a:solidFill>
                <a:schemeClr val="dk1"/>
              </a:solidFill>
              <a:effectLst/>
              <a:latin typeface="+mn-lt"/>
              <a:ea typeface="+mn-ea"/>
              <a:cs typeface="+mn-cs"/>
            </a:rPr>
            <a:t> se ocorrer alteração no perfil epidemiológico ou no padrão de ocorrência</a:t>
          </a:r>
          <a:r>
            <a:rPr lang="pt-BR" sz="1100" b="1" u="sng">
              <a:solidFill>
                <a:schemeClr val="dk1"/>
              </a:solidFill>
              <a:effectLst/>
              <a:latin typeface="+mn-lt"/>
              <a:ea typeface="+mn-ea"/>
              <a:cs typeface="+mn-cs"/>
            </a:rPr>
            <a:t> </a:t>
          </a:r>
          <a:r>
            <a:rPr lang="pt-BR" sz="1100">
              <a:solidFill>
                <a:schemeClr val="dk1"/>
              </a:solidFill>
              <a:effectLst/>
              <a:latin typeface="+mn-lt"/>
              <a:ea typeface="+mn-ea"/>
              <a:cs typeface="+mn-cs"/>
            </a:rPr>
            <a:t>de todas as doenças </a:t>
          </a:r>
          <a:r>
            <a:rPr lang="pt-BR" sz="1100" b="1">
              <a:solidFill>
                <a:schemeClr val="dk1"/>
              </a:solidFill>
              <a:effectLst/>
              <a:latin typeface="+mn-lt"/>
              <a:ea typeface="+mn-ea"/>
              <a:cs typeface="+mn-cs"/>
            </a:rPr>
            <a:t>das linhas 2 a 23</a:t>
          </a:r>
          <a:r>
            <a:rPr lang="pt-BR" sz="1100">
              <a:solidFill>
                <a:schemeClr val="dk1"/>
              </a:solidFill>
              <a:effectLst/>
              <a:latin typeface="+mn-lt"/>
              <a:ea typeface="+mn-ea"/>
              <a:cs typeface="+mn-cs"/>
            </a:rPr>
            <a:t>, quando </a:t>
          </a:r>
          <a:r>
            <a:rPr lang="pt-BR" sz="1100" u="sng">
              <a:solidFill>
                <a:schemeClr val="dk1"/>
              </a:solidFill>
              <a:effectLst/>
              <a:latin typeface="+mn-lt"/>
              <a:ea typeface="+mn-ea"/>
              <a:cs typeface="+mn-cs"/>
            </a:rPr>
            <a:t>registrado SIM na Coluna D</a:t>
          </a:r>
          <a:r>
            <a:rPr lang="pt-BR" sz="1100">
              <a:solidFill>
                <a:schemeClr val="dk1"/>
              </a:solidFill>
              <a:effectLst/>
              <a:latin typeface="+mn-lt"/>
              <a:ea typeface="+mn-ea"/>
              <a:cs typeface="+mn-cs"/>
            </a:rPr>
            <a:t>; e o envio imediato de </a:t>
          </a:r>
          <a:r>
            <a:rPr lang="pt-BR" sz="1100" u="sng">
              <a:solidFill>
                <a:schemeClr val="dk1"/>
              </a:solidFill>
              <a:effectLst/>
              <a:latin typeface="+mn-lt"/>
              <a:ea typeface="+mn-ea"/>
              <a:cs typeface="+mn-cs"/>
            </a:rPr>
            <a:t>FORM IN é obrigatório para investigação das suspeitas de todas as doenças das linhas 24 a 43</a:t>
          </a:r>
          <a:r>
            <a:rPr lang="pt-BR" sz="1100">
              <a:solidFill>
                <a:schemeClr val="dk1"/>
              </a:solidFill>
              <a:effectLst/>
              <a:latin typeface="+mn-lt"/>
              <a:ea typeface="+mn-ea"/>
              <a:cs typeface="+mn-cs"/>
            </a:rPr>
            <a:t>.</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Para as </a:t>
          </a:r>
          <a:r>
            <a:rPr lang="pt-BR" sz="1100" b="1">
              <a:solidFill>
                <a:schemeClr val="dk1"/>
              </a:solidFill>
              <a:effectLst/>
              <a:latin typeface="+mn-lt"/>
              <a:ea typeface="+mn-ea"/>
              <a:cs typeface="+mn-cs"/>
            </a:rPr>
            <a:t>doenças das linhas 2 a 23 -</a:t>
          </a:r>
          <a:r>
            <a:rPr lang="pt-BR" sz="1100">
              <a:solidFill>
                <a:schemeClr val="dk1"/>
              </a:solidFill>
              <a:effectLst/>
              <a:latin typeface="+mn-lt"/>
              <a:ea typeface="+mn-ea"/>
              <a:cs typeface="+mn-cs"/>
            </a:rPr>
            <a:t> independentemente dos critérios de notificação ao SVO, é necessário realizar uma comunicação imediata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 de acordo com o Art. 2º da IN 50/2013, quando houver alteração do perfil epidemiológico </a:t>
          </a:r>
          <a:r>
            <a:rPr lang="pt-BR" sz="1100" b="1">
              <a:solidFill>
                <a:schemeClr val="dk1"/>
              </a:solidFill>
              <a:effectLst/>
              <a:latin typeface="+mn-lt"/>
              <a:ea typeface="+mn-ea"/>
              <a:cs typeface="+mn-cs"/>
            </a:rPr>
            <a:t>ou padrão de ocorrência </a:t>
          </a:r>
          <a:r>
            <a:rPr lang="pt-BR" sz="1100">
              <a:solidFill>
                <a:schemeClr val="dk1"/>
              </a:solidFill>
              <a:effectLst/>
              <a:latin typeface="+mn-lt"/>
              <a:ea typeface="+mn-ea"/>
              <a:cs typeface="+mn-cs"/>
            </a:rPr>
            <a:t>conhecido.  Nesse caso, assim que a situação for detectada, deve ser enviado imediatamente um relatório descrevendo a situação epidemiológica. O envio do relatório não dispensa a necessidade de preenchimento dos formulários de investigação. Entretanto, não é necessário que estes sejam enviados ao DSA.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Obs.: </a:t>
          </a:r>
          <a:r>
            <a:rPr lang="pt-BR" sz="1100">
              <a:solidFill>
                <a:schemeClr val="dk1"/>
              </a:solidFill>
              <a:effectLst/>
              <a:latin typeface="+mn-lt"/>
              <a:ea typeface="+mn-ea"/>
              <a:cs typeface="+mn-cs"/>
            </a:rPr>
            <a:t>Este relatório deve conter, no mínimo: doença detectada, descrição do diagnóstico, localização do evento, população afetada (espécies, faixa etária, tipo de produção), histórico do evento, início, prováveis causas, investigação realizada, medidas adotadas, número de animais doentes e mortos.</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Para as </a:t>
          </a:r>
          <a:r>
            <a:rPr lang="pt-BR" sz="1100" b="1">
              <a:solidFill>
                <a:schemeClr val="dk1"/>
              </a:solidFill>
              <a:effectLst/>
              <a:latin typeface="+mn-lt"/>
              <a:ea typeface="+mn-ea"/>
              <a:cs typeface="+mn-cs"/>
            </a:rPr>
            <a:t>doenças das linhas 24 a 43 -</a:t>
          </a:r>
          <a:r>
            <a:rPr lang="pt-BR" sz="1100">
              <a:solidFill>
                <a:schemeClr val="dk1"/>
              </a:solidFill>
              <a:effectLst/>
              <a:latin typeface="+mn-lt"/>
              <a:ea typeface="+mn-ea"/>
              <a:cs typeface="+mn-cs"/>
            </a:rPr>
            <a:t> é necessário comunicar imediatamente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todas as notificações recebidas e investigadas pelo SVE, com envio dos formulários de investigação e registrar os dados quantitativos de todos os focos confirmados mensalmente.</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F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Sorotipo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identificado, quando disponível, para Estomatite vesicular e Língua azul.</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G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Espécie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da </a:t>
          </a:r>
          <a:r>
            <a:rPr lang="pt-BR" sz="1100" b="1">
              <a:solidFill>
                <a:schemeClr val="dk1"/>
              </a:solidFill>
              <a:effectLst/>
              <a:latin typeface="+mn-lt"/>
              <a:ea typeface="+mn-ea"/>
              <a:cs typeface="+mn-cs"/>
            </a:rPr>
            <a:t>Linha 44. </a:t>
          </a:r>
          <a:r>
            <a:rPr lang="pt-BR" sz="1100">
              <a:solidFill>
                <a:schemeClr val="dk1"/>
              </a:solidFill>
              <a:effectLst/>
              <a:latin typeface="+mn-lt"/>
              <a:ea typeface="+mn-ea"/>
              <a:cs typeface="+mn-cs"/>
            </a:rPr>
            <a:t>Quando se tratar de ocorrências em espécies da fauna silvestre, registrar o nome científico na </a:t>
          </a:r>
          <a:r>
            <a:rPr lang="pt-BR" sz="1100" b="1">
              <a:solidFill>
                <a:schemeClr val="dk1"/>
              </a:solidFill>
              <a:effectLst/>
              <a:latin typeface="+mn-lt"/>
              <a:ea typeface="+mn-ea"/>
              <a:cs typeface="+mn-cs"/>
            </a:rPr>
            <a:t>Coluna H.</a:t>
          </a:r>
          <a:endParaRPr lang="pt-BR" sz="1100">
            <a:solidFill>
              <a:schemeClr val="dk1"/>
            </a:solidFill>
            <a:effectLst/>
            <a:latin typeface="+mn-lt"/>
            <a:ea typeface="+mn-ea"/>
            <a:cs typeface="+mn-cs"/>
          </a:endParaRP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H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Nome científico </a:t>
          </a:r>
          <a:r>
            <a:rPr lang="pt-BR" sz="1100">
              <a:solidFill>
                <a:schemeClr val="dk1"/>
              </a:solidFill>
              <a:effectLst/>
              <a:latin typeface="+mn-lt"/>
              <a:ea typeface="+mn-ea"/>
              <a:cs typeface="+mn-cs"/>
            </a:rPr>
            <a:t>- 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em que ocorreu o evento registrado. Apenas para Língua azul e Triquinelose.</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I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Novos Focos </a:t>
          </a:r>
          <a:r>
            <a:rPr lang="pt-BR" sz="1100">
              <a:solidFill>
                <a:schemeClr val="dk1"/>
              </a:solidFill>
              <a:effectLst/>
              <a:latin typeface="+mn-lt"/>
              <a:ea typeface="+mn-ea"/>
              <a:cs typeface="+mn-cs"/>
            </a:rPr>
            <a:t>- 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considerando todos os critérios de confirmação das respectivas </a:t>
          </a:r>
        </a:p>
        <a:p>
          <a:pPr algn="just"/>
          <a:r>
            <a:rPr lang="pt-BR" sz="1100">
              <a:solidFill>
                <a:schemeClr val="dk1"/>
              </a:solidFill>
              <a:effectLst/>
              <a:latin typeface="+mn-lt"/>
              <a:ea typeface="+mn-ea"/>
              <a:cs typeface="+mn-cs"/>
            </a:rPr>
            <a:t>definições de caso de cada doença. </a:t>
          </a:r>
          <a:r>
            <a:rPr lang="pt-BR" sz="1100" b="1">
              <a:solidFill>
                <a:schemeClr val="dk1"/>
              </a:solidFill>
              <a:effectLst/>
              <a:latin typeface="+mn-lt"/>
              <a:ea typeface="+mn-ea"/>
              <a:cs typeface="+mn-cs"/>
            </a:rPr>
            <a:t>Quando houver mais de uma espécie afetada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registrar novamente o mesmo foco</a:t>
          </a:r>
          <a:r>
            <a:rPr lang="pt-BR" sz="1100">
              <a:solidFill>
                <a:schemeClr val="dk1"/>
              </a:solidFill>
              <a:effectLst/>
              <a:latin typeface="+mn-lt"/>
              <a:ea typeface="+mn-ea"/>
              <a:cs typeface="+mn-cs"/>
            </a:rPr>
            <a:t>, deve-se </a:t>
          </a:r>
          <a:r>
            <a:rPr lang="pt-BR" sz="1100" u="sng">
              <a:solidFill>
                <a:schemeClr val="dk1"/>
              </a:solidFill>
              <a:effectLst/>
              <a:latin typeface="+mn-lt"/>
              <a:ea typeface="+mn-ea"/>
              <a:cs typeface="+mn-cs"/>
            </a:rPr>
            <a:t>deixar o campo em branco, para não duplicar a informação, porém inserir os dados de susceptíveis, casos, mortos, destruídos e abatidos</a:t>
          </a:r>
          <a:r>
            <a:rPr lang="pt-BR" sz="1100">
              <a:solidFill>
                <a:schemeClr val="dk1"/>
              </a:solidFill>
              <a:effectLst/>
              <a:latin typeface="+mn-lt"/>
              <a:ea typeface="+mn-ea"/>
              <a:cs typeface="+mn-cs"/>
            </a:rPr>
            <a:t>.</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J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Focos Antigos </a:t>
          </a:r>
          <a:r>
            <a:rPr lang="pt-BR" sz="1100">
              <a:solidFill>
                <a:schemeClr val="dk1"/>
              </a:solidFill>
              <a:effectLst/>
              <a:latin typeface="+mn-lt"/>
              <a:ea typeface="+mn-ea"/>
              <a:cs typeface="+mn-cs"/>
            </a:rPr>
            <a:t>- registrar o número de focos remanescentes, confirmados em mês (es) anterior (es) e ainda não encerrados, que permanecem em processo de erradicação/eliminação e foram registrados desde o Informe do mês imediatamente anterior. </a:t>
          </a:r>
          <a:r>
            <a:rPr lang="pt-BR" sz="1100" b="1" u="sng">
              <a:solidFill>
                <a:schemeClr val="dk1"/>
              </a:solidFill>
              <a:effectLst/>
              <a:latin typeface="+mn-lt"/>
              <a:ea typeface="+mn-ea"/>
              <a:cs typeface="+mn-cs"/>
            </a:rPr>
            <a:t>Registro necessário apenas para as doenças:</a:t>
          </a:r>
          <a:r>
            <a:rPr lang="pt-BR" sz="1100">
              <a:solidFill>
                <a:schemeClr val="dk1"/>
              </a:solidFill>
              <a:effectLst/>
              <a:latin typeface="+mn-lt"/>
              <a:ea typeface="+mn-ea"/>
              <a:cs typeface="+mn-cs"/>
            </a:rPr>
            <a:t> Doença de Aujeszky; Estomatite Vesicular; Febre do Nilo Ocidental; Língua Azul; Loque Americana/Cria Pútrida Americana; Pequeno Besouro das Colmeias (</a:t>
          </a:r>
          <a:r>
            <a:rPr lang="pt-BR" sz="1100" i="1">
              <a:solidFill>
                <a:schemeClr val="dk1"/>
              </a:solidFill>
              <a:effectLst/>
              <a:latin typeface="+mn-lt"/>
              <a:ea typeface="+mn-ea"/>
              <a:cs typeface="+mn-cs"/>
            </a:rPr>
            <a:t>Aethina tumida</a:t>
          </a:r>
          <a:r>
            <a:rPr lang="pt-BR" sz="1100">
              <a:solidFill>
                <a:schemeClr val="dk1"/>
              </a:solidFill>
              <a:effectLst/>
              <a:latin typeface="+mn-lt"/>
              <a:ea typeface="+mn-ea"/>
              <a:cs typeface="+mn-cs"/>
            </a:rPr>
            <a:t>) e Scrapie. Todos os focos que não forem encerrados dentro do mesmo mês de confirmação da ocorrência deverão permanecer nesta Coluna nos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K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Total de Focos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I e J.</a:t>
          </a:r>
          <a:endParaRPr lang="pt-BR" sz="1100">
            <a:solidFill>
              <a:schemeClr val="dk1"/>
            </a:solidFill>
            <a:effectLst/>
            <a:latin typeface="+mn-lt"/>
            <a:ea typeface="+mn-ea"/>
            <a:cs typeface="+mn-cs"/>
          </a:endParaRP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L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Susceptíveis </a:t>
          </a:r>
          <a:r>
            <a:rPr lang="pt-BR" sz="1100">
              <a:solidFill>
                <a:schemeClr val="dk1"/>
              </a:solidFill>
              <a:effectLst/>
              <a:latin typeface="+mn-lt"/>
              <a:ea typeface="+mn-ea"/>
              <a:cs typeface="+mn-cs"/>
            </a:rPr>
            <a:t>- 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por espécie afetada</a:t>
          </a:r>
          <a:r>
            <a:rPr lang="pt-BR" sz="1100">
              <a:solidFill>
                <a:schemeClr val="dk1"/>
              </a:solidFill>
              <a:effectLst/>
              <a:latin typeface="+mn-lt"/>
              <a:ea typeface="+mn-ea"/>
              <a:cs typeface="+mn-cs"/>
            </a:rPr>
            <a:t>,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M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Casos </a:t>
          </a:r>
          <a:r>
            <a:rPr lang="pt-BR" sz="1100">
              <a:solidFill>
                <a:schemeClr val="dk1"/>
              </a:solidFill>
              <a:effectLst/>
              <a:latin typeface="+mn-lt"/>
              <a:ea typeface="+mn-ea"/>
              <a:cs typeface="+mn-cs"/>
            </a:rPr>
            <a:t>- animais doentes ou infectados em</a:t>
          </a:r>
          <a:r>
            <a:rPr lang="pt-BR" sz="1100" b="1">
              <a:solidFill>
                <a:schemeClr val="dk1"/>
              </a:solidFill>
              <a:effectLst/>
              <a:latin typeface="+mn-lt"/>
              <a:ea typeface="+mn-ea"/>
              <a:cs typeface="+mn-cs"/>
            </a:rPr>
            <a:t> decorrência da doença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 confirmação final do caso</a:t>
          </a:r>
          <a:r>
            <a:rPr lang="pt-BR" sz="1100">
              <a:solidFill>
                <a:schemeClr val="dk1"/>
              </a:solidFill>
              <a:effectLst/>
              <a:latin typeface="+mn-lt"/>
              <a:ea typeface="+mn-ea"/>
              <a:cs typeface="+mn-cs"/>
            </a:rPr>
            <a:t> (confirmado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 mortem</a:t>
          </a:r>
          <a:r>
            <a:rPr lang="pt-BR" sz="1100">
              <a:solidFill>
                <a:schemeClr val="dk1"/>
              </a:solidFill>
              <a:effectLst/>
              <a:latin typeface="+mn-lt"/>
              <a:ea typeface="+mn-ea"/>
              <a:cs typeface="+mn-cs"/>
            </a:rPr>
            <a:t> em matadouro. Os casos incluem também todos os mortos em decorrência da doença. Para abelhas, </a:t>
          </a:r>
          <a:r>
            <a:rPr lang="pt-BR" sz="1100" u="sng">
              <a:solidFill>
                <a:schemeClr val="dk1"/>
              </a:solidFill>
              <a:effectLst/>
              <a:latin typeface="+mn-lt"/>
              <a:ea typeface="+mn-ea"/>
              <a:cs typeface="+mn-cs"/>
            </a:rPr>
            <a:t>uma colmeia</a:t>
          </a:r>
          <a:r>
            <a:rPr lang="pt-BR" sz="1100">
              <a:solidFill>
                <a:schemeClr val="dk1"/>
              </a:solidFill>
              <a:effectLst/>
              <a:latin typeface="+mn-lt"/>
              <a:ea typeface="+mn-ea"/>
              <a:cs typeface="+mn-cs"/>
            </a:rPr>
            <a:t> com diagnóstico positivo conclusivo para a doença é considerada um caso.</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N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Mortos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registrar apenas as mortes que ocorreram em </a:t>
          </a:r>
          <a:r>
            <a:rPr lang="pt-BR" sz="1100" b="1">
              <a:solidFill>
                <a:schemeClr val="dk1"/>
              </a:solidFill>
              <a:effectLst/>
              <a:latin typeface="+mn-lt"/>
              <a:ea typeface="+mn-ea"/>
              <a:cs typeface="+mn-cs"/>
            </a:rPr>
            <a:t>decorrência da doença investigada</a:t>
          </a:r>
          <a:r>
            <a:rPr lang="pt-BR" sz="1100">
              <a:solidFill>
                <a:schemeClr val="dk1"/>
              </a:solidFill>
              <a:effectLst/>
              <a:latin typeface="+mn-lt"/>
              <a:ea typeface="+mn-ea"/>
              <a:cs typeface="+mn-cs"/>
            </a:rPr>
            <a:t>, no mês do informe. Essas mortes não devem ser incluídas nas colunas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ou </a:t>
          </a:r>
          <a:r>
            <a:rPr lang="pt-BR" sz="1100" i="1">
              <a:solidFill>
                <a:schemeClr val="dk1"/>
              </a:solidFill>
              <a:effectLst/>
              <a:latin typeface="+mn-lt"/>
              <a:ea typeface="+mn-ea"/>
              <a:cs typeface="+mn-cs"/>
            </a:rPr>
            <a:t>Destruídos</a:t>
          </a:r>
          <a:r>
            <a:rPr lang="pt-BR" sz="1100">
              <a:solidFill>
                <a:schemeClr val="dk1"/>
              </a:solidFill>
              <a:effectLst/>
              <a:latin typeface="+mn-lt"/>
              <a:ea typeface="+mn-ea"/>
              <a:cs typeface="+mn-cs"/>
            </a:rPr>
            <a:t>. O número total de mortos pela doença deve estar incluído no número de casos confirmados. Para abelhas, a unidade básica é uma colmeia.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O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Destruídos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animais eutanasiados, com destruição total da carcaça. Não deverá incluir o número de animais mortos pela doença nem os abatidos.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P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Abatidos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animais enviados para abate como medida de controle ou erradicação da doença.</a:t>
          </a:r>
        </a:p>
        <a:p>
          <a:pPr lvl="0" algn="ctr"/>
          <a:endParaRPr lang="pt-BR" sz="1400" b="1">
            <a:solidFill>
              <a:schemeClr val="dk1"/>
            </a:solidFill>
            <a:latin typeface="+mn-lt"/>
            <a:ea typeface="+mn-ea"/>
            <a:cs typeface="+mn-cs"/>
          </a:endParaRPr>
        </a:p>
        <a:p>
          <a:pPr algn="just"/>
          <a:endParaRPr lang="pt-BR" sz="1100">
            <a:solidFill>
              <a:schemeClr val="dk1"/>
            </a:solidFill>
            <a:effectLst/>
            <a:latin typeface="+mn-lt"/>
            <a:ea typeface="+mn-ea"/>
            <a:cs typeface="+mn-cs"/>
          </a:endParaRPr>
        </a:p>
        <a:p>
          <a:pPr lvl="0" algn="ctr"/>
          <a:endParaRPr lang="pt-BR" sz="1400" b="1">
            <a:solidFill>
              <a:schemeClr val="dk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31750</xdr:rowOff>
    </xdr:from>
    <xdr:to>
      <xdr:col>16</xdr:col>
      <xdr:colOff>423334</xdr:colOff>
      <xdr:row>75</xdr:row>
      <xdr:rowOff>60614</xdr:rowOff>
    </xdr:to>
    <xdr:sp macro="" textlink="">
      <xdr:nvSpPr>
        <xdr:cNvPr id="2" name="CaixaDeTexto 1">
          <a:extLst>
            <a:ext uri="{FF2B5EF4-FFF2-40B4-BE49-F238E27FC236}">
              <a16:creationId xmlns="" xmlns:a16="http://schemas.microsoft.com/office/drawing/2014/main" id="{00000000-0008-0000-0300-000002000000}"/>
            </a:ext>
          </a:extLst>
        </xdr:cNvPr>
        <xdr:cNvSpPr txBox="1"/>
      </xdr:nvSpPr>
      <xdr:spPr>
        <a:xfrm>
          <a:off x="910938" y="793750"/>
          <a:ext cx="9210578" cy="13554364"/>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pt-BR" sz="1400" b="1" u="sng">
              <a:solidFill>
                <a:schemeClr val="dk1"/>
              </a:solidFill>
              <a:effectLst/>
              <a:latin typeface="+mn-lt"/>
              <a:ea typeface="+mn-ea"/>
              <a:cs typeface="+mn-cs"/>
            </a:rPr>
            <a:t>Aves</a:t>
          </a:r>
          <a:endParaRPr lang="pt-BR" sz="1400" b="1" u="none">
            <a:solidFill>
              <a:schemeClr val="dk1"/>
            </a:solidFill>
            <a:effectLst/>
            <a:latin typeface="+mn-lt"/>
            <a:ea typeface="+mn-ea"/>
            <a:cs typeface="+mn-cs"/>
          </a:endParaRPr>
        </a:p>
        <a:p>
          <a:pPr algn="just"/>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just"/>
          <a:r>
            <a:rPr lang="pt-BR" sz="1100">
              <a:solidFill>
                <a:schemeClr val="dk1"/>
              </a:solidFill>
              <a:effectLst/>
              <a:latin typeface="+mn-lt"/>
              <a:ea typeface="+mn-ea"/>
              <a:cs typeface="+mn-cs"/>
            </a:rPr>
            <a:t>Este Informe Epidemiológico se refere ao registro consolidado mensal dos dados referentes à vacinação contra a Doença de Newcastle (DNC) e Laringotraqueíte Infecciosa Aviária (LTI), e aos focos confirmados de doenças de aves, listadas na Instrução Normativa MAPA nº 50/2013, presentes no país, de ocorrência frequente, sujeitas à vigilância ou monitoramento oficial conforme normas do PNSA, e que não configuram um evento excepcional.</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A versão 2019 foi atualizada, com redução da lista de doenças, sendo requerido o registro de total de novos focos para as doenças listadas</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com exceção da Doença de Newcastle,</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sem distinção dos critérios utilizados para confirmação, e registro de focos antigos requerido apenas para a LTI, além da simplificação dos registros de vacinas aplicadas.</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Os registros consolidados de 4 sorovares</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de </a:t>
          </a:r>
          <a:r>
            <a:rPr lang="pt-BR" sz="1100" i="1">
              <a:solidFill>
                <a:schemeClr val="dk1"/>
              </a:solidFill>
              <a:effectLst/>
              <a:latin typeface="+mn-lt"/>
              <a:ea typeface="+mn-ea"/>
              <a:cs typeface="+mn-cs"/>
            </a:rPr>
            <a:t>Salmonella enterica,</a:t>
          </a:r>
          <a:r>
            <a:rPr lang="pt-BR" sz="1100">
              <a:solidFill>
                <a:schemeClr val="dk1"/>
              </a:solidFill>
              <a:effectLst/>
              <a:latin typeface="+mn-lt"/>
              <a:ea typeface="+mn-ea"/>
              <a:cs typeface="+mn-cs"/>
            </a:rPr>
            <a:t> 3 espécies de </a:t>
          </a:r>
          <a:r>
            <a:rPr lang="pt-BR" sz="1100" i="1">
              <a:solidFill>
                <a:schemeClr val="dk1"/>
              </a:solidFill>
              <a:effectLst/>
              <a:latin typeface="+mn-lt"/>
              <a:ea typeface="+mn-ea"/>
              <a:cs typeface="+mn-cs"/>
            </a:rPr>
            <a:t>Mycoplasma</a:t>
          </a:r>
          <a:r>
            <a:rPr lang="pt-BR" sz="1100">
              <a:solidFill>
                <a:schemeClr val="dk1"/>
              </a:solidFill>
              <a:effectLst/>
              <a:latin typeface="+mn-lt"/>
              <a:ea typeface="+mn-ea"/>
              <a:cs typeface="+mn-cs"/>
            </a:rPr>
            <a:t> e Laringotraqueíte Infecciosa Aviária serão utilizados para acompanhamento mensal do PNSA e para subsidiar a </a:t>
          </a:r>
          <a:r>
            <a:rPr lang="pt-BR" sz="1100" u="sng">
              <a:solidFill>
                <a:schemeClr val="dk1"/>
              </a:solidFill>
              <a:effectLst/>
              <a:latin typeface="+mn-lt"/>
              <a:ea typeface="+mn-ea"/>
              <a:cs typeface="+mn-cs"/>
            </a:rPr>
            <a:t>comunicação sobre a situação zoossanitária realizada semestralmente à OIE</a:t>
          </a:r>
          <a:r>
            <a:rPr lang="pt-BR" sz="1100">
              <a:solidFill>
                <a:schemeClr val="dk1"/>
              </a:solidFill>
              <a:effectLst/>
              <a:latin typeface="+mn-lt"/>
              <a:ea typeface="+mn-ea"/>
              <a:cs typeface="+mn-cs"/>
            </a:rPr>
            <a:t>. O registro de vacinação somente deve ser realizado para Doença de Newcastle e Laringotraqueíte Infecciosa Aviária. </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Nesse Informe não se deve registrar ocorrências das seguintes</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doenças de notificação imediata: Influenza Aviária, DNC, Clamidiose/Psitacose, Hepatite Viral do pato e Rinotraqueíte dos perus, </a:t>
          </a:r>
          <a:r>
            <a:rPr lang="pt-BR" sz="1100" u="sng">
              <a:solidFill>
                <a:schemeClr val="dk1"/>
              </a:solidFill>
              <a:effectLst/>
              <a:latin typeface="+mn-lt"/>
              <a:ea typeface="+mn-ea"/>
              <a:cs typeface="+mn-cs"/>
            </a:rPr>
            <a:t>cujas suspeitas devem ser comunicadas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pelo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Os dados a serem registrados se referem aos </a:t>
          </a:r>
          <a:r>
            <a:rPr lang="pt-BR" sz="1100" b="1">
              <a:solidFill>
                <a:schemeClr val="dk1"/>
              </a:solidFill>
              <a:effectLst/>
              <a:latin typeface="+mn-lt"/>
              <a:ea typeface="+mn-ea"/>
              <a:cs typeface="+mn-cs"/>
            </a:rPr>
            <a:t>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(contra Doença de Newcastle e Laringotraqueíte), por município, para que possam rastreá-los, revisar as informações e fazer correções, quando necessário. Os dados de vacinação e ocorrência de outras doenças das aves que são presentes na avicultura no Brasil não devem ser consolidados neste informe, pois não serão objeto de avaliação e acompanhamento do DSA, e as notificações registradas pelo SVE devem ser organizadas em suas respectivas bases de dados no formato e frequência necessários para atender às próprias necessidades.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 </a:t>
          </a:r>
          <a:r>
            <a:rPr lang="pt-BR" sz="1100">
              <a:solidFill>
                <a:schemeClr val="dk1"/>
              </a:solidFill>
              <a:effectLst/>
              <a:latin typeface="+mn-lt"/>
              <a:ea typeface="+mn-ea"/>
              <a:cs typeface="+mn-cs"/>
            </a:rPr>
            <a:t>- 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 </a:t>
          </a:r>
          <a:r>
            <a:rPr lang="pt-BR" sz="1100">
              <a:solidFill>
                <a:schemeClr val="dk1"/>
              </a:solidFill>
              <a:effectLst/>
              <a:latin typeface="+mn-lt"/>
              <a:ea typeface="+mn-ea"/>
              <a:cs typeface="+mn-cs"/>
            </a:rPr>
            <a:t>- 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doenças da Lista da OIE, de notificação obrigatória conforme a IN 50/2013, incluindo 4</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sorovares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1">
              <a:solidFill>
                <a:schemeClr val="dk1"/>
              </a:solidFill>
              <a:effectLst/>
              <a:latin typeface="+mn-lt"/>
              <a:ea typeface="+mn-ea"/>
              <a:cs typeface="+mn-cs"/>
            </a:rPr>
            <a:t>enterica</a:t>
          </a:r>
          <a:r>
            <a:rPr lang="pt-BR" sz="1100" b="1" i="1">
              <a:solidFill>
                <a:schemeClr val="dk1"/>
              </a:solidFill>
              <a:effectLst/>
              <a:latin typeface="+mn-lt"/>
              <a:ea typeface="+mn-ea"/>
              <a:cs typeface="+mn-cs"/>
            </a:rPr>
            <a:t> </a:t>
          </a:r>
          <a:r>
            <a:rPr lang="pt-BR" sz="1100">
              <a:solidFill>
                <a:schemeClr val="dk1"/>
              </a:solidFill>
              <a:effectLst/>
              <a:latin typeface="+mn-lt"/>
              <a:ea typeface="+mn-ea"/>
              <a:cs typeface="+mn-cs"/>
            </a:rPr>
            <a:t>e 3</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espécies</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de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monitoradas pelo PNSA e que são diferenciais das espécies notificáveis à OIE. Essas doenças são presentes no Brasil, na maioria das UFs ou em algumas regiões.</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K e L</a:t>
          </a:r>
          <a:r>
            <a:rPr lang="pt-BR" sz="1100">
              <a:solidFill>
                <a:schemeClr val="dk1"/>
              </a:solidFill>
              <a:effectLst/>
              <a:latin typeface="+mn-lt"/>
              <a:ea typeface="+mn-ea"/>
              <a:cs typeface="+mn-cs"/>
            </a:rPr>
            <a:t>, pois a investigação de suspeitas de Síndrome Respiratória e Nervosa das Aves deve ser informada nos respectivos Formulários de Investigação (FORM SRN</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FORM IN, FORM COM, FORM SRN e FORM LAB) e enviados IMEDIATAMENTE ao </a:t>
          </a:r>
          <a:r>
            <a:rPr lang="pt-BR" sz="1100" b="1" u="sng">
              <a:solidFill>
                <a:schemeClr val="dk1"/>
              </a:solidFill>
              <a:effectLst/>
              <a:latin typeface="+mn-lt"/>
              <a:ea typeface="+mn-ea"/>
              <a:cs typeface="+mn-cs"/>
              <a:hlinkClick xmlns:r="http://schemas.openxmlformats.org/officeDocument/2006/relationships" r:id=""/>
            </a:rPr>
            <a:t>notifica.dsa@agricultura.gov.br</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a:t>
          </a:r>
          <a:r>
            <a:rPr lang="pt-BR" sz="1100" b="1">
              <a:solidFill>
                <a:schemeClr val="dk1"/>
              </a:solidFill>
              <a:effectLst/>
              <a:latin typeface="+mn-lt"/>
              <a:ea typeface="+mn-ea"/>
              <a:cs typeface="+mn-cs"/>
            </a:rPr>
            <a:t> </a:t>
          </a:r>
          <a:r>
            <a:rPr lang="pt-BR" sz="1100" b="1" u="sng">
              <a:solidFill>
                <a:schemeClr val="dk1"/>
              </a:solidFill>
              <a:effectLst/>
              <a:latin typeface="+mn-lt"/>
              <a:ea typeface="+mn-ea"/>
              <a:cs typeface="+mn-cs"/>
              <a:hlinkClick xmlns:r="http://schemas.openxmlformats.org/officeDocument/2006/relationships" r:id=""/>
            </a:rPr>
            <a:t>pnsa@agricultura.gov.br</a:t>
          </a:r>
          <a:r>
            <a:rPr lang="pt-BR" sz="1100" b="1">
              <a:solidFill>
                <a:schemeClr val="dk1"/>
              </a:solidFill>
              <a:effectLst/>
              <a:latin typeface="+mn-lt"/>
              <a:ea typeface="+mn-ea"/>
              <a:cs typeface="+mn-cs"/>
            </a:rPr>
            <a:t>.</a:t>
          </a:r>
          <a:endParaRPr lang="pt-BR" sz="1100">
            <a:solidFill>
              <a:schemeClr val="dk1"/>
            </a:solidFill>
            <a:effectLst/>
            <a:latin typeface="+mn-lt"/>
            <a:ea typeface="+mn-ea"/>
            <a:cs typeface="+mn-cs"/>
          </a:endParaRP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u="sng">
              <a:solidFill>
                <a:schemeClr val="dk1"/>
              </a:solidFill>
              <a:effectLst/>
              <a:latin typeface="+mn-lt"/>
              <a:ea typeface="+mn-ea"/>
              <a:cs typeface="+mn-cs"/>
              <a:hlinkClick xmlns:r="http://schemas.openxmlformats.org/officeDocument/2006/relationships" r:id=""/>
            </a:rPr>
            <a:t>notifica.dsa@agricultura.gov.br</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 </a:t>
          </a:r>
          <a:r>
            <a:rPr lang="pt-BR" sz="1100" b="1" u="sng">
              <a:solidFill>
                <a:schemeClr val="dk1"/>
              </a:solidFill>
              <a:effectLst/>
              <a:latin typeface="+mn-lt"/>
              <a:ea typeface="+mn-ea"/>
              <a:cs typeface="+mn-cs"/>
              <a:hlinkClick xmlns:r="http://schemas.openxmlformats.org/officeDocument/2006/relationships" r:id=""/>
            </a:rPr>
            <a:t>pnsa@agricultura.gov.br</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Novos Focos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novas propriedades/unidades epidemiológicas com um ou mais casos confirmados. Quando a propriedade possuir núcleos onde a biossegurança permita que cada núcleo seja considerado uma unidade epidemiológica, estes deverão ser considerados como focos distintos. </a:t>
          </a:r>
          <a:r>
            <a:rPr lang="pt-BR" sz="1100" u="sng">
              <a:solidFill>
                <a:schemeClr val="dk1"/>
              </a:solidFill>
              <a:effectLst/>
              <a:latin typeface="+mn-lt"/>
              <a:ea typeface="+mn-ea"/>
              <a:cs typeface="+mn-cs"/>
            </a:rPr>
            <a:t>A data a ser considerada é a data da emissão do laudo conclusivo pelo laboratório ou data da validação do foco.</a:t>
          </a:r>
          <a:endParaRPr lang="pt-BR" sz="1100">
            <a:solidFill>
              <a:schemeClr val="dk1"/>
            </a:solidFill>
            <a:effectLst/>
            <a:latin typeface="+mn-lt"/>
            <a:ea typeface="+mn-ea"/>
            <a:cs typeface="+mn-cs"/>
          </a:endParaRP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E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Focos Antigos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somente para LTI. </a:t>
          </a:r>
          <a:r>
            <a:rPr lang="pt-BR" sz="1100">
              <a:solidFill>
                <a:schemeClr val="dk1"/>
              </a:solidFill>
              <a:effectLst/>
              <a:latin typeface="+mn-lt"/>
              <a:ea typeface="+mn-ea"/>
              <a:cs typeface="+mn-cs"/>
            </a:rPr>
            <a:t>Focos registrados no mês anterior enquanto ainda apresentarem novos casos/mortos/destruídos/abatidos no mês do Informe atual. O encerramento de foco é definido pelo período decorrido após a cura/morte/eliminação do último animal doente ou comprovação laboratorial da ausência da infecção. DECORRIDOS 2 PERÍODOS DE INCUBAÇÃO (4 SEMANAS) SEM OCORRÊNCIA DE CASOS NOVOS EM UM FOCO, NÃO PODERÁ SER REGISTRADO COMO FOCO ANTIGO, DEVENDO SER REGISTRADO COMO NOVO FOCO.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F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Susceptíveis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aves susceptíveis existentes no foco no início do evento, incluindo os que morreram pela doença.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G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Casos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aves doentes e/ou infectadas no foco confirmado. Não pode ser maior que o número de susceptíveis.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H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Mortos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aves que morreram em consequência da doença, no mês do informe. O número total de mortos pela doença deve estar incluído no número de casos confirmados, não pode ser maior que o número de casos ou de susceptíveis. Não inclui animais abatidos nem destruídos.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I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Destruídos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aves eutanasiadas, </a:t>
          </a:r>
          <a:r>
            <a:rPr lang="pt-BR" sz="1100" u="sng">
              <a:solidFill>
                <a:schemeClr val="dk1"/>
              </a:solidFill>
              <a:effectLst/>
              <a:latin typeface="+mn-lt"/>
              <a:ea typeface="+mn-ea"/>
              <a:cs typeface="+mn-cs"/>
            </a:rPr>
            <a:t>cujas carcaças foram destruídas</a:t>
          </a:r>
          <a:r>
            <a:rPr lang="pt-BR" sz="1100">
              <a:solidFill>
                <a:schemeClr val="dk1"/>
              </a:solidFill>
              <a:effectLst/>
              <a:latin typeface="+mn-lt"/>
              <a:ea typeface="+mn-ea"/>
              <a:cs typeface="+mn-cs"/>
            </a:rPr>
            <a:t>, visando o controle ou erradicação da doença, de acordo com a estratégia do respectivo programa,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deverá incluir o nº de aves mortas pela doença e/ou as aves abatidas sob inspeção.</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J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Abatidos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aves enviadas ao abate sob supervisão do SVO, visando o controle de doença, de acordo com a estratégia do respectivo programa</a:t>
          </a:r>
          <a:r>
            <a:rPr lang="pt-BR" sz="1100" b="1">
              <a:solidFill>
                <a:schemeClr val="dk1"/>
              </a:solidFill>
              <a:effectLst/>
              <a:latin typeface="+mn-lt"/>
              <a:ea typeface="+mn-ea"/>
              <a:cs typeface="+mn-cs"/>
            </a:rPr>
            <a:t>, com aproveitamento das carcaças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K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Número de propriedades com vacinação </a:t>
          </a:r>
          <a:r>
            <a:rPr lang="pt-BR" sz="1100">
              <a:solidFill>
                <a:schemeClr val="dk1"/>
              </a:solidFill>
              <a:effectLst/>
              <a:latin typeface="+mn-lt"/>
              <a:ea typeface="+mn-ea"/>
              <a:cs typeface="+mn-cs"/>
            </a:rPr>
            <a:t>- número total de propriedades onde foram aplicadas vacinas contra Doença de Newcastle e LTI.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l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Número de aves vacinadas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aves vacinadas contra Doença de Newcastle e LTI (todas as vacinas aplicadas no mês). </a:t>
          </a:r>
          <a:r>
            <a:rPr lang="pt-BR" sz="1100" b="1">
              <a:solidFill>
                <a:schemeClr val="dk1"/>
              </a:solidFill>
              <a:effectLst/>
              <a:latin typeface="+mn-lt"/>
              <a:ea typeface="+mn-ea"/>
              <a:cs typeface="+mn-cs"/>
            </a:rPr>
            <a:t>Esse registro não se refere ao controle exigido para monitoramento de vacina viva de LTI, que deve ser realizado individualmente por propriedade ou por região onde for aprovado o uso, em modelo específico definido pelo SVE/SFA e aprovado pela DSAV.</a:t>
          </a:r>
          <a:endParaRPr lang="pt-BR" sz="1100">
            <a:solidFill>
              <a:schemeClr val="dk1"/>
            </a:solidFill>
            <a:effectLst/>
            <a:latin typeface="+mn-lt"/>
            <a:ea typeface="+mn-ea"/>
            <a:cs typeface="+mn-cs"/>
          </a:endParaRPr>
        </a:p>
        <a:p>
          <a:pPr algn="l"/>
          <a:endParaRPr lang="pt-BR" sz="1100">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54</xdr:row>
      <xdr:rowOff>15875</xdr:rowOff>
    </xdr:to>
    <xdr:sp macro="" textlink="">
      <xdr:nvSpPr>
        <xdr:cNvPr id="2" name="CaixaDeTexto 1">
          <a:extLst>
            <a:ext uri="{FF2B5EF4-FFF2-40B4-BE49-F238E27FC236}">
              <a16:creationId xmlns="" xmlns:a16="http://schemas.microsoft.com/office/drawing/2014/main" id="{00000000-0008-0000-0500-000002000000}"/>
            </a:ext>
          </a:extLst>
        </xdr:cNvPr>
        <xdr:cNvSpPr txBox="1"/>
      </xdr:nvSpPr>
      <xdr:spPr>
        <a:xfrm>
          <a:off x="352425" y="285751"/>
          <a:ext cx="7650163" cy="100171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Mormo</a:t>
          </a:r>
          <a:r>
            <a:rPr lang="pt-BR" sz="1400" b="1" baseline="0">
              <a:solidFill>
                <a:schemeClr val="dk1"/>
              </a:solidFill>
              <a:latin typeface="+mn-lt"/>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endParaRPr lang="pt-BR" sz="1400" b="1" baseline="0">
            <a:solidFill>
              <a:schemeClr val="dk1"/>
            </a:solidFill>
            <a:latin typeface="+mn-lt"/>
            <a:ea typeface="+mn-ea"/>
            <a:cs typeface="+mn-cs"/>
          </a:endParaRPr>
        </a:p>
        <a:p>
          <a:pPr algn="just"/>
          <a:r>
            <a:rPr lang="pt-BR" sz="1100">
              <a:solidFill>
                <a:schemeClr val="dk1"/>
              </a:solidFill>
              <a:effectLst/>
              <a:latin typeface="+mn-lt"/>
              <a:ea typeface="+mn-ea"/>
              <a:cs typeface="+mn-cs"/>
            </a:rPr>
            <a:t>Este Informe Epidemiológico se refere aos dados consolidados de focos confirmados de mormo a partir de diagnóstico final confirmatório (conforme normas vigentes do PNSE), no respectivo mês e na respectiva UF, em equídeos (equino, asinino ou muar) de origem na respectiva UF, por município e tipo de estabelecimento.</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Os registros consolidados deste Informe são utilizados para a notificação semestral dos dados requeridos no Informe Zoossanitário Semestral do Brasil à OIE, no WAHIS, através de</a:t>
          </a:r>
          <a:r>
            <a:rPr lang="pt-BR" sz="1100" i="1">
              <a:solidFill>
                <a:schemeClr val="dk1"/>
              </a:solidFill>
              <a:effectLst/>
              <a:latin typeface="+mn-lt"/>
              <a:ea typeface="+mn-ea"/>
              <a:cs typeface="+mn-cs"/>
            </a:rPr>
            <a:t> upload </a:t>
          </a:r>
          <a:r>
            <a:rPr lang="pt-BR" sz="1100">
              <a:solidFill>
                <a:schemeClr val="dk1"/>
              </a:solidFill>
              <a:effectLst/>
              <a:latin typeface="+mn-lt"/>
              <a:ea typeface="+mn-ea"/>
              <a:cs typeface="+mn-cs"/>
            </a:rPr>
            <a:t>dos arquivos em formato CSV, gerados a partir das planilhas consolidadas por estado e por semestre.</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 </a:t>
          </a:r>
          <a:r>
            <a:rPr lang="pt-BR" sz="1100">
              <a:solidFill>
                <a:schemeClr val="dk1"/>
              </a:solidFill>
              <a:effectLst/>
              <a:latin typeface="+mn-lt"/>
              <a:ea typeface="+mn-ea"/>
              <a:cs typeface="+mn-cs"/>
            </a:rPr>
            <a:t>- 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Doença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já está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D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Município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E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Código do IBGE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não preencher. Preenchimento automático do código do município do IBGE, de acordo com o município escolhido na Coluna E.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F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ID da ocorrência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campo optativo, porém recomenda-se o preenchimento do número do FORM IN para que o SVE e a SFA possam controlar mensalmente os focos antigos. A falta desse controle é o que gera maior número de erros nos informes e, portanto, recomenda-se o preenchimento e acompanhamento com os Informes de meses anteriores para manter o controle dos focos antigos até serem encerrados. Se não optar pelo registro individual, deixar essa Coluna em branco e registrar os dados compilados por município.</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G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Tipo de estabelecimento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selecionar um tipo de estabelecimento dentre as opções listadas.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H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Novos Focos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novas propriedades com pelo menos um caso confirmado por diagnóstico final conclusivo no mês. Deve ser considerado apenas o diagnóstico confirmatório final. A data a ser considerada é a do laudo laboratorial do teste diagnóstico confirmatório do caso.</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I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Focos antigos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referem-se aos focos remanescentes confirmados em mês anterior, e que permanecem em erradicação pelo menos desde o Informe do mês imediatamente anterior. Todos os focos que não forem encerrados dentro do mesmo mês de confirmação da ocorrência, deverão ser registrados nesta Coluna dos Informes seguintes até a última ação neste foco. Quando houver novos casos nesses focos, assim como mortes ou destruições, os respectivos campos deverão ser preenchidos e atualizados, não havendo necessidade do preenchimento do campo </a:t>
          </a:r>
          <a:r>
            <a:rPr lang="pt-BR" sz="1100" i="1">
              <a:solidFill>
                <a:schemeClr val="dk1"/>
              </a:solidFill>
              <a:effectLst/>
              <a:latin typeface="+mn-lt"/>
              <a:ea typeface="+mn-ea"/>
              <a:cs typeface="+mn-cs"/>
            </a:rPr>
            <a:t>Susceptíveis</a:t>
          </a:r>
          <a:r>
            <a:rPr lang="pt-BR" sz="1100">
              <a:solidFill>
                <a:schemeClr val="dk1"/>
              </a:solidFill>
              <a:effectLst/>
              <a:latin typeface="+mn-lt"/>
              <a:ea typeface="+mn-ea"/>
              <a:cs typeface="+mn-cs"/>
            </a:rPr>
            <a:t>, pois será considerado o dado registrado no mês da confirmação do foco. Mesmo que não haja qualquer evento (novo caso, morte, destruição) no mês de referência do Informe, o foco deverá ser registrado nesta Coluna, até a finalização/encerramento desse evento sanitário. O número de </a:t>
          </a:r>
          <a:r>
            <a:rPr lang="pt-BR" sz="1100" u="sng">
              <a:solidFill>
                <a:schemeClr val="dk1"/>
              </a:solidFill>
              <a:effectLst/>
              <a:latin typeface="+mn-lt"/>
              <a:ea typeface="+mn-ea"/>
              <a:cs typeface="+mn-cs"/>
            </a:rPr>
            <a:t>focos antigos registrados no mês atual</a:t>
          </a:r>
          <a:r>
            <a:rPr lang="pt-BR" sz="1100">
              <a:solidFill>
                <a:schemeClr val="dk1"/>
              </a:solidFill>
              <a:effectLst/>
              <a:latin typeface="+mn-lt"/>
              <a:ea typeface="+mn-ea"/>
              <a:cs typeface="+mn-cs"/>
            </a:rPr>
            <a:t> não deve ser maior que </a:t>
          </a:r>
          <a:r>
            <a:rPr lang="pt-BR" sz="1100" u="sng">
              <a:solidFill>
                <a:schemeClr val="dk1"/>
              </a:solidFill>
              <a:effectLst/>
              <a:latin typeface="+mn-lt"/>
              <a:ea typeface="+mn-ea"/>
              <a:cs typeface="+mn-cs"/>
            </a:rPr>
            <a:t>o total de focos do mês anterior</a:t>
          </a:r>
          <a:r>
            <a:rPr lang="pt-BR" sz="1100">
              <a:solidFill>
                <a:schemeClr val="dk1"/>
              </a:solidFill>
              <a:effectLst/>
              <a:latin typeface="+mn-lt"/>
              <a:ea typeface="+mn-ea"/>
              <a:cs typeface="+mn-cs"/>
            </a:rPr>
            <a:t>, pode ser igual (não houve encerramento de focos) ou menor (houve encerramento de focos).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J</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este campo tem contagem automática e se refere à soma dos focos novos e antigos (Colunas H e I). Não preencher.</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K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Susceptíveis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ou seja, desde o momento do aparecimento da suspeita, incluindo os que morreram pela doença. Este dado deverá ser registrado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L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Casos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animais com Diagnóstico Final Confirmatório no mês, de referência do informe, de acordo com a respectiva definição de caso.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M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Mortos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 refere ao número de animais que morreram pela doença. Não inclui os destruídos.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N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Destruídos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animais eutanasiados e destruídos de acordo com a estratégia do respectivo programa, sob supervisão do SVO. Não deverá incluir o número de animais que morreram pela doença.</a:t>
          </a:r>
        </a:p>
        <a:p>
          <a:pPr marL="0" marR="0" lvl="0" indent="0" algn="just" defTabSz="914400" eaLnBrk="1" fontAlgn="auto" latinLnBrk="0" hangingPunct="1">
            <a:lnSpc>
              <a:spcPct val="100000"/>
            </a:lnSpc>
            <a:spcBef>
              <a:spcPts val="0"/>
            </a:spcBef>
            <a:spcAft>
              <a:spcPts val="0"/>
            </a:spcAft>
            <a:buClrTx/>
            <a:buSzTx/>
            <a:buFontTx/>
            <a:buNone/>
            <a:tabLst/>
            <a:defRPr/>
          </a:pPr>
          <a:r>
            <a:rPr lang="pt-BR" sz="1400">
              <a:solidFill>
                <a:schemeClr val="dk1"/>
              </a:solidFill>
              <a:latin typeface="+mn-lt"/>
              <a:ea typeface="+mn-ea"/>
              <a:cs typeface="+mn-cs"/>
            </a:rPr>
            <a:t>	</a:t>
          </a:r>
        </a:p>
        <a:p>
          <a:pPr algn="just"/>
          <a:endParaRPr lang="pt-BR" sz="1100"/>
        </a:p>
        <a:p>
          <a:endParaRPr lang="pt-BR" sz="1100">
            <a:solidFill>
              <a:schemeClr val="dk1"/>
            </a:solidFill>
            <a:latin typeface="+mn-lt"/>
            <a:ea typeface="+mn-ea"/>
            <a:cs typeface="+mn-cs"/>
          </a:endParaRP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59</xdr:row>
      <xdr:rowOff>86591</xdr:rowOff>
    </xdr:to>
    <xdr:sp macro="" textlink="">
      <xdr:nvSpPr>
        <xdr:cNvPr id="2" name="CaixaDeTexto 1">
          <a:extLst>
            <a:ext uri="{FF2B5EF4-FFF2-40B4-BE49-F238E27FC236}">
              <a16:creationId xmlns="" xmlns:a16="http://schemas.microsoft.com/office/drawing/2014/main" id="{00000000-0008-0000-0700-000002000000}"/>
            </a:ext>
          </a:extLst>
        </xdr:cNvPr>
        <xdr:cNvSpPr txBox="1"/>
      </xdr:nvSpPr>
      <xdr:spPr>
        <a:xfrm>
          <a:off x="527049" y="402166"/>
          <a:ext cx="7363308" cy="10923925"/>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pt-BR" sz="1100"/>
        </a:p>
        <a:p>
          <a:pPr lvl="0" algn="ctr"/>
          <a:r>
            <a:rPr lang="pt-BR" sz="1400" b="1">
              <a:solidFill>
                <a:schemeClr val="dk1"/>
              </a:solidFill>
              <a:latin typeface="+mn-lt"/>
              <a:ea typeface="+mn-ea"/>
              <a:cs typeface="+mn-cs"/>
            </a:rPr>
            <a:t>AIE</a:t>
          </a:r>
        </a:p>
        <a:p>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Este Informe Epidemiológico se refere aos dados consolidados de focos confirmados de AIE a partir de diagnóstico final confirmatório (conforme normas vigentes do PNSE), no respectivo mês e na respectiva UF, em equídeos (equino, asinino ou muar) de origem na respectiva UF, por município e tipo de estabelecimento.</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Os registros consolidados deste Informe são utilizados para a notificação semestral dos dados requeridos no Informe Zoossanitário Semestral do Brasil à OIE, no WAHIS, através de</a:t>
          </a:r>
          <a:r>
            <a:rPr lang="pt-BR" sz="1100" i="1">
              <a:solidFill>
                <a:schemeClr val="dk1"/>
              </a:solidFill>
              <a:effectLst/>
              <a:latin typeface="+mn-lt"/>
              <a:ea typeface="+mn-ea"/>
              <a:cs typeface="+mn-cs"/>
            </a:rPr>
            <a:t> upload </a:t>
          </a:r>
          <a:r>
            <a:rPr lang="pt-BR" sz="1100">
              <a:solidFill>
                <a:schemeClr val="dk1"/>
              </a:solidFill>
              <a:effectLst/>
              <a:latin typeface="+mn-lt"/>
              <a:ea typeface="+mn-ea"/>
              <a:cs typeface="+mn-cs"/>
            </a:rPr>
            <a:t>dos arquivos em formato CSV, gerados a partir das planilhas consolidadas por estado e por semestre.</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 </a:t>
          </a:r>
          <a:r>
            <a:rPr lang="pt-BR" sz="1100">
              <a:solidFill>
                <a:schemeClr val="dk1"/>
              </a:solidFill>
              <a:effectLst/>
              <a:latin typeface="+mn-lt"/>
              <a:ea typeface="+mn-ea"/>
              <a:cs typeface="+mn-cs"/>
            </a:rPr>
            <a:t>- 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 </a:t>
          </a:r>
          <a:r>
            <a:rPr lang="pt-BR" sz="1100">
              <a:solidFill>
                <a:schemeClr val="dk1"/>
              </a:solidFill>
              <a:effectLst/>
              <a:latin typeface="+mn-lt"/>
              <a:ea typeface="+mn-ea"/>
              <a:cs typeface="+mn-cs"/>
            </a:rPr>
            <a:t>- 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Doença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já está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D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Município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selecionar um município dentre as opções listadas para a UF registrada na Coluna A.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E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Código do IBGE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não preencher. Preenchimento automático do código do município do IBGE, de acordo com o município escolhido na Coluna E.</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F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ID da ocorrência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campo optativo, porém recomenda-se o preenchimento do número do FORM IN para que o SVE e a SFA possam controlar mensalmente os focos antigos. A falta desse controle é o que gera maior número de erros nos informes e, portanto, recomenda-se o preenchimento e acompanhamento com os Informes de meses anteriores para manter o controle dos focos antigos até serem encerrados. Se não optar pelo registro individual, deixar essa Coluna em branco e registrar os dados compilados por município.</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G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Tipo de estabelecimento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selecionar um tipo de estabelecimento dentre as opções listadas.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H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Novos Focos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novas propriedades com pelo menos um caso confirmado por diagnóstico final conclusivo no mês. Deve ser considerado apenas o diagnóstico confirmatório final.</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I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Focos Antigos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referem-se aos focos remanescentes confirmados em mês anterior, e que permanecem em erradicação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mortes ou destruições, os respectivos campos deverão ser preenchidos e atualizados, não havendo necessidade do preenchimento do campo </a:t>
          </a:r>
          <a:r>
            <a:rPr lang="pt-BR" sz="1100" i="1">
              <a:solidFill>
                <a:schemeClr val="dk1"/>
              </a:solidFill>
              <a:effectLst/>
              <a:latin typeface="+mn-lt"/>
              <a:ea typeface="+mn-ea"/>
              <a:cs typeface="+mn-cs"/>
            </a:rPr>
            <a:t>Susceptíveis</a:t>
          </a:r>
          <a:r>
            <a:rPr lang="pt-BR" sz="1100">
              <a:solidFill>
                <a:schemeClr val="dk1"/>
              </a:solidFill>
              <a:effectLst/>
              <a:latin typeface="+mn-lt"/>
              <a:ea typeface="+mn-ea"/>
              <a:cs typeface="+mn-cs"/>
            </a:rPr>
            <a:t>, pois será considerado o dado registrado no mês da confirmação do foco. Mesmo que não haja qualquer evento (novo caso, morte ou destruição) no mês de referência do Informe, o foco deverá ser registrado nesta Coluna, até a finalização/encerramento desse evento sanitário.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J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Total de focos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este campo tem contagem automática e se refere à soma dos focos novos e antigos. Não preencher.</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K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Susceptíveis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ou seja, desde o momento do aparecimento da suspeita, incluindo os que morreram pela doença. Este dado deverá ser registrado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L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Casos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animais com Diagnóstico Final Confirmatório no mês de referência do informe, de acordo com a respectiva definição de caso.</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M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Mortos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animais que morreram pela doença, no mês. Não inclui os abatidos nem destruídos.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N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Destruídos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animais eutanasiados e destruídos de acordo com a estratégia do respectivo programa, sob supervisão do SVO. Não deverá incluir o número de animais que morreram pela doença.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O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Abatidos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equídeos enviados ao abate em estabelecimento sob supervisão do SVO,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podem ser aproveitados para consumo a critério do serviço veterinário oficial. Não se limitam aos casos suspeitos ou prováveis, podendo incluir animais não doentes. </a:t>
          </a:r>
        </a:p>
        <a:p>
          <a:pPr lvl="0" algn="just"/>
          <a:endParaRPr lang="pt-BR" sz="1400">
            <a:solidFill>
              <a:schemeClr val="dk1"/>
            </a:solidFill>
            <a:latin typeface="+mn-lt"/>
            <a:ea typeface="+mn-ea"/>
            <a:cs typeface="+mn-cs"/>
          </a:endParaRPr>
        </a:p>
        <a:p>
          <a:pPr algn="just"/>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algn="just"/>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56</xdr:row>
      <xdr:rowOff>11206</xdr:rowOff>
    </xdr:to>
    <xdr:sp macro="" textlink="">
      <xdr:nvSpPr>
        <xdr:cNvPr id="2" name="CaixaDeTexto 1">
          <a:extLst>
            <a:ext uri="{FF2B5EF4-FFF2-40B4-BE49-F238E27FC236}">
              <a16:creationId xmlns="" xmlns:a16="http://schemas.microsoft.com/office/drawing/2014/main" id="{00000000-0008-0000-0900-000002000000}"/>
            </a:ext>
          </a:extLst>
        </xdr:cNvPr>
        <xdr:cNvSpPr txBox="1"/>
      </xdr:nvSpPr>
      <xdr:spPr>
        <a:xfrm>
          <a:off x="342900" y="359833"/>
          <a:ext cx="7523629" cy="10319373"/>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Brucelose</a:t>
          </a:r>
        </a:p>
        <a:p>
          <a:endParaRPr lang="pt-BR" sz="1100">
            <a:solidFill>
              <a:schemeClr val="dk1"/>
            </a:solidFill>
            <a:effectLst/>
            <a:latin typeface="+mn-lt"/>
            <a:ea typeface="+mn-ea"/>
            <a:cs typeface="+mn-cs"/>
          </a:endParaRP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Este Informe Epidemiológico se refere ao consolidado de focos confirmados de Brucelose, a partir de diagnóstico final confirmatório (conforme normas vigentes do PNCEBT).</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Os registros consolidados deste Informe são utilizados para a notificação semestral dos dados requeridos no Informe Zoossanitário Semestral do Brasil à OIE, no WAHIS, através de</a:t>
          </a:r>
          <a:r>
            <a:rPr lang="pt-BR" sz="1100" i="1">
              <a:solidFill>
                <a:schemeClr val="dk1"/>
              </a:solidFill>
              <a:effectLst/>
              <a:latin typeface="+mn-lt"/>
              <a:ea typeface="+mn-ea"/>
              <a:cs typeface="+mn-cs"/>
            </a:rPr>
            <a:t> upload </a:t>
          </a:r>
          <a:r>
            <a:rPr lang="pt-BR" sz="1100">
              <a:solidFill>
                <a:schemeClr val="dk1"/>
              </a:solidFill>
              <a:effectLst/>
              <a:latin typeface="+mn-lt"/>
              <a:ea typeface="+mn-ea"/>
              <a:cs typeface="+mn-cs"/>
            </a:rPr>
            <a:t>dos arquivos em formato CSV, gerados a partir das planilhas consolidadas por estado e por semestre. Outros dados, referentes à vacinação e gestão do programa de vigilância, prevenção e controle dessa doença (PNCEBT) estão incluídos no Informe Semestral de Brucelose e Tuberculose.</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 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Doença </a:t>
          </a:r>
          <a:r>
            <a:rPr lang="pt-BR" sz="1100">
              <a:solidFill>
                <a:schemeClr val="dk1"/>
              </a:solidFill>
              <a:effectLst/>
              <a:latin typeface="+mn-lt"/>
              <a:ea typeface="+mn-ea"/>
              <a:cs typeface="+mn-cs"/>
            </a:rPr>
            <a:t>- já está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D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Espécie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selecionar a espécie dentre as opções listadas com os códigos: bov (bovinos), buf (bubalinos), sui (suínos) e out (outros).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E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Município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selecionar um município dentre as opções listadas para a UF constante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Ao clicar numa célula da Coluna E aparecerá automaticamente a lista para que seja selecionado apenas um município por célula.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F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Novos Focos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novas propriedades com pelo menos um caso confirmado por Diagnóstico Final Confirmatório no mês, de acordo com a respectiva definição de caso.</a:t>
          </a:r>
        </a:p>
        <a:p>
          <a:pPr algn="just"/>
          <a:r>
            <a:rPr lang="pt-BR" sz="1100">
              <a:solidFill>
                <a:schemeClr val="dk1"/>
              </a:solidFill>
              <a:effectLst/>
              <a:latin typeface="+mn-lt"/>
              <a:ea typeface="+mn-ea"/>
              <a:cs typeface="+mn-cs"/>
            </a:rPr>
            <a:t>A data a ser considerada para registro do foco é a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pPr algn="just"/>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 com esse resultado e deve ser registrado no mês da eliminação do animal.</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Quando houver casos em duas ou mais espécies em um mesmo foco, registrar o número de "Novos focos" somente na linha correspondente à espécie com o maior número de casos, deixando esse campo em branco na(s) linha(s) referente(s) às demais espécies, onde deverão constar: município, casos, mortos, destruídos e abatidos (para não duplicar os novos focos).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G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Focos Antigos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referem-se a focos remanescentes, que foram confirmados em meses anteriores com pendência de eliminação dos casos. </a:t>
          </a:r>
          <a:r>
            <a:rPr lang="pt-BR" sz="1100" u="sng">
              <a:solidFill>
                <a:schemeClr val="dk1"/>
              </a:solidFill>
              <a:effectLst/>
              <a:latin typeface="+mn-lt"/>
              <a:ea typeface="+mn-ea"/>
              <a:cs typeface="+mn-cs"/>
            </a:rPr>
            <a:t>Só devem ser registrados os números de focos antigos quando houver registro de um novo caso, morte, destruição ou abate, no mês de referência do informe. Não devem ser registados susceptíveis em focos antigos.</a:t>
          </a:r>
          <a:endParaRPr lang="pt-BR" sz="1100">
            <a:solidFill>
              <a:schemeClr val="dk1"/>
            </a:solidFill>
            <a:effectLst/>
            <a:latin typeface="+mn-lt"/>
            <a:ea typeface="+mn-ea"/>
            <a:cs typeface="+mn-cs"/>
          </a:endParaRP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H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Total de focos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este campo realiza a contagem automática e se refere a soma dos focos novos e antigos. Não preencher.</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I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Susceptíveis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animais susceptíveis existentes no foco desde o início da suspeita, apenas da espécie afetada, incluindo os que morreram pela doença e os que já tenham sido abatidos ou destruídos. Este dado deverá ser registrado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J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Casos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animais doentes/infectados com Diagnóstico Final Confirmatório para Brucelose (conforme normas vigentes do PNCEBT). Nos casos em que for decidido eliminar um animal positivo apenas com o teste de triagem, sem a realização de teste confirmatório, </a:t>
          </a:r>
          <a:r>
            <a:rPr lang="pt-BR" sz="1100" u="sng">
              <a:solidFill>
                <a:schemeClr val="dk1"/>
              </a:solidFill>
              <a:effectLst/>
              <a:latin typeface="+mn-lt"/>
              <a:ea typeface="+mn-ea"/>
              <a:cs typeface="+mn-cs"/>
            </a:rPr>
            <a:t>esse caso será considerado confirmado e deve ser registrado no Informe do mês da eliminação do animal</a:t>
          </a:r>
          <a:r>
            <a:rPr lang="pt-BR" sz="1100">
              <a:solidFill>
                <a:schemeClr val="dk1"/>
              </a:solidFill>
              <a:effectLst/>
              <a:latin typeface="+mn-lt"/>
              <a:ea typeface="+mn-ea"/>
              <a:cs typeface="+mn-cs"/>
            </a:rPr>
            <a:t>. </a:t>
          </a:r>
        </a:p>
        <a:p>
          <a:pPr algn="just"/>
          <a:r>
            <a:rPr lang="pt-BR" sz="1100">
              <a:solidFill>
                <a:schemeClr val="dk1"/>
              </a:solidFill>
              <a:effectLst/>
              <a:latin typeface="+mn-lt"/>
              <a:ea typeface="+mn-ea"/>
              <a:cs typeface="+mn-cs"/>
            </a:rPr>
            <a:t> </a:t>
          </a:r>
        </a:p>
        <a:p>
          <a:pPr algn="just"/>
          <a:r>
            <a:rPr lang="pt-BR" sz="1100" b="1">
              <a:solidFill>
                <a:schemeClr val="dk1"/>
              </a:solidFill>
              <a:effectLst/>
              <a:latin typeface="+mn-lt"/>
              <a:ea typeface="+mn-ea"/>
              <a:cs typeface="+mn-cs"/>
            </a:rPr>
            <a:t>Coluna K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Mortos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 refere ao número de animais que morreram pela doença, no mês. Não inclui os abatidos nem os destruídos.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L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Destruídos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animais eutanasiados, com destruição total adotada como medida de controle e erradicação da doença, de acordo com a estratégia do respectivo programa, sob supervisão do SVO, por município e por espécie. Este número não deverá incluir o número de animais que morreram pela doença e/ou os animais abatidos.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M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Abatidos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animais abatidos em estabelecimento sob supervisão do SVO, visando o controle de doença, com aproveitamento das carcaças, de acordo com a estratégia do respectivo programa, por município e por espécie. Não se limitam aos casos suspeitos ou prováveis, podendo incluir animais não doentes.</a:t>
          </a:r>
        </a:p>
        <a:p>
          <a:pPr lvl="0" algn="ct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158751</xdr:rowOff>
    </xdr:from>
    <xdr:to>
      <xdr:col>12</xdr:col>
      <xdr:colOff>582083</xdr:colOff>
      <xdr:row>54</xdr:row>
      <xdr:rowOff>166689</xdr:rowOff>
    </xdr:to>
    <xdr:sp macro="" textlink="">
      <xdr:nvSpPr>
        <xdr:cNvPr id="2" name="CaixaDeTexto 1">
          <a:extLst>
            <a:ext uri="{FF2B5EF4-FFF2-40B4-BE49-F238E27FC236}">
              <a16:creationId xmlns="" xmlns:a16="http://schemas.microsoft.com/office/drawing/2014/main" id="{00000000-0008-0000-0B00-000002000000}"/>
            </a:ext>
          </a:extLst>
        </xdr:cNvPr>
        <xdr:cNvSpPr txBox="1"/>
      </xdr:nvSpPr>
      <xdr:spPr>
        <a:xfrm>
          <a:off x="533399" y="158751"/>
          <a:ext cx="7382934" cy="10294938"/>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Tuberculose</a:t>
          </a:r>
        </a:p>
        <a:p>
          <a:pPr lvl="0" algn="ctr"/>
          <a:endParaRPr lang="pt-BR" sz="1400" b="1">
            <a:solidFill>
              <a:schemeClr val="dk1"/>
            </a:solidFill>
            <a:latin typeface="+mn-lt"/>
            <a:ea typeface="+mn-ea"/>
            <a:cs typeface="+mn-cs"/>
          </a:endParaRPr>
        </a:p>
        <a:p>
          <a:pPr algn="just"/>
          <a:r>
            <a:rPr lang="pt-BR" sz="1100">
              <a:solidFill>
                <a:schemeClr val="dk1"/>
              </a:solidFill>
              <a:effectLst/>
              <a:latin typeface="+mn-lt"/>
              <a:ea typeface="+mn-ea"/>
              <a:cs typeface="+mn-cs"/>
            </a:rPr>
            <a:t>Este Informe Epidemiológico se refere ao consolidado de focos confirmados de Tuberculose, a partir de Diagnóstico Final Confirmatório (conforme normas vigentes do PNCEBT).</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Os registros consolidados deste Informe são utilizados para a notificação semestral dos dados requeridos no Informe Zoossanitário Semestral do Brasil à OIE, no WAHIS, através de</a:t>
          </a:r>
          <a:r>
            <a:rPr lang="pt-BR" sz="1100" i="1">
              <a:solidFill>
                <a:schemeClr val="dk1"/>
              </a:solidFill>
              <a:effectLst/>
              <a:latin typeface="+mn-lt"/>
              <a:ea typeface="+mn-ea"/>
              <a:cs typeface="+mn-cs"/>
            </a:rPr>
            <a:t> upload </a:t>
          </a:r>
          <a:r>
            <a:rPr lang="pt-BR" sz="1100">
              <a:solidFill>
                <a:schemeClr val="dk1"/>
              </a:solidFill>
              <a:effectLst/>
              <a:latin typeface="+mn-lt"/>
              <a:ea typeface="+mn-ea"/>
              <a:cs typeface="+mn-cs"/>
            </a:rPr>
            <a:t>dos arquivos em formato CSV, gerados a partir das planilhas consolidadas por estado e por semestre. Outros dados, referentes à vacinação e gestão do programa de vigilância, prevenção e controle dessa doença (PNCEBT) estão incluídos no Informe Semestral de Brucelose e Tuberculose.</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 </a:t>
          </a:r>
          <a:r>
            <a:rPr lang="pt-BR" sz="1100">
              <a:solidFill>
                <a:schemeClr val="dk1"/>
              </a:solidFill>
              <a:effectLst/>
              <a:latin typeface="+mn-lt"/>
              <a:ea typeface="+mn-ea"/>
              <a:cs typeface="+mn-cs"/>
            </a:rPr>
            <a:t>- 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Doença </a:t>
          </a:r>
          <a:r>
            <a:rPr lang="pt-BR" sz="1100">
              <a:solidFill>
                <a:schemeClr val="dk1"/>
              </a:solidFill>
              <a:effectLst/>
              <a:latin typeface="+mn-lt"/>
              <a:ea typeface="+mn-ea"/>
              <a:cs typeface="+mn-cs"/>
            </a:rPr>
            <a:t>- já está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D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Espécie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selecionar a espécie dentre as opções listadas com os códigos bov (bovinos), buf (bubalinos), cap (caprinos), fau (fauna silvestre), ovi (ovinos) e sui (suínos).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E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Município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selecionar um município dentre as opções listadas para a UF constante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Ao clicar numa célula da Coluna E aparecerá automaticamente a lista para que seja selecionado apenas um município por célula.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F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Novos Focos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novas propriedades com pelo menos um caso confirmado por Diagnóstico Final Confirmatório no mês, de acordo com a respectiva definição de caso.</a:t>
          </a:r>
        </a:p>
        <a:p>
          <a:pPr algn="just"/>
          <a:r>
            <a:rPr lang="pt-BR" sz="1100">
              <a:solidFill>
                <a:schemeClr val="dk1"/>
              </a:solidFill>
              <a:effectLst/>
              <a:latin typeface="+mn-lt"/>
              <a:ea typeface="+mn-ea"/>
              <a:cs typeface="+mn-cs"/>
            </a:rPr>
            <a:t>A data a ser considerada para registro do foco é a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pPr algn="just"/>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 com esse resultado e deve ser registrado no mês da eliminação do animal.</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Quando houver casos em duas ou mais espécies em um mesmo foco, registrar o número de "Novos focos" somente na linha correspondente à espécie com o maior número de casos, deixando esse campo em branco na(s) linha(s) referente(s) às demais espécies, onde deverão constar: município, casos, mortos, destruídos e abatidos (para não duplicar os novos focos).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G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Focos Antigos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 referem a focos remanescentes, que foram confirmados em meses anteriores, com pendência de eliminação dos casos</a:t>
          </a:r>
          <a:r>
            <a:rPr lang="pt-BR" sz="1100" u="sng">
              <a:solidFill>
                <a:schemeClr val="dk1"/>
              </a:solidFill>
              <a:effectLst/>
              <a:latin typeface="+mn-lt"/>
              <a:ea typeface="+mn-ea"/>
              <a:cs typeface="+mn-cs"/>
            </a:rPr>
            <a:t>. Só devem ser registrados os números de focos antigos quando houver registro de um novo caso, morte, destruição ou abate, no mês de referência do informe. Não devem ser registados susceptíveis em focos antigos.</a:t>
          </a:r>
          <a:endParaRPr lang="pt-BR" sz="1100">
            <a:solidFill>
              <a:schemeClr val="dk1"/>
            </a:solidFill>
            <a:effectLst/>
            <a:latin typeface="+mn-lt"/>
            <a:ea typeface="+mn-ea"/>
            <a:cs typeface="+mn-cs"/>
          </a:endParaRP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H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Total de focos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este campo realiza a contagem automática e se refere a soma dos focos novos e antigos. Não preencher.</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I</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Susceptíveis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Registrar apenas para novos focos. Número total de animais susceptíveis existentes no foco desde o início da suspeita, apenas da espécie afetada, incluindo os que morreram pela doença e os que já tenham sido abatidos ou destruídos.</a:t>
          </a:r>
        </a:p>
        <a:p>
          <a:pPr algn="just"/>
          <a:r>
            <a:rPr lang="pt-BR" sz="1100">
              <a:solidFill>
                <a:schemeClr val="dk1"/>
              </a:solidFill>
              <a:effectLst/>
              <a:latin typeface="+mn-lt"/>
              <a:ea typeface="+mn-ea"/>
              <a:cs typeface="+mn-cs"/>
            </a:rPr>
            <a:t> </a:t>
          </a:r>
        </a:p>
        <a:p>
          <a:pPr algn="just"/>
          <a:r>
            <a:rPr lang="pt-BR" sz="1100" b="1">
              <a:solidFill>
                <a:schemeClr val="dk1"/>
              </a:solidFill>
              <a:effectLst/>
              <a:latin typeface="+mn-lt"/>
              <a:ea typeface="+mn-ea"/>
              <a:cs typeface="+mn-cs"/>
            </a:rPr>
            <a:t>Coluna J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Casos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animais doentes/infectados com Diagnóstico Final Confirmatório para Tuberculose (conforme normas vigentes do PNCEBT). Nos casos em que for decidido eliminar um animal positivo apenas com o teste de triagem, sem a realização de teste confirmatório, esse caso será considerado confirmado e deve ser registrado no Informe do mês da eliminação do animal.</a:t>
          </a:r>
        </a:p>
        <a:p>
          <a:pPr algn="just"/>
          <a:r>
            <a:rPr lang="pt-BR" sz="1100">
              <a:solidFill>
                <a:schemeClr val="dk1"/>
              </a:solidFill>
              <a:effectLst/>
              <a:latin typeface="+mn-lt"/>
              <a:ea typeface="+mn-ea"/>
              <a:cs typeface="+mn-cs"/>
            </a:rPr>
            <a:t> </a:t>
          </a:r>
        </a:p>
        <a:p>
          <a:pPr algn="just"/>
          <a:r>
            <a:rPr lang="pt-BR" sz="1100" b="1">
              <a:solidFill>
                <a:schemeClr val="dk1"/>
              </a:solidFill>
              <a:effectLst/>
              <a:latin typeface="+mn-lt"/>
              <a:ea typeface="+mn-ea"/>
              <a:cs typeface="+mn-cs"/>
            </a:rPr>
            <a:t>Coluna K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Mortos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 refere ao número de animais que morreram pela doença, no mês. Não inclui os abatidos nem destruídos.</a:t>
          </a:r>
        </a:p>
        <a:p>
          <a:pPr algn="just"/>
          <a:r>
            <a:rPr lang="pt-BR" sz="1100">
              <a:solidFill>
                <a:schemeClr val="dk1"/>
              </a:solidFill>
              <a:effectLst/>
              <a:latin typeface="+mn-lt"/>
              <a:ea typeface="+mn-ea"/>
              <a:cs typeface="+mn-cs"/>
            </a:rPr>
            <a:t> </a:t>
          </a:r>
        </a:p>
        <a:p>
          <a:pPr algn="just"/>
          <a:r>
            <a:rPr lang="pt-BR" sz="1100" b="1">
              <a:solidFill>
                <a:schemeClr val="dk1"/>
              </a:solidFill>
              <a:effectLst/>
              <a:latin typeface="+mn-lt"/>
              <a:ea typeface="+mn-ea"/>
              <a:cs typeface="+mn-cs"/>
            </a:rPr>
            <a:t>Coluna L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Destruídos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animais eutanasiados, com destruição total adotada como medida de controle e erradicação da doença, de acordo com a estratégia do respectivo programa, sob supervisão do SVO, por município e por espécie. Este número não deverá incluir o número de animais que morreram pela doença e/ou os animais abatidos.</a:t>
          </a:r>
        </a:p>
        <a:p>
          <a:pPr algn="just"/>
          <a:r>
            <a:rPr lang="pt-BR" sz="1100">
              <a:solidFill>
                <a:schemeClr val="dk1"/>
              </a:solidFill>
              <a:effectLst/>
              <a:latin typeface="+mn-lt"/>
              <a:ea typeface="+mn-ea"/>
              <a:cs typeface="+mn-cs"/>
            </a:rPr>
            <a:t> </a:t>
          </a:r>
        </a:p>
        <a:p>
          <a:pPr algn="just"/>
          <a:r>
            <a:rPr lang="pt-BR" sz="1100" b="1">
              <a:solidFill>
                <a:schemeClr val="dk1"/>
              </a:solidFill>
              <a:effectLst/>
              <a:latin typeface="+mn-lt"/>
              <a:ea typeface="+mn-ea"/>
              <a:cs typeface="+mn-cs"/>
            </a:rPr>
            <a:t>Coluna M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Abatidos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animais abatidos em estabelecimento sob supervisão do SVO, visando o controle de doença, com aproveitamento de carcaças, de acordo com a estratégia do respectivo programa, por município e por espécie. Não se limitam aos casos suspeitos ou prováveis, podendo incluir animais não doentes. </a:t>
          </a:r>
        </a:p>
        <a:p>
          <a:pPr lvl="0" algn="just"/>
          <a:endParaRPr lang="pt-BR" sz="1400" b="1">
            <a:solidFill>
              <a:schemeClr val="dk1"/>
            </a:solidFill>
            <a:latin typeface="+mn-lt"/>
            <a:ea typeface="+mn-ea"/>
            <a:cs typeface="+mn-cs"/>
          </a:endParaRPr>
        </a:p>
        <a:p>
          <a:pPr algn="just"/>
          <a:endParaRPr lang="pt-BR" sz="1100">
            <a:solidFill>
              <a:schemeClr val="dk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51</xdr:row>
      <xdr:rowOff>34635</xdr:rowOff>
    </xdr:to>
    <xdr:sp macro="" textlink="">
      <xdr:nvSpPr>
        <xdr:cNvPr id="2" name="CaixaDeTexto 1">
          <a:extLst>
            <a:ext uri="{FF2B5EF4-FFF2-40B4-BE49-F238E27FC236}">
              <a16:creationId xmlns="" xmlns:a16="http://schemas.microsoft.com/office/drawing/2014/main" id="{00000000-0008-0000-0D00-000002000000}"/>
            </a:ext>
          </a:extLst>
        </xdr:cNvPr>
        <xdr:cNvSpPr txBox="1"/>
      </xdr:nvSpPr>
      <xdr:spPr>
        <a:xfrm>
          <a:off x="380999" y="76198"/>
          <a:ext cx="7879773" cy="9673937"/>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Raiva</a:t>
          </a:r>
        </a:p>
        <a:p>
          <a:pPr lvl="0" algn="just"/>
          <a:endParaRPr lang="pt-BR" sz="1400" b="1">
            <a:solidFill>
              <a:schemeClr val="dk1"/>
            </a:solidFill>
            <a:latin typeface="+mn-lt"/>
            <a:ea typeface="+mn-ea"/>
            <a:cs typeface="+mn-cs"/>
          </a:endParaRPr>
        </a:p>
        <a:p>
          <a:pPr algn="just"/>
          <a:r>
            <a:rPr lang="pt-BR" sz="1100">
              <a:solidFill>
                <a:schemeClr val="dk1"/>
              </a:solidFill>
              <a:effectLst/>
              <a:latin typeface="+mn-lt"/>
              <a:ea typeface="+mn-ea"/>
              <a:cs typeface="+mn-cs"/>
            </a:rPr>
            <a:t>Este Informe Epidemiológico se refere ao consolidado de focos confirmados de Raiva, a partir de Diagnóstico Final Confirmatório (conforme normas vigentes do PNCRH).</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Os registros consolidados deste Informe são utilizados para a notificação semestral dos dados requeridos no Informe Zoossanitário Semestral do Brasil à OIE, no WAHIS, através de</a:t>
          </a:r>
          <a:r>
            <a:rPr lang="pt-BR" sz="1100" i="1">
              <a:solidFill>
                <a:schemeClr val="dk1"/>
              </a:solidFill>
              <a:effectLst/>
              <a:latin typeface="+mn-lt"/>
              <a:ea typeface="+mn-ea"/>
              <a:cs typeface="+mn-cs"/>
            </a:rPr>
            <a:t> upload </a:t>
          </a:r>
          <a:r>
            <a:rPr lang="pt-BR" sz="1100">
              <a:solidFill>
                <a:schemeClr val="dk1"/>
              </a:solidFill>
              <a:effectLst/>
              <a:latin typeface="+mn-lt"/>
              <a:ea typeface="+mn-ea"/>
              <a:cs typeface="+mn-cs"/>
            </a:rPr>
            <a:t>dos arquivos em formato CSV, gerados a partir das planilhas consolidadas por estado e por semestre. Outros dados, referentes à vacinação e gestão do programa de vigilância, prevenção, controle e erradicação dessa doença (PNCRH) serão incluídos no Informe Semestral de Raiva.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será preenchida automaticamente quando a aba Controles for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Doença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já está preenchida.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D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Município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selecionar um município dentre as opções listadas para ao UF constante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Ao clicar numa célula da </a:t>
          </a:r>
          <a:r>
            <a:rPr lang="pt-BR" sz="1100" b="1">
              <a:solidFill>
                <a:schemeClr val="dk1"/>
              </a:solidFill>
              <a:effectLst/>
              <a:latin typeface="+mn-lt"/>
              <a:ea typeface="+mn-ea"/>
              <a:cs typeface="+mn-cs"/>
            </a:rPr>
            <a:t>Coluna G</a:t>
          </a:r>
          <a:r>
            <a:rPr lang="pt-BR" sz="1100">
              <a:solidFill>
                <a:schemeClr val="dk1"/>
              </a:solidFill>
              <a:effectLst/>
              <a:latin typeface="+mn-lt"/>
              <a:ea typeface="+mn-ea"/>
              <a:cs typeface="+mn-cs"/>
            </a:rPr>
            <a:t> aparecerá automaticamente a lista para que seja selecionado apenas um município por célula.</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E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Espécie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selecionar a espécie dentre as opções listadas com os códigos bov (bovinos), buf (bubalinos), cap (caprinos), equ </a:t>
          </a:r>
        </a:p>
        <a:p>
          <a:pPr algn="just"/>
          <a:r>
            <a:rPr lang="pt-BR" sz="1100">
              <a:solidFill>
                <a:schemeClr val="dk1"/>
              </a:solidFill>
              <a:effectLst/>
              <a:latin typeface="+mn-lt"/>
              <a:ea typeface="+mn-ea"/>
              <a:cs typeface="+mn-cs"/>
            </a:rPr>
            <a:t>(equideos), fau (fauna silvestre), ovi (ovinos) e sui (suínos). </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F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Nome Científico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quando se tratar de fauna silvestre, deve ser registrado o nome científico da espécie.</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G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Nome comum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quando se tratar de fauna silvestre, deve ser registrado o nome comum pelo qual a espécie é popularmente conhecida. Quando se tratar de morcegos, devem ser classificados como: Hematófagos (MH) ou Não Hematófagos (MNH).</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H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Novos Focos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total de novos focos de raiva confirmados (por qualquer critério de confirmação de foco) de acordo com a definição estabelecida pelo PNCRH, por espécie, tanto em </a:t>
          </a:r>
          <a:r>
            <a:rPr lang="pt-BR" sz="1100" u="sng">
              <a:solidFill>
                <a:schemeClr val="dk1"/>
              </a:solidFill>
              <a:effectLst/>
              <a:latin typeface="+mn-lt"/>
              <a:ea typeface="+mn-ea"/>
              <a:cs typeface="+mn-cs"/>
            </a:rPr>
            <a:t>animais domésticos como na fauna silvestre</a:t>
          </a:r>
          <a:r>
            <a:rPr lang="pt-BR" sz="1100">
              <a:solidFill>
                <a:schemeClr val="dk1"/>
              </a:solidFill>
              <a:effectLst/>
              <a:latin typeface="+mn-lt"/>
              <a:ea typeface="+mn-ea"/>
              <a:cs typeface="+mn-cs"/>
            </a:rPr>
            <a:t> (caso confirmado em fauna silvestre também é considerado foco, independentemente do número de susceptíveis ser conhecido ou da adoção de medidas de controle da doença), no respectivo mês do informe.</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A data de confirmação é a data da emissão do laudo conclusivo/definitivo pelo laboratório. </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Quando houver casos em duas ou mais espécies em um mesmo foco, registrar o número de "Novos focos" somente na linha correspondente à espécie com o maior número de casos, deixando esse campo em branco na(s) linha(s) referente(s) às demais espécies, onde deverão constar: município, casos, mortos e destruídos (para não duplicar os novos focos).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OBS: não haverá registro de dados de focos antigos dessa doença. Apenas dos focos novos confirmados a cada mês. </a:t>
          </a:r>
          <a:endParaRPr lang="pt-BR" sz="1100">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I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Susceptíveis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susceptíveis apenas para as espécies afetadas pela Raiva</a:t>
          </a:r>
          <a:r>
            <a:rPr lang="pt-BR" sz="1100">
              <a:solidFill>
                <a:schemeClr val="dk1"/>
              </a:solidFill>
              <a:effectLst/>
              <a:latin typeface="+mn-lt"/>
              <a:ea typeface="+mn-ea"/>
              <a:cs typeface="+mn-cs"/>
            </a:rPr>
            <a:t> nos novos focos registrados no respectivo mês.</a:t>
          </a:r>
        </a:p>
        <a:p>
          <a:pPr algn="just"/>
          <a:endParaRPr lang="pt-BR" sz="1100">
            <a:solidFill>
              <a:schemeClr val="dk1"/>
            </a:solidFill>
            <a:effectLst/>
            <a:latin typeface="+mn-lt"/>
            <a:ea typeface="+mn-ea"/>
            <a:cs typeface="+mn-cs"/>
          </a:endParaRPr>
        </a:p>
        <a:p>
          <a:pPr algn="just"/>
          <a:r>
            <a:rPr lang="pt-BR" sz="1100">
              <a:solidFill>
                <a:schemeClr val="dk1"/>
              </a:solidFill>
              <a:effectLst/>
              <a:latin typeface="+mn-lt"/>
              <a:ea typeface="+mn-ea"/>
              <a:cs typeface="+mn-cs"/>
            </a:rPr>
            <a:t>Em focos em espécies da fauna silvestre (FAU), o número de susceptíveis registrado deve ser igual ou maior que o número de casos (quando não houver conhecimento do número total de susceptíveis, registrar o número igual ao de casos).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J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Casos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registrar todos os casos de Raiva que foram confirmados (por critério clínico-epidemiológico ou laboratorial) em novos focos no respectivo mês, por espécie. Morcegos capturados e com diagnóstico positivo também são casos confirmados independentemente de sinais clínicos.</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K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Mortos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animais que morreram em consequência da raiva, nos novos focos registrados no respectivo mês. O número de animais mortos não pode ser maior que o número total de casos. Como a taxa de mortalidade é próxima a 100%, espera-se que o número de mortos seja igual ao número de casos, a não ser que algum animal tenha sido eutanasiado antes de morrer.</a:t>
          </a:r>
        </a:p>
        <a:p>
          <a:pPr algn="just"/>
          <a:endParaRPr lang="pt-BR" sz="1100" b="1">
            <a:solidFill>
              <a:schemeClr val="dk1"/>
            </a:solidFill>
            <a:effectLst/>
            <a:latin typeface="+mn-lt"/>
            <a:ea typeface="+mn-ea"/>
            <a:cs typeface="+mn-cs"/>
          </a:endParaRPr>
        </a:p>
        <a:p>
          <a:pPr algn="just"/>
          <a:r>
            <a:rPr lang="pt-BR" sz="1100" b="1">
              <a:solidFill>
                <a:schemeClr val="dk1"/>
              </a:solidFill>
              <a:effectLst/>
              <a:latin typeface="+mn-lt"/>
              <a:ea typeface="+mn-ea"/>
              <a:cs typeface="+mn-cs"/>
            </a:rPr>
            <a:t>Coluna L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Destruídos </a:t>
          </a:r>
          <a:r>
            <a:rPr lang="pt-BR" sz="1100">
              <a:solidFill>
                <a:schemeClr val="dk1"/>
              </a:solidFill>
              <a:effectLst/>
              <a:latin typeface="+mn-lt"/>
              <a:ea typeface="+mn-ea"/>
              <a:cs typeface="+mn-cs"/>
            </a:rPr>
            <a:t>-</a:t>
          </a:r>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número de casos confirmados que foram eutanasiados. Não inclui os animais que morreram pela doença.</a:t>
          </a:r>
        </a:p>
        <a:p>
          <a:pPr lvl="0" algn="just"/>
          <a:endParaRPr lang="pt-BR" sz="1400">
            <a:solidFill>
              <a:schemeClr val="dk1"/>
            </a:solidFill>
            <a:latin typeface="+mn-lt"/>
            <a:ea typeface="+mn-ea"/>
            <a:cs typeface="+mn-cs"/>
          </a:endParaRPr>
        </a:p>
        <a:p>
          <a:pPr algn="just"/>
          <a:r>
            <a:rPr lang="pt-BR" sz="1100">
              <a:solidFill>
                <a:schemeClr val="dk1"/>
              </a:solidFill>
              <a:latin typeface="+mn-lt"/>
              <a:ea typeface="+mn-ea"/>
              <a:cs typeface="+mn-cs"/>
            </a:rPr>
            <a:t> </a:t>
          </a:r>
        </a:p>
        <a:p>
          <a:pPr algn="just"/>
          <a:endParaRPr lang="pt-BR" sz="1100"/>
        </a:p>
      </xdr:txBody>
    </xdr:sp>
    <xdr:clientData/>
  </xdr:twoCellAnchor>
</xdr:wsDr>
</file>

<file path=xl/persons/person.xml><?xml version="1.0" encoding="utf-8"?>
<personList xmlns="http://schemas.microsoft.com/office/spreadsheetml/2018/threadedcomments" xmlns:x="http://schemas.openxmlformats.org/spreadsheetml/2006/main">
  <person displayName="Michael Laurence Zini Lise" id="{41620F44-7A62-42C5-9AE1-91404581E76D}" userId="S-1-5-21-676464802-715619980-3728511770-2143034" providerId="AD"/>
</personList>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Z5573"/>
  <sheetViews>
    <sheetView showGridLines="0" zoomScale="130" zoomScaleNormal="130" workbookViewId="0">
      <pane ySplit="1" topLeftCell="A2" activePane="bottomLeft" state="frozen"/>
      <selection activeCell="AZ17" sqref="AZ17"/>
      <selection pane="bottomLeft" activeCell="G3" sqref="G3:G8"/>
    </sheetView>
  </sheetViews>
  <sheetFormatPr defaultColWidth="8.85546875" defaultRowHeight="12.75"/>
  <cols>
    <col min="1" max="1" width="14.28515625" style="259" customWidth="1"/>
    <col min="2" max="4" width="13.42578125" style="259" customWidth="1"/>
    <col min="5" max="5" width="22.28515625" style="259" customWidth="1"/>
    <col min="6" max="10" width="13.42578125" style="259" customWidth="1"/>
    <col min="11" max="21" width="8.85546875" style="259" hidden="1" customWidth="1"/>
    <col min="22" max="22" width="12.7109375" style="259" hidden="1" customWidth="1"/>
    <col min="23" max="26" width="8.85546875" style="259" hidden="1" customWidth="1"/>
    <col min="27" max="27" width="8.85546875" style="259" customWidth="1"/>
    <col min="28" max="16384" width="8.85546875" style="259"/>
  </cols>
  <sheetData>
    <row r="1" spans="1:25" ht="54.75" customHeight="1">
      <c r="A1" s="257" t="s">
        <v>5613</v>
      </c>
      <c r="B1" s="257" t="s">
        <v>2</v>
      </c>
      <c r="C1" s="257" t="s">
        <v>3</v>
      </c>
      <c r="D1" s="257" t="s">
        <v>5547</v>
      </c>
      <c r="E1" s="258" t="s">
        <v>5588</v>
      </c>
      <c r="F1" s="257" t="s">
        <v>5519</v>
      </c>
      <c r="G1" s="257" t="s">
        <v>5517</v>
      </c>
      <c r="H1" s="257" t="s">
        <v>5518</v>
      </c>
      <c r="I1" s="257" t="s">
        <v>5520</v>
      </c>
      <c r="J1" s="257" t="s">
        <v>5521</v>
      </c>
      <c r="U1" s="260" t="s">
        <v>2</v>
      </c>
      <c r="V1" s="261" t="s">
        <v>5</v>
      </c>
      <c r="W1" s="261" t="s">
        <v>5385</v>
      </c>
      <c r="Y1" s="261" t="s">
        <v>2</v>
      </c>
    </row>
    <row r="2" spans="1:25">
      <c r="A2" s="262" t="s">
        <v>5464</v>
      </c>
      <c r="B2" s="263" t="s">
        <v>53</v>
      </c>
      <c r="C2" s="263">
        <v>7</v>
      </c>
      <c r="D2" s="264" t="str">
        <f>IF(FEPI!AF15=0,"NÃO","SIM")</f>
        <v>SIM</v>
      </c>
      <c r="E2" s="264" t="str">
        <f>IF((COUNTIF(FEPI!D2:D23,"SIM"))&gt;0,"SIM","NÃO")</f>
        <v>NÃO</v>
      </c>
      <c r="F2" s="265" t="str">
        <f>IF((COUNTIF(FEPI!AB2:AB60,"SIM"))&gt;0,"CORRIGIR","VALIDADO")</f>
        <v>VALIDADO</v>
      </c>
      <c r="G2" s="266">
        <v>42250</v>
      </c>
      <c r="H2" s="266"/>
      <c r="I2" s="266"/>
      <c r="J2" s="266"/>
      <c r="S2" s="267">
        <v>1</v>
      </c>
      <c r="U2" s="259" t="s">
        <v>28</v>
      </c>
      <c r="V2" s="259" t="s">
        <v>89</v>
      </c>
      <c r="W2" s="259">
        <v>1200013</v>
      </c>
      <c r="Y2" s="261" t="s">
        <v>28</v>
      </c>
    </row>
    <row r="3" spans="1:25">
      <c r="A3" s="262" t="s">
        <v>5578</v>
      </c>
      <c r="B3" s="265" t="str">
        <f>$B$2</f>
        <v>ES</v>
      </c>
      <c r="C3" s="265">
        <f>$C$2</f>
        <v>7</v>
      </c>
      <c r="D3" s="264" t="str">
        <f>IF(AVES!AB11=0,"NÃO","SIM")</f>
        <v>NÃO</v>
      </c>
      <c r="E3" s="265"/>
      <c r="F3" s="265" t="str">
        <f>IF((COUNTIF(AVES!W2:W10,"SIM"))&gt;0,"CORRIGIR","VALIDADO")</f>
        <v>VALIDADO</v>
      </c>
      <c r="G3" s="266">
        <v>42250</v>
      </c>
      <c r="H3" s="266"/>
      <c r="I3" s="266"/>
      <c r="J3" s="266"/>
      <c r="S3" s="267">
        <v>2</v>
      </c>
      <c r="U3" s="259" t="s">
        <v>28</v>
      </c>
      <c r="V3" s="259" t="s">
        <v>115</v>
      </c>
      <c r="W3" s="259">
        <v>1200054</v>
      </c>
      <c r="Y3" s="261" t="s">
        <v>32</v>
      </c>
    </row>
    <row r="4" spans="1:25">
      <c r="A4" s="262" t="s">
        <v>5579</v>
      </c>
      <c r="B4" s="265" t="str">
        <f t="shared" ref="B4:B8" si="0">$B$2</f>
        <v>ES</v>
      </c>
      <c r="C4" s="265">
        <f t="shared" ref="C4:C8" si="1">$C$2</f>
        <v>7</v>
      </c>
      <c r="D4" s="264" t="str">
        <f>IF(MORMO!Y201=0,"NÃO","SIM")</f>
        <v>NÃO</v>
      </c>
      <c r="E4" s="265"/>
      <c r="F4" s="265" t="str">
        <f>IF((COUNTIF(MORMO!W2:W200,"SIM"))&gt;0,"CORRIGIR","VALIDADO")</f>
        <v>VALIDADO</v>
      </c>
      <c r="G4" s="266">
        <v>42250</v>
      </c>
      <c r="H4" s="266"/>
      <c r="I4" s="266"/>
      <c r="J4" s="266"/>
      <c r="S4" s="267">
        <v>3</v>
      </c>
      <c r="U4" s="259" t="s">
        <v>28</v>
      </c>
      <c r="V4" s="259" t="s">
        <v>141</v>
      </c>
      <c r="W4" s="259">
        <v>1200104</v>
      </c>
      <c r="Y4" s="261" t="s">
        <v>37</v>
      </c>
    </row>
    <row r="5" spans="1:25">
      <c r="A5" s="262" t="s">
        <v>5388</v>
      </c>
      <c r="B5" s="265" t="str">
        <f t="shared" si="0"/>
        <v>ES</v>
      </c>
      <c r="C5" s="265">
        <f t="shared" si="1"/>
        <v>7</v>
      </c>
      <c r="D5" s="264" t="str">
        <f>IF(AIE!AJ601=0,"NÃO","SIM")</f>
        <v>SIM</v>
      </c>
      <c r="E5" s="265"/>
      <c r="F5" s="265" t="str">
        <f>IF((COUNTIF(AIE!Y2:Y600,"SIM"))&gt;0,"CORRIGIR","VALIDADO")</f>
        <v>VALIDADO</v>
      </c>
      <c r="G5" s="266">
        <v>42250</v>
      </c>
      <c r="H5" s="266"/>
      <c r="I5" s="266"/>
      <c r="J5" s="266"/>
      <c r="S5" s="267">
        <v>4</v>
      </c>
      <c r="U5" s="259" t="s">
        <v>28</v>
      </c>
      <c r="V5" s="259" t="s">
        <v>166</v>
      </c>
      <c r="W5" s="259">
        <v>1200138</v>
      </c>
      <c r="Y5" s="261" t="s">
        <v>35</v>
      </c>
    </row>
    <row r="6" spans="1:25">
      <c r="A6" s="262" t="s">
        <v>5580</v>
      </c>
      <c r="B6" s="265" t="str">
        <f t="shared" si="0"/>
        <v>ES</v>
      </c>
      <c r="C6" s="265">
        <f t="shared" si="1"/>
        <v>7</v>
      </c>
      <c r="D6" s="264" t="str">
        <f>IF(BRUCELOSE!AI301=0,"NÃO","SIM")</f>
        <v>SIM</v>
      </c>
      <c r="E6" s="265"/>
      <c r="F6" s="265" t="str">
        <f>IF((COUNTIF(BRUCELOSE!W2:W300,"SIM"))&gt;0,"CORRIGIR","VALIDADO")</f>
        <v>VALIDADO</v>
      </c>
      <c r="G6" s="266">
        <v>42250</v>
      </c>
      <c r="H6" s="266"/>
      <c r="I6" s="266"/>
      <c r="J6" s="266"/>
      <c r="S6" s="267">
        <v>5</v>
      </c>
      <c r="U6" s="259" t="s">
        <v>28</v>
      </c>
      <c r="V6" s="259" t="s">
        <v>192</v>
      </c>
      <c r="W6" s="259">
        <v>1200179</v>
      </c>
      <c r="Y6" s="261" t="s">
        <v>41</v>
      </c>
    </row>
    <row r="7" spans="1:25">
      <c r="A7" s="262" t="s">
        <v>5581</v>
      </c>
      <c r="B7" s="265" t="str">
        <f t="shared" si="0"/>
        <v>ES</v>
      </c>
      <c r="C7" s="265">
        <f t="shared" si="1"/>
        <v>7</v>
      </c>
      <c r="D7" s="264" t="str">
        <f>IF(TUBERCULOSE!Z301=0,"NÃO","SIM")</f>
        <v>NÃO</v>
      </c>
      <c r="E7" s="265"/>
      <c r="F7" s="265" t="str">
        <f>IF((COUNTIF(TUBERCULOSE!W2:W300,"SIM"))&gt;0,"CORRIGIR","VALIDADO")</f>
        <v>VALIDADO</v>
      </c>
      <c r="G7" s="266">
        <v>42250</v>
      </c>
      <c r="H7" s="266"/>
      <c r="I7" s="266"/>
      <c r="J7" s="266"/>
      <c r="S7" s="267">
        <v>6</v>
      </c>
      <c r="U7" s="259" t="s">
        <v>28</v>
      </c>
      <c r="V7" s="259" t="s">
        <v>218</v>
      </c>
      <c r="W7" s="259">
        <v>1200203</v>
      </c>
      <c r="Y7" s="261" t="s">
        <v>45</v>
      </c>
    </row>
    <row r="8" spans="1:25">
      <c r="A8" s="262" t="s">
        <v>5582</v>
      </c>
      <c r="B8" s="265" t="str">
        <f t="shared" si="0"/>
        <v>ES</v>
      </c>
      <c r="C8" s="265">
        <f t="shared" si="1"/>
        <v>7</v>
      </c>
      <c r="D8" s="264" t="str">
        <f>IF(RAIVA!W601=0,"NÃO","SIM")</f>
        <v>SIM</v>
      </c>
      <c r="E8" s="265"/>
      <c r="F8" s="265" t="str">
        <f>IF((COUNTIF(RAIVA!V2:V600,"SIM"))&gt;0,"CORRIGIR","VALIDADO")</f>
        <v>VALIDADO</v>
      </c>
      <c r="G8" s="266">
        <v>42250</v>
      </c>
      <c r="H8" s="266"/>
      <c r="I8" s="266"/>
      <c r="J8" s="266"/>
      <c r="S8" s="267">
        <v>7</v>
      </c>
      <c r="U8" s="259" t="s">
        <v>28</v>
      </c>
      <c r="V8" s="259" t="s">
        <v>242</v>
      </c>
      <c r="W8" s="259">
        <v>1200252</v>
      </c>
      <c r="Y8" s="261" t="s">
        <v>49</v>
      </c>
    </row>
    <row r="9" spans="1:25">
      <c r="S9" s="267">
        <v>8</v>
      </c>
      <c r="U9" s="259" t="s">
        <v>28</v>
      </c>
      <c r="V9" s="259" t="s">
        <v>267</v>
      </c>
      <c r="W9" s="259">
        <v>1200302</v>
      </c>
      <c r="Y9" s="261" t="s">
        <v>53</v>
      </c>
    </row>
    <row r="10" spans="1:25">
      <c r="S10" s="267">
        <v>9</v>
      </c>
      <c r="U10" s="259" t="s">
        <v>28</v>
      </c>
      <c r="V10" s="259" t="s">
        <v>293</v>
      </c>
      <c r="W10" s="259">
        <v>1200328</v>
      </c>
      <c r="Y10" s="261" t="s">
        <v>55</v>
      </c>
    </row>
    <row r="11" spans="1:25">
      <c r="S11" s="267">
        <v>10</v>
      </c>
      <c r="U11" s="259" t="s">
        <v>28</v>
      </c>
      <c r="V11" s="259" t="s">
        <v>319</v>
      </c>
      <c r="W11" s="259">
        <v>1200336</v>
      </c>
      <c r="Y11" s="261" t="s">
        <v>57</v>
      </c>
    </row>
    <row r="12" spans="1:25">
      <c r="S12" s="267">
        <v>11</v>
      </c>
      <c r="U12" s="259" t="s">
        <v>28</v>
      </c>
      <c r="V12" s="259" t="s">
        <v>344</v>
      </c>
      <c r="W12" s="259">
        <v>1200344</v>
      </c>
      <c r="Y12" s="261" t="s">
        <v>63</v>
      </c>
    </row>
    <row r="13" spans="1:25">
      <c r="S13" s="267">
        <v>12</v>
      </c>
      <c r="U13" s="259" t="s">
        <v>28</v>
      </c>
      <c r="V13" s="259" t="s">
        <v>368</v>
      </c>
      <c r="W13" s="259">
        <v>1200351</v>
      </c>
      <c r="Y13" s="261" t="s">
        <v>61</v>
      </c>
    </row>
    <row r="14" spans="1:25">
      <c r="U14" s="259" t="s">
        <v>28</v>
      </c>
      <c r="V14" s="259" t="s">
        <v>393</v>
      </c>
      <c r="W14" s="259">
        <v>1200385</v>
      </c>
      <c r="Y14" s="261" t="s">
        <v>59</v>
      </c>
    </row>
    <row r="15" spans="1:25">
      <c r="U15" s="259" t="s">
        <v>28</v>
      </c>
      <c r="V15" s="259" t="s">
        <v>418</v>
      </c>
      <c r="W15" s="259">
        <v>1200807</v>
      </c>
      <c r="Y15" s="261" t="s">
        <v>65</v>
      </c>
    </row>
    <row r="16" spans="1:25">
      <c r="U16" s="259" t="s">
        <v>28</v>
      </c>
      <c r="V16" s="259" t="s">
        <v>444</v>
      </c>
      <c r="W16" s="259">
        <v>1200393</v>
      </c>
      <c r="Y16" s="261" t="s">
        <v>66</v>
      </c>
    </row>
    <row r="17" spans="21:25">
      <c r="U17" s="259" t="s">
        <v>28</v>
      </c>
      <c r="V17" s="259" t="s">
        <v>469</v>
      </c>
      <c r="W17" s="259">
        <v>1200401</v>
      </c>
      <c r="Y17" s="261" t="s">
        <v>71</v>
      </c>
    </row>
    <row r="18" spans="21:25">
      <c r="U18" s="259" t="s">
        <v>28</v>
      </c>
      <c r="V18" s="259" t="s">
        <v>494</v>
      </c>
      <c r="W18" s="259">
        <v>1200427</v>
      </c>
      <c r="Y18" s="261" t="s">
        <v>67</v>
      </c>
    </row>
    <row r="19" spans="21:25">
      <c r="U19" s="259" t="s">
        <v>28</v>
      </c>
      <c r="V19" s="259" t="s">
        <v>518</v>
      </c>
      <c r="W19" s="259">
        <v>1200435</v>
      </c>
      <c r="Y19" s="261" t="s">
        <v>69</v>
      </c>
    </row>
    <row r="20" spans="21:25">
      <c r="U20" s="259" t="s">
        <v>28</v>
      </c>
      <c r="V20" s="259" t="s">
        <v>541</v>
      </c>
      <c r="W20" s="259">
        <v>1200500</v>
      </c>
      <c r="Y20" s="261" t="s">
        <v>72</v>
      </c>
    </row>
    <row r="21" spans="21:25">
      <c r="U21" s="259" t="s">
        <v>28</v>
      </c>
      <c r="V21" s="259" t="s">
        <v>564</v>
      </c>
      <c r="W21" s="259">
        <v>1200450</v>
      </c>
      <c r="Y21" s="261" t="s">
        <v>73</v>
      </c>
    </row>
    <row r="22" spans="21:25">
      <c r="U22" s="259" t="s">
        <v>28</v>
      </c>
      <c r="V22" s="259" t="s">
        <v>587</v>
      </c>
      <c r="W22" s="259">
        <v>1200609</v>
      </c>
      <c r="Y22" s="261" t="s">
        <v>77</v>
      </c>
    </row>
    <row r="23" spans="21:25">
      <c r="U23" s="259" t="s">
        <v>28</v>
      </c>
      <c r="V23" s="259" t="s">
        <v>610</v>
      </c>
      <c r="W23" s="259">
        <v>1200708</v>
      </c>
      <c r="Y23" s="261" t="s">
        <v>74</v>
      </c>
    </row>
    <row r="24" spans="21:25">
      <c r="U24" s="259" t="s">
        <v>32</v>
      </c>
      <c r="V24" s="259" t="s">
        <v>90</v>
      </c>
      <c r="W24" s="259">
        <v>2700102</v>
      </c>
      <c r="Y24" s="261" t="s">
        <v>75</v>
      </c>
    </row>
    <row r="25" spans="21:25">
      <c r="U25" s="259" t="s">
        <v>32</v>
      </c>
      <c r="V25" s="259" t="s">
        <v>116</v>
      </c>
      <c r="W25" s="259">
        <v>2700201</v>
      </c>
      <c r="Y25" s="261" t="s">
        <v>79</v>
      </c>
    </row>
    <row r="26" spans="21:25">
      <c r="U26" s="259" t="s">
        <v>32</v>
      </c>
      <c r="V26" s="259" t="s">
        <v>142</v>
      </c>
      <c r="W26" s="259">
        <v>2700300</v>
      </c>
      <c r="Y26" s="261" t="s">
        <v>83</v>
      </c>
    </row>
    <row r="27" spans="21:25">
      <c r="U27" s="259" t="s">
        <v>32</v>
      </c>
      <c r="V27" s="259" t="s">
        <v>167</v>
      </c>
      <c r="W27" s="259">
        <v>2700409</v>
      </c>
      <c r="Y27" s="261" t="s">
        <v>81</v>
      </c>
    </row>
    <row r="28" spans="21:25">
      <c r="U28" s="259" t="s">
        <v>32</v>
      </c>
      <c r="V28" s="259" t="s">
        <v>193</v>
      </c>
      <c r="W28" s="259">
        <v>2700508</v>
      </c>
      <c r="Y28" s="261" t="s">
        <v>85</v>
      </c>
    </row>
    <row r="29" spans="21:25">
      <c r="U29" s="259" t="s">
        <v>32</v>
      </c>
      <c r="V29" s="259" t="s">
        <v>219</v>
      </c>
      <c r="W29" s="259">
        <v>2700607</v>
      </c>
    </row>
    <row r="30" spans="21:25">
      <c r="U30" s="259" t="s">
        <v>32</v>
      </c>
      <c r="V30" s="259" t="s">
        <v>243</v>
      </c>
      <c r="W30" s="259">
        <v>2700706</v>
      </c>
    </row>
    <row r="31" spans="21:25">
      <c r="U31" s="259" t="s">
        <v>32</v>
      </c>
      <c r="V31" s="259" t="s">
        <v>268</v>
      </c>
      <c r="W31" s="259">
        <v>2700805</v>
      </c>
    </row>
    <row r="32" spans="21:25">
      <c r="U32" s="259" t="s">
        <v>32</v>
      </c>
      <c r="V32" s="259" t="s">
        <v>294</v>
      </c>
      <c r="W32" s="259">
        <v>2700904</v>
      </c>
    </row>
    <row r="33" spans="21:23">
      <c r="U33" s="259" t="s">
        <v>32</v>
      </c>
      <c r="V33" s="259" t="s">
        <v>320</v>
      </c>
      <c r="W33" s="259">
        <v>2701001</v>
      </c>
    </row>
    <row r="34" spans="21:23">
      <c r="U34" s="259" t="s">
        <v>32</v>
      </c>
      <c r="V34" s="259" t="s">
        <v>345</v>
      </c>
      <c r="W34" s="259">
        <v>2701100</v>
      </c>
    </row>
    <row r="35" spans="21:23">
      <c r="U35" s="259" t="s">
        <v>32</v>
      </c>
      <c r="V35" s="259" t="s">
        <v>369</v>
      </c>
      <c r="W35" s="259">
        <v>2701209</v>
      </c>
    </row>
    <row r="36" spans="21:23">
      <c r="U36" s="259" t="s">
        <v>32</v>
      </c>
      <c r="V36" s="259" t="s">
        <v>394</v>
      </c>
      <c r="W36" s="259">
        <v>2701308</v>
      </c>
    </row>
    <row r="37" spans="21:23">
      <c r="U37" s="259" t="s">
        <v>32</v>
      </c>
      <c r="V37" s="259" t="s">
        <v>419</v>
      </c>
      <c r="W37" s="259">
        <v>2701357</v>
      </c>
    </row>
    <row r="38" spans="21:23">
      <c r="U38" s="259" t="s">
        <v>32</v>
      </c>
      <c r="V38" s="259" t="s">
        <v>445</v>
      </c>
      <c r="W38" s="259">
        <v>2701407</v>
      </c>
    </row>
    <row r="39" spans="21:23">
      <c r="U39" s="259" t="s">
        <v>32</v>
      </c>
      <c r="V39" s="259" t="s">
        <v>470</v>
      </c>
      <c r="W39" s="259">
        <v>2701506</v>
      </c>
    </row>
    <row r="40" spans="21:23">
      <c r="U40" s="259" t="s">
        <v>32</v>
      </c>
      <c r="V40" s="259" t="s">
        <v>495</v>
      </c>
      <c r="W40" s="259">
        <v>2701605</v>
      </c>
    </row>
    <row r="41" spans="21:23">
      <c r="U41" s="259" t="s">
        <v>32</v>
      </c>
      <c r="V41" s="259" t="s">
        <v>391</v>
      </c>
      <c r="W41" s="259">
        <v>2701704</v>
      </c>
    </row>
    <row r="42" spans="21:23">
      <c r="U42" s="259" t="s">
        <v>32</v>
      </c>
      <c r="V42" s="259" t="s">
        <v>542</v>
      </c>
      <c r="W42" s="259">
        <v>2701803</v>
      </c>
    </row>
    <row r="43" spans="21:23">
      <c r="U43" s="259" t="s">
        <v>32</v>
      </c>
      <c r="V43" s="259" t="s">
        <v>565</v>
      </c>
      <c r="W43" s="259">
        <v>2701902</v>
      </c>
    </row>
    <row r="44" spans="21:23">
      <c r="U44" s="259" t="s">
        <v>32</v>
      </c>
      <c r="V44" s="259" t="s">
        <v>588</v>
      </c>
      <c r="W44" s="259">
        <v>2702009</v>
      </c>
    </row>
    <row r="45" spans="21:23">
      <c r="U45" s="259" t="s">
        <v>32</v>
      </c>
      <c r="V45" s="259" t="s">
        <v>611</v>
      </c>
      <c r="W45" s="259">
        <v>2702108</v>
      </c>
    </row>
    <row r="46" spans="21:23">
      <c r="U46" s="259" t="s">
        <v>32</v>
      </c>
      <c r="V46" s="259" t="s">
        <v>632</v>
      </c>
      <c r="W46" s="259">
        <v>2702207</v>
      </c>
    </row>
    <row r="47" spans="21:23">
      <c r="U47" s="259" t="s">
        <v>32</v>
      </c>
      <c r="V47" s="259" t="s">
        <v>653</v>
      </c>
      <c r="W47" s="259">
        <v>2702306</v>
      </c>
    </row>
    <row r="48" spans="21:23">
      <c r="U48" s="259" t="s">
        <v>32</v>
      </c>
      <c r="V48" s="259" t="s">
        <v>674</v>
      </c>
      <c r="W48" s="259">
        <v>2702355</v>
      </c>
    </row>
    <row r="49" spans="21:23">
      <c r="U49" s="259" t="s">
        <v>32</v>
      </c>
      <c r="V49" s="259" t="s">
        <v>694</v>
      </c>
      <c r="W49" s="259">
        <v>2702405</v>
      </c>
    </row>
    <row r="50" spans="21:23">
      <c r="U50" s="259" t="s">
        <v>32</v>
      </c>
      <c r="V50" s="259" t="s">
        <v>716</v>
      </c>
      <c r="W50" s="259">
        <v>2702504</v>
      </c>
    </row>
    <row r="51" spans="21:23">
      <c r="U51" s="259" t="s">
        <v>32</v>
      </c>
      <c r="V51" s="259" t="s">
        <v>738</v>
      </c>
      <c r="W51" s="259">
        <v>2702553</v>
      </c>
    </row>
    <row r="52" spans="21:23">
      <c r="U52" s="259" t="s">
        <v>32</v>
      </c>
      <c r="V52" s="259" t="s">
        <v>759</v>
      </c>
      <c r="W52" s="259">
        <v>2702603</v>
      </c>
    </row>
    <row r="53" spans="21:23">
      <c r="U53" s="259" t="s">
        <v>32</v>
      </c>
      <c r="V53" s="259" t="s">
        <v>782</v>
      </c>
      <c r="W53" s="259">
        <v>2702702</v>
      </c>
    </row>
    <row r="54" spans="21:23">
      <c r="U54" s="259" t="s">
        <v>32</v>
      </c>
      <c r="V54" s="259" t="s">
        <v>803</v>
      </c>
      <c r="W54" s="259">
        <v>2702801</v>
      </c>
    </row>
    <row r="55" spans="21:23">
      <c r="U55" s="259" t="s">
        <v>32</v>
      </c>
      <c r="V55" s="259" t="s">
        <v>824</v>
      </c>
      <c r="W55" s="259">
        <v>2702900</v>
      </c>
    </row>
    <row r="56" spans="21:23">
      <c r="U56" s="259" t="s">
        <v>32</v>
      </c>
      <c r="V56" s="259" t="s">
        <v>846</v>
      </c>
      <c r="W56" s="259">
        <v>2703007</v>
      </c>
    </row>
    <row r="57" spans="21:23">
      <c r="U57" s="259" t="s">
        <v>32</v>
      </c>
      <c r="V57" s="259" t="s">
        <v>868</v>
      </c>
      <c r="W57" s="259">
        <v>2703106</v>
      </c>
    </row>
    <row r="58" spans="21:23">
      <c r="U58" s="259" t="s">
        <v>32</v>
      </c>
      <c r="V58" s="259" t="s">
        <v>890</v>
      </c>
      <c r="W58" s="259">
        <v>2703205</v>
      </c>
    </row>
    <row r="59" spans="21:23">
      <c r="U59" s="259" t="s">
        <v>32</v>
      </c>
      <c r="V59" s="259" t="s">
        <v>913</v>
      </c>
      <c r="W59" s="259">
        <v>2703304</v>
      </c>
    </row>
    <row r="60" spans="21:23">
      <c r="U60" s="259" t="s">
        <v>32</v>
      </c>
      <c r="V60" s="259" t="s">
        <v>936</v>
      </c>
      <c r="W60" s="259">
        <v>2703403</v>
      </c>
    </row>
    <row r="61" spans="21:23">
      <c r="U61" s="259" t="s">
        <v>32</v>
      </c>
      <c r="V61" s="259" t="s">
        <v>958</v>
      </c>
      <c r="W61" s="259">
        <v>2703502</v>
      </c>
    </row>
    <row r="62" spans="21:23">
      <c r="U62" s="259" t="s">
        <v>32</v>
      </c>
      <c r="V62" s="259" t="s">
        <v>981</v>
      </c>
      <c r="W62" s="259">
        <v>2703601</v>
      </c>
    </row>
    <row r="63" spans="21:23">
      <c r="U63" s="259" t="s">
        <v>32</v>
      </c>
      <c r="V63" s="259" t="s">
        <v>1003</v>
      </c>
      <c r="W63" s="259">
        <v>2703700</v>
      </c>
    </row>
    <row r="64" spans="21:23">
      <c r="U64" s="259" t="s">
        <v>32</v>
      </c>
      <c r="V64" s="259" t="s">
        <v>1025</v>
      </c>
      <c r="W64" s="259">
        <v>2703759</v>
      </c>
    </row>
    <row r="65" spans="21:23">
      <c r="U65" s="259" t="s">
        <v>32</v>
      </c>
      <c r="V65" s="259" t="s">
        <v>1048</v>
      </c>
      <c r="W65" s="259">
        <v>2703809</v>
      </c>
    </row>
    <row r="66" spans="21:23">
      <c r="U66" s="259" t="s">
        <v>32</v>
      </c>
      <c r="V66" s="259" t="s">
        <v>1069</v>
      </c>
      <c r="W66" s="259">
        <v>2703908</v>
      </c>
    </row>
    <row r="67" spans="21:23">
      <c r="U67" s="259" t="s">
        <v>32</v>
      </c>
      <c r="V67" s="259" t="s">
        <v>1091</v>
      </c>
      <c r="W67" s="259">
        <v>2704005</v>
      </c>
    </row>
    <row r="68" spans="21:23">
      <c r="U68" s="259" t="s">
        <v>32</v>
      </c>
      <c r="V68" s="259" t="s">
        <v>1114</v>
      </c>
      <c r="W68" s="259">
        <v>2704104</v>
      </c>
    </row>
    <row r="69" spans="21:23">
      <c r="U69" s="259" t="s">
        <v>32</v>
      </c>
      <c r="V69" s="259" t="s">
        <v>1137</v>
      </c>
      <c r="W69" s="259">
        <v>2704203</v>
      </c>
    </row>
    <row r="70" spans="21:23">
      <c r="U70" s="259" t="s">
        <v>32</v>
      </c>
      <c r="V70" s="259" t="s">
        <v>1160</v>
      </c>
      <c r="W70" s="259">
        <v>2704302</v>
      </c>
    </row>
    <row r="71" spans="21:23">
      <c r="U71" s="259" t="s">
        <v>32</v>
      </c>
      <c r="V71" s="259" t="s">
        <v>1183</v>
      </c>
      <c r="W71" s="259">
        <v>2704401</v>
      </c>
    </row>
    <row r="72" spans="21:23">
      <c r="U72" s="259" t="s">
        <v>32</v>
      </c>
      <c r="V72" s="259" t="s">
        <v>1205</v>
      </c>
      <c r="W72" s="259">
        <v>2704906</v>
      </c>
    </row>
    <row r="73" spans="21:23">
      <c r="U73" s="259" t="s">
        <v>32</v>
      </c>
      <c r="V73" s="259" t="s">
        <v>1227</v>
      </c>
      <c r="W73" s="259">
        <v>2704500</v>
      </c>
    </row>
    <row r="74" spans="21:23">
      <c r="U74" s="259" t="s">
        <v>32</v>
      </c>
      <c r="V74" s="259" t="s">
        <v>1249</v>
      </c>
      <c r="W74" s="259">
        <v>2704609</v>
      </c>
    </row>
    <row r="75" spans="21:23">
      <c r="U75" s="259" t="s">
        <v>32</v>
      </c>
      <c r="V75" s="259" t="s">
        <v>1272</v>
      </c>
      <c r="W75" s="259">
        <v>2704708</v>
      </c>
    </row>
    <row r="76" spans="21:23">
      <c r="U76" s="259" t="s">
        <v>32</v>
      </c>
      <c r="V76" s="259" t="s">
        <v>1293</v>
      </c>
      <c r="W76" s="259">
        <v>2704807</v>
      </c>
    </row>
    <row r="77" spans="21:23">
      <c r="U77" s="259" t="s">
        <v>32</v>
      </c>
      <c r="V77" s="259" t="s">
        <v>1315</v>
      </c>
      <c r="W77" s="259">
        <v>2705002</v>
      </c>
    </row>
    <row r="78" spans="21:23">
      <c r="U78" s="259" t="s">
        <v>32</v>
      </c>
      <c r="V78" s="259" t="s">
        <v>1337</v>
      </c>
      <c r="W78" s="259">
        <v>2705101</v>
      </c>
    </row>
    <row r="79" spans="21:23">
      <c r="U79" s="259" t="s">
        <v>32</v>
      </c>
      <c r="V79" s="259" t="s">
        <v>1358</v>
      </c>
      <c r="W79" s="259">
        <v>2705200</v>
      </c>
    </row>
    <row r="80" spans="21:23">
      <c r="U80" s="259" t="s">
        <v>32</v>
      </c>
      <c r="V80" s="259" t="s">
        <v>1380</v>
      </c>
      <c r="W80" s="259">
        <v>2705309</v>
      </c>
    </row>
    <row r="81" spans="21:23">
      <c r="U81" s="259" t="s">
        <v>32</v>
      </c>
      <c r="V81" s="259" t="s">
        <v>1402</v>
      </c>
      <c r="W81" s="259">
        <v>2705408</v>
      </c>
    </row>
    <row r="82" spans="21:23">
      <c r="U82" s="259" t="s">
        <v>32</v>
      </c>
      <c r="V82" s="259" t="s">
        <v>1424</v>
      </c>
      <c r="W82" s="259">
        <v>2705507</v>
      </c>
    </row>
    <row r="83" spans="21:23">
      <c r="U83" s="259" t="s">
        <v>32</v>
      </c>
      <c r="V83" s="259" t="s">
        <v>1445</v>
      </c>
      <c r="W83" s="259">
        <v>2705606</v>
      </c>
    </row>
    <row r="84" spans="21:23">
      <c r="U84" s="259" t="s">
        <v>32</v>
      </c>
      <c r="V84" s="259" t="s">
        <v>1465</v>
      </c>
      <c r="W84" s="259">
        <v>2705705</v>
      </c>
    </row>
    <row r="85" spans="21:23">
      <c r="U85" s="259" t="s">
        <v>32</v>
      </c>
      <c r="V85" s="259" t="s">
        <v>1487</v>
      </c>
      <c r="W85" s="259">
        <v>2705804</v>
      </c>
    </row>
    <row r="86" spans="21:23">
      <c r="U86" s="259" t="s">
        <v>32</v>
      </c>
      <c r="V86" s="259" t="s">
        <v>1508</v>
      </c>
      <c r="W86" s="259">
        <v>2705903</v>
      </c>
    </row>
    <row r="87" spans="21:23">
      <c r="U87" s="259" t="s">
        <v>32</v>
      </c>
      <c r="V87" s="259" t="s">
        <v>1529</v>
      </c>
      <c r="W87" s="259">
        <v>2706000</v>
      </c>
    </row>
    <row r="88" spans="21:23">
      <c r="U88" s="259" t="s">
        <v>32</v>
      </c>
      <c r="V88" s="259" t="s">
        <v>1550</v>
      </c>
      <c r="W88" s="259">
        <v>2706109</v>
      </c>
    </row>
    <row r="89" spans="21:23">
      <c r="U89" s="259" t="s">
        <v>32</v>
      </c>
      <c r="V89" s="259" t="s">
        <v>1569</v>
      </c>
      <c r="W89" s="259">
        <v>2706208</v>
      </c>
    </row>
    <row r="90" spans="21:23">
      <c r="U90" s="259" t="s">
        <v>32</v>
      </c>
      <c r="V90" s="259" t="s">
        <v>1589</v>
      </c>
      <c r="W90" s="259">
        <v>2706307</v>
      </c>
    </row>
    <row r="91" spans="21:23">
      <c r="U91" s="259" t="s">
        <v>32</v>
      </c>
      <c r="V91" s="259" t="s">
        <v>1609</v>
      </c>
      <c r="W91" s="259">
        <v>2706406</v>
      </c>
    </row>
    <row r="92" spans="21:23">
      <c r="U92" s="259" t="s">
        <v>32</v>
      </c>
      <c r="V92" s="259" t="s">
        <v>1630</v>
      </c>
      <c r="W92" s="259">
        <v>2706422</v>
      </c>
    </row>
    <row r="93" spans="21:23">
      <c r="U93" s="259" t="s">
        <v>32</v>
      </c>
      <c r="V93" s="259" t="s">
        <v>1651</v>
      </c>
      <c r="W93" s="259">
        <v>2706448</v>
      </c>
    </row>
    <row r="94" spans="21:23">
      <c r="U94" s="259" t="s">
        <v>32</v>
      </c>
      <c r="V94" s="259" t="s">
        <v>1671</v>
      </c>
      <c r="W94" s="259">
        <v>2706505</v>
      </c>
    </row>
    <row r="95" spans="21:23">
      <c r="U95" s="259" t="s">
        <v>32</v>
      </c>
      <c r="V95" s="259" t="s">
        <v>1692</v>
      </c>
      <c r="W95" s="259">
        <v>2706604</v>
      </c>
    </row>
    <row r="96" spans="21:23">
      <c r="U96" s="259" t="s">
        <v>32</v>
      </c>
      <c r="V96" s="259" t="s">
        <v>1712</v>
      </c>
      <c r="W96" s="259">
        <v>2706703</v>
      </c>
    </row>
    <row r="97" spans="21:23">
      <c r="U97" s="259" t="s">
        <v>32</v>
      </c>
      <c r="V97" s="259" t="s">
        <v>1733</v>
      </c>
      <c r="W97" s="259">
        <v>2706802</v>
      </c>
    </row>
    <row r="98" spans="21:23">
      <c r="U98" s="259" t="s">
        <v>32</v>
      </c>
      <c r="V98" s="259" t="s">
        <v>1754</v>
      </c>
      <c r="W98" s="259">
        <v>2706901</v>
      </c>
    </row>
    <row r="99" spans="21:23">
      <c r="U99" s="259" t="s">
        <v>32</v>
      </c>
      <c r="V99" s="259" t="s">
        <v>1774</v>
      </c>
      <c r="W99" s="259">
        <v>2707008</v>
      </c>
    </row>
    <row r="100" spans="21:23">
      <c r="U100" s="259" t="s">
        <v>32</v>
      </c>
      <c r="V100" s="259" t="s">
        <v>1793</v>
      </c>
      <c r="W100" s="259">
        <v>2707107</v>
      </c>
    </row>
    <row r="101" spans="21:23">
      <c r="U101" s="259" t="s">
        <v>32</v>
      </c>
      <c r="V101" s="259" t="s">
        <v>1812</v>
      </c>
      <c r="W101" s="259">
        <v>2707206</v>
      </c>
    </row>
    <row r="102" spans="21:23">
      <c r="U102" s="259" t="s">
        <v>32</v>
      </c>
      <c r="V102" s="259" t="s">
        <v>1831</v>
      </c>
      <c r="W102" s="259">
        <v>2707305</v>
      </c>
    </row>
    <row r="103" spans="21:23">
      <c r="U103" s="259" t="s">
        <v>32</v>
      </c>
      <c r="V103" s="259" t="s">
        <v>1849</v>
      </c>
      <c r="W103" s="259">
        <v>2707404</v>
      </c>
    </row>
    <row r="104" spans="21:23">
      <c r="U104" s="259" t="s">
        <v>32</v>
      </c>
      <c r="V104" s="259" t="s">
        <v>1867</v>
      </c>
      <c r="W104" s="259">
        <v>2707503</v>
      </c>
    </row>
    <row r="105" spans="21:23">
      <c r="U105" s="259" t="s">
        <v>32</v>
      </c>
      <c r="V105" s="259" t="s">
        <v>1884</v>
      </c>
      <c r="W105" s="259">
        <v>2707602</v>
      </c>
    </row>
    <row r="106" spans="21:23">
      <c r="U106" s="259" t="s">
        <v>32</v>
      </c>
      <c r="V106" s="259" t="s">
        <v>1901</v>
      </c>
      <c r="W106" s="259">
        <v>2707701</v>
      </c>
    </row>
    <row r="107" spans="21:23">
      <c r="U107" s="259" t="s">
        <v>32</v>
      </c>
      <c r="V107" s="259" t="s">
        <v>1918</v>
      </c>
      <c r="W107" s="259">
        <v>2707800</v>
      </c>
    </row>
    <row r="108" spans="21:23">
      <c r="U108" s="259" t="s">
        <v>32</v>
      </c>
      <c r="V108" s="259" t="s">
        <v>1935</v>
      </c>
      <c r="W108" s="259">
        <v>2707909</v>
      </c>
    </row>
    <row r="109" spans="21:23">
      <c r="U109" s="259" t="s">
        <v>32</v>
      </c>
      <c r="V109" s="259" t="s">
        <v>1951</v>
      </c>
      <c r="W109" s="259">
        <v>2708006</v>
      </c>
    </row>
    <row r="110" spans="21:23">
      <c r="U110" s="259" t="s">
        <v>32</v>
      </c>
      <c r="V110" s="259" t="s">
        <v>1968</v>
      </c>
      <c r="W110" s="259">
        <v>2708105</v>
      </c>
    </row>
    <row r="111" spans="21:23">
      <c r="U111" s="259" t="s">
        <v>32</v>
      </c>
      <c r="V111" s="259" t="s">
        <v>1986</v>
      </c>
      <c r="W111" s="259">
        <v>2708204</v>
      </c>
    </row>
    <row r="112" spans="21:23">
      <c r="U112" s="259" t="s">
        <v>32</v>
      </c>
      <c r="V112" s="259" t="s">
        <v>2003</v>
      </c>
      <c r="W112" s="259">
        <v>2708303</v>
      </c>
    </row>
    <row r="113" spans="21:23">
      <c r="U113" s="259" t="s">
        <v>32</v>
      </c>
      <c r="V113" s="259" t="s">
        <v>2021</v>
      </c>
      <c r="W113" s="259">
        <v>2708402</v>
      </c>
    </row>
    <row r="114" spans="21:23">
      <c r="U114" s="259" t="s">
        <v>32</v>
      </c>
      <c r="V114" s="259" t="s">
        <v>2039</v>
      </c>
      <c r="W114" s="259">
        <v>2708501</v>
      </c>
    </row>
    <row r="115" spans="21:23">
      <c r="U115" s="259" t="s">
        <v>32</v>
      </c>
      <c r="V115" s="259" t="s">
        <v>2057</v>
      </c>
      <c r="W115" s="259">
        <v>2708600</v>
      </c>
    </row>
    <row r="116" spans="21:23">
      <c r="U116" s="259" t="s">
        <v>32</v>
      </c>
      <c r="V116" s="259" t="s">
        <v>2074</v>
      </c>
      <c r="W116" s="259">
        <v>2708709</v>
      </c>
    </row>
    <row r="117" spans="21:23">
      <c r="U117" s="259" t="s">
        <v>32</v>
      </c>
      <c r="V117" s="259" t="s">
        <v>2090</v>
      </c>
      <c r="W117" s="259">
        <v>2708808</v>
      </c>
    </row>
    <row r="118" spans="21:23">
      <c r="U118" s="259" t="s">
        <v>32</v>
      </c>
      <c r="V118" s="259" t="s">
        <v>2106</v>
      </c>
      <c r="W118" s="259">
        <v>2708907</v>
      </c>
    </row>
    <row r="119" spans="21:23">
      <c r="U119" s="259" t="s">
        <v>32</v>
      </c>
      <c r="V119" s="259" t="s">
        <v>2122</v>
      </c>
      <c r="W119" s="259">
        <v>2708956</v>
      </c>
    </row>
    <row r="120" spans="21:23">
      <c r="U120" s="259" t="s">
        <v>32</v>
      </c>
      <c r="V120" s="259" t="s">
        <v>2138</v>
      </c>
      <c r="W120" s="259">
        <v>2709004</v>
      </c>
    </row>
    <row r="121" spans="21:23">
      <c r="U121" s="259" t="s">
        <v>32</v>
      </c>
      <c r="V121" s="259" t="s">
        <v>2154</v>
      </c>
      <c r="W121" s="259">
        <v>2709103</v>
      </c>
    </row>
    <row r="122" spans="21:23">
      <c r="U122" s="259" t="s">
        <v>32</v>
      </c>
      <c r="V122" s="259" t="s">
        <v>2171</v>
      </c>
      <c r="W122" s="259">
        <v>2709152</v>
      </c>
    </row>
    <row r="123" spans="21:23">
      <c r="U123" s="259" t="s">
        <v>32</v>
      </c>
      <c r="V123" s="259" t="s">
        <v>2188</v>
      </c>
      <c r="W123" s="259">
        <v>2709202</v>
      </c>
    </row>
    <row r="124" spans="21:23">
      <c r="U124" s="259" t="s">
        <v>32</v>
      </c>
      <c r="V124" s="259" t="s">
        <v>2204</v>
      </c>
      <c r="W124" s="259">
        <v>2709301</v>
      </c>
    </row>
    <row r="125" spans="21:23">
      <c r="U125" s="259" t="s">
        <v>32</v>
      </c>
      <c r="V125" s="259" t="s">
        <v>2219</v>
      </c>
      <c r="W125" s="259">
        <v>2709400</v>
      </c>
    </row>
    <row r="126" spans="21:23">
      <c r="U126" s="259" t="s">
        <v>35</v>
      </c>
      <c r="V126" s="259" t="s">
        <v>92</v>
      </c>
      <c r="W126" s="259">
        <v>1300029</v>
      </c>
    </row>
    <row r="127" spans="21:23">
      <c r="U127" s="259" t="s">
        <v>35</v>
      </c>
      <c r="V127" s="259" t="s">
        <v>118</v>
      </c>
      <c r="W127" s="259">
        <v>1300060</v>
      </c>
    </row>
    <row r="128" spans="21:23">
      <c r="U128" s="259" t="s">
        <v>35</v>
      </c>
      <c r="V128" s="259" t="s">
        <v>144</v>
      </c>
      <c r="W128" s="259">
        <v>1300086</v>
      </c>
    </row>
    <row r="129" spans="21:23">
      <c r="U129" s="259" t="s">
        <v>35</v>
      </c>
      <c r="V129" s="259" t="s">
        <v>169</v>
      </c>
      <c r="W129" s="259">
        <v>1300102</v>
      </c>
    </row>
    <row r="130" spans="21:23">
      <c r="U130" s="259" t="s">
        <v>35</v>
      </c>
      <c r="V130" s="259" t="s">
        <v>195</v>
      </c>
      <c r="W130" s="259">
        <v>1300144</v>
      </c>
    </row>
    <row r="131" spans="21:23">
      <c r="U131" s="259" t="s">
        <v>35</v>
      </c>
      <c r="V131" s="259" t="s">
        <v>221</v>
      </c>
      <c r="W131" s="259">
        <v>1300201</v>
      </c>
    </row>
    <row r="132" spans="21:23">
      <c r="U132" s="259" t="s">
        <v>35</v>
      </c>
      <c r="V132" s="259" t="s">
        <v>245</v>
      </c>
      <c r="W132" s="259">
        <v>1300300</v>
      </c>
    </row>
    <row r="133" spans="21:23">
      <c r="U133" s="259" t="s">
        <v>35</v>
      </c>
      <c r="V133" s="259" t="s">
        <v>270</v>
      </c>
      <c r="W133" s="259">
        <v>1300409</v>
      </c>
    </row>
    <row r="134" spans="21:23">
      <c r="U134" s="259" t="s">
        <v>35</v>
      </c>
      <c r="V134" s="259" t="s">
        <v>296</v>
      </c>
      <c r="W134" s="259">
        <v>1300508</v>
      </c>
    </row>
    <row r="135" spans="21:23">
      <c r="U135" s="259" t="s">
        <v>35</v>
      </c>
      <c r="V135" s="259" t="s">
        <v>322</v>
      </c>
      <c r="W135" s="259">
        <v>1300607</v>
      </c>
    </row>
    <row r="136" spans="21:23">
      <c r="U136" s="259" t="s">
        <v>35</v>
      </c>
      <c r="V136" s="259" t="s">
        <v>347</v>
      </c>
      <c r="W136" s="259">
        <v>1300631</v>
      </c>
    </row>
    <row r="137" spans="21:23">
      <c r="U137" s="259" t="s">
        <v>35</v>
      </c>
      <c r="V137" s="259" t="s">
        <v>371</v>
      </c>
      <c r="W137" s="259">
        <v>1300680</v>
      </c>
    </row>
    <row r="138" spans="21:23">
      <c r="U138" s="259" t="s">
        <v>35</v>
      </c>
      <c r="V138" s="259" t="s">
        <v>396</v>
      </c>
      <c r="W138" s="259">
        <v>1300706</v>
      </c>
    </row>
    <row r="139" spans="21:23">
      <c r="U139" s="259" t="s">
        <v>35</v>
      </c>
      <c r="V139" s="259" t="s">
        <v>421</v>
      </c>
      <c r="W139" s="259">
        <v>1300805</v>
      </c>
    </row>
    <row r="140" spans="21:23">
      <c r="U140" s="259" t="s">
        <v>35</v>
      </c>
      <c r="V140" s="259" t="s">
        <v>447</v>
      </c>
      <c r="W140" s="259">
        <v>1300839</v>
      </c>
    </row>
    <row r="141" spans="21:23">
      <c r="U141" s="259" t="s">
        <v>35</v>
      </c>
      <c r="V141" s="259" t="s">
        <v>472</v>
      </c>
      <c r="W141" s="259">
        <v>1300904</v>
      </c>
    </row>
    <row r="142" spans="21:23">
      <c r="U142" s="259" t="s">
        <v>35</v>
      </c>
      <c r="V142" s="259" t="s">
        <v>496</v>
      </c>
      <c r="W142" s="259">
        <v>1301001</v>
      </c>
    </row>
    <row r="143" spans="21:23">
      <c r="U143" s="259" t="s">
        <v>35</v>
      </c>
      <c r="V143" s="259" t="s">
        <v>519</v>
      </c>
      <c r="W143" s="259">
        <v>1301100</v>
      </c>
    </row>
    <row r="144" spans="21:23">
      <c r="U144" s="259" t="s">
        <v>35</v>
      </c>
      <c r="V144" s="259" t="s">
        <v>543</v>
      </c>
      <c r="W144" s="259">
        <v>1301159</v>
      </c>
    </row>
    <row r="145" spans="21:23">
      <c r="U145" s="259" t="s">
        <v>35</v>
      </c>
      <c r="V145" s="259" t="s">
        <v>566</v>
      </c>
      <c r="W145" s="259">
        <v>1301209</v>
      </c>
    </row>
    <row r="146" spans="21:23">
      <c r="U146" s="259" t="s">
        <v>35</v>
      </c>
      <c r="V146" s="259" t="s">
        <v>589</v>
      </c>
      <c r="W146" s="259">
        <v>1301308</v>
      </c>
    </row>
    <row r="147" spans="21:23">
      <c r="U147" s="259" t="s">
        <v>35</v>
      </c>
      <c r="V147" s="259" t="s">
        <v>612</v>
      </c>
      <c r="W147" s="259">
        <v>1301407</v>
      </c>
    </row>
    <row r="148" spans="21:23">
      <c r="U148" s="259" t="s">
        <v>35</v>
      </c>
      <c r="V148" s="259" t="s">
        <v>633</v>
      </c>
      <c r="W148" s="259">
        <v>1301506</v>
      </c>
    </row>
    <row r="149" spans="21:23">
      <c r="U149" s="259" t="s">
        <v>35</v>
      </c>
      <c r="V149" s="259" t="s">
        <v>654</v>
      </c>
      <c r="W149" s="259">
        <v>1301605</v>
      </c>
    </row>
    <row r="150" spans="21:23">
      <c r="U150" s="259" t="s">
        <v>35</v>
      </c>
      <c r="V150" s="259" t="s">
        <v>675</v>
      </c>
      <c r="W150" s="259">
        <v>1301654</v>
      </c>
    </row>
    <row r="151" spans="21:23">
      <c r="U151" s="259" t="s">
        <v>35</v>
      </c>
      <c r="V151" s="259" t="s">
        <v>695</v>
      </c>
      <c r="W151" s="259">
        <v>1301704</v>
      </c>
    </row>
    <row r="152" spans="21:23">
      <c r="U152" s="259" t="s">
        <v>35</v>
      </c>
      <c r="V152" s="259" t="s">
        <v>717</v>
      </c>
      <c r="W152" s="259">
        <v>1301803</v>
      </c>
    </row>
    <row r="153" spans="21:23">
      <c r="U153" s="259" t="s">
        <v>35</v>
      </c>
      <c r="V153" s="259" t="s">
        <v>739</v>
      </c>
      <c r="W153" s="259">
        <v>1301852</v>
      </c>
    </row>
    <row r="154" spans="21:23">
      <c r="U154" s="259" t="s">
        <v>35</v>
      </c>
      <c r="V154" s="259" t="s">
        <v>760</v>
      </c>
      <c r="W154" s="259">
        <v>1301902</v>
      </c>
    </row>
    <row r="155" spans="21:23">
      <c r="U155" s="259" t="s">
        <v>35</v>
      </c>
      <c r="V155" s="259" t="s">
        <v>783</v>
      </c>
      <c r="W155" s="259">
        <v>1301951</v>
      </c>
    </row>
    <row r="156" spans="21:23">
      <c r="U156" s="259" t="s">
        <v>35</v>
      </c>
      <c r="V156" s="259" t="s">
        <v>804</v>
      </c>
      <c r="W156" s="259">
        <v>1302009</v>
      </c>
    </row>
    <row r="157" spans="21:23">
      <c r="U157" s="259" t="s">
        <v>35</v>
      </c>
      <c r="V157" s="259" t="s">
        <v>825</v>
      </c>
      <c r="W157" s="259">
        <v>1302108</v>
      </c>
    </row>
    <row r="158" spans="21:23">
      <c r="U158" s="259" t="s">
        <v>35</v>
      </c>
      <c r="V158" s="259" t="s">
        <v>847</v>
      </c>
      <c r="W158" s="259">
        <v>1302207</v>
      </c>
    </row>
    <row r="159" spans="21:23">
      <c r="U159" s="259" t="s">
        <v>35</v>
      </c>
      <c r="V159" s="259" t="s">
        <v>869</v>
      </c>
      <c r="W159" s="259">
        <v>1302306</v>
      </c>
    </row>
    <row r="160" spans="21:23">
      <c r="U160" s="259" t="s">
        <v>35</v>
      </c>
      <c r="V160" s="259" t="s">
        <v>891</v>
      </c>
      <c r="W160" s="259">
        <v>1302405</v>
      </c>
    </row>
    <row r="161" spans="21:23">
      <c r="U161" s="259" t="s">
        <v>35</v>
      </c>
      <c r="V161" s="259" t="s">
        <v>914</v>
      </c>
      <c r="W161" s="259">
        <v>1302504</v>
      </c>
    </row>
    <row r="162" spans="21:23">
      <c r="U162" s="259" t="s">
        <v>35</v>
      </c>
      <c r="V162" s="259" t="s">
        <v>937</v>
      </c>
      <c r="W162" s="259">
        <v>1302553</v>
      </c>
    </row>
    <row r="163" spans="21:23">
      <c r="U163" s="259" t="s">
        <v>35</v>
      </c>
      <c r="V163" s="259" t="s">
        <v>959</v>
      </c>
      <c r="W163" s="259">
        <v>1302603</v>
      </c>
    </row>
    <row r="164" spans="21:23">
      <c r="U164" s="259" t="s">
        <v>35</v>
      </c>
      <c r="V164" s="259" t="s">
        <v>982</v>
      </c>
      <c r="W164" s="259">
        <v>1302702</v>
      </c>
    </row>
    <row r="165" spans="21:23">
      <c r="U165" s="259" t="s">
        <v>35</v>
      </c>
      <c r="V165" s="259" t="s">
        <v>1004</v>
      </c>
      <c r="W165" s="259">
        <v>1302801</v>
      </c>
    </row>
    <row r="166" spans="21:23">
      <c r="U166" s="259" t="s">
        <v>35</v>
      </c>
      <c r="V166" s="259" t="s">
        <v>1026</v>
      </c>
      <c r="W166" s="259">
        <v>1302900</v>
      </c>
    </row>
    <row r="167" spans="21:23">
      <c r="U167" s="259" t="s">
        <v>35</v>
      </c>
      <c r="V167" s="259" t="s">
        <v>1049</v>
      </c>
      <c r="W167" s="259">
        <v>1303007</v>
      </c>
    </row>
    <row r="168" spans="21:23">
      <c r="U168" s="259" t="s">
        <v>35</v>
      </c>
      <c r="V168" s="259" t="s">
        <v>1070</v>
      </c>
      <c r="W168" s="259">
        <v>1303106</v>
      </c>
    </row>
    <row r="169" spans="21:23">
      <c r="U169" s="259" t="s">
        <v>35</v>
      </c>
      <c r="V169" s="259" t="s">
        <v>1092</v>
      </c>
      <c r="W169" s="259">
        <v>1303205</v>
      </c>
    </row>
    <row r="170" spans="21:23">
      <c r="U170" s="259" t="s">
        <v>35</v>
      </c>
      <c r="V170" s="259" t="s">
        <v>1115</v>
      </c>
      <c r="W170" s="259">
        <v>1303304</v>
      </c>
    </row>
    <row r="171" spans="21:23">
      <c r="U171" s="259" t="s">
        <v>35</v>
      </c>
      <c r="V171" s="259" t="s">
        <v>1138</v>
      </c>
      <c r="W171" s="259">
        <v>1303403</v>
      </c>
    </row>
    <row r="172" spans="21:23">
      <c r="U172" s="259" t="s">
        <v>35</v>
      </c>
      <c r="V172" s="259" t="s">
        <v>1161</v>
      </c>
      <c r="W172" s="259">
        <v>1303502</v>
      </c>
    </row>
    <row r="173" spans="21:23">
      <c r="U173" s="259" t="s">
        <v>35</v>
      </c>
      <c r="V173" s="259" t="s">
        <v>1184</v>
      </c>
      <c r="W173" s="259">
        <v>1303536</v>
      </c>
    </row>
    <row r="174" spans="21:23">
      <c r="U174" s="259" t="s">
        <v>35</v>
      </c>
      <c r="V174" s="259" t="s">
        <v>1206</v>
      </c>
      <c r="W174" s="259">
        <v>1303569</v>
      </c>
    </row>
    <row r="175" spans="21:23">
      <c r="U175" s="259" t="s">
        <v>35</v>
      </c>
      <c r="V175" s="259" t="s">
        <v>1228</v>
      </c>
      <c r="W175" s="259">
        <v>1303601</v>
      </c>
    </row>
    <row r="176" spans="21:23">
      <c r="U176" s="259" t="s">
        <v>35</v>
      </c>
      <c r="V176" s="259" t="s">
        <v>1250</v>
      </c>
      <c r="W176" s="259">
        <v>1303700</v>
      </c>
    </row>
    <row r="177" spans="21:23">
      <c r="U177" s="259" t="s">
        <v>35</v>
      </c>
      <c r="V177" s="259" t="s">
        <v>1273</v>
      </c>
      <c r="W177" s="259">
        <v>1303809</v>
      </c>
    </row>
    <row r="178" spans="21:23">
      <c r="U178" s="259" t="s">
        <v>35</v>
      </c>
      <c r="V178" s="259" t="s">
        <v>1294</v>
      </c>
      <c r="W178" s="259">
        <v>1303908</v>
      </c>
    </row>
    <row r="179" spans="21:23">
      <c r="U179" s="259" t="s">
        <v>35</v>
      </c>
      <c r="V179" s="259" t="s">
        <v>1316</v>
      </c>
      <c r="W179" s="259">
        <v>1303957</v>
      </c>
    </row>
    <row r="180" spans="21:23">
      <c r="U180" s="259" t="s">
        <v>35</v>
      </c>
      <c r="V180" s="259" t="s">
        <v>1338</v>
      </c>
      <c r="W180" s="259">
        <v>1304005</v>
      </c>
    </row>
    <row r="181" spans="21:23">
      <c r="U181" s="259" t="s">
        <v>35</v>
      </c>
      <c r="V181" s="259" t="s">
        <v>1359</v>
      </c>
      <c r="W181" s="259">
        <v>1304062</v>
      </c>
    </row>
    <row r="182" spans="21:23">
      <c r="U182" s="259" t="s">
        <v>35</v>
      </c>
      <c r="V182" s="259" t="s">
        <v>1381</v>
      </c>
      <c r="W182" s="259">
        <v>1304104</v>
      </c>
    </row>
    <row r="183" spans="21:23">
      <c r="U183" s="259" t="s">
        <v>35</v>
      </c>
      <c r="V183" s="259" t="s">
        <v>1403</v>
      </c>
      <c r="W183" s="259">
        <v>1304203</v>
      </c>
    </row>
    <row r="184" spans="21:23">
      <c r="U184" s="259" t="s">
        <v>35</v>
      </c>
      <c r="V184" s="259" t="s">
        <v>1425</v>
      </c>
      <c r="W184" s="259">
        <v>1304237</v>
      </c>
    </row>
    <row r="185" spans="21:23">
      <c r="U185" s="259" t="s">
        <v>35</v>
      </c>
      <c r="V185" s="259" t="s">
        <v>1446</v>
      </c>
      <c r="W185" s="259">
        <v>1304260</v>
      </c>
    </row>
    <row r="186" spans="21:23">
      <c r="U186" s="259" t="s">
        <v>35</v>
      </c>
      <c r="V186" s="259" t="s">
        <v>1466</v>
      </c>
      <c r="W186" s="259">
        <v>1304302</v>
      </c>
    </row>
    <row r="187" spans="21:23">
      <c r="U187" s="259" t="s">
        <v>35</v>
      </c>
      <c r="V187" s="259" t="s">
        <v>1488</v>
      </c>
      <c r="W187" s="259">
        <v>1304401</v>
      </c>
    </row>
    <row r="188" spans="21:23">
      <c r="U188" s="259" t="s">
        <v>37</v>
      </c>
      <c r="V188" s="259" t="s">
        <v>91</v>
      </c>
      <c r="W188" s="259">
        <v>1600105</v>
      </c>
    </row>
    <row r="189" spans="21:23">
      <c r="U189" s="259" t="s">
        <v>37</v>
      </c>
      <c r="V189" s="259" t="s">
        <v>117</v>
      </c>
      <c r="W189" s="259">
        <v>1600204</v>
      </c>
    </row>
    <row r="190" spans="21:23">
      <c r="U190" s="259" t="s">
        <v>37</v>
      </c>
      <c r="V190" s="259" t="s">
        <v>143</v>
      </c>
      <c r="W190" s="259">
        <v>1600212</v>
      </c>
    </row>
    <row r="191" spans="21:23">
      <c r="U191" s="259" t="s">
        <v>37</v>
      </c>
      <c r="V191" s="259" t="s">
        <v>168</v>
      </c>
      <c r="W191" s="259">
        <v>1600238</v>
      </c>
    </row>
    <row r="192" spans="21:23">
      <c r="U192" s="259" t="s">
        <v>37</v>
      </c>
      <c r="V192" s="259" t="s">
        <v>194</v>
      </c>
      <c r="W192" s="259">
        <v>1600253</v>
      </c>
    </row>
    <row r="193" spans="21:23">
      <c r="U193" s="259" t="s">
        <v>37</v>
      </c>
      <c r="V193" s="259" t="s">
        <v>220</v>
      </c>
      <c r="W193" s="259">
        <v>1600279</v>
      </c>
    </row>
    <row r="194" spans="21:23">
      <c r="U194" s="259" t="s">
        <v>37</v>
      </c>
      <c r="V194" s="259" t="s">
        <v>244</v>
      </c>
      <c r="W194" s="259">
        <v>1600303</v>
      </c>
    </row>
    <row r="195" spans="21:23">
      <c r="U195" s="259" t="s">
        <v>37</v>
      </c>
      <c r="V195" s="259" t="s">
        <v>269</v>
      </c>
      <c r="W195" s="259">
        <v>1600402</v>
      </c>
    </row>
    <row r="196" spans="21:23">
      <c r="U196" s="259" t="s">
        <v>37</v>
      </c>
      <c r="V196" s="259" t="s">
        <v>295</v>
      </c>
      <c r="W196" s="259">
        <v>1600501</v>
      </c>
    </row>
    <row r="197" spans="21:23">
      <c r="U197" s="259" t="s">
        <v>37</v>
      </c>
      <c r="V197" s="259" t="s">
        <v>321</v>
      </c>
      <c r="W197" s="259">
        <v>1600154</v>
      </c>
    </row>
    <row r="198" spans="21:23">
      <c r="U198" s="259" t="s">
        <v>37</v>
      </c>
      <c r="V198" s="259" t="s">
        <v>346</v>
      </c>
      <c r="W198" s="259">
        <v>1600535</v>
      </c>
    </row>
    <row r="199" spans="21:23">
      <c r="U199" s="259" t="s">
        <v>37</v>
      </c>
      <c r="V199" s="259" t="s">
        <v>370</v>
      </c>
      <c r="W199" s="259">
        <v>1600550</v>
      </c>
    </row>
    <row r="200" spans="21:23">
      <c r="U200" s="259" t="s">
        <v>37</v>
      </c>
      <c r="V200" s="259" t="s">
        <v>395</v>
      </c>
      <c r="W200" s="259">
        <v>1600600</v>
      </c>
    </row>
    <row r="201" spans="21:23">
      <c r="U201" s="259" t="s">
        <v>37</v>
      </c>
      <c r="V201" s="259" t="s">
        <v>420</v>
      </c>
      <c r="W201" s="259">
        <v>1600055</v>
      </c>
    </row>
    <row r="202" spans="21:23">
      <c r="U202" s="259" t="s">
        <v>37</v>
      </c>
      <c r="V202" s="259" t="s">
        <v>446</v>
      </c>
      <c r="W202" s="259">
        <v>1600709</v>
      </c>
    </row>
    <row r="203" spans="21:23">
      <c r="U203" s="259" t="s">
        <v>37</v>
      </c>
      <c r="V203" s="259" t="s">
        <v>471</v>
      </c>
      <c r="W203" s="259">
        <v>1600808</v>
      </c>
    </row>
    <row r="204" spans="21:23">
      <c r="U204" s="259" t="s">
        <v>41</v>
      </c>
      <c r="V204" s="259" t="s">
        <v>93</v>
      </c>
      <c r="W204" s="259">
        <v>2900108</v>
      </c>
    </row>
    <row r="205" spans="21:23">
      <c r="U205" s="259" t="s">
        <v>41</v>
      </c>
      <c r="V205" s="259" t="s">
        <v>119</v>
      </c>
      <c r="W205" s="259">
        <v>2900207</v>
      </c>
    </row>
    <row r="206" spans="21:23">
      <c r="U206" s="259" t="s">
        <v>41</v>
      </c>
      <c r="V206" s="259" t="s">
        <v>145</v>
      </c>
      <c r="W206" s="259">
        <v>2900306</v>
      </c>
    </row>
    <row r="207" spans="21:23">
      <c r="U207" s="259" t="s">
        <v>41</v>
      </c>
      <c r="V207" s="259" t="s">
        <v>170</v>
      </c>
      <c r="W207" s="259">
        <v>2900355</v>
      </c>
    </row>
    <row r="208" spans="21:23">
      <c r="U208" s="259" t="s">
        <v>41</v>
      </c>
      <c r="V208" s="259" t="s">
        <v>196</v>
      </c>
      <c r="W208" s="259">
        <v>2900405</v>
      </c>
    </row>
    <row r="209" spans="21:23">
      <c r="U209" s="259" t="s">
        <v>41</v>
      </c>
      <c r="V209" s="259" t="s">
        <v>222</v>
      </c>
      <c r="W209" s="259">
        <v>2900603</v>
      </c>
    </row>
    <row r="210" spans="21:23">
      <c r="U210" s="259" t="s">
        <v>41</v>
      </c>
      <c r="V210" s="259" t="s">
        <v>246</v>
      </c>
      <c r="W210" s="259">
        <v>2900702</v>
      </c>
    </row>
    <row r="211" spans="21:23">
      <c r="U211" s="259" t="s">
        <v>41</v>
      </c>
      <c r="V211" s="259" t="s">
        <v>271</v>
      </c>
      <c r="W211" s="259">
        <v>2900801</v>
      </c>
    </row>
    <row r="212" spans="21:23">
      <c r="U212" s="259" t="s">
        <v>41</v>
      </c>
      <c r="V212" s="259" t="s">
        <v>297</v>
      </c>
      <c r="W212" s="259">
        <v>2900900</v>
      </c>
    </row>
    <row r="213" spans="21:23">
      <c r="U213" s="259" t="s">
        <v>41</v>
      </c>
      <c r="V213" s="259" t="s">
        <v>323</v>
      </c>
      <c r="W213" s="259">
        <v>2901007</v>
      </c>
    </row>
    <row r="214" spans="21:23">
      <c r="U214" s="259" t="s">
        <v>41</v>
      </c>
      <c r="V214" s="259" t="s">
        <v>348</v>
      </c>
      <c r="W214" s="259">
        <v>2901106</v>
      </c>
    </row>
    <row r="215" spans="21:23">
      <c r="U215" s="259" t="s">
        <v>41</v>
      </c>
      <c r="V215" s="259" t="s">
        <v>372</v>
      </c>
      <c r="W215" s="259">
        <v>2901155</v>
      </c>
    </row>
    <row r="216" spans="21:23">
      <c r="U216" s="259" t="s">
        <v>41</v>
      </c>
      <c r="V216" s="259" t="s">
        <v>397</v>
      </c>
      <c r="W216" s="259">
        <v>2901205</v>
      </c>
    </row>
    <row r="217" spans="21:23">
      <c r="U217" s="259" t="s">
        <v>41</v>
      </c>
      <c r="V217" s="259" t="s">
        <v>422</v>
      </c>
      <c r="W217" s="259">
        <v>2901304</v>
      </c>
    </row>
    <row r="218" spans="21:23">
      <c r="U218" s="259" t="s">
        <v>41</v>
      </c>
      <c r="V218" s="259" t="s">
        <v>448</v>
      </c>
      <c r="W218" s="259">
        <v>2901353</v>
      </c>
    </row>
    <row r="219" spans="21:23">
      <c r="U219" s="259" t="s">
        <v>41</v>
      </c>
      <c r="V219" s="259" t="s">
        <v>473</v>
      </c>
      <c r="W219" s="259">
        <v>2901403</v>
      </c>
    </row>
    <row r="220" spans="21:23">
      <c r="U220" s="259" t="s">
        <v>41</v>
      </c>
      <c r="V220" s="259" t="s">
        <v>497</v>
      </c>
      <c r="W220" s="259">
        <v>2901502</v>
      </c>
    </row>
    <row r="221" spans="21:23">
      <c r="U221" s="259" t="s">
        <v>41</v>
      </c>
      <c r="V221" s="259" t="s">
        <v>520</v>
      </c>
      <c r="W221" s="259">
        <v>2901601</v>
      </c>
    </row>
    <row r="222" spans="21:23">
      <c r="U222" s="259" t="s">
        <v>41</v>
      </c>
      <c r="V222" s="259" t="s">
        <v>544</v>
      </c>
      <c r="W222" s="259">
        <v>2901700</v>
      </c>
    </row>
    <row r="223" spans="21:23">
      <c r="U223" s="259" t="s">
        <v>41</v>
      </c>
      <c r="V223" s="259" t="s">
        <v>567</v>
      </c>
      <c r="W223" s="259">
        <v>2901809</v>
      </c>
    </row>
    <row r="224" spans="21:23">
      <c r="U224" s="259" t="s">
        <v>41</v>
      </c>
      <c r="V224" s="259" t="s">
        <v>590</v>
      </c>
      <c r="W224" s="259">
        <v>2901908</v>
      </c>
    </row>
    <row r="225" spans="21:23">
      <c r="U225" s="259" t="s">
        <v>41</v>
      </c>
      <c r="V225" s="259" t="s">
        <v>613</v>
      </c>
      <c r="W225" s="259">
        <v>2901957</v>
      </c>
    </row>
    <row r="226" spans="21:23">
      <c r="U226" s="259" t="s">
        <v>41</v>
      </c>
      <c r="V226" s="259" t="s">
        <v>634</v>
      </c>
      <c r="W226" s="259">
        <v>2902054</v>
      </c>
    </row>
    <row r="227" spans="21:23">
      <c r="U227" s="259" t="s">
        <v>41</v>
      </c>
      <c r="V227" s="259" t="s">
        <v>655</v>
      </c>
      <c r="W227" s="259">
        <v>2902005</v>
      </c>
    </row>
    <row r="228" spans="21:23">
      <c r="U228" s="259" t="s">
        <v>41</v>
      </c>
      <c r="V228" s="259" t="s">
        <v>676</v>
      </c>
      <c r="W228" s="259">
        <v>2902104</v>
      </c>
    </row>
    <row r="229" spans="21:23">
      <c r="U229" s="259" t="s">
        <v>41</v>
      </c>
      <c r="V229" s="259" t="s">
        <v>696</v>
      </c>
      <c r="W229" s="259">
        <v>2902203</v>
      </c>
    </row>
    <row r="230" spans="21:23">
      <c r="U230" s="259" t="s">
        <v>41</v>
      </c>
      <c r="V230" s="259" t="s">
        <v>718</v>
      </c>
      <c r="W230" s="259">
        <v>2902252</v>
      </c>
    </row>
    <row r="231" spans="21:23">
      <c r="U231" s="259" t="s">
        <v>41</v>
      </c>
      <c r="V231" s="259" t="s">
        <v>740</v>
      </c>
      <c r="W231" s="259">
        <v>2902302</v>
      </c>
    </row>
    <row r="232" spans="21:23">
      <c r="U232" s="259" t="s">
        <v>41</v>
      </c>
      <c r="V232" s="259" t="s">
        <v>761</v>
      </c>
      <c r="W232" s="259">
        <v>2902401</v>
      </c>
    </row>
    <row r="233" spans="21:23">
      <c r="U233" s="259" t="s">
        <v>41</v>
      </c>
      <c r="V233" s="259" t="s">
        <v>784</v>
      </c>
      <c r="W233" s="259">
        <v>2902500</v>
      </c>
    </row>
    <row r="234" spans="21:23">
      <c r="U234" s="259" t="s">
        <v>41</v>
      </c>
      <c r="V234" s="259" t="s">
        <v>805</v>
      </c>
      <c r="W234" s="259">
        <v>2902609</v>
      </c>
    </row>
    <row r="235" spans="21:23">
      <c r="U235" s="259" t="s">
        <v>41</v>
      </c>
      <c r="V235" s="259" t="s">
        <v>826</v>
      </c>
      <c r="W235" s="259">
        <v>2902658</v>
      </c>
    </row>
    <row r="236" spans="21:23">
      <c r="U236" s="259" t="s">
        <v>41</v>
      </c>
      <c r="V236" s="259" t="s">
        <v>848</v>
      </c>
      <c r="W236" s="259">
        <v>2902708</v>
      </c>
    </row>
    <row r="237" spans="21:23">
      <c r="U237" s="259" t="s">
        <v>41</v>
      </c>
      <c r="V237" s="259" t="s">
        <v>870</v>
      </c>
      <c r="W237" s="259">
        <v>2902807</v>
      </c>
    </row>
    <row r="238" spans="21:23">
      <c r="U238" s="259" t="s">
        <v>41</v>
      </c>
      <c r="V238" s="259" t="s">
        <v>892</v>
      </c>
      <c r="W238" s="259">
        <v>2902906</v>
      </c>
    </row>
    <row r="239" spans="21:23">
      <c r="U239" s="259" t="s">
        <v>41</v>
      </c>
      <c r="V239" s="259" t="s">
        <v>915</v>
      </c>
      <c r="W239" s="259">
        <v>2903003</v>
      </c>
    </row>
    <row r="240" spans="21:23">
      <c r="U240" s="259" t="s">
        <v>41</v>
      </c>
      <c r="V240" s="259" t="s">
        <v>938</v>
      </c>
      <c r="W240" s="259">
        <v>2903102</v>
      </c>
    </row>
    <row r="241" spans="21:23">
      <c r="U241" s="259" t="s">
        <v>41</v>
      </c>
      <c r="V241" s="259" t="s">
        <v>960</v>
      </c>
      <c r="W241" s="259">
        <v>2903201</v>
      </c>
    </row>
    <row r="242" spans="21:23">
      <c r="U242" s="259" t="s">
        <v>41</v>
      </c>
      <c r="V242" s="259" t="s">
        <v>808</v>
      </c>
      <c r="W242" s="259">
        <v>2903235</v>
      </c>
    </row>
    <row r="243" spans="21:23">
      <c r="U243" s="259" t="s">
        <v>41</v>
      </c>
      <c r="V243" s="259" t="s">
        <v>1005</v>
      </c>
      <c r="W243" s="259">
        <v>2903300</v>
      </c>
    </row>
    <row r="244" spans="21:23">
      <c r="U244" s="259" t="s">
        <v>41</v>
      </c>
      <c r="V244" s="259" t="s">
        <v>1027</v>
      </c>
      <c r="W244" s="259">
        <v>2903276</v>
      </c>
    </row>
    <row r="245" spans="21:23">
      <c r="U245" s="259" t="s">
        <v>41</v>
      </c>
      <c r="V245" s="259" t="s">
        <v>932</v>
      </c>
      <c r="W245" s="259">
        <v>2903409</v>
      </c>
    </row>
    <row r="246" spans="21:23">
      <c r="U246" s="259" t="s">
        <v>41</v>
      </c>
      <c r="V246" s="259" t="s">
        <v>1071</v>
      </c>
      <c r="W246" s="259">
        <v>2903508</v>
      </c>
    </row>
    <row r="247" spans="21:23">
      <c r="U247" s="259" t="s">
        <v>41</v>
      </c>
      <c r="V247" s="259" t="s">
        <v>1093</v>
      </c>
      <c r="W247" s="259">
        <v>2903607</v>
      </c>
    </row>
    <row r="248" spans="21:23">
      <c r="U248" s="259" t="s">
        <v>41</v>
      </c>
      <c r="V248" s="259" t="s">
        <v>1116</v>
      </c>
      <c r="W248" s="259">
        <v>2903706</v>
      </c>
    </row>
    <row r="249" spans="21:23">
      <c r="U249" s="259" t="s">
        <v>41</v>
      </c>
      <c r="V249" s="259" t="s">
        <v>1139</v>
      </c>
      <c r="W249" s="259">
        <v>2903805</v>
      </c>
    </row>
    <row r="250" spans="21:23">
      <c r="U250" s="259" t="s">
        <v>41</v>
      </c>
      <c r="V250" s="259" t="s">
        <v>1162</v>
      </c>
      <c r="W250" s="259">
        <v>2903904</v>
      </c>
    </row>
    <row r="251" spans="21:23">
      <c r="U251" s="259" t="s">
        <v>41</v>
      </c>
      <c r="V251" s="259" t="s">
        <v>1185</v>
      </c>
      <c r="W251" s="259">
        <v>2903953</v>
      </c>
    </row>
    <row r="252" spans="21:23">
      <c r="U252" s="259" t="s">
        <v>41</v>
      </c>
      <c r="V252" s="259" t="s">
        <v>1207</v>
      </c>
      <c r="W252" s="259">
        <v>2904001</v>
      </c>
    </row>
    <row r="253" spans="21:23">
      <c r="U253" s="259" t="s">
        <v>41</v>
      </c>
      <c r="V253" s="259" t="s">
        <v>479</v>
      </c>
      <c r="W253" s="259">
        <v>2904050</v>
      </c>
    </row>
    <row r="254" spans="21:23">
      <c r="U254" s="259" t="s">
        <v>41</v>
      </c>
      <c r="V254" s="259" t="s">
        <v>1251</v>
      </c>
      <c r="W254" s="259">
        <v>2904100</v>
      </c>
    </row>
    <row r="255" spans="21:23">
      <c r="U255" s="259" t="s">
        <v>41</v>
      </c>
      <c r="V255" s="259" t="s">
        <v>1274</v>
      </c>
      <c r="W255" s="259">
        <v>2904209</v>
      </c>
    </row>
    <row r="256" spans="21:23">
      <c r="U256" s="259" t="s">
        <v>41</v>
      </c>
      <c r="V256" s="259" t="s">
        <v>1295</v>
      </c>
      <c r="W256" s="259">
        <v>2904308</v>
      </c>
    </row>
    <row r="257" spans="21:23">
      <c r="U257" s="259" t="s">
        <v>41</v>
      </c>
      <c r="V257" s="259" t="s">
        <v>1317</v>
      </c>
      <c r="W257" s="259">
        <v>2904407</v>
      </c>
    </row>
    <row r="258" spans="21:23">
      <c r="U258" s="259" t="s">
        <v>41</v>
      </c>
      <c r="V258" s="259" t="s">
        <v>1339</v>
      </c>
      <c r="W258" s="259">
        <v>2904506</v>
      </c>
    </row>
    <row r="259" spans="21:23">
      <c r="U259" s="259" t="s">
        <v>41</v>
      </c>
      <c r="V259" s="259" t="s">
        <v>1360</v>
      </c>
      <c r="W259" s="259">
        <v>2904605</v>
      </c>
    </row>
    <row r="260" spans="21:23">
      <c r="U260" s="259" t="s">
        <v>41</v>
      </c>
      <c r="V260" s="259" t="s">
        <v>1382</v>
      </c>
      <c r="W260" s="259">
        <v>2904704</v>
      </c>
    </row>
    <row r="261" spans="21:23">
      <c r="U261" s="259" t="s">
        <v>41</v>
      </c>
      <c r="V261" s="259" t="s">
        <v>1404</v>
      </c>
      <c r="W261" s="259">
        <v>2904753</v>
      </c>
    </row>
    <row r="262" spans="21:23">
      <c r="U262" s="259" t="s">
        <v>41</v>
      </c>
      <c r="V262" s="259" t="s">
        <v>1426</v>
      </c>
      <c r="W262" s="259">
        <v>2904803</v>
      </c>
    </row>
    <row r="263" spans="21:23">
      <c r="U263" s="259" t="s">
        <v>41</v>
      </c>
      <c r="V263" s="259" t="s">
        <v>1447</v>
      </c>
      <c r="W263" s="259">
        <v>2904852</v>
      </c>
    </row>
    <row r="264" spans="21:23">
      <c r="U264" s="259" t="s">
        <v>41</v>
      </c>
      <c r="V264" s="259" t="s">
        <v>1467</v>
      </c>
      <c r="W264" s="259">
        <v>2904902</v>
      </c>
    </row>
    <row r="265" spans="21:23">
      <c r="U265" s="259" t="s">
        <v>41</v>
      </c>
      <c r="V265" s="259" t="s">
        <v>1489</v>
      </c>
      <c r="W265" s="259">
        <v>2905008</v>
      </c>
    </row>
    <row r="266" spans="21:23">
      <c r="U266" s="259" t="s">
        <v>41</v>
      </c>
      <c r="V266" s="259" t="s">
        <v>1509</v>
      </c>
      <c r="W266" s="259">
        <v>2905107</v>
      </c>
    </row>
    <row r="267" spans="21:23">
      <c r="U267" s="259" t="s">
        <v>41</v>
      </c>
      <c r="V267" s="259" t="s">
        <v>1530</v>
      </c>
      <c r="W267" s="259">
        <v>2905156</v>
      </c>
    </row>
    <row r="268" spans="21:23">
      <c r="U268" s="259" t="s">
        <v>41</v>
      </c>
      <c r="V268" s="259" t="s">
        <v>1551</v>
      </c>
      <c r="W268" s="259">
        <v>2905206</v>
      </c>
    </row>
    <row r="269" spans="21:23">
      <c r="U269" s="259" t="s">
        <v>41</v>
      </c>
      <c r="V269" s="259" t="s">
        <v>1570</v>
      </c>
      <c r="W269" s="259">
        <v>2905305</v>
      </c>
    </row>
    <row r="270" spans="21:23">
      <c r="U270" s="259" t="s">
        <v>41</v>
      </c>
      <c r="V270" s="259" t="s">
        <v>1590</v>
      </c>
      <c r="W270" s="259">
        <v>2905404</v>
      </c>
    </row>
    <row r="271" spans="21:23">
      <c r="U271" s="259" t="s">
        <v>41</v>
      </c>
      <c r="V271" s="259" t="s">
        <v>1610</v>
      </c>
      <c r="W271" s="259">
        <v>2905503</v>
      </c>
    </row>
    <row r="272" spans="21:23">
      <c r="U272" s="259" t="s">
        <v>41</v>
      </c>
      <c r="V272" s="259" t="s">
        <v>1631</v>
      </c>
      <c r="W272" s="259">
        <v>2905602</v>
      </c>
    </row>
    <row r="273" spans="21:23">
      <c r="U273" s="259" t="s">
        <v>41</v>
      </c>
      <c r="V273" s="259" t="s">
        <v>1652</v>
      </c>
      <c r="W273" s="259">
        <v>2905701</v>
      </c>
    </row>
    <row r="274" spans="21:23">
      <c r="U274" s="259" t="s">
        <v>41</v>
      </c>
      <c r="V274" s="259" t="s">
        <v>1672</v>
      </c>
      <c r="W274" s="259">
        <v>2905800</v>
      </c>
    </row>
    <row r="275" spans="21:23">
      <c r="U275" s="259" t="s">
        <v>41</v>
      </c>
      <c r="V275" s="259" t="s">
        <v>1693</v>
      </c>
      <c r="W275" s="259">
        <v>2905909</v>
      </c>
    </row>
    <row r="276" spans="21:23">
      <c r="U276" s="259" t="s">
        <v>41</v>
      </c>
      <c r="V276" s="259" t="s">
        <v>1713</v>
      </c>
      <c r="W276" s="259">
        <v>2906006</v>
      </c>
    </row>
    <row r="277" spans="21:23">
      <c r="U277" s="259" t="s">
        <v>41</v>
      </c>
      <c r="V277" s="259" t="s">
        <v>1734</v>
      </c>
      <c r="W277" s="259">
        <v>2906105</v>
      </c>
    </row>
    <row r="278" spans="21:23">
      <c r="U278" s="259" t="s">
        <v>41</v>
      </c>
      <c r="V278" s="259" t="s">
        <v>701</v>
      </c>
      <c r="W278" s="259">
        <v>2906204</v>
      </c>
    </row>
    <row r="279" spans="21:23">
      <c r="U279" s="259" t="s">
        <v>41</v>
      </c>
      <c r="V279" s="259" t="s">
        <v>1775</v>
      </c>
      <c r="W279" s="259">
        <v>2906303</v>
      </c>
    </row>
    <row r="280" spans="21:23">
      <c r="U280" s="259" t="s">
        <v>41</v>
      </c>
      <c r="V280" s="259" t="s">
        <v>1794</v>
      </c>
      <c r="W280" s="259">
        <v>2906402</v>
      </c>
    </row>
    <row r="281" spans="21:23">
      <c r="U281" s="259" t="s">
        <v>41</v>
      </c>
      <c r="V281" s="259" t="s">
        <v>1813</v>
      </c>
      <c r="W281" s="259">
        <v>2906501</v>
      </c>
    </row>
    <row r="282" spans="21:23">
      <c r="U282" s="259" t="s">
        <v>41</v>
      </c>
      <c r="V282" s="259" t="s">
        <v>1832</v>
      </c>
      <c r="W282" s="259">
        <v>2906600</v>
      </c>
    </row>
    <row r="283" spans="21:23">
      <c r="U283" s="259" t="s">
        <v>41</v>
      </c>
      <c r="V283" s="259" t="s">
        <v>1850</v>
      </c>
      <c r="W283" s="259">
        <v>2906709</v>
      </c>
    </row>
    <row r="284" spans="21:23">
      <c r="U284" s="259" t="s">
        <v>41</v>
      </c>
      <c r="V284" s="259" t="s">
        <v>1868</v>
      </c>
      <c r="W284" s="259">
        <v>2906808</v>
      </c>
    </row>
    <row r="285" spans="21:23">
      <c r="U285" s="259" t="s">
        <v>41</v>
      </c>
      <c r="V285" s="259" t="s">
        <v>1885</v>
      </c>
      <c r="W285" s="259">
        <v>2906824</v>
      </c>
    </row>
    <row r="286" spans="21:23">
      <c r="U286" s="259" t="s">
        <v>41</v>
      </c>
      <c r="V286" s="259" t="s">
        <v>1902</v>
      </c>
      <c r="W286" s="259">
        <v>2906857</v>
      </c>
    </row>
    <row r="287" spans="21:23">
      <c r="U287" s="259" t="s">
        <v>41</v>
      </c>
      <c r="V287" s="259" t="s">
        <v>1919</v>
      </c>
      <c r="W287" s="259">
        <v>2906873</v>
      </c>
    </row>
    <row r="288" spans="21:23">
      <c r="U288" s="259" t="s">
        <v>41</v>
      </c>
      <c r="V288" s="259" t="s">
        <v>1936</v>
      </c>
      <c r="W288" s="259">
        <v>2906899</v>
      </c>
    </row>
    <row r="289" spans="21:23">
      <c r="U289" s="259" t="s">
        <v>41</v>
      </c>
      <c r="V289" s="259" t="s">
        <v>1952</v>
      </c>
      <c r="W289" s="259">
        <v>2906907</v>
      </c>
    </row>
    <row r="290" spans="21:23">
      <c r="U290" s="259" t="s">
        <v>41</v>
      </c>
      <c r="V290" s="259" t="s">
        <v>1969</v>
      </c>
      <c r="W290" s="259">
        <v>2907004</v>
      </c>
    </row>
    <row r="291" spans="21:23">
      <c r="U291" s="259" t="s">
        <v>41</v>
      </c>
      <c r="V291" s="259" t="s">
        <v>1987</v>
      </c>
      <c r="W291" s="259">
        <v>2907103</v>
      </c>
    </row>
    <row r="292" spans="21:23">
      <c r="U292" s="259" t="s">
        <v>41</v>
      </c>
      <c r="V292" s="259" t="s">
        <v>2004</v>
      </c>
      <c r="W292" s="259">
        <v>2907202</v>
      </c>
    </row>
    <row r="293" spans="21:23">
      <c r="U293" s="259" t="s">
        <v>41</v>
      </c>
      <c r="V293" s="259" t="s">
        <v>2022</v>
      </c>
      <c r="W293" s="259">
        <v>2907301</v>
      </c>
    </row>
    <row r="294" spans="21:23">
      <c r="U294" s="259" t="s">
        <v>41</v>
      </c>
      <c r="V294" s="259" t="s">
        <v>2040</v>
      </c>
      <c r="W294" s="259">
        <v>2907400</v>
      </c>
    </row>
    <row r="295" spans="21:23">
      <c r="U295" s="259" t="s">
        <v>41</v>
      </c>
      <c r="V295" s="259" t="s">
        <v>2058</v>
      </c>
      <c r="W295" s="259">
        <v>2907509</v>
      </c>
    </row>
    <row r="296" spans="21:23">
      <c r="U296" s="259" t="s">
        <v>41</v>
      </c>
      <c r="V296" s="259" t="s">
        <v>2075</v>
      </c>
      <c r="W296" s="259">
        <v>2907558</v>
      </c>
    </row>
    <row r="297" spans="21:23">
      <c r="U297" s="259" t="s">
        <v>41</v>
      </c>
      <c r="V297" s="259" t="s">
        <v>2091</v>
      </c>
      <c r="W297" s="259">
        <v>2907608</v>
      </c>
    </row>
    <row r="298" spans="21:23">
      <c r="U298" s="259" t="s">
        <v>41</v>
      </c>
      <c r="V298" s="259" t="s">
        <v>2107</v>
      </c>
      <c r="W298" s="259">
        <v>2907707</v>
      </c>
    </row>
    <row r="299" spans="21:23">
      <c r="U299" s="259" t="s">
        <v>41</v>
      </c>
      <c r="V299" s="259" t="s">
        <v>2123</v>
      </c>
      <c r="W299" s="259">
        <v>2907806</v>
      </c>
    </row>
    <row r="300" spans="21:23">
      <c r="U300" s="259" t="s">
        <v>41</v>
      </c>
      <c r="V300" s="259" t="s">
        <v>2139</v>
      </c>
      <c r="W300" s="259">
        <v>2907905</v>
      </c>
    </row>
    <row r="301" spans="21:23">
      <c r="U301" s="259" t="s">
        <v>41</v>
      </c>
      <c r="V301" s="259" t="s">
        <v>2155</v>
      </c>
      <c r="W301" s="259">
        <v>2908002</v>
      </c>
    </row>
    <row r="302" spans="21:23">
      <c r="U302" s="259" t="s">
        <v>41</v>
      </c>
      <c r="V302" s="259" t="s">
        <v>2172</v>
      </c>
      <c r="W302" s="259">
        <v>2908101</v>
      </c>
    </row>
    <row r="303" spans="21:23">
      <c r="U303" s="259" t="s">
        <v>41</v>
      </c>
      <c r="V303" s="259" t="s">
        <v>2189</v>
      </c>
      <c r="W303" s="259">
        <v>2908200</v>
      </c>
    </row>
    <row r="304" spans="21:23">
      <c r="U304" s="259" t="s">
        <v>41</v>
      </c>
      <c r="V304" s="259" t="s">
        <v>2205</v>
      </c>
      <c r="W304" s="259">
        <v>2908309</v>
      </c>
    </row>
    <row r="305" spans="21:23">
      <c r="U305" s="259" t="s">
        <v>41</v>
      </c>
      <c r="V305" s="259" t="s">
        <v>2220</v>
      </c>
      <c r="W305" s="259">
        <v>2908408</v>
      </c>
    </row>
    <row r="306" spans="21:23">
      <c r="U306" s="259" t="s">
        <v>41</v>
      </c>
      <c r="V306" s="259" t="s">
        <v>2236</v>
      </c>
      <c r="W306" s="259">
        <v>2908507</v>
      </c>
    </row>
    <row r="307" spans="21:23">
      <c r="U307" s="259" t="s">
        <v>41</v>
      </c>
      <c r="V307" s="259" t="s">
        <v>1456</v>
      </c>
      <c r="W307" s="259">
        <v>2908606</v>
      </c>
    </row>
    <row r="308" spans="21:23">
      <c r="U308" s="259" t="s">
        <v>41</v>
      </c>
      <c r="V308" s="259" t="s">
        <v>2266</v>
      </c>
      <c r="W308" s="259">
        <v>2908705</v>
      </c>
    </row>
    <row r="309" spans="21:23">
      <c r="U309" s="259" t="s">
        <v>41</v>
      </c>
      <c r="V309" s="259" t="s">
        <v>2281</v>
      </c>
      <c r="W309" s="259">
        <v>2908804</v>
      </c>
    </row>
    <row r="310" spans="21:23">
      <c r="U310" s="259" t="s">
        <v>41</v>
      </c>
      <c r="V310" s="259" t="s">
        <v>2297</v>
      </c>
      <c r="W310" s="259">
        <v>2908903</v>
      </c>
    </row>
    <row r="311" spans="21:23">
      <c r="U311" s="259" t="s">
        <v>41</v>
      </c>
      <c r="V311" s="259" t="s">
        <v>2312</v>
      </c>
      <c r="W311" s="259">
        <v>2909000</v>
      </c>
    </row>
    <row r="312" spans="21:23">
      <c r="U312" s="259" t="s">
        <v>41</v>
      </c>
      <c r="V312" s="259" t="s">
        <v>2326</v>
      </c>
      <c r="W312" s="259">
        <v>2909109</v>
      </c>
    </row>
    <row r="313" spans="21:23">
      <c r="U313" s="259" t="s">
        <v>41</v>
      </c>
      <c r="V313" s="259" t="s">
        <v>2342</v>
      </c>
      <c r="W313" s="259">
        <v>2909208</v>
      </c>
    </row>
    <row r="314" spans="21:23">
      <c r="U314" s="259" t="s">
        <v>41</v>
      </c>
      <c r="V314" s="259" t="s">
        <v>2358</v>
      </c>
      <c r="W314" s="259">
        <v>2909307</v>
      </c>
    </row>
    <row r="315" spans="21:23">
      <c r="U315" s="259" t="s">
        <v>41</v>
      </c>
      <c r="V315" s="259" t="s">
        <v>2372</v>
      </c>
      <c r="W315" s="259">
        <v>2909406</v>
      </c>
    </row>
    <row r="316" spans="21:23">
      <c r="U316" s="259" t="s">
        <v>41</v>
      </c>
      <c r="V316" s="259" t="s">
        <v>2387</v>
      </c>
      <c r="W316" s="259">
        <v>2909505</v>
      </c>
    </row>
    <row r="317" spans="21:23">
      <c r="U317" s="259" t="s">
        <v>41</v>
      </c>
      <c r="V317" s="259" t="s">
        <v>2403</v>
      </c>
      <c r="W317" s="259">
        <v>2909604</v>
      </c>
    </row>
    <row r="318" spans="21:23">
      <c r="U318" s="259" t="s">
        <v>41</v>
      </c>
      <c r="V318" s="259" t="s">
        <v>2419</v>
      </c>
      <c r="W318" s="259">
        <v>2909703</v>
      </c>
    </row>
    <row r="319" spans="21:23">
      <c r="U319" s="259" t="s">
        <v>41</v>
      </c>
      <c r="V319" s="259" t="s">
        <v>2435</v>
      </c>
      <c r="W319" s="259">
        <v>2909802</v>
      </c>
    </row>
    <row r="320" spans="21:23">
      <c r="U320" s="259" t="s">
        <v>41</v>
      </c>
      <c r="V320" s="259" t="s">
        <v>2451</v>
      </c>
      <c r="W320" s="259">
        <v>2909901</v>
      </c>
    </row>
    <row r="321" spans="21:23">
      <c r="U321" s="259" t="s">
        <v>41</v>
      </c>
      <c r="V321" s="259" t="s">
        <v>2465</v>
      </c>
      <c r="W321" s="259">
        <v>2910008</v>
      </c>
    </row>
    <row r="322" spans="21:23">
      <c r="U322" s="259" t="s">
        <v>41</v>
      </c>
      <c r="V322" s="259" t="s">
        <v>2480</v>
      </c>
      <c r="W322" s="259">
        <v>2910057</v>
      </c>
    </row>
    <row r="323" spans="21:23">
      <c r="U323" s="259" t="s">
        <v>41</v>
      </c>
      <c r="V323" s="259" t="s">
        <v>2496</v>
      </c>
      <c r="W323" s="259">
        <v>2910107</v>
      </c>
    </row>
    <row r="324" spans="21:23">
      <c r="U324" s="259" t="s">
        <v>41</v>
      </c>
      <c r="V324" s="259" t="s">
        <v>2510</v>
      </c>
      <c r="W324" s="259">
        <v>2910206</v>
      </c>
    </row>
    <row r="325" spans="21:23">
      <c r="U325" s="259" t="s">
        <v>41</v>
      </c>
      <c r="V325" s="259" t="s">
        <v>2526</v>
      </c>
      <c r="W325" s="259">
        <v>2910305</v>
      </c>
    </row>
    <row r="326" spans="21:23">
      <c r="U326" s="259" t="s">
        <v>41</v>
      </c>
      <c r="V326" s="259" t="s">
        <v>2541</v>
      </c>
      <c r="W326" s="259">
        <v>2910404</v>
      </c>
    </row>
    <row r="327" spans="21:23">
      <c r="U327" s="259" t="s">
        <v>41</v>
      </c>
      <c r="V327" s="259" t="s">
        <v>1948</v>
      </c>
      <c r="W327" s="259">
        <v>2910503</v>
      </c>
    </row>
    <row r="328" spans="21:23">
      <c r="U328" s="259" t="s">
        <v>41</v>
      </c>
      <c r="V328" s="259" t="s">
        <v>2571</v>
      </c>
      <c r="W328" s="259">
        <v>2900504</v>
      </c>
    </row>
    <row r="329" spans="21:23">
      <c r="U329" s="259" t="s">
        <v>41</v>
      </c>
      <c r="V329" s="259" t="s">
        <v>2586</v>
      </c>
      <c r="W329" s="259">
        <v>2910602</v>
      </c>
    </row>
    <row r="330" spans="21:23">
      <c r="U330" s="259" t="s">
        <v>41</v>
      </c>
      <c r="V330" s="259" t="s">
        <v>2602</v>
      </c>
      <c r="W330" s="259">
        <v>2910701</v>
      </c>
    </row>
    <row r="331" spans="21:23">
      <c r="U331" s="259" t="s">
        <v>41</v>
      </c>
      <c r="V331" s="259" t="s">
        <v>2617</v>
      </c>
      <c r="W331" s="259">
        <v>2910727</v>
      </c>
    </row>
    <row r="332" spans="21:23">
      <c r="U332" s="259" t="s">
        <v>41</v>
      </c>
      <c r="V332" s="259" t="s">
        <v>1271</v>
      </c>
      <c r="W332" s="259">
        <v>2910750</v>
      </c>
    </row>
    <row r="333" spans="21:23">
      <c r="U333" s="259" t="s">
        <v>41</v>
      </c>
      <c r="V333" s="259" t="s">
        <v>2644</v>
      </c>
      <c r="W333" s="259">
        <v>2910776</v>
      </c>
    </row>
    <row r="334" spans="21:23">
      <c r="U334" s="259" t="s">
        <v>41</v>
      </c>
      <c r="V334" s="259" t="s">
        <v>2657</v>
      </c>
      <c r="W334" s="259">
        <v>2910800</v>
      </c>
    </row>
    <row r="335" spans="21:23">
      <c r="U335" s="259" t="s">
        <v>41</v>
      </c>
      <c r="V335" s="259" t="s">
        <v>1314</v>
      </c>
      <c r="W335" s="259">
        <v>2910859</v>
      </c>
    </row>
    <row r="336" spans="21:23">
      <c r="U336" s="259" t="s">
        <v>41</v>
      </c>
      <c r="V336" s="259" t="s">
        <v>2686</v>
      </c>
      <c r="W336" s="259">
        <v>2910909</v>
      </c>
    </row>
    <row r="337" spans="21:23">
      <c r="U337" s="259" t="s">
        <v>41</v>
      </c>
      <c r="V337" s="259" t="s">
        <v>2702</v>
      </c>
      <c r="W337" s="259">
        <v>2911006</v>
      </c>
    </row>
    <row r="338" spans="21:23">
      <c r="U338" s="259" t="s">
        <v>41</v>
      </c>
      <c r="V338" s="259" t="s">
        <v>2717</v>
      </c>
      <c r="W338" s="259">
        <v>2911105</v>
      </c>
    </row>
    <row r="339" spans="21:23">
      <c r="U339" s="259" t="s">
        <v>41</v>
      </c>
      <c r="V339" s="259" t="s">
        <v>2733</v>
      </c>
      <c r="W339" s="259">
        <v>2911204</v>
      </c>
    </row>
    <row r="340" spans="21:23">
      <c r="U340" s="259" t="s">
        <v>41</v>
      </c>
      <c r="V340" s="259" t="s">
        <v>2748</v>
      </c>
      <c r="W340" s="259">
        <v>2911253</v>
      </c>
    </row>
    <row r="341" spans="21:23">
      <c r="U341" s="259" t="s">
        <v>41</v>
      </c>
      <c r="V341" s="259" t="s">
        <v>2763</v>
      </c>
      <c r="W341" s="259">
        <v>2911303</v>
      </c>
    </row>
    <row r="342" spans="21:23">
      <c r="U342" s="259" t="s">
        <v>41</v>
      </c>
      <c r="V342" s="259" t="s">
        <v>2779</v>
      </c>
      <c r="W342" s="259">
        <v>2911402</v>
      </c>
    </row>
    <row r="343" spans="21:23">
      <c r="U343" s="259" t="s">
        <v>41</v>
      </c>
      <c r="V343" s="259" t="s">
        <v>2794</v>
      </c>
      <c r="W343" s="259">
        <v>2911501</v>
      </c>
    </row>
    <row r="344" spans="21:23">
      <c r="U344" s="259" t="s">
        <v>41</v>
      </c>
      <c r="V344" s="259" t="s">
        <v>2809</v>
      </c>
      <c r="W344" s="259">
        <v>2911600</v>
      </c>
    </row>
    <row r="345" spans="21:23">
      <c r="U345" s="259" t="s">
        <v>41</v>
      </c>
      <c r="V345" s="259" t="s">
        <v>2824</v>
      </c>
      <c r="W345" s="259">
        <v>2911659</v>
      </c>
    </row>
    <row r="346" spans="21:23">
      <c r="U346" s="259" t="s">
        <v>41</v>
      </c>
      <c r="V346" s="259" t="s">
        <v>2836</v>
      </c>
      <c r="W346" s="259">
        <v>2911709</v>
      </c>
    </row>
    <row r="347" spans="21:23">
      <c r="U347" s="259" t="s">
        <v>41</v>
      </c>
      <c r="V347" s="259" t="s">
        <v>2849</v>
      </c>
      <c r="W347" s="259">
        <v>2911808</v>
      </c>
    </row>
    <row r="348" spans="21:23">
      <c r="U348" s="259" t="s">
        <v>41</v>
      </c>
      <c r="V348" s="259" t="s">
        <v>2862</v>
      </c>
      <c r="W348" s="259">
        <v>2911857</v>
      </c>
    </row>
    <row r="349" spans="21:23">
      <c r="U349" s="259" t="s">
        <v>41</v>
      </c>
      <c r="V349" s="259" t="s">
        <v>2875</v>
      </c>
      <c r="W349" s="259">
        <v>2911907</v>
      </c>
    </row>
    <row r="350" spans="21:23">
      <c r="U350" s="259" t="s">
        <v>41</v>
      </c>
      <c r="V350" s="259" t="s">
        <v>2887</v>
      </c>
      <c r="W350" s="259">
        <v>2912004</v>
      </c>
    </row>
    <row r="351" spans="21:23">
      <c r="U351" s="259" t="s">
        <v>41</v>
      </c>
      <c r="V351" s="259" t="s">
        <v>2900</v>
      </c>
      <c r="W351" s="259">
        <v>2912103</v>
      </c>
    </row>
    <row r="352" spans="21:23">
      <c r="U352" s="259" t="s">
        <v>41</v>
      </c>
      <c r="V352" s="259" t="s">
        <v>2912</v>
      </c>
      <c r="W352" s="259">
        <v>2912202</v>
      </c>
    </row>
    <row r="353" spans="21:23">
      <c r="U353" s="259" t="s">
        <v>41</v>
      </c>
      <c r="V353" s="259" t="s">
        <v>2925</v>
      </c>
      <c r="W353" s="259">
        <v>2912301</v>
      </c>
    </row>
    <row r="354" spans="21:23">
      <c r="U354" s="259" t="s">
        <v>41</v>
      </c>
      <c r="V354" s="259" t="s">
        <v>2936</v>
      </c>
      <c r="W354" s="259">
        <v>2912400</v>
      </c>
    </row>
    <row r="355" spans="21:23">
      <c r="U355" s="259" t="s">
        <v>41</v>
      </c>
      <c r="V355" s="259" t="s">
        <v>2948</v>
      </c>
      <c r="W355" s="259">
        <v>2912509</v>
      </c>
    </row>
    <row r="356" spans="21:23">
      <c r="U356" s="259" t="s">
        <v>41</v>
      </c>
      <c r="V356" s="259" t="s">
        <v>2960</v>
      </c>
      <c r="W356" s="259">
        <v>2912608</v>
      </c>
    </row>
    <row r="357" spans="21:23">
      <c r="U357" s="259" t="s">
        <v>41</v>
      </c>
      <c r="V357" s="259" t="s">
        <v>2972</v>
      </c>
      <c r="W357" s="259">
        <v>2912707</v>
      </c>
    </row>
    <row r="358" spans="21:23">
      <c r="U358" s="259" t="s">
        <v>41</v>
      </c>
      <c r="V358" s="259" t="s">
        <v>2984</v>
      </c>
      <c r="W358" s="259">
        <v>2912806</v>
      </c>
    </row>
    <row r="359" spans="21:23">
      <c r="U359" s="259" t="s">
        <v>41</v>
      </c>
      <c r="V359" s="259" t="s">
        <v>2996</v>
      </c>
      <c r="W359" s="259">
        <v>2912905</v>
      </c>
    </row>
    <row r="360" spans="21:23">
      <c r="U360" s="259" t="s">
        <v>41</v>
      </c>
      <c r="V360" s="259" t="s">
        <v>3009</v>
      </c>
      <c r="W360" s="259">
        <v>2913002</v>
      </c>
    </row>
    <row r="361" spans="21:23">
      <c r="U361" s="259" t="s">
        <v>41</v>
      </c>
      <c r="V361" s="259" t="s">
        <v>3022</v>
      </c>
      <c r="W361" s="259">
        <v>2913101</v>
      </c>
    </row>
    <row r="362" spans="21:23">
      <c r="U362" s="259" t="s">
        <v>41</v>
      </c>
      <c r="V362" s="259" t="s">
        <v>3034</v>
      </c>
      <c r="W362" s="259">
        <v>2913200</v>
      </c>
    </row>
    <row r="363" spans="21:23">
      <c r="U363" s="259" t="s">
        <v>41</v>
      </c>
      <c r="V363" s="259" t="s">
        <v>3046</v>
      </c>
      <c r="W363" s="259">
        <v>2913309</v>
      </c>
    </row>
    <row r="364" spans="21:23">
      <c r="U364" s="259" t="s">
        <v>41</v>
      </c>
      <c r="V364" s="259" t="s">
        <v>3058</v>
      </c>
      <c r="W364" s="259">
        <v>2913408</v>
      </c>
    </row>
    <row r="365" spans="21:23">
      <c r="U365" s="259" t="s">
        <v>41</v>
      </c>
      <c r="V365" s="259" t="s">
        <v>3070</v>
      </c>
      <c r="W365" s="259">
        <v>2913457</v>
      </c>
    </row>
    <row r="366" spans="21:23">
      <c r="U366" s="259" t="s">
        <v>41</v>
      </c>
      <c r="V366" s="259" t="s">
        <v>3082</v>
      </c>
      <c r="W366" s="259">
        <v>2913507</v>
      </c>
    </row>
    <row r="367" spans="21:23">
      <c r="U367" s="259" t="s">
        <v>41</v>
      </c>
      <c r="V367" s="259" t="s">
        <v>3095</v>
      </c>
      <c r="W367" s="259">
        <v>2913606</v>
      </c>
    </row>
    <row r="368" spans="21:23">
      <c r="U368" s="259" t="s">
        <v>41</v>
      </c>
      <c r="V368" s="259" t="s">
        <v>3107</v>
      </c>
      <c r="W368" s="259">
        <v>2913705</v>
      </c>
    </row>
    <row r="369" spans="21:23">
      <c r="U369" s="259" t="s">
        <v>41</v>
      </c>
      <c r="V369" s="259" t="s">
        <v>3119</v>
      </c>
      <c r="W369" s="259">
        <v>2913804</v>
      </c>
    </row>
    <row r="370" spans="21:23">
      <c r="U370" s="259" t="s">
        <v>41</v>
      </c>
      <c r="V370" s="259" t="s">
        <v>3131</v>
      </c>
      <c r="W370" s="259">
        <v>2913903</v>
      </c>
    </row>
    <row r="371" spans="21:23">
      <c r="U371" s="259" t="s">
        <v>41</v>
      </c>
      <c r="V371" s="259" t="s">
        <v>3143</v>
      </c>
      <c r="W371" s="259">
        <v>2914000</v>
      </c>
    </row>
    <row r="372" spans="21:23">
      <c r="U372" s="259" t="s">
        <v>41</v>
      </c>
      <c r="V372" s="259" t="s">
        <v>3154</v>
      </c>
      <c r="W372" s="259">
        <v>2914109</v>
      </c>
    </row>
    <row r="373" spans="21:23">
      <c r="U373" s="259" t="s">
        <v>41</v>
      </c>
      <c r="V373" s="259" t="s">
        <v>3165</v>
      </c>
      <c r="W373" s="259">
        <v>2914208</v>
      </c>
    </row>
    <row r="374" spans="21:23">
      <c r="U374" s="259" t="s">
        <v>41</v>
      </c>
      <c r="V374" s="259" t="s">
        <v>3176</v>
      </c>
      <c r="W374" s="259">
        <v>2914307</v>
      </c>
    </row>
    <row r="375" spans="21:23">
      <c r="U375" s="259" t="s">
        <v>41</v>
      </c>
      <c r="V375" s="259" t="s">
        <v>3187</v>
      </c>
      <c r="W375" s="259">
        <v>2914406</v>
      </c>
    </row>
    <row r="376" spans="21:23">
      <c r="U376" s="259" t="s">
        <v>41</v>
      </c>
      <c r="V376" s="259" t="s">
        <v>3199</v>
      </c>
      <c r="W376" s="259">
        <v>2914505</v>
      </c>
    </row>
    <row r="377" spans="21:23">
      <c r="U377" s="259" t="s">
        <v>41</v>
      </c>
      <c r="V377" s="259" t="s">
        <v>3211</v>
      </c>
      <c r="W377" s="259">
        <v>2914604</v>
      </c>
    </row>
    <row r="378" spans="21:23">
      <c r="U378" s="259" t="s">
        <v>41</v>
      </c>
      <c r="V378" s="259" t="s">
        <v>3223</v>
      </c>
      <c r="W378" s="259">
        <v>2914653</v>
      </c>
    </row>
    <row r="379" spans="21:23">
      <c r="U379" s="259" t="s">
        <v>41</v>
      </c>
      <c r="V379" s="259" t="s">
        <v>3233</v>
      </c>
      <c r="W379" s="259">
        <v>2914703</v>
      </c>
    </row>
    <row r="380" spans="21:23">
      <c r="U380" s="259" t="s">
        <v>41</v>
      </c>
      <c r="V380" s="259" t="s">
        <v>3244</v>
      </c>
      <c r="W380" s="259">
        <v>2914802</v>
      </c>
    </row>
    <row r="381" spans="21:23">
      <c r="U381" s="259" t="s">
        <v>41</v>
      </c>
      <c r="V381" s="259" t="s">
        <v>3254</v>
      </c>
      <c r="W381" s="259">
        <v>2914901</v>
      </c>
    </row>
    <row r="382" spans="21:23">
      <c r="U382" s="259" t="s">
        <v>41</v>
      </c>
      <c r="V382" s="259" t="s">
        <v>3265</v>
      </c>
      <c r="W382" s="259">
        <v>2915007</v>
      </c>
    </row>
    <row r="383" spans="21:23">
      <c r="U383" s="259" t="s">
        <v>41</v>
      </c>
      <c r="V383" s="259" t="s">
        <v>3277</v>
      </c>
      <c r="W383" s="259">
        <v>2915106</v>
      </c>
    </row>
    <row r="384" spans="21:23">
      <c r="U384" s="259" t="s">
        <v>41</v>
      </c>
      <c r="V384" s="259" t="s">
        <v>3288</v>
      </c>
      <c r="W384" s="259">
        <v>2915205</v>
      </c>
    </row>
    <row r="385" spans="21:23">
      <c r="U385" s="259" t="s">
        <v>41</v>
      </c>
      <c r="V385" s="259" t="s">
        <v>3300</v>
      </c>
      <c r="W385" s="259">
        <v>2915304</v>
      </c>
    </row>
    <row r="386" spans="21:23">
      <c r="U386" s="259" t="s">
        <v>41</v>
      </c>
      <c r="V386" s="259" t="s">
        <v>3312</v>
      </c>
      <c r="W386" s="259">
        <v>2915353</v>
      </c>
    </row>
    <row r="387" spans="21:23">
      <c r="U387" s="259" t="s">
        <v>41</v>
      </c>
      <c r="V387" s="259" t="s">
        <v>3323</v>
      </c>
      <c r="W387" s="259">
        <v>2915403</v>
      </c>
    </row>
    <row r="388" spans="21:23">
      <c r="U388" s="259" t="s">
        <v>41</v>
      </c>
      <c r="V388" s="259" t="s">
        <v>3334</v>
      </c>
      <c r="W388" s="259">
        <v>2915502</v>
      </c>
    </row>
    <row r="389" spans="21:23">
      <c r="U389" s="259" t="s">
        <v>41</v>
      </c>
      <c r="V389" s="259" t="s">
        <v>3345</v>
      </c>
      <c r="W389" s="259">
        <v>2915601</v>
      </c>
    </row>
    <row r="390" spans="21:23">
      <c r="U390" s="259" t="s">
        <v>41</v>
      </c>
      <c r="V390" s="259" t="s">
        <v>3355</v>
      </c>
      <c r="W390" s="259">
        <v>2915700</v>
      </c>
    </row>
    <row r="391" spans="21:23">
      <c r="U391" s="259" t="s">
        <v>41</v>
      </c>
      <c r="V391" s="259" t="s">
        <v>1928</v>
      </c>
      <c r="W391" s="259">
        <v>2915809</v>
      </c>
    </row>
    <row r="392" spans="21:23">
      <c r="U392" s="259" t="s">
        <v>41</v>
      </c>
      <c r="V392" s="259" t="s">
        <v>3374</v>
      </c>
      <c r="W392" s="259">
        <v>2915908</v>
      </c>
    </row>
    <row r="393" spans="21:23">
      <c r="U393" s="259" t="s">
        <v>41</v>
      </c>
      <c r="V393" s="259" t="s">
        <v>3384</v>
      </c>
      <c r="W393" s="259">
        <v>2916005</v>
      </c>
    </row>
    <row r="394" spans="21:23">
      <c r="U394" s="259" t="s">
        <v>41</v>
      </c>
      <c r="V394" s="259" t="s">
        <v>3394</v>
      </c>
      <c r="W394" s="259">
        <v>2916104</v>
      </c>
    </row>
    <row r="395" spans="21:23">
      <c r="U395" s="259" t="s">
        <v>41</v>
      </c>
      <c r="V395" s="259" t="s">
        <v>3404</v>
      </c>
      <c r="W395" s="259">
        <v>2916203</v>
      </c>
    </row>
    <row r="396" spans="21:23">
      <c r="U396" s="259" t="s">
        <v>41</v>
      </c>
      <c r="V396" s="259" t="s">
        <v>3414</v>
      </c>
      <c r="W396" s="259">
        <v>2916302</v>
      </c>
    </row>
    <row r="397" spans="21:23">
      <c r="U397" s="259" t="s">
        <v>41</v>
      </c>
      <c r="V397" s="259" t="s">
        <v>3424</v>
      </c>
      <c r="W397" s="259">
        <v>2916401</v>
      </c>
    </row>
    <row r="398" spans="21:23">
      <c r="U398" s="259" t="s">
        <v>41</v>
      </c>
      <c r="V398" s="259" t="s">
        <v>3433</v>
      </c>
      <c r="W398" s="259">
        <v>2916500</v>
      </c>
    </row>
    <row r="399" spans="21:23">
      <c r="U399" s="259" t="s">
        <v>41</v>
      </c>
      <c r="V399" s="259" t="s">
        <v>3442</v>
      </c>
      <c r="W399" s="259">
        <v>2916609</v>
      </c>
    </row>
    <row r="400" spans="21:23">
      <c r="U400" s="259" t="s">
        <v>41</v>
      </c>
      <c r="V400" s="259" t="s">
        <v>3451</v>
      </c>
      <c r="W400" s="259">
        <v>2916708</v>
      </c>
    </row>
    <row r="401" spans="21:23">
      <c r="U401" s="259" t="s">
        <v>41</v>
      </c>
      <c r="V401" s="259" t="s">
        <v>3461</v>
      </c>
      <c r="W401" s="259">
        <v>2916807</v>
      </c>
    </row>
    <row r="402" spans="21:23">
      <c r="U402" s="259" t="s">
        <v>41</v>
      </c>
      <c r="V402" s="259" t="s">
        <v>3471</v>
      </c>
      <c r="W402" s="259">
        <v>2916856</v>
      </c>
    </row>
    <row r="403" spans="21:23">
      <c r="U403" s="259" t="s">
        <v>41</v>
      </c>
      <c r="V403" s="259" t="s">
        <v>3480</v>
      </c>
      <c r="W403" s="259">
        <v>2916906</v>
      </c>
    </row>
    <row r="404" spans="21:23">
      <c r="U404" s="259" t="s">
        <v>41</v>
      </c>
      <c r="V404" s="259" t="s">
        <v>3490</v>
      </c>
      <c r="W404" s="259">
        <v>2917003</v>
      </c>
    </row>
    <row r="405" spans="21:23">
      <c r="U405" s="259" t="s">
        <v>41</v>
      </c>
      <c r="V405" s="259" t="s">
        <v>3499</v>
      </c>
      <c r="W405" s="259">
        <v>2917102</v>
      </c>
    </row>
    <row r="406" spans="21:23">
      <c r="U406" s="259" t="s">
        <v>41</v>
      </c>
      <c r="V406" s="259" t="s">
        <v>3509</v>
      </c>
      <c r="W406" s="259">
        <v>2917201</v>
      </c>
    </row>
    <row r="407" spans="21:23">
      <c r="U407" s="259" t="s">
        <v>41</v>
      </c>
      <c r="V407" s="259" t="s">
        <v>3519</v>
      </c>
      <c r="W407" s="259">
        <v>2917300</v>
      </c>
    </row>
    <row r="408" spans="21:23">
      <c r="U408" s="259" t="s">
        <v>41</v>
      </c>
      <c r="V408" s="259" t="s">
        <v>3529</v>
      </c>
      <c r="W408" s="259">
        <v>2917334</v>
      </c>
    </row>
    <row r="409" spans="21:23">
      <c r="U409" s="259" t="s">
        <v>41</v>
      </c>
      <c r="V409" s="259" t="s">
        <v>3539</v>
      </c>
      <c r="W409" s="259">
        <v>2917359</v>
      </c>
    </row>
    <row r="410" spans="21:23">
      <c r="U410" s="259" t="s">
        <v>41</v>
      </c>
      <c r="V410" s="259" t="s">
        <v>3547</v>
      </c>
      <c r="W410" s="259">
        <v>2917409</v>
      </c>
    </row>
    <row r="411" spans="21:23">
      <c r="U411" s="259" t="s">
        <v>41</v>
      </c>
      <c r="V411" s="259" t="s">
        <v>3557</v>
      </c>
      <c r="W411" s="259">
        <v>2917508</v>
      </c>
    </row>
    <row r="412" spans="21:23">
      <c r="U412" s="259" t="s">
        <v>41</v>
      </c>
      <c r="V412" s="259" t="s">
        <v>3567</v>
      </c>
      <c r="W412" s="259">
        <v>2917607</v>
      </c>
    </row>
    <row r="413" spans="21:23">
      <c r="U413" s="259" t="s">
        <v>41</v>
      </c>
      <c r="V413" s="259" t="s">
        <v>3577</v>
      </c>
      <c r="W413" s="259">
        <v>2917706</v>
      </c>
    </row>
    <row r="414" spans="21:23">
      <c r="U414" s="259" t="s">
        <v>41</v>
      </c>
      <c r="V414" s="259" t="s">
        <v>3587</v>
      </c>
      <c r="W414" s="259">
        <v>2917805</v>
      </c>
    </row>
    <row r="415" spans="21:23">
      <c r="U415" s="259" t="s">
        <v>41</v>
      </c>
      <c r="V415" s="259" t="s">
        <v>1374</v>
      </c>
      <c r="W415" s="259">
        <v>2917904</v>
      </c>
    </row>
    <row r="416" spans="21:23">
      <c r="U416" s="259" t="s">
        <v>41</v>
      </c>
      <c r="V416" s="259" t="s">
        <v>3606</v>
      </c>
      <c r="W416" s="259">
        <v>2918001</v>
      </c>
    </row>
    <row r="417" spans="21:23">
      <c r="U417" s="259" t="s">
        <v>41</v>
      </c>
      <c r="V417" s="259" t="s">
        <v>3615</v>
      </c>
      <c r="W417" s="259">
        <v>2918100</v>
      </c>
    </row>
    <row r="418" spans="21:23">
      <c r="U418" s="259" t="s">
        <v>41</v>
      </c>
      <c r="V418" s="259" t="s">
        <v>3624</v>
      </c>
      <c r="W418" s="259">
        <v>2918209</v>
      </c>
    </row>
    <row r="419" spans="21:23">
      <c r="U419" s="259" t="s">
        <v>41</v>
      </c>
      <c r="V419" s="259" t="s">
        <v>3634</v>
      </c>
      <c r="W419" s="259">
        <v>2918308</v>
      </c>
    </row>
    <row r="420" spans="21:23">
      <c r="U420" s="259" t="s">
        <v>41</v>
      </c>
      <c r="V420" s="259" t="s">
        <v>3644</v>
      </c>
      <c r="W420" s="259">
        <v>2918357</v>
      </c>
    </row>
    <row r="421" spans="21:23">
      <c r="U421" s="259" t="s">
        <v>41</v>
      </c>
      <c r="V421" s="259" t="s">
        <v>3653</v>
      </c>
      <c r="W421" s="259">
        <v>2918407</v>
      </c>
    </row>
    <row r="422" spans="21:23">
      <c r="U422" s="259" t="s">
        <v>41</v>
      </c>
      <c r="V422" s="259" t="s">
        <v>3662</v>
      </c>
      <c r="W422" s="259">
        <v>2918456</v>
      </c>
    </row>
    <row r="423" spans="21:23">
      <c r="U423" s="259" t="s">
        <v>41</v>
      </c>
      <c r="V423" s="259" t="s">
        <v>2673</v>
      </c>
      <c r="W423" s="259">
        <v>2918506</v>
      </c>
    </row>
    <row r="424" spans="21:23">
      <c r="U424" s="259" t="s">
        <v>41</v>
      </c>
      <c r="V424" s="259" t="s">
        <v>3678</v>
      </c>
      <c r="W424" s="259">
        <v>2918555</v>
      </c>
    </row>
    <row r="425" spans="21:23">
      <c r="U425" s="259" t="s">
        <v>41</v>
      </c>
      <c r="V425" s="259" t="s">
        <v>3686</v>
      </c>
      <c r="W425" s="259">
        <v>2918605</v>
      </c>
    </row>
    <row r="426" spans="21:23">
      <c r="U426" s="259" t="s">
        <v>41</v>
      </c>
      <c r="V426" s="259" t="s">
        <v>3695</v>
      </c>
      <c r="W426" s="259">
        <v>2918704</v>
      </c>
    </row>
    <row r="427" spans="21:23">
      <c r="U427" s="259" t="s">
        <v>41</v>
      </c>
      <c r="V427" s="259" t="s">
        <v>3703</v>
      </c>
      <c r="W427" s="259">
        <v>2918753</v>
      </c>
    </row>
    <row r="428" spans="21:23">
      <c r="U428" s="259" t="s">
        <v>41</v>
      </c>
      <c r="V428" s="259" t="s">
        <v>3711</v>
      </c>
      <c r="W428" s="259">
        <v>2918803</v>
      </c>
    </row>
    <row r="429" spans="21:23">
      <c r="U429" s="259" t="s">
        <v>41</v>
      </c>
      <c r="V429" s="259" t="s">
        <v>3718</v>
      </c>
      <c r="W429" s="259">
        <v>2918902</v>
      </c>
    </row>
    <row r="430" spans="21:23">
      <c r="U430" s="259" t="s">
        <v>41</v>
      </c>
      <c r="V430" s="259" t="s">
        <v>3725</v>
      </c>
      <c r="W430" s="259">
        <v>2919009</v>
      </c>
    </row>
    <row r="431" spans="21:23">
      <c r="U431" s="259" t="s">
        <v>41</v>
      </c>
      <c r="V431" s="259" t="s">
        <v>3732</v>
      </c>
      <c r="W431" s="259">
        <v>2919058</v>
      </c>
    </row>
    <row r="432" spans="21:23">
      <c r="U432" s="259" t="s">
        <v>41</v>
      </c>
      <c r="V432" s="259" t="s">
        <v>3739</v>
      </c>
      <c r="W432" s="259">
        <v>2919108</v>
      </c>
    </row>
    <row r="433" spans="21:23">
      <c r="U433" s="259" t="s">
        <v>41</v>
      </c>
      <c r="V433" s="259" t="s">
        <v>3746</v>
      </c>
      <c r="W433" s="259">
        <v>2919157</v>
      </c>
    </row>
    <row r="434" spans="21:23">
      <c r="U434" s="259" t="s">
        <v>41</v>
      </c>
      <c r="V434" s="259" t="s">
        <v>3752</v>
      </c>
      <c r="W434" s="259">
        <v>2919207</v>
      </c>
    </row>
    <row r="435" spans="21:23">
      <c r="U435" s="259" t="s">
        <v>41</v>
      </c>
      <c r="V435" s="259" t="s">
        <v>3758</v>
      </c>
      <c r="W435" s="259">
        <v>2919306</v>
      </c>
    </row>
    <row r="436" spans="21:23">
      <c r="U436" s="259" t="s">
        <v>41</v>
      </c>
      <c r="V436" s="259" t="s">
        <v>3762</v>
      </c>
      <c r="W436" s="259">
        <v>2919405</v>
      </c>
    </row>
    <row r="437" spans="21:23">
      <c r="U437" s="259" t="s">
        <v>41</v>
      </c>
      <c r="V437" s="259" t="s">
        <v>3768</v>
      </c>
      <c r="W437" s="259">
        <v>2919504</v>
      </c>
    </row>
    <row r="438" spans="21:23">
      <c r="U438" s="259" t="s">
        <v>41</v>
      </c>
      <c r="V438" s="259" t="s">
        <v>3774</v>
      </c>
      <c r="W438" s="259">
        <v>2919553</v>
      </c>
    </row>
    <row r="439" spans="21:23">
      <c r="U439" s="259" t="s">
        <v>41</v>
      </c>
      <c r="V439" s="259" t="s">
        <v>3781</v>
      </c>
      <c r="W439" s="259">
        <v>2919603</v>
      </c>
    </row>
    <row r="440" spans="21:23">
      <c r="U440" s="259" t="s">
        <v>41</v>
      </c>
      <c r="V440" s="259" t="s">
        <v>3788</v>
      </c>
      <c r="W440" s="259">
        <v>2919702</v>
      </c>
    </row>
    <row r="441" spans="21:23">
      <c r="U441" s="259" t="s">
        <v>41</v>
      </c>
      <c r="V441" s="259" t="s">
        <v>3795</v>
      </c>
      <c r="W441" s="259">
        <v>2919801</v>
      </c>
    </row>
    <row r="442" spans="21:23">
      <c r="U442" s="259" t="s">
        <v>41</v>
      </c>
      <c r="V442" s="259" t="s">
        <v>3802</v>
      </c>
      <c r="W442" s="259">
        <v>2919900</v>
      </c>
    </row>
    <row r="443" spans="21:23">
      <c r="U443" s="259" t="s">
        <v>41</v>
      </c>
      <c r="V443" s="259" t="s">
        <v>3808</v>
      </c>
      <c r="W443" s="259">
        <v>2919926</v>
      </c>
    </row>
    <row r="444" spans="21:23">
      <c r="U444" s="259" t="s">
        <v>41</v>
      </c>
      <c r="V444" s="259" t="s">
        <v>3815</v>
      </c>
      <c r="W444" s="259">
        <v>2919959</v>
      </c>
    </row>
    <row r="445" spans="21:23">
      <c r="U445" s="259" t="s">
        <v>41</v>
      </c>
      <c r="V445" s="259" t="s">
        <v>3822</v>
      </c>
      <c r="W445" s="259">
        <v>2920007</v>
      </c>
    </row>
    <row r="446" spans="21:23">
      <c r="U446" s="259" t="s">
        <v>41</v>
      </c>
      <c r="V446" s="259" t="s">
        <v>3829</v>
      </c>
      <c r="W446" s="259">
        <v>2920106</v>
      </c>
    </row>
    <row r="447" spans="21:23">
      <c r="U447" s="259" t="s">
        <v>41</v>
      </c>
      <c r="V447" s="259" t="s">
        <v>3835</v>
      </c>
      <c r="W447" s="259">
        <v>2920205</v>
      </c>
    </row>
    <row r="448" spans="21:23">
      <c r="U448" s="259" t="s">
        <v>41</v>
      </c>
      <c r="V448" s="259" t="s">
        <v>3842</v>
      </c>
      <c r="W448" s="259">
        <v>2920304</v>
      </c>
    </row>
    <row r="449" spans="21:23">
      <c r="U449" s="259" t="s">
        <v>41</v>
      </c>
      <c r="V449" s="259" t="s">
        <v>3848</v>
      </c>
      <c r="W449" s="259">
        <v>2920403</v>
      </c>
    </row>
    <row r="450" spans="21:23">
      <c r="U450" s="259" t="s">
        <v>41</v>
      </c>
      <c r="V450" s="259" t="s">
        <v>3855</v>
      </c>
      <c r="W450" s="259">
        <v>2920452</v>
      </c>
    </row>
    <row r="451" spans="21:23">
      <c r="U451" s="259" t="s">
        <v>41</v>
      </c>
      <c r="V451" s="259" t="s">
        <v>3861</v>
      </c>
      <c r="W451" s="259">
        <v>2920502</v>
      </c>
    </row>
    <row r="452" spans="21:23">
      <c r="U452" s="259" t="s">
        <v>41</v>
      </c>
      <c r="V452" s="259" t="s">
        <v>3867</v>
      </c>
      <c r="W452" s="259">
        <v>2920601</v>
      </c>
    </row>
    <row r="453" spans="21:23">
      <c r="U453" s="259" t="s">
        <v>41</v>
      </c>
      <c r="V453" s="259" t="s">
        <v>3872</v>
      </c>
      <c r="W453" s="259">
        <v>2920700</v>
      </c>
    </row>
    <row r="454" spans="21:23">
      <c r="U454" s="259" t="s">
        <v>41</v>
      </c>
      <c r="V454" s="259" t="s">
        <v>3877</v>
      </c>
      <c r="W454" s="259">
        <v>2920809</v>
      </c>
    </row>
    <row r="455" spans="21:23">
      <c r="U455" s="259" t="s">
        <v>41</v>
      </c>
      <c r="V455" s="259" t="s">
        <v>3883</v>
      </c>
      <c r="W455" s="259">
        <v>2920908</v>
      </c>
    </row>
    <row r="456" spans="21:23">
      <c r="U456" s="259" t="s">
        <v>41</v>
      </c>
      <c r="V456" s="259" t="s">
        <v>3889</v>
      </c>
      <c r="W456" s="259">
        <v>2921005</v>
      </c>
    </row>
    <row r="457" spans="21:23">
      <c r="U457" s="259" t="s">
        <v>41</v>
      </c>
      <c r="V457" s="259" t="s">
        <v>3895</v>
      </c>
      <c r="W457" s="259">
        <v>2921054</v>
      </c>
    </row>
    <row r="458" spans="21:23">
      <c r="U458" s="259" t="s">
        <v>41</v>
      </c>
      <c r="V458" s="259" t="s">
        <v>3901</v>
      </c>
      <c r="W458" s="259">
        <v>2921104</v>
      </c>
    </row>
    <row r="459" spans="21:23">
      <c r="U459" s="259" t="s">
        <v>41</v>
      </c>
      <c r="V459" s="259" t="s">
        <v>3907</v>
      </c>
      <c r="W459" s="259">
        <v>2921203</v>
      </c>
    </row>
    <row r="460" spans="21:23">
      <c r="U460" s="259" t="s">
        <v>41</v>
      </c>
      <c r="V460" s="259" t="s">
        <v>2359</v>
      </c>
      <c r="W460" s="259">
        <v>2921302</v>
      </c>
    </row>
    <row r="461" spans="21:23">
      <c r="U461" s="259" t="s">
        <v>41</v>
      </c>
      <c r="V461" s="259" t="s">
        <v>3918</v>
      </c>
      <c r="W461" s="259">
        <v>2921401</v>
      </c>
    </row>
    <row r="462" spans="21:23">
      <c r="U462" s="259" t="s">
        <v>41</v>
      </c>
      <c r="V462" s="259" t="s">
        <v>3924</v>
      </c>
      <c r="W462" s="259">
        <v>2921450</v>
      </c>
    </row>
    <row r="463" spans="21:23">
      <c r="U463" s="259" t="s">
        <v>41</v>
      </c>
      <c r="V463" s="259" t="s">
        <v>3930</v>
      </c>
      <c r="W463" s="259">
        <v>2921500</v>
      </c>
    </row>
    <row r="464" spans="21:23">
      <c r="U464" s="259" t="s">
        <v>41</v>
      </c>
      <c r="V464" s="259" t="s">
        <v>3936</v>
      </c>
      <c r="W464" s="259">
        <v>2921609</v>
      </c>
    </row>
    <row r="465" spans="21:23">
      <c r="U465" s="259" t="s">
        <v>41</v>
      </c>
      <c r="V465" s="259" t="s">
        <v>3942</v>
      </c>
      <c r="W465" s="259">
        <v>2921708</v>
      </c>
    </row>
    <row r="466" spans="21:23">
      <c r="U466" s="259" t="s">
        <v>41</v>
      </c>
      <c r="V466" s="259" t="s">
        <v>3948</v>
      </c>
      <c r="W466" s="259">
        <v>2921807</v>
      </c>
    </row>
    <row r="467" spans="21:23">
      <c r="U467" s="259" t="s">
        <v>41</v>
      </c>
      <c r="V467" s="259" t="s">
        <v>3954</v>
      </c>
      <c r="W467" s="259">
        <v>2921906</v>
      </c>
    </row>
    <row r="468" spans="21:23">
      <c r="U468" s="259" t="s">
        <v>41</v>
      </c>
      <c r="V468" s="259" t="s">
        <v>3959</v>
      </c>
      <c r="W468" s="259">
        <v>2922003</v>
      </c>
    </row>
    <row r="469" spans="21:23">
      <c r="U469" s="259" t="s">
        <v>41</v>
      </c>
      <c r="V469" s="259" t="s">
        <v>3965</v>
      </c>
      <c r="W469" s="259">
        <v>2922052</v>
      </c>
    </row>
    <row r="470" spans="21:23">
      <c r="U470" s="259" t="s">
        <v>41</v>
      </c>
      <c r="V470" s="259" t="s">
        <v>1280</v>
      </c>
      <c r="W470" s="259">
        <v>2922102</v>
      </c>
    </row>
    <row r="471" spans="21:23">
      <c r="U471" s="259" t="s">
        <v>41</v>
      </c>
      <c r="V471" s="259" t="s">
        <v>3975</v>
      </c>
      <c r="W471" s="259">
        <v>2922201</v>
      </c>
    </row>
    <row r="472" spans="21:23">
      <c r="U472" s="259" t="s">
        <v>41</v>
      </c>
      <c r="V472" s="259" t="s">
        <v>3981</v>
      </c>
      <c r="W472" s="259">
        <v>2922250</v>
      </c>
    </row>
    <row r="473" spans="21:23">
      <c r="U473" s="259" t="s">
        <v>41</v>
      </c>
      <c r="V473" s="259" t="s">
        <v>3987</v>
      </c>
      <c r="W473" s="259">
        <v>2922300</v>
      </c>
    </row>
    <row r="474" spans="21:23">
      <c r="U474" s="259" t="s">
        <v>41</v>
      </c>
      <c r="V474" s="259" t="s">
        <v>3992</v>
      </c>
      <c r="W474" s="259">
        <v>2922409</v>
      </c>
    </row>
    <row r="475" spans="21:23">
      <c r="U475" s="259" t="s">
        <v>41</v>
      </c>
      <c r="V475" s="259" t="s">
        <v>1900</v>
      </c>
      <c r="W475" s="259">
        <v>2922508</v>
      </c>
    </row>
    <row r="476" spans="21:23">
      <c r="U476" s="259" t="s">
        <v>41</v>
      </c>
      <c r="V476" s="259" t="s">
        <v>4003</v>
      </c>
      <c r="W476" s="259">
        <v>2922607</v>
      </c>
    </row>
    <row r="477" spans="21:23">
      <c r="U477" s="259" t="s">
        <v>41</v>
      </c>
      <c r="V477" s="259" t="s">
        <v>4009</v>
      </c>
      <c r="W477" s="259">
        <v>2922656</v>
      </c>
    </row>
    <row r="478" spans="21:23">
      <c r="U478" s="259" t="s">
        <v>41</v>
      </c>
      <c r="V478" s="259" t="s">
        <v>4015</v>
      </c>
      <c r="W478" s="259">
        <v>2922706</v>
      </c>
    </row>
    <row r="479" spans="21:23">
      <c r="U479" s="259" t="s">
        <v>41</v>
      </c>
      <c r="V479" s="259" t="s">
        <v>3784</v>
      </c>
      <c r="W479" s="259">
        <v>2922730</v>
      </c>
    </row>
    <row r="480" spans="21:23">
      <c r="U480" s="259" t="s">
        <v>41</v>
      </c>
      <c r="V480" s="259" t="s">
        <v>4026</v>
      </c>
      <c r="W480" s="259">
        <v>2922755</v>
      </c>
    </row>
    <row r="481" spans="21:23">
      <c r="U481" s="259" t="s">
        <v>41</v>
      </c>
      <c r="V481" s="259" t="s">
        <v>4032</v>
      </c>
      <c r="W481" s="259">
        <v>2922805</v>
      </c>
    </row>
    <row r="482" spans="21:23">
      <c r="U482" s="259" t="s">
        <v>41</v>
      </c>
      <c r="V482" s="259" t="s">
        <v>4037</v>
      </c>
      <c r="W482" s="259">
        <v>2922854</v>
      </c>
    </row>
    <row r="483" spans="21:23">
      <c r="U483" s="259" t="s">
        <v>41</v>
      </c>
      <c r="V483" s="259" t="s">
        <v>4043</v>
      </c>
      <c r="W483" s="259">
        <v>2922904</v>
      </c>
    </row>
    <row r="484" spans="21:23">
      <c r="U484" s="259" t="s">
        <v>41</v>
      </c>
      <c r="V484" s="259" t="s">
        <v>4049</v>
      </c>
      <c r="W484" s="259">
        <v>2923001</v>
      </c>
    </row>
    <row r="485" spans="21:23">
      <c r="U485" s="259" t="s">
        <v>41</v>
      </c>
      <c r="V485" s="259" t="s">
        <v>3243</v>
      </c>
      <c r="W485" s="259">
        <v>2923035</v>
      </c>
    </row>
    <row r="486" spans="21:23">
      <c r="U486" s="259" t="s">
        <v>41</v>
      </c>
      <c r="V486" s="259" t="s">
        <v>4060</v>
      </c>
      <c r="W486" s="259">
        <v>2923050</v>
      </c>
    </row>
    <row r="487" spans="21:23">
      <c r="U487" s="259" t="s">
        <v>41</v>
      </c>
      <c r="V487" s="259" t="s">
        <v>4066</v>
      </c>
      <c r="W487" s="259">
        <v>2923100</v>
      </c>
    </row>
    <row r="488" spans="21:23">
      <c r="U488" s="259" t="s">
        <v>41</v>
      </c>
      <c r="V488" s="259" t="s">
        <v>4072</v>
      </c>
      <c r="W488" s="259">
        <v>2923209</v>
      </c>
    </row>
    <row r="489" spans="21:23">
      <c r="U489" s="259" t="s">
        <v>41</v>
      </c>
      <c r="V489" s="259" t="s">
        <v>4077</v>
      </c>
      <c r="W489" s="259">
        <v>2923308</v>
      </c>
    </row>
    <row r="490" spans="21:23">
      <c r="U490" s="259" t="s">
        <v>41</v>
      </c>
      <c r="V490" s="259" t="s">
        <v>4083</v>
      </c>
      <c r="W490" s="259">
        <v>2923357</v>
      </c>
    </row>
    <row r="491" spans="21:23">
      <c r="U491" s="259" t="s">
        <v>41</v>
      </c>
      <c r="V491" s="259" t="s">
        <v>4088</v>
      </c>
      <c r="W491" s="259">
        <v>2923407</v>
      </c>
    </row>
    <row r="492" spans="21:23">
      <c r="U492" s="259" t="s">
        <v>41</v>
      </c>
      <c r="V492" s="259" t="s">
        <v>4094</v>
      </c>
      <c r="W492" s="259">
        <v>2923506</v>
      </c>
    </row>
    <row r="493" spans="21:23">
      <c r="U493" s="259" t="s">
        <v>41</v>
      </c>
      <c r="V493" s="259" t="s">
        <v>4100</v>
      </c>
      <c r="W493" s="259">
        <v>2923605</v>
      </c>
    </row>
    <row r="494" spans="21:23">
      <c r="U494" s="259" t="s">
        <v>41</v>
      </c>
      <c r="V494" s="259" t="s">
        <v>4106</v>
      </c>
      <c r="W494" s="259">
        <v>2923704</v>
      </c>
    </row>
    <row r="495" spans="21:23">
      <c r="U495" s="259" t="s">
        <v>41</v>
      </c>
      <c r="V495" s="259" t="s">
        <v>4112</v>
      </c>
      <c r="W495" s="259">
        <v>2923803</v>
      </c>
    </row>
    <row r="496" spans="21:23">
      <c r="U496" s="259" t="s">
        <v>41</v>
      </c>
      <c r="V496" s="259" t="s">
        <v>4117</v>
      </c>
      <c r="W496" s="259">
        <v>2923902</v>
      </c>
    </row>
    <row r="497" spans="21:23">
      <c r="U497" s="259" t="s">
        <v>41</v>
      </c>
      <c r="V497" s="259" t="s">
        <v>4123</v>
      </c>
      <c r="W497" s="259">
        <v>2924009</v>
      </c>
    </row>
    <row r="498" spans="21:23">
      <c r="U498" s="259" t="s">
        <v>41</v>
      </c>
      <c r="V498" s="259" t="s">
        <v>4129</v>
      </c>
      <c r="W498" s="259">
        <v>2924058</v>
      </c>
    </row>
    <row r="499" spans="21:23">
      <c r="U499" s="259" t="s">
        <v>41</v>
      </c>
      <c r="V499" s="259" t="s">
        <v>4135</v>
      </c>
      <c r="W499" s="259">
        <v>2924108</v>
      </c>
    </row>
    <row r="500" spans="21:23">
      <c r="U500" s="259" t="s">
        <v>41</v>
      </c>
      <c r="V500" s="259" t="s">
        <v>4140</v>
      </c>
      <c r="W500" s="259">
        <v>2924207</v>
      </c>
    </row>
    <row r="501" spans="21:23">
      <c r="U501" s="259" t="s">
        <v>41</v>
      </c>
      <c r="V501" s="259" t="s">
        <v>4145</v>
      </c>
      <c r="W501" s="259">
        <v>2924306</v>
      </c>
    </row>
    <row r="502" spans="21:23">
      <c r="U502" s="259" t="s">
        <v>41</v>
      </c>
      <c r="V502" s="259" t="s">
        <v>4150</v>
      </c>
      <c r="W502" s="259">
        <v>2924405</v>
      </c>
    </row>
    <row r="503" spans="21:23">
      <c r="U503" s="259" t="s">
        <v>41</v>
      </c>
      <c r="V503" s="259" t="s">
        <v>4155</v>
      </c>
      <c r="W503" s="259">
        <v>2924504</v>
      </c>
    </row>
    <row r="504" spans="21:23">
      <c r="U504" s="259" t="s">
        <v>41</v>
      </c>
      <c r="V504" s="259" t="s">
        <v>4160</v>
      </c>
      <c r="W504" s="259">
        <v>2924603</v>
      </c>
    </row>
    <row r="505" spans="21:23">
      <c r="U505" s="259" t="s">
        <v>41</v>
      </c>
      <c r="V505" s="259" t="s">
        <v>4165</v>
      </c>
      <c r="W505" s="259">
        <v>2924652</v>
      </c>
    </row>
    <row r="506" spans="21:23">
      <c r="U506" s="259" t="s">
        <v>41</v>
      </c>
      <c r="V506" s="259" t="s">
        <v>4170</v>
      </c>
      <c r="W506" s="259">
        <v>2924678</v>
      </c>
    </row>
    <row r="507" spans="21:23">
      <c r="U507" s="259" t="s">
        <v>41</v>
      </c>
      <c r="V507" s="259" t="s">
        <v>4175</v>
      </c>
      <c r="W507" s="259">
        <v>2924702</v>
      </c>
    </row>
    <row r="508" spans="21:23">
      <c r="U508" s="259" t="s">
        <v>41</v>
      </c>
      <c r="V508" s="259" t="s">
        <v>4180</v>
      </c>
      <c r="W508" s="259">
        <v>2924801</v>
      </c>
    </row>
    <row r="509" spans="21:23">
      <c r="U509" s="259" t="s">
        <v>41</v>
      </c>
      <c r="V509" s="259" t="s">
        <v>4185</v>
      </c>
      <c r="W509" s="259">
        <v>2924900</v>
      </c>
    </row>
    <row r="510" spans="21:23">
      <c r="U510" s="259" t="s">
        <v>41</v>
      </c>
      <c r="V510" s="259" t="s">
        <v>4022</v>
      </c>
      <c r="W510" s="259">
        <v>2925006</v>
      </c>
    </row>
    <row r="511" spans="21:23">
      <c r="U511" s="259" t="s">
        <v>41</v>
      </c>
      <c r="V511" s="259" t="s">
        <v>4194</v>
      </c>
      <c r="W511" s="259">
        <v>2925105</v>
      </c>
    </row>
    <row r="512" spans="21:23">
      <c r="U512" s="259" t="s">
        <v>41</v>
      </c>
      <c r="V512" s="259" t="s">
        <v>4199</v>
      </c>
      <c r="W512" s="259">
        <v>2925204</v>
      </c>
    </row>
    <row r="513" spans="21:23">
      <c r="U513" s="259" t="s">
        <v>41</v>
      </c>
      <c r="V513" s="259" t="s">
        <v>4204</v>
      </c>
      <c r="W513" s="259">
        <v>2925253</v>
      </c>
    </row>
    <row r="514" spans="21:23">
      <c r="U514" s="259" t="s">
        <v>41</v>
      </c>
      <c r="V514" s="259" t="s">
        <v>4209</v>
      </c>
      <c r="W514" s="259">
        <v>2925303</v>
      </c>
    </row>
    <row r="515" spans="21:23">
      <c r="U515" s="259" t="s">
        <v>41</v>
      </c>
      <c r="V515" s="259" t="s">
        <v>4214</v>
      </c>
      <c r="W515" s="259">
        <v>2925402</v>
      </c>
    </row>
    <row r="516" spans="21:23">
      <c r="U516" s="259" t="s">
        <v>41</v>
      </c>
      <c r="V516" s="259" t="s">
        <v>4218</v>
      </c>
      <c r="W516" s="259">
        <v>2925501</v>
      </c>
    </row>
    <row r="517" spans="21:23">
      <c r="U517" s="259" t="s">
        <v>41</v>
      </c>
      <c r="V517" s="259" t="s">
        <v>2927</v>
      </c>
      <c r="W517" s="259">
        <v>2925600</v>
      </c>
    </row>
    <row r="518" spans="21:23">
      <c r="U518" s="259" t="s">
        <v>41</v>
      </c>
      <c r="V518" s="259" t="s">
        <v>4227</v>
      </c>
      <c r="W518" s="259">
        <v>2925709</v>
      </c>
    </row>
    <row r="519" spans="21:23">
      <c r="U519" s="259" t="s">
        <v>41</v>
      </c>
      <c r="V519" s="259" t="s">
        <v>4232</v>
      </c>
      <c r="W519" s="259">
        <v>2925758</v>
      </c>
    </row>
    <row r="520" spans="21:23">
      <c r="U520" s="259" t="s">
        <v>41</v>
      </c>
      <c r="V520" s="259" t="s">
        <v>2989</v>
      </c>
      <c r="W520" s="259">
        <v>2925808</v>
      </c>
    </row>
    <row r="521" spans="21:23">
      <c r="U521" s="259" t="s">
        <v>41</v>
      </c>
      <c r="V521" s="259" t="s">
        <v>4241</v>
      </c>
      <c r="W521" s="259">
        <v>2925907</v>
      </c>
    </row>
    <row r="522" spans="21:23">
      <c r="U522" s="259" t="s">
        <v>41</v>
      </c>
      <c r="V522" s="259" t="s">
        <v>4246</v>
      </c>
      <c r="W522" s="259">
        <v>2925931</v>
      </c>
    </row>
    <row r="523" spans="21:23">
      <c r="U523" s="259" t="s">
        <v>41</v>
      </c>
      <c r="V523" s="259" t="s">
        <v>4251</v>
      </c>
      <c r="W523" s="259">
        <v>2925956</v>
      </c>
    </row>
    <row r="524" spans="21:23">
      <c r="U524" s="259" t="s">
        <v>41</v>
      </c>
      <c r="V524" s="259" t="s">
        <v>4255</v>
      </c>
      <c r="W524" s="259">
        <v>2926004</v>
      </c>
    </row>
    <row r="525" spans="21:23">
      <c r="U525" s="259" t="s">
        <v>41</v>
      </c>
      <c r="V525" s="259" t="s">
        <v>4259</v>
      </c>
      <c r="W525" s="259">
        <v>2926103</v>
      </c>
    </row>
    <row r="526" spans="21:23">
      <c r="U526" s="259" t="s">
        <v>41</v>
      </c>
      <c r="V526" s="259" t="s">
        <v>4264</v>
      </c>
      <c r="W526" s="259">
        <v>2926202</v>
      </c>
    </row>
    <row r="527" spans="21:23">
      <c r="U527" s="259" t="s">
        <v>41</v>
      </c>
      <c r="V527" s="259" t="s">
        <v>4269</v>
      </c>
      <c r="W527" s="259">
        <v>2926301</v>
      </c>
    </row>
    <row r="528" spans="21:23">
      <c r="U528" s="259" t="s">
        <v>41</v>
      </c>
      <c r="V528" s="259" t="s">
        <v>2446</v>
      </c>
      <c r="W528" s="259">
        <v>2926400</v>
      </c>
    </row>
    <row r="529" spans="21:23">
      <c r="U529" s="259" t="s">
        <v>41</v>
      </c>
      <c r="V529" s="259" t="s">
        <v>4277</v>
      </c>
      <c r="W529" s="259">
        <v>2926509</v>
      </c>
    </row>
    <row r="530" spans="21:23">
      <c r="U530" s="259" t="s">
        <v>41</v>
      </c>
      <c r="V530" s="259" t="s">
        <v>4281</v>
      </c>
      <c r="W530" s="259">
        <v>2926608</v>
      </c>
    </row>
    <row r="531" spans="21:23">
      <c r="U531" s="259" t="s">
        <v>41</v>
      </c>
      <c r="V531" s="259" t="s">
        <v>4286</v>
      </c>
      <c r="W531" s="259">
        <v>2926657</v>
      </c>
    </row>
    <row r="532" spans="21:23">
      <c r="U532" s="259" t="s">
        <v>41</v>
      </c>
      <c r="V532" s="259" t="s">
        <v>4291</v>
      </c>
      <c r="W532" s="259">
        <v>2926707</v>
      </c>
    </row>
    <row r="533" spans="21:23">
      <c r="U533" s="259" t="s">
        <v>41</v>
      </c>
      <c r="V533" s="259" t="s">
        <v>4296</v>
      </c>
      <c r="W533" s="259">
        <v>2926806</v>
      </c>
    </row>
    <row r="534" spans="21:23">
      <c r="U534" s="259" t="s">
        <v>41</v>
      </c>
      <c r="V534" s="259" t="s">
        <v>4301</v>
      </c>
      <c r="W534" s="259">
        <v>2926905</v>
      </c>
    </row>
    <row r="535" spans="21:23">
      <c r="U535" s="259" t="s">
        <v>41</v>
      </c>
      <c r="V535" s="259" t="s">
        <v>4306</v>
      </c>
      <c r="W535" s="259">
        <v>2927002</v>
      </c>
    </row>
    <row r="536" spans="21:23">
      <c r="U536" s="259" t="s">
        <v>41</v>
      </c>
      <c r="V536" s="259" t="s">
        <v>4311</v>
      </c>
      <c r="W536" s="259">
        <v>2927101</v>
      </c>
    </row>
    <row r="537" spans="21:23">
      <c r="U537" s="259" t="s">
        <v>41</v>
      </c>
      <c r="V537" s="259" t="s">
        <v>2505</v>
      </c>
      <c r="W537" s="259">
        <v>2927200</v>
      </c>
    </row>
    <row r="538" spans="21:23">
      <c r="U538" s="259" t="s">
        <v>41</v>
      </c>
      <c r="V538" s="259" t="s">
        <v>4320</v>
      </c>
      <c r="W538" s="259">
        <v>2927309</v>
      </c>
    </row>
    <row r="539" spans="21:23">
      <c r="U539" s="259" t="s">
        <v>41</v>
      </c>
      <c r="V539" s="259" t="s">
        <v>4325</v>
      </c>
      <c r="W539" s="259">
        <v>2927408</v>
      </c>
    </row>
    <row r="540" spans="21:23">
      <c r="U540" s="259" t="s">
        <v>41</v>
      </c>
      <c r="V540" s="259" t="s">
        <v>4330</v>
      </c>
      <c r="W540" s="259">
        <v>2927507</v>
      </c>
    </row>
    <row r="541" spans="21:23">
      <c r="U541" s="259" t="s">
        <v>41</v>
      </c>
      <c r="V541" s="259" t="s">
        <v>4335</v>
      </c>
      <c r="W541" s="259">
        <v>2927606</v>
      </c>
    </row>
    <row r="542" spans="21:23">
      <c r="U542" s="259" t="s">
        <v>41</v>
      </c>
      <c r="V542" s="259" t="s">
        <v>4340</v>
      </c>
      <c r="W542" s="259">
        <v>2927705</v>
      </c>
    </row>
    <row r="543" spans="21:23">
      <c r="U543" s="259" t="s">
        <v>41</v>
      </c>
      <c r="V543" s="259" t="s">
        <v>4345</v>
      </c>
      <c r="W543" s="259">
        <v>2927804</v>
      </c>
    </row>
    <row r="544" spans="21:23">
      <c r="U544" s="259" t="s">
        <v>41</v>
      </c>
      <c r="V544" s="259" t="s">
        <v>3085</v>
      </c>
      <c r="W544" s="259">
        <v>2927903</v>
      </c>
    </row>
    <row r="545" spans="21:23">
      <c r="U545" s="259" t="s">
        <v>41</v>
      </c>
      <c r="V545" s="259" t="s">
        <v>3098</v>
      </c>
      <c r="W545" s="259">
        <v>2928059</v>
      </c>
    </row>
    <row r="546" spans="21:23">
      <c r="U546" s="259" t="s">
        <v>41</v>
      </c>
      <c r="V546" s="259" t="s">
        <v>4358</v>
      </c>
      <c r="W546" s="259">
        <v>2928109</v>
      </c>
    </row>
    <row r="547" spans="21:23">
      <c r="U547" s="259" t="s">
        <v>41</v>
      </c>
      <c r="V547" s="259" t="s">
        <v>4362</v>
      </c>
      <c r="W547" s="259">
        <v>2928406</v>
      </c>
    </row>
    <row r="548" spans="21:23">
      <c r="U548" s="259" t="s">
        <v>41</v>
      </c>
      <c r="V548" s="259" t="s">
        <v>3192</v>
      </c>
      <c r="W548" s="259">
        <v>2928505</v>
      </c>
    </row>
    <row r="549" spans="21:23">
      <c r="U549" s="259" t="s">
        <v>41</v>
      </c>
      <c r="V549" s="259" t="s">
        <v>4371</v>
      </c>
      <c r="W549" s="259">
        <v>2928000</v>
      </c>
    </row>
    <row r="550" spans="21:23">
      <c r="U550" s="259" t="s">
        <v>41</v>
      </c>
      <c r="V550" s="259" t="s">
        <v>395</v>
      </c>
      <c r="W550" s="259">
        <v>2928208</v>
      </c>
    </row>
    <row r="551" spans="21:23">
      <c r="U551" s="259" t="s">
        <v>41</v>
      </c>
      <c r="V551" s="259" t="s">
        <v>4380</v>
      </c>
      <c r="W551" s="259">
        <v>2928307</v>
      </c>
    </row>
    <row r="552" spans="21:23">
      <c r="U552" s="259" t="s">
        <v>41</v>
      </c>
      <c r="V552" s="259" t="s">
        <v>4385</v>
      </c>
      <c r="W552" s="259">
        <v>2928604</v>
      </c>
    </row>
    <row r="553" spans="21:23">
      <c r="U553" s="259" t="s">
        <v>41</v>
      </c>
      <c r="V553" s="259" t="s">
        <v>4390</v>
      </c>
      <c r="W553" s="259">
        <v>2928703</v>
      </c>
    </row>
    <row r="554" spans="21:23">
      <c r="U554" s="259" t="s">
        <v>41</v>
      </c>
      <c r="V554" s="259" t="s">
        <v>4394</v>
      </c>
      <c r="W554" s="259">
        <v>2928802</v>
      </c>
    </row>
    <row r="555" spans="21:23">
      <c r="U555" s="259" t="s">
        <v>41</v>
      </c>
      <c r="V555" s="259" t="s">
        <v>4399</v>
      </c>
      <c r="W555" s="259">
        <v>2928901</v>
      </c>
    </row>
    <row r="556" spans="21:23">
      <c r="U556" s="259" t="s">
        <v>41</v>
      </c>
      <c r="V556" s="259" t="s">
        <v>1607</v>
      </c>
      <c r="W556" s="259">
        <v>2928950</v>
      </c>
    </row>
    <row r="557" spans="21:23">
      <c r="U557" s="259" t="s">
        <v>41</v>
      </c>
      <c r="V557" s="259" t="s">
        <v>4408</v>
      </c>
      <c r="W557" s="259">
        <v>2929107</v>
      </c>
    </row>
    <row r="558" spans="21:23">
      <c r="U558" s="259" t="s">
        <v>41</v>
      </c>
      <c r="V558" s="259" t="s">
        <v>4413</v>
      </c>
      <c r="W558" s="259">
        <v>2929008</v>
      </c>
    </row>
    <row r="559" spans="21:23">
      <c r="U559" s="259" t="s">
        <v>41</v>
      </c>
      <c r="V559" s="259" t="s">
        <v>4418</v>
      </c>
      <c r="W559" s="259">
        <v>2929057</v>
      </c>
    </row>
    <row r="560" spans="21:23">
      <c r="U560" s="259" t="s">
        <v>41</v>
      </c>
      <c r="V560" s="259" t="s">
        <v>4422</v>
      </c>
      <c r="W560" s="259">
        <v>2929206</v>
      </c>
    </row>
    <row r="561" spans="21:23">
      <c r="U561" s="259" t="s">
        <v>41</v>
      </c>
      <c r="V561" s="259" t="s">
        <v>4427</v>
      </c>
      <c r="W561" s="259">
        <v>2929255</v>
      </c>
    </row>
    <row r="562" spans="21:23">
      <c r="U562" s="259" t="s">
        <v>41</v>
      </c>
      <c r="V562" s="259" t="s">
        <v>4432</v>
      </c>
      <c r="W562" s="259">
        <v>2929305</v>
      </c>
    </row>
    <row r="563" spans="21:23">
      <c r="U563" s="259" t="s">
        <v>41</v>
      </c>
      <c r="V563" s="259" t="s">
        <v>4437</v>
      </c>
      <c r="W563" s="259">
        <v>2929354</v>
      </c>
    </row>
    <row r="564" spans="21:23">
      <c r="U564" s="259" t="s">
        <v>41</v>
      </c>
      <c r="V564" s="259" t="s">
        <v>4441</v>
      </c>
      <c r="W564" s="259">
        <v>2929370</v>
      </c>
    </row>
    <row r="565" spans="21:23">
      <c r="U565" s="259" t="s">
        <v>41</v>
      </c>
      <c r="V565" s="259" t="s">
        <v>4446</v>
      </c>
      <c r="W565" s="259">
        <v>2929404</v>
      </c>
    </row>
    <row r="566" spans="21:23">
      <c r="U566" s="259" t="s">
        <v>41</v>
      </c>
      <c r="V566" s="259" t="s">
        <v>4451</v>
      </c>
      <c r="W566" s="259">
        <v>2929503</v>
      </c>
    </row>
    <row r="567" spans="21:23">
      <c r="U567" s="259" t="s">
        <v>41</v>
      </c>
      <c r="V567" s="259" t="s">
        <v>4456</v>
      </c>
      <c r="W567" s="259">
        <v>2929602</v>
      </c>
    </row>
    <row r="568" spans="21:23">
      <c r="U568" s="259" t="s">
        <v>41</v>
      </c>
      <c r="V568" s="259" t="s">
        <v>4461</v>
      </c>
      <c r="W568" s="259">
        <v>2929701</v>
      </c>
    </row>
    <row r="569" spans="21:23">
      <c r="U569" s="259" t="s">
        <v>41</v>
      </c>
      <c r="V569" s="259" t="s">
        <v>4466</v>
      </c>
      <c r="W569" s="259">
        <v>2929750</v>
      </c>
    </row>
    <row r="570" spans="21:23">
      <c r="U570" s="259" t="s">
        <v>41</v>
      </c>
      <c r="V570" s="259" t="s">
        <v>4470</v>
      </c>
      <c r="W570" s="259">
        <v>2929800</v>
      </c>
    </row>
    <row r="571" spans="21:23">
      <c r="U571" s="259" t="s">
        <v>41</v>
      </c>
      <c r="V571" s="259" t="s">
        <v>4475</v>
      </c>
      <c r="W571" s="259">
        <v>2929909</v>
      </c>
    </row>
    <row r="572" spans="21:23">
      <c r="U572" s="259" t="s">
        <v>41</v>
      </c>
      <c r="V572" s="259" t="s">
        <v>4480</v>
      </c>
      <c r="W572" s="259">
        <v>2930006</v>
      </c>
    </row>
    <row r="573" spans="21:23">
      <c r="U573" s="259" t="s">
        <v>41</v>
      </c>
      <c r="V573" s="259" t="s">
        <v>4485</v>
      </c>
      <c r="W573" s="259">
        <v>2930105</v>
      </c>
    </row>
    <row r="574" spans="21:23">
      <c r="U574" s="259" t="s">
        <v>41</v>
      </c>
      <c r="V574" s="259" t="s">
        <v>4490</v>
      </c>
      <c r="W574" s="259">
        <v>2930204</v>
      </c>
    </row>
    <row r="575" spans="21:23">
      <c r="U575" s="259" t="s">
        <v>41</v>
      </c>
      <c r="V575" s="259" t="s">
        <v>4495</v>
      </c>
      <c r="W575" s="259">
        <v>2930154</v>
      </c>
    </row>
    <row r="576" spans="21:23">
      <c r="U576" s="259" t="s">
        <v>41</v>
      </c>
      <c r="V576" s="259" t="s">
        <v>4500</v>
      </c>
      <c r="W576" s="259">
        <v>2930303</v>
      </c>
    </row>
    <row r="577" spans="21:23">
      <c r="U577" s="259" t="s">
        <v>41</v>
      </c>
      <c r="V577" s="259" t="s">
        <v>4505</v>
      </c>
      <c r="W577" s="259">
        <v>2930402</v>
      </c>
    </row>
    <row r="578" spans="21:23">
      <c r="U578" s="259" t="s">
        <v>41</v>
      </c>
      <c r="V578" s="259" t="s">
        <v>2896</v>
      </c>
      <c r="W578" s="259">
        <v>2930501</v>
      </c>
    </row>
    <row r="579" spans="21:23">
      <c r="U579" s="259" t="s">
        <v>41</v>
      </c>
      <c r="V579" s="259" t="s">
        <v>4514</v>
      </c>
      <c r="W579" s="259">
        <v>2930600</v>
      </c>
    </row>
    <row r="580" spans="21:23">
      <c r="U580" s="259" t="s">
        <v>41</v>
      </c>
      <c r="V580" s="259" t="s">
        <v>4519</v>
      </c>
      <c r="W580" s="259">
        <v>2930709</v>
      </c>
    </row>
    <row r="581" spans="21:23">
      <c r="U581" s="259" t="s">
        <v>41</v>
      </c>
      <c r="V581" s="259" t="s">
        <v>4524</v>
      </c>
      <c r="W581" s="259">
        <v>2930758</v>
      </c>
    </row>
    <row r="582" spans="21:23">
      <c r="U582" s="259" t="s">
        <v>41</v>
      </c>
      <c r="V582" s="259" t="s">
        <v>4529</v>
      </c>
      <c r="W582" s="259">
        <v>2930766</v>
      </c>
    </row>
    <row r="583" spans="21:23">
      <c r="U583" s="259" t="s">
        <v>41</v>
      </c>
      <c r="V583" s="259" t="s">
        <v>4534</v>
      </c>
      <c r="W583" s="259">
        <v>2930774</v>
      </c>
    </row>
    <row r="584" spans="21:23">
      <c r="U584" s="259" t="s">
        <v>41</v>
      </c>
      <c r="V584" s="259" t="s">
        <v>4538</v>
      </c>
      <c r="W584" s="259">
        <v>2930808</v>
      </c>
    </row>
    <row r="585" spans="21:23">
      <c r="U585" s="259" t="s">
        <v>41</v>
      </c>
      <c r="V585" s="259" t="s">
        <v>4542</v>
      </c>
      <c r="W585" s="259">
        <v>2930907</v>
      </c>
    </row>
    <row r="586" spans="21:23">
      <c r="U586" s="259" t="s">
        <v>41</v>
      </c>
      <c r="V586" s="259" t="s">
        <v>4547</v>
      </c>
      <c r="W586" s="259">
        <v>2931004</v>
      </c>
    </row>
    <row r="587" spans="21:23">
      <c r="U587" s="259" t="s">
        <v>41</v>
      </c>
      <c r="V587" s="259" t="s">
        <v>4552</v>
      </c>
      <c r="W587" s="259">
        <v>2931053</v>
      </c>
    </row>
    <row r="588" spans="21:23">
      <c r="U588" s="259" t="s">
        <v>41</v>
      </c>
      <c r="V588" s="259" t="s">
        <v>4557</v>
      </c>
      <c r="W588" s="259">
        <v>2931103</v>
      </c>
    </row>
    <row r="589" spans="21:23">
      <c r="U589" s="259" t="s">
        <v>41</v>
      </c>
      <c r="V589" s="259" t="s">
        <v>3609</v>
      </c>
      <c r="W589" s="259">
        <v>2931202</v>
      </c>
    </row>
    <row r="590" spans="21:23">
      <c r="U590" s="259" t="s">
        <v>41</v>
      </c>
      <c r="V590" s="259" t="s">
        <v>4565</v>
      </c>
      <c r="W590" s="259">
        <v>2931301</v>
      </c>
    </row>
    <row r="591" spans="21:23">
      <c r="U591" s="259" t="s">
        <v>41</v>
      </c>
      <c r="V591" s="259" t="s">
        <v>4569</v>
      </c>
      <c r="W591" s="259">
        <v>2931350</v>
      </c>
    </row>
    <row r="592" spans="21:23">
      <c r="U592" s="259" t="s">
        <v>41</v>
      </c>
      <c r="V592" s="259" t="s">
        <v>4574</v>
      </c>
      <c r="W592" s="259">
        <v>2931400</v>
      </c>
    </row>
    <row r="593" spans="21:23">
      <c r="U593" s="259" t="s">
        <v>41</v>
      </c>
      <c r="V593" s="259" t="s">
        <v>4579</v>
      </c>
      <c r="W593" s="259">
        <v>2931509</v>
      </c>
    </row>
    <row r="594" spans="21:23">
      <c r="U594" s="259" t="s">
        <v>41</v>
      </c>
      <c r="V594" s="259" t="s">
        <v>4584</v>
      </c>
      <c r="W594" s="259">
        <v>2931608</v>
      </c>
    </row>
    <row r="595" spans="21:23">
      <c r="U595" s="259" t="s">
        <v>41</v>
      </c>
      <c r="V595" s="259" t="s">
        <v>3182</v>
      </c>
      <c r="W595" s="259">
        <v>2931707</v>
      </c>
    </row>
    <row r="596" spans="21:23">
      <c r="U596" s="259" t="s">
        <v>41</v>
      </c>
      <c r="V596" s="259" t="s">
        <v>4593</v>
      </c>
      <c r="W596" s="259">
        <v>2931806</v>
      </c>
    </row>
    <row r="597" spans="21:23">
      <c r="U597" s="259" t="s">
        <v>41</v>
      </c>
      <c r="V597" s="259" t="s">
        <v>4598</v>
      </c>
      <c r="W597" s="259">
        <v>2931905</v>
      </c>
    </row>
    <row r="598" spans="21:23">
      <c r="U598" s="259" t="s">
        <v>41</v>
      </c>
      <c r="V598" s="259" t="s">
        <v>4601</v>
      </c>
      <c r="W598" s="259">
        <v>2932002</v>
      </c>
    </row>
    <row r="599" spans="21:23">
      <c r="U599" s="259" t="s">
        <v>41</v>
      </c>
      <c r="V599" s="259" t="s">
        <v>4606</v>
      </c>
      <c r="W599" s="259">
        <v>2932101</v>
      </c>
    </row>
    <row r="600" spans="21:23">
      <c r="U600" s="259" t="s">
        <v>41</v>
      </c>
      <c r="V600" s="259" t="s">
        <v>4611</v>
      </c>
      <c r="W600" s="259">
        <v>2932200</v>
      </c>
    </row>
    <row r="601" spans="21:23">
      <c r="U601" s="259" t="s">
        <v>41</v>
      </c>
      <c r="V601" s="259" t="s">
        <v>4615</v>
      </c>
      <c r="W601" s="259">
        <v>2932309</v>
      </c>
    </row>
    <row r="602" spans="21:23">
      <c r="U602" s="259" t="s">
        <v>41</v>
      </c>
      <c r="V602" s="259" t="s">
        <v>4620</v>
      </c>
      <c r="W602" s="259">
        <v>2932408</v>
      </c>
    </row>
    <row r="603" spans="21:23">
      <c r="U603" s="259" t="s">
        <v>41</v>
      </c>
      <c r="V603" s="259" t="s">
        <v>4625</v>
      </c>
      <c r="W603" s="259">
        <v>2932457</v>
      </c>
    </row>
    <row r="604" spans="21:23">
      <c r="U604" s="259" t="s">
        <v>41</v>
      </c>
      <c r="V604" s="259" t="s">
        <v>4628</v>
      </c>
      <c r="W604" s="259">
        <v>2932507</v>
      </c>
    </row>
    <row r="605" spans="21:23">
      <c r="U605" s="259" t="s">
        <v>41</v>
      </c>
      <c r="V605" s="259" t="s">
        <v>4632</v>
      </c>
      <c r="W605" s="259">
        <v>2932606</v>
      </c>
    </row>
    <row r="606" spans="21:23">
      <c r="U606" s="259" t="s">
        <v>41</v>
      </c>
      <c r="V606" s="259" t="s">
        <v>4636</v>
      </c>
      <c r="W606" s="259">
        <v>2932705</v>
      </c>
    </row>
    <row r="607" spans="21:23">
      <c r="U607" s="259" t="s">
        <v>41</v>
      </c>
      <c r="V607" s="259" t="s">
        <v>4639</v>
      </c>
      <c r="W607" s="259">
        <v>2932804</v>
      </c>
    </row>
    <row r="608" spans="21:23">
      <c r="U608" s="259" t="s">
        <v>41</v>
      </c>
      <c r="V608" s="259" t="s">
        <v>2015</v>
      </c>
      <c r="W608" s="259">
        <v>2932903</v>
      </c>
    </row>
    <row r="609" spans="21:23">
      <c r="U609" s="259" t="s">
        <v>41</v>
      </c>
      <c r="V609" s="259" t="s">
        <v>4645</v>
      </c>
      <c r="W609" s="259">
        <v>2933000</v>
      </c>
    </row>
    <row r="610" spans="21:23">
      <c r="U610" s="259" t="s">
        <v>41</v>
      </c>
      <c r="V610" s="259" t="s">
        <v>4649</v>
      </c>
      <c r="W610" s="259">
        <v>2933059</v>
      </c>
    </row>
    <row r="611" spans="21:23">
      <c r="U611" s="259" t="s">
        <v>41</v>
      </c>
      <c r="V611" s="259" t="s">
        <v>4653</v>
      </c>
      <c r="W611" s="259">
        <v>2933109</v>
      </c>
    </row>
    <row r="612" spans="21:23">
      <c r="U612" s="259" t="s">
        <v>41</v>
      </c>
      <c r="V612" s="259" t="s">
        <v>4657</v>
      </c>
      <c r="W612" s="259">
        <v>2933158</v>
      </c>
    </row>
    <row r="613" spans="21:23">
      <c r="U613" s="259" t="s">
        <v>41</v>
      </c>
      <c r="V613" s="259" t="s">
        <v>4661</v>
      </c>
      <c r="W613" s="259">
        <v>2933174</v>
      </c>
    </row>
    <row r="614" spans="21:23">
      <c r="U614" s="259" t="s">
        <v>41</v>
      </c>
      <c r="V614" s="259" t="s">
        <v>3116</v>
      </c>
      <c r="W614" s="259">
        <v>2933208</v>
      </c>
    </row>
    <row r="615" spans="21:23">
      <c r="U615" s="259" t="s">
        <v>41</v>
      </c>
      <c r="V615" s="259" t="s">
        <v>4668</v>
      </c>
      <c r="W615" s="259">
        <v>2933257</v>
      </c>
    </row>
    <row r="616" spans="21:23">
      <c r="U616" s="259" t="s">
        <v>41</v>
      </c>
      <c r="V616" s="259" t="s">
        <v>4672</v>
      </c>
      <c r="W616" s="259">
        <v>2933307</v>
      </c>
    </row>
    <row r="617" spans="21:23">
      <c r="U617" s="259" t="s">
        <v>41</v>
      </c>
      <c r="V617" s="259" t="s">
        <v>4676</v>
      </c>
      <c r="W617" s="259">
        <v>2933406</v>
      </c>
    </row>
    <row r="618" spans="21:23">
      <c r="U618" s="259" t="s">
        <v>41</v>
      </c>
      <c r="V618" s="259" t="s">
        <v>4680</v>
      </c>
      <c r="W618" s="259">
        <v>2933455</v>
      </c>
    </row>
    <row r="619" spans="21:23">
      <c r="U619" s="259" t="s">
        <v>41</v>
      </c>
      <c r="V619" s="259" t="s">
        <v>4684</v>
      </c>
      <c r="W619" s="259">
        <v>2933505</v>
      </c>
    </row>
    <row r="620" spans="21:23">
      <c r="U620" s="259" t="s">
        <v>41</v>
      </c>
      <c r="V620" s="259" t="s">
        <v>4688</v>
      </c>
      <c r="W620" s="259">
        <v>2933604</v>
      </c>
    </row>
    <row r="621" spans="21:23">
      <c r="U621" s="259" t="s">
        <v>45</v>
      </c>
      <c r="V621" s="259" t="s">
        <v>94</v>
      </c>
      <c r="W621" s="259">
        <v>2300101</v>
      </c>
    </row>
    <row r="622" spans="21:23">
      <c r="U622" s="259" t="s">
        <v>45</v>
      </c>
      <c r="V622" s="259" t="s">
        <v>120</v>
      </c>
      <c r="W622" s="259">
        <v>2300150</v>
      </c>
    </row>
    <row r="623" spans="21:23">
      <c r="U623" s="259" t="s">
        <v>45</v>
      </c>
      <c r="V623" s="259" t="s">
        <v>146</v>
      </c>
      <c r="W623" s="259">
        <v>2300200</v>
      </c>
    </row>
    <row r="624" spans="21:23">
      <c r="U624" s="259" t="s">
        <v>45</v>
      </c>
      <c r="V624" s="259" t="s">
        <v>171</v>
      </c>
      <c r="W624" s="259">
        <v>2300309</v>
      </c>
    </row>
    <row r="625" spans="21:23">
      <c r="U625" s="259" t="s">
        <v>45</v>
      </c>
      <c r="V625" s="259" t="s">
        <v>197</v>
      </c>
      <c r="W625" s="259">
        <v>2300408</v>
      </c>
    </row>
    <row r="626" spans="21:23">
      <c r="U626" s="259" t="s">
        <v>45</v>
      </c>
      <c r="V626" s="259" t="s">
        <v>223</v>
      </c>
      <c r="W626" s="259">
        <v>2300507</v>
      </c>
    </row>
    <row r="627" spans="21:23">
      <c r="U627" s="259" t="s">
        <v>45</v>
      </c>
      <c r="V627" s="259" t="s">
        <v>247</v>
      </c>
      <c r="W627" s="259">
        <v>2300606</v>
      </c>
    </row>
    <row r="628" spans="21:23">
      <c r="U628" s="259" t="s">
        <v>45</v>
      </c>
      <c r="V628" s="259" t="s">
        <v>272</v>
      </c>
      <c r="W628" s="259">
        <v>2300705</v>
      </c>
    </row>
    <row r="629" spans="21:23">
      <c r="U629" s="259" t="s">
        <v>45</v>
      </c>
      <c r="V629" s="259" t="s">
        <v>298</v>
      </c>
      <c r="W629" s="259">
        <v>2300754</v>
      </c>
    </row>
    <row r="630" spans="21:23">
      <c r="U630" s="259" t="s">
        <v>45</v>
      </c>
      <c r="V630" s="259" t="s">
        <v>324</v>
      </c>
      <c r="W630" s="259">
        <v>2300804</v>
      </c>
    </row>
    <row r="631" spans="21:23">
      <c r="U631" s="259" t="s">
        <v>45</v>
      </c>
      <c r="V631" s="259" t="s">
        <v>349</v>
      </c>
      <c r="W631" s="259">
        <v>2300903</v>
      </c>
    </row>
    <row r="632" spans="21:23">
      <c r="U632" s="259" t="s">
        <v>45</v>
      </c>
      <c r="V632" s="259" t="s">
        <v>373</v>
      </c>
      <c r="W632" s="259">
        <v>2301000</v>
      </c>
    </row>
    <row r="633" spans="21:23">
      <c r="U633" s="259" t="s">
        <v>45</v>
      </c>
      <c r="V633" s="259" t="s">
        <v>398</v>
      </c>
      <c r="W633" s="259">
        <v>2301109</v>
      </c>
    </row>
    <row r="634" spans="21:23">
      <c r="U634" s="259" t="s">
        <v>45</v>
      </c>
      <c r="V634" s="259" t="s">
        <v>423</v>
      </c>
      <c r="W634" s="259">
        <v>2301208</v>
      </c>
    </row>
    <row r="635" spans="21:23">
      <c r="U635" s="259" t="s">
        <v>45</v>
      </c>
      <c r="V635" s="259" t="s">
        <v>449</v>
      </c>
      <c r="W635" s="259">
        <v>2301257</v>
      </c>
    </row>
    <row r="636" spans="21:23">
      <c r="U636" s="259" t="s">
        <v>45</v>
      </c>
      <c r="V636" s="259" t="s">
        <v>474</v>
      </c>
      <c r="W636" s="259">
        <v>2301307</v>
      </c>
    </row>
    <row r="637" spans="21:23">
      <c r="U637" s="259" t="s">
        <v>45</v>
      </c>
      <c r="V637" s="259" t="s">
        <v>498</v>
      </c>
      <c r="W637" s="259">
        <v>2301406</v>
      </c>
    </row>
    <row r="638" spans="21:23">
      <c r="U638" s="259" t="s">
        <v>45</v>
      </c>
      <c r="V638" s="259" t="s">
        <v>521</v>
      </c>
      <c r="W638" s="259">
        <v>2301505</v>
      </c>
    </row>
    <row r="639" spans="21:23">
      <c r="U639" s="259" t="s">
        <v>45</v>
      </c>
      <c r="V639" s="259" t="s">
        <v>545</v>
      </c>
      <c r="W639" s="259">
        <v>2301604</v>
      </c>
    </row>
    <row r="640" spans="21:23">
      <c r="U640" s="259" t="s">
        <v>45</v>
      </c>
      <c r="V640" s="259" t="s">
        <v>568</v>
      </c>
      <c r="W640" s="259">
        <v>2301703</v>
      </c>
    </row>
    <row r="641" spans="21:23">
      <c r="U641" s="259" t="s">
        <v>45</v>
      </c>
      <c r="V641" s="259" t="s">
        <v>591</v>
      </c>
      <c r="W641" s="259">
        <v>2301802</v>
      </c>
    </row>
    <row r="642" spans="21:23">
      <c r="U642" s="259" t="s">
        <v>45</v>
      </c>
      <c r="V642" s="259" t="s">
        <v>614</v>
      </c>
      <c r="W642" s="259">
        <v>2301851</v>
      </c>
    </row>
    <row r="643" spans="21:23">
      <c r="U643" s="259" t="s">
        <v>45</v>
      </c>
      <c r="V643" s="259" t="s">
        <v>635</v>
      </c>
      <c r="W643" s="259">
        <v>2301901</v>
      </c>
    </row>
    <row r="644" spans="21:23">
      <c r="U644" s="259" t="s">
        <v>45</v>
      </c>
      <c r="V644" s="259" t="s">
        <v>656</v>
      </c>
      <c r="W644" s="259">
        <v>2301950</v>
      </c>
    </row>
    <row r="645" spans="21:23">
      <c r="U645" s="259" t="s">
        <v>45</v>
      </c>
      <c r="V645" s="259" t="s">
        <v>677</v>
      </c>
      <c r="W645" s="259">
        <v>2302008</v>
      </c>
    </row>
    <row r="646" spans="21:23">
      <c r="U646" s="259" t="s">
        <v>45</v>
      </c>
      <c r="V646" s="259" t="s">
        <v>697</v>
      </c>
      <c r="W646" s="259">
        <v>2302057</v>
      </c>
    </row>
    <row r="647" spans="21:23">
      <c r="U647" s="259" t="s">
        <v>45</v>
      </c>
      <c r="V647" s="259" t="s">
        <v>719</v>
      </c>
      <c r="W647" s="259">
        <v>2302107</v>
      </c>
    </row>
    <row r="648" spans="21:23">
      <c r="U648" s="259" t="s">
        <v>45</v>
      </c>
      <c r="V648" s="259" t="s">
        <v>741</v>
      </c>
      <c r="W648" s="259">
        <v>2302206</v>
      </c>
    </row>
    <row r="649" spans="21:23">
      <c r="U649" s="259" t="s">
        <v>45</v>
      </c>
      <c r="V649" s="259" t="s">
        <v>762</v>
      </c>
      <c r="W649" s="259">
        <v>2302305</v>
      </c>
    </row>
    <row r="650" spans="21:23">
      <c r="U650" s="259" t="s">
        <v>45</v>
      </c>
      <c r="V650" s="259" t="s">
        <v>785</v>
      </c>
      <c r="W650" s="259">
        <v>2302404</v>
      </c>
    </row>
    <row r="651" spans="21:23">
      <c r="U651" s="259" t="s">
        <v>45</v>
      </c>
      <c r="V651" s="259" t="s">
        <v>806</v>
      </c>
      <c r="W651" s="259">
        <v>2302503</v>
      </c>
    </row>
    <row r="652" spans="21:23">
      <c r="U652" s="259" t="s">
        <v>45</v>
      </c>
      <c r="V652" s="259" t="s">
        <v>827</v>
      </c>
      <c r="W652" s="259">
        <v>2302602</v>
      </c>
    </row>
    <row r="653" spans="21:23">
      <c r="U653" s="259" t="s">
        <v>45</v>
      </c>
      <c r="V653" s="259" t="s">
        <v>849</v>
      </c>
      <c r="W653" s="259">
        <v>2302701</v>
      </c>
    </row>
    <row r="654" spans="21:23">
      <c r="U654" s="259" t="s">
        <v>45</v>
      </c>
      <c r="V654" s="259" t="s">
        <v>871</v>
      </c>
      <c r="W654" s="259">
        <v>2302800</v>
      </c>
    </row>
    <row r="655" spans="21:23">
      <c r="U655" s="259" t="s">
        <v>45</v>
      </c>
      <c r="V655" s="259" t="s">
        <v>893</v>
      </c>
      <c r="W655" s="259">
        <v>2302909</v>
      </c>
    </row>
    <row r="656" spans="21:23">
      <c r="U656" s="259" t="s">
        <v>45</v>
      </c>
      <c r="V656" s="259" t="s">
        <v>916</v>
      </c>
      <c r="W656" s="259">
        <v>2303006</v>
      </c>
    </row>
    <row r="657" spans="21:23">
      <c r="U657" s="259" t="s">
        <v>45</v>
      </c>
      <c r="V657" s="259" t="s">
        <v>939</v>
      </c>
      <c r="W657" s="259">
        <v>2303105</v>
      </c>
    </row>
    <row r="658" spans="21:23">
      <c r="U658" s="259" t="s">
        <v>45</v>
      </c>
      <c r="V658" s="259" t="s">
        <v>961</v>
      </c>
      <c r="W658" s="259">
        <v>2303204</v>
      </c>
    </row>
    <row r="659" spans="21:23">
      <c r="U659" s="259" t="s">
        <v>45</v>
      </c>
      <c r="V659" s="259" t="s">
        <v>983</v>
      </c>
      <c r="W659" s="259">
        <v>2303303</v>
      </c>
    </row>
    <row r="660" spans="21:23">
      <c r="U660" s="259" t="s">
        <v>45</v>
      </c>
      <c r="V660" s="259" t="s">
        <v>1006</v>
      </c>
      <c r="W660" s="259">
        <v>2303402</v>
      </c>
    </row>
    <row r="661" spans="21:23">
      <c r="U661" s="259" t="s">
        <v>45</v>
      </c>
      <c r="V661" s="259" t="s">
        <v>1028</v>
      </c>
      <c r="W661" s="259">
        <v>2303501</v>
      </c>
    </row>
    <row r="662" spans="21:23">
      <c r="U662" s="259" t="s">
        <v>45</v>
      </c>
      <c r="V662" s="259" t="s">
        <v>1050</v>
      </c>
      <c r="W662" s="259">
        <v>2303600</v>
      </c>
    </row>
    <row r="663" spans="21:23">
      <c r="U663" s="259" t="s">
        <v>45</v>
      </c>
      <c r="V663" s="259" t="s">
        <v>1072</v>
      </c>
      <c r="W663" s="259">
        <v>2303659</v>
      </c>
    </row>
    <row r="664" spans="21:23">
      <c r="U664" s="259" t="s">
        <v>45</v>
      </c>
      <c r="V664" s="259" t="s">
        <v>1094</v>
      </c>
      <c r="W664" s="259">
        <v>2303709</v>
      </c>
    </row>
    <row r="665" spans="21:23">
      <c r="U665" s="259" t="s">
        <v>45</v>
      </c>
      <c r="V665" s="259" t="s">
        <v>1117</v>
      </c>
      <c r="W665" s="259">
        <v>2303808</v>
      </c>
    </row>
    <row r="666" spans="21:23">
      <c r="U666" s="259" t="s">
        <v>45</v>
      </c>
      <c r="V666" s="259" t="s">
        <v>1140</v>
      </c>
      <c r="W666" s="259">
        <v>2303907</v>
      </c>
    </row>
    <row r="667" spans="21:23">
      <c r="U667" s="259" t="s">
        <v>45</v>
      </c>
      <c r="V667" s="259" t="s">
        <v>1163</v>
      </c>
      <c r="W667" s="259">
        <v>2303931</v>
      </c>
    </row>
    <row r="668" spans="21:23">
      <c r="U668" s="259" t="s">
        <v>45</v>
      </c>
      <c r="V668" s="259" t="s">
        <v>1186</v>
      </c>
      <c r="W668" s="259">
        <v>2303956</v>
      </c>
    </row>
    <row r="669" spans="21:23">
      <c r="U669" s="259" t="s">
        <v>45</v>
      </c>
      <c r="V669" s="259" t="s">
        <v>1208</v>
      </c>
      <c r="W669" s="259">
        <v>2304004</v>
      </c>
    </row>
    <row r="670" spans="21:23">
      <c r="U670" s="259" t="s">
        <v>45</v>
      </c>
      <c r="V670" s="259" t="s">
        <v>1229</v>
      </c>
      <c r="W670" s="259">
        <v>2304103</v>
      </c>
    </row>
    <row r="671" spans="21:23">
      <c r="U671" s="259" t="s">
        <v>45</v>
      </c>
      <c r="V671" s="259" t="s">
        <v>1252</v>
      </c>
      <c r="W671" s="259">
        <v>2304202</v>
      </c>
    </row>
    <row r="672" spans="21:23">
      <c r="U672" s="259" t="s">
        <v>45</v>
      </c>
      <c r="V672" s="259" t="s">
        <v>1275</v>
      </c>
      <c r="W672" s="259">
        <v>2304236</v>
      </c>
    </row>
    <row r="673" spans="21:23">
      <c r="U673" s="259" t="s">
        <v>45</v>
      </c>
      <c r="V673" s="259" t="s">
        <v>1296</v>
      </c>
      <c r="W673" s="259">
        <v>2304251</v>
      </c>
    </row>
    <row r="674" spans="21:23">
      <c r="U674" s="259" t="s">
        <v>45</v>
      </c>
      <c r="V674" s="259" t="s">
        <v>1318</v>
      </c>
      <c r="W674" s="259">
        <v>2304269</v>
      </c>
    </row>
    <row r="675" spans="21:23">
      <c r="U675" s="259" t="s">
        <v>45</v>
      </c>
      <c r="V675" s="259" t="s">
        <v>1340</v>
      </c>
      <c r="W675" s="259">
        <v>2304277</v>
      </c>
    </row>
    <row r="676" spans="21:23">
      <c r="U676" s="259" t="s">
        <v>45</v>
      </c>
      <c r="V676" s="259" t="s">
        <v>1361</v>
      </c>
      <c r="W676" s="259">
        <v>2304285</v>
      </c>
    </row>
    <row r="677" spans="21:23">
      <c r="U677" s="259" t="s">
        <v>45</v>
      </c>
      <c r="V677" s="259" t="s">
        <v>1383</v>
      </c>
      <c r="W677" s="259">
        <v>2304301</v>
      </c>
    </row>
    <row r="678" spans="21:23">
      <c r="U678" s="259" t="s">
        <v>45</v>
      </c>
      <c r="V678" s="259" t="s">
        <v>1405</v>
      </c>
      <c r="W678" s="259">
        <v>2304350</v>
      </c>
    </row>
    <row r="679" spans="21:23">
      <c r="U679" s="259" t="s">
        <v>45</v>
      </c>
      <c r="V679" s="259" t="s">
        <v>1427</v>
      </c>
      <c r="W679" s="259">
        <v>2304400</v>
      </c>
    </row>
    <row r="680" spans="21:23">
      <c r="U680" s="259" t="s">
        <v>45</v>
      </c>
      <c r="V680" s="259" t="s">
        <v>1448</v>
      </c>
      <c r="W680" s="259">
        <v>2304459</v>
      </c>
    </row>
    <row r="681" spans="21:23">
      <c r="U681" s="259" t="s">
        <v>45</v>
      </c>
      <c r="V681" s="259" t="s">
        <v>1468</v>
      </c>
      <c r="W681" s="259">
        <v>2304509</v>
      </c>
    </row>
    <row r="682" spans="21:23">
      <c r="U682" s="259" t="s">
        <v>45</v>
      </c>
      <c r="V682" s="259" t="s">
        <v>1490</v>
      </c>
      <c r="W682" s="259">
        <v>2304608</v>
      </c>
    </row>
    <row r="683" spans="21:23">
      <c r="U683" s="259" t="s">
        <v>45</v>
      </c>
      <c r="V683" s="259" t="s">
        <v>1510</v>
      </c>
      <c r="W683" s="259">
        <v>2304657</v>
      </c>
    </row>
    <row r="684" spans="21:23">
      <c r="U684" s="259" t="s">
        <v>45</v>
      </c>
      <c r="V684" s="259" t="s">
        <v>1531</v>
      </c>
      <c r="W684" s="259">
        <v>2304707</v>
      </c>
    </row>
    <row r="685" spans="21:23">
      <c r="U685" s="259" t="s">
        <v>45</v>
      </c>
      <c r="V685" s="259" t="s">
        <v>1552</v>
      </c>
      <c r="W685" s="259">
        <v>2304806</v>
      </c>
    </row>
    <row r="686" spans="21:23">
      <c r="U686" s="259" t="s">
        <v>45</v>
      </c>
      <c r="V686" s="259" t="s">
        <v>1571</v>
      </c>
      <c r="W686" s="259">
        <v>2304905</v>
      </c>
    </row>
    <row r="687" spans="21:23">
      <c r="U687" s="259" t="s">
        <v>45</v>
      </c>
      <c r="V687" s="259" t="s">
        <v>1591</v>
      </c>
      <c r="W687" s="259">
        <v>2304954</v>
      </c>
    </row>
    <row r="688" spans="21:23">
      <c r="U688" s="259" t="s">
        <v>45</v>
      </c>
      <c r="V688" s="259" t="s">
        <v>1611</v>
      </c>
      <c r="W688" s="259">
        <v>2305001</v>
      </c>
    </row>
    <row r="689" spans="21:23">
      <c r="U689" s="259" t="s">
        <v>45</v>
      </c>
      <c r="V689" s="259" t="s">
        <v>1632</v>
      </c>
      <c r="W689" s="259">
        <v>2305100</v>
      </c>
    </row>
    <row r="690" spans="21:23">
      <c r="U690" s="259" t="s">
        <v>45</v>
      </c>
      <c r="V690" s="259" t="s">
        <v>1653</v>
      </c>
      <c r="W690" s="259">
        <v>2305209</v>
      </c>
    </row>
    <row r="691" spans="21:23">
      <c r="U691" s="259" t="s">
        <v>45</v>
      </c>
      <c r="V691" s="259" t="s">
        <v>1673</v>
      </c>
      <c r="W691" s="259">
        <v>2305233</v>
      </c>
    </row>
    <row r="692" spans="21:23">
      <c r="U692" s="259" t="s">
        <v>45</v>
      </c>
      <c r="V692" s="259" t="s">
        <v>1694</v>
      </c>
      <c r="W692" s="259">
        <v>2305266</v>
      </c>
    </row>
    <row r="693" spans="21:23">
      <c r="U693" s="259" t="s">
        <v>45</v>
      </c>
      <c r="V693" s="259" t="s">
        <v>1714</v>
      </c>
      <c r="W693" s="259">
        <v>2305308</v>
      </c>
    </row>
    <row r="694" spans="21:23">
      <c r="U694" s="259" t="s">
        <v>45</v>
      </c>
      <c r="V694" s="259" t="s">
        <v>1735</v>
      </c>
      <c r="W694" s="259">
        <v>2305332</v>
      </c>
    </row>
    <row r="695" spans="21:23">
      <c r="U695" s="259" t="s">
        <v>45</v>
      </c>
      <c r="V695" s="259" t="s">
        <v>1755</v>
      </c>
      <c r="W695" s="259">
        <v>2305357</v>
      </c>
    </row>
    <row r="696" spans="21:23">
      <c r="U696" s="259" t="s">
        <v>45</v>
      </c>
      <c r="V696" s="259" t="s">
        <v>1776</v>
      </c>
      <c r="W696" s="259">
        <v>2305407</v>
      </c>
    </row>
    <row r="697" spans="21:23">
      <c r="U697" s="259" t="s">
        <v>45</v>
      </c>
      <c r="V697" s="259" t="s">
        <v>1795</v>
      </c>
      <c r="W697" s="259">
        <v>2305506</v>
      </c>
    </row>
    <row r="698" spans="21:23">
      <c r="U698" s="259" t="s">
        <v>45</v>
      </c>
      <c r="V698" s="259" t="s">
        <v>1814</v>
      </c>
      <c r="W698" s="259">
        <v>2305605</v>
      </c>
    </row>
    <row r="699" spans="21:23">
      <c r="U699" s="259" t="s">
        <v>45</v>
      </c>
      <c r="V699" s="259" t="s">
        <v>1833</v>
      </c>
      <c r="W699" s="259">
        <v>2305654</v>
      </c>
    </row>
    <row r="700" spans="21:23">
      <c r="U700" s="259" t="s">
        <v>45</v>
      </c>
      <c r="V700" s="259" t="s">
        <v>1851</v>
      </c>
      <c r="W700" s="259">
        <v>2305704</v>
      </c>
    </row>
    <row r="701" spans="21:23">
      <c r="U701" s="259" t="s">
        <v>45</v>
      </c>
      <c r="V701" s="259" t="s">
        <v>1869</v>
      </c>
      <c r="W701" s="259">
        <v>2305803</v>
      </c>
    </row>
    <row r="702" spans="21:23">
      <c r="U702" s="259" t="s">
        <v>45</v>
      </c>
      <c r="V702" s="259" t="s">
        <v>1464</v>
      </c>
      <c r="W702" s="259">
        <v>2305902</v>
      </c>
    </row>
    <row r="703" spans="21:23">
      <c r="U703" s="259" t="s">
        <v>45</v>
      </c>
      <c r="V703" s="259" t="s">
        <v>288</v>
      </c>
      <c r="W703" s="259">
        <v>2306009</v>
      </c>
    </row>
    <row r="704" spans="21:23">
      <c r="U704" s="259" t="s">
        <v>45</v>
      </c>
      <c r="V704" s="259" t="s">
        <v>1920</v>
      </c>
      <c r="W704" s="259">
        <v>2306108</v>
      </c>
    </row>
    <row r="705" spans="21:23">
      <c r="U705" s="259" t="s">
        <v>45</v>
      </c>
      <c r="V705" s="259" t="s">
        <v>1937</v>
      </c>
      <c r="W705" s="259">
        <v>2306207</v>
      </c>
    </row>
    <row r="706" spans="21:23">
      <c r="U706" s="259" t="s">
        <v>45</v>
      </c>
      <c r="V706" s="259" t="s">
        <v>1953</v>
      </c>
      <c r="W706" s="259">
        <v>2306256</v>
      </c>
    </row>
    <row r="707" spans="21:23">
      <c r="U707" s="259" t="s">
        <v>45</v>
      </c>
      <c r="V707" s="259" t="s">
        <v>1970</v>
      </c>
      <c r="W707" s="259">
        <v>2306306</v>
      </c>
    </row>
    <row r="708" spans="21:23">
      <c r="U708" s="259" t="s">
        <v>45</v>
      </c>
      <c r="V708" s="259" t="s">
        <v>1988</v>
      </c>
      <c r="W708" s="259">
        <v>2306405</v>
      </c>
    </row>
    <row r="709" spans="21:23">
      <c r="U709" s="259" t="s">
        <v>45</v>
      </c>
      <c r="V709" s="259" t="s">
        <v>2005</v>
      </c>
      <c r="W709" s="259">
        <v>2306504</v>
      </c>
    </row>
    <row r="710" spans="21:23">
      <c r="U710" s="259" t="s">
        <v>45</v>
      </c>
      <c r="V710" s="259" t="s">
        <v>2023</v>
      </c>
      <c r="W710" s="259">
        <v>2306553</v>
      </c>
    </row>
    <row r="711" spans="21:23">
      <c r="U711" s="259" t="s">
        <v>45</v>
      </c>
      <c r="V711" s="259" t="s">
        <v>2041</v>
      </c>
      <c r="W711" s="259">
        <v>2306603</v>
      </c>
    </row>
    <row r="712" spans="21:23">
      <c r="U712" s="259" t="s">
        <v>45</v>
      </c>
      <c r="V712" s="259" t="s">
        <v>2059</v>
      </c>
      <c r="W712" s="259">
        <v>2306702</v>
      </c>
    </row>
    <row r="713" spans="21:23">
      <c r="U713" s="259" t="s">
        <v>45</v>
      </c>
      <c r="V713" s="259" t="s">
        <v>2076</v>
      </c>
      <c r="W713" s="259">
        <v>2306801</v>
      </c>
    </row>
    <row r="714" spans="21:23">
      <c r="U714" s="259" t="s">
        <v>45</v>
      </c>
      <c r="V714" s="259" t="s">
        <v>2092</v>
      </c>
      <c r="W714" s="259">
        <v>2306900</v>
      </c>
    </row>
    <row r="715" spans="21:23">
      <c r="U715" s="259" t="s">
        <v>45</v>
      </c>
      <c r="V715" s="259" t="s">
        <v>2108</v>
      </c>
      <c r="W715" s="259">
        <v>2307007</v>
      </c>
    </row>
    <row r="716" spans="21:23">
      <c r="U716" s="259" t="s">
        <v>45</v>
      </c>
      <c r="V716" s="259" t="s">
        <v>1122</v>
      </c>
      <c r="W716" s="259">
        <v>2307106</v>
      </c>
    </row>
    <row r="717" spans="21:23">
      <c r="U717" s="259" t="s">
        <v>45</v>
      </c>
      <c r="V717" s="259" t="s">
        <v>2140</v>
      </c>
      <c r="W717" s="259">
        <v>2307205</v>
      </c>
    </row>
    <row r="718" spans="21:23">
      <c r="U718" s="259" t="s">
        <v>45</v>
      </c>
      <c r="V718" s="259" t="s">
        <v>2156</v>
      </c>
      <c r="W718" s="259">
        <v>2307254</v>
      </c>
    </row>
    <row r="719" spans="21:23">
      <c r="U719" s="259" t="s">
        <v>45</v>
      </c>
      <c r="V719" s="259" t="s">
        <v>2173</v>
      </c>
      <c r="W719" s="259">
        <v>2307304</v>
      </c>
    </row>
    <row r="720" spans="21:23">
      <c r="U720" s="259" t="s">
        <v>45</v>
      </c>
      <c r="V720" s="259" t="s">
        <v>2190</v>
      </c>
      <c r="W720" s="259">
        <v>2307403</v>
      </c>
    </row>
    <row r="721" spans="21:23">
      <c r="U721" s="259" t="s">
        <v>45</v>
      </c>
      <c r="V721" s="259" t="s">
        <v>2206</v>
      </c>
      <c r="W721" s="259">
        <v>2307502</v>
      </c>
    </row>
    <row r="722" spans="21:23">
      <c r="U722" s="259" t="s">
        <v>45</v>
      </c>
      <c r="V722" s="259" t="s">
        <v>2221</v>
      </c>
      <c r="W722" s="259">
        <v>2307601</v>
      </c>
    </row>
    <row r="723" spans="21:23">
      <c r="U723" s="259" t="s">
        <v>45</v>
      </c>
      <c r="V723" s="259" t="s">
        <v>2237</v>
      </c>
      <c r="W723" s="259">
        <v>2307635</v>
      </c>
    </row>
    <row r="724" spans="21:23">
      <c r="U724" s="259" t="s">
        <v>45</v>
      </c>
      <c r="V724" s="259" t="s">
        <v>2251</v>
      </c>
      <c r="W724" s="259">
        <v>2307650</v>
      </c>
    </row>
    <row r="725" spans="21:23">
      <c r="U725" s="259" t="s">
        <v>45</v>
      </c>
      <c r="V725" s="259" t="s">
        <v>2267</v>
      </c>
      <c r="W725" s="259">
        <v>2307700</v>
      </c>
    </row>
    <row r="726" spans="21:23">
      <c r="U726" s="259" t="s">
        <v>45</v>
      </c>
      <c r="V726" s="259" t="s">
        <v>2282</v>
      </c>
      <c r="W726" s="259">
        <v>2307809</v>
      </c>
    </row>
    <row r="727" spans="21:23">
      <c r="U727" s="259" t="s">
        <v>45</v>
      </c>
      <c r="V727" s="259" t="s">
        <v>2298</v>
      </c>
      <c r="W727" s="259">
        <v>2307908</v>
      </c>
    </row>
    <row r="728" spans="21:23">
      <c r="U728" s="259" t="s">
        <v>45</v>
      </c>
      <c r="V728" s="259" t="s">
        <v>2313</v>
      </c>
      <c r="W728" s="259">
        <v>2308005</v>
      </c>
    </row>
    <row r="729" spans="21:23">
      <c r="U729" s="259" t="s">
        <v>45</v>
      </c>
      <c r="V729" s="259" t="s">
        <v>2327</v>
      </c>
      <c r="W729" s="259">
        <v>2308104</v>
      </c>
    </row>
    <row r="730" spans="21:23">
      <c r="U730" s="259" t="s">
        <v>45</v>
      </c>
      <c r="V730" s="259" t="s">
        <v>2343</v>
      </c>
      <c r="W730" s="259">
        <v>2308203</v>
      </c>
    </row>
    <row r="731" spans="21:23">
      <c r="U731" s="259" t="s">
        <v>45</v>
      </c>
      <c r="V731" s="259" t="s">
        <v>2359</v>
      </c>
      <c r="W731" s="259">
        <v>2308302</v>
      </c>
    </row>
    <row r="732" spans="21:23">
      <c r="U732" s="259" t="s">
        <v>45</v>
      </c>
      <c r="V732" s="259" t="s">
        <v>2373</v>
      </c>
      <c r="W732" s="259">
        <v>2308351</v>
      </c>
    </row>
    <row r="733" spans="21:23">
      <c r="U733" s="259" t="s">
        <v>45</v>
      </c>
      <c r="V733" s="259" t="s">
        <v>2388</v>
      </c>
      <c r="W733" s="259">
        <v>2308377</v>
      </c>
    </row>
    <row r="734" spans="21:23">
      <c r="U734" s="259" t="s">
        <v>45</v>
      </c>
      <c r="V734" s="259" t="s">
        <v>2404</v>
      </c>
      <c r="W734" s="259">
        <v>2308401</v>
      </c>
    </row>
    <row r="735" spans="21:23">
      <c r="U735" s="259" t="s">
        <v>45</v>
      </c>
      <c r="V735" s="259" t="s">
        <v>2420</v>
      </c>
      <c r="W735" s="259">
        <v>2308500</v>
      </c>
    </row>
    <row r="736" spans="21:23">
      <c r="U736" s="259" t="s">
        <v>45</v>
      </c>
      <c r="V736" s="259" t="s">
        <v>2436</v>
      </c>
      <c r="W736" s="259">
        <v>2308609</v>
      </c>
    </row>
    <row r="737" spans="21:23">
      <c r="U737" s="259" t="s">
        <v>45</v>
      </c>
      <c r="V737" s="259" t="s">
        <v>2452</v>
      </c>
      <c r="W737" s="259">
        <v>2308708</v>
      </c>
    </row>
    <row r="738" spans="21:23">
      <c r="U738" s="259" t="s">
        <v>45</v>
      </c>
      <c r="V738" s="259" t="s">
        <v>2466</v>
      </c>
      <c r="W738" s="259">
        <v>2308807</v>
      </c>
    </row>
    <row r="739" spans="21:23">
      <c r="U739" s="259" t="s">
        <v>45</v>
      </c>
      <c r="V739" s="259" t="s">
        <v>2481</v>
      </c>
      <c r="W739" s="259">
        <v>2308906</v>
      </c>
    </row>
    <row r="740" spans="21:23">
      <c r="U740" s="259" t="s">
        <v>45</v>
      </c>
      <c r="V740" s="259" t="s">
        <v>2497</v>
      </c>
      <c r="W740" s="259">
        <v>2309003</v>
      </c>
    </row>
    <row r="741" spans="21:23">
      <c r="U741" s="259" t="s">
        <v>45</v>
      </c>
      <c r="V741" s="259" t="s">
        <v>2511</v>
      </c>
      <c r="W741" s="259">
        <v>2309102</v>
      </c>
    </row>
    <row r="742" spans="21:23">
      <c r="U742" s="259" t="s">
        <v>45</v>
      </c>
      <c r="V742" s="259" t="s">
        <v>1917</v>
      </c>
      <c r="W742" s="259">
        <v>2309201</v>
      </c>
    </row>
    <row r="743" spans="21:23">
      <c r="U743" s="259" t="s">
        <v>45</v>
      </c>
      <c r="V743" s="259" t="s">
        <v>2542</v>
      </c>
      <c r="W743" s="259">
        <v>2309300</v>
      </c>
    </row>
    <row r="744" spans="21:23">
      <c r="U744" s="259" t="s">
        <v>45</v>
      </c>
      <c r="V744" s="259" t="s">
        <v>2557</v>
      </c>
      <c r="W744" s="259">
        <v>2309409</v>
      </c>
    </row>
    <row r="745" spans="21:23">
      <c r="U745" s="259" t="s">
        <v>45</v>
      </c>
      <c r="V745" s="259" t="s">
        <v>2572</v>
      </c>
      <c r="W745" s="259">
        <v>2309458</v>
      </c>
    </row>
    <row r="746" spans="21:23">
      <c r="U746" s="259" t="s">
        <v>45</v>
      </c>
      <c r="V746" s="259" t="s">
        <v>2587</v>
      </c>
      <c r="W746" s="259">
        <v>2309508</v>
      </c>
    </row>
    <row r="747" spans="21:23">
      <c r="U747" s="259" t="s">
        <v>45</v>
      </c>
      <c r="V747" s="259" t="s">
        <v>2603</v>
      </c>
      <c r="W747" s="259">
        <v>2309607</v>
      </c>
    </row>
    <row r="748" spans="21:23">
      <c r="U748" s="259" t="s">
        <v>45</v>
      </c>
      <c r="V748" s="259" t="s">
        <v>1203</v>
      </c>
      <c r="W748" s="259">
        <v>2309706</v>
      </c>
    </row>
    <row r="749" spans="21:23">
      <c r="U749" s="259" t="s">
        <v>45</v>
      </c>
      <c r="V749" s="259" t="s">
        <v>2630</v>
      </c>
      <c r="W749" s="259">
        <v>2309805</v>
      </c>
    </row>
    <row r="750" spans="21:23">
      <c r="U750" s="259" t="s">
        <v>45</v>
      </c>
      <c r="V750" s="259" t="s">
        <v>2645</v>
      </c>
      <c r="W750" s="259">
        <v>2309904</v>
      </c>
    </row>
    <row r="751" spans="21:23">
      <c r="U751" s="259" t="s">
        <v>45</v>
      </c>
      <c r="V751" s="259" t="s">
        <v>2658</v>
      </c>
      <c r="W751" s="259">
        <v>2310001</v>
      </c>
    </row>
    <row r="752" spans="21:23">
      <c r="U752" s="259" t="s">
        <v>45</v>
      </c>
      <c r="V752" s="259" t="s">
        <v>2672</v>
      </c>
      <c r="W752" s="259">
        <v>2310100</v>
      </c>
    </row>
    <row r="753" spans="21:23">
      <c r="U753" s="259" t="s">
        <v>45</v>
      </c>
      <c r="V753" s="259" t="s">
        <v>2687</v>
      </c>
      <c r="W753" s="259">
        <v>2310209</v>
      </c>
    </row>
    <row r="754" spans="21:23">
      <c r="U754" s="259" t="s">
        <v>45</v>
      </c>
      <c r="V754" s="259" t="s">
        <v>2703</v>
      </c>
      <c r="W754" s="259">
        <v>2310258</v>
      </c>
    </row>
    <row r="755" spans="21:23">
      <c r="U755" s="259" t="s">
        <v>45</v>
      </c>
      <c r="V755" s="259" t="s">
        <v>2718</v>
      </c>
      <c r="W755" s="259">
        <v>2310308</v>
      </c>
    </row>
    <row r="756" spans="21:23">
      <c r="U756" s="259" t="s">
        <v>45</v>
      </c>
      <c r="V756" s="259" t="s">
        <v>2734</v>
      </c>
      <c r="W756" s="259">
        <v>2310407</v>
      </c>
    </row>
    <row r="757" spans="21:23">
      <c r="U757" s="259" t="s">
        <v>45</v>
      </c>
      <c r="V757" s="259" t="s">
        <v>2749</v>
      </c>
      <c r="W757" s="259">
        <v>2310506</v>
      </c>
    </row>
    <row r="758" spans="21:23">
      <c r="U758" s="259" t="s">
        <v>45</v>
      </c>
      <c r="V758" s="259" t="s">
        <v>2764</v>
      </c>
      <c r="W758" s="259">
        <v>2310605</v>
      </c>
    </row>
    <row r="759" spans="21:23">
      <c r="U759" s="259" t="s">
        <v>45</v>
      </c>
      <c r="V759" s="259" t="s">
        <v>2780</v>
      </c>
      <c r="W759" s="259">
        <v>2310704</v>
      </c>
    </row>
    <row r="760" spans="21:23">
      <c r="U760" s="259" t="s">
        <v>45</v>
      </c>
      <c r="V760" s="259" t="s">
        <v>2795</v>
      </c>
      <c r="W760" s="259">
        <v>2310803</v>
      </c>
    </row>
    <row r="761" spans="21:23">
      <c r="U761" s="259" t="s">
        <v>45</v>
      </c>
      <c r="V761" s="259" t="s">
        <v>2810</v>
      </c>
      <c r="W761" s="259">
        <v>2310852</v>
      </c>
    </row>
    <row r="762" spans="21:23">
      <c r="U762" s="259" t="s">
        <v>45</v>
      </c>
      <c r="V762" s="259" t="s">
        <v>2825</v>
      </c>
      <c r="W762" s="259">
        <v>2310902</v>
      </c>
    </row>
    <row r="763" spans="21:23">
      <c r="U763" s="259" t="s">
        <v>45</v>
      </c>
      <c r="V763" s="259" t="s">
        <v>2837</v>
      </c>
      <c r="W763" s="259">
        <v>2310951</v>
      </c>
    </row>
    <row r="764" spans="21:23">
      <c r="U764" s="259" t="s">
        <v>45</v>
      </c>
      <c r="V764" s="259" t="s">
        <v>2850</v>
      </c>
      <c r="W764" s="259">
        <v>2311009</v>
      </c>
    </row>
    <row r="765" spans="21:23">
      <c r="U765" s="259" t="s">
        <v>45</v>
      </c>
      <c r="V765" s="259" t="s">
        <v>2863</v>
      </c>
      <c r="W765" s="259">
        <v>2311108</v>
      </c>
    </row>
    <row r="766" spans="21:23">
      <c r="U766" s="259" t="s">
        <v>45</v>
      </c>
      <c r="V766" s="259" t="s">
        <v>2876</v>
      </c>
      <c r="W766" s="259">
        <v>2311207</v>
      </c>
    </row>
    <row r="767" spans="21:23">
      <c r="U767" s="259" t="s">
        <v>45</v>
      </c>
      <c r="V767" s="259" t="s">
        <v>2888</v>
      </c>
      <c r="W767" s="259">
        <v>2311231</v>
      </c>
    </row>
    <row r="768" spans="21:23">
      <c r="U768" s="259" t="s">
        <v>45</v>
      </c>
      <c r="V768" s="259" t="s">
        <v>2901</v>
      </c>
      <c r="W768" s="259">
        <v>2311264</v>
      </c>
    </row>
    <row r="769" spans="21:23">
      <c r="U769" s="259" t="s">
        <v>45</v>
      </c>
      <c r="V769" s="259" t="s">
        <v>2913</v>
      </c>
      <c r="W769" s="259">
        <v>2311306</v>
      </c>
    </row>
    <row r="770" spans="21:23">
      <c r="U770" s="259" t="s">
        <v>45</v>
      </c>
      <c r="V770" s="259" t="s">
        <v>2926</v>
      </c>
      <c r="W770" s="259">
        <v>2311355</v>
      </c>
    </row>
    <row r="771" spans="21:23">
      <c r="U771" s="259" t="s">
        <v>45</v>
      </c>
      <c r="V771" s="259" t="s">
        <v>2937</v>
      </c>
      <c r="W771" s="259">
        <v>2311405</v>
      </c>
    </row>
    <row r="772" spans="21:23">
      <c r="U772" s="259" t="s">
        <v>45</v>
      </c>
      <c r="V772" s="259" t="s">
        <v>2949</v>
      </c>
      <c r="W772" s="259">
        <v>2311504</v>
      </c>
    </row>
    <row r="773" spans="21:23">
      <c r="U773" s="259" t="s">
        <v>45</v>
      </c>
      <c r="V773" s="259" t="s">
        <v>2210</v>
      </c>
      <c r="W773" s="259">
        <v>2311603</v>
      </c>
    </row>
    <row r="774" spans="21:23">
      <c r="U774" s="259" t="s">
        <v>45</v>
      </c>
      <c r="V774" s="259" t="s">
        <v>2973</v>
      </c>
      <c r="W774" s="259">
        <v>2311702</v>
      </c>
    </row>
    <row r="775" spans="21:23">
      <c r="U775" s="259" t="s">
        <v>45</v>
      </c>
      <c r="V775" s="259" t="s">
        <v>2985</v>
      </c>
      <c r="W775" s="259">
        <v>2311801</v>
      </c>
    </row>
    <row r="776" spans="21:23">
      <c r="U776" s="259" t="s">
        <v>45</v>
      </c>
      <c r="V776" s="259" t="s">
        <v>2997</v>
      </c>
      <c r="W776" s="259">
        <v>2311900</v>
      </c>
    </row>
    <row r="777" spans="21:23">
      <c r="U777" s="259" t="s">
        <v>45</v>
      </c>
      <c r="V777" s="259" t="s">
        <v>3010</v>
      </c>
      <c r="W777" s="259">
        <v>2311959</v>
      </c>
    </row>
    <row r="778" spans="21:23">
      <c r="U778" s="259" t="s">
        <v>45</v>
      </c>
      <c r="V778" s="259" t="s">
        <v>3023</v>
      </c>
      <c r="W778" s="259">
        <v>2312205</v>
      </c>
    </row>
    <row r="779" spans="21:23">
      <c r="U779" s="259" t="s">
        <v>45</v>
      </c>
      <c r="V779" s="259" t="s">
        <v>3035</v>
      </c>
      <c r="W779" s="259">
        <v>2312007</v>
      </c>
    </row>
    <row r="780" spans="21:23">
      <c r="U780" s="259" t="s">
        <v>45</v>
      </c>
      <c r="V780" s="259" t="s">
        <v>3047</v>
      </c>
      <c r="W780" s="259">
        <v>2312106</v>
      </c>
    </row>
    <row r="781" spans="21:23">
      <c r="U781" s="259" t="s">
        <v>45</v>
      </c>
      <c r="V781" s="259" t="s">
        <v>3059</v>
      </c>
      <c r="W781" s="259">
        <v>2312304</v>
      </c>
    </row>
    <row r="782" spans="21:23">
      <c r="U782" s="259" t="s">
        <v>45</v>
      </c>
      <c r="V782" s="259" t="s">
        <v>2653</v>
      </c>
      <c r="W782" s="259">
        <v>2312403</v>
      </c>
    </row>
    <row r="783" spans="21:23">
      <c r="U783" s="259" t="s">
        <v>45</v>
      </c>
      <c r="V783" s="259" t="s">
        <v>3083</v>
      </c>
      <c r="W783" s="259">
        <v>2312502</v>
      </c>
    </row>
    <row r="784" spans="21:23">
      <c r="U784" s="259" t="s">
        <v>45</v>
      </c>
      <c r="V784" s="259" t="s">
        <v>3096</v>
      </c>
      <c r="W784" s="259">
        <v>2312601</v>
      </c>
    </row>
    <row r="785" spans="21:23">
      <c r="U785" s="259" t="s">
        <v>45</v>
      </c>
      <c r="V785" s="259" t="s">
        <v>3108</v>
      </c>
      <c r="W785" s="259">
        <v>2312700</v>
      </c>
    </row>
    <row r="786" spans="21:23">
      <c r="U786" s="259" t="s">
        <v>45</v>
      </c>
      <c r="V786" s="259" t="s">
        <v>3120</v>
      </c>
      <c r="W786" s="259">
        <v>2312809</v>
      </c>
    </row>
    <row r="787" spans="21:23">
      <c r="U787" s="259" t="s">
        <v>45</v>
      </c>
      <c r="V787" s="259" t="s">
        <v>3132</v>
      </c>
      <c r="W787" s="259">
        <v>2312908</v>
      </c>
    </row>
    <row r="788" spans="21:23">
      <c r="U788" s="259" t="s">
        <v>45</v>
      </c>
      <c r="V788" s="259" t="s">
        <v>3144</v>
      </c>
      <c r="W788" s="259">
        <v>2313005</v>
      </c>
    </row>
    <row r="789" spans="21:23">
      <c r="U789" s="259" t="s">
        <v>45</v>
      </c>
      <c r="V789" s="259" t="s">
        <v>3155</v>
      </c>
      <c r="W789" s="259">
        <v>2313104</v>
      </c>
    </row>
    <row r="790" spans="21:23">
      <c r="U790" s="259" t="s">
        <v>45</v>
      </c>
      <c r="V790" s="259" t="s">
        <v>3166</v>
      </c>
      <c r="W790" s="259">
        <v>2313203</v>
      </c>
    </row>
    <row r="791" spans="21:23">
      <c r="U791" s="259" t="s">
        <v>45</v>
      </c>
      <c r="V791" s="259" t="s">
        <v>3177</v>
      </c>
      <c r="W791" s="259">
        <v>2313252</v>
      </c>
    </row>
    <row r="792" spans="21:23">
      <c r="U792" s="259" t="s">
        <v>45</v>
      </c>
      <c r="V792" s="259" t="s">
        <v>3188</v>
      </c>
      <c r="W792" s="259">
        <v>2313302</v>
      </c>
    </row>
    <row r="793" spans="21:23">
      <c r="U793" s="259" t="s">
        <v>45</v>
      </c>
      <c r="V793" s="259" t="s">
        <v>3200</v>
      </c>
      <c r="W793" s="259">
        <v>2313351</v>
      </c>
    </row>
    <row r="794" spans="21:23">
      <c r="U794" s="259" t="s">
        <v>45</v>
      </c>
      <c r="V794" s="259" t="s">
        <v>3212</v>
      </c>
      <c r="W794" s="259">
        <v>2313401</v>
      </c>
    </row>
    <row r="795" spans="21:23">
      <c r="U795" s="259" t="s">
        <v>45</v>
      </c>
      <c r="V795" s="259" t="s">
        <v>3224</v>
      </c>
      <c r="W795" s="259">
        <v>2313500</v>
      </c>
    </row>
    <row r="796" spans="21:23">
      <c r="U796" s="259" t="s">
        <v>45</v>
      </c>
      <c r="V796" s="259" t="s">
        <v>3234</v>
      </c>
      <c r="W796" s="259">
        <v>2313559</v>
      </c>
    </row>
    <row r="797" spans="21:23">
      <c r="U797" s="259" t="s">
        <v>45</v>
      </c>
      <c r="V797" s="259" t="s">
        <v>3245</v>
      </c>
      <c r="W797" s="259">
        <v>2313609</v>
      </c>
    </row>
    <row r="798" spans="21:23">
      <c r="U798" s="259" t="s">
        <v>45</v>
      </c>
      <c r="V798" s="259" t="s">
        <v>3255</v>
      </c>
      <c r="W798" s="259">
        <v>2313708</v>
      </c>
    </row>
    <row r="799" spans="21:23">
      <c r="U799" s="259" t="s">
        <v>45</v>
      </c>
      <c r="V799" s="259" t="s">
        <v>3266</v>
      </c>
      <c r="W799" s="259">
        <v>2313757</v>
      </c>
    </row>
    <row r="800" spans="21:23">
      <c r="U800" s="259" t="s">
        <v>45</v>
      </c>
      <c r="V800" s="259" t="s">
        <v>3278</v>
      </c>
      <c r="W800" s="259">
        <v>2313807</v>
      </c>
    </row>
    <row r="801" spans="21:23">
      <c r="U801" s="259" t="s">
        <v>45</v>
      </c>
      <c r="V801" s="259" t="s">
        <v>3289</v>
      </c>
      <c r="W801" s="259">
        <v>2313906</v>
      </c>
    </row>
    <row r="802" spans="21:23">
      <c r="U802" s="259" t="s">
        <v>45</v>
      </c>
      <c r="V802" s="259" t="s">
        <v>3301</v>
      </c>
      <c r="W802" s="259">
        <v>2313955</v>
      </c>
    </row>
    <row r="803" spans="21:23">
      <c r="U803" s="259" t="s">
        <v>45</v>
      </c>
      <c r="V803" s="259" t="s">
        <v>3313</v>
      </c>
      <c r="W803" s="259">
        <v>2314003</v>
      </c>
    </row>
    <row r="804" spans="21:23">
      <c r="U804" s="259" t="s">
        <v>45</v>
      </c>
      <c r="V804" s="259" t="s">
        <v>3324</v>
      </c>
      <c r="W804" s="259">
        <v>2314102</v>
      </c>
    </row>
    <row r="805" spans="21:23">
      <c r="U805" s="259" t="s">
        <v>49</v>
      </c>
      <c r="V805" s="259" t="s">
        <v>95</v>
      </c>
      <c r="W805" s="259">
        <v>5300108</v>
      </c>
    </row>
    <row r="806" spans="21:23">
      <c r="U806" s="259" t="s">
        <v>53</v>
      </c>
      <c r="V806" s="259" t="s">
        <v>96</v>
      </c>
      <c r="W806" s="259">
        <v>3200102</v>
      </c>
    </row>
    <row r="807" spans="21:23">
      <c r="U807" s="259" t="s">
        <v>53</v>
      </c>
      <c r="V807" s="259" t="s">
        <v>121</v>
      </c>
      <c r="W807" s="259">
        <v>3200169</v>
      </c>
    </row>
    <row r="808" spans="21:23">
      <c r="U808" s="259" t="s">
        <v>53</v>
      </c>
      <c r="V808" s="259" t="s">
        <v>147</v>
      </c>
      <c r="W808" s="259">
        <v>3200136</v>
      </c>
    </row>
    <row r="809" spans="21:23">
      <c r="U809" s="259" t="s">
        <v>53</v>
      </c>
      <c r="V809" s="259" t="s">
        <v>172</v>
      </c>
      <c r="W809" s="259">
        <v>3200201</v>
      </c>
    </row>
    <row r="810" spans="21:23">
      <c r="U810" s="259" t="s">
        <v>53</v>
      </c>
      <c r="V810" s="259" t="s">
        <v>198</v>
      </c>
      <c r="W810" s="259">
        <v>3200300</v>
      </c>
    </row>
    <row r="811" spans="21:23">
      <c r="U811" s="259" t="s">
        <v>53</v>
      </c>
      <c r="V811" s="259" t="s">
        <v>224</v>
      </c>
      <c r="W811" s="259">
        <v>3200359</v>
      </c>
    </row>
    <row r="812" spans="21:23">
      <c r="U812" s="259" t="s">
        <v>53</v>
      </c>
      <c r="V812" s="259" t="s">
        <v>248</v>
      </c>
      <c r="W812" s="259">
        <v>3200409</v>
      </c>
    </row>
    <row r="813" spans="21:23">
      <c r="U813" s="259" t="s">
        <v>53</v>
      </c>
      <c r="V813" s="259" t="s">
        <v>273</v>
      </c>
      <c r="W813" s="259">
        <v>3200508</v>
      </c>
    </row>
    <row r="814" spans="21:23">
      <c r="U814" s="259" t="s">
        <v>53</v>
      </c>
      <c r="V814" s="259" t="s">
        <v>299</v>
      </c>
      <c r="W814" s="259">
        <v>3200607</v>
      </c>
    </row>
    <row r="815" spans="21:23">
      <c r="U815" s="259" t="s">
        <v>53</v>
      </c>
      <c r="V815" s="259" t="s">
        <v>325</v>
      </c>
      <c r="W815" s="259">
        <v>3200706</v>
      </c>
    </row>
    <row r="816" spans="21:23">
      <c r="U816" s="259" t="s">
        <v>53</v>
      </c>
      <c r="V816" s="259" t="s">
        <v>350</v>
      </c>
      <c r="W816" s="259">
        <v>3200805</v>
      </c>
    </row>
    <row r="817" spans="21:23">
      <c r="U817" s="259" t="s">
        <v>53</v>
      </c>
      <c r="V817" s="259" t="s">
        <v>374</v>
      </c>
      <c r="W817" s="259">
        <v>3200904</v>
      </c>
    </row>
    <row r="818" spans="21:23">
      <c r="U818" s="259" t="s">
        <v>53</v>
      </c>
      <c r="V818" s="259" t="s">
        <v>399</v>
      </c>
      <c r="W818" s="259">
        <v>3201001</v>
      </c>
    </row>
    <row r="819" spans="21:23">
      <c r="U819" s="259" t="s">
        <v>53</v>
      </c>
      <c r="V819" s="259" t="s">
        <v>424</v>
      </c>
      <c r="W819" s="259">
        <v>3201100</v>
      </c>
    </row>
    <row r="820" spans="21:23">
      <c r="U820" s="259" t="s">
        <v>53</v>
      </c>
      <c r="V820" s="259" t="s">
        <v>450</v>
      </c>
      <c r="W820" s="259">
        <v>3201159</v>
      </c>
    </row>
    <row r="821" spans="21:23">
      <c r="U821" s="259" t="s">
        <v>53</v>
      </c>
      <c r="V821" s="259" t="s">
        <v>475</v>
      </c>
      <c r="W821" s="259">
        <v>3201209</v>
      </c>
    </row>
    <row r="822" spans="21:23">
      <c r="U822" s="259" t="s">
        <v>53</v>
      </c>
      <c r="V822" s="259" t="s">
        <v>499</v>
      </c>
      <c r="W822" s="259">
        <v>3201308</v>
      </c>
    </row>
    <row r="823" spans="21:23">
      <c r="U823" s="259" t="s">
        <v>53</v>
      </c>
      <c r="V823" s="259" t="s">
        <v>522</v>
      </c>
      <c r="W823" s="259">
        <v>3201407</v>
      </c>
    </row>
    <row r="824" spans="21:23">
      <c r="U824" s="259" t="s">
        <v>53</v>
      </c>
      <c r="V824" s="259" t="s">
        <v>546</v>
      </c>
      <c r="W824" s="259">
        <v>3201506</v>
      </c>
    </row>
    <row r="825" spans="21:23">
      <c r="U825" s="259" t="s">
        <v>53</v>
      </c>
      <c r="V825" s="259" t="s">
        <v>569</v>
      </c>
      <c r="W825" s="259">
        <v>3201605</v>
      </c>
    </row>
    <row r="826" spans="21:23">
      <c r="U826" s="259" t="s">
        <v>53</v>
      </c>
      <c r="V826" s="259" t="s">
        <v>592</v>
      </c>
      <c r="W826" s="259">
        <v>3201704</v>
      </c>
    </row>
    <row r="827" spans="21:23">
      <c r="U827" s="259" t="s">
        <v>53</v>
      </c>
      <c r="V827" s="259" t="s">
        <v>615</v>
      </c>
      <c r="W827" s="259">
        <v>3201803</v>
      </c>
    </row>
    <row r="828" spans="21:23">
      <c r="U828" s="259" t="s">
        <v>53</v>
      </c>
      <c r="V828" s="259" t="s">
        <v>636</v>
      </c>
      <c r="W828" s="259">
        <v>3201902</v>
      </c>
    </row>
    <row r="829" spans="21:23">
      <c r="U829" s="259" t="s">
        <v>53</v>
      </c>
      <c r="V829" s="259" t="s">
        <v>657</v>
      </c>
      <c r="W829" s="259">
        <v>3202009</v>
      </c>
    </row>
    <row r="830" spans="21:23">
      <c r="U830" s="259" t="s">
        <v>53</v>
      </c>
      <c r="V830" s="259" t="s">
        <v>678</v>
      </c>
      <c r="W830" s="259">
        <v>3202108</v>
      </c>
    </row>
    <row r="831" spans="21:23">
      <c r="U831" s="259" t="s">
        <v>53</v>
      </c>
      <c r="V831" s="259" t="s">
        <v>698</v>
      </c>
      <c r="W831" s="259">
        <v>3202207</v>
      </c>
    </row>
    <row r="832" spans="21:23">
      <c r="U832" s="259" t="s">
        <v>53</v>
      </c>
      <c r="V832" s="259" t="s">
        <v>720</v>
      </c>
      <c r="W832" s="259">
        <v>3202256</v>
      </c>
    </row>
    <row r="833" spans="21:23">
      <c r="U833" s="259" t="s">
        <v>53</v>
      </c>
      <c r="V833" s="259" t="s">
        <v>742</v>
      </c>
      <c r="W833" s="259">
        <v>3202306</v>
      </c>
    </row>
    <row r="834" spans="21:23">
      <c r="U834" s="259" t="s">
        <v>53</v>
      </c>
      <c r="V834" s="259" t="s">
        <v>763</v>
      </c>
      <c r="W834" s="259">
        <v>3202405</v>
      </c>
    </row>
    <row r="835" spans="21:23">
      <c r="U835" s="259" t="s">
        <v>53</v>
      </c>
      <c r="V835" s="259" t="s">
        <v>786</v>
      </c>
      <c r="W835" s="259">
        <v>3202454</v>
      </c>
    </row>
    <row r="836" spans="21:23">
      <c r="U836" s="259" t="s">
        <v>53</v>
      </c>
      <c r="V836" s="259" t="s">
        <v>807</v>
      </c>
      <c r="W836" s="259">
        <v>3202504</v>
      </c>
    </row>
    <row r="837" spans="21:23">
      <c r="U837" s="259" t="s">
        <v>53</v>
      </c>
      <c r="V837" s="259" t="s">
        <v>828</v>
      </c>
      <c r="W837" s="259">
        <v>3202553</v>
      </c>
    </row>
    <row r="838" spans="21:23">
      <c r="U838" s="259" t="s">
        <v>53</v>
      </c>
      <c r="V838" s="259" t="s">
        <v>850</v>
      </c>
      <c r="W838" s="259">
        <v>3202603</v>
      </c>
    </row>
    <row r="839" spans="21:23">
      <c r="U839" s="259" t="s">
        <v>53</v>
      </c>
      <c r="V839" s="259" t="s">
        <v>872</v>
      </c>
      <c r="W839" s="259">
        <v>3202652</v>
      </c>
    </row>
    <row r="840" spans="21:23">
      <c r="U840" s="259" t="s">
        <v>53</v>
      </c>
      <c r="V840" s="259" t="s">
        <v>894</v>
      </c>
      <c r="W840" s="259">
        <v>3202702</v>
      </c>
    </row>
    <row r="841" spans="21:23">
      <c r="U841" s="259" t="s">
        <v>53</v>
      </c>
      <c r="V841" s="259" t="s">
        <v>917</v>
      </c>
      <c r="W841" s="259">
        <v>3202801</v>
      </c>
    </row>
    <row r="842" spans="21:23">
      <c r="U842" s="259" t="s">
        <v>53</v>
      </c>
      <c r="V842" s="259" t="s">
        <v>940</v>
      </c>
      <c r="W842" s="259">
        <v>3202900</v>
      </c>
    </row>
    <row r="843" spans="21:23">
      <c r="U843" s="259" t="s">
        <v>53</v>
      </c>
      <c r="V843" s="259" t="s">
        <v>962</v>
      </c>
      <c r="W843" s="259">
        <v>3203007</v>
      </c>
    </row>
    <row r="844" spans="21:23">
      <c r="U844" s="259" t="s">
        <v>53</v>
      </c>
      <c r="V844" s="259" t="s">
        <v>984</v>
      </c>
      <c r="W844" s="259">
        <v>3203056</v>
      </c>
    </row>
    <row r="845" spans="21:23">
      <c r="U845" s="259" t="s">
        <v>53</v>
      </c>
      <c r="V845" s="259" t="s">
        <v>1007</v>
      </c>
      <c r="W845" s="259">
        <v>3203106</v>
      </c>
    </row>
    <row r="846" spans="21:23">
      <c r="U846" s="259" t="s">
        <v>53</v>
      </c>
      <c r="V846" s="259" t="s">
        <v>1029</v>
      </c>
      <c r="W846" s="259">
        <v>3203130</v>
      </c>
    </row>
    <row r="847" spans="21:23">
      <c r="U847" s="259" t="s">
        <v>53</v>
      </c>
      <c r="V847" s="259" t="s">
        <v>1051</v>
      </c>
      <c r="W847" s="259">
        <v>3203163</v>
      </c>
    </row>
    <row r="848" spans="21:23">
      <c r="U848" s="259" t="s">
        <v>53</v>
      </c>
      <c r="V848" s="259" t="s">
        <v>1073</v>
      </c>
      <c r="W848" s="259">
        <v>3203205</v>
      </c>
    </row>
    <row r="849" spans="21:23">
      <c r="U849" s="259" t="s">
        <v>53</v>
      </c>
      <c r="V849" s="259" t="s">
        <v>1095</v>
      </c>
      <c r="W849" s="259">
        <v>3203304</v>
      </c>
    </row>
    <row r="850" spans="21:23">
      <c r="U850" s="259" t="s">
        <v>53</v>
      </c>
      <c r="V850" s="259" t="s">
        <v>1118</v>
      </c>
      <c r="W850" s="259">
        <v>3203320</v>
      </c>
    </row>
    <row r="851" spans="21:23">
      <c r="U851" s="259" t="s">
        <v>53</v>
      </c>
      <c r="V851" s="259" t="s">
        <v>1141</v>
      </c>
      <c r="W851" s="259">
        <v>3203346</v>
      </c>
    </row>
    <row r="852" spans="21:23">
      <c r="U852" s="259" t="s">
        <v>53</v>
      </c>
      <c r="V852" s="259" t="s">
        <v>1164</v>
      </c>
      <c r="W852" s="259">
        <v>3203353</v>
      </c>
    </row>
    <row r="853" spans="21:23">
      <c r="U853" s="259" t="s">
        <v>53</v>
      </c>
      <c r="V853" s="259" t="s">
        <v>1187</v>
      </c>
      <c r="W853" s="259">
        <v>3203403</v>
      </c>
    </row>
    <row r="854" spans="21:23">
      <c r="U854" s="259" t="s">
        <v>53</v>
      </c>
      <c r="V854" s="259" t="s">
        <v>1209</v>
      </c>
      <c r="W854" s="259">
        <v>3203502</v>
      </c>
    </row>
    <row r="855" spans="21:23">
      <c r="U855" s="259" t="s">
        <v>53</v>
      </c>
      <c r="V855" s="259" t="s">
        <v>1230</v>
      </c>
      <c r="W855" s="259">
        <v>3203601</v>
      </c>
    </row>
    <row r="856" spans="21:23">
      <c r="U856" s="259" t="s">
        <v>53</v>
      </c>
      <c r="V856" s="259" t="s">
        <v>1253</v>
      </c>
      <c r="W856" s="259">
        <v>3203700</v>
      </c>
    </row>
    <row r="857" spans="21:23">
      <c r="U857" s="259" t="s">
        <v>53</v>
      </c>
      <c r="V857" s="259" t="s">
        <v>1276</v>
      </c>
      <c r="W857" s="259">
        <v>3203809</v>
      </c>
    </row>
    <row r="858" spans="21:23">
      <c r="U858" s="259" t="s">
        <v>53</v>
      </c>
      <c r="V858" s="259" t="s">
        <v>1297</v>
      </c>
      <c r="W858" s="259">
        <v>3203908</v>
      </c>
    </row>
    <row r="859" spans="21:23">
      <c r="U859" s="259" t="s">
        <v>53</v>
      </c>
      <c r="V859" s="259" t="s">
        <v>1319</v>
      </c>
      <c r="W859" s="259">
        <v>3204005</v>
      </c>
    </row>
    <row r="860" spans="21:23">
      <c r="U860" s="259" t="s">
        <v>53</v>
      </c>
      <c r="V860" s="259" t="s">
        <v>1341</v>
      </c>
      <c r="W860" s="259">
        <v>3204054</v>
      </c>
    </row>
    <row r="861" spans="21:23">
      <c r="U861" s="259" t="s">
        <v>53</v>
      </c>
      <c r="V861" s="259" t="s">
        <v>1362</v>
      </c>
      <c r="W861" s="259">
        <v>3204104</v>
      </c>
    </row>
    <row r="862" spans="21:23">
      <c r="U862" s="259" t="s">
        <v>53</v>
      </c>
      <c r="V862" s="259" t="s">
        <v>1384</v>
      </c>
      <c r="W862" s="259">
        <v>3204203</v>
      </c>
    </row>
    <row r="863" spans="21:23">
      <c r="U863" s="259" t="s">
        <v>53</v>
      </c>
      <c r="V863" s="259" t="s">
        <v>1406</v>
      </c>
      <c r="W863" s="259">
        <v>3204252</v>
      </c>
    </row>
    <row r="864" spans="21:23">
      <c r="U864" s="259" t="s">
        <v>53</v>
      </c>
      <c r="V864" s="259" t="s">
        <v>1428</v>
      </c>
      <c r="W864" s="259">
        <v>3204302</v>
      </c>
    </row>
    <row r="865" spans="21:23">
      <c r="U865" s="259" t="s">
        <v>53</v>
      </c>
      <c r="V865" s="259" t="s">
        <v>1449</v>
      </c>
      <c r="W865" s="259">
        <v>3204351</v>
      </c>
    </row>
    <row r="866" spans="21:23">
      <c r="U866" s="259" t="s">
        <v>53</v>
      </c>
      <c r="V866" s="259" t="s">
        <v>1469</v>
      </c>
      <c r="W866" s="259">
        <v>3204401</v>
      </c>
    </row>
    <row r="867" spans="21:23">
      <c r="U867" s="259" t="s">
        <v>53</v>
      </c>
      <c r="V867" s="259" t="s">
        <v>1491</v>
      </c>
      <c r="W867" s="259">
        <v>3204500</v>
      </c>
    </row>
    <row r="868" spans="21:23">
      <c r="U868" s="259" t="s">
        <v>53</v>
      </c>
      <c r="V868" s="259" t="s">
        <v>1511</v>
      </c>
      <c r="W868" s="259">
        <v>3204559</v>
      </c>
    </row>
    <row r="869" spans="21:23">
      <c r="U869" s="259" t="s">
        <v>53</v>
      </c>
      <c r="V869" s="259" t="s">
        <v>1532</v>
      </c>
      <c r="W869" s="259">
        <v>3204609</v>
      </c>
    </row>
    <row r="870" spans="21:23">
      <c r="U870" s="259" t="s">
        <v>53</v>
      </c>
      <c r="V870" s="259" t="s">
        <v>1553</v>
      </c>
      <c r="W870" s="259">
        <v>3204658</v>
      </c>
    </row>
    <row r="871" spans="21:23">
      <c r="U871" s="259" t="s">
        <v>53</v>
      </c>
      <c r="V871" s="259" t="s">
        <v>1572</v>
      </c>
      <c r="W871" s="259">
        <v>3204708</v>
      </c>
    </row>
    <row r="872" spans="21:23">
      <c r="U872" s="259" t="s">
        <v>53</v>
      </c>
      <c r="V872" s="259" t="s">
        <v>1592</v>
      </c>
      <c r="W872" s="259">
        <v>3204807</v>
      </c>
    </row>
    <row r="873" spans="21:23">
      <c r="U873" s="259" t="s">
        <v>53</v>
      </c>
      <c r="V873" s="259" t="s">
        <v>1612</v>
      </c>
      <c r="W873" s="259">
        <v>3204906</v>
      </c>
    </row>
    <row r="874" spans="21:23">
      <c r="U874" s="259" t="s">
        <v>53</v>
      </c>
      <c r="V874" s="259" t="s">
        <v>1633</v>
      </c>
      <c r="W874" s="259">
        <v>3204955</v>
      </c>
    </row>
    <row r="875" spans="21:23">
      <c r="U875" s="259" t="s">
        <v>53</v>
      </c>
      <c r="V875" s="259" t="s">
        <v>1654</v>
      </c>
      <c r="W875" s="259">
        <v>3205002</v>
      </c>
    </row>
    <row r="876" spans="21:23">
      <c r="U876" s="259" t="s">
        <v>53</v>
      </c>
      <c r="V876" s="259" t="s">
        <v>1674</v>
      </c>
      <c r="W876" s="259">
        <v>3205010</v>
      </c>
    </row>
    <row r="877" spans="21:23">
      <c r="U877" s="259" t="s">
        <v>53</v>
      </c>
      <c r="V877" s="259" t="s">
        <v>1695</v>
      </c>
      <c r="W877" s="259">
        <v>3205036</v>
      </c>
    </row>
    <row r="878" spans="21:23">
      <c r="U878" s="259" t="s">
        <v>53</v>
      </c>
      <c r="V878" s="259" t="s">
        <v>1715</v>
      </c>
      <c r="W878" s="259">
        <v>3205069</v>
      </c>
    </row>
    <row r="879" spans="21:23">
      <c r="U879" s="259" t="s">
        <v>53</v>
      </c>
      <c r="V879" s="259" t="s">
        <v>1736</v>
      </c>
      <c r="W879" s="259">
        <v>3205101</v>
      </c>
    </row>
    <row r="880" spans="21:23">
      <c r="U880" s="259" t="s">
        <v>53</v>
      </c>
      <c r="V880" s="259" t="s">
        <v>1756</v>
      </c>
      <c r="W880" s="259">
        <v>3205150</v>
      </c>
    </row>
    <row r="881" spans="21:23">
      <c r="U881" s="259" t="s">
        <v>53</v>
      </c>
      <c r="V881" s="259" t="s">
        <v>1777</v>
      </c>
      <c r="W881" s="259">
        <v>3205176</v>
      </c>
    </row>
    <row r="882" spans="21:23">
      <c r="U882" s="259" t="s">
        <v>53</v>
      </c>
      <c r="V882" s="259" t="s">
        <v>1796</v>
      </c>
      <c r="W882" s="259">
        <v>3205200</v>
      </c>
    </row>
    <row r="883" spans="21:23">
      <c r="U883" s="259" t="s">
        <v>53</v>
      </c>
      <c r="V883" s="259" t="s">
        <v>1815</v>
      </c>
      <c r="W883" s="259">
        <v>3205309</v>
      </c>
    </row>
    <row r="884" spans="21:23">
      <c r="U884" s="259" t="s">
        <v>55</v>
      </c>
      <c r="V884" s="259" t="s">
        <v>97</v>
      </c>
      <c r="W884" s="259">
        <v>5200050</v>
      </c>
    </row>
    <row r="885" spans="21:23">
      <c r="U885" s="259" t="s">
        <v>55</v>
      </c>
      <c r="V885" s="259" t="s">
        <v>122</v>
      </c>
      <c r="W885" s="259">
        <v>5200100</v>
      </c>
    </row>
    <row r="886" spans="21:23">
      <c r="U886" s="259" t="s">
        <v>55</v>
      </c>
      <c r="V886" s="259" t="s">
        <v>148</v>
      </c>
      <c r="W886" s="259">
        <v>5200134</v>
      </c>
    </row>
    <row r="887" spans="21:23">
      <c r="U887" s="259" t="s">
        <v>55</v>
      </c>
      <c r="V887" s="259" t="s">
        <v>173</v>
      </c>
      <c r="W887" s="259">
        <v>5200159</v>
      </c>
    </row>
    <row r="888" spans="21:23">
      <c r="U888" s="259" t="s">
        <v>55</v>
      </c>
      <c r="V888" s="259" t="s">
        <v>199</v>
      </c>
      <c r="W888" s="259">
        <v>5200175</v>
      </c>
    </row>
    <row r="889" spans="21:23">
      <c r="U889" s="259" t="s">
        <v>55</v>
      </c>
      <c r="V889" s="259" t="s">
        <v>225</v>
      </c>
      <c r="W889" s="259">
        <v>5200209</v>
      </c>
    </row>
    <row r="890" spans="21:23">
      <c r="U890" s="259" t="s">
        <v>55</v>
      </c>
      <c r="V890" s="259" t="s">
        <v>249</v>
      </c>
      <c r="W890" s="259">
        <v>5200258</v>
      </c>
    </row>
    <row r="891" spans="21:23">
      <c r="U891" s="259" t="s">
        <v>55</v>
      </c>
      <c r="V891" s="259" t="s">
        <v>274</v>
      </c>
      <c r="W891" s="259">
        <v>5200308</v>
      </c>
    </row>
    <row r="892" spans="21:23">
      <c r="U892" s="259" t="s">
        <v>55</v>
      </c>
      <c r="V892" s="259" t="s">
        <v>300</v>
      </c>
      <c r="W892" s="259">
        <v>5200506</v>
      </c>
    </row>
    <row r="893" spans="21:23">
      <c r="U893" s="259" t="s">
        <v>55</v>
      </c>
      <c r="V893" s="259" t="s">
        <v>326</v>
      </c>
      <c r="W893" s="259">
        <v>5200555</v>
      </c>
    </row>
    <row r="894" spans="21:23">
      <c r="U894" s="259" t="s">
        <v>55</v>
      </c>
      <c r="V894" s="259" t="s">
        <v>351</v>
      </c>
      <c r="W894" s="259">
        <v>5200605</v>
      </c>
    </row>
    <row r="895" spans="21:23">
      <c r="U895" s="259" t="s">
        <v>55</v>
      </c>
      <c r="V895" s="259" t="s">
        <v>375</v>
      </c>
      <c r="W895" s="259">
        <v>5200803</v>
      </c>
    </row>
    <row r="896" spans="21:23">
      <c r="U896" s="259" t="s">
        <v>55</v>
      </c>
      <c r="V896" s="259" t="s">
        <v>400</v>
      </c>
      <c r="W896" s="259">
        <v>5200829</v>
      </c>
    </row>
    <row r="897" spans="21:23">
      <c r="U897" s="259" t="s">
        <v>55</v>
      </c>
      <c r="V897" s="259" t="s">
        <v>425</v>
      </c>
      <c r="W897" s="259">
        <v>5200852</v>
      </c>
    </row>
    <row r="898" spans="21:23">
      <c r="U898" s="259" t="s">
        <v>55</v>
      </c>
      <c r="V898" s="259" t="s">
        <v>451</v>
      </c>
      <c r="W898" s="259">
        <v>5200902</v>
      </c>
    </row>
    <row r="899" spans="21:23">
      <c r="U899" s="259" t="s">
        <v>55</v>
      </c>
      <c r="V899" s="259" t="s">
        <v>476</v>
      </c>
      <c r="W899" s="259">
        <v>5201108</v>
      </c>
    </row>
    <row r="900" spans="21:23">
      <c r="U900" s="259" t="s">
        <v>55</v>
      </c>
      <c r="V900" s="259" t="s">
        <v>500</v>
      </c>
      <c r="W900" s="259">
        <v>5201207</v>
      </c>
    </row>
    <row r="901" spans="21:23">
      <c r="U901" s="259" t="s">
        <v>55</v>
      </c>
      <c r="V901" s="259" t="s">
        <v>523</v>
      </c>
      <c r="W901" s="259">
        <v>5201306</v>
      </c>
    </row>
    <row r="902" spans="21:23">
      <c r="U902" s="259" t="s">
        <v>55</v>
      </c>
      <c r="V902" s="259" t="s">
        <v>547</v>
      </c>
      <c r="W902" s="259">
        <v>5201405</v>
      </c>
    </row>
    <row r="903" spans="21:23">
      <c r="U903" s="259" t="s">
        <v>55</v>
      </c>
      <c r="V903" s="259" t="s">
        <v>570</v>
      </c>
      <c r="W903" s="259">
        <v>5201454</v>
      </c>
    </row>
    <row r="904" spans="21:23">
      <c r="U904" s="259" t="s">
        <v>55</v>
      </c>
      <c r="V904" s="259" t="s">
        <v>593</v>
      </c>
      <c r="W904" s="259">
        <v>5201504</v>
      </c>
    </row>
    <row r="905" spans="21:23">
      <c r="U905" s="259" t="s">
        <v>55</v>
      </c>
      <c r="V905" s="259" t="s">
        <v>616</v>
      </c>
      <c r="W905" s="259">
        <v>5201603</v>
      </c>
    </row>
    <row r="906" spans="21:23">
      <c r="U906" s="259" t="s">
        <v>55</v>
      </c>
      <c r="V906" s="259" t="s">
        <v>637</v>
      </c>
      <c r="W906" s="259">
        <v>5201702</v>
      </c>
    </row>
    <row r="907" spans="21:23">
      <c r="U907" s="259" t="s">
        <v>55</v>
      </c>
      <c r="V907" s="259" t="s">
        <v>658</v>
      </c>
      <c r="W907" s="259">
        <v>5201801</v>
      </c>
    </row>
    <row r="908" spans="21:23">
      <c r="U908" s="259" t="s">
        <v>55</v>
      </c>
      <c r="V908" s="259" t="s">
        <v>679</v>
      </c>
      <c r="W908" s="259">
        <v>5202155</v>
      </c>
    </row>
    <row r="909" spans="21:23">
      <c r="U909" s="259" t="s">
        <v>55</v>
      </c>
      <c r="V909" s="259" t="s">
        <v>699</v>
      </c>
      <c r="W909" s="259">
        <v>5202353</v>
      </c>
    </row>
    <row r="910" spans="21:23">
      <c r="U910" s="259" t="s">
        <v>55</v>
      </c>
      <c r="V910" s="259" t="s">
        <v>721</v>
      </c>
      <c r="W910" s="259">
        <v>5202502</v>
      </c>
    </row>
    <row r="911" spans="21:23">
      <c r="U911" s="259" t="s">
        <v>55</v>
      </c>
      <c r="V911" s="259" t="s">
        <v>743</v>
      </c>
      <c r="W911" s="259">
        <v>5202601</v>
      </c>
    </row>
    <row r="912" spans="21:23">
      <c r="U912" s="259" t="s">
        <v>55</v>
      </c>
      <c r="V912" s="259" t="s">
        <v>764</v>
      </c>
      <c r="W912" s="259">
        <v>5202809</v>
      </c>
    </row>
    <row r="913" spans="21:23">
      <c r="U913" s="259" t="s">
        <v>55</v>
      </c>
      <c r="V913" s="259" t="s">
        <v>787</v>
      </c>
      <c r="W913" s="259">
        <v>5203104</v>
      </c>
    </row>
    <row r="914" spans="21:23">
      <c r="U914" s="259" t="s">
        <v>55</v>
      </c>
      <c r="V914" s="259" t="s">
        <v>808</v>
      </c>
      <c r="W914" s="259">
        <v>5203203</v>
      </c>
    </row>
    <row r="915" spans="21:23">
      <c r="U915" s="259" t="s">
        <v>55</v>
      </c>
      <c r="V915" s="259" t="s">
        <v>829</v>
      </c>
      <c r="W915" s="259">
        <v>5203302</v>
      </c>
    </row>
    <row r="916" spans="21:23">
      <c r="U916" s="259" t="s">
        <v>55</v>
      </c>
      <c r="V916" s="259" t="s">
        <v>851</v>
      </c>
      <c r="W916" s="259">
        <v>5203401</v>
      </c>
    </row>
    <row r="917" spans="21:23">
      <c r="U917" s="259" t="s">
        <v>55</v>
      </c>
      <c r="V917" s="259" t="s">
        <v>873</v>
      </c>
      <c r="W917" s="259">
        <v>5203500</v>
      </c>
    </row>
    <row r="918" spans="21:23">
      <c r="U918" s="259" t="s">
        <v>55</v>
      </c>
      <c r="V918" s="259" t="s">
        <v>895</v>
      </c>
      <c r="W918" s="259">
        <v>5203559</v>
      </c>
    </row>
    <row r="919" spans="21:23">
      <c r="U919" s="259" t="s">
        <v>55</v>
      </c>
      <c r="V919" s="259" t="s">
        <v>918</v>
      </c>
      <c r="W919" s="259">
        <v>5203575</v>
      </c>
    </row>
    <row r="920" spans="21:23">
      <c r="U920" s="259" t="s">
        <v>55</v>
      </c>
      <c r="V920" s="259" t="s">
        <v>941</v>
      </c>
      <c r="W920" s="259">
        <v>5203609</v>
      </c>
    </row>
    <row r="921" spans="21:23">
      <c r="U921" s="259" t="s">
        <v>55</v>
      </c>
      <c r="V921" s="259" t="s">
        <v>963</v>
      </c>
      <c r="W921" s="259">
        <v>5203807</v>
      </c>
    </row>
    <row r="922" spans="21:23">
      <c r="U922" s="259" t="s">
        <v>55</v>
      </c>
      <c r="V922" s="259" t="s">
        <v>985</v>
      </c>
      <c r="W922" s="259">
        <v>5203906</v>
      </c>
    </row>
    <row r="923" spans="21:23">
      <c r="U923" s="259" t="s">
        <v>55</v>
      </c>
      <c r="V923" s="259" t="s">
        <v>1008</v>
      </c>
      <c r="W923" s="259">
        <v>5203939</v>
      </c>
    </row>
    <row r="924" spans="21:23">
      <c r="U924" s="259" t="s">
        <v>55</v>
      </c>
      <c r="V924" s="259" t="s">
        <v>1030</v>
      </c>
      <c r="W924" s="259">
        <v>5203962</v>
      </c>
    </row>
    <row r="925" spans="21:23">
      <c r="U925" s="259" t="s">
        <v>55</v>
      </c>
      <c r="V925" s="259" t="s">
        <v>1052</v>
      </c>
      <c r="W925" s="259">
        <v>5204003</v>
      </c>
    </row>
    <row r="926" spans="21:23">
      <c r="U926" s="259" t="s">
        <v>55</v>
      </c>
      <c r="V926" s="259" t="s">
        <v>1074</v>
      </c>
      <c r="W926" s="259">
        <v>5204102</v>
      </c>
    </row>
    <row r="927" spans="21:23">
      <c r="U927" s="259" t="s">
        <v>55</v>
      </c>
      <c r="V927" s="259" t="s">
        <v>1096</v>
      </c>
      <c r="W927" s="259">
        <v>5204201</v>
      </c>
    </row>
    <row r="928" spans="21:23">
      <c r="U928" s="259" t="s">
        <v>55</v>
      </c>
      <c r="V928" s="259" t="s">
        <v>1119</v>
      </c>
      <c r="W928" s="259">
        <v>5204250</v>
      </c>
    </row>
    <row r="929" spans="21:23">
      <c r="U929" s="259" t="s">
        <v>55</v>
      </c>
      <c r="V929" s="259" t="s">
        <v>1142</v>
      </c>
      <c r="W929" s="259">
        <v>5204300</v>
      </c>
    </row>
    <row r="930" spans="21:23">
      <c r="U930" s="259" t="s">
        <v>55</v>
      </c>
      <c r="V930" s="259" t="s">
        <v>1165</v>
      </c>
      <c r="W930" s="259">
        <v>5204409</v>
      </c>
    </row>
    <row r="931" spans="21:23">
      <c r="U931" s="259" t="s">
        <v>55</v>
      </c>
      <c r="V931" s="259" t="s">
        <v>1188</v>
      </c>
      <c r="W931" s="259">
        <v>5204508</v>
      </c>
    </row>
    <row r="932" spans="21:23">
      <c r="U932" s="259" t="s">
        <v>55</v>
      </c>
      <c r="V932" s="259" t="s">
        <v>1210</v>
      </c>
      <c r="W932" s="259">
        <v>5204557</v>
      </c>
    </row>
    <row r="933" spans="21:23">
      <c r="U933" s="259" t="s">
        <v>55</v>
      </c>
      <c r="V933" s="259" t="s">
        <v>1231</v>
      </c>
      <c r="W933" s="259">
        <v>5204607</v>
      </c>
    </row>
    <row r="934" spans="21:23">
      <c r="U934" s="259" t="s">
        <v>55</v>
      </c>
      <c r="V934" s="259" t="s">
        <v>1254</v>
      </c>
      <c r="W934" s="259">
        <v>5204656</v>
      </c>
    </row>
    <row r="935" spans="21:23">
      <c r="U935" s="259" t="s">
        <v>55</v>
      </c>
      <c r="V935" s="259" t="s">
        <v>1277</v>
      </c>
      <c r="W935" s="259">
        <v>5204706</v>
      </c>
    </row>
    <row r="936" spans="21:23">
      <c r="U936" s="259" t="s">
        <v>55</v>
      </c>
      <c r="V936" s="259" t="s">
        <v>1298</v>
      </c>
      <c r="W936" s="259">
        <v>5204805</v>
      </c>
    </row>
    <row r="937" spans="21:23">
      <c r="U937" s="259" t="s">
        <v>55</v>
      </c>
      <c r="V937" s="259" t="s">
        <v>1320</v>
      </c>
      <c r="W937" s="259">
        <v>5204854</v>
      </c>
    </row>
    <row r="938" spans="21:23">
      <c r="U938" s="259" t="s">
        <v>55</v>
      </c>
      <c r="V938" s="259" t="s">
        <v>1342</v>
      </c>
      <c r="W938" s="259">
        <v>5204904</v>
      </c>
    </row>
    <row r="939" spans="21:23">
      <c r="U939" s="259" t="s">
        <v>55</v>
      </c>
      <c r="V939" s="259" t="s">
        <v>1363</v>
      </c>
      <c r="W939" s="259">
        <v>5204953</v>
      </c>
    </row>
    <row r="940" spans="21:23">
      <c r="U940" s="259" t="s">
        <v>55</v>
      </c>
      <c r="V940" s="259" t="s">
        <v>1385</v>
      </c>
      <c r="W940" s="259">
        <v>5205000</v>
      </c>
    </row>
    <row r="941" spans="21:23">
      <c r="U941" s="259" t="s">
        <v>55</v>
      </c>
      <c r="V941" s="259" t="s">
        <v>1407</v>
      </c>
      <c r="W941" s="259">
        <v>5205059</v>
      </c>
    </row>
    <row r="942" spans="21:23">
      <c r="U942" s="259" t="s">
        <v>55</v>
      </c>
      <c r="V942" s="259" t="s">
        <v>1429</v>
      </c>
      <c r="W942" s="259">
        <v>5205109</v>
      </c>
    </row>
    <row r="943" spans="21:23">
      <c r="U943" s="259" t="s">
        <v>55</v>
      </c>
      <c r="V943" s="259" t="s">
        <v>1450</v>
      </c>
      <c r="W943" s="259">
        <v>5205208</v>
      </c>
    </row>
    <row r="944" spans="21:23">
      <c r="U944" s="259" t="s">
        <v>55</v>
      </c>
      <c r="V944" s="259" t="s">
        <v>1470</v>
      </c>
      <c r="W944" s="259">
        <v>5205307</v>
      </c>
    </row>
    <row r="945" spans="21:23">
      <c r="U945" s="259" t="s">
        <v>55</v>
      </c>
      <c r="V945" s="259" t="s">
        <v>1492</v>
      </c>
      <c r="W945" s="259">
        <v>5205406</v>
      </c>
    </row>
    <row r="946" spans="21:23">
      <c r="U946" s="259" t="s">
        <v>55</v>
      </c>
      <c r="V946" s="259" t="s">
        <v>1512</v>
      </c>
      <c r="W946" s="259">
        <v>5205455</v>
      </c>
    </row>
    <row r="947" spans="21:23">
      <c r="U947" s="259" t="s">
        <v>55</v>
      </c>
      <c r="V947" s="259" t="s">
        <v>1533</v>
      </c>
      <c r="W947" s="259">
        <v>5205471</v>
      </c>
    </row>
    <row r="948" spans="21:23">
      <c r="U948" s="259" t="s">
        <v>55</v>
      </c>
      <c r="V948" s="259" t="s">
        <v>1554</v>
      </c>
      <c r="W948" s="259">
        <v>5205497</v>
      </c>
    </row>
    <row r="949" spans="21:23">
      <c r="U949" s="259" t="s">
        <v>55</v>
      </c>
      <c r="V949" s="259" t="s">
        <v>1573</v>
      </c>
      <c r="W949" s="259">
        <v>5205513</v>
      </c>
    </row>
    <row r="950" spans="21:23">
      <c r="U950" s="259" t="s">
        <v>55</v>
      </c>
      <c r="V950" s="259" t="s">
        <v>1593</v>
      </c>
      <c r="W950" s="259">
        <v>5205521</v>
      </c>
    </row>
    <row r="951" spans="21:23">
      <c r="U951" s="259" t="s">
        <v>55</v>
      </c>
      <c r="V951" s="259" t="s">
        <v>1613</v>
      </c>
      <c r="W951" s="259">
        <v>5205703</v>
      </c>
    </row>
    <row r="952" spans="21:23">
      <c r="U952" s="259" t="s">
        <v>55</v>
      </c>
      <c r="V952" s="259" t="s">
        <v>1634</v>
      </c>
      <c r="W952" s="259">
        <v>5205802</v>
      </c>
    </row>
    <row r="953" spans="21:23">
      <c r="U953" s="259" t="s">
        <v>55</v>
      </c>
      <c r="V953" s="259" t="s">
        <v>1655</v>
      </c>
      <c r="W953" s="259">
        <v>5205901</v>
      </c>
    </row>
    <row r="954" spans="21:23">
      <c r="U954" s="259" t="s">
        <v>55</v>
      </c>
      <c r="V954" s="259" t="s">
        <v>1675</v>
      </c>
      <c r="W954" s="259">
        <v>5206206</v>
      </c>
    </row>
    <row r="955" spans="21:23">
      <c r="U955" s="259" t="s">
        <v>55</v>
      </c>
      <c r="V955" s="259" t="s">
        <v>1696</v>
      </c>
      <c r="W955" s="259">
        <v>5206305</v>
      </c>
    </row>
    <row r="956" spans="21:23">
      <c r="U956" s="259" t="s">
        <v>55</v>
      </c>
      <c r="V956" s="259" t="s">
        <v>1716</v>
      </c>
      <c r="W956" s="259">
        <v>5206404</v>
      </c>
    </row>
    <row r="957" spans="21:23">
      <c r="U957" s="259" t="s">
        <v>55</v>
      </c>
      <c r="V957" s="259" t="s">
        <v>1737</v>
      </c>
      <c r="W957" s="259">
        <v>5206503</v>
      </c>
    </row>
    <row r="958" spans="21:23">
      <c r="U958" s="259" t="s">
        <v>55</v>
      </c>
      <c r="V958" s="259" t="s">
        <v>1757</v>
      </c>
      <c r="W958" s="259">
        <v>5206602</v>
      </c>
    </row>
    <row r="959" spans="21:23">
      <c r="U959" s="259" t="s">
        <v>55</v>
      </c>
      <c r="V959" s="259" t="s">
        <v>1778</v>
      </c>
      <c r="W959" s="259">
        <v>5206701</v>
      </c>
    </row>
    <row r="960" spans="21:23">
      <c r="U960" s="259" t="s">
        <v>55</v>
      </c>
      <c r="V960" s="259" t="s">
        <v>1797</v>
      </c>
      <c r="W960" s="259">
        <v>5206800</v>
      </c>
    </row>
    <row r="961" spans="21:23">
      <c r="U961" s="259" t="s">
        <v>55</v>
      </c>
      <c r="V961" s="259" t="s">
        <v>1555</v>
      </c>
      <c r="W961" s="259">
        <v>5206909</v>
      </c>
    </row>
    <row r="962" spans="21:23">
      <c r="U962" s="259" t="s">
        <v>55</v>
      </c>
      <c r="V962" s="259" t="s">
        <v>1834</v>
      </c>
      <c r="W962" s="259">
        <v>5207105</v>
      </c>
    </row>
    <row r="963" spans="21:23">
      <c r="U963" s="259" t="s">
        <v>55</v>
      </c>
      <c r="V963" s="259" t="s">
        <v>1852</v>
      </c>
      <c r="W963" s="259">
        <v>5208301</v>
      </c>
    </row>
    <row r="964" spans="21:23">
      <c r="U964" s="259" t="s">
        <v>55</v>
      </c>
      <c r="V964" s="259" t="s">
        <v>1870</v>
      </c>
      <c r="W964" s="259">
        <v>5207253</v>
      </c>
    </row>
    <row r="965" spans="21:23">
      <c r="U965" s="259" t="s">
        <v>55</v>
      </c>
      <c r="V965" s="259" t="s">
        <v>1886</v>
      </c>
      <c r="W965" s="259">
        <v>5207352</v>
      </c>
    </row>
    <row r="966" spans="21:23">
      <c r="U966" s="259" t="s">
        <v>55</v>
      </c>
      <c r="V966" s="259" t="s">
        <v>1903</v>
      </c>
      <c r="W966" s="259">
        <v>5207402</v>
      </c>
    </row>
    <row r="967" spans="21:23">
      <c r="U967" s="259" t="s">
        <v>55</v>
      </c>
      <c r="V967" s="259" t="s">
        <v>1921</v>
      </c>
      <c r="W967" s="259">
        <v>5207501</v>
      </c>
    </row>
    <row r="968" spans="21:23">
      <c r="U968" s="259" t="s">
        <v>55</v>
      </c>
      <c r="V968" s="259" t="s">
        <v>1938</v>
      </c>
      <c r="W968" s="259">
        <v>5207535</v>
      </c>
    </row>
    <row r="969" spans="21:23">
      <c r="U969" s="259" t="s">
        <v>55</v>
      </c>
      <c r="V969" s="259" t="s">
        <v>1954</v>
      </c>
      <c r="W969" s="259">
        <v>5207600</v>
      </c>
    </row>
    <row r="970" spans="21:23">
      <c r="U970" s="259" t="s">
        <v>55</v>
      </c>
      <c r="V970" s="259" t="s">
        <v>1971</v>
      </c>
      <c r="W970" s="259">
        <v>5207808</v>
      </c>
    </row>
    <row r="971" spans="21:23">
      <c r="U971" s="259" t="s">
        <v>55</v>
      </c>
      <c r="V971" s="259" t="s">
        <v>1989</v>
      </c>
      <c r="W971" s="259">
        <v>5207907</v>
      </c>
    </row>
    <row r="972" spans="21:23">
      <c r="U972" s="259" t="s">
        <v>55</v>
      </c>
      <c r="V972" s="259" t="s">
        <v>2006</v>
      </c>
      <c r="W972" s="259">
        <v>5208004</v>
      </c>
    </row>
    <row r="973" spans="21:23">
      <c r="U973" s="259" t="s">
        <v>55</v>
      </c>
      <c r="V973" s="259" t="s">
        <v>2024</v>
      </c>
      <c r="W973" s="259">
        <v>5208103</v>
      </c>
    </row>
    <row r="974" spans="21:23">
      <c r="U974" s="259" t="s">
        <v>55</v>
      </c>
      <c r="V974" s="259" t="s">
        <v>2042</v>
      </c>
      <c r="W974" s="259">
        <v>5208152</v>
      </c>
    </row>
    <row r="975" spans="21:23">
      <c r="U975" s="259" t="s">
        <v>55</v>
      </c>
      <c r="V975" s="259" t="s">
        <v>2060</v>
      </c>
      <c r="W975" s="259">
        <v>5208400</v>
      </c>
    </row>
    <row r="976" spans="21:23">
      <c r="U976" s="259" t="s">
        <v>55</v>
      </c>
      <c r="V976" s="259" t="s">
        <v>2077</v>
      </c>
      <c r="W976" s="259">
        <v>5208509</v>
      </c>
    </row>
    <row r="977" spans="21:23">
      <c r="U977" s="259" t="s">
        <v>55</v>
      </c>
      <c r="V977" s="259" t="s">
        <v>2093</v>
      </c>
      <c r="W977" s="259">
        <v>5208608</v>
      </c>
    </row>
    <row r="978" spans="21:23">
      <c r="U978" s="259" t="s">
        <v>55</v>
      </c>
      <c r="V978" s="259" t="s">
        <v>2109</v>
      </c>
      <c r="W978" s="259">
        <v>5208707</v>
      </c>
    </row>
    <row r="979" spans="21:23">
      <c r="U979" s="259" t="s">
        <v>55</v>
      </c>
      <c r="V979" s="259" t="s">
        <v>2124</v>
      </c>
      <c r="W979" s="259">
        <v>5208806</v>
      </c>
    </row>
    <row r="980" spans="21:23">
      <c r="U980" s="259" t="s">
        <v>55</v>
      </c>
      <c r="V980" s="259" t="s">
        <v>2141</v>
      </c>
      <c r="W980" s="259">
        <v>5208905</v>
      </c>
    </row>
    <row r="981" spans="21:23">
      <c r="U981" s="259" t="s">
        <v>55</v>
      </c>
      <c r="V981" s="259" t="s">
        <v>2157</v>
      </c>
      <c r="W981" s="259">
        <v>5209101</v>
      </c>
    </row>
    <row r="982" spans="21:23">
      <c r="U982" s="259" t="s">
        <v>55</v>
      </c>
      <c r="V982" s="259" t="s">
        <v>2174</v>
      </c>
      <c r="W982" s="259">
        <v>5209150</v>
      </c>
    </row>
    <row r="983" spans="21:23">
      <c r="U983" s="259" t="s">
        <v>55</v>
      </c>
      <c r="V983" s="259" t="s">
        <v>2191</v>
      </c>
      <c r="W983" s="259">
        <v>5209200</v>
      </c>
    </row>
    <row r="984" spans="21:23">
      <c r="U984" s="259" t="s">
        <v>55</v>
      </c>
      <c r="V984" s="259" t="s">
        <v>2207</v>
      </c>
      <c r="W984" s="259">
        <v>5209291</v>
      </c>
    </row>
    <row r="985" spans="21:23">
      <c r="U985" s="259" t="s">
        <v>55</v>
      </c>
      <c r="V985" s="259" t="s">
        <v>2222</v>
      </c>
      <c r="W985" s="259">
        <v>5209408</v>
      </c>
    </row>
    <row r="986" spans="21:23">
      <c r="U986" s="259" t="s">
        <v>55</v>
      </c>
      <c r="V986" s="259" t="s">
        <v>2238</v>
      </c>
      <c r="W986" s="259">
        <v>5209457</v>
      </c>
    </row>
    <row r="987" spans="21:23">
      <c r="U987" s="259" t="s">
        <v>55</v>
      </c>
      <c r="V987" s="259" t="s">
        <v>2252</v>
      </c>
      <c r="W987" s="259">
        <v>5209606</v>
      </c>
    </row>
    <row r="988" spans="21:23">
      <c r="U988" s="259" t="s">
        <v>55</v>
      </c>
      <c r="V988" s="259" t="s">
        <v>1653</v>
      </c>
      <c r="W988" s="259">
        <v>5209705</v>
      </c>
    </row>
    <row r="989" spans="21:23">
      <c r="U989" s="259" t="s">
        <v>55</v>
      </c>
      <c r="V989" s="259" t="s">
        <v>2283</v>
      </c>
      <c r="W989" s="259">
        <v>5209804</v>
      </c>
    </row>
    <row r="990" spans="21:23">
      <c r="U990" s="259" t="s">
        <v>55</v>
      </c>
      <c r="V990" s="259" t="s">
        <v>2299</v>
      </c>
      <c r="W990" s="259">
        <v>5209903</v>
      </c>
    </row>
    <row r="991" spans="21:23">
      <c r="U991" s="259" t="s">
        <v>55</v>
      </c>
      <c r="V991" s="259" t="s">
        <v>2314</v>
      </c>
      <c r="W991" s="259">
        <v>5209937</v>
      </c>
    </row>
    <row r="992" spans="21:23">
      <c r="U992" s="259" t="s">
        <v>55</v>
      </c>
      <c r="V992" s="259" t="s">
        <v>2328</v>
      </c>
      <c r="W992" s="259">
        <v>5209952</v>
      </c>
    </row>
    <row r="993" spans="21:23">
      <c r="U993" s="259" t="s">
        <v>55</v>
      </c>
      <c r="V993" s="259" t="s">
        <v>2344</v>
      </c>
      <c r="W993" s="259">
        <v>5210000</v>
      </c>
    </row>
    <row r="994" spans="21:23">
      <c r="U994" s="259" t="s">
        <v>55</v>
      </c>
      <c r="V994" s="259" t="s">
        <v>2360</v>
      </c>
      <c r="W994" s="259">
        <v>5210109</v>
      </c>
    </row>
    <row r="995" spans="21:23">
      <c r="U995" s="259" t="s">
        <v>55</v>
      </c>
      <c r="V995" s="259" t="s">
        <v>2374</v>
      </c>
      <c r="W995" s="259">
        <v>5210158</v>
      </c>
    </row>
    <row r="996" spans="21:23">
      <c r="U996" s="259" t="s">
        <v>55</v>
      </c>
      <c r="V996" s="259" t="s">
        <v>2389</v>
      </c>
      <c r="W996" s="259">
        <v>5210208</v>
      </c>
    </row>
    <row r="997" spans="21:23">
      <c r="U997" s="259" t="s">
        <v>55</v>
      </c>
      <c r="V997" s="259" t="s">
        <v>2405</v>
      </c>
      <c r="W997" s="259">
        <v>5210307</v>
      </c>
    </row>
    <row r="998" spans="21:23">
      <c r="U998" s="259" t="s">
        <v>55</v>
      </c>
      <c r="V998" s="259" t="s">
        <v>2421</v>
      </c>
      <c r="W998" s="259">
        <v>5210406</v>
      </c>
    </row>
    <row r="999" spans="21:23">
      <c r="U999" s="259" t="s">
        <v>55</v>
      </c>
      <c r="V999" s="259" t="s">
        <v>2437</v>
      </c>
      <c r="W999" s="259">
        <v>5210562</v>
      </c>
    </row>
    <row r="1000" spans="21:23">
      <c r="U1000" s="259" t="s">
        <v>55</v>
      </c>
      <c r="V1000" s="259" t="s">
        <v>2453</v>
      </c>
      <c r="W1000" s="259">
        <v>5210604</v>
      </c>
    </row>
    <row r="1001" spans="21:23">
      <c r="U1001" s="259" t="s">
        <v>55</v>
      </c>
      <c r="V1001" s="259" t="s">
        <v>1309</v>
      </c>
      <c r="W1001" s="259">
        <v>5210802</v>
      </c>
    </row>
    <row r="1002" spans="21:23">
      <c r="U1002" s="259" t="s">
        <v>55</v>
      </c>
      <c r="V1002" s="259" t="s">
        <v>2482</v>
      </c>
      <c r="W1002" s="259">
        <v>5210901</v>
      </c>
    </row>
    <row r="1003" spans="21:23">
      <c r="U1003" s="259" t="s">
        <v>55</v>
      </c>
      <c r="V1003" s="259" t="s">
        <v>2498</v>
      </c>
      <c r="W1003" s="259">
        <v>5211008</v>
      </c>
    </row>
    <row r="1004" spans="21:23">
      <c r="U1004" s="259" t="s">
        <v>55</v>
      </c>
      <c r="V1004" s="259" t="s">
        <v>2512</v>
      </c>
      <c r="W1004" s="259">
        <v>5211206</v>
      </c>
    </row>
    <row r="1005" spans="21:23">
      <c r="U1005" s="259" t="s">
        <v>55</v>
      </c>
      <c r="V1005" s="259" t="s">
        <v>2527</v>
      </c>
      <c r="W1005" s="259">
        <v>5211305</v>
      </c>
    </row>
    <row r="1006" spans="21:23">
      <c r="U1006" s="259" t="s">
        <v>55</v>
      </c>
      <c r="V1006" s="259" t="s">
        <v>2543</v>
      </c>
      <c r="W1006" s="259">
        <v>5211404</v>
      </c>
    </row>
    <row r="1007" spans="21:23">
      <c r="U1007" s="259" t="s">
        <v>55</v>
      </c>
      <c r="V1007" s="259" t="s">
        <v>2558</v>
      </c>
      <c r="W1007" s="259">
        <v>5211503</v>
      </c>
    </row>
    <row r="1008" spans="21:23">
      <c r="U1008" s="259" t="s">
        <v>55</v>
      </c>
      <c r="V1008" s="259" t="s">
        <v>2573</v>
      </c>
      <c r="W1008" s="259">
        <v>5211602</v>
      </c>
    </row>
    <row r="1009" spans="21:23">
      <c r="U1009" s="259" t="s">
        <v>55</v>
      </c>
      <c r="V1009" s="259" t="s">
        <v>2588</v>
      </c>
      <c r="W1009" s="259">
        <v>5211701</v>
      </c>
    </row>
    <row r="1010" spans="21:23">
      <c r="U1010" s="259" t="s">
        <v>55</v>
      </c>
      <c r="V1010" s="259" t="s">
        <v>2604</v>
      </c>
      <c r="W1010" s="259">
        <v>5211800</v>
      </c>
    </row>
    <row r="1011" spans="21:23">
      <c r="U1011" s="259" t="s">
        <v>55</v>
      </c>
      <c r="V1011" s="259" t="s">
        <v>2618</v>
      </c>
      <c r="W1011" s="259">
        <v>5211909</v>
      </c>
    </row>
    <row r="1012" spans="21:23">
      <c r="U1012" s="259" t="s">
        <v>55</v>
      </c>
      <c r="V1012" s="259" t="s">
        <v>2631</v>
      </c>
      <c r="W1012" s="259">
        <v>5212006</v>
      </c>
    </row>
    <row r="1013" spans="21:23">
      <c r="U1013" s="259" t="s">
        <v>55</v>
      </c>
      <c r="V1013" s="259" t="s">
        <v>2646</v>
      </c>
      <c r="W1013" s="259">
        <v>5212055</v>
      </c>
    </row>
    <row r="1014" spans="21:23">
      <c r="U1014" s="259" t="s">
        <v>55</v>
      </c>
      <c r="V1014" s="259" t="s">
        <v>2659</v>
      </c>
      <c r="W1014" s="259">
        <v>5212105</v>
      </c>
    </row>
    <row r="1015" spans="21:23">
      <c r="U1015" s="259" t="s">
        <v>55</v>
      </c>
      <c r="V1015" s="259" t="s">
        <v>2673</v>
      </c>
      <c r="W1015" s="259">
        <v>5212204</v>
      </c>
    </row>
    <row r="1016" spans="21:23">
      <c r="U1016" s="259" t="s">
        <v>55</v>
      </c>
      <c r="V1016" s="259" t="s">
        <v>2688</v>
      </c>
      <c r="W1016" s="259">
        <v>5212253</v>
      </c>
    </row>
    <row r="1017" spans="21:23">
      <c r="U1017" s="259" t="s">
        <v>55</v>
      </c>
      <c r="V1017" s="259" t="s">
        <v>2704</v>
      </c>
      <c r="W1017" s="259">
        <v>5212303</v>
      </c>
    </row>
    <row r="1018" spans="21:23">
      <c r="U1018" s="259" t="s">
        <v>55</v>
      </c>
      <c r="V1018" s="259" t="s">
        <v>2719</v>
      </c>
      <c r="W1018" s="259">
        <v>5212501</v>
      </c>
    </row>
    <row r="1019" spans="21:23">
      <c r="U1019" s="259" t="s">
        <v>55</v>
      </c>
      <c r="V1019" s="259" t="s">
        <v>2735</v>
      </c>
      <c r="W1019" s="259">
        <v>5212600</v>
      </c>
    </row>
    <row r="1020" spans="21:23">
      <c r="U1020" s="259" t="s">
        <v>55</v>
      </c>
      <c r="V1020" s="259" t="s">
        <v>2750</v>
      </c>
      <c r="W1020" s="259">
        <v>5212709</v>
      </c>
    </row>
    <row r="1021" spans="21:23">
      <c r="U1021" s="259" t="s">
        <v>55</v>
      </c>
      <c r="V1021" s="259" t="s">
        <v>2765</v>
      </c>
      <c r="W1021" s="259">
        <v>5212808</v>
      </c>
    </row>
    <row r="1022" spans="21:23">
      <c r="U1022" s="259" t="s">
        <v>55</v>
      </c>
      <c r="V1022" s="259" t="s">
        <v>2781</v>
      </c>
      <c r="W1022" s="259">
        <v>5212907</v>
      </c>
    </row>
    <row r="1023" spans="21:23">
      <c r="U1023" s="259" t="s">
        <v>55</v>
      </c>
      <c r="V1023" s="259" t="s">
        <v>2796</v>
      </c>
      <c r="W1023" s="259">
        <v>5212956</v>
      </c>
    </row>
    <row r="1024" spans="21:23">
      <c r="U1024" s="259" t="s">
        <v>55</v>
      </c>
      <c r="V1024" s="259" t="s">
        <v>2811</v>
      </c>
      <c r="W1024" s="259">
        <v>5213004</v>
      </c>
    </row>
    <row r="1025" spans="21:23">
      <c r="U1025" s="259" t="s">
        <v>55</v>
      </c>
      <c r="V1025" s="259" t="s">
        <v>2826</v>
      </c>
      <c r="W1025" s="259">
        <v>5213053</v>
      </c>
    </row>
    <row r="1026" spans="21:23">
      <c r="U1026" s="259" t="s">
        <v>55</v>
      </c>
      <c r="V1026" s="259" t="s">
        <v>2838</v>
      </c>
      <c r="W1026" s="259">
        <v>5213087</v>
      </c>
    </row>
    <row r="1027" spans="21:23">
      <c r="U1027" s="259" t="s">
        <v>55</v>
      </c>
      <c r="V1027" s="259" t="s">
        <v>2851</v>
      </c>
      <c r="W1027" s="259">
        <v>5213103</v>
      </c>
    </row>
    <row r="1028" spans="21:23">
      <c r="U1028" s="259" t="s">
        <v>55</v>
      </c>
      <c r="V1028" s="259" t="s">
        <v>2864</v>
      </c>
      <c r="W1028" s="259">
        <v>5213400</v>
      </c>
    </row>
    <row r="1029" spans="21:23">
      <c r="U1029" s="259" t="s">
        <v>55</v>
      </c>
      <c r="V1029" s="259" t="s">
        <v>2877</v>
      </c>
      <c r="W1029" s="259">
        <v>5213509</v>
      </c>
    </row>
    <row r="1030" spans="21:23">
      <c r="U1030" s="259" t="s">
        <v>55</v>
      </c>
      <c r="V1030" s="259" t="s">
        <v>2889</v>
      </c>
      <c r="W1030" s="259">
        <v>5213707</v>
      </c>
    </row>
    <row r="1031" spans="21:23">
      <c r="U1031" s="259" t="s">
        <v>55</v>
      </c>
      <c r="V1031" s="259" t="s">
        <v>2902</v>
      </c>
      <c r="W1031" s="259">
        <v>5213756</v>
      </c>
    </row>
    <row r="1032" spans="21:23">
      <c r="U1032" s="259" t="s">
        <v>55</v>
      </c>
      <c r="V1032" s="259" t="s">
        <v>2914</v>
      </c>
      <c r="W1032" s="259">
        <v>5213772</v>
      </c>
    </row>
    <row r="1033" spans="21:23">
      <c r="U1033" s="259" t="s">
        <v>55</v>
      </c>
      <c r="V1033" s="259" t="s">
        <v>2481</v>
      </c>
      <c r="W1033" s="259">
        <v>5213806</v>
      </c>
    </row>
    <row r="1034" spans="21:23">
      <c r="U1034" s="259" t="s">
        <v>55</v>
      </c>
      <c r="V1034" s="259" t="s">
        <v>2938</v>
      </c>
      <c r="W1034" s="259">
        <v>5213855</v>
      </c>
    </row>
    <row r="1035" spans="21:23">
      <c r="U1035" s="259" t="s">
        <v>55</v>
      </c>
      <c r="V1035" s="259" t="s">
        <v>2950</v>
      </c>
      <c r="W1035" s="259">
        <v>5213905</v>
      </c>
    </row>
    <row r="1036" spans="21:23">
      <c r="U1036" s="259" t="s">
        <v>55</v>
      </c>
      <c r="V1036" s="259" t="s">
        <v>2961</v>
      </c>
      <c r="W1036" s="259">
        <v>5214002</v>
      </c>
    </row>
    <row r="1037" spans="21:23">
      <c r="U1037" s="259" t="s">
        <v>55</v>
      </c>
      <c r="V1037" s="259" t="s">
        <v>1280</v>
      </c>
      <c r="W1037" s="259">
        <v>5214051</v>
      </c>
    </row>
    <row r="1038" spans="21:23">
      <c r="U1038" s="259" t="s">
        <v>55</v>
      </c>
      <c r="V1038" s="259" t="s">
        <v>2986</v>
      </c>
      <c r="W1038" s="259">
        <v>5214101</v>
      </c>
    </row>
    <row r="1039" spans="21:23">
      <c r="U1039" s="259" t="s">
        <v>55</v>
      </c>
      <c r="V1039" s="259" t="s">
        <v>2998</v>
      </c>
      <c r="W1039" s="259">
        <v>5214408</v>
      </c>
    </row>
    <row r="1040" spans="21:23">
      <c r="U1040" s="259" t="s">
        <v>55</v>
      </c>
      <c r="V1040" s="259" t="s">
        <v>3011</v>
      </c>
      <c r="W1040" s="259">
        <v>5214507</v>
      </c>
    </row>
    <row r="1041" spans="21:23">
      <c r="U1041" s="259" t="s">
        <v>55</v>
      </c>
      <c r="V1041" s="259" t="s">
        <v>3024</v>
      </c>
      <c r="W1041" s="259">
        <v>5214606</v>
      </c>
    </row>
    <row r="1042" spans="21:23">
      <c r="U1042" s="259" t="s">
        <v>55</v>
      </c>
      <c r="V1042" s="259" t="s">
        <v>3036</v>
      </c>
      <c r="W1042" s="259">
        <v>5214705</v>
      </c>
    </row>
    <row r="1043" spans="21:23">
      <c r="U1043" s="259" t="s">
        <v>55</v>
      </c>
      <c r="V1043" s="259" t="s">
        <v>3048</v>
      </c>
      <c r="W1043" s="259">
        <v>5214804</v>
      </c>
    </row>
    <row r="1044" spans="21:23">
      <c r="U1044" s="259" t="s">
        <v>55</v>
      </c>
      <c r="V1044" s="259" t="s">
        <v>3060</v>
      </c>
      <c r="W1044" s="259">
        <v>5214838</v>
      </c>
    </row>
    <row r="1045" spans="21:23">
      <c r="U1045" s="259" t="s">
        <v>55</v>
      </c>
      <c r="V1045" s="259" t="s">
        <v>3071</v>
      </c>
      <c r="W1045" s="259">
        <v>5214861</v>
      </c>
    </row>
    <row r="1046" spans="21:23">
      <c r="U1046" s="259" t="s">
        <v>55</v>
      </c>
      <c r="V1046" s="259" t="s">
        <v>3084</v>
      </c>
      <c r="W1046" s="259">
        <v>5214879</v>
      </c>
    </row>
    <row r="1047" spans="21:23">
      <c r="U1047" s="259" t="s">
        <v>55</v>
      </c>
      <c r="V1047" s="259" t="s">
        <v>3097</v>
      </c>
      <c r="W1047" s="259">
        <v>5214903</v>
      </c>
    </row>
    <row r="1048" spans="21:23">
      <c r="U1048" s="259" t="s">
        <v>55</v>
      </c>
      <c r="V1048" s="259" t="s">
        <v>3109</v>
      </c>
      <c r="W1048" s="259">
        <v>5215009</v>
      </c>
    </row>
    <row r="1049" spans="21:23">
      <c r="U1049" s="259" t="s">
        <v>55</v>
      </c>
      <c r="V1049" s="259" t="s">
        <v>3121</v>
      </c>
      <c r="W1049" s="259">
        <v>5215207</v>
      </c>
    </row>
    <row r="1050" spans="21:23">
      <c r="U1050" s="259" t="s">
        <v>55</v>
      </c>
      <c r="V1050" s="259" t="s">
        <v>3133</v>
      </c>
      <c r="W1050" s="259">
        <v>5215231</v>
      </c>
    </row>
    <row r="1051" spans="21:23">
      <c r="U1051" s="259" t="s">
        <v>55</v>
      </c>
      <c r="V1051" s="259" t="s">
        <v>3145</v>
      </c>
      <c r="W1051" s="259">
        <v>5215256</v>
      </c>
    </row>
    <row r="1052" spans="21:23">
      <c r="U1052" s="259" t="s">
        <v>55</v>
      </c>
      <c r="V1052" s="259" t="s">
        <v>3156</v>
      </c>
      <c r="W1052" s="259">
        <v>5215306</v>
      </c>
    </row>
    <row r="1053" spans="21:23">
      <c r="U1053" s="259" t="s">
        <v>55</v>
      </c>
      <c r="V1053" s="259" t="s">
        <v>3167</v>
      </c>
      <c r="W1053" s="259">
        <v>5215405</v>
      </c>
    </row>
    <row r="1054" spans="21:23">
      <c r="U1054" s="259" t="s">
        <v>55</v>
      </c>
      <c r="V1054" s="259" t="s">
        <v>3178</v>
      </c>
      <c r="W1054" s="259">
        <v>5215504</v>
      </c>
    </row>
    <row r="1055" spans="21:23">
      <c r="U1055" s="259" t="s">
        <v>55</v>
      </c>
      <c r="V1055" s="259" t="s">
        <v>3189</v>
      </c>
      <c r="W1055" s="259">
        <v>5215603</v>
      </c>
    </row>
    <row r="1056" spans="21:23">
      <c r="U1056" s="259" t="s">
        <v>55</v>
      </c>
      <c r="V1056" s="259" t="s">
        <v>3201</v>
      </c>
      <c r="W1056" s="259">
        <v>5215652</v>
      </c>
    </row>
    <row r="1057" spans="21:23">
      <c r="U1057" s="259" t="s">
        <v>55</v>
      </c>
      <c r="V1057" s="259" t="s">
        <v>3213</v>
      </c>
      <c r="W1057" s="259">
        <v>5215702</v>
      </c>
    </row>
    <row r="1058" spans="21:23">
      <c r="U1058" s="259" t="s">
        <v>55</v>
      </c>
      <c r="V1058" s="259" t="s">
        <v>3225</v>
      </c>
      <c r="W1058" s="259">
        <v>5215801</v>
      </c>
    </row>
    <row r="1059" spans="21:23">
      <c r="U1059" s="259" t="s">
        <v>55</v>
      </c>
      <c r="V1059" s="259" t="s">
        <v>3235</v>
      </c>
      <c r="W1059" s="259">
        <v>5215900</v>
      </c>
    </row>
    <row r="1060" spans="21:23">
      <c r="U1060" s="259" t="s">
        <v>55</v>
      </c>
      <c r="V1060" s="259" t="s">
        <v>3246</v>
      </c>
      <c r="W1060" s="259">
        <v>5216007</v>
      </c>
    </row>
    <row r="1061" spans="21:23">
      <c r="U1061" s="259" t="s">
        <v>55</v>
      </c>
      <c r="V1061" s="259" t="s">
        <v>3256</v>
      </c>
      <c r="W1061" s="259">
        <v>5216304</v>
      </c>
    </row>
    <row r="1062" spans="21:23">
      <c r="U1062" s="259" t="s">
        <v>55</v>
      </c>
      <c r="V1062" s="259" t="s">
        <v>3267</v>
      </c>
      <c r="W1062" s="259">
        <v>5216403</v>
      </c>
    </row>
    <row r="1063" spans="21:23">
      <c r="U1063" s="259" t="s">
        <v>55</v>
      </c>
      <c r="V1063" s="259" t="s">
        <v>3279</v>
      </c>
      <c r="W1063" s="259">
        <v>5216452</v>
      </c>
    </row>
    <row r="1064" spans="21:23">
      <c r="U1064" s="259" t="s">
        <v>55</v>
      </c>
      <c r="V1064" s="259" t="s">
        <v>3290</v>
      </c>
      <c r="W1064" s="259">
        <v>5216809</v>
      </c>
    </row>
    <row r="1065" spans="21:23">
      <c r="U1065" s="259" t="s">
        <v>55</v>
      </c>
      <c r="V1065" s="259" t="s">
        <v>3302</v>
      </c>
      <c r="W1065" s="259">
        <v>5216908</v>
      </c>
    </row>
    <row r="1066" spans="21:23">
      <c r="U1066" s="259" t="s">
        <v>55</v>
      </c>
      <c r="V1066" s="259" t="s">
        <v>3314</v>
      </c>
      <c r="W1066" s="259">
        <v>5217104</v>
      </c>
    </row>
    <row r="1067" spans="21:23">
      <c r="U1067" s="259" t="s">
        <v>55</v>
      </c>
      <c r="V1067" s="259" t="s">
        <v>1793</v>
      </c>
      <c r="W1067" s="259">
        <v>5217203</v>
      </c>
    </row>
    <row r="1068" spans="21:23">
      <c r="U1068" s="259" t="s">
        <v>55</v>
      </c>
      <c r="V1068" s="259" t="s">
        <v>3335</v>
      </c>
      <c r="W1068" s="259">
        <v>5217302</v>
      </c>
    </row>
    <row r="1069" spans="21:23">
      <c r="U1069" s="259" t="s">
        <v>55</v>
      </c>
      <c r="V1069" s="259" t="s">
        <v>3346</v>
      </c>
      <c r="W1069" s="259">
        <v>5217401</v>
      </c>
    </row>
    <row r="1070" spans="21:23">
      <c r="U1070" s="259" t="s">
        <v>55</v>
      </c>
      <c r="V1070" s="259" t="s">
        <v>3356</v>
      </c>
      <c r="W1070" s="259">
        <v>5217609</v>
      </c>
    </row>
    <row r="1071" spans="21:23">
      <c r="U1071" s="259" t="s">
        <v>55</v>
      </c>
      <c r="V1071" s="259" t="s">
        <v>3365</v>
      </c>
      <c r="W1071" s="259">
        <v>5217708</v>
      </c>
    </row>
    <row r="1072" spans="21:23">
      <c r="U1072" s="259" t="s">
        <v>55</v>
      </c>
      <c r="V1072" s="259" t="s">
        <v>3375</v>
      </c>
      <c r="W1072" s="259">
        <v>5218003</v>
      </c>
    </row>
    <row r="1073" spans="21:23">
      <c r="U1073" s="259" t="s">
        <v>55</v>
      </c>
      <c r="V1073" s="259" t="s">
        <v>3385</v>
      </c>
      <c r="W1073" s="259">
        <v>5218052</v>
      </c>
    </row>
    <row r="1074" spans="21:23">
      <c r="U1074" s="259" t="s">
        <v>55</v>
      </c>
      <c r="V1074" s="259" t="s">
        <v>3395</v>
      </c>
      <c r="W1074" s="259">
        <v>5218102</v>
      </c>
    </row>
    <row r="1075" spans="21:23">
      <c r="U1075" s="259" t="s">
        <v>55</v>
      </c>
      <c r="V1075" s="259" t="s">
        <v>3405</v>
      </c>
      <c r="W1075" s="259">
        <v>5218300</v>
      </c>
    </row>
    <row r="1076" spans="21:23">
      <c r="U1076" s="259" t="s">
        <v>55</v>
      </c>
      <c r="V1076" s="259" t="s">
        <v>3415</v>
      </c>
      <c r="W1076" s="259">
        <v>5218391</v>
      </c>
    </row>
    <row r="1077" spans="21:23">
      <c r="U1077" s="259" t="s">
        <v>55</v>
      </c>
      <c r="V1077" s="259" t="s">
        <v>3425</v>
      </c>
      <c r="W1077" s="259">
        <v>5218508</v>
      </c>
    </row>
    <row r="1078" spans="21:23">
      <c r="U1078" s="259" t="s">
        <v>55</v>
      </c>
      <c r="V1078" s="259" t="s">
        <v>3434</v>
      </c>
      <c r="W1078" s="259">
        <v>5218607</v>
      </c>
    </row>
    <row r="1079" spans="21:23">
      <c r="U1079" s="259" t="s">
        <v>55</v>
      </c>
      <c r="V1079" s="259" t="s">
        <v>3443</v>
      </c>
      <c r="W1079" s="259">
        <v>5218706</v>
      </c>
    </row>
    <row r="1080" spans="21:23">
      <c r="U1080" s="259" t="s">
        <v>55</v>
      </c>
      <c r="V1080" s="259" t="s">
        <v>3452</v>
      </c>
      <c r="W1080" s="259">
        <v>5218789</v>
      </c>
    </row>
    <row r="1081" spans="21:23">
      <c r="U1081" s="259" t="s">
        <v>55</v>
      </c>
      <c r="V1081" s="259" t="s">
        <v>3462</v>
      </c>
      <c r="W1081" s="259">
        <v>5218805</v>
      </c>
    </row>
    <row r="1082" spans="21:23">
      <c r="U1082" s="259" t="s">
        <v>55</v>
      </c>
      <c r="V1082" s="259" t="s">
        <v>3472</v>
      </c>
      <c r="W1082" s="259">
        <v>5218904</v>
      </c>
    </row>
    <row r="1083" spans="21:23">
      <c r="U1083" s="259" t="s">
        <v>55</v>
      </c>
      <c r="V1083" s="259" t="s">
        <v>3481</v>
      </c>
      <c r="W1083" s="259">
        <v>5219001</v>
      </c>
    </row>
    <row r="1084" spans="21:23">
      <c r="U1084" s="259" t="s">
        <v>55</v>
      </c>
      <c r="V1084" s="259" t="s">
        <v>3491</v>
      </c>
      <c r="W1084" s="259">
        <v>5219100</v>
      </c>
    </row>
    <row r="1085" spans="21:23">
      <c r="U1085" s="259" t="s">
        <v>55</v>
      </c>
      <c r="V1085" s="259" t="s">
        <v>3500</v>
      </c>
      <c r="W1085" s="259">
        <v>5219209</v>
      </c>
    </row>
    <row r="1086" spans="21:23">
      <c r="U1086" s="259" t="s">
        <v>55</v>
      </c>
      <c r="V1086" s="259" t="s">
        <v>3510</v>
      </c>
      <c r="W1086" s="259">
        <v>5219258</v>
      </c>
    </row>
    <row r="1087" spans="21:23">
      <c r="U1087" s="259" t="s">
        <v>55</v>
      </c>
      <c r="V1087" s="259" t="s">
        <v>3520</v>
      </c>
      <c r="W1087" s="259">
        <v>5219308</v>
      </c>
    </row>
    <row r="1088" spans="21:23">
      <c r="U1088" s="259" t="s">
        <v>55</v>
      </c>
      <c r="V1088" s="259" t="s">
        <v>3530</v>
      </c>
      <c r="W1088" s="259">
        <v>5219357</v>
      </c>
    </row>
    <row r="1089" spans="21:23">
      <c r="U1089" s="259" t="s">
        <v>55</v>
      </c>
      <c r="V1089" s="259" t="s">
        <v>3540</v>
      </c>
      <c r="W1089" s="259">
        <v>5219407</v>
      </c>
    </row>
    <row r="1090" spans="21:23">
      <c r="U1090" s="259" t="s">
        <v>55</v>
      </c>
      <c r="V1090" s="259" t="s">
        <v>3548</v>
      </c>
      <c r="W1090" s="259">
        <v>5219456</v>
      </c>
    </row>
    <row r="1091" spans="21:23">
      <c r="U1091" s="259" t="s">
        <v>55</v>
      </c>
      <c r="V1091" s="259" t="s">
        <v>3558</v>
      </c>
      <c r="W1091" s="259">
        <v>5219506</v>
      </c>
    </row>
    <row r="1092" spans="21:23">
      <c r="U1092" s="259" t="s">
        <v>55</v>
      </c>
      <c r="V1092" s="259" t="s">
        <v>3568</v>
      </c>
      <c r="W1092" s="259">
        <v>5219605</v>
      </c>
    </row>
    <row r="1093" spans="21:23">
      <c r="U1093" s="259" t="s">
        <v>55</v>
      </c>
      <c r="V1093" s="259" t="s">
        <v>3578</v>
      </c>
      <c r="W1093" s="259">
        <v>5219704</v>
      </c>
    </row>
    <row r="1094" spans="21:23">
      <c r="U1094" s="259" t="s">
        <v>55</v>
      </c>
      <c r="V1094" s="259" t="s">
        <v>3588</v>
      </c>
      <c r="W1094" s="259">
        <v>5219712</v>
      </c>
    </row>
    <row r="1095" spans="21:23">
      <c r="U1095" s="259" t="s">
        <v>55</v>
      </c>
      <c r="V1095" s="259" t="s">
        <v>3597</v>
      </c>
      <c r="W1095" s="259">
        <v>5219738</v>
      </c>
    </row>
    <row r="1096" spans="21:23">
      <c r="U1096" s="259" t="s">
        <v>55</v>
      </c>
      <c r="V1096" s="259" t="s">
        <v>3607</v>
      </c>
      <c r="W1096" s="259">
        <v>5219753</v>
      </c>
    </row>
    <row r="1097" spans="21:23">
      <c r="U1097" s="259" t="s">
        <v>55</v>
      </c>
      <c r="V1097" s="259" t="s">
        <v>1607</v>
      </c>
      <c r="W1097" s="259">
        <v>5219803</v>
      </c>
    </row>
    <row r="1098" spans="21:23">
      <c r="U1098" s="259" t="s">
        <v>55</v>
      </c>
      <c r="V1098" s="259" t="s">
        <v>3625</v>
      </c>
      <c r="W1098" s="259">
        <v>5219902</v>
      </c>
    </row>
    <row r="1099" spans="21:23">
      <c r="U1099" s="259" t="s">
        <v>55</v>
      </c>
      <c r="V1099" s="259" t="s">
        <v>3635</v>
      </c>
      <c r="W1099" s="259">
        <v>5220058</v>
      </c>
    </row>
    <row r="1100" spans="21:23">
      <c r="U1100" s="259" t="s">
        <v>55</v>
      </c>
      <c r="V1100" s="259" t="s">
        <v>3645</v>
      </c>
      <c r="W1100" s="259">
        <v>5220009</v>
      </c>
    </row>
    <row r="1101" spans="21:23">
      <c r="U1101" s="259" t="s">
        <v>55</v>
      </c>
      <c r="V1101" s="259" t="s">
        <v>3654</v>
      </c>
      <c r="W1101" s="259">
        <v>5220108</v>
      </c>
    </row>
    <row r="1102" spans="21:23">
      <c r="U1102" s="259" t="s">
        <v>55</v>
      </c>
      <c r="V1102" s="259" t="s">
        <v>3663</v>
      </c>
      <c r="W1102" s="259">
        <v>5220157</v>
      </c>
    </row>
    <row r="1103" spans="21:23">
      <c r="U1103" s="259" t="s">
        <v>55</v>
      </c>
      <c r="V1103" s="259" t="s">
        <v>3671</v>
      </c>
      <c r="W1103" s="259">
        <v>5220207</v>
      </c>
    </row>
    <row r="1104" spans="21:23">
      <c r="U1104" s="259" t="s">
        <v>55</v>
      </c>
      <c r="V1104" s="259" t="s">
        <v>3679</v>
      </c>
      <c r="W1104" s="259">
        <v>5220264</v>
      </c>
    </row>
    <row r="1105" spans="21:23">
      <c r="U1105" s="259" t="s">
        <v>55</v>
      </c>
      <c r="V1105" s="259" t="s">
        <v>3687</v>
      </c>
      <c r="W1105" s="259">
        <v>5220280</v>
      </c>
    </row>
    <row r="1106" spans="21:23">
      <c r="U1106" s="259" t="s">
        <v>55</v>
      </c>
      <c r="V1106" s="259" t="s">
        <v>3696</v>
      </c>
      <c r="W1106" s="259">
        <v>5220405</v>
      </c>
    </row>
    <row r="1107" spans="21:23">
      <c r="U1107" s="259" t="s">
        <v>55</v>
      </c>
      <c r="V1107" s="259" t="s">
        <v>3704</v>
      </c>
      <c r="W1107" s="259">
        <v>5220454</v>
      </c>
    </row>
    <row r="1108" spans="21:23">
      <c r="U1108" s="259" t="s">
        <v>55</v>
      </c>
      <c r="V1108" s="259" t="s">
        <v>3712</v>
      </c>
      <c r="W1108" s="259">
        <v>5220504</v>
      </c>
    </row>
    <row r="1109" spans="21:23">
      <c r="U1109" s="259" t="s">
        <v>55</v>
      </c>
      <c r="V1109" s="259" t="s">
        <v>3719</v>
      </c>
      <c r="W1109" s="259">
        <v>5220603</v>
      </c>
    </row>
    <row r="1110" spans="21:23">
      <c r="U1110" s="259" t="s">
        <v>55</v>
      </c>
      <c r="V1110" s="259" t="s">
        <v>3726</v>
      </c>
      <c r="W1110" s="259">
        <v>5220686</v>
      </c>
    </row>
    <row r="1111" spans="21:23">
      <c r="U1111" s="259" t="s">
        <v>55</v>
      </c>
      <c r="V1111" s="259" t="s">
        <v>3733</v>
      </c>
      <c r="W1111" s="259">
        <v>5220702</v>
      </c>
    </row>
    <row r="1112" spans="21:23">
      <c r="U1112" s="259" t="s">
        <v>55</v>
      </c>
      <c r="V1112" s="259" t="s">
        <v>3740</v>
      </c>
      <c r="W1112" s="259">
        <v>5221007</v>
      </c>
    </row>
    <row r="1113" spans="21:23">
      <c r="U1113" s="259" t="s">
        <v>55</v>
      </c>
      <c r="V1113" s="259" t="s">
        <v>3747</v>
      </c>
      <c r="W1113" s="259">
        <v>5221080</v>
      </c>
    </row>
    <row r="1114" spans="21:23">
      <c r="U1114" s="259" t="s">
        <v>55</v>
      </c>
      <c r="V1114" s="259" t="s">
        <v>3753</v>
      </c>
      <c r="W1114" s="259">
        <v>5221197</v>
      </c>
    </row>
    <row r="1115" spans="21:23">
      <c r="U1115" s="259" t="s">
        <v>55</v>
      </c>
      <c r="V1115" s="259" t="s">
        <v>3759</v>
      </c>
      <c r="W1115" s="259">
        <v>5221304</v>
      </c>
    </row>
    <row r="1116" spans="21:23">
      <c r="U1116" s="259" t="s">
        <v>55</v>
      </c>
      <c r="V1116" s="259" t="s">
        <v>3229</v>
      </c>
      <c r="W1116" s="259">
        <v>5221403</v>
      </c>
    </row>
    <row r="1117" spans="21:23">
      <c r="U1117" s="259" t="s">
        <v>55</v>
      </c>
      <c r="V1117" s="259" t="s">
        <v>3769</v>
      </c>
      <c r="W1117" s="259">
        <v>5221452</v>
      </c>
    </row>
    <row r="1118" spans="21:23">
      <c r="U1118" s="259" t="s">
        <v>55</v>
      </c>
      <c r="V1118" s="259" t="s">
        <v>3775</v>
      </c>
      <c r="W1118" s="259">
        <v>5221502</v>
      </c>
    </row>
    <row r="1119" spans="21:23">
      <c r="U1119" s="259" t="s">
        <v>55</v>
      </c>
      <c r="V1119" s="259" t="s">
        <v>3782</v>
      </c>
      <c r="W1119" s="259">
        <v>5221551</v>
      </c>
    </row>
    <row r="1120" spans="21:23">
      <c r="U1120" s="259" t="s">
        <v>55</v>
      </c>
      <c r="V1120" s="259" t="s">
        <v>3789</v>
      </c>
      <c r="W1120" s="259">
        <v>5221577</v>
      </c>
    </row>
    <row r="1121" spans="21:23">
      <c r="U1121" s="259" t="s">
        <v>55</v>
      </c>
      <c r="V1121" s="259" t="s">
        <v>3796</v>
      </c>
      <c r="W1121" s="259">
        <v>5221601</v>
      </c>
    </row>
    <row r="1122" spans="21:23">
      <c r="U1122" s="259" t="s">
        <v>55</v>
      </c>
      <c r="V1122" s="259" t="s">
        <v>3803</v>
      </c>
      <c r="W1122" s="259">
        <v>5221700</v>
      </c>
    </row>
    <row r="1123" spans="21:23">
      <c r="U1123" s="259" t="s">
        <v>55</v>
      </c>
      <c r="V1123" s="259" t="s">
        <v>3809</v>
      </c>
      <c r="W1123" s="259">
        <v>5221809</v>
      </c>
    </row>
    <row r="1124" spans="21:23">
      <c r="U1124" s="259" t="s">
        <v>55</v>
      </c>
      <c r="V1124" s="259" t="s">
        <v>3816</v>
      </c>
      <c r="W1124" s="259">
        <v>5221858</v>
      </c>
    </row>
    <row r="1125" spans="21:23">
      <c r="U1125" s="259" t="s">
        <v>55</v>
      </c>
      <c r="V1125" s="259" t="s">
        <v>3823</v>
      </c>
      <c r="W1125" s="259">
        <v>5221908</v>
      </c>
    </row>
    <row r="1126" spans="21:23">
      <c r="U1126" s="259" t="s">
        <v>55</v>
      </c>
      <c r="V1126" s="259" t="s">
        <v>3830</v>
      </c>
      <c r="W1126" s="259">
        <v>5222005</v>
      </c>
    </row>
    <row r="1127" spans="21:23">
      <c r="U1127" s="259" t="s">
        <v>55</v>
      </c>
      <c r="V1127" s="259" t="s">
        <v>3836</v>
      </c>
      <c r="W1127" s="259">
        <v>5222054</v>
      </c>
    </row>
    <row r="1128" spans="21:23">
      <c r="U1128" s="259" t="s">
        <v>55</v>
      </c>
      <c r="V1128" s="259" t="s">
        <v>3843</v>
      </c>
      <c r="W1128" s="259">
        <v>5222203</v>
      </c>
    </row>
    <row r="1129" spans="21:23">
      <c r="U1129" s="259" t="s">
        <v>55</v>
      </c>
      <c r="V1129" s="259" t="s">
        <v>3849</v>
      </c>
      <c r="W1129" s="259">
        <v>5222302</v>
      </c>
    </row>
    <row r="1130" spans="21:23">
      <c r="U1130" s="259" t="s">
        <v>57</v>
      </c>
      <c r="V1130" s="259" t="s">
        <v>98</v>
      </c>
      <c r="W1130" s="259">
        <v>2100055</v>
      </c>
    </row>
    <row r="1131" spans="21:23">
      <c r="U1131" s="259" t="s">
        <v>57</v>
      </c>
      <c r="V1131" s="259" t="s">
        <v>123</v>
      </c>
      <c r="W1131" s="259">
        <v>2100105</v>
      </c>
    </row>
    <row r="1132" spans="21:23">
      <c r="U1132" s="259" t="s">
        <v>57</v>
      </c>
      <c r="V1132" s="259" t="s">
        <v>149</v>
      </c>
      <c r="W1132" s="259">
        <v>2100154</v>
      </c>
    </row>
    <row r="1133" spans="21:23">
      <c r="U1133" s="259" t="s">
        <v>57</v>
      </c>
      <c r="V1133" s="259" t="s">
        <v>174</v>
      </c>
      <c r="W1133" s="259">
        <v>2100204</v>
      </c>
    </row>
    <row r="1134" spans="21:23">
      <c r="U1134" s="259" t="s">
        <v>57</v>
      </c>
      <c r="V1134" s="259" t="s">
        <v>200</v>
      </c>
      <c r="W1134" s="259">
        <v>2100303</v>
      </c>
    </row>
    <row r="1135" spans="21:23">
      <c r="U1135" s="259" t="s">
        <v>57</v>
      </c>
      <c r="V1135" s="259" t="s">
        <v>226</v>
      </c>
      <c r="W1135" s="259">
        <v>2100402</v>
      </c>
    </row>
    <row r="1136" spans="21:23">
      <c r="U1136" s="259" t="s">
        <v>57</v>
      </c>
      <c r="V1136" s="259" t="s">
        <v>250</v>
      </c>
      <c r="W1136" s="259">
        <v>2100436</v>
      </c>
    </row>
    <row r="1137" spans="21:23">
      <c r="U1137" s="259" t="s">
        <v>57</v>
      </c>
      <c r="V1137" s="259" t="s">
        <v>275</v>
      </c>
      <c r="W1137" s="259">
        <v>2100477</v>
      </c>
    </row>
    <row r="1138" spans="21:23">
      <c r="U1138" s="259" t="s">
        <v>57</v>
      </c>
      <c r="V1138" s="259" t="s">
        <v>301</v>
      </c>
      <c r="W1138" s="259">
        <v>2100501</v>
      </c>
    </row>
    <row r="1139" spans="21:23">
      <c r="U1139" s="259" t="s">
        <v>57</v>
      </c>
      <c r="V1139" s="259" t="s">
        <v>327</v>
      </c>
      <c r="W1139" s="259">
        <v>2100550</v>
      </c>
    </row>
    <row r="1140" spans="21:23">
      <c r="U1140" s="259" t="s">
        <v>57</v>
      </c>
      <c r="V1140" s="259" t="s">
        <v>352</v>
      </c>
      <c r="W1140" s="259">
        <v>2100600</v>
      </c>
    </row>
    <row r="1141" spans="21:23">
      <c r="U1141" s="259" t="s">
        <v>57</v>
      </c>
      <c r="V1141" s="259" t="s">
        <v>376</v>
      </c>
      <c r="W1141" s="259">
        <v>2100709</v>
      </c>
    </row>
    <row r="1142" spans="21:23">
      <c r="U1142" s="259" t="s">
        <v>57</v>
      </c>
      <c r="V1142" s="259" t="s">
        <v>401</v>
      </c>
      <c r="W1142" s="259">
        <v>2100808</v>
      </c>
    </row>
    <row r="1143" spans="21:23">
      <c r="U1143" s="259" t="s">
        <v>57</v>
      </c>
      <c r="V1143" s="259" t="s">
        <v>426</v>
      </c>
      <c r="W1143" s="259">
        <v>2100832</v>
      </c>
    </row>
    <row r="1144" spans="21:23">
      <c r="U1144" s="259" t="s">
        <v>57</v>
      </c>
      <c r="V1144" s="259" t="s">
        <v>417</v>
      </c>
      <c r="W1144" s="259">
        <v>2100873</v>
      </c>
    </row>
    <row r="1145" spans="21:23">
      <c r="U1145" s="259" t="s">
        <v>57</v>
      </c>
      <c r="V1145" s="259" t="s">
        <v>477</v>
      </c>
      <c r="W1145" s="259">
        <v>2100907</v>
      </c>
    </row>
    <row r="1146" spans="21:23">
      <c r="U1146" s="259" t="s">
        <v>57</v>
      </c>
      <c r="V1146" s="259" t="s">
        <v>501</v>
      </c>
      <c r="W1146" s="259">
        <v>2100956</v>
      </c>
    </row>
    <row r="1147" spans="21:23">
      <c r="U1147" s="259" t="s">
        <v>57</v>
      </c>
      <c r="V1147" s="259" t="s">
        <v>524</v>
      </c>
      <c r="W1147" s="259">
        <v>2101004</v>
      </c>
    </row>
    <row r="1148" spans="21:23">
      <c r="U1148" s="259" t="s">
        <v>57</v>
      </c>
      <c r="V1148" s="259" t="s">
        <v>548</v>
      </c>
      <c r="W1148" s="259">
        <v>2101103</v>
      </c>
    </row>
    <row r="1149" spans="21:23">
      <c r="U1149" s="259" t="s">
        <v>57</v>
      </c>
      <c r="V1149" s="259" t="s">
        <v>571</v>
      </c>
      <c r="W1149" s="259">
        <v>2101202</v>
      </c>
    </row>
    <row r="1150" spans="21:23">
      <c r="U1150" s="259" t="s">
        <v>57</v>
      </c>
      <c r="V1150" s="259" t="s">
        <v>594</v>
      </c>
      <c r="W1150" s="259">
        <v>2101251</v>
      </c>
    </row>
    <row r="1151" spans="21:23">
      <c r="U1151" s="259" t="s">
        <v>57</v>
      </c>
      <c r="V1151" s="259" t="s">
        <v>617</v>
      </c>
      <c r="W1151" s="259">
        <v>2101301</v>
      </c>
    </row>
    <row r="1152" spans="21:23">
      <c r="U1152" s="259" t="s">
        <v>57</v>
      </c>
      <c r="V1152" s="259" t="s">
        <v>638</v>
      </c>
      <c r="W1152" s="259">
        <v>2101350</v>
      </c>
    </row>
    <row r="1153" spans="21:23">
      <c r="U1153" s="259" t="s">
        <v>57</v>
      </c>
      <c r="V1153" s="259" t="s">
        <v>659</v>
      </c>
      <c r="W1153" s="259">
        <v>2101400</v>
      </c>
    </row>
    <row r="1154" spans="21:23">
      <c r="U1154" s="259" t="s">
        <v>57</v>
      </c>
      <c r="V1154" s="259" t="s">
        <v>680</v>
      </c>
      <c r="W1154" s="259">
        <v>2101509</v>
      </c>
    </row>
    <row r="1155" spans="21:23">
      <c r="U1155" s="259" t="s">
        <v>57</v>
      </c>
      <c r="V1155" s="259" t="s">
        <v>700</v>
      </c>
      <c r="W1155" s="259">
        <v>2101608</v>
      </c>
    </row>
    <row r="1156" spans="21:23">
      <c r="U1156" s="259" t="s">
        <v>57</v>
      </c>
      <c r="V1156" s="259" t="s">
        <v>722</v>
      </c>
      <c r="W1156" s="259">
        <v>2101707</v>
      </c>
    </row>
    <row r="1157" spans="21:23">
      <c r="U1157" s="259" t="s">
        <v>57</v>
      </c>
      <c r="V1157" s="259" t="s">
        <v>744</v>
      </c>
      <c r="W1157" s="259">
        <v>2101772</v>
      </c>
    </row>
    <row r="1158" spans="21:23">
      <c r="U1158" s="259" t="s">
        <v>57</v>
      </c>
      <c r="V1158" s="259" t="s">
        <v>765</v>
      </c>
      <c r="W1158" s="259">
        <v>2101731</v>
      </c>
    </row>
    <row r="1159" spans="21:23">
      <c r="U1159" s="259" t="s">
        <v>57</v>
      </c>
      <c r="V1159" s="259" t="s">
        <v>788</v>
      </c>
      <c r="W1159" s="259">
        <v>2101806</v>
      </c>
    </row>
    <row r="1160" spans="21:23">
      <c r="U1160" s="259" t="s">
        <v>57</v>
      </c>
      <c r="V1160" s="259" t="s">
        <v>809</v>
      </c>
      <c r="W1160" s="259">
        <v>2101905</v>
      </c>
    </row>
    <row r="1161" spans="21:23">
      <c r="U1161" s="259" t="s">
        <v>57</v>
      </c>
      <c r="V1161" s="259" t="s">
        <v>830</v>
      </c>
      <c r="W1161" s="259">
        <v>2101939</v>
      </c>
    </row>
    <row r="1162" spans="21:23">
      <c r="U1162" s="259" t="s">
        <v>57</v>
      </c>
      <c r="V1162" s="259" t="s">
        <v>852</v>
      </c>
      <c r="W1162" s="259">
        <v>2101970</v>
      </c>
    </row>
    <row r="1163" spans="21:23">
      <c r="U1163" s="259" t="s">
        <v>57</v>
      </c>
      <c r="V1163" s="259" t="s">
        <v>336</v>
      </c>
      <c r="W1163" s="259">
        <v>2102002</v>
      </c>
    </row>
    <row r="1164" spans="21:23">
      <c r="U1164" s="259" t="s">
        <v>57</v>
      </c>
      <c r="V1164" s="259" t="s">
        <v>896</v>
      </c>
      <c r="W1164" s="259">
        <v>2102036</v>
      </c>
    </row>
    <row r="1165" spans="21:23">
      <c r="U1165" s="259" t="s">
        <v>57</v>
      </c>
      <c r="V1165" s="259" t="s">
        <v>919</v>
      </c>
      <c r="W1165" s="259">
        <v>2102077</v>
      </c>
    </row>
    <row r="1166" spans="21:23">
      <c r="U1166" s="259" t="s">
        <v>57</v>
      </c>
      <c r="V1166" s="259" t="s">
        <v>942</v>
      </c>
      <c r="W1166" s="259">
        <v>2102101</v>
      </c>
    </row>
    <row r="1167" spans="21:23">
      <c r="U1167" s="259" t="s">
        <v>57</v>
      </c>
      <c r="V1167" s="259" t="s">
        <v>964</v>
      </c>
      <c r="W1167" s="259">
        <v>2102150</v>
      </c>
    </row>
    <row r="1168" spans="21:23">
      <c r="U1168" s="259" t="s">
        <v>57</v>
      </c>
      <c r="V1168" s="259" t="s">
        <v>986</v>
      </c>
      <c r="W1168" s="259">
        <v>2102200</v>
      </c>
    </row>
    <row r="1169" spans="21:23">
      <c r="U1169" s="259" t="s">
        <v>57</v>
      </c>
      <c r="V1169" s="259" t="s">
        <v>1009</v>
      </c>
      <c r="W1169" s="259">
        <v>2102309</v>
      </c>
    </row>
    <row r="1170" spans="21:23">
      <c r="U1170" s="259" t="s">
        <v>57</v>
      </c>
      <c r="V1170" s="259" t="s">
        <v>1031</v>
      </c>
      <c r="W1170" s="259">
        <v>2102325</v>
      </c>
    </row>
    <row r="1171" spans="21:23">
      <c r="U1171" s="259" t="s">
        <v>57</v>
      </c>
      <c r="V1171" s="259" t="s">
        <v>1053</v>
      </c>
      <c r="W1171" s="259">
        <v>2102358</v>
      </c>
    </row>
    <row r="1172" spans="21:23">
      <c r="U1172" s="259" t="s">
        <v>57</v>
      </c>
      <c r="V1172" s="259" t="s">
        <v>1075</v>
      </c>
      <c r="W1172" s="259">
        <v>2102374</v>
      </c>
    </row>
    <row r="1173" spans="21:23">
      <c r="U1173" s="259" t="s">
        <v>57</v>
      </c>
      <c r="V1173" s="259" t="s">
        <v>1097</v>
      </c>
      <c r="W1173" s="259">
        <v>2102408</v>
      </c>
    </row>
    <row r="1174" spans="21:23">
      <c r="U1174" s="259" t="s">
        <v>57</v>
      </c>
      <c r="V1174" s="259" t="s">
        <v>1120</v>
      </c>
      <c r="W1174" s="259">
        <v>2102507</v>
      </c>
    </row>
    <row r="1175" spans="21:23">
      <c r="U1175" s="259" t="s">
        <v>57</v>
      </c>
      <c r="V1175" s="259" t="s">
        <v>1143</v>
      </c>
      <c r="W1175" s="259">
        <v>2102556</v>
      </c>
    </row>
    <row r="1176" spans="21:23">
      <c r="U1176" s="259" t="s">
        <v>57</v>
      </c>
      <c r="V1176" s="259" t="s">
        <v>1166</v>
      </c>
      <c r="W1176" s="259">
        <v>2102606</v>
      </c>
    </row>
    <row r="1177" spans="21:23">
      <c r="U1177" s="259" t="s">
        <v>57</v>
      </c>
      <c r="V1177" s="259" t="s">
        <v>1189</v>
      </c>
      <c r="W1177" s="259">
        <v>2102705</v>
      </c>
    </row>
    <row r="1178" spans="21:23">
      <c r="U1178" s="259" t="s">
        <v>57</v>
      </c>
      <c r="V1178" s="259" t="s">
        <v>1211</v>
      </c>
      <c r="W1178" s="259">
        <v>2102754</v>
      </c>
    </row>
    <row r="1179" spans="21:23">
      <c r="U1179" s="259" t="s">
        <v>57</v>
      </c>
      <c r="V1179" s="259" t="s">
        <v>1232</v>
      </c>
      <c r="W1179" s="259">
        <v>2102804</v>
      </c>
    </row>
    <row r="1180" spans="21:23">
      <c r="U1180" s="259" t="s">
        <v>57</v>
      </c>
      <c r="V1180" s="259" t="s">
        <v>1255</v>
      </c>
      <c r="W1180" s="259">
        <v>2102903</v>
      </c>
    </row>
    <row r="1181" spans="21:23">
      <c r="U1181" s="259" t="s">
        <v>57</v>
      </c>
      <c r="V1181" s="259" t="s">
        <v>1278</v>
      </c>
      <c r="W1181" s="259">
        <v>2103000</v>
      </c>
    </row>
    <row r="1182" spans="21:23">
      <c r="U1182" s="259" t="s">
        <v>57</v>
      </c>
      <c r="V1182" s="259" t="s">
        <v>1299</v>
      </c>
      <c r="W1182" s="259">
        <v>2103109</v>
      </c>
    </row>
    <row r="1183" spans="21:23">
      <c r="U1183" s="259" t="s">
        <v>57</v>
      </c>
      <c r="V1183" s="259" t="s">
        <v>1321</v>
      </c>
      <c r="W1183" s="259">
        <v>2103125</v>
      </c>
    </row>
    <row r="1184" spans="21:23">
      <c r="U1184" s="259" t="s">
        <v>57</v>
      </c>
      <c r="V1184" s="259" t="s">
        <v>1343</v>
      </c>
      <c r="W1184" s="259">
        <v>2103158</v>
      </c>
    </row>
    <row r="1185" spans="21:23">
      <c r="U1185" s="259" t="s">
        <v>57</v>
      </c>
      <c r="V1185" s="259" t="s">
        <v>1364</v>
      </c>
      <c r="W1185" s="259">
        <v>2103174</v>
      </c>
    </row>
    <row r="1186" spans="21:23">
      <c r="U1186" s="259" t="s">
        <v>57</v>
      </c>
      <c r="V1186" s="259" t="s">
        <v>1386</v>
      </c>
      <c r="W1186" s="259">
        <v>2103208</v>
      </c>
    </row>
    <row r="1187" spans="21:23">
      <c r="U1187" s="259" t="s">
        <v>57</v>
      </c>
      <c r="V1187" s="259" t="s">
        <v>1408</v>
      </c>
      <c r="W1187" s="259">
        <v>2103257</v>
      </c>
    </row>
    <row r="1188" spans="21:23">
      <c r="U1188" s="259" t="s">
        <v>57</v>
      </c>
      <c r="V1188" s="259" t="s">
        <v>1430</v>
      </c>
      <c r="W1188" s="259">
        <v>2103307</v>
      </c>
    </row>
    <row r="1189" spans="21:23">
      <c r="U1189" s="259" t="s">
        <v>57</v>
      </c>
      <c r="V1189" s="259" t="s">
        <v>1451</v>
      </c>
      <c r="W1189" s="259">
        <v>2103406</v>
      </c>
    </row>
    <row r="1190" spans="21:23">
      <c r="U1190" s="259" t="s">
        <v>57</v>
      </c>
      <c r="V1190" s="259" t="s">
        <v>1471</v>
      </c>
      <c r="W1190" s="259">
        <v>2103505</v>
      </c>
    </row>
    <row r="1191" spans="21:23">
      <c r="U1191" s="259" t="s">
        <v>57</v>
      </c>
      <c r="V1191" s="259" t="s">
        <v>1493</v>
      </c>
      <c r="W1191" s="259">
        <v>2103554</v>
      </c>
    </row>
    <row r="1192" spans="21:23">
      <c r="U1192" s="259" t="s">
        <v>57</v>
      </c>
      <c r="V1192" s="259" t="s">
        <v>1513</v>
      </c>
      <c r="W1192" s="259">
        <v>2103604</v>
      </c>
    </row>
    <row r="1193" spans="21:23">
      <c r="U1193" s="259" t="s">
        <v>57</v>
      </c>
      <c r="V1193" s="259" t="s">
        <v>1534</v>
      </c>
      <c r="W1193" s="259">
        <v>2103703</v>
      </c>
    </row>
    <row r="1194" spans="21:23">
      <c r="U1194" s="259" t="s">
        <v>57</v>
      </c>
      <c r="V1194" s="259" t="s">
        <v>1555</v>
      </c>
      <c r="W1194" s="259">
        <v>2103752</v>
      </c>
    </row>
    <row r="1195" spans="21:23">
      <c r="U1195" s="259" t="s">
        <v>57</v>
      </c>
      <c r="V1195" s="259" t="s">
        <v>1574</v>
      </c>
      <c r="W1195" s="259">
        <v>2103802</v>
      </c>
    </row>
    <row r="1196" spans="21:23">
      <c r="U1196" s="259" t="s">
        <v>57</v>
      </c>
      <c r="V1196" s="259" t="s">
        <v>1594</v>
      </c>
      <c r="W1196" s="259">
        <v>2103901</v>
      </c>
    </row>
    <row r="1197" spans="21:23">
      <c r="U1197" s="259" t="s">
        <v>57</v>
      </c>
      <c r="V1197" s="259" t="s">
        <v>1614</v>
      </c>
      <c r="W1197" s="259">
        <v>2104008</v>
      </c>
    </row>
    <row r="1198" spans="21:23">
      <c r="U1198" s="259" t="s">
        <v>57</v>
      </c>
      <c r="V1198" s="259" t="s">
        <v>1635</v>
      </c>
      <c r="W1198" s="259">
        <v>2104057</v>
      </c>
    </row>
    <row r="1199" spans="21:23">
      <c r="U1199" s="259" t="s">
        <v>57</v>
      </c>
      <c r="V1199" s="259" t="s">
        <v>1656</v>
      </c>
      <c r="W1199" s="259">
        <v>2104073</v>
      </c>
    </row>
    <row r="1200" spans="21:23">
      <c r="U1200" s="259" t="s">
        <v>57</v>
      </c>
      <c r="V1200" s="259" t="s">
        <v>1676</v>
      </c>
      <c r="W1200" s="259">
        <v>2104081</v>
      </c>
    </row>
    <row r="1201" spans="21:23">
      <c r="U1201" s="259" t="s">
        <v>57</v>
      </c>
      <c r="V1201" s="259" t="s">
        <v>1697</v>
      </c>
      <c r="W1201" s="259">
        <v>2104099</v>
      </c>
    </row>
    <row r="1202" spans="21:23">
      <c r="U1202" s="259" t="s">
        <v>57</v>
      </c>
      <c r="V1202" s="259" t="s">
        <v>1717</v>
      </c>
      <c r="W1202" s="259">
        <v>2104107</v>
      </c>
    </row>
    <row r="1203" spans="21:23">
      <c r="U1203" s="259" t="s">
        <v>57</v>
      </c>
      <c r="V1203" s="259" t="s">
        <v>1738</v>
      </c>
      <c r="W1203" s="259">
        <v>2104206</v>
      </c>
    </row>
    <row r="1204" spans="21:23">
      <c r="U1204" s="259" t="s">
        <v>57</v>
      </c>
      <c r="V1204" s="259" t="s">
        <v>1758</v>
      </c>
      <c r="W1204" s="259">
        <v>2104305</v>
      </c>
    </row>
    <row r="1205" spans="21:23">
      <c r="U1205" s="259" t="s">
        <v>57</v>
      </c>
      <c r="V1205" s="259" t="s">
        <v>1779</v>
      </c>
      <c r="W1205" s="259">
        <v>2104404</v>
      </c>
    </row>
    <row r="1206" spans="21:23">
      <c r="U1206" s="259" t="s">
        <v>57</v>
      </c>
      <c r="V1206" s="259" t="s">
        <v>1798</v>
      </c>
      <c r="W1206" s="259">
        <v>2104503</v>
      </c>
    </row>
    <row r="1207" spans="21:23">
      <c r="U1207" s="259" t="s">
        <v>57</v>
      </c>
      <c r="V1207" s="259" t="s">
        <v>1816</v>
      </c>
      <c r="W1207" s="259">
        <v>2104552</v>
      </c>
    </row>
    <row r="1208" spans="21:23">
      <c r="U1208" s="259" t="s">
        <v>57</v>
      </c>
      <c r="V1208" s="259" t="s">
        <v>1835</v>
      </c>
      <c r="W1208" s="259">
        <v>2104602</v>
      </c>
    </row>
    <row r="1209" spans="21:23">
      <c r="U1209" s="259" t="s">
        <v>57</v>
      </c>
      <c r="V1209" s="259" t="s">
        <v>1853</v>
      </c>
      <c r="W1209" s="259">
        <v>2104628</v>
      </c>
    </row>
    <row r="1210" spans="21:23">
      <c r="U1210" s="259" t="s">
        <v>57</v>
      </c>
      <c r="V1210" s="259" t="s">
        <v>1871</v>
      </c>
      <c r="W1210" s="259">
        <v>2104651</v>
      </c>
    </row>
    <row r="1211" spans="21:23">
      <c r="U1211" s="259" t="s">
        <v>57</v>
      </c>
      <c r="V1211" s="259" t="s">
        <v>1887</v>
      </c>
      <c r="W1211" s="259">
        <v>2104677</v>
      </c>
    </row>
    <row r="1212" spans="21:23">
      <c r="U1212" s="259" t="s">
        <v>57</v>
      </c>
      <c r="V1212" s="259" t="s">
        <v>1904</v>
      </c>
      <c r="W1212" s="259">
        <v>2104701</v>
      </c>
    </row>
    <row r="1213" spans="21:23">
      <c r="U1213" s="259" t="s">
        <v>57</v>
      </c>
      <c r="V1213" s="259" t="s">
        <v>1922</v>
      </c>
      <c r="W1213" s="259">
        <v>2104800</v>
      </c>
    </row>
    <row r="1214" spans="21:23">
      <c r="U1214" s="259" t="s">
        <v>57</v>
      </c>
      <c r="V1214" s="259" t="s">
        <v>1939</v>
      </c>
      <c r="W1214" s="259">
        <v>2104909</v>
      </c>
    </row>
    <row r="1215" spans="21:23">
      <c r="U1215" s="259" t="s">
        <v>57</v>
      </c>
      <c r="V1215" s="259" t="s">
        <v>1955</v>
      </c>
      <c r="W1215" s="259">
        <v>2105005</v>
      </c>
    </row>
    <row r="1216" spans="21:23">
      <c r="U1216" s="259" t="s">
        <v>57</v>
      </c>
      <c r="V1216" s="259" t="s">
        <v>1972</v>
      </c>
      <c r="W1216" s="259">
        <v>2105104</v>
      </c>
    </row>
    <row r="1217" spans="21:23">
      <c r="U1217" s="259" t="s">
        <v>57</v>
      </c>
      <c r="V1217" s="259" t="s">
        <v>1990</v>
      </c>
      <c r="W1217" s="259">
        <v>2105153</v>
      </c>
    </row>
    <row r="1218" spans="21:23">
      <c r="U1218" s="259" t="s">
        <v>57</v>
      </c>
      <c r="V1218" s="259" t="s">
        <v>2007</v>
      </c>
      <c r="W1218" s="259">
        <v>2105203</v>
      </c>
    </row>
    <row r="1219" spans="21:23">
      <c r="U1219" s="259" t="s">
        <v>57</v>
      </c>
      <c r="V1219" s="259" t="s">
        <v>2025</v>
      </c>
      <c r="W1219" s="259">
        <v>2105302</v>
      </c>
    </row>
    <row r="1220" spans="21:23">
      <c r="U1220" s="259" t="s">
        <v>57</v>
      </c>
      <c r="V1220" s="259" t="s">
        <v>2043</v>
      </c>
      <c r="W1220" s="259">
        <v>2105351</v>
      </c>
    </row>
    <row r="1221" spans="21:23">
      <c r="U1221" s="259" t="s">
        <v>57</v>
      </c>
      <c r="V1221" s="259" t="s">
        <v>2061</v>
      </c>
      <c r="W1221" s="259">
        <v>2105401</v>
      </c>
    </row>
    <row r="1222" spans="21:23">
      <c r="U1222" s="259" t="s">
        <v>57</v>
      </c>
      <c r="V1222" s="259" t="s">
        <v>2078</v>
      </c>
      <c r="W1222" s="259">
        <v>2105427</v>
      </c>
    </row>
    <row r="1223" spans="21:23">
      <c r="U1223" s="259" t="s">
        <v>57</v>
      </c>
      <c r="V1223" s="259" t="s">
        <v>2049</v>
      </c>
      <c r="W1223" s="259">
        <v>2105450</v>
      </c>
    </row>
    <row r="1224" spans="21:23">
      <c r="U1224" s="259" t="s">
        <v>57</v>
      </c>
      <c r="V1224" s="259" t="s">
        <v>2110</v>
      </c>
      <c r="W1224" s="259">
        <v>2105476</v>
      </c>
    </row>
    <row r="1225" spans="21:23">
      <c r="U1225" s="259" t="s">
        <v>57</v>
      </c>
      <c r="V1225" s="259" t="s">
        <v>2125</v>
      </c>
      <c r="W1225" s="259">
        <v>2105500</v>
      </c>
    </row>
    <row r="1226" spans="21:23">
      <c r="U1226" s="259" t="s">
        <v>57</v>
      </c>
      <c r="V1226" s="259" t="s">
        <v>2142</v>
      </c>
      <c r="W1226" s="259">
        <v>2105609</v>
      </c>
    </row>
    <row r="1227" spans="21:23">
      <c r="U1227" s="259" t="s">
        <v>57</v>
      </c>
      <c r="V1227" s="259" t="s">
        <v>2158</v>
      </c>
      <c r="W1227" s="259">
        <v>2105658</v>
      </c>
    </row>
    <row r="1228" spans="21:23">
      <c r="U1228" s="259" t="s">
        <v>57</v>
      </c>
      <c r="V1228" s="259" t="s">
        <v>2175</v>
      </c>
      <c r="W1228" s="259">
        <v>2105708</v>
      </c>
    </row>
    <row r="1229" spans="21:23">
      <c r="U1229" s="259" t="s">
        <v>57</v>
      </c>
      <c r="V1229" s="259" t="s">
        <v>2192</v>
      </c>
      <c r="W1229" s="259">
        <v>2105807</v>
      </c>
    </row>
    <row r="1230" spans="21:23">
      <c r="U1230" s="259" t="s">
        <v>57</v>
      </c>
      <c r="V1230" s="259" t="s">
        <v>2208</v>
      </c>
      <c r="W1230" s="259">
        <v>2105948</v>
      </c>
    </row>
    <row r="1231" spans="21:23">
      <c r="U1231" s="259" t="s">
        <v>57</v>
      </c>
      <c r="V1231" s="259" t="s">
        <v>2223</v>
      </c>
      <c r="W1231" s="259">
        <v>2105906</v>
      </c>
    </row>
    <row r="1232" spans="21:23">
      <c r="U1232" s="259" t="s">
        <v>57</v>
      </c>
      <c r="V1232" s="259" t="s">
        <v>2239</v>
      </c>
      <c r="W1232" s="259">
        <v>2105922</v>
      </c>
    </row>
    <row r="1233" spans="21:23">
      <c r="U1233" s="259" t="s">
        <v>57</v>
      </c>
      <c r="V1233" s="259" t="s">
        <v>2253</v>
      </c>
      <c r="W1233" s="259">
        <v>2105963</v>
      </c>
    </row>
    <row r="1234" spans="21:23">
      <c r="U1234" s="259" t="s">
        <v>57</v>
      </c>
      <c r="V1234" s="259" t="s">
        <v>2268</v>
      </c>
      <c r="W1234" s="259">
        <v>2105989</v>
      </c>
    </row>
    <row r="1235" spans="21:23">
      <c r="U1235" s="259" t="s">
        <v>57</v>
      </c>
      <c r="V1235" s="259" t="s">
        <v>2284</v>
      </c>
      <c r="W1235" s="259">
        <v>2106003</v>
      </c>
    </row>
    <row r="1236" spans="21:23">
      <c r="U1236" s="259" t="s">
        <v>57</v>
      </c>
      <c r="V1236" s="259" t="s">
        <v>2300</v>
      </c>
      <c r="W1236" s="259">
        <v>2106102</v>
      </c>
    </row>
    <row r="1237" spans="21:23">
      <c r="U1237" s="259" t="s">
        <v>57</v>
      </c>
      <c r="V1237" s="259" t="s">
        <v>2315</v>
      </c>
      <c r="W1237" s="259">
        <v>2106201</v>
      </c>
    </row>
    <row r="1238" spans="21:23">
      <c r="U1238" s="259" t="s">
        <v>57</v>
      </c>
      <c r="V1238" s="259" t="s">
        <v>2329</v>
      </c>
      <c r="W1238" s="259">
        <v>2106300</v>
      </c>
    </row>
    <row r="1239" spans="21:23">
      <c r="U1239" s="259" t="s">
        <v>57</v>
      </c>
      <c r="V1239" s="259" t="s">
        <v>2345</v>
      </c>
      <c r="W1239" s="259">
        <v>2106326</v>
      </c>
    </row>
    <row r="1240" spans="21:23">
      <c r="U1240" s="259" t="s">
        <v>57</v>
      </c>
      <c r="V1240" s="259" t="s">
        <v>2361</v>
      </c>
      <c r="W1240" s="259">
        <v>2106359</v>
      </c>
    </row>
    <row r="1241" spans="21:23">
      <c r="U1241" s="259" t="s">
        <v>57</v>
      </c>
      <c r="V1241" s="259" t="s">
        <v>2375</v>
      </c>
      <c r="W1241" s="259">
        <v>2106375</v>
      </c>
    </row>
    <row r="1242" spans="21:23">
      <c r="U1242" s="259" t="s">
        <v>57</v>
      </c>
      <c r="V1242" s="259" t="s">
        <v>2390</v>
      </c>
      <c r="W1242" s="259">
        <v>2106409</v>
      </c>
    </row>
    <row r="1243" spans="21:23">
      <c r="U1243" s="259" t="s">
        <v>57</v>
      </c>
      <c r="V1243" s="259" t="s">
        <v>2406</v>
      </c>
      <c r="W1243" s="259">
        <v>2106508</v>
      </c>
    </row>
    <row r="1244" spans="21:23">
      <c r="U1244" s="259" t="s">
        <v>57</v>
      </c>
      <c r="V1244" s="259" t="s">
        <v>2422</v>
      </c>
      <c r="W1244" s="259">
        <v>2106607</v>
      </c>
    </row>
    <row r="1245" spans="21:23">
      <c r="U1245" s="259" t="s">
        <v>57</v>
      </c>
      <c r="V1245" s="259" t="s">
        <v>2438</v>
      </c>
      <c r="W1245" s="259">
        <v>2106631</v>
      </c>
    </row>
    <row r="1246" spans="21:23">
      <c r="U1246" s="259" t="s">
        <v>57</v>
      </c>
      <c r="V1246" s="259" t="s">
        <v>2454</v>
      </c>
      <c r="W1246" s="259">
        <v>2106672</v>
      </c>
    </row>
    <row r="1247" spans="21:23">
      <c r="U1247" s="259" t="s">
        <v>57</v>
      </c>
      <c r="V1247" s="259" t="s">
        <v>2467</v>
      </c>
      <c r="W1247" s="259">
        <v>2106706</v>
      </c>
    </row>
    <row r="1248" spans="21:23">
      <c r="U1248" s="259" t="s">
        <v>57</v>
      </c>
      <c r="V1248" s="259" t="s">
        <v>2483</v>
      </c>
      <c r="W1248" s="259">
        <v>2106755</v>
      </c>
    </row>
    <row r="1249" spans="21:23">
      <c r="U1249" s="259" t="s">
        <v>57</v>
      </c>
      <c r="V1249" s="259" t="s">
        <v>2499</v>
      </c>
      <c r="W1249" s="259">
        <v>2106805</v>
      </c>
    </row>
    <row r="1250" spans="21:23">
      <c r="U1250" s="259" t="s">
        <v>57</v>
      </c>
      <c r="V1250" s="259" t="s">
        <v>2513</v>
      </c>
      <c r="W1250" s="259">
        <v>2106904</v>
      </c>
    </row>
    <row r="1251" spans="21:23">
      <c r="U1251" s="259" t="s">
        <v>57</v>
      </c>
      <c r="V1251" s="259" t="s">
        <v>2528</v>
      </c>
      <c r="W1251" s="259">
        <v>2107001</v>
      </c>
    </row>
    <row r="1252" spans="21:23">
      <c r="U1252" s="259" t="s">
        <v>57</v>
      </c>
      <c r="V1252" s="259" t="s">
        <v>2544</v>
      </c>
      <c r="W1252" s="259">
        <v>2107100</v>
      </c>
    </row>
    <row r="1253" spans="21:23">
      <c r="U1253" s="259" t="s">
        <v>57</v>
      </c>
      <c r="V1253" s="259" t="s">
        <v>2559</v>
      </c>
      <c r="W1253" s="259">
        <v>2107209</v>
      </c>
    </row>
    <row r="1254" spans="21:23">
      <c r="U1254" s="259" t="s">
        <v>57</v>
      </c>
      <c r="V1254" s="259" t="s">
        <v>2574</v>
      </c>
      <c r="W1254" s="259">
        <v>2107258</v>
      </c>
    </row>
    <row r="1255" spans="21:23">
      <c r="U1255" s="259" t="s">
        <v>57</v>
      </c>
      <c r="V1255" s="259" t="s">
        <v>2589</v>
      </c>
      <c r="W1255" s="259">
        <v>2107308</v>
      </c>
    </row>
    <row r="1256" spans="21:23">
      <c r="U1256" s="259" t="s">
        <v>57</v>
      </c>
      <c r="V1256" s="259" t="s">
        <v>2605</v>
      </c>
      <c r="W1256" s="259">
        <v>2107357</v>
      </c>
    </row>
    <row r="1257" spans="21:23">
      <c r="U1257" s="259" t="s">
        <v>57</v>
      </c>
      <c r="V1257" s="259" t="s">
        <v>2619</v>
      </c>
      <c r="W1257" s="259">
        <v>2107407</v>
      </c>
    </row>
    <row r="1258" spans="21:23">
      <c r="U1258" s="259" t="s">
        <v>57</v>
      </c>
      <c r="V1258" s="259" t="s">
        <v>2632</v>
      </c>
      <c r="W1258" s="259">
        <v>2107456</v>
      </c>
    </row>
    <row r="1259" spans="21:23">
      <c r="U1259" s="259" t="s">
        <v>57</v>
      </c>
      <c r="V1259" s="259" t="s">
        <v>2647</v>
      </c>
      <c r="W1259" s="259">
        <v>2107506</v>
      </c>
    </row>
    <row r="1260" spans="21:23">
      <c r="U1260" s="259" t="s">
        <v>57</v>
      </c>
      <c r="V1260" s="259" t="s">
        <v>2660</v>
      </c>
      <c r="W1260" s="259">
        <v>2107605</v>
      </c>
    </row>
    <row r="1261" spans="21:23">
      <c r="U1261" s="259" t="s">
        <v>57</v>
      </c>
      <c r="V1261" s="259" t="s">
        <v>2674</v>
      </c>
      <c r="W1261" s="259">
        <v>2107704</v>
      </c>
    </row>
    <row r="1262" spans="21:23">
      <c r="U1262" s="259" t="s">
        <v>57</v>
      </c>
      <c r="V1262" s="259" t="s">
        <v>2689</v>
      </c>
      <c r="W1262" s="259">
        <v>2107803</v>
      </c>
    </row>
    <row r="1263" spans="21:23">
      <c r="U1263" s="259" t="s">
        <v>57</v>
      </c>
      <c r="V1263" s="259" t="s">
        <v>2705</v>
      </c>
      <c r="W1263" s="259">
        <v>2107902</v>
      </c>
    </row>
    <row r="1264" spans="21:23">
      <c r="U1264" s="259" t="s">
        <v>57</v>
      </c>
      <c r="V1264" s="259" t="s">
        <v>2720</v>
      </c>
      <c r="W1264" s="259">
        <v>2108009</v>
      </c>
    </row>
    <row r="1265" spans="21:23">
      <c r="U1265" s="259" t="s">
        <v>57</v>
      </c>
      <c r="V1265" s="259" t="s">
        <v>2736</v>
      </c>
      <c r="W1265" s="259">
        <v>2108058</v>
      </c>
    </row>
    <row r="1266" spans="21:23">
      <c r="U1266" s="259" t="s">
        <v>57</v>
      </c>
      <c r="V1266" s="259" t="s">
        <v>2751</v>
      </c>
      <c r="W1266" s="259">
        <v>2108108</v>
      </c>
    </row>
    <row r="1267" spans="21:23">
      <c r="U1267" s="259" t="s">
        <v>57</v>
      </c>
      <c r="V1267" s="259" t="s">
        <v>2766</v>
      </c>
      <c r="W1267" s="259">
        <v>2108207</v>
      </c>
    </row>
    <row r="1268" spans="21:23">
      <c r="U1268" s="259" t="s">
        <v>57</v>
      </c>
      <c r="V1268" s="259" t="s">
        <v>2782</v>
      </c>
      <c r="W1268" s="259">
        <v>2108256</v>
      </c>
    </row>
    <row r="1269" spans="21:23">
      <c r="U1269" s="259" t="s">
        <v>57</v>
      </c>
      <c r="V1269" s="259" t="s">
        <v>2797</v>
      </c>
      <c r="W1269" s="259">
        <v>2108306</v>
      </c>
    </row>
    <row r="1270" spans="21:23">
      <c r="U1270" s="259" t="s">
        <v>57</v>
      </c>
      <c r="V1270" s="259" t="s">
        <v>2812</v>
      </c>
      <c r="W1270" s="259">
        <v>2108405</v>
      </c>
    </row>
    <row r="1271" spans="21:23">
      <c r="U1271" s="259" t="s">
        <v>57</v>
      </c>
      <c r="V1271" s="259" t="s">
        <v>2827</v>
      </c>
      <c r="W1271" s="259">
        <v>2108454</v>
      </c>
    </row>
    <row r="1272" spans="21:23">
      <c r="U1272" s="259" t="s">
        <v>57</v>
      </c>
      <c r="V1272" s="259" t="s">
        <v>2839</v>
      </c>
      <c r="W1272" s="259">
        <v>2108504</v>
      </c>
    </row>
    <row r="1273" spans="21:23">
      <c r="U1273" s="259" t="s">
        <v>57</v>
      </c>
      <c r="V1273" s="259" t="s">
        <v>2852</v>
      </c>
      <c r="W1273" s="259">
        <v>2108603</v>
      </c>
    </row>
    <row r="1274" spans="21:23">
      <c r="U1274" s="259" t="s">
        <v>57</v>
      </c>
      <c r="V1274" s="259" t="s">
        <v>2865</v>
      </c>
      <c r="W1274" s="259">
        <v>2108702</v>
      </c>
    </row>
    <row r="1275" spans="21:23">
      <c r="U1275" s="259" t="s">
        <v>57</v>
      </c>
      <c r="V1275" s="259" t="s">
        <v>2878</v>
      </c>
      <c r="W1275" s="259">
        <v>2108801</v>
      </c>
    </row>
    <row r="1276" spans="21:23">
      <c r="U1276" s="259" t="s">
        <v>57</v>
      </c>
      <c r="V1276" s="259" t="s">
        <v>2890</v>
      </c>
      <c r="W1276" s="259">
        <v>2108900</v>
      </c>
    </row>
    <row r="1277" spans="21:23">
      <c r="U1277" s="259" t="s">
        <v>57</v>
      </c>
      <c r="V1277" s="259" t="s">
        <v>2903</v>
      </c>
      <c r="W1277" s="259">
        <v>2109007</v>
      </c>
    </row>
    <row r="1278" spans="21:23">
      <c r="U1278" s="259" t="s">
        <v>57</v>
      </c>
      <c r="V1278" s="259" t="s">
        <v>2915</v>
      </c>
      <c r="W1278" s="259">
        <v>2109056</v>
      </c>
    </row>
    <row r="1279" spans="21:23">
      <c r="U1279" s="259" t="s">
        <v>57</v>
      </c>
      <c r="V1279" s="259" t="s">
        <v>2927</v>
      </c>
      <c r="W1279" s="259">
        <v>2109106</v>
      </c>
    </row>
    <row r="1280" spans="21:23">
      <c r="U1280" s="259" t="s">
        <v>57</v>
      </c>
      <c r="V1280" s="259" t="s">
        <v>2368</v>
      </c>
      <c r="W1280" s="259">
        <v>2109205</v>
      </c>
    </row>
    <row r="1281" spans="21:23">
      <c r="U1281" s="259" t="s">
        <v>57</v>
      </c>
      <c r="V1281" s="259" t="s">
        <v>976</v>
      </c>
      <c r="W1281" s="259">
        <v>2109239</v>
      </c>
    </row>
    <row r="1282" spans="21:23">
      <c r="U1282" s="259" t="s">
        <v>57</v>
      </c>
      <c r="V1282" s="259" t="s">
        <v>2962</v>
      </c>
      <c r="W1282" s="259">
        <v>2109270</v>
      </c>
    </row>
    <row r="1283" spans="21:23">
      <c r="U1283" s="259" t="s">
        <v>57</v>
      </c>
      <c r="V1283" s="259" t="s">
        <v>2974</v>
      </c>
      <c r="W1283" s="259">
        <v>2109304</v>
      </c>
    </row>
    <row r="1284" spans="21:23">
      <c r="U1284" s="259" t="s">
        <v>57</v>
      </c>
      <c r="V1284" s="259" t="s">
        <v>2987</v>
      </c>
      <c r="W1284" s="259">
        <v>2109403</v>
      </c>
    </row>
    <row r="1285" spans="21:23">
      <c r="U1285" s="259" t="s">
        <v>57</v>
      </c>
      <c r="V1285" s="259" t="s">
        <v>2999</v>
      </c>
      <c r="W1285" s="259">
        <v>2109452</v>
      </c>
    </row>
    <row r="1286" spans="21:23">
      <c r="U1286" s="259" t="s">
        <v>57</v>
      </c>
      <c r="V1286" s="259" t="s">
        <v>3012</v>
      </c>
      <c r="W1286" s="259">
        <v>2109502</v>
      </c>
    </row>
    <row r="1287" spans="21:23">
      <c r="U1287" s="259" t="s">
        <v>57</v>
      </c>
      <c r="V1287" s="259" t="s">
        <v>3025</v>
      </c>
      <c r="W1287" s="259">
        <v>2109551</v>
      </c>
    </row>
    <row r="1288" spans="21:23">
      <c r="U1288" s="259" t="s">
        <v>57</v>
      </c>
      <c r="V1288" s="259" t="s">
        <v>3037</v>
      </c>
      <c r="W1288" s="259">
        <v>2109601</v>
      </c>
    </row>
    <row r="1289" spans="21:23">
      <c r="U1289" s="259" t="s">
        <v>57</v>
      </c>
      <c r="V1289" s="259" t="s">
        <v>3049</v>
      </c>
      <c r="W1289" s="259">
        <v>2109700</v>
      </c>
    </row>
    <row r="1290" spans="21:23">
      <c r="U1290" s="259" t="s">
        <v>57</v>
      </c>
      <c r="V1290" s="259" t="s">
        <v>3061</v>
      </c>
      <c r="W1290" s="259">
        <v>2109759</v>
      </c>
    </row>
    <row r="1291" spans="21:23">
      <c r="U1291" s="259" t="s">
        <v>57</v>
      </c>
      <c r="V1291" s="259" t="s">
        <v>3072</v>
      </c>
      <c r="W1291" s="259">
        <v>2109809</v>
      </c>
    </row>
    <row r="1292" spans="21:23">
      <c r="U1292" s="259" t="s">
        <v>57</v>
      </c>
      <c r="V1292" s="259" t="s">
        <v>3085</v>
      </c>
      <c r="W1292" s="259">
        <v>2109908</v>
      </c>
    </row>
    <row r="1293" spans="21:23">
      <c r="U1293" s="259" t="s">
        <v>57</v>
      </c>
      <c r="V1293" s="259" t="s">
        <v>3098</v>
      </c>
      <c r="W1293" s="259">
        <v>2110005</v>
      </c>
    </row>
    <row r="1294" spans="21:23">
      <c r="U1294" s="259" t="s">
        <v>57</v>
      </c>
      <c r="V1294" s="259" t="s">
        <v>3110</v>
      </c>
      <c r="W1294" s="259">
        <v>2110039</v>
      </c>
    </row>
    <row r="1295" spans="21:23">
      <c r="U1295" s="259" t="s">
        <v>57</v>
      </c>
      <c r="V1295" s="259" t="s">
        <v>3122</v>
      </c>
      <c r="W1295" s="259">
        <v>2110104</v>
      </c>
    </row>
    <row r="1296" spans="21:23">
      <c r="U1296" s="259" t="s">
        <v>57</v>
      </c>
      <c r="V1296" s="259" t="s">
        <v>3134</v>
      </c>
      <c r="W1296" s="259">
        <v>2110203</v>
      </c>
    </row>
    <row r="1297" spans="21:23">
      <c r="U1297" s="259" t="s">
        <v>57</v>
      </c>
      <c r="V1297" s="259" t="s">
        <v>3146</v>
      </c>
      <c r="W1297" s="259">
        <v>2110237</v>
      </c>
    </row>
    <row r="1298" spans="21:23">
      <c r="U1298" s="259" t="s">
        <v>57</v>
      </c>
      <c r="V1298" s="259" t="s">
        <v>3157</v>
      </c>
      <c r="W1298" s="259">
        <v>2110278</v>
      </c>
    </row>
    <row r="1299" spans="21:23">
      <c r="U1299" s="259" t="s">
        <v>57</v>
      </c>
      <c r="V1299" s="259" t="s">
        <v>3168</v>
      </c>
      <c r="W1299" s="259">
        <v>2110302</v>
      </c>
    </row>
    <row r="1300" spans="21:23">
      <c r="U1300" s="259" t="s">
        <v>57</v>
      </c>
      <c r="V1300" s="259" t="s">
        <v>3179</v>
      </c>
      <c r="W1300" s="259">
        <v>2110401</v>
      </c>
    </row>
    <row r="1301" spans="21:23">
      <c r="U1301" s="259" t="s">
        <v>57</v>
      </c>
      <c r="V1301" s="259" t="s">
        <v>3190</v>
      </c>
      <c r="W1301" s="259">
        <v>2110500</v>
      </c>
    </row>
    <row r="1302" spans="21:23">
      <c r="U1302" s="259" t="s">
        <v>57</v>
      </c>
      <c r="V1302" s="259" t="s">
        <v>3202</v>
      </c>
      <c r="W1302" s="259">
        <v>2110609</v>
      </c>
    </row>
    <row r="1303" spans="21:23">
      <c r="U1303" s="259" t="s">
        <v>57</v>
      </c>
      <c r="V1303" s="259" t="s">
        <v>3214</v>
      </c>
      <c r="W1303" s="259">
        <v>2110658</v>
      </c>
    </row>
    <row r="1304" spans="21:23">
      <c r="U1304" s="259" t="s">
        <v>57</v>
      </c>
      <c r="V1304" s="259" t="s">
        <v>3226</v>
      </c>
      <c r="W1304" s="259">
        <v>2110708</v>
      </c>
    </row>
    <row r="1305" spans="21:23">
      <c r="U1305" s="259" t="s">
        <v>57</v>
      </c>
      <c r="V1305" s="259" t="s">
        <v>3236</v>
      </c>
      <c r="W1305" s="259">
        <v>2110807</v>
      </c>
    </row>
    <row r="1306" spans="21:23">
      <c r="U1306" s="259" t="s">
        <v>57</v>
      </c>
      <c r="V1306" s="259" t="s">
        <v>3247</v>
      </c>
      <c r="W1306" s="259">
        <v>2110856</v>
      </c>
    </row>
    <row r="1307" spans="21:23">
      <c r="U1307" s="259" t="s">
        <v>57</v>
      </c>
      <c r="V1307" s="259" t="s">
        <v>3257</v>
      </c>
      <c r="W1307" s="259">
        <v>2110906</v>
      </c>
    </row>
    <row r="1308" spans="21:23">
      <c r="U1308" s="259" t="s">
        <v>57</v>
      </c>
      <c r="V1308" s="259" t="s">
        <v>3268</v>
      </c>
      <c r="W1308" s="259">
        <v>2111003</v>
      </c>
    </row>
    <row r="1309" spans="21:23">
      <c r="U1309" s="259" t="s">
        <v>57</v>
      </c>
      <c r="V1309" s="259" t="s">
        <v>3280</v>
      </c>
      <c r="W1309" s="259">
        <v>2111029</v>
      </c>
    </row>
    <row r="1310" spans="21:23">
      <c r="U1310" s="259" t="s">
        <v>57</v>
      </c>
      <c r="V1310" s="259" t="s">
        <v>3291</v>
      </c>
      <c r="W1310" s="259">
        <v>2111052</v>
      </c>
    </row>
    <row r="1311" spans="21:23">
      <c r="U1311" s="259" t="s">
        <v>57</v>
      </c>
      <c r="V1311" s="259" t="s">
        <v>3303</v>
      </c>
      <c r="W1311" s="259">
        <v>2111078</v>
      </c>
    </row>
    <row r="1312" spans="21:23">
      <c r="U1312" s="259" t="s">
        <v>57</v>
      </c>
      <c r="V1312" s="259" t="s">
        <v>3315</v>
      </c>
      <c r="W1312" s="259">
        <v>2111102</v>
      </c>
    </row>
    <row r="1313" spans="21:23">
      <c r="U1313" s="259" t="s">
        <v>57</v>
      </c>
      <c r="V1313" s="259" t="s">
        <v>3325</v>
      </c>
      <c r="W1313" s="259">
        <v>2111201</v>
      </c>
    </row>
    <row r="1314" spans="21:23">
      <c r="U1314" s="259" t="s">
        <v>57</v>
      </c>
      <c r="V1314" s="259" t="s">
        <v>3336</v>
      </c>
      <c r="W1314" s="259">
        <v>2111250</v>
      </c>
    </row>
    <row r="1315" spans="21:23">
      <c r="U1315" s="259" t="s">
        <v>57</v>
      </c>
      <c r="V1315" s="259" t="s">
        <v>3347</v>
      </c>
      <c r="W1315" s="259">
        <v>2111300</v>
      </c>
    </row>
    <row r="1316" spans="21:23">
      <c r="U1316" s="259" t="s">
        <v>57</v>
      </c>
      <c r="V1316" s="259" t="s">
        <v>3357</v>
      </c>
      <c r="W1316" s="259">
        <v>2111409</v>
      </c>
    </row>
    <row r="1317" spans="21:23">
      <c r="U1317" s="259" t="s">
        <v>57</v>
      </c>
      <c r="V1317" s="259" t="s">
        <v>3366</v>
      </c>
      <c r="W1317" s="259">
        <v>2111508</v>
      </c>
    </row>
    <row r="1318" spans="21:23">
      <c r="U1318" s="259" t="s">
        <v>57</v>
      </c>
      <c r="V1318" s="259" t="s">
        <v>3376</v>
      </c>
      <c r="W1318" s="259">
        <v>2111532</v>
      </c>
    </row>
    <row r="1319" spans="21:23">
      <c r="U1319" s="259" t="s">
        <v>57</v>
      </c>
      <c r="V1319" s="259" t="s">
        <v>3386</v>
      </c>
      <c r="W1319" s="259">
        <v>2111573</v>
      </c>
    </row>
    <row r="1320" spans="21:23">
      <c r="U1320" s="259" t="s">
        <v>57</v>
      </c>
      <c r="V1320" s="259" t="s">
        <v>3396</v>
      </c>
      <c r="W1320" s="259">
        <v>2111607</v>
      </c>
    </row>
    <row r="1321" spans="21:23">
      <c r="U1321" s="259" t="s">
        <v>57</v>
      </c>
      <c r="V1321" s="259" t="s">
        <v>3406</v>
      </c>
      <c r="W1321" s="259">
        <v>2111631</v>
      </c>
    </row>
    <row r="1322" spans="21:23">
      <c r="U1322" s="259" t="s">
        <v>57</v>
      </c>
      <c r="V1322" s="259" t="s">
        <v>3416</v>
      </c>
      <c r="W1322" s="259">
        <v>2111672</v>
      </c>
    </row>
    <row r="1323" spans="21:23">
      <c r="U1323" s="259" t="s">
        <v>57</v>
      </c>
      <c r="V1323" s="259" t="s">
        <v>3028</v>
      </c>
      <c r="W1323" s="259">
        <v>2111706</v>
      </c>
    </row>
    <row r="1324" spans="21:23">
      <c r="U1324" s="259" t="s">
        <v>57</v>
      </c>
      <c r="V1324" s="259" t="s">
        <v>3435</v>
      </c>
      <c r="W1324" s="259">
        <v>2111722</v>
      </c>
    </row>
    <row r="1325" spans="21:23">
      <c r="U1325" s="259" t="s">
        <v>57</v>
      </c>
      <c r="V1325" s="259" t="s">
        <v>3444</v>
      </c>
      <c r="W1325" s="259">
        <v>2111748</v>
      </c>
    </row>
    <row r="1326" spans="21:23">
      <c r="U1326" s="259" t="s">
        <v>57</v>
      </c>
      <c r="V1326" s="259" t="s">
        <v>3453</v>
      </c>
      <c r="W1326" s="259">
        <v>2111763</v>
      </c>
    </row>
    <row r="1327" spans="21:23">
      <c r="U1327" s="259" t="s">
        <v>57</v>
      </c>
      <c r="V1327" s="259" t="s">
        <v>3463</v>
      </c>
      <c r="W1327" s="259">
        <v>2111789</v>
      </c>
    </row>
    <row r="1328" spans="21:23">
      <c r="U1328" s="259" t="s">
        <v>57</v>
      </c>
      <c r="V1328" s="259" t="s">
        <v>2932</v>
      </c>
      <c r="W1328" s="259">
        <v>2111805</v>
      </c>
    </row>
    <row r="1329" spans="21:23">
      <c r="U1329" s="259" t="s">
        <v>57</v>
      </c>
      <c r="V1329" s="259" t="s">
        <v>3482</v>
      </c>
      <c r="W1329" s="259">
        <v>2111904</v>
      </c>
    </row>
    <row r="1330" spans="21:23">
      <c r="U1330" s="259" t="s">
        <v>57</v>
      </c>
      <c r="V1330" s="259" t="s">
        <v>3492</v>
      </c>
      <c r="W1330" s="259">
        <v>2111953</v>
      </c>
    </row>
    <row r="1331" spans="21:23">
      <c r="U1331" s="259" t="s">
        <v>57</v>
      </c>
      <c r="V1331" s="259" t="s">
        <v>3501</v>
      </c>
      <c r="W1331" s="259">
        <v>2112001</v>
      </c>
    </row>
    <row r="1332" spans="21:23">
      <c r="U1332" s="259" t="s">
        <v>57</v>
      </c>
      <c r="V1332" s="259" t="s">
        <v>3511</v>
      </c>
      <c r="W1332" s="259">
        <v>2112100</v>
      </c>
    </row>
    <row r="1333" spans="21:23">
      <c r="U1333" s="259" t="s">
        <v>57</v>
      </c>
      <c r="V1333" s="259" t="s">
        <v>3521</v>
      </c>
      <c r="W1333" s="259">
        <v>2112209</v>
      </c>
    </row>
    <row r="1334" spans="21:23">
      <c r="U1334" s="259" t="s">
        <v>57</v>
      </c>
      <c r="V1334" s="259" t="s">
        <v>3531</v>
      </c>
      <c r="W1334" s="259">
        <v>2112233</v>
      </c>
    </row>
    <row r="1335" spans="21:23">
      <c r="U1335" s="259" t="s">
        <v>57</v>
      </c>
      <c r="V1335" s="259" t="s">
        <v>3541</v>
      </c>
      <c r="W1335" s="259">
        <v>2112274</v>
      </c>
    </row>
    <row r="1336" spans="21:23">
      <c r="U1336" s="259" t="s">
        <v>57</v>
      </c>
      <c r="V1336" s="259" t="s">
        <v>3549</v>
      </c>
      <c r="W1336" s="259">
        <v>2112308</v>
      </c>
    </row>
    <row r="1337" spans="21:23">
      <c r="U1337" s="259" t="s">
        <v>57</v>
      </c>
      <c r="V1337" s="259" t="s">
        <v>3559</v>
      </c>
      <c r="W1337" s="259">
        <v>2112407</v>
      </c>
    </row>
    <row r="1338" spans="21:23">
      <c r="U1338" s="259" t="s">
        <v>57</v>
      </c>
      <c r="V1338" s="259" t="s">
        <v>3569</v>
      </c>
      <c r="W1338" s="259">
        <v>2112456</v>
      </c>
    </row>
    <row r="1339" spans="21:23">
      <c r="U1339" s="259" t="s">
        <v>57</v>
      </c>
      <c r="V1339" s="259" t="s">
        <v>3579</v>
      </c>
      <c r="W1339" s="259">
        <v>2112506</v>
      </c>
    </row>
    <row r="1340" spans="21:23">
      <c r="U1340" s="259" t="s">
        <v>57</v>
      </c>
      <c r="V1340" s="259" t="s">
        <v>3589</v>
      </c>
      <c r="W1340" s="259">
        <v>2112605</v>
      </c>
    </row>
    <row r="1341" spans="21:23">
      <c r="U1341" s="259" t="s">
        <v>57</v>
      </c>
      <c r="V1341" s="259" t="s">
        <v>3598</v>
      </c>
      <c r="W1341" s="259">
        <v>2112704</v>
      </c>
    </row>
    <row r="1342" spans="21:23">
      <c r="U1342" s="259" t="s">
        <v>57</v>
      </c>
      <c r="V1342" s="259" t="s">
        <v>1736</v>
      </c>
      <c r="W1342" s="259">
        <v>2112803</v>
      </c>
    </row>
    <row r="1343" spans="21:23">
      <c r="U1343" s="259" t="s">
        <v>57</v>
      </c>
      <c r="V1343" s="259" t="s">
        <v>3616</v>
      </c>
      <c r="W1343" s="259">
        <v>2112852</v>
      </c>
    </row>
    <row r="1344" spans="21:23">
      <c r="U1344" s="259" t="s">
        <v>57</v>
      </c>
      <c r="V1344" s="259" t="s">
        <v>3626</v>
      </c>
      <c r="W1344" s="259">
        <v>2112902</v>
      </c>
    </row>
    <row r="1345" spans="21:23">
      <c r="U1345" s="259" t="s">
        <v>57</v>
      </c>
      <c r="V1345" s="259" t="s">
        <v>3636</v>
      </c>
      <c r="W1345" s="259">
        <v>2113009</v>
      </c>
    </row>
    <row r="1346" spans="21:23">
      <c r="U1346" s="259" t="s">
        <v>57</v>
      </c>
      <c r="V1346" s="259" t="s">
        <v>3646</v>
      </c>
      <c r="W1346" s="259">
        <v>2114007</v>
      </c>
    </row>
    <row r="1347" spans="21:23">
      <c r="U1347" s="259" t="s">
        <v>59</v>
      </c>
      <c r="V1347" s="259" t="s">
        <v>101</v>
      </c>
      <c r="W1347" s="259">
        <v>3100104</v>
      </c>
    </row>
    <row r="1348" spans="21:23">
      <c r="U1348" s="259" t="s">
        <v>59</v>
      </c>
      <c r="V1348" s="259" t="s">
        <v>126</v>
      </c>
      <c r="W1348" s="259">
        <v>3100203</v>
      </c>
    </row>
    <row r="1349" spans="21:23">
      <c r="U1349" s="259" t="s">
        <v>59</v>
      </c>
      <c r="V1349" s="259" t="s">
        <v>152</v>
      </c>
      <c r="W1349" s="259">
        <v>3100302</v>
      </c>
    </row>
    <row r="1350" spans="21:23">
      <c r="U1350" s="259" t="s">
        <v>59</v>
      </c>
      <c r="V1350" s="259" t="s">
        <v>177</v>
      </c>
      <c r="W1350" s="259">
        <v>3100401</v>
      </c>
    </row>
    <row r="1351" spans="21:23">
      <c r="U1351" s="259" t="s">
        <v>59</v>
      </c>
      <c r="V1351" s="259" t="s">
        <v>203</v>
      </c>
      <c r="W1351" s="259">
        <v>3100500</v>
      </c>
    </row>
    <row r="1352" spans="21:23">
      <c r="U1352" s="259" t="s">
        <v>59</v>
      </c>
      <c r="V1352" s="259" t="s">
        <v>124</v>
      </c>
      <c r="W1352" s="259">
        <v>3100609</v>
      </c>
    </row>
    <row r="1353" spans="21:23">
      <c r="U1353" s="259" t="s">
        <v>59</v>
      </c>
      <c r="V1353" s="259" t="s">
        <v>253</v>
      </c>
      <c r="W1353" s="259">
        <v>3100708</v>
      </c>
    </row>
    <row r="1354" spans="21:23">
      <c r="U1354" s="259" t="s">
        <v>59</v>
      </c>
      <c r="V1354" s="259" t="s">
        <v>278</v>
      </c>
      <c r="W1354" s="259">
        <v>3100807</v>
      </c>
    </row>
    <row r="1355" spans="21:23">
      <c r="U1355" s="259" t="s">
        <v>59</v>
      </c>
      <c r="V1355" s="259" t="s">
        <v>304</v>
      </c>
      <c r="W1355" s="259">
        <v>3100906</v>
      </c>
    </row>
    <row r="1356" spans="21:23">
      <c r="U1356" s="259" t="s">
        <v>59</v>
      </c>
      <c r="V1356" s="259" t="s">
        <v>330</v>
      </c>
      <c r="W1356" s="259">
        <v>3101003</v>
      </c>
    </row>
    <row r="1357" spans="21:23">
      <c r="U1357" s="259" t="s">
        <v>59</v>
      </c>
      <c r="V1357" s="259" t="s">
        <v>355</v>
      </c>
      <c r="W1357" s="259">
        <v>3101102</v>
      </c>
    </row>
    <row r="1358" spans="21:23">
      <c r="U1358" s="259" t="s">
        <v>59</v>
      </c>
      <c r="V1358" s="259" t="s">
        <v>379</v>
      </c>
      <c r="W1358" s="259">
        <v>3101201</v>
      </c>
    </row>
    <row r="1359" spans="21:23">
      <c r="U1359" s="259" t="s">
        <v>59</v>
      </c>
      <c r="V1359" s="259" t="s">
        <v>404</v>
      </c>
      <c r="W1359" s="259">
        <v>3101300</v>
      </c>
    </row>
    <row r="1360" spans="21:23">
      <c r="U1360" s="259" t="s">
        <v>59</v>
      </c>
      <c r="V1360" s="259" t="s">
        <v>429</v>
      </c>
      <c r="W1360" s="259">
        <v>3101409</v>
      </c>
    </row>
    <row r="1361" spans="21:23">
      <c r="U1361" s="259" t="s">
        <v>59</v>
      </c>
      <c r="V1361" s="259" t="s">
        <v>454</v>
      </c>
      <c r="W1361" s="259">
        <v>3101508</v>
      </c>
    </row>
    <row r="1362" spans="21:23">
      <c r="U1362" s="259" t="s">
        <v>59</v>
      </c>
      <c r="V1362" s="259" t="s">
        <v>480</v>
      </c>
      <c r="W1362" s="259">
        <v>3101607</v>
      </c>
    </row>
    <row r="1363" spans="21:23">
      <c r="U1363" s="259" t="s">
        <v>59</v>
      </c>
      <c r="V1363" s="259" t="s">
        <v>504</v>
      </c>
      <c r="W1363" s="259">
        <v>3101631</v>
      </c>
    </row>
    <row r="1364" spans="21:23">
      <c r="U1364" s="259" t="s">
        <v>59</v>
      </c>
      <c r="V1364" s="259" t="s">
        <v>527</v>
      </c>
      <c r="W1364" s="259">
        <v>3101706</v>
      </c>
    </row>
    <row r="1365" spans="21:23">
      <c r="U1365" s="259" t="s">
        <v>59</v>
      </c>
      <c r="V1365" s="259" t="s">
        <v>551</v>
      </c>
      <c r="W1365" s="259">
        <v>3101805</v>
      </c>
    </row>
    <row r="1366" spans="21:23">
      <c r="U1366" s="259" t="s">
        <v>59</v>
      </c>
      <c r="V1366" s="259" t="s">
        <v>573</v>
      </c>
      <c r="W1366" s="259">
        <v>3101904</v>
      </c>
    </row>
    <row r="1367" spans="21:23">
      <c r="U1367" s="259" t="s">
        <v>59</v>
      </c>
      <c r="V1367" s="259" t="s">
        <v>597</v>
      </c>
      <c r="W1367" s="259">
        <v>3102001</v>
      </c>
    </row>
    <row r="1368" spans="21:23">
      <c r="U1368" s="259" t="s">
        <v>59</v>
      </c>
      <c r="V1368" s="259" t="s">
        <v>620</v>
      </c>
      <c r="W1368" s="259">
        <v>3102050</v>
      </c>
    </row>
    <row r="1369" spans="21:23">
      <c r="U1369" s="259" t="s">
        <v>59</v>
      </c>
      <c r="V1369" s="259" t="s">
        <v>641</v>
      </c>
      <c r="W1369" s="259">
        <v>3153509</v>
      </c>
    </row>
    <row r="1370" spans="21:23">
      <c r="U1370" s="259" t="s">
        <v>59</v>
      </c>
      <c r="V1370" s="259" t="s">
        <v>662</v>
      </c>
      <c r="W1370" s="259">
        <v>3102100</v>
      </c>
    </row>
    <row r="1371" spans="21:23">
      <c r="U1371" s="259" t="s">
        <v>59</v>
      </c>
      <c r="V1371" s="259" t="s">
        <v>683</v>
      </c>
      <c r="W1371" s="259">
        <v>3102209</v>
      </c>
    </row>
    <row r="1372" spans="21:23">
      <c r="U1372" s="259" t="s">
        <v>59</v>
      </c>
      <c r="V1372" s="259" t="s">
        <v>703</v>
      </c>
      <c r="W1372" s="259">
        <v>3102308</v>
      </c>
    </row>
    <row r="1373" spans="21:23">
      <c r="U1373" s="259" t="s">
        <v>59</v>
      </c>
      <c r="V1373" s="259" t="s">
        <v>725</v>
      </c>
      <c r="W1373" s="259">
        <v>3102407</v>
      </c>
    </row>
    <row r="1374" spans="21:23">
      <c r="U1374" s="259" t="s">
        <v>59</v>
      </c>
      <c r="V1374" s="259" t="s">
        <v>747</v>
      </c>
      <c r="W1374" s="259">
        <v>3102506</v>
      </c>
    </row>
    <row r="1375" spans="21:23">
      <c r="U1375" s="259" t="s">
        <v>59</v>
      </c>
      <c r="V1375" s="259" t="s">
        <v>768</v>
      </c>
      <c r="W1375" s="259">
        <v>3102605</v>
      </c>
    </row>
    <row r="1376" spans="21:23">
      <c r="U1376" s="259" t="s">
        <v>59</v>
      </c>
      <c r="V1376" s="259" t="s">
        <v>791</v>
      </c>
      <c r="W1376" s="259">
        <v>3102803</v>
      </c>
    </row>
    <row r="1377" spans="21:23">
      <c r="U1377" s="259" t="s">
        <v>59</v>
      </c>
      <c r="V1377" s="259" t="s">
        <v>812</v>
      </c>
      <c r="W1377" s="259">
        <v>3102852</v>
      </c>
    </row>
    <row r="1378" spans="21:23">
      <c r="U1378" s="259" t="s">
        <v>59</v>
      </c>
      <c r="V1378" s="259" t="s">
        <v>465</v>
      </c>
      <c r="W1378" s="259">
        <v>3102902</v>
      </c>
    </row>
    <row r="1379" spans="21:23">
      <c r="U1379" s="259" t="s">
        <v>59</v>
      </c>
      <c r="V1379" s="259" t="s">
        <v>855</v>
      </c>
      <c r="W1379" s="259">
        <v>3103009</v>
      </c>
    </row>
    <row r="1380" spans="21:23">
      <c r="U1380" s="259" t="s">
        <v>59</v>
      </c>
      <c r="V1380" s="259" t="s">
        <v>876</v>
      </c>
      <c r="W1380" s="259">
        <v>3103108</v>
      </c>
    </row>
    <row r="1381" spans="21:23">
      <c r="U1381" s="259" t="s">
        <v>59</v>
      </c>
      <c r="V1381" s="259" t="s">
        <v>899</v>
      </c>
      <c r="W1381" s="259">
        <v>3103207</v>
      </c>
    </row>
    <row r="1382" spans="21:23">
      <c r="U1382" s="259" t="s">
        <v>59</v>
      </c>
      <c r="V1382" s="259" t="s">
        <v>922</v>
      </c>
      <c r="W1382" s="259">
        <v>3103306</v>
      </c>
    </row>
    <row r="1383" spans="21:23">
      <c r="U1383" s="259" t="s">
        <v>59</v>
      </c>
      <c r="V1383" s="259" t="s">
        <v>945</v>
      </c>
      <c r="W1383" s="259">
        <v>3103405</v>
      </c>
    </row>
    <row r="1384" spans="21:23">
      <c r="U1384" s="259" t="s">
        <v>59</v>
      </c>
      <c r="V1384" s="259" t="s">
        <v>967</v>
      </c>
      <c r="W1384" s="259">
        <v>3103504</v>
      </c>
    </row>
    <row r="1385" spans="21:23">
      <c r="U1385" s="259" t="s">
        <v>59</v>
      </c>
      <c r="V1385" s="259" t="s">
        <v>989</v>
      </c>
      <c r="W1385" s="259">
        <v>3103603</v>
      </c>
    </row>
    <row r="1386" spans="21:23">
      <c r="U1386" s="259" t="s">
        <v>59</v>
      </c>
      <c r="V1386" s="259" t="s">
        <v>1012</v>
      </c>
      <c r="W1386" s="259">
        <v>3103702</v>
      </c>
    </row>
    <row r="1387" spans="21:23">
      <c r="U1387" s="259" t="s">
        <v>59</v>
      </c>
      <c r="V1387" s="259" t="s">
        <v>1034</v>
      </c>
      <c r="W1387" s="259">
        <v>3103751</v>
      </c>
    </row>
    <row r="1388" spans="21:23">
      <c r="U1388" s="259" t="s">
        <v>59</v>
      </c>
      <c r="V1388" s="259" t="s">
        <v>1056</v>
      </c>
      <c r="W1388" s="259">
        <v>3103801</v>
      </c>
    </row>
    <row r="1389" spans="21:23">
      <c r="U1389" s="259" t="s">
        <v>59</v>
      </c>
      <c r="V1389" s="259" t="s">
        <v>1078</v>
      </c>
      <c r="W1389" s="259">
        <v>3103900</v>
      </c>
    </row>
    <row r="1390" spans="21:23">
      <c r="U1390" s="259" t="s">
        <v>59</v>
      </c>
      <c r="V1390" s="259" t="s">
        <v>1100</v>
      </c>
      <c r="W1390" s="259">
        <v>3104007</v>
      </c>
    </row>
    <row r="1391" spans="21:23">
      <c r="U1391" s="259" t="s">
        <v>59</v>
      </c>
      <c r="V1391" s="259" t="s">
        <v>1123</v>
      </c>
      <c r="W1391" s="259">
        <v>3104106</v>
      </c>
    </row>
    <row r="1392" spans="21:23">
      <c r="U1392" s="259" t="s">
        <v>59</v>
      </c>
      <c r="V1392" s="259" t="s">
        <v>1146</v>
      </c>
      <c r="W1392" s="259">
        <v>3104205</v>
      </c>
    </row>
    <row r="1393" spans="21:23">
      <c r="U1393" s="259" t="s">
        <v>59</v>
      </c>
      <c r="V1393" s="259" t="s">
        <v>1169</v>
      </c>
      <c r="W1393" s="259">
        <v>3104304</v>
      </c>
    </row>
    <row r="1394" spans="21:23">
      <c r="U1394" s="259" t="s">
        <v>59</v>
      </c>
      <c r="V1394" s="259" t="s">
        <v>1192</v>
      </c>
      <c r="W1394" s="259">
        <v>3104403</v>
      </c>
    </row>
    <row r="1395" spans="21:23">
      <c r="U1395" s="259" t="s">
        <v>59</v>
      </c>
      <c r="V1395" s="259" t="s">
        <v>1214</v>
      </c>
      <c r="W1395" s="259">
        <v>3104452</v>
      </c>
    </row>
    <row r="1396" spans="21:23">
      <c r="U1396" s="259" t="s">
        <v>59</v>
      </c>
      <c r="V1396" s="259" t="s">
        <v>1235</v>
      </c>
      <c r="W1396" s="259">
        <v>3104502</v>
      </c>
    </row>
    <row r="1397" spans="21:23">
      <c r="U1397" s="259" t="s">
        <v>59</v>
      </c>
      <c r="V1397" s="259" t="s">
        <v>1258</v>
      </c>
      <c r="W1397" s="259">
        <v>3104601</v>
      </c>
    </row>
    <row r="1398" spans="21:23">
      <c r="U1398" s="259" t="s">
        <v>59</v>
      </c>
      <c r="V1398" s="259" t="s">
        <v>1281</v>
      </c>
      <c r="W1398" s="259">
        <v>3104700</v>
      </c>
    </row>
    <row r="1399" spans="21:23">
      <c r="U1399" s="259" t="s">
        <v>59</v>
      </c>
      <c r="V1399" s="259" t="s">
        <v>1302</v>
      </c>
      <c r="W1399" s="259">
        <v>3104809</v>
      </c>
    </row>
    <row r="1400" spans="21:23">
      <c r="U1400" s="259" t="s">
        <v>59</v>
      </c>
      <c r="V1400" s="259" t="s">
        <v>1324</v>
      </c>
      <c r="W1400" s="259">
        <v>3104908</v>
      </c>
    </row>
    <row r="1401" spans="21:23">
      <c r="U1401" s="259" t="s">
        <v>59</v>
      </c>
      <c r="V1401" s="259" t="s">
        <v>1346</v>
      </c>
      <c r="W1401" s="259">
        <v>3105004</v>
      </c>
    </row>
    <row r="1402" spans="21:23">
      <c r="U1402" s="259" t="s">
        <v>59</v>
      </c>
      <c r="V1402" s="259" t="s">
        <v>1367</v>
      </c>
      <c r="W1402" s="259">
        <v>3105103</v>
      </c>
    </row>
    <row r="1403" spans="21:23">
      <c r="U1403" s="259" t="s">
        <v>59</v>
      </c>
      <c r="V1403" s="259" t="s">
        <v>1389</v>
      </c>
      <c r="W1403" s="259">
        <v>3105202</v>
      </c>
    </row>
    <row r="1404" spans="21:23">
      <c r="U1404" s="259" t="s">
        <v>59</v>
      </c>
      <c r="V1404" s="259" t="s">
        <v>1411</v>
      </c>
      <c r="W1404" s="259">
        <v>3105301</v>
      </c>
    </row>
    <row r="1405" spans="21:23">
      <c r="U1405" s="259" t="s">
        <v>59</v>
      </c>
      <c r="V1405" s="259" t="s">
        <v>1433</v>
      </c>
      <c r="W1405" s="259">
        <v>3105400</v>
      </c>
    </row>
    <row r="1406" spans="21:23">
      <c r="U1406" s="259" t="s">
        <v>59</v>
      </c>
      <c r="V1406" s="259" t="s">
        <v>1454</v>
      </c>
      <c r="W1406" s="259">
        <v>3105509</v>
      </c>
    </row>
    <row r="1407" spans="21:23">
      <c r="U1407" s="259" t="s">
        <v>59</v>
      </c>
      <c r="V1407" s="259" t="s">
        <v>1474</v>
      </c>
      <c r="W1407" s="259">
        <v>3105608</v>
      </c>
    </row>
    <row r="1408" spans="21:23">
      <c r="U1408" s="259" t="s">
        <v>59</v>
      </c>
      <c r="V1408" s="259" t="s">
        <v>1496</v>
      </c>
      <c r="W1408" s="259">
        <v>3105707</v>
      </c>
    </row>
    <row r="1409" spans="21:23">
      <c r="U1409" s="259" t="s">
        <v>59</v>
      </c>
      <c r="V1409" s="259" t="s">
        <v>1516</v>
      </c>
      <c r="W1409" s="259">
        <v>3105905</v>
      </c>
    </row>
    <row r="1410" spans="21:23">
      <c r="U1410" s="259" t="s">
        <v>59</v>
      </c>
      <c r="V1410" s="259" t="s">
        <v>1537</v>
      </c>
      <c r="W1410" s="259">
        <v>3106002</v>
      </c>
    </row>
    <row r="1411" spans="21:23">
      <c r="U1411" s="259" t="s">
        <v>59</v>
      </c>
      <c r="V1411" s="259" t="s">
        <v>1558</v>
      </c>
      <c r="W1411" s="259">
        <v>3106101</v>
      </c>
    </row>
    <row r="1412" spans="21:23">
      <c r="U1412" s="259" t="s">
        <v>59</v>
      </c>
      <c r="V1412" s="259" t="s">
        <v>1577</v>
      </c>
      <c r="W1412" s="259">
        <v>3106200</v>
      </c>
    </row>
    <row r="1413" spans="21:23">
      <c r="U1413" s="259" t="s">
        <v>59</v>
      </c>
      <c r="V1413" s="259" t="s">
        <v>1597</v>
      </c>
      <c r="W1413" s="259">
        <v>3106309</v>
      </c>
    </row>
    <row r="1414" spans="21:23">
      <c r="U1414" s="259" t="s">
        <v>59</v>
      </c>
      <c r="V1414" s="259" t="s">
        <v>1617</v>
      </c>
      <c r="W1414" s="259">
        <v>3106408</v>
      </c>
    </row>
    <row r="1415" spans="21:23">
      <c r="U1415" s="259" t="s">
        <v>59</v>
      </c>
      <c r="V1415" s="259" t="s">
        <v>1638</v>
      </c>
      <c r="W1415" s="259">
        <v>3106507</v>
      </c>
    </row>
    <row r="1416" spans="21:23">
      <c r="U1416" s="259" t="s">
        <v>59</v>
      </c>
      <c r="V1416" s="259" t="s">
        <v>1659</v>
      </c>
      <c r="W1416" s="259">
        <v>3106655</v>
      </c>
    </row>
    <row r="1417" spans="21:23">
      <c r="U1417" s="259" t="s">
        <v>59</v>
      </c>
      <c r="V1417" s="259" t="s">
        <v>1679</v>
      </c>
      <c r="W1417" s="259">
        <v>3106606</v>
      </c>
    </row>
    <row r="1418" spans="21:23">
      <c r="U1418" s="259" t="s">
        <v>59</v>
      </c>
      <c r="V1418" s="259" t="s">
        <v>1700</v>
      </c>
      <c r="W1418" s="259">
        <v>3106705</v>
      </c>
    </row>
    <row r="1419" spans="21:23">
      <c r="U1419" s="259" t="s">
        <v>59</v>
      </c>
      <c r="V1419" s="259" t="s">
        <v>1720</v>
      </c>
      <c r="W1419" s="259">
        <v>3106804</v>
      </c>
    </row>
    <row r="1420" spans="21:23">
      <c r="U1420" s="259" t="s">
        <v>59</v>
      </c>
      <c r="V1420" s="259" t="s">
        <v>1741</v>
      </c>
      <c r="W1420" s="259">
        <v>3106903</v>
      </c>
    </row>
    <row r="1421" spans="21:23">
      <c r="U1421" s="259" t="s">
        <v>59</v>
      </c>
      <c r="V1421" s="259" t="s">
        <v>1761</v>
      </c>
      <c r="W1421" s="259">
        <v>3107000</v>
      </c>
    </row>
    <row r="1422" spans="21:23">
      <c r="U1422" s="259" t="s">
        <v>59</v>
      </c>
      <c r="V1422" s="259" t="s">
        <v>399</v>
      </c>
      <c r="W1422" s="259">
        <v>3107109</v>
      </c>
    </row>
    <row r="1423" spans="21:23">
      <c r="U1423" s="259" t="s">
        <v>59</v>
      </c>
      <c r="V1423" s="259" t="s">
        <v>1801</v>
      </c>
      <c r="W1423" s="259">
        <v>3107208</v>
      </c>
    </row>
    <row r="1424" spans="21:23">
      <c r="U1424" s="259" t="s">
        <v>59</v>
      </c>
      <c r="V1424" s="259" t="s">
        <v>1819</v>
      </c>
      <c r="W1424" s="259">
        <v>3107307</v>
      </c>
    </row>
    <row r="1425" spans="21:23">
      <c r="U1425" s="259" t="s">
        <v>59</v>
      </c>
      <c r="V1425" s="259" t="s">
        <v>1838</v>
      </c>
      <c r="W1425" s="259">
        <v>3107406</v>
      </c>
    </row>
    <row r="1426" spans="21:23">
      <c r="U1426" s="259" t="s">
        <v>59</v>
      </c>
      <c r="V1426" s="259" t="s">
        <v>1855</v>
      </c>
      <c r="W1426" s="259">
        <v>3107505</v>
      </c>
    </row>
    <row r="1427" spans="21:23">
      <c r="U1427" s="259" t="s">
        <v>59</v>
      </c>
      <c r="V1427" s="259" t="s">
        <v>1873</v>
      </c>
      <c r="W1427" s="259">
        <v>3107604</v>
      </c>
    </row>
    <row r="1428" spans="21:23">
      <c r="U1428" s="259" t="s">
        <v>59</v>
      </c>
      <c r="V1428" s="259" t="s">
        <v>1889</v>
      </c>
      <c r="W1428" s="259">
        <v>3107703</v>
      </c>
    </row>
    <row r="1429" spans="21:23">
      <c r="U1429" s="259" t="s">
        <v>59</v>
      </c>
      <c r="V1429" s="259" t="s">
        <v>1906</v>
      </c>
      <c r="W1429" s="259">
        <v>3107802</v>
      </c>
    </row>
    <row r="1430" spans="21:23">
      <c r="U1430" s="259" t="s">
        <v>59</v>
      </c>
      <c r="V1430" s="259" t="s">
        <v>1924</v>
      </c>
      <c r="W1430" s="259">
        <v>3107901</v>
      </c>
    </row>
    <row r="1431" spans="21:23">
      <c r="U1431" s="259" t="s">
        <v>59</v>
      </c>
      <c r="V1431" s="259" t="s">
        <v>834</v>
      </c>
      <c r="W1431" s="259">
        <v>3108008</v>
      </c>
    </row>
    <row r="1432" spans="21:23">
      <c r="U1432" s="259" t="s">
        <v>59</v>
      </c>
      <c r="V1432" s="259" t="s">
        <v>187</v>
      </c>
      <c r="W1432" s="259">
        <v>3108107</v>
      </c>
    </row>
    <row r="1433" spans="21:23">
      <c r="U1433" s="259" t="s">
        <v>59</v>
      </c>
      <c r="V1433" s="259" t="s">
        <v>1974</v>
      </c>
      <c r="W1433" s="259">
        <v>3108206</v>
      </c>
    </row>
    <row r="1434" spans="21:23">
      <c r="U1434" s="259" t="s">
        <v>59</v>
      </c>
      <c r="V1434" s="259" t="s">
        <v>1992</v>
      </c>
      <c r="W1434" s="259">
        <v>3108255</v>
      </c>
    </row>
    <row r="1435" spans="21:23">
      <c r="U1435" s="259" t="s">
        <v>59</v>
      </c>
      <c r="V1435" s="259" t="s">
        <v>2009</v>
      </c>
      <c r="W1435" s="259">
        <v>3108305</v>
      </c>
    </row>
    <row r="1436" spans="21:23">
      <c r="U1436" s="259" t="s">
        <v>59</v>
      </c>
      <c r="V1436" s="259" t="s">
        <v>2027</v>
      </c>
      <c r="W1436" s="259">
        <v>3108404</v>
      </c>
    </row>
    <row r="1437" spans="21:23">
      <c r="U1437" s="259" t="s">
        <v>59</v>
      </c>
      <c r="V1437" s="259" t="s">
        <v>2045</v>
      </c>
      <c r="W1437" s="259">
        <v>3108503</v>
      </c>
    </row>
    <row r="1438" spans="21:23">
      <c r="U1438" s="259" t="s">
        <v>59</v>
      </c>
      <c r="V1438" s="259" t="s">
        <v>2063</v>
      </c>
      <c r="W1438" s="259">
        <v>3108701</v>
      </c>
    </row>
    <row r="1439" spans="21:23">
      <c r="U1439" s="259" t="s">
        <v>59</v>
      </c>
      <c r="V1439" s="259" t="s">
        <v>2080</v>
      </c>
      <c r="W1439" s="259">
        <v>3108552</v>
      </c>
    </row>
    <row r="1440" spans="21:23">
      <c r="U1440" s="259" t="s">
        <v>59</v>
      </c>
      <c r="V1440" s="259" t="s">
        <v>2095</v>
      </c>
      <c r="W1440" s="259">
        <v>3108602</v>
      </c>
    </row>
    <row r="1441" spans="21:23">
      <c r="U1441" s="259" t="s">
        <v>59</v>
      </c>
      <c r="V1441" s="259" t="s">
        <v>2112</v>
      </c>
      <c r="W1441" s="259">
        <v>3108800</v>
      </c>
    </row>
    <row r="1442" spans="21:23">
      <c r="U1442" s="259" t="s">
        <v>59</v>
      </c>
      <c r="V1442" s="259" t="s">
        <v>2127</v>
      </c>
      <c r="W1442" s="259">
        <v>3108909</v>
      </c>
    </row>
    <row r="1443" spans="21:23">
      <c r="U1443" s="259" t="s">
        <v>59</v>
      </c>
      <c r="V1443" s="259" t="s">
        <v>2144</v>
      </c>
      <c r="W1443" s="259">
        <v>3109006</v>
      </c>
    </row>
    <row r="1444" spans="21:23">
      <c r="U1444" s="259" t="s">
        <v>59</v>
      </c>
      <c r="V1444" s="259" t="s">
        <v>2160</v>
      </c>
      <c r="W1444" s="259">
        <v>3109105</v>
      </c>
    </row>
    <row r="1445" spans="21:23">
      <c r="U1445" s="259" t="s">
        <v>59</v>
      </c>
      <c r="V1445" s="259" t="s">
        <v>2177</v>
      </c>
      <c r="W1445" s="259">
        <v>3109204</v>
      </c>
    </row>
    <row r="1446" spans="21:23">
      <c r="U1446" s="259" t="s">
        <v>59</v>
      </c>
      <c r="V1446" s="259" t="s">
        <v>2194</v>
      </c>
      <c r="W1446" s="259">
        <v>3109253</v>
      </c>
    </row>
    <row r="1447" spans="21:23">
      <c r="U1447" s="259" t="s">
        <v>59</v>
      </c>
      <c r="V1447" s="259" t="s">
        <v>236</v>
      </c>
      <c r="W1447" s="259">
        <v>3109303</v>
      </c>
    </row>
    <row r="1448" spans="21:23">
      <c r="U1448" s="259" t="s">
        <v>59</v>
      </c>
      <c r="V1448" s="259" t="s">
        <v>2225</v>
      </c>
      <c r="W1448" s="259">
        <v>3109402</v>
      </c>
    </row>
    <row r="1449" spans="21:23">
      <c r="U1449" s="259" t="s">
        <v>59</v>
      </c>
      <c r="V1449" s="259" t="s">
        <v>2241</v>
      </c>
      <c r="W1449" s="259">
        <v>3109451</v>
      </c>
    </row>
    <row r="1450" spans="21:23">
      <c r="U1450" s="259" t="s">
        <v>59</v>
      </c>
      <c r="V1450" s="259" t="s">
        <v>2255</v>
      </c>
      <c r="W1450" s="259">
        <v>3109501</v>
      </c>
    </row>
    <row r="1451" spans="21:23">
      <c r="U1451" s="259" t="s">
        <v>59</v>
      </c>
      <c r="V1451" s="259" t="s">
        <v>2270</v>
      </c>
      <c r="W1451" s="259">
        <v>3109600</v>
      </c>
    </row>
    <row r="1452" spans="21:23">
      <c r="U1452" s="259" t="s">
        <v>59</v>
      </c>
      <c r="V1452" s="259" t="s">
        <v>2286</v>
      </c>
      <c r="W1452" s="259">
        <v>3109709</v>
      </c>
    </row>
    <row r="1453" spans="21:23">
      <c r="U1453" s="259" t="s">
        <v>59</v>
      </c>
      <c r="V1453" s="259" t="s">
        <v>2302</v>
      </c>
      <c r="W1453" s="259">
        <v>3102704</v>
      </c>
    </row>
    <row r="1454" spans="21:23">
      <c r="U1454" s="259" t="s">
        <v>59</v>
      </c>
      <c r="V1454" s="259" t="s">
        <v>1119</v>
      </c>
      <c r="W1454" s="259">
        <v>3109808</v>
      </c>
    </row>
    <row r="1455" spans="21:23">
      <c r="U1455" s="259" t="s">
        <v>59</v>
      </c>
      <c r="V1455" s="259" t="s">
        <v>2331</v>
      </c>
      <c r="W1455" s="259">
        <v>3109907</v>
      </c>
    </row>
    <row r="1456" spans="21:23">
      <c r="U1456" s="259" t="s">
        <v>59</v>
      </c>
      <c r="V1456" s="259" t="s">
        <v>2347</v>
      </c>
      <c r="W1456" s="259">
        <v>3110004</v>
      </c>
    </row>
    <row r="1457" spans="21:23">
      <c r="U1457" s="259" t="s">
        <v>59</v>
      </c>
      <c r="V1457" s="259" t="s">
        <v>2363</v>
      </c>
      <c r="W1457" s="259">
        <v>3110103</v>
      </c>
    </row>
    <row r="1458" spans="21:23">
      <c r="U1458" s="259" t="s">
        <v>59</v>
      </c>
      <c r="V1458" s="259" t="s">
        <v>2377</v>
      </c>
      <c r="W1458" s="259">
        <v>3110202</v>
      </c>
    </row>
    <row r="1459" spans="21:23">
      <c r="U1459" s="259" t="s">
        <v>59</v>
      </c>
      <c r="V1459" s="259" t="s">
        <v>2392</v>
      </c>
      <c r="W1459" s="259">
        <v>3110301</v>
      </c>
    </row>
    <row r="1460" spans="21:23">
      <c r="U1460" s="259" t="s">
        <v>59</v>
      </c>
      <c r="V1460" s="259" t="s">
        <v>2408</v>
      </c>
      <c r="W1460" s="259">
        <v>3110400</v>
      </c>
    </row>
    <row r="1461" spans="21:23">
      <c r="U1461" s="259" t="s">
        <v>59</v>
      </c>
      <c r="V1461" s="259" t="s">
        <v>2424</v>
      </c>
      <c r="W1461" s="259">
        <v>3110509</v>
      </c>
    </row>
    <row r="1462" spans="21:23">
      <c r="U1462" s="259" t="s">
        <v>59</v>
      </c>
      <c r="V1462" s="259" t="s">
        <v>2440</v>
      </c>
      <c r="W1462" s="259">
        <v>3110608</v>
      </c>
    </row>
    <row r="1463" spans="21:23">
      <c r="U1463" s="259" t="s">
        <v>59</v>
      </c>
      <c r="V1463" s="259" t="s">
        <v>2456</v>
      </c>
      <c r="W1463" s="259">
        <v>3110707</v>
      </c>
    </row>
    <row r="1464" spans="21:23">
      <c r="U1464" s="259" t="s">
        <v>59</v>
      </c>
      <c r="V1464" s="259" t="s">
        <v>2469</v>
      </c>
      <c r="W1464" s="259">
        <v>3110806</v>
      </c>
    </row>
    <row r="1465" spans="21:23">
      <c r="U1465" s="259" t="s">
        <v>59</v>
      </c>
      <c r="V1465" s="259" t="s">
        <v>2485</v>
      </c>
      <c r="W1465" s="259">
        <v>3110905</v>
      </c>
    </row>
    <row r="1466" spans="21:23">
      <c r="U1466" s="259" t="s">
        <v>59</v>
      </c>
      <c r="V1466" s="259" t="s">
        <v>419</v>
      </c>
      <c r="W1466" s="259">
        <v>3111002</v>
      </c>
    </row>
    <row r="1467" spans="21:23">
      <c r="U1467" s="259" t="s">
        <v>59</v>
      </c>
      <c r="V1467" s="259" t="s">
        <v>2515</v>
      </c>
      <c r="W1467" s="259">
        <v>3111101</v>
      </c>
    </row>
    <row r="1468" spans="21:23">
      <c r="U1468" s="259" t="s">
        <v>59</v>
      </c>
      <c r="V1468" s="259" t="s">
        <v>2530</v>
      </c>
      <c r="W1468" s="259">
        <v>3111150</v>
      </c>
    </row>
    <row r="1469" spans="21:23">
      <c r="U1469" s="259" t="s">
        <v>59</v>
      </c>
      <c r="V1469" s="259" t="s">
        <v>2546</v>
      </c>
      <c r="W1469" s="259">
        <v>3111200</v>
      </c>
    </row>
    <row r="1470" spans="21:23">
      <c r="U1470" s="259" t="s">
        <v>59</v>
      </c>
      <c r="V1470" s="259" t="s">
        <v>2561</v>
      </c>
      <c r="W1470" s="259">
        <v>3111309</v>
      </c>
    </row>
    <row r="1471" spans="21:23">
      <c r="U1471" s="259" t="s">
        <v>59</v>
      </c>
      <c r="V1471" s="259" t="s">
        <v>2576</v>
      </c>
      <c r="W1471" s="259">
        <v>3111408</v>
      </c>
    </row>
    <row r="1472" spans="21:23">
      <c r="U1472" s="259" t="s">
        <v>59</v>
      </c>
      <c r="V1472" s="259" t="s">
        <v>2591</v>
      </c>
      <c r="W1472" s="259">
        <v>3111507</v>
      </c>
    </row>
    <row r="1473" spans="21:23">
      <c r="U1473" s="259" t="s">
        <v>59</v>
      </c>
      <c r="V1473" s="259" t="s">
        <v>2607</v>
      </c>
      <c r="W1473" s="259">
        <v>3111606</v>
      </c>
    </row>
    <row r="1474" spans="21:23">
      <c r="U1474" s="259" t="s">
        <v>59</v>
      </c>
      <c r="V1474" s="259" t="s">
        <v>2621</v>
      </c>
      <c r="W1474" s="259">
        <v>3111903</v>
      </c>
    </row>
    <row r="1475" spans="21:23">
      <c r="U1475" s="259" t="s">
        <v>59</v>
      </c>
      <c r="V1475" s="259" t="s">
        <v>2634</v>
      </c>
      <c r="W1475" s="259">
        <v>3111705</v>
      </c>
    </row>
    <row r="1476" spans="21:23">
      <c r="U1476" s="259" t="s">
        <v>59</v>
      </c>
      <c r="V1476" s="259" t="s">
        <v>1734</v>
      </c>
      <c r="W1476" s="259">
        <v>3111804</v>
      </c>
    </row>
    <row r="1477" spans="21:23">
      <c r="U1477" s="259" t="s">
        <v>59</v>
      </c>
      <c r="V1477" s="259" t="s">
        <v>1813</v>
      </c>
      <c r="W1477" s="259">
        <v>3112000</v>
      </c>
    </row>
    <row r="1478" spans="21:23">
      <c r="U1478" s="259" t="s">
        <v>59</v>
      </c>
      <c r="V1478" s="259" t="s">
        <v>486</v>
      </c>
      <c r="W1478" s="259">
        <v>3112059</v>
      </c>
    </row>
    <row r="1479" spans="21:23">
      <c r="U1479" s="259" t="s">
        <v>59</v>
      </c>
      <c r="V1479" s="259" t="s">
        <v>2691</v>
      </c>
      <c r="W1479" s="259">
        <v>3112109</v>
      </c>
    </row>
    <row r="1480" spans="21:23">
      <c r="U1480" s="259" t="s">
        <v>59</v>
      </c>
      <c r="V1480" s="259" t="s">
        <v>2707</v>
      </c>
      <c r="W1480" s="259">
        <v>3112208</v>
      </c>
    </row>
    <row r="1481" spans="21:23">
      <c r="U1481" s="259" t="s">
        <v>59</v>
      </c>
      <c r="V1481" s="259" t="s">
        <v>2722</v>
      </c>
      <c r="W1481" s="259">
        <v>3112307</v>
      </c>
    </row>
    <row r="1482" spans="21:23">
      <c r="U1482" s="259" t="s">
        <v>59</v>
      </c>
      <c r="V1482" s="259" t="s">
        <v>2738</v>
      </c>
      <c r="W1482" s="259">
        <v>3112406</v>
      </c>
    </row>
    <row r="1483" spans="21:23">
      <c r="U1483" s="259" t="s">
        <v>59</v>
      </c>
      <c r="V1483" s="259" t="s">
        <v>2753</v>
      </c>
      <c r="W1483" s="259">
        <v>3112505</v>
      </c>
    </row>
    <row r="1484" spans="21:23">
      <c r="U1484" s="259" t="s">
        <v>59</v>
      </c>
      <c r="V1484" s="259" t="s">
        <v>2768</v>
      </c>
      <c r="W1484" s="259">
        <v>3112604</v>
      </c>
    </row>
    <row r="1485" spans="21:23">
      <c r="U1485" s="259" t="s">
        <v>59</v>
      </c>
      <c r="V1485" s="259" t="s">
        <v>2784</v>
      </c>
      <c r="W1485" s="259">
        <v>3112653</v>
      </c>
    </row>
    <row r="1486" spans="21:23">
      <c r="U1486" s="259" t="s">
        <v>59</v>
      </c>
      <c r="V1486" s="259" t="s">
        <v>2799</v>
      </c>
      <c r="W1486" s="259">
        <v>3112703</v>
      </c>
    </row>
    <row r="1487" spans="21:23">
      <c r="U1487" s="259" t="s">
        <v>59</v>
      </c>
      <c r="V1487" s="259" t="s">
        <v>2814</v>
      </c>
      <c r="W1487" s="259">
        <v>3112802</v>
      </c>
    </row>
    <row r="1488" spans="21:23">
      <c r="U1488" s="259" t="s">
        <v>59</v>
      </c>
      <c r="V1488" s="259" t="s">
        <v>2828</v>
      </c>
      <c r="W1488" s="259">
        <v>3112901</v>
      </c>
    </row>
    <row r="1489" spans="21:23">
      <c r="U1489" s="259" t="s">
        <v>59</v>
      </c>
      <c r="V1489" s="259" t="s">
        <v>2840</v>
      </c>
      <c r="W1489" s="259">
        <v>3113008</v>
      </c>
    </row>
    <row r="1490" spans="21:23">
      <c r="U1490" s="259" t="s">
        <v>59</v>
      </c>
      <c r="V1490" s="259" t="s">
        <v>2853</v>
      </c>
      <c r="W1490" s="259">
        <v>3113107</v>
      </c>
    </row>
    <row r="1491" spans="21:23">
      <c r="U1491" s="259" t="s">
        <v>59</v>
      </c>
      <c r="V1491" s="259" t="s">
        <v>2866</v>
      </c>
      <c r="W1491" s="259">
        <v>3113206</v>
      </c>
    </row>
    <row r="1492" spans="21:23">
      <c r="U1492" s="259" t="s">
        <v>59</v>
      </c>
      <c r="V1492" s="259" t="s">
        <v>2879</v>
      </c>
      <c r="W1492" s="259">
        <v>3113305</v>
      </c>
    </row>
    <row r="1493" spans="21:23">
      <c r="U1493" s="259" t="s">
        <v>59</v>
      </c>
      <c r="V1493" s="259" t="s">
        <v>2891</v>
      </c>
      <c r="W1493" s="259">
        <v>3113404</v>
      </c>
    </row>
    <row r="1494" spans="21:23">
      <c r="U1494" s="259" t="s">
        <v>59</v>
      </c>
      <c r="V1494" s="259" t="s">
        <v>2904</v>
      </c>
      <c r="W1494" s="259">
        <v>3113503</v>
      </c>
    </row>
    <row r="1495" spans="21:23">
      <c r="U1495" s="259" t="s">
        <v>59</v>
      </c>
      <c r="V1495" s="259" t="s">
        <v>2916</v>
      </c>
      <c r="W1495" s="259">
        <v>3113602</v>
      </c>
    </row>
    <row r="1496" spans="21:23">
      <c r="U1496" s="259" t="s">
        <v>59</v>
      </c>
      <c r="V1496" s="259" t="s">
        <v>2928</v>
      </c>
      <c r="W1496" s="259">
        <v>3113701</v>
      </c>
    </row>
    <row r="1497" spans="21:23">
      <c r="U1497" s="259" t="s">
        <v>59</v>
      </c>
      <c r="V1497" s="259" t="s">
        <v>2939</v>
      </c>
      <c r="W1497" s="259">
        <v>3113800</v>
      </c>
    </row>
    <row r="1498" spans="21:23">
      <c r="U1498" s="259" t="s">
        <v>59</v>
      </c>
      <c r="V1498" s="259" t="s">
        <v>2951</v>
      </c>
      <c r="W1498" s="259">
        <v>3113909</v>
      </c>
    </row>
    <row r="1499" spans="21:23">
      <c r="U1499" s="259" t="s">
        <v>59</v>
      </c>
      <c r="V1499" s="259" t="s">
        <v>2963</v>
      </c>
      <c r="W1499" s="259">
        <v>3114006</v>
      </c>
    </row>
    <row r="1500" spans="21:23">
      <c r="U1500" s="259" t="s">
        <v>59</v>
      </c>
      <c r="V1500" s="259" t="s">
        <v>2975</v>
      </c>
      <c r="W1500" s="259">
        <v>3114105</v>
      </c>
    </row>
    <row r="1501" spans="21:23">
      <c r="U1501" s="259" t="s">
        <v>59</v>
      </c>
      <c r="V1501" s="259" t="s">
        <v>2988</v>
      </c>
      <c r="W1501" s="259">
        <v>3114204</v>
      </c>
    </row>
    <row r="1502" spans="21:23">
      <c r="U1502" s="259" t="s">
        <v>59</v>
      </c>
      <c r="V1502" s="259" t="s">
        <v>3000</v>
      </c>
      <c r="W1502" s="259">
        <v>3114303</v>
      </c>
    </row>
    <row r="1503" spans="21:23">
      <c r="U1503" s="259" t="s">
        <v>59</v>
      </c>
      <c r="V1503" s="259" t="s">
        <v>3013</v>
      </c>
      <c r="W1503" s="259">
        <v>3114402</v>
      </c>
    </row>
    <row r="1504" spans="21:23">
      <c r="U1504" s="259" t="s">
        <v>59</v>
      </c>
      <c r="V1504" s="259" t="s">
        <v>3026</v>
      </c>
      <c r="W1504" s="259">
        <v>3114501</v>
      </c>
    </row>
    <row r="1505" spans="21:23">
      <c r="U1505" s="259" t="s">
        <v>59</v>
      </c>
      <c r="V1505" s="259" t="s">
        <v>3038</v>
      </c>
      <c r="W1505" s="259">
        <v>3114550</v>
      </c>
    </row>
    <row r="1506" spans="21:23">
      <c r="U1506" s="259" t="s">
        <v>59</v>
      </c>
      <c r="V1506" s="259" t="s">
        <v>3050</v>
      </c>
      <c r="W1506" s="259">
        <v>3114600</v>
      </c>
    </row>
    <row r="1507" spans="21:23">
      <c r="U1507" s="259" t="s">
        <v>59</v>
      </c>
      <c r="V1507" s="259" t="s">
        <v>3062</v>
      </c>
      <c r="W1507" s="259">
        <v>3114709</v>
      </c>
    </row>
    <row r="1508" spans="21:23">
      <c r="U1508" s="259" t="s">
        <v>59</v>
      </c>
      <c r="V1508" s="259" t="s">
        <v>3073</v>
      </c>
      <c r="W1508" s="259">
        <v>3114808</v>
      </c>
    </row>
    <row r="1509" spans="21:23">
      <c r="U1509" s="259" t="s">
        <v>59</v>
      </c>
      <c r="V1509" s="259" t="s">
        <v>3086</v>
      </c>
      <c r="W1509" s="259">
        <v>3114907</v>
      </c>
    </row>
    <row r="1510" spans="21:23">
      <c r="U1510" s="259" t="s">
        <v>59</v>
      </c>
      <c r="V1510" s="259" t="s">
        <v>3099</v>
      </c>
      <c r="W1510" s="259">
        <v>3115003</v>
      </c>
    </row>
    <row r="1511" spans="21:23">
      <c r="U1511" s="259" t="s">
        <v>59</v>
      </c>
      <c r="V1511" s="259" t="s">
        <v>3111</v>
      </c>
      <c r="W1511" s="259">
        <v>3115102</v>
      </c>
    </row>
    <row r="1512" spans="21:23">
      <c r="U1512" s="259" t="s">
        <v>59</v>
      </c>
      <c r="V1512" s="259" t="s">
        <v>3123</v>
      </c>
      <c r="W1512" s="259">
        <v>3115300</v>
      </c>
    </row>
    <row r="1513" spans="21:23">
      <c r="U1513" s="259" t="s">
        <v>59</v>
      </c>
      <c r="V1513" s="259" t="s">
        <v>3135</v>
      </c>
      <c r="W1513" s="259">
        <v>3115359</v>
      </c>
    </row>
    <row r="1514" spans="21:23">
      <c r="U1514" s="259" t="s">
        <v>59</v>
      </c>
      <c r="V1514" s="259" t="s">
        <v>3147</v>
      </c>
      <c r="W1514" s="259">
        <v>3115409</v>
      </c>
    </row>
    <row r="1515" spans="21:23">
      <c r="U1515" s="259" t="s">
        <v>59</v>
      </c>
      <c r="V1515" s="259" t="s">
        <v>3158</v>
      </c>
      <c r="W1515" s="259">
        <v>3115458</v>
      </c>
    </row>
    <row r="1516" spans="21:23">
      <c r="U1516" s="259" t="s">
        <v>59</v>
      </c>
      <c r="V1516" s="259" t="s">
        <v>3169</v>
      </c>
      <c r="W1516" s="259">
        <v>3115474</v>
      </c>
    </row>
    <row r="1517" spans="21:23">
      <c r="U1517" s="259" t="s">
        <v>59</v>
      </c>
      <c r="V1517" s="259" t="s">
        <v>3180</v>
      </c>
      <c r="W1517" s="259">
        <v>3115508</v>
      </c>
    </row>
    <row r="1518" spans="21:23">
      <c r="U1518" s="259" t="s">
        <v>59</v>
      </c>
      <c r="V1518" s="259" t="s">
        <v>3191</v>
      </c>
      <c r="W1518" s="259">
        <v>3115607</v>
      </c>
    </row>
    <row r="1519" spans="21:23">
      <c r="U1519" s="259" t="s">
        <v>59</v>
      </c>
      <c r="V1519" s="259" t="s">
        <v>3203</v>
      </c>
      <c r="W1519" s="259">
        <v>3115706</v>
      </c>
    </row>
    <row r="1520" spans="21:23">
      <c r="U1520" s="259" t="s">
        <v>59</v>
      </c>
      <c r="V1520" s="259" t="s">
        <v>3215</v>
      </c>
      <c r="W1520" s="259">
        <v>3115805</v>
      </c>
    </row>
    <row r="1521" spans="21:23">
      <c r="U1521" s="259" t="s">
        <v>59</v>
      </c>
      <c r="V1521" s="259" t="s">
        <v>3227</v>
      </c>
      <c r="W1521" s="259">
        <v>3115904</v>
      </c>
    </row>
    <row r="1522" spans="21:23">
      <c r="U1522" s="259" t="s">
        <v>59</v>
      </c>
      <c r="V1522" s="259" t="s">
        <v>3237</v>
      </c>
      <c r="W1522" s="259">
        <v>3116001</v>
      </c>
    </row>
    <row r="1523" spans="21:23">
      <c r="U1523" s="259" t="s">
        <v>59</v>
      </c>
      <c r="V1523" s="259" t="s">
        <v>3248</v>
      </c>
      <c r="W1523" s="259">
        <v>3116100</v>
      </c>
    </row>
    <row r="1524" spans="21:23">
      <c r="U1524" s="259" t="s">
        <v>59</v>
      </c>
      <c r="V1524" s="259" t="s">
        <v>3258</v>
      </c>
      <c r="W1524" s="259">
        <v>3116159</v>
      </c>
    </row>
    <row r="1525" spans="21:23">
      <c r="U1525" s="259" t="s">
        <v>59</v>
      </c>
      <c r="V1525" s="259" t="s">
        <v>3269</v>
      </c>
      <c r="W1525" s="259">
        <v>3116209</v>
      </c>
    </row>
    <row r="1526" spans="21:23">
      <c r="U1526" s="259" t="s">
        <v>59</v>
      </c>
      <c r="V1526" s="259" t="s">
        <v>3281</v>
      </c>
      <c r="W1526" s="259">
        <v>3116308</v>
      </c>
    </row>
    <row r="1527" spans="21:23">
      <c r="U1527" s="259" t="s">
        <v>59</v>
      </c>
      <c r="V1527" s="259" t="s">
        <v>3292</v>
      </c>
      <c r="W1527" s="259">
        <v>3116407</v>
      </c>
    </row>
    <row r="1528" spans="21:23">
      <c r="U1528" s="259" t="s">
        <v>59</v>
      </c>
      <c r="V1528" s="259" t="s">
        <v>3304</v>
      </c>
      <c r="W1528" s="259">
        <v>3116506</v>
      </c>
    </row>
    <row r="1529" spans="21:23">
      <c r="U1529" s="259" t="s">
        <v>59</v>
      </c>
      <c r="V1529" s="259" t="s">
        <v>3316</v>
      </c>
      <c r="W1529" s="259">
        <v>3116605</v>
      </c>
    </row>
    <row r="1530" spans="21:23">
      <c r="U1530" s="259" t="s">
        <v>59</v>
      </c>
      <c r="V1530" s="259" t="s">
        <v>3326</v>
      </c>
      <c r="W1530" s="259">
        <v>3116704</v>
      </c>
    </row>
    <row r="1531" spans="21:23">
      <c r="U1531" s="259" t="s">
        <v>59</v>
      </c>
      <c r="V1531" s="259" t="s">
        <v>3337</v>
      </c>
      <c r="W1531" s="259">
        <v>3116803</v>
      </c>
    </row>
    <row r="1532" spans="21:23">
      <c r="U1532" s="259" t="s">
        <v>59</v>
      </c>
      <c r="V1532" s="259" t="s">
        <v>3348</v>
      </c>
      <c r="W1532" s="259">
        <v>3116902</v>
      </c>
    </row>
    <row r="1533" spans="21:23">
      <c r="U1533" s="259" t="s">
        <v>59</v>
      </c>
      <c r="V1533" s="259" t="s">
        <v>3358</v>
      </c>
      <c r="W1533" s="259">
        <v>3117009</v>
      </c>
    </row>
    <row r="1534" spans="21:23">
      <c r="U1534" s="259" t="s">
        <v>59</v>
      </c>
      <c r="V1534" s="259" t="s">
        <v>3367</v>
      </c>
      <c r="W1534" s="259">
        <v>3117108</v>
      </c>
    </row>
    <row r="1535" spans="21:23">
      <c r="U1535" s="259" t="s">
        <v>59</v>
      </c>
      <c r="V1535" s="259" t="s">
        <v>3377</v>
      </c>
      <c r="W1535" s="259">
        <v>3115201</v>
      </c>
    </row>
    <row r="1536" spans="21:23">
      <c r="U1536" s="259" t="s">
        <v>59</v>
      </c>
      <c r="V1536" s="259" t="s">
        <v>3387</v>
      </c>
      <c r="W1536" s="259">
        <v>3117306</v>
      </c>
    </row>
    <row r="1537" spans="21:23">
      <c r="U1537" s="259" t="s">
        <v>59</v>
      </c>
      <c r="V1537" s="259" t="s">
        <v>3397</v>
      </c>
      <c r="W1537" s="259">
        <v>3117207</v>
      </c>
    </row>
    <row r="1538" spans="21:23">
      <c r="U1538" s="259" t="s">
        <v>59</v>
      </c>
      <c r="V1538" s="259" t="s">
        <v>3407</v>
      </c>
      <c r="W1538" s="259">
        <v>3117405</v>
      </c>
    </row>
    <row r="1539" spans="21:23">
      <c r="U1539" s="259" t="s">
        <v>59</v>
      </c>
      <c r="V1539" s="259" t="s">
        <v>3417</v>
      </c>
      <c r="W1539" s="259">
        <v>3117504</v>
      </c>
    </row>
    <row r="1540" spans="21:23">
      <c r="U1540" s="259" t="s">
        <v>59</v>
      </c>
      <c r="V1540" s="259" t="s">
        <v>3426</v>
      </c>
      <c r="W1540" s="259">
        <v>3117603</v>
      </c>
    </row>
    <row r="1541" spans="21:23">
      <c r="U1541" s="259" t="s">
        <v>59</v>
      </c>
      <c r="V1541" s="259" t="s">
        <v>3436</v>
      </c>
      <c r="W1541" s="259">
        <v>3117702</v>
      </c>
    </row>
    <row r="1542" spans="21:23">
      <c r="U1542" s="259" t="s">
        <v>59</v>
      </c>
      <c r="V1542" s="259" t="s">
        <v>3445</v>
      </c>
      <c r="W1542" s="259">
        <v>3117801</v>
      </c>
    </row>
    <row r="1543" spans="21:23">
      <c r="U1543" s="259" t="s">
        <v>59</v>
      </c>
      <c r="V1543" s="259" t="s">
        <v>3454</v>
      </c>
      <c r="W1543" s="259">
        <v>3117836</v>
      </c>
    </row>
    <row r="1544" spans="21:23">
      <c r="U1544" s="259" t="s">
        <v>59</v>
      </c>
      <c r="V1544" s="259" t="s">
        <v>3464</v>
      </c>
      <c r="W1544" s="259">
        <v>3117876</v>
      </c>
    </row>
    <row r="1545" spans="21:23">
      <c r="U1545" s="259" t="s">
        <v>59</v>
      </c>
      <c r="V1545" s="259" t="s">
        <v>3473</v>
      </c>
      <c r="W1545" s="259">
        <v>3117900</v>
      </c>
    </row>
    <row r="1546" spans="21:23">
      <c r="U1546" s="259" t="s">
        <v>59</v>
      </c>
      <c r="V1546" s="259" t="s">
        <v>3483</v>
      </c>
      <c r="W1546" s="259">
        <v>3118007</v>
      </c>
    </row>
    <row r="1547" spans="21:23">
      <c r="U1547" s="259" t="s">
        <v>59</v>
      </c>
      <c r="V1547" s="259" t="s">
        <v>3493</v>
      </c>
      <c r="W1547" s="259">
        <v>3118106</v>
      </c>
    </row>
    <row r="1548" spans="21:23">
      <c r="U1548" s="259" t="s">
        <v>59</v>
      </c>
      <c r="V1548" s="259" t="s">
        <v>3502</v>
      </c>
      <c r="W1548" s="259">
        <v>3118205</v>
      </c>
    </row>
    <row r="1549" spans="21:23">
      <c r="U1549" s="259" t="s">
        <v>59</v>
      </c>
      <c r="V1549" s="259" t="s">
        <v>3512</v>
      </c>
      <c r="W1549" s="259">
        <v>3118304</v>
      </c>
    </row>
    <row r="1550" spans="21:23">
      <c r="U1550" s="259" t="s">
        <v>59</v>
      </c>
      <c r="V1550" s="259" t="s">
        <v>3522</v>
      </c>
      <c r="W1550" s="259">
        <v>3118403</v>
      </c>
    </row>
    <row r="1551" spans="21:23">
      <c r="U1551" s="259" t="s">
        <v>59</v>
      </c>
      <c r="V1551" s="259" t="s">
        <v>3532</v>
      </c>
      <c r="W1551" s="259">
        <v>3118502</v>
      </c>
    </row>
    <row r="1552" spans="21:23">
      <c r="U1552" s="259" t="s">
        <v>59</v>
      </c>
      <c r="V1552" s="259" t="s">
        <v>3542</v>
      </c>
      <c r="W1552" s="259">
        <v>3118601</v>
      </c>
    </row>
    <row r="1553" spans="21:23">
      <c r="U1553" s="259" t="s">
        <v>59</v>
      </c>
      <c r="V1553" s="259" t="s">
        <v>3550</v>
      </c>
      <c r="W1553" s="259">
        <v>3118700</v>
      </c>
    </row>
    <row r="1554" spans="21:23">
      <c r="U1554" s="259" t="s">
        <v>59</v>
      </c>
      <c r="V1554" s="259" t="s">
        <v>3560</v>
      </c>
      <c r="W1554" s="259">
        <v>3118809</v>
      </c>
    </row>
    <row r="1555" spans="21:23">
      <c r="U1555" s="259" t="s">
        <v>59</v>
      </c>
      <c r="V1555" s="259" t="s">
        <v>3570</v>
      </c>
      <c r="W1555" s="259">
        <v>3118908</v>
      </c>
    </row>
    <row r="1556" spans="21:23">
      <c r="U1556" s="259" t="s">
        <v>59</v>
      </c>
      <c r="V1556" s="259" t="s">
        <v>3580</v>
      </c>
      <c r="W1556" s="259">
        <v>3119005</v>
      </c>
    </row>
    <row r="1557" spans="21:23">
      <c r="U1557" s="259" t="s">
        <v>59</v>
      </c>
      <c r="V1557" s="259" t="s">
        <v>3590</v>
      </c>
      <c r="W1557" s="259">
        <v>3119104</v>
      </c>
    </row>
    <row r="1558" spans="21:23">
      <c r="U1558" s="259" t="s">
        <v>59</v>
      </c>
      <c r="V1558" s="259" t="s">
        <v>3599</v>
      </c>
      <c r="W1558" s="259">
        <v>3119203</v>
      </c>
    </row>
    <row r="1559" spans="21:23">
      <c r="U1559" s="259" t="s">
        <v>59</v>
      </c>
      <c r="V1559" s="259" t="s">
        <v>3608</v>
      </c>
      <c r="W1559" s="259">
        <v>3119302</v>
      </c>
    </row>
    <row r="1560" spans="21:23">
      <c r="U1560" s="259" t="s">
        <v>59</v>
      </c>
      <c r="V1560" s="259" t="s">
        <v>3617</v>
      </c>
      <c r="W1560" s="259">
        <v>3119401</v>
      </c>
    </row>
    <row r="1561" spans="21:23">
      <c r="U1561" s="259" t="s">
        <v>59</v>
      </c>
      <c r="V1561" s="259" t="s">
        <v>3627</v>
      </c>
      <c r="W1561" s="259">
        <v>3119500</v>
      </c>
    </row>
    <row r="1562" spans="21:23">
      <c r="U1562" s="259" t="s">
        <v>59</v>
      </c>
      <c r="V1562" s="259" t="s">
        <v>3637</v>
      </c>
      <c r="W1562" s="259">
        <v>3119609</v>
      </c>
    </row>
    <row r="1563" spans="21:23">
      <c r="U1563" s="259" t="s">
        <v>59</v>
      </c>
      <c r="V1563" s="259" t="s">
        <v>3647</v>
      </c>
      <c r="W1563" s="259">
        <v>3119708</v>
      </c>
    </row>
    <row r="1564" spans="21:23">
      <c r="U1564" s="259" t="s">
        <v>59</v>
      </c>
      <c r="V1564" s="259" t="s">
        <v>3655</v>
      </c>
      <c r="W1564" s="259">
        <v>3119807</v>
      </c>
    </row>
    <row r="1565" spans="21:23">
      <c r="U1565" s="259" t="s">
        <v>59</v>
      </c>
      <c r="V1565" s="259" t="s">
        <v>3664</v>
      </c>
      <c r="W1565" s="259">
        <v>3119906</v>
      </c>
    </row>
    <row r="1566" spans="21:23">
      <c r="U1566" s="259" t="s">
        <v>59</v>
      </c>
      <c r="V1566" s="259" t="s">
        <v>3672</v>
      </c>
      <c r="W1566" s="259">
        <v>3119955</v>
      </c>
    </row>
    <row r="1567" spans="21:23">
      <c r="U1567" s="259" t="s">
        <v>59</v>
      </c>
      <c r="V1567" s="259" t="s">
        <v>3680</v>
      </c>
      <c r="W1567" s="259">
        <v>3120003</v>
      </c>
    </row>
    <row r="1568" spans="21:23">
      <c r="U1568" s="259" t="s">
        <v>59</v>
      </c>
      <c r="V1568" s="259" t="s">
        <v>3688</v>
      </c>
      <c r="W1568" s="259">
        <v>3120102</v>
      </c>
    </row>
    <row r="1569" spans="21:23">
      <c r="U1569" s="259" t="s">
        <v>59</v>
      </c>
      <c r="V1569" s="259" t="s">
        <v>3697</v>
      </c>
      <c r="W1569" s="259">
        <v>3120151</v>
      </c>
    </row>
    <row r="1570" spans="21:23">
      <c r="U1570" s="259" t="s">
        <v>59</v>
      </c>
      <c r="V1570" s="259" t="s">
        <v>3705</v>
      </c>
      <c r="W1570" s="259">
        <v>3120201</v>
      </c>
    </row>
    <row r="1571" spans="21:23">
      <c r="U1571" s="259" t="s">
        <v>59</v>
      </c>
      <c r="V1571" s="259" t="s">
        <v>3713</v>
      </c>
      <c r="W1571" s="259">
        <v>3120300</v>
      </c>
    </row>
    <row r="1572" spans="21:23">
      <c r="U1572" s="259" t="s">
        <v>59</v>
      </c>
      <c r="V1572" s="259" t="s">
        <v>3720</v>
      </c>
      <c r="W1572" s="259">
        <v>3120409</v>
      </c>
    </row>
    <row r="1573" spans="21:23">
      <c r="U1573" s="259" t="s">
        <v>59</v>
      </c>
      <c r="V1573" s="259" t="s">
        <v>3727</v>
      </c>
      <c r="W1573" s="259">
        <v>3120508</v>
      </c>
    </row>
    <row r="1574" spans="21:23">
      <c r="U1574" s="259" t="s">
        <v>59</v>
      </c>
      <c r="V1574" s="259" t="s">
        <v>3734</v>
      </c>
      <c r="W1574" s="259">
        <v>3120607</v>
      </c>
    </row>
    <row r="1575" spans="21:23">
      <c r="U1575" s="259" t="s">
        <v>59</v>
      </c>
      <c r="V1575" s="259" t="s">
        <v>3741</v>
      </c>
      <c r="W1575" s="259">
        <v>3120706</v>
      </c>
    </row>
    <row r="1576" spans="21:23">
      <c r="U1576" s="259" t="s">
        <v>59</v>
      </c>
      <c r="V1576" s="259" t="s">
        <v>3748</v>
      </c>
      <c r="W1576" s="259">
        <v>3120805</v>
      </c>
    </row>
    <row r="1577" spans="21:23">
      <c r="U1577" s="259" t="s">
        <v>59</v>
      </c>
      <c r="V1577" s="259" t="s">
        <v>3754</v>
      </c>
      <c r="W1577" s="259">
        <v>3120839</v>
      </c>
    </row>
    <row r="1578" spans="21:23">
      <c r="U1578" s="259" t="s">
        <v>59</v>
      </c>
      <c r="V1578" s="259" t="s">
        <v>3760</v>
      </c>
      <c r="W1578" s="259">
        <v>3120870</v>
      </c>
    </row>
    <row r="1579" spans="21:23">
      <c r="U1579" s="259" t="s">
        <v>59</v>
      </c>
      <c r="V1579" s="259" t="s">
        <v>3763</v>
      </c>
      <c r="W1579" s="259">
        <v>3120904</v>
      </c>
    </row>
    <row r="1580" spans="21:23">
      <c r="U1580" s="259" t="s">
        <v>59</v>
      </c>
      <c r="V1580" s="259" t="s">
        <v>3770</v>
      </c>
      <c r="W1580" s="259">
        <v>3121001</v>
      </c>
    </row>
    <row r="1581" spans="21:23">
      <c r="U1581" s="259" t="s">
        <v>59</v>
      </c>
      <c r="V1581" s="259" t="s">
        <v>3776</v>
      </c>
      <c r="W1581" s="259">
        <v>3121100</v>
      </c>
    </row>
    <row r="1582" spans="21:23">
      <c r="U1582" s="259" t="s">
        <v>59</v>
      </c>
      <c r="V1582" s="259" t="s">
        <v>3783</v>
      </c>
      <c r="W1582" s="259">
        <v>3121209</v>
      </c>
    </row>
    <row r="1583" spans="21:23">
      <c r="U1583" s="259" t="s">
        <v>59</v>
      </c>
      <c r="V1583" s="259" t="s">
        <v>3790</v>
      </c>
      <c r="W1583" s="259">
        <v>3121258</v>
      </c>
    </row>
    <row r="1584" spans="21:23">
      <c r="U1584" s="259" t="s">
        <v>59</v>
      </c>
      <c r="V1584" s="259" t="s">
        <v>3797</v>
      </c>
      <c r="W1584" s="259">
        <v>3121308</v>
      </c>
    </row>
    <row r="1585" spans="21:23">
      <c r="U1585" s="259" t="s">
        <v>59</v>
      </c>
      <c r="V1585" s="259" t="s">
        <v>3804</v>
      </c>
      <c r="W1585" s="259">
        <v>3121407</v>
      </c>
    </row>
    <row r="1586" spans="21:23">
      <c r="U1586" s="259" t="s">
        <v>59</v>
      </c>
      <c r="V1586" s="259" t="s">
        <v>3810</v>
      </c>
      <c r="W1586" s="259">
        <v>3121506</v>
      </c>
    </row>
    <row r="1587" spans="21:23">
      <c r="U1587" s="259" t="s">
        <v>59</v>
      </c>
      <c r="V1587" s="259" t="s">
        <v>3817</v>
      </c>
      <c r="W1587" s="259">
        <v>3121605</v>
      </c>
    </row>
    <row r="1588" spans="21:23">
      <c r="U1588" s="259" t="s">
        <v>59</v>
      </c>
      <c r="V1588" s="259" t="s">
        <v>3824</v>
      </c>
      <c r="W1588" s="259">
        <v>3121704</v>
      </c>
    </row>
    <row r="1589" spans="21:23">
      <c r="U1589" s="259" t="s">
        <v>59</v>
      </c>
      <c r="V1589" s="259" t="s">
        <v>3831</v>
      </c>
      <c r="W1589" s="259">
        <v>3121803</v>
      </c>
    </row>
    <row r="1590" spans="21:23">
      <c r="U1590" s="259" t="s">
        <v>59</v>
      </c>
      <c r="V1590" s="259" t="s">
        <v>3837</v>
      </c>
      <c r="W1590" s="259">
        <v>3121902</v>
      </c>
    </row>
    <row r="1591" spans="21:23">
      <c r="U1591" s="259" t="s">
        <v>59</v>
      </c>
      <c r="V1591" s="259" t="s">
        <v>3844</v>
      </c>
      <c r="W1591" s="259">
        <v>3122009</v>
      </c>
    </row>
    <row r="1592" spans="21:23">
      <c r="U1592" s="259" t="s">
        <v>59</v>
      </c>
      <c r="V1592" s="259" t="s">
        <v>3850</v>
      </c>
      <c r="W1592" s="259">
        <v>3122108</v>
      </c>
    </row>
    <row r="1593" spans="21:23">
      <c r="U1593" s="259" t="s">
        <v>59</v>
      </c>
      <c r="V1593" s="259" t="s">
        <v>3856</v>
      </c>
      <c r="W1593" s="259">
        <v>3122207</v>
      </c>
    </row>
    <row r="1594" spans="21:23">
      <c r="U1594" s="259" t="s">
        <v>59</v>
      </c>
      <c r="V1594" s="259" t="s">
        <v>3862</v>
      </c>
      <c r="W1594" s="259">
        <v>3122306</v>
      </c>
    </row>
    <row r="1595" spans="21:23">
      <c r="U1595" s="259" t="s">
        <v>59</v>
      </c>
      <c r="V1595" s="259" t="s">
        <v>3868</v>
      </c>
      <c r="W1595" s="259">
        <v>3122355</v>
      </c>
    </row>
    <row r="1596" spans="21:23">
      <c r="U1596" s="259" t="s">
        <v>59</v>
      </c>
      <c r="V1596" s="259" t="s">
        <v>3873</v>
      </c>
      <c r="W1596" s="259">
        <v>3122405</v>
      </c>
    </row>
    <row r="1597" spans="21:23">
      <c r="U1597" s="259" t="s">
        <v>59</v>
      </c>
      <c r="V1597" s="259" t="s">
        <v>3878</v>
      </c>
      <c r="W1597" s="259">
        <v>3122454</v>
      </c>
    </row>
    <row r="1598" spans="21:23">
      <c r="U1598" s="259" t="s">
        <v>59</v>
      </c>
      <c r="V1598" s="259" t="s">
        <v>3884</v>
      </c>
      <c r="W1598" s="259">
        <v>3122470</v>
      </c>
    </row>
    <row r="1599" spans="21:23">
      <c r="U1599" s="259" t="s">
        <v>59</v>
      </c>
      <c r="V1599" s="259" t="s">
        <v>3890</v>
      </c>
      <c r="W1599" s="259">
        <v>3122504</v>
      </c>
    </row>
    <row r="1600" spans="21:23">
      <c r="U1600" s="259" t="s">
        <v>59</v>
      </c>
      <c r="V1600" s="259" t="s">
        <v>3896</v>
      </c>
      <c r="W1600" s="259">
        <v>3122603</v>
      </c>
    </row>
    <row r="1601" spans="21:23">
      <c r="U1601" s="259" t="s">
        <v>59</v>
      </c>
      <c r="V1601" s="259" t="s">
        <v>3902</v>
      </c>
      <c r="W1601" s="259">
        <v>3122702</v>
      </c>
    </row>
    <row r="1602" spans="21:23">
      <c r="U1602" s="259" t="s">
        <v>59</v>
      </c>
      <c r="V1602" s="259" t="s">
        <v>3908</v>
      </c>
      <c r="W1602" s="259">
        <v>3122801</v>
      </c>
    </row>
    <row r="1603" spans="21:23">
      <c r="U1603" s="259" t="s">
        <v>59</v>
      </c>
      <c r="V1603" s="259" t="s">
        <v>3913</v>
      </c>
      <c r="W1603" s="259">
        <v>3122900</v>
      </c>
    </row>
    <row r="1604" spans="21:23">
      <c r="U1604" s="259" t="s">
        <v>59</v>
      </c>
      <c r="V1604" s="259" t="s">
        <v>3919</v>
      </c>
      <c r="W1604" s="259">
        <v>3123007</v>
      </c>
    </row>
    <row r="1605" spans="21:23">
      <c r="U1605" s="259" t="s">
        <v>59</v>
      </c>
      <c r="V1605" s="259" t="s">
        <v>3925</v>
      </c>
      <c r="W1605" s="259">
        <v>3123106</v>
      </c>
    </row>
    <row r="1606" spans="21:23">
      <c r="U1606" s="259" t="s">
        <v>59</v>
      </c>
      <c r="V1606" s="259" t="s">
        <v>3931</v>
      </c>
      <c r="W1606" s="259">
        <v>3123205</v>
      </c>
    </row>
    <row r="1607" spans="21:23">
      <c r="U1607" s="259" t="s">
        <v>59</v>
      </c>
      <c r="V1607" s="259" t="s">
        <v>3937</v>
      </c>
      <c r="W1607" s="259">
        <v>3123304</v>
      </c>
    </row>
    <row r="1608" spans="21:23">
      <c r="U1608" s="259" t="s">
        <v>59</v>
      </c>
      <c r="V1608" s="259" t="s">
        <v>3943</v>
      </c>
      <c r="W1608" s="259">
        <v>3123403</v>
      </c>
    </row>
    <row r="1609" spans="21:23">
      <c r="U1609" s="259" t="s">
        <v>59</v>
      </c>
      <c r="V1609" s="259" t="s">
        <v>3949</v>
      </c>
      <c r="W1609" s="259">
        <v>3123502</v>
      </c>
    </row>
    <row r="1610" spans="21:23">
      <c r="U1610" s="259" t="s">
        <v>59</v>
      </c>
      <c r="V1610" s="259" t="s">
        <v>3955</v>
      </c>
      <c r="W1610" s="259">
        <v>3123528</v>
      </c>
    </row>
    <row r="1611" spans="21:23">
      <c r="U1611" s="259" t="s">
        <v>59</v>
      </c>
      <c r="V1611" s="259" t="s">
        <v>3960</v>
      </c>
      <c r="W1611" s="259">
        <v>3123601</v>
      </c>
    </row>
    <row r="1612" spans="21:23">
      <c r="U1612" s="259" t="s">
        <v>59</v>
      </c>
      <c r="V1612" s="259" t="s">
        <v>3966</v>
      </c>
      <c r="W1612" s="259">
        <v>3123700</v>
      </c>
    </row>
    <row r="1613" spans="21:23">
      <c r="U1613" s="259" t="s">
        <v>59</v>
      </c>
      <c r="V1613" s="259" t="s">
        <v>3971</v>
      </c>
      <c r="W1613" s="259">
        <v>3123809</v>
      </c>
    </row>
    <row r="1614" spans="21:23">
      <c r="U1614" s="259" t="s">
        <v>59</v>
      </c>
      <c r="V1614" s="259" t="s">
        <v>3976</v>
      </c>
      <c r="W1614" s="259">
        <v>3123858</v>
      </c>
    </row>
    <row r="1615" spans="21:23">
      <c r="U1615" s="259" t="s">
        <v>59</v>
      </c>
      <c r="V1615" s="259" t="s">
        <v>3982</v>
      </c>
      <c r="W1615" s="259">
        <v>3123908</v>
      </c>
    </row>
    <row r="1616" spans="21:23">
      <c r="U1616" s="259" t="s">
        <v>59</v>
      </c>
      <c r="V1616" s="259" t="s">
        <v>3988</v>
      </c>
      <c r="W1616" s="259">
        <v>3124005</v>
      </c>
    </row>
    <row r="1617" spans="21:23">
      <c r="U1617" s="259" t="s">
        <v>59</v>
      </c>
      <c r="V1617" s="259" t="s">
        <v>3993</v>
      </c>
      <c r="W1617" s="259">
        <v>3124104</v>
      </c>
    </row>
    <row r="1618" spans="21:23">
      <c r="U1618" s="259" t="s">
        <v>59</v>
      </c>
      <c r="V1618" s="259" t="s">
        <v>3998</v>
      </c>
      <c r="W1618" s="259">
        <v>3124203</v>
      </c>
    </row>
    <row r="1619" spans="21:23">
      <c r="U1619" s="259" t="s">
        <v>59</v>
      </c>
      <c r="V1619" s="259" t="s">
        <v>4004</v>
      </c>
      <c r="W1619" s="259">
        <v>3124302</v>
      </c>
    </row>
    <row r="1620" spans="21:23">
      <c r="U1620" s="259" t="s">
        <v>59</v>
      </c>
      <c r="V1620" s="259" t="s">
        <v>4010</v>
      </c>
      <c r="W1620" s="259">
        <v>3124401</v>
      </c>
    </row>
    <row r="1621" spans="21:23">
      <c r="U1621" s="259" t="s">
        <v>59</v>
      </c>
      <c r="V1621" s="259" t="s">
        <v>4016</v>
      </c>
      <c r="W1621" s="259">
        <v>3124500</v>
      </c>
    </row>
    <row r="1622" spans="21:23">
      <c r="U1622" s="259" t="s">
        <v>59</v>
      </c>
      <c r="V1622" s="259" t="s">
        <v>4021</v>
      </c>
      <c r="W1622" s="259">
        <v>3124609</v>
      </c>
    </row>
    <row r="1623" spans="21:23">
      <c r="U1623" s="259" t="s">
        <v>59</v>
      </c>
      <c r="V1623" s="259" t="s">
        <v>4027</v>
      </c>
      <c r="W1623" s="259">
        <v>3124708</v>
      </c>
    </row>
    <row r="1624" spans="21:23">
      <c r="U1624" s="259" t="s">
        <v>59</v>
      </c>
      <c r="V1624" s="259" t="s">
        <v>4033</v>
      </c>
      <c r="W1624" s="259">
        <v>3124807</v>
      </c>
    </row>
    <row r="1625" spans="21:23">
      <c r="U1625" s="259" t="s">
        <v>59</v>
      </c>
      <c r="V1625" s="259" t="s">
        <v>4038</v>
      </c>
      <c r="W1625" s="259">
        <v>3124906</v>
      </c>
    </row>
    <row r="1626" spans="21:23">
      <c r="U1626" s="259" t="s">
        <v>59</v>
      </c>
      <c r="V1626" s="259" t="s">
        <v>4044</v>
      </c>
      <c r="W1626" s="259">
        <v>3125002</v>
      </c>
    </row>
    <row r="1627" spans="21:23">
      <c r="U1627" s="259" t="s">
        <v>59</v>
      </c>
      <c r="V1627" s="259" t="s">
        <v>4050</v>
      </c>
      <c r="W1627" s="259">
        <v>3125101</v>
      </c>
    </row>
    <row r="1628" spans="21:23">
      <c r="U1628" s="259" t="s">
        <v>59</v>
      </c>
      <c r="V1628" s="259" t="s">
        <v>4055</v>
      </c>
      <c r="W1628" s="259">
        <v>3125200</v>
      </c>
    </row>
    <row r="1629" spans="21:23">
      <c r="U1629" s="259" t="s">
        <v>59</v>
      </c>
      <c r="V1629" s="259" t="s">
        <v>4061</v>
      </c>
      <c r="W1629" s="259">
        <v>3125309</v>
      </c>
    </row>
    <row r="1630" spans="21:23">
      <c r="U1630" s="259" t="s">
        <v>59</v>
      </c>
      <c r="V1630" s="259" t="s">
        <v>4067</v>
      </c>
      <c r="W1630" s="259">
        <v>3125408</v>
      </c>
    </row>
    <row r="1631" spans="21:23">
      <c r="U1631" s="259" t="s">
        <v>59</v>
      </c>
      <c r="V1631" s="259" t="s">
        <v>4073</v>
      </c>
      <c r="W1631" s="259">
        <v>3125606</v>
      </c>
    </row>
    <row r="1632" spans="21:23">
      <c r="U1632" s="259" t="s">
        <v>59</v>
      </c>
      <c r="V1632" s="259" t="s">
        <v>4078</v>
      </c>
      <c r="W1632" s="259">
        <v>3125705</v>
      </c>
    </row>
    <row r="1633" spans="21:23">
      <c r="U1633" s="259" t="s">
        <v>59</v>
      </c>
      <c r="V1633" s="259" t="s">
        <v>4084</v>
      </c>
      <c r="W1633" s="259">
        <v>3125804</v>
      </c>
    </row>
    <row r="1634" spans="21:23">
      <c r="U1634" s="259" t="s">
        <v>59</v>
      </c>
      <c r="V1634" s="259" t="s">
        <v>4089</v>
      </c>
      <c r="W1634" s="259">
        <v>3125903</v>
      </c>
    </row>
    <row r="1635" spans="21:23">
      <c r="U1635" s="259" t="s">
        <v>59</v>
      </c>
      <c r="V1635" s="259" t="s">
        <v>4095</v>
      </c>
      <c r="W1635" s="259">
        <v>3125952</v>
      </c>
    </row>
    <row r="1636" spans="21:23">
      <c r="U1636" s="259" t="s">
        <v>59</v>
      </c>
      <c r="V1636" s="259" t="s">
        <v>4101</v>
      </c>
      <c r="W1636" s="259">
        <v>3126000</v>
      </c>
    </row>
    <row r="1637" spans="21:23">
      <c r="U1637" s="259" t="s">
        <v>59</v>
      </c>
      <c r="V1637" s="259" t="s">
        <v>4107</v>
      </c>
      <c r="W1637" s="259">
        <v>3126109</v>
      </c>
    </row>
    <row r="1638" spans="21:23">
      <c r="U1638" s="259" t="s">
        <v>59</v>
      </c>
      <c r="V1638" s="259" t="s">
        <v>2024</v>
      </c>
      <c r="W1638" s="259">
        <v>3126208</v>
      </c>
    </row>
    <row r="1639" spans="21:23">
      <c r="U1639" s="259" t="s">
        <v>59</v>
      </c>
      <c r="V1639" s="259" t="s">
        <v>4118</v>
      </c>
      <c r="W1639" s="259">
        <v>3126307</v>
      </c>
    </row>
    <row r="1640" spans="21:23">
      <c r="U1640" s="259" t="s">
        <v>59</v>
      </c>
      <c r="V1640" s="259" t="s">
        <v>4124</v>
      </c>
      <c r="W1640" s="259">
        <v>3126406</v>
      </c>
    </row>
    <row r="1641" spans="21:23">
      <c r="U1641" s="259" t="s">
        <v>59</v>
      </c>
      <c r="V1641" s="259" t="s">
        <v>4130</v>
      </c>
      <c r="W1641" s="259">
        <v>3126505</v>
      </c>
    </row>
    <row r="1642" spans="21:23">
      <c r="U1642" s="259" t="s">
        <v>59</v>
      </c>
      <c r="V1642" s="259" t="s">
        <v>4136</v>
      </c>
      <c r="W1642" s="259">
        <v>3126604</v>
      </c>
    </row>
    <row r="1643" spans="21:23">
      <c r="U1643" s="259" t="s">
        <v>59</v>
      </c>
      <c r="V1643" s="259" t="s">
        <v>4141</v>
      </c>
      <c r="W1643" s="259">
        <v>3126703</v>
      </c>
    </row>
    <row r="1644" spans="21:23">
      <c r="U1644" s="259" t="s">
        <v>59</v>
      </c>
      <c r="V1644" s="259" t="s">
        <v>4146</v>
      </c>
      <c r="W1644" s="259">
        <v>3126752</v>
      </c>
    </row>
    <row r="1645" spans="21:23">
      <c r="U1645" s="259" t="s">
        <v>59</v>
      </c>
      <c r="V1645" s="259" t="s">
        <v>4151</v>
      </c>
      <c r="W1645" s="259">
        <v>3126802</v>
      </c>
    </row>
    <row r="1646" spans="21:23">
      <c r="U1646" s="259" t="s">
        <v>59</v>
      </c>
      <c r="V1646" s="259" t="s">
        <v>4156</v>
      </c>
      <c r="W1646" s="259">
        <v>3126901</v>
      </c>
    </row>
    <row r="1647" spans="21:23">
      <c r="U1647" s="259" t="s">
        <v>59</v>
      </c>
      <c r="V1647" s="259" t="s">
        <v>4161</v>
      </c>
      <c r="W1647" s="259">
        <v>3126950</v>
      </c>
    </row>
    <row r="1648" spans="21:23">
      <c r="U1648" s="259" t="s">
        <v>59</v>
      </c>
      <c r="V1648" s="259" t="s">
        <v>4166</v>
      </c>
      <c r="W1648" s="259">
        <v>3127008</v>
      </c>
    </row>
    <row r="1649" spans="21:23">
      <c r="U1649" s="259" t="s">
        <v>59</v>
      </c>
      <c r="V1649" s="259" t="s">
        <v>4171</v>
      </c>
      <c r="W1649" s="259">
        <v>3127057</v>
      </c>
    </row>
    <row r="1650" spans="21:23">
      <c r="U1650" s="259" t="s">
        <v>59</v>
      </c>
      <c r="V1650" s="259" t="s">
        <v>4176</v>
      </c>
      <c r="W1650" s="259">
        <v>3127073</v>
      </c>
    </row>
    <row r="1651" spans="21:23">
      <c r="U1651" s="259" t="s">
        <v>59</v>
      </c>
      <c r="V1651" s="259" t="s">
        <v>4181</v>
      </c>
      <c r="W1651" s="259">
        <v>3127107</v>
      </c>
    </row>
    <row r="1652" spans="21:23">
      <c r="U1652" s="259" t="s">
        <v>59</v>
      </c>
      <c r="V1652" s="259" t="s">
        <v>4186</v>
      </c>
      <c r="W1652" s="259">
        <v>3127206</v>
      </c>
    </row>
    <row r="1653" spans="21:23">
      <c r="U1653" s="259" t="s">
        <v>59</v>
      </c>
      <c r="V1653" s="259" t="s">
        <v>4190</v>
      </c>
      <c r="W1653" s="259">
        <v>3127305</v>
      </c>
    </row>
    <row r="1654" spans="21:23">
      <c r="U1654" s="259" t="s">
        <v>59</v>
      </c>
      <c r="V1654" s="259" t="s">
        <v>4195</v>
      </c>
      <c r="W1654" s="259">
        <v>3127339</v>
      </c>
    </row>
    <row r="1655" spans="21:23">
      <c r="U1655" s="259" t="s">
        <v>59</v>
      </c>
      <c r="V1655" s="259" t="s">
        <v>4200</v>
      </c>
      <c r="W1655" s="259">
        <v>3127354</v>
      </c>
    </row>
    <row r="1656" spans="21:23">
      <c r="U1656" s="259" t="s">
        <v>59</v>
      </c>
      <c r="V1656" s="259" t="s">
        <v>4205</v>
      </c>
      <c r="W1656" s="259">
        <v>3127370</v>
      </c>
    </row>
    <row r="1657" spans="21:23">
      <c r="U1657" s="259" t="s">
        <v>59</v>
      </c>
      <c r="V1657" s="259" t="s">
        <v>4210</v>
      </c>
      <c r="W1657" s="259">
        <v>3127388</v>
      </c>
    </row>
    <row r="1658" spans="21:23">
      <c r="U1658" s="259" t="s">
        <v>59</v>
      </c>
      <c r="V1658" s="259" t="s">
        <v>4215</v>
      </c>
      <c r="W1658" s="259">
        <v>3127404</v>
      </c>
    </row>
    <row r="1659" spans="21:23">
      <c r="U1659" s="259" t="s">
        <v>59</v>
      </c>
      <c r="V1659" s="259" t="s">
        <v>4219</v>
      </c>
      <c r="W1659" s="259">
        <v>3127503</v>
      </c>
    </row>
    <row r="1660" spans="21:23">
      <c r="U1660" s="259" t="s">
        <v>59</v>
      </c>
      <c r="V1660" s="259" t="s">
        <v>4223</v>
      </c>
      <c r="W1660" s="259">
        <v>3127602</v>
      </c>
    </row>
    <row r="1661" spans="21:23">
      <c r="U1661" s="259" t="s">
        <v>59</v>
      </c>
      <c r="V1661" s="259" t="s">
        <v>4228</v>
      </c>
      <c r="W1661" s="259">
        <v>3127701</v>
      </c>
    </row>
    <row r="1662" spans="21:23">
      <c r="U1662" s="259" t="s">
        <v>59</v>
      </c>
      <c r="V1662" s="259" t="s">
        <v>4233</v>
      </c>
      <c r="W1662" s="259">
        <v>3127800</v>
      </c>
    </row>
    <row r="1663" spans="21:23">
      <c r="U1663" s="259" t="s">
        <v>59</v>
      </c>
      <c r="V1663" s="259" t="s">
        <v>4237</v>
      </c>
      <c r="W1663" s="259">
        <v>3127909</v>
      </c>
    </row>
    <row r="1664" spans="21:23">
      <c r="U1664" s="259" t="s">
        <v>59</v>
      </c>
      <c r="V1664" s="259" t="s">
        <v>4242</v>
      </c>
      <c r="W1664" s="259">
        <v>3128006</v>
      </c>
    </row>
    <row r="1665" spans="21:23">
      <c r="U1665" s="259" t="s">
        <v>59</v>
      </c>
      <c r="V1665" s="259" t="s">
        <v>4247</v>
      </c>
      <c r="W1665" s="259">
        <v>3128105</v>
      </c>
    </row>
    <row r="1666" spans="21:23">
      <c r="U1666" s="259" t="s">
        <v>59</v>
      </c>
      <c r="V1666" s="259" t="s">
        <v>2248</v>
      </c>
      <c r="W1666" s="259">
        <v>3128204</v>
      </c>
    </row>
    <row r="1667" spans="21:23">
      <c r="U1667" s="259" t="s">
        <v>59</v>
      </c>
      <c r="V1667" s="259" t="s">
        <v>4256</v>
      </c>
      <c r="W1667" s="259">
        <v>3128253</v>
      </c>
    </row>
    <row r="1668" spans="21:23">
      <c r="U1668" s="259" t="s">
        <v>59</v>
      </c>
      <c r="V1668" s="259" t="s">
        <v>4260</v>
      </c>
      <c r="W1668" s="259">
        <v>3128303</v>
      </c>
    </row>
    <row r="1669" spans="21:23">
      <c r="U1669" s="259" t="s">
        <v>59</v>
      </c>
      <c r="V1669" s="259" t="s">
        <v>4265</v>
      </c>
      <c r="W1669" s="259">
        <v>3128402</v>
      </c>
    </row>
    <row r="1670" spans="21:23">
      <c r="U1670" s="259" t="s">
        <v>59</v>
      </c>
      <c r="V1670" s="259" t="s">
        <v>4270</v>
      </c>
      <c r="W1670" s="259">
        <v>3128501</v>
      </c>
    </row>
    <row r="1671" spans="21:23">
      <c r="U1671" s="259" t="s">
        <v>59</v>
      </c>
      <c r="V1671" s="259" t="s">
        <v>4274</v>
      </c>
      <c r="W1671" s="259">
        <v>3128600</v>
      </c>
    </row>
    <row r="1672" spans="21:23">
      <c r="U1672" s="259" t="s">
        <v>59</v>
      </c>
      <c r="V1672" s="259" t="s">
        <v>4278</v>
      </c>
      <c r="W1672" s="259">
        <v>3128709</v>
      </c>
    </row>
    <row r="1673" spans="21:23">
      <c r="U1673" s="259" t="s">
        <v>59</v>
      </c>
      <c r="V1673" s="259" t="s">
        <v>4282</v>
      </c>
      <c r="W1673" s="259">
        <v>3128808</v>
      </c>
    </row>
    <row r="1674" spans="21:23">
      <c r="U1674" s="259" t="s">
        <v>59</v>
      </c>
      <c r="V1674" s="259" t="s">
        <v>4287</v>
      </c>
      <c r="W1674" s="259">
        <v>3128907</v>
      </c>
    </row>
    <row r="1675" spans="21:23">
      <c r="U1675" s="259" t="s">
        <v>59</v>
      </c>
      <c r="V1675" s="259" t="s">
        <v>4292</v>
      </c>
      <c r="W1675" s="259">
        <v>3129004</v>
      </c>
    </row>
    <row r="1676" spans="21:23">
      <c r="U1676" s="259" t="s">
        <v>59</v>
      </c>
      <c r="V1676" s="259" t="s">
        <v>4297</v>
      </c>
      <c r="W1676" s="259">
        <v>3129103</v>
      </c>
    </row>
    <row r="1677" spans="21:23">
      <c r="U1677" s="259" t="s">
        <v>59</v>
      </c>
      <c r="V1677" s="259" t="s">
        <v>4302</v>
      </c>
      <c r="W1677" s="259">
        <v>3129202</v>
      </c>
    </row>
    <row r="1678" spans="21:23">
      <c r="U1678" s="259" t="s">
        <v>59</v>
      </c>
      <c r="V1678" s="259" t="s">
        <v>4307</v>
      </c>
      <c r="W1678" s="259">
        <v>3129301</v>
      </c>
    </row>
    <row r="1679" spans="21:23">
      <c r="U1679" s="259" t="s">
        <v>59</v>
      </c>
      <c r="V1679" s="259" t="s">
        <v>4312</v>
      </c>
      <c r="W1679" s="259">
        <v>3129400</v>
      </c>
    </row>
    <row r="1680" spans="21:23">
      <c r="U1680" s="259" t="s">
        <v>59</v>
      </c>
      <c r="V1680" s="259" t="s">
        <v>4316</v>
      </c>
      <c r="W1680" s="259">
        <v>3129509</v>
      </c>
    </row>
    <row r="1681" spans="21:23">
      <c r="U1681" s="259" t="s">
        <v>59</v>
      </c>
      <c r="V1681" s="259" t="s">
        <v>4321</v>
      </c>
      <c r="W1681" s="259">
        <v>3129608</v>
      </c>
    </row>
    <row r="1682" spans="21:23">
      <c r="U1682" s="259" t="s">
        <v>59</v>
      </c>
      <c r="V1682" s="259" t="s">
        <v>4326</v>
      </c>
      <c r="W1682" s="259">
        <v>3129657</v>
      </c>
    </row>
    <row r="1683" spans="21:23">
      <c r="U1683" s="259" t="s">
        <v>59</v>
      </c>
      <c r="V1683" s="259" t="s">
        <v>4331</v>
      </c>
      <c r="W1683" s="259">
        <v>3129707</v>
      </c>
    </row>
    <row r="1684" spans="21:23">
      <c r="U1684" s="259" t="s">
        <v>59</v>
      </c>
      <c r="V1684" s="259" t="s">
        <v>4336</v>
      </c>
      <c r="W1684" s="259">
        <v>3129806</v>
      </c>
    </row>
    <row r="1685" spans="21:23">
      <c r="U1685" s="259" t="s">
        <v>59</v>
      </c>
      <c r="V1685" s="259" t="s">
        <v>4341</v>
      </c>
      <c r="W1685" s="259">
        <v>3129905</v>
      </c>
    </row>
    <row r="1686" spans="21:23">
      <c r="U1686" s="259" t="s">
        <v>59</v>
      </c>
      <c r="V1686" s="259" t="s">
        <v>4346</v>
      </c>
      <c r="W1686" s="259">
        <v>3130002</v>
      </c>
    </row>
    <row r="1687" spans="21:23">
      <c r="U1687" s="259" t="s">
        <v>59</v>
      </c>
      <c r="V1687" s="259" t="s">
        <v>4350</v>
      </c>
      <c r="W1687" s="259">
        <v>3130051</v>
      </c>
    </row>
    <row r="1688" spans="21:23">
      <c r="U1688" s="259" t="s">
        <v>59</v>
      </c>
      <c r="V1688" s="259" t="s">
        <v>4354</v>
      </c>
      <c r="W1688" s="259">
        <v>3130101</v>
      </c>
    </row>
    <row r="1689" spans="21:23">
      <c r="U1689" s="259" t="s">
        <v>59</v>
      </c>
      <c r="V1689" s="259" t="s">
        <v>4359</v>
      </c>
      <c r="W1689" s="259">
        <v>3130200</v>
      </c>
    </row>
    <row r="1690" spans="21:23">
      <c r="U1690" s="259" t="s">
        <v>59</v>
      </c>
      <c r="V1690" s="259" t="s">
        <v>4363</v>
      </c>
      <c r="W1690" s="259">
        <v>3130309</v>
      </c>
    </row>
    <row r="1691" spans="21:23">
      <c r="U1691" s="259" t="s">
        <v>59</v>
      </c>
      <c r="V1691" s="259" t="s">
        <v>4367</v>
      </c>
      <c r="W1691" s="259">
        <v>3130408</v>
      </c>
    </row>
    <row r="1692" spans="21:23">
      <c r="U1692" s="259" t="s">
        <v>59</v>
      </c>
      <c r="V1692" s="259" t="s">
        <v>4372</v>
      </c>
      <c r="W1692" s="259">
        <v>3130507</v>
      </c>
    </row>
    <row r="1693" spans="21:23">
      <c r="U1693" s="259" t="s">
        <v>59</v>
      </c>
      <c r="V1693" s="259" t="s">
        <v>4376</v>
      </c>
      <c r="W1693" s="259">
        <v>3130556</v>
      </c>
    </row>
    <row r="1694" spans="21:23">
      <c r="U1694" s="259" t="s">
        <v>59</v>
      </c>
      <c r="V1694" s="259" t="s">
        <v>4381</v>
      </c>
      <c r="W1694" s="259">
        <v>3130606</v>
      </c>
    </row>
    <row r="1695" spans="21:23">
      <c r="U1695" s="259" t="s">
        <v>59</v>
      </c>
      <c r="V1695" s="259" t="s">
        <v>4386</v>
      </c>
      <c r="W1695" s="259">
        <v>3130655</v>
      </c>
    </row>
    <row r="1696" spans="21:23">
      <c r="U1696" s="259" t="s">
        <v>59</v>
      </c>
      <c r="V1696" s="259" t="s">
        <v>2941</v>
      </c>
      <c r="W1696" s="259">
        <v>3130705</v>
      </c>
    </row>
    <row r="1697" spans="21:23">
      <c r="U1697" s="259" t="s">
        <v>59</v>
      </c>
      <c r="V1697" s="259" t="s">
        <v>4395</v>
      </c>
      <c r="W1697" s="259">
        <v>3130804</v>
      </c>
    </row>
    <row r="1698" spans="21:23">
      <c r="U1698" s="259" t="s">
        <v>59</v>
      </c>
      <c r="V1698" s="259" t="s">
        <v>4400</v>
      </c>
      <c r="W1698" s="259">
        <v>3130903</v>
      </c>
    </row>
    <row r="1699" spans="21:23">
      <c r="U1699" s="259" t="s">
        <v>59</v>
      </c>
      <c r="V1699" s="259" t="s">
        <v>4404</v>
      </c>
      <c r="W1699" s="259">
        <v>3131000</v>
      </c>
    </row>
    <row r="1700" spans="21:23">
      <c r="U1700" s="259" t="s">
        <v>59</v>
      </c>
      <c r="V1700" s="259" t="s">
        <v>4409</v>
      </c>
      <c r="W1700" s="259">
        <v>3131109</v>
      </c>
    </row>
    <row r="1701" spans="21:23">
      <c r="U1701" s="259" t="s">
        <v>59</v>
      </c>
      <c r="V1701" s="259" t="s">
        <v>4414</v>
      </c>
      <c r="W1701" s="259">
        <v>3131158</v>
      </c>
    </row>
    <row r="1702" spans="21:23">
      <c r="U1702" s="259" t="s">
        <v>59</v>
      </c>
      <c r="V1702" s="259" t="s">
        <v>4419</v>
      </c>
      <c r="W1702" s="259">
        <v>3131208</v>
      </c>
    </row>
    <row r="1703" spans="21:23">
      <c r="U1703" s="259" t="s">
        <v>59</v>
      </c>
      <c r="V1703" s="259" t="s">
        <v>4423</v>
      </c>
      <c r="W1703" s="259">
        <v>3131307</v>
      </c>
    </row>
    <row r="1704" spans="21:23">
      <c r="U1704" s="259" t="s">
        <v>59</v>
      </c>
      <c r="V1704" s="259" t="s">
        <v>4428</v>
      </c>
      <c r="W1704" s="259">
        <v>3131406</v>
      </c>
    </row>
    <row r="1705" spans="21:23">
      <c r="U1705" s="259" t="s">
        <v>59</v>
      </c>
      <c r="V1705" s="259" t="s">
        <v>4433</v>
      </c>
      <c r="W1705" s="259">
        <v>3131505</v>
      </c>
    </row>
    <row r="1706" spans="21:23">
      <c r="U1706" s="259" t="s">
        <v>59</v>
      </c>
      <c r="V1706" s="259" t="s">
        <v>4438</v>
      </c>
      <c r="W1706" s="259">
        <v>3131604</v>
      </c>
    </row>
    <row r="1707" spans="21:23">
      <c r="U1707" s="259" t="s">
        <v>59</v>
      </c>
      <c r="V1707" s="259" t="s">
        <v>4442</v>
      </c>
      <c r="W1707" s="259">
        <v>3131703</v>
      </c>
    </row>
    <row r="1708" spans="21:23">
      <c r="U1708" s="259" t="s">
        <v>59</v>
      </c>
      <c r="V1708" s="259" t="s">
        <v>4447</v>
      </c>
      <c r="W1708" s="259">
        <v>3131802</v>
      </c>
    </row>
    <row r="1709" spans="21:23">
      <c r="U1709" s="259" t="s">
        <v>59</v>
      </c>
      <c r="V1709" s="259" t="s">
        <v>4452</v>
      </c>
      <c r="W1709" s="259">
        <v>3131901</v>
      </c>
    </row>
    <row r="1710" spans="21:23">
      <c r="U1710" s="259" t="s">
        <v>59</v>
      </c>
      <c r="V1710" s="259" t="s">
        <v>4457</v>
      </c>
      <c r="W1710" s="259">
        <v>3132008</v>
      </c>
    </row>
    <row r="1711" spans="21:23">
      <c r="U1711" s="259" t="s">
        <v>59</v>
      </c>
      <c r="V1711" s="259" t="s">
        <v>4462</v>
      </c>
      <c r="W1711" s="259">
        <v>3132107</v>
      </c>
    </row>
    <row r="1712" spans="21:23">
      <c r="U1712" s="259" t="s">
        <v>59</v>
      </c>
      <c r="V1712" s="259" t="s">
        <v>4467</v>
      </c>
      <c r="W1712" s="259">
        <v>3132206</v>
      </c>
    </row>
    <row r="1713" spans="21:23">
      <c r="U1713" s="259" t="s">
        <v>59</v>
      </c>
      <c r="V1713" s="259" t="s">
        <v>4471</v>
      </c>
      <c r="W1713" s="259">
        <v>3132305</v>
      </c>
    </row>
    <row r="1714" spans="21:23">
      <c r="U1714" s="259" t="s">
        <v>59</v>
      </c>
      <c r="V1714" s="259" t="s">
        <v>4476</v>
      </c>
      <c r="W1714" s="259">
        <v>3132404</v>
      </c>
    </row>
    <row r="1715" spans="21:23">
      <c r="U1715" s="259" t="s">
        <v>59</v>
      </c>
      <c r="V1715" s="259" t="s">
        <v>4481</v>
      </c>
      <c r="W1715" s="259">
        <v>3132503</v>
      </c>
    </row>
    <row r="1716" spans="21:23">
      <c r="U1716" s="259" t="s">
        <v>59</v>
      </c>
      <c r="V1716" s="259" t="s">
        <v>4486</v>
      </c>
      <c r="W1716" s="259">
        <v>3132602</v>
      </c>
    </row>
    <row r="1717" spans="21:23">
      <c r="U1717" s="259" t="s">
        <v>59</v>
      </c>
      <c r="V1717" s="259" t="s">
        <v>4491</v>
      </c>
      <c r="W1717" s="259">
        <v>3132701</v>
      </c>
    </row>
    <row r="1718" spans="21:23">
      <c r="U1718" s="259" t="s">
        <v>59</v>
      </c>
      <c r="V1718" s="259" t="s">
        <v>4496</v>
      </c>
      <c r="W1718" s="259">
        <v>3132800</v>
      </c>
    </row>
    <row r="1719" spans="21:23">
      <c r="U1719" s="259" t="s">
        <v>59</v>
      </c>
      <c r="V1719" s="259" t="s">
        <v>4501</v>
      </c>
      <c r="W1719" s="259">
        <v>3132909</v>
      </c>
    </row>
    <row r="1720" spans="21:23">
      <c r="U1720" s="259" t="s">
        <v>59</v>
      </c>
      <c r="V1720" s="259" t="s">
        <v>4506</v>
      </c>
      <c r="W1720" s="259">
        <v>3133006</v>
      </c>
    </row>
    <row r="1721" spans="21:23">
      <c r="U1721" s="259" t="s">
        <v>59</v>
      </c>
      <c r="V1721" s="259" t="s">
        <v>4510</v>
      </c>
      <c r="W1721" s="259">
        <v>3133105</v>
      </c>
    </row>
    <row r="1722" spans="21:23">
      <c r="U1722" s="259" t="s">
        <v>59</v>
      </c>
      <c r="V1722" s="259" t="s">
        <v>4515</v>
      </c>
      <c r="W1722" s="259">
        <v>3133204</v>
      </c>
    </row>
    <row r="1723" spans="21:23">
      <c r="U1723" s="259" t="s">
        <v>59</v>
      </c>
      <c r="V1723" s="259" t="s">
        <v>4520</v>
      </c>
      <c r="W1723" s="259">
        <v>3133303</v>
      </c>
    </row>
    <row r="1724" spans="21:23">
      <c r="U1724" s="259" t="s">
        <v>59</v>
      </c>
      <c r="V1724" s="259" t="s">
        <v>4525</v>
      </c>
      <c r="W1724" s="259">
        <v>3133402</v>
      </c>
    </row>
    <row r="1725" spans="21:23">
      <c r="U1725" s="259" t="s">
        <v>59</v>
      </c>
      <c r="V1725" s="259" t="s">
        <v>4530</v>
      </c>
      <c r="W1725" s="259">
        <v>3133501</v>
      </c>
    </row>
    <row r="1726" spans="21:23">
      <c r="U1726" s="259" t="s">
        <v>59</v>
      </c>
      <c r="V1726" s="259" t="s">
        <v>3929</v>
      </c>
      <c r="W1726" s="259">
        <v>3133600</v>
      </c>
    </row>
    <row r="1727" spans="21:23">
      <c r="U1727" s="259" t="s">
        <v>59</v>
      </c>
      <c r="V1727" s="259" t="s">
        <v>4539</v>
      </c>
      <c r="W1727" s="259">
        <v>3133709</v>
      </c>
    </row>
    <row r="1728" spans="21:23">
      <c r="U1728" s="259" t="s">
        <v>59</v>
      </c>
      <c r="V1728" s="259" t="s">
        <v>4543</v>
      </c>
      <c r="W1728" s="259">
        <v>3133758</v>
      </c>
    </row>
    <row r="1729" spans="21:23">
      <c r="U1729" s="259" t="s">
        <v>59</v>
      </c>
      <c r="V1729" s="259" t="s">
        <v>4548</v>
      </c>
      <c r="W1729" s="259">
        <v>3133808</v>
      </c>
    </row>
    <row r="1730" spans="21:23">
      <c r="U1730" s="259" t="s">
        <v>59</v>
      </c>
      <c r="V1730" s="259" t="s">
        <v>4553</v>
      </c>
      <c r="W1730" s="259">
        <v>3133907</v>
      </c>
    </row>
    <row r="1731" spans="21:23">
      <c r="U1731" s="259" t="s">
        <v>59</v>
      </c>
      <c r="V1731" s="259" t="s">
        <v>4558</v>
      </c>
      <c r="W1731" s="259">
        <v>3134004</v>
      </c>
    </row>
    <row r="1732" spans="21:23">
      <c r="U1732" s="259" t="s">
        <v>59</v>
      </c>
      <c r="V1732" s="259" t="s">
        <v>4562</v>
      </c>
      <c r="W1732" s="259">
        <v>3134103</v>
      </c>
    </row>
    <row r="1733" spans="21:23">
      <c r="U1733" s="259" t="s">
        <v>59</v>
      </c>
      <c r="V1733" s="259" t="s">
        <v>4566</v>
      </c>
      <c r="W1733" s="259">
        <v>3134202</v>
      </c>
    </row>
    <row r="1734" spans="21:23">
      <c r="U1734" s="259" t="s">
        <v>59</v>
      </c>
      <c r="V1734" s="259" t="s">
        <v>4570</v>
      </c>
      <c r="W1734" s="259">
        <v>3134301</v>
      </c>
    </row>
    <row r="1735" spans="21:23">
      <c r="U1735" s="259" t="s">
        <v>59</v>
      </c>
      <c r="V1735" s="259" t="s">
        <v>4575</v>
      </c>
      <c r="W1735" s="259">
        <v>3134400</v>
      </c>
    </row>
    <row r="1736" spans="21:23">
      <c r="U1736" s="259" t="s">
        <v>59</v>
      </c>
      <c r="V1736" s="259" t="s">
        <v>4580</v>
      </c>
      <c r="W1736" s="259">
        <v>3134509</v>
      </c>
    </row>
    <row r="1737" spans="21:23">
      <c r="U1737" s="259" t="s">
        <v>59</v>
      </c>
      <c r="V1737" s="259" t="s">
        <v>4585</v>
      </c>
      <c r="W1737" s="259">
        <v>3134608</v>
      </c>
    </row>
    <row r="1738" spans="21:23">
      <c r="U1738" s="259" t="s">
        <v>59</v>
      </c>
      <c r="V1738" s="259" t="s">
        <v>4589</v>
      </c>
      <c r="W1738" s="259">
        <v>3134707</v>
      </c>
    </row>
    <row r="1739" spans="21:23">
      <c r="U1739" s="259" t="s">
        <v>59</v>
      </c>
      <c r="V1739" s="259" t="s">
        <v>4594</v>
      </c>
      <c r="W1739" s="259">
        <v>3134806</v>
      </c>
    </row>
    <row r="1740" spans="21:23">
      <c r="U1740" s="259" t="s">
        <v>59</v>
      </c>
      <c r="V1740" s="259" t="s">
        <v>3683</v>
      </c>
      <c r="W1740" s="259">
        <v>3134905</v>
      </c>
    </row>
    <row r="1741" spans="21:23">
      <c r="U1741" s="259" t="s">
        <v>59</v>
      </c>
      <c r="V1741" s="259" t="s">
        <v>4602</v>
      </c>
      <c r="W1741" s="259">
        <v>3135001</v>
      </c>
    </row>
    <row r="1742" spans="21:23">
      <c r="U1742" s="259" t="s">
        <v>59</v>
      </c>
      <c r="V1742" s="259" t="s">
        <v>4607</v>
      </c>
      <c r="W1742" s="259">
        <v>3135050</v>
      </c>
    </row>
    <row r="1743" spans="21:23">
      <c r="U1743" s="259" t="s">
        <v>59</v>
      </c>
      <c r="V1743" s="259" t="s">
        <v>4612</v>
      </c>
      <c r="W1743" s="259">
        <v>3135076</v>
      </c>
    </row>
    <row r="1744" spans="21:23">
      <c r="U1744" s="259" t="s">
        <v>59</v>
      </c>
      <c r="V1744" s="259" t="s">
        <v>4616</v>
      </c>
      <c r="W1744" s="259">
        <v>3135100</v>
      </c>
    </row>
    <row r="1745" spans="21:23">
      <c r="U1745" s="259" t="s">
        <v>59</v>
      </c>
      <c r="V1745" s="259" t="s">
        <v>4621</v>
      </c>
      <c r="W1745" s="259">
        <v>3135209</v>
      </c>
    </row>
    <row r="1746" spans="21:23">
      <c r="U1746" s="259" t="s">
        <v>59</v>
      </c>
      <c r="V1746" s="259" t="s">
        <v>4626</v>
      </c>
      <c r="W1746" s="259">
        <v>3135308</v>
      </c>
    </row>
    <row r="1747" spans="21:23">
      <c r="U1747" s="259" t="s">
        <v>59</v>
      </c>
      <c r="V1747" s="259" t="s">
        <v>4629</v>
      </c>
      <c r="W1747" s="259">
        <v>3135357</v>
      </c>
    </row>
    <row r="1748" spans="21:23">
      <c r="U1748" s="259" t="s">
        <v>59</v>
      </c>
      <c r="V1748" s="259" t="s">
        <v>4633</v>
      </c>
      <c r="W1748" s="259">
        <v>3135407</v>
      </c>
    </row>
    <row r="1749" spans="21:23">
      <c r="U1749" s="259" t="s">
        <v>59</v>
      </c>
      <c r="V1749" s="259" t="s">
        <v>4637</v>
      </c>
      <c r="W1749" s="259">
        <v>3135456</v>
      </c>
    </row>
    <row r="1750" spans="21:23">
      <c r="U1750" s="259" t="s">
        <v>59</v>
      </c>
      <c r="V1750" s="259" t="s">
        <v>4640</v>
      </c>
      <c r="W1750" s="259">
        <v>3135506</v>
      </c>
    </row>
    <row r="1751" spans="21:23">
      <c r="U1751" s="259" t="s">
        <v>59</v>
      </c>
      <c r="V1751" s="259" t="s">
        <v>4642</v>
      </c>
      <c r="W1751" s="259">
        <v>3135605</v>
      </c>
    </row>
    <row r="1752" spans="21:23">
      <c r="U1752" s="259" t="s">
        <v>59</v>
      </c>
      <c r="V1752" s="259" t="s">
        <v>4646</v>
      </c>
      <c r="W1752" s="259">
        <v>3135704</v>
      </c>
    </row>
    <row r="1753" spans="21:23">
      <c r="U1753" s="259" t="s">
        <v>59</v>
      </c>
      <c r="V1753" s="259" t="s">
        <v>4650</v>
      </c>
      <c r="W1753" s="259">
        <v>3135803</v>
      </c>
    </row>
    <row r="1754" spans="21:23">
      <c r="U1754" s="259" t="s">
        <v>59</v>
      </c>
      <c r="V1754" s="259" t="s">
        <v>4654</v>
      </c>
      <c r="W1754" s="259">
        <v>3135902</v>
      </c>
    </row>
    <row r="1755" spans="21:23">
      <c r="U1755" s="259" t="s">
        <v>59</v>
      </c>
      <c r="V1755" s="259" t="s">
        <v>4658</v>
      </c>
      <c r="W1755" s="259">
        <v>3136009</v>
      </c>
    </row>
    <row r="1756" spans="21:23">
      <c r="U1756" s="259" t="s">
        <v>59</v>
      </c>
      <c r="V1756" s="259" t="s">
        <v>4662</v>
      </c>
      <c r="W1756" s="259">
        <v>3136108</v>
      </c>
    </row>
    <row r="1757" spans="21:23">
      <c r="U1757" s="259" t="s">
        <v>59</v>
      </c>
      <c r="V1757" s="259" t="s">
        <v>4665</v>
      </c>
      <c r="W1757" s="259">
        <v>3136207</v>
      </c>
    </row>
    <row r="1758" spans="21:23">
      <c r="U1758" s="259" t="s">
        <v>59</v>
      </c>
      <c r="V1758" s="259" t="s">
        <v>4669</v>
      </c>
      <c r="W1758" s="259">
        <v>3136306</v>
      </c>
    </row>
    <row r="1759" spans="21:23">
      <c r="U1759" s="259" t="s">
        <v>59</v>
      </c>
      <c r="V1759" s="259" t="s">
        <v>4673</v>
      </c>
      <c r="W1759" s="259">
        <v>3136405</v>
      </c>
    </row>
    <row r="1760" spans="21:23">
      <c r="U1760" s="259" t="s">
        <v>59</v>
      </c>
      <c r="V1760" s="259" t="s">
        <v>4677</v>
      </c>
      <c r="W1760" s="259">
        <v>3136504</v>
      </c>
    </row>
    <row r="1761" spans="21:23">
      <c r="U1761" s="259" t="s">
        <v>59</v>
      </c>
      <c r="V1761" s="259" t="s">
        <v>4681</v>
      </c>
      <c r="W1761" s="259">
        <v>3136520</v>
      </c>
    </row>
    <row r="1762" spans="21:23">
      <c r="U1762" s="259" t="s">
        <v>59</v>
      </c>
      <c r="V1762" s="259" t="s">
        <v>4685</v>
      </c>
      <c r="W1762" s="259">
        <v>3136553</v>
      </c>
    </row>
    <row r="1763" spans="21:23">
      <c r="U1763" s="259" t="s">
        <v>59</v>
      </c>
      <c r="V1763" s="259" t="s">
        <v>4689</v>
      </c>
      <c r="W1763" s="259">
        <v>3136579</v>
      </c>
    </row>
    <row r="1764" spans="21:23">
      <c r="U1764" s="259" t="s">
        <v>59</v>
      </c>
      <c r="V1764" s="259" t="s">
        <v>4692</v>
      </c>
      <c r="W1764" s="259">
        <v>3136652</v>
      </c>
    </row>
    <row r="1765" spans="21:23">
      <c r="U1765" s="259" t="s">
        <v>59</v>
      </c>
      <c r="V1765" s="259" t="s">
        <v>4695</v>
      </c>
      <c r="W1765" s="259">
        <v>3136702</v>
      </c>
    </row>
    <row r="1766" spans="21:23">
      <c r="U1766" s="259" t="s">
        <v>59</v>
      </c>
      <c r="V1766" s="259" t="s">
        <v>4698</v>
      </c>
      <c r="W1766" s="259">
        <v>3136801</v>
      </c>
    </row>
    <row r="1767" spans="21:23">
      <c r="U1767" s="259" t="s">
        <v>59</v>
      </c>
      <c r="V1767" s="259" t="s">
        <v>4701</v>
      </c>
      <c r="W1767" s="259">
        <v>3136900</v>
      </c>
    </row>
    <row r="1768" spans="21:23">
      <c r="U1768" s="259" t="s">
        <v>59</v>
      </c>
      <c r="V1768" s="259" t="s">
        <v>4703</v>
      </c>
      <c r="W1768" s="259">
        <v>3136959</v>
      </c>
    </row>
    <row r="1769" spans="21:23">
      <c r="U1769" s="259" t="s">
        <v>59</v>
      </c>
      <c r="V1769" s="259" t="s">
        <v>4706</v>
      </c>
      <c r="W1769" s="259">
        <v>3137007</v>
      </c>
    </row>
    <row r="1770" spans="21:23">
      <c r="U1770" s="259" t="s">
        <v>59</v>
      </c>
      <c r="V1770" s="259" t="s">
        <v>4709</v>
      </c>
      <c r="W1770" s="259">
        <v>3137106</v>
      </c>
    </row>
    <row r="1771" spans="21:23">
      <c r="U1771" s="259" t="s">
        <v>59</v>
      </c>
      <c r="V1771" s="259" t="s">
        <v>4712</v>
      </c>
      <c r="W1771" s="259">
        <v>3137205</v>
      </c>
    </row>
    <row r="1772" spans="21:23">
      <c r="U1772" s="259" t="s">
        <v>59</v>
      </c>
      <c r="V1772" s="259" t="s">
        <v>4715</v>
      </c>
      <c r="W1772" s="259">
        <v>3137304</v>
      </c>
    </row>
    <row r="1773" spans="21:23">
      <c r="U1773" s="259" t="s">
        <v>59</v>
      </c>
      <c r="V1773" s="259" t="s">
        <v>4718</v>
      </c>
      <c r="W1773" s="259">
        <v>3137403</v>
      </c>
    </row>
    <row r="1774" spans="21:23">
      <c r="U1774" s="259" t="s">
        <v>59</v>
      </c>
      <c r="V1774" s="259" t="s">
        <v>4721</v>
      </c>
      <c r="W1774" s="259">
        <v>3137502</v>
      </c>
    </row>
    <row r="1775" spans="21:23">
      <c r="U1775" s="259" t="s">
        <v>59</v>
      </c>
      <c r="V1775" s="259" t="s">
        <v>2212</v>
      </c>
      <c r="W1775" s="259">
        <v>3137536</v>
      </c>
    </row>
    <row r="1776" spans="21:23">
      <c r="U1776" s="259" t="s">
        <v>59</v>
      </c>
      <c r="V1776" s="259" t="s">
        <v>2688</v>
      </c>
      <c r="W1776" s="259">
        <v>3137601</v>
      </c>
    </row>
    <row r="1777" spans="21:23">
      <c r="U1777" s="259" t="s">
        <v>59</v>
      </c>
      <c r="V1777" s="259" t="s">
        <v>4728</v>
      </c>
      <c r="W1777" s="259">
        <v>3137700</v>
      </c>
    </row>
    <row r="1778" spans="21:23">
      <c r="U1778" s="259" t="s">
        <v>59</v>
      </c>
      <c r="V1778" s="259" t="s">
        <v>4731</v>
      </c>
      <c r="W1778" s="259">
        <v>3137809</v>
      </c>
    </row>
    <row r="1779" spans="21:23">
      <c r="U1779" s="259" t="s">
        <v>59</v>
      </c>
      <c r="V1779" s="259" t="s">
        <v>4733</v>
      </c>
      <c r="W1779" s="259">
        <v>3137908</v>
      </c>
    </row>
    <row r="1780" spans="21:23">
      <c r="U1780" s="259" t="s">
        <v>59</v>
      </c>
      <c r="V1780" s="259" t="s">
        <v>3350</v>
      </c>
      <c r="W1780" s="259">
        <v>3138005</v>
      </c>
    </row>
    <row r="1781" spans="21:23">
      <c r="U1781" s="259" t="s">
        <v>59</v>
      </c>
      <c r="V1781" s="259" t="s">
        <v>4738</v>
      </c>
      <c r="W1781" s="259">
        <v>3138104</v>
      </c>
    </row>
    <row r="1782" spans="21:23">
      <c r="U1782" s="259" t="s">
        <v>59</v>
      </c>
      <c r="V1782" s="259" t="s">
        <v>4741</v>
      </c>
      <c r="W1782" s="259">
        <v>3138203</v>
      </c>
    </row>
    <row r="1783" spans="21:23">
      <c r="U1783" s="259" t="s">
        <v>59</v>
      </c>
      <c r="V1783" s="259" t="s">
        <v>4743</v>
      </c>
      <c r="W1783" s="259">
        <v>3138302</v>
      </c>
    </row>
    <row r="1784" spans="21:23">
      <c r="U1784" s="259" t="s">
        <v>59</v>
      </c>
      <c r="V1784" s="259" t="s">
        <v>4745</v>
      </c>
      <c r="W1784" s="259">
        <v>3138351</v>
      </c>
    </row>
    <row r="1785" spans="21:23">
      <c r="U1785" s="259" t="s">
        <v>59</v>
      </c>
      <c r="V1785" s="259" t="s">
        <v>4748</v>
      </c>
      <c r="W1785" s="259">
        <v>3138401</v>
      </c>
    </row>
    <row r="1786" spans="21:23">
      <c r="U1786" s="259" t="s">
        <v>59</v>
      </c>
      <c r="V1786" s="259" t="s">
        <v>4750</v>
      </c>
      <c r="W1786" s="259">
        <v>3138500</v>
      </c>
    </row>
    <row r="1787" spans="21:23">
      <c r="U1787" s="259" t="s">
        <v>59</v>
      </c>
      <c r="V1787" s="259" t="s">
        <v>4753</v>
      </c>
      <c r="W1787" s="259">
        <v>3138609</v>
      </c>
    </row>
    <row r="1788" spans="21:23">
      <c r="U1788" s="259" t="s">
        <v>59</v>
      </c>
      <c r="V1788" s="259" t="s">
        <v>4756</v>
      </c>
      <c r="W1788" s="259">
        <v>3138625</v>
      </c>
    </row>
    <row r="1789" spans="21:23">
      <c r="U1789" s="259" t="s">
        <v>59</v>
      </c>
      <c r="V1789" s="259" t="s">
        <v>4759</v>
      </c>
      <c r="W1789" s="259">
        <v>3138658</v>
      </c>
    </row>
    <row r="1790" spans="21:23">
      <c r="U1790" s="259" t="s">
        <v>59</v>
      </c>
      <c r="V1790" s="259" t="s">
        <v>4762</v>
      </c>
      <c r="W1790" s="259">
        <v>3138674</v>
      </c>
    </row>
    <row r="1791" spans="21:23">
      <c r="U1791" s="259" t="s">
        <v>59</v>
      </c>
      <c r="V1791" s="259" t="s">
        <v>4764</v>
      </c>
      <c r="W1791" s="259">
        <v>3138682</v>
      </c>
    </row>
    <row r="1792" spans="21:23">
      <c r="U1792" s="259" t="s">
        <v>59</v>
      </c>
      <c r="V1792" s="259" t="s">
        <v>4765</v>
      </c>
      <c r="W1792" s="259">
        <v>3138708</v>
      </c>
    </row>
    <row r="1793" spans="21:23">
      <c r="U1793" s="259" t="s">
        <v>59</v>
      </c>
      <c r="V1793" s="259" t="s">
        <v>4768</v>
      </c>
      <c r="W1793" s="259">
        <v>3138807</v>
      </c>
    </row>
    <row r="1794" spans="21:23">
      <c r="U1794" s="259" t="s">
        <v>59</v>
      </c>
      <c r="V1794" s="259" t="s">
        <v>4771</v>
      </c>
      <c r="W1794" s="259">
        <v>3138906</v>
      </c>
    </row>
    <row r="1795" spans="21:23">
      <c r="U1795" s="259" t="s">
        <v>59</v>
      </c>
      <c r="V1795" s="259" t="s">
        <v>4774</v>
      </c>
      <c r="W1795" s="259">
        <v>3139003</v>
      </c>
    </row>
    <row r="1796" spans="21:23">
      <c r="U1796" s="259" t="s">
        <v>59</v>
      </c>
      <c r="V1796" s="259" t="s">
        <v>4777</v>
      </c>
      <c r="W1796" s="259">
        <v>3139102</v>
      </c>
    </row>
    <row r="1797" spans="21:23">
      <c r="U1797" s="259" t="s">
        <v>59</v>
      </c>
      <c r="V1797" s="259" t="s">
        <v>4780</v>
      </c>
      <c r="W1797" s="259">
        <v>3139201</v>
      </c>
    </row>
    <row r="1798" spans="21:23">
      <c r="U1798" s="259" t="s">
        <v>59</v>
      </c>
      <c r="V1798" s="259" t="s">
        <v>4783</v>
      </c>
      <c r="W1798" s="259">
        <v>3139250</v>
      </c>
    </row>
    <row r="1799" spans="21:23">
      <c r="U1799" s="259" t="s">
        <v>59</v>
      </c>
      <c r="V1799" s="259" t="s">
        <v>4786</v>
      </c>
      <c r="W1799" s="259">
        <v>3139300</v>
      </c>
    </row>
    <row r="1800" spans="21:23">
      <c r="U1800" s="259" t="s">
        <v>59</v>
      </c>
      <c r="V1800" s="259" t="s">
        <v>4789</v>
      </c>
      <c r="W1800" s="259">
        <v>3139409</v>
      </c>
    </row>
    <row r="1801" spans="21:23">
      <c r="U1801" s="259" t="s">
        <v>59</v>
      </c>
      <c r="V1801" s="259" t="s">
        <v>4792</v>
      </c>
      <c r="W1801" s="259">
        <v>3139508</v>
      </c>
    </row>
    <row r="1802" spans="21:23">
      <c r="U1802" s="259" t="s">
        <v>59</v>
      </c>
      <c r="V1802" s="259" t="s">
        <v>4795</v>
      </c>
      <c r="W1802" s="259">
        <v>3139607</v>
      </c>
    </row>
    <row r="1803" spans="21:23">
      <c r="U1803" s="259" t="s">
        <v>59</v>
      </c>
      <c r="V1803" s="259" t="s">
        <v>4798</v>
      </c>
      <c r="W1803" s="259">
        <v>3139805</v>
      </c>
    </row>
    <row r="1804" spans="21:23">
      <c r="U1804" s="259" t="s">
        <v>59</v>
      </c>
      <c r="V1804" s="259" t="s">
        <v>4801</v>
      </c>
      <c r="W1804" s="259">
        <v>3139706</v>
      </c>
    </row>
    <row r="1805" spans="21:23">
      <c r="U1805" s="259" t="s">
        <v>59</v>
      </c>
      <c r="V1805" s="259" t="s">
        <v>4804</v>
      </c>
      <c r="W1805" s="259">
        <v>3139904</v>
      </c>
    </row>
    <row r="1806" spans="21:23">
      <c r="U1806" s="259" t="s">
        <v>59</v>
      </c>
      <c r="V1806" s="259" t="s">
        <v>4807</v>
      </c>
      <c r="W1806" s="259">
        <v>3140001</v>
      </c>
    </row>
    <row r="1807" spans="21:23">
      <c r="U1807" s="259" t="s">
        <v>59</v>
      </c>
      <c r="V1807" s="259" t="s">
        <v>4810</v>
      </c>
      <c r="W1807" s="259">
        <v>3140100</v>
      </c>
    </row>
    <row r="1808" spans="21:23">
      <c r="U1808" s="259" t="s">
        <v>59</v>
      </c>
      <c r="V1808" s="259" t="s">
        <v>4813</v>
      </c>
      <c r="W1808" s="259">
        <v>3140159</v>
      </c>
    </row>
    <row r="1809" spans="21:23">
      <c r="U1809" s="259" t="s">
        <v>59</v>
      </c>
      <c r="V1809" s="259" t="s">
        <v>4815</v>
      </c>
      <c r="W1809" s="259">
        <v>3140209</v>
      </c>
    </row>
    <row r="1810" spans="21:23">
      <c r="U1810" s="259" t="s">
        <v>59</v>
      </c>
      <c r="V1810" s="259" t="s">
        <v>4817</v>
      </c>
      <c r="W1810" s="259">
        <v>3140308</v>
      </c>
    </row>
    <row r="1811" spans="21:23">
      <c r="U1811" s="259" t="s">
        <v>59</v>
      </c>
      <c r="V1811" s="259" t="s">
        <v>4820</v>
      </c>
      <c r="W1811" s="259">
        <v>3140407</v>
      </c>
    </row>
    <row r="1812" spans="21:23">
      <c r="U1812" s="259" t="s">
        <v>59</v>
      </c>
      <c r="V1812" s="259" t="s">
        <v>4823</v>
      </c>
      <c r="W1812" s="259">
        <v>3140506</v>
      </c>
    </row>
    <row r="1813" spans="21:23">
      <c r="U1813" s="259" t="s">
        <v>59</v>
      </c>
      <c r="V1813" s="259" t="s">
        <v>4826</v>
      </c>
      <c r="W1813" s="259">
        <v>3140530</v>
      </c>
    </row>
    <row r="1814" spans="21:23">
      <c r="U1814" s="259" t="s">
        <v>59</v>
      </c>
      <c r="V1814" s="259" t="s">
        <v>4829</v>
      </c>
      <c r="W1814" s="259">
        <v>3140555</v>
      </c>
    </row>
    <row r="1815" spans="21:23">
      <c r="U1815" s="259" t="s">
        <v>59</v>
      </c>
      <c r="V1815" s="259" t="s">
        <v>4832</v>
      </c>
      <c r="W1815" s="259">
        <v>3140605</v>
      </c>
    </row>
    <row r="1816" spans="21:23">
      <c r="U1816" s="259" t="s">
        <v>59</v>
      </c>
      <c r="V1816" s="259" t="s">
        <v>4835</v>
      </c>
      <c r="W1816" s="259">
        <v>3140704</v>
      </c>
    </row>
    <row r="1817" spans="21:23">
      <c r="U1817" s="259" t="s">
        <v>59</v>
      </c>
      <c r="V1817" s="259" t="s">
        <v>4838</v>
      </c>
      <c r="W1817" s="259">
        <v>3171501</v>
      </c>
    </row>
    <row r="1818" spans="21:23">
      <c r="U1818" s="259" t="s">
        <v>59</v>
      </c>
      <c r="V1818" s="259" t="s">
        <v>4841</v>
      </c>
      <c r="W1818" s="259">
        <v>3140803</v>
      </c>
    </row>
    <row r="1819" spans="21:23">
      <c r="U1819" s="259" t="s">
        <v>59</v>
      </c>
      <c r="V1819" s="259" t="s">
        <v>4844</v>
      </c>
      <c r="W1819" s="259">
        <v>3140852</v>
      </c>
    </row>
    <row r="1820" spans="21:23">
      <c r="U1820" s="259" t="s">
        <v>59</v>
      </c>
      <c r="V1820" s="259" t="s">
        <v>4847</v>
      </c>
      <c r="W1820" s="259">
        <v>3140902</v>
      </c>
    </row>
    <row r="1821" spans="21:23">
      <c r="U1821" s="259" t="s">
        <v>59</v>
      </c>
      <c r="V1821" s="259" t="s">
        <v>4850</v>
      </c>
      <c r="W1821" s="259">
        <v>3141009</v>
      </c>
    </row>
    <row r="1822" spans="21:23">
      <c r="U1822" s="259" t="s">
        <v>59</v>
      </c>
      <c r="V1822" s="259" t="s">
        <v>4853</v>
      </c>
      <c r="W1822" s="259">
        <v>3141108</v>
      </c>
    </row>
    <row r="1823" spans="21:23">
      <c r="U1823" s="259" t="s">
        <v>59</v>
      </c>
      <c r="V1823" s="259" t="s">
        <v>4856</v>
      </c>
      <c r="W1823" s="259">
        <v>3141207</v>
      </c>
    </row>
    <row r="1824" spans="21:23">
      <c r="U1824" s="259" t="s">
        <v>59</v>
      </c>
      <c r="V1824" s="259" t="s">
        <v>4859</v>
      </c>
      <c r="W1824" s="259">
        <v>3141306</v>
      </c>
    </row>
    <row r="1825" spans="21:23">
      <c r="U1825" s="259" t="s">
        <v>59</v>
      </c>
      <c r="V1825" s="259" t="s">
        <v>4862</v>
      </c>
      <c r="W1825" s="259">
        <v>3141405</v>
      </c>
    </row>
    <row r="1826" spans="21:23">
      <c r="U1826" s="259" t="s">
        <v>59</v>
      </c>
      <c r="V1826" s="259" t="s">
        <v>4865</v>
      </c>
      <c r="W1826" s="259">
        <v>3141504</v>
      </c>
    </row>
    <row r="1827" spans="21:23">
      <c r="U1827" s="259" t="s">
        <v>59</v>
      </c>
      <c r="V1827" s="259" t="s">
        <v>4868</v>
      </c>
      <c r="W1827" s="259">
        <v>3141603</v>
      </c>
    </row>
    <row r="1828" spans="21:23">
      <c r="U1828" s="259" t="s">
        <v>59</v>
      </c>
      <c r="V1828" s="259" t="s">
        <v>1083</v>
      </c>
      <c r="W1828" s="259">
        <v>3141702</v>
      </c>
    </row>
    <row r="1829" spans="21:23">
      <c r="U1829" s="259" t="s">
        <v>59</v>
      </c>
      <c r="V1829" s="259" t="s">
        <v>4872</v>
      </c>
      <c r="W1829" s="259">
        <v>3141801</v>
      </c>
    </row>
    <row r="1830" spans="21:23">
      <c r="U1830" s="259" t="s">
        <v>59</v>
      </c>
      <c r="V1830" s="259" t="s">
        <v>4875</v>
      </c>
      <c r="W1830" s="259">
        <v>3141900</v>
      </c>
    </row>
    <row r="1831" spans="21:23">
      <c r="U1831" s="259" t="s">
        <v>59</v>
      </c>
      <c r="V1831" s="259" t="s">
        <v>4878</v>
      </c>
      <c r="W1831" s="259">
        <v>3142007</v>
      </c>
    </row>
    <row r="1832" spans="21:23">
      <c r="U1832" s="259" t="s">
        <v>59</v>
      </c>
      <c r="V1832" s="259" t="s">
        <v>4881</v>
      </c>
      <c r="W1832" s="259">
        <v>3142106</v>
      </c>
    </row>
    <row r="1833" spans="21:23">
      <c r="U1833" s="259" t="s">
        <v>59</v>
      </c>
      <c r="V1833" s="259" t="s">
        <v>4884</v>
      </c>
      <c r="W1833" s="259">
        <v>3142205</v>
      </c>
    </row>
    <row r="1834" spans="21:23">
      <c r="U1834" s="259" t="s">
        <v>59</v>
      </c>
      <c r="V1834" s="259" t="s">
        <v>4887</v>
      </c>
      <c r="W1834" s="259">
        <v>3142254</v>
      </c>
    </row>
    <row r="1835" spans="21:23">
      <c r="U1835" s="259" t="s">
        <v>59</v>
      </c>
      <c r="V1835" s="259" t="s">
        <v>4890</v>
      </c>
      <c r="W1835" s="259">
        <v>3142304</v>
      </c>
    </row>
    <row r="1836" spans="21:23">
      <c r="U1836" s="259" t="s">
        <v>59</v>
      </c>
      <c r="V1836" s="259" t="s">
        <v>4893</v>
      </c>
      <c r="W1836" s="259">
        <v>3142403</v>
      </c>
    </row>
    <row r="1837" spans="21:23">
      <c r="U1837" s="259" t="s">
        <v>59</v>
      </c>
      <c r="V1837" s="259" t="s">
        <v>4896</v>
      </c>
      <c r="W1837" s="259">
        <v>3142502</v>
      </c>
    </row>
    <row r="1838" spans="21:23">
      <c r="U1838" s="259" t="s">
        <v>59</v>
      </c>
      <c r="V1838" s="259" t="s">
        <v>4899</v>
      </c>
      <c r="W1838" s="259">
        <v>3142601</v>
      </c>
    </row>
    <row r="1839" spans="21:23">
      <c r="U1839" s="259" t="s">
        <v>59</v>
      </c>
      <c r="V1839" s="259" t="s">
        <v>4902</v>
      </c>
      <c r="W1839" s="259">
        <v>3142700</v>
      </c>
    </row>
    <row r="1840" spans="21:23">
      <c r="U1840" s="259" t="s">
        <v>59</v>
      </c>
      <c r="V1840" s="259" t="s">
        <v>4905</v>
      </c>
      <c r="W1840" s="259">
        <v>3142809</v>
      </c>
    </row>
    <row r="1841" spans="21:23">
      <c r="U1841" s="259" t="s">
        <v>59</v>
      </c>
      <c r="V1841" s="259" t="s">
        <v>4907</v>
      </c>
      <c r="W1841" s="259">
        <v>3142908</v>
      </c>
    </row>
    <row r="1842" spans="21:23">
      <c r="U1842" s="259" t="s">
        <v>59</v>
      </c>
      <c r="V1842" s="259" t="s">
        <v>4910</v>
      </c>
      <c r="W1842" s="259">
        <v>3143005</v>
      </c>
    </row>
    <row r="1843" spans="21:23">
      <c r="U1843" s="259" t="s">
        <v>59</v>
      </c>
      <c r="V1843" s="259" t="s">
        <v>4913</v>
      </c>
      <c r="W1843" s="259">
        <v>3143104</v>
      </c>
    </row>
    <row r="1844" spans="21:23">
      <c r="U1844" s="259" t="s">
        <v>59</v>
      </c>
      <c r="V1844" s="259" t="s">
        <v>4916</v>
      </c>
      <c r="W1844" s="259">
        <v>3143153</v>
      </c>
    </row>
    <row r="1845" spans="21:23">
      <c r="U1845" s="259" t="s">
        <v>59</v>
      </c>
      <c r="V1845" s="259" t="s">
        <v>4918</v>
      </c>
      <c r="W1845" s="259">
        <v>3143203</v>
      </c>
    </row>
    <row r="1846" spans="21:23">
      <c r="U1846" s="259" t="s">
        <v>59</v>
      </c>
      <c r="V1846" s="259" t="s">
        <v>4920</v>
      </c>
      <c r="W1846" s="259">
        <v>3143401</v>
      </c>
    </row>
    <row r="1847" spans="21:23">
      <c r="U1847" s="259" t="s">
        <v>59</v>
      </c>
      <c r="V1847" s="259" t="s">
        <v>4922</v>
      </c>
      <c r="W1847" s="259">
        <v>3143302</v>
      </c>
    </row>
    <row r="1848" spans="21:23">
      <c r="U1848" s="259" t="s">
        <v>59</v>
      </c>
      <c r="V1848" s="259" t="s">
        <v>4924</v>
      </c>
      <c r="W1848" s="259">
        <v>3143450</v>
      </c>
    </row>
    <row r="1849" spans="21:23">
      <c r="U1849" s="259" t="s">
        <v>59</v>
      </c>
      <c r="V1849" s="259" t="s">
        <v>4926</v>
      </c>
      <c r="W1849" s="259">
        <v>3143500</v>
      </c>
    </row>
    <row r="1850" spans="21:23">
      <c r="U1850" s="259" t="s">
        <v>59</v>
      </c>
      <c r="V1850" s="259" t="s">
        <v>4928</v>
      </c>
      <c r="W1850" s="259">
        <v>3143609</v>
      </c>
    </row>
    <row r="1851" spans="21:23">
      <c r="U1851" s="259" t="s">
        <v>59</v>
      </c>
      <c r="V1851" s="259" t="s">
        <v>4930</v>
      </c>
      <c r="W1851" s="259">
        <v>3143708</v>
      </c>
    </row>
    <row r="1852" spans="21:23">
      <c r="U1852" s="259" t="s">
        <v>59</v>
      </c>
      <c r="V1852" s="259" t="s">
        <v>4932</v>
      </c>
      <c r="W1852" s="259">
        <v>3143807</v>
      </c>
    </row>
    <row r="1853" spans="21:23">
      <c r="U1853" s="259" t="s">
        <v>59</v>
      </c>
      <c r="V1853" s="259" t="s">
        <v>4934</v>
      </c>
      <c r="W1853" s="259">
        <v>3143906</v>
      </c>
    </row>
    <row r="1854" spans="21:23">
      <c r="U1854" s="259" t="s">
        <v>59</v>
      </c>
      <c r="V1854" s="259" t="s">
        <v>4936</v>
      </c>
      <c r="W1854" s="259">
        <v>3144003</v>
      </c>
    </row>
    <row r="1855" spans="21:23">
      <c r="U1855" s="259" t="s">
        <v>59</v>
      </c>
      <c r="V1855" s="259" t="s">
        <v>4938</v>
      </c>
      <c r="W1855" s="259">
        <v>3144102</v>
      </c>
    </row>
    <row r="1856" spans="21:23">
      <c r="U1856" s="259" t="s">
        <v>59</v>
      </c>
      <c r="V1856" s="259" t="s">
        <v>4939</v>
      </c>
      <c r="W1856" s="259">
        <v>3144201</v>
      </c>
    </row>
    <row r="1857" spans="21:23">
      <c r="U1857" s="259" t="s">
        <v>59</v>
      </c>
      <c r="V1857" s="259" t="s">
        <v>4941</v>
      </c>
      <c r="W1857" s="259">
        <v>3144300</v>
      </c>
    </row>
    <row r="1858" spans="21:23">
      <c r="U1858" s="259" t="s">
        <v>59</v>
      </c>
      <c r="V1858" s="259" t="s">
        <v>4943</v>
      </c>
      <c r="W1858" s="259">
        <v>3144359</v>
      </c>
    </row>
    <row r="1859" spans="21:23">
      <c r="U1859" s="259" t="s">
        <v>59</v>
      </c>
      <c r="V1859" s="259" t="s">
        <v>4945</v>
      </c>
      <c r="W1859" s="259">
        <v>3144375</v>
      </c>
    </row>
    <row r="1860" spans="21:23">
      <c r="U1860" s="259" t="s">
        <v>59</v>
      </c>
      <c r="V1860" s="259" t="s">
        <v>4947</v>
      </c>
      <c r="W1860" s="259">
        <v>3144409</v>
      </c>
    </row>
    <row r="1861" spans="21:23">
      <c r="U1861" s="259" t="s">
        <v>59</v>
      </c>
      <c r="V1861" s="259" t="s">
        <v>4949</v>
      </c>
      <c r="W1861" s="259">
        <v>3144508</v>
      </c>
    </row>
    <row r="1862" spans="21:23">
      <c r="U1862" s="259" t="s">
        <v>59</v>
      </c>
      <c r="V1862" s="259" t="s">
        <v>4951</v>
      </c>
      <c r="W1862" s="259">
        <v>3144607</v>
      </c>
    </row>
    <row r="1863" spans="21:23">
      <c r="U1863" s="259" t="s">
        <v>59</v>
      </c>
      <c r="V1863" s="259" t="s">
        <v>4953</v>
      </c>
      <c r="W1863" s="259">
        <v>3144656</v>
      </c>
    </row>
    <row r="1864" spans="21:23">
      <c r="U1864" s="259" t="s">
        <v>59</v>
      </c>
      <c r="V1864" s="259" t="s">
        <v>4955</v>
      </c>
      <c r="W1864" s="259">
        <v>3144672</v>
      </c>
    </row>
    <row r="1865" spans="21:23">
      <c r="U1865" s="259" t="s">
        <v>59</v>
      </c>
      <c r="V1865" s="259" t="s">
        <v>4957</v>
      </c>
      <c r="W1865" s="259">
        <v>3144706</v>
      </c>
    </row>
    <row r="1866" spans="21:23">
      <c r="U1866" s="259" t="s">
        <v>59</v>
      </c>
      <c r="V1866" s="259" t="s">
        <v>4959</v>
      </c>
      <c r="W1866" s="259">
        <v>3144805</v>
      </c>
    </row>
    <row r="1867" spans="21:23">
      <c r="U1867" s="259" t="s">
        <v>59</v>
      </c>
      <c r="V1867" s="259" t="s">
        <v>4961</v>
      </c>
      <c r="W1867" s="259">
        <v>3144904</v>
      </c>
    </row>
    <row r="1868" spans="21:23">
      <c r="U1868" s="259" t="s">
        <v>59</v>
      </c>
      <c r="V1868" s="259" t="s">
        <v>4963</v>
      </c>
      <c r="W1868" s="259">
        <v>3145000</v>
      </c>
    </row>
    <row r="1869" spans="21:23">
      <c r="U1869" s="259" t="s">
        <v>59</v>
      </c>
      <c r="V1869" s="259" t="s">
        <v>4965</v>
      </c>
      <c r="W1869" s="259">
        <v>3145059</v>
      </c>
    </row>
    <row r="1870" spans="21:23">
      <c r="U1870" s="259" t="s">
        <v>59</v>
      </c>
      <c r="V1870" s="259" t="s">
        <v>4967</v>
      </c>
      <c r="W1870" s="259">
        <v>3145109</v>
      </c>
    </row>
    <row r="1871" spans="21:23">
      <c r="U1871" s="259" t="s">
        <v>59</v>
      </c>
      <c r="V1871" s="259" t="s">
        <v>4969</v>
      </c>
      <c r="W1871" s="259">
        <v>3145208</v>
      </c>
    </row>
    <row r="1872" spans="21:23">
      <c r="U1872" s="259" t="s">
        <v>59</v>
      </c>
      <c r="V1872" s="259" t="s">
        <v>819</v>
      </c>
      <c r="W1872" s="259">
        <v>3136603</v>
      </c>
    </row>
    <row r="1873" spans="21:23">
      <c r="U1873" s="259" t="s">
        <v>59</v>
      </c>
      <c r="V1873" s="259" t="s">
        <v>4971</v>
      </c>
      <c r="W1873" s="259">
        <v>3145307</v>
      </c>
    </row>
    <row r="1874" spans="21:23">
      <c r="U1874" s="259" t="s">
        <v>59</v>
      </c>
      <c r="V1874" s="259" t="s">
        <v>4972</v>
      </c>
      <c r="W1874" s="259">
        <v>3145356</v>
      </c>
    </row>
    <row r="1875" spans="21:23">
      <c r="U1875" s="259" t="s">
        <v>59</v>
      </c>
      <c r="V1875" s="259" t="s">
        <v>4974</v>
      </c>
      <c r="W1875" s="259">
        <v>3145372</v>
      </c>
    </row>
    <row r="1876" spans="21:23">
      <c r="U1876" s="259" t="s">
        <v>59</v>
      </c>
      <c r="V1876" s="259" t="s">
        <v>4976</v>
      </c>
      <c r="W1876" s="259">
        <v>3145406</v>
      </c>
    </row>
    <row r="1877" spans="21:23">
      <c r="U1877" s="259" t="s">
        <v>59</v>
      </c>
      <c r="V1877" s="259" t="s">
        <v>4978</v>
      </c>
      <c r="W1877" s="259">
        <v>3145455</v>
      </c>
    </row>
    <row r="1878" spans="21:23">
      <c r="U1878" s="259" t="s">
        <v>59</v>
      </c>
      <c r="V1878" s="259" t="s">
        <v>4980</v>
      </c>
      <c r="W1878" s="259">
        <v>3145505</v>
      </c>
    </row>
    <row r="1879" spans="21:23">
      <c r="U1879" s="259" t="s">
        <v>59</v>
      </c>
      <c r="V1879" s="259" t="s">
        <v>4982</v>
      </c>
      <c r="W1879" s="259">
        <v>3145604</v>
      </c>
    </row>
    <row r="1880" spans="21:23">
      <c r="U1880" s="259" t="s">
        <v>59</v>
      </c>
      <c r="V1880" s="259" t="s">
        <v>4984</v>
      </c>
      <c r="W1880" s="259">
        <v>3145703</v>
      </c>
    </row>
    <row r="1881" spans="21:23">
      <c r="U1881" s="259" t="s">
        <v>59</v>
      </c>
      <c r="V1881" s="259" t="s">
        <v>4986</v>
      </c>
      <c r="W1881" s="259">
        <v>3145802</v>
      </c>
    </row>
    <row r="1882" spans="21:23">
      <c r="U1882" s="259" t="s">
        <v>59</v>
      </c>
      <c r="V1882" s="259" t="s">
        <v>4988</v>
      </c>
      <c r="W1882" s="259">
        <v>3145851</v>
      </c>
    </row>
    <row r="1883" spans="21:23">
      <c r="U1883" s="259" t="s">
        <v>59</v>
      </c>
      <c r="V1883" s="259" t="s">
        <v>4990</v>
      </c>
      <c r="W1883" s="259">
        <v>3145877</v>
      </c>
    </row>
    <row r="1884" spans="21:23">
      <c r="U1884" s="259" t="s">
        <v>59</v>
      </c>
      <c r="V1884" s="259" t="s">
        <v>1550</v>
      </c>
      <c r="W1884" s="259">
        <v>3145901</v>
      </c>
    </row>
    <row r="1885" spans="21:23">
      <c r="U1885" s="259" t="s">
        <v>59</v>
      </c>
      <c r="V1885" s="259" t="s">
        <v>4992</v>
      </c>
      <c r="W1885" s="259">
        <v>3146008</v>
      </c>
    </row>
    <row r="1886" spans="21:23">
      <c r="U1886" s="259" t="s">
        <v>59</v>
      </c>
      <c r="V1886" s="259" t="s">
        <v>4994</v>
      </c>
      <c r="W1886" s="259">
        <v>3146107</v>
      </c>
    </row>
    <row r="1887" spans="21:23">
      <c r="U1887" s="259" t="s">
        <v>59</v>
      </c>
      <c r="V1887" s="259" t="s">
        <v>4996</v>
      </c>
      <c r="W1887" s="259">
        <v>3146206</v>
      </c>
    </row>
    <row r="1888" spans="21:23">
      <c r="U1888" s="259" t="s">
        <v>59</v>
      </c>
      <c r="V1888" s="259" t="s">
        <v>4998</v>
      </c>
      <c r="W1888" s="259">
        <v>3146255</v>
      </c>
    </row>
    <row r="1889" spans="21:23">
      <c r="U1889" s="259" t="s">
        <v>59</v>
      </c>
      <c r="V1889" s="259" t="s">
        <v>5000</v>
      </c>
      <c r="W1889" s="259">
        <v>3146305</v>
      </c>
    </row>
    <row r="1890" spans="21:23">
      <c r="U1890" s="259" t="s">
        <v>59</v>
      </c>
      <c r="V1890" s="259" t="s">
        <v>5002</v>
      </c>
      <c r="W1890" s="259">
        <v>3146552</v>
      </c>
    </row>
    <row r="1891" spans="21:23">
      <c r="U1891" s="259" t="s">
        <v>59</v>
      </c>
      <c r="V1891" s="259" t="s">
        <v>5004</v>
      </c>
      <c r="W1891" s="259">
        <v>3146404</v>
      </c>
    </row>
    <row r="1892" spans="21:23">
      <c r="U1892" s="259" t="s">
        <v>59</v>
      </c>
      <c r="V1892" s="259" t="s">
        <v>5006</v>
      </c>
      <c r="W1892" s="259">
        <v>3146503</v>
      </c>
    </row>
    <row r="1893" spans="21:23">
      <c r="U1893" s="259" t="s">
        <v>59</v>
      </c>
      <c r="V1893" s="259" t="s">
        <v>5008</v>
      </c>
      <c r="W1893" s="259">
        <v>3146602</v>
      </c>
    </row>
    <row r="1894" spans="21:23">
      <c r="U1894" s="259" t="s">
        <v>59</v>
      </c>
      <c r="V1894" s="259" t="s">
        <v>5010</v>
      </c>
      <c r="W1894" s="259">
        <v>3146701</v>
      </c>
    </row>
    <row r="1895" spans="21:23">
      <c r="U1895" s="259" t="s">
        <v>59</v>
      </c>
      <c r="V1895" s="259" t="s">
        <v>5012</v>
      </c>
      <c r="W1895" s="259">
        <v>3146750</v>
      </c>
    </row>
    <row r="1896" spans="21:23">
      <c r="U1896" s="259" t="s">
        <v>59</v>
      </c>
      <c r="V1896" s="259" t="s">
        <v>5013</v>
      </c>
      <c r="W1896" s="259">
        <v>3146909</v>
      </c>
    </row>
    <row r="1897" spans="21:23">
      <c r="U1897" s="259" t="s">
        <v>59</v>
      </c>
      <c r="V1897" s="259" t="s">
        <v>5014</v>
      </c>
      <c r="W1897" s="259">
        <v>3147105</v>
      </c>
    </row>
    <row r="1898" spans="21:23">
      <c r="U1898" s="259" t="s">
        <v>59</v>
      </c>
      <c r="V1898" s="259" t="s">
        <v>5016</v>
      </c>
      <c r="W1898" s="259">
        <v>3147006</v>
      </c>
    </row>
    <row r="1899" spans="21:23">
      <c r="U1899" s="259" t="s">
        <v>59</v>
      </c>
      <c r="V1899" s="259" t="s">
        <v>5018</v>
      </c>
      <c r="W1899" s="259">
        <v>3147204</v>
      </c>
    </row>
    <row r="1900" spans="21:23">
      <c r="U1900" s="259" t="s">
        <v>59</v>
      </c>
      <c r="V1900" s="259" t="s">
        <v>5020</v>
      </c>
      <c r="W1900" s="259">
        <v>3147303</v>
      </c>
    </row>
    <row r="1901" spans="21:23">
      <c r="U1901" s="259" t="s">
        <v>59</v>
      </c>
      <c r="V1901" s="259" t="s">
        <v>5022</v>
      </c>
      <c r="W1901" s="259">
        <v>3147402</v>
      </c>
    </row>
    <row r="1902" spans="21:23">
      <c r="U1902" s="259" t="s">
        <v>59</v>
      </c>
      <c r="V1902" s="259" t="s">
        <v>5024</v>
      </c>
      <c r="W1902" s="259">
        <v>3147600</v>
      </c>
    </row>
    <row r="1903" spans="21:23">
      <c r="U1903" s="259" t="s">
        <v>59</v>
      </c>
      <c r="V1903" s="259" t="s">
        <v>5026</v>
      </c>
      <c r="W1903" s="259">
        <v>3147709</v>
      </c>
    </row>
    <row r="1904" spans="21:23">
      <c r="U1904" s="259" t="s">
        <v>59</v>
      </c>
      <c r="V1904" s="259" t="s">
        <v>5028</v>
      </c>
      <c r="W1904" s="259">
        <v>3147501</v>
      </c>
    </row>
    <row r="1905" spans="21:23">
      <c r="U1905" s="259" t="s">
        <v>59</v>
      </c>
      <c r="V1905" s="259" t="s">
        <v>5030</v>
      </c>
      <c r="W1905" s="259">
        <v>3147808</v>
      </c>
    </row>
    <row r="1906" spans="21:23">
      <c r="U1906" s="259" t="s">
        <v>59</v>
      </c>
      <c r="V1906" s="259" t="s">
        <v>5032</v>
      </c>
      <c r="W1906" s="259">
        <v>3147907</v>
      </c>
    </row>
    <row r="1907" spans="21:23">
      <c r="U1907" s="259" t="s">
        <v>59</v>
      </c>
      <c r="V1907" s="259" t="s">
        <v>5034</v>
      </c>
      <c r="W1907" s="259">
        <v>3147956</v>
      </c>
    </row>
    <row r="1908" spans="21:23">
      <c r="U1908" s="259" t="s">
        <v>59</v>
      </c>
      <c r="V1908" s="259" t="s">
        <v>5036</v>
      </c>
      <c r="W1908" s="259">
        <v>3148004</v>
      </c>
    </row>
    <row r="1909" spans="21:23">
      <c r="U1909" s="259" t="s">
        <v>59</v>
      </c>
      <c r="V1909" s="259" t="s">
        <v>5038</v>
      </c>
      <c r="W1909" s="259">
        <v>3148103</v>
      </c>
    </row>
    <row r="1910" spans="21:23">
      <c r="U1910" s="259" t="s">
        <v>59</v>
      </c>
      <c r="V1910" s="259" t="s">
        <v>5040</v>
      </c>
      <c r="W1910" s="259">
        <v>3148202</v>
      </c>
    </row>
    <row r="1911" spans="21:23">
      <c r="U1911" s="259" t="s">
        <v>59</v>
      </c>
      <c r="V1911" s="259" t="s">
        <v>5042</v>
      </c>
      <c r="W1911" s="259">
        <v>3148301</v>
      </c>
    </row>
    <row r="1912" spans="21:23">
      <c r="U1912" s="259" t="s">
        <v>59</v>
      </c>
      <c r="V1912" s="259" t="s">
        <v>5044</v>
      </c>
      <c r="W1912" s="259">
        <v>3148400</v>
      </c>
    </row>
    <row r="1913" spans="21:23">
      <c r="U1913" s="259" t="s">
        <v>59</v>
      </c>
      <c r="V1913" s="259" t="s">
        <v>5045</v>
      </c>
      <c r="W1913" s="259">
        <v>3148509</v>
      </c>
    </row>
    <row r="1914" spans="21:23">
      <c r="U1914" s="259" t="s">
        <v>59</v>
      </c>
      <c r="V1914" s="259" t="s">
        <v>5047</v>
      </c>
      <c r="W1914" s="259">
        <v>3148608</v>
      </c>
    </row>
    <row r="1915" spans="21:23">
      <c r="U1915" s="259" t="s">
        <v>59</v>
      </c>
      <c r="V1915" s="259" t="s">
        <v>5049</v>
      </c>
      <c r="W1915" s="259">
        <v>3148707</v>
      </c>
    </row>
    <row r="1916" spans="21:23">
      <c r="U1916" s="259" t="s">
        <v>59</v>
      </c>
      <c r="V1916" s="259" t="s">
        <v>5050</v>
      </c>
      <c r="W1916" s="259">
        <v>3148756</v>
      </c>
    </row>
    <row r="1917" spans="21:23">
      <c r="U1917" s="259" t="s">
        <v>59</v>
      </c>
      <c r="V1917" s="259" t="s">
        <v>5052</v>
      </c>
      <c r="W1917" s="259">
        <v>3148806</v>
      </c>
    </row>
    <row r="1918" spans="21:23">
      <c r="U1918" s="259" t="s">
        <v>59</v>
      </c>
      <c r="V1918" s="259" t="s">
        <v>5053</v>
      </c>
      <c r="W1918" s="259">
        <v>3148905</v>
      </c>
    </row>
    <row r="1919" spans="21:23">
      <c r="U1919" s="259" t="s">
        <v>59</v>
      </c>
      <c r="V1919" s="259" t="s">
        <v>5054</v>
      </c>
      <c r="W1919" s="259">
        <v>3149002</v>
      </c>
    </row>
    <row r="1920" spans="21:23">
      <c r="U1920" s="259" t="s">
        <v>59</v>
      </c>
      <c r="V1920" s="259" t="s">
        <v>5056</v>
      </c>
      <c r="W1920" s="259">
        <v>3149101</v>
      </c>
    </row>
    <row r="1921" spans="21:23">
      <c r="U1921" s="259" t="s">
        <v>59</v>
      </c>
      <c r="V1921" s="259" t="s">
        <v>5058</v>
      </c>
      <c r="W1921" s="259">
        <v>3149150</v>
      </c>
    </row>
    <row r="1922" spans="21:23">
      <c r="U1922" s="259" t="s">
        <v>59</v>
      </c>
      <c r="V1922" s="259" t="s">
        <v>5060</v>
      </c>
      <c r="W1922" s="259">
        <v>3149200</v>
      </c>
    </row>
    <row r="1923" spans="21:23">
      <c r="U1923" s="259" t="s">
        <v>59</v>
      </c>
      <c r="V1923" s="259" t="s">
        <v>5062</v>
      </c>
      <c r="W1923" s="259">
        <v>3149309</v>
      </c>
    </row>
    <row r="1924" spans="21:23">
      <c r="U1924" s="259" t="s">
        <v>59</v>
      </c>
      <c r="V1924" s="259" t="s">
        <v>5064</v>
      </c>
      <c r="W1924" s="259">
        <v>3149408</v>
      </c>
    </row>
    <row r="1925" spans="21:23">
      <c r="U1925" s="259" t="s">
        <v>59</v>
      </c>
      <c r="V1925" s="259" t="s">
        <v>5066</v>
      </c>
      <c r="W1925" s="259">
        <v>3149507</v>
      </c>
    </row>
    <row r="1926" spans="21:23">
      <c r="U1926" s="259" t="s">
        <v>59</v>
      </c>
      <c r="V1926" s="259" t="s">
        <v>5067</v>
      </c>
      <c r="W1926" s="259">
        <v>3149606</v>
      </c>
    </row>
    <row r="1927" spans="21:23">
      <c r="U1927" s="259" t="s">
        <v>59</v>
      </c>
      <c r="V1927" s="259" t="s">
        <v>5069</v>
      </c>
      <c r="W1927" s="259">
        <v>3149705</v>
      </c>
    </row>
    <row r="1928" spans="21:23">
      <c r="U1928" s="259" t="s">
        <v>59</v>
      </c>
      <c r="V1928" s="259" t="s">
        <v>5071</v>
      </c>
      <c r="W1928" s="259">
        <v>3149804</v>
      </c>
    </row>
    <row r="1929" spans="21:23">
      <c r="U1929" s="259" t="s">
        <v>59</v>
      </c>
      <c r="V1929" s="259" t="s">
        <v>5073</v>
      </c>
      <c r="W1929" s="259">
        <v>3149903</v>
      </c>
    </row>
    <row r="1930" spans="21:23">
      <c r="U1930" s="259" t="s">
        <v>59</v>
      </c>
      <c r="V1930" s="259" t="s">
        <v>5075</v>
      </c>
      <c r="W1930" s="259">
        <v>3149952</v>
      </c>
    </row>
    <row r="1931" spans="21:23">
      <c r="U1931" s="259" t="s">
        <v>59</v>
      </c>
      <c r="V1931" s="259" t="s">
        <v>5077</v>
      </c>
      <c r="W1931" s="259">
        <v>3150000</v>
      </c>
    </row>
    <row r="1932" spans="21:23">
      <c r="U1932" s="259" t="s">
        <v>59</v>
      </c>
      <c r="V1932" s="259" t="s">
        <v>5079</v>
      </c>
      <c r="W1932" s="259">
        <v>3150109</v>
      </c>
    </row>
    <row r="1933" spans="21:23">
      <c r="U1933" s="259" t="s">
        <v>59</v>
      </c>
      <c r="V1933" s="259" t="s">
        <v>5081</v>
      </c>
      <c r="W1933" s="259">
        <v>3150158</v>
      </c>
    </row>
    <row r="1934" spans="21:23">
      <c r="U1934" s="259" t="s">
        <v>59</v>
      </c>
      <c r="V1934" s="259" t="s">
        <v>5083</v>
      </c>
      <c r="W1934" s="259">
        <v>3150208</v>
      </c>
    </row>
    <row r="1935" spans="21:23">
      <c r="U1935" s="259" t="s">
        <v>59</v>
      </c>
      <c r="V1935" s="259" t="s">
        <v>5085</v>
      </c>
      <c r="W1935" s="259">
        <v>3150307</v>
      </c>
    </row>
    <row r="1936" spans="21:23">
      <c r="U1936" s="259" t="s">
        <v>59</v>
      </c>
      <c r="V1936" s="259" t="s">
        <v>5087</v>
      </c>
      <c r="W1936" s="259">
        <v>3150406</v>
      </c>
    </row>
    <row r="1937" spans="21:23">
      <c r="U1937" s="259" t="s">
        <v>59</v>
      </c>
      <c r="V1937" s="259" t="s">
        <v>5088</v>
      </c>
      <c r="W1937" s="259">
        <v>3150505</v>
      </c>
    </row>
    <row r="1938" spans="21:23">
      <c r="U1938" s="259" t="s">
        <v>59</v>
      </c>
      <c r="V1938" s="259" t="s">
        <v>5090</v>
      </c>
      <c r="W1938" s="259">
        <v>3150539</v>
      </c>
    </row>
    <row r="1939" spans="21:23">
      <c r="U1939" s="259" t="s">
        <v>59</v>
      </c>
      <c r="V1939" s="259" t="s">
        <v>5092</v>
      </c>
      <c r="W1939" s="259">
        <v>3150570</v>
      </c>
    </row>
    <row r="1940" spans="21:23">
      <c r="U1940" s="259" t="s">
        <v>59</v>
      </c>
      <c r="V1940" s="259" t="s">
        <v>5094</v>
      </c>
      <c r="W1940" s="259">
        <v>3150604</v>
      </c>
    </row>
    <row r="1941" spans="21:23">
      <c r="U1941" s="259" t="s">
        <v>59</v>
      </c>
      <c r="V1941" s="259" t="s">
        <v>5096</v>
      </c>
      <c r="W1941" s="259">
        <v>3150703</v>
      </c>
    </row>
    <row r="1942" spans="21:23">
      <c r="U1942" s="259" t="s">
        <v>59</v>
      </c>
      <c r="V1942" s="259" t="s">
        <v>5098</v>
      </c>
      <c r="W1942" s="259">
        <v>3150802</v>
      </c>
    </row>
    <row r="1943" spans="21:23">
      <c r="U1943" s="259" t="s">
        <v>59</v>
      </c>
      <c r="V1943" s="259" t="s">
        <v>5100</v>
      </c>
      <c r="W1943" s="259">
        <v>3150901</v>
      </c>
    </row>
    <row r="1944" spans="21:23">
      <c r="U1944" s="259" t="s">
        <v>59</v>
      </c>
      <c r="V1944" s="259" t="s">
        <v>5102</v>
      </c>
      <c r="W1944" s="259">
        <v>3151008</v>
      </c>
    </row>
    <row r="1945" spans="21:23">
      <c r="U1945" s="259" t="s">
        <v>59</v>
      </c>
      <c r="V1945" s="259" t="s">
        <v>5104</v>
      </c>
      <c r="W1945" s="259">
        <v>3151107</v>
      </c>
    </row>
    <row r="1946" spans="21:23">
      <c r="U1946" s="259" t="s">
        <v>59</v>
      </c>
      <c r="V1946" s="259" t="s">
        <v>5106</v>
      </c>
      <c r="W1946" s="259">
        <v>3151206</v>
      </c>
    </row>
    <row r="1947" spans="21:23">
      <c r="U1947" s="259" t="s">
        <v>59</v>
      </c>
      <c r="V1947" s="259" t="s">
        <v>5108</v>
      </c>
      <c r="W1947" s="259">
        <v>3151305</v>
      </c>
    </row>
    <row r="1948" spans="21:23">
      <c r="U1948" s="259" t="s">
        <v>59</v>
      </c>
      <c r="V1948" s="259" t="s">
        <v>5110</v>
      </c>
      <c r="W1948" s="259">
        <v>3151404</v>
      </c>
    </row>
    <row r="1949" spans="21:23">
      <c r="U1949" s="259" t="s">
        <v>59</v>
      </c>
      <c r="V1949" s="259" t="s">
        <v>5112</v>
      </c>
      <c r="W1949" s="259">
        <v>3151503</v>
      </c>
    </row>
    <row r="1950" spans="21:23">
      <c r="U1950" s="259" t="s">
        <v>59</v>
      </c>
      <c r="V1950" s="259" t="s">
        <v>5114</v>
      </c>
      <c r="W1950" s="259">
        <v>3151602</v>
      </c>
    </row>
    <row r="1951" spans="21:23">
      <c r="U1951" s="259" t="s">
        <v>59</v>
      </c>
      <c r="V1951" s="259" t="s">
        <v>5116</v>
      </c>
      <c r="W1951" s="259">
        <v>3151701</v>
      </c>
    </row>
    <row r="1952" spans="21:23">
      <c r="U1952" s="259" t="s">
        <v>59</v>
      </c>
      <c r="V1952" s="259" t="s">
        <v>5118</v>
      </c>
      <c r="W1952" s="259">
        <v>3151800</v>
      </c>
    </row>
    <row r="1953" spans="21:23">
      <c r="U1953" s="259" t="s">
        <v>59</v>
      </c>
      <c r="V1953" s="259" t="s">
        <v>5120</v>
      </c>
      <c r="W1953" s="259">
        <v>3151909</v>
      </c>
    </row>
    <row r="1954" spans="21:23">
      <c r="U1954" s="259" t="s">
        <v>59</v>
      </c>
      <c r="V1954" s="259" t="s">
        <v>5122</v>
      </c>
      <c r="W1954" s="259">
        <v>3152006</v>
      </c>
    </row>
    <row r="1955" spans="21:23">
      <c r="U1955" s="259" t="s">
        <v>59</v>
      </c>
      <c r="V1955" s="259" t="s">
        <v>5124</v>
      </c>
      <c r="W1955" s="259">
        <v>3152105</v>
      </c>
    </row>
    <row r="1956" spans="21:23">
      <c r="U1956" s="259" t="s">
        <v>59</v>
      </c>
      <c r="V1956" s="259" t="s">
        <v>5125</v>
      </c>
      <c r="W1956" s="259">
        <v>3152131</v>
      </c>
    </row>
    <row r="1957" spans="21:23">
      <c r="U1957" s="259" t="s">
        <v>59</v>
      </c>
      <c r="V1957" s="259" t="s">
        <v>5126</v>
      </c>
      <c r="W1957" s="259">
        <v>3152170</v>
      </c>
    </row>
    <row r="1958" spans="21:23">
      <c r="U1958" s="259" t="s">
        <v>59</v>
      </c>
      <c r="V1958" s="259" t="s">
        <v>5128</v>
      </c>
      <c r="W1958" s="259">
        <v>3152204</v>
      </c>
    </row>
    <row r="1959" spans="21:23">
      <c r="U1959" s="259" t="s">
        <v>59</v>
      </c>
      <c r="V1959" s="259" t="s">
        <v>5130</v>
      </c>
      <c r="W1959" s="259">
        <v>3152303</v>
      </c>
    </row>
    <row r="1960" spans="21:23">
      <c r="U1960" s="259" t="s">
        <v>59</v>
      </c>
      <c r="V1960" s="259" t="s">
        <v>5132</v>
      </c>
      <c r="W1960" s="259">
        <v>3152402</v>
      </c>
    </row>
    <row r="1961" spans="21:23">
      <c r="U1961" s="259" t="s">
        <v>59</v>
      </c>
      <c r="V1961" s="259" t="s">
        <v>5134</v>
      </c>
      <c r="W1961" s="259">
        <v>3152501</v>
      </c>
    </row>
    <row r="1962" spans="21:23">
      <c r="U1962" s="259" t="s">
        <v>59</v>
      </c>
      <c r="V1962" s="259" t="s">
        <v>5136</v>
      </c>
      <c r="W1962" s="259">
        <v>3152600</v>
      </c>
    </row>
    <row r="1963" spans="21:23">
      <c r="U1963" s="259" t="s">
        <v>59</v>
      </c>
      <c r="V1963" s="259" t="s">
        <v>5138</v>
      </c>
      <c r="W1963" s="259">
        <v>3152709</v>
      </c>
    </row>
    <row r="1964" spans="21:23">
      <c r="U1964" s="259" t="s">
        <v>59</v>
      </c>
      <c r="V1964" s="259" t="s">
        <v>2952</v>
      </c>
      <c r="W1964" s="259">
        <v>3152808</v>
      </c>
    </row>
    <row r="1965" spans="21:23">
      <c r="U1965" s="259" t="s">
        <v>59</v>
      </c>
      <c r="V1965" s="259" t="s">
        <v>5141</v>
      </c>
      <c r="W1965" s="259">
        <v>3152907</v>
      </c>
    </row>
    <row r="1966" spans="21:23">
      <c r="U1966" s="259" t="s">
        <v>59</v>
      </c>
      <c r="V1966" s="259" t="s">
        <v>5143</v>
      </c>
      <c r="W1966" s="259">
        <v>3153004</v>
      </c>
    </row>
    <row r="1967" spans="21:23">
      <c r="U1967" s="259" t="s">
        <v>59</v>
      </c>
      <c r="V1967" s="259" t="s">
        <v>4822</v>
      </c>
      <c r="W1967" s="259">
        <v>3153103</v>
      </c>
    </row>
    <row r="1968" spans="21:23">
      <c r="U1968" s="259" t="s">
        <v>59</v>
      </c>
      <c r="V1968" s="259" t="s">
        <v>2368</v>
      </c>
      <c r="W1968" s="259">
        <v>3153202</v>
      </c>
    </row>
    <row r="1969" spans="21:23">
      <c r="U1969" s="259" t="s">
        <v>59</v>
      </c>
      <c r="V1969" s="259" t="s">
        <v>5147</v>
      </c>
      <c r="W1969" s="259">
        <v>3153301</v>
      </c>
    </row>
    <row r="1970" spans="21:23">
      <c r="U1970" s="259" t="s">
        <v>59</v>
      </c>
      <c r="V1970" s="259" t="s">
        <v>5149</v>
      </c>
      <c r="W1970" s="259">
        <v>3153400</v>
      </c>
    </row>
    <row r="1971" spans="21:23">
      <c r="U1971" s="259" t="s">
        <v>59</v>
      </c>
      <c r="V1971" s="259" t="s">
        <v>5151</v>
      </c>
      <c r="W1971" s="259">
        <v>3153608</v>
      </c>
    </row>
    <row r="1972" spans="21:23">
      <c r="U1972" s="259" t="s">
        <v>59</v>
      </c>
      <c r="V1972" s="259" t="s">
        <v>5153</v>
      </c>
      <c r="W1972" s="259">
        <v>3153707</v>
      </c>
    </row>
    <row r="1973" spans="21:23">
      <c r="U1973" s="259" t="s">
        <v>59</v>
      </c>
      <c r="V1973" s="259" t="s">
        <v>5155</v>
      </c>
      <c r="W1973" s="259">
        <v>3153806</v>
      </c>
    </row>
    <row r="1974" spans="21:23">
      <c r="U1974" s="259" t="s">
        <v>59</v>
      </c>
      <c r="V1974" s="259" t="s">
        <v>5157</v>
      </c>
      <c r="W1974" s="259">
        <v>3153905</v>
      </c>
    </row>
    <row r="1975" spans="21:23">
      <c r="U1975" s="259" t="s">
        <v>59</v>
      </c>
      <c r="V1975" s="259" t="s">
        <v>5159</v>
      </c>
      <c r="W1975" s="259">
        <v>3154002</v>
      </c>
    </row>
    <row r="1976" spans="21:23">
      <c r="U1976" s="259" t="s">
        <v>59</v>
      </c>
      <c r="V1976" s="259" t="s">
        <v>5161</v>
      </c>
      <c r="W1976" s="259">
        <v>3154101</v>
      </c>
    </row>
    <row r="1977" spans="21:23">
      <c r="U1977" s="259" t="s">
        <v>59</v>
      </c>
      <c r="V1977" s="259" t="s">
        <v>5163</v>
      </c>
      <c r="W1977" s="259">
        <v>3154150</v>
      </c>
    </row>
    <row r="1978" spans="21:23">
      <c r="U1978" s="259" t="s">
        <v>59</v>
      </c>
      <c r="V1978" s="259" t="s">
        <v>5165</v>
      </c>
      <c r="W1978" s="259">
        <v>3154200</v>
      </c>
    </row>
    <row r="1979" spans="21:23">
      <c r="U1979" s="259" t="s">
        <v>59</v>
      </c>
      <c r="V1979" s="259" t="s">
        <v>5167</v>
      </c>
      <c r="W1979" s="259">
        <v>3154309</v>
      </c>
    </row>
    <row r="1980" spans="21:23">
      <c r="U1980" s="259" t="s">
        <v>59</v>
      </c>
      <c r="V1980" s="259" t="s">
        <v>5169</v>
      </c>
      <c r="W1980" s="259">
        <v>3154408</v>
      </c>
    </row>
    <row r="1981" spans="21:23">
      <c r="U1981" s="259" t="s">
        <v>59</v>
      </c>
      <c r="V1981" s="259" t="s">
        <v>2357</v>
      </c>
      <c r="W1981" s="259">
        <v>3154457</v>
      </c>
    </row>
    <row r="1982" spans="21:23">
      <c r="U1982" s="259" t="s">
        <v>59</v>
      </c>
      <c r="V1982" s="259" t="s">
        <v>5171</v>
      </c>
      <c r="W1982" s="259">
        <v>3154507</v>
      </c>
    </row>
    <row r="1983" spans="21:23">
      <c r="U1983" s="259" t="s">
        <v>59</v>
      </c>
      <c r="V1983" s="259" t="s">
        <v>5173</v>
      </c>
      <c r="W1983" s="259">
        <v>3154606</v>
      </c>
    </row>
    <row r="1984" spans="21:23">
      <c r="U1984" s="259" t="s">
        <v>59</v>
      </c>
      <c r="V1984" s="259" t="s">
        <v>5175</v>
      </c>
      <c r="W1984" s="259">
        <v>3154705</v>
      </c>
    </row>
    <row r="1985" spans="21:23">
      <c r="U1985" s="259" t="s">
        <v>59</v>
      </c>
      <c r="V1985" s="259" t="s">
        <v>5176</v>
      </c>
      <c r="W1985" s="259">
        <v>3154804</v>
      </c>
    </row>
    <row r="1986" spans="21:23">
      <c r="U1986" s="259" t="s">
        <v>59</v>
      </c>
      <c r="V1986" s="259" t="s">
        <v>5178</v>
      </c>
      <c r="W1986" s="259">
        <v>3154903</v>
      </c>
    </row>
    <row r="1987" spans="21:23">
      <c r="U1987" s="259" t="s">
        <v>59</v>
      </c>
      <c r="V1987" s="259" t="s">
        <v>5180</v>
      </c>
      <c r="W1987" s="259">
        <v>3155108</v>
      </c>
    </row>
    <row r="1988" spans="21:23">
      <c r="U1988" s="259" t="s">
        <v>59</v>
      </c>
      <c r="V1988" s="259" t="s">
        <v>5182</v>
      </c>
      <c r="W1988" s="259">
        <v>3155009</v>
      </c>
    </row>
    <row r="1989" spans="21:23">
      <c r="U1989" s="259" t="s">
        <v>59</v>
      </c>
      <c r="V1989" s="259" t="s">
        <v>5184</v>
      </c>
      <c r="W1989" s="259">
        <v>3155207</v>
      </c>
    </row>
    <row r="1990" spans="21:23">
      <c r="U1990" s="259" t="s">
        <v>59</v>
      </c>
      <c r="V1990" s="259" t="s">
        <v>5186</v>
      </c>
      <c r="W1990" s="259">
        <v>3155306</v>
      </c>
    </row>
    <row r="1991" spans="21:23">
      <c r="U1991" s="259" t="s">
        <v>59</v>
      </c>
      <c r="V1991" s="259" t="s">
        <v>5188</v>
      </c>
      <c r="W1991" s="259">
        <v>3155405</v>
      </c>
    </row>
    <row r="1992" spans="21:23">
      <c r="U1992" s="259" t="s">
        <v>59</v>
      </c>
      <c r="V1992" s="259" t="s">
        <v>5190</v>
      </c>
      <c r="W1992" s="259">
        <v>3155504</v>
      </c>
    </row>
    <row r="1993" spans="21:23">
      <c r="U1993" s="259" t="s">
        <v>59</v>
      </c>
      <c r="V1993" s="259" t="s">
        <v>5191</v>
      </c>
      <c r="W1993" s="259">
        <v>3155603</v>
      </c>
    </row>
    <row r="1994" spans="21:23">
      <c r="U1994" s="259" t="s">
        <v>59</v>
      </c>
      <c r="V1994" s="259" t="s">
        <v>5192</v>
      </c>
      <c r="W1994" s="259">
        <v>3155702</v>
      </c>
    </row>
    <row r="1995" spans="21:23">
      <c r="U1995" s="259" t="s">
        <v>59</v>
      </c>
      <c r="V1995" s="259" t="s">
        <v>5193</v>
      </c>
      <c r="W1995" s="259">
        <v>3155801</v>
      </c>
    </row>
    <row r="1996" spans="21:23">
      <c r="U1996" s="259" t="s">
        <v>59</v>
      </c>
      <c r="V1996" s="259" t="s">
        <v>5194</v>
      </c>
      <c r="W1996" s="259">
        <v>3155900</v>
      </c>
    </row>
    <row r="1997" spans="21:23">
      <c r="U1997" s="259" t="s">
        <v>59</v>
      </c>
      <c r="V1997" s="259" t="s">
        <v>5195</v>
      </c>
      <c r="W1997" s="259">
        <v>3156007</v>
      </c>
    </row>
    <row r="1998" spans="21:23">
      <c r="U1998" s="259" t="s">
        <v>59</v>
      </c>
      <c r="V1998" s="259" t="s">
        <v>5196</v>
      </c>
      <c r="W1998" s="259">
        <v>3156106</v>
      </c>
    </row>
    <row r="1999" spans="21:23">
      <c r="U1999" s="259" t="s">
        <v>59</v>
      </c>
      <c r="V1999" s="259" t="s">
        <v>5197</v>
      </c>
      <c r="W1999" s="259">
        <v>3156205</v>
      </c>
    </row>
    <row r="2000" spans="21:23">
      <c r="U2000" s="259" t="s">
        <v>59</v>
      </c>
      <c r="V2000" s="259" t="s">
        <v>5198</v>
      </c>
      <c r="W2000" s="259">
        <v>3156304</v>
      </c>
    </row>
    <row r="2001" spans="21:23">
      <c r="U2001" s="259" t="s">
        <v>59</v>
      </c>
      <c r="V2001" s="259" t="s">
        <v>5199</v>
      </c>
      <c r="W2001" s="259">
        <v>3156403</v>
      </c>
    </row>
    <row r="2002" spans="21:23">
      <c r="U2002" s="259" t="s">
        <v>59</v>
      </c>
      <c r="V2002" s="259" t="s">
        <v>5200</v>
      </c>
      <c r="W2002" s="259">
        <v>3156452</v>
      </c>
    </row>
    <row r="2003" spans="21:23">
      <c r="U2003" s="259" t="s">
        <v>59</v>
      </c>
      <c r="V2003" s="259" t="s">
        <v>5201</v>
      </c>
      <c r="W2003" s="259">
        <v>3156502</v>
      </c>
    </row>
    <row r="2004" spans="21:23">
      <c r="U2004" s="259" t="s">
        <v>59</v>
      </c>
      <c r="V2004" s="259" t="s">
        <v>5202</v>
      </c>
      <c r="W2004" s="259">
        <v>3156601</v>
      </c>
    </row>
    <row r="2005" spans="21:23">
      <c r="U2005" s="259" t="s">
        <v>59</v>
      </c>
      <c r="V2005" s="259" t="s">
        <v>5203</v>
      </c>
      <c r="W2005" s="259">
        <v>3156700</v>
      </c>
    </row>
    <row r="2006" spans="21:23">
      <c r="U2006" s="259" t="s">
        <v>59</v>
      </c>
      <c r="V2006" s="259" t="s">
        <v>5204</v>
      </c>
      <c r="W2006" s="259">
        <v>3156809</v>
      </c>
    </row>
    <row r="2007" spans="21:23">
      <c r="U2007" s="259" t="s">
        <v>59</v>
      </c>
      <c r="V2007" s="259" t="s">
        <v>5205</v>
      </c>
      <c r="W2007" s="259">
        <v>3156908</v>
      </c>
    </row>
    <row r="2008" spans="21:23">
      <c r="U2008" s="259" t="s">
        <v>59</v>
      </c>
      <c r="V2008" s="259" t="s">
        <v>5206</v>
      </c>
      <c r="W2008" s="259">
        <v>3157005</v>
      </c>
    </row>
    <row r="2009" spans="21:23">
      <c r="U2009" s="259" t="s">
        <v>59</v>
      </c>
      <c r="V2009" s="259" t="s">
        <v>5207</v>
      </c>
      <c r="W2009" s="259">
        <v>3157104</v>
      </c>
    </row>
    <row r="2010" spans="21:23">
      <c r="U2010" s="259" t="s">
        <v>59</v>
      </c>
      <c r="V2010" s="259" t="s">
        <v>4330</v>
      </c>
      <c r="W2010" s="259">
        <v>3157203</v>
      </c>
    </row>
    <row r="2011" spans="21:23">
      <c r="U2011" s="259" t="s">
        <v>59</v>
      </c>
      <c r="V2011" s="259" t="s">
        <v>5208</v>
      </c>
      <c r="W2011" s="259">
        <v>3157252</v>
      </c>
    </row>
    <row r="2012" spans="21:23">
      <c r="U2012" s="259" t="s">
        <v>59</v>
      </c>
      <c r="V2012" s="259" t="s">
        <v>5209</v>
      </c>
      <c r="W2012" s="259">
        <v>3157278</v>
      </c>
    </row>
    <row r="2013" spans="21:23">
      <c r="U2013" s="259" t="s">
        <v>59</v>
      </c>
      <c r="V2013" s="259" t="s">
        <v>5210</v>
      </c>
      <c r="W2013" s="259">
        <v>3157302</v>
      </c>
    </row>
    <row r="2014" spans="21:23">
      <c r="U2014" s="259" t="s">
        <v>59</v>
      </c>
      <c r="V2014" s="259" t="s">
        <v>5211</v>
      </c>
      <c r="W2014" s="259">
        <v>3157336</v>
      </c>
    </row>
    <row r="2015" spans="21:23">
      <c r="U2015" s="259" t="s">
        <v>59</v>
      </c>
      <c r="V2015" s="259" t="s">
        <v>5212</v>
      </c>
      <c r="W2015" s="259">
        <v>3157377</v>
      </c>
    </row>
    <row r="2016" spans="21:23">
      <c r="U2016" s="259" t="s">
        <v>59</v>
      </c>
      <c r="V2016" s="259" t="s">
        <v>5213</v>
      </c>
      <c r="W2016" s="259">
        <v>3157401</v>
      </c>
    </row>
    <row r="2017" spans="21:23">
      <c r="U2017" s="259" t="s">
        <v>59</v>
      </c>
      <c r="V2017" s="259" t="s">
        <v>5214</v>
      </c>
      <c r="W2017" s="259">
        <v>3157500</v>
      </c>
    </row>
    <row r="2018" spans="21:23">
      <c r="U2018" s="259" t="s">
        <v>59</v>
      </c>
      <c r="V2018" s="259" t="s">
        <v>5215</v>
      </c>
      <c r="W2018" s="259">
        <v>3157609</v>
      </c>
    </row>
    <row r="2019" spans="21:23">
      <c r="U2019" s="259" t="s">
        <v>59</v>
      </c>
      <c r="V2019" s="259" t="s">
        <v>5216</v>
      </c>
      <c r="W2019" s="259">
        <v>3157658</v>
      </c>
    </row>
    <row r="2020" spans="21:23">
      <c r="U2020" s="259" t="s">
        <v>59</v>
      </c>
      <c r="V2020" s="259" t="s">
        <v>5217</v>
      </c>
      <c r="W2020" s="259">
        <v>3157708</v>
      </c>
    </row>
    <row r="2021" spans="21:23">
      <c r="U2021" s="259" t="s">
        <v>59</v>
      </c>
      <c r="V2021" s="259" t="s">
        <v>3098</v>
      </c>
      <c r="W2021" s="259">
        <v>3157807</v>
      </c>
    </row>
    <row r="2022" spans="21:23">
      <c r="U2022" s="259" t="s">
        <v>59</v>
      </c>
      <c r="V2022" s="259" t="s">
        <v>5218</v>
      </c>
      <c r="W2022" s="259">
        <v>3157906</v>
      </c>
    </row>
    <row r="2023" spans="21:23">
      <c r="U2023" s="259" t="s">
        <v>59</v>
      </c>
      <c r="V2023" s="259" t="s">
        <v>5219</v>
      </c>
      <c r="W2023" s="259">
        <v>3158003</v>
      </c>
    </row>
    <row r="2024" spans="21:23">
      <c r="U2024" s="259" t="s">
        <v>59</v>
      </c>
      <c r="V2024" s="259" t="s">
        <v>5220</v>
      </c>
      <c r="W2024" s="259">
        <v>3158102</v>
      </c>
    </row>
    <row r="2025" spans="21:23">
      <c r="U2025" s="259" t="s">
        <v>59</v>
      </c>
      <c r="V2025" s="259" t="s">
        <v>5221</v>
      </c>
      <c r="W2025" s="259">
        <v>3158201</v>
      </c>
    </row>
    <row r="2026" spans="21:23">
      <c r="U2026" s="259" t="s">
        <v>59</v>
      </c>
      <c r="V2026" s="259" t="s">
        <v>5222</v>
      </c>
      <c r="W2026" s="259">
        <v>3159209</v>
      </c>
    </row>
    <row r="2027" spans="21:23">
      <c r="U2027" s="259" t="s">
        <v>59</v>
      </c>
      <c r="V2027" s="259" t="s">
        <v>5223</v>
      </c>
      <c r="W2027" s="259">
        <v>3159407</v>
      </c>
    </row>
    <row r="2028" spans="21:23">
      <c r="U2028" s="259" t="s">
        <v>59</v>
      </c>
      <c r="V2028" s="259" t="s">
        <v>5224</v>
      </c>
      <c r="W2028" s="259">
        <v>3159308</v>
      </c>
    </row>
    <row r="2029" spans="21:23">
      <c r="U2029" s="259" t="s">
        <v>59</v>
      </c>
      <c r="V2029" s="259" t="s">
        <v>5225</v>
      </c>
      <c r="W2029" s="259">
        <v>3159357</v>
      </c>
    </row>
    <row r="2030" spans="21:23">
      <c r="U2030" s="259" t="s">
        <v>59</v>
      </c>
      <c r="V2030" s="259" t="s">
        <v>5226</v>
      </c>
      <c r="W2030" s="259">
        <v>3159506</v>
      </c>
    </row>
    <row r="2031" spans="21:23">
      <c r="U2031" s="259" t="s">
        <v>59</v>
      </c>
      <c r="V2031" s="259" t="s">
        <v>5227</v>
      </c>
      <c r="W2031" s="259">
        <v>3159605</v>
      </c>
    </row>
    <row r="2032" spans="21:23">
      <c r="U2032" s="259" t="s">
        <v>59</v>
      </c>
      <c r="V2032" s="259" t="s">
        <v>5228</v>
      </c>
      <c r="W2032" s="259">
        <v>3159704</v>
      </c>
    </row>
    <row r="2033" spans="21:23">
      <c r="U2033" s="259" t="s">
        <v>59</v>
      </c>
      <c r="V2033" s="259" t="s">
        <v>5229</v>
      </c>
      <c r="W2033" s="259">
        <v>3159803</v>
      </c>
    </row>
    <row r="2034" spans="21:23">
      <c r="U2034" s="259" t="s">
        <v>59</v>
      </c>
      <c r="V2034" s="259" t="s">
        <v>5230</v>
      </c>
      <c r="W2034" s="259">
        <v>3158300</v>
      </c>
    </row>
    <row r="2035" spans="21:23">
      <c r="U2035" s="259" t="s">
        <v>59</v>
      </c>
      <c r="V2035" s="259" t="s">
        <v>5231</v>
      </c>
      <c r="W2035" s="259">
        <v>3158409</v>
      </c>
    </row>
    <row r="2036" spans="21:23">
      <c r="U2036" s="259" t="s">
        <v>59</v>
      </c>
      <c r="V2036" s="259" t="s">
        <v>5232</v>
      </c>
      <c r="W2036" s="259">
        <v>3158508</v>
      </c>
    </row>
    <row r="2037" spans="21:23">
      <c r="U2037" s="259" t="s">
        <v>59</v>
      </c>
      <c r="V2037" s="259" t="s">
        <v>5233</v>
      </c>
      <c r="W2037" s="259">
        <v>3158607</v>
      </c>
    </row>
    <row r="2038" spans="21:23">
      <c r="U2038" s="259" t="s">
        <v>59</v>
      </c>
      <c r="V2038" s="259" t="s">
        <v>5234</v>
      </c>
      <c r="W2038" s="259">
        <v>3158706</v>
      </c>
    </row>
    <row r="2039" spans="21:23">
      <c r="U2039" s="259" t="s">
        <v>59</v>
      </c>
      <c r="V2039" s="259" t="s">
        <v>5235</v>
      </c>
      <c r="W2039" s="259">
        <v>3158805</v>
      </c>
    </row>
    <row r="2040" spans="21:23">
      <c r="U2040" s="259" t="s">
        <v>59</v>
      </c>
      <c r="V2040" s="259" t="s">
        <v>5236</v>
      </c>
      <c r="W2040" s="259">
        <v>3158904</v>
      </c>
    </row>
    <row r="2041" spans="21:23">
      <c r="U2041" s="259" t="s">
        <v>59</v>
      </c>
      <c r="V2041" s="259" t="s">
        <v>5237</v>
      </c>
      <c r="W2041" s="259">
        <v>3158953</v>
      </c>
    </row>
    <row r="2042" spans="21:23">
      <c r="U2042" s="259" t="s">
        <v>59</v>
      </c>
      <c r="V2042" s="259" t="s">
        <v>5238</v>
      </c>
      <c r="W2042" s="259">
        <v>3159001</v>
      </c>
    </row>
    <row r="2043" spans="21:23">
      <c r="U2043" s="259" t="s">
        <v>59</v>
      </c>
      <c r="V2043" s="259" t="s">
        <v>5239</v>
      </c>
      <c r="W2043" s="259">
        <v>3159100</v>
      </c>
    </row>
    <row r="2044" spans="21:23">
      <c r="U2044" s="259" t="s">
        <v>59</v>
      </c>
      <c r="V2044" s="259" t="s">
        <v>5240</v>
      </c>
      <c r="W2044" s="259">
        <v>3159902</v>
      </c>
    </row>
    <row r="2045" spans="21:23">
      <c r="U2045" s="259" t="s">
        <v>59</v>
      </c>
      <c r="V2045" s="259" t="s">
        <v>5241</v>
      </c>
      <c r="W2045" s="259">
        <v>3160009</v>
      </c>
    </row>
    <row r="2046" spans="21:23">
      <c r="U2046" s="259" t="s">
        <v>59</v>
      </c>
      <c r="V2046" s="259" t="s">
        <v>5242</v>
      </c>
      <c r="W2046" s="259">
        <v>3160108</v>
      </c>
    </row>
    <row r="2047" spans="21:23">
      <c r="U2047" s="259" t="s">
        <v>59</v>
      </c>
      <c r="V2047" s="259" t="s">
        <v>5243</v>
      </c>
      <c r="W2047" s="259">
        <v>3160207</v>
      </c>
    </row>
    <row r="2048" spans="21:23">
      <c r="U2048" s="259" t="s">
        <v>59</v>
      </c>
      <c r="V2048" s="259" t="s">
        <v>5244</v>
      </c>
      <c r="W2048" s="259">
        <v>3160306</v>
      </c>
    </row>
    <row r="2049" spans="21:23">
      <c r="U2049" s="259" t="s">
        <v>59</v>
      </c>
      <c r="V2049" s="259" t="s">
        <v>5245</v>
      </c>
      <c r="W2049" s="259">
        <v>3160405</v>
      </c>
    </row>
    <row r="2050" spans="21:23">
      <c r="U2050" s="259" t="s">
        <v>59</v>
      </c>
      <c r="V2050" s="259" t="s">
        <v>5246</v>
      </c>
      <c r="W2050" s="259">
        <v>3160454</v>
      </c>
    </row>
    <row r="2051" spans="21:23">
      <c r="U2051" s="259" t="s">
        <v>59</v>
      </c>
      <c r="V2051" s="259" t="s">
        <v>5247</v>
      </c>
      <c r="W2051" s="259">
        <v>3160504</v>
      </c>
    </row>
    <row r="2052" spans="21:23">
      <c r="U2052" s="259" t="s">
        <v>59</v>
      </c>
      <c r="V2052" s="259" t="s">
        <v>5248</v>
      </c>
      <c r="W2052" s="259">
        <v>3160603</v>
      </c>
    </row>
    <row r="2053" spans="21:23">
      <c r="U2053" s="259" t="s">
        <v>59</v>
      </c>
      <c r="V2053" s="259" t="s">
        <v>5249</v>
      </c>
      <c r="W2053" s="259">
        <v>3160702</v>
      </c>
    </row>
    <row r="2054" spans="21:23">
      <c r="U2054" s="259" t="s">
        <v>59</v>
      </c>
      <c r="V2054" s="259" t="s">
        <v>5250</v>
      </c>
      <c r="W2054" s="259">
        <v>3160801</v>
      </c>
    </row>
    <row r="2055" spans="21:23">
      <c r="U2055" s="259" t="s">
        <v>59</v>
      </c>
      <c r="V2055" s="259" t="s">
        <v>5251</v>
      </c>
      <c r="W2055" s="259">
        <v>3160900</v>
      </c>
    </row>
    <row r="2056" spans="21:23">
      <c r="U2056" s="259" t="s">
        <v>59</v>
      </c>
      <c r="V2056" s="259" t="s">
        <v>5252</v>
      </c>
      <c r="W2056" s="259">
        <v>3160959</v>
      </c>
    </row>
    <row r="2057" spans="21:23">
      <c r="U2057" s="259" t="s">
        <v>59</v>
      </c>
      <c r="V2057" s="259" t="s">
        <v>5253</v>
      </c>
      <c r="W2057" s="259">
        <v>3161007</v>
      </c>
    </row>
    <row r="2058" spans="21:23">
      <c r="U2058" s="259" t="s">
        <v>59</v>
      </c>
      <c r="V2058" s="259" t="s">
        <v>5254</v>
      </c>
      <c r="W2058" s="259">
        <v>3161056</v>
      </c>
    </row>
    <row r="2059" spans="21:23">
      <c r="U2059" s="259" t="s">
        <v>59</v>
      </c>
      <c r="V2059" s="259" t="s">
        <v>1628</v>
      </c>
      <c r="W2059" s="259">
        <v>3161106</v>
      </c>
    </row>
    <row r="2060" spans="21:23">
      <c r="U2060" s="259" t="s">
        <v>59</v>
      </c>
      <c r="V2060" s="259" t="s">
        <v>4560</v>
      </c>
      <c r="W2060" s="259">
        <v>3161205</v>
      </c>
    </row>
    <row r="2061" spans="21:23">
      <c r="U2061" s="259" t="s">
        <v>59</v>
      </c>
      <c r="V2061" s="259" t="s">
        <v>5255</v>
      </c>
      <c r="W2061" s="259">
        <v>3161304</v>
      </c>
    </row>
    <row r="2062" spans="21:23">
      <c r="U2062" s="259" t="s">
        <v>59</v>
      </c>
      <c r="V2062" s="259" t="s">
        <v>5256</v>
      </c>
      <c r="W2062" s="259">
        <v>3161403</v>
      </c>
    </row>
    <row r="2063" spans="21:23">
      <c r="U2063" s="259" t="s">
        <v>59</v>
      </c>
      <c r="V2063" s="259" t="s">
        <v>5257</v>
      </c>
      <c r="W2063" s="259">
        <v>3161502</v>
      </c>
    </row>
    <row r="2064" spans="21:23">
      <c r="U2064" s="259" t="s">
        <v>59</v>
      </c>
      <c r="V2064" s="259" t="s">
        <v>5258</v>
      </c>
      <c r="W2064" s="259">
        <v>3161601</v>
      </c>
    </row>
    <row r="2065" spans="21:23">
      <c r="U2065" s="259" t="s">
        <v>59</v>
      </c>
      <c r="V2065" s="259" t="s">
        <v>5259</v>
      </c>
      <c r="W2065" s="259">
        <v>3161650</v>
      </c>
    </row>
    <row r="2066" spans="21:23">
      <c r="U2066" s="259" t="s">
        <v>59</v>
      </c>
      <c r="V2066" s="259" t="s">
        <v>5260</v>
      </c>
      <c r="W2066" s="259">
        <v>3161700</v>
      </c>
    </row>
    <row r="2067" spans="21:23">
      <c r="U2067" s="259" t="s">
        <v>59</v>
      </c>
      <c r="V2067" s="259" t="s">
        <v>5261</v>
      </c>
      <c r="W2067" s="259">
        <v>3161809</v>
      </c>
    </row>
    <row r="2068" spans="21:23">
      <c r="U2068" s="259" t="s">
        <v>59</v>
      </c>
      <c r="V2068" s="259" t="s">
        <v>5262</v>
      </c>
      <c r="W2068" s="259">
        <v>3161908</v>
      </c>
    </row>
    <row r="2069" spans="21:23">
      <c r="U2069" s="259" t="s">
        <v>59</v>
      </c>
      <c r="V2069" s="259" t="s">
        <v>5263</v>
      </c>
      <c r="W2069" s="259">
        <v>3125507</v>
      </c>
    </row>
    <row r="2070" spans="21:23">
      <c r="U2070" s="259" t="s">
        <v>59</v>
      </c>
      <c r="V2070" s="259" t="s">
        <v>5264</v>
      </c>
      <c r="W2070" s="259">
        <v>3162005</v>
      </c>
    </row>
    <row r="2071" spans="21:23">
      <c r="U2071" s="259" t="s">
        <v>59</v>
      </c>
      <c r="V2071" s="259" t="s">
        <v>5265</v>
      </c>
      <c r="W2071" s="259">
        <v>3162104</v>
      </c>
    </row>
    <row r="2072" spans="21:23">
      <c r="U2072" s="259" t="s">
        <v>59</v>
      </c>
      <c r="V2072" s="259" t="s">
        <v>5266</v>
      </c>
      <c r="W2072" s="259">
        <v>3162203</v>
      </c>
    </row>
    <row r="2073" spans="21:23">
      <c r="U2073" s="259" t="s">
        <v>59</v>
      </c>
      <c r="V2073" s="259" t="s">
        <v>5267</v>
      </c>
      <c r="W2073" s="259">
        <v>3162252</v>
      </c>
    </row>
    <row r="2074" spans="21:23">
      <c r="U2074" s="259" t="s">
        <v>59</v>
      </c>
      <c r="V2074" s="259" t="s">
        <v>5268</v>
      </c>
      <c r="W2074" s="259">
        <v>3162302</v>
      </c>
    </row>
    <row r="2075" spans="21:23">
      <c r="U2075" s="259" t="s">
        <v>59</v>
      </c>
      <c r="V2075" s="259" t="s">
        <v>5269</v>
      </c>
      <c r="W2075" s="259">
        <v>3162401</v>
      </c>
    </row>
    <row r="2076" spans="21:23">
      <c r="U2076" s="259" t="s">
        <v>59</v>
      </c>
      <c r="V2076" s="259" t="s">
        <v>5270</v>
      </c>
      <c r="W2076" s="259">
        <v>3162450</v>
      </c>
    </row>
    <row r="2077" spans="21:23">
      <c r="U2077" s="259" t="s">
        <v>59</v>
      </c>
      <c r="V2077" s="259" t="s">
        <v>5271</v>
      </c>
      <c r="W2077" s="259">
        <v>3162500</v>
      </c>
    </row>
    <row r="2078" spans="21:23">
      <c r="U2078" s="259" t="s">
        <v>59</v>
      </c>
      <c r="V2078" s="259" t="s">
        <v>5272</v>
      </c>
      <c r="W2078" s="259">
        <v>3162559</v>
      </c>
    </row>
    <row r="2079" spans="21:23">
      <c r="U2079" s="259" t="s">
        <v>59</v>
      </c>
      <c r="V2079" s="259" t="s">
        <v>5273</v>
      </c>
      <c r="W2079" s="259">
        <v>3162575</v>
      </c>
    </row>
    <row r="2080" spans="21:23">
      <c r="U2080" s="259" t="s">
        <v>59</v>
      </c>
      <c r="V2080" s="259" t="s">
        <v>5274</v>
      </c>
      <c r="W2080" s="259">
        <v>3162609</v>
      </c>
    </row>
    <row r="2081" spans="21:23">
      <c r="U2081" s="259" t="s">
        <v>59</v>
      </c>
      <c r="V2081" s="259" t="s">
        <v>5275</v>
      </c>
      <c r="W2081" s="259">
        <v>3162658</v>
      </c>
    </row>
    <row r="2082" spans="21:23">
      <c r="U2082" s="259" t="s">
        <v>59</v>
      </c>
      <c r="V2082" s="259" t="s">
        <v>3291</v>
      </c>
      <c r="W2082" s="259">
        <v>3162708</v>
      </c>
    </row>
    <row r="2083" spans="21:23">
      <c r="U2083" s="259" t="s">
        <v>59</v>
      </c>
      <c r="V2083" s="259" t="s">
        <v>5276</v>
      </c>
      <c r="W2083" s="259">
        <v>3162807</v>
      </c>
    </row>
    <row r="2084" spans="21:23">
      <c r="U2084" s="259" t="s">
        <v>59</v>
      </c>
      <c r="V2084" s="259" t="s">
        <v>5277</v>
      </c>
      <c r="W2084" s="259">
        <v>3162906</v>
      </c>
    </row>
    <row r="2085" spans="21:23">
      <c r="U2085" s="259" t="s">
        <v>59</v>
      </c>
      <c r="V2085" s="259" t="s">
        <v>5278</v>
      </c>
      <c r="W2085" s="259">
        <v>3162922</v>
      </c>
    </row>
    <row r="2086" spans="21:23">
      <c r="U2086" s="259" t="s">
        <v>59</v>
      </c>
      <c r="V2086" s="259" t="s">
        <v>5279</v>
      </c>
      <c r="W2086" s="259">
        <v>3162948</v>
      </c>
    </row>
    <row r="2087" spans="21:23">
      <c r="U2087" s="259" t="s">
        <v>59</v>
      </c>
      <c r="V2087" s="259" t="s">
        <v>5280</v>
      </c>
      <c r="W2087" s="259">
        <v>3162955</v>
      </c>
    </row>
    <row r="2088" spans="21:23">
      <c r="U2088" s="259" t="s">
        <v>59</v>
      </c>
      <c r="V2088" s="259" t="s">
        <v>5281</v>
      </c>
      <c r="W2088" s="259">
        <v>3163003</v>
      </c>
    </row>
    <row r="2089" spans="21:23">
      <c r="U2089" s="259" t="s">
        <v>59</v>
      </c>
      <c r="V2089" s="259" t="s">
        <v>5282</v>
      </c>
      <c r="W2089" s="259">
        <v>3163102</v>
      </c>
    </row>
    <row r="2090" spans="21:23">
      <c r="U2090" s="259" t="s">
        <v>59</v>
      </c>
      <c r="V2090" s="259" t="s">
        <v>5283</v>
      </c>
      <c r="W2090" s="259">
        <v>3163201</v>
      </c>
    </row>
    <row r="2091" spans="21:23">
      <c r="U2091" s="259" t="s">
        <v>59</v>
      </c>
      <c r="V2091" s="259" t="s">
        <v>3448</v>
      </c>
      <c r="W2091" s="259">
        <v>3163300</v>
      </c>
    </row>
    <row r="2092" spans="21:23">
      <c r="U2092" s="259" t="s">
        <v>59</v>
      </c>
      <c r="V2092" s="259" t="s">
        <v>5284</v>
      </c>
      <c r="W2092" s="259">
        <v>3163409</v>
      </c>
    </row>
    <row r="2093" spans="21:23">
      <c r="U2093" s="259" t="s">
        <v>59</v>
      </c>
      <c r="V2093" s="259" t="s">
        <v>5285</v>
      </c>
      <c r="W2093" s="259">
        <v>3163508</v>
      </c>
    </row>
    <row r="2094" spans="21:23">
      <c r="U2094" s="259" t="s">
        <v>59</v>
      </c>
      <c r="V2094" s="259" t="s">
        <v>5286</v>
      </c>
      <c r="W2094" s="259">
        <v>3163607</v>
      </c>
    </row>
    <row r="2095" spans="21:23">
      <c r="U2095" s="259" t="s">
        <v>59</v>
      </c>
      <c r="V2095" s="259" t="s">
        <v>5287</v>
      </c>
      <c r="W2095" s="259">
        <v>3163706</v>
      </c>
    </row>
    <row r="2096" spans="21:23">
      <c r="U2096" s="259" t="s">
        <v>59</v>
      </c>
      <c r="V2096" s="259" t="s">
        <v>5288</v>
      </c>
      <c r="W2096" s="259">
        <v>3163805</v>
      </c>
    </row>
    <row r="2097" spans="21:23">
      <c r="U2097" s="259" t="s">
        <v>59</v>
      </c>
      <c r="V2097" s="259" t="s">
        <v>5289</v>
      </c>
      <c r="W2097" s="259">
        <v>3163904</v>
      </c>
    </row>
    <row r="2098" spans="21:23">
      <c r="U2098" s="259" t="s">
        <v>59</v>
      </c>
      <c r="V2098" s="259" t="s">
        <v>5290</v>
      </c>
      <c r="W2098" s="259">
        <v>3164100</v>
      </c>
    </row>
    <row r="2099" spans="21:23">
      <c r="U2099" s="259" t="s">
        <v>59</v>
      </c>
      <c r="V2099" s="259" t="s">
        <v>5291</v>
      </c>
      <c r="W2099" s="259">
        <v>3164001</v>
      </c>
    </row>
    <row r="2100" spans="21:23">
      <c r="U2100" s="259" t="s">
        <v>59</v>
      </c>
      <c r="V2100" s="259" t="s">
        <v>5292</v>
      </c>
      <c r="W2100" s="259">
        <v>3164209</v>
      </c>
    </row>
    <row r="2101" spans="21:23">
      <c r="U2101" s="259" t="s">
        <v>59</v>
      </c>
      <c r="V2101" s="259" t="s">
        <v>5293</v>
      </c>
      <c r="W2101" s="259">
        <v>3164308</v>
      </c>
    </row>
    <row r="2102" spans="21:23">
      <c r="U2102" s="259" t="s">
        <v>59</v>
      </c>
      <c r="V2102" s="259" t="s">
        <v>5294</v>
      </c>
      <c r="W2102" s="259">
        <v>3164407</v>
      </c>
    </row>
    <row r="2103" spans="21:23">
      <c r="U2103" s="259" t="s">
        <v>59</v>
      </c>
      <c r="V2103" s="259" t="s">
        <v>5295</v>
      </c>
      <c r="W2103" s="259">
        <v>3164431</v>
      </c>
    </row>
    <row r="2104" spans="21:23">
      <c r="U2104" s="259" t="s">
        <v>59</v>
      </c>
      <c r="V2104" s="259" t="s">
        <v>5296</v>
      </c>
      <c r="W2104" s="259">
        <v>3164472</v>
      </c>
    </row>
    <row r="2105" spans="21:23">
      <c r="U2105" s="259" t="s">
        <v>59</v>
      </c>
      <c r="V2105" s="259" t="s">
        <v>5297</v>
      </c>
      <c r="W2105" s="259">
        <v>3164506</v>
      </c>
    </row>
    <row r="2106" spans="21:23">
      <c r="U2106" s="259" t="s">
        <v>59</v>
      </c>
      <c r="V2106" s="259" t="s">
        <v>5298</v>
      </c>
      <c r="W2106" s="259">
        <v>3164605</v>
      </c>
    </row>
    <row r="2107" spans="21:23">
      <c r="U2107" s="259" t="s">
        <v>59</v>
      </c>
      <c r="V2107" s="259" t="s">
        <v>5299</v>
      </c>
      <c r="W2107" s="259">
        <v>3164704</v>
      </c>
    </row>
    <row r="2108" spans="21:23">
      <c r="U2108" s="259" t="s">
        <v>59</v>
      </c>
      <c r="V2108" s="259" t="s">
        <v>5300</v>
      </c>
      <c r="W2108" s="259">
        <v>3164803</v>
      </c>
    </row>
    <row r="2109" spans="21:23">
      <c r="U2109" s="259" t="s">
        <v>59</v>
      </c>
      <c r="V2109" s="259" t="s">
        <v>5301</v>
      </c>
      <c r="W2109" s="259">
        <v>3164902</v>
      </c>
    </row>
    <row r="2110" spans="21:23">
      <c r="U2110" s="259" t="s">
        <v>59</v>
      </c>
      <c r="V2110" s="259" t="s">
        <v>5302</v>
      </c>
      <c r="W2110" s="259">
        <v>3165206</v>
      </c>
    </row>
    <row r="2111" spans="21:23">
      <c r="U2111" s="259" t="s">
        <v>59</v>
      </c>
      <c r="V2111" s="259" t="s">
        <v>5303</v>
      </c>
      <c r="W2111" s="259">
        <v>3165008</v>
      </c>
    </row>
    <row r="2112" spans="21:23">
      <c r="U2112" s="259" t="s">
        <v>59</v>
      </c>
      <c r="V2112" s="259" t="s">
        <v>5304</v>
      </c>
      <c r="W2112" s="259">
        <v>3165107</v>
      </c>
    </row>
    <row r="2113" spans="21:23">
      <c r="U2113" s="259" t="s">
        <v>59</v>
      </c>
      <c r="V2113" s="259" t="s">
        <v>5305</v>
      </c>
      <c r="W2113" s="259">
        <v>3165305</v>
      </c>
    </row>
    <row r="2114" spans="21:23">
      <c r="U2114" s="259" t="s">
        <v>59</v>
      </c>
      <c r="V2114" s="259" t="s">
        <v>5306</v>
      </c>
      <c r="W2114" s="259">
        <v>3165404</v>
      </c>
    </row>
    <row r="2115" spans="21:23">
      <c r="U2115" s="259" t="s">
        <v>59</v>
      </c>
      <c r="V2115" s="259" t="s">
        <v>5307</v>
      </c>
      <c r="W2115" s="259">
        <v>3165503</v>
      </c>
    </row>
    <row r="2116" spans="21:23">
      <c r="U2116" s="259" t="s">
        <v>59</v>
      </c>
      <c r="V2116" s="259" t="s">
        <v>5308</v>
      </c>
      <c r="W2116" s="259">
        <v>3165537</v>
      </c>
    </row>
    <row r="2117" spans="21:23">
      <c r="U2117" s="259" t="s">
        <v>59</v>
      </c>
      <c r="V2117" s="259" t="s">
        <v>5309</v>
      </c>
      <c r="W2117" s="259">
        <v>3165560</v>
      </c>
    </row>
    <row r="2118" spans="21:23">
      <c r="U2118" s="259" t="s">
        <v>59</v>
      </c>
      <c r="V2118" s="259" t="s">
        <v>5310</v>
      </c>
      <c r="W2118" s="259">
        <v>3165578</v>
      </c>
    </row>
    <row r="2119" spans="21:23">
      <c r="U2119" s="259" t="s">
        <v>59</v>
      </c>
      <c r="V2119" s="259" t="s">
        <v>5311</v>
      </c>
      <c r="W2119" s="259">
        <v>3165602</v>
      </c>
    </row>
    <row r="2120" spans="21:23">
      <c r="U2120" s="259" t="s">
        <v>59</v>
      </c>
      <c r="V2120" s="259" t="s">
        <v>5312</v>
      </c>
      <c r="W2120" s="259">
        <v>3165701</v>
      </c>
    </row>
    <row r="2121" spans="21:23">
      <c r="U2121" s="259" t="s">
        <v>59</v>
      </c>
      <c r="V2121" s="259" t="s">
        <v>5313</v>
      </c>
      <c r="W2121" s="259">
        <v>3165800</v>
      </c>
    </row>
    <row r="2122" spans="21:23">
      <c r="U2122" s="259" t="s">
        <v>59</v>
      </c>
      <c r="V2122" s="259" t="s">
        <v>5314</v>
      </c>
      <c r="W2122" s="259">
        <v>3165909</v>
      </c>
    </row>
    <row r="2123" spans="21:23">
      <c r="U2123" s="259" t="s">
        <v>59</v>
      </c>
      <c r="V2123" s="259" t="s">
        <v>5315</v>
      </c>
      <c r="W2123" s="259">
        <v>3166006</v>
      </c>
    </row>
    <row r="2124" spans="21:23">
      <c r="U2124" s="259" t="s">
        <v>59</v>
      </c>
      <c r="V2124" s="259" t="s">
        <v>5316</v>
      </c>
      <c r="W2124" s="259">
        <v>3166105</v>
      </c>
    </row>
    <row r="2125" spans="21:23">
      <c r="U2125" s="259" t="s">
        <v>59</v>
      </c>
      <c r="V2125" s="259" t="s">
        <v>5317</v>
      </c>
      <c r="W2125" s="259">
        <v>3166204</v>
      </c>
    </row>
    <row r="2126" spans="21:23">
      <c r="U2126" s="259" t="s">
        <v>59</v>
      </c>
      <c r="V2126" s="259" t="s">
        <v>5318</v>
      </c>
      <c r="W2126" s="259">
        <v>3166303</v>
      </c>
    </row>
    <row r="2127" spans="21:23">
      <c r="U2127" s="259" t="s">
        <v>59</v>
      </c>
      <c r="V2127" s="259" t="s">
        <v>5319</v>
      </c>
      <c r="W2127" s="259">
        <v>3166402</v>
      </c>
    </row>
    <row r="2128" spans="21:23">
      <c r="U2128" s="259" t="s">
        <v>59</v>
      </c>
      <c r="V2128" s="259" t="s">
        <v>5320</v>
      </c>
      <c r="W2128" s="259">
        <v>3166501</v>
      </c>
    </row>
    <row r="2129" spans="21:23">
      <c r="U2129" s="259" t="s">
        <v>59</v>
      </c>
      <c r="V2129" s="259" t="s">
        <v>5321</v>
      </c>
      <c r="W2129" s="259">
        <v>3166600</v>
      </c>
    </row>
    <row r="2130" spans="21:23">
      <c r="U2130" s="259" t="s">
        <v>59</v>
      </c>
      <c r="V2130" s="259" t="s">
        <v>5322</v>
      </c>
      <c r="W2130" s="259">
        <v>3166808</v>
      </c>
    </row>
    <row r="2131" spans="21:23">
      <c r="U2131" s="259" t="s">
        <v>59</v>
      </c>
      <c r="V2131" s="259" t="s">
        <v>5323</v>
      </c>
      <c r="W2131" s="259">
        <v>3166709</v>
      </c>
    </row>
    <row r="2132" spans="21:23">
      <c r="U2132" s="259" t="s">
        <v>59</v>
      </c>
      <c r="V2132" s="259" t="s">
        <v>5324</v>
      </c>
      <c r="W2132" s="259">
        <v>3166907</v>
      </c>
    </row>
    <row r="2133" spans="21:23">
      <c r="U2133" s="259" t="s">
        <v>59</v>
      </c>
      <c r="V2133" s="259" t="s">
        <v>5325</v>
      </c>
      <c r="W2133" s="259">
        <v>3166956</v>
      </c>
    </row>
    <row r="2134" spans="21:23">
      <c r="U2134" s="259" t="s">
        <v>59</v>
      </c>
      <c r="V2134" s="259" t="s">
        <v>5326</v>
      </c>
      <c r="W2134" s="259">
        <v>3167004</v>
      </c>
    </row>
    <row r="2135" spans="21:23">
      <c r="U2135" s="259" t="s">
        <v>59</v>
      </c>
      <c r="V2135" s="259" t="s">
        <v>5327</v>
      </c>
      <c r="W2135" s="259">
        <v>3167103</v>
      </c>
    </row>
    <row r="2136" spans="21:23">
      <c r="U2136" s="259" t="s">
        <v>59</v>
      </c>
      <c r="V2136" s="259" t="s">
        <v>5328</v>
      </c>
      <c r="W2136" s="259">
        <v>3167202</v>
      </c>
    </row>
    <row r="2137" spans="21:23">
      <c r="U2137" s="259" t="s">
        <v>59</v>
      </c>
      <c r="V2137" s="259" t="s">
        <v>5329</v>
      </c>
      <c r="W2137" s="259">
        <v>3165552</v>
      </c>
    </row>
    <row r="2138" spans="21:23">
      <c r="U2138" s="259" t="s">
        <v>59</v>
      </c>
      <c r="V2138" s="259" t="s">
        <v>5330</v>
      </c>
      <c r="W2138" s="259">
        <v>3167301</v>
      </c>
    </row>
    <row r="2139" spans="21:23">
      <c r="U2139" s="259" t="s">
        <v>59</v>
      </c>
      <c r="V2139" s="259" t="s">
        <v>5331</v>
      </c>
      <c r="W2139" s="259">
        <v>3167400</v>
      </c>
    </row>
    <row r="2140" spans="21:23">
      <c r="U2140" s="259" t="s">
        <v>59</v>
      </c>
      <c r="V2140" s="259" t="s">
        <v>5332</v>
      </c>
      <c r="W2140" s="259">
        <v>3167509</v>
      </c>
    </row>
    <row r="2141" spans="21:23">
      <c r="U2141" s="259" t="s">
        <v>59</v>
      </c>
      <c r="V2141" s="259" t="s">
        <v>5333</v>
      </c>
      <c r="W2141" s="259">
        <v>3167608</v>
      </c>
    </row>
    <row r="2142" spans="21:23">
      <c r="U2142" s="259" t="s">
        <v>59</v>
      </c>
      <c r="V2142" s="259" t="s">
        <v>5334</v>
      </c>
      <c r="W2142" s="259">
        <v>3167707</v>
      </c>
    </row>
    <row r="2143" spans="21:23">
      <c r="U2143" s="259" t="s">
        <v>59</v>
      </c>
      <c r="V2143" s="259" t="s">
        <v>5335</v>
      </c>
      <c r="W2143" s="259">
        <v>3167806</v>
      </c>
    </row>
    <row r="2144" spans="21:23">
      <c r="U2144" s="259" t="s">
        <v>59</v>
      </c>
      <c r="V2144" s="259" t="s">
        <v>5336</v>
      </c>
      <c r="W2144" s="259">
        <v>3167905</v>
      </c>
    </row>
    <row r="2145" spans="21:23">
      <c r="U2145" s="259" t="s">
        <v>59</v>
      </c>
      <c r="V2145" s="259" t="s">
        <v>5337</v>
      </c>
      <c r="W2145" s="259">
        <v>3168002</v>
      </c>
    </row>
    <row r="2146" spans="21:23">
      <c r="U2146" s="259" t="s">
        <v>59</v>
      </c>
      <c r="V2146" s="259" t="s">
        <v>5338</v>
      </c>
      <c r="W2146" s="259">
        <v>3168051</v>
      </c>
    </row>
    <row r="2147" spans="21:23">
      <c r="U2147" s="259" t="s">
        <v>59</v>
      </c>
      <c r="V2147" s="259" t="s">
        <v>4502</v>
      </c>
      <c r="W2147" s="259">
        <v>3168101</v>
      </c>
    </row>
    <row r="2148" spans="21:23">
      <c r="U2148" s="259" t="s">
        <v>59</v>
      </c>
      <c r="V2148" s="259" t="s">
        <v>5103</v>
      </c>
      <c r="W2148" s="259">
        <v>3168200</v>
      </c>
    </row>
    <row r="2149" spans="21:23">
      <c r="U2149" s="259" t="s">
        <v>59</v>
      </c>
      <c r="V2149" s="259" t="s">
        <v>5339</v>
      </c>
      <c r="W2149" s="259">
        <v>3168309</v>
      </c>
    </row>
    <row r="2150" spans="21:23">
      <c r="U2150" s="259" t="s">
        <v>59</v>
      </c>
      <c r="V2150" s="259" t="s">
        <v>5340</v>
      </c>
      <c r="W2150" s="259">
        <v>3168408</v>
      </c>
    </row>
    <row r="2151" spans="21:23">
      <c r="U2151" s="259" t="s">
        <v>59</v>
      </c>
      <c r="V2151" s="259" t="s">
        <v>5341</v>
      </c>
      <c r="W2151" s="259">
        <v>3168507</v>
      </c>
    </row>
    <row r="2152" spans="21:23">
      <c r="U2152" s="259" t="s">
        <v>59</v>
      </c>
      <c r="V2152" s="259" t="s">
        <v>5342</v>
      </c>
      <c r="W2152" s="259">
        <v>3168606</v>
      </c>
    </row>
    <row r="2153" spans="21:23">
      <c r="U2153" s="259" t="s">
        <v>59</v>
      </c>
      <c r="V2153" s="259" t="s">
        <v>5343</v>
      </c>
      <c r="W2153" s="259">
        <v>3168705</v>
      </c>
    </row>
    <row r="2154" spans="21:23">
      <c r="U2154" s="259" t="s">
        <v>59</v>
      </c>
      <c r="V2154" s="259" t="s">
        <v>5344</v>
      </c>
      <c r="W2154" s="259">
        <v>3168804</v>
      </c>
    </row>
    <row r="2155" spans="21:23">
      <c r="U2155" s="259" t="s">
        <v>59</v>
      </c>
      <c r="V2155" s="259" t="s">
        <v>5345</v>
      </c>
      <c r="W2155" s="259">
        <v>3168903</v>
      </c>
    </row>
    <row r="2156" spans="21:23">
      <c r="U2156" s="259" t="s">
        <v>59</v>
      </c>
      <c r="V2156" s="259" t="s">
        <v>5346</v>
      </c>
      <c r="W2156" s="259">
        <v>3169000</v>
      </c>
    </row>
    <row r="2157" spans="21:23">
      <c r="U2157" s="259" t="s">
        <v>59</v>
      </c>
      <c r="V2157" s="259" t="s">
        <v>5347</v>
      </c>
      <c r="W2157" s="259">
        <v>3169059</v>
      </c>
    </row>
    <row r="2158" spans="21:23">
      <c r="U2158" s="259" t="s">
        <v>59</v>
      </c>
      <c r="V2158" s="259" t="s">
        <v>4540</v>
      </c>
      <c r="W2158" s="259">
        <v>3169109</v>
      </c>
    </row>
    <row r="2159" spans="21:23">
      <c r="U2159" s="259" t="s">
        <v>59</v>
      </c>
      <c r="V2159" s="259" t="s">
        <v>5348</v>
      </c>
      <c r="W2159" s="259">
        <v>3169208</v>
      </c>
    </row>
    <row r="2160" spans="21:23">
      <c r="U2160" s="259" t="s">
        <v>59</v>
      </c>
      <c r="V2160" s="259" t="s">
        <v>5349</v>
      </c>
      <c r="W2160" s="259">
        <v>3169307</v>
      </c>
    </row>
    <row r="2161" spans="21:23">
      <c r="U2161" s="259" t="s">
        <v>59</v>
      </c>
      <c r="V2161" s="259" t="s">
        <v>5350</v>
      </c>
      <c r="W2161" s="259">
        <v>3169356</v>
      </c>
    </row>
    <row r="2162" spans="21:23">
      <c r="U2162" s="259" t="s">
        <v>59</v>
      </c>
      <c r="V2162" s="259" t="s">
        <v>5351</v>
      </c>
      <c r="W2162" s="259">
        <v>3169406</v>
      </c>
    </row>
    <row r="2163" spans="21:23">
      <c r="U2163" s="259" t="s">
        <v>59</v>
      </c>
      <c r="V2163" s="259" t="s">
        <v>5352</v>
      </c>
      <c r="W2163" s="259">
        <v>3169505</v>
      </c>
    </row>
    <row r="2164" spans="21:23">
      <c r="U2164" s="259" t="s">
        <v>59</v>
      </c>
      <c r="V2164" s="259" t="s">
        <v>5353</v>
      </c>
      <c r="W2164" s="259">
        <v>3169604</v>
      </c>
    </row>
    <row r="2165" spans="21:23">
      <c r="U2165" s="259" t="s">
        <v>59</v>
      </c>
      <c r="V2165" s="259" t="s">
        <v>5146</v>
      </c>
      <c r="W2165" s="259">
        <v>3169703</v>
      </c>
    </row>
    <row r="2166" spans="21:23">
      <c r="U2166" s="259" t="s">
        <v>59</v>
      </c>
      <c r="V2166" s="259" t="s">
        <v>5354</v>
      </c>
      <c r="W2166" s="259">
        <v>3169802</v>
      </c>
    </row>
    <row r="2167" spans="21:23">
      <c r="U2167" s="259" t="s">
        <v>59</v>
      </c>
      <c r="V2167" s="259" t="s">
        <v>5355</v>
      </c>
      <c r="W2167" s="259">
        <v>3169901</v>
      </c>
    </row>
    <row r="2168" spans="21:23">
      <c r="U2168" s="259" t="s">
        <v>59</v>
      </c>
      <c r="V2168" s="259" t="s">
        <v>5356</v>
      </c>
      <c r="W2168" s="259">
        <v>3170008</v>
      </c>
    </row>
    <row r="2169" spans="21:23">
      <c r="U2169" s="259" t="s">
        <v>59</v>
      </c>
      <c r="V2169" s="259" t="s">
        <v>5357</v>
      </c>
      <c r="W2169" s="259">
        <v>3170057</v>
      </c>
    </row>
    <row r="2170" spans="21:23">
      <c r="U2170" s="259" t="s">
        <v>59</v>
      </c>
      <c r="V2170" s="259" t="s">
        <v>5358</v>
      </c>
      <c r="W2170" s="259">
        <v>3170107</v>
      </c>
    </row>
    <row r="2171" spans="21:23">
      <c r="U2171" s="259" t="s">
        <v>59</v>
      </c>
      <c r="V2171" s="259" t="s">
        <v>5359</v>
      </c>
      <c r="W2171" s="259">
        <v>3170206</v>
      </c>
    </row>
    <row r="2172" spans="21:23">
      <c r="U2172" s="259" t="s">
        <v>59</v>
      </c>
      <c r="V2172" s="259" t="s">
        <v>5360</v>
      </c>
      <c r="W2172" s="259">
        <v>3170305</v>
      </c>
    </row>
    <row r="2173" spans="21:23">
      <c r="U2173" s="259" t="s">
        <v>59</v>
      </c>
      <c r="V2173" s="259" t="s">
        <v>5361</v>
      </c>
      <c r="W2173" s="259">
        <v>3170404</v>
      </c>
    </row>
    <row r="2174" spans="21:23">
      <c r="U2174" s="259" t="s">
        <v>59</v>
      </c>
      <c r="V2174" s="259" t="s">
        <v>5362</v>
      </c>
      <c r="W2174" s="259">
        <v>3170438</v>
      </c>
    </row>
    <row r="2175" spans="21:23">
      <c r="U2175" s="259" t="s">
        <v>59</v>
      </c>
      <c r="V2175" s="259" t="s">
        <v>5363</v>
      </c>
      <c r="W2175" s="259">
        <v>3170479</v>
      </c>
    </row>
    <row r="2176" spans="21:23">
      <c r="U2176" s="259" t="s">
        <v>59</v>
      </c>
      <c r="V2176" s="259" t="s">
        <v>5364</v>
      </c>
      <c r="W2176" s="259">
        <v>3170503</v>
      </c>
    </row>
    <row r="2177" spans="21:23">
      <c r="U2177" s="259" t="s">
        <v>59</v>
      </c>
      <c r="V2177" s="259" t="s">
        <v>5365</v>
      </c>
      <c r="W2177" s="259">
        <v>3170529</v>
      </c>
    </row>
    <row r="2178" spans="21:23">
      <c r="U2178" s="259" t="s">
        <v>59</v>
      </c>
      <c r="V2178" s="259" t="s">
        <v>5366</v>
      </c>
      <c r="W2178" s="259">
        <v>3170578</v>
      </c>
    </row>
    <row r="2179" spans="21:23">
      <c r="U2179" s="259" t="s">
        <v>59</v>
      </c>
      <c r="V2179" s="259" t="s">
        <v>4087</v>
      </c>
      <c r="W2179" s="259">
        <v>3170602</v>
      </c>
    </row>
    <row r="2180" spans="21:23">
      <c r="U2180" s="259" t="s">
        <v>59</v>
      </c>
      <c r="V2180" s="259" t="s">
        <v>5367</v>
      </c>
      <c r="W2180" s="259">
        <v>3170651</v>
      </c>
    </row>
    <row r="2181" spans="21:23">
      <c r="U2181" s="259" t="s">
        <v>59</v>
      </c>
      <c r="V2181" s="259" t="s">
        <v>5368</v>
      </c>
      <c r="W2181" s="259">
        <v>3170701</v>
      </c>
    </row>
    <row r="2182" spans="21:23">
      <c r="U2182" s="259" t="s">
        <v>59</v>
      </c>
      <c r="V2182" s="259" t="s">
        <v>5369</v>
      </c>
      <c r="W2182" s="259">
        <v>3170750</v>
      </c>
    </row>
    <row r="2183" spans="21:23">
      <c r="U2183" s="259" t="s">
        <v>59</v>
      </c>
      <c r="V2183" s="259" t="s">
        <v>5370</v>
      </c>
      <c r="W2183" s="259">
        <v>3170800</v>
      </c>
    </row>
    <row r="2184" spans="21:23">
      <c r="U2184" s="259" t="s">
        <v>59</v>
      </c>
      <c r="V2184" s="259" t="s">
        <v>5371</v>
      </c>
      <c r="W2184" s="259">
        <v>3170909</v>
      </c>
    </row>
    <row r="2185" spans="21:23">
      <c r="U2185" s="259" t="s">
        <v>59</v>
      </c>
      <c r="V2185" s="259" t="s">
        <v>5372</v>
      </c>
      <c r="W2185" s="259">
        <v>3171006</v>
      </c>
    </row>
    <row r="2186" spans="21:23">
      <c r="U2186" s="259" t="s">
        <v>59</v>
      </c>
      <c r="V2186" s="259" t="s">
        <v>5373</v>
      </c>
      <c r="W2186" s="259">
        <v>3171030</v>
      </c>
    </row>
    <row r="2187" spans="21:23">
      <c r="U2187" s="259" t="s">
        <v>59</v>
      </c>
      <c r="V2187" s="259" t="s">
        <v>5374</v>
      </c>
      <c r="W2187" s="259">
        <v>3171071</v>
      </c>
    </row>
    <row r="2188" spans="21:23">
      <c r="U2188" s="259" t="s">
        <v>59</v>
      </c>
      <c r="V2188" s="259" t="s">
        <v>5375</v>
      </c>
      <c r="W2188" s="259">
        <v>3171105</v>
      </c>
    </row>
    <row r="2189" spans="21:23">
      <c r="U2189" s="259" t="s">
        <v>59</v>
      </c>
      <c r="V2189" s="259" t="s">
        <v>5376</v>
      </c>
      <c r="W2189" s="259">
        <v>3171154</v>
      </c>
    </row>
    <row r="2190" spans="21:23">
      <c r="U2190" s="259" t="s">
        <v>59</v>
      </c>
      <c r="V2190" s="259" t="s">
        <v>5377</v>
      </c>
      <c r="W2190" s="259">
        <v>3171204</v>
      </c>
    </row>
    <row r="2191" spans="21:23">
      <c r="U2191" s="259" t="s">
        <v>59</v>
      </c>
      <c r="V2191" s="259" t="s">
        <v>2219</v>
      </c>
      <c r="W2191" s="259">
        <v>3171303</v>
      </c>
    </row>
    <row r="2192" spans="21:23">
      <c r="U2192" s="259" t="s">
        <v>59</v>
      </c>
      <c r="V2192" s="259" t="s">
        <v>5378</v>
      </c>
      <c r="W2192" s="259">
        <v>3171402</v>
      </c>
    </row>
    <row r="2193" spans="21:23">
      <c r="U2193" s="259" t="s">
        <v>59</v>
      </c>
      <c r="V2193" s="259" t="s">
        <v>5379</v>
      </c>
      <c r="W2193" s="259">
        <v>3171600</v>
      </c>
    </row>
    <row r="2194" spans="21:23">
      <c r="U2194" s="259" t="s">
        <v>59</v>
      </c>
      <c r="V2194" s="259" t="s">
        <v>5380</v>
      </c>
      <c r="W2194" s="259">
        <v>3171709</v>
      </c>
    </row>
    <row r="2195" spans="21:23">
      <c r="U2195" s="259" t="s">
        <v>59</v>
      </c>
      <c r="V2195" s="259" t="s">
        <v>5381</v>
      </c>
      <c r="W2195" s="259">
        <v>3171808</v>
      </c>
    </row>
    <row r="2196" spans="21:23">
      <c r="U2196" s="259" t="s">
        <v>59</v>
      </c>
      <c r="V2196" s="259" t="s">
        <v>5382</v>
      </c>
      <c r="W2196" s="259">
        <v>3171907</v>
      </c>
    </row>
    <row r="2197" spans="21:23">
      <c r="U2197" s="259" t="s">
        <v>59</v>
      </c>
      <c r="V2197" s="259" t="s">
        <v>5383</v>
      </c>
      <c r="W2197" s="259">
        <v>3172004</v>
      </c>
    </row>
    <row r="2198" spans="21:23">
      <c r="U2198" s="259" t="s">
        <v>59</v>
      </c>
      <c r="V2198" s="259" t="s">
        <v>5384</v>
      </c>
      <c r="W2198" s="259">
        <v>3172103</v>
      </c>
    </row>
    <row r="2199" spans="21:23">
      <c r="U2199" s="259" t="s">
        <v>59</v>
      </c>
      <c r="V2199" s="259" t="s">
        <v>4617</v>
      </c>
      <c r="W2199" s="259">
        <v>3172202</v>
      </c>
    </row>
    <row r="2200" spans="21:23">
      <c r="U2200" s="259" t="s">
        <v>61</v>
      </c>
      <c r="V2200" s="259" t="s">
        <v>100</v>
      </c>
      <c r="W2200" s="259">
        <v>5000203</v>
      </c>
    </row>
    <row r="2201" spans="21:23">
      <c r="U2201" s="259" t="s">
        <v>61</v>
      </c>
      <c r="V2201" s="259" t="s">
        <v>125</v>
      </c>
      <c r="W2201" s="259">
        <v>5000252</v>
      </c>
    </row>
    <row r="2202" spans="21:23">
      <c r="U2202" s="259" t="s">
        <v>61</v>
      </c>
      <c r="V2202" s="259" t="s">
        <v>151</v>
      </c>
      <c r="W2202" s="259">
        <v>5000609</v>
      </c>
    </row>
    <row r="2203" spans="21:23">
      <c r="U2203" s="259" t="s">
        <v>61</v>
      </c>
      <c r="V2203" s="259" t="s">
        <v>176</v>
      </c>
      <c r="W2203" s="259">
        <v>5000708</v>
      </c>
    </row>
    <row r="2204" spans="21:23">
      <c r="U2204" s="259" t="s">
        <v>61</v>
      </c>
      <c r="V2204" s="259" t="s">
        <v>202</v>
      </c>
      <c r="W2204" s="259">
        <v>5000807</v>
      </c>
    </row>
    <row r="2205" spans="21:23">
      <c r="U2205" s="259" t="s">
        <v>61</v>
      </c>
      <c r="V2205" s="259" t="s">
        <v>228</v>
      </c>
      <c r="W2205" s="259">
        <v>5000856</v>
      </c>
    </row>
    <row r="2206" spans="21:23">
      <c r="U2206" s="259" t="s">
        <v>61</v>
      </c>
      <c r="V2206" s="259" t="s">
        <v>252</v>
      </c>
      <c r="W2206" s="259">
        <v>5000906</v>
      </c>
    </row>
    <row r="2207" spans="21:23">
      <c r="U2207" s="259" t="s">
        <v>61</v>
      </c>
      <c r="V2207" s="259" t="s">
        <v>277</v>
      </c>
      <c r="W2207" s="259">
        <v>5001003</v>
      </c>
    </row>
    <row r="2208" spans="21:23">
      <c r="U2208" s="259" t="s">
        <v>61</v>
      </c>
      <c r="V2208" s="259" t="s">
        <v>303</v>
      </c>
      <c r="W2208" s="259">
        <v>5001102</v>
      </c>
    </row>
    <row r="2209" spans="21:23">
      <c r="U2209" s="259" t="s">
        <v>61</v>
      </c>
      <c r="V2209" s="259" t="s">
        <v>329</v>
      </c>
      <c r="W2209" s="259">
        <v>5001243</v>
      </c>
    </row>
    <row r="2210" spans="21:23">
      <c r="U2210" s="259" t="s">
        <v>61</v>
      </c>
      <c r="V2210" s="259" t="s">
        <v>354</v>
      </c>
      <c r="W2210" s="259">
        <v>5001508</v>
      </c>
    </row>
    <row r="2211" spans="21:23">
      <c r="U2211" s="259" t="s">
        <v>61</v>
      </c>
      <c r="V2211" s="259" t="s">
        <v>378</v>
      </c>
      <c r="W2211" s="259">
        <v>5001904</v>
      </c>
    </row>
    <row r="2212" spans="21:23">
      <c r="U2212" s="259" t="s">
        <v>61</v>
      </c>
      <c r="V2212" s="259" t="s">
        <v>403</v>
      </c>
      <c r="W2212" s="259">
        <v>5002001</v>
      </c>
    </row>
    <row r="2213" spans="21:23">
      <c r="U2213" s="259" t="s">
        <v>61</v>
      </c>
      <c r="V2213" s="259" t="s">
        <v>428</v>
      </c>
      <c r="W2213" s="259">
        <v>5002100</v>
      </c>
    </row>
    <row r="2214" spans="21:23">
      <c r="U2214" s="259" t="s">
        <v>61</v>
      </c>
      <c r="V2214" s="259" t="s">
        <v>453</v>
      </c>
      <c r="W2214" s="259">
        <v>5002159</v>
      </c>
    </row>
    <row r="2215" spans="21:23">
      <c r="U2215" s="259" t="s">
        <v>61</v>
      </c>
      <c r="V2215" s="259" t="s">
        <v>479</v>
      </c>
      <c r="W2215" s="259">
        <v>5002209</v>
      </c>
    </row>
    <row r="2216" spans="21:23">
      <c r="U2216" s="259" t="s">
        <v>61</v>
      </c>
      <c r="V2216" s="259" t="s">
        <v>503</v>
      </c>
      <c r="W2216" s="259">
        <v>5002308</v>
      </c>
    </row>
    <row r="2217" spans="21:23">
      <c r="U2217" s="259" t="s">
        <v>61</v>
      </c>
      <c r="V2217" s="259" t="s">
        <v>526</v>
      </c>
      <c r="W2217" s="259">
        <v>5002407</v>
      </c>
    </row>
    <row r="2218" spans="21:23">
      <c r="U2218" s="259" t="s">
        <v>61</v>
      </c>
      <c r="V2218" s="259" t="s">
        <v>550</v>
      </c>
      <c r="W2218" s="259">
        <v>5002605</v>
      </c>
    </row>
    <row r="2219" spans="21:23">
      <c r="U2219" s="259" t="s">
        <v>61</v>
      </c>
      <c r="V2219" s="259" t="s">
        <v>470</v>
      </c>
      <c r="W2219" s="259">
        <v>5002704</v>
      </c>
    </row>
    <row r="2220" spans="21:23">
      <c r="U2220" s="259" t="s">
        <v>61</v>
      </c>
      <c r="V2220" s="259" t="s">
        <v>596</v>
      </c>
      <c r="W2220" s="259">
        <v>5002803</v>
      </c>
    </row>
    <row r="2221" spans="21:23">
      <c r="U2221" s="259" t="s">
        <v>61</v>
      </c>
      <c r="V2221" s="259" t="s">
        <v>619</v>
      </c>
      <c r="W2221" s="259">
        <v>5002902</v>
      </c>
    </row>
    <row r="2222" spans="21:23">
      <c r="U2222" s="259" t="s">
        <v>61</v>
      </c>
      <c r="V2222" s="259" t="s">
        <v>640</v>
      </c>
      <c r="W2222" s="259">
        <v>5002951</v>
      </c>
    </row>
    <row r="2223" spans="21:23">
      <c r="U2223" s="259" t="s">
        <v>61</v>
      </c>
      <c r="V2223" s="259" t="s">
        <v>661</v>
      </c>
      <c r="W2223" s="259">
        <v>5003108</v>
      </c>
    </row>
    <row r="2224" spans="21:23">
      <c r="U2224" s="259" t="s">
        <v>61</v>
      </c>
      <c r="V2224" s="259" t="s">
        <v>682</v>
      </c>
      <c r="W2224" s="259">
        <v>5003157</v>
      </c>
    </row>
    <row r="2225" spans="21:23">
      <c r="U2225" s="259" t="s">
        <v>61</v>
      </c>
      <c r="V2225" s="259" t="s">
        <v>702</v>
      </c>
      <c r="W2225" s="259">
        <v>5003207</v>
      </c>
    </row>
    <row r="2226" spans="21:23">
      <c r="U2226" s="259" t="s">
        <v>61</v>
      </c>
      <c r="V2226" s="259" t="s">
        <v>724</v>
      </c>
      <c r="W2226" s="259">
        <v>5003256</v>
      </c>
    </row>
    <row r="2227" spans="21:23">
      <c r="U2227" s="259" t="s">
        <v>61</v>
      </c>
      <c r="V2227" s="259" t="s">
        <v>746</v>
      </c>
      <c r="W2227" s="259">
        <v>5003306</v>
      </c>
    </row>
    <row r="2228" spans="21:23">
      <c r="U2228" s="259" t="s">
        <v>61</v>
      </c>
      <c r="V2228" s="259" t="s">
        <v>767</v>
      </c>
      <c r="W2228" s="259">
        <v>5003454</v>
      </c>
    </row>
    <row r="2229" spans="21:23">
      <c r="U2229" s="259" t="s">
        <v>61</v>
      </c>
      <c r="V2229" s="259" t="s">
        <v>790</v>
      </c>
      <c r="W2229" s="259">
        <v>5003488</v>
      </c>
    </row>
    <row r="2230" spans="21:23">
      <c r="U2230" s="259" t="s">
        <v>61</v>
      </c>
      <c r="V2230" s="259" t="s">
        <v>811</v>
      </c>
      <c r="W2230" s="259">
        <v>5003504</v>
      </c>
    </row>
    <row r="2231" spans="21:23">
      <c r="U2231" s="259" t="s">
        <v>61</v>
      </c>
      <c r="V2231" s="259" t="s">
        <v>832</v>
      </c>
      <c r="W2231" s="259">
        <v>5003702</v>
      </c>
    </row>
    <row r="2232" spans="21:23">
      <c r="U2232" s="259" t="s">
        <v>61</v>
      </c>
      <c r="V2232" s="259" t="s">
        <v>854</v>
      </c>
      <c r="W2232" s="259">
        <v>5003751</v>
      </c>
    </row>
    <row r="2233" spans="21:23">
      <c r="U2233" s="259" t="s">
        <v>61</v>
      </c>
      <c r="V2233" s="259" t="s">
        <v>875</v>
      </c>
      <c r="W2233" s="259">
        <v>5003801</v>
      </c>
    </row>
    <row r="2234" spans="21:23">
      <c r="U2234" s="259" t="s">
        <v>61</v>
      </c>
      <c r="V2234" s="259" t="s">
        <v>898</v>
      </c>
      <c r="W2234" s="259">
        <v>5003900</v>
      </c>
    </row>
    <row r="2235" spans="21:23">
      <c r="U2235" s="259" t="s">
        <v>61</v>
      </c>
      <c r="V2235" s="259" t="s">
        <v>921</v>
      </c>
      <c r="W2235" s="259">
        <v>5004007</v>
      </c>
    </row>
    <row r="2236" spans="21:23">
      <c r="U2236" s="259" t="s">
        <v>61</v>
      </c>
      <c r="V2236" s="259" t="s">
        <v>944</v>
      </c>
      <c r="W2236" s="259">
        <v>5004106</v>
      </c>
    </row>
    <row r="2237" spans="21:23">
      <c r="U2237" s="259" t="s">
        <v>61</v>
      </c>
      <c r="V2237" s="259" t="s">
        <v>966</v>
      </c>
      <c r="W2237" s="259">
        <v>5004304</v>
      </c>
    </row>
    <row r="2238" spans="21:23">
      <c r="U2238" s="259" t="s">
        <v>61</v>
      </c>
      <c r="V2238" s="259" t="s">
        <v>988</v>
      </c>
      <c r="W2238" s="259">
        <v>5004403</v>
      </c>
    </row>
    <row r="2239" spans="21:23">
      <c r="U2239" s="259" t="s">
        <v>61</v>
      </c>
      <c r="V2239" s="259" t="s">
        <v>1011</v>
      </c>
      <c r="W2239" s="259">
        <v>5004502</v>
      </c>
    </row>
    <row r="2240" spans="21:23">
      <c r="U2240" s="259" t="s">
        <v>61</v>
      </c>
      <c r="V2240" s="259" t="s">
        <v>1033</v>
      </c>
      <c r="W2240" s="259">
        <v>5004601</v>
      </c>
    </row>
    <row r="2241" spans="21:23">
      <c r="U2241" s="259" t="s">
        <v>61</v>
      </c>
      <c r="V2241" s="259" t="s">
        <v>1055</v>
      </c>
      <c r="W2241" s="259">
        <v>5004700</v>
      </c>
    </row>
    <row r="2242" spans="21:23">
      <c r="U2242" s="259" t="s">
        <v>61</v>
      </c>
      <c r="V2242" s="259" t="s">
        <v>1077</v>
      </c>
      <c r="W2242" s="259">
        <v>5004809</v>
      </c>
    </row>
    <row r="2243" spans="21:23">
      <c r="U2243" s="259" t="s">
        <v>61</v>
      </c>
      <c r="V2243" s="259" t="s">
        <v>1099</v>
      </c>
      <c r="W2243" s="259">
        <v>5004908</v>
      </c>
    </row>
    <row r="2244" spans="21:23">
      <c r="U2244" s="259" t="s">
        <v>61</v>
      </c>
      <c r="V2244" s="259" t="s">
        <v>1122</v>
      </c>
      <c r="W2244" s="259">
        <v>5005004</v>
      </c>
    </row>
    <row r="2245" spans="21:23">
      <c r="U2245" s="259" t="s">
        <v>61</v>
      </c>
      <c r="V2245" s="259" t="s">
        <v>1145</v>
      </c>
      <c r="W2245" s="259">
        <v>5005103</v>
      </c>
    </row>
    <row r="2246" spans="21:23">
      <c r="U2246" s="259" t="s">
        <v>61</v>
      </c>
      <c r="V2246" s="259" t="s">
        <v>1168</v>
      </c>
      <c r="W2246" s="259">
        <v>5005152</v>
      </c>
    </row>
    <row r="2247" spans="21:23">
      <c r="U2247" s="259" t="s">
        <v>61</v>
      </c>
      <c r="V2247" s="259" t="s">
        <v>1191</v>
      </c>
      <c r="W2247" s="259">
        <v>5005202</v>
      </c>
    </row>
    <row r="2248" spans="21:23">
      <c r="U2248" s="259" t="s">
        <v>61</v>
      </c>
      <c r="V2248" s="259" t="s">
        <v>1213</v>
      </c>
      <c r="W2248" s="259">
        <v>5005251</v>
      </c>
    </row>
    <row r="2249" spans="21:23">
      <c r="U2249" s="259" t="s">
        <v>61</v>
      </c>
      <c r="V2249" s="259" t="s">
        <v>1234</v>
      </c>
      <c r="W2249" s="259">
        <v>5005400</v>
      </c>
    </row>
    <row r="2250" spans="21:23">
      <c r="U2250" s="259" t="s">
        <v>61</v>
      </c>
      <c r="V2250" s="259" t="s">
        <v>1257</v>
      </c>
      <c r="W2250" s="259">
        <v>5005608</v>
      </c>
    </row>
    <row r="2251" spans="21:23">
      <c r="U2251" s="259" t="s">
        <v>61</v>
      </c>
      <c r="V2251" s="259" t="s">
        <v>1280</v>
      </c>
      <c r="W2251" s="259">
        <v>5005681</v>
      </c>
    </row>
    <row r="2252" spans="21:23">
      <c r="U2252" s="259" t="s">
        <v>61</v>
      </c>
      <c r="V2252" s="259" t="s">
        <v>1301</v>
      </c>
      <c r="W2252" s="259">
        <v>5005707</v>
      </c>
    </row>
    <row r="2253" spans="21:23">
      <c r="U2253" s="259" t="s">
        <v>61</v>
      </c>
      <c r="V2253" s="259" t="s">
        <v>1323</v>
      </c>
      <c r="W2253" s="259">
        <v>5005806</v>
      </c>
    </row>
    <row r="2254" spans="21:23">
      <c r="U2254" s="259" t="s">
        <v>61</v>
      </c>
      <c r="V2254" s="259" t="s">
        <v>1345</v>
      </c>
      <c r="W2254" s="259">
        <v>5006002</v>
      </c>
    </row>
    <row r="2255" spans="21:23">
      <c r="U2255" s="259" t="s">
        <v>61</v>
      </c>
      <c r="V2255" s="259" t="s">
        <v>1366</v>
      </c>
      <c r="W2255" s="259">
        <v>5006200</v>
      </c>
    </row>
    <row r="2256" spans="21:23">
      <c r="U2256" s="259" t="s">
        <v>61</v>
      </c>
      <c r="V2256" s="259" t="s">
        <v>1388</v>
      </c>
      <c r="W2256" s="259">
        <v>5006259</v>
      </c>
    </row>
    <row r="2257" spans="21:23">
      <c r="U2257" s="259" t="s">
        <v>61</v>
      </c>
      <c r="V2257" s="259" t="s">
        <v>1410</v>
      </c>
      <c r="W2257" s="259">
        <v>5006275</v>
      </c>
    </row>
    <row r="2258" spans="21:23">
      <c r="U2258" s="259" t="s">
        <v>61</v>
      </c>
      <c r="V2258" s="259" t="s">
        <v>1432</v>
      </c>
      <c r="W2258" s="259">
        <v>5006309</v>
      </c>
    </row>
    <row r="2259" spans="21:23">
      <c r="U2259" s="259" t="s">
        <v>61</v>
      </c>
      <c r="V2259" s="259" t="s">
        <v>1453</v>
      </c>
      <c r="W2259" s="259">
        <v>5006358</v>
      </c>
    </row>
    <row r="2260" spans="21:23">
      <c r="U2260" s="259" t="s">
        <v>61</v>
      </c>
      <c r="V2260" s="259" t="s">
        <v>1473</v>
      </c>
      <c r="W2260" s="259">
        <v>5006408</v>
      </c>
    </row>
    <row r="2261" spans="21:23">
      <c r="U2261" s="259" t="s">
        <v>61</v>
      </c>
      <c r="V2261" s="259" t="s">
        <v>1495</v>
      </c>
      <c r="W2261" s="259">
        <v>5006606</v>
      </c>
    </row>
    <row r="2262" spans="21:23">
      <c r="U2262" s="259" t="s">
        <v>61</v>
      </c>
      <c r="V2262" s="259" t="s">
        <v>1515</v>
      </c>
      <c r="W2262" s="259">
        <v>5006903</v>
      </c>
    </row>
    <row r="2263" spans="21:23">
      <c r="U2263" s="259" t="s">
        <v>61</v>
      </c>
      <c r="V2263" s="259" t="s">
        <v>1536</v>
      </c>
      <c r="W2263" s="259">
        <v>5007109</v>
      </c>
    </row>
    <row r="2264" spans="21:23">
      <c r="U2264" s="259" t="s">
        <v>61</v>
      </c>
      <c r="V2264" s="259" t="s">
        <v>1557</v>
      </c>
      <c r="W2264" s="259">
        <v>5007208</v>
      </c>
    </row>
    <row r="2265" spans="21:23">
      <c r="U2265" s="259" t="s">
        <v>61</v>
      </c>
      <c r="V2265" s="259" t="s">
        <v>1576</v>
      </c>
      <c r="W2265" s="259">
        <v>5007307</v>
      </c>
    </row>
    <row r="2266" spans="21:23">
      <c r="U2266" s="259" t="s">
        <v>61</v>
      </c>
      <c r="V2266" s="259" t="s">
        <v>1596</v>
      </c>
      <c r="W2266" s="259">
        <v>5007406</v>
      </c>
    </row>
    <row r="2267" spans="21:23">
      <c r="U2267" s="259" t="s">
        <v>61</v>
      </c>
      <c r="V2267" s="259" t="s">
        <v>1616</v>
      </c>
      <c r="W2267" s="259">
        <v>5007505</v>
      </c>
    </row>
    <row r="2268" spans="21:23">
      <c r="U2268" s="259" t="s">
        <v>61</v>
      </c>
      <c r="V2268" s="259" t="s">
        <v>1637</v>
      </c>
      <c r="W2268" s="259">
        <v>5007554</v>
      </c>
    </row>
    <row r="2269" spans="21:23">
      <c r="U2269" s="259" t="s">
        <v>61</v>
      </c>
      <c r="V2269" s="259" t="s">
        <v>1658</v>
      </c>
      <c r="W2269" s="259">
        <v>5007695</v>
      </c>
    </row>
    <row r="2270" spans="21:23">
      <c r="U2270" s="259" t="s">
        <v>61</v>
      </c>
      <c r="V2270" s="259" t="s">
        <v>1678</v>
      </c>
      <c r="W2270" s="259">
        <v>5007802</v>
      </c>
    </row>
    <row r="2271" spans="21:23">
      <c r="U2271" s="259" t="s">
        <v>61</v>
      </c>
      <c r="V2271" s="259" t="s">
        <v>1699</v>
      </c>
      <c r="W2271" s="259">
        <v>5007703</v>
      </c>
    </row>
    <row r="2272" spans="21:23">
      <c r="U2272" s="259" t="s">
        <v>61</v>
      </c>
      <c r="V2272" s="259" t="s">
        <v>1719</v>
      </c>
      <c r="W2272" s="259">
        <v>5007901</v>
      </c>
    </row>
    <row r="2273" spans="21:23">
      <c r="U2273" s="259" t="s">
        <v>61</v>
      </c>
      <c r="V2273" s="259" t="s">
        <v>1740</v>
      </c>
      <c r="W2273" s="259">
        <v>5007935</v>
      </c>
    </row>
    <row r="2274" spans="21:23">
      <c r="U2274" s="259" t="s">
        <v>61</v>
      </c>
      <c r="V2274" s="259" t="s">
        <v>1760</v>
      </c>
      <c r="W2274" s="259">
        <v>5007950</v>
      </c>
    </row>
    <row r="2275" spans="21:23">
      <c r="U2275" s="259" t="s">
        <v>61</v>
      </c>
      <c r="V2275" s="259" t="s">
        <v>1781</v>
      </c>
      <c r="W2275" s="259">
        <v>5007976</v>
      </c>
    </row>
    <row r="2276" spans="21:23">
      <c r="U2276" s="259" t="s">
        <v>61</v>
      </c>
      <c r="V2276" s="259" t="s">
        <v>1800</v>
      </c>
      <c r="W2276" s="259">
        <v>5008008</v>
      </c>
    </row>
    <row r="2277" spans="21:23">
      <c r="U2277" s="259" t="s">
        <v>61</v>
      </c>
      <c r="V2277" s="259" t="s">
        <v>1818</v>
      </c>
      <c r="W2277" s="259">
        <v>5008305</v>
      </c>
    </row>
    <row r="2278" spans="21:23">
      <c r="U2278" s="259" t="s">
        <v>61</v>
      </c>
      <c r="V2278" s="259" t="s">
        <v>1837</v>
      </c>
      <c r="W2278" s="259">
        <v>5008404</v>
      </c>
    </row>
    <row r="2279" spans="21:23">
      <c r="U2279" s="259" t="s">
        <v>63</v>
      </c>
      <c r="V2279" s="259" t="s">
        <v>99</v>
      </c>
      <c r="W2279" s="259">
        <v>5100102</v>
      </c>
    </row>
    <row r="2280" spans="21:23">
      <c r="U2280" s="259" t="s">
        <v>63</v>
      </c>
      <c r="V2280" s="259" t="s">
        <v>124</v>
      </c>
      <c r="W2280" s="259">
        <v>5100201</v>
      </c>
    </row>
    <row r="2281" spans="21:23">
      <c r="U2281" s="259" t="s">
        <v>63</v>
      </c>
      <c r="V2281" s="259" t="s">
        <v>150</v>
      </c>
      <c r="W2281" s="259">
        <v>5100250</v>
      </c>
    </row>
    <row r="2282" spans="21:23">
      <c r="U2282" s="259" t="s">
        <v>63</v>
      </c>
      <c r="V2282" s="259" t="s">
        <v>175</v>
      </c>
      <c r="W2282" s="259">
        <v>5100300</v>
      </c>
    </row>
    <row r="2283" spans="21:23">
      <c r="U2283" s="259" t="s">
        <v>63</v>
      </c>
      <c r="V2283" s="259" t="s">
        <v>201</v>
      </c>
      <c r="W2283" s="259">
        <v>5100359</v>
      </c>
    </row>
    <row r="2284" spans="21:23">
      <c r="U2284" s="259" t="s">
        <v>63</v>
      </c>
      <c r="V2284" s="259" t="s">
        <v>227</v>
      </c>
      <c r="W2284" s="259">
        <v>5100409</v>
      </c>
    </row>
    <row r="2285" spans="21:23">
      <c r="U2285" s="259" t="s">
        <v>63</v>
      </c>
      <c r="V2285" s="259" t="s">
        <v>251</v>
      </c>
      <c r="W2285" s="259">
        <v>5100508</v>
      </c>
    </row>
    <row r="2286" spans="21:23">
      <c r="U2286" s="259" t="s">
        <v>63</v>
      </c>
      <c r="V2286" s="259" t="s">
        <v>276</v>
      </c>
      <c r="W2286" s="259">
        <v>5100607</v>
      </c>
    </row>
    <row r="2287" spans="21:23">
      <c r="U2287" s="259" t="s">
        <v>63</v>
      </c>
      <c r="V2287" s="259" t="s">
        <v>302</v>
      </c>
      <c r="W2287" s="259">
        <v>5100805</v>
      </c>
    </row>
    <row r="2288" spans="21:23">
      <c r="U2288" s="259" t="s">
        <v>63</v>
      </c>
      <c r="V2288" s="259" t="s">
        <v>328</v>
      </c>
      <c r="W2288" s="259">
        <v>5101001</v>
      </c>
    </row>
    <row r="2289" spans="21:23">
      <c r="U2289" s="259" t="s">
        <v>63</v>
      </c>
      <c r="V2289" s="259" t="s">
        <v>353</v>
      </c>
      <c r="W2289" s="259">
        <v>5101209</v>
      </c>
    </row>
    <row r="2290" spans="21:23">
      <c r="U2290" s="259" t="s">
        <v>63</v>
      </c>
      <c r="V2290" s="259" t="s">
        <v>377</v>
      </c>
      <c r="W2290" s="259">
        <v>5101258</v>
      </c>
    </row>
    <row r="2291" spans="21:23">
      <c r="U2291" s="259" t="s">
        <v>63</v>
      </c>
      <c r="V2291" s="259" t="s">
        <v>402</v>
      </c>
      <c r="W2291" s="259">
        <v>5101308</v>
      </c>
    </row>
    <row r="2292" spans="21:23">
      <c r="U2292" s="259" t="s">
        <v>63</v>
      </c>
      <c r="V2292" s="259" t="s">
        <v>427</v>
      </c>
      <c r="W2292" s="259">
        <v>5101407</v>
      </c>
    </row>
    <row r="2293" spans="21:23">
      <c r="U2293" s="259" t="s">
        <v>63</v>
      </c>
      <c r="V2293" s="259" t="s">
        <v>452</v>
      </c>
      <c r="W2293" s="259">
        <v>5101605</v>
      </c>
    </row>
    <row r="2294" spans="21:23">
      <c r="U2294" s="259" t="s">
        <v>63</v>
      </c>
      <c r="V2294" s="259" t="s">
        <v>478</v>
      </c>
      <c r="W2294" s="259">
        <v>5101704</v>
      </c>
    </row>
    <row r="2295" spans="21:23">
      <c r="U2295" s="259" t="s">
        <v>63</v>
      </c>
      <c r="V2295" s="259" t="s">
        <v>502</v>
      </c>
      <c r="W2295" s="259">
        <v>5101803</v>
      </c>
    </row>
    <row r="2296" spans="21:23">
      <c r="U2296" s="259" t="s">
        <v>63</v>
      </c>
      <c r="V2296" s="259" t="s">
        <v>525</v>
      </c>
      <c r="W2296" s="259">
        <v>5101852</v>
      </c>
    </row>
    <row r="2297" spans="21:23">
      <c r="U2297" s="259" t="s">
        <v>63</v>
      </c>
      <c r="V2297" s="259" t="s">
        <v>549</v>
      </c>
      <c r="W2297" s="259">
        <v>5101902</v>
      </c>
    </row>
    <row r="2298" spans="21:23">
      <c r="U2298" s="259" t="s">
        <v>63</v>
      </c>
      <c r="V2298" s="259" t="s">
        <v>572</v>
      </c>
      <c r="W2298" s="259">
        <v>5102504</v>
      </c>
    </row>
    <row r="2299" spans="21:23">
      <c r="U2299" s="259" t="s">
        <v>63</v>
      </c>
      <c r="V2299" s="259" t="s">
        <v>595</v>
      </c>
      <c r="W2299" s="259">
        <v>5102603</v>
      </c>
    </row>
    <row r="2300" spans="21:23">
      <c r="U2300" s="259" t="s">
        <v>63</v>
      </c>
      <c r="V2300" s="259" t="s">
        <v>618</v>
      </c>
      <c r="W2300" s="259">
        <v>5102637</v>
      </c>
    </row>
    <row r="2301" spans="21:23">
      <c r="U2301" s="259" t="s">
        <v>63</v>
      </c>
      <c r="V2301" s="259" t="s">
        <v>639</v>
      </c>
      <c r="W2301" s="259">
        <v>5102678</v>
      </c>
    </row>
    <row r="2302" spans="21:23">
      <c r="U2302" s="259" t="s">
        <v>63</v>
      </c>
      <c r="V2302" s="259" t="s">
        <v>660</v>
      </c>
      <c r="W2302" s="259">
        <v>5102686</v>
      </c>
    </row>
    <row r="2303" spans="21:23">
      <c r="U2303" s="259" t="s">
        <v>63</v>
      </c>
      <c r="V2303" s="259" t="s">
        <v>681</v>
      </c>
      <c r="W2303" s="259">
        <v>5102694</v>
      </c>
    </row>
    <row r="2304" spans="21:23">
      <c r="U2304" s="259" t="s">
        <v>63</v>
      </c>
      <c r="V2304" s="259" t="s">
        <v>701</v>
      </c>
      <c r="W2304" s="259">
        <v>5102702</v>
      </c>
    </row>
    <row r="2305" spans="21:23">
      <c r="U2305" s="259" t="s">
        <v>63</v>
      </c>
      <c r="V2305" s="259" t="s">
        <v>723</v>
      </c>
      <c r="W2305" s="259">
        <v>5102793</v>
      </c>
    </row>
    <row r="2306" spans="21:23">
      <c r="U2306" s="259" t="s">
        <v>63</v>
      </c>
      <c r="V2306" s="259" t="s">
        <v>745</v>
      </c>
      <c r="W2306" s="259">
        <v>5102850</v>
      </c>
    </row>
    <row r="2307" spans="21:23">
      <c r="U2307" s="259" t="s">
        <v>63</v>
      </c>
      <c r="V2307" s="259" t="s">
        <v>766</v>
      </c>
      <c r="W2307" s="259">
        <v>5103007</v>
      </c>
    </row>
    <row r="2308" spans="21:23">
      <c r="U2308" s="259" t="s">
        <v>63</v>
      </c>
      <c r="V2308" s="259" t="s">
        <v>789</v>
      </c>
      <c r="W2308" s="259">
        <v>5103056</v>
      </c>
    </row>
    <row r="2309" spans="21:23">
      <c r="U2309" s="259" t="s">
        <v>63</v>
      </c>
      <c r="V2309" s="259" t="s">
        <v>810</v>
      </c>
      <c r="W2309" s="259">
        <v>5103106</v>
      </c>
    </row>
    <row r="2310" spans="21:23">
      <c r="U2310" s="259" t="s">
        <v>63</v>
      </c>
      <c r="V2310" s="259" t="s">
        <v>831</v>
      </c>
      <c r="W2310" s="259">
        <v>5103205</v>
      </c>
    </row>
    <row r="2311" spans="21:23">
      <c r="U2311" s="259" t="s">
        <v>63</v>
      </c>
      <c r="V2311" s="259" t="s">
        <v>853</v>
      </c>
      <c r="W2311" s="259">
        <v>5103254</v>
      </c>
    </row>
    <row r="2312" spans="21:23">
      <c r="U2312" s="259" t="s">
        <v>63</v>
      </c>
      <c r="V2312" s="259" t="s">
        <v>874</v>
      </c>
      <c r="W2312" s="259">
        <v>5103304</v>
      </c>
    </row>
    <row r="2313" spans="21:23">
      <c r="U2313" s="259" t="s">
        <v>63</v>
      </c>
      <c r="V2313" s="259" t="s">
        <v>897</v>
      </c>
      <c r="W2313" s="259">
        <v>5103353</v>
      </c>
    </row>
    <row r="2314" spans="21:23">
      <c r="U2314" s="259" t="s">
        <v>63</v>
      </c>
      <c r="V2314" s="259" t="s">
        <v>920</v>
      </c>
      <c r="W2314" s="259">
        <v>5103361</v>
      </c>
    </row>
    <row r="2315" spans="21:23">
      <c r="U2315" s="259" t="s">
        <v>63</v>
      </c>
      <c r="V2315" s="259" t="s">
        <v>943</v>
      </c>
      <c r="W2315" s="259">
        <v>5103379</v>
      </c>
    </row>
    <row r="2316" spans="21:23">
      <c r="U2316" s="259" t="s">
        <v>63</v>
      </c>
      <c r="V2316" s="259" t="s">
        <v>965</v>
      </c>
      <c r="W2316" s="259">
        <v>5103403</v>
      </c>
    </row>
    <row r="2317" spans="21:23">
      <c r="U2317" s="259" t="s">
        <v>63</v>
      </c>
      <c r="V2317" s="259" t="s">
        <v>987</v>
      </c>
      <c r="W2317" s="259">
        <v>5103437</v>
      </c>
    </row>
    <row r="2318" spans="21:23">
      <c r="U2318" s="259" t="s">
        <v>63</v>
      </c>
      <c r="V2318" s="259" t="s">
        <v>1010</v>
      </c>
      <c r="W2318" s="259">
        <v>5103452</v>
      </c>
    </row>
    <row r="2319" spans="21:23">
      <c r="U2319" s="259" t="s">
        <v>63</v>
      </c>
      <c r="V2319" s="259" t="s">
        <v>1032</v>
      </c>
      <c r="W2319" s="259">
        <v>5103502</v>
      </c>
    </row>
    <row r="2320" spans="21:23">
      <c r="U2320" s="259" t="s">
        <v>63</v>
      </c>
      <c r="V2320" s="259" t="s">
        <v>1054</v>
      </c>
      <c r="W2320" s="259">
        <v>5103601</v>
      </c>
    </row>
    <row r="2321" spans="21:23">
      <c r="U2321" s="259" t="s">
        <v>63</v>
      </c>
      <c r="V2321" s="259" t="s">
        <v>1076</v>
      </c>
      <c r="W2321" s="259">
        <v>5103700</v>
      </c>
    </row>
    <row r="2322" spans="21:23">
      <c r="U2322" s="259" t="s">
        <v>63</v>
      </c>
      <c r="V2322" s="259" t="s">
        <v>1098</v>
      </c>
      <c r="W2322" s="259">
        <v>5103809</v>
      </c>
    </row>
    <row r="2323" spans="21:23">
      <c r="U2323" s="259" t="s">
        <v>63</v>
      </c>
      <c r="V2323" s="259" t="s">
        <v>1121</v>
      </c>
      <c r="W2323" s="259">
        <v>5103858</v>
      </c>
    </row>
    <row r="2324" spans="21:23">
      <c r="U2324" s="259" t="s">
        <v>63</v>
      </c>
      <c r="V2324" s="259" t="s">
        <v>1144</v>
      </c>
      <c r="W2324" s="259">
        <v>5103908</v>
      </c>
    </row>
    <row r="2325" spans="21:23">
      <c r="U2325" s="259" t="s">
        <v>63</v>
      </c>
      <c r="V2325" s="259" t="s">
        <v>1167</v>
      </c>
      <c r="W2325" s="259">
        <v>5103957</v>
      </c>
    </row>
    <row r="2326" spans="21:23">
      <c r="U2326" s="259" t="s">
        <v>63</v>
      </c>
      <c r="V2326" s="259" t="s">
        <v>1190</v>
      </c>
      <c r="W2326" s="259">
        <v>5104104</v>
      </c>
    </row>
    <row r="2327" spans="21:23">
      <c r="U2327" s="259" t="s">
        <v>63</v>
      </c>
      <c r="V2327" s="259" t="s">
        <v>1212</v>
      </c>
      <c r="W2327" s="259">
        <v>5104203</v>
      </c>
    </row>
    <row r="2328" spans="21:23">
      <c r="U2328" s="259" t="s">
        <v>63</v>
      </c>
      <c r="V2328" s="259" t="s">
        <v>1233</v>
      </c>
      <c r="W2328" s="259">
        <v>5104500</v>
      </c>
    </row>
    <row r="2329" spans="21:23">
      <c r="U2329" s="259" t="s">
        <v>63</v>
      </c>
      <c r="V2329" s="259" t="s">
        <v>1256</v>
      </c>
      <c r="W2329" s="259">
        <v>5104526</v>
      </c>
    </row>
    <row r="2330" spans="21:23">
      <c r="U2330" s="259" t="s">
        <v>63</v>
      </c>
      <c r="V2330" s="259" t="s">
        <v>1279</v>
      </c>
      <c r="W2330" s="259">
        <v>5104542</v>
      </c>
    </row>
    <row r="2331" spans="21:23">
      <c r="U2331" s="259" t="s">
        <v>63</v>
      </c>
      <c r="V2331" s="259" t="s">
        <v>1300</v>
      </c>
      <c r="W2331" s="259">
        <v>5104559</v>
      </c>
    </row>
    <row r="2332" spans="21:23">
      <c r="U2332" s="259" t="s">
        <v>63</v>
      </c>
      <c r="V2332" s="259" t="s">
        <v>1322</v>
      </c>
      <c r="W2332" s="259">
        <v>5104609</v>
      </c>
    </row>
    <row r="2333" spans="21:23">
      <c r="U2333" s="259" t="s">
        <v>63</v>
      </c>
      <c r="V2333" s="259" t="s">
        <v>1344</v>
      </c>
      <c r="W2333" s="259">
        <v>5104807</v>
      </c>
    </row>
    <row r="2334" spans="21:23">
      <c r="U2334" s="259" t="s">
        <v>63</v>
      </c>
      <c r="V2334" s="259" t="s">
        <v>1365</v>
      </c>
      <c r="W2334" s="259">
        <v>5104906</v>
      </c>
    </row>
    <row r="2335" spans="21:23">
      <c r="U2335" s="259" t="s">
        <v>63</v>
      </c>
      <c r="V2335" s="259" t="s">
        <v>1387</v>
      </c>
      <c r="W2335" s="259">
        <v>5105002</v>
      </c>
    </row>
    <row r="2336" spans="21:23">
      <c r="U2336" s="259" t="s">
        <v>63</v>
      </c>
      <c r="V2336" s="259" t="s">
        <v>1409</v>
      </c>
      <c r="W2336" s="259">
        <v>5105101</v>
      </c>
    </row>
    <row r="2337" spans="21:23">
      <c r="U2337" s="259" t="s">
        <v>63</v>
      </c>
      <c r="V2337" s="259" t="s">
        <v>1431</v>
      </c>
      <c r="W2337" s="259">
        <v>5105150</v>
      </c>
    </row>
    <row r="2338" spans="21:23">
      <c r="U2338" s="259" t="s">
        <v>63</v>
      </c>
      <c r="V2338" s="259" t="s">
        <v>1452</v>
      </c>
      <c r="W2338" s="259">
        <v>5105176</v>
      </c>
    </row>
    <row r="2339" spans="21:23">
      <c r="U2339" s="259" t="s">
        <v>63</v>
      </c>
      <c r="V2339" s="259" t="s">
        <v>1472</v>
      </c>
      <c r="W2339" s="259">
        <v>5105200</v>
      </c>
    </row>
    <row r="2340" spans="21:23">
      <c r="U2340" s="259" t="s">
        <v>63</v>
      </c>
      <c r="V2340" s="259" t="s">
        <v>1494</v>
      </c>
      <c r="W2340" s="259">
        <v>5105234</v>
      </c>
    </row>
    <row r="2341" spans="21:23">
      <c r="U2341" s="259" t="s">
        <v>63</v>
      </c>
      <c r="V2341" s="259" t="s">
        <v>1514</v>
      </c>
      <c r="W2341" s="259">
        <v>5105259</v>
      </c>
    </row>
    <row r="2342" spans="21:23">
      <c r="U2342" s="259" t="s">
        <v>63</v>
      </c>
      <c r="V2342" s="259" t="s">
        <v>1535</v>
      </c>
      <c r="W2342" s="259">
        <v>5105309</v>
      </c>
    </row>
    <row r="2343" spans="21:23">
      <c r="U2343" s="259" t="s">
        <v>63</v>
      </c>
      <c r="V2343" s="259" t="s">
        <v>1556</v>
      </c>
      <c r="W2343" s="259">
        <v>5105580</v>
      </c>
    </row>
    <row r="2344" spans="21:23">
      <c r="U2344" s="259" t="s">
        <v>63</v>
      </c>
      <c r="V2344" s="259" t="s">
        <v>1575</v>
      </c>
      <c r="W2344" s="259">
        <v>5105606</v>
      </c>
    </row>
    <row r="2345" spans="21:23">
      <c r="U2345" s="259" t="s">
        <v>63</v>
      </c>
      <c r="V2345" s="259" t="s">
        <v>1595</v>
      </c>
      <c r="W2345" s="259">
        <v>5105622</v>
      </c>
    </row>
    <row r="2346" spans="21:23">
      <c r="U2346" s="259" t="s">
        <v>63</v>
      </c>
      <c r="V2346" s="259" t="s">
        <v>1615</v>
      </c>
      <c r="W2346" s="259">
        <v>5105903</v>
      </c>
    </row>
    <row r="2347" spans="21:23">
      <c r="U2347" s="259" t="s">
        <v>63</v>
      </c>
      <c r="V2347" s="259" t="s">
        <v>1636</v>
      </c>
      <c r="W2347" s="259">
        <v>5106000</v>
      </c>
    </row>
    <row r="2348" spans="21:23">
      <c r="U2348" s="259" t="s">
        <v>63</v>
      </c>
      <c r="V2348" s="259" t="s">
        <v>1657</v>
      </c>
      <c r="W2348" s="259">
        <v>5106109</v>
      </c>
    </row>
    <row r="2349" spans="21:23">
      <c r="U2349" s="259" t="s">
        <v>63</v>
      </c>
      <c r="V2349" s="259" t="s">
        <v>1677</v>
      </c>
      <c r="W2349" s="259">
        <v>5106158</v>
      </c>
    </row>
    <row r="2350" spans="21:23">
      <c r="U2350" s="259" t="s">
        <v>63</v>
      </c>
      <c r="V2350" s="259" t="s">
        <v>1698</v>
      </c>
      <c r="W2350" s="259">
        <v>5106208</v>
      </c>
    </row>
    <row r="2351" spans="21:23">
      <c r="U2351" s="259" t="s">
        <v>63</v>
      </c>
      <c r="V2351" s="259" t="s">
        <v>1718</v>
      </c>
      <c r="W2351" s="259">
        <v>5106216</v>
      </c>
    </row>
    <row r="2352" spans="21:23">
      <c r="U2352" s="259" t="s">
        <v>63</v>
      </c>
      <c r="V2352" s="259" t="s">
        <v>1739</v>
      </c>
      <c r="W2352" s="259">
        <v>5108808</v>
      </c>
    </row>
    <row r="2353" spans="21:23">
      <c r="U2353" s="259" t="s">
        <v>63</v>
      </c>
      <c r="V2353" s="259" t="s">
        <v>1759</v>
      </c>
      <c r="W2353" s="259">
        <v>5106182</v>
      </c>
    </row>
    <row r="2354" spans="21:23">
      <c r="U2354" s="259" t="s">
        <v>63</v>
      </c>
      <c r="V2354" s="259" t="s">
        <v>1780</v>
      </c>
      <c r="W2354" s="259">
        <v>5108857</v>
      </c>
    </row>
    <row r="2355" spans="21:23">
      <c r="U2355" s="259" t="s">
        <v>63</v>
      </c>
      <c r="V2355" s="259" t="s">
        <v>1799</v>
      </c>
      <c r="W2355" s="259">
        <v>5108907</v>
      </c>
    </row>
    <row r="2356" spans="21:23">
      <c r="U2356" s="259" t="s">
        <v>63</v>
      </c>
      <c r="V2356" s="259" t="s">
        <v>1817</v>
      </c>
      <c r="W2356" s="259">
        <v>5108956</v>
      </c>
    </row>
    <row r="2357" spans="21:23">
      <c r="U2357" s="259" t="s">
        <v>63</v>
      </c>
      <c r="V2357" s="259" t="s">
        <v>1836</v>
      </c>
      <c r="W2357" s="259">
        <v>5106224</v>
      </c>
    </row>
    <row r="2358" spans="21:23">
      <c r="U2358" s="259" t="s">
        <v>63</v>
      </c>
      <c r="V2358" s="259" t="s">
        <v>1854</v>
      </c>
      <c r="W2358" s="259">
        <v>5106174</v>
      </c>
    </row>
    <row r="2359" spans="21:23">
      <c r="U2359" s="259" t="s">
        <v>63</v>
      </c>
      <c r="V2359" s="259" t="s">
        <v>1872</v>
      </c>
      <c r="W2359" s="259">
        <v>5106232</v>
      </c>
    </row>
    <row r="2360" spans="21:23">
      <c r="U2360" s="259" t="s">
        <v>63</v>
      </c>
      <c r="V2360" s="259" t="s">
        <v>1888</v>
      </c>
      <c r="W2360" s="259">
        <v>5106190</v>
      </c>
    </row>
    <row r="2361" spans="21:23">
      <c r="U2361" s="259" t="s">
        <v>63</v>
      </c>
      <c r="V2361" s="259" t="s">
        <v>1905</v>
      </c>
      <c r="W2361" s="259">
        <v>5106240</v>
      </c>
    </row>
    <row r="2362" spans="21:23">
      <c r="U2362" s="259" t="s">
        <v>63</v>
      </c>
      <c r="V2362" s="259" t="s">
        <v>1923</v>
      </c>
      <c r="W2362" s="259">
        <v>5106257</v>
      </c>
    </row>
    <row r="2363" spans="21:23">
      <c r="U2363" s="259" t="s">
        <v>63</v>
      </c>
      <c r="V2363" s="259" t="s">
        <v>1940</v>
      </c>
      <c r="W2363" s="259">
        <v>5106273</v>
      </c>
    </row>
    <row r="2364" spans="21:23">
      <c r="U2364" s="259" t="s">
        <v>63</v>
      </c>
      <c r="V2364" s="259" t="s">
        <v>1956</v>
      </c>
      <c r="W2364" s="259">
        <v>5106265</v>
      </c>
    </row>
    <row r="2365" spans="21:23">
      <c r="U2365" s="259" t="s">
        <v>63</v>
      </c>
      <c r="V2365" s="259" t="s">
        <v>1973</v>
      </c>
      <c r="W2365" s="259">
        <v>5106315</v>
      </c>
    </row>
    <row r="2366" spans="21:23">
      <c r="U2366" s="259" t="s">
        <v>63</v>
      </c>
      <c r="V2366" s="259" t="s">
        <v>1991</v>
      </c>
      <c r="W2366" s="259">
        <v>5106281</v>
      </c>
    </row>
    <row r="2367" spans="21:23">
      <c r="U2367" s="259" t="s">
        <v>63</v>
      </c>
      <c r="V2367" s="259" t="s">
        <v>2008</v>
      </c>
      <c r="W2367" s="259">
        <v>5106299</v>
      </c>
    </row>
    <row r="2368" spans="21:23">
      <c r="U2368" s="259" t="s">
        <v>63</v>
      </c>
      <c r="V2368" s="259" t="s">
        <v>2026</v>
      </c>
      <c r="W2368" s="259">
        <v>5106307</v>
      </c>
    </row>
    <row r="2369" spans="21:23">
      <c r="U2369" s="259" t="s">
        <v>63</v>
      </c>
      <c r="V2369" s="259" t="s">
        <v>2044</v>
      </c>
      <c r="W2369" s="259">
        <v>5106372</v>
      </c>
    </row>
    <row r="2370" spans="21:23">
      <c r="U2370" s="259" t="s">
        <v>63</v>
      </c>
      <c r="V2370" s="259" t="s">
        <v>2062</v>
      </c>
      <c r="W2370" s="259">
        <v>5106422</v>
      </c>
    </row>
    <row r="2371" spans="21:23">
      <c r="U2371" s="259" t="s">
        <v>63</v>
      </c>
      <c r="V2371" s="259" t="s">
        <v>2079</v>
      </c>
      <c r="W2371" s="259">
        <v>5106455</v>
      </c>
    </row>
    <row r="2372" spans="21:23">
      <c r="U2372" s="259" t="s">
        <v>63</v>
      </c>
      <c r="V2372" s="259" t="s">
        <v>2094</v>
      </c>
      <c r="W2372" s="259">
        <v>5106505</v>
      </c>
    </row>
    <row r="2373" spans="21:23">
      <c r="U2373" s="259" t="s">
        <v>63</v>
      </c>
      <c r="V2373" s="259" t="s">
        <v>2111</v>
      </c>
      <c r="W2373" s="259">
        <v>5106653</v>
      </c>
    </row>
    <row r="2374" spans="21:23">
      <c r="U2374" s="259" t="s">
        <v>63</v>
      </c>
      <c r="V2374" s="259" t="s">
        <v>2126</v>
      </c>
      <c r="W2374" s="259">
        <v>5106703</v>
      </c>
    </row>
    <row r="2375" spans="21:23">
      <c r="U2375" s="259" t="s">
        <v>63</v>
      </c>
      <c r="V2375" s="259" t="s">
        <v>2143</v>
      </c>
      <c r="W2375" s="259">
        <v>5106752</v>
      </c>
    </row>
    <row r="2376" spans="21:23">
      <c r="U2376" s="259" t="s">
        <v>63</v>
      </c>
      <c r="V2376" s="259" t="s">
        <v>2159</v>
      </c>
      <c r="W2376" s="259">
        <v>5106778</v>
      </c>
    </row>
    <row r="2377" spans="21:23">
      <c r="U2377" s="259" t="s">
        <v>63</v>
      </c>
      <c r="V2377" s="259" t="s">
        <v>2176</v>
      </c>
      <c r="W2377" s="259">
        <v>5106802</v>
      </c>
    </row>
    <row r="2378" spans="21:23">
      <c r="U2378" s="259" t="s">
        <v>63</v>
      </c>
      <c r="V2378" s="259" t="s">
        <v>2193</v>
      </c>
      <c r="W2378" s="259">
        <v>5106828</v>
      </c>
    </row>
    <row r="2379" spans="21:23">
      <c r="U2379" s="259" t="s">
        <v>63</v>
      </c>
      <c r="V2379" s="259" t="s">
        <v>2209</v>
      </c>
      <c r="W2379" s="259">
        <v>5106851</v>
      </c>
    </row>
    <row r="2380" spans="21:23">
      <c r="U2380" s="259" t="s">
        <v>63</v>
      </c>
      <c r="V2380" s="259" t="s">
        <v>2224</v>
      </c>
      <c r="W2380" s="259">
        <v>5107008</v>
      </c>
    </row>
    <row r="2381" spans="21:23">
      <c r="U2381" s="259" t="s">
        <v>63</v>
      </c>
      <c r="V2381" s="259" t="s">
        <v>2240</v>
      </c>
      <c r="W2381" s="259">
        <v>5107040</v>
      </c>
    </row>
    <row r="2382" spans="21:23">
      <c r="U2382" s="259" t="s">
        <v>63</v>
      </c>
      <c r="V2382" s="259" t="s">
        <v>2254</v>
      </c>
      <c r="W2382" s="259">
        <v>5107065</v>
      </c>
    </row>
    <row r="2383" spans="21:23">
      <c r="U2383" s="259" t="s">
        <v>63</v>
      </c>
      <c r="V2383" s="259" t="s">
        <v>2269</v>
      </c>
      <c r="W2383" s="259">
        <v>5107156</v>
      </c>
    </row>
    <row r="2384" spans="21:23">
      <c r="U2384" s="259" t="s">
        <v>63</v>
      </c>
      <c r="V2384" s="259" t="s">
        <v>2285</v>
      </c>
      <c r="W2384" s="259">
        <v>5107180</v>
      </c>
    </row>
    <row r="2385" spans="21:23">
      <c r="U2385" s="259" t="s">
        <v>63</v>
      </c>
      <c r="V2385" s="259" t="s">
        <v>2301</v>
      </c>
      <c r="W2385" s="259">
        <v>5107198</v>
      </c>
    </row>
    <row r="2386" spans="21:23">
      <c r="U2386" s="259" t="s">
        <v>63</v>
      </c>
      <c r="V2386" s="259" t="s">
        <v>469</v>
      </c>
      <c r="W2386" s="259">
        <v>5107206</v>
      </c>
    </row>
    <row r="2387" spans="21:23">
      <c r="U2387" s="259" t="s">
        <v>63</v>
      </c>
      <c r="V2387" s="259" t="s">
        <v>2330</v>
      </c>
      <c r="W2387" s="259">
        <v>5107578</v>
      </c>
    </row>
    <row r="2388" spans="21:23">
      <c r="U2388" s="259" t="s">
        <v>63</v>
      </c>
      <c r="V2388" s="259" t="s">
        <v>2346</v>
      </c>
      <c r="W2388" s="259">
        <v>5107602</v>
      </c>
    </row>
    <row r="2389" spans="21:23">
      <c r="U2389" s="259" t="s">
        <v>63</v>
      </c>
      <c r="V2389" s="259" t="s">
        <v>2362</v>
      </c>
      <c r="W2389" s="259">
        <v>5107701</v>
      </c>
    </row>
    <row r="2390" spans="21:23">
      <c r="U2390" s="259" t="s">
        <v>63</v>
      </c>
      <c r="V2390" s="259" t="s">
        <v>2376</v>
      </c>
      <c r="W2390" s="259">
        <v>5107750</v>
      </c>
    </row>
    <row r="2391" spans="21:23">
      <c r="U2391" s="259" t="s">
        <v>63</v>
      </c>
      <c r="V2391" s="259" t="s">
        <v>2391</v>
      </c>
      <c r="W2391" s="259">
        <v>5107248</v>
      </c>
    </row>
    <row r="2392" spans="21:23">
      <c r="U2392" s="259" t="s">
        <v>63</v>
      </c>
      <c r="V2392" s="259" t="s">
        <v>2407</v>
      </c>
      <c r="W2392" s="259">
        <v>5107743</v>
      </c>
    </row>
    <row r="2393" spans="21:23">
      <c r="U2393" s="259" t="s">
        <v>63</v>
      </c>
      <c r="V2393" s="259" t="s">
        <v>2423</v>
      </c>
      <c r="W2393" s="259">
        <v>5107768</v>
      </c>
    </row>
    <row r="2394" spans="21:23">
      <c r="U2394" s="259" t="s">
        <v>63</v>
      </c>
      <c r="V2394" s="259" t="s">
        <v>2439</v>
      </c>
      <c r="W2394" s="259">
        <v>5107776</v>
      </c>
    </row>
    <row r="2395" spans="21:23">
      <c r="U2395" s="259" t="s">
        <v>63</v>
      </c>
      <c r="V2395" s="259" t="s">
        <v>2455</v>
      </c>
      <c r="W2395" s="259">
        <v>5107263</v>
      </c>
    </row>
    <row r="2396" spans="21:23">
      <c r="U2396" s="259" t="s">
        <v>63</v>
      </c>
      <c r="V2396" s="259" t="s">
        <v>2468</v>
      </c>
      <c r="W2396" s="259">
        <v>5107792</v>
      </c>
    </row>
    <row r="2397" spans="21:23">
      <c r="U2397" s="259" t="s">
        <v>63</v>
      </c>
      <c r="V2397" s="259" t="s">
        <v>2484</v>
      </c>
      <c r="W2397" s="259">
        <v>5107800</v>
      </c>
    </row>
    <row r="2398" spans="21:23">
      <c r="U2398" s="259" t="s">
        <v>63</v>
      </c>
      <c r="V2398" s="259" t="s">
        <v>2500</v>
      </c>
      <c r="W2398" s="259">
        <v>5107859</v>
      </c>
    </row>
    <row r="2399" spans="21:23">
      <c r="U2399" s="259" t="s">
        <v>63</v>
      </c>
      <c r="V2399" s="259" t="s">
        <v>2514</v>
      </c>
      <c r="W2399" s="259">
        <v>5107297</v>
      </c>
    </row>
    <row r="2400" spans="21:23">
      <c r="U2400" s="259" t="s">
        <v>63</v>
      </c>
      <c r="V2400" s="259" t="s">
        <v>2529</v>
      </c>
      <c r="W2400" s="259">
        <v>5107305</v>
      </c>
    </row>
    <row r="2401" spans="21:23">
      <c r="U2401" s="259" t="s">
        <v>63</v>
      </c>
      <c r="V2401" s="259" t="s">
        <v>2545</v>
      </c>
      <c r="W2401" s="259">
        <v>5107354</v>
      </c>
    </row>
    <row r="2402" spans="21:23">
      <c r="U2402" s="259" t="s">
        <v>63</v>
      </c>
      <c r="V2402" s="259" t="s">
        <v>2560</v>
      </c>
      <c r="W2402" s="259">
        <v>5107107</v>
      </c>
    </row>
    <row r="2403" spans="21:23">
      <c r="U2403" s="259" t="s">
        <v>63</v>
      </c>
      <c r="V2403" s="259" t="s">
        <v>2575</v>
      </c>
      <c r="W2403" s="259">
        <v>5107404</v>
      </c>
    </row>
    <row r="2404" spans="21:23">
      <c r="U2404" s="259" t="s">
        <v>63</v>
      </c>
      <c r="V2404" s="259" t="s">
        <v>2590</v>
      </c>
      <c r="W2404" s="259">
        <v>5107875</v>
      </c>
    </row>
    <row r="2405" spans="21:23">
      <c r="U2405" s="259" t="s">
        <v>63</v>
      </c>
      <c r="V2405" s="259" t="s">
        <v>2606</v>
      </c>
      <c r="W2405" s="259">
        <v>5107883</v>
      </c>
    </row>
    <row r="2406" spans="21:23">
      <c r="U2406" s="259" t="s">
        <v>63</v>
      </c>
      <c r="V2406" s="259" t="s">
        <v>2620</v>
      </c>
      <c r="W2406" s="259">
        <v>5107909</v>
      </c>
    </row>
    <row r="2407" spans="21:23">
      <c r="U2407" s="259" t="s">
        <v>63</v>
      </c>
      <c r="V2407" s="259" t="s">
        <v>2633</v>
      </c>
      <c r="W2407" s="259">
        <v>5107925</v>
      </c>
    </row>
    <row r="2408" spans="21:23">
      <c r="U2408" s="259" t="s">
        <v>63</v>
      </c>
      <c r="V2408" s="259" t="s">
        <v>2648</v>
      </c>
      <c r="W2408" s="259">
        <v>5107941</v>
      </c>
    </row>
    <row r="2409" spans="21:23">
      <c r="U2409" s="259" t="s">
        <v>63</v>
      </c>
      <c r="V2409" s="259" t="s">
        <v>2661</v>
      </c>
      <c r="W2409" s="259">
        <v>5107958</v>
      </c>
    </row>
    <row r="2410" spans="21:23">
      <c r="U2410" s="259" t="s">
        <v>63</v>
      </c>
      <c r="V2410" s="259" t="s">
        <v>2675</v>
      </c>
      <c r="W2410" s="259">
        <v>5108006</v>
      </c>
    </row>
    <row r="2411" spans="21:23">
      <c r="U2411" s="259" t="s">
        <v>63</v>
      </c>
      <c r="V2411" s="259" t="s">
        <v>2690</v>
      </c>
      <c r="W2411" s="259">
        <v>5108055</v>
      </c>
    </row>
    <row r="2412" spans="21:23">
      <c r="U2412" s="259" t="s">
        <v>63</v>
      </c>
      <c r="V2412" s="259" t="s">
        <v>2706</v>
      </c>
      <c r="W2412" s="259">
        <v>5108105</v>
      </c>
    </row>
    <row r="2413" spans="21:23">
      <c r="U2413" s="259" t="s">
        <v>63</v>
      </c>
      <c r="V2413" s="259" t="s">
        <v>2721</v>
      </c>
      <c r="W2413" s="259">
        <v>5108204</v>
      </c>
    </row>
    <row r="2414" spans="21:23">
      <c r="U2414" s="259" t="s">
        <v>63</v>
      </c>
      <c r="V2414" s="259" t="s">
        <v>2737</v>
      </c>
      <c r="W2414" s="259">
        <v>5108303</v>
      </c>
    </row>
    <row r="2415" spans="21:23">
      <c r="U2415" s="259" t="s">
        <v>63</v>
      </c>
      <c r="V2415" s="259" t="s">
        <v>2752</v>
      </c>
      <c r="W2415" s="259">
        <v>5108352</v>
      </c>
    </row>
    <row r="2416" spans="21:23">
      <c r="U2416" s="259" t="s">
        <v>63</v>
      </c>
      <c r="V2416" s="259" t="s">
        <v>2767</v>
      </c>
      <c r="W2416" s="259">
        <v>5108402</v>
      </c>
    </row>
    <row r="2417" spans="21:23">
      <c r="U2417" s="259" t="s">
        <v>63</v>
      </c>
      <c r="V2417" s="259" t="s">
        <v>2783</v>
      </c>
      <c r="W2417" s="259">
        <v>5108501</v>
      </c>
    </row>
    <row r="2418" spans="21:23">
      <c r="U2418" s="259" t="s">
        <v>63</v>
      </c>
      <c r="V2418" s="259" t="s">
        <v>2798</v>
      </c>
      <c r="W2418" s="259">
        <v>5105507</v>
      </c>
    </row>
    <row r="2419" spans="21:23">
      <c r="U2419" s="259" t="s">
        <v>63</v>
      </c>
      <c r="V2419" s="259" t="s">
        <v>2813</v>
      </c>
      <c r="W2419" s="259">
        <v>5108600</v>
      </c>
    </row>
    <row r="2420" spans="21:23">
      <c r="U2420" s="259" t="s">
        <v>65</v>
      </c>
      <c r="V2420" s="259" t="s">
        <v>102</v>
      </c>
      <c r="W2420" s="259">
        <v>1500107</v>
      </c>
    </row>
    <row r="2421" spans="21:23">
      <c r="U2421" s="259" t="s">
        <v>65</v>
      </c>
      <c r="V2421" s="259" t="s">
        <v>127</v>
      </c>
      <c r="W2421" s="259">
        <v>1500131</v>
      </c>
    </row>
    <row r="2422" spans="21:23">
      <c r="U2422" s="259" t="s">
        <v>65</v>
      </c>
      <c r="V2422" s="259" t="s">
        <v>153</v>
      </c>
      <c r="W2422" s="259">
        <v>1500206</v>
      </c>
    </row>
    <row r="2423" spans="21:23">
      <c r="U2423" s="259" t="s">
        <v>65</v>
      </c>
      <c r="V2423" s="259" t="s">
        <v>178</v>
      </c>
      <c r="W2423" s="259">
        <v>1500305</v>
      </c>
    </row>
    <row r="2424" spans="21:23">
      <c r="U2424" s="259" t="s">
        <v>65</v>
      </c>
      <c r="V2424" s="259" t="s">
        <v>204</v>
      </c>
      <c r="W2424" s="259">
        <v>1500347</v>
      </c>
    </row>
    <row r="2425" spans="21:23">
      <c r="U2425" s="259" t="s">
        <v>65</v>
      </c>
      <c r="V2425" s="259" t="s">
        <v>229</v>
      </c>
      <c r="W2425" s="259">
        <v>1500404</v>
      </c>
    </row>
    <row r="2426" spans="21:23">
      <c r="U2426" s="259" t="s">
        <v>65</v>
      </c>
      <c r="V2426" s="259" t="s">
        <v>254</v>
      </c>
      <c r="W2426" s="259">
        <v>1500503</v>
      </c>
    </row>
    <row r="2427" spans="21:23">
      <c r="U2427" s="259" t="s">
        <v>65</v>
      </c>
      <c r="V2427" s="259" t="s">
        <v>279</v>
      </c>
      <c r="W2427" s="259">
        <v>1500602</v>
      </c>
    </row>
    <row r="2428" spans="21:23">
      <c r="U2428" s="259" t="s">
        <v>65</v>
      </c>
      <c r="V2428" s="259" t="s">
        <v>305</v>
      </c>
      <c r="W2428" s="259">
        <v>1500701</v>
      </c>
    </row>
    <row r="2429" spans="21:23">
      <c r="U2429" s="259" t="s">
        <v>65</v>
      </c>
      <c r="V2429" s="259" t="s">
        <v>331</v>
      </c>
      <c r="W2429" s="259">
        <v>1500800</v>
      </c>
    </row>
    <row r="2430" spans="21:23">
      <c r="U2430" s="259" t="s">
        <v>65</v>
      </c>
      <c r="V2430" s="259" t="s">
        <v>356</v>
      </c>
      <c r="W2430" s="259">
        <v>1500859</v>
      </c>
    </row>
    <row r="2431" spans="21:23">
      <c r="U2431" s="259" t="s">
        <v>65</v>
      </c>
      <c r="V2431" s="259" t="s">
        <v>380</v>
      </c>
      <c r="W2431" s="259">
        <v>1500909</v>
      </c>
    </row>
    <row r="2432" spans="21:23">
      <c r="U2432" s="259" t="s">
        <v>65</v>
      </c>
      <c r="V2432" s="259" t="s">
        <v>405</v>
      </c>
      <c r="W2432" s="259">
        <v>1500958</v>
      </c>
    </row>
    <row r="2433" spans="21:23">
      <c r="U2433" s="259" t="s">
        <v>65</v>
      </c>
      <c r="V2433" s="259" t="s">
        <v>430</v>
      </c>
      <c r="W2433" s="259">
        <v>1501006</v>
      </c>
    </row>
    <row r="2434" spans="21:23">
      <c r="U2434" s="259" t="s">
        <v>65</v>
      </c>
      <c r="V2434" s="259" t="s">
        <v>455</v>
      </c>
      <c r="W2434" s="259">
        <v>1501105</v>
      </c>
    </row>
    <row r="2435" spans="21:23">
      <c r="U2435" s="259" t="s">
        <v>65</v>
      </c>
      <c r="V2435" s="259" t="s">
        <v>481</v>
      </c>
      <c r="W2435" s="259">
        <v>1501204</v>
      </c>
    </row>
    <row r="2436" spans="21:23">
      <c r="U2436" s="259" t="s">
        <v>65</v>
      </c>
      <c r="V2436" s="259" t="s">
        <v>505</v>
      </c>
      <c r="W2436" s="259">
        <v>1501253</v>
      </c>
    </row>
    <row r="2437" spans="21:23">
      <c r="U2437" s="259" t="s">
        <v>65</v>
      </c>
      <c r="V2437" s="259" t="s">
        <v>528</v>
      </c>
      <c r="W2437" s="259">
        <v>1501303</v>
      </c>
    </row>
    <row r="2438" spans="21:23">
      <c r="U2438" s="259" t="s">
        <v>65</v>
      </c>
      <c r="V2438" s="259" t="s">
        <v>268</v>
      </c>
      <c r="W2438" s="259">
        <v>1501402</v>
      </c>
    </row>
    <row r="2439" spans="21:23">
      <c r="U2439" s="259" t="s">
        <v>65</v>
      </c>
      <c r="V2439" s="259" t="s">
        <v>574</v>
      </c>
      <c r="W2439" s="259">
        <v>1501451</v>
      </c>
    </row>
    <row r="2440" spans="21:23">
      <c r="U2440" s="259" t="s">
        <v>65</v>
      </c>
      <c r="V2440" s="259" t="s">
        <v>598</v>
      </c>
      <c r="W2440" s="259">
        <v>1501501</v>
      </c>
    </row>
    <row r="2441" spans="21:23">
      <c r="U2441" s="259" t="s">
        <v>65</v>
      </c>
      <c r="V2441" s="259" t="s">
        <v>621</v>
      </c>
      <c r="W2441" s="259">
        <v>1501576</v>
      </c>
    </row>
    <row r="2442" spans="21:23">
      <c r="U2442" s="259" t="s">
        <v>65</v>
      </c>
      <c r="V2442" s="259" t="s">
        <v>479</v>
      </c>
      <c r="W2442" s="259">
        <v>1501600</v>
      </c>
    </row>
    <row r="2443" spans="21:23">
      <c r="U2443" s="259" t="s">
        <v>65</v>
      </c>
      <c r="V2443" s="259" t="s">
        <v>663</v>
      </c>
      <c r="W2443" s="259">
        <v>1501709</v>
      </c>
    </row>
    <row r="2444" spans="21:23">
      <c r="U2444" s="259" t="s">
        <v>65</v>
      </c>
      <c r="V2444" s="259" t="s">
        <v>684</v>
      </c>
      <c r="W2444" s="259">
        <v>1501725</v>
      </c>
    </row>
    <row r="2445" spans="21:23">
      <c r="U2445" s="259" t="s">
        <v>65</v>
      </c>
      <c r="V2445" s="259" t="s">
        <v>704</v>
      </c>
      <c r="W2445" s="259">
        <v>1501758</v>
      </c>
    </row>
    <row r="2446" spans="21:23">
      <c r="U2446" s="259" t="s">
        <v>65</v>
      </c>
      <c r="V2446" s="259" t="s">
        <v>726</v>
      </c>
      <c r="W2446" s="259">
        <v>1501782</v>
      </c>
    </row>
    <row r="2447" spans="21:23">
      <c r="U2447" s="259" t="s">
        <v>65</v>
      </c>
      <c r="V2447" s="259" t="s">
        <v>748</v>
      </c>
      <c r="W2447" s="259">
        <v>1501808</v>
      </c>
    </row>
    <row r="2448" spans="21:23">
      <c r="U2448" s="259" t="s">
        <v>65</v>
      </c>
      <c r="V2448" s="259" t="s">
        <v>769</v>
      </c>
      <c r="W2448" s="259">
        <v>1501907</v>
      </c>
    </row>
    <row r="2449" spans="21:23">
      <c r="U2449" s="259" t="s">
        <v>65</v>
      </c>
      <c r="V2449" s="259" t="s">
        <v>792</v>
      </c>
      <c r="W2449" s="259">
        <v>1502004</v>
      </c>
    </row>
    <row r="2450" spans="21:23">
      <c r="U2450" s="259" t="s">
        <v>65</v>
      </c>
      <c r="V2450" s="259" t="s">
        <v>813</v>
      </c>
      <c r="W2450" s="259">
        <v>1501956</v>
      </c>
    </row>
    <row r="2451" spans="21:23">
      <c r="U2451" s="259" t="s">
        <v>65</v>
      </c>
      <c r="V2451" s="259" t="s">
        <v>833</v>
      </c>
      <c r="W2451" s="259">
        <v>1502103</v>
      </c>
    </row>
    <row r="2452" spans="21:23">
      <c r="U2452" s="259" t="s">
        <v>65</v>
      </c>
      <c r="V2452" s="259" t="s">
        <v>856</v>
      </c>
      <c r="W2452" s="259">
        <v>1502152</v>
      </c>
    </row>
    <row r="2453" spans="21:23">
      <c r="U2453" s="259" t="s">
        <v>65</v>
      </c>
      <c r="V2453" s="259" t="s">
        <v>877</v>
      </c>
      <c r="W2453" s="259">
        <v>1502202</v>
      </c>
    </row>
    <row r="2454" spans="21:23">
      <c r="U2454" s="259" t="s">
        <v>65</v>
      </c>
      <c r="V2454" s="259" t="s">
        <v>900</v>
      </c>
      <c r="W2454" s="259">
        <v>1502301</v>
      </c>
    </row>
    <row r="2455" spans="21:23">
      <c r="U2455" s="259" t="s">
        <v>65</v>
      </c>
      <c r="V2455" s="259" t="s">
        <v>923</v>
      </c>
      <c r="W2455" s="259">
        <v>1502400</v>
      </c>
    </row>
    <row r="2456" spans="21:23">
      <c r="U2456" s="259" t="s">
        <v>65</v>
      </c>
      <c r="V2456" s="259" t="s">
        <v>946</v>
      </c>
      <c r="W2456" s="259">
        <v>1502509</v>
      </c>
    </row>
    <row r="2457" spans="21:23">
      <c r="U2457" s="259" t="s">
        <v>65</v>
      </c>
      <c r="V2457" s="259" t="s">
        <v>968</v>
      </c>
      <c r="W2457" s="259">
        <v>1502608</v>
      </c>
    </row>
    <row r="2458" spans="21:23">
      <c r="U2458" s="259" t="s">
        <v>65</v>
      </c>
      <c r="V2458" s="259" t="s">
        <v>990</v>
      </c>
      <c r="W2458" s="259">
        <v>1502707</v>
      </c>
    </row>
    <row r="2459" spans="21:23">
      <c r="U2459" s="259" t="s">
        <v>65</v>
      </c>
      <c r="V2459" s="259" t="s">
        <v>1013</v>
      </c>
      <c r="W2459" s="259">
        <v>1502756</v>
      </c>
    </row>
    <row r="2460" spans="21:23">
      <c r="U2460" s="259" t="s">
        <v>65</v>
      </c>
      <c r="V2460" s="259" t="s">
        <v>1035</v>
      </c>
      <c r="W2460" s="259">
        <v>1502764</v>
      </c>
    </row>
    <row r="2461" spans="21:23">
      <c r="U2461" s="259" t="s">
        <v>65</v>
      </c>
      <c r="V2461" s="259" t="s">
        <v>1057</v>
      </c>
      <c r="W2461" s="259">
        <v>1502772</v>
      </c>
    </row>
    <row r="2462" spans="21:23">
      <c r="U2462" s="259" t="s">
        <v>65</v>
      </c>
      <c r="V2462" s="259" t="s">
        <v>1079</v>
      </c>
      <c r="W2462" s="259">
        <v>1502806</v>
      </c>
    </row>
    <row r="2463" spans="21:23">
      <c r="U2463" s="259" t="s">
        <v>65</v>
      </c>
      <c r="V2463" s="259" t="s">
        <v>1101</v>
      </c>
      <c r="W2463" s="259">
        <v>1502855</v>
      </c>
    </row>
    <row r="2464" spans="21:23">
      <c r="U2464" s="259" t="s">
        <v>65</v>
      </c>
      <c r="V2464" s="259" t="s">
        <v>1124</v>
      </c>
      <c r="W2464" s="259">
        <v>1502905</v>
      </c>
    </row>
    <row r="2465" spans="21:23">
      <c r="U2465" s="259" t="s">
        <v>65</v>
      </c>
      <c r="V2465" s="259" t="s">
        <v>1147</v>
      </c>
      <c r="W2465" s="259">
        <v>1502939</v>
      </c>
    </row>
    <row r="2466" spans="21:23">
      <c r="U2466" s="259" t="s">
        <v>65</v>
      </c>
      <c r="V2466" s="259" t="s">
        <v>1170</v>
      </c>
      <c r="W2466" s="259">
        <v>1502954</v>
      </c>
    </row>
    <row r="2467" spans="21:23">
      <c r="U2467" s="259" t="s">
        <v>65</v>
      </c>
      <c r="V2467" s="259" t="s">
        <v>1193</v>
      </c>
      <c r="W2467" s="259">
        <v>1503002</v>
      </c>
    </row>
    <row r="2468" spans="21:23">
      <c r="U2468" s="259" t="s">
        <v>65</v>
      </c>
      <c r="V2468" s="259" t="s">
        <v>1215</v>
      </c>
      <c r="W2468" s="259">
        <v>1503044</v>
      </c>
    </row>
    <row r="2469" spans="21:23">
      <c r="U2469" s="259" t="s">
        <v>65</v>
      </c>
      <c r="V2469" s="259" t="s">
        <v>1236</v>
      </c>
      <c r="W2469" s="259">
        <v>1503077</v>
      </c>
    </row>
    <row r="2470" spans="21:23">
      <c r="U2470" s="259" t="s">
        <v>65</v>
      </c>
      <c r="V2470" s="259" t="s">
        <v>1259</v>
      </c>
      <c r="W2470" s="259">
        <v>1503093</v>
      </c>
    </row>
    <row r="2471" spans="21:23">
      <c r="U2471" s="259" t="s">
        <v>65</v>
      </c>
      <c r="V2471" s="259" t="s">
        <v>1282</v>
      </c>
      <c r="W2471" s="259">
        <v>1503101</v>
      </c>
    </row>
    <row r="2472" spans="21:23">
      <c r="U2472" s="259" t="s">
        <v>65</v>
      </c>
      <c r="V2472" s="259" t="s">
        <v>1303</v>
      </c>
      <c r="W2472" s="259">
        <v>1503200</v>
      </c>
    </row>
    <row r="2473" spans="21:23">
      <c r="U2473" s="259" t="s">
        <v>65</v>
      </c>
      <c r="V2473" s="259" t="s">
        <v>1325</v>
      </c>
      <c r="W2473" s="259">
        <v>1503309</v>
      </c>
    </row>
    <row r="2474" spans="21:23">
      <c r="U2474" s="259" t="s">
        <v>65</v>
      </c>
      <c r="V2474" s="259" t="s">
        <v>1347</v>
      </c>
      <c r="W2474" s="259">
        <v>1503408</v>
      </c>
    </row>
    <row r="2475" spans="21:23">
      <c r="U2475" s="259" t="s">
        <v>65</v>
      </c>
      <c r="V2475" s="259" t="s">
        <v>1368</v>
      </c>
      <c r="W2475" s="259">
        <v>1503457</v>
      </c>
    </row>
    <row r="2476" spans="21:23">
      <c r="U2476" s="259" t="s">
        <v>65</v>
      </c>
      <c r="V2476" s="259" t="s">
        <v>1390</v>
      </c>
      <c r="W2476" s="259">
        <v>1503507</v>
      </c>
    </row>
    <row r="2477" spans="21:23">
      <c r="U2477" s="259" t="s">
        <v>65</v>
      </c>
      <c r="V2477" s="259" t="s">
        <v>1412</v>
      </c>
      <c r="W2477" s="259">
        <v>1503606</v>
      </c>
    </row>
    <row r="2478" spans="21:23">
      <c r="U2478" s="259" t="s">
        <v>65</v>
      </c>
      <c r="V2478" s="259" t="s">
        <v>1434</v>
      </c>
      <c r="W2478" s="259">
        <v>1503705</v>
      </c>
    </row>
    <row r="2479" spans="21:23">
      <c r="U2479" s="259" t="s">
        <v>65</v>
      </c>
      <c r="V2479" s="259" t="s">
        <v>1455</v>
      </c>
      <c r="W2479" s="259">
        <v>1503754</v>
      </c>
    </row>
    <row r="2480" spans="21:23">
      <c r="U2480" s="259" t="s">
        <v>65</v>
      </c>
      <c r="V2480" s="259" t="s">
        <v>1475</v>
      </c>
      <c r="W2480" s="259">
        <v>1503804</v>
      </c>
    </row>
    <row r="2481" spans="21:23">
      <c r="U2481" s="259" t="s">
        <v>65</v>
      </c>
      <c r="V2481" s="259" t="s">
        <v>1497</v>
      </c>
      <c r="W2481" s="259">
        <v>1503903</v>
      </c>
    </row>
    <row r="2482" spans="21:23">
      <c r="U2482" s="259" t="s">
        <v>65</v>
      </c>
      <c r="V2482" s="259" t="s">
        <v>1517</v>
      </c>
      <c r="W2482" s="259">
        <v>1504000</v>
      </c>
    </row>
    <row r="2483" spans="21:23">
      <c r="U2483" s="259" t="s">
        <v>65</v>
      </c>
      <c r="V2483" s="259" t="s">
        <v>1538</v>
      </c>
      <c r="W2483" s="259">
        <v>1504059</v>
      </c>
    </row>
    <row r="2484" spans="21:23">
      <c r="U2484" s="259" t="s">
        <v>65</v>
      </c>
      <c r="V2484" s="259" t="s">
        <v>1559</v>
      </c>
      <c r="W2484" s="259">
        <v>1504109</v>
      </c>
    </row>
    <row r="2485" spans="21:23">
      <c r="U2485" s="259" t="s">
        <v>65</v>
      </c>
      <c r="V2485" s="259" t="s">
        <v>1578</v>
      </c>
      <c r="W2485" s="259">
        <v>1504208</v>
      </c>
    </row>
    <row r="2486" spans="21:23">
      <c r="U2486" s="259" t="s">
        <v>65</v>
      </c>
      <c r="V2486" s="259" t="s">
        <v>1598</v>
      </c>
      <c r="W2486" s="259">
        <v>1504307</v>
      </c>
    </row>
    <row r="2487" spans="21:23">
      <c r="U2487" s="259" t="s">
        <v>65</v>
      </c>
      <c r="V2487" s="259" t="s">
        <v>1618</v>
      </c>
      <c r="W2487" s="259">
        <v>1504406</v>
      </c>
    </row>
    <row r="2488" spans="21:23">
      <c r="U2488" s="259" t="s">
        <v>65</v>
      </c>
      <c r="V2488" s="259" t="s">
        <v>1639</v>
      </c>
      <c r="W2488" s="259">
        <v>1504422</v>
      </c>
    </row>
    <row r="2489" spans="21:23">
      <c r="U2489" s="259" t="s">
        <v>65</v>
      </c>
      <c r="V2489" s="259" t="s">
        <v>1660</v>
      </c>
      <c r="W2489" s="259">
        <v>1504455</v>
      </c>
    </row>
    <row r="2490" spans="21:23">
      <c r="U2490" s="259" t="s">
        <v>65</v>
      </c>
      <c r="V2490" s="259" t="s">
        <v>1680</v>
      </c>
      <c r="W2490" s="259">
        <v>1504505</v>
      </c>
    </row>
    <row r="2491" spans="21:23">
      <c r="U2491" s="259" t="s">
        <v>65</v>
      </c>
      <c r="V2491" s="259" t="s">
        <v>1701</v>
      </c>
      <c r="W2491" s="259">
        <v>1504604</v>
      </c>
    </row>
    <row r="2492" spans="21:23">
      <c r="U2492" s="259" t="s">
        <v>65</v>
      </c>
      <c r="V2492" s="259" t="s">
        <v>1721</v>
      </c>
      <c r="W2492" s="259">
        <v>1504703</v>
      </c>
    </row>
    <row r="2493" spans="21:23">
      <c r="U2493" s="259" t="s">
        <v>65</v>
      </c>
      <c r="V2493" s="259" t="s">
        <v>1742</v>
      </c>
      <c r="W2493" s="259">
        <v>1504752</v>
      </c>
    </row>
    <row r="2494" spans="21:23">
      <c r="U2494" s="259" t="s">
        <v>65</v>
      </c>
      <c r="V2494" s="259" t="s">
        <v>1762</v>
      </c>
      <c r="W2494" s="259">
        <v>1504802</v>
      </c>
    </row>
    <row r="2495" spans="21:23">
      <c r="U2495" s="259" t="s">
        <v>65</v>
      </c>
      <c r="V2495" s="259" t="s">
        <v>1782</v>
      </c>
      <c r="W2495" s="259">
        <v>1504901</v>
      </c>
    </row>
    <row r="2496" spans="21:23">
      <c r="U2496" s="259" t="s">
        <v>65</v>
      </c>
      <c r="V2496" s="259" t="s">
        <v>1802</v>
      </c>
      <c r="W2496" s="259">
        <v>1504950</v>
      </c>
    </row>
    <row r="2497" spans="21:23">
      <c r="U2497" s="259" t="s">
        <v>65</v>
      </c>
      <c r="V2497" s="259" t="s">
        <v>1820</v>
      </c>
      <c r="W2497" s="259">
        <v>1504976</v>
      </c>
    </row>
    <row r="2498" spans="21:23">
      <c r="U2498" s="259" t="s">
        <v>65</v>
      </c>
      <c r="V2498" s="259" t="s">
        <v>1839</v>
      </c>
      <c r="W2498" s="259">
        <v>1505007</v>
      </c>
    </row>
    <row r="2499" spans="21:23">
      <c r="U2499" s="259" t="s">
        <v>65</v>
      </c>
      <c r="V2499" s="259" t="s">
        <v>1856</v>
      </c>
      <c r="W2499" s="259">
        <v>1505031</v>
      </c>
    </row>
    <row r="2500" spans="21:23">
      <c r="U2500" s="259" t="s">
        <v>65</v>
      </c>
      <c r="V2500" s="259" t="s">
        <v>1874</v>
      </c>
      <c r="W2500" s="259">
        <v>1505064</v>
      </c>
    </row>
    <row r="2501" spans="21:23">
      <c r="U2501" s="259" t="s">
        <v>65</v>
      </c>
      <c r="V2501" s="259" t="s">
        <v>1890</v>
      </c>
      <c r="W2501" s="259">
        <v>1505106</v>
      </c>
    </row>
    <row r="2502" spans="21:23">
      <c r="U2502" s="259" t="s">
        <v>65</v>
      </c>
      <c r="V2502" s="259" t="s">
        <v>1907</v>
      </c>
      <c r="W2502" s="259">
        <v>1505205</v>
      </c>
    </row>
    <row r="2503" spans="21:23">
      <c r="U2503" s="259" t="s">
        <v>65</v>
      </c>
      <c r="V2503" s="259" t="s">
        <v>1925</v>
      </c>
      <c r="W2503" s="259">
        <v>1505304</v>
      </c>
    </row>
    <row r="2504" spans="21:23">
      <c r="U2504" s="259" t="s">
        <v>65</v>
      </c>
      <c r="V2504" s="259" t="s">
        <v>1941</v>
      </c>
      <c r="W2504" s="259">
        <v>1505403</v>
      </c>
    </row>
    <row r="2505" spans="21:23">
      <c r="U2505" s="259" t="s">
        <v>65</v>
      </c>
      <c r="V2505" s="259" t="s">
        <v>1957</v>
      </c>
      <c r="W2505" s="259">
        <v>1505437</v>
      </c>
    </row>
    <row r="2506" spans="21:23">
      <c r="U2506" s="259" t="s">
        <v>65</v>
      </c>
      <c r="V2506" s="259" t="s">
        <v>1975</v>
      </c>
      <c r="W2506" s="259">
        <v>1505486</v>
      </c>
    </row>
    <row r="2507" spans="21:23">
      <c r="U2507" s="259" t="s">
        <v>65</v>
      </c>
      <c r="V2507" s="259" t="s">
        <v>1993</v>
      </c>
      <c r="W2507" s="259">
        <v>1505494</v>
      </c>
    </row>
    <row r="2508" spans="21:23">
      <c r="U2508" s="259" t="s">
        <v>65</v>
      </c>
      <c r="V2508" s="259" t="s">
        <v>2010</v>
      </c>
      <c r="W2508" s="259">
        <v>1505502</v>
      </c>
    </row>
    <row r="2509" spans="21:23">
      <c r="U2509" s="259" t="s">
        <v>65</v>
      </c>
      <c r="V2509" s="259" t="s">
        <v>2028</v>
      </c>
      <c r="W2509" s="259">
        <v>1505536</v>
      </c>
    </row>
    <row r="2510" spans="21:23">
      <c r="U2510" s="259" t="s">
        <v>65</v>
      </c>
      <c r="V2510" s="259" t="s">
        <v>2046</v>
      </c>
      <c r="W2510" s="259">
        <v>1505551</v>
      </c>
    </row>
    <row r="2511" spans="21:23">
      <c r="U2511" s="259" t="s">
        <v>65</v>
      </c>
      <c r="V2511" s="259" t="s">
        <v>2064</v>
      </c>
      <c r="W2511" s="259">
        <v>1505601</v>
      </c>
    </row>
    <row r="2512" spans="21:23">
      <c r="U2512" s="259" t="s">
        <v>65</v>
      </c>
      <c r="V2512" s="259" t="s">
        <v>2081</v>
      </c>
      <c r="W2512" s="259">
        <v>1505635</v>
      </c>
    </row>
    <row r="2513" spans="21:23">
      <c r="U2513" s="259" t="s">
        <v>65</v>
      </c>
      <c r="V2513" s="259" t="s">
        <v>2096</v>
      </c>
      <c r="W2513" s="259">
        <v>1505650</v>
      </c>
    </row>
    <row r="2514" spans="21:23">
      <c r="U2514" s="259" t="s">
        <v>65</v>
      </c>
      <c r="V2514" s="259" t="s">
        <v>2113</v>
      </c>
      <c r="W2514" s="259">
        <v>1505700</v>
      </c>
    </row>
    <row r="2515" spans="21:23">
      <c r="U2515" s="259" t="s">
        <v>65</v>
      </c>
      <c r="V2515" s="259" t="s">
        <v>2128</v>
      </c>
      <c r="W2515" s="259">
        <v>1505809</v>
      </c>
    </row>
    <row r="2516" spans="21:23">
      <c r="U2516" s="259" t="s">
        <v>65</v>
      </c>
      <c r="V2516" s="259" t="s">
        <v>2145</v>
      </c>
      <c r="W2516" s="259">
        <v>1505908</v>
      </c>
    </row>
    <row r="2517" spans="21:23">
      <c r="U2517" s="259" t="s">
        <v>65</v>
      </c>
      <c r="V2517" s="259" t="s">
        <v>2161</v>
      </c>
      <c r="W2517" s="259">
        <v>1506005</v>
      </c>
    </row>
    <row r="2518" spans="21:23">
      <c r="U2518" s="259" t="s">
        <v>65</v>
      </c>
      <c r="V2518" s="259" t="s">
        <v>2178</v>
      </c>
      <c r="W2518" s="259">
        <v>1506104</v>
      </c>
    </row>
    <row r="2519" spans="21:23">
      <c r="U2519" s="259" t="s">
        <v>65</v>
      </c>
      <c r="V2519" s="259" t="s">
        <v>2195</v>
      </c>
      <c r="W2519" s="259">
        <v>1506112</v>
      </c>
    </row>
    <row r="2520" spans="21:23">
      <c r="U2520" s="259" t="s">
        <v>65</v>
      </c>
      <c r="V2520" s="259" t="s">
        <v>2210</v>
      </c>
      <c r="W2520" s="259">
        <v>1506138</v>
      </c>
    </row>
    <row r="2521" spans="21:23">
      <c r="U2521" s="259" t="s">
        <v>65</v>
      </c>
      <c r="V2521" s="259" t="s">
        <v>2226</v>
      </c>
      <c r="W2521" s="259">
        <v>1506161</v>
      </c>
    </row>
    <row r="2522" spans="21:23">
      <c r="U2522" s="259" t="s">
        <v>65</v>
      </c>
      <c r="V2522" s="259" t="s">
        <v>2242</v>
      </c>
      <c r="W2522" s="259">
        <v>1506187</v>
      </c>
    </row>
    <row r="2523" spans="21:23">
      <c r="U2523" s="259" t="s">
        <v>65</v>
      </c>
      <c r="V2523" s="259" t="s">
        <v>2256</v>
      </c>
      <c r="W2523" s="259">
        <v>1506195</v>
      </c>
    </row>
    <row r="2524" spans="21:23">
      <c r="U2524" s="259" t="s">
        <v>65</v>
      </c>
      <c r="V2524" s="259" t="s">
        <v>2271</v>
      </c>
      <c r="W2524" s="259">
        <v>1506203</v>
      </c>
    </row>
    <row r="2525" spans="21:23">
      <c r="U2525" s="259" t="s">
        <v>65</v>
      </c>
      <c r="V2525" s="259" t="s">
        <v>2287</v>
      </c>
      <c r="W2525" s="259">
        <v>1506302</v>
      </c>
    </row>
    <row r="2526" spans="21:23">
      <c r="U2526" s="259" t="s">
        <v>65</v>
      </c>
      <c r="V2526" s="259" t="s">
        <v>2303</v>
      </c>
      <c r="W2526" s="259">
        <v>1506351</v>
      </c>
    </row>
    <row r="2527" spans="21:23">
      <c r="U2527" s="259" t="s">
        <v>65</v>
      </c>
      <c r="V2527" s="259" t="s">
        <v>2316</v>
      </c>
      <c r="W2527" s="259">
        <v>1506401</v>
      </c>
    </row>
    <row r="2528" spans="21:23">
      <c r="U2528" s="259" t="s">
        <v>65</v>
      </c>
      <c r="V2528" s="259" t="s">
        <v>2332</v>
      </c>
      <c r="W2528" s="259">
        <v>1506500</v>
      </c>
    </row>
    <row r="2529" spans="21:23">
      <c r="U2529" s="259" t="s">
        <v>65</v>
      </c>
      <c r="V2529" s="259" t="s">
        <v>2348</v>
      </c>
      <c r="W2529" s="259">
        <v>1506559</v>
      </c>
    </row>
    <row r="2530" spans="21:23">
      <c r="U2530" s="259" t="s">
        <v>65</v>
      </c>
      <c r="V2530" s="259" t="s">
        <v>2364</v>
      </c>
      <c r="W2530" s="259">
        <v>1506583</v>
      </c>
    </row>
    <row r="2531" spans="21:23">
      <c r="U2531" s="259" t="s">
        <v>65</v>
      </c>
      <c r="V2531" s="259" t="s">
        <v>2378</v>
      </c>
      <c r="W2531" s="259">
        <v>1506609</v>
      </c>
    </row>
    <row r="2532" spans="21:23">
      <c r="U2532" s="259" t="s">
        <v>65</v>
      </c>
      <c r="V2532" s="259" t="s">
        <v>2393</v>
      </c>
      <c r="W2532" s="259">
        <v>1506708</v>
      </c>
    </row>
    <row r="2533" spans="21:23">
      <c r="U2533" s="259" t="s">
        <v>65</v>
      </c>
      <c r="V2533" s="259" t="s">
        <v>2409</v>
      </c>
      <c r="W2533" s="259">
        <v>1506807</v>
      </c>
    </row>
    <row r="2534" spans="21:23">
      <c r="U2534" s="259" t="s">
        <v>65</v>
      </c>
      <c r="V2534" s="259" t="s">
        <v>2425</v>
      </c>
      <c r="W2534" s="259">
        <v>1506906</v>
      </c>
    </row>
    <row r="2535" spans="21:23">
      <c r="U2535" s="259" t="s">
        <v>65</v>
      </c>
      <c r="V2535" s="259" t="s">
        <v>2441</v>
      </c>
      <c r="W2535" s="259">
        <v>1507003</v>
      </c>
    </row>
    <row r="2536" spans="21:23">
      <c r="U2536" s="259" t="s">
        <v>65</v>
      </c>
      <c r="V2536" s="259" t="s">
        <v>2457</v>
      </c>
      <c r="W2536" s="259">
        <v>1507102</v>
      </c>
    </row>
    <row r="2537" spans="21:23">
      <c r="U2537" s="259" t="s">
        <v>65</v>
      </c>
      <c r="V2537" s="259" t="s">
        <v>2470</v>
      </c>
      <c r="W2537" s="259">
        <v>1507151</v>
      </c>
    </row>
    <row r="2538" spans="21:23">
      <c r="U2538" s="259" t="s">
        <v>65</v>
      </c>
      <c r="V2538" s="259" t="s">
        <v>2486</v>
      </c>
      <c r="W2538" s="259">
        <v>1507201</v>
      </c>
    </row>
    <row r="2539" spans="21:23">
      <c r="U2539" s="259" t="s">
        <v>65</v>
      </c>
      <c r="V2539" s="259" t="s">
        <v>2501</v>
      </c>
      <c r="W2539" s="259">
        <v>1507300</v>
      </c>
    </row>
    <row r="2540" spans="21:23">
      <c r="U2540" s="259" t="s">
        <v>65</v>
      </c>
      <c r="V2540" s="259" t="s">
        <v>2516</v>
      </c>
      <c r="W2540" s="259">
        <v>1507409</v>
      </c>
    </row>
    <row r="2541" spans="21:23">
      <c r="U2541" s="259" t="s">
        <v>65</v>
      </c>
      <c r="V2541" s="259" t="s">
        <v>2531</v>
      </c>
      <c r="W2541" s="259">
        <v>1507458</v>
      </c>
    </row>
    <row r="2542" spans="21:23">
      <c r="U2542" s="259" t="s">
        <v>65</v>
      </c>
      <c r="V2542" s="259" t="s">
        <v>2547</v>
      </c>
      <c r="W2542" s="259">
        <v>1507466</v>
      </c>
    </row>
    <row r="2543" spans="21:23">
      <c r="U2543" s="259" t="s">
        <v>65</v>
      </c>
      <c r="V2543" s="259" t="s">
        <v>2562</v>
      </c>
      <c r="W2543" s="259">
        <v>1507474</v>
      </c>
    </row>
    <row r="2544" spans="21:23">
      <c r="U2544" s="259" t="s">
        <v>65</v>
      </c>
      <c r="V2544" s="259" t="s">
        <v>2577</v>
      </c>
      <c r="W2544" s="259">
        <v>1507508</v>
      </c>
    </row>
    <row r="2545" spans="21:23">
      <c r="U2545" s="259" t="s">
        <v>65</v>
      </c>
      <c r="V2545" s="259" t="s">
        <v>2592</v>
      </c>
      <c r="W2545" s="259">
        <v>1507607</v>
      </c>
    </row>
    <row r="2546" spans="21:23">
      <c r="U2546" s="259" t="s">
        <v>65</v>
      </c>
      <c r="V2546" s="259" t="s">
        <v>2608</v>
      </c>
      <c r="W2546" s="259">
        <v>1507706</v>
      </c>
    </row>
    <row r="2547" spans="21:23">
      <c r="U2547" s="259" t="s">
        <v>65</v>
      </c>
      <c r="V2547" s="259" t="s">
        <v>1861</v>
      </c>
      <c r="W2547" s="259">
        <v>1507755</v>
      </c>
    </row>
    <row r="2548" spans="21:23">
      <c r="U2548" s="259" t="s">
        <v>65</v>
      </c>
      <c r="V2548" s="259" t="s">
        <v>2635</v>
      </c>
      <c r="W2548" s="259">
        <v>1507805</v>
      </c>
    </row>
    <row r="2549" spans="21:23">
      <c r="U2549" s="259" t="s">
        <v>65</v>
      </c>
      <c r="V2549" s="259" t="s">
        <v>2649</v>
      </c>
      <c r="W2549" s="259">
        <v>1507904</v>
      </c>
    </row>
    <row r="2550" spans="21:23">
      <c r="U2550" s="259" t="s">
        <v>65</v>
      </c>
      <c r="V2550" s="259" t="s">
        <v>2662</v>
      </c>
      <c r="W2550" s="259">
        <v>1507953</v>
      </c>
    </row>
    <row r="2551" spans="21:23">
      <c r="U2551" s="259" t="s">
        <v>65</v>
      </c>
      <c r="V2551" s="259" t="s">
        <v>2676</v>
      </c>
      <c r="W2551" s="259">
        <v>1507961</v>
      </c>
    </row>
    <row r="2552" spans="21:23">
      <c r="U2552" s="259" t="s">
        <v>65</v>
      </c>
      <c r="V2552" s="259" t="s">
        <v>2692</v>
      </c>
      <c r="W2552" s="259">
        <v>1507979</v>
      </c>
    </row>
    <row r="2553" spans="21:23">
      <c r="U2553" s="259" t="s">
        <v>65</v>
      </c>
      <c r="V2553" s="259" t="s">
        <v>2708</v>
      </c>
      <c r="W2553" s="259">
        <v>1508001</v>
      </c>
    </row>
    <row r="2554" spans="21:23">
      <c r="U2554" s="259" t="s">
        <v>65</v>
      </c>
      <c r="V2554" s="259" t="s">
        <v>2723</v>
      </c>
      <c r="W2554" s="259">
        <v>1508035</v>
      </c>
    </row>
    <row r="2555" spans="21:23">
      <c r="U2555" s="259" t="s">
        <v>65</v>
      </c>
      <c r="V2555" s="259" t="s">
        <v>2739</v>
      </c>
      <c r="W2555" s="259">
        <v>1508050</v>
      </c>
    </row>
    <row r="2556" spans="21:23">
      <c r="U2556" s="259" t="s">
        <v>65</v>
      </c>
      <c r="V2556" s="259" t="s">
        <v>2754</v>
      </c>
      <c r="W2556" s="259">
        <v>1508084</v>
      </c>
    </row>
    <row r="2557" spans="21:23">
      <c r="U2557" s="259" t="s">
        <v>65</v>
      </c>
      <c r="V2557" s="259" t="s">
        <v>2769</v>
      </c>
      <c r="W2557" s="259">
        <v>1508100</v>
      </c>
    </row>
    <row r="2558" spans="21:23">
      <c r="U2558" s="259" t="s">
        <v>65</v>
      </c>
      <c r="V2558" s="259" t="s">
        <v>2785</v>
      </c>
      <c r="W2558" s="259">
        <v>1508126</v>
      </c>
    </row>
    <row r="2559" spans="21:23">
      <c r="U2559" s="259" t="s">
        <v>65</v>
      </c>
      <c r="V2559" s="259" t="s">
        <v>2800</v>
      </c>
      <c r="W2559" s="259">
        <v>1508159</v>
      </c>
    </row>
    <row r="2560" spans="21:23">
      <c r="U2560" s="259" t="s">
        <v>65</v>
      </c>
      <c r="V2560" s="259" t="s">
        <v>2815</v>
      </c>
      <c r="W2560" s="259">
        <v>1508209</v>
      </c>
    </row>
    <row r="2561" spans="21:23">
      <c r="U2561" s="259" t="s">
        <v>65</v>
      </c>
      <c r="V2561" s="259" t="s">
        <v>2829</v>
      </c>
      <c r="W2561" s="259">
        <v>1508308</v>
      </c>
    </row>
    <row r="2562" spans="21:23">
      <c r="U2562" s="259" t="s">
        <v>65</v>
      </c>
      <c r="V2562" s="259" t="s">
        <v>2841</v>
      </c>
      <c r="W2562" s="259">
        <v>1508357</v>
      </c>
    </row>
    <row r="2563" spans="21:23">
      <c r="U2563" s="259" t="s">
        <v>65</v>
      </c>
      <c r="V2563" s="259" t="s">
        <v>2854</v>
      </c>
      <c r="W2563" s="259">
        <v>1508407</v>
      </c>
    </row>
    <row r="2564" spans="21:23">
      <c r="U2564" s="259" t="s">
        <v>66</v>
      </c>
      <c r="V2564" s="259" t="s">
        <v>90</v>
      </c>
      <c r="W2564" s="259">
        <v>2500106</v>
      </c>
    </row>
    <row r="2565" spans="21:23">
      <c r="U2565" s="259" t="s">
        <v>66</v>
      </c>
      <c r="V2565" s="259" t="s">
        <v>128</v>
      </c>
      <c r="W2565" s="259">
        <v>2500205</v>
      </c>
    </row>
    <row r="2566" spans="21:23">
      <c r="U2566" s="259" t="s">
        <v>66</v>
      </c>
      <c r="V2566" s="259" t="s">
        <v>154</v>
      </c>
      <c r="W2566" s="259">
        <v>2500304</v>
      </c>
    </row>
    <row r="2567" spans="21:23">
      <c r="U2567" s="259" t="s">
        <v>66</v>
      </c>
      <c r="V2567" s="259" t="s">
        <v>179</v>
      </c>
      <c r="W2567" s="259">
        <v>2500403</v>
      </c>
    </row>
    <row r="2568" spans="21:23">
      <c r="U2568" s="259" t="s">
        <v>66</v>
      </c>
      <c r="V2568" s="259" t="s">
        <v>205</v>
      </c>
      <c r="W2568" s="259">
        <v>2500502</v>
      </c>
    </row>
    <row r="2569" spans="21:23">
      <c r="U2569" s="259" t="s">
        <v>66</v>
      </c>
      <c r="V2569" s="259" t="s">
        <v>230</v>
      </c>
      <c r="W2569" s="259">
        <v>2500536</v>
      </c>
    </row>
    <row r="2570" spans="21:23">
      <c r="U2570" s="259" t="s">
        <v>66</v>
      </c>
      <c r="V2570" s="259" t="s">
        <v>255</v>
      </c>
      <c r="W2570" s="259">
        <v>2500577</v>
      </c>
    </row>
    <row r="2571" spans="21:23">
      <c r="U2571" s="259" t="s">
        <v>66</v>
      </c>
      <c r="V2571" s="259" t="s">
        <v>280</v>
      </c>
      <c r="W2571" s="259">
        <v>2500601</v>
      </c>
    </row>
    <row r="2572" spans="21:23">
      <c r="U2572" s="259" t="s">
        <v>66</v>
      </c>
      <c r="V2572" s="259" t="s">
        <v>306</v>
      </c>
      <c r="W2572" s="259">
        <v>2500734</v>
      </c>
    </row>
    <row r="2573" spans="21:23">
      <c r="U2573" s="259" t="s">
        <v>66</v>
      </c>
      <c r="V2573" s="259" t="s">
        <v>332</v>
      </c>
      <c r="W2573" s="259">
        <v>2500775</v>
      </c>
    </row>
    <row r="2574" spans="21:23">
      <c r="U2574" s="259" t="s">
        <v>66</v>
      </c>
      <c r="V2574" s="259" t="s">
        <v>357</v>
      </c>
      <c r="W2574" s="259">
        <v>2500809</v>
      </c>
    </row>
    <row r="2575" spans="21:23">
      <c r="U2575" s="259" t="s">
        <v>66</v>
      </c>
      <c r="V2575" s="259" t="s">
        <v>381</v>
      </c>
      <c r="W2575" s="259">
        <v>2500908</v>
      </c>
    </row>
    <row r="2576" spans="21:23">
      <c r="U2576" s="259" t="s">
        <v>66</v>
      </c>
      <c r="V2576" s="259" t="s">
        <v>406</v>
      </c>
      <c r="W2576" s="259">
        <v>2501005</v>
      </c>
    </row>
    <row r="2577" spans="21:23">
      <c r="U2577" s="259" t="s">
        <v>66</v>
      </c>
      <c r="V2577" s="259" t="s">
        <v>431</v>
      </c>
      <c r="W2577" s="259">
        <v>2501104</v>
      </c>
    </row>
    <row r="2578" spans="21:23">
      <c r="U2578" s="259" t="s">
        <v>66</v>
      </c>
      <c r="V2578" s="259" t="s">
        <v>456</v>
      </c>
      <c r="W2578" s="259">
        <v>2501153</v>
      </c>
    </row>
    <row r="2579" spans="21:23">
      <c r="U2579" s="259" t="s">
        <v>66</v>
      </c>
      <c r="V2579" s="259" t="s">
        <v>482</v>
      </c>
      <c r="W2579" s="259">
        <v>2501203</v>
      </c>
    </row>
    <row r="2580" spans="21:23">
      <c r="U2580" s="259" t="s">
        <v>66</v>
      </c>
      <c r="V2580" s="259" t="s">
        <v>506</v>
      </c>
      <c r="W2580" s="259">
        <v>2501302</v>
      </c>
    </row>
    <row r="2581" spans="21:23">
      <c r="U2581" s="259" t="s">
        <v>66</v>
      </c>
      <c r="V2581" s="259" t="s">
        <v>529</v>
      </c>
      <c r="W2581" s="259">
        <v>2501351</v>
      </c>
    </row>
    <row r="2582" spans="21:23">
      <c r="U2582" s="259" t="s">
        <v>66</v>
      </c>
      <c r="V2582" s="259" t="s">
        <v>552</v>
      </c>
      <c r="W2582" s="259">
        <v>2501401</v>
      </c>
    </row>
    <row r="2583" spans="21:23">
      <c r="U2583" s="259" t="s">
        <v>66</v>
      </c>
      <c r="V2583" s="259" t="s">
        <v>575</v>
      </c>
      <c r="W2583" s="259">
        <v>2501500</v>
      </c>
    </row>
    <row r="2584" spans="21:23">
      <c r="U2584" s="259" t="s">
        <v>66</v>
      </c>
      <c r="V2584" s="259" t="s">
        <v>461</v>
      </c>
      <c r="W2584" s="259">
        <v>2501534</v>
      </c>
    </row>
    <row r="2585" spans="21:23">
      <c r="U2585" s="259" t="s">
        <v>66</v>
      </c>
      <c r="V2585" s="259" t="s">
        <v>622</v>
      </c>
      <c r="W2585" s="259">
        <v>2501609</v>
      </c>
    </row>
    <row r="2586" spans="21:23">
      <c r="U2586" s="259" t="s">
        <v>66</v>
      </c>
      <c r="V2586" s="259" t="s">
        <v>642</v>
      </c>
      <c r="W2586" s="259">
        <v>2501575</v>
      </c>
    </row>
    <row r="2587" spans="21:23">
      <c r="U2587" s="259" t="s">
        <v>66</v>
      </c>
      <c r="V2587" s="259" t="s">
        <v>219</v>
      </c>
      <c r="W2587" s="259">
        <v>2501708</v>
      </c>
    </row>
    <row r="2588" spans="21:23">
      <c r="U2588" s="259" t="s">
        <v>66</v>
      </c>
      <c r="V2588" s="259" t="s">
        <v>685</v>
      </c>
      <c r="W2588" s="259">
        <v>2501807</v>
      </c>
    </row>
    <row r="2589" spans="21:23">
      <c r="U2589" s="259" t="s">
        <v>66</v>
      </c>
      <c r="V2589" s="259" t="s">
        <v>268</v>
      </c>
      <c r="W2589" s="259">
        <v>2501906</v>
      </c>
    </row>
    <row r="2590" spans="21:23">
      <c r="U2590" s="259" t="s">
        <v>66</v>
      </c>
      <c r="V2590" s="259" t="s">
        <v>727</v>
      </c>
      <c r="W2590" s="259">
        <v>2502003</v>
      </c>
    </row>
    <row r="2591" spans="21:23">
      <c r="U2591" s="259" t="s">
        <v>66</v>
      </c>
      <c r="V2591" s="259" t="s">
        <v>749</v>
      </c>
      <c r="W2591" s="259">
        <v>2502052</v>
      </c>
    </row>
    <row r="2592" spans="21:23">
      <c r="U2592" s="259" t="s">
        <v>66</v>
      </c>
      <c r="V2592" s="259" t="s">
        <v>770</v>
      </c>
      <c r="W2592" s="259">
        <v>2502102</v>
      </c>
    </row>
    <row r="2593" spans="21:23">
      <c r="U2593" s="259" t="s">
        <v>66</v>
      </c>
      <c r="V2593" s="259" t="s">
        <v>161</v>
      </c>
      <c r="W2593" s="259">
        <v>2502151</v>
      </c>
    </row>
    <row r="2594" spans="21:23">
      <c r="U2594" s="259" t="s">
        <v>66</v>
      </c>
      <c r="V2594" s="259" t="s">
        <v>557</v>
      </c>
      <c r="W2594" s="259">
        <v>2502201</v>
      </c>
    </row>
    <row r="2595" spans="21:23">
      <c r="U2595" s="259" t="s">
        <v>66</v>
      </c>
      <c r="V2595" s="259" t="s">
        <v>834</v>
      </c>
      <c r="W2595" s="259">
        <v>2502300</v>
      </c>
    </row>
    <row r="2596" spans="21:23">
      <c r="U2596" s="259" t="s">
        <v>66</v>
      </c>
      <c r="V2596" s="259" t="s">
        <v>857</v>
      </c>
      <c r="W2596" s="259">
        <v>2502409</v>
      </c>
    </row>
    <row r="2597" spans="21:23">
      <c r="U2597" s="259" t="s">
        <v>66</v>
      </c>
      <c r="V2597" s="259" t="s">
        <v>878</v>
      </c>
      <c r="W2597" s="259">
        <v>2502508</v>
      </c>
    </row>
    <row r="2598" spans="21:23">
      <c r="U2598" s="259" t="s">
        <v>66</v>
      </c>
      <c r="V2598" s="259" t="s">
        <v>901</v>
      </c>
      <c r="W2598" s="259">
        <v>2502706</v>
      </c>
    </row>
    <row r="2599" spans="21:23">
      <c r="U2599" s="259" t="s">
        <v>66</v>
      </c>
      <c r="V2599" s="259" t="s">
        <v>924</v>
      </c>
      <c r="W2599" s="259">
        <v>2502805</v>
      </c>
    </row>
    <row r="2600" spans="21:23">
      <c r="U2600" s="259" t="s">
        <v>66</v>
      </c>
      <c r="V2600" s="259" t="s">
        <v>947</v>
      </c>
      <c r="W2600" s="259">
        <v>2502904</v>
      </c>
    </row>
    <row r="2601" spans="21:23">
      <c r="U2601" s="259" t="s">
        <v>66</v>
      </c>
      <c r="V2601" s="259" t="s">
        <v>969</v>
      </c>
      <c r="W2601" s="259">
        <v>2503001</v>
      </c>
    </row>
    <row r="2602" spans="21:23">
      <c r="U2602" s="259" t="s">
        <v>66</v>
      </c>
      <c r="V2602" s="259" t="s">
        <v>991</v>
      </c>
      <c r="W2602" s="259">
        <v>2503100</v>
      </c>
    </row>
    <row r="2603" spans="21:23">
      <c r="U2603" s="259" t="s">
        <v>66</v>
      </c>
      <c r="V2603" s="259" t="s">
        <v>1014</v>
      </c>
      <c r="W2603" s="259">
        <v>2503209</v>
      </c>
    </row>
    <row r="2604" spans="21:23">
      <c r="U2604" s="259" t="s">
        <v>66</v>
      </c>
      <c r="V2604" s="259" t="s">
        <v>1036</v>
      </c>
      <c r="W2604" s="259">
        <v>2503308</v>
      </c>
    </row>
    <row r="2605" spans="21:23">
      <c r="U2605" s="259" t="s">
        <v>66</v>
      </c>
      <c r="V2605" s="259" t="s">
        <v>1058</v>
      </c>
      <c r="W2605" s="259">
        <v>2503407</v>
      </c>
    </row>
    <row r="2606" spans="21:23">
      <c r="U2606" s="259" t="s">
        <v>66</v>
      </c>
      <c r="V2606" s="259" t="s">
        <v>1080</v>
      </c>
      <c r="W2606" s="259">
        <v>2503506</v>
      </c>
    </row>
    <row r="2607" spans="21:23">
      <c r="U2607" s="259" t="s">
        <v>66</v>
      </c>
      <c r="V2607" s="259" t="s">
        <v>1102</v>
      </c>
      <c r="W2607" s="259">
        <v>2503555</v>
      </c>
    </row>
    <row r="2608" spans="21:23">
      <c r="U2608" s="259" t="s">
        <v>66</v>
      </c>
      <c r="V2608" s="259" t="s">
        <v>1125</v>
      </c>
      <c r="W2608" s="259">
        <v>2503605</v>
      </c>
    </row>
    <row r="2609" spans="21:23">
      <c r="U2609" s="259" t="s">
        <v>66</v>
      </c>
      <c r="V2609" s="259" t="s">
        <v>1148</v>
      </c>
      <c r="W2609" s="259">
        <v>2503704</v>
      </c>
    </row>
    <row r="2610" spans="21:23">
      <c r="U2610" s="259" t="s">
        <v>66</v>
      </c>
      <c r="V2610" s="259" t="s">
        <v>1171</v>
      </c>
      <c r="W2610" s="259">
        <v>2503753</v>
      </c>
    </row>
    <row r="2611" spans="21:23">
      <c r="U2611" s="259" t="s">
        <v>66</v>
      </c>
      <c r="V2611" s="259" t="s">
        <v>1194</v>
      </c>
      <c r="W2611" s="259">
        <v>2503803</v>
      </c>
    </row>
    <row r="2612" spans="21:23">
      <c r="U2612" s="259" t="s">
        <v>66</v>
      </c>
      <c r="V2612" s="259" t="s">
        <v>1216</v>
      </c>
      <c r="W2612" s="259">
        <v>2503902</v>
      </c>
    </row>
    <row r="2613" spans="21:23">
      <c r="U2613" s="259" t="s">
        <v>66</v>
      </c>
      <c r="V2613" s="259" t="s">
        <v>1237</v>
      </c>
      <c r="W2613" s="259">
        <v>2504009</v>
      </c>
    </row>
    <row r="2614" spans="21:23">
      <c r="U2614" s="259" t="s">
        <v>66</v>
      </c>
      <c r="V2614" s="259" t="s">
        <v>1260</v>
      </c>
      <c r="W2614" s="259">
        <v>2504033</v>
      </c>
    </row>
    <row r="2615" spans="21:23">
      <c r="U2615" s="259" t="s">
        <v>66</v>
      </c>
      <c r="V2615" s="259" t="s">
        <v>709</v>
      </c>
      <c r="W2615" s="259">
        <v>2504074</v>
      </c>
    </row>
    <row r="2616" spans="21:23">
      <c r="U2616" s="259" t="s">
        <v>66</v>
      </c>
      <c r="V2616" s="259" t="s">
        <v>1304</v>
      </c>
      <c r="W2616" s="259">
        <v>2504108</v>
      </c>
    </row>
    <row r="2617" spans="21:23">
      <c r="U2617" s="259" t="s">
        <v>66</v>
      </c>
      <c r="V2617" s="259" t="s">
        <v>1326</v>
      </c>
      <c r="W2617" s="259">
        <v>2504157</v>
      </c>
    </row>
    <row r="2618" spans="21:23">
      <c r="U2618" s="259" t="s">
        <v>66</v>
      </c>
      <c r="V2618" s="259" t="s">
        <v>1348</v>
      </c>
      <c r="W2618" s="259">
        <v>2504207</v>
      </c>
    </row>
    <row r="2619" spans="21:23">
      <c r="U2619" s="259" t="s">
        <v>66</v>
      </c>
      <c r="V2619" s="259" t="s">
        <v>1369</v>
      </c>
      <c r="W2619" s="259">
        <v>2504306</v>
      </c>
    </row>
    <row r="2620" spans="21:23">
      <c r="U2620" s="259" t="s">
        <v>66</v>
      </c>
      <c r="V2620" s="259" t="s">
        <v>1391</v>
      </c>
      <c r="W2620" s="259">
        <v>2504355</v>
      </c>
    </row>
    <row r="2621" spans="21:23">
      <c r="U2621" s="259" t="s">
        <v>66</v>
      </c>
      <c r="V2621" s="259" t="s">
        <v>1413</v>
      </c>
      <c r="W2621" s="259">
        <v>2504405</v>
      </c>
    </row>
    <row r="2622" spans="21:23">
      <c r="U2622" s="259" t="s">
        <v>66</v>
      </c>
      <c r="V2622" s="259" t="s">
        <v>1262</v>
      </c>
      <c r="W2622" s="259">
        <v>2504504</v>
      </c>
    </row>
    <row r="2623" spans="21:23">
      <c r="U2623" s="259" t="s">
        <v>66</v>
      </c>
      <c r="V2623" s="259" t="s">
        <v>1456</v>
      </c>
      <c r="W2623" s="259">
        <v>2504603</v>
      </c>
    </row>
    <row r="2624" spans="21:23">
      <c r="U2624" s="259" t="s">
        <v>66</v>
      </c>
      <c r="V2624" s="259" t="s">
        <v>1476</v>
      </c>
      <c r="W2624" s="259">
        <v>2504702</v>
      </c>
    </row>
    <row r="2625" spans="21:23">
      <c r="U2625" s="259" t="s">
        <v>66</v>
      </c>
      <c r="V2625" s="259" t="s">
        <v>1498</v>
      </c>
      <c r="W2625" s="259">
        <v>2504801</v>
      </c>
    </row>
    <row r="2626" spans="21:23">
      <c r="U2626" s="259" t="s">
        <v>66</v>
      </c>
      <c r="V2626" s="259" t="s">
        <v>1518</v>
      </c>
      <c r="W2626" s="259">
        <v>2504850</v>
      </c>
    </row>
    <row r="2627" spans="21:23">
      <c r="U2627" s="259" t="s">
        <v>66</v>
      </c>
      <c r="V2627" s="259" t="s">
        <v>1539</v>
      </c>
      <c r="W2627" s="259">
        <v>2504900</v>
      </c>
    </row>
    <row r="2628" spans="21:23">
      <c r="U2628" s="259" t="s">
        <v>66</v>
      </c>
      <c r="V2628" s="259" t="s">
        <v>1560</v>
      </c>
      <c r="W2628" s="259">
        <v>2505006</v>
      </c>
    </row>
    <row r="2629" spans="21:23">
      <c r="U2629" s="259" t="s">
        <v>66</v>
      </c>
      <c r="V2629" s="259" t="s">
        <v>1579</v>
      </c>
      <c r="W2629" s="259">
        <v>2505105</v>
      </c>
    </row>
    <row r="2630" spans="21:23">
      <c r="U2630" s="259" t="s">
        <v>66</v>
      </c>
      <c r="V2630" s="259" t="s">
        <v>1599</v>
      </c>
      <c r="W2630" s="259">
        <v>2505238</v>
      </c>
    </row>
    <row r="2631" spans="21:23">
      <c r="U2631" s="259" t="s">
        <v>66</v>
      </c>
      <c r="V2631" s="259" t="s">
        <v>1619</v>
      </c>
      <c r="W2631" s="259">
        <v>2505204</v>
      </c>
    </row>
    <row r="2632" spans="21:23">
      <c r="U2632" s="259" t="s">
        <v>66</v>
      </c>
      <c r="V2632" s="259" t="s">
        <v>1640</v>
      </c>
      <c r="W2632" s="259">
        <v>2505279</v>
      </c>
    </row>
    <row r="2633" spans="21:23">
      <c r="U2633" s="259" t="s">
        <v>66</v>
      </c>
      <c r="V2633" s="259" t="s">
        <v>1661</v>
      </c>
      <c r="W2633" s="259">
        <v>2505303</v>
      </c>
    </row>
    <row r="2634" spans="21:23">
      <c r="U2634" s="259" t="s">
        <v>66</v>
      </c>
      <c r="V2634" s="259" t="s">
        <v>1681</v>
      </c>
      <c r="W2634" s="259">
        <v>2505352</v>
      </c>
    </row>
    <row r="2635" spans="21:23">
      <c r="U2635" s="259" t="s">
        <v>66</v>
      </c>
      <c r="V2635" s="259" t="s">
        <v>1702</v>
      </c>
      <c r="W2635" s="259">
        <v>2505402</v>
      </c>
    </row>
    <row r="2636" spans="21:23">
      <c r="U2636" s="259" t="s">
        <v>66</v>
      </c>
      <c r="V2636" s="259" t="s">
        <v>1722</v>
      </c>
      <c r="W2636" s="259">
        <v>2505600</v>
      </c>
    </row>
    <row r="2637" spans="21:23">
      <c r="U2637" s="259" t="s">
        <v>66</v>
      </c>
      <c r="V2637" s="259" t="s">
        <v>1743</v>
      </c>
      <c r="W2637" s="259">
        <v>2505709</v>
      </c>
    </row>
    <row r="2638" spans="21:23">
      <c r="U2638" s="259" t="s">
        <v>66</v>
      </c>
      <c r="V2638" s="259" t="s">
        <v>1763</v>
      </c>
      <c r="W2638" s="259">
        <v>2505808</v>
      </c>
    </row>
    <row r="2639" spans="21:23">
      <c r="U2639" s="259" t="s">
        <v>66</v>
      </c>
      <c r="V2639" s="259" t="s">
        <v>1783</v>
      </c>
      <c r="W2639" s="259">
        <v>2505907</v>
      </c>
    </row>
    <row r="2640" spans="21:23">
      <c r="U2640" s="259" t="s">
        <v>66</v>
      </c>
      <c r="V2640" s="259" t="s">
        <v>1803</v>
      </c>
      <c r="W2640" s="259">
        <v>2506004</v>
      </c>
    </row>
    <row r="2641" spans="21:23">
      <c r="U2641" s="259" t="s">
        <v>66</v>
      </c>
      <c r="V2641" s="259" t="s">
        <v>1821</v>
      </c>
      <c r="W2641" s="259">
        <v>2506103</v>
      </c>
    </row>
    <row r="2642" spans="21:23">
      <c r="U2642" s="259" t="s">
        <v>66</v>
      </c>
      <c r="V2642" s="259" t="s">
        <v>1840</v>
      </c>
      <c r="W2642" s="259">
        <v>2506202</v>
      </c>
    </row>
    <row r="2643" spans="21:23">
      <c r="U2643" s="259" t="s">
        <v>66</v>
      </c>
      <c r="V2643" s="259" t="s">
        <v>1857</v>
      </c>
      <c r="W2643" s="259">
        <v>2506251</v>
      </c>
    </row>
    <row r="2644" spans="21:23">
      <c r="U2644" s="259" t="s">
        <v>66</v>
      </c>
      <c r="V2644" s="259" t="s">
        <v>1875</v>
      </c>
      <c r="W2644" s="259">
        <v>2506301</v>
      </c>
    </row>
    <row r="2645" spans="21:23">
      <c r="U2645" s="259" t="s">
        <v>66</v>
      </c>
      <c r="V2645" s="259" t="s">
        <v>1891</v>
      </c>
      <c r="W2645" s="259">
        <v>2506400</v>
      </c>
    </row>
    <row r="2646" spans="21:23">
      <c r="U2646" s="259" t="s">
        <v>66</v>
      </c>
      <c r="V2646" s="259" t="s">
        <v>1908</v>
      </c>
      <c r="W2646" s="259">
        <v>2506509</v>
      </c>
    </row>
    <row r="2647" spans="21:23">
      <c r="U2647" s="259" t="s">
        <v>66</v>
      </c>
      <c r="V2647" s="259" t="s">
        <v>1926</v>
      </c>
      <c r="W2647" s="259">
        <v>2506608</v>
      </c>
    </row>
    <row r="2648" spans="21:23">
      <c r="U2648" s="259" t="s">
        <v>66</v>
      </c>
      <c r="V2648" s="259" t="s">
        <v>1942</v>
      </c>
      <c r="W2648" s="259">
        <v>2502607</v>
      </c>
    </row>
    <row r="2649" spans="21:23">
      <c r="U2649" s="259" t="s">
        <v>66</v>
      </c>
      <c r="V2649" s="259" t="s">
        <v>1958</v>
      </c>
      <c r="W2649" s="259">
        <v>2506707</v>
      </c>
    </row>
    <row r="2650" spans="21:23">
      <c r="U2650" s="259" t="s">
        <v>66</v>
      </c>
      <c r="V2650" s="259" t="s">
        <v>1976</v>
      </c>
      <c r="W2650" s="259">
        <v>2506806</v>
      </c>
    </row>
    <row r="2651" spans="21:23">
      <c r="U2651" s="259" t="s">
        <v>66</v>
      </c>
      <c r="V2651" s="259" t="s">
        <v>736</v>
      </c>
      <c r="W2651" s="259">
        <v>2506905</v>
      </c>
    </row>
    <row r="2652" spans="21:23">
      <c r="U2652" s="259" t="s">
        <v>66</v>
      </c>
      <c r="V2652" s="259" t="s">
        <v>2011</v>
      </c>
      <c r="W2652" s="259">
        <v>2507002</v>
      </c>
    </row>
    <row r="2653" spans="21:23">
      <c r="U2653" s="259" t="s">
        <v>66</v>
      </c>
      <c r="V2653" s="259" t="s">
        <v>2029</v>
      </c>
      <c r="W2653" s="259">
        <v>2507101</v>
      </c>
    </row>
    <row r="2654" spans="21:23">
      <c r="U2654" s="259" t="s">
        <v>66</v>
      </c>
      <c r="V2654" s="259" t="s">
        <v>2047</v>
      </c>
      <c r="W2654" s="259">
        <v>2507200</v>
      </c>
    </row>
    <row r="2655" spans="21:23">
      <c r="U2655" s="259" t="s">
        <v>66</v>
      </c>
      <c r="V2655" s="259" t="s">
        <v>2065</v>
      </c>
      <c r="W2655" s="259">
        <v>2507309</v>
      </c>
    </row>
    <row r="2656" spans="21:23">
      <c r="U2656" s="259" t="s">
        <v>66</v>
      </c>
      <c r="V2656" s="259" t="s">
        <v>2082</v>
      </c>
      <c r="W2656" s="259">
        <v>2507408</v>
      </c>
    </row>
    <row r="2657" spans="21:23">
      <c r="U2657" s="259" t="s">
        <v>66</v>
      </c>
      <c r="V2657" s="259" t="s">
        <v>2097</v>
      </c>
      <c r="W2657" s="259">
        <v>2507507</v>
      </c>
    </row>
    <row r="2658" spans="21:23">
      <c r="U2658" s="259" t="s">
        <v>66</v>
      </c>
      <c r="V2658" s="259" t="s">
        <v>2114</v>
      </c>
      <c r="W2658" s="259">
        <v>2513653</v>
      </c>
    </row>
    <row r="2659" spans="21:23">
      <c r="U2659" s="259" t="s">
        <v>66</v>
      </c>
      <c r="V2659" s="259" t="s">
        <v>2129</v>
      </c>
      <c r="W2659" s="259">
        <v>2507606</v>
      </c>
    </row>
    <row r="2660" spans="21:23">
      <c r="U2660" s="259" t="s">
        <v>66</v>
      </c>
      <c r="V2660" s="259" t="s">
        <v>2146</v>
      </c>
      <c r="W2660" s="259">
        <v>2507705</v>
      </c>
    </row>
    <row r="2661" spans="21:23">
      <c r="U2661" s="259" t="s">
        <v>66</v>
      </c>
      <c r="V2661" s="259" t="s">
        <v>2162</v>
      </c>
      <c r="W2661" s="259">
        <v>2507804</v>
      </c>
    </row>
    <row r="2662" spans="21:23">
      <c r="U2662" s="259" t="s">
        <v>66</v>
      </c>
      <c r="V2662" s="259" t="s">
        <v>2179</v>
      </c>
      <c r="W2662" s="259">
        <v>2507903</v>
      </c>
    </row>
    <row r="2663" spans="21:23">
      <c r="U2663" s="259" t="s">
        <v>66</v>
      </c>
      <c r="V2663" s="259" t="s">
        <v>2196</v>
      </c>
      <c r="W2663" s="259">
        <v>2508000</v>
      </c>
    </row>
    <row r="2664" spans="21:23">
      <c r="U2664" s="259" t="s">
        <v>66</v>
      </c>
      <c r="V2664" s="259" t="s">
        <v>2211</v>
      </c>
      <c r="W2664" s="259">
        <v>2508109</v>
      </c>
    </row>
    <row r="2665" spans="21:23">
      <c r="U2665" s="259" t="s">
        <v>66</v>
      </c>
      <c r="V2665" s="259" t="s">
        <v>2227</v>
      </c>
      <c r="W2665" s="259">
        <v>2508208</v>
      </c>
    </row>
    <row r="2666" spans="21:23">
      <c r="U2666" s="259" t="s">
        <v>66</v>
      </c>
      <c r="V2666" s="259" t="s">
        <v>2243</v>
      </c>
      <c r="W2666" s="259">
        <v>2508307</v>
      </c>
    </row>
    <row r="2667" spans="21:23">
      <c r="U2667" s="259" t="s">
        <v>66</v>
      </c>
      <c r="V2667" s="259" t="s">
        <v>2257</v>
      </c>
      <c r="W2667" s="259">
        <v>2508406</v>
      </c>
    </row>
    <row r="2668" spans="21:23">
      <c r="U2668" s="259" t="s">
        <v>66</v>
      </c>
      <c r="V2668" s="259" t="s">
        <v>2272</v>
      </c>
      <c r="W2668" s="259">
        <v>2508505</v>
      </c>
    </row>
    <row r="2669" spans="21:23">
      <c r="U2669" s="259" t="s">
        <v>66</v>
      </c>
      <c r="V2669" s="259" t="s">
        <v>2288</v>
      </c>
      <c r="W2669" s="259">
        <v>2508554</v>
      </c>
    </row>
    <row r="2670" spans="21:23">
      <c r="U2670" s="259" t="s">
        <v>66</v>
      </c>
      <c r="V2670" s="259" t="s">
        <v>2304</v>
      </c>
      <c r="W2670" s="259">
        <v>2508604</v>
      </c>
    </row>
    <row r="2671" spans="21:23">
      <c r="U2671" s="259" t="s">
        <v>66</v>
      </c>
      <c r="V2671" s="259" t="s">
        <v>2317</v>
      </c>
      <c r="W2671" s="259">
        <v>2508703</v>
      </c>
    </row>
    <row r="2672" spans="21:23">
      <c r="U2672" s="259" t="s">
        <v>66</v>
      </c>
      <c r="V2672" s="259" t="s">
        <v>2333</v>
      </c>
      <c r="W2672" s="259">
        <v>2508802</v>
      </c>
    </row>
    <row r="2673" spans="21:23">
      <c r="U2673" s="259" t="s">
        <v>66</v>
      </c>
      <c r="V2673" s="259" t="s">
        <v>2349</v>
      </c>
      <c r="W2673" s="259">
        <v>2508901</v>
      </c>
    </row>
    <row r="2674" spans="21:23">
      <c r="U2674" s="259" t="s">
        <v>66</v>
      </c>
      <c r="V2674" s="259" t="s">
        <v>2365</v>
      </c>
      <c r="W2674" s="259">
        <v>2509008</v>
      </c>
    </row>
    <row r="2675" spans="21:23">
      <c r="U2675" s="259" t="s">
        <v>66</v>
      </c>
      <c r="V2675" s="259" t="s">
        <v>2379</v>
      </c>
      <c r="W2675" s="259">
        <v>2509057</v>
      </c>
    </row>
    <row r="2676" spans="21:23">
      <c r="U2676" s="259" t="s">
        <v>66</v>
      </c>
      <c r="V2676" s="259" t="s">
        <v>2394</v>
      </c>
      <c r="W2676" s="259">
        <v>2509107</v>
      </c>
    </row>
    <row r="2677" spans="21:23">
      <c r="U2677" s="259" t="s">
        <v>66</v>
      </c>
      <c r="V2677" s="259" t="s">
        <v>2410</v>
      </c>
      <c r="W2677" s="259">
        <v>2509156</v>
      </c>
    </row>
    <row r="2678" spans="21:23">
      <c r="U2678" s="259" t="s">
        <v>66</v>
      </c>
      <c r="V2678" s="259" t="s">
        <v>2426</v>
      </c>
      <c r="W2678" s="259">
        <v>2509206</v>
      </c>
    </row>
    <row r="2679" spans="21:23">
      <c r="U2679" s="259" t="s">
        <v>66</v>
      </c>
      <c r="V2679" s="259" t="s">
        <v>2442</v>
      </c>
      <c r="W2679" s="259">
        <v>2509305</v>
      </c>
    </row>
    <row r="2680" spans="21:23">
      <c r="U2680" s="259" t="s">
        <v>66</v>
      </c>
      <c r="V2680" s="259" t="s">
        <v>2458</v>
      </c>
      <c r="W2680" s="259">
        <v>2509339</v>
      </c>
    </row>
    <row r="2681" spans="21:23">
      <c r="U2681" s="259" t="s">
        <v>66</v>
      </c>
      <c r="V2681" s="259" t="s">
        <v>2471</v>
      </c>
      <c r="W2681" s="259">
        <v>2509370</v>
      </c>
    </row>
    <row r="2682" spans="21:23">
      <c r="U2682" s="259" t="s">
        <v>66</v>
      </c>
      <c r="V2682" s="259" t="s">
        <v>2487</v>
      </c>
      <c r="W2682" s="259">
        <v>2509396</v>
      </c>
    </row>
    <row r="2683" spans="21:23">
      <c r="U2683" s="259" t="s">
        <v>66</v>
      </c>
      <c r="V2683" s="259" t="s">
        <v>2502</v>
      </c>
      <c r="W2683" s="259">
        <v>2509404</v>
      </c>
    </row>
    <row r="2684" spans="21:23">
      <c r="U2684" s="259" t="s">
        <v>66</v>
      </c>
      <c r="V2684" s="259" t="s">
        <v>2517</v>
      </c>
      <c r="W2684" s="259">
        <v>2509503</v>
      </c>
    </row>
    <row r="2685" spans="21:23">
      <c r="U2685" s="259" t="s">
        <v>66</v>
      </c>
      <c r="V2685" s="259" t="s">
        <v>2532</v>
      </c>
      <c r="W2685" s="259">
        <v>2509602</v>
      </c>
    </row>
    <row r="2686" spans="21:23">
      <c r="U2686" s="259" t="s">
        <v>66</v>
      </c>
      <c r="V2686" s="259" t="s">
        <v>2548</v>
      </c>
      <c r="W2686" s="259">
        <v>2509701</v>
      </c>
    </row>
    <row r="2687" spans="21:23">
      <c r="U2687" s="259" t="s">
        <v>66</v>
      </c>
      <c r="V2687" s="259" t="s">
        <v>2511</v>
      </c>
      <c r="W2687" s="259">
        <v>2509800</v>
      </c>
    </row>
    <row r="2688" spans="21:23">
      <c r="U2688" s="259" t="s">
        <v>66</v>
      </c>
      <c r="V2688" s="259" t="s">
        <v>2578</v>
      </c>
      <c r="W2688" s="259">
        <v>2509909</v>
      </c>
    </row>
    <row r="2689" spans="21:23">
      <c r="U2689" s="259" t="s">
        <v>66</v>
      </c>
      <c r="V2689" s="259" t="s">
        <v>2593</v>
      </c>
      <c r="W2689" s="259">
        <v>2510006</v>
      </c>
    </row>
    <row r="2690" spans="21:23">
      <c r="U2690" s="259" t="s">
        <v>66</v>
      </c>
      <c r="V2690" s="259" t="s">
        <v>2609</v>
      </c>
      <c r="W2690" s="259">
        <v>2510105</v>
      </c>
    </row>
    <row r="2691" spans="21:23">
      <c r="U2691" s="259" t="s">
        <v>66</v>
      </c>
      <c r="V2691" s="259" t="s">
        <v>1917</v>
      </c>
      <c r="W2691" s="259">
        <v>2510204</v>
      </c>
    </row>
    <row r="2692" spans="21:23">
      <c r="U2692" s="259" t="s">
        <v>66</v>
      </c>
      <c r="V2692" s="259" t="s">
        <v>2636</v>
      </c>
      <c r="W2692" s="259">
        <v>2510303</v>
      </c>
    </row>
    <row r="2693" spans="21:23">
      <c r="U2693" s="259" t="s">
        <v>66</v>
      </c>
      <c r="V2693" s="259" t="s">
        <v>2650</v>
      </c>
      <c r="W2693" s="259">
        <v>2510402</v>
      </c>
    </row>
    <row r="2694" spans="21:23">
      <c r="U2694" s="259" t="s">
        <v>66</v>
      </c>
      <c r="V2694" s="259" t="s">
        <v>2663</v>
      </c>
      <c r="W2694" s="259">
        <v>2510501</v>
      </c>
    </row>
    <row r="2695" spans="21:23">
      <c r="U2695" s="259" t="s">
        <v>66</v>
      </c>
      <c r="V2695" s="259" t="s">
        <v>2677</v>
      </c>
      <c r="W2695" s="259">
        <v>2510600</v>
      </c>
    </row>
    <row r="2696" spans="21:23">
      <c r="U2696" s="259" t="s">
        <v>66</v>
      </c>
      <c r="V2696" s="259" t="s">
        <v>2693</v>
      </c>
      <c r="W2696" s="259">
        <v>2510659</v>
      </c>
    </row>
    <row r="2697" spans="21:23">
      <c r="U2697" s="259" t="s">
        <v>66</v>
      </c>
      <c r="V2697" s="259" t="s">
        <v>2183</v>
      </c>
      <c r="W2697" s="259">
        <v>2510709</v>
      </c>
    </row>
    <row r="2698" spans="21:23">
      <c r="U2698" s="259" t="s">
        <v>66</v>
      </c>
      <c r="V2698" s="259" t="s">
        <v>2724</v>
      </c>
      <c r="W2698" s="259">
        <v>2510808</v>
      </c>
    </row>
    <row r="2699" spans="21:23">
      <c r="U2699" s="259" t="s">
        <v>66</v>
      </c>
      <c r="V2699" s="259" t="s">
        <v>2550</v>
      </c>
      <c r="W2699" s="259">
        <v>2510907</v>
      </c>
    </row>
    <row r="2700" spans="21:23">
      <c r="U2700" s="259" t="s">
        <v>66</v>
      </c>
      <c r="V2700" s="259" t="s">
        <v>2749</v>
      </c>
      <c r="W2700" s="259">
        <v>2511004</v>
      </c>
    </row>
    <row r="2701" spans="21:23">
      <c r="U2701" s="259" t="s">
        <v>66</v>
      </c>
      <c r="V2701" s="259" t="s">
        <v>2770</v>
      </c>
      <c r="W2701" s="259">
        <v>2511103</v>
      </c>
    </row>
    <row r="2702" spans="21:23">
      <c r="U2702" s="259" t="s">
        <v>66</v>
      </c>
      <c r="V2702" s="259" t="s">
        <v>2786</v>
      </c>
      <c r="W2702" s="259">
        <v>2511202</v>
      </c>
    </row>
    <row r="2703" spans="21:23">
      <c r="U2703" s="259" t="s">
        <v>66</v>
      </c>
      <c r="V2703" s="259" t="s">
        <v>2801</v>
      </c>
      <c r="W2703" s="259">
        <v>2512721</v>
      </c>
    </row>
    <row r="2704" spans="21:23">
      <c r="U2704" s="259" t="s">
        <v>66</v>
      </c>
      <c r="V2704" s="259" t="s">
        <v>2816</v>
      </c>
      <c r="W2704" s="259">
        <v>2511301</v>
      </c>
    </row>
    <row r="2705" spans="21:23">
      <c r="U2705" s="259" t="s">
        <v>66</v>
      </c>
      <c r="V2705" s="259" t="s">
        <v>2830</v>
      </c>
      <c r="W2705" s="259">
        <v>2511400</v>
      </c>
    </row>
    <row r="2706" spans="21:23">
      <c r="U2706" s="259" t="s">
        <v>66</v>
      </c>
      <c r="V2706" s="259" t="s">
        <v>1754</v>
      </c>
      <c r="W2706" s="259">
        <v>2511509</v>
      </c>
    </row>
    <row r="2707" spans="21:23">
      <c r="U2707" s="259" t="s">
        <v>66</v>
      </c>
      <c r="V2707" s="259" t="s">
        <v>2308</v>
      </c>
      <c r="W2707" s="259">
        <v>2511608</v>
      </c>
    </row>
    <row r="2708" spans="21:23">
      <c r="U2708" s="259" t="s">
        <v>66</v>
      </c>
      <c r="V2708" s="259" t="s">
        <v>2867</v>
      </c>
      <c r="W2708" s="259">
        <v>2511707</v>
      </c>
    </row>
    <row r="2709" spans="21:23">
      <c r="U2709" s="259" t="s">
        <v>66</v>
      </c>
      <c r="V2709" s="259" t="s">
        <v>2880</v>
      </c>
      <c r="W2709" s="259">
        <v>2511806</v>
      </c>
    </row>
    <row r="2710" spans="21:23">
      <c r="U2710" s="259" t="s">
        <v>66</v>
      </c>
      <c r="V2710" s="259" t="s">
        <v>2892</v>
      </c>
      <c r="W2710" s="259">
        <v>2511905</v>
      </c>
    </row>
    <row r="2711" spans="21:23">
      <c r="U2711" s="259" t="s">
        <v>66</v>
      </c>
      <c r="V2711" s="259" t="s">
        <v>2905</v>
      </c>
      <c r="W2711" s="259">
        <v>2512002</v>
      </c>
    </row>
    <row r="2712" spans="21:23">
      <c r="U2712" s="259" t="s">
        <v>66</v>
      </c>
      <c r="V2712" s="259" t="s">
        <v>2917</v>
      </c>
      <c r="W2712" s="259">
        <v>2512036</v>
      </c>
    </row>
    <row r="2713" spans="21:23">
      <c r="U2713" s="259" t="s">
        <v>66</v>
      </c>
      <c r="V2713" s="259" t="s">
        <v>2929</v>
      </c>
      <c r="W2713" s="259">
        <v>2512077</v>
      </c>
    </row>
    <row r="2714" spans="21:23">
      <c r="U2714" s="259" t="s">
        <v>66</v>
      </c>
      <c r="V2714" s="259" t="s">
        <v>2940</v>
      </c>
      <c r="W2714" s="259">
        <v>2512101</v>
      </c>
    </row>
    <row r="2715" spans="21:23">
      <c r="U2715" s="259" t="s">
        <v>66</v>
      </c>
      <c r="V2715" s="259" t="s">
        <v>2952</v>
      </c>
      <c r="W2715" s="259">
        <v>2512200</v>
      </c>
    </row>
    <row r="2716" spans="21:23">
      <c r="U2716" s="259" t="s">
        <v>66</v>
      </c>
      <c r="V2716" s="259" t="s">
        <v>2964</v>
      </c>
      <c r="W2716" s="259">
        <v>2512309</v>
      </c>
    </row>
    <row r="2717" spans="21:23">
      <c r="U2717" s="259" t="s">
        <v>66</v>
      </c>
      <c r="V2717" s="259" t="s">
        <v>2976</v>
      </c>
      <c r="W2717" s="259">
        <v>2512408</v>
      </c>
    </row>
    <row r="2718" spans="21:23">
      <c r="U2718" s="259" t="s">
        <v>66</v>
      </c>
      <c r="V2718" s="259" t="s">
        <v>2989</v>
      </c>
      <c r="W2718" s="259">
        <v>2512507</v>
      </c>
    </row>
    <row r="2719" spans="21:23">
      <c r="U2719" s="259" t="s">
        <v>66</v>
      </c>
      <c r="V2719" s="259" t="s">
        <v>3001</v>
      </c>
      <c r="W2719" s="259">
        <v>2512606</v>
      </c>
    </row>
    <row r="2720" spans="21:23">
      <c r="U2720" s="259" t="s">
        <v>66</v>
      </c>
      <c r="V2720" s="259" t="s">
        <v>3014</v>
      </c>
      <c r="W2720" s="259">
        <v>2512705</v>
      </c>
    </row>
    <row r="2721" spans="21:23">
      <c r="U2721" s="259" t="s">
        <v>66</v>
      </c>
      <c r="V2721" s="259" t="s">
        <v>3012</v>
      </c>
      <c r="W2721" s="259">
        <v>2512747</v>
      </c>
    </row>
    <row r="2722" spans="21:23">
      <c r="U2722" s="259" t="s">
        <v>66</v>
      </c>
      <c r="V2722" s="259" t="s">
        <v>3039</v>
      </c>
      <c r="W2722" s="259">
        <v>2512754</v>
      </c>
    </row>
    <row r="2723" spans="21:23">
      <c r="U2723" s="259" t="s">
        <v>66</v>
      </c>
      <c r="V2723" s="259" t="s">
        <v>3051</v>
      </c>
      <c r="W2723" s="259">
        <v>2512762</v>
      </c>
    </row>
    <row r="2724" spans="21:23">
      <c r="U2724" s="259" t="s">
        <v>66</v>
      </c>
      <c r="V2724" s="259" t="s">
        <v>3063</v>
      </c>
      <c r="W2724" s="259">
        <v>2512788</v>
      </c>
    </row>
    <row r="2725" spans="21:23">
      <c r="U2725" s="259" t="s">
        <v>66</v>
      </c>
      <c r="V2725" s="259" t="s">
        <v>3074</v>
      </c>
      <c r="W2725" s="259">
        <v>2512804</v>
      </c>
    </row>
    <row r="2726" spans="21:23">
      <c r="U2726" s="259" t="s">
        <v>66</v>
      </c>
      <c r="V2726" s="259" t="s">
        <v>3087</v>
      </c>
      <c r="W2726" s="259">
        <v>2512903</v>
      </c>
    </row>
    <row r="2727" spans="21:23">
      <c r="U2727" s="259" t="s">
        <v>66</v>
      </c>
      <c r="V2727" s="259" t="s">
        <v>2772</v>
      </c>
      <c r="W2727" s="259">
        <v>2513000</v>
      </c>
    </row>
    <row r="2728" spans="21:23">
      <c r="U2728" s="259" t="s">
        <v>66</v>
      </c>
      <c r="V2728" s="259" t="s">
        <v>3112</v>
      </c>
      <c r="W2728" s="259">
        <v>2513109</v>
      </c>
    </row>
    <row r="2729" spans="21:23">
      <c r="U2729" s="259" t="s">
        <v>66</v>
      </c>
      <c r="V2729" s="259" t="s">
        <v>3124</v>
      </c>
      <c r="W2729" s="259">
        <v>2513158</v>
      </c>
    </row>
    <row r="2730" spans="21:23">
      <c r="U2730" s="259" t="s">
        <v>66</v>
      </c>
      <c r="V2730" s="259" t="s">
        <v>2521</v>
      </c>
      <c r="W2730" s="259">
        <v>2513208</v>
      </c>
    </row>
    <row r="2731" spans="21:23">
      <c r="U2731" s="259" t="s">
        <v>66</v>
      </c>
      <c r="V2731" s="259" t="s">
        <v>3072</v>
      </c>
      <c r="W2731" s="259">
        <v>2513307</v>
      </c>
    </row>
    <row r="2732" spans="21:23">
      <c r="U2732" s="259" t="s">
        <v>66</v>
      </c>
      <c r="V2732" s="259" t="s">
        <v>3085</v>
      </c>
      <c r="W2732" s="259">
        <v>2513356</v>
      </c>
    </row>
    <row r="2733" spans="21:23">
      <c r="U2733" s="259" t="s">
        <v>66</v>
      </c>
      <c r="V2733" s="259" t="s">
        <v>3098</v>
      </c>
      <c r="W2733" s="259">
        <v>2513406</v>
      </c>
    </row>
    <row r="2734" spans="21:23">
      <c r="U2734" s="259" t="s">
        <v>66</v>
      </c>
      <c r="V2734" s="259" t="s">
        <v>3134</v>
      </c>
      <c r="W2734" s="259">
        <v>2513703</v>
      </c>
    </row>
    <row r="2735" spans="21:23">
      <c r="U2735" s="259" t="s">
        <v>66</v>
      </c>
      <c r="V2735" s="259" t="s">
        <v>3192</v>
      </c>
      <c r="W2735" s="259">
        <v>2513802</v>
      </c>
    </row>
    <row r="2736" spans="21:23">
      <c r="U2736" s="259" t="s">
        <v>66</v>
      </c>
      <c r="V2736" s="259" t="s">
        <v>3204</v>
      </c>
      <c r="W2736" s="259">
        <v>2513505</v>
      </c>
    </row>
    <row r="2737" spans="21:23">
      <c r="U2737" s="259" t="s">
        <v>66</v>
      </c>
      <c r="V2737" s="259" t="s">
        <v>3216</v>
      </c>
      <c r="W2737" s="259">
        <v>2513604</v>
      </c>
    </row>
    <row r="2738" spans="21:23">
      <c r="U2738" s="259" t="s">
        <v>66</v>
      </c>
      <c r="V2738" s="259" t="s">
        <v>3228</v>
      </c>
      <c r="W2738" s="259">
        <v>2513851</v>
      </c>
    </row>
    <row r="2739" spans="21:23">
      <c r="U2739" s="259" t="s">
        <v>66</v>
      </c>
      <c r="V2739" s="259" t="s">
        <v>3238</v>
      </c>
      <c r="W2739" s="259">
        <v>2513927</v>
      </c>
    </row>
    <row r="2740" spans="21:23">
      <c r="U2740" s="259" t="s">
        <v>66</v>
      </c>
      <c r="V2740" s="259" t="s">
        <v>3190</v>
      </c>
      <c r="W2740" s="259">
        <v>2513901</v>
      </c>
    </row>
    <row r="2741" spans="21:23">
      <c r="U2741" s="259" t="s">
        <v>66</v>
      </c>
      <c r="V2741" s="259" t="s">
        <v>1607</v>
      </c>
      <c r="W2741" s="259">
        <v>2513968</v>
      </c>
    </row>
    <row r="2742" spans="21:23">
      <c r="U2742" s="259" t="s">
        <v>66</v>
      </c>
      <c r="V2742" s="259" t="s">
        <v>3270</v>
      </c>
      <c r="W2742" s="259">
        <v>2513943</v>
      </c>
    </row>
    <row r="2743" spans="21:23">
      <c r="U2743" s="259" t="s">
        <v>66</v>
      </c>
      <c r="V2743" s="259" t="s">
        <v>1628</v>
      </c>
      <c r="W2743" s="259">
        <v>2513984</v>
      </c>
    </row>
    <row r="2744" spans="21:23">
      <c r="U2744" s="259" t="s">
        <v>66</v>
      </c>
      <c r="V2744" s="259" t="s">
        <v>3293</v>
      </c>
      <c r="W2744" s="259">
        <v>2514008</v>
      </c>
    </row>
    <row r="2745" spans="21:23">
      <c r="U2745" s="259" t="s">
        <v>66</v>
      </c>
      <c r="V2745" s="259" t="s">
        <v>3305</v>
      </c>
      <c r="W2745" s="259">
        <v>2500700</v>
      </c>
    </row>
    <row r="2746" spans="21:23">
      <c r="U2746" s="259" t="s">
        <v>66</v>
      </c>
      <c r="V2746" s="259" t="s">
        <v>3317</v>
      </c>
      <c r="W2746" s="259">
        <v>2514107</v>
      </c>
    </row>
    <row r="2747" spans="21:23">
      <c r="U2747" s="259" t="s">
        <v>66</v>
      </c>
      <c r="V2747" s="259" t="s">
        <v>3327</v>
      </c>
      <c r="W2747" s="259">
        <v>2514206</v>
      </c>
    </row>
    <row r="2748" spans="21:23">
      <c r="U2748" s="259" t="s">
        <v>66</v>
      </c>
      <c r="V2748" s="259" t="s">
        <v>3338</v>
      </c>
      <c r="W2748" s="259">
        <v>2514305</v>
      </c>
    </row>
    <row r="2749" spans="21:23">
      <c r="U2749" s="259" t="s">
        <v>66</v>
      </c>
      <c r="V2749" s="259" t="s">
        <v>3349</v>
      </c>
      <c r="W2749" s="259">
        <v>2514404</v>
      </c>
    </row>
    <row r="2750" spans="21:23">
      <c r="U2750" s="259" t="s">
        <v>66</v>
      </c>
      <c r="V2750" s="259" t="s">
        <v>3359</v>
      </c>
      <c r="W2750" s="259">
        <v>2514503</v>
      </c>
    </row>
    <row r="2751" spans="21:23">
      <c r="U2751" s="259" t="s">
        <v>66</v>
      </c>
      <c r="V2751" s="259" t="s">
        <v>3368</v>
      </c>
      <c r="W2751" s="259">
        <v>2514552</v>
      </c>
    </row>
    <row r="2752" spans="21:23">
      <c r="U2752" s="259" t="s">
        <v>66</v>
      </c>
      <c r="V2752" s="259" t="s">
        <v>3378</v>
      </c>
      <c r="W2752" s="259">
        <v>2514602</v>
      </c>
    </row>
    <row r="2753" spans="21:23">
      <c r="U2753" s="259" t="s">
        <v>66</v>
      </c>
      <c r="V2753" s="259" t="s">
        <v>3388</v>
      </c>
      <c r="W2753" s="259">
        <v>2514651</v>
      </c>
    </row>
    <row r="2754" spans="21:23">
      <c r="U2754" s="259" t="s">
        <v>66</v>
      </c>
      <c r="V2754" s="259" t="s">
        <v>3398</v>
      </c>
      <c r="W2754" s="259">
        <v>2514701</v>
      </c>
    </row>
    <row r="2755" spans="21:23">
      <c r="U2755" s="259" t="s">
        <v>66</v>
      </c>
      <c r="V2755" s="259" t="s">
        <v>3408</v>
      </c>
      <c r="W2755" s="259">
        <v>2514800</v>
      </c>
    </row>
    <row r="2756" spans="21:23">
      <c r="U2756" s="259" t="s">
        <v>66</v>
      </c>
      <c r="V2756" s="259" t="s">
        <v>3418</v>
      </c>
      <c r="W2756" s="259">
        <v>2514453</v>
      </c>
    </row>
    <row r="2757" spans="21:23">
      <c r="U2757" s="259" t="s">
        <v>66</v>
      </c>
      <c r="V2757" s="259" t="s">
        <v>3427</v>
      </c>
      <c r="W2757" s="259">
        <v>2514909</v>
      </c>
    </row>
    <row r="2758" spans="21:23">
      <c r="U2758" s="259" t="s">
        <v>66</v>
      </c>
      <c r="V2758" s="259" t="s">
        <v>3437</v>
      </c>
      <c r="W2758" s="259">
        <v>2515005</v>
      </c>
    </row>
    <row r="2759" spans="21:23">
      <c r="U2759" s="259" t="s">
        <v>66</v>
      </c>
      <c r="V2759" s="259" t="s">
        <v>3446</v>
      </c>
      <c r="W2759" s="259">
        <v>2515104</v>
      </c>
    </row>
    <row r="2760" spans="21:23">
      <c r="U2760" s="259" t="s">
        <v>66</v>
      </c>
      <c r="V2760" s="259" t="s">
        <v>3455</v>
      </c>
      <c r="W2760" s="259">
        <v>2515203</v>
      </c>
    </row>
    <row r="2761" spans="21:23">
      <c r="U2761" s="259" t="s">
        <v>66</v>
      </c>
      <c r="V2761" s="259" t="s">
        <v>3465</v>
      </c>
      <c r="W2761" s="259">
        <v>2515401</v>
      </c>
    </row>
    <row r="2762" spans="21:23">
      <c r="U2762" s="259" t="s">
        <v>66</v>
      </c>
      <c r="V2762" s="259" t="s">
        <v>3474</v>
      </c>
      <c r="W2762" s="259">
        <v>2515302</v>
      </c>
    </row>
    <row r="2763" spans="21:23">
      <c r="U2763" s="259" t="s">
        <v>66</v>
      </c>
      <c r="V2763" s="259" t="s">
        <v>3484</v>
      </c>
      <c r="W2763" s="259">
        <v>2515500</v>
      </c>
    </row>
    <row r="2764" spans="21:23">
      <c r="U2764" s="259" t="s">
        <v>66</v>
      </c>
      <c r="V2764" s="259" t="s">
        <v>3494</v>
      </c>
      <c r="W2764" s="259">
        <v>2515609</v>
      </c>
    </row>
    <row r="2765" spans="21:23">
      <c r="U2765" s="259" t="s">
        <v>66</v>
      </c>
      <c r="V2765" s="259" t="s">
        <v>3503</v>
      </c>
      <c r="W2765" s="259">
        <v>2515708</v>
      </c>
    </row>
    <row r="2766" spans="21:23">
      <c r="U2766" s="259" t="s">
        <v>66</v>
      </c>
      <c r="V2766" s="259" t="s">
        <v>3513</v>
      </c>
      <c r="W2766" s="259">
        <v>2515807</v>
      </c>
    </row>
    <row r="2767" spans="21:23">
      <c r="U2767" s="259" t="s">
        <v>66</v>
      </c>
      <c r="V2767" s="259" t="s">
        <v>3523</v>
      </c>
      <c r="W2767" s="259">
        <v>2515906</v>
      </c>
    </row>
    <row r="2768" spans="21:23">
      <c r="U2768" s="259" t="s">
        <v>66</v>
      </c>
      <c r="V2768" s="259" t="s">
        <v>3533</v>
      </c>
      <c r="W2768" s="259">
        <v>2515930</v>
      </c>
    </row>
    <row r="2769" spans="21:23">
      <c r="U2769" s="259" t="s">
        <v>66</v>
      </c>
      <c r="V2769" s="259" t="s">
        <v>3543</v>
      </c>
      <c r="W2769" s="259">
        <v>2515971</v>
      </c>
    </row>
    <row r="2770" spans="21:23">
      <c r="U2770" s="259" t="s">
        <v>66</v>
      </c>
      <c r="V2770" s="259" t="s">
        <v>3551</v>
      </c>
      <c r="W2770" s="259">
        <v>2516003</v>
      </c>
    </row>
    <row r="2771" spans="21:23">
      <c r="U2771" s="259" t="s">
        <v>66</v>
      </c>
      <c r="V2771" s="259" t="s">
        <v>3561</v>
      </c>
      <c r="W2771" s="259">
        <v>2516102</v>
      </c>
    </row>
    <row r="2772" spans="21:23">
      <c r="U2772" s="259" t="s">
        <v>66</v>
      </c>
      <c r="V2772" s="259" t="s">
        <v>3571</v>
      </c>
      <c r="W2772" s="259">
        <v>2516151</v>
      </c>
    </row>
    <row r="2773" spans="21:23">
      <c r="U2773" s="259" t="s">
        <v>66</v>
      </c>
      <c r="V2773" s="259" t="s">
        <v>3581</v>
      </c>
      <c r="W2773" s="259">
        <v>2516201</v>
      </c>
    </row>
    <row r="2774" spans="21:23">
      <c r="U2774" s="259" t="s">
        <v>66</v>
      </c>
      <c r="V2774" s="259" t="s">
        <v>3591</v>
      </c>
      <c r="W2774" s="259">
        <v>2516300</v>
      </c>
    </row>
    <row r="2775" spans="21:23">
      <c r="U2775" s="259" t="s">
        <v>66</v>
      </c>
      <c r="V2775" s="259" t="s">
        <v>3600</v>
      </c>
      <c r="W2775" s="259">
        <v>2516409</v>
      </c>
    </row>
    <row r="2776" spans="21:23">
      <c r="U2776" s="259" t="s">
        <v>66</v>
      </c>
      <c r="V2776" s="259" t="s">
        <v>3609</v>
      </c>
      <c r="W2776" s="259">
        <v>2516508</v>
      </c>
    </row>
    <row r="2777" spans="21:23">
      <c r="U2777" s="259" t="s">
        <v>66</v>
      </c>
      <c r="V2777" s="259" t="s">
        <v>3618</v>
      </c>
      <c r="W2777" s="259">
        <v>2516607</v>
      </c>
    </row>
    <row r="2778" spans="21:23">
      <c r="U2778" s="259" t="s">
        <v>66</v>
      </c>
      <c r="V2778" s="259" t="s">
        <v>3628</v>
      </c>
      <c r="W2778" s="259">
        <v>2516706</v>
      </c>
    </row>
    <row r="2779" spans="21:23">
      <c r="U2779" s="259" t="s">
        <v>66</v>
      </c>
      <c r="V2779" s="259" t="s">
        <v>3638</v>
      </c>
      <c r="W2779" s="259">
        <v>2516755</v>
      </c>
    </row>
    <row r="2780" spans="21:23">
      <c r="U2780" s="259" t="s">
        <v>66</v>
      </c>
      <c r="V2780" s="259" t="s">
        <v>3240</v>
      </c>
      <c r="W2780" s="259">
        <v>2516805</v>
      </c>
    </row>
    <row r="2781" spans="21:23">
      <c r="U2781" s="259" t="s">
        <v>66</v>
      </c>
      <c r="V2781" s="259" t="s">
        <v>3656</v>
      </c>
      <c r="W2781" s="259">
        <v>2516904</v>
      </c>
    </row>
    <row r="2782" spans="21:23">
      <c r="U2782" s="259" t="s">
        <v>66</v>
      </c>
      <c r="V2782" s="259" t="s">
        <v>3665</v>
      </c>
      <c r="W2782" s="259">
        <v>2517001</v>
      </c>
    </row>
    <row r="2783" spans="21:23">
      <c r="U2783" s="259" t="s">
        <v>66</v>
      </c>
      <c r="V2783" s="259" t="s">
        <v>3091</v>
      </c>
      <c r="W2783" s="259">
        <v>2517100</v>
      </c>
    </row>
    <row r="2784" spans="21:23">
      <c r="U2784" s="259" t="s">
        <v>66</v>
      </c>
      <c r="V2784" s="259" t="s">
        <v>3681</v>
      </c>
      <c r="W2784" s="259">
        <v>2517209</v>
      </c>
    </row>
    <row r="2785" spans="21:23">
      <c r="U2785" s="259" t="s">
        <v>66</v>
      </c>
      <c r="V2785" s="259" t="s">
        <v>3689</v>
      </c>
      <c r="W2785" s="259">
        <v>2505501</v>
      </c>
    </row>
    <row r="2786" spans="21:23">
      <c r="U2786" s="259" t="s">
        <v>66</v>
      </c>
      <c r="V2786" s="259" t="s">
        <v>3698</v>
      </c>
      <c r="W2786" s="259">
        <v>2517407</v>
      </c>
    </row>
    <row r="2787" spans="21:23">
      <c r="U2787" s="259" t="s">
        <v>67</v>
      </c>
      <c r="V2787" s="259" t="s">
        <v>104</v>
      </c>
      <c r="W2787" s="259">
        <v>2600054</v>
      </c>
    </row>
    <row r="2788" spans="21:23">
      <c r="U2788" s="259" t="s">
        <v>67</v>
      </c>
      <c r="V2788" s="259" t="s">
        <v>130</v>
      </c>
      <c r="W2788" s="259">
        <v>2600104</v>
      </c>
    </row>
    <row r="2789" spans="21:23">
      <c r="U2789" s="259" t="s">
        <v>67</v>
      </c>
      <c r="V2789" s="259" t="s">
        <v>156</v>
      </c>
      <c r="W2789" s="259">
        <v>2600203</v>
      </c>
    </row>
    <row r="2790" spans="21:23">
      <c r="U2790" s="259" t="s">
        <v>67</v>
      </c>
      <c r="V2790" s="259" t="s">
        <v>181</v>
      </c>
      <c r="W2790" s="259">
        <v>2600302</v>
      </c>
    </row>
    <row r="2791" spans="21:23">
      <c r="U2791" s="259" t="s">
        <v>67</v>
      </c>
      <c r="V2791" s="259" t="s">
        <v>207</v>
      </c>
      <c r="W2791" s="259">
        <v>2600401</v>
      </c>
    </row>
    <row r="2792" spans="21:23">
      <c r="U2792" s="259" t="s">
        <v>67</v>
      </c>
      <c r="V2792" s="259" t="s">
        <v>231</v>
      </c>
      <c r="W2792" s="259">
        <v>2600500</v>
      </c>
    </row>
    <row r="2793" spans="21:23">
      <c r="U2793" s="259" t="s">
        <v>67</v>
      </c>
      <c r="V2793" s="259" t="s">
        <v>205</v>
      </c>
      <c r="W2793" s="259">
        <v>2600609</v>
      </c>
    </row>
    <row r="2794" spans="21:23">
      <c r="U2794" s="259" t="s">
        <v>67</v>
      </c>
      <c r="V2794" s="259" t="s">
        <v>282</v>
      </c>
      <c r="W2794" s="259">
        <v>2600708</v>
      </c>
    </row>
    <row r="2795" spans="21:23">
      <c r="U2795" s="259" t="s">
        <v>67</v>
      </c>
      <c r="V2795" s="259" t="s">
        <v>308</v>
      </c>
      <c r="W2795" s="259">
        <v>2600807</v>
      </c>
    </row>
    <row r="2796" spans="21:23">
      <c r="U2796" s="259" t="s">
        <v>67</v>
      </c>
      <c r="V2796" s="259" t="s">
        <v>334</v>
      </c>
      <c r="W2796" s="259">
        <v>2600906</v>
      </c>
    </row>
    <row r="2797" spans="21:23">
      <c r="U2797" s="259" t="s">
        <v>67</v>
      </c>
      <c r="V2797" s="259" t="s">
        <v>359</v>
      </c>
      <c r="W2797" s="259">
        <v>2601003</v>
      </c>
    </row>
    <row r="2798" spans="21:23">
      <c r="U2798" s="259" t="s">
        <v>67</v>
      </c>
      <c r="V2798" s="259" t="s">
        <v>383</v>
      </c>
      <c r="W2798" s="259">
        <v>2601052</v>
      </c>
    </row>
    <row r="2799" spans="21:23">
      <c r="U2799" s="259" t="s">
        <v>67</v>
      </c>
      <c r="V2799" s="259" t="s">
        <v>408</v>
      </c>
      <c r="W2799" s="259">
        <v>2601102</v>
      </c>
    </row>
    <row r="2800" spans="21:23">
      <c r="U2800" s="259" t="s">
        <v>67</v>
      </c>
      <c r="V2800" s="259" t="s">
        <v>433</v>
      </c>
      <c r="W2800" s="259">
        <v>2601201</v>
      </c>
    </row>
    <row r="2801" spans="21:23">
      <c r="U2801" s="259" t="s">
        <v>67</v>
      </c>
      <c r="V2801" s="259" t="s">
        <v>458</v>
      </c>
      <c r="W2801" s="259">
        <v>2601300</v>
      </c>
    </row>
    <row r="2802" spans="21:23">
      <c r="U2802" s="259" t="s">
        <v>67</v>
      </c>
      <c r="V2802" s="259" t="s">
        <v>484</v>
      </c>
      <c r="W2802" s="259">
        <v>2601409</v>
      </c>
    </row>
    <row r="2803" spans="21:23">
      <c r="U2803" s="259" t="s">
        <v>67</v>
      </c>
      <c r="V2803" s="259" t="s">
        <v>508</v>
      </c>
      <c r="W2803" s="259">
        <v>2601508</v>
      </c>
    </row>
    <row r="2804" spans="21:23">
      <c r="U2804" s="259" t="s">
        <v>67</v>
      </c>
      <c r="V2804" s="259" t="s">
        <v>531</v>
      </c>
      <c r="W2804" s="259">
        <v>2601607</v>
      </c>
    </row>
    <row r="2805" spans="21:23">
      <c r="U2805" s="259" t="s">
        <v>67</v>
      </c>
      <c r="V2805" s="259" t="s">
        <v>554</v>
      </c>
      <c r="W2805" s="259">
        <v>2601706</v>
      </c>
    </row>
    <row r="2806" spans="21:23">
      <c r="U2806" s="259" t="s">
        <v>67</v>
      </c>
      <c r="V2806" s="259" t="s">
        <v>577</v>
      </c>
      <c r="W2806" s="259">
        <v>2601805</v>
      </c>
    </row>
    <row r="2807" spans="21:23">
      <c r="U2807" s="259" t="s">
        <v>67</v>
      </c>
      <c r="V2807" s="259" t="s">
        <v>600</v>
      </c>
      <c r="W2807" s="259">
        <v>2601904</v>
      </c>
    </row>
    <row r="2808" spans="21:23">
      <c r="U2808" s="259" t="s">
        <v>67</v>
      </c>
      <c r="V2808" s="259" t="s">
        <v>623</v>
      </c>
      <c r="W2808" s="259">
        <v>2602001</v>
      </c>
    </row>
    <row r="2809" spans="21:23">
      <c r="U2809" s="259" t="s">
        <v>67</v>
      </c>
      <c r="V2809" s="259" t="s">
        <v>644</v>
      </c>
      <c r="W2809" s="259">
        <v>2602100</v>
      </c>
    </row>
    <row r="2810" spans="21:23">
      <c r="U2810" s="259" t="s">
        <v>67</v>
      </c>
      <c r="V2810" s="259" t="s">
        <v>336</v>
      </c>
      <c r="W2810" s="259">
        <v>2602209</v>
      </c>
    </row>
    <row r="2811" spans="21:23">
      <c r="U2811" s="259" t="s">
        <v>67</v>
      </c>
      <c r="V2811" s="259" t="s">
        <v>479</v>
      </c>
      <c r="W2811" s="259">
        <v>2602308</v>
      </c>
    </row>
    <row r="2812" spans="21:23">
      <c r="U2812" s="259" t="s">
        <v>67</v>
      </c>
      <c r="V2812" s="259" t="s">
        <v>706</v>
      </c>
      <c r="W2812" s="259">
        <v>2602407</v>
      </c>
    </row>
    <row r="2813" spans="21:23">
      <c r="U2813" s="259" t="s">
        <v>67</v>
      </c>
      <c r="V2813" s="259" t="s">
        <v>580</v>
      </c>
      <c r="W2813" s="259">
        <v>2602506</v>
      </c>
    </row>
    <row r="2814" spans="21:23">
      <c r="U2814" s="259" t="s">
        <v>67</v>
      </c>
      <c r="V2814" s="259" t="s">
        <v>750</v>
      </c>
      <c r="W2814" s="259">
        <v>2602605</v>
      </c>
    </row>
    <row r="2815" spans="21:23">
      <c r="U2815" s="259" t="s">
        <v>67</v>
      </c>
      <c r="V2815" s="259" t="s">
        <v>772</v>
      </c>
      <c r="W2815" s="259">
        <v>2602704</v>
      </c>
    </row>
    <row r="2816" spans="21:23">
      <c r="U2816" s="259" t="s">
        <v>67</v>
      </c>
      <c r="V2816" s="259" t="s">
        <v>793</v>
      </c>
      <c r="W2816" s="259">
        <v>2602803</v>
      </c>
    </row>
    <row r="2817" spans="21:23">
      <c r="U2817" s="259" t="s">
        <v>67</v>
      </c>
      <c r="V2817" s="259" t="s">
        <v>815</v>
      </c>
      <c r="W2817" s="259">
        <v>2602902</v>
      </c>
    </row>
    <row r="2818" spans="21:23">
      <c r="U2818" s="259" t="s">
        <v>67</v>
      </c>
      <c r="V2818" s="259" t="s">
        <v>836</v>
      </c>
      <c r="W2818" s="259">
        <v>2603009</v>
      </c>
    </row>
    <row r="2819" spans="21:23">
      <c r="U2819" s="259" t="s">
        <v>67</v>
      </c>
      <c r="V2819" s="259" t="s">
        <v>781</v>
      </c>
      <c r="W2819" s="259">
        <v>2603108</v>
      </c>
    </row>
    <row r="2820" spans="21:23">
      <c r="U2820" s="259" t="s">
        <v>67</v>
      </c>
      <c r="V2820" s="259" t="s">
        <v>880</v>
      </c>
      <c r="W2820" s="259">
        <v>2603207</v>
      </c>
    </row>
    <row r="2821" spans="21:23">
      <c r="U2821" s="259" t="s">
        <v>67</v>
      </c>
      <c r="V2821" s="259" t="s">
        <v>903</v>
      </c>
      <c r="W2821" s="259">
        <v>2603306</v>
      </c>
    </row>
    <row r="2822" spans="21:23">
      <c r="U2822" s="259" t="s">
        <v>67</v>
      </c>
      <c r="V2822" s="259" t="s">
        <v>926</v>
      </c>
      <c r="W2822" s="259">
        <v>2603405</v>
      </c>
    </row>
    <row r="2823" spans="21:23">
      <c r="U2823" s="259" t="s">
        <v>67</v>
      </c>
      <c r="V2823" s="259" t="s">
        <v>948</v>
      </c>
      <c r="W2823" s="259">
        <v>2603454</v>
      </c>
    </row>
    <row r="2824" spans="21:23">
      <c r="U2824" s="259" t="s">
        <v>67</v>
      </c>
      <c r="V2824" s="259" t="s">
        <v>971</v>
      </c>
      <c r="W2824" s="259">
        <v>2603504</v>
      </c>
    </row>
    <row r="2825" spans="21:23">
      <c r="U2825" s="259" t="s">
        <v>67</v>
      </c>
      <c r="V2825" s="259" t="s">
        <v>993</v>
      </c>
      <c r="W2825" s="259">
        <v>2603603</v>
      </c>
    </row>
    <row r="2826" spans="21:23">
      <c r="U2826" s="259" t="s">
        <v>67</v>
      </c>
      <c r="V2826" s="259" t="s">
        <v>1016</v>
      </c>
      <c r="W2826" s="259">
        <v>2603702</v>
      </c>
    </row>
    <row r="2827" spans="21:23">
      <c r="U2827" s="259" t="s">
        <v>67</v>
      </c>
      <c r="V2827" s="259" t="s">
        <v>1038</v>
      </c>
      <c r="W2827" s="259">
        <v>2603801</v>
      </c>
    </row>
    <row r="2828" spans="21:23">
      <c r="U2828" s="259" t="s">
        <v>67</v>
      </c>
      <c r="V2828" s="259" t="s">
        <v>1060</v>
      </c>
      <c r="W2828" s="259">
        <v>2603900</v>
      </c>
    </row>
    <row r="2829" spans="21:23">
      <c r="U2829" s="259" t="s">
        <v>67</v>
      </c>
      <c r="V2829" s="259" t="s">
        <v>1081</v>
      </c>
      <c r="W2829" s="259">
        <v>2603926</v>
      </c>
    </row>
    <row r="2830" spans="21:23">
      <c r="U2830" s="259" t="s">
        <v>67</v>
      </c>
      <c r="V2830" s="259" t="s">
        <v>1104</v>
      </c>
      <c r="W2830" s="259">
        <v>2604007</v>
      </c>
    </row>
    <row r="2831" spans="21:23">
      <c r="U2831" s="259" t="s">
        <v>67</v>
      </c>
      <c r="V2831" s="259" t="s">
        <v>1127</v>
      </c>
      <c r="W2831" s="259">
        <v>2604106</v>
      </c>
    </row>
    <row r="2832" spans="21:23">
      <c r="U2832" s="259" t="s">
        <v>67</v>
      </c>
      <c r="V2832" s="259" t="s">
        <v>1150</v>
      </c>
      <c r="W2832" s="259">
        <v>2604155</v>
      </c>
    </row>
    <row r="2833" spans="21:23">
      <c r="U2833" s="259" t="s">
        <v>67</v>
      </c>
      <c r="V2833" s="259" t="s">
        <v>1173</v>
      </c>
      <c r="W2833" s="259">
        <v>2604205</v>
      </c>
    </row>
    <row r="2834" spans="21:23">
      <c r="U2834" s="259" t="s">
        <v>67</v>
      </c>
      <c r="V2834" s="259" t="s">
        <v>1117</v>
      </c>
      <c r="W2834" s="259">
        <v>2604304</v>
      </c>
    </row>
    <row r="2835" spans="21:23">
      <c r="U2835" s="259" t="s">
        <v>67</v>
      </c>
      <c r="V2835" s="259" t="s">
        <v>1218</v>
      </c>
      <c r="W2835" s="259">
        <v>2604403</v>
      </c>
    </row>
    <row r="2836" spans="21:23">
      <c r="U2836" s="259" t="s">
        <v>67</v>
      </c>
      <c r="V2836" s="259" t="s">
        <v>1239</v>
      </c>
      <c r="W2836" s="259">
        <v>2604502</v>
      </c>
    </row>
    <row r="2837" spans="21:23">
      <c r="U2837" s="259" t="s">
        <v>67</v>
      </c>
      <c r="V2837" s="259" t="s">
        <v>1262</v>
      </c>
      <c r="W2837" s="259">
        <v>2604601</v>
      </c>
    </row>
    <row r="2838" spans="21:23">
      <c r="U2838" s="259" t="s">
        <v>67</v>
      </c>
      <c r="V2838" s="259" t="s">
        <v>1284</v>
      </c>
      <c r="W2838" s="259">
        <v>2604700</v>
      </c>
    </row>
    <row r="2839" spans="21:23">
      <c r="U2839" s="259" t="s">
        <v>67</v>
      </c>
      <c r="V2839" s="259" t="s">
        <v>1306</v>
      </c>
      <c r="W2839" s="259">
        <v>2604809</v>
      </c>
    </row>
    <row r="2840" spans="21:23">
      <c r="U2840" s="259" t="s">
        <v>67</v>
      </c>
      <c r="V2840" s="259" t="s">
        <v>1328</v>
      </c>
      <c r="W2840" s="259">
        <v>2604908</v>
      </c>
    </row>
    <row r="2841" spans="21:23">
      <c r="U2841" s="259" t="s">
        <v>67</v>
      </c>
      <c r="V2841" s="259" t="s">
        <v>1350</v>
      </c>
      <c r="W2841" s="259">
        <v>2605004</v>
      </c>
    </row>
    <row r="2842" spans="21:23">
      <c r="U2842" s="259" t="s">
        <v>67</v>
      </c>
      <c r="V2842" s="259" t="s">
        <v>1371</v>
      </c>
      <c r="W2842" s="259">
        <v>2605103</v>
      </c>
    </row>
    <row r="2843" spans="21:23">
      <c r="U2843" s="259" t="s">
        <v>67</v>
      </c>
      <c r="V2843" s="259" t="s">
        <v>1393</v>
      </c>
      <c r="W2843" s="259">
        <v>2605152</v>
      </c>
    </row>
    <row r="2844" spans="21:23">
      <c r="U2844" s="259" t="s">
        <v>67</v>
      </c>
      <c r="V2844" s="259" t="s">
        <v>1415</v>
      </c>
      <c r="W2844" s="259">
        <v>2605202</v>
      </c>
    </row>
    <row r="2845" spans="21:23">
      <c r="U2845" s="259" t="s">
        <v>67</v>
      </c>
      <c r="V2845" s="259" t="s">
        <v>1436</v>
      </c>
      <c r="W2845" s="259">
        <v>2605301</v>
      </c>
    </row>
    <row r="2846" spans="21:23">
      <c r="U2846" s="259" t="s">
        <v>67</v>
      </c>
      <c r="V2846" s="259" t="s">
        <v>585</v>
      </c>
      <c r="W2846" s="259">
        <v>2605400</v>
      </c>
    </row>
    <row r="2847" spans="21:23">
      <c r="U2847" s="259" t="s">
        <v>67</v>
      </c>
      <c r="V2847" s="259" t="s">
        <v>1478</v>
      </c>
      <c r="W2847" s="259">
        <v>2605459</v>
      </c>
    </row>
    <row r="2848" spans="21:23">
      <c r="U2848" s="259" t="s">
        <v>67</v>
      </c>
      <c r="V2848" s="259" t="s">
        <v>1500</v>
      </c>
      <c r="W2848" s="259">
        <v>2605509</v>
      </c>
    </row>
    <row r="2849" spans="21:23">
      <c r="U2849" s="259" t="s">
        <v>67</v>
      </c>
      <c r="V2849" s="259" t="s">
        <v>1520</v>
      </c>
      <c r="W2849" s="259">
        <v>2605608</v>
      </c>
    </row>
    <row r="2850" spans="21:23">
      <c r="U2850" s="259" t="s">
        <v>67</v>
      </c>
      <c r="V2850" s="259" t="s">
        <v>1541</v>
      </c>
      <c r="W2850" s="259">
        <v>2605707</v>
      </c>
    </row>
    <row r="2851" spans="21:23">
      <c r="U2851" s="259" t="s">
        <v>67</v>
      </c>
      <c r="V2851" s="259" t="s">
        <v>1561</v>
      </c>
      <c r="W2851" s="259">
        <v>2605806</v>
      </c>
    </row>
    <row r="2852" spans="21:23">
      <c r="U2852" s="259" t="s">
        <v>67</v>
      </c>
      <c r="V2852" s="259" t="s">
        <v>1580</v>
      </c>
      <c r="W2852" s="259">
        <v>2605905</v>
      </c>
    </row>
    <row r="2853" spans="21:23">
      <c r="U2853" s="259" t="s">
        <v>67</v>
      </c>
      <c r="V2853" s="259" t="s">
        <v>1601</v>
      </c>
      <c r="W2853" s="259">
        <v>2606002</v>
      </c>
    </row>
    <row r="2854" spans="21:23">
      <c r="U2854" s="259" t="s">
        <v>67</v>
      </c>
      <c r="V2854" s="259" t="s">
        <v>1621</v>
      </c>
      <c r="W2854" s="259">
        <v>2606101</v>
      </c>
    </row>
    <row r="2855" spans="21:23">
      <c r="U2855" s="259" t="s">
        <v>67</v>
      </c>
      <c r="V2855" s="259" t="s">
        <v>1642</v>
      </c>
      <c r="W2855" s="259">
        <v>2606200</v>
      </c>
    </row>
    <row r="2856" spans="21:23">
      <c r="U2856" s="259" t="s">
        <v>67</v>
      </c>
      <c r="V2856" s="259" t="s">
        <v>1662</v>
      </c>
      <c r="W2856" s="259">
        <v>2606309</v>
      </c>
    </row>
    <row r="2857" spans="21:23">
      <c r="U2857" s="259" t="s">
        <v>67</v>
      </c>
      <c r="V2857" s="259" t="s">
        <v>1683</v>
      </c>
      <c r="W2857" s="259">
        <v>2606408</v>
      </c>
    </row>
    <row r="2858" spans="21:23">
      <c r="U2858" s="259" t="s">
        <v>67</v>
      </c>
      <c r="V2858" s="259" t="s">
        <v>1703</v>
      </c>
      <c r="W2858" s="259">
        <v>2606507</v>
      </c>
    </row>
    <row r="2859" spans="21:23">
      <c r="U2859" s="259" t="s">
        <v>67</v>
      </c>
      <c r="V2859" s="259" t="s">
        <v>1724</v>
      </c>
      <c r="W2859" s="259">
        <v>2606606</v>
      </c>
    </row>
    <row r="2860" spans="21:23">
      <c r="U2860" s="259" t="s">
        <v>67</v>
      </c>
      <c r="V2860" s="259" t="s">
        <v>1745</v>
      </c>
      <c r="W2860" s="259">
        <v>2606705</v>
      </c>
    </row>
    <row r="2861" spans="21:23">
      <c r="U2861" s="259" t="s">
        <v>67</v>
      </c>
      <c r="V2861" s="259" t="s">
        <v>1765</v>
      </c>
      <c r="W2861" s="259">
        <v>2606804</v>
      </c>
    </row>
    <row r="2862" spans="21:23">
      <c r="U2862" s="259" t="s">
        <v>67</v>
      </c>
      <c r="V2862" s="259" t="s">
        <v>1785</v>
      </c>
      <c r="W2862" s="259">
        <v>2606903</v>
      </c>
    </row>
    <row r="2863" spans="21:23">
      <c r="U2863" s="259" t="s">
        <v>67</v>
      </c>
      <c r="V2863" s="259" t="s">
        <v>1805</v>
      </c>
      <c r="W2863" s="259">
        <v>2607604</v>
      </c>
    </row>
    <row r="2864" spans="21:23">
      <c r="U2864" s="259" t="s">
        <v>67</v>
      </c>
      <c r="V2864" s="259" t="s">
        <v>1823</v>
      </c>
      <c r="W2864" s="259">
        <v>2607000</v>
      </c>
    </row>
    <row r="2865" spans="21:23">
      <c r="U2865" s="259" t="s">
        <v>67</v>
      </c>
      <c r="V2865" s="259" t="s">
        <v>1842</v>
      </c>
      <c r="W2865" s="259">
        <v>2607109</v>
      </c>
    </row>
    <row r="2866" spans="21:23">
      <c r="U2866" s="259" t="s">
        <v>67</v>
      </c>
      <c r="V2866" s="259" t="s">
        <v>1859</v>
      </c>
      <c r="W2866" s="259">
        <v>2607208</v>
      </c>
    </row>
    <row r="2867" spans="21:23">
      <c r="U2867" s="259" t="s">
        <v>67</v>
      </c>
      <c r="V2867" s="259" t="s">
        <v>1877</v>
      </c>
      <c r="W2867" s="259">
        <v>2607307</v>
      </c>
    </row>
    <row r="2868" spans="21:23">
      <c r="U2868" s="259" t="s">
        <v>67</v>
      </c>
      <c r="V2868" s="259" t="s">
        <v>1893</v>
      </c>
      <c r="W2868" s="259">
        <v>2607406</v>
      </c>
    </row>
    <row r="2869" spans="21:23">
      <c r="U2869" s="259" t="s">
        <v>67</v>
      </c>
      <c r="V2869" s="259" t="s">
        <v>1910</v>
      </c>
      <c r="W2869" s="259">
        <v>2607505</v>
      </c>
    </row>
    <row r="2870" spans="21:23">
      <c r="U2870" s="259" t="s">
        <v>67</v>
      </c>
      <c r="V2870" s="259" t="s">
        <v>1928</v>
      </c>
      <c r="W2870" s="259">
        <v>2607653</v>
      </c>
    </row>
    <row r="2871" spans="21:23">
      <c r="U2871" s="259" t="s">
        <v>67</v>
      </c>
      <c r="V2871" s="259" t="s">
        <v>1944</v>
      </c>
      <c r="W2871" s="259">
        <v>2607703</v>
      </c>
    </row>
    <row r="2872" spans="21:23">
      <c r="U2872" s="259" t="s">
        <v>67</v>
      </c>
      <c r="V2872" s="259" t="s">
        <v>1960</v>
      </c>
      <c r="W2872" s="259">
        <v>2607752</v>
      </c>
    </row>
    <row r="2873" spans="21:23">
      <c r="U2873" s="259" t="s">
        <v>67</v>
      </c>
      <c r="V2873" s="259" t="s">
        <v>1978</v>
      </c>
      <c r="W2873" s="259">
        <v>2607802</v>
      </c>
    </row>
    <row r="2874" spans="21:23">
      <c r="U2874" s="259" t="s">
        <v>67</v>
      </c>
      <c r="V2874" s="259" t="s">
        <v>1995</v>
      </c>
      <c r="W2874" s="259">
        <v>2607901</v>
      </c>
    </row>
    <row r="2875" spans="21:23">
      <c r="U2875" s="259" t="s">
        <v>67</v>
      </c>
      <c r="V2875" s="259" t="s">
        <v>2013</v>
      </c>
      <c r="W2875" s="259">
        <v>2607950</v>
      </c>
    </row>
    <row r="2876" spans="21:23">
      <c r="U2876" s="259" t="s">
        <v>67</v>
      </c>
      <c r="V2876" s="259" t="s">
        <v>2031</v>
      </c>
      <c r="W2876" s="259">
        <v>2608008</v>
      </c>
    </row>
    <row r="2877" spans="21:23">
      <c r="U2877" s="259" t="s">
        <v>67</v>
      </c>
      <c r="V2877" s="259" t="s">
        <v>2049</v>
      </c>
      <c r="W2877" s="259">
        <v>2608057</v>
      </c>
    </row>
    <row r="2878" spans="21:23">
      <c r="U2878" s="259" t="s">
        <v>67</v>
      </c>
      <c r="V2878" s="259" t="s">
        <v>2067</v>
      </c>
      <c r="W2878" s="259">
        <v>2608107</v>
      </c>
    </row>
    <row r="2879" spans="21:23">
      <c r="U2879" s="259" t="s">
        <v>67</v>
      </c>
      <c r="V2879" s="259" t="s">
        <v>2083</v>
      </c>
      <c r="W2879" s="259">
        <v>2608206</v>
      </c>
    </row>
    <row r="2880" spans="21:23">
      <c r="U2880" s="259" t="s">
        <v>67</v>
      </c>
      <c r="V2880" s="259" t="s">
        <v>2099</v>
      </c>
      <c r="W2880" s="259">
        <v>2608255</v>
      </c>
    </row>
    <row r="2881" spans="21:23">
      <c r="U2881" s="259" t="s">
        <v>67</v>
      </c>
      <c r="V2881" s="259" t="s">
        <v>2116</v>
      </c>
      <c r="W2881" s="259">
        <v>2608305</v>
      </c>
    </row>
    <row r="2882" spans="21:23">
      <c r="U2882" s="259" t="s">
        <v>67</v>
      </c>
      <c r="V2882" s="259" t="s">
        <v>2131</v>
      </c>
      <c r="W2882" s="259">
        <v>2608404</v>
      </c>
    </row>
    <row r="2883" spans="21:23">
      <c r="U2883" s="259" t="s">
        <v>67</v>
      </c>
      <c r="V2883" s="259" t="s">
        <v>2148</v>
      </c>
      <c r="W2883" s="259">
        <v>2608503</v>
      </c>
    </row>
    <row r="2884" spans="21:23">
      <c r="U2884" s="259" t="s">
        <v>67</v>
      </c>
      <c r="V2884" s="259" t="s">
        <v>2164</v>
      </c>
      <c r="W2884" s="259">
        <v>2608453</v>
      </c>
    </row>
    <row r="2885" spans="21:23">
      <c r="U2885" s="259" t="s">
        <v>67</v>
      </c>
      <c r="V2885" s="259" t="s">
        <v>2181</v>
      </c>
      <c r="W2885" s="259">
        <v>2608602</v>
      </c>
    </row>
    <row r="2886" spans="21:23">
      <c r="U2886" s="259" t="s">
        <v>67</v>
      </c>
      <c r="V2886" s="259" t="s">
        <v>2198</v>
      </c>
      <c r="W2886" s="259">
        <v>2608701</v>
      </c>
    </row>
    <row r="2887" spans="21:23">
      <c r="U2887" s="259" t="s">
        <v>67</v>
      </c>
      <c r="V2887" s="259" t="s">
        <v>2212</v>
      </c>
      <c r="W2887" s="259">
        <v>2608750</v>
      </c>
    </row>
    <row r="2888" spans="21:23">
      <c r="U2888" s="259" t="s">
        <v>67</v>
      </c>
      <c r="V2888" s="259" t="s">
        <v>2229</v>
      </c>
      <c r="W2888" s="259">
        <v>2608800</v>
      </c>
    </row>
    <row r="2889" spans="21:23">
      <c r="U2889" s="259" t="s">
        <v>67</v>
      </c>
      <c r="V2889" s="259" t="s">
        <v>2245</v>
      </c>
      <c r="W2889" s="259">
        <v>2608909</v>
      </c>
    </row>
    <row r="2890" spans="21:23">
      <c r="U2890" s="259" t="s">
        <v>67</v>
      </c>
      <c r="V2890" s="259" t="s">
        <v>2259</v>
      </c>
      <c r="W2890" s="259">
        <v>2609006</v>
      </c>
    </row>
    <row r="2891" spans="21:23">
      <c r="U2891" s="259" t="s">
        <v>67</v>
      </c>
      <c r="V2891" s="259" t="s">
        <v>2274</v>
      </c>
      <c r="W2891" s="259">
        <v>2609105</v>
      </c>
    </row>
    <row r="2892" spans="21:23">
      <c r="U2892" s="259" t="s">
        <v>67</v>
      </c>
      <c r="V2892" s="259" t="s">
        <v>2290</v>
      </c>
      <c r="W2892" s="259">
        <v>2609154</v>
      </c>
    </row>
    <row r="2893" spans="21:23">
      <c r="U2893" s="259" t="s">
        <v>67</v>
      </c>
      <c r="V2893" s="259" t="s">
        <v>2306</v>
      </c>
      <c r="W2893" s="259">
        <v>2609204</v>
      </c>
    </row>
    <row r="2894" spans="21:23">
      <c r="U2894" s="259" t="s">
        <v>67</v>
      </c>
      <c r="V2894" s="259" t="s">
        <v>2319</v>
      </c>
      <c r="W2894" s="259">
        <v>2609303</v>
      </c>
    </row>
    <row r="2895" spans="21:23">
      <c r="U2895" s="259" t="s">
        <v>67</v>
      </c>
      <c r="V2895" s="259" t="s">
        <v>2335</v>
      </c>
      <c r="W2895" s="259">
        <v>2614303</v>
      </c>
    </row>
    <row r="2896" spans="21:23">
      <c r="U2896" s="259" t="s">
        <v>67</v>
      </c>
      <c r="V2896" s="259" t="s">
        <v>2351</v>
      </c>
      <c r="W2896" s="259">
        <v>2609402</v>
      </c>
    </row>
    <row r="2897" spans="21:23">
      <c r="U2897" s="259" t="s">
        <v>67</v>
      </c>
      <c r="V2897" s="259" t="s">
        <v>2367</v>
      </c>
      <c r="W2897" s="259">
        <v>2609501</v>
      </c>
    </row>
    <row r="2898" spans="21:23">
      <c r="U2898" s="259" t="s">
        <v>67</v>
      </c>
      <c r="V2898" s="259" t="s">
        <v>2381</v>
      </c>
      <c r="W2898" s="259">
        <v>2609600</v>
      </c>
    </row>
    <row r="2899" spans="21:23">
      <c r="U2899" s="259" t="s">
        <v>67</v>
      </c>
      <c r="V2899" s="259" t="s">
        <v>2396</v>
      </c>
      <c r="W2899" s="259">
        <v>2609709</v>
      </c>
    </row>
    <row r="2900" spans="21:23">
      <c r="U2900" s="259" t="s">
        <v>67</v>
      </c>
      <c r="V2900" s="259" t="s">
        <v>2412</v>
      </c>
      <c r="W2900" s="259">
        <v>2609808</v>
      </c>
    </row>
    <row r="2901" spans="21:23">
      <c r="U2901" s="259" t="s">
        <v>67</v>
      </c>
      <c r="V2901" s="259" t="s">
        <v>2428</v>
      </c>
      <c r="W2901" s="259">
        <v>2609907</v>
      </c>
    </row>
    <row r="2902" spans="21:23">
      <c r="U2902" s="259" t="s">
        <v>67</v>
      </c>
      <c r="V2902" s="259" t="s">
        <v>2444</v>
      </c>
      <c r="W2902" s="259">
        <v>2610004</v>
      </c>
    </row>
    <row r="2903" spans="21:23">
      <c r="U2903" s="259" t="s">
        <v>67</v>
      </c>
      <c r="V2903" s="259" t="s">
        <v>2459</v>
      </c>
      <c r="W2903" s="259">
        <v>2610103</v>
      </c>
    </row>
    <row r="2904" spans="21:23">
      <c r="U2904" s="259" t="s">
        <v>67</v>
      </c>
      <c r="V2904" s="259" t="s">
        <v>2473</v>
      </c>
      <c r="W2904" s="259">
        <v>2610202</v>
      </c>
    </row>
    <row r="2905" spans="21:23">
      <c r="U2905" s="259" t="s">
        <v>67</v>
      </c>
      <c r="V2905" s="259" t="s">
        <v>2489</v>
      </c>
      <c r="W2905" s="259">
        <v>2610301</v>
      </c>
    </row>
    <row r="2906" spans="21:23">
      <c r="U2906" s="259" t="s">
        <v>67</v>
      </c>
      <c r="V2906" s="259" t="s">
        <v>2150</v>
      </c>
      <c r="W2906" s="259">
        <v>2610400</v>
      </c>
    </row>
    <row r="2907" spans="21:23">
      <c r="U2907" s="259" t="s">
        <v>67</v>
      </c>
      <c r="V2907" s="259" t="s">
        <v>2519</v>
      </c>
      <c r="W2907" s="259">
        <v>2610509</v>
      </c>
    </row>
    <row r="2908" spans="21:23">
      <c r="U2908" s="259" t="s">
        <v>67</v>
      </c>
      <c r="V2908" s="259" t="s">
        <v>2534</v>
      </c>
      <c r="W2908" s="259">
        <v>2610608</v>
      </c>
    </row>
    <row r="2909" spans="21:23">
      <c r="U2909" s="259" t="s">
        <v>67</v>
      </c>
      <c r="V2909" s="259" t="s">
        <v>2550</v>
      </c>
      <c r="W2909" s="259">
        <v>2610707</v>
      </c>
    </row>
    <row r="2910" spans="21:23">
      <c r="U2910" s="259" t="s">
        <v>67</v>
      </c>
      <c r="V2910" s="259" t="s">
        <v>2564</v>
      </c>
      <c r="W2910" s="259">
        <v>2610806</v>
      </c>
    </row>
    <row r="2911" spans="21:23">
      <c r="U2911" s="259" t="s">
        <v>67</v>
      </c>
      <c r="V2911" s="259" t="s">
        <v>2579</v>
      </c>
      <c r="W2911" s="259">
        <v>2610905</v>
      </c>
    </row>
    <row r="2912" spans="21:23">
      <c r="U2912" s="259" t="s">
        <v>67</v>
      </c>
      <c r="V2912" s="259" t="s">
        <v>2595</v>
      </c>
      <c r="W2912" s="259">
        <v>2611002</v>
      </c>
    </row>
    <row r="2913" spans="21:23">
      <c r="U2913" s="259" t="s">
        <v>67</v>
      </c>
      <c r="V2913" s="259" t="s">
        <v>2611</v>
      </c>
      <c r="W2913" s="259">
        <v>2611101</v>
      </c>
    </row>
    <row r="2914" spans="21:23">
      <c r="U2914" s="259" t="s">
        <v>67</v>
      </c>
      <c r="V2914" s="259" t="s">
        <v>2623</v>
      </c>
      <c r="W2914" s="259">
        <v>2611200</v>
      </c>
    </row>
    <row r="2915" spans="21:23">
      <c r="U2915" s="259" t="s">
        <v>67</v>
      </c>
      <c r="V2915" s="259" t="s">
        <v>2638</v>
      </c>
      <c r="W2915" s="259">
        <v>2611309</v>
      </c>
    </row>
    <row r="2916" spans="21:23">
      <c r="U2916" s="259" t="s">
        <v>67</v>
      </c>
      <c r="V2916" s="259" t="s">
        <v>2178</v>
      </c>
      <c r="W2916" s="259">
        <v>2611408</v>
      </c>
    </row>
    <row r="2917" spans="21:23">
      <c r="U2917" s="259" t="s">
        <v>67</v>
      </c>
      <c r="V2917" s="259" t="s">
        <v>2665</v>
      </c>
      <c r="W2917" s="259">
        <v>2611507</v>
      </c>
    </row>
    <row r="2918" spans="21:23">
      <c r="U2918" s="259" t="s">
        <v>67</v>
      </c>
      <c r="V2918" s="259" t="s">
        <v>2679</v>
      </c>
      <c r="W2918" s="259">
        <v>2611533</v>
      </c>
    </row>
    <row r="2919" spans="21:23">
      <c r="U2919" s="259" t="s">
        <v>67</v>
      </c>
      <c r="V2919" s="259" t="s">
        <v>2695</v>
      </c>
      <c r="W2919" s="259">
        <v>2611606</v>
      </c>
    </row>
    <row r="2920" spans="21:23">
      <c r="U2920" s="259" t="s">
        <v>67</v>
      </c>
      <c r="V2920" s="259" t="s">
        <v>2710</v>
      </c>
      <c r="W2920" s="259">
        <v>2611705</v>
      </c>
    </row>
    <row r="2921" spans="21:23">
      <c r="U2921" s="259" t="s">
        <v>67</v>
      </c>
      <c r="V2921" s="259" t="s">
        <v>2726</v>
      </c>
      <c r="W2921" s="259">
        <v>2611804</v>
      </c>
    </row>
    <row r="2922" spans="21:23">
      <c r="U2922" s="259" t="s">
        <v>67</v>
      </c>
      <c r="V2922" s="259" t="s">
        <v>2741</v>
      </c>
      <c r="W2922" s="259">
        <v>2611903</v>
      </c>
    </row>
    <row r="2923" spans="21:23">
      <c r="U2923" s="259" t="s">
        <v>67</v>
      </c>
      <c r="V2923" s="259" t="s">
        <v>2756</v>
      </c>
      <c r="W2923" s="259">
        <v>2612000</v>
      </c>
    </row>
    <row r="2924" spans="21:23">
      <c r="U2924" s="259" t="s">
        <v>67</v>
      </c>
      <c r="V2924" s="259" t="s">
        <v>2772</v>
      </c>
      <c r="W2924" s="259">
        <v>2612109</v>
      </c>
    </row>
    <row r="2925" spans="21:23">
      <c r="U2925" s="259" t="s">
        <v>67</v>
      </c>
      <c r="V2925" s="259" t="s">
        <v>2788</v>
      </c>
      <c r="W2925" s="259">
        <v>2612208</v>
      </c>
    </row>
    <row r="2926" spans="21:23">
      <c r="U2926" s="259" t="s">
        <v>67</v>
      </c>
      <c r="V2926" s="259" t="s">
        <v>2803</v>
      </c>
      <c r="W2926" s="259">
        <v>2612307</v>
      </c>
    </row>
    <row r="2927" spans="21:23">
      <c r="U2927" s="259" t="s">
        <v>67</v>
      </c>
      <c r="V2927" s="259" t="s">
        <v>2818</v>
      </c>
      <c r="W2927" s="259">
        <v>2612406</v>
      </c>
    </row>
    <row r="2928" spans="21:23">
      <c r="U2928" s="259" t="s">
        <v>67</v>
      </c>
      <c r="V2928" s="259" t="s">
        <v>2521</v>
      </c>
      <c r="W2928" s="259">
        <v>2612455</v>
      </c>
    </row>
    <row r="2929" spans="21:23">
      <c r="U2929" s="259" t="s">
        <v>67</v>
      </c>
      <c r="V2929" s="259" t="s">
        <v>2843</v>
      </c>
      <c r="W2929" s="259">
        <v>2612471</v>
      </c>
    </row>
    <row r="2930" spans="21:23">
      <c r="U2930" s="259" t="s">
        <v>67</v>
      </c>
      <c r="V2930" s="259" t="s">
        <v>2856</v>
      </c>
      <c r="W2930" s="259">
        <v>2612505</v>
      </c>
    </row>
    <row r="2931" spans="21:23">
      <c r="U2931" s="259" t="s">
        <v>67</v>
      </c>
      <c r="V2931" s="259" t="s">
        <v>2869</v>
      </c>
      <c r="W2931" s="259">
        <v>2612554</v>
      </c>
    </row>
    <row r="2932" spans="21:23">
      <c r="U2932" s="259" t="s">
        <v>67</v>
      </c>
      <c r="V2932" s="259" t="s">
        <v>2881</v>
      </c>
      <c r="W2932" s="259">
        <v>2612604</v>
      </c>
    </row>
    <row r="2933" spans="21:23">
      <c r="U2933" s="259" t="s">
        <v>67</v>
      </c>
      <c r="V2933" s="259" t="s">
        <v>2894</v>
      </c>
      <c r="W2933" s="259">
        <v>2612703</v>
      </c>
    </row>
    <row r="2934" spans="21:23">
      <c r="U2934" s="259" t="s">
        <v>67</v>
      </c>
      <c r="V2934" s="259" t="s">
        <v>2439</v>
      </c>
      <c r="W2934" s="259">
        <v>2612802</v>
      </c>
    </row>
    <row r="2935" spans="21:23">
      <c r="U2935" s="259" t="s">
        <v>67</v>
      </c>
      <c r="V2935" s="259" t="s">
        <v>2919</v>
      </c>
      <c r="W2935" s="259">
        <v>2612901</v>
      </c>
    </row>
    <row r="2936" spans="21:23">
      <c r="U2936" s="259" t="s">
        <v>67</v>
      </c>
      <c r="V2936" s="259" t="s">
        <v>2930</v>
      </c>
      <c r="W2936" s="259">
        <v>2613008</v>
      </c>
    </row>
    <row r="2937" spans="21:23">
      <c r="U2937" s="259" t="s">
        <v>67</v>
      </c>
      <c r="V2937" s="259" t="s">
        <v>2942</v>
      </c>
      <c r="W2937" s="259">
        <v>2613107</v>
      </c>
    </row>
    <row r="2938" spans="21:23">
      <c r="U2938" s="259" t="s">
        <v>67</v>
      </c>
      <c r="V2938" s="259" t="s">
        <v>2954</v>
      </c>
      <c r="W2938" s="259">
        <v>2613206</v>
      </c>
    </row>
    <row r="2939" spans="21:23">
      <c r="U2939" s="259" t="s">
        <v>67</v>
      </c>
      <c r="V2939" s="259" t="s">
        <v>2966</v>
      </c>
      <c r="W2939" s="259">
        <v>2613305</v>
      </c>
    </row>
    <row r="2940" spans="21:23">
      <c r="U2940" s="259" t="s">
        <v>67</v>
      </c>
      <c r="V2940" s="259" t="s">
        <v>2978</v>
      </c>
      <c r="W2940" s="259">
        <v>2613404</v>
      </c>
    </row>
    <row r="2941" spans="21:23">
      <c r="U2941" s="259" t="s">
        <v>67</v>
      </c>
      <c r="V2941" s="259" t="s">
        <v>2990</v>
      </c>
      <c r="W2941" s="259">
        <v>2613503</v>
      </c>
    </row>
    <row r="2942" spans="21:23">
      <c r="U2942" s="259" t="s">
        <v>67</v>
      </c>
      <c r="V2942" s="259" t="s">
        <v>3003</v>
      </c>
      <c r="W2942" s="259">
        <v>2613602</v>
      </c>
    </row>
    <row r="2943" spans="21:23">
      <c r="U2943" s="259" t="s">
        <v>67</v>
      </c>
      <c r="V2943" s="259" t="s">
        <v>3016</v>
      </c>
      <c r="W2943" s="259">
        <v>2613701</v>
      </c>
    </row>
    <row r="2944" spans="21:23">
      <c r="U2944" s="259" t="s">
        <v>67</v>
      </c>
      <c r="V2944" s="259" t="s">
        <v>3028</v>
      </c>
      <c r="W2944" s="259">
        <v>2613800</v>
      </c>
    </row>
    <row r="2945" spans="21:23">
      <c r="U2945" s="259" t="s">
        <v>67</v>
      </c>
      <c r="V2945" s="259" t="s">
        <v>3041</v>
      </c>
      <c r="W2945" s="259">
        <v>2613909</v>
      </c>
    </row>
    <row r="2946" spans="21:23">
      <c r="U2946" s="259" t="s">
        <v>67</v>
      </c>
      <c r="V2946" s="259" t="s">
        <v>3052</v>
      </c>
      <c r="W2946" s="259">
        <v>2614006</v>
      </c>
    </row>
    <row r="2947" spans="21:23">
      <c r="U2947" s="259" t="s">
        <v>67</v>
      </c>
      <c r="V2947" s="259" t="s">
        <v>3065</v>
      </c>
      <c r="W2947" s="259">
        <v>2614105</v>
      </c>
    </row>
    <row r="2948" spans="21:23">
      <c r="U2948" s="259" t="s">
        <v>67</v>
      </c>
      <c r="V2948" s="259" t="s">
        <v>3076</v>
      </c>
      <c r="W2948" s="259">
        <v>2614204</v>
      </c>
    </row>
    <row r="2949" spans="21:23">
      <c r="U2949" s="259" t="s">
        <v>67</v>
      </c>
      <c r="V2949" s="259" t="s">
        <v>3089</v>
      </c>
      <c r="W2949" s="259">
        <v>2614402</v>
      </c>
    </row>
    <row r="2950" spans="21:23">
      <c r="U2950" s="259" t="s">
        <v>67</v>
      </c>
      <c r="V2950" s="259" t="s">
        <v>3101</v>
      </c>
      <c r="W2950" s="259">
        <v>2614501</v>
      </c>
    </row>
    <row r="2951" spans="21:23">
      <c r="U2951" s="259" t="s">
        <v>67</v>
      </c>
      <c r="V2951" s="259" t="s">
        <v>3114</v>
      </c>
      <c r="W2951" s="259">
        <v>2614600</v>
      </c>
    </row>
    <row r="2952" spans="21:23">
      <c r="U2952" s="259" t="s">
        <v>67</v>
      </c>
      <c r="V2952" s="259" t="s">
        <v>3126</v>
      </c>
      <c r="W2952" s="259">
        <v>2614709</v>
      </c>
    </row>
    <row r="2953" spans="21:23">
      <c r="U2953" s="259" t="s">
        <v>67</v>
      </c>
      <c r="V2953" s="259" t="s">
        <v>3137</v>
      </c>
      <c r="W2953" s="259">
        <v>2614808</v>
      </c>
    </row>
    <row r="2954" spans="21:23">
      <c r="U2954" s="259" t="s">
        <v>67</v>
      </c>
      <c r="V2954" s="259" t="s">
        <v>3149</v>
      </c>
      <c r="W2954" s="259">
        <v>2614857</v>
      </c>
    </row>
    <row r="2955" spans="21:23">
      <c r="U2955" s="259" t="s">
        <v>67</v>
      </c>
      <c r="V2955" s="259" t="s">
        <v>3160</v>
      </c>
      <c r="W2955" s="259">
        <v>2615003</v>
      </c>
    </row>
    <row r="2956" spans="21:23">
      <c r="U2956" s="259" t="s">
        <v>67</v>
      </c>
      <c r="V2956" s="259" t="s">
        <v>3171</v>
      </c>
      <c r="W2956" s="259">
        <v>2615102</v>
      </c>
    </row>
    <row r="2957" spans="21:23">
      <c r="U2957" s="259" t="s">
        <v>67</v>
      </c>
      <c r="V2957" s="259" t="s">
        <v>3182</v>
      </c>
      <c r="W2957" s="259">
        <v>2615201</v>
      </c>
    </row>
    <row r="2958" spans="21:23">
      <c r="U2958" s="259" t="s">
        <v>67</v>
      </c>
      <c r="V2958" s="259" t="s">
        <v>3194</v>
      </c>
      <c r="W2958" s="259">
        <v>2615300</v>
      </c>
    </row>
    <row r="2959" spans="21:23">
      <c r="U2959" s="259" t="s">
        <v>67</v>
      </c>
      <c r="V2959" s="259" t="s">
        <v>3206</v>
      </c>
      <c r="W2959" s="259">
        <v>2615409</v>
      </c>
    </row>
    <row r="2960" spans="21:23">
      <c r="U2960" s="259" t="s">
        <v>67</v>
      </c>
      <c r="V2960" s="259" t="s">
        <v>3218</v>
      </c>
      <c r="W2960" s="259">
        <v>2615508</v>
      </c>
    </row>
    <row r="2961" spans="21:23">
      <c r="U2961" s="259" t="s">
        <v>67</v>
      </c>
      <c r="V2961" s="259" t="s">
        <v>3229</v>
      </c>
      <c r="W2961" s="259">
        <v>2615607</v>
      </c>
    </row>
    <row r="2962" spans="21:23">
      <c r="U2962" s="259" t="s">
        <v>67</v>
      </c>
      <c r="V2962" s="259" t="s">
        <v>3240</v>
      </c>
      <c r="W2962" s="259">
        <v>2615706</v>
      </c>
    </row>
    <row r="2963" spans="21:23">
      <c r="U2963" s="259" t="s">
        <v>67</v>
      </c>
      <c r="V2963" s="259" t="s">
        <v>3250</v>
      </c>
      <c r="W2963" s="259">
        <v>2615805</v>
      </c>
    </row>
    <row r="2964" spans="21:23">
      <c r="U2964" s="259" t="s">
        <v>67</v>
      </c>
      <c r="V2964" s="259" t="s">
        <v>3260</v>
      </c>
      <c r="W2964" s="259">
        <v>2615904</v>
      </c>
    </row>
    <row r="2965" spans="21:23">
      <c r="U2965" s="259" t="s">
        <v>67</v>
      </c>
      <c r="V2965" s="259" t="s">
        <v>3272</v>
      </c>
      <c r="W2965" s="259">
        <v>2616001</v>
      </c>
    </row>
    <row r="2966" spans="21:23">
      <c r="U2966" s="259" t="s">
        <v>67</v>
      </c>
      <c r="V2966" s="259" t="s">
        <v>3283</v>
      </c>
      <c r="W2966" s="259">
        <v>2616100</v>
      </c>
    </row>
    <row r="2967" spans="21:23">
      <c r="U2967" s="259" t="s">
        <v>67</v>
      </c>
      <c r="V2967" s="259" t="s">
        <v>3295</v>
      </c>
      <c r="W2967" s="259">
        <v>2616183</v>
      </c>
    </row>
    <row r="2968" spans="21:23">
      <c r="U2968" s="259" t="s">
        <v>67</v>
      </c>
      <c r="V2968" s="259" t="s">
        <v>3307</v>
      </c>
      <c r="W2968" s="259">
        <v>2616209</v>
      </c>
    </row>
    <row r="2969" spans="21:23">
      <c r="U2969" s="259" t="s">
        <v>67</v>
      </c>
      <c r="V2969" s="259" t="s">
        <v>3318</v>
      </c>
      <c r="W2969" s="259">
        <v>2616308</v>
      </c>
    </row>
    <row r="2970" spans="21:23">
      <c r="U2970" s="259" t="s">
        <v>67</v>
      </c>
      <c r="V2970" s="259" t="s">
        <v>3329</v>
      </c>
      <c r="W2970" s="259">
        <v>2616407</v>
      </c>
    </row>
    <row r="2971" spans="21:23">
      <c r="U2971" s="259" t="s">
        <v>67</v>
      </c>
      <c r="V2971" s="259" t="s">
        <v>3340</v>
      </c>
      <c r="W2971" s="259">
        <v>2616506</v>
      </c>
    </row>
    <row r="2972" spans="21:23">
      <c r="U2972" s="259" t="s">
        <v>69</v>
      </c>
      <c r="V2972" s="259" t="s">
        <v>105</v>
      </c>
      <c r="W2972" s="259">
        <v>2200053</v>
      </c>
    </row>
    <row r="2973" spans="21:23">
      <c r="U2973" s="259" t="s">
        <v>69</v>
      </c>
      <c r="V2973" s="259" t="s">
        <v>131</v>
      </c>
      <c r="W2973" s="259">
        <v>2200103</v>
      </c>
    </row>
    <row r="2974" spans="21:23">
      <c r="U2974" s="259" t="s">
        <v>69</v>
      </c>
      <c r="V2974" s="259" t="s">
        <v>90</v>
      </c>
      <c r="W2974" s="259">
        <v>2200202</v>
      </c>
    </row>
    <row r="2975" spans="21:23">
      <c r="U2975" s="259" t="s">
        <v>69</v>
      </c>
      <c r="V2975" s="259" t="s">
        <v>182</v>
      </c>
      <c r="W2975" s="259">
        <v>2200251</v>
      </c>
    </row>
    <row r="2976" spans="21:23">
      <c r="U2976" s="259" t="s">
        <v>69</v>
      </c>
      <c r="V2976" s="259" t="s">
        <v>208</v>
      </c>
      <c r="W2976" s="259">
        <v>2200277</v>
      </c>
    </row>
    <row r="2977" spans="21:23">
      <c r="U2977" s="259" t="s">
        <v>69</v>
      </c>
      <c r="V2977" s="259" t="s">
        <v>232</v>
      </c>
      <c r="W2977" s="259">
        <v>2200301</v>
      </c>
    </row>
    <row r="2978" spans="21:23">
      <c r="U2978" s="259" t="s">
        <v>69</v>
      </c>
      <c r="V2978" s="259" t="s">
        <v>257</v>
      </c>
      <c r="W2978" s="259">
        <v>2200400</v>
      </c>
    </row>
    <row r="2979" spans="21:23">
      <c r="U2979" s="259" t="s">
        <v>69</v>
      </c>
      <c r="V2979" s="259" t="s">
        <v>283</v>
      </c>
      <c r="W2979" s="259">
        <v>2200459</v>
      </c>
    </row>
    <row r="2980" spans="21:23">
      <c r="U2980" s="259" t="s">
        <v>69</v>
      </c>
      <c r="V2980" s="259" t="s">
        <v>309</v>
      </c>
      <c r="W2980" s="259">
        <v>2200509</v>
      </c>
    </row>
    <row r="2981" spans="21:23">
      <c r="U2981" s="259" t="s">
        <v>69</v>
      </c>
      <c r="V2981" s="259" t="s">
        <v>335</v>
      </c>
      <c r="W2981" s="259">
        <v>2200608</v>
      </c>
    </row>
    <row r="2982" spans="21:23">
      <c r="U2982" s="259" t="s">
        <v>69</v>
      </c>
      <c r="V2982" s="259" t="s">
        <v>360</v>
      </c>
      <c r="W2982" s="259">
        <v>2200707</v>
      </c>
    </row>
    <row r="2983" spans="21:23">
      <c r="U2983" s="259" t="s">
        <v>69</v>
      </c>
      <c r="V2983" s="259" t="s">
        <v>384</v>
      </c>
      <c r="W2983" s="259">
        <v>2200806</v>
      </c>
    </row>
    <row r="2984" spans="21:23">
      <c r="U2984" s="259" t="s">
        <v>69</v>
      </c>
      <c r="V2984" s="259" t="s">
        <v>409</v>
      </c>
      <c r="W2984" s="259">
        <v>2200905</v>
      </c>
    </row>
    <row r="2985" spans="21:23">
      <c r="U2985" s="259" t="s">
        <v>69</v>
      </c>
      <c r="V2985" s="259" t="s">
        <v>434</v>
      </c>
      <c r="W2985" s="259">
        <v>2200954</v>
      </c>
    </row>
    <row r="2986" spans="21:23">
      <c r="U2986" s="259" t="s">
        <v>69</v>
      </c>
      <c r="V2986" s="259" t="s">
        <v>459</v>
      </c>
      <c r="W2986" s="259">
        <v>2201002</v>
      </c>
    </row>
    <row r="2987" spans="21:23">
      <c r="U2987" s="259" t="s">
        <v>69</v>
      </c>
      <c r="V2987" s="259" t="s">
        <v>485</v>
      </c>
      <c r="W2987" s="259">
        <v>2201051</v>
      </c>
    </row>
    <row r="2988" spans="21:23">
      <c r="U2988" s="259" t="s">
        <v>69</v>
      </c>
      <c r="V2988" s="259" t="s">
        <v>509</v>
      </c>
      <c r="W2988" s="259">
        <v>2201101</v>
      </c>
    </row>
    <row r="2989" spans="21:23">
      <c r="U2989" s="259" t="s">
        <v>69</v>
      </c>
      <c r="V2989" s="259" t="s">
        <v>532</v>
      </c>
      <c r="W2989" s="259">
        <v>2201150</v>
      </c>
    </row>
    <row r="2990" spans="21:23">
      <c r="U2990" s="259" t="s">
        <v>69</v>
      </c>
      <c r="V2990" s="259" t="s">
        <v>555</v>
      </c>
      <c r="W2990" s="259">
        <v>2201176</v>
      </c>
    </row>
    <row r="2991" spans="21:23">
      <c r="U2991" s="259" t="s">
        <v>69</v>
      </c>
      <c r="V2991" s="259" t="s">
        <v>578</v>
      </c>
      <c r="W2991" s="259">
        <v>2201200</v>
      </c>
    </row>
    <row r="2992" spans="21:23">
      <c r="U2992" s="259" t="s">
        <v>69</v>
      </c>
      <c r="V2992" s="259" t="s">
        <v>601</v>
      </c>
      <c r="W2992" s="259">
        <v>2201309</v>
      </c>
    </row>
    <row r="2993" spans="21:23">
      <c r="U2993" s="259" t="s">
        <v>69</v>
      </c>
      <c r="V2993" s="259" t="s">
        <v>624</v>
      </c>
      <c r="W2993" s="259">
        <v>2201408</v>
      </c>
    </row>
    <row r="2994" spans="21:23">
      <c r="U2994" s="259" t="s">
        <v>69</v>
      </c>
      <c r="V2994" s="259" t="s">
        <v>243</v>
      </c>
      <c r="W2994" s="259">
        <v>2201507</v>
      </c>
    </row>
    <row r="2995" spans="21:23">
      <c r="U2995" s="259" t="s">
        <v>69</v>
      </c>
      <c r="V2995" s="259" t="s">
        <v>665</v>
      </c>
      <c r="W2995" s="259">
        <v>2201556</v>
      </c>
    </row>
    <row r="2996" spans="21:23">
      <c r="U2996" s="259" t="s">
        <v>69</v>
      </c>
      <c r="V2996" s="259" t="s">
        <v>687</v>
      </c>
      <c r="W2996" s="259">
        <v>2201572</v>
      </c>
    </row>
    <row r="2997" spans="21:23">
      <c r="U2997" s="259" t="s">
        <v>69</v>
      </c>
      <c r="V2997" s="259" t="s">
        <v>707</v>
      </c>
      <c r="W2997" s="259">
        <v>2201606</v>
      </c>
    </row>
    <row r="2998" spans="21:23">
      <c r="U2998" s="259" t="s">
        <v>69</v>
      </c>
      <c r="V2998" s="259" t="s">
        <v>729</v>
      </c>
      <c r="W2998" s="259">
        <v>2201705</v>
      </c>
    </row>
    <row r="2999" spans="21:23">
      <c r="U2999" s="259" t="s">
        <v>69</v>
      </c>
      <c r="V2999" s="259" t="s">
        <v>751</v>
      </c>
      <c r="W2999" s="259">
        <v>2201739</v>
      </c>
    </row>
    <row r="3000" spans="21:23">
      <c r="U3000" s="259" t="s">
        <v>69</v>
      </c>
      <c r="V3000" s="259" t="s">
        <v>773</v>
      </c>
      <c r="W3000" s="259">
        <v>2201770</v>
      </c>
    </row>
    <row r="3001" spans="21:23">
      <c r="U3001" s="259" t="s">
        <v>69</v>
      </c>
      <c r="V3001" s="259" t="s">
        <v>794</v>
      </c>
      <c r="W3001" s="259">
        <v>2201804</v>
      </c>
    </row>
    <row r="3002" spans="21:23">
      <c r="U3002" s="259" t="s">
        <v>69</v>
      </c>
      <c r="V3002" s="259" t="s">
        <v>557</v>
      </c>
      <c r="W3002" s="259">
        <v>2201903</v>
      </c>
    </row>
    <row r="3003" spans="21:23">
      <c r="U3003" s="259" t="s">
        <v>69</v>
      </c>
      <c r="V3003" s="259" t="s">
        <v>837</v>
      </c>
      <c r="W3003" s="259">
        <v>2201919</v>
      </c>
    </row>
    <row r="3004" spans="21:23">
      <c r="U3004" s="259" t="s">
        <v>69</v>
      </c>
      <c r="V3004" s="259" t="s">
        <v>859</v>
      </c>
      <c r="W3004" s="259">
        <v>2201929</v>
      </c>
    </row>
    <row r="3005" spans="21:23">
      <c r="U3005" s="259" t="s">
        <v>69</v>
      </c>
      <c r="V3005" s="259" t="s">
        <v>881</v>
      </c>
      <c r="W3005" s="259">
        <v>2201945</v>
      </c>
    </row>
    <row r="3006" spans="21:23">
      <c r="U3006" s="259" t="s">
        <v>69</v>
      </c>
      <c r="V3006" s="259" t="s">
        <v>904</v>
      </c>
      <c r="W3006" s="259">
        <v>2201960</v>
      </c>
    </row>
    <row r="3007" spans="21:23">
      <c r="U3007" s="259" t="s">
        <v>69</v>
      </c>
      <c r="V3007" s="259" t="s">
        <v>927</v>
      </c>
      <c r="W3007" s="259">
        <v>2201988</v>
      </c>
    </row>
    <row r="3008" spans="21:23">
      <c r="U3008" s="259" t="s">
        <v>69</v>
      </c>
      <c r="V3008" s="259" t="s">
        <v>949</v>
      </c>
      <c r="W3008" s="259">
        <v>2202000</v>
      </c>
    </row>
    <row r="3009" spans="21:23">
      <c r="U3009" s="259" t="s">
        <v>69</v>
      </c>
      <c r="V3009" s="259" t="s">
        <v>972</v>
      </c>
      <c r="W3009" s="259">
        <v>2202026</v>
      </c>
    </row>
    <row r="3010" spans="21:23">
      <c r="U3010" s="259" t="s">
        <v>69</v>
      </c>
      <c r="V3010" s="259" t="s">
        <v>994</v>
      </c>
      <c r="W3010" s="259">
        <v>2202059</v>
      </c>
    </row>
    <row r="3011" spans="21:23">
      <c r="U3011" s="259" t="s">
        <v>69</v>
      </c>
      <c r="V3011" s="259" t="s">
        <v>1017</v>
      </c>
      <c r="W3011" s="259">
        <v>2202075</v>
      </c>
    </row>
    <row r="3012" spans="21:23">
      <c r="U3012" s="259" t="s">
        <v>69</v>
      </c>
      <c r="V3012" s="259" t="s">
        <v>1039</v>
      </c>
      <c r="W3012" s="259">
        <v>2202083</v>
      </c>
    </row>
    <row r="3013" spans="21:23">
      <c r="U3013" s="259" t="s">
        <v>69</v>
      </c>
      <c r="V3013" s="259" t="s">
        <v>1061</v>
      </c>
      <c r="W3013" s="259">
        <v>2202091</v>
      </c>
    </row>
    <row r="3014" spans="21:23">
      <c r="U3014" s="259" t="s">
        <v>69</v>
      </c>
      <c r="V3014" s="259" t="s">
        <v>1082</v>
      </c>
      <c r="W3014" s="259">
        <v>2202109</v>
      </c>
    </row>
    <row r="3015" spans="21:23">
      <c r="U3015" s="259" t="s">
        <v>69</v>
      </c>
      <c r="V3015" s="259" t="s">
        <v>1105</v>
      </c>
      <c r="W3015" s="259">
        <v>2202117</v>
      </c>
    </row>
    <row r="3016" spans="21:23">
      <c r="U3016" s="259" t="s">
        <v>69</v>
      </c>
      <c r="V3016" s="259" t="s">
        <v>1128</v>
      </c>
      <c r="W3016" s="259">
        <v>2202133</v>
      </c>
    </row>
    <row r="3017" spans="21:23">
      <c r="U3017" s="259" t="s">
        <v>69</v>
      </c>
      <c r="V3017" s="259" t="s">
        <v>1151</v>
      </c>
      <c r="W3017" s="259">
        <v>2202174</v>
      </c>
    </row>
    <row r="3018" spans="21:23">
      <c r="U3018" s="259" t="s">
        <v>69</v>
      </c>
      <c r="V3018" s="259" t="s">
        <v>1174</v>
      </c>
      <c r="W3018" s="259">
        <v>2202208</v>
      </c>
    </row>
    <row r="3019" spans="21:23">
      <c r="U3019" s="259" t="s">
        <v>69</v>
      </c>
      <c r="V3019" s="259" t="s">
        <v>1196</v>
      </c>
      <c r="W3019" s="259">
        <v>2202251</v>
      </c>
    </row>
    <row r="3020" spans="21:23">
      <c r="U3020" s="259" t="s">
        <v>69</v>
      </c>
      <c r="V3020" s="259" t="s">
        <v>1219</v>
      </c>
      <c r="W3020" s="259">
        <v>2202307</v>
      </c>
    </row>
    <row r="3021" spans="21:23">
      <c r="U3021" s="259" t="s">
        <v>69</v>
      </c>
      <c r="V3021" s="259" t="s">
        <v>1240</v>
      </c>
      <c r="W3021" s="259">
        <v>2202406</v>
      </c>
    </row>
    <row r="3022" spans="21:23">
      <c r="U3022" s="259" t="s">
        <v>69</v>
      </c>
      <c r="V3022" s="259" t="s">
        <v>1263</v>
      </c>
      <c r="W3022" s="259">
        <v>2202455</v>
      </c>
    </row>
    <row r="3023" spans="21:23">
      <c r="U3023" s="259" t="s">
        <v>69</v>
      </c>
      <c r="V3023" s="259" t="s">
        <v>596</v>
      </c>
      <c r="W3023" s="259">
        <v>2202505</v>
      </c>
    </row>
    <row r="3024" spans="21:23">
      <c r="U3024" s="259" t="s">
        <v>69</v>
      </c>
      <c r="V3024" s="259" t="s">
        <v>1307</v>
      </c>
      <c r="W3024" s="259">
        <v>2202539</v>
      </c>
    </row>
    <row r="3025" spans="21:23">
      <c r="U3025" s="259" t="s">
        <v>69</v>
      </c>
      <c r="V3025" s="259" t="s">
        <v>1329</v>
      </c>
      <c r="W3025" s="259">
        <v>2202554</v>
      </c>
    </row>
    <row r="3026" spans="21:23">
      <c r="U3026" s="259" t="s">
        <v>69</v>
      </c>
      <c r="V3026" s="259" t="s">
        <v>1351</v>
      </c>
      <c r="W3026" s="259">
        <v>2202604</v>
      </c>
    </row>
    <row r="3027" spans="21:23">
      <c r="U3027" s="259" t="s">
        <v>69</v>
      </c>
      <c r="V3027" s="259" t="s">
        <v>1372</v>
      </c>
      <c r="W3027" s="259">
        <v>2202653</v>
      </c>
    </row>
    <row r="3028" spans="21:23">
      <c r="U3028" s="259" t="s">
        <v>69</v>
      </c>
      <c r="V3028" s="259" t="s">
        <v>1394</v>
      </c>
      <c r="W3028" s="259">
        <v>2202703</v>
      </c>
    </row>
    <row r="3029" spans="21:23">
      <c r="U3029" s="259" t="s">
        <v>69</v>
      </c>
      <c r="V3029" s="259" t="s">
        <v>1416</v>
      </c>
      <c r="W3029" s="259">
        <v>2202711</v>
      </c>
    </row>
    <row r="3030" spans="21:23">
      <c r="U3030" s="259" t="s">
        <v>69</v>
      </c>
      <c r="V3030" s="259" t="s">
        <v>1437</v>
      </c>
      <c r="W3030" s="259">
        <v>2202729</v>
      </c>
    </row>
    <row r="3031" spans="21:23">
      <c r="U3031" s="259" t="s">
        <v>69</v>
      </c>
      <c r="V3031" s="259" t="s">
        <v>1458</v>
      </c>
      <c r="W3031" s="259">
        <v>2202737</v>
      </c>
    </row>
    <row r="3032" spans="21:23">
      <c r="U3032" s="259" t="s">
        <v>69</v>
      </c>
      <c r="V3032" s="259" t="s">
        <v>1479</v>
      </c>
      <c r="W3032" s="259">
        <v>2202752</v>
      </c>
    </row>
    <row r="3033" spans="21:23">
      <c r="U3033" s="259" t="s">
        <v>69</v>
      </c>
      <c r="V3033" s="259" t="s">
        <v>1501</v>
      </c>
      <c r="W3033" s="259">
        <v>2202778</v>
      </c>
    </row>
    <row r="3034" spans="21:23">
      <c r="U3034" s="259" t="s">
        <v>69</v>
      </c>
      <c r="V3034" s="259" t="s">
        <v>1521</v>
      </c>
      <c r="W3034" s="259">
        <v>2202802</v>
      </c>
    </row>
    <row r="3035" spans="21:23">
      <c r="U3035" s="259" t="s">
        <v>69</v>
      </c>
      <c r="V3035" s="259" t="s">
        <v>1542</v>
      </c>
      <c r="W3035" s="259">
        <v>2202851</v>
      </c>
    </row>
    <row r="3036" spans="21:23">
      <c r="U3036" s="259" t="s">
        <v>69</v>
      </c>
      <c r="V3036" s="259" t="s">
        <v>1562</v>
      </c>
      <c r="W3036" s="259">
        <v>2202901</v>
      </c>
    </row>
    <row r="3037" spans="21:23">
      <c r="U3037" s="259" t="s">
        <v>69</v>
      </c>
      <c r="V3037" s="259" t="s">
        <v>1581</v>
      </c>
      <c r="W3037" s="259">
        <v>2203008</v>
      </c>
    </row>
    <row r="3038" spans="21:23">
      <c r="U3038" s="259" t="s">
        <v>69</v>
      </c>
      <c r="V3038" s="259" t="s">
        <v>1602</v>
      </c>
      <c r="W3038" s="259">
        <v>2203107</v>
      </c>
    </row>
    <row r="3039" spans="21:23">
      <c r="U3039" s="259" t="s">
        <v>69</v>
      </c>
      <c r="V3039" s="259" t="s">
        <v>1622</v>
      </c>
      <c r="W3039" s="259">
        <v>2203206</v>
      </c>
    </row>
    <row r="3040" spans="21:23">
      <c r="U3040" s="259" t="s">
        <v>69</v>
      </c>
      <c r="V3040" s="259" t="s">
        <v>1643</v>
      </c>
      <c r="W3040" s="259">
        <v>2203230</v>
      </c>
    </row>
    <row r="3041" spans="21:23">
      <c r="U3041" s="259" t="s">
        <v>69</v>
      </c>
      <c r="V3041" s="259" t="s">
        <v>1663</v>
      </c>
      <c r="W3041" s="259">
        <v>2203271</v>
      </c>
    </row>
    <row r="3042" spans="21:23">
      <c r="U3042" s="259" t="s">
        <v>69</v>
      </c>
      <c r="V3042" s="259" t="s">
        <v>1684</v>
      </c>
      <c r="W3042" s="259">
        <v>2203255</v>
      </c>
    </row>
    <row r="3043" spans="21:23">
      <c r="U3043" s="259" t="s">
        <v>69</v>
      </c>
      <c r="V3043" s="259" t="s">
        <v>1704</v>
      </c>
      <c r="W3043" s="259">
        <v>2203305</v>
      </c>
    </row>
    <row r="3044" spans="21:23">
      <c r="U3044" s="259" t="s">
        <v>69</v>
      </c>
      <c r="V3044" s="259" t="s">
        <v>1725</v>
      </c>
      <c r="W3044" s="259">
        <v>2203354</v>
      </c>
    </row>
    <row r="3045" spans="21:23">
      <c r="U3045" s="259" t="s">
        <v>69</v>
      </c>
      <c r="V3045" s="259" t="s">
        <v>1746</v>
      </c>
      <c r="W3045" s="259">
        <v>2203404</v>
      </c>
    </row>
    <row r="3046" spans="21:23">
      <c r="U3046" s="259" t="s">
        <v>69</v>
      </c>
      <c r="V3046" s="259" t="s">
        <v>1766</v>
      </c>
      <c r="W3046" s="259">
        <v>2203453</v>
      </c>
    </row>
    <row r="3047" spans="21:23">
      <c r="U3047" s="259" t="s">
        <v>69</v>
      </c>
      <c r="V3047" s="259" t="s">
        <v>1786</v>
      </c>
      <c r="W3047" s="259">
        <v>2203420</v>
      </c>
    </row>
    <row r="3048" spans="21:23">
      <c r="U3048" s="259" t="s">
        <v>69</v>
      </c>
      <c r="V3048" s="259" t="s">
        <v>1806</v>
      </c>
      <c r="W3048" s="259">
        <v>2203503</v>
      </c>
    </row>
    <row r="3049" spans="21:23">
      <c r="U3049" s="259" t="s">
        <v>69</v>
      </c>
      <c r="V3049" s="259" t="s">
        <v>1824</v>
      </c>
      <c r="W3049" s="259">
        <v>2203602</v>
      </c>
    </row>
    <row r="3050" spans="21:23">
      <c r="U3050" s="259" t="s">
        <v>69</v>
      </c>
      <c r="V3050" s="259" t="s">
        <v>1248</v>
      </c>
      <c r="W3050" s="259">
        <v>2203701</v>
      </c>
    </row>
    <row r="3051" spans="21:23">
      <c r="U3051" s="259" t="s">
        <v>69</v>
      </c>
      <c r="V3051" s="259" t="s">
        <v>1860</v>
      </c>
      <c r="W3051" s="259">
        <v>2203750</v>
      </c>
    </row>
    <row r="3052" spans="21:23">
      <c r="U3052" s="259" t="s">
        <v>69</v>
      </c>
      <c r="V3052" s="259" t="s">
        <v>1878</v>
      </c>
      <c r="W3052" s="259">
        <v>2203800</v>
      </c>
    </row>
    <row r="3053" spans="21:23">
      <c r="U3053" s="259" t="s">
        <v>69</v>
      </c>
      <c r="V3053" s="259" t="s">
        <v>1894</v>
      </c>
      <c r="W3053" s="259">
        <v>2203859</v>
      </c>
    </row>
    <row r="3054" spans="21:23">
      <c r="U3054" s="259" t="s">
        <v>69</v>
      </c>
      <c r="V3054" s="259" t="s">
        <v>1911</v>
      </c>
      <c r="W3054" s="259">
        <v>2203909</v>
      </c>
    </row>
    <row r="3055" spans="21:23">
      <c r="U3055" s="259" t="s">
        <v>69</v>
      </c>
      <c r="V3055" s="259" t="s">
        <v>1929</v>
      </c>
      <c r="W3055" s="259">
        <v>2204006</v>
      </c>
    </row>
    <row r="3056" spans="21:23">
      <c r="U3056" s="259" t="s">
        <v>69</v>
      </c>
      <c r="V3056" s="259" t="s">
        <v>1945</v>
      </c>
      <c r="W3056" s="259">
        <v>2204105</v>
      </c>
    </row>
    <row r="3057" spans="21:23">
      <c r="U3057" s="259" t="s">
        <v>69</v>
      </c>
      <c r="V3057" s="259" t="s">
        <v>1961</v>
      </c>
      <c r="W3057" s="259">
        <v>2204154</v>
      </c>
    </row>
    <row r="3058" spans="21:23">
      <c r="U3058" s="259" t="s">
        <v>69</v>
      </c>
      <c r="V3058" s="259" t="s">
        <v>1979</v>
      </c>
      <c r="W3058" s="259">
        <v>2204204</v>
      </c>
    </row>
    <row r="3059" spans="21:23">
      <c r="U3059" s="259" t="s">
        <v>69</v>
      </c>
      <c r="V3059" s="259" t="s">
        <v>1996</v>
      </c>
      <c r="W3059" s="259">
        <v>2204303</v>
      </c>
    </row>
    <row r="3060" spans="21:23">
      <c r="U3060" s="259" t="s">
        <v>69</v>
      </c>
      <c r="V3060" s="259" t="s">
        <v>2014</v>
      </c>
      <c r="W3060" s="259">
        <v>2204352</v>
      </c>
    </row>
    <row r="3061" spans="21:23">
      <c r="U3061" s="259" t="s">
        <v>69</v>
      </c>
      <c r="V3061" s="259" t="s">
        <v>2032</v>
      </c>
      <c r="W3061" s="259">
        <v>2204402</v>
      </c>
    </row>
    <row r="3062" spans="21:23">
      <c r="U3062" s="259" t="s">
        <v>69</v>
      </c>
      <c r="V3062" s="259" t="s">
        <v>2050</v>
      </c>
      <c r="W3062" s="259">
        <v>2204501</v>
      </c>
    </row>
    <row r="3063" spans="21:23">
      <c r="U3063" s="259" t="s">
        <v>69</v>
      </c>
      <c r="V3063" s="259" t="s">
        <v>2068</v>
      </c>
      <c r="W3063" s="259">
        <v>2204550</v>
      </c>
    </row>
    <row r="3064" spans="21:23">
      <c r="U3064" s="259" t="s">
        <v>69</v>
      </c>
      <c r="V3064" s="259" t="s">
        <v>2084</v>
      </c>
      <c r="W3064" s="259">
        <v>2204600</v>
      </c>
    </row>
    <row r="3065" spans="21:23">
      <c r="U3065" s="259" t="s">
        <v>69</v>
      </c>
      <c r="V3065" s="259" t="s">
        <v>2100</v>
      </c>
      <c r="W3065" s="259">
        <v>2204659</v>
      </c>
    </row>
    <row r="3066" spans="21:23">
      <c r="U3066" s="259" t="s">
        <v>69</v>
      </c>
      <c r="V3066" s="259" t="s">
        <v>2117</v>
      </c>
      <c r="W3066" s="259">
        <v>2204709</v>
      </c>
    </row>
    <row r="3067" spans="21:23">
      <c r="U3067" s="259" t="s">
        <v>69</v>
      </c>
      <c r="V3067" s="259" t="s">
        <v>2132</v>
      </c>
      <c r="W3067" s="259">
        <v>2204808</v>
      </c>
    </row>
    <row r="3068" spans="21:23">
      <c r="U3068" s="259" t="s">
        <v>69</v>
      </c>
      <c r="V3068" s="259" t="s">
        <v>2149</v>
      </c>
      <c r="W3068" s="259">
        <v>2204907</v>
      </c>
    </row>
    <row r="3069" spans="21:23">
      <c r="U3069" s="259" t="s">
        <v>69</v>
      </c>
      <c r="V3069" s="259" t="s">
        <v>2165</v>
      </c>
      <c r="W3069" s="259">
        <v>2205003</v>
      </c>
    </row>
    <row r="3070" spans="21:23">
      <c r="U3070" s="259" t="s">
        <v>69</v>
      </c>
      <c r="V3070" s="259" t="s">
        <v>2182</v>
      </c>
      <c r="W3070" s="259">
        <v>2205102</v>
      </c>
    </row>
    <row r="3071" spans="21:23">
      <c r="U3071" s="259" t="s">
        <v>69</v>
      </c>
      <c r="V3071" s="259" t="s">
        <v>2199</v>
      </c>
      <c r="W3071" s="259">
        <v>2205151</v>
      </c>
    </row>
    <row r="3072" spans="21:23">
      <c r="U3072" s="259" t="s">
        <v>69</v>
      </c>
      <c r="V3072" s="259" t="s">
        <v>2213</v>
      </c>
      <c r="W3072" s="259">
        <v>2205201</v>
      </c>
    </row>
    <row r="3073" spans="21:23">
      <c r="U3073" s="259" t="s">
        <v>69</v>
      </c>
      <c r="V3073" s="259" t="s">
        <v>2230</v>
      </c>
      <c r="W3073" s="259">
        <v>2205250</v>
      </c>
    </row>
    <row r="3074" spans="21:23">
      <c r="U3074" s="259" t="s">
        <v>69</v>
      </c>
      <c r="V3074" s="259" t="s">
        <v>2246</v>
      </c>
      <c r="W3074" s="259">
        <v>2205276</v>
      </c>
    </row>
    <row r="3075" spans="21:23">
      <c r="U3075" s="259" t="s">
        <v>69</v>
      </c>
      <c r="V3075" s="259" t="s">
        <v>2260</v>
      </c>
      <c r="W3075" s="259">
        <v>2205300</v>
      </c>
    </row>
    <row r="3076" spans="21:23">
      <c r="U3076" s="259" t="s">
        <v>69</v>
      </c>
      <c r="V3076" s="259" t="s">
        <v>2275</v>
      </c>
      <c r="W3076" s="259">
        <v>2205359</v>
      </c>
    </row>
    <row r="3077" spans="21:23">
      <c r="U3077" s="259" t="s">
        <v>69</v>
      </c>
      <c r="V3077" s="259" t="s">
        <v>2291</v>
      </c>
      <c r="W3077" s="259">
        <v>2205409</v>
      </c>
    </row>
    <row r="3078" spans="21:23">
      <c r="U3078" s="259" t="s">
        <v>69</v>
      </c>
      <c r="V3078" s="259" t="s">
        <v>2307</v>
      </c>
      <c r="W3078" s="259">
        <v>2205458</v>
      </c>
    </row>
    <row r="3079" spans="21:23">
      <c r="U3079" s="259" t="s">
        <v>69</v>
      </c>
      <c r="V3079" s="259" t="s">
        <v>2320</v>
      </c>
      <c r="W3079" s="259">
        <v>2205508</v>
      </c>
    </row>
    <row r="3080" spans="21:23">
      <c r="U3080" s="259" t="s">
        <v>69</v>
      </c>
      <c r="V3080" s="259" t="s">
        <v>2336</v>
      </c>
      <c r="W3080" s="259">
        <v>2205516</v>
      </c>
    </row>
    <row r="3081" spans="21:23">
      <c r="U3081" s="259" t="s">
        <v>69</v>
      </c>
      <c r="V3081" s="259" t="s">
        <v>2352</v>
      </c>
      <c r="W3081" s="259">
        <v>2205524</v>
      </c>
    </row>
    <row r="3082" spans="21:23">
      <c r="U3082" s="259" t="s">
        <v>69</v>
      </c>
      <c r="V3082" s="259" t="s">
        <v>2131</v>
      </c>
      <c r="W3082" s="259">
        <v>2205532</v>
      </c>
    </row>
    <row r="3083" spans="21:23">
      <c r="U3083" s="259" t="s">
        <v>69</v>
      </c>
      <c r="V3083" s="259" t="s">
        <v>2382</v>
      </c>
      <c r="W3083" s="259">
        <v>2205557</v>
      </c>
    </row>
    <row r="3084" spans="21:23">
      <c r="U3084" s="259" t="s">
        <v>69</v>
      </c>
      <c r="V3084" s="259" t="s">
        <v>2397</v>
      </c>
      <c r="W3084" s="259">
        <v>2205573</v>
      </c>
    </row>
    <row r="3085" spans="21:23">
      <c r="U3085" s="259" t="s">
        <v>69</v>
      </c>
      <c r="V3085" s="259" t="s">
        <v>2413</v>
      </c>
      <c r="W3085" s="259">
        <v>2205565</v>
      </c>
    </row>
    <row r="3086" spans="21:23">
      <c r="U3086" s="259" t="s">
        <v>69</v>
      </c>
      <c r="V3086" s="259" t="s">
        <v>2429</v>
      </c>
      <c r="W3086" s="259">
        <v>2205581</v>
      </c>
    </row>
    <row r="3087" spans="21:23">
      <c r="U3087" s="259" t="s">
        <v>69</v>
      </c>
      <c r="V3087" s="259" t="s">
        <v>2445</v>
      </c>
      <c r="W3087" s="259">
        <v>2205599</v>
      </c>
    </row>
    <row r="3088" spans="21:23">
      <c r="U3088" s="259" t="s">
        <v>69</v>
      </c>
      <c r="V3088" s="259" t="s">
        <v>2460</v>
      </c>
      <c r="W3088" s="259">
        <v>2205540</v>
      </c>
    </row>
    <row r="3089" spans="21:23">
      <c r="U3089" s="259" t="s">
        <v>69</v>
      </c>
      <c r="V3089" s="259" t="s">
        <v>2474</v>
      </c>
      <c r="W3089" s="259">
        <v>2205607</v>
      </c>
    </row>
    <row r="3090" spans="21:23">
      <c r="U3090" s="259" t="s">
        <v>69</v>
      </c>
      <c r="V3090" s="259" t="s">
        <v>2490</v>
      </c>
      <c r="W3090" s="259">
        <v>2205706</v>
      </c>
    </row>
    <row r="3091" spans="21:23">
      <c r="U3091" s="259" t="s">
        <v>69</v>
      </c>
      <c r="V3091" s="259" t="s">
        <v>2504</v>
      </c>
      <c r="W3091" s="259">
        <v>2205805</v>
      </c>
    </row>
    <row r="3092" spans="21:23">
      <c r="U3092" s="259" t="s">
        <v>69</v>
      </c>
      <c r="V3092" s="259" t="s">
        <v>2520</v>
      </c>
      <c r="W3092" s="259">
        <v>2205854</v>
      </c>
    </row>
    <row r="3093" spans="21:23">
      <c r="U3093" s="259" t="s">
        <v>69</v>
      </c>
      <c r="V3093" s="259" t="s">
        <v>2535</v>
      </c>
      <c r="W3093" s="259">
        <v>2205904</v>
      </c>
    </row>
    <row r="3094" spans="21:23">
      <c r="U3094" s="259" t="s">
        <v>69</v>
      </c>
      <c r="V3094" s="259" t="s">
        <v>2551</v>
      </c>
      <c r="W3094" s="259">
        <v>2205953</v>
      </c>
    </row>
    <row r="3095" spans="21:23">
      <c r="U3095" s="259" t="s">
        <v>69</v>
      </c>
      <c r="V3095" s="259" t="s">
        <v>2565</v>
      </c>
      <c r="W3095" s="259">
        <v>2206001</v>
      </c>
    </row>
    <row r="3096" spans="21:23">
      <c r="U3096" s="259" t="s">
        <v>69</v>
      </c>
      <c r="V3096" s="259" t="s">
        <v>2580</v>
      </c>
      <c r="W3096" s="259">
        <v>2206050</v>
      </c>
    </row>
    <row r="3097" spans="21:23">
      <c r="U3097" s="259" t="s">
        <v>69</v>
      </c>
      <c r="V3097" s="259" t="s">
        <v>2596</v>
      </c>
      <c r="W3097" s="259">
        <v>2206100</v>
      </c>
    </row>
    <row r="3098" spans="21:23">
      <c r="U3098" s="259" t="s">
        <v>69</v>
      </c>
      <c r="V3098" s="259" t="s">
        <v>2612</v>
      </c>
      <c r="W3098" s="259">
        <v>2206209</v>
      </c>
    </row>
    <row r="3099" spans="21:23">
      <c r="U3099" s="259" t="s">
        <v>69</v>
      </c>
      <c r="V3099" s="259" t="s">
        <v>2624</v>
      </c>
      <c r="W3099" s="259">
        <v>2206308</v>
      </c>
    </row>
    <row r="3100" spans="21:23">
      <c r="U3100" s="259" t="s">
        <v>69</v>
      </c>
      <c r="V3100" s="259" t="s">
        <v>2639</v>
      </c>
      <c r="W3100" s="259">
        <v>2206357</v>
      </c>
    </row>
    <row r="3101" spans="21:23">
      <c r="U3101" s="259" t="s">
        <v>69</v>
      </c>
      <c r="V3101" s="259" t="s">
        <v>2652</v>
      </c>
      <c r="W3101" s="259">
        <v>2206407</v>
      </c>
    </row>
    <row r="3102" spans="21:23">
      <c r="U3102" s="259" t="s">
        <v>69</v>
      </c>
      <c r="V3102" s="259" t="s">
        <v>2666</v>
      </c>
      <c r="W3102" s="259">
        <v>2206506</v>
      </c>
    </row>
    <row r="3103" spans="21:23">
      <c r="U3103" s="259" t="s">
        <v>69</v>
      </c>
      <c r="V3103" s="259" t="s">
        <v>2680</v>
      </c>
      <c r="W3103" s="259">
        <v>2206605</v>
      </c>
    </row>
    <row r="3104" spans="21:23">
      <c r="U3104" s="259" t="s">
        <v>69</v>
      </c>
      <c r="V3104" s="259" t="s">
        <v>2696</v>
      </c>
      <c r="W3104" s="259">
        <v>2206654</v>
      </c>
    </row>
    <row r="3105" spans="21:23">
      <c r="U3105" s="259" t="s">
        <v>69</v>
      </c>
      <c r="V3105" s="259" t="s">
        <v>2711</v>
      </c>
      <c r="W3105" s="259">
        <v>2206670</v>
      </c>
    </row>
    <row r="3106" spans="21:23">
      <c r="U3106" s="259" t="s">
        <v>69</v>
      </c>
      <c r="V3106" s="259" t="s">
        <v>2727</v>
      </c>
      <c r="W3106" s="259">
        <v>2206696</v>
      </c>
    </row>
    <row r="3107" spans="21:23">
      <c r="U3107" s="259" t="s">
        <v>69</v>
      </c>
      <c r="V3107" s="259" t="s">
        <v>2742</v>
      </c>
      <c r="W3107" s="259">
        <v>2206704</v>
      </c>
    </row>
    <row r="3108" spans="21:23">
      <c r="U3108" s="259" t="s">
        <v>69</v>
      </c>
      <c r="V3108" s="259" t="s">
        <v>2757</v>
      </c>
      <c r="W3108" s="259">
        <v>2206720</v>
      </c>
    </row>
    <row r="3109" spans="21:23">
      <c r="U3109" s="259" t="s">
        <v>69</v>
      </c>
      <c r="V3109" s="259" t="s">
        <v>2773</v>
      </c>
      <c r="W3109" s="259">
        <v>2206753</v>
      </c>
    </row>
    <row r="3110" spans="21:23">
      <c r="U3110" s="259" t="s">
        <v>69</v>
      </c>
      <c r="V3110" s="259" t="s">
        <v>2789</v>
      </c>
      <c r="W3110" s="259">
        <v>2206803</v>
      </c>
    </row>
    <row r="3111" spans="21:23">
      <c r="U3111" s="259" t="s">
        <v>69</v>
      </c>
      <c r="V3111" s="259" t="s">
        <v>2804</v>
      </c>
      <c r="W3111" s="259">
        <v>2207959</v>
      </c>
    </row>
    <row r="3112" spans="21:23">
      <c r="U3112" s="259" t="s">
        <v>69</v>
      </c>
      <c r="V3112" s="259" t="s">
        <v>2819</v>
      </c>
      <c r="W3112" s="259">
        <v>2206902</v>
      </c>
    </row>
    <row r="3113" spans="21:23">
      <c r="U3113" s="259" t="s">
        <v>69</v>
      </c>
      <c r="V3113" s="259" t="s">
        <v>1973</v>
      </c>
      <c r="W3113" s="259">
        <v>2206951</v>
      </c>
    </row>
    <row r="3114" spans="21:23">
      <c r="U3114" s="259" t="s">
        <v>69</v>
      </c>
      <c r="V3114" s="259" t="s">
        <v>2844</v>
      </c>
      <c r="W3114" s="259">
        <v>2207009</v>
      </c>
    </row>
    <row r="3115" spans="21:23">
      <c r="U3115" s="259" t="s">
        <v>69</v>
      </c>
      <c r="V3115" s="259" t="s">
        <v>2857</v>
      </c>
      <c r="W3115" s="259">
        <v>2207108</v>
      </c>
    </row>
    <row r="3116" spans="21:23">
      <c r="U3116" s="259" t="s">
        <v>69</v>
      </c>
      <c r="V3116" s="259" t="s">
        <v>2870</v>
      </c>
      <c r="W3116" s="259">
        <v>2207207</v>
      </c>
    </row>
    <row r="3117" spans="21:23">
      <c r="U3117" s="259" t="s">
        <v>69</v>
      </c>
      <c r="V3117" s="259" t="s">
        <v>2882</v>
      </c>
      <c r="W3117" s="259">
        <v>2207306</v>
      </c>
    </row>
    <row r="3118" spans="21:23">
      <c r="U3118" s="259" t="s">
        <v>69</v>
      </c>
      <c r="V3118" s="259" t="s">
        <v>2895</v>
      </c>
      <c r="W3118" s="259">
        <v>2207355</v>
      </c>
    </row>
    <row r="3119" spans="21:23">
      <c r="U3119" s="259" t="s">
        <v>69</v>
      </c>
      <c r="V3119" s="259" t="s">
        <v>2907</v>
      </c>
      <c r="W3119" s="259">
        <v>2207405</v>
      </c>
    </row>
    <row r="3120" spans="21:23">
      <c r="U3120" s="259" t="s">
        <v>69</v>
      </c>
      <c r="V3120" s="259" t="s">
        <v>2920</v>
      </c>
      <c r="W3120" s="259">
        <v>2207504</v>
      </c>
    </row>
    <row r="3121" spans="21:23">
      <c r="U3121" s="259" t="s">
        <v>69</v>
      </c>
      <c r="V3121" s="259" t="s">
        <v>2931</v>
      </c>
      <c r="W3121" s="259">
        <v>2207553</v>
      </c>
    </row>
    <row r="3122" spans="21:23">
      <c r="U3122" s="259" t="s">
        <v>69</v>
      </c>
      <c r="V3122" s="259" t="s">
        <v>2943</v>
      </c>
      <c r="W3122" s="259">
        <v>2207603</v>
      </c>
    </row>
    <row r="3123" spans="21:23">
      <c r="U3123" s="259" t="s">
        <v>69</v>
      </c>
      <c r="V3123" s="259" t="s">
        <v>2955</v>
      </c>
      <c r="W3123" s="259">
        <v>2207702</v>
      </c>
    </row>
    <row r="3124" spans="21:23">
      <c r="U3124" s="259" t="s">
        <v>69</v>
      </c>
      <c r="V3124" s="259" t="s">
        <v>2967</v>
      </c>
      <c r="W3124" s="259">
        <v>2207751</v>
      </c>
    </row>
    <row r="3125" spans="21:23">
      <c r="U3125" s="259" t="s">
        <v>69</v>
      </c>
      <c r="V3125" s="259" t="s">
        <v>2979</v>
      </c>
      <c r="W3125" s="259">
        <v>2207777</v>
      </c>
    </row>
    <row r="3126" spans="21:23">
      <c r="U3126" s="259" t="s">
        <v>69</v>
      </c>
      <c r="V3126" s="259" t="s">
        <v>2991</v>
      </c>
      <c r="W3126" s="259">
        <v>2207793</v>
      </c>
    </row>
    <row r="3127" spans="21:23">
      <c r="U3127" s="259" t="s">
        <v>69</v>
      </c>
      <c r="V3127" s="259" t="s">
        <v>3004</v>
      </c>
      <c r="W3127" s="259">
        <v>2207801</v>
      </c>
    </row>
    <row r="3128" spans="21:23">
      <c r="U3128" s="259" t="s">
        <v>69</v>
      </c>
      <c r="V3128" s="259" t="s">
        <v>3017</v>
      </c>
      <c r="W3128" s="259">
        <v>2207850</v>
      </c>
    </row>
    <row r="3129" spans="21:23">
      <c r="U3129" s="259" t="s">
        <v>69</v>
      </c>
      <c r="V3129" s="259" t="s">
        <v>3029</v>
      </c>
      <c r="W3129" s="259">
        <v>2207900</v>
      </c>
    </row>
    <row r="3130" spans="21:23">
      <c r="U3130" s="259" t="s">
        <v>69</v>
      </c>
      <c r="V3130" s="259" t="s">
        <v>3042</v>
      </c>
      <c r="W3130" s="259">
        <v>2207934</v>
      </c>
    </row>
    <row r="3131" spans="21:23">
      <c r="U3131" s="259" t="s">
        <v>69</v>
      </c>
      <c r="V3131" s="259" t="s">
        <v>3053</v>
      </c>
      <c r="W3131" s="259">
        <v>2208007</v>
      </c>
    </row>
    <row r="3132" spans="21:23">
      <c r="U3132" s="259" t="s">
        <v>69</v>
      </c>
      <c r="V3132" s="259" t="s">
        <v>3066</v>
      </c>
      <c r="W3132" s="259">
        <v>2208106</v>
      </c>
    </row>
    <row r="3133" spans="21:23">
      <c r="U3133" s="259" t="s">
        <v>69</v>
      </c>
      <c r="V3133" s="259" t="s">
        <v>3077</v>
      </c>
      <c r="W3133" s="259">
        <v>2208205</v>
      </c>
    </row>
    <row r="3134" spans="21:23">
      <c r="U3134" s="259" t="s">
        <v>69</v>
      </c>
      <c r="V3134" s="259" t="s">
        <v>3090</v>
      </c>
      <c r="W3134" s="259">
        <v>2208304</v>
      </c>
    </row>
    <row r="3135" spans="21:23">
      <c r="U3135" s="259" t="s">
        <v>69</v>
      </c>
      <c r="V3135" s="259" t="s">
        <v>3102</v>
      </c>
      <c r="W3135" s="259">
        <v>2208403</v>
      </c>
    </row>
    <row r="3136" spans="21:23">
      <c r="U3136" s="259" t="s">
        <v>69</v>
      </c>
      <c r="V3136" s="259" t="s">
        <v>3115</v>
      </c>
      <c r="W3136" s="259">
        <v>2208502</v>
      </c>
    </row>
    <row r="3137" spans="21:23">
      <c r="U3137" s="259" t="s">
        <v>69</v>
      </c>
      <c r="V3137" s="259" t="s">
        <v>3127</v>
      </c>
      <c r="W3137" s="259">
        <v>2208551</v>
      </c>
    </row>
    <row r="3138" spans="21:23">
      <c r="U3138" s="259" t="s">
        <v>69</v>
      </c>
      <c r="V3138" s="259" t="s">
        <v>3138</v>
      </c>
      <c r="W3138" s="259">
        <v>2208601</v>
      </c>
    </row>
    <row r="3139" spans="21:23">
      <c r="U3139" s="259" t="s">
        <v>69</v>
      </c>
      <c r="V3139" s="259" t="s">
        <v>3150</v>
      </c>
      <c r="W3139" s="259">
        <v>2208650</v>
      </c>
    </row>
    <row r="3140" spans="21:23">
      <c r="U3140" s="259" t="s">
        <v>69</v>
      </c>
      <c r="V3140" s="259" t="s">
        <v>3161</v>
      </c>
      <c r="W3140" s="259">
        <v>2208700</v>
      </c>
    </row>
    <row r="3141" spans="21:23">
      <c r="U3141" s="259" t="s">
        <v>69</v>
      </c>
      <c r="V3141" s="259" t="s">
        <v>3172</v>
      </c>
      <c r="W3141" s="259">
        <v>2208809</v>
      </c>
    </row>
    <row r="3142" spans="21:23">
      <c r="U3142" s="259" t="s">
        <v>69</v>
      </c>
      <c r="V3142" s="259" t="s">
        <v>3183</v>
      </c>
      <c r="W3142" s="259">
        <v>2208858</v>
      </c>
    </row>
    <row r="3143" spans="21:23">
      <c r="U3143" s="259" t="s">
        <v>69</v>
      </c>
      <c r="V3143" s="259" t="s">
        <v>3195</v>
      </c>
      <c r="W3143" s="259">
        <v>2208874</v>
      </c>
    </row>
    <row r="3144" spans="21:23">
      <c r="U3144" s="259" t="s">
        <v>69</v>
      </c>
      <c r="V3144" s="259" t="s">
        <v>3207</v>
      </c>
      <c r="W3144" s="259">
        <v>2208908</v>
      </c>
    </row>
    <row r="3145" spans="21:23">
      <c r="U3145" s="259" t="s">
        <v>69</v>
      </c>
      <c r="V3145" s="259" t="s">
        <v>3219</v>
      </c>
      <c r="W3145" s="259">
        <v>2209005</v>
      </c>
    </row>
    <row r="3146" spans="21:23">
      <c r="U3146" s="259" t="s">
        <v>69</v>
      </c>
      <c r="V3146" s="259" t="s">
        <v>3230</v>
      </c>
      <c r="W3146" s="259">
        <v>2209104</v>
      </c>
    </row>
    <row r="3147" spans="21:23">
      <c r="U3147" s="259" t="s">
        <v>69</v>
      </c>
      <c r="V3147" s="259" t="s">
        <v>3241</v>
      </c>
      <c r="W3147" s="259">
        <v>2209153</v>
      </c>
    </row>
    <row r="3148" spans="21:23">
      <c r="U3148" s="259" t="s">
        <v>69</v>
      </c>
      <c r="V3148" s="259" t="s">
        <v>2869</v>
      </c>
      <c r="W3148" s="259">
        <v>2209203</v>
      </c>
    </row>
    <row r="3149" spans="21:23">
      <c r="U3149" s="259" t="s">
        <v>69</v>
      </c>
      <c r="V3149" s="259" t="s">
        <v>3261</v>
      </c>
      <c r="W3149" s="259">
        <v>2209302</v>
      </c>
    </row>
    <row r="3150" spans="21:23">
      <c r="U3150" s="259" t="s">
        <v>69</v>
      </c>
      <c r="V3150" s="259" t="s">
        <v>3273</v>
      </c>
      <c r="W3150" s="259">
        <v>2209377</v>
      </c>
    </row>
    <row r="3151" spans="21:23">
      <c r="U3151" s="259" t="s">
        <v>69</v>
      </c>
      <c r="V3151" s="259" t="s">
        <v>3284</v>
      </c>
      <c r="W3151" s="259">
        <v>2209351</v>
      </c>
    </row>
    <row r="3152" spans="21:23">
      <c r="U3152" s="259" t="s">
        <v>69</v>
      </c>
      <c r="V3152" s="259" t="s">
        <v>3296</v>
      </c>
      <c r="W3152" s="259">
        <v>2209401</v>
      </c>
    </row>
    <row r="3153" spans="21:23">
      <c r="U3153" s="259" t="s">
        <v>69</v>
      </c>
      <c r="V3153" s="259" t="s">
        <v>3308</v>
      </c>
      <c r="W3153" s="259">
        <v>2209450</v>
      </c>
    </row>
    <row r="3154" spans="21:23">
      <c r="U3154" s="259" t="s">
        <v>69</v>
      </c>
      <c r="V3154" s="259" t="s">
        <v>3319</v>
      </c>
      <c r="W3154" s="259">
        <v>2209500</v>
      </c>
    </row>
    <row r="3155" spans="21:23">
      <c r="U3155" s="259" t="s">
        <v>69</v>
      </c>
      <c r="V3155" s="259" t="s">
        <v>3330</v>
      </c>
      <c r="W3155" s="259">
        <v>2209559</v>
      </c>
    </row>
    <row r="3156" spans="21:23">
      <c r="U3156" s="259" t="s">
        <v>69</v>
      </c>
      <c r="V3156" s="259" t="s">
        <v>3341</v>
      </c>
      <c r="W3156" s="259">
        <v>2209609</v>
      </c>
    </row>
    <row r="3157" spans="21:23">
      <c r="U3157" s="259" t="s">
        <v>69</v>
      </c>
      <c r="V3157" s="259" t="s">
        <v>3351</v>
      </c>
      <c r="W3157" s="259">
        <v>2209658</v>
      </c>
    </row>
    <row r="3158" spans="21:23">
      <c r="U3158" s="259" t="s">
        <v>69</v>
      </c>
      <c r="V3158" s="259" t="s">
        <v>3361</v>
      </c>
      <c r="W3158" s="259">
        <v>2209708</v>
      </c>
    </row>
    <row r="3159" spans="21:23">
      <c r="U3159" s="259" t="s">
        <v>69</v>
      </c>
      <c r="V3159" s="259" t="s">
        <v>3370</v>
      </c>
      <c r="W3159" s="259">
        <v>2209757</v>
      </c>
    </row>
    <row r="3160" spans="21:23">
      <c r="U3160" s="259" t="s">
        <v>69</v>
      </c>
      <c r="V3160" s="259" t="s">
        <v>3380</v>
      </c>
      <c r="W3160" s="259">
        <v>2209807</v>
      </c>
    </row>
    <row r="3161" spans="21:23">
      <c r="U3161" s="259" t="s">
        <v>69</v>
      </c>
      <c r="V3161" s="259" t="s">
        <v>3390</v>
      </c>
      <c r="W3161" s="259">
        <v>2209856</v>
      </c>
    </row>
    <row r="3162" spans="21:23">
      <c r="U3162" s="259" t="s">
        <v>69</v>
      </c>
      <c r="V3162" s="259" t="s">
        <v>3400</v>
      </c>
      <c r="W3162" s="259">
        <v>2209872</v>
      </c>
    </row>
    <row r="3163" spans="21:23">
      <c r="U3163" s="259" t="s">
        <v>69</v>
      </c>
      <c r="V3163" s="259" t="s">
        <v>3410</v>
      </c>
      <c r="W3163" s="259">
        <v>2209906</v>
      </c>
    </row>
    <row r="3164" spans="21:23">
      <c r="U3164" s="259" t="s">
        <v>69</v>
      </c>
      <c r="V3164" s="259" t="s">
        <v>3420</v>
      </c>
      <c r="W3164" s="259">
        <v>2209955</v>
      </c>
    </row>
    <row r="3165" spans="21:23">
      <c r="U3165" s="259" t="s">
        <v>69</v>
      </c>
      <c r="V3165" s="259" t="s">
        <v>3429</v>
      </c>
      <c r="W3165" s="259">
        <v>2209971</v>
      </c>
    </row>
    <row r="3166" spans="21:23">
      <c r="U3166" s="259" t="s">
        <v>69</v>
      </c>
      <c r="V3166" s="259" t="s">
        <v>3439</v>
      </c>
      <c r="W3166" s="259">
        <v>2210003</v>
      </c>
    </row>
    <row r="3167" spans="21:23">
      <c r="U3167" s="259" t="s">
        <v>69</v>
      </c>
      <c r="V3167" s="259" t="s">
        <v>3448</v>
      </c>
      <c r="W3167" s="259">
        <v>2210052</v>
      </c>
    </row>
    <row r="3168" spans="21:23">
      <c r="U3168" s="259" t="s">
        <v>69</v>
      </c>
      <c r="V3168" s="259" t="s">
        <v>3457</v>
      </c>
      <c r="W3168" s="259">
        <v>2210102</v>
      </c>
    </row>
    <row r="3169" spans="21:23">
      <c r="U3169" s="259" t="s">
        <v>69</v>
      </c>
      <c r="V3169" s="259" t="s">
        <v>3467</v>
      </c>
      <c r="W3169" s="259">
        <v>2210201</v>
      </c>
    </row>
    <row r="3170" spans="21:23">
      <c r="U3170" s="259" t="s">
        <v>69</v>
      </c>
      <c r="V3170" s="259" t="s">
        <v>3476</v>
      </c>
      <c r="W3170" s="259">
        <v>2210300</v>
      </c>
    </row>
    <row r="3171" spans="21:23">
      <c r="U3171" s="259" t="s">
        <v>69</v>
      </c>
      <c r="V3171" s="259" t="s">
        <v>3486</v>
      </c>
      <c r="W3171" s="259">
        <v>2210359</v>
      </c>
    </row>
    <row r="3172" spans="21:23">
      <c r="U3172" s="259" t="s">
        <v>69</v>
      </c>
      <c r="V3172" s="259" t="s">
        <v>3496</v>
      </c>
      <c r="W3172" s="259">
        <v>2210375</v>
      </c>
    </row>
    <row r="3173" spans="21:23">
      <c r="U3173" s="259" t="s">
        <v>69</v>
      </c>
      <c r="V3173" s="259" t="s">
        <v>3505</v>
      </c>
      <c r="W3173" s="259">
        <v>2210383</v>
      </c>
    </row>
    <row r="3174" spans="21:23">
      <c r="U3174" s="259" t="s">
        <v>69</v>
      </c>
      <c r="V3174" s="259" t="s">
        <v>3515</v>
      </c>
      <c r="W3174" s="259">
        <v>2210391</v>
      </c>
    </row>
    <row r="3175" spans="21:23">
      <c r="U3175" s="259" t="s">
        <v>69</v>
      </c>
      <c r="V3175" s="259" t="s">
        <v>3525</v>
      </c>
      <c r="W3175" s="259">
        <v>2210409</v>
      </c>
    </row>
    <row r="3176" spans="21:23">
      <c r="U3176" s="259" t="s">
        <v>69</v>
      </c>
      <c r="V3176" s="259" t="s">
        <v>3535</v>
      </c>
      <c r="W3176" s="259">
        <v>2210508</v>
      </c>
    </row>
    <row r="3177" spans="21:23">
      <c r="U3177" s="259" t="s">
        <v>69</v>
      </c>
      <c r="V3177" s="259" t="s">
        <v>3545</v>
      </c>
      <c r="W3177" s="259">
        <v>2210607</v>
      </c>
    </row>
    <row r="3178" spans="21:23">
      <c r="U3178" s="259" t="s">
        <v>69</v>
      </c>
      <c r="V3178" s="259" t="s">
        <v>3553</v>
      </c>
      <c r="W3178" s="259">
        <v>2210623</v>
      </c>
    </row>
    <row r="3179" spans="21:23">
      <c r="U3179" s="259" t="s">
        <v>69</v>
      </c>
      <c r="V3179" s="259" t="s">
        <v>3563</v>
      </c>
      <c r="W3179" s="259">
        <v>2210631</v>
      </c>
    </row>
    <row r="3180" spans="21:23">
      <c r="U3180" s="259" t="s">
        <v>69</v>
      </c>
      <c r="V3180" s="259" t="s">
        <v>3573</v>
      </c>
      <c r="W3180" s="259">
        <v>2210656</v>
      </c>
    </row>
    <row r="3181" spans="21:23">
      <c r="U3181" s="259" t="s">
        <v>69</v>
      </c>
      <c r="V3181" s="259" t="s">
        <v>3583</v>
      </c>
      <c r="W3181" s="259">
        <v>2210706</v>
      </c>
    </row>
    <row r="3182" spans="21:23">
      <c r="U3182" s="259" t="s">
        <v>69</v>
      </c>
      <c r="V3182" s="259" t="s">
        <v>3593</v>
      </c>
      <c r="W3182" s="259">
        <v>2210805</v>
      </c>
    </row>
    <row r="3183" spans="21:23">
      <c r="U3183" s="259" t="s">
        <v>69</v>
      </c>
      <c r="V3183" s="259" t="s">
        <v>3602</v>
      </c>
      <c r="W3183" s="259">
        <v>2210904</v>
      </c>
    </row>
    <row r="3184" spans="21:23">
      <c r="U3184" s="259" t="s">
        <v>69</v>
      </c>
      <c r="V3184" s="259" t="s">
        <v>3611</v>
      </c>
      <c r="W3184" s="259">
        <v>2210938</v>
      </c>
    </row>
    <row r="3185" spans="21:23">
      <c r="U3185" s="259" t="s">
        <v>69</v>
      </c>
      <c r="V3185" s="259" t="s">
        <v>3620</v>
      </c>
      <c r="W3185" s="259">
        <v>2210953</v>
      </c>
    </row>
    <row r="3186" spans="21:23">
      <c r="U3186" s="259" t="s">
        <v>69</v>
      </c>
      <c r="V3186" s="259" t="s">
        <v>3630</v>
      </c>
      <c r="W3186" s="259">
        <v>2210979</v>
      </c>
    </row>
    <row r="3187" spans="21:23">
      <c r="U3187" s="259" t="s">
        <v>69</v>
      </c>
      <c r="V3187" s="259" t="s">
        <v>3640</v>
      </c>
      <c r="W3187" s="259">
        <v>2211001</v>
      </c>
    </row>
    <row r="3188" spans="21:23">
      <c r="U3188" s="259" t="s">
        <v>69</v>
      </c>
      <c r="V3188" s="259" t="s">
        <v>3649</v>
      </c>
      <c r="W3188" s="259">
        <v>2211100</v>
      </c>
    </row>
    <row r="3189" spans="21:23">
      <c r="U3189" s="259" t="s">
        <v>69</v>
      </c>
      <c r="V3189" s="259" t="s">
        <v>3658</v>
      </c>
      <c r="W3189" s="259">
        <v>2211209</v>
      </c>
    </row>
    <row r="3190" spans="21:23">
      <c r="U3190" s="259" t="s">
        <v>69</v>
      </c>
      <c r="V3190" s="259" t="s">
        <v>3667</v>
      </c>
      <c r="W3190" s="259">
        <v>2211308</v>
      </c>
    </row>
    <row r="3191" spans="21:23">
      <c r="U3191" s="259" t="s">
        <v>69</v>
      </c>
      <c r="V3191" s="259" t="s">
        <v>3674</v>
      </c>
      <c r="W3191" s="259">
        <v>2211357</v>
      </c>
    </row>
    <row r="3192" spans="21:23">
      <c r="U3192" s="259" t="s">
        <v>69</v>
      </c>
      <c r="V3192" s="259" t="s">
        <v>2767</v>
      </c>
      <c r="W3192" s="259">
        <v>2211407</v>
      </c>
    </row>
    <row r="3193" spans="21:23">
      <c r="U3193" s="259" t="s">
        <v>69</v>
      </c>
      <c r="V3193" s="259" t="s">
        <v>3691</v>
      </c>
      <c r="W3193" s="259">
        <v>2211506</v>
      </c>
    </row>
    <row r="3194" spans="21:23">
      <c r="U3194" s="259" t="s">
        <v>69</v>
      </c>
      <c r="V3194" s="259" t="s">
        <v>3699</v>
      </c>
      <c r="W3194" s="259">
        <v>2211605</v>
      </c>
    </row>
    <row r="3195" spans="21:23">
      <c r="U3195" s="259" t="s">
        <v>69</v>
      </c>
      <c r="V3195" s="259" t="s">
        <v>3707</v>
      </c>
      <c r="W3195" s="259">
        <v>2211704</v>
      </c>
    </row>
    <row r="3196" spans="21:23">
      <c r="U3196" s="259" t="s">
        <v>71</v>
      </c>
      <c r="V3196" s="259" t="s">
        <v>103</v>
      </c>
      <c r="W3196" s="259">
        <v>4100103</v>
      </c>
    </row>
    <row r="3197" spans="21:23">
      <c r="U3197" s="259" t="s">
        <v>71</v>
      </c>
      <c r="V3197" s="259" t="s">
        <v>129</v>
      </c>
      <c r="W3197" s="259">
        <v>4100202</v>
      </c>
    </row>
    <row r="3198" spans="21:23">
      <c r="U3198" s="259" t="s">
        <v>71</v>
      </c>
      <c r="V3198" s="259" t="s">
        <v>155</v>
      </c>
      <c r="W3198" s="259">
        <v>4100301</v>
      </c>
    </row>
    <row r="3199" spans="21:23">
      <c r="U3199" s="259" t="s">
        <v>71</v>
      </c>
      <c r="V3199" s="259" t="s">
        <v>180</v>
      </c>
      <c r="W3199" s="259">
        <v>4100400</v>
      </c>
    </row>
    <row r="3200" spans="21:23">
      <c r="U3200" s="259" t="s">
        <v>71</v>
      </c>
      <c r="V3200" s="259" t="s">
        <v>206</v>
      </c>
      <c r="W3200" s="259">
        <v>4100459</v>
      </c>
    </row>
    <row r="3201" spans="21:23">
      <c r="U3201" s="259" t="s">
        <v>71</v>
      </c>
      <c r="V3201" s="259" t="s">
        <v>160</v>
      </c>
      <c r="W3201" s="259">
        <v>4128625</v>
      </c>
    </row>
    <row r="3202" spans="21:23">
      <c r="U3202" s="259" t="s">
        <v>71</v>
      </c>
      <c r="V3202" s="259" t="s">
        <v>256</v>
      </c>
      <c r="W3202" s="259">
        <v>4100608</v>
      </c>
    </row>
    <row r="3203" spans="21:23">
      <c r="U3203" s="259" t="s">
        <v>71</v>
      </c>
      <c r="V3203" s="259" t="s">
        <v>281</v>
      </c>
      <c r="W3203" s="259">
        <v>4100707</v>
      </c>
    </row>
    <row r="3204" spans="21:23">
      <c r="U3204" s="259" t="s">
        <v>71</v>
      </c>
      <c r="V3204" s="259" t="s">
        <v>307</v>
      </c>
      <c r="W3204" s="259">
        <v>4100509</v>
      </c>
    </row>
    <row r="3205" spans="21:23">
      <c r="U3205" s="259" t="s">
        <v>71</v>
      </c>
      <c r="V3205" s="259" t="s">
        <v>333</v>
      </c>
      <c r="W3205" s="259">
        <v>4100806</v>
      </c>
    </row>
    <row r="3206" spans="21:23">
      <c r="U3206" s="259" t="s">
        <v>71</v>
      </c>
      <c r="V3206" s="259" t="s">
        <v>358</v>
      </c>
      <c r="W3206" s="259">
        <v>4100905</v>
      </c>
    </row>
    <row r="3207" spans="21:23">
      <c r="U3207" s="259" t="s">
        <v>71</v>
      </c>
      <c r="V3207" s="259" t="s">
        <v>382</v>
      </c>
      <c r="W3207" s="259">
        <v>4101002</v>
      </c>
    </row>
    <row r="3208" spans="21:23">
      <c r="U3208" s="259" t="s">
        <v>71</v>
      </c>
      <c r="V3208" s="259" t="s">
        <v>407</v>
      </c>
      <c r="W3208" s="259">
        <v>4101051</v>
      </c>
    </row>
    <row r="3209" spans="21:23">
      <c r="U3209" s="259" t="s">
        <v>71</v>
      </c>
      <c r="V3209" s="259" t="s">
        <v>432</v>
      </c>
      <c r="W3209" s="259">
        <v>4101101</v>
      </c>
    </row>
    <row r="3210" spans="21:23">
      <c r="U3210" s="259" t="s">
        <v>71</v>
      </c>
      <c r="V3210" s="259" t="s">
        <v>457</v>
      </c>
      <c r="W3210" s="259">
        <v>4101150</v>
      </c>
    </row>
    <row r="3211" spans="21:23">
      <c r="U3211" s="259" t="s">
        <v>71</v>
      </c>
      <c r="V3211" s="259" t="s">
        <v>483</v>
      </c>
      <c r="W3211" s="259">
        <v>4101200</v>
      </c>
    </row>
    <row r="3212" spans="21:23">
      <c r="U3212" s="259" t="s">
        <v>71</v>
      </c>
      <c r="V3212" s="259" t="s">
        <v>507</v>
      </c>
      <c r="W3212" s="259">
        <v>4101309</v>
      </c>
    </row>
    <row r="3213" spans="21:23">
      <c r="U3213" s="259" t="s">
        <v>71</v>
      </c>
      <c r="V3213" s="259" t="s">
        <v>530</v>
      </c>
      <c r="W3213" s="259">
        <v>4101408</v>
      </c>
    </row>
    <row r="3214" spans="21:23">
      <c r="U3214" s="259" t="s">
        <v>71</v>
      </c>
      <c r="V3214" s="259" t="s">
        <v>553</v>
      </c>
      <c r="W3214" s="259">
        <v>4101507</v>
      </c>
    </row>
    <row r="3215" spans="21:23">
      <c r="U3215" s="259" t="s">
        <v>71</v>
      </c>
      <c r="V3215" s="259" t="s">
        <v>576</v>
      </c>
      <c r="W3215" s="259">
        <v>4101606</v>
      </c>
    </row>
    <row r="3216" spans="21:23">
      <c r="U3216" s="259" t="s">
        <v>71</v>
      </c>
      <c r="V3216" s="259" t="s">
        <v>599</v>
      </c>
      <c r="W3216" s="259">
        <v>4101655</v>
      </c>
    </row>
    <row r="3217" spans="21:23">
      <c r="U3217" s="259" t="s">
        <v>71</v>
      </c>
      <c r="V3217" s="259" t="s">
        <v>406</v>
      </c>
      <c r="W3217" s="259">
        <v>4101705</v>
      </c>
    </row>
    <row r="3218" spans="21:23">
      <c r="U3218" s="259" t="s">
        <v>71</v>
      </c>
      <c r="V3218" s="259" t="s">
        <v>643</v>
      </c>
      <c r="W3218" s="259">
        <v>4101804</v>
      </c>
    </row>
    <row r="3219" spans="21:23">
      <c r="U3219" s="259" t="s">
        <v>71</v>
      </c>
      <c r="V3219" s="259" t="s">
        <v>664</v>
      </c>
      <c r="W3219" s="259">
        <v>4101853</v>
      </c>
    </row>
    <row r="3220" spans="21:23">
      <c r="U3220" s="259" t="s">
        <v>71</v>
      </c>
      <c r="V3220" s="259" t="s">
        <v>686</v>
      </c>
      <c r="W3220" s="259">
        <v>4101903</v>
      </c>
    </row>
    <row r="3221" spans="21:23">
      <c r="U3221" s="259" t="s">
        <v>71</v>
      </c>
      <c r="V3221" s="259" t="s">
        <v>705</v>
      </c>
      <c r="W3221" s="259">
        <v>4102000</v>
      </c>
    </row>
    <row r="3222" spans="21:23">
      <c r="U3222" s="259" t="s">
        <v>71</v>
      </c>
      <c r="V3222" s="259" t="s">
        <v>728</v>
      </c>
      <c r="W3222" s="259">
        <v>4102109</v>
      </c>
    </row>
    <row r="3223" spans="21:23">
      <c r="U3223" s="259" t="s">
        <v>71</v>
      </c>
      <c r="V3223" s="259" t="s">
        <v>167</v>
      </c>
      <c r="W3223" s="259">
        <v>4102208</v>
      </c>
    </row>
    <row r="3224" spans="21:23">
      <c r="U3224" s="259" t="s">
        <v>71</v>
      </c>
      <c r="V3224" s="259" t="s">
        <v>771</v>
      </c>
      <c r="W3224" s="259">
        <v>4102307</v>
      </c>
    </row>
    <row r="3225" spans="21:23">
      <c r="U3225" s="259" t="s">
        <v>71</v>
      </c>
      <c r="V3225" s="259" t="s">
        <v>354</v>
      </c>
      <c r="W3225" s="259">
        <v>4102406</v>
      </c>
    </row>
    <row r="3226" spans="21:23">
      <c r="U3226" s="259" t="s">
        <v>71</v>
      </c>
      <c r="V3226" s="259" t="s">
        <v>814</v>
      </c>
      <c r="W3226" s="259">
        <v>4102505</v>
      </c>
    </row>
    <row r="3227" spans="21:23">
      <c r="U3227" s="259" t="s">
        <v>71</v>
      </c>
      <c r="V3227" s="259" t="s">
        <v>835</v>
      </c>
      <c r="W3227" s="259">
        <v>4102703</v>
      </c>
    </row>
    <row r="3228" spans="21:23">
      <c r="U3228" s="259" t="s">
        <v>71</v>
      </c>
      <c r="V3228" s="259" t="s">
        <v>858</v>
      </c>
      <c r="W3228" s="259">
        <v>4102604</v>
      </c>
    </row>
    <row r="3229" spans="21:23">
      <c r="U3229" s="259" t="s">
        <v>71</v>
      </c>
      <c r="V3229" s="259" t="s">
        <v>879</v>
      </c>
      <c r="W3229" s="259">
        <v>4102752</v>
      </c>
    </row>
    <row r="3230" spans="21:23">
      <c r="U3230" s="259" t="s">
        <v>71</v>
      </c>
      <c r="V3230" s="259" t="s">
        <v>902</v>
      </c>
      <c r="W3230" s="259">
        <v>4102802</v>
      </c>
    </row>
    <row r="3231" spans="21:23">
      <c r="U3231" s="259" t="s">
        <v>71</v>
      </c>
      <c r="V3231" s="259" t="s">
        <v>925</v>
      </c>
      <c r="W3231" s="259">
        <v>4102901</v>
      </c>
    </row>
    <row r="3232" spans="21:23">
      <c r="U3232" s="259" t="s">
        <v>71</v>
      </c>
      <c r="V3232" s="259" t="s">
        <v>399</v>
      </c>
      <c r="W3232" s="259">
        <v>4103008</v>
      </c>
    </row>
    <row r="3233" spans="21:23">
      <c r="U3233" s="259" t="s">
        <v>71</v>
      </c>
      <c r="V3233" s="259" t="s">
        <v>970</v>
      </c>
      <c r="W3233" s="259">
        <v>4103024</v>
      </c>
    </row>
    <row r="3234" spans="21:23">
      <c r="U3234" s="259" t="s">
        <v>71</v>
      </c>
      <c r="V3234" s="259" t="s">
        <v>992</v>
      </c>
      <c r="W3234" s="259">
        <v>4103040</v>
      </c>
    </row>
    <row r="3235" spans="21:23">
      <c r="U3235" s="259" t="s">
        <v>71</v>
      </c>
      <c r="V3235" s="259" t="s">
        <v>1015</v>
      </c>
      <c r="W3235" s="259">
        <v>4103057</v>
      </c>
    </row>
    <row r="3236" spans="21:23">
      <c r="U3236" s="259" t="s">
        <v>71</v>
      </c>
      <c r="V3236" s="259" t="s">
        <v>1037</v>
      </c>
      <c r="W3236" s="259">
        <v>4103107</v>
      </c>
    </row>
    <row r="3237" spans="21:23">
      <c r="U3237" s="259" t="s">
        <v>71</v>
      </c>
      <c r="V3237" s="259" t="s">
        <v>1059</v>
      </c>
      <c r="W3237" s="259">
        <v>4103156</v>
      </c>
    </row>
    <row r="3238" spans="21:23">
      <c r="U3238" s="259" t="s">
        <v>71</v>
      </c>
      <c r="V3238" s="259" t="s">
        <v>834</v>
      </c>
      <c r="W3238" s="259">
        <v>4103206</v>
      </c>
    </row>
    <row r="3239" spans="21:23">
      <c r="U3239" s="259" t="s">
        <v>71</v>
      </c>
      <c r="V3239" s="259" t="s">
        <v>1103</v>
      </c>
      <c r="W3239" s="259">
        <v>4103222</v>
      </c>
    </row>
    <row r="3240" spans="21:23">
      <c r="U3240" s="259" t="s">
        <v>71</v>
      </c>
      <c r="V3240" s="259" t="s">
        <v>1126</v>
      </c>
      <c r="W3240" s="259">
        <v>4103305</v>
      </c>
    </row>
    <row r="3241" spans="21:23">
      <c r="U3241" s="259" t="s">
        <v>71</v>
      </c>
      <c r="V3241" s="259" t="s">
        <v>1149</v>
      </c>
      <c r="W3241" s="259">
        <v>4103354</v>
      </c>
    </row>
    <row r="3242" spans="21:23">
      <c r="U3242" s="259" t="s">
        <v>71</v>
      </c>
      <c r="V3242" s="259" t="s">
        <v>1172</v>
      </c>
      <c r="W3242" s="259">
        <v>4103370</v>
      </c>
    </row>
    <row r="3243" spans="21:23">
      <c r="U3243" s="259" t="s">
        <v>71</v>
      </c>
      <c r="V3243" s="259" t="s">
        <v>1195</v>
      </c>
      <c r="W3243" s="259">
        <v>4103404</v>
      </c>
    </row>
    <row r="3244" spans="21:23">
      <c r="U3244" s="259" t="s">
        <v>71</v>
      </c>
      <c r="V3244" s="259" t="s">
        <v>1217</v>
      </c>
      <c r="W3244" s="259">
        <v>4103453</v>
      </c>
    </row>
    <row r="3245" spans="21:23">
      <c r="U3245" s="259" t="s">
        <v>71</v>
      </c>
      <c r="V3245" s="259" t="s">
        <v>1238</v>
      </c>
      <c r="W3245" s="259">
        <v>4103479</v>
      </c>
    </row>
    <row r="3246" spans="21:23">
      <c r="U3246" s="259" t="s">
        <v>71</v>
      </c>
      <c r="V3246" s="259" t="s">
        <v>1261</v>
      </c>
      <c r="W3246" s="259">
        <v>4103503</v>
      </c>
    </row>
    <row r="3247" spans="21:23">
      <c r="U3247" s="259" t="s">
        <v>71</v>
      </c>
      <c r="V3247" s="259" t="s">
        <v>1283</v>
      </c>
      <c r="W3247" s="259">
        <v>4103602</v>
      </c>
    </row>
    <row r="3248" spans="21:23">
      <c r="U3248" s="259" t="s">
        <v>71</v>
      </c>
      <c r="V3248" s="259" t="s">
        <v>1305</v>
      </c>
      <c r="W3248" s="259">
        <v>4103701</v>
      </c>
    </row>
    <row r="3249" spans="21:23">
      <c r="U3249" s="259" t="s">
        <v>71</v>
      </c>
      <c r="V3249" s="259" t="s">
        <v>1327</v>
      </c>
      <c r="W3249" s="259">
        <v>4103800</v>
      </c>
    </row>
    <row r="3250" spans="21:23">
      <c r="U3250" s="259" t="s">
        <v>71</v>
      </c>
      <c r="V3250" s="259" t="s">
        <v>1349</v>
      </c>
      <c r="W3250" s="259">
        <v>4103909</v>
      </c>
    </row>
    <row r="3251" spans="21:23">
      <c r="U3251" s="259" t="s">
        <v>71</v>
      </c>
      <c r="V3251" s="259" t="s">
        <v>1370</v>
      </c>
      <c r="W3251" s="259">
        <v>4103958</v>
      </c>
    </row>
    <row r="3252" spans="21:23">
      <c r="U3252" s="259" t="s">
        <v>71</v>
      </c>
      <c r="V3252" s="259" t="s">
        <v>1392</v>
      </c>
      <c r="W3252" s="259">
        <v>4104006</v>
      </c>
    </row>
    <row r="3253" spans="21:23">
      <c r="U3253" s="259" t="s">
        <v>71</v>
      </c>
      <c r="V3253" s="259" t="s">
        <v>1414</v>
      </c>
      <c r="W3253" s="259">
        <v>4104055</v>
      </c>
    </row>
    <row r="3254" spans="21:23">
      <c r="U3254" s="259" t="s">
        <v>71</v>
      </c>
      <c r="V3254" s="259" t="s">
        <v>1435</v>
      </c>
      <c r="W3254" s="259">
        <v>4104105</v>
      </c>
    </row>
    <row r="3255" spans="21:23">
      <c r="U3255" s="259" t="s">
        <v>71</v>
      </c>
      <c r="V3255" s="259" t="s">
        <v>1457</v>
      </c>
      <c r="W3255" s="259">
        <v>4104204</v>
      </c>
    </row>
    <row r="3256" spans="21:23">
      <c r="U3256" s="259" t="s">
        <v>71</v>
      </c>
      <c r="V3256" s="259" t="s">
        <v>1477</v>
      </c>
      <c r="W3256" s="259">
        <v>4104253</v>
      </c>
    </row>
    <row r="3257" spans="21:23">
      <c r="U3257" s="259" t="s">
        <v>71</v>
      </c>
      <c r="V3257" s="259" t="s">
        <v>1499</v>
      </c>
      <c r="W3257" s="259">
        <v>4104303</v>
      </c>
    </row>
    <row r="3258" spans="21:23">
      <c r="U3258" s="259" t="s">
        <v>71</v>
      </c>
      <c r="V3258" s="259" t="s">
        <v>1519</v>
      </c>
      <c r="W3258" s="259">
        <v>4104402</v>
      </c>
    </row>
    <row r="3259" spans="21:23">
      <c r="U3259" s="259" t="s">
        <v>71</v>
      </c>
      <c r="V3259" s="259" t="s">
        <v>1540</v>
      </c>
      <c r="W3259" s="259">
        <v>4104428</v>
      </c>
    </row>
    <row r="3260" spans="21:23">
      <c r="U3260" s="259" t="s">
        <v>71</v>
      </c>
      <c r="V3260" s="259" t="s">
        <v>486</v>
      </c>
      <c r="W3260" s="259">
        <v>4104451</v>
      </c>
    </row>
    <row r="3261" spans="21:23">
      <c r="U3261" s="259" t="s">
        <v>71</v>
      </c>
      <c r="V3261" s="259" t="s">
        <v>877</v>
      </c>
      <c r="W3261" s="259">
        <v>4104501</v>
      </c>
    </row>
    <row r="3262" spans="21:23">
      <c r="U3262" s="259" t="s">
        <v>71</v>
      </c>
      <c r="V3262" s="259" t="s">
        <v>1600</v>
      </c>
      <c r="W3262" s="259">
        <v>4104600</v>
      </c>
    </row>
    <row r="3263" spans="21:23">
      <c r="U3263" s="259" t="s">
        <v>71</v>
      </c>
      <c r="V3263" s="259" t="s">
        <v>1620</v>
      </c>
      <c r="W3263" s="259">
        <v>4104659</v>
      </c>
    </row>
    <row r="3264" spans="21:23">
      <c r="U3264" s="259" t="s">
        <v>71</v>
      </c>
      <c r="V3264" s="259" t="s">
        <v>1641</v>
      </c>
      <c r="W3264" s="259">
        <v>4104709</v>
      </c>
    </row>
    <row r="3265" spans="21:23">
      <c r="U3265" s="259" t="s">
        <v>71</v>
      </c>
      <c r="V3265" s="259" t="s">
        <v>1028</v>
      </c>
      <c r="W3265" s="259">
        <v>4104808</v>
      </c>
    </row>
    <row r="3266" spans="21:23">
      <c r="U3266" s="259" t="s">
        <v>71</v>
      </c>
      <c r="V3266" s="259" t="s">
        <v>1682</v>
      </c>
      <c r="W3266" s="259">
        <v>4104907</v>
      </c>
    </row>
    <row r="3267" spans="21:23">
      <c r="U3267" s="259" t="s">
        <v>71</v>
      </c>
      <c r="V3267" s="259" t="s">
        <v>1546</v>
      </c>
      <c r="W3267" s="259">
        <v>4105003</v>
      </c>
    </row>
    <row r="3268" spans="21:23">
      <c r="U3268" s="259" t="s">
        <v>71</v>
      </c>
      <c r="V3268" s="259" t="s">
        <v>1723</v>
      </c>
      <c r="W3268" s="259">
        <v>4105102</v>
      </c>
    </row>
    <row r="3269" spans="21:23">
      <c r="U3269" s="259" t="s">
        <v>71</v>
      </c>
      <c r="V3269" s="259" t="s">
        <v>1744</v>
      </c>
      <c r="W3269" s="259">
        <v>4105201</v>
      </c>
    </row>
    <row r="3270" spans="21:23">
      <c r="U3270" s="259" t="s">
        <v>71</v>
      </c>
      <c r="V3270" s="259" t="s">
        <v>1764</v>
      </c>
      <c r="W3270" s="259">
        <v>4105300</v>
      </c>
    </row>
    <row r="3271" spans="21:23">
      <c r="U3271" s="259" t="s">
        <v>71</v>
      </c>
      <c r="V3271" s="259" t="s">
        <v>1784</v>
      </c>
      <c r="W3271" s="259">
        <v>4105409</v>
      </c>
    </row>
    <row r="3272" spans="21:23">
      <c r="U3272" s="259" t="s">
        <v>71</v>
      </c>
      <c r="V3272" s="259" t="s">
        <v>1804</v>
      </c>
      <c r="W3272" s="259">
        <v>4105508</v>
      </c>
    </row>
    <row r="3273" spans="21:23">
      <c r="U3273" s="259" t="s">
        <v>71</v>
      </c>
      <c r="V3273" s="259" t="s">
        <v>1822</v>
      </c>
      <c r="W3273" s="259">
        <v>4105607</v>
      </c>
    </row>
    <row r="3274" spans="21:23">
      <c r="U3274" s="259" t="s">
        <v>71</v>
      </c>
      <c r="V3274" s="259" t="s">
        <v>1841</v>
      </c>
      <c r="W3274" s="259">
        <v>4105706</v>
      </c>
    </row>
    <row r="3275" spans="21:23">
      <c r="U3275" s="259" t="s">
        <v>71</v>
      </c>
      <c r="V3275" s="259" t="s">
        <v>1858</v>
      </c>
      <c r="W3275" s="259">
        <v>4105805</v>
      </c>
    </row>
    <row r="3276" spans="21:23">
      <c r="U3276" s="259" t="s">
        <v>71</v>
      </c>
      <c r="V3276" s="259" t="s">
        <v>1876</v>
      </c>
      <c r="W3276" s="259">
        <v>4105904</v>
      </c>
    </row>
    <row r="3277" spans="21:23">
      <c r="U3277" s="259" t="s">
        <v>71</v>
      </c>
      <c r="V3277" s="259" t="s">
        <v>1892</v>
      </c>
      <c r="W3277" s="259">
        <v>4106001</v>
      </c>
    </row>
    <row r="3278" spans="21:23">
      <c r="U3278" s="259" t="s">
        <v>71</v>
      </c>
      <c r="V3278" s="259" t="s">
        <v>1909</v>
      </c>
      <c r="W3278" s="259">
        <v>4106100</v>
      </c>
    </row>
    <row r="3279" spans="21:23">
      <c r="U3279" s="259" t="s">
        <v>71</v>
      </c>
      <c r="V3279" s="259" t="s">
        <v>1927</v>
      </c>
      <c r="W3279" s="259">
        <v>4106209</v>
      </c>
    </row>
    <row r="3280" spans="21:23">
      <c r="U3280" s="259" t="s">
        <v>71</v>
      </c>
      <c r="V3280" s="259" t="s">
        <v>1943</v>
      </c>
      <c r="W3280" s="259">
        <v>4106308</v>
      </c>
    </row>
    <row r="3281" spans="21:23">
      <c r="U3281" s="259" t="s">
        <v>71</v>
      </c>
      <c r="V3281" s="259" t="s">
        <v>1959</v>
      </c>
      <c r="W3281" s="259">
        <v>4106407</v>
      </c>
    </row>
    <row r="3282" spans="21:23">
      <c r="U3282" s="259" t="s">
        <v>71</v>
      </c>
      <c r="V3282" s="259" t="s">
        <v>1977</v>
      </c>
      <c r="W3282" s="259">
        <v>4106456</v>
      </c>
    </row>
    <row r="3283" spans="21:23">
      <c r="U3283" s="259" t="s">
        <v>71</v>
      </c>
      <c r="V3283" s="259" t="s">
        <v>1994</v>
      </c>
      <c r="W3283" s="259">
        <v>4106506</v>
      </c>
    </row>
    <row r="3284" spans="21:23">
      <c r="U3284" s="259" t="s">
        <v>71</v>
      </c>
      <c r="V3284" s="259" t="s">
        <v>2012</v>
      </c>
      <c r="W3284" s="259">
        <v>4106555</v>
      </c>
    </row>
    <row r="3285" spans="21:23">
      <c r="U3285" s="259" t="s">
        <v>71</v>
      </c>
      <c r="V3285" s="259" t="s">
        <v>2030</v>
      </c>
      <c r="W3285" s="259">
        <v>4106803</v>
      </c>
    </row>
    <row r="3286" spans="21:23">
      <c r="U3286" s="259" t="s">
        <v>71</v>
      </c>
      <c r="V3286" s="259" t="s">
        <v>2048</v>
      </c>
      <c r="W3286" s="259">
        <v>4106571</v>
      </c>
    </row>
    <row r="3287" spans="21:23">
      <c r="U3287" s="259" t="s">
        <v>71</v>
      </c>
      <c r="V3287" s="259" t="s">
        <v>2066</v>
      </c>
      <c r="W3287" s="259">
        <v>4106605</v>
      </c>
    </row>
    <row r="3288" spans="21:23">
      <c r="U3288" s="259" t="s">
        <v>71</v>
      </c>
      <c r="V3288" s="259" t="s">
        <v>218</v>
      </c>
      <c r="W3288" s="259">
        <v>4106704</v>
      </c>
    </row>
    <row r="3289" spans="21:23">
      <c r="U3289" s="259" t="s">
        <v>71</v>
      </c>
      <c r="V3289" s="259" t="s">
        <v>2098</v>
      </c>
      <c r="W3289" s="259">
        <v>4106852</v>
      </c>
    </row>
    <row r="3290" spans="21:23">
      <c r="U3290" s="259" t="s">
        <v>71</v>
      </c>
      <c r="V3290" s="259" t="s">
        <v>2115</v>
      </c>
      <c r="W3290" s="259">
        <v>4106902</v>
      </c>
    </row>
    <row r="3291" spans="21:23">
      <c r="U3291" s="259" t="s">
        <v>71</v>
      </c>
      <c r="V3291" s="259" t="s">
        <v>2130</v>
      </c>
      <c r="W3291" s="259">
        <v>4107009</v>
      </c>
    </row>
    <row r="3292" spans="21:23">
      <c r="U3292" s="259" t="s">
        <v>71</v>
      </c>
      <c r="V3292" s="259" t="s">
        <v>2147</v>
      </c>
      <c r="W3292" s="259">
        <v>4107108</v>
      </c>
    </row>
    <row r="3293" spans="21:23">
      <c r="U3293" s="259" t="s">
        <v>71</v>
      </c>
      <c r="V3293" s="259" t="s">
        <v>2163</v>
      </c>
      <c r="W3293" s="259">
        <v>4107124</v>
      </c>
    </row>
    <row r="3294" spans="21:23">
      <c r="U3294" s="259" t="s">
        <v>71</v>
      </c>
      <c r="V3294" s="259" t="s">
        <v>2180</v>
      </c>
      <c r="W3294" s="259">
        <v>4107157</v>
      </c>
    </row>
    <row r="3295" spans="21:23">
      <c r="U3295" s="259" t="s">
        <v>71</v>
      </c>
      <c r="V3295" s="259" t="s">
        <v>2197</v>
      </c>
      <c r="W3295" s="259">
        <v>4107207</v>
      </c>
    </row>
    <row r="3296" spans="21:23">
      <c r="U3296" s="259" t="s">
        <v>71</v>
      </c>
      <c r="V3296" s="259" t="s">
        <v>811</v>
      </c>
      <c r="W3296" s="259">
        <v>4107256</v>
      </c>
    </row>
    <row r="3297" spans="21:23">
      <c r="U3297" s="259" t="s">
        <v>71</v>
      </c>
      <c r="V3297" s="259" t="s">
        <v>2228</v>
      </c>
      <c r="W3297" s="259">
        <v>4107306</v>
      </c>
    </row>
    <row r="3298" spans="21:23">
      <c r="U3298" s="259" t="s">
        <v>71</v>
      </c>
      <c r="V3298" s="259" t="s">
        <v>2244</v>
      </c>
      <c r="W3298" s="259">
        <v>4128633</v>
      </c>
    </row>
    <row r="3299" spans="21:23">
      <c r="U3299" s="259" t="s">
        <v>71</v>
      </c>
      <c r="V3299" s="259" t="s">
        <v>2258</v>
      </c>
      <c r="W3299" s="259">
        <v>4107405</v>
      </c>
    </row>
    <row r="3300" spans="21:23">
      <c r="U3300" s="259" t="s">
        <v>71</v>
      </c>
      <c r="V3300" s="259" t="s">
        <v>2273</v>
      </c>
      <c r="W3300" s="259">
        <v>4107504</v>
      </c>
    </row>
    <row r="3301" spans="21:23">
      <c r="U3301" s="259" t="s">
        <v>71</v>
      </c>
      <c r="V3301" s="259" t="s">
        <v>2289</v>
      </c>
      <c r="W3301" s="259">
        <v>4107538</v>
      </c>
    </row>
    <row r="3302" spans="21:23">
      <c r="U3302" s="259" t="s">
        <v>71</v>
      </c>
      <c r="V3302" s="259" t="s">
        <v>2305</v>
      </c>
      <c r="W3302" s="259">
        <v>4107520</v>
      </c>
    </row>
    <row r="3303" spans="21:23">
      <c r="U3303" s="259" t="s">
        <v>71</v>
      </c>
      <c r="V3303" s="259" t="s">
        <v>2318</v>
      </c>
      <c r="W3303" s="259">
        <v>4107546</v>
      </c>
    </row>
    <row r="3304" spans="21:23">
      <c r="U3304" s="259" t="s">
        <v>71</v>
      </c>
      <c r="V3304" s="259" t="s">
        <v>2334</v>
      </c>
      <c r="W3304" s="259">
        <v>4107553</v>
      </c>
    </row>
    <row r="3305" spans="21:23">
      <c r="U3305" s="259" t="s">
        <v>71</v>
      </c>
      <c r="V3305" s="259" t="s">
        <v>2350</v>
      </c>
      <c r="W3305" s="259">
        <v>4107603</v>
      </c>
    </row>
    <row r="3306" spans="21:23">
      <c r="U3306" s="259" t="s">
        <v>71</v>
      </c>
      <c r="V3306" s="259" t="s">
        <v>2366</v>
      </c>
      <c r="W3306" s="259">
        <v>4107652</v>
      </c>
    </row>
    <row r="3307" spans="21:23">
      <c r="U3307" s="259" t="s">
        <v>71</v>
      </c>
      <c r="V3307" s="259" t="s">
        <v>2380</v>
      </c>
      <c r="W3307" s="259">
        <v>4107702</v>
      </c>
    </row>
    <row r="3308" spans="21:23">
      <c r="U3308" s="259" t="s">
        <v>71</v>
      </c>
      <c r="V3308" s="259" t="s">
        <v>2395</v>
      </c>
      <c r="W3308" s="259">
        <v>4107736</v>
      </c>
    </row>
    <row r="3309" spans="21:23">
      <c r="U3309" s="259" t="s">
        <v>71</v>
      </c>
      <c r="V3309" s="259" t="s">
        <v>2411</v>
      </c>
      <c r="W3309" s="259">
        <v>4107751</v>
      </c>
    </row>
    <row r="3310" spans="21:23">
      <c r="U3310" s="259" t="s">
        <v>71</v>
      </c>
      <c r="V3310" s="259" t="s">
        <v>2427</v>
      </c>
      <c r="W3310" s="259">
        <v>4107850</v>
      </c>
    </row>
    <row r="3311" spans="21:23">
      <c r="U3311" s="259" t="s">
        <v>71</v>
      </c>
      <c r="V3311" s="259" t="s">
        <v>2443</v>
      </c>
      <c r="W3311" s="259">
        <v>4107801</v>
      </c>
    </row>
    <row r="3312" spans="21:23">
      <c r="U3312" s="259" t="s">
        <v>71</v>
      </c>
      <c r="V3312" s="259" t="s">
        <v>1541</v>
      </c>
      <c r="W3312" s="259">
        <v>4107900</v>
      </c>
    </row>
    <row r="3313" spans="21:23">
      <c r="U3313" s="259" t="s">
        <v>71</v>
      </c>
      <c r="V3313" s="259" t="s">
        <v>2472</v>
      </c>
      <c r="W3313" s="259">
        <v>4108007</v>
      </c>
    </row>
    <row r="3314" spans="21:23">
      <c r="U3314" s="259" t="s">
        <v>71</v>
      </c>
      <c r="V3314" s="259" t="s">
        <v>2488</v>
      </c>
      <c r="W3314" s="259">
        <v>4108106</v>
      </c>
    </row>
    <row r="3315" spans="21:23">
      <c r="U3315" s="259" t="s">
        <v>71</v>
      </c>
      <c r="V3315" s="259" t="s">
        <v>2503</v>
      </c>
      <c r="W3315" s="259">
        <v>4108205</v>
      </c>
    </row>
    <row r="3316" spans="21:23">
      <c r="U3316" s="259" t="s">
        <v>71</v>
      </c>
      <c r="V3316" s="259" t="s">
        <v>2518</v>
      </c>
      <c r="W3316" s="259">
        <v>4108304</v>
      </c>
    </row>
    <row r="3317" spans="21:23">
      <c r="U3317" s="259" t="s">
        <v>71</v>
      </c>
      <c r="V3317" s="259" t="s">
        <v>2533</v>
      </c>
      <c r="W3317" s="259">
        <v>4108452</v>
      </c>
    </row>
    <row r="3318" spans="21:23">
      <c r="U3318" s="259" t="s">
        <v>71</v>
      </c>
      <c r="V3318" s="259" t="s">
        <v>2549</v>
      </c>
      <c r="W3318" s="259">
        <v>4108320</v>
      </c>
    </row>
    <row r="3319" spans="21:23">
      <c r="U3319" s="259" t="s">
        <v>71</v>
      </c>
      <c r="V3319" s="259" t="s">
        <v>2563</v>
      </c>
      <c r="W3319" s="259">
        <v>4108403</v>
      </c>
    </row>
    <row r="3320" spans="21:23">
      <c r="U3320" s="259" t="s">
        <v>71</v>
      </c>
      <c r="V3320" s="259" t="s">
        <v>1144</v>
      </c>
      <c r="W3320" s="259">
        <v>4108502</v>
      </c>
    </row>
    <row r="3321" spans="21:23">
      <c r="U3321" s="259" t="s">
        <v>71</v>
      </c>
      <c r="V3321" s="259" t="s">
        <v>2594</v>
      </c>
      <c r="W3321" s="259">
        <v>4108551</v>
      </c>
    </row>
    <row r="3322" spans="21:23">
      <c r="U3322" s="259" t="s">
        <v>71</v>
      </c>
      <c r="V3322" s="259" t="s">
        <v>2610</v>
      </c>
      <c r="W3322" s="259">
        <v>4108601</v>
      </c>
    </row>
    <row r="3323" spans="21:23">
      <c r="U3323" s="259" t="s">
        <v>71</v>
      </c>
      <c r="V3323" s="259" t="s">
        <v>2622</v>
      </c>
      <c r="W3323" s="259">
        <v>4108650</v>
      </c>
    </row>
    <row r="3324" spans="21:23">
      <c r="U3324" s="259" t="s">
        <v>71</v>
      </c>
      <c r="V3324" s="259" t="s">
        <v>2637</v>
      </c>
      <c r="W3324" s="259">
        <v>4108700</v>
      </c>
    </row>
    <row r="3325" spans="21:23">
      <c r="U3325" s="259" t="s">
        <v>71</v>
      </c>
      <c r="V3325" s="259" t="s">
        <v>2651</v>
      </c>
      <c r="W3325" s="259">
        <v>4108809</v>
      </c>
    </row>
    <row r="3326" spans="21:23">
      <c r="U3326" s="259" t="s">
        <v>71</v>
      </c>
      <c r="V3326" s="259" t="s">
        <v>2664</v>
      </c>
      <c r="W3326" s="259">
        <v>4108908</v>
      </c>
    </row>
    <row r="3327" spans="21:23">
      <c r="U3327" s="259" t="s">
        <v>71</v>
      </c>
      <c r="V3327" s="259" t="s">
        <v>2678</v>
      </c>
      <c r="W3327" s="259">
        <v>4108957</v>
      </c>
    </row>
    <row r="3328" spans="21:23">
      <c r="U3328" s="259" t="s">
        <v>71</v>
      </c>
      <c r="V3328" s="259" t="s">
        <v>2694</v>
      </c>
      <c r="W3328" s="259">
        <v>4109005</v>
      </c>
    </row>
    <row r="3329" spans="21:23">
      <c r="U3329" s="259" t="s">
        <v>71</v>
      </c>
      <c r="V3329" s="259" t="s">
        <v>2709</v>
      </c>
      <c r="W3329" s="259">
        <v>4109104</v>
      </c>
    </row>
    <row r="3330" spans="21:23">
      <c r="U3330" s="259" t="s">
        <v>71</v>
      </c>
      <c r="V3330" s="259" t="s">
        <v>2725</v>
      </c>
      <c r="W3330" s="259">
        <v>4109203</v>
      </c>
    </row>
    <row r="3331" spans="21:23">
      <c r="U3331" s="259" t="s">
        <v>71</v>
      </c>
      <c r="V3331" s="259" t="s">
        <v>2740</v>
      </c>
      <c r="W3331" s="259">
        <v>4109302</v>
      </c>
    </row>
    <row r="3332" spans="21:23">
      <c r="U3332" s="259" t="s">
        <v>71</v>
      </c>
      <c r="V3332" s="259" t="s">
        <v>2755</v>
      </c>
      <c r="W3332" s="259">
        <v>4109401</v>
      </c>
    </row>
    <row r="3333" spans="21:23">
      <c r="U3333" s="259" t="s">
        <v>71</v>
      </c>
      <c r="V3333" s="259" t="s">
        <v>2771</v>
      </c>
      <c r="W3333" s="259">
        <v>4109500</v>
      </c>
    </row>
    <row r="3334" spans="21:23">
      <c r="U3334" s="259" t="s">
        <v>71</v>
      </c>
      <c r="V3334" s="259" t="s">
        <v>2787</v>
      </c>
      <c r="W3334" s="259">
        <v>4109609</v>
      </c>
    </row>
    <row r="3335" spans="21:23">
      <c r="U3335" s="259" t="s">
        <v>71</v>
      </c>
      <c r="V3335" s="259" t="s">
        <v>2802</v>
      </c>
      <c r="W3335" s="259">
        <v>4109658</v>
      </c>
    </row>
    <row r="3336" spans="21:23">
      <c r="U3336" s="259" t="s">
        <v>71</v>
      </c>
      <c r="V3336" s="259" t="s">
        <v>2817</v>
      </c>
      <c r="W3336" s="259">
        <v>4109708</v>
      </c>
    </row>
    <row r="3337" spans="21:23">
      <c r="U3337" s="259" t="s">
        <v>71</v>
      </c>
      <c r="V3337" s="259" t="s">
        <v>2831</v>
      </c>
      <c r="W3337" s="259">
        <v>4109757</v>
      </c>
    </row>
    <row r="3338" spans="21:23">
      <c r="U3338" s="259" t="s">
        <v>71</v>
      </c>
      <c r="V3338" s="259" t="s">
        <v>2842</v>
      </c>
      <c r="W3338" s="259">
        <v>4109807</v>
      </c>
    </row>
    <row r="3339" spans="21:23">
      <c r="U3339" s="259" t="s">
        <v>71</v>
      </c>
      <c r="V3339" s="259" t="s">
        <v>2855</v>
      </c>
      <c r="W3339" s="259">
        <v>4109906</v>
      </c>
    </row>
    <row r="3340" spans="21:23">
      <c r="U3340" s="259" t="s">
        <v>71</v>
      </c>
      <c r="V3340" s="259" t="s">
        <v>2868</v>
      </c>
      <c r="W3340" s="259">
        <v>4110003</v>
      </c>
    </row>
    <row r="3341" spans="21:23">
      <c r="U3341" s="259" t="s">
        <v>71</v>
      </c>
      <c r="V3341" s="259" t="s">
        <v>1795</v>
      </c>
      <c r="W3341" s="259">
        <v>4110052</v>
      </c>
    </row>
    <row r="3342" spans="21:23">
      <c r="U3342" s="259" t="s">
        <v>71</v>
      </c>
      <c r="V3342" s="259" t="s">
        <v>2893</v>
      </c>
      <c r="W3342" s="259">
        <v>4110078</v>
      </c>
    </row>
    <row r="3343" spans="21:23">
      <c r="U3343" s="259" t="s">
        <v>71</v>
      </c>
      <c r="V3343" s="259" t="s">
        <v>2906</v>
      </c>
      <c r="W3343" s="259">
        <v>4110102</v>
      </c>
    </row>
    <row r="3344" spans="21:23">
      <c r="U3344" s="259" t="s">
        <v>71</v>
      </c>
      <c r="V3344" s="259" t="s">
        <v>2918</v>
      </c>
      <c r="W3344" s="259">
        <v>4110201</v>
      </c>
    </row>
    <row r="3345" spans="21:23">
      <c r="U3345" s="259" t="s">
        <v>71</v>
      </c>
      <c r="V3345" s="259" t="s">
        <v>1823</v>
      </c>
      <c r="W3345" s="259">
        <v>4110300</v>
      </c>
    </row>
    <row r="3346" spans="21:23">
      <c r="U3346" s="259" t="s">
        <v>71</v>
      </c>
      <c r="V3346" s="259" t="s">
        <v>2941</v>
      </c>
      <c r="W3346" s="259">
        <v>4110409</v>
      </c>
    </row>
    <row r="3347" spans="21:23">
      <c r="U3347" s="259" t="s">
        <v>71</v>
      </c>
      <c r="V3347" s="259" t="s">
        <v>2953</v>
      </c>
      <c r="W3347" s="259">
        <v>4110508</v>
      </c>
    </row>
    <row r="3348" spans="21:23">
      <c r="U3348" s="259" t="s">
        <v>71</v>
      </c>
      <c r="V3348" s="259" t="s">
        <v>2965</v>
      </c>
      <c r="W3348" s="259">
        <v>4110607</v>
      </c>
    </row>
    <row r="3349" spans="21:23">
      <c r="U3349" s="259" t="s">
        <v>71</v>
      </c>
      <c r="V3349" s="259" t="s">
        <v>2977</v>
      </c>
      <c r="W3349" s="259">
        <v>4110656</v>
      </c>
    </row>
    <row r="3350" spans="21:23">
      <c r="U3350" s="259" t="s">
        <v>71</v>
      </c>
      <c r="V3350" s="259" t="s">
        <v>2568</v>
      </c>
      <c r="W3350" s="259">
        <v>4110706</v>
      </c>
    </row>
    <row r="3351" spans="21:23">
      <c r="U3351" s="259" t="s">
        <v>71</v>
      </c>
      <c r="V3351" s="259" t="s">
        <v>3002</v>
      </c>
      <c r="W3351" s="259">
        <v>4110805</v>
      </c>
    </row>
    <row r="3352" spans="21:23">
      <c r="U3352" s="259" t="s">
        <v>71</v>
      </c>
      <c r="V3352" s="259" t="s">
        <v>3015</v>
      </c>
      <c r="W3352" s="259">
        <v>4110904</v>
      </c>
    </row>
    <row r="3353" spans="21:23">
      <c r="U3353" s="259" t="s">
        <v>71</v>
      </c>
      <c r="V3353" s="259" t="s">
        <v>3027</v>
      </c>
      <c r="W3353" s="259">
        <v>4110953</v>
      </c>
    </row>
    <row r="3354" spans="21:23">
      <c r="U3354" s="259" t="s">
        <v>71</v>
      </c>
      <c r="V3354" s="259" t="s">
        <v>3040</v>
      </c>
      <c r="W3354" s="259">
        <v>4111001</v>
      </c>
    </row>
    <row r="3355" spans="21:23">
      <c r="U3355" s="259" t="s">
        <v>71</v>
      </c>
      <c r="V3355" s="259" t="s">
        <v>1928</v>
      </c>
      <c r="W3355" s="259">
        <v>4111100</v>
      </c>
    </row>
    <row r="3356" spans="21:23">
      <c r="U3356" s="259" t="s">
        <v>71</v>
      </c>
      <c r="V3356" s="259" t="s">
        <v>3064</v>
      </c>
      <c r="W3356" s="259">
        <v>4111209</v>
      </c>
    </row>
    <row r="3357" spans="21:23">
      <c r="U3357" s="259" t="s">
        <v>71</v>
      </c>
      <c r="V3357" s="259" t="s">
        <v>3075</v>
      </c>
      <c r="W3357" s="259">
        <v>4111258</v>
      </c>
    </row>
    <row r="3358" spans="21:23">
      <c r="U3358" s="259" t="s">
        <v>71</v>
      </c>
      <c r="V3358" s="259" t="s">
        <v>3088</v>
      </c>
      <c r="W3358" s="259">
        <v>4111308</v>
      </c>
    </row>
    <row r="3359" spans="21:23">
      <c r="U3359" s="259" t="s">
        <v>71</v>
      </c>
      <c r="V3359" s="259" t="s">
        <v>3100</v>
      </c>
      <c r="W3359" s="259">
        <v>4111407</v>
      </c>
    </row>
    <row r="3360" spans="21:23">
      <c r="U3360" s="259" t="s">
        <v>71</v>
      </c>
      <c r="V3360" s="259" t="s">
        <v>3113</v>
      </c>
      <c r="W3360" s="259">
        <v>4111506</v>
      </c>
    </row>
    <row r="3361" spans="21:23">
      <c r="U3361" s="259" t="s">
        <v>71</v>
      </c>
      <c r="V3361" s="259" t="s">
        <v>3125</v>
      </c>
      <c r="W3361" s="259">
        <v>4111555</v>
      </c>
    </row>
    <row r="3362" spans="21:23">
      <c r="U3362" s="259" t="s">
        <v>71</v>
      </c>
      <c r="V3362" s="259" t="s">
        <v>3136</v>
      </c>
      <c r="W3362" s="259">
        <v>4111605</v>
      </c>
    </row>
    <row r="3363" spans="21:23">
      <c r="U3363" s="259" t="s">
        <v>71</v>
      </c>
      <c r="V3363" s="259" t="s">
        <v>3148</v>
      </c>
      <c r="W3363" s="259">
        <v>4111704</v>
      </c>
    </row>
    <row r="3364" spans="21:23">
      <c r="U3364" s="259" t="s">
        <v>71</v>
      </c>
      <c r="V3364" s="259" t="s">
        <v>3159</v>
      </c>
      <c r="W3364" s="259">
        <v>4111803</v>
      </c>
    </row>
    <row r="3365" spans="21:23">
      <c r="U3365" s="259" t="s">
        <v>71</v>
      </c>
      <c r="V3365" s="259" t="s">
        <v>3170</v>
      </c>
      <c r="W3365" s="259">
        <v>4111902</v>
      </c>
    </row>
    <row r="3366" spans="21:23">
      <c r="U3366" s="259" t="s">
        <v>71</v>
      </c>
      <c r="V3366" s="259" t="s">
        <v>3181</v>
      </c>
      <c r="W3366" s="259">
        <v>4112009</v>
      </c>
    </row>
    <row r="3367" spans="21:23">
      <c r="U3367" s="259" t="s">
        <v>71</v>
      </c>
      <c r="V3367" s="259" t="s">
        <v>3193</v>
      </c>
      <c r="W3367" s="259">
        <v>4112108</v>
      </c>
    </row>
    <row r="3368" spans="21:23">
      <c r="U3368" s="259" t="s">
        <v>71</v>
      </c>
      <c r="V3368" s="259" t="s">
        <v>3205</v>
      </c>
      <c r="W3368" s="259">
        <v>4112207</v>
      </c>
    </row>
    <row r="3369" spans="21:23">
      <c r="U3369" s="259" t="s">
        <v>71</v>
      </c>
      <c r="V3369" s="259" t="s">
        <v>3217</v>
      </c>
      <c r="W3369" s="259">
        <v>4112306</v>
      </c>
    </row>
    <row r="3370" spans="21:23">
      <c r="U3370" s="259" t="s">
        <v>71</v>
      </c>
      <c r="V3370" s="259" t="s">
        <v>825</v>
      </c>
      <c r="W3370" s="259">
        <v>4112405</v>
      </c>
    </row>
    <row r="3371" spans="21:23">
      <c r="U3371" s="259" t="s">
        <v>71</v>
      </c>
      <c r="V3371" s="259" t="s">
        <v>3239</v>
      </c>
      <c r="W3371" s="259">
        <v>4112504</v>
      </c>
    </row>
    <row r="3372" spans="21:23">
      <c r="U3372" s="259" t="s">
        <v>71</v>
      </c>
      <c r="V3372" s="259" t="s">
        <v>3249</v>
      </c>
      <c r="W3372" s="259">
        <v>4112603</v>
      </c>
    </row>
    <row r="3373" spans="21:23">
      <c r="U3373" s="259" t="s">
        <v>71</v>
      </c>
      <c r="V3373" s="259" t="s">
        <v>3259</v>
      </c>
      <c r="W3373" s="259">
        <v>4112702</v>
      </c>
    </row>
    <row r="3374" spans="21:23">
      <c r="U3374" s="259" t="s">
        <v>71</v>
      </c>
      <c r="V3374" s="259" t="s">
        <v>3271</v>
      </c>
      <c r="W3374" s="259">
        <v>4112751</v>
      </c>
    </row>
    <row r="3375" spans="21:23">
      <c r="U3375" s="259" t="s">
        <v>71</v>
      </c>
      <c r="V3375" s="259" t="s">
        <v>3282</v>
      </c>
      <c r="W3375" s="259">
        <v>4112801</v>
      </c>
    </row>
    <row r="3376" spans="21:23">
      <c r="U3376" s="259" t="s">
        <v>71</v>
      </c>
      <c r="V3376" s="259" t="s">
        <v>3294</v>
      </c>
      <c r="W3376" s="259">
        <v>4112900</v>
      </c>
    </row>
    <row r="3377" spans="21:23">
      <c r="U3377" s="259" t="s">
        <v>71</v>
      </c>
      <c r="V3377" s="259" t="s">
        <v>3306</v>
      </c>
      <c r="W3377" s="259">
        <v>4112959</v>
      </c>
    </row>
    <row r="3378" spans="21:23">
      <c r="U3378" s="259" t="s">
        <v>71</v>
      </c>
      <c r="V3378" s="259" t="s">
        <v>2673</v>
      </c>
      <c r="W3378" s="259">
        <v>4113007</v>
      </c>
    </row>
    <row r="3379" spans="21:23">
      <c r="U3379" s="259" t="s">
        <v>71</v>
      </c>
      <c r="V3379" s="259" t="s">
        <v>3328</v>
      </c>
      <c r="W3379" s="259">
        <v>4113106</v>
      </c>
    </row>
    <row r="3380" spans="21:23">
      <c r="U3380" s="259" t="s">
        <v>71</v>
      </c>
      <c r="V3380" s="259" t="s">
        <v>3339</v>
      </c>
      <c r="W3380" s="259">
        <v>4113205</v>
      </c>
    </row>
    <row r="3381" spans="21:23">
      <c r="U3381" s="259" t="s">
        <v>71</v>
      </c>
      <c r="V3381" s="259" t="s">
        <v>3350</v>
      </c>
      <c r="W3381" s="259">
        <v>4113254</v>
      </c>
    </row>
    <row r="3382" spans="21:23">
      <c r="U3382" s="259" t="s">
        <v>71</v>
      </c>
      <c r="V3382" s="259" t="s">
        <v>3360</v>
      </c>
      <c r="W3382" s="259">
        <v>4113304</v>
      </c>
    </row>
    <row r="3383" spans="21:23">
      <c r="U3383" s="259" t="s">
        <v>71</v>
      </c>
      <c r="V3383" s="259" t="s">
        <v>3369</v>
      </c>
      <c r="W3383" s="259">
        <v>4113403</v>
      </c>
    </row>
    <row r="3384" spans="21:23">
      <c r="U3384" s="259" t="s">
        <v>71</v>
      </c>
      <c r="V3384" s="259" t="s">
        <v>3379</v>
      </c>
      <c r="W3384" s="259">
        <v>4113429</v>
      </c>
    </row>
    <row r="3385" spans="21:23">
      <c r="U3385" s="259" t="s">
        <v>71</v>
      </c>
      <c r="V3385" s="259" t="s">
        <v>3389</v>
      </c>
      <c r="W3385" s="259">
        <v>4113452</v>
      </c>
    </row>
    <row r="3386" spans="21:23">
      <c r="U3386" s="259" t="s">
        <v>71</v>
      </c>
      <c r="V3386" s="259" t="s">
        <v>3399</v>
      </c>
      <c r="W3386" s="259">
        <v>4113502</v>
      </c>
    </row>
    <row r="3387" spans="21:23">
      <c r="U3387" s="259" t="s">
        <v>71</v>
      </c>
      <c r="V3387" s="259" t="s">
        <v>3409</v>
      </c>
      <c r="W3387" s="259">
        <v>4113601</v>
      </c>
    </row>
    <row r="3388" spans="21:23">
      <c r="U3388" s="259" t="s">
        <v>71</v>
      </c>
      <c r="V3388" s="259" t="s">
        <v>3419</v>
      </c>
      <c r="W3388" s="259">
        <v>4113700</v>
      </c>
    </row>
    <row r="3389" spans="21:23">
      <c r="U3389" s="259" t="s">
        <v>71</v>
      </c>
      <c r="V3389" s="259" t="s">
        <v>3428</v>
      </c>
      <c r="W3389" s="259">
        <v>4113734</v>
      </c>
    </row>
    <row r="3390" spans="21:23">
      <c r="U3390" s="259" t="s">
        <v>71</v>
      </c>
      <c r="V3390" s="259" t="s">
        <v>3438</v>
      </c>
      <c r="W3390" s="259">
        <v>4113759</v>
      </c>
    </row>
    <row r="3391" spans="21:23">
      <c r="U3391" s="259" t="s">
        <v>71</v>
      </c>
      <c r="V3391" s="259" t="s">
        <v>3447</v>
      </c>
      <c r="W3391" s="259">
        <v>4113809</v>
      </c>
    </row>
    <row r="3392" spans="21:23">
      <c r="U3392" s="259" t="s">
        <v>71</v>
      </c>
      <c r="V3392" s="259" t="s">
        <v>3456</v>
      </c>
      <c r="W3392" s="259">
        <v>4113908</v>
      </c>
    </row>
    <row r="3393" spans="21:23">
      <c r="U3393" s="259" t="s">
        <v>71</v>
      </c>
      <c r="V3393" s="259" t="s">
        <v>3466</v>
      </c>
      <c r="W3393" s="259">
        <v>4114005</v>
      </c>
    </row>
    <row r="3394" spans="21:23">
      <c r="U3394" s="259" t="s">
        <v>71</v>
      </c>
      <c r="V3394" s="259" t="s">
        <v>3475</v>
      </c>
      <c r="W3394" s="259">
        <v>4114104</v>
      </c>
    </row>
    <row r="3395" spans="21:23">
      <c r="U3395" s="259" t="s">
        <v>71</v>
      </c>
      <c r="V3395" s="259" t="s">
        <v>3485</v>
      </c>
      <c r="W3395" s="259">
        <v>4114203</v>
      </c>
    </row>
    <row r="3396" spans="21:23">
      <c r="U3396" s="259" t="s">
        <v>71</v>
      </c>
      <c r="V3396" s="259" t="s">
        <v>3495</v>
      </c>
      <c r="W3396" s="259">
        <v>4114302</v>
      </c>
    </row>
    <row r="3397" spans="21:23">
      <c r="U3397" s="259" t="s">
        <v>71</v>
      </c>
      <c r="V3397" s="259" t="s">
        <v>3504</v>
      </c>
      <c r="W3397" s="259">
        <v>4114351</v>
      </c>
    </row>
    <row r="3398" spans="21:23">
      <c r="U3398" s="259" t="s">
        <v>71</v>
      </c>
      <c r="V3398" s="259" t="s">
        <v>3514</v>
      </c>
      <c r="W3398" s="259">
        <v>4114401</v>
      </c>
    </row>
    <row r="3399" spans="21:23">
      <c r="U3399" s="259" t="s">
        <v>71</v>
      </c>
      <c r="V3399" s="259" t="s">
        <v>3524</v>
      </c>
      <c r="W3399" s="259">
        <v>4114500</v>
      </c>
    </row>
    <row r="3400" spans="21:23">
      <c r="U3400" s="259" t="s">
        <v>71</v>
      </c>
      <c r="V3400" s="259" t="s">
        <v>3534</v>
      </c>
      <c r="W3400" s="259">
        <v>4114609</v>
      </c>
    </row>
    <row r="3401" spans="21:23">
      <c r="U3401" s="259" t="s">
        <v>71</v>
      </c>
      <c r="V3401" s="259" t="s">
        <v>3544</v>
      </c>
      <c r="W3401" s="259">
        <v>4114708</v>
      </c>
    </row>
    <row r="3402" spans="21:23">
      <c r="U3402" s="259" t="s">
        <v>71</v>
      </c>
      <c r="V3402" s="259" t="s">
        <v>3552</v>
      </c>
      <c r="W3402" s="259">
        <v>4114807</v>
      </c>
    </row>
    <row r="3403" spans="21:23">
      <c r="U3403" s="259" t="s">
        <v>71</v>
      </c>
      <c r="V3403" s="259" t="s">
        <v>3562</v>
      </c>
      <c r="W3403" s="259">
        <v>4114906</v>
      </c>
    </row>
    <row r="3404" spans="21:23">
      <c r="U3404" s="259" t="s">
        <v>71</v>
      </c>
      <c r="V3404" s="259" t="s">
        <v>3572</v>
      </c>
      <c r="W3404" s="259">
        <v>4115002</v>
      </c>
    </row>
    <row r="3405" spans="21:23">
      <c r="U3405" s="259" t="s">
        <v>71</v>
      </c>
      <c r="V3405" s="259" t="s">
        <v>3582</v>
      </c>
      <c r="W3405" s="259">
        <v>4115101</v>
      </c>
    </row>
    <row r="3406" spans="21:23">
      <c r="U3406" s="259" t="s">
        <v>71</v>
      </c>
      <c r="V3406" s="259" t="s">
        <v>3592</v>
      </c>
      <c r="W3406" s="259">
        <v>4115200</v>
      </c>
    </row>
    <row r="3407" spans="21:23">
      <c r="U3407" s="259" t="s">
        <v>71</v>
      </c>
      <c r="V3407" s="259" t="s">
        <v>3601</v>
      </c>
      <c r="W3407" s="259">
        <v>4115309</v>
      </c>
    </row>
    <row r="3408" spans="21:23">
      <c r="U3408" s="259" t="s">
        <v>71</v>
      </c>
      <c r="V3408" s="259" t="s">
        <v>3610</v>
      </c>
      <c r="W3408" s="259">
        <v>4115358</v>
      </c>
    </row>
    <row r="3409" spans="21:23">
      <c r="U3409" s="259" t="s">
        <v>71</v>
      </c>
      <c r="V3409" s="259" t="s">
        <v>3619</v>
      </c>
      <c r="W3409" s="259">
        <v>4115408</v>
      </c>
    </row>
    <row r="3410" spans="21:23">
      <c r="U3410" s="259" t="s">
        <v>71</v>
      </c>
      <c r="V3410" s="259" t="s">
        <v>3629</v>
      </c>
      <c r="W3410" s="259">
        <v>4115457</v>
      </c>
    </row>
    <row r="3411" spans="21:23">
      <c r="U3411" s="259" t="s">
        <v>71</v>
      </c>
      <c r="V3411" s="259" t="s">
        <v>3639</v>
      </c>
      <c r="W3411" s="259">
        <v>4115507</v>
      </c>
    </row>
    <row r="3412" spans="21:23">
      <c r="U3412" s="259" t="s">
        <v>71</v>
      </c>
      <c r="V3412" s="259" t="s">
        <v>3648</v>
      </c>
      <c r="W3412" s="259">
        <v>4115606</v>
      </c>
    </row>
    <row r="3413" spans="21:23">
      <c r="U3413" s="259" t="s">
        <v>71</v>
      </c>
      <c r="V3413" s="259" t="s">
        <v>3657</v>
      </c>
      <c r="W3413" s="259">
        <v>4115705</v>
      </c>
    </row>
    <row r="3414" spans="21:23">
      <c r="U3414" s="259" t="s">
        <v>71</v>
      </c>
      <c r="V3414" s="259" t="s">
        <v>3666</v>
      </c>
      <c r="W3414" s="259">
        <v>4115739</v>
      </c>
    </row>
    <row r="3415" spans="21:23">
      <c r="U3415" s="259" t="s">
        <v>71</v>
      </c>
      <c r="V3415" s="259" t="s">
        <v>3673</v>
      </c>
      <c r="W3415" s="259">
        <v>4115754</v>
      </c>
    </row>
    <row r="3416" spans="21:23">
      <c r="U3416" s="259" t="s">
        <v>71</v>
      </c>
      <c r="V3416" s="259" t="s">
        <v>3682</v>
      </c>
      <c r="W3416" s="259">
        <v>4115804</v>
      </c>
    </row>
    <row r="3417" spans="21:23">
      <c r="U3417" s="259" t="s">
        <v>71</v>
      </c>
      <c r="V3417" s="259" t="s">
        <v>3690</v>
      </c>
      <c r="W3417" s="259">
        <v>4115853</v>
      </c>
    </row>
    <row r="3418" spans="21:23">
      <c r="U3418" s="259" t="s">
        <v>71</v>
      </c>
      <c r="V3418" s="259" t="s">
        <v>2467</v>
      </c>
      <c r="W3418" s="259">
        <v>4115903</v>
      </c>
    </row>
    <row r="3419" spans="21:23">
      <c r="U3419" s="259" t="s">
        <v>71</v>
      </c>
      <c r="V3419" s="259" t="s">
        <v>3706</v>
      </c>
      <c r="W3419" s="259">
        <v>4116000</v>
      </c>
    </row>
    <row r="3420" spans="21:23">
      <c r="U3420" s="259" t="s">
        <v>71</v>
      </c>
      <c r="V3420" s="259" t="s">
        <v>3714</v>
      </c>
      <c r="W3420" s="259">
        <v>4116059</v>
      </c>
    </row>
    <row r="3421" spans="21:23">
      <c r="U3421" s="259" t="s">
        <v>71</v>
      </c>
      <c r="V3421" s="259" t="s">
        <v>3721</v>
      </c>
      <c r="W3421" s="259">
        <v>4116109</v>
      </c>
    </row>
    <row r="3422" spans="21:23">
      <c r="U3422" s="259" t="s">
        <v>71</v>
      </c>
      <c r="V3422" s="259" t="s">
        <v>3728</v>
      </c>
      <c r="W3422" s="259">
        <v>4116208</v>
      </c>
    </row>
    <row r="3423" spans="21:23">
      <c r="U3423" s="259" t="s">
        <v>71</v>
      </c>
      <c r="V3423" s="259" t="s">
        <v>3735</v>
      </c>
      <c r="W3423" s="259">
        <v>4116307</v>
      </c>
    </row>
    <row r="3424" spans="21:23">
      <c r="U3424" s="259" t="s">
        <v>71</v>
      </c>
      <c r="V3424" s="259" t="s">
        <v>3742</v>
      </c>
      <c r="W3424" s="259">
        <v>4116406</v>
      </c>
    </row>
    <row r="3425" spans="21:23">
      <c r="U3425" s="259" t="s">
        <v>71</v>
      </c>
      <c r="V3425" s="259" t="s">
        <v>3749</v>
      </c>
      <c r="W3425" s="259">
        <v>4116505</v>
      </c>
    </row>
    <row r="3426" spans="21:23">
      <c r="U3426" s="259" t="s">
        <v>71</v>
      </c>
      <c r="V3426" s="259" t="s">
        <v>3755</v>
      </c>
      <c r="W3426" s="259">
        <v>4116604</v>
      </c>
    </row>
    <row r="3427" spans="21:23">
      <c r="U3427" s="259" t="s">
        <v>71</v>
      </c>
      <c r="V3427" s="259" t="s">
        <v>3048</v>
      </c>
      <c r="W3427" s="259">
        <v>4116703</v>
      </c>
    </row>
    <row r="3428" spans="21:23">
      <c r="U3428" s="259" t="s">
        <v>71</v>
      </c>
      <c r="V3428" s="259" t="s">
        <v>3764</v>
      </c>
      <c r="W3428" s="259">
        <v>4116802</v>
      </c>
    </row>
    <row r="3429" spans="21:23">
      <c r="U3429" s="259" t="s">
        <v>71</v>
      </c>
      <c r="V3429" s="259" t="s">
        <v>3771</v>
      </c>
      <c r="W3429" s="259">
        <v>4116901</v>
      </c>
    </row>
    <row r="3430" spans="21:23">
      <c r="U3430" s="259" t="s">
        <v>71</v>
      </c>
      <c r="V3430" s="259" t="s">
        <v>3777</v>
      </c>
      <c r="W3430" s="259">
        <v>4116950</v>
      </c>
    </row>
    <row r="3431" spans="21:23">
      <c r="U3431" s="259" t="s">
        <v>71</v>
      </c>
      <c r="V3431" s="259" t="s">
        <v>3784</v>
      </c>
      <c r="W3431" s="259">
        <v>4117008</v>
      </c>
    </row>
    <row r="3432" spans="21:23">
      <c r="U3432" s="259" t="s">
        <v>71</v>
      </c>
      <c r="V3432" s="259" t="s">
        <v>3791</v>
      </c>
      <c r="W3432" s="259">
        <v>4117057</v>
      </c>
    </row>
    <row r="3433" spans="21:23">
      <c r="U3433" s="259" t="s">
        <v>71</v>
      </c>
      <c r="V3433" s="259" t="s">
        <v>3798</v>
      </c>
      <c r="W3433" s="259">
        <v>4117107</v>
      </c>
    </row>
    <row r="3434" spans="21:23">
      <c r="U3434" s="259" t="s">
        <v>71</v>
      </c>
      <c r="V3434" s="259" t="s">
        <v>1872</v>
      </c>
      <c r="W3434" s="259">
        <v>4117206</v>
      </c>
    </row>
    <row r="3435" spans="21:23">
      <c r="U3435" s="259" t="s">
        <v>71</v>
      </c>
      <c r="V3435" s="259" t="s">
        <v>3811</v>
      </c>
      <c r="W3435" s="259">
        <v>4117255</v>
      </c>
    </row>
    <row r="3436" spans="21:23">
      <c r="U3436" s="259" t="s">
        <v>71</v>
      </c>
      <c r="V3436" s="259" t="s">
        <v>3818</v>
      </c>
      <c r="W3436" s="259">
        <v>4117214</v>
      </c>
    </row>
    <row r="3437" spans="21:23">
      <c r="U3437" s="259" t="s">
        <v>71</v>
      </c>
      <c r="V3437" s="259" t="s">
        <v>3825</v>
      </c>
      <c r="W3437" s="259">
        <v>4117222</v>
      </c>
    </row>
    <row r="3438" spans="21:23">
      <c r="U3438" s="259" t="s">
        <v>71</v>
      </c>
      <c r="V3438" s="259" t="s">
        <v>3832</v>
      </c>
      <c r="W3438" s="259">
        <v>4117271</v>
      </c>
    </row>
    <row r="3439" spans="21:23">
      <c r="U3439" s="259" t="s">
        <v>71</v>
      </c>
      <c r="V3439" s="259" t="s">
        <v>3838</v>
      </c>
      <c r="W3439" s="259">
        <v>4117297</v>
      </c>
    </row>
    <row r="3440" spans="21:23">
      <c r="U3440" s="259" t="s">
        <v>71</v>
      </c>
      <c r="V3440" s="259" t="s">
        <v>3845</v>
      </c>
      <c r="W3440" s="259">
        <v>4117305</v>
      </c>
    </row>
    <row r="3441" spans="21:23">
      <c r="U3441" s="259" t="s">
        <v>71</v>
      </c>
      <c r="V3441" s="259" t="s">
        <v>3851</v>
      </c>
      <c r="W3441" s="259">
        <v>4117404</v>
      </c>
    </row>
    <row r="3442" spans="21:23">
      <c r="U3442" s="259" t="s">
        <v>71</v>
      </c>
      <c r="V3442" s="259" t="s">
        <v>3857</v>
      </c>
      <c r="W3442" s="259">
        <v>4117453</v>
      </c>
    </row>
    <row r="3443" spans="21:23">
      <c r="U3443" s="259" t="s">
        <v>71</v>
      </c>
      <c r="V3443" s="259" t="s">
        <v>3863</v>
      </c>
      <c r="W3443" s="259">
        <v>4117503</v>
      </c>
    </row>
    <row r="3444" spans="21:23">
      <c r="U3444" s="259" t="s">
        <v>71</v>
      </c>
      <c r="V3444" s="259" t="s">
        <v>2020</v>
      </c>
      <c r="W3444" s="259">
        <v>4117602</v>
      </c>
    </row>
    <row r="3445" spans="21:23">
      <c r="U3445" s="259" t="s">
        <v>71</v>
      </c>
      <c r="V3445" s="259" t="s">
        <v>3343</v>
      </c>
      <c r="W3445" s="259">
        <v>4117701</v>
      </c>
    </row>
    <row r="3446" spans="21:23">
      <c r="U3446" s="259" t="s">
        <v>71</v>
      </c>
      <c r="V3446" s="259" t="s">
        <v>3879</v>
      </c>
      <c r="W3446" s="259">
        <v>4117800</v>
      </c>
    </row>
    <row r="3447" spans="21:23">
      <c r="U3447" s="259" t="s">
        <v>71</v>
      </c>
      <c r="V3447" s="259" t="s">
        <v>3885</v>
      </c>
      <c r="W3447" s="259">
        <v>4117909</v>
      </c>
    </row>
    <row r="3448" spans="21:23">
      <c r="U3448" s="259" t="s">
        <v>71</v>
      </c>
      <c r="V3448" s="259" t="s">
        <v>3891</v>
      </c>
      <c r="W3448" s="259">
        <v>4118006</v>
      </c>
    </row>
    <row r="3449" spans="21:23">
      <c r="U3449" s="259" t="s">
        <v>71</v>
      </c>
      <c r="V3449" s="259" t="s">
        <v>3897</v>
      </c>
      <c r="W3449" s="259">
        <v>4118105</v>
      </c>
    </row>
    <row r="3450" spans="21:23">
      <c r="U3450" s="259" t="s">
        <v>71</v>
      </c>
      <c r="V3450" s="259" t="s">
        <v>3903</v>
      </c>
      <c r="W3450" s="259">
        <v>4118204</v>
      </c>
    </row>
    <row r="3451" spans="21:23">
      <c r="U3451" s="259" t="s">
        <v>71</v>
      </c>
      <c r="V3451" s="259" t="s">
        <v>3909</v>
      </c>
      <c r="W3451" s="259">
        <v>4118303</v>
      </c>
    </row>
    <row r="3452" spans="21:23">
      <c r="U3452" s="259" t="s">
        <v>71</v>
      </c>
      <c r="V3452" s="259" t="s">
        <v>3914</v>
      </c>
      <c r="W3452" s="259">
        <v>4118402</v>
      </c>
    </row>
    <row r="3453" spans="21:23">
      <c r="U3453" s="259" t="s">
        <v>71</v>
      </c>
      <c r="V3453" s="259" t="s">
        <v>3920</v>
      </c>
      <c r="W3453" s="259">
        <v>4118451</v>
      </c>
    </row>
    <row r="3454" spans="21:23">
      <c r="U3454" s="259" t="s">
        <v>71</v>
      </c>
      <c r="V3454" s="259" t="s">
        <v>3926</v>
      </c>
      <c r="W3454" s="259">
        <v>4118501</v>
      </c>
    </row>
    <row r="3455" spans="21:23">
      <c r="U3455" s="259" t="s">
        <v>71</v>
      </c>
      <c r="V3455" s="259" t="s">
        <v>3932</v>
      </c>
      <c r="W3455" s="259">
        <v>4118600</v>
      </c>
    </row>
    <row r="3456" spans="21:23">
      <c r="U3456" s="259" t="s">
        <v>71</v>
      </c>
      <c r="V3456" s="259" t="s">
        <v>3938</v>
      </c>
      <c r="W3456" s="259">
        <v>4118709</v>
      </c>
    </row>
    <row r="3457" spans="21:23">
      <c r="U3457" s="259" t="s">
        <v>71</v>
      </c>
      <c r="V3457" s="259" t="s">
        <v>3944</v>
      </c>
      <c r="W3457" s="259">
        <v>4118808</v>
      </c>
    </row>
    <row r="3458" spans="21:23">
      <c r="U3458" s="259" t="s">
        <v>71</v>
      </c>
      <c r="V3458" s="259" t="s">
        <v>3950</v>
      </c>
      <c r="W3458" s="259">
        <v>4118857</v>
      </c>
    </row>
    <row r="3459" spans="21:23">
      <c r="U3459" s="259" t="s">
        <v>71</v>
      </c>
      <c r="V3459" s="259" t="s">
        <v>3956</v>
      </c>
      <c r="W3459" s="259">
        <v>4118907</v>
      </c>
    </row>
    <row r="3460" spans="21:23">
      <c r="U3460" s="259" t="s">
        <v>71</v>
      </c>
      <c r="V3460" s="259" t="s">
        <v>3961</v>
      </c>
      <c r="W3460" s="259">
        <v>4119004</v>
      </c>
    </row>
    <row r="3461" spans="21:23">
      <c r="U3461" s="259" t="s">
        <v>71</v>
      </c>
      <c r="V3461" s="259" t="s">
        <v>3967</v>
      </c>
      <c r="W3461" s="259">
        <v>4119103</v>
      </c>
    </row>
    <row r="3462" spans="21:23">
      <c r="U3462" s="259" t="s">
        <v>71</v>
      </c>
      <c r="V3462" s="259" t="s">
        <v>3972</v>
      </c>
      <c r="W3462" s="259">
        <v>4119152</v>
      </c>
    </row>
    <row r="3463" spans="21:23">
      <c r="U3463" s="259" t="s">
        <v>71</v>
      </c>
      <c r="V3463" s="259" t="s">
        <v>3977</v>
      </c>
      <c r="W3463" s="259">
        <v>4119251</v>
      </c>
    </row>
    <row r="3464" spans="21:23">
      <c r="U3464" s="259" t="s">
        <v>71</v>
      </c>
      <c r="V3464" s="259" t="s">
        <v>3983</v>
      </c>
      <c r="W3464" s="259">
        <v>4119202</v>
      </c>
    </row>
    <row r="3465" spans="21:23">
      <c r="U3465" s="259" t="s">
        <v>71</v>
      </c>
      <c r="V3465" s="259" t="s">
        <v>1270</v>
      </c>
      <c r="W3465" s="259">
        <v>4119301</v>
      </c>
    </row>
    <row r="3466" spans="21:23">
      <c r="U3466" s="259" t="s">
        <v>71</v>
      </c>
      <c r="V3466" s="259" t="s">
        <v>3994</v>
      </c>
      <c r="W3466" s="259">
        <v>4119400</v>
      </c>
    </row>
    <row r="3467" spans="21:23">
      <c r="U3467" s="259" t="s">
        <v>71</v>
      </c>
      <c r="V3467" s="259" t="s">
        <v>3999</v>
      </c>
      <c r="W3467" s="259">
        <v>4119509</v>
      </c>
    </row>
    <row r="3468" spans="21:23">
      <c r="U3468" s="259" t="s">
        <v>71</v>
      </c>
      <c r="V3468" s="259" t="s">
        <v>4005</v>
      </c>
      <c r="W3468" s="259">
        <v>4119608</v>
      </c>
    </row>
    <row r="3469" spans="21:23">
      <c r="U3469" s="259" t="s">
        <v>71</v>
      </c>
      <c r="V3469" s="259" t="s">
        <v>4011</v>
      </c>
      <c r="W3469" s="259">
        <v>4119657</v>
      </c>
    </row>
    <row r="3470" spans="21:23">
      <c r="U3470" s="259" t="s">
        <v>71</v>
      </c>
      <c r="V3470" s="259" t="s">
        <v>4017</v>
      </c>
      <c r="W3470" s="259">
        <v>4119707</v>
      </c>
    </row>
    <row r="3471" spans="21:23">
      <c r="U3471" s="259" t="s">
        <v>71</v>
      </c>
      <c r="V3471" s="259" t="s">
        <v>4022</v>
      </c>
      <c r="W3471" s="259">
        <v>4119806</v>
      </c>
    </row>
    <row r="3472" spans="21:23">
      <c r="U3472" s="259" t="s">
        <v>71</v>
      </c>
      <c r="V3472" s="259" t="s">
        <v>4028</v>
      </c>
      <c r="W3472" s="259">
        <v>4119905</v>
      </c>
    </row>
    <row r="3473" spans="21:23">
      <c r="U3473" s="259" t="s">
        <v>71</v>
      </c>
      <c r="V3473" s="259" t="s">
        <v>4034</v>
      </c>
      <c r="W3473" s="259">
        <v>4119954</v>
      </c>
    </row>
    <row r="3474" spans="21:23">
      <c r="U3474" s="259" t="s">
        <v>71</v>
      </c>
      <c r="V3474" s="259" t="s">
        <v>4039</v>
      </c>
      <c r="W3474" s="259">
        <v>4120002</v>
      </c>
    </row>
    <row r="3475" spans="21:23">
      <c r="U3475" s="259" t="s">
        <v>71</v>
      </c>
      <c r="V3475" s="259" t="s">
        <v>4045</v>
      </c>
      <c r="W3475" s="259">
        <v>4120101</v>
      </c>
    </row>
    <row r="3476" spans="21:23">
      <c r="U3476" s="259" t="s">
        <v>71</v>
      </c>
      <c r="V3476" s="259" t="s">
        <v>4051</v>
      </c>
      <c r="W3476" s="259">
        <v>4120150</v>
      </c>
    </row>
    <row r="3477" spans="21:23">
      <c r="U3477" s="259" t="s">
        <v>71</v>
      </c>
      <c r="V3477" s="259" t="s">
        <v>4056</v>
      </c>
      <c r="W3477" s="259">
        <v>4120200</v>
      </c>
    </row>
    <row r="3478" spans="21:23">
      <c r="U3478" s="259" t="s">
        <v>71</v>
      </c>
      <c r="V3478" s="259" t="s">
        <v>4062</v>
      </c>
      <c r="W3478" s="259">
        <v>4120309</v>
      </c>
    </row>
    <row r="3479" spans="21:23">
      <c r="U3479" s="259" t="s">
        <v>71</v>
      </c>
      <c r="V3479" s="259" t="s">
        <v>4068</v>
      </c>
      <c r="W3479" s="259">
        <v>4120333</v>
      </c>
    </row>
    <row r="3480" spans="21:23">
      <c r="U3480" s="259" t="s">
        <v>71</v>
      </c>
      <c r="V3480" s="259" t="s">
        <v>4074</v>
      </c>
      <c r="W3480" s="259">
        <v>4120358</v>
      </c>
    </row>
    <row r="3481" spans="21:23">
      <c r="U3481" s="259" t="s">
        <v>71</v>
      </c>
      <c r="V3481" s="259" t="s">
        <v>4079</v>
      </c>
      <c r="W3481" s="259">
        <v>4120408</v>
      </c>
    </row>
    <row r="3482" spans="21:23">
      <c r="U3482" s="259" t="s">
        <v>71</v>
      </c>
      <c r="V3482" s="259" t="s">
        <v>4085</v>
      </c>
      <c r="W3482" s="259">
        <v>4120507</v>
      </c>
    </row>
    <row r="3483" spans="21:23">
      <c r="U3483" s="259" t="s">
        <v>71</v>
      </c>
      <c r="V3483" s="259" t="s">
        <v>4090</v>
      </c>
      <c r="W3483" s="259">
        <v>4120606</v>
      </c>
    </row>
    <row r="3484" spans="21:23">
      <c r="U3484" s="259" t="s">
        <v>71</v>
      </c>
      <c r="V3484" s="259" t="s">
        <v>4096</v>
      </c>
      <c r="W3484" s="259">
        <v>4120655</v>
      </c>
    </row>
    <row r="3485" spans="21:23">
      <c r="U3485" s="259" t="s">
        <v>71</v>
      </c>
      <c r="V3485" s="259" t="s">
        <v>4102</v>
      </c>
      <c r="W3485" s="259">
        <v>4120705</v>
      </c>
    </row>
    <row r="3486" spans="21:23">
      <c r="U3486" s="259" t="s">
        <v>71</v>
      </c>
      <c r="V3486" s="259" t="s">
        <v>4108</v>
      </c>
      <c r="W3486" s="259">
        <v>4120804</v>
      </c>
    </row>
    <row r="3487" spans="21:23">
      <c r="U3487" s="259" t="s">
        <v>71</v>
      </c>
      <c r="V3487" s="259" t="s">
        <v>4113</v>
      </c>
      <c r="W3487" s="259">
        <v>4120853</v>
      </c>
    </row>
    <row r="3488" spans="21:23">
      <c r="U3488" s="259" t="s">
        <v>71</v>
      </c>
      <c r="V3488" s="259" t="s">
        <v>4119</v>
      </c>
      <c r="W3488" s="259">
        <v>4120903</v>
      </c>
    </row>
    <row r="3489" spans="21:23">
      <c r="U3489" s="259" t="s">
        <v>71</v>
      </c>
      <c r="V3489" s="259" t="s">
        <v>4125</v>
      </c>
      <c r="W3489" s="259">
        <v>4121000</v>
      </c>
    </row>
    <row r="3490" spans="21:23">
      <c r="U3490" s="259" t="s">
        <v>71</v>
      </c>
      <c r="V3490" s="259" t="s">
        <v>4131</v>
      </c>
      <c r="W3490" s="259">
        <v>4121109</v>
      </c>
    </row>
    <row r="3491" spans="21:23">
      <c r="U3491" s="259" t="s">
        <v>71</v>
      </c>
      <c r="V3491" s="259" t="s">
        <v>4137</v>
      </c>
      <c r="W3491" s="259">
        <v>4121208</v>
      </c>
    </row>
    <row r="3492" spans="21:23">
      <c r="U3492" s="259" t="s">
        <v>71</v>
      </c>
      <c r="V3492" s="259" t="s">
        <v>4142</v>
      </c>
      <c r="W3492" s="259">
        <v>4121257</v>
      </c>
    </row>
    <row r="3493" spans="21:23">
      <c r="U3493" s="259" t="s">
        <v>71</v>
      </c>
      <c r="V3493" s="259" t="s">
        <v>4147</v>
      </c>
      <c r="W3493" s="259">
        <v>4121307</v>
      </c>
    </row>
    <row r="3494" spans="21:23">
      <c r="U3494" s="259" t="s">
        <v>71</v>
      </c>
      <c r="V3494" s="259" t="s">
        <v>4152</v>
      </c>
      <c r="W3494" s="259">
        <v>4121356</v>
      </c>
    </row>
    <row r="3495" spans="21:23">
      <c r="U3495" s="259" t="s">
        <v>71</v>
      </c>
      <c r="V3495" s="259" t="s">
        <v>4157</v>
      </c>
      <c r="W3495" s="259">
        <v>4121406</v>
      </c>
    </row>
    <row r="3496" spans="21:23">
      <c r="U3496" s="259" t="s">
        <v>71</v>
      </c>
      <c r="V3496" s="259" t="s">
        <v>4162</v>
      </c>
      <c r="W3496" s="259">
        <v>4121505</v>
      </c>
    </row>
    <row r="3497" spans="21:23">
      <c r="U3497" s="259" t="s">
        <v>71</v>
      </c>
      <c r="V3497" s="259" t="s">
        <v>4167</v>
      </c>
      <c r="W3497" s="259">
        <v>4121604</v>
      </c>
    </row>
    <row r="3498" spans="21:23">
      <c r="U3498" s="259" t="s">
        <v>71</v>
      </c>
      <c r="V3498" s="259" t="s">
        <v>4172</v>
      </c>
      <c r="W3498" s="259">
        <v>4121703</v>
      </c>
    </row>
    <row r="3499" spans="21:23">
      <c r="U3499" s="259" t="s">
        <v>71</v>
      </c>
      <c r="V3499" s="259" t="s">
        <v>4177</v>
      </c>
      <c r="W3499" s="259">
        <v>4121752</v>
      </c>
    </row>
    <row r="3500" spans="21:23">
      <c r="U3500" s="259" t="s">
        <v>71</v>
      </c>
      <c r="V3500" s="259" t="s">
        <v>4182</v>
      </c>
      <c r="W3500" s="259">
        <v>4121802</v>
      </c>
    </row>
    <row r="3501" spans="21:23">
      <c r="U3501" s="259" t="s">
        <v>71</v>
      </c>
      <c r="V3501" s="259" t="s">
        <v>4187</v>
      </c>
      <c r="W3501" s="259">
        <v>4121901</v>
      </c>
    </row>
    <row r="3502" spans="21:23">
      <c r="U3502" s="259" t="s">
        <v>71</v>
      </c>
      <c r="V3502" s="259" t="s">
        <v>4191</v>
      </c>
      <c r="W3502" s="259">
        <v>4122008</v>
      </c>
    </row>
    <row r="3503" spans="21:23">
      <c r="U3503" s="259" t="s">
        <v>71</v>
      </c>
      <c r="V3503" s="259" t="s">
        <v>4196</v>
      </c>
      <c r="W3503" s="259">
        <v>4122107</v>
      </c>
    </row>
    <row r="3504" spans="21:23">
      <c r="U3504" s="259" t="s">
        <v>71</v>
      </c>
      <c r="V3504" s="259" t="s">
        <v>4201</v>
      </c>
      <c r="W3504" s="259">
        <v>4122156</v>
      </c>
    </row>
    <row r="3505" spans="21:23">
      <c r="U3505" s="259" t="s">
        <v>71</v>
      </c>
      <c r="V3505" s="259" t="s">
        <v>4206</v>
      </c>
      <c r="W3505" s="259">
        <v>4122172</v>
      </c>
    </row>
    <row r="3506" spans="21:23">
      <c r="U3506" s="259" t="s">
        <v>71</v>
      </c>
      <c r="V3506" s="259" t="s">
        <v>4211</v>
      </c>
      <c r="W3506" s="259">
        <v>4122206</v>
      </c>
    </row>
    <row r="3507" spans="21:23">
      <c r="U3507" s="259" t="s">
        <v>71</v>
      </c>
      <c r="V3507" s="259" t="s">
        <v>1576</v>
      </c>
      <c r="W3507" s="259">
        <v>4122305</v>
      </c>
    </row>
    <row r="3508" spans="21:23">
      <c r="U3508" s="259" t="s">
        <v>71</v>
      </c>
      <c r="V3508" s="259" t="s">
        <v>4220</v>
      </c>
      <c r="W3508" s="259">
        <v>4122404</v>
      </c>
    </row>
    <row r="3509" spans="21:23">
      <c r="U3509" s="259" t="s">
        <v>71</v>
      </c>
      <c r="V3509" s="259" t="s">
        <v>4224</v>
      </c>
      <c r="W3509" s="259">
        <v>4122503</v>
      </c>
    </row>
    <row r="3510" spans="21:23">
      <c r="U3510" s="259" t="s">
        <v>71</v>
      </c>
      <c r="V3510" s="259" t="s">
        <v>4229</v>
      </c>
      <c r="W3510" s="259">
        <v>4122602</v>
      </c>
    </row>
    <row r="3511" spans="21:23">
      <c r="U3511" s="259" t="s">
        <v>71</v>
      </c>
      <c r="V3511" s="259" t="s">
        <v>4234</v>
      </c>
      <c r="W3511" s="259">
        <v>4122651</v>
      </c>
    </row>
    <row r="3512" spans="21:23">
      <c r="U3512" s="259" t="s">
        <v>71</v>
      </c>
      <c r="V3512" s="259" t="s">
        <v>4238</v>
      </c>
      <c r="W3512" s="259">
        <v>4122701</v>
      </c>
    </row>
    <row r="3513" spans="21:23">
      <c r="U3513" s="259" t="s">
        <v>71</v>
      </c>
      <c r="V3513" s="259" t="s">
        <v>4243</v>
      </c>
      <c r="W3513" s="259">
        <v>4122800</v>
      </c>
    </row>
    <row r="3514" spans="21:23">
      <c r="U3514" s="259" t="s">
        <v>71</v>
      </c>
      <c r="V3514" s="259" t="s">
        <v>4248</v>
      </c>
      <c r="W3514" s="259">
        <v>4122909</v>
      </c>
    </row>
    <row r="3515" spans="21:23">
      <c r="U3515" s="259" t="s">
        <v>71</v>
      </c>
      <c r="V3515" s="259" t="s">
        <v>4252</v>
      </c>
      <c r="W3515" s="259">
        <v>4123006</v>
      </c>
    </row>
    <row r="3516" spans="21:23">
      <c r="U3516" s="259" t="s">
        <v>71</v>
      </c>
      <c r="V3516" s="259" t="s">
        <v>4257</v>
      </c>
      <c r="W3516" s="259">
        <v>4123105</v>
      </c>
    </row>
    <row r="3517" spans="21:23">
      <c r="U3517" s="259" t="s">
        <v>71</v>
      </c>
      <c r="V3517" s="259" t="s">
        <v>4261</v>
      </c>
      <c r="W3517" s="259">
        <v>4123204</v>
      </c>
    </row>
    <row r="3518" spans="21:23">
      <c r="U3518" s="259" t="s">
        <v>71</v>
      </c>
      <c r="V3518" s="259" t="s">
        <v>4266</v>
      </c>
      <c r="W3518" s="259">
        <v>4123303</v>
      </c>
    </row>
    <row r="3519" spans="21:23">
      <c r="U3519" s="259" t="s">
        <v>71</v>
      </c>
      <c r="V3519" s="259" t="s">
        <v>4271</v>
      </c>
      <c r="W3519" s="259">
        <v>4123402</v>
      </c>
    </row>
    <row r="3520" spans="21:23">
      <c r="U3520" s="259" t="s">
        <v>71</v>
      </c>
      <c r="V3520" s="259" t="s">
        <v>3072</v>
      </c>
      <c r="W3520" s="259">
        <v>4123501</v>
      </c>
    </row>
    <row r="3521" spans="21:23">
      <c r="U3521" s="259" t="s">
        <v>71</v>
      </c>
      <c r="V3521" s="259" t="s">
        <v>3085</v>
      </c>
      <c r="W3521" s="259">
        <v>4123600</v>
      </c>
    </row>
    <row r="3522" spans="21:23">
      <c r="U3522" s="259" t="s">
        <v>71</v>
      </c>
      <c r="V3522" s="259" t="s">
        <v>4283</v>
      </c>
      <c r="W3522" s="259">
        <v>4123709</v>
      </c>
    </row>
    <row r="3523" spans="21:23">
      <c r="U3523" s="259" t="s">
        <v>71</v>
      </c>
      <c r="V3523" s="259" t="s">
        <v>4288</v>
      </c>
      <c r="W3523" s="259">
        <v>4123808</v>
      </c>
    </row>
    <row r="3524" spans="21:23">
      <c r="U3524" s="259" t="s">
        <v>71</v>
      </c>
      <c r="V3524" s="259" t="s">
        <v>4293</v>
      </c>
      <c r="W3524" s="259">
        <v>4123824</v>
      </c>
    </row>
    <row r="3525" spans="21:23">
      <c r="U3525" s="259" t="s">
        <v>71</v>
      </c>
      <c r="V3525" s="259" t="s">
        <v>4298</v>
      </c>
      <c r="W3525" s="259">
        <v>4123857</v>
      </c>
    </row>
    <row r="3526" spans="21:23">
      <c r="U3526" s="259" t="s">
        <v>71</v>
      </c>
      <c r="V3526" s="259" t="s">
        <v>4303</v>
      </c>
      <c r="W3526" s="259">
        <v>4123907</v>
      </c>
    </row>
    <row r="3527" spans="21:23">
      <c r="U3527" s="259" t="s">
        <v>71</v>
      </c>
      <c r="V3527" s="259" t="s">
        <v>4308</v>
      </c>
      <c r="W3527" s="259">
        <v>4123956</v>
      </c>
    </row>
    <row r="3528" spans="21:23">
      <c r="U3528" s="259" t="s">
        <v>71</v>
      </c>
      <c r="V3528" s="259" t="s">
        <v>4313</v>
      </c>
      <c r="W3528" s="259">
        <v>4124020</v>
      </c>
    </row>
    <row r="3529" spans="21:23">
      <c r="U3529" s="259" t="s">
        <v>71</v>
      </c>
      <c r="V3529" s="259" t="s">
        <v>4317</v>
      </c>
      <c r="W3529" s="259">
        <v>4124053</v>
      </c>
    </row>
    <row r="3530" spans="21:23">
      <c r="U3530" s="259" t="s">
        <v>71</v>
      </c>
      <c r="V3530" s="259" t="s">
        <v>4322</v>
      </c>
      <c r="W3530" s="259">
        <v>4124004</v>
      </c>
    </row>
    <row r="3531" spans="21:23">
      <c r="U3531" s="259" t="s">
        <v>71</v>
      </c>
      <c r="V3531" s="259" t="s">
        <v>4327</v>
      </c>
      <c r="W3531" s="259">
        <v>4124103</v>
      </c>
    </row>
    <row r="3532" spans="21:23">
      <c r="U3532" s="259" t="s">
        <v>71</v>
      </c>
      <c r="V3532" s="259" t="s">
        <v>4332</v>
      </c>
      <c r="W3532" s="259">
        <v>4124202</v>
      </c>
    </row>
    <row r="3533" spans="21:23">
      <c r="U3533" s="259" t="s">
        <v>71</v>
      </c>
      <c r="V3533" s="259" t="s">
        <v>4337</v>
      </c>
      <c r="W3533" s="259">
        <v>4124301</v>
      </c>
    </row>
    <row r="3534" spans="21:23">
      <c r="U3534" s="259" t="s">
        <v>71</v>
      </c>
      <c r="V3534" s="259" t="s">
        <v>4342</v>
      </c>
      <c r="W3534" s="259">
        <v>4124400</v>
      </c>
    </row>
    <row r="3535" spans="21:23">
      <c r="U3535" s="259" t="s">
        <v>71</v>
      </c>
      <c r="V3535" s="259" t="s">
        <v>4347</v>
      </c>
      <c r="W3535" s="259">
        <v>4124509</v>
      </c>
    </row>
    <row r="3536" spans="21:23">
      <c r="U3536" s="259" t="s">
        <v>71</v>
      </c>
      <c r="V3536" s="259" t="s">
        <v>4351</v>
      </c>
      <c r="W3536" s="259">
        <v>4124608</v>
      </c>
    </row>
    <row r="3537" spans="21:23">
      <c r="U3537" s="259" t="s">
        <v>71</v>
      </c>
      <c r="V3537" s="259" t="s">
        <v>4355</v>
      </c>
      <c r="W3537" s="259">
        <v>4124707</v>
      </c>
    </row>
    <row r="3538" spans="21:23">
      <c r="U3538" s="259" t="s">
        <v>71</v>
      </c>
      <c r="V3538" s="259" t="s">
        <v>2954</v>
      </c>
      <c r="W3538" s="259">
        <v>4124806</v>
      </c>
    </row>
    <row r="3539" spans="21:23">
      <c r="U3539" s="259" t="s">
        <v>71</v>
      </c>
      <c r="V3539" s="259" t="s">
        <v>4364</v>
      </c>
      <c r="W3539" s="259">
        <v>4124905</v>
      </c>
    </row>
    <row r="3540" spans="21:23">
      <c r="U3540" s="259" t="s">
        <v>71</v>
      </c>
      <c r="V3540" s="259" t="s">
        <v>4368</v>
      </c>
      <c r="W3540" s="259">
        <v>4125001</v>
      </c>
    </row>
    <row r="3541" spans="21:23">
      <c r="U3541" s="259" t="s">
        <v>71</v>
      </c>
      <c r="V3541" s="259" t="s">
        <v>4373</v>
      </c>
      <c r="W3541" s="259">
        <v>4125100</v>
      </c>
    </row>
    <row r="3542" spans="21:23">
      <c r="U3542" s="259" t="s">
        <v>71</v>
      </c>
      <c r="V3542" s="259" t="s">
        <v>4377</v>
      </c>
      <c r="W3542" s="259">
        <v>4125308</v>
      </c>
    </row>
    <row r="3543" spans="21:23">
      <c r="U3543" s="259" t="s">
        <v>71</v>
      </c>
      <c r="V3543" s="259" t="s">
        <v>4382</v>
      </c>
      <c r="W3543" s="259">
        <v>4125357</v>
      </c>
    </row>
    <row r="3544" spans="21:23">
      <c r="U3544" s="259" t="s">
        <v>71</v>
      </c>
      <c r="V3544" s="259" t="s">
        <v>4387</v>
      </c>
      <c r="W3544" s="259">
        <v>4125209</v>
      </c>
    </row>
    <row r="3545" spans="21:23">
      <c r="U3545" s="259" t="s">
        <v>71</v>
      </c>
      <c r="V3545" s="259" t="s">
        <v>4391</v>
      </c>
      <c r="W3545" s="259">
        <v>4125407</v>
      </c>
    </row>
    <row r="3546" spans="21:23">
      <c r="U3546" s="259" t="s">
        <v>71</v>
      </c>
      <c r="V3546" s="259" t="s">
        <v>4396</v>
      </c>
      <c r="W3546" s="259">
        <v>4125456</v>
      </c>
    </row>
    <row r="3547" spans="21:23">
      <c r="U3547" s="259" t="s">
        <v>71</v>
      </c>
      <c r="V3547" s="259" t="s">
        <v>4401</v>
      </c>
      <c r="W3547" s="259">
        <v>4125506</v>
      </c>
    </row>
    <row r="3548" spans="21:23">
      <c r="U3548" s="259" t="s">
        <v>71</v>
      </c>
      <c r="V3548" s="259" t="s">
        <v>4405</v>
      </c>
      <c r="W3548" s="259">
        <v>4125555</v>
      </c>
    </row>
    <row r="3549" spans="21:23">
      <c r="U3549" s="259" t="s">
        <v>71</v>
      </c>
      <c r="V3549" s="259" t="s">
        <v>4410</v>
      </c>
      <c r="W3549" s="259">
        <v>4125605</v>
      </c>
    </row>
    <row r="3550" spans="21:23">
      <c r="U3550" s="259" t="s">
        <v>71</v>
      </c>
      <c r="V3550" s="259" t="s">
        <v>4415</v>
      </c>
      <c r="W3550" s="259">
        <v>4125704</v>
      </c>
    </row>
    <row r="3551" spans="21:23">
      <c r="U3551" s="259" t="s">
        <v>71</v>
      </c>
      <c r="V3551" s="259" t="s">
        <v>4420</v>
      </c>
      <c r="W3551" s="259">
        <v>4125753</v>
      </c>
    </row>
    <row r="3552" spans="21:23">
      <c r="U3552" s="259" t="s">
        <v>71</v>
      </c>
      <c r="V3552" s="259" t="s">
        <v>4424</v>
      </c>
      <c r="W3552" s="259">
        <v>4125803</v>
      </c>
    </row>
    <row r="3553" spans="21:23">
      <c r="U3553" s="259" t="s">
        <v>71</v>
      </c>
      <c r="V3553" s="259" t="s">
        <v>4429</v>
      </c>
      <c r="W3553" s="259">
        <v>4125902</v>
      </c>
    </row>
    <row r="3554" spans="21:23">
      <c r="U3554" s="259" t="s">
        <v>71</v>
      </c>
      <c r="V3554" s="259" t="s">
        <v>4434</v>
      </c>
      <c r="W3554" s="259">
        <v>4126009</v>
      </c>
    </row>
    <row r="3555" spans="21:23">
      <c r="U3555" s="259" t="s">
        <v>71</v>
      </c>
      <c r="V3555" s="259" t="s">
        <v>2805</v>
      </c>
      <c r="W3555" s="259">
        <v>4126108</v>
      </c>
    </row>
    <row r="3556" spans="21:23">
      <c r="U3556" s="259" t="s">
        <v>71</v>
      </c>
      <c r="V3556" s="259" t="s">
        <v>4443</v>
      </c>
      <c r="W3556" s="259">
        <v>4126207</v>
      </c>
    </row>
    <row r="3557" spans="21:23">
      <c r="U3557" s="259" t="s">
        <v>71</v>
      </c>
      <c r="V3557" s="259" t="s">
        <v>4448</v>
      </c>
      <c r="W3557" s="259">
        <v>4126256</v>
      </c>
    </row>
    <row r="3558" spans="21:23">
      <c r="U3558" s="259" t="s">
        <v>71</v>
      </c>
      <c r="V3558" s="259" t="s">
        <v>4453</v>
      </c>
      <c r="W3558" s="259">
        <v>4126272</v>
      </c>
    </row>
    <row r="3559" spans="21:23">
      <c r="U3559" s="259" t="s">
        <v>71</v>
      </c>
      <c r="V3559" s="259" t="s">
        <v>4458</v>
      </c>
      <c r="W3559" s="259">
        <v>4126306</v>
      </c>
    </row>
    <row r="3560" spans="21:23">
      <c r="U3560" s="259" t="s">
        <v>71</v>
      </c>
      <c r="V3560" s="259" t="s">
        <v>4463</v>
      </c>
      <c r="W3560" s="259">
        <v>4126355</v>
      </c>
    </row>
    <row r="3561" spans="21:23">
      <c r="U3561" s="259" t="s">
        <v>71</v>
      </c>
      <c r="V3561" s="259" t="s">
        <v>4468</v>
      </c>
      <c r="W3561" s="259">
        <v>4126405</v>
      </c>
    </row>
    <row r="3562" spans="21:23">
      <c r="U3562" s="259" t="s">
        <v>71</v>
      </c>
      <c r="V3562" s="259" t="s">
        <v>4472</v>
      </c>
      <c r="W3562" s="259">
        <v>4126504</v>
      </c>
    </row>
    <row r="3563" spans="21:23">
      <c r="U3563" s="259" t="s">
        <v>71</v>
      </c>
      <c r="V3563" s="259" t="s">
        <v>4477</v>
      </c>
      <c r="W3563" s="259">
        <v>4126603</v>
      </c>
    </row>
    <row r="3564" spans="21:23">
      <c r="U3564" s="259" t="s">
        <v>71</v>
      </c>
      <c r="V3564" s="259" t="s">
        <v>4482</v>
      </c>
      <c r="W3564" s="259">
        <v>4126652</v>
      </c>
    </row>
    <row r="3565" spans="21:23">
      <c r="U3565" s="259" t="s">
        <v>71</v>
      </c>
      <c r="V3565" s="259" t="s">
        <v>4487</v>
      </c>
      <c r="W3565" s="259">
        <v>4126678</v>
      </c>
    </row>
    <row r="3566" spans="21:23">
      <c r="U3566" s="259" t="s">
        <v>71</v>
      </c>
      <c r="V3566" s="259" t="s">
        <v>4492</v>
      </c>
      <c r="W3566" s="259">
        <v>4126702</v>
      </c>
    </row>
    <row r="3567" spans="21:23">
      <c r="U3567" s="259" t="s">
        <v>71</v>
      </c>
      <c r="V3567" s="259" t="s">
        <v>4497</v>
      </c>
      <c r="W3567" s="259">
        <v>4126801</v>
      </c>
    </row>
    <row r="3568" spans="21:23">
      <c r="U3568" s="259" t="s">
        <v>71</v>
      </c>
      <c r="V3568" s="259" t="s">
        <v>4502</v>
      </c>
      <c r="W3568" s="259">
        <v>4126900</v>
      </c>
    </row>
    <row r="3569" spans="21:23">
      <c r="U3569" s="259" t="s">
        <v>71</v>
      </c>
      <c r="V3569" s="259" t="s">
        <v>4507</v>
      </c>
      <c r="W3569" s="259">
        <v>4127007</v>
      </c>
    </row>
    <row r="3570" spans="21:23">
      <c r="U3570" s="259" t="s">
        <v>71</v>
      </c>
      <c r="V3570" s="259" t="s">
        <v>4511</v>
      </c>
      <c r="W3570" s="259">
        <v>4127106</v>
      </c>
    </row>
    <row r="3571" spans="21:23">
      <c r="U3571" s="259" t="s">
        <v>71</v>
      </c>
      <c r="V3571" s="259" t="s">
        <v>4516</v>
      </c>
      <c r="W3571" s="259">
        <v>4127205</v>
      </c>
    </row>
    <row r="3572" spans="21:23">
      <c r="U3572" s="259" t="s">
        <v>71</v>
      </c>
      <c r="V3572" s="259" t="s">
        <v>4521</v>
      </c>
      <c r="W3572" s="259">
        <v>4127304</v>
      </c>
    </row>
    <row r="3573" spans="21:23">
      <c r="U3573" s="259" t="s">
        <v>71</v>
      </c>
      <c r="V3573" s="259" t="s">
        <v>4526</v>
      </c>
      <c r="W3573" s="259">
        <v>4127403</v>
      </c>
    </row>
    <row r="3574" spans="21:23">
      <c r="U3574" s="259" t="s">
        <v>71</v>
      </c>
      <c r="V3574" s="259" t="s">
        <v>4531</v>
      </c>
      <c r="W3574" s="259">
        <v>4127502</v>
      </c>
    </row>
    <row r="3575" spans="21:23">
      <c r="U3575" s="259" t="s">
        <v>71</v>
      </c>
      <c r="V3575" s="259" t="s">
        <v>4535</v>
      </c>
      <c r="W3575" s="259">
        <v>4127601</v>
      </c>
    </row>
    <row r="3576" spans="21:23">
      <c r="U3576" s="259" t="s">
        <v>71</v>
      </c>
      <c r="V3576" s="259" t="s">
        <v>4540</v>
      </c>
      <c r="W3576" s="259">
        <v>4127700</v>
      </c>
    </row>
    <row r="3577" spans="21:23">
      <c r="U3577" s="259" t="s">
        <v>71</v>
      </c>
      <c r="V3577" s="259" t="s">
        <v>4544</v>
      </c>
      <c r="W3577" s="259">
        <v>4127809</v>
      </c>
    </row>
    <row r="3578" spans="21:23">
      <c r="U3578" s="259" t="s">
        <v>71</v>
      </c>
      <c r="V3578" s="259" t="s">
        <v>4549</v>
      </c>
      <c r="W3578" s="259">
        <v>4127858</v>
      </c>
    </row>
    <row r="3579" spans="21:23">
      <c r="U3579" s="259" t="s">
        <v>71</v>
      </c>
      <c r="V3579" s="259" t="s">
        <v>4554</v>
      </c>
      <c r="W3579" s="259">
        <v>4127882</v>
      </c>
    </row>
    <row r="3580" spans="21:23">
      <c r="U3580" s="259" t="s">
        <v>71</v>
      </c>
      <c r="V3580" s="259" t="s">
        <v>4559</v>
      </c>
      <c r="W3580" s="259">
        <v>4127908</v>
      </c>
    </row>
    <row r="3581" spans="21:23">
      <c r="U3581" s="259" t="s">
        <v>71</v>
      </c>
      <c r="V3581" s="259" t="s">
        <v>4563</v>
      </c>
      <c r="W3581" s="259">
        <v>4127957</v>
      </c>
    </row>
    <row r="3582" spans="21:23">
      <c r="U3582" s="259" t="s">
        <v>71</v>
      </c>
      <c r="V3582" s="259" t="s">
        <v>4047</v>
      </c>
      <c r="W3582" s="259">
        <v>4127965</v>
      </c>
    </row>
    <row r="3583" spans="21:23">
      <c r="U3583" s="259" t="s">
        <v>71</v>
      </c>
      <c r="V3583" s="259" t="s">
        <v>4571</v>
      </c>
      <c r="W3583" s="259">
        <v>4128005</v>
      </c>
    </row>
    <row r="3584" spans="21:23">
      <c r="U3584" s="259" t="s">
        <v>71</v>
      </c>
      <c r="V3584" s="259" t="s">
        <v>4576</v>
      </c>
      <c r="W3584" s="259">
        <v>4128104</v>
      </c>
    </row>
    <row r="3585" spans="21:23">
      <c r="U3585" s="259" t="s">
        <v>71</v>
      </c>
      <c r="V3585" s="259" t="s">
        <v>4581</v>
      </c>
      <c r="W3585" s="259">
        <v>4128203</v>
      </c>
    </row>
    <row r="3586" spans="21:23">
      <c r="U3586" s="259" t="s">
        <v>71</v>
      </c>
      <c r="V3586" s="259" t="s">
        <v>4586</v>
      </c>
      <c r="W3586" s="259">
        <v>4128302</v>
      </c>
    </row>
    <row r="3587" spans="21:23">
      <c r="U3587" s="259" t="s">
        <v>71</v>
      </c>
      <c r="V3587" s="259" t="s">
        <v>4590</v>
      </c>
      <c r="W3587" s="259">
        <v>4128401</v>
      </c>
    </row>
    <row r="3588" spans="21:23">
      <c r="U3588" s="259" t="s">
        <v>71</v>
      </c>
      <c r="V3588" s="259" t="s">
        <v>4595</v>
      </c>
      <c r="W3588" s="259">
        <v>4128534</v>
      </c>
    </row>
    <row r="3589" spans="21:23">
      <c r="U3589" s="259" t="s">
        <v>71</v>
      </c>
      <c r="V3589" s="259" t="s">
        <v>4599</v>
      </c>
      <c r="W3589" s="259">
        <v>4128559</v>
      </c>
    </row>
    <row r="3590" spans="21:23">
      <c r="U3590" s="259" t="s">
        <v>71</v>
      </c>
      <c r="V3590" s="259" t="s">
        <v>4603</v>
      </c>
      <c r="W3590" s="259">
        <v>4128609</v>
      </c>
    </row>
    <row r="3591" spans="21:23">
      <c r="U3591" s="259" t="s">
        <v>71</v>
      </c>
      <c r="V3591" s="259" t="s">
        <v>4608</v>
      </c>
      <c r="W3591" s="259">
        <v>4128658</v>
      </c>
    </row>
    <row r="3592" spans="21:23">
      <c r="U3592" s="259" t="s">
        <v>71</v>
      </c>
      <c r="V3592" s="259" t="s">
        <v>4613</v>
      </c>
      <c r="W3592" s="259">
        <v>4128708</v>
      </c>
    </row>
    <row r="3593" spans="21:23">
      <c r="U3593" s="259" t="s">
        <v>71</v>
      </c>
      <c r="V3593" s="259" t="s">
        <v>4617</v>
      </c>
      <c r="W3593" s="259">
        <v>4128500</v>
      </c>
    </row>
    <row r="3594" spans="21:23">
      <c r="U3594" s="259" t="s">
        <v>71</v>
      </c>
      <c r="V3594" s="259" t="s">
        <v>4622</v>
      </c>
      <c r="W3594" s="259">
        <v>4128807</v>
      </c>
    </row>
    <row r="3595" spans="21:23">
      <c r="U3595" s="259" t="s">
        <v>72</v>
      </c>
      <c r="V3595" s="259" t="s">
        <v>106</v>
      </c>
      <c r="W3595" s="259">
        <v>3300100</v>
      </c>
    </row>
    <row r="3596" spans="21:23">
      <c r="U3596" s="259" t="s">
        <v>72</v>
      </c>
      <c r="V3596" s="259" t="s">
        <v>132</v>
      </c>
      <c r="W3596" s="259">
        <v>3300159</v>
      </c>
    </row>
    <row r="3597" spans="21:23">
      <c r="U3597" s="259" t="s">
        <v>72</v>
      </c>
      <c r="V3597" s="259" t="s">
        <v>157</v>
      </c>
      <c r="W3597" s="259">
        <v>3300209</v>
      </c>
    </row>
    <row r="3598" spans="21:23">
      <c r="U3598" s="259" t="s">
        <v>72</v>
      </c>
      <c r="V3598" s="259" t="s">
        <v>183</v>
      </c>
      <c r="W3598" s="259">
        <v>3300225</v>
      </c>
    </row>
    <row r="3599" spans="21:23">
      <c r="U3599" s="259" t="s">
        <v>72</v>
      </c>
      <c r="V3599" s="259" t="s">
        <v>209</v>
      </c>
      <c r="W3599" s="259">
        <v>3300233</v>
      </c>
    </row>
    <row r="3600" spans="21:23">
      <c r="U3600" s="259" t="s">
        <v>72</v>
      </c>
      <c r="V3600" s="259" t="s">
        <v>233</v>
      </c>
      <c r="W3600" s="259">
        <v>3300258</v>
      </c>
    </row>
    <row r="3601" spans="21:23">
      <c r="U3601" s="259" t="s">
        <v>72</v>
      </c>
      <c r="V3601" s="259" t="s">
        <v>258</v>
      </c>
      <c r="W3601" s="259">
        <v>3300308</v>
      </c>
    </row>
    <row r="3602" spans="21:23">
      <c r="U3602" s="259" t="s">
        <v>72</v>
      </c>
      <c r="V3602" s="259" t="s">
        <v>284</v>
      </c>
      <c r="W3602" s="259">
        <v>3300407</v>
      </c>
    </row>
    <row r="3603" spans="21:23">
      <c r="U3603" s="259" t="s">
        <v>72</v>
      </c>
      <c r="V3603" s="259" t="s">
        <v>310</v>
      </c>
      <c r="W3603" s="259">
        <v>3300456</v>
      </c>
    </row>
    <row r="3604" spans="21:23">
      <c r="U3604" s="259" t="s">
        <v>72</v>
      </c>
      <c r="V3604" s="259" t="s">
        <v>336</v>
      </c>
      <c r="W3604" s="259">
        <v>3300506</v>
      </c>
    </row>
    <row r="3605" spans="21:23">
      <c r="U3605" s="259" t="s">
        <v>72</v>
      </c>
      <c r="V3605" s="259" t="s">
        <v>361</v>
      </c>
      <c r="W3605" s="259">
        <v>3300605</v>
      </c>
    </row>
    <row r="3606" spans="21:23">
      <c r="U3606" s="259" t="s">
        <v>72</v>
      </c>
      <c r="V3606" s="259" t="s">
        <v>385</v>
      </c>
      <c r="W3606" s="259">
        <v>3300704</v>
      </c>
    </row>
    <row r="3607" spans="21:23">
      <c r="U3607" s="259" t="s">
        <v>72</v>
      </c>
      <c r="V3607" s="259" t="s">
        <v>410</v>
      </c>
      <c r="W3607" s="259">
        <v>3300803</v>
      </c>
    </row>
    <row r="3608" spans="21:23">
      <c r="U3608" s="259" t="s">
        <v>72</v>
      </c>
      <c r="V3608" s="259" t="s">
        <v>435</v>
      </c>
      <c r="W3608" s="259">
        <v>3300902</v>
      </c>
    </row>
    <row r="3609" spans="21:23">
      <c r="U3609" s="259" t="s">
        <v>72</v>
      </c>
      <c r="V3609" s="259" t="s">
        <v>460</v>
      </c>
      <c r="W3609" s="259">
        <v>3301009</v>
      </c>
    </row>
    <row r="3610" spans="21:23">
      <c r="U3610" s="259" t="s">
        <v>72</v>
      </c>
      <c r="V3610" s="259" t="s">
        <v>486</v>
      </c>
      <c r="W3610" s="259">
        <v>3301108</v>
      </c>
    </row>
    <row r="3611" spans="21:23">
      <c r="U3611" s="259" t="s">
        <v>72</v>
      </c>
      <c r="V3611" s="259" t="s">
        <v>510</v>
      </c>
      <c r="W3611" s="259">
        <v>3300936</v>
      </c>
    </row>
    <row r="3612" spans="21:23">
      <c r="U3612" s="259" t="s">
        <v>72</v>
      </c>
      <c r="V3612" s="259" t="s">
        <v>533</v>
      </c>
      <c r="W3612" s="259">
        <v>3301157</v>
      </c>
    </row>
    <row r="3613" spans="21:23">
      <c r="U3613" s="259" t="s">
        <v>72</v>
      </c>
      <c r="V3613" s="259" t="s">
        <v>556</v>
      </c>
      <c r="W3613" s="259">
        <v>3301207</v>
      </c>
    </row>
    <row r="3614" spans="21:23">
      <c r="U3614" s="259" t="s">
        <v>72</v>
      </c>
      <c r="V3614" s="259" t="s">
        <v>579</v>
      </c>
      <c r="W3614" s="259">
        <v>3301306</v>
      </c>
    </row>
    <row r="3615" spans="21:23">
      <c r="U3615" s="259" t="s">
        <v>72</v>
      </c>
      <c r="V3615" s="259" t="s">
        <v>602</v>
      </c>
      <c r="W3615" s="259">
        <v>3300951</v>
      </c>
    </row>
    <row r="3616" spans="21:23">
      <c r="U3616" s="259" t="s">
        <v>72</v>
      </c>
      <c r="V3616" s="259" t="s">
        <v>625</v>
      </c>
      <c r="W3616" s="259">
        <v>3301405</v>
      </c>
    </row>
    <row r="3617" spans="21:23">
      <c r="U3617" s="259" t="s">
        <v>72</v>
      </c>
      <c r="V3617" s="259" t="s">
        <v>645</v>
      </c>
      <c r="W3617" s="259">
        <v>3301504</v>
      </c>
    </row>
    <row r="3618" spans="21:23">
      <c r="U3618" s="259" t="s">
        <v>72</v>
      </c>
      <c r="V3618" s="259" t="s">
        <v>666</v>
      </c>
      <c r="W3618" s="259">
        <v>3301603</v>
      </c>
    </row>
    <row r="3619" spans="21:23">
      <c r="U3619" s="259" t="s">
        <v>72</v>
      </c>
      <c r="V3619" s="259" t="s">
        <v>688</v>
      </c>
      <c r="W3619" s="259">
        <v>3301702</v>
      </c>
    </row>
    <row r="3620" spans="21:23">
      <c r="U3620" s="259" t="s">
        <v>72</v>
      </c>
      <c r="V3620" s="259" t="s">
        <v>708</v>
      </c>
      <c r="W3620" s="259">
        <v>3301801</v>
      </c>
    </row>
    <row r="3621" spans="21:23">
      <c r="U3621" s="259" t="s">
        <v>72</v>
      </c>
      <c r="V3621" s="259" t="s">
        <v>730</v>
      </c>
      <c r="W3621" s="259">
        <v>3301850</v>
      </c>
    </row>
    <row r="3622" spans="21:23">
      <c r="U3622" s="259" t="s">
        <v>72</v>
      </c>
      <c r="V3622" s="259" t="s">
        <v>752</v>
      </c>
      <c r="W3622" s="259">
        <v>3301876</v>
      </c>
    </row>
    <row r="3623" spans="21:23">
      <c r="U3623" s="259" t="s">
        <v>72</v>
      </c>
      <c r="V3623" s="259" t="s">
        <v>774</v>
      </c>
      <c r="W3623" s="259">
        <v>3301900</v>
      </c>
    </row>
    <row r="3624" spans="21:23">
      <c r="U3624" s="259" t="s">
        <v>72</v>
      </c>
      <c r="V3624" s="259" t="s">
        <v>795</v>
      </c>
      <c r="W3624" s="259">
        <v>3302007</v>
      </c>
    </row>
    <row r="3625" spans="21:23">
      <c r="U3625" s="259" t="s">
        <v>72</v>
      </c>
      <c r="V3625" s="259" t="s">
        <v>816</v>
      </c>
      <c r="W3625" s="259">
        <v>3302056</v>
      </c>
    </row>
    <row r="3626" spans="21:23">
      <c r="U3626" s="259" t="s">
        <v>72</v>
      </c>
      <c r="V3626" s="259" t="s">
        <v>838</v>
      </c>
      <c r="W3626" s="259">
        <v>3302106</v>
      </c>
    </row>
    <row r="3627" spans="21:23">
      <c r="U3627" s="259" t="s">
        <v>72</v>
      </c>
      <c r="V3627" s="259" t="s">
        <v>860</v>
      </c>
      <c r="W3627" s="259">
        <v>3302205</v>
      </c>
    </row>
    <row r="3628" spans="21:23">
      <c r="U3628" s="259" t="s">
        <v>72</v>
      </c>
      <c r="V3628" s="259" t="s">
        <v>882</v>
      </c>
      <c r="W3628" s="259">
        <v>3302254</v>
      </c>
    </row>
    <row r="3629" spans="21:23">
      <c r="U3629" s="259" t="s">
        <v>72</v>
      </c>
      <c r="V3629" s="259" t="s">
        <v>905</v>
      </c>
      <c r="W3629" s="259">
        <v>3302270</v>
      </c>
    </row>
    <row r="3630" spans="21:23">
      <c r="U3630" s="259" t="s">
        <v>72</v>
      </c>
      <c r="V3630" s="259" t="s">
        <v>928</v>
      </c>
      <c r="W3630" s="259">
        <v>3302304</v>
      </c>
    </row>
    <row r="3631" spans="21:23">
      <c r="U3631" s="259" t="s">
        <v>72</v>
      </c>
      <c r="V3631" s="259" t="s">
        <v>950</v>
      </c>
      <c r="W3631" s="259">
        <v>3302403</v>
      </c>
    </row>
    <row r="3632" spans="21:23">
      <c r="U3632" s="259" t="s">
        <v>72</v>
      </c>
      <c r="V3632" s="259" t="s">
        <v>973</v>
      </c>
      <c r="W3632" s="259">
        <v>3302452</v>
      </c>
    </row>
    <row r="3633" spans="21:23">
      <c r="U3633" s="259" t="s">
        <v>72</v>
      </c>
      <c r="V3633" s="259" t="s">
        <v>995</v>
      </c>
      <c r="W3633" s="259">
        <v>3302502</v>
      </c>
    </row>
    <row r="3634" spans="21:23">
      <c r="U3634" s="259" t="s">
        <v>72</v>
      </c>
      <c r="V3634" s="259" t="s">
        <v>1018</v>
      </c>
      <c r="W3634" s="259">
        <v>3302601</v>
      </c>
    </row>
    <row r="3635" spans="21:23">
      <c r="U3635" s="259" t="s">
        <v>72</v>
      </c>
      <c r="V3635" s="259" t="s">
        <v>1040</v>
      </c>
      <c r="W3635" s="259">
        <v>3302700</v>
      </c>
    </row>
    <row r="3636" spans="21:23">
      <c r="U3636" s="259" t="s">
        <v>72</v>
      </c>
      <c r="V3636" s="259" t="s">
        <v>1062</v>
      </c>
      <c r="W3636" s="259">
        <v>3302809</v>
      </c>
    </row>
    <row r="3637" spans="21:23">
      <c r="U3637" s="259" t="s">
        <v>72</v>
      </c>
      <c r="V3637" s="259" t="s">
        <v>1083</v>
      </c>
      <c r="W3637" s="259">
        <v>3302858</v>
      </c>
    </row>
    <row r="3638" spans="21:23">
      <c r="U3638" s="259" t="s">
        <v>72</v>
      </c>
      <c r="V3638" s="259" t="s">
        <v>1106</v>
      </c>
      <c r="W3638" s="259">
        <v>3302908</v>
      </c>
    </row>
    <row r="3639" spans="21:23">
      <c r="U3639" s="259" t="s">
        <v>72</v>
      </c>
      <c r="V3639" s="259" t="s">
        <v>1129</v>
      </c>
      <c r="W3639" s="259">
        <v>3303005</v>
      </c>
    </row>
    <row r="3640" spans="21:23">
      <c r="U3640" s="259" t="s">
        <v>72</v>
      </c>
      <c r="V3640" s="259" t="s">
        <v>1152</v>
      </c>
      <c r="W3640" s="259">
        <v>3303104</v>
      </c>
    </row>
    <row r="3641" spans="21:23">
      <c r="U3641" s="259" t="s">
        <v>72</v>
      </c>
      <c r="V3641" s="259" t="s">
        <v>1175</v>
      </c>
      <c r="W3641" s="259">
        <v>3303203</v>
      </c>
    </row>
    <row r="3642" spans="21:23">
      <c r="U3642" s="259" t="s">
        <v>72</v>
      </c>
      <c r="V3642" s="259" t="s">
        <v>1197</v>
      </c>
      <c r="W3642" s="259">
        <v>3303302</v>
      </c>
    </row>
    <row r="3643" spans="21:23">
      <c r="U3643" s="259" t="s">
        <v>72</v>
      </c>
      <c r="V3643" s="259" t="s">
        <v>1220</v>
      </c>
      <c r="W3643" s="259">
        <v>3303401</v>
      </c>
    </row>
    <row r="3644" spans="21:23">
      <c r="U3644" s="259" t="s">
        <v>72</v>
      </c>
      <c r="V3644" s="259" t="s">
        <v>1241</v>
      </c>
      <c r="W3644" s="259">
        <v>3303500</v>
      </c>
    </row>
    <row r="3645" spans="21:23">
      <c r="U3645" s="259" t="s">
        <v>72</v>
      </c>
      <c r="V3645" s="259" t="s">
        <v>1264</v>
      </c>
      <c r="W3645" s="259">
        <v>3303609</v>
      </c>
    </row>
    <row r="3646" spans="21:23">
      <c r="U3646" s="259" t="s">
        <v>72</v>
      </c>
      <c r="V3646" s="259" t="s">
        <v>1285</v>
      </c>
      <c r="W3646" s="259">
        <v>3303708</v>
      </c>
    </row>
    <row r="3647" spans="21:23">
      <c r="U3647" s="259" t="s">
        <v>72</v>
      </c>
      <c r="V3647" s="259" t="s">
        <v>1308</v>
      </c>
      <c r="W3647" s="259">
        <v>3303807</v>
      </c>
    </row>
    <row r="3648" spans="21:23">
      <c r="U3648" s="259" t="s">
        <v>72</v>
      </c>
      <c r="V3648" s="259" t="s">
        <v>1330</v>
      </c>
      <c r="W3648" s="259">
        <v>3303856</v>
      </c>
    </row>
    <row r="3649" spans="21:23">
      <c r="U3649" s="259" t="s">
        <v>72</v>
      </c>
      <c r="V3649" s="259" t="s">
        <v>1352</v>
      </c>
      <c r="W3649" s="259">
        <v>3303906</v>
      </c>
    </row>
    <row r="3650" spans="21:23">
      <c r="U3650" s="259" t="s">
        <v>72</v>
      </c>
      <c r="V3650" s="259" t="s">
        <v>1373</v>
      </c>
      <c r="W3650" s="259">
        <v>3303955</v>
      </c>
    </row>
    <row r="3651" spans="21:23">
      <c r="U3651" s="259" t="s">
        <v>72</v>
      </c>
      <c r="V3651" s="259" t="s">
        <v>1395</v>
      </c>
      <c r="W3651" s="259">
        <v>3304003</v>
      </c>
    </row>
    <row r="3652" spans="21:23">
      <c r="U3652" s="259" t="s">
        <v>72</v>
      </c>
      <c r="V3652" s="259" t="s">
        <v>1417</v>
      </c>
      <c r="W3652" s="259">
        <v>3304102</v>
      </c>
    </row>
    <row r="3653" spans="21:23">
      <c r="U3653" s="259" t="s">
        <v>72</v>
      </c>
      <c r="V3653" s="259" t="s">
        <v>1438</v>
      </c>
      <c r="W3653" s="259">
        <v>3304110</v>
      </c>
    </row>
    <row r="3654" spans="21:23">
      <c r="U3654" s="259" t="s">
        <v>72</v>
      </c>
      <c r="V3654" s="259" t="s">
        <v>1459</v>
      </c>
      <c r="W3654" s="259">
        <v>3304128</v>
      </c>
    </row>
    <row r="3655" spans="21:23">
      <c r="U3655" s="259" t="s">
        <v>72</v>
      </c>
      <c r="V3655" s="259" t="s">
        <v>1480</v>
      </c>
      <c r="W3655" s="259">
        <v>3304144</v>
      </c>
    </row>
    <row r="3656" spans="21:23">
      <c r="U3656" s="259" t="s">
        <v>72</v>
      </c>
      <c r="V3656" s="259" t="s">
        <v>1502</v>
      </c>
      <c r="W3656" s="259">
        <v>3304151</v>
      </c>
    </row>
    <row r="3657" spans="21:23">
      <c r="U3657" s="259" t="s">
        <v>72</v>
      </c>
      <c r="V3657" s="259" t="s">
        <v>1522</v>
      </c>
      <c r="W3657" s="259">
        <v>3304201</v>
      </c>
    </row>
    <row r="3658" spans="21:23">
      <c r="U3658" s="259" t="s">
        <v>72</v>
      </c>
      <c r="V3658" s="259" t="s">
        <v>1543</v>
      </c>
      <c r="W3658" s="259">
        <v>3304300</v>
      </c>
    </row>
    <row r="3659" spans="21:23">
      <c r="U3659" s="259" t="s">
        <v>72</v>
      </c>
      <c r="V3659" s="259" t="s">
        <v>1563</v>
      </c>
      <c r="W3659" s="259">
        <v>3304409</v>
      </c>
    </row>
    <row r="3660" spans="21:23">
      <c r="U3660" s="259" t="s">
        <v>72</v>
      </c>
      <c r="V3660" s="259" t="s">
        <v>1582</v>
      </c>
      <c r="W3660" s="259">
        <v>3304508</v>
      </c>
    </row>
    <row r="3661" spans="21:23">
      <c r="U3661" s="259" t="s">
        <v>72</v>
      </c>
      <c r="V3661" s="259" t="s">
        <v>1603</v>
      </c>
      <c r="W3661" s="259">
        <v>3304524</v>
      </c>
    </row>
    <row r="3662" spans="21:23">
      <c r="U3662" s="259" t="s">
        <v>72</v>
      </c>
      <c r="V3662" s="259" t="s">
        <v>1623</v>
      </c>
      <c r="W3662" s="259">
        <v>3304557</v>
      </c>
    </row>
    <row r="3663" spans="21:23">
      <c r="U3663" s="259" t="s">
        <v>72</v>
      </c>
      <c r="V3663" s="259" t="s">
        <v>1644</v>
      </c>
      <c r="W3663" s="259">
        <v>3304607</v>
      </c>
    </row>
    <row r="3664" spans="21:23">
      <c r="U3664" s="259" t="s">
        <v>72</v>
      </c>
      <c r="V3664" s="259" t="s">
        <v>1664</v>
      </c>
      <c r="W3664" s="259">
        <v>3304706</v>
      </c>
    </row>
    <row r="3665" spans="21:23">
      <c r="U3665" s="259" t="s">
        <v>72</v>
      </c>
      <c r="V3665" s="259" t="s">
        <v>1685</v>
      </c>
      <c r="W3665" s="259">
        <v>3304805</v>
      </c>
    </row>
    <row r="3666" spans="21:23">
      <c r="U3666" s="259" t="s">
        <v>72</v>
      </c>
      <c r="V3666" s="259" t="s">
        <v>1705</v>
      </c>
      <c r="W3666" s="259">
        <v>3304755</v>
      </c>
    </row>
    <row r="3667" spans="21:23">
      <c r="U3667" s="259" t="s">
        <v>72</v>
      </c>
      <c r="V3667" s="259" t="s">
        <v>1726</v>
      </c>
      <c r="W3667" s="259">
        <v>3304904</v>
      </c>
    </row>
    <row r="3668" spans="21:23">
      <c r="U3668" s="259" t="s">
        <v>72</v>
      </c>
      <c r="V3668" s="259" t="s">
        <v>1747</v>
      </c>
      <c r="W3668" s="259">
        <v>3305000</v>
      </c>
    </row>
    <row r="3669" spans="21:23">
      <c r="U3669" s="259" t="s">
        <v>72</v>
      </c>
      <c r="V3669" s="259" t="s">
        <v>1767</v>
      </c>
      <c r="W3669" s="259">
        <v>3305109</v>
      </c>
    </row>
    <row r="3670" spans="21:23">
      <c r="U3670" s="259" t="s">
        <v>72</v>
      </c>
      <c r="V3670" s="259" t="s">
        <v>1787</v>
      </c>
      <c r="W3670" s="259">
        <v>3305133</v>
      </c>
    </row>
    <row r="3671" spans="21:23">
      <c r="U3671" s="259" t="s">
        <v>72</v>
      </c>
      <c r="V3671" s="259" t="s">
        <v>1807</v>
      </c>
      <c r="W3671" s="259">
        <v>3305158</v>
      </c>
    </row>
    <row r="3672" spans="21:23">
      <c r="U3672" s="259" t="s">
        <v>72</v>
      </c>
      <c r="V3672" s="259" t="s">
        <v>1825</v>
      </c>
      <c r="W3672" s="259">
        <v>3305208</v>
      </c>
    </row>
    <row r="3673" spans="21:23">
      <c r="U3673" s="259" t="s">
        <v>72</v>
      </c>
      <c r="V3673" s="259" t="s">
        <v>1843</v>
      </c>
      <c r="W3673" s="259">
        <v>3305307</v>
      </c>
    </row>
    <row r="3674" spans="21:23">
      <c r="U3674" s="259" t="s">
        <v>72</v>
      </c>
      <c r="V3674" s="259" t="s">
        <v>1861</v>
      </c>
      <c r="W3674" s="259">
        <v>3305406</v>
      </c>
    </row>
    <row r="3675" spans="21:23">
      <c r="U3675" s="259" t="s">
        <v>72</v>
      </c>
      <c r="V3675" s="259" t="s">
        <v>1879</v>
      </c>
      <c r="W3675" s="259">
        <v>3305505</v>
      </c>
    </row>
    <row r="3676" spans="21:23">
      <c r="U3676" s="259" t="s">
        <v>72</v>
      </c>
      <c r="V3676" s="259" t="s">
        <v>1895</v>
      </c>
      <c r="W3676" s="259">
        <v>3305554</v>
      </c>
    </row>
    <row r="3677" spans="21:23">
      <c r="U3677" s="259" t="s">
        <v>72</v>
      </c>
      <c r="V3677" s="259" t="s">
        <v>1912</v>
      </c>
      <c r="W3677" s="259">
        <v>3305604</v>
      </c>
    </row>
    <row r="3678" spans="21:23">
      <c r="U3678" s="259" t="s">
        <v>72</v>
      </c>
      <c r="V3678" s="259" t="s">
        <v>1930</v>
      </c>
      <c r="W3678" s="259">
        <v>3305703</v>
      </c>
    </row>
    <row r="3679" spans="21:23">
      <c r="U3679" s="259" t="s">
        <v>72</v>
      </c>
      <c r="V3679" s="259" t="s">
        <v>1946</v>
      </c>
      <c r="W3679" s="259">
        <v>3305752</v>
      </c>
    </row>
    <row r="3680" spans="21:23">
      <c r="U3680" s="259" t="s">
        <v>72</v>
      </c>
      <c r="V3680" s="259" t="s">
        <v>1962</v>
      </c>
      <c r="W3680" s="259">
        <v>3305802</v>
      </c>
    </row>
    <row r="3681" spans="21:23">
      <c r="U3681" s="259" t="s">
        <v>72</v>
      </c>
      <c r="V3681" s="259" t="s">
        <v>1980</v>
      </c>
      <c r="W3681" s="259">
        <v>3305901</v>
      </c>
    </row>
    <row r="3682" spans="21:23">
      <c r="U3682" s="259" t="s">
        <v>72</v>
      </c>
      <c r="V3682" s="259" t="s">
        <v>1997</v>
      </c>
      <c r="W3682" s="259">
        <v>3306008</v>
      </c>
    </row>
    <row r="3683" spans="21:23">
      <c r="U3683" s="259" t="s">
        <v>72</v>
      </c>
      <c r="V3683" s="259" t="s">
        <v>2015</v>
      </c>
      <c r="W3683" s="259">
        <v>3306107</v>
      </c>
    </row>
    <row r="3684" spans="21:23">
      <c r="U3684" s="259" t="s">
        <v>72</v>
      </c>
      <c r="V3684" s="259" t="s">
        <v>2033</v>
      </c>
      <c r="W3684" s="259">
        <v>3306156</v>
      </c>
    </row>
    <row r="3685" spans="21:23">
      <c r="U3685" s="259" t="s">
        <v>72</v>
      </c>
      <c r="V3685" s="259" t="s">
        <v>2051</v>
      </c>
      <c r="W3685" s="259">
        <v>3306206</v>
      </c>
    </row>
    <row r="3686" spans="21:23">
      <c r="U3686" s="259" t="s">
        <v>72</v>
      </c>
      <c r="V3686" s="259" t="s">
        <v>2069</v>
      </c>
      <c r="W3686" s="259">
        <v>3306305</v>
      </c>
    </row>
    <row r="3687" spans="21:23">
      <c r="U3687" s="259" t="s">
        <v>73</v>
      </c>
      <c r="V3687" s="259" t="s">
        <v>107</v>
      </c>
      <c r="W3687" s="259">
        <v>2400109</v>
      </c>
    </row>
    <row r="3688" spans="21:23">
      <c r="U3688" s="259" t="s">
        <v>73</v>
      </c>
      <c r="V3688" s="259" t="s">
        <v>133</v>
      </c>
      <c r="W3688" s="259">
        <v>2400208</v>
      </c>
    </row>
    <row r="3689" spans="21:23">
      <c r="U3689" s="259" t="s">
        <v>73</v>
      </c>
      <c r="V3689" s="259" t="s">
        <v>158</v>
      </c>
      <c r="W3689" s="259">
        <v>2400307</v>
      </c>
    </row>
    <row r="3690" spans="21:23">
      <c r="U3690" s="259" t="s">
        <v>73</v>
      </c>
      <c r="V3690" s="259" t="s">
        <v>184</v>
      </c>
      <c r="W3690" s="259">
        <v>2400406</v>
      </c>
    </row>
    <row r="3691" spans="21:23">
      <c r="U3691" s="259" t="s">
        <v>73</v>
      </c>
      <c r="V3691" s="259" t="s">
        <v>210</v>
      </c>
      <c r="W3691" s="259">
        <v>2400505</v>
      </c>
    </row>
    <row r="3692" spans="21:23">
      <c r="U3692" s="259" t="s">
        <v>73</v>
      </c>
      <c r="V3692" s="259" t="s">
        <v>234</v>
      </c>
      <c r="W3692" s="259">
        <v>2400604</v>
      </c>
    </row>
    <row r="3693" spans="21:23">
      <c r="U3693" s="259" t="s">
        <v>73</v>
      </c>
      <c r="V3693" s="259" t="s">
        <v>259</v>
      </c>
      <c r="W3693" s="259">
        <v>2400703</v>
      </c>
    </row>
    <row r="3694" spans="21:23">
      <c r="U3694" s="259" t="s">
        <v>73</v>
      </c>
      <c r="V3694" s="259" t="s">
        <v>285</v>
      </c>
      <c r="W3694" s="259">
        <v>2400802</v>
      </c>
    </row>
    <row r="3695" spans="21:23">
      <c r="U3695" s="259" t="s">
        <v>73</v>
      </c>
      <c r="V3695" s="259" t="s">
        <v>311</v>
      </c>
      <c r="W3695" s="259">
        <v>2400901</v>
      </c>
    </row>
    <row r="3696" spans="21:23">
      <c r="U3696" s="259" t="s">
        <v>73</v>
      </c>
      <c r="V3696" s="259" t="s">
        <v>337</v>
      </c>
      <c r="W3696" s="259">
        <v>2401008</v>
      </c>
    </row>
    <row r="3697" spans="21:23">
      <c r="U3697" s="259" t="s">
        <v>73</v>
      </c>
      <c r="V3697" s="259" t="s">
        <v>216</v>
      </c>
      <c r="W3697" s="259">
        <v>2401107</v>
      </c>
    </row>
    <row r="3698" spans="21:23">
      <c r="U3698" s="259" t="s">
        <v>73</v>
      </c>
      <c r="V3698" s="259" t="s">
        <v>386</v>
      </c>
      <c r="W3698" s="259">
        <v>2401206</v>
      </c>
    </row>
    <row r="3699" spans="21:23">
      <c r="U3699" s="259" t="s">
        <v>73</v>
      </c>
      <c r="V3699" s="259" t="s">
        <v>411</v>
      </c>
      <c r="W3699" s="259">
        <v>2401305</v>
      </c>
    </row>
    <row r="3700" spans="21:23">
      <c r="U3700" s="259" t="s">
        <v>73</v>
      </c>
      <c r="V3700" s="259" t="s">
        <v>436</v>
      </c>
      <c r="W3700" s="259">
        <v>2401404</v>
      </c>
    </row>
    <row r="3701" spans="21:23">
      <c r="U3701" s="259" t="s">
        <v>73</v>
      </c>
      <c r="V3701" s="259" t="s">
        <v>461</v>
      </c>
      <c r="W3701" s="259">
        <v>2401453</v>
      </c>
    </row>
    <row r="3702" spans="21:23">
      <c r="U3702" s="259" t="s">
        <v>73</v>
      </c>
      <c r="V3702" s="259" t="s">
        <v>487</v>
      </c>
      <c r="W3702" s="259">
        <v>2401503</v>
      </c>
    </row>
    <row r="3703" spans="21:23">
      <c r="U3703" s="259" t="s">
        <v>73</v>
      </c>
      <c r="V3703" s="259" t="s">
        <v>511</v>
      </c>
      <c r="W3703" s="259">
        <v>2401602</v>
      </c>
    </row>
    <row r="3704" spans="21:23">
      <c r="U3704" s="259" t="s">
        <v>73</v>
      </c>
      <c r="V3704" s="259" t="s">
        <v>534</v>
      </c>
      <c r="W3704" s="259">
        <v>2401651</v>
      </c>
    </row>
    <row r="3705" spans="21:23">
      <c r="U3705" s="259" t="s">
        <v>73</v>
      </c>
      <c r="V3705" s="259" t="s">
        <v>557</v>
      </c>
      <c r="W3705" s="259">
        <v>2401701</v>
      </c>
    </row>
    <row r="3706" spans="21:23">
      <c r="U3706" s="259" t="s">
        <v>73</v>
      </c>
      <c r="V3706" s="259" t="s">
        <v>580</v>
      </c>
      <c r="W3706" s="259">
        <v>2401800</v>
      </c>
    </row>
    <row r="3707" spans="21:23">
      <c r="U3707" s="259" t="s">
        <v>73</v>
      </c>
      <c r="V3707" s="259" t="s">
        <v>603</v>
      </c>
      <c r="W3707" s="259">
        <v>2401859</v>
      </c>
    </row>
    <row r="3708" spans="21:23">
      <c r="U3708" s="259" t="s">
        <v>73</v>
      </c>
      <c r="V3708" s="259" t="s">
        <v>626</v>
      </c>
      <c r="W3708" s="259">
        <v>2401909</v>
      </c>
    </row>
    <row r="3709" spans="21:23">
      <c r="U3709" s="259" t="s">
        <v>73</v>
      </c>
      <c r="V3709" s="259" t="s">
        <v>646</v>
      </c>
      <c r="W3709" s="259">
        <v>2402006</v>
      </c>
    </row>
    <row r="3710" spans="21:23">
      <c r="U3710" s="259" t="s">
        <v>73</v>
      </c>
      <c r="V3710" s="259" t="s">
        <v>667</v>
      </c>
      <c r="W3710" s="259">
        <v>2402105</v>
      </c>
    </row>
    <row r="3711" spans="21:23">
      <c r="U3711" s="259" t="s">
        <v>73</v>
      </c>
      <c r="V3711" s="259" t="s">
        <v>689</v>
      </c>
      <c r="W3711" s="259">
        <v>2402204</v>
      </c>
    </row>
    <row r="3712" spans="21:23">
      <c r="U3712" s="259" t="s">
        <v>73</v>
      </c>
      <c r="V3712" s="259" t="s">
        <v>709</v>
      </c>
      <c r="W3712" s="259">
        <v>2402303</v>
      </c>
    </row>
    <row r="3713" spans="21:23">
      <c r="U3713" s="259" t="s">
        <v>73</v>
      </c>
      <c r="V3713" s="259" t="s">
        <v>731</v>
      </c>
      <c r="W3713" s="259">
        <v>2402402</v>
      </c>
    </row>
    <row r="3714" spans="21:23">
      <c r="U3714" s="259" t="s">
        <v>73</v>
      </c>
      <c r="V3714" s="259" t="s">
        <v>753</v>
      </c>
      <c r="W3714" s="259">
        <v>2402501</v>
      </c>
    </row>
    <row r="3715" spans="21:23">
      <c r="U3715" s="259" t="s">
        <v>73</v>
      </c>
      <c r="V3715" s="259" t="s">
        <v>775</v>
      </c>
      <c r="W3715" s="259">
        <v>2402600</v>
      </c>
    </row>
    <row r="3716" spans="21:23">
      <c r="U3716" s="259" t="s">
        <v>73</v>
      </c>
      <c r="V3716" s="259" t="s">
        <v>796</v>
      </c>
      <c r="W3716" s="259">
        <v>2402709</v>
      </c>
    </row>
    <row r="3717" spans="21:23">
      <c r="U3717" s="259" t="s">
        <v>73</v>
      </c>
      <c r="V3717" s="259" t="s">
        <v>817</v>
      </c>
      <c r="W3717" s="259">
        <v>2402808</v>
      </c>
    </row>
    <row r="3718" spans="21:23">
      <c r="U3718" s="259" t="s">
        <v>73</v>
      </c>
      <c r="V3718" s="259" t="s">
        <v>839</v>
      </c>
      <c r="W3718" s="259">
        <v>2402907</v>
      </c>
    </row>
    <row r="3719" spans="21:23">
      <c r="U3719" s="259" t="s">
        <v>73</v>
      </c>
      <c r="V3719" s="259" t="s">
        <v>861</v>
      </c>
      <c r="W3719" s="259">
        <v>2403004</v>
      </c>
    </row>
    <row r="3720" spans="21:23">
      <c r="U3720" s="259" t="s">
        <v>73</v>
      </c>
      <c r="V3720" s="259" t="s">
        <v>883</v>
      </c>
      <c r="W3720" s="259">
        <v>2403103</v>
      </c>
    </row>
    <row r="3721" spans="21:23">
      <c r="U3721" s="259" t="s">
        <v>73</v>
      </c>
      <c r="V3721" s="259" t="s">
        <v>906</v>
      </c>
      <c r="W3721" s="259">
        <v>2403202</v>
      </c>
    </row>
    <row r="3722" spans="21:23">
      <c r="U3722" s="259" t="s">
        <v>73</v>
      </c>
      <c r="V3722" s="259" t="s">
        <v>929</v>
      </c>
      <c r="W3722" s="259">
        <v>2403301</v>
      </c>
    </row>
    <row r="3723" spans="21:23">
      <c r="U3723" s="259" t="s">
        <v>73</v>
      </c>
      <c r="V3723" s="259" t="s">
        <v>951</v>
      </c>
      <c r="W3723" s="259">
        <v>2403400</v>
      </c>
    </row>
    <row r="3724" spans="21:23">
      <c r="U3724" s="259" t="s">
        <v>73</v>
      </c>
      <c r="V3724" s="259" t="s">
        <v>974</v>
      </c>
      <c r="W3724" s="259">
        <v>2403509</v>
      </c>
    </row>
    <row r="3725" spans="21:23">
      <c r="U3725" s="259" t="s">
        <v>73</v>
      </c>
      <c r="V3725" s="259" t="s">
        <v>996</v>
      </c>
      <c r="W3725" s="259">
        <v>2403608</v>
      </c>
    </row>
    <row r="3726" spans="21:23">
      <c r="U3726" s="259" t="s">
        <v>73</v>
      </c>
      <c r="V3726" s="259" t="s">
        <v>1019</v>
      </c>
      <c r="W3726" s="259">
        <v>2403707</v>
      </c>
    </row>
    <row r="3727" spans="21:23">
      <c r="U3727" s="259" t="s">
        <v>73</v>
      </c>
      <c r="V3727" s="259" t="s">
        <v>1041</v>
      </c>
      <c r="W3727" s="259">
        <v>2403756</v>
      </c>
    </row>
    <row r="3728" spans="21:23">
      <c r="U3728" s="259" t="s">
        <v>73</v>
      </c>
      <c r="V3728" s="259" t="s">
        <v>1063</v>
      </c>
      <c r="W3728" s="259">
        <v>2403806</v>
      </c>
    </row>
    <row r="3729" spans="21:23">
      <c r="U3729" s="259" t="s">
        <v>73</v>
      </c>
      <c r="V3729" s="259" t="s">
        <v>1084</v>
      </c>
      <c r="W3729" s="259">
        <v>2403905</v>
      </c>
    </row>
    <row r="3730" spans="21:23">
      <c r="U3730" s="259" t="s">
        <v>73</v>
      </c>
      <c r="V3730" s="259" t="s">
        <v>1107</v>
      </c>
      <c r="W3730" s="259">
        <v>2404002</v>
      </c>
    </row>
    <row r="3731" spans="21:23">
      <c r="U3731" s="259" t="s">
        <v>73</v>
      </c>
      <c r="V3731" s="259" t="s">
        <v>1130</v>
      </c>
      <c r="W3731" s="259">
        <v>2404101</v>
      </c>
    </row>
    <row r="3732" spans="21:23">
      <c r="U3732" s="259" t="s">
        <v>73</v>
      </c>
      <c r="V3732" s="259" t="s">
        <v>1153</v>
      </c>
      <c r="W3732" s="259">
        <v>2404200</v>
      </c>
    </row>
    <row r="3733" spans="21:23">
      <c r="U3733" s="259" t="s">
        <v>73</v>
      </c>
      <c r="V3733" s="259" t="s">
        <v>1176</v>
      </c>
      <c r="W3733" s="259">
        <v>2404309</v>
      </c>
    </row>
    <row r="3734" spans="21:23">
      <c r="U3734" s="259" t="s">
        <v>73</v>
      </c>
      <c r="V3734" s="259" t="s">
        <v>1198</v>
      </c>
      <c r="W3734" s="259">
        <v>2404408</v>
      </c>
    </row>
    <row r="3735" spans="21:23">
      <c r="U3735" s="259" t="s">
        <v>73</v>
      </c>
      <c r="V3735" s="259" t="s">
        <v>1221</v>
      </c>
      <c r="W3735" s="259">
        <v>2404507</v>
      </c>
    </row>
    <row r="3736" spans="21:23">
      <c r="U3736" s="259" t="s">
        <v>73</v>
      </c>
      <c r="V3736" s="259" t="s">
        <v>1242</v>
      </c>
      <c r="W3736" s="259">
        <v>2404606</v>
      </c>
    </row>
    <row r="3737" spans="21:23">
      <c r="U3737" s="259" t="s">
        <v>73</v>
      </c>
      <c r="V3737" s="259" t="s">
        <v>1265</v>
      </c>
      <c r="W3737" s="259">
        <v>2404705</v>
      </c>
    </row>
    <row r="3738" spans="21:23">
      <c r="U3738" s="259" t="s">
        <v>73</v>
      </c>
      <c r="V3738" s="259" t="s">
        <v>1286</v>
      </c>
      <c r="W3738" s="259">
        <v>2404804</v>
      </c>
    </row>
    <row r="3739" spans="21:23">
      <c r="U3739" s="259" t="s">
        <v>73</v>
      </c>
      <c r="V3739" s="259" t="s">
        <v>1309</v>
      </c>
      <c r="W3739" s="259">
        <v>2404853</v>
      </c>
    </row>
    <row r="3740" spans="21:23">
      <c r="U3740" s="259" t="s">
        <v>73</v>
      </c>
      <c r="V3740" s="259" t="s">
        <v>1331</v>
      </c>
      <c r="W3740" s="259">
        <v>2404903</v>
      </c>
    </row>
    <row r="3741" spans="21:23">
      <c r="U3741" s="259" t="s">
        <v>73</v>
      </c>
      <c r="V3741" s="259" t="s">
        <v>1353</v>
      </c>
      <c r="W3741" s="259">
        <v>2405009</v>
      </c>
    </row>
    <row r="3742" spans="21:23">
      <c r="U3742" s="259" t="s">
        <v>73</v>
      </c>
      <c r="V3742" s="259" t="s">
        <v>1374</v>
      </c>
      <c r="W3742" s="259">
        <v>2405108</v>
      </c>
    </row>
    <row r="3743" spans="21:23">
      <c r="U3743" s="259" t="s">
        <v>73</v>
      </c>
      <c r="V3743" s="259" t="s">
        <v>1396</v>
      </c>
      <c r="W3743" s="259">
        <v>2405207</v>
      </c>
    </row>
    <row r="3744" spans="21:23">
      <c r="U3744" s="259" t="s">
        <v>73</v>
      </c>
      <c r="V3744" s="259" t="s">
        <v>1418</v>
      </c>
      <c r="W3744" s="259">
        <v>2405306</v>
      </c>
    </row>
    <row r="3745" spans="21:23">
      <c r="U3745" s="259" t="s">
        <v>73</v>
      </c>
      <c r="V3745" s="259" t="s">
        <v>1439</v>
      </c>
      <c r="W3745" s="259">
        <v>2405405</v>
      </c>
    </row>
    <row r="3746" spans="21:23">
      <c r="U3746" s="259" t="s">
        <v>73</v>
      </c>
      <c r="V3746" s="259" t="s">
        <v>1460</v>
      </c>
      <c r="W3746" s="259">
        <v>2405504</v>
      </c>
    </row>
    <row r="3747" spans="21:23">
      <c r="U3747" s="259" t="s">
        <v>73</v>
      </c>
      <c r="V3747" s="259" t="s">
        <v>1481</v>
      </c>
      <c r="W3747" s="259">
        <v>2405603</v>
      </c>
    </row>
    <row r="3748" spans="21:23">
      <c r="U3748" s="259" t="s">
        <v>73</v>
      </c>
      <c r="V3748" s="259" t="s">
        <v>1503</v>
      </c>
      <c r="W3748" s="259">
        <v>2405702</v>
      </c>
    </row>
    <row r="3749" spans="21:23">
      <c r="U3749" s="259" t="s">
        <v>73</v>
      </c>
      <c r="V3749" s="259" t="s">
        <v>1523</v>
      </c>
      <c r="W3749" s="259">
        <v>2405801</v>
      </c>
    </row>
    <row r="3750" spans="21:23">
      <c r="U3750" s="259" t="s">
        <v>73</v>
      </c>
      <c r="V3750" s="259" t="s">
        <v>1544</v>
      </c>
      <c r="W3750" s="259">
        <v>2405900</v>
      </c>
    </row>
    <row r="3751" spans="21:23">
      <c r="U3751" s="259" t="s">
        <v>73</v>
      </c>
      <c r="V3751" s="259" t="s">
        <v>1564</v>
      </c>
      <c r="W3751" s="259">
        <v>2406007</v>
      </c>
    </row>
    <row r="3752" spans="21:23">
      <c r="U3752" s="259" t="s">
        <v>73</v>
      </c>
      <c r="V3752" s="259" t="s">
        <v>1583</v>
      </c>
      <c r="W3752" s="259">
        <v>2406106</v>
      </c>
    </row>
    <row r="3753" spans="21:23">
      <c r="U3753" s="259" t="s">
        <v>73</v>
      </c>
      <c r="V3753" s="259" t="s">
        <v>1069</v>
      </c>
      <c r="W3753" s="259">
        <v>2406155</v>
      </c>
    </row>
    <row r="3754" spans="21:23">
      <c r="U3754" s="259" t="s">
        <v>73</v>
      </c>
      <c r="V3754" s="259" t="s">
        <v>1624</v>
      </c>
      <c r="W3754" s="259">
        <v>2406205</v>
      </c>
    </row>
    <row r="3755" spans="21:23">
      <c r="U3755" s="259" t="s">
        <v>73</v>
      </c>
      <c r="V3755" s="259" t="s">
        <v>1645</v>
      </c>
      <c r="W3755" s="259">
        <v>2406304</v>
      </c>
    </row>
    <row r="3756" spans="21:23">
      <c r="U3756" s="259" t="s">
        <v>73</v>
      </c>
      <c r="V3756" s="259" t="s">
        <v>1665</v>
      </c>
      <c r="W3756" s="259">
        <v>2406403</v>
      </c>
    </row>
    <row r="3757" spans="21:23">
      <c r="U3757" s="259" t="s">
        <v>73</v>
      </c>
      <c r="V3757" s="259" t="s">
        <v>1686</v>
      </c>
      <c r="W3757" s="259">
        <v>2406502</v>
      </c>
    </row>
    <row r="3758" spans="21:23">
      <c r="U3758" s="259" t="s">
        <v>73</v>
      </c>
      <c r="V3758" s="259" t="s">
        <v>1706</v>
      </c>
      <c r="W3758" s="259">
        <v>2406601</v>
      </c>
    </row>
    <row r="3759" spans="21:23">
      <c r="U3759" s="259" t="s">
        <v>73</v>
      </c>
      <c r="V3759" s="259" t="s">
        <v>1727</v>
      </c>
      <c r="W3759" s="259">
        <v>2406700</v>
      </c>
    </row>
    <row r="3760" spans="21:23">
      <c r="U3760" s="259" t="s">
        <v>73</v>
      </c>
      <c r="V3760" s="259" t="s">
        <v>1748</v>
      </c>
      <c r="W3760" s="259">
        <v>2406809</v>
      </c>
    </row>
    <row r="3761" spans="21:23">
      <c r="U3761" s="259" t="s">
        <v>73</v>
      </c>
      <c r="V3761" s="259" t="s">
        <v>1768</v>
      </c>
      <c r="W3761" s="259">
        <v>2406908</v>
      </c>
    </row>
    <row r="3762" spans="21:23">
      <c r="U3762" s="259" t="s">
        <v>73</v>
      </c>
      <c r="V3762" s="259" t="s">
        <v>1788</v>
      </c>
      <c r="W3762" s="259">
        <v>2407005</v>
      </c>
    </row>
    <row r="3763" spans="21:23">
      <c r="U3763" s="259" t="s">
        <v>73</v>
      </c>
      <c r="V3763" s="259" t="s">
        <v>1808</v>
      </c>
      <c r="W3763" s="259">
        <v>2407104</v>
      </c>
    </row>
    <row r="3764" spans="21:23">
      <c r="U3764" s="259" t="s">
        <v>73</v>
      </c>
      <c r="V3764" s="259" t="s">
        <v>1826</v>
      </c>
      <c r="W3764" s="259">
        <v>2407203</v>
      </c>
    </row>
    <row r="3765" spans="21:23">
      <c r="U3765" s="259" t="s">
        <v>73</v>
      </c>
      <c r="V3765" s="259" t="s">
        <v>1844</v>
      </c>
      <c r="W3765" s="259">
        <v>2407252</v>
      </c>
    </row>
    <row r="3766" spans="21:23">
      <c r="U3766" s="259" t="s">
        <v>73</v>
      </c>
      <c r="V3766" s="259" t="s">
        <v>1862</v>
      </c>
      <c r="W3766" s="259">
        <v>2407302</v>
      </c>
    </row>
    <row r="3767" spans="21:23">
      <c r="U3767" s="259" t="s">
        <v>73</v>
      </c>
      <c r="V3767" s="259" t="s">
        <v>1880</v>
      </c>
      <c r="W3767" s="259">
        <v>2407401</v>
      </c>
    </row>
    <row r="3768" spans="21:23">
      <c r="U3768" s="259" t="s">
        <v>73</v>
      </c>
      <c r="V3768" s="259" t="s">
        <v>1896</v>
      </c>
      <c r="W3768" s="259">
        <v>2407500</v>
      </c>
    </row>
    <row r="3769" spans="21:23">
      <c r="U3769" s="259" t="s">
        <v>73</v>
      </c>
      <c r="V3769" s="259" t="s">
        <v>1913</v>
      </c>
      <c r="W3769" s="259">
        <v>2407609</v>
      </c>
    </row>
    <row r="3770" spans="21:23">
      <c r="U3770" s="259" t="s">
        <v>73</v>
      </c>
      <c r="V3770" s="259" t="s">
        <v>1931</v>
      </c>
      <c r="W3770" s="259">
        <v>2407708</v>
      </c>
    </row>
    <row r="3771" spans="21:23">
      <c r="U3771" s="259" t="s">
        <v>73</v>
      </c>
      <c r="V3771" s="259" t="s">
        <v>1762</v>
      </c>
      <c r="W3771" s="259">
        <v>2407807</v>
      </c>
    </row>
    <row r="3772" spans="21:23">
      <c r="U3772" s="259" t="s">
        <v>73</v>
      </c>
      <c r="V3772" s="259" t="s">
        <v>1963</v>
      </c>
      <c r="W3772" s="259">
        <v>2407906</v>
      </c>
    </row>
    <row r="3773" spans="21:23">
      <c r="U3773" s="259" t="s">
        <v>73</v>
      </c>
      <c r="V3773" s="259" t="s">
        <v>1981</v>
      </c>
      <c r="W3773" s="259">
        <v>2408003</v>
      </c>
    </row>
    <row r="3774" spans="21:23">
      <c r="U3774" s="259" t="s">
        <v>73</v>
      </c>
      <c r="V3774" s="259" t="s">
        <v>1998</v>
      </c>
      <c r="W3774" s="259">
        <v>2408102</v>
      </c>
    </row>
    <row r="3775" spans="21:23">
      <c r="U3775" s="259" t="s">
        <v>73</v>
      </c>
      <c r="V3775" s="259" t="s">
        <v>2016</v>
      </c>
      <c r="W3775" s="259">
        <v>2408201</v>
      </c>
    </row>
    <row r="3776" spans="21:23">
      <c r="U3776" s="259" t="s">
        <v>73</v>
      </c>
      <c r="V3776" s="259" t="s">
        <v>2034</v>
      </c>
      <c r="W3776" s="259">
        <v>2408300</v>
      </c>
    </row>
    <row r="3777" spans="21:23">
      <c r="U3777" s="259" t="s">
        <v>73</v>
      </c>
      <c r="V3777" s="259" t="s">
        <v>2052</v>
      </c>
      <c r="W3777" s="259">
        <v>2408409</v>
      </c>
    </row>
    <row r="3778" spans="21:23">
      <c r="U3778" s="259" t="s">
        <v>73</v>
      </c>
      <c r="V3778" s="259" t="s">
        <v>1550</v>
      </c>
      <c r="W3778" s="259">
        <v>2408508</v>
      </c>
    </row>
    <row r="3779" spans="21:23">
      <c r="U3779" s="259" t="s">
        <v>73</v>
      </c>
      <c r="V3779" s="259" t="s">
        <v>2085</v>
      </c>
      <c r="W3779" s="259">
        <v>2408607</v>
      </c>
    </row>
    <row r="3780" spans="21:23">
      <c r="U3780" s="259" t="s">
        <v>73</v>
      </c>
      <c r="V3780" s="259" t="s">
        <v>2101</v>
      </c>
      <c r="W3780" s="259">
        <v>2408706</v>
      </c>
    </row>
    <row r="3781" spans="21:23">
      <c r="U3781" s="259" t="s">
        <v>73</v>
      </c>
      <c r="V3781" s="259" t="s">
        <v>2118</v>
      </c>
      <c r="W3781" s="259">
        <v>2408805</v>
      </c>
    </row>
    <row r="3782" spans="21:23">
      <c r="U3782" s="259" t="s">
        <v>73</v>
      </c>
      <c r="V3782" s="259" t="s">
        <v>2133</v>
      </c>
      <c r="W3782" s="259">
        <v>2408904</v>
      </c>
    </row>
    <row r="3783" spans="21:23">
      <c r="U3783" s="259" t="s">
        <v>73</v>
      </c>
      <c r="V3783" s="259" t="s">
        <v>2150</v>
      </c>
      <c r="W3783" s="259">
        <v>2403251</v>
      </c>
    </row>
    <row r="3784" spans="21:23">
      <c r="U3784" s="259" t="s">
        <v>73</v>
      </c>
      <c r="V3784" s="259" t="s">
        <v>2166</v>
      </c>
      <c r="W3784" s="259">
        <v>2409100</v>
      </c>
    </row>
    <row r="3785" spans="21:23">
      <c r="U3785" s="259" t="s">
        <v>73</v>
      </c>
      <c r="V3785" s="259" t="s">
        <v>2183</v>
      </c>
      <c r="W3785" s="259">
        <v>2409209</v>
      </c>
    </row>
    <row r="3786" spans="21:23">
      <c r="U3786" s="259" t="s">
        <v>73</v>
      </c>
      <c r="V3786" s="259" t="s">
        <v>2200</v>
      </c>
      <c r="W3786" s="259">
        <v>2409308</v>
      </c>
    </row>
    <row r="3787" spans="21:23">
      <c r="U3787" s="259" t="s">
        <v>73</v>
      </c>
      <c r="V3787" s="259" t="s">
        <v>2214</v>
      </c>
      <c r="W3787" s="259">
        <v>2409407</v>
      </c>
    </row>
    <row r="3788" spans="21:23">
      <c r="U3788" s="259" t="s">
        <v>73</v>
      </c>
      <c r="V3788" s="259" t="s">
        <v>2231</v>
      </c>
      <c r="W3788" s="259">
        <v>2409506</v>
      </c>
    </row>
    <row r="3789" spans="21:23">
      <c r="U3789" s="259" t="s">
        <v>73</v>
      </c>
      <c r="V3789" s="259" t="s">
        <v>2044</v>
      </c>
      <c r="W3789" s="259">
        <v>2409605</v>
      </c>
    </row>
    <row r="3790" spans="21:23">
      <c r="U3790" s="259" t="s">
        <v>73</v>
      </c>
      <c r="V3790" s="259" t="s">
        <v>2261</v>
      </c>
      <c r="W3790" s="259">
        <v>2409704</v>
      </c>
    </row>
    <row r="3791" spans="21:23">
      <c r="U3791" s="259" t="s">
        <v>73</v>
      </c>
      <c r="V3791" s="259" t="s">
        <v>2276</v>
      </c>
      <c r="W3791" s="259">
        <v>2409803</v>
      </c>
    </row>
    <row r="3792" spans="21:23">
      <c r="U3792" s="259" t="s">
        <v>73</v>
      </c>
      <c r="V3792" s="259" t="s">
        <v>2292</v>
      </c>
      <c r="W3792" s="259">
        <v>2409902</v>
      </c>
    </row>
    <row r="3793" spans="21:23">
      <c r="U3793" s="259" t="s">
        <v>73</v>
      </c>
      <c r="V3793" s="259" t="s">
        <v>2308</v>
      </c>
      <c r="W3793" s="259">
        <v>2410009</v>
      </c>
    </row>
    <row r="3794" spans="21:23">
      <c r="U3794" s="259" t="s">
        <v>73</v>
      </c>
      <c r="V3794" s="259" t="s">
        <v>2321</v>
      </c>
      <c r="W3794" s="259">
        <v>2410108</v>
      </c>
    </row>
    <row r="3795" spans="21:23">
      <c r="U3795" s="259" t="s">
        <v>73</v>
      </c>
      <c r="V3795" s="259" t="s">
        <v>2337</v>
      </c>
      <c r="W3795" s="259">
        <v>2410207</v>
      </c>
    </row>
    <row r="3796" spans="21:23">
      <c r="U3796" s="259" t="s">
        <v>73</v>
      </c>
      <c r="V3796" s="259" t="s">
        <v>2353</v>
      </c>
      <c r="W3796" s="259">
        <v>2410256</v>
      </c>
    </row>
    <row r="3797" spans="21:23">
      <c r="U3797" s="259" t="s">
        <v>73</v>
      </c>
      <c r="V3797" s="259" t="s">
        <v>2368</v>
      </c>
      <c r="W3797" s="259">
        <v>2410306</v>
      </c>
    </row>
    <row r="3798" spans="21:23">
      <c r="U3798" s="259" t="s">
        <v>73</v>
      </c>
      <c r="V3798" s="259" t="s">
        <v>2383</v>
      </c>
      <c r="W3798" s="259">
        <v>2410405</v>
      </c>
    </row>
    <row r="3799" spans="21:23">
      <c r="U3799" s="259" t="s">
        <v>73</v>
      </c>
      <c r="V3799" s="259" t="s">
        <v>2398</v>
      </c>
      <c r="W3799" s="259">
        <v>2410504</v>
      </c>
    </row>
    <row r="3800" spans="21:23">
      <c r="U3800" s="259" t="s">
        <v>73</v>
      </c>
      <c r="V3800" s="259" t="s">
        <v>2414</v>
      </c>
      <c r="W3800" s="259">
        <v>2410603</v>
      </c>
    </row>
    <row r="3801" spans="21:23">
      <c r="U3801" s="259" t="s">
        <v>73</v>
      </c>
      <c r="V3801" s="259" t="s">
        <v>2430</v>
      </c>
      <c r="W3801" s="259">
        <v>2410702</v>
      </c>
    </row>
    <row r="3802" spans="21:23">
      <c r="U3802" s="259" t="s">
        <v>73</v>
      </c>
      <c r="V3802" s="259" t="s">
        <v>2446</v>
      </c>
      <c r="W3802" s="259">
        <v>2410801</v>
      </c>
    </row>
    <row r="3803" spans="21:23">
      <c r="U3803" s="259" t="s">
        <v>73</v>
      </c>
      <c r="V3803" s="259" t="s">
        <v>1422</v>
      </c>
      <c r="W3803" s="259">
        <v>2410900</v>
      </c>
    </row>
    <row r="3804" spans="21:23">
      <c r="U3804" s="259" t="s">
        <v>73</v>
      </c>
      <c r="V3804" s="259" t="s">
        <v>2475</v>
      </c>
      <c r="W3804" s="259">
        <v>2408953</v>
      </c>
    </row>
    <row r="3805" spans="21:23">
      <c r="U3805" s="259" t="s">
        <v>73</v>
      </c>
      <c r="V3805" s="259" t="s">
        <v>2491</v>
      </c>
      <c r="W3805" s="259">
        <v>2411007</v>
      </c>
    </row>
    <row r="3806" spans="21:23">
      <c r="U3806" s="259" t="s">
        <v>73</v>
      </c>
      <c r="V3806" s="259" t="s">
        <v>2505</v>
      </c>
      <c r="W3806" s="259">
        <v>2411106</v>
      </c>
    </row>
    <row r="3807" spans="21:23">
      <c r="U3807" s="259" t="s">
        <v>73</v>
      </c>
      <c r="V3807" s="259" t="s">
        <v>2521</v>
      </c>
      <c r="W3807" s="259">
        <v>2411205</v>
      </c>
    </row>
    <row r="3808" spans="21:23">
      <c r="U3808" s="259" t="s">
        <v>73</v>
      </c>
      <c r="V3808" s="259" t="s">
        <v>2536</v>
      </c>
      <c r="W3808" s="259">
        <v>2409332</v>
      </c>
    </row>
    <row r="3809" spans="21:23">
      <c r="U3809" s="259" t="s">
        <v>73</v>
      </c>
      <c r="V3809" s="259" t="s">
        <v>2552</v>
      </c>
      <c r="W3809" s="259">
        <v>2411403</v>
      </c>
    </row>
    <row r="3810" spans="21:23">
      <c r="U3810" s="259" t="s">
        <v>73</v>
      </c>
      <c r="V3810" s="259" t="s">
        <v>2566</v>
      </c>
      <c r="W3810" s="259">
        <v>2411429</v>
      </c>
    </row>
    <row r="3811" spans="21:23">
      <c r="U3811" s="259" t="s">
        <v>73</v>
      </c>
      <c r="V3811" s="259" t="s">
        <v>2581</v>
      </c>
      <c r="W3811" s="259">
        <v>2411502</v>
      </c>
    </row>
    <row r="3812" spans="21:23">
      <c r="U3812" s="259" t="s">
        <v>73</v>
      </c>
      <c r="V3812" s="259" t="s">
        <v>2597</v>
      </c>
      <c r="W3812" s="259">
        <v>2411601</v>
      </c>
    </row>
    <row r="3813" spans="21:23">
      <c r="U3813" s="259" t="s">
        <v>73</v>
      </c>
      <c r="V3813" s="259" t="s">
        <v>2613</v>
      </c>
      <c r="W3813" s="259">
        <v>2411700</v>
      </c>
    </row>
    <row r="3814" spans="21:23">
      <c r="U3814" s="259" t="s">
        <v>73</v>
      </c>
      <c r="V3814" s="259" t="s">
        <v>2625</v>
      </c>
      <c r="W3814" s="259">
        <v>2411809</v>
      </c>
    </row>
    <row r="3815" spans="21:23">
      <c r="U3815" s="259" t="s">
        <v>73</v>
      </c>
      <c r="V3815" s="259" t="s">
        <v>2640</v>
      </c>
      <c r="W3815" s="259">
        <v>2411908</v>
      </c>
    </row>
    <row r="3816" spans="21:23">
      <c r="U3816" s="259" t="s">
        <v>73</v>
      </c>
      <c r="V3816" s="259" t="s">
        <v>2653</v>
      </c>
      <c r="W3816" s="259">
        <v>2412005</v>
      </c>
    </row>
    <row r="3817" spans="21:23">
      <c r="U3817" s="259" t="s">
        <v>73</v>
      </c>
      <c r="V3817" s="259" t="s">
        <v>2667</v>
      </c>
      <c r="W3817" s="259">
        <v>2412104</v>
      </c>
    </row>
    <row r="3818" spans="21:23">
      <c r="U3818" s="259" t="s">
        <v>73</v>
      </c>
      <c r="V3818" s="259" t="s">
        <v>2681</v>
      </c>
      <c r="W3818" s="259">
        <v>2412203</v>
      </c>
    </row>
    <row r="3819" spans="21:23">
      <c r="U3819" s="259" t="s">
        <v>73</v>
      </c>
      <c r="V3819" s="259" t="s">
        <v>2697</v>
      </c>
      <c r="W3819" s="259">
        <v>2412302</v>
      </c>
    </row>
    <row r="3820" spans="21:23">
      <c r="U3820" s="259" t="s">
        <v>73</v>
      </c>
      <c r="V3820" s="259" t="s">
        <v>2712</v>
      </c>
      <c r="W3820" s="259">
        <v>2412401</v>
      </c>
    </row>
    <row r="3821" spans="21:23">
      <c r="U3821" s="259" t="s">
        <v>73</v>
      </c>
      <c r="V3821" s="259" t="s">
        <v>2728</v>
      </c>
      <c r="W3821" s="259">
        <v>2412500</v>
      </c>
    </row>
    <row r="3822" spans="21:23">
      <c r="U3822" s="259" t="s">
        <v>73</v>
      </c>
      <c r="V3822" s="259" t="s">
        <v>2743</v>
      </c>
      <c r="W3822" s="259">
        <v>2412559</v>
      </c>
    </row>
    <row r="3823" spans="21:23">
      <c r="U3823" s="259" t="s">
        <v>73</v>
      </c>
      <c r="V3823" s="259" t="s">
        <v>2758</v>
      </c>
      <c r="W3823" s="259">
        <v>2412609</v>
      </c>
    </row>
    <row r="3824" spans="21:23">
      <c r="U3824" s="259" t="s">
        <v>73</v>
      </c>
      <c r="V3824" s="259" t="s">
        <v>2774</v>
      </c>
      <c r="W3824" s="259">
        <v>2412708</v>
      </c>
    </row>
    <row r="3825" spans="21:23">
      <c r="U3825" s="259" t="s">
        <v>73</v>
      </c>
      <c r="V3825" s="259" t="s">
        <v>2790</v>
      </c>
      <c r="W3825" s="259">
        <v>2412807</v>
      </c>
    </row>
    <row r="3826" spans="21:23">
      <c r="U3826" s="259" t="s">
        <v>73</v>
      </c>
      <c r="V3826" s="259" t="s">
        <v>2805</v>
      </c>
      <c r="W3826" s="259">
        <v>2412906</v>
      </c>
    </row>
    <row r="3827" spans="21:23">
      <c r="U3827" s="259" t="s">
        <v>73</v>
      </c>
      <c r="V3827" s="259" t="s">
        <v>2820</v>
      </c>
      <c r="W3827" s="259">
        <v>2413003</v>
      </c>
    </row>
    <row r="3828" spans="21:23">
      <c r="U3828" s="259" t="s">
        <v>73</v>
      </c>
      <c r="V3828" s="259" t="s">
        <v>2832</v>
      </c>
      <c r="W3828" s="259">
        <v>2413102</v>
      </c>
    </row>
    <row r="3829" spans="21:23">
      <c r="U3829" s="259" t="s">
        <v>73</v>
      </c>
      <c r="V3829" s="259" t="s">
        <v>2845</v>
      </c>
      <c r="W3829" s="259">
        <v>2413201</v>
      </c>
    </row>
    <row r="3830" spans="21:23">
      <c r="U3830" s="259" t="s">
        <v>73</v>
      </c>
      <c r="V3830" s="259" t="s">
        <v>2858</v>
      </c>
      <c r="W3830" s="259">
        <v>2413300</v>
      </c>
    </row>
    <row r="3831" spans="21:23">
      <c r="U3831" s="259" t="s">
        <v>73</v>
      </c>
      <c r="V3831" s="259" t="s">
        <v>2871</v>
      </c>
      <c r="W3831" s="259">
        <v>2413359</v>
      </c>
    </row>
    <row r="3832" spans="21:23">
      <c r="U3832" s="259" t="s">
        <v>73</v>
      </c>
      <c r="V3832" s="259" t="s">
        <v>2883</v>
      </c>
      <c r="W3832" s="259">
        <v>2413409</v>
      </c>
    </row>
    <row r="3833" spans="21:23">
      <c r="U3833" s="259" t="s">
        <v>73</v>
      </c>
      <c r="V3833" s="259" t="s">
        <v>2896</v>
      </c>
      <c r="W3833" s="259">
        <v>2413508</v>
      </c>
    </row>
    <row r="3834" spans="21:23">
      <c r="U3834" s="259" t="s">
        <v>73</v>
      </c>
      <c r="V3834" s="259" t="s">
        <v>2908</v>
      </c>
      <c r="W3834" s="259">
        <v>2413557</v>
      </c>
    </row>
    <row r="3835" spans="21:23">
      <c r="U3835" s="259" t="s">
        <v>73</v>
      </c>
      <c r="V3835" s="259" t="s">
        <v>2921</v>
      </c>
      <c r="W3835" s="259">
        <v>2413607</v>
      </c>
    </row>
    <row r="3836" spans="21:23">
      <c r="U3836" s="259" t="s">
        <v>73</v>
      </c>
      <c r="V3836" s="259" t="s">
        <v>2932</v>
      </c>
      <c r="W3836" s="259">
        <v>2413706</v>
      </c>
    </row>
    <row r="3837" spans="21:23">
      <c r="U3837" s="259" t="s">
        <v>73</v>
      </c>
      <c r="V3837" s="259" t="s">
        <v>2944</v>
      </c>
      <c r="W3837" s="259">
        <v>2413805</v>
      </c>
    </row>
    <row r="3838" spans="21:23">
      <c r="U3838" s="259" t="s">
        <v>73</v>
      </c>
      <c r="V3838" s="259" t="s">
        <v>2956</v>
      </c>
      <c r="W3838" s="259">
        <v>2413904</v>
      </c>
    </row>
    <row r="3839" spans="21:23">
      <c r="U3839" s="259" t="s">
        <v>73</v>
      </c>
      <c r="V3839" s="259" t="s">
        <v>2968</v>
      </c>
      <c r="W3839" s="259">
        <v>2414001</v>
      </c>
    </row>
    <row r="3840" spans="21:23">
      <c r="U3840" s="259" t="s">
        <v>73</v>
      </c>
      <c r="V3840" s="259" t="s">
        <v>2980</v>
      </c>
      <c r="W3840" s="259">
        <v>2414100</v>
      </c>
    </row>
    <row r="3841" spans="21:23">
      <c r="U3841" s="259" t="s">
        <v>73</v>
      </c>
      <c r="V3841" s="259" t="s">
        <v>2992</v>
      </c>
      <c r="W3841" s="259">
        <v>2414159</v>
      </c>
    </row>
    <row r="3842" spans="21:23">
      <c r="U3842" s="259" t="s">
        <v>73</v>
      </c>
      <c r="V3842" s="259" t="s">
        <v>3005</v>
      </c>
      <c r="W3842" s="259">
        <v>2411056</v>
      </c>
    </row>
    <row r="3843" spans="21:23">
      <c r="U3843" s="259" t="s">
        <v>73</v>
      </c>
      <c r="V3843" s="259" t="s">
        <v>3018</v>
      </c>
      <c r="W3843" s="259">
        <v>2414209</v>
      </c>
    </row>
    <row r="3844" spans="21:23">
      <c r="U3844" s="259" t="s">
        <v>73</v>
      </c>
      <c r="V3844" s="259" t="s">
        <v>3030</v>
      </c>
      <c r="W3844" s="259">
        <v>2414308</v>
      </c>
    </row>
    <row r="3845" spans="21:23">
      <c r="U3845" s="259" t="s">
        <v>73</v>
      </c>
      <c r="V3845" s="259" t="s">
        <v>3043</v>
      </c>
      <c r="W3845" s="259">
        <v>2414407</v>
      </c>
    </row>
    <row r="3846" spans="21:23">
      <c r="U3846" s="259" t="s">
        <v>73</v>
      </c>
      <c r="V3846" s="259" t="s">
        <v>3054</v>
      </c>
      <c r="W3846" s="259">
        <v>2414456</v>
      </c>
    </row>
    <row r="3847" spans="21:23">
      <c r="U3847" s="259" t="s">
        <v>73</v>
      </c>
      <c r="V3847" s="259" t="s">
        <v>3067</v>
      </c>
      <c r="W3847" s="259">
        <v>2414506</v>
      </c>
    </row>
    <row r="3848" spans="21:23">
      <c r="U3848" s="259" t="s">
        <v>73</v>
      </c>
      <c r="V3848" s="259" t="s">
        <v>3078</v>
      </c>
      <c r="W3848" s="259">
        <v>2414605</v>
      </c>
    </row>
    <row r="3849" spans="21:23">
      <c r="U3849" s="259" t="s">
        <v>73</v>
      </c>
      <c r="V3849" s="259" t="s">
        <v>3091</v>
      </c>
      <c r="W3849" s="259">
        <v>2414704</v>
      </c>
    </row>
    <row r="3850" spans="21:23">
      <c r="U3850" s="259" t="s">
        <v>73</v>
      </c>
      <c r="V3850" s="259" t="s">
        <v>3103</v>
      </c>
      <c r="W3850" s="259">
        <v>2414753</v>
      </c>
    </row>
    <row r="3851" spans="21:23">
      <c r="U3851" s="259" t="s">
        <v>73</v>
      </c>
      <c r="V3851" s="259" t="s">
        <v>3116</v>
      </c>
      <c r="W3851" s="259">
        <v>2414803</v>
      </c>
    </row>
    <row r="3852" spans="21:23">
      <c r="U3852" s="259" t="s">
        <v>73</v>
      </c>
      <c r="V3852" s="259" t="s">
        <v>2219</v>
      </c>
      <c r="W3852" s="259">
        <v>2414902</v>
      </c>
    </row>
    <row r="3853" spans="21:23">
      <c r="U3853" s="259" t="s">
        <v>73</v>
      </c>
      <c r="V3853" s="259" t="s">
        <v>3139</v>
      </c>
      <c r="W3853" s="259">
        <v>2415008</v>
      </c>
    </row>
    <row r="3854" spans="21:23">
      <c r="U3854" s="259" t="s">
        <v>74</v>
      </c>
      <c r="V3854" s="259" t="s">
        <v>109</v>
      </c>
      <c r="W3854" s="259">
        <v>1100015</v>
      </c>
    </row>
    <row r="3855" spans="21:23">
      <c r="U3855" s="259" t="s">
        <v>74</v>
      </c>
      <c r="V3855" s="259" t="s">
        <v>135</v>
      </c>
      <c r="W3855" s="259">
        <v>1100379</v>
      </c>
    </row>
    <row r="3856" spans="21:23">
      <c r="U3856" s="259" t="s">
        <v>74</v>
      </c>
      <c r="V3856" s="259" t="s">
        <v>160</v>
      </c>
      <c r="W3856" s="259">
        <v>1100403</v>
      </c>
    </row>
    <row r="3857" spans="21:23">
      <c r="U3857" s="259" t="s">
        <v>74</v>
      </c>
      <c r="V3857" s="259" t="s">
        <v>186</v>
      </c>
      <c r="W3857" s="259">
        <v>1100346</v>
      </c>
    </row>
    <row r="3858" spans="21:23">
      <c r="U3858" s="259" t="s">
        <v>74</v>
      </c>
      <c r="V3858" s="259" t="s">
        <v>212</v>
      </c>
      <c r="W3858" s="259">
        <v>1100023</v>
      </c>
    </row>
    <row r="3859" spans="21:23">
      <c r="U3859" s="259" t="s">
        <v>74</v>
      </c>
      <c r="V3859" s="259" t="s">
        <v>236</v>
      </c>
      <c r="W3859" s="259">
        <v>1100452</v>
      </c>
    </row>
    <row r="3860" spans="21:23">
      <c r="U3860" s="259" t="s">
        <v>74</v>
      </c>
      <c r="V3860" s="259" t="s">
        <v>261</v>
      </c>
      <c r="W3860" s="259">
        <v>1100031</v>
      </c>
    </row>
    <row r="3861" spans="21:23">
      <c r="U3861" s="259" t="s">
        <v>74</v>
      </c>
      <c r="V3861" s="259" t="s">
        <v>287</v>
      </c>
      <c r="W3861" s="259">
        <v>1100601</v>
      </c>
    </row>
    <row r="3862" spans="21:23">
      <c r="U3862" s="259" t="s">
        <v>74</v>
      </c>
      <c r="V3862" s="259" t="s">
        <v>313</v>
      </c>
      <c r="W3862" s="259">
        <v>1100049</v>
      </c>
    </row>
    <row r="3863" spans="21:23">
      <c r="U3863" s="259" t="s">
        <v>74</v>
      </c>
      <c r="V3863" s="259" t="s">
        <v>338</v>
      </c>
      <c r="W3863" s="259">
        <v>1100700</v>
      </c>
    </row>
    <row r="3864" spans="21:23">
      <c r="U3864" s="259" t="s">
        <v>74</v>
      </c>
      <c r="V3864" s="259" t="s">
        <v>363</v>
      </c>
      <c r="W3864" s="259">
        <v>1100809</v>
      </c>
    </row>
    <row r="3865" spans="21:23">
      <c r="U3865" s="259" t="s">
        <v>74</v>
      </c>
      <c r="V3865" s="259" t="s">
        <v>387</v>
      </c>
      <c r="W3865" s="259">
        <v>1100908</v>
      </c>
    </row>
    <row r="3866" spans="21:23">
      <c r="U3866" s="259" t="s">
        <v>74</v>
      </c>
      <c r="V3866" s="259" t="s">
        <v>413</v>
      </c>
      <c r="W3866" s="259">
        <v>1100056</v>
      </c>
    </row>
    <row r="3867" spans="21:23">
      <c r="U3867" s="259" t="s">
        <v>74</v>
      </c>
      <c r="V3867" s="259" t="s">
        <v>438</v>
      </c>
      <c r="W3867" s="259">
        <v>1100924</v>
      </c>
    </row>
    <row r="3868" spans="21:23">
      <c r="U3868" s="259" t="s">
        <v>74</v>
      </c>
      <c r="V3868" s="259" t="s">
        <v>463</v>
      </c>
      <c r="W3868" s="259">
        <v>1100064</v>
      </c>
    </row>
    <row r="3869" spans="21:23">
      <c r="U3869" s="259" t="s">
        <v>74</v>
      </c>
      <c r="V3869" s="259" t="s">
        <v>489</v>
      </c>
      <c r="W3869" s="259">
        <v>1100072</v>
      </c>
    </row>
    <row r="3870" spans="21:23">
      <c r="U3870" s="259" t="s">
        <v>74</v>
      </c>
      <c r="V3870" s="259" t="s">
        <v>513</v>
      </c>
      <c r="W3870" s="259">
        <v>1100080</v>
      </c>
    </row>
    <row r="3871" spans="21:23">
      <c r="U3871" s="259" t="s">
        <v>74</v>
      </c>
      <c r="V3871" s="259" t="s">
        <v>536</v>
      </c>
      <c r="W3871" s="259">
        <v>1100940</v>
      </c>
    </row>
    <row r="3872" spans="21:23">
      <c r="U3872" s="259" t="s">
        <v>74</v>
      </c>
      <c r="V3872" s="259" t="s">
        <v>559</v>
      </c>
      <c r="W3872" s="259">
        <v>1100098</v>
      </c>
    </row>
    <row r="3873" spans="21:23">
      <c r="U3873" s="259" t="s">
        <v>74</v>
      </c>
      <c r="V3873" s="259" t="s">
        <v>582</v>
      </c>
      <c r="W3873" s="259">
        <v>1101005</v>
      </c>
    </row>
    <row r="3874" spans="21:23">
      <c r="U3874" s="259" t="s">
        <v>74</v>
      </c>
      <c r="V3874" s="259" t="s">
        <v>605</v>
      </c>
      <c r="W3874" s="259">
        <v>1100106</v>
      </c>
    </row>
    <row r="3875" spans="21:23">
      <c r="U3875" s="259" t="s">
        <v>74</v>
      </c>
      <c r="V3875" s="259" t="s">
        <v>628</v>
      </c>
      <c r="W3875" s="259">
        <v>1101104</v>
      </c>
    </row>
    <row r="3876" spans="21:23">
      <c r="U3876" s="259" t="s">
        <v>74</v>
      </c>
      <c r="V3876" s="259" t="s">
        <v>648</v>
      </c>
      <c r="W3876" s="259">
        <v>1100114</v>
      </c>
    </row>
    <row r="3877" spans="21:23">
      <c r="U3877" s="259" t="s">
        <v>74</v>
      </c>
      <c r="V3877" s="259" t="s">
        <v>669</v>
      </c>
      <c r="W3877" s="259">
        <v>1100122</v>
      </c>
    </row>
    <row r="3878" spans="21:23">
      <c r="U3878" s="259" t="s">
        <v>74</v>
      </c>
      <c r="V3878" s="259" t="s">
        <v>691</v>
      </c>
      <c r="W3878" s="259">
        <v>1100130</v>
      </c>
    </row>
    <row r="3879" spans="21:23">
      <c r="U3879" s="259" t="s">
        <v>74</v>
      </c>
      <c r="V3879" s="259" t="s">
        <v>711</v>
      </c>
      <c r="W3879" s="259">
        <v>1101203</v>
      </c>
    </row>
    <row r="3880" spans="21:23">
      <c r="U3880" s="259" t="s">
        <v>74</v>
      </c>
      <c r="V3880" s="259" t="s">
        <v>733</v>
      </c>
      <c r="W3880" s="259">
        <v>1101302</v>
      </c>
    </row>
    <row r="3881" spans="21:23">
      <c r="U3881" s="259" t="s">
        <v>74</v>
      </c>
      <c r="V3881" s="259" t="s">
        <v>755</v>
      </c>
      <c r="W3881" s="259">
        <v>1101401</v>
      </c>
    </row>
    <row r="3882" spans="21:23">
      <c r="U3882" s="259" t="s">
        <v>74</v>
      </c>
      <c r="V3882" s="259" t="s">
        <v>777</v>
      </c>
      <c r="W3882" s="259">
        <v>1100148</v>
      </c>
    </row>
    <row r="3883" spans="21:23">
      <c r="U3883" s="259" t="s">
        <v>74</v>
      </c>
      <c r="V3883" s="259" t="s">
        <v>798</v>
      </c>
      <c r="W3883" s="259">
        <v>1100338</v>
      </c>
    </row>
    <row r="3884" spans="21:23">
      <c r="U3884" s="259" t="s">
        <v>74</v>
      </c>
      <c r="V3884" s="259" t="s">
        <v>819</v>
      </c>
      <c r="W3884" s="259">
        <v>1101435</v>
      </c>
    </row>
    <row r="3885" spans="21:23">
      <c r="U3885" s="259" t="s">
        <v>74</v>
      </c>
      <c r="V3885" s="259" t="s">
        <v>841</v>
      </c>
      <c r="W3885" s="259">
        <v>1100502</v>
      </c>
    </row>
    <row r="3886" spans="21:23">
      <c r="U3886" s="259" t="s">
        <v>74</v>
      </c>
      <c r="V3886" s="259" t="s">
        <v>863</v>
      </c>
      <c r="W3886" s="259">
        <v>1100155</v>
      </c>
    </row>
    <row r="3887" spans="21:23">
      <c r="U3887" s="259" t="s">
        <v>74</v>
      </c>
      <c r="V3887" s="259" t="s">
        <v>885</v>
      </c>
      <c r="W3887" s="259">
        <v>1101450</v>
      </c>
    </row>
    <row r="3888" spans="21:23">
      <c r="U3888" s="259" t="s">
        <v>74</v>
      </c>
      <c r="V3888" s="259" t="s">
        <v>908</v>
      </c>
      <c r="W3888" s="259">
        <v>1100189</v>
      </c>
    </row>
    <row r="3889" spans="21:23">
      <c r="U3889" s="259" t="s">
        <v>74</v>
      </c>
      <c r="V3889" s="259" t="s">
        <v>931</v>
      </c>
      <c r="W3889" s="259">
        <v>1101468</v>
      </c>
    </row>
    <row r="3890" spans="21:23">
      <c r="U3890" s="259" t="s">
        <v>74</v>
      </c>
      <c r="V3890" s="259" t="s">
        <v>953</v>
      </c>
      <c r="W3890" s="259">
        <v>1100205</v>
      </c>
    </row>
    <row r="3891" spans="21:23">
      <c r="U3891" s="259" t="s">
        <v>74</v>
      </c>
      <c r="V3891" s="259" t="s">
        <v>976</v>
      </c>
      <c r="W3891" s="259">
        <v>1100254</v>
      </c>
    </row>
    <row r="3892" spans="21:23">
      <c r="U3892" s="259" t="s">
        <v>74</v>
      </c>
      <c r="V3892" s="259" t="s">
        <v>998</v>
      </c>
      <c r="W3892" s="259">
        <v>1101476</v>
      </c>
    </row>
    <row r="3893" spans="21:23">
      <c r="U3893" s="259" t="s">
        <v>74</v>
      </c>
      <c r="V3893" s="259" t="s">
        <v>1020</v>
      </c>
      <c r="W3893" s="259">
        <v>1100262</v>
      </c>
    </row>
    <row r="3894" spans="21:23">
      <c r="U3894" s="259" t="s">
        <v>74</v>
      </c>
      <c r="V3894" s="259" t="s">
        <v>1043</v>
      </c>
      <c r="W3894" s="259">
        <v>1100288</v>
      </c>
    </row>
    <row r="3895" spans="21:23">
      <c r="U3895" s="259" t="s">
        <v>74</v>
      </c>
      <c r="V3895" s="259" t="s">
        <v>1065</v>
      </c>
      <c r="W3895" s="259">
        <v>1100296</v>
      </c>
    </row>
    <row r="3896" spans="21:23">
      <c r="U3896" s="259" t="s">
        <v>74</v>
      </c>
      <c r="V3896" s="259" t="s">
        <v>1086</v>
      </c>
      <c r="W3896" s="259">
        <v>1101484</v>
      </c>
    </row>
    <row r="3897" spans="21:23">
      <c r="U3897" s="259" t="s">
        <v>74</v>
      </c>
      <c r="V3897" s="259" t="s">
        <v>1109</v>
      </c>
      <c r="W3897" s="259">
        <v>1101492</v>
      </c>
    </row>
    <row r="3898" spans="21:23">
      <c r="U3898" s="259" t="s">
        <v>74</v>
      </c>
      <c r="V3898" s="259" t="s">
        <v>1132</v>
      </c>
      <c r="W3898" s="259">
        <v>1100320</v>
      </c>
    </row>
    <row r="3899" spans="21:23">
      <c r="U3899" s="259" t="s">
        <v>74</v>
      </c>
      <c r="V3899" s="259" t="s">
        <v>1155</v>
      </c>
      <c r="W3899" s="259">
        <v>1101500</v>
      </c>
    </row>
    <row r="3900" spans="21:23">
      <c r="U3900" s="259" t="s">
        <v>74</v>
      </c>
      <c r="V3900" s="259" t="s">
        <v>1178</v>
      </c>
      <c r="W3900" s="259">
        <v>1101559</v>
      </c>
    </row>
    <row r="3901" spans="21:23">
      <c r="U3901" s="259" t="s">
        <v>74</v>
      </c>
      <c r="V3901" s="259" t="s">
        <v>1200</v>
      </c>
      <c r="W3901" s="259">
        <v>1101609</v>
      </c>
    </row>
    <row r="3902" spans="21:23">
      <c r="U3902" s="259" t="s">
        <v>74</v>
      </c>
      <c r="V3902" s="259" t="s">
        <v>1222</v>
      </c>
      <c r="W3902" s="259">
        <v>1101708</v>
      </c>
    </row>
    <row r="3903" spans="21:23">
      <c r="U3903" s="259" t="s">
        <v>74</v>
      </c>
      <c r="V3903" s="259" t="s">
        <v>1244</v>
      </c>
      <c r="W3903" s="259">
        <v>1101757</v>
      </c>
    </row>
    <row r="3904" spans="21:23">
      <c r="U3904" s="259" t="s">
        <v>74</v>
      </c>
      <c r="V3904" s="259" t="s">
        <v>1267</v>
      </c>
      <c r="W3904" s="259">
        <v>1101807</v>
      </c>
    </row>
    <row r="3905" spans="21:23">
      <c r="U3905" s="259" t="s">
        <v>74</v>
      </c>
      <c r="V3905" s="259" t="s">
        <v>1288</v>
      </c>
      <c r="W3905" s="259">
        <v>1100304</v>
      </c>
    </row>
    <row r="3906" spans="21:23">
      <c r="U3906" s="259" t="s">
        <v>75</v>
      </c>
      <c r="V3906" s="259" t="s">
        <v>110</v>
      </c>
      <c r="W3906" s="259">
        <v>1400050</v>
      </c>
    </row>
    <row r="3907" spans="21:23">
      <c r="U3907" s="259" t="s">
        <v>75</v>
      </c>
      <c r="V3907" s="259" t="s">
        <v>136</v>
      </c>
      <c r="W3907" s="259">
        <v>1400027</v>
      </c>
    </row>
    <row r="3908" spans="21:23">
      <c r="U3908" s="259" t="s">
        <v>75</v>
      </c>
      <c r="V3908" s="259" t="s">
        <v>161</v>
      </c>
      <c r="W3908" s="259">
        <v>1400100</v>
      </c>
    </row>
    <row r="3909" spans="21:23">
      <c r="U3909" s="259" t="s">
        <v>75</v>
      </c>
      <c r="V3909" s="259" t="s">
        <v>187</v>
      </c>
      <c r="W3909" s="259">
        <v>1400159</v>
      </c>
    </row>
    <row r="3910" spans="21:23">
      <c r="U3910" s="259" t="s">
        <v>75</v>
      </c>
      <c r="V3910" s="259" t="s">
        <v>213</v>
      </c>
      <c r="W3910" s="259">
        <v>1400175</v>
      </c>
    </row>
    <row r="3911" spans="21:23">
      <c r="U3911" s="259" t="s">
        <v>75</v>
      </c>
      <c r="V3911" s="259" t="s">
        <v>237</v>
      </c>
      <c r="W3911" s="259">
        <v>1400209</v>
      </c>
    </row>
    <row r="3912" spans="21:23">
      <c r="U3912" s="259" t="s">
        <v>75</v>
      </c>
      <c r="V3912" s="259" t="s">
        <v>262</v>
      </c>
      <c r="W3912" s="259">
        <v>1400233</v>
      </c>
    </row>
    <row r="3913" spans="21:23">
      <c r="U3913" s="259" t="s">
        <v>75</v>
      </c>
      <c r="V3913" s="259" t="s">
        <v>288</v>
      </c>
      <c r="W3913" s="259">
        <v>1400282</v>
      </c>
    </row>
    <row r="3914" spans="21:23">
      <c r="U3914" s="259" t="s">
        <v>75</v>
      </c>
      <c r="V3914" s="259" t="s">
        <v>314</v>
      </c>
      <c r="W3914" s="259">
        <v>1400308</v>
      </c>
    </row>
    <row r="3915" spans="21:23">
      <c r="U3915" s="259" t="s">
        <v>75</v>
      </c>
      <c r="V3915" s="259" t="s">
        <v>339</v>
      </c>
      <c r="W3915" s="259">
        <v>1400407</v>
      </c>
    </row>
    <row r="3916" spans="21:23">
      <c r="U3916" s="259" t="s">
        <v>75</v>
      </c>
      <c r="V3916" s="259" t="s">
        <v>364</v>
      </c>
      <c r="W3916" s="259">
        <v>1400456</v>
      </c>
    </row>
    <row r="3917" spans="21:23">
      <c r="U3917" s="259" t="s">
        <v>75</v>
      </c>
      <c r="V3917" s="259" t="s">
        <v>388</v>
      </c>
      <c r="W3917" s="259">
        <v>1400472</v>
      </c>
    </row>
    <row r="3918" spans="21:23">
      <c r="U3918" s="259" t="s">
        <v>75</v>
      </c>
      <c r="V3918" s="259" t="s">
        <v>414</v>
      </c>
      <c r="W3918" s="259">
        <v>1400506</v>
      </c>
    </row>
    <row r="3919" spans="21:23">
      <c r="U3919" s="259" t="s">
        <v>75</v>
      </c>
      <c r="V3919" s="259" t="s">
        <v>439</v>
      </c>
      <c r="W3919" s="259">
        <v>1400605</v>
      </c>
    </row>
    <row r="3920" spans="21:23">
      <c r="U3920" s="259" t="s">
        <v>75</v>
      </c>
      <c r="V3920" s="259" t="s">
        <v>464</v>
      </c>
      <c r="W3920" s="259">
        <v>1400704</v>
      </c>
    </row>
    <row r="3921" spans="21:23">
      <c r="U3921" s="259" t="s">
        <v>77</v>
      </c>
      <c r="V3921" s="259" t="s">
        <v>108</v>
      </c>
      <c r="W3921" s="259">
        <v>4300034</v>
      </c>
    </row>
    <row r="3922" spans="21:23">
      <c r="U3922" s="259" t="s">
        <v>77</v>
      </c>
      <c r="V3922" s="259" t="s">
        <v>134</v>
      </c>
      <c r="W3922" s="259">
        <v>4300059</v>
      </c>
    </row>
    <row r="3923" spans="21:23">
      <c r="U3923" s="259" t="s">
        <v>77</v>
      </c>
      <c r="V3923" s="259" t="s">
        <v>159</v>
      </c>
      <c r="W3923" s="259">
        <v>4300109</v>
      </c>
    </row>
    <row r="3924" spans="21:23">
      <c r="U3924" s="259" t="s">
        <v>77</v>
      </c>
      <c r="V3924" s="259" t="s">
        <v>185</v>
      </c>
      <c r="W3924" s="259">
        <v>4300208</v>
      </c>
    </row>
    <row r="3925" spans="21:23">
      <c r="U3925" s="259" t="s">
        <v>77</v>
      </c>
      <c r="V3925" s="259" t="s">
        <v>211</v>
      </c>
      <c r="W3925" s="259">
        <v>4300307</v>
      </c>
    </row>
    <row r="3926" spans="21:23">
      <c r="U3926" s="259" t="s">
        <v>77</v>
      </c>
      <c r="V3926" s="259" t="s">
        <v>235</v>
      </c>
      <c r="W3926" s="259">
        <v>4300406</v>
      </c>
    </row>
    <row r="3927" spans="21:23">
      <c r="U3927" s="259" t="s">
        <v>77</v>
      </c>
      <c r="V3927" s="259" t="s">
        <v>260</v>
      </c>
      <c r="W3927" s="259">
        <v>4300455</v>
      </c>
    </row>
    <row r="3928" spans="21:23">
      <c r="U3928" s="259" t="s">
        <v>77</v>
      </c>
      <c r="V3928" s="259" t="s">
        <v>286</v>
      </c>
      <c r="W3928" s="259">
        <v>4300471</v>
      </c>
    </row>
    <row r="3929" spans="21:23">
      <c r="U3929" s="259" t="s">
        <v>77</v>
      </c>
      <c r="V3929" s="259" t="s">
        <v>312</v>
      </c>
      <c r="W3929" s="259">
        <v>4300505</v>
      </c>
    </row>
    <row r="3930" spans="21:23">
      <c r="U3930" s="259" t="s">
        <v>77</v>
      </c>
      <c r="V3930" s="259" t="s">
        <v>110</v>
      </c>
      <c r="W3930" s="259">
        <v>4300554</v>
      </c>
    </row>
    <row r="3931" spans="21:23">
      <c r="U3931" s="259" t="s">
        <v>77</v>
      </c>
      <c r="V3931" s="259" t="s">
        <v>362</v>
      </c>
      <c r="W3931" s="259">
        <v>4300570</v>
      </c>
    </row>
    <row r="3932" spans="21:23">
      <c r="U3932" s="259" t="s">
        <v>77</v>
      </c>
      <c r="V3932" s="259" t="s">
        <v>217</v>
      </c>
      <c r="W3932" s="259">
        <v>4300604</v>
      </c>
    </row>
    <row r="3933" spans="21:23">
      <c r="U3933" s="259" t="s">
        <v>77</v>
      </c>
      <c r="V3933" s="259" t="s">
        <v>412</v>
      </c>
      <c r="W3933" s="259">
        <v>4300638</v>
      </c>
    </row>
    <row r="3934" spans="21:23">
      <c r="U3934" s="259" t="s">
        <v>77</v>
      </c>
      <c r="V3934" s="259" t="s">
        <v>437</v>
      </c>
      <c r="W3934" s="259">
        <v>4300646</v>
      </c>
    </row>
    <row r="3935" spans="21:23">
      <c r="U3935" s="259" t="s">
        <v>77</v>
      </c>
      <c r="V3935" s="259" t="s">
        <v>462</v>
      </c>
      <c r="W3935" s="259">
        <v>4300661</v>
      </c>
    </row>
    <row r="3936" spans="21:23">
      <c r="U3936" s="259" t="s">
        <v>77</v>
      </c>
      <c r="V3936" s="259" t="s">
        <v>488</v>
      </c>
      <c r="W3936" s="259">
        <v>4300703</v>
      </c>
    </row>
    <row r="3937" spans="21:23">
      <c r="U3937" s="259" t="s">
        <v>77</v>
      </c>
      <c r="V3937" s="259" t="s">
        <v>512</v>
      </c>
      <c r="W3937" s="259">
        <v>4300802</v>
      </c>
    </row>
    <row r="3938" spans="21:23">
      <c r="U3938" s="259" t="s">
        <v>77</v>
      </c>
      <c r="V3938" s="259" t="s">
        <v>535</v>
      </c>
      <c r="W3938" s="259">
        <v>4300851</v>
      </c>
    </row>
    <row r="3939" spans="21:23">
      <c r="U3939" s="259" t="s">
        <v>77</v>
      </c>
      <c r="V3939" s="259" t="s">
        <v>558</v>
      </c>
      <c r="W3939" s="259">
        <v>4300877</v>
      </c>
    </row>
    <row r="3940" spans="21:23">
      <c r="U3940" s="259" t="s">
        <v>77</v>
      </c>
      <c r="V3940" s="259" t="s">
        <v>581</v>
      </c>
      <c r="W3940" s="259">
        <v>4300901</v>
      </c>
    </row>
    <row r="3941" spans="21:23">
      <c r="U3941" s="259" t="s">
        <v>77</v>
      </c>
      <c r="V3941" s="259" t="s">
        <v>604</v>
      </c>
      <c r="W3941" s="259">
        <v>4301008</v>
      </c>
    </row>
    <row r="3942" spans="21:23">
      <c r="U3942" s="259" t="s">
        <v>77</v>
      </c>
      <c r="V3942" s="259" t="s">
        <v>627</v>
      </c>
      <c r="W3942" s="259">
        <v>4301073</v>
      </c>
    </row>
    <row r="3943" spans="21:23">
      <c r="U3943" s="259" t="s">
        <v>77</v>
      </c>
      <c r="V3943" s="259" t="s">
        <v>647</v>
      </c>
      <c r="W3943" s="259">
        <v>4301057</v>
      </c>
    </row>
    <row r="3944" spans="21:23">
      <c r="U3944" s="259" t="s">
        <v>77</v>
      </c>
      <c r="V3944" s="259" t="s">
        <v>668</v>
      </c>
      <c r="W3944" s="259">
        <v>4301206</v>
      </c>
    </row>
    <row r="3945" spans="21:23">
      <c r="U3945" s="259" t="s">
        <v>77</v>
      </c>
      <c r="V3945" s="259" t="s">
        <v>690</v>
      </c>
      <c r="W3945" s="259">
        <v>4301107</v>
      </c>
    </row>
    <row r="3946" spans="21:23">
      <c r="U3946" s="259" t="s">
        <v>77</v>
      </c>
      <c r="V3946" s="259" t="s">
        <v>710</v>
      </c>
      <c r="W3946" s="259">
        <v>4301305</v>
      </c>
    </row>
    <row r="3947" spans="21:23">
      <c r="U3947" s="259" t="s">
        <v>77</v>
      </c>
      <c r="V3947" s="259" t="s">
        <v>732</v>
      </c>
      <c r="W3947" s="259">
        <v>4301404</v>
      </c>
    </row>
    <row r="3948" spans="21:23">
      <c r="U3948" s="259" t="s">
        <v>77</v>
      </c>
      <c r="V3948" s="259" t="s">
        <v>754</v>
      </c>
      <c r="W3948" s="259">
        <v>4301503</v>
      </c>
    </row>
    <row r="3949" spans="21:23">
      <c r="U3949" s="259" t="s">
        <v>77</v>
      </c>
      <c r="V3949" s="259" t="s">
        <v>776</v>
      </c>
      <c r="W3949" s="259">
        <v>4301552</v>
      </c>
    </row>
    <row r="3950" spans="21:23">
      <c r="U3950" s="259" t="s">
        <v>77</v>
      </c>
      <c r="V3950" s="259" t="s">
        <v>797</v>
      </c>
      <c r="W3950" s="259">
        <v>4301602</v>
      </c>
    </row>
    <row r="3951" spans="21:23">
      <c r="U3951" s="259" t="s">
        <v>77</v>
      </c>
      <c r="V3951" s="259" t="s">
        <v>818</v>
      </c>
      <c r="W3951" s="259">
        <v>4301636</v>
      </c>
    </row>
    <row r="3952" spans="21:23">
      <c r="U3952" s="259" t="s">
        <v>77</v>
      </c>
      <c r="V3952" s="259" t="s">
        <v>840</v>
      </c>
      <c r="W3952" s="259">
        <v>4301651</v>
      </c>
    </row>
    <row r="3953" spans="21:23">
      <c r="U3953" s="259" t="s">
        <v>77</v>
      </c>
      <c r="V3953" s="259" t="s">
        <v>862</v>
      </c>
      <c r="W3953" s="259">
        <v>4301701</v>
      </c>
    </row>
    <row r="3954" spans="21:23">
      <c r="U3954" s="259" t="s">
        <v>77</v>
      </c>
      <c r="V3954" s="259" t="s">
        <v>884</v>
      </c>
      <c r="W3954" s="259">
        <v>4301750</v>
      </c>
    </row>
    <row r="3955" spans="21:23">
      <c r="U3955" s="259" t="s">
        <v>77</v>
      </c>
      <c r="V3955" s="259" t="s">
        <v>907</v>
      </c>
      <c r="W3955" s="259">
        <v>4301859</v>
      </c>
    </row>
    <row r="3956" spans="21:23">
      <c r="U3956" s="259" t="s">
        <v>77</v>
      </c>
      <c r="V3956" s="259" t="s">
        <v>930</v>
      </c>
      <c r="W3956" s="259">
        <v>4301875</v>
      </c>
    </row>
    <row r="3957" spans="21:23">
      <c r="U3957" s="259" t="s">
        <v>77</v>
      </c>
      <c r="V3957" s="259" t="s">
        <v>952</v>
      </c>
      <c r="W3957" s="259">
        <v>4301909</v>
      </c>
    </row>
    <row r="3958" spans="21:23">
      <c r="U3958" s="259" t="s">
        <v>77</v>
      </c>
      <c r="V3958" s="259" t="s">
        <v>975</v>
      </c>
      <c r="W3958" s="259">
        <v>4301925</v>
      </c>
    </row>
    <row r="3959" spans="21:23">
      <c r="U3959" s="259" t="s">
        <v>77</v>
      </c>
      <c r="V3959" s="259" t="s">
        <v>997</v>
      </c>
      <c r="W3959" s="259">
        <v>4301958</v>
      </c>
    </row>
    <row r="3960" spans="21:23">
      <c r="U3960" s="259" t="s">
        <v>77</v>
      </c>
      <c r="V3960" s="259" t="s">
        <v>858</v>
      </c>
      <c r="W3960" s="259">
        <v>4301800</v>
      </c>
    </row>
    <row r="3961" spans="21:23">
      <c r="U3961" s="259" t="s">
        <v>77</v>
      </c>
      <c r="V3961" s="259" t="s">
        <v>1042</v>
      </c>
      <c r="W3961" s="259">
        <v>4302006</v>
      </c>
    </row>
    <row r="3962" spans="21:23">
      <c r="U3962" s="259" t="s">
        <v>77</v>
      </c>
      <c r="V3962" s="259" t="s">
        <v>1064</v>
      </c>
      <c r="W3962" s="259">
        <v>4302055</v>
      </c>
    </row>
    <row r="3963" spans="21:23">
      <c r="U3963" s="259" t="s">
        <v>77</v>
      </c>
      <c r="V3963" s="259" t="s">
        <v>1085</v>
      </c>
      <c r="W3963" s="259">
        <v>4302105</v>
      </c>
    </row>
    <row r="3964" spans="21:23">
      <c r="U3964" s="259" t="s">
        <v>77</v>
      </c>
      <c r="V3964" s="259" t="s">
        <v>1108</v>
      </c>
      <c r="W3964" s="259">
        <v>4302154</v>
      </c>
    </row>
    <row r="3965" spans="21:23">
      <c r="U3965" s="259" t="s">
        <v>77</v>
      </c>
      <c r="V3965" s="259" t="s">
        <v>1131</v>
      </c>
      <c r="W3965" s="259">
        <v>4302204</v>
      </c>
    </row>
    <row r="3966" spans="21:23">
      <c r="U3966" s="259" t="s">
        <v>77</v>
      </c>
      <c r="V3966" s="259" t="s">
        <v>1154</v>
      </c>
      <c r="W3966" s="259">
        <v>4302220</v>
      </c>
    </row>
    <row r="3967" spans="21:23">
      <c r="U3967" s="259" t="s">
        <v>77</v>
      </c>
      <c r="V3967" s="259" t="s">
        <v>1177</v>
      </c>
      <c r="W3967" s="259">
        <v>4302238</v>
      </c>
    </row>
    <row r="3968" spans="21:23">
      <c r="U3968" s="259" t="s">
        <v>77</v>
      </c>
      <c r="V3968" s="259" t="s">
        <v>1199</v>
      </c>
      <c r="W3968" s="259">
        <v>4302253</v>
      </c>
    </row>
    <row r="3969" spans="21:23">
      <c r="U3969" s="259" t="s">
        <v>77</v>
      </c>
      <c r="V3969" s="259" t="s">
        <v>557</v>
      </c>
      <c r="W3969" s="259">
        <v>4302303</v>
      </c>
    </row>
    <row r="3970" spans="21:23">
      <c r="U3970" s="259" t="s">
        <v>77</v>
      </c>
      <c r="V3970" s="259" t="s">
        <v>1243</v>
      </c>
      <c r="W3970" s="259">
        <v>4302352</v>
      </c>
    </row>
    <row r="3971" spans="21:23">
      <c r="U3971" s="259" t="s">
        <v>77</v>
      </c>
      <c r="V3971" s="259" t="s">
        <v>1266</v>
      </c>
      <c r="W3971" s="259">
        <v>4302378</v>
      </c>
    </row>
    <row r="3972" spans="21:23">
      <c r="U3972" s="259" t="s">
        <v>77</v>
      </c>
      <c r="V3972" s="259" t="s">
        <v>1287</v>
      </c>
      <c r="W3972" s="259">
        <v>4302402</v>
      </c>
    </row>
    <row r="3973" spans="21:23">
      <c r="U3973" s="259" t="s">
        <v>77</v>
      </c>
      <c r="V3973" s="259" t="s">
        <v>1310</v>
      </c>
      <c r="W3973" s="259">
        <v>4302451</v>
      </c>
    </row>
    <row r="3974" spans="21:23">
      <c r="U3974" s="259" t="s">
        <v>77</v>
      </c>
      <c r="V3974" s="259" t="s">
        <v>1332</v>
      </c>
      <c r="W3974" s="259">
        <v>4302501</v>
      </c>
    </row>
    <row r="3975" spans="21:23">
      <c r="U3975" s="259" t="s">
        <v>77</v>
      </c>
      <c r="V3975" s="259" t="s">
        <v>1354</v>
      </c>
      <c r="W3975" s="259">
        <v>4302584</v>
      </c>
    </row>
    <row r="3976" spans="21:23">
      <c r="U3976" s="259" t="s">
        <v>77</v>
      </c>
      <c r="V3976" s="259" t="s">
        <v>1375</v>
      </c>
      <c r="W3976" s="259">
        <v>4302600</v>
      </c>
    </row>
    <row r="3977" spans="21:23">
      <c r="U3977" s="259" t="s">
        <v>77</v>
      </c>
      <c r="V3977" s="259" t="s">
        <v>1397</v>
      </c>
      <c r="W3977" s="259">
        <v>4302659</v>
      </c>
    </row>
    <row r="3978" spans="21:23">
      <c r="U3978" s="259" t="s">
        <v>77</v>
      </c>
      <c r="V3978" s="259" t="s">
        <v>1419</v>
      </c>
      <c r="W3978" s="259">
        <v>4302709</v>
      </c>
    </row>
    <row r="3979" spans="21:23">
      <c r="U3979" s="259" t="s">
        <v>77</v>
      </c>
      <c r="V3979" s="259" t="s">
        <v>1440</v>
      </c>
      <c r="W3979" s="259">
        <v>4302808</v>
      </c>
    </row>
    <row r="3980" spans="21:23">
      <c r="U3980" s="259" t="s">
        <v>77</v>
      </c>
      <c r="V3980" s="259" t="s">
        <v>1461</v>
      </c>
      <c r="W3980" s="259">
        <v>4302907</v>
      </c>
    </row>
    <row r="3981" spans="21:23">
      <c r="U3981" s="259" t="s">
        <v>77</v>
      </c>
      <c r="V3981" s="259" t="s">
        <v>1482</v>
      </c>
      <c r="W3981" s="259">
        <v>4303004</v>
      </c>
    </row>
    <row r="3982" spans="21:23">
      <c r="U3982" s="259" t="s">
        <v>77</v>
      </c>
      <c r="V3982" s="259" t="s">
        <v>781</v>
      </c>
      <c r="W3982" s="259">
        <v>4303103</v>
      </c>
    </row>
    <row r="3983" spans="21:23">
      <c r="U3983" s="259" t="s">
        <v>77</v>
      </c>
      <c r="V3983" s="259" t="s">
        <v>1524</v>
      </c>
      <c r="W3983" s="259">
        <v>4303202</v>
      </c>
    </row>
    <row r="3984" spans="21:23">
      <c r="U3984" s="259" t="s">
        <v>77</v>
      </c>
      <c r="V3984" s="259" t="s">
        <v>1545</v>
      </c>
      <c r="W3984" s="259">
        <v>4303301</v>
      </c>
    </row>
    <row r="3985" spans="21:23">
      <c r="U3985" s="259" t="s">
        <v>77</v>
      </c>
      <c r="V3985" s="259" t="s">
        <v>1125</v>
      </c>
      <c r="W3985" s="259">
        <v>4303400</v>
      </c>
    </row>
    <row r="3986" spans="21:23">
      <c r="U3986" s="259" t="s">
        <v>77</v>
      </c>
      <c r="V3986" s="259" t="s">
        <v>1584</v>
      </c>
      <c r="W3986" s="259">
        <v>4303509</v>
      </c>
    </row>
    <row r="3987" spans="21:23">
      <c r="U3987" s="259" t="s">
        <v>77</v>
      </c>
      <c r="V3987" s="259" t="s">
        <v>1604</v>
      </c>
      <c r="W3987" s="259">
        <v>4303558</v>
      </c>
    </row>
    <row r="3988" spans="21:23">
      <c r="U3988" s="259" t="s">
        <v>77</v>
      </c>
      <c r="V3988" s="259" t="s">
        <v>1625</v>
      </c>
      <c r="W3988" s="259">
        <v>4303608</v>
      </c>
    </row>
    <row r="3989" spans="21:23">
      <c r="U3989" s="259" t="s">
        <v>77</v>
      </c>
      <c r="V3989" s="259" t="s">
        <v>1646</v>
      </c>
      <c r="W3989" s="259">
        <v>4303673</v>
      </c>
    </row>
    <row r="3990" spans="21:23">
      <c r="U3990" s="259" t="s">
        <v>77</v>
      </c>
      <c r="V3990" s="259" t="s">
        <v>1666</v>
      </c>
      <c r="W3990" s="259">
        <v>4303707</v>
      </c>
    </row>
    <row r="3991" spans="21:23">
      <c r="U3991" s="259" t="s">
        <v>77</v>
      </c>
      <c r="V3991" s="259" t="s">
        <v>1687</v>
      </c>
      <c r="W3991" s="259">
        <v>4303806</v>
      </c>
    </row>
    <row r="3992" spans="21:23">
      <c r="U3992" s="259" t="s">
        <v>77</v>
      </c>
      <c r="V3992" s="259" t="s">
        <v>1707</v>
      </c>
      <c r="W3992" s="259">
        <v>4303905</v>
      </c>
    </row>
    <row r="3993" spans="21:23">
      <c r="U3993" s="259" t="s">
        <v>77</v>
      </c>
      <c r="V3993" s="259" t="s">
        <v>1728</v>
      </c>
      <c r="W3993" s="259">
        <v>4304002</v>
      </c>
    </row>
    <row r="3994" spans="21:23">
      <c r="U3994" s="259" t="s">
        <v>77</v>
      </c>
      <c r="V3994" s="259" t="s">
        <v>1749</v>
      </c>
      <c r="W3994" s="259">
        <v>4304101</v>
      </c>
    </row>
    <row r="3995" spans="21:23">
      <c r="U3995" s="259" t="s">
        <v>77</v>
      </c>
      <c r="V3995" s="259" t="s">
        <v>1769</v>
      </c>
      <c r="W3995" s="259">
        <v>4304200</v>
      </c>
    </row>
    <row r="3996" spans="21:23">
      <c r="U3996" s="259" t="s">
        <v>77</v>
      </c>
      <c r="V3996" s="259" t="s">
        <v>1789</v>
      </c>
      <c r="W3996" s="259">
        <v>4304309</v>
      </c>
    </row>
    <row r="3997" spans="21:23">
      <c r="U3997" s="259" t="s">
        <v>77</v>
      </c>
      <c r="V3997" s="259" t="s">
        <v>1809</v>
      </c>
      <c r="W3997" s="259">
        <v>4304358</v>
      </c>
    </row>
    <row r="3998" spans="21:23">
      <c r="U3998" s="259" t="s">
        <v>77</v>
      </c>
      <c r="V3998" s="259" t="s">
        <v>1827</v>
      </c>
      <c r="W3998" s="259">
        <v>4304408</v>
      </c>
    </row>
    <row r="3999" spans="21:23">
      <c r="U3999" s="259" t="s">
        <v>77</v>
      </c>
      <c r="V3999" s="259" t="s">
        <v>1845</v>
      </c>
      <c r="W3999" s="259">
        <v>4304507</v>
      </c>
    </row>
    <row r="4000" spans="21:23">
      <c r="U4000" s="259" t="s">
        <v>77</v>
      </c>
      <c r="V4000" s="259" t="s">
        <v>1863</v>
      </c>
      <c r="W4000" s="259">
        <v>4304606</v>
      </c>
    </row>
    <row r="4001" spans="21:23">
      <c r="U4001" s="259" t="s">
        <v>77</v>
      </c>
      <c r="V4001" s="259" t="s">
        <v>1881</v>
      </c>
      <c r="W4001" s="259">
        <v>4304614</v>
      </c>
    </row>
    <row r="4002" spans="21:23">
      <c r="U4002" s="259" t="s">
        <v>77</v>
      </c>
      <c r="V4002" s="259" t="s">
        <v>1897</v>
      </c>
      <c r="W4002" s="259">
        <v>4304622</v>
      </c>
    </row>
    <row r="4003" spans="21:23">
      <c r="U4003" s="259" t="s">
        <v>77</v>
      </c>
      <c r="V4003" s="259" t="s">
        <v>1914</v>
      </c>
      <c r="W4003" s="259">
        <v>4304630</v>
      </c>
    </row>
    <row r="4004" spans="21:23">
      <c r="U4004" s="259" t="s">
        <v>77</v>
      </c>
      <c r="V4004" s="259" t="s">
        <v>1932</v>
      </c>
      <c r="W4004" s="259">
        <v>4304655</v>
      </c>
    </row>
    <row r="4005" spans="21:23">
      <c r="U4005" s="259" t="s">
        <v>77</v>
      </c>
      <c r="V4005" s="259" t="s">
        <v>1947</v>
      </c>
      <c r="W4005" s="259">
        <v>4304663</v>
      </c>
    </row>
    <row r="4006" spans="21:23">
      <c r="U4006" s="259" t="s">
        <v>77</v>
      </c>
      <c r="V4006" s="259" t="s">
        <v>1964</v>
      </c>
      <c r="W4006" s="259">
        <v>4304689</v>
      </c>
    </row>
    <row r="4007" spans="21:23">
      <c r="U4007" s="259" t="s">
        <v>77</v>
      </c>
      <c r="V4007" s="259" t="s">
        <v>1982</v>
      </c>
      <c r="W4007" s="259">
        <v>4304697</v>
      </c>
    </row>
    <row r="4008" spans="21:23">
      <c r="U4008" s="259" t="s">
        <v>77</v>
      </c>
      <c r="V4008" s="259" t="s">
        <v>1999</v>
      </c>
      <c r="W4008" s="259">
        <v>4304671</v>
      </c>
    </row>
    <row r="4009" spans="21:23">
      <c r="U4009" s="259" t="s">
        <v>77</v>
      </c>
      <c r="V4009" s="259" t="s">
        <v>2017</v>
      </c>
      <c r="W4009" s="259">
        <v>4304713</v>
      </c>
    </row>
    <row r="4010" spans="21:23">
      <c r="U4010" s="259" t="s">
        <v>77</v>
      </c>
      <c r="V4010" s="259" t="s">
        <v>2035</v>
      </c>
      <c r="W4010" s="259">
        <v>4304705</v>
      </c>
    </row>
    <row r="4011" spans="21:23">
      <c r="U4011" s="259" t="s">
        <v>77</v>
      </c>
      <c r="V4011" s="259" t="s">
        <v>2053</v>
      </c>
      <c r="W4011" s="259">
        <v>4304804</v>
      </c>
    </row>
    <row r="4012" spans="21:23">
      <c r="U4012" s="259" t="s">
        <v>77</v>
      </c>
      <c r="V4012" s="259" t="s">
        <v>2070</v>
      </c>
      <c r="W4012" s="259">
        <v>4304853</v>
      </c>
    </row>
    <row r="4013" spans="21:23">
      <c r="U4013" s="259" t="s">
        <v>77</v>
      </c>
      <c r="V4013" s="259" t="s">
        <v>2086</v>
      </c>
      <c r="W4013" s="259">
        <v>4304903</v>
      </c>
    </row>
    <row r="4014" spans="21:23">
      <c r="U4014" s="259" t="s">
        <v>77</v>
      </c>
      <c r="V4014" s="259" t="s">
        <v>2102</v>
      </c>
      <c r="W4014" s="259">
        <v>4304952</v>
      </c>
    </row>
    <row r="4015" spans="21:23">
      <c r="U4015" s="259" t="s">
        <v>77</v>
      </c>
      <c r="V4015" s="259" t="s">
        <v>2119</v>
      </c>
      <c r="W4015" s="259">
        <v>4305009</v>
      </c>
    </row>
    <row r="4016" spans="21:23">
      <c r="U4016" s="259" t="s">
        <v>77</v>
      </c>
      <c r="V4016" s="259" t="s">
        <v>2134</v>
      </c>
      <c r="W4016" s="259">
        <v>4305108</v>
      </c>
    </row>
    <row r="4017" spans="21:23">
      <c r="U4017" s="259" t="s">
        <v>77</v>
      </c>
      <c r="V4017" s="259" t="s">
        <v>912</v>
      </c>
      <c r="W4017" s="259">
        <v>4305116</v>
      </c>
    </row>
    <row r="4018" spans="21:23">
      <c r="U4018" s="259" t="s">
        <v>77</v>
      </c>
      <c r="V4018" s="259" t="s">
        <v>2167</v>
      </c>
      <c r="W4018" s="259">
        <v>4305124</v>
      </c>
    </row>
    <row r="4019" spans="21:23">
      <c r="U4019" s="259" t="s">
        <v>77</v>
      </c>
      <c r="V4019" s="259" t="s">
        <v>2184</v>
      </c>
      <c r="W4019" s="259">
        <v>4305132</v>
      </c>
    </row>
    <row r="4020" spans="21:23">
      <c r="U4020" s="259" t="s">
        <v>77</v>
      </c>
      <c r="V4020" s="259" t="s">
        <v>2201</v>
      </c>
      <c r="W4020" s="259">
        <v>4305157</v>
      </c>
    </row>
    <row r="4021" spans="21:23">
      <c r="U4021" s="259" t="s">
        <v>77</v>
      </c>
      <c r="V4021" s="259" t="s">
        <v>2215</v>
      </c>
      <c r="W4021" s="259">
        <v>4305173</v>
      </c>
    </row>
    <row r="4022" spans="21:23">
      <c r="U4022" s="259" t="s">
        <v>77</v>
      </c>
      <c r="V4022" s="259" t="s">
        <v>2232</v>
      </c>
      <c r="W4022" s="259">
        <v>4305207</v>
      </c>
    </row>
    <row r="4023" spans="21:23">
      <c r="U4023" s="259" t="s">
        <v>77</v>
      </c>
      <c r="V4023" s="259" t="s">
        <v>2247</v>
      </c>
      <c r="W4023" s="259">
        <v>4305306</v>
      </c>
    </row>
    <row r="4024" spans="21:23">
      <c r="U4024" s="259" t="s">
        <v>77</v>
      </c>
      <c r="V4024" s="259" t="s">
        <v>2262</v>
      </c>
      <c r="W4024" s="259">
        <v>4305355</v>
      </c>
    </row>
    <row r="4025" spans="21:23">
      <c r="U4025" s="259" t="s">
        <v>77</v>
      </c>
      <c r="V4025" s="259" t="s">
        <v>2277</v>
      </c>
      <c r="W4025" s="259">
        <v>4305371</v>
      </c>
    </row>
    <row r="4026" spans="21:23">
      <c r="U4026" s="259" t="s">
        <v>77</v>
      </c>
      <c r="V4026" s="259" t="s">
        <v>2293</v>
      </c>
      <c r="W4026" s="259">
        <v>4305405</v>
      </c>
    </row>
    <row r="4027" spans="21:23">
      <c r="U4027" s="259" t="s">
        <v>77</v>
      </c>
      <c r="V4027" s="259" t="s">
        <v>2309</v>
      </c>
      <c r="W4027" s="259">
        <v>4305439</v>
      </c>
    </row>
    <row r="4028" spans="21:23">
      <c r="U4028" s="259" t="s">
        <v>77</v>
      </c>
      <c r="V4028" s="259" t="s">
        <v>2322</v>
      </c>
      <c r="W4028" s="259">
        <v>4305447</v>
      </c>
    </row>
    <row r="4029" spans="21:23">
      <c r="U4029" s="259" t="s">
        <v>77</v>
      </c>
      <c r="V4029" s="259" t="s">
        <v>2338</v>
      </c>
      <c r="W4029" s="259">
        <v>4305454</v>
      </c>
    </row>
    <row r="4030" spans="21:23">
      <c r="U4030" s="259" t="s">
        <v>77</v>
      </c>
      <c r="V4030" s="259" t="s">
        <v>2354</v>
      </c>
      <c r="W4030" s="259">
        <v>4305504</v>
      </c>
    </row>
    <row r="4031" spans="21:23">
      <c r="U4031" s="259" t="s">
        <v>77</v>
      </c>
      <c r="V4031" s="259" t="s">
        <v>1471</v>
      </c>
      <c r="W4031" s="259">
        <v>4305587</v>
      </c>
    </row>
    <row r="4032" spans="21:23">
      <c r="U4032" s="259" t="s">
        <v>77</v>
      </c>
      <c r="V4032" s="259" t="s">
        <v>1876</v>
      </c>
      <c r="W4032" s="259">
        <v>4305603</v>
      </c>
    </row>
    <row r="4033" spans="21:23">
      <c r="U4033" s="259" t="s">
        <v>77</v>
      </c>
      <c r="V4033" s="259" t="s">
        <v>2399</v>
      </c>
      <c r="W4033" s="259">
        <v>4305702</v>
      </c>
    </row>
    <row r="4034" spans="21:23">
      <c r="U4034" s="259" t="s">
        <v>77</v>
      </c>
      <c r="V4034" s="259" t="s">
        <v>2415</v>
      </c>
      <c r="W4034" s="259">
        <v>4305801</v>
      </c>
    </row>
    <row r="4035" spans="21:23">
      <c r="U4035" s="259" t="s">
        <v>77</v>
      </c>
      <c r="V4035" s="259" t="s">
        <v>2431</v>
      </c>
      <c r="W4035" s="259">
        <v>4305835</v>
      </c>
    </row>
    <row r="4036" spans="21:23">
      <c r="U4036" s="259" t="s">
        <v>77</v>
      </c>
      <c r="V4036" s="259" t="s">
        <v>2447</v>
      </c>
      <c r="W4036" s="259">
        <v>4305850</v>
      </c>
    </row>
    <row r="4037" spans="21:23">
      <c r="U4037" s="259" t="s">
        <v>77</v>
      </c>
      <c r="V4037" s="259" t="s">
        <v>2461</v>
      </c>
      <c r="W4037" s="259">
        <v>4305871</v>
      </c>
    </row>
    <row r="4038" spans="21:23">
      <c r="U4038" s="259" t="s">
        <v>77</v>
      </c>
      <c r="V4038" s="259" t="s">
        <v>2476</v>
      </c>
      <c r="W4038" s="259">
        <v>4305900</v>
      </c>
    </row>
    <row r="4039" spans="21:23">
      <c r="U4039" s="259" t="s">
        <v>77</v>
      </c>
      <c r="V4039" s="259" t="s">
        <v>2492</v>
      </c>
      <c r="W4039" s="259">
        <v>4305934</v>
      </c>
    </row>
    <row r="4040" spans="21:23">
      <c r="U4040" s="259" t="s">
        <v>77</v>
      </c>
      <c r="V4040" s="259" t="s">
        <v>2506</v>
      </c>
      <c r="W4040" s="259">
        <v>4305959</v>
      </c>
    </row>
    <row r="4041" spans="21:23">
      <c r="U4041" s="259" t="s">
        <v>77</v>
      </c>
      <c r="V4041" s="259" t="s">
        <v>2522</v>
      </c>
      <c r="W4041" s="259">
        <v>4305975</v>
      </c>
    </row>
    <row r="4042" spans="21:23">
      <c r="U4042" s="259" t="s">
        <v>77</v>
      </c>
      <c r="V4042" s="259" t="s">
        <v>2537</v>
      </c>
      <c r="W4042" s="259">
        <v>4306007</v>
      </c>
    </row>
    <row r="4043" spans="21:23">
      <c r="U4043" s="259" t="s">
        <v>77</v>
      </c>
      <c r="V4043" s="259" t="s">
        <v>2553</v>
      </c>
      <c r="W4043" s="259">
        <v>4306056</v>
      </c>
    </row>
    <row r="4044" spans="21:23">
      <c r="U4044" s="259" t="s">
        <v>77</v>
      </c>
      <c r="V4044" s="259" t="s">
        <v>2567</v>
      </c>
      <c r="W4044" s="259">
        <v>4306072</v>
      </c>
    </row>
    <row r="4045" spans="21:23">
      <c r="U4045" s="259" t="s">
        <v>77</v>
      </c>
      <c r="V4045" s="259" t="s">
        <v>2582</v>
      </c>
      <c r="W4045" s="259">
        <v>4306106</v>
      </c>
    </row>
    <row r="4046" spans="21:23">
      <c r="U4046" s="259" t="s">
        <v>77</v>
      </c>
      <c r="V4046" s="259" t="s">
        <v>2598</v>
      </c>
      <c r="W4046" s="259">
        <v>4306130</v>
      </c>
    </row>
    <row r="4047" spans="21:23">
      <c r="U4047" s="259" t="s">
        <v>77</v>
      </c>
      <c r="V4047" s="259" t="s">
        <v>218</v>
      </c>
      <c r="W4047" s="259">
        <v>4306205</v>
      </c>
    </row>
    <row r="4048" spans="21:23">
      <c r="U4048" s="259" t="s">
        <v>77</v>
      </c>
      <c r="V4048" s="259" t="s">
        <v>2626</v>
      </c>
      <c r="W4048" s="259">
        <v>4306304</v>
      </c>
    </row>
    <row r="4049" spans="21:23">
      <c r="U4049" s="259" t="s">
        <v>77</v>
      </c>
      <c r="V4049" s="259" t="s">
        <v>2641</v>
      </c>
      <c r="W4049" s="259">
        <v>4306320</v>
      </c>
    </row>
    <row r="4050" spans="21:23">
      <c r="U4050" s="259" t="s">
        <v>77</v>
      </c>
      <c r="V4050" s="259" t="s">
        <v>2654</v>
      </c>
      <c r="W4050" s="259">
        <v>4306353</v>
      </c>
    </row>
    <row r="4051" spans="21:23">
      <c r="U4051" s="259" t="s">
        <v>77</v>
      </c>
      <c r="V4051" s="259" t="s">
        <v>2668</v>
      </c>
      <c r="W4051" s="259">
        <v>4306379</v>
      </c>
    </row>
    <row r="4052" spans="21:23">
      <c r="U4052" s="259" t="s">
        <v>77</v>
      </c>
      <c r="V4052" s="259" t="s">
        <v>2682</v>
      </c>
      <c r="W4052" s="259">
        <v>4306403</v>
      </c>
    </row>
    <row r="4053" spans="21:23">
      <c r="U4053" s="259" t="s">
        <v>77</v>
      </c>
      <c r="V4053" s="259" t="s">
        <v>2698</v>
      </c>
      <c r="W4053" s="259">
        <v>4306429</v>
      </c>
    </row>
    <row r="4054" spans="21:23">
      <c r="U4054" s="259" t="s">
        <v>77</v>
      </c>
      <c r="V4054" s="259" t="s">
        <v>2713</v>
      </c>
      <c r="W4054" s="259">
        <v>4306452</v>
      </c>
    </row>
    <row r="4055" spans="21:23">
      <c r="U4055" s="259" t="s">
        <v>77</v>
      </c>
      <c r="V4055" s="259" t="s">
        <v>2729</v>
      </c>
      <c r="W4055" s="259">
        <v>4306502</v>
      </c>
    </row>
    <row r="4056" spans="21:23">
      <c r="U4056" s="259" t="s">
        <v>77</v>
      </c>
      <c r="V4056" s="259" t="s">
        <v>2744</v>
      </c>
      <c r="W4056" s="259">
        <v>4306601</v>
      </c>
    </row>
    <row r="4057" spans="21:23">
      <c r="U4057" s="259" t="s">
        <v>77</v>
      </c>
      <c r="V4057" s="259" t="s">
        <v>2759</v>
      </c>
      <c r="W4057" s="259">
        <v>4306551</v>
      </c>
    </row>
    <row r="4058" spans="21:23">
      <c r="U4058" s="259" t="s">
        <v>77</v>
      </c>
      <c r="V4058" s="259" t="s">
        <v>2775</v>
      </c>
      <c r="W4058" s="259">
        <v>4306700</v>
      </c>
    </row>
    <row r="4059" spans="21:23">
      <c r="U4059" s="259" t="s">
        <v>77</v>
      </c>
      <c r="V4059" s="259" t="s">
        <v>2791</v>
      </c>
      <c r="W4059" s="259">
        <v>4306734</v>
      </c>
    </row>
    <row r="4060" spans="21:23">
      <c r="U4060" s="259" t="s">
        <v>77</v>
      </c>
      <c r="V4060" s="259" t="s">
        <v>2806</v>
      </c>
      <c r="W4060" s="259">
        <v>4306759</v>
      </c>
    </row>
    <row r="4061" spans="21:23">
      <c r="U4061" s="259" t="s">
        <v>77</v>
      </c>
      <c r="V4061" s="259" t="s">
        <v>2821</v>
      </c>
      <c r="W4061" s="259">
        <v>4306767</v>
      </c>
    </row>
    <row r="4062" spans="21:23">
      <c r="U4062" s="259" t="s">
        <v>77</v>
      </c>
      <c r="V4062" s="259" t="s">
        <v>2833</v>
      </c>
      <c r="W4062" s="259">
        <v>4306809</v>
      </c>
    </row>
    <row r="4063" spans="21:23">
      <c r="U4063" s="259" t="s">
        <v>77</v>
      </c>
      <c r="V4063" s="259" t="s">
        <v>2846</v>
      </c>
      <c r="W4063" s="259">
        <v>4306908</v>
      </c>
    </row>
    <row r="4064" spans="21:23">
      <c r="U4064" s="259" t="s">
        <v>77</v>
      </c>
      <c r="V4064" s="259" t="s">
        <v>2859</v>
      </c>
      <c r="W4064" s="259">
        <v>4306924</v>
      </c>
    </row>
    <row r="4065" spans="21:23">
      <c r="U4065" s="259" t="s">
        <v>77</v>
      </c>
      <c r="V4065" s="259" t="s">
        <v>2872</v>
      </c>
      <c r="W4065" s="259">
        <v>4306957</v>
      </c>
    </row>
    <row r="4066" spans="21:23">
      <c r="U4066" s="259" t="s">
        <v>77</v>
      </c>
      <c r="V4066" s="259" t="s">
        <v>2884</v>
      </c>
      <c r="W4066" s="259">
        <v>4306932</v>
      </c>
    </row>
    <row r="4067" spans="21:23">
      <c r="U4067" s="259" t="s">
        <v>77</v>
      </c>
      <c r="V4067" s="259" t="s">
        <v>2897</v>
      </c>
      <c r="W4067" s="259">
        <v>4306973</v>
      </c>
    </row>
    <row r="4068" spans="21:23">
      <c r="U4068" s="259" t="s">
        <v>77</v>
      </c>
      <c r="V4068" s="259" t="s">
        <v>2909</v>
      </c>
      <c r="W4068" s="259">
        <v>4307005</v>
      </c>
    </row>
    <row r="4069" spans="21:23">
      <c r="U4069" s="259" t="s">
        <v>77</v>
      </c>
      <c r="V4069" s="259" t="s">
        <v>2922</v>
      </c>
      <c r="W4069" s="259">
        <v>4307054</v>
      </c>
    </row>
    <row r="4070" spans="21:23">
      <c r="U4070" s="259" t="s">
        <v>77</v>
      </c>
      <c r="V4070" s="259" t="s">
        <v>2933</v>
      </c>
      <c r="W4070" s="259">
        <v>4307203</v>
      </c>
    </row>
    <row r="4071" spans="21:23">
      <c r="U4071" s="259" t="s">
        <v>77</v>
      </c>
      <c r="V4071" s="259" t="s">
        <v>2945</v>
      </c>
      <c r="W4071" s="259">
        <v>4307302</v>
      </c>
    </row>
    <row r="4072" spans="21:23">
      <c r="U4072" s="259" t="s">
        <v>77</v>
      </c>
      <c r="V4072" s="259" t="s">
        <v>2957</v>
      </c>
      <c r="W4072" s="259">
        <v>4307401</v>
      </c>
    </row>
    <row r="4073" spans="21:23">
      <c r="U4073" s="259" t="s">
        <v>77</v>
      </c>
      <c r="V4073" s="259" t="s">
        <v>2969</v>
      </c>
      <c r="W4073" s="259">
        <v>4307450</v>
      </c>
    </row>
    <row r="4074" spans="21:23">
      <c r="U4074" s="259" t="s">
        <v>77</v>
      </c>
      <c r="V4074" s="259" t="s">
        <v>2981</v>
      </c>
      <c r="W4074" s="259">
        <v>4307500</v>
      </c>
    </row>
    <row r="4075" spans="21:23">
      <c r="U4075" s="259" t="s">
        <v>77</v>
      </c>
      <c r="V4075" s="259" t="s">
        <v>2993</v>
      </c>
      <c r="W4075" s="259">
        <v>4307559</v>
      </c>
    </row>
    <row r="4076" spans="21:23">
      <c r="U4076" s="259" t="s">
        <v>77</v>
      </c>
      <c r="V4076" s="259" t="s">
        <v>3006</v>
      </c>
      <c r="W4076" s="259">
        <v>4307609</v>
      </c>
    </row>
    <row r="4077" spans="21:23">
      <c r="U4077" s="259" t="s">
        <v>77</v>
      </c>
      <c r="V4077" s="259" t="s">
        <v>3019</v>
      </c>
      <c r="W4077" s="259">
        <v>4307708</v>
      </c>
    </row>
    <row r="4078" spans="21:23">
      <c r="U4078" s="259" t="s">
        <v>77</v>
      </c>
      <c r="V4078" s="259" t="s">
        <v>3031</v>
      </c>
      <c r="W4078" s="259">
        <v>4307807</v>
      </c>
    </row>
    <row r="4079" spans="21:23">
      <c r="U4079" s="259" t="s">
        <v>77</v>
      </c>
      <c r="V4079" s="259" t="s">
        <v>3044</v>
      </c>
      <c r="W4079" s="259">
        <v>4307815</v>
      </c>
    </row>
    <row r="4080" spans="21:23">
      <c r="U4080" s="259" t="s">
        <v>77</v>
      </c>
      <c r="V4080" s="259" t="s">
        <v>3055</v>
      </c>
      <c r="W4080" s="259">
        <v>4307831</v>
      </c>
    </row>
    <row r="4081" spans="21:23">
      <c r="U4081" s="259" t="s">
        <v>77</v>
      </c>
      <c r="V4081" s="259" t="s">
        <v>3068</v>
      </c>
      <c r="W4081" s="259">
        <v>4307864</v>
      </c>
    </row>
    <row r="4082" spans="21:23">
      <c r="U4082" s="259" t="s">
        <v>77</v>
      </c>
      <c r="V4082" s="259" t="s">
        <v>3079</v>
      </c>
      <c r="W4082" s="259">
        <v>4307906</v>
      </c>
    </row>
    <row r="4083" spans="21:23">
      <c r="U4083" s="259" t="s">
        <v>77</v>
      </c>
      <c r="V4083" s="259" t="s">
        <v>3092</v>
      </c>
      <c r="W4083" s="259">
        <v>4308003</v>
      </c>
    </row>
    <row r="4084" spans="21:23">
      <c r="U4084" s="259" t="s">
        <v>77</v>
      </c>
      <c r="V4084" s="259" t="s">
        <v>3104</v>
      </c>
      <c r="W4084" s="259">
        <v>4308052</v>
      </c>
    </row>
    <row r="4085" spans="21:23">
      <c r="U4085" s="259" t="s">
        <v>77</v>
      </c>
      <c r="V4085" s="259" t="s">
        <v>3117</v>
      </c>
      <c r="W4085" s="259">
        <v>4308078</v>
      </c>
    </row>
    <row r="4086" spans="21:23">
      <c r="U4086" s="259" t="s">
        <v>77</v>
      </c>
      <c r="V4086" s="259" t="s">
        <v>3128</v>
      </c>
      <c r="W4086" s="259">
        <v>4308102</v>
      </c>
    </row>
    <row r="4087" spans="21:23">
      <c r="U4087" s="259" t="s">
        <v>77</v>
      </c>
      <c r="V4087" s="259" t="s">
        <v>3140</v>
      </c>
      <c r="W4087" s="259">
        <v>4308201</v>
      </c>
    </row>
    <row r="4088" spans="21:23">
      <c r="U4088" s="259" t="s">
        <v>77</v>
      </c>
      <c r="V4088" s="259" t="s">
        <v>3151</v>
      </c>
      <c r="W4088" s="259">
        <v>4308250</v>
      </c>
    </row>
    <row r="4089" spans="21:23">
      <c r="U4089" s="259" t="s">
        <v>77</v>
      </c>
      <c r="V4089" s="259" t="s">
        <v>3162</v>
      </c>
      <c r="W4089" s="259">
        <v>4308300</v>
      </c>
    </row>
    <row r="4090" spans="21:23">
      <c r="U4090" s="259" t="s">
        <v>77</v>
      </c>
      <c r="V4090" s="259" t="s">
        <v>3173</v>
      </c>
      <c r="W4090" s="259">
        <v>4308409</v>
      </c>
    </row>
    <row r="4091" spans="21:23">
      <c r="U4091" s="259" t="s">
        <v>77</v>
      </c>
      <c r="V4091" s="259" t="s">
        <v>3184</v>
      </c>
      <c r="W4091" s="259">
        <v>4308433</v>
      </c>
    </row>
    <row r="4092" spans="21:23">
      <c r="U4092" s="259" t="s">
        <v>77</v>
      </c>
      <c r="V4092" s="259" t="s">
        <v>3196</v>
      </c>
      <c r="W4092" s="259">
        <v>4308458</v>
      </c>
    </row>
    <row r="4093" spans="21:23">
      <c r="U4093" s="259" t="s">
        <v>77</v>
      </c>
      <c r="V4093" s="259" t="s">
        <v>3208</v>
      </c>
      <c r="W4093" s="259">
        <v>4308508</v>
      </c>
    </row>
    <row r="4094" spans="21:23">
      <c r="U4094" s="259" t="s">
        <v>77</v>
      </c>
      <c r="V4094" s="259" t="s">
        <v>3220</v>
      </c>
      <c r="W4094" s="259">
        <v>4308607</v>
      </c>
    </row>
    <row r="4095" spans="21:23">
      <c r="U4095" s="259" t="s">
        <v>77</v>
      </c>
      <c r="V4095" s="259" t="s">
        <v>3231</v>
      </c>
      <c r="W4095" s="259">
        <v>4308656</v>
      </c>
    </row>
    <row r="4096" spans="21:23">
      <c r="U4096" s="259" t="s">
        <v>77</v>
      </c>
      <c r="V4096" s="259" t="s">
        <v>3242</v>
      </c>
      <c r="W4096" s="259">
        <v>4308706</v>
      </c>
    </row>
    <row r="4097" spans="21:23">
      <c r="U4097" s="259" t="s">
        <v>77</v>
      </c>
      <c r="V4097" s="259" t="s">
        <v>3251</v>
      </c>
      <c r="W4097" s="259">
        <v>4308805</v>
      </c>
    </row>
    <row r="4098" spans="21:23">
      <c r="U4098" s="259" t="s">
        <v>77</v>
      </c>
      <c r="V4098" s="259" t="s">
        <v>3262</v>
      </c>
      <c r="W4098" s="259">
        <v>4308854</v>
      </c>
    </row>
    <row r="4099" spans="21:23">
      <c r="U4099" s="259" t="s">
        <v>77</v>
      </c>
      <c r="V4099" s="259" t="s">
        <v>3274</v>
      </c>
      <c r="W4099" s="259">
        <v>4308904</v>
      </c>
    </row>
    <row r="4100" spans="21:23">
      <c r="U4100" s="259" t="s">
        <v>77</v>
      </c>
      <c r="V4100" s="259" t="s">
        <v>3285</v>
      </c>
      <c r="W4100" s="259">
        <v>4309001</v>
      </c>
    </row>
    <row r="4101" spans="21:23">
      <c r="U4101" s="259" t="s">
        <v>77</v>
      </c>
      <c r="V4101" s="259" t="s">
        <v>3297</v>
      </c>
      <c r="W4101" s="259">
        <v>4309050</v>
      </c>
    </row>
    <row r="4102" spans="21:23">
      <c r="U4102" s="259" t="s">
        <v>77</v>
      </c>
      <c r="V4102" s="259" t="s">
        <v>3309</v>
      </c>
      <c r="W4102" s="259">
        <v>4309100</v>
      </c>
    </row>
    <row r="4103" spans="21:23">
      <c r="U4103" s="259" t="s">
        <v>77</v>
      </c>
      <c r="V4103" s="259" t="s">
        <v>3320</v>
      </c>
      <c r="W4103" s="259">
        <v>4309126</v>
      </c>
    </row>
    <row r="4104" spans="21:23">
      <c r="U4104" s="259" t="s">
        <v>77</v>
      </c>
      <c r="V4104" s="259" t="s">
        <v>3331</v>
      </c>
      <c r="W4104" s="259">
        <v>4309159</v>
      </c>
    </row>
    <row r="4105" spans="21:23">
      <c r="U4105" s="259" t="s">
        <v>77</v>
      </c>
      <c r="V4105" s="259" t="s">
        <v>3342</v>
      </c>
      <c r="W4105" s="259">
        <v>4309209</v>
      </c>
    </row>
    <row r="4106" spans="21:23">
      <c r="U4106" s="259" t="s">
        <v>77</v>
      </c>
      <c r="V4106" s="259" t="s">
        <v>3352</v>
      </c>
      <c r="W4106" s="259">
        <v>4309258</v>
      </c>
    </row>
    <row r="4107" spans="21:23">
      <c r="U4107" s="259" t="s">
        <v>77</v>
      </c>
      <c r="V4107" s="259" t="s">
        <v>3362</v>
      </c>
      <c r="W4107" s="259">
        <v>4309308</v>
      </c>
    </row>
    <row r="4108" spans="21:23">
      <c r="U4108" s="259" t="s">
        <v>77</v>
      </c>
      <c r="V4108" s="259" t="s">
        <v>3371</v>
      </c>
      <c r="W4108" s="259">
        <v>4309407</v>
      </c>
    </row>
    <row r="4109" spans="21:23">
      <c r="U4109" s="259" t="s">
        <v>77</v>
      </c>
      <c r="V4109" s="259" t="s">
        <v>3381</v>
      </c>
      <c r="W4109" s="259">
        <v>4309506</v>
      </c>
    </row>
    <row r="4110" spans="21:23">
      <c r="U4110" s="259" t="s">
        <v>77</v>
      </c>
      <c r="V4110" s="259" t="s">
        <v>3391</v>
      </c>
      <c r="W4110" s="259">
        <v>4309555</v>
      </c>
    </row>
    <row r="4111" spans="21:23">
      <c r="U4111" s="259" t="s">
        <v>77</v>
      </c>
      <c r="V4111" s="259" t="s">
        <v>3401</v>
      </c>
      <c r="W4111" s="259">
        <v>4307104</v>
      </c>
    </row>
    <row r="4112" spans="21:23">
      <c r="U4112" s="259" t="s">
        <v>77</v>
      </c>
      <c r="V4112" s="259" t="s">
        <v>3411</v>
      </c>
      <c r="W4112" s="259">
        <v>4309571</v>
      </c>
    </row>
    <row r="4113" spans="21:23">
      <c r="U4113" s="259" t="s">
        <v>77</v>
      </c>
      <c r="V4113" s="259" t="s">
        <v>3421</v>
      </c>
      <c r="W4113" s="259">
        <v>4309605</v>
      </c>
    </row>
    <row r="4114" spans="21:23">
      <c r="U4114" s="259" t="s">
        <v>77</v>
      </c>
      <c r="V4114" s="259" t="s">
        <v>3430</v>
      </c>
      <c r="W4114" s="259">
        <v>4309654</v>
      </c>
    </row>
    <row r="4115" spans="21:23">
      <c r="U4115" s="259" t="s">
        <v>77</v>
      </c>
      <c r="V4115" s="259" t="s">
        <v>695</v>
      </c>
      <c r="W4115" s="259">
        <v>4309704</v>
      </c>
    </row>
    <row r="4116" spans="21:23">
      <c r="U4116" s="259" t="s">
        <v>77</v>
      </c>
      <c r="V4116" s="259" t="s">
        <v>3449</v>
      </c>
      <c r="W4116" s="259">
        <v>4309753</v>
      </c>
    </row>
    <row r="4117" spans="21:23">
      <c r="U4117" s="259" t="s">
        <v>77</v>
      </c>
      <c r="V4117" s="259" t="s">
        <v>3458</v>
      </c>
      <c r="W4117" s="259">
        <v>4309803</v>
      </c>
    </row>
    <row r="4118" spans="21:23">
      <c r="U4118" s="259" t="s">
        <v>77</v>
      </c>
      <c r="V4118" s="259" t="s">
        <v>3468</v>
      </c>
      <c r="W4118" s="259">
        <v>4309902</v>
      </c>
    </row>
    <row r="4119" spans="21:23">
      <c r="U4119" s="259" t="s">
        <v>77</v>
      </c>
      <c r="V4119" s="259" t="s">
        <v>3477</v>
      </c>
      <c r="W4119" s="259">
        <v>4309951</v>
      </c>
    </row>
    <row r="4120" spans="21:23">
      <c r="U4120" s="259" t="s">
        <v>77</v>
      </c>
      <c r="V4120" s="259" t="s">
        <v>3487</v>
      </c>
      <c r="W4120" s="259">
        <v>4310009</v>
      </c>
    </row>
    <row r="4121" spans="21:23">
      <c r="U4121" s="259" t="s">
        <v>77</v>
      </c>
      <c r="V4121" s="259" t="s">
        <v>3497</v>
      </c>
      <c r="W4121" s="259">
        <v>4310108</v>
      </c>
    </row>
    <row r="4122" spans="21:23">
      <c r="U4122" s="259" t="s">
        <v>77</v>
      </c>
      <c r="V4122" s="259" t="s">
        <v>3506</v>
      </c>
      <c r="W4122" s="259">
        <v>4310207</v>
      </c>
    </row>
    <row r="4123" spans="21:23">
      <c r="U4123" s="259" t="s">
        <v>77</v>
      </c>
      <c r="V4123" s="259" t="s">
        <v>3516</v>
      </c>
      <c r="W4123" s="259">
        <v>4310306</v>
      </c>
    </row>
    <row r="4124" spans="21:23">
      <c r="U4124" s="259" t="s">
        <v>77</v>
      </c>
      <c r="V4124" s="259" t="s">
        <v>3526</v>
      </c>
      <c r="W4124" s="259">
        <v>4310330</v>
      </c>
    </row>
    <row r="4125" spans="21:23">
      <c r="U4125" s="259" t="s">
        <v>77</v>
      </c>
      <c r="V4125" s="259" t="s">
        <v>3536</v>
      </c>
      <c r="W4125" s="259">
        <v>4310363</v>
      </c>
    </row>
    <row r="4126" spans="21:23">
      <c r="U4126" s="259" t="s">
        <v>77</v>
      </c>
      <c r="V4126" s="259" t="s">
        <v>1814</v>
      </c>
      <c r="W4126" s="259">
        <v>4310405</v>
      </c>
    </row>
    <row r="4127" spans="21:23">
      <c r="U4127" s="259" t="s">
        <v>77</v>
      </c>
      <c r="V4127" s="259" t="s">
        <v>3554</v>
      </c>
      <c r="W4127" s="259">
        <v>4310413</v>
      </c>
    </row>
    <row r="4128" spans="21:23">
      <c r="U4128" s="259" t="s">
        <v>77</v>
      </c>
      <c r="V4128" s="259" t="s">
        <v>3564</v>
      </c>
      <c r="W4128" s="259">
        <v>4310439</v>
      </c>
    </row>
    <row r="4129" spans="21:23">
      <c r="U4129" s="259" t="s">
        <v>77</v>
      </c>
      <c r="V4129" s="259" t="s">
        <v>3574</v>
      </c>
      <c r="W4129" s="259">
        <v>4310462</v>
      </c>
    </row>
    <row r="4130" spans="21:23">
      <c r="U4130" s="259" t="s">
        <v>77</v>
      </c>
      <c r="V4130" s="259" t="s">
        <v>3584</v>
      </c>
      <c r="W4130" s="259">
        <v>4310504</v>
      </c>
    </row>
    <row r="4131" spans="21:23">
      <c r="U4131" s="259" t="s">
        <v>77</v>
      </c>
      <c r="V4131" s="259" t="s">
        <v>3594</v>
      </c>
      <c r="W4131" s="259">
        <v>4310538</v>
      </c>
    </row>
    <row r="4132" spans="21:23">
      <c r="U4132" s="259" t="s">
        <v>77</v>
      </c>
      <c r="V4132" s="259" t="s">
        <v>3603</v>
      </c>
      <c r="W4132" s="259">
        <v>4310553</v>
      </c>
    </row>
    <row r="4133" spans="21:23">
      <c r="U4133" s="259" t="s">
        <v>77</v>
      </c>
      <c r="V4133" s="259" t="s">
        <v>3612</v>
      </c>
      <c r="W4133" s="259">
        <v>4310579</v>
      </c>
    </row>
    <row r="4134" spans="21:23">
      <c r="U4134" s="259" t="s">
        <v>77</v>
      </c>
      <c r="V4134" s="259" t="s">
        <v>3621</v>
      </c>
      <c r="W4134" s="259">
        <v>4310603</v>
      </c>
    </row>
    <row r="4135" spans="21:23">
      <c r="U4135" s="259" t="s">
        <v>77</v>
      </c>
      <c r="V4135" s="259" t="s">
        <v>3631</v>
      </c>
      <c r="W4135" s="259">
        <v>4310652</v>
      </c>
    </row>
    <row r="4136" spans="21:23">
      <c r="U4136" s="259" t="s">
        <v>77</v>
      </c>
      <c r="V4136" s="259" t="s">
        <v>3641</v>
      </c>
      <c r="W4136" s="259">
        <v>4310702</v>
      </c>
    </row>
    <row r="4137" spans="21:23">
      <c r="U4137" s="259" t="s">
        <v>77</v>
      </c>
      <c r="V4137" s="259" t="s">
        <v>3650</v>
      </c>
      <c r="W4137" s="259">
        <v>4310751</v>
      </c>
    </row>
    <row r="4138" spans="21:23">
      <c r="U4138" s="259" t="s">
        <v>77</v>
      </c>
      <c r="V4138" s="259" t="s">
        <v>3659</v>
      </c>
      <c r="W4138" s="259">
        <v>4310801</v>
      </c>
    </row>
    <row r="4139" spans="21:23">
      <c r="U4139" s="259" t="s">
        <v>77</v>
      </c>
      <c r="V4139" s="259" t="s">
        <v>3668</v>
      </c>
      <c r="W4139" s="259">
        <v>4310850</v>
      </c>
    </row>
    <row r="4140" spans="21:23">
      <c r="U4140" s="259" t="s">
        <v>77</v>
      </c>
      <c r="V4140" s="259" t="s">
        <v>3675</v>
      </c>
      <c r="W4140" s="259">
        <v>4310876</v>
      </c>
    </row>
    <row r="4141" spans="21:23">
      <c r="U4141" s="259" t="s">
        <v>77</v>
      </c>
      <c r="V4141" s="259" t="s">
        <v>3683</v>
      </c>
      <c r="W4141" s="259">
        <v>4310900</v>
      </c>
    </row>
    <row r="4142" spans="21:23">
      <c r="U4142" s="259" t="s">
        <v>77</v>
      </c>
      <c r="V4142" s="259" t="s">
        <v>3692</v>
      </c>
      <c r="W4142" s="259">
        <v>4311007</v>
      </c>
    </row>
    <row r="4143" spans="21:23">
      <c r="U4143" s="259" t="s">
        <v>77</v>
      </c>
      <c r="V4143" s="259" t="s">
        <v>3700</v>
      </c>
      <c r="W4143" s="259">
        <v>4311106</v>
      </c>
    </row>
    <row r="4144" spans="21:23">
      <c r="U4144" s="259" t="s">
        <v>77</v>
      </c>
      <c r="V4144" s="259" t="s">
        <v>3708</v>
      </c>
      <c r="W4144" s="259">
        <v>4311122</v>
      </c>
    </row>
    <row r="4145" spans="21:23">
      <c r="U4145" s="259" t="s">
        <v>77</v>
      </c>
      <c r="V4145" s="259" t="s">
        <v>3715</v>
      </c>
      <c r="W4145" s="259">
        <v>4311130</v>
      </c>
    </row>
    <row r="4146" spans="21:23">
      <c r="U4146" s="259" t="s">
        <v>77</v>
      </c>
      <c r="V4146" s="259" t="s">
        <v>3722</v>
      </c>
      <c r="W4146" s="259">
        <v>4311155</v>
      </c>
    </row>
    <row r="4147" spans="21:23">
      <c r="U4147" s="259" t="s">
        <v>77</v>
      </c>
      <c r="V4147" s="259" t="s">
        <v>3729</v>
      </c>
      <c r="W4147" s="259">
        <v>4311205</v>
      </c>
    </row>
    <row r="4148" spans="21:23">
      <c r="U4148" s="259" t="s">
        <v>77</v>
      </c>
      <c r="V4148" s="259" t="s">
        <v>3736</v>
      </c>
      <c r="W4148" s="259">
        <v>4311239</v>
      </c>
    </row>
    <row r="4149" spans="21:23">
      <c r="U4149" s="259" t="s">
        <v>77</v>
      </c>
      <c r="V4149" s="259" t="s">
        <v>4715</v>
      </c>
      <c r="W4149" s="259">
        <v>4300002</v>
      </c>
    </row>
    <row r="4150" spans="21:23">
      <c r="U4150" s="259" t="s">
        <v>77</v>
      </c>
      <c r="V4150" s="259" t="s">
        <v>3743</v>
      </c>
      <c r="W4150" s="259">
        <v>4311270</v>
      </c>
    </row>
    <row r="4151" spans="21:23">
      <c r="U4151" s="259" t="s">
        <v>77</v>
      </c>
      <c r="V4151" s="259" t="s">
        <v>5387</v>
      </c>
      <c r="W4151" s="259">
        <v>4300001</v>
      </c>
    </row>
    <row r="4152" spans="21:23">
      <c r="U4152" s="259" t="s">
        <v>77</v>
      </c>
      <c r="V4152" s="259" t="s">
        <v>3750</v>
      </c>
      <c r="W4152" s="259">
        <v>4311304</v>
      </c>
    </row>
    <row r="4153" spans="21:23">
      <c r="U4153" s="259" t="s">
        <v>77</v>
      </c>
      <c r="V4153" s="259" t="s">
        <v>3756</v>
      </c>
      <c r="W4153" s="259">
        <v>4311254</v>
      </c>
    </row>
    <row r="4154" spans="21:23">
      <c r="U4154" s="259" t="s">
        <v>77</v>
      </c>
      <c r="V4154" s="259" t="s">
        <v>1650</v>
      </c>
      <c r="W4154" s="259">
        <v>4311403</v>
      </c>
    </row>
    <row r="4155" spans="21:23">
      <c r="U4155" s="259" t="s">
        <v>77</v>
      </c>
      <c r="V4155" s="259" t="s">
        <v>3765</v>
      </c>
      <c r="W4155" s="259">
        <v>4311429</v>
      </c>
    </row>
    <row r="4156" spans="21:23">
      <c r="U4156" s="259" t="s">
        <v>77</v>
      </c>
      <c r="V4156" s="259" t="s">
        <v>3772</v>
      </c>
      <c r="W4156" s="259">
        <v>4311502</v>
      </c>
    </row>
    <row r="4157" spans="21:23">
      <c r="U4157" s="259" t="s">
        <v>77</v>
      </c>
      <c r="V4157" s="259" t="s">
        <v>3778</v>
      </c>
      <c r="W4157" s="259">
        <v>4311601</v>
      </c>
    </row>
    <row r="4158" spans="21:23">
      <c r="U4158" s="259" t="s">
        <v>77</v>
      </c>
      <c r="V4158" s="259" t="s">
        <v>3785</v>
      </c>
      <c r="W4158" s="259">
        <v>4311627</v>
      </c>
    </row>
    <row r="4159" spans="21:23">
      <c r="U4159" s="259" t="s">
        <v>77</v>
      </c>
      <c r="V4159" s="259" t="s">
        <v>3792</v>
      </c>
      <c r="W4159" s="259">
        <v>4311643</v>
      </c>
    </row>
    <row r="4160" spans="21:23">
      <c r="U4160" s="259" t="s">
        <v>77</v>
      </c>
      <c r="V4160" s="259" t="s">
        <v>3799</v>
      </c>
      <c r="W4160" s="259">
        <v>4311718</v>
      </c>
    </row>
    <row r="4161" spans="21:23">
      <c r="U4161" s="259" t="s">
        <v>77</v>
      </c>
      <c r="V4161" s="259" t="s">
        <v>3805</v>
      </c>
      <c r="W4161" s="259">
        <v>4311700</v>
      </c>
    </row>
    <row r="4162" spans="21:23">
      <c r="U4162" s="259" t="s">
        <v>77</v>
      </c>
      <c r="V4162" s="259" t="s">
        <v>3812</v>
      </c>
      <c r="W4162" s="259">
        <v>4311734</v>
      </c>
    </row>
    <row r="4163" spans="21:23">
      <c r="U4163" s="259" t="s">
        <v>77</v>
      </c>
      <c r="V4163" s="259" t="s">
        <v>3819</v>
      </c>
      <c r="W4163" s="259">
        <v>4311759</v>
      </c>
    </row>
    <row r="4164" spans="21:23">
      <c r="U4164" s="259" t="s">
        <v>77</v>
      </c>
      <c r="V4164" s="259" t="s">
        <v>3826</v>
      </c>
      <c r="W4164" s="259">
        <v>4311775</v>
      </c>
    </row>
    <row r="4165" spans="21:23">
      <c r="U4165" s="259" t="s">
        <v>77</v>
      </c>
      <c r="V4165" s="259" t="s">
        <v>3833</v>
      </c>
      <c r="W4165" s="259">
        <v>4311791</v>
      </c>
    </row>
    <row r="4166" spans="21:23">
      <c r="U4166" s="259" t="s">
        <v>77</v>
      </c>
      <c r="V4166" s="259" t="s">
        <v>3839</v>
      </c>
      <c r="W4166" s="259">
        <v>4311809</v>
      </c>
    </row>
    <row r="4167" spans="21:23">
      <c r="U4167" s="259" t="s">
        <v>77</v>
      </c>
      <c r="V4167" s="259" t="s">
        <v>3846</v>
      </c>
      <c r="W4167" s="259">
        <v>4311908</v>
      </c>
    </row>
    <row r="4168" spans="21:23">
      <c r="U4168" s="259" t="s">
        <v>77</v>
      </c>
      <c r="V4168" s="259" t="s">
        <v>3852</v>
      </c>
      <c r="W4168" s="259">
        <v>4311981</v>
      </c>
    </row>
    <row r="4169" spans="21:23">
      <c r="U4169" s="259" t="s">
        <v>77</v>
      </c>
      <c r="V4169" s="259" t="s">
        <v>3858</v>
      </c>
      <c r="W4169" s="259">
        <v>4312005</v>
      </c>
    </row>
    <row r="4170" spans="21:23">
      <c r="U4170" s="259" t="s">
        <v>77</v>
      </c>
      <c r="V4170" s="259" t="s">
        <v>3864</v>
      </c>
      <c r="W4170" s="259">
        <v>4312054</v>
      </c>
    </row>
    <row r="4171" spans="21:23">
      <c r="U4171" s="259" t="s">
        <v>77</v>
      </c>
      <c r="V4171" s="259" t="s">
        <v>3869</v>
      </c>
      <c r="W4171" s="259">
        <v>4312104</v>
      </c>
    </row>
    <row r="4172" spans="21:23">
      <c r="U4172" s="259" t="s">
        <v>77</v>
      </c>
      <c r="V4172" s="259" t="s">
        <v>3874</v>
      </c>
      <c r="W4172" s="259">
        <v>4312138</v>
      </c>
    </row>
    <row r="4173" spans="21:23">
      <c r="U4173" s="259" t="s">
        <v>77</v>
      </c>
      <c r="V4173" s="259" t="s">
        <v>3880</v>
      </c>
      <c r="W4173" s="259">
        <v>4312153</v>
      </c>
    </row>
    <row r="4174" spans="21:23">
      <c r="U4174" s="259" t="s">
        <v>77</v>
      </c>
      <c r="V4174" s="259" t="s">
        <v>3886</v>
      </c>
      <c r="W4174" s="259">
        <v>4312179</v>
      </c>
    </row>
    <row r="4175" spans="21:23">
      <c r="U4175" s="259" t="s">
        <v>77</v>
      </c>
      <c r="V4175" s="259" t="s">
        <v>3892</v>
      </c>
      <c r="W4175" s="259">
        <v>4312203</v>
      </c>
    </row>
    <row r="4176" spans="21:23">
      <c r="U4176" s="259" t="s">
        <v>77</v>
      </c>
      <c r="V4176" s="259" t="s">
        <v>3898</v>
      </c>
      <c r="W4176" s="259">
        <v>4312252</v>
      </c>
    </row>
    <row r="4177" spans="21:23">
      <c r="U4177" s="259" t="s">
        <v>77</v>
      </c>
      <c r="V4177" s="259" t="s">
        <v>3904</v>
      </c>
      <c r="W4177" s="259">
        <v>4312302</v>
      </c>
    </row>
    <row r="4178" spans="21:23">
      <c r="U4178" s="259" t="s">
        <v>77</v>
      </c>
      <c r="V4178" s="259" t="s">
        <v>3910</v>
      </c>
      <c r="W4178" s="259">
        <v>4312351</v>
      </c>
    </row>
    <row r="4179" spans="21:23">
      <c r="U4179" s="259" t="s">
        <v>77</v>
      </c>
      <c r="V4179" s="259" t="s">
        <v>3915</v>
      </c>
      <c r="W4179" s="259">
        <v>4312377</v>
      </c>
    </row>
    <row r="4180" spans="21:23">
      <c r="U4180" s="259" t="s">
        <v>77</v>
      </c>
      <c r="V4180" s="259" t="s">
        <v>3921</v>
      </c>
      <c r="W4180" s="259">
        <v>4312385</v>
      </c>
    </row>
    <row r="4181" spans="21:23">
      <c r="U4181" s="259" t="s">
        <v>77</v>
      </c>
      <c r="V4181" s="259" t="s">
        <v>3927</v>
      </c>
      <c r="W4181" s="259">
        <v>4312401</v>
      </c>
    </row>
    <row r="4182" spans="21:23">
      <c r="U4182" s="259" t="s">
        <v>77</v>
      </c>
      <c r="V4182" s="259" t="s">
        <v>3933</v>
      </c>
      <c r="W4182" s="259">
        <v>4312427</v>
      </c>
    </row>
    <row r="4183" spans="21:23">
      <c r="U4183" s="259" t="s">
        <v>77</v>
      </c>
      <c r="V4183" s="259" t="s">
        <v>3939</v>
      </c>
      <c r="W4183" s="259">
        <v>4312443</v>
      </c>
    </row>
    <row r="4184" spans="21:23">
      <c r="U4184" s="259" t="s">
        <v>77</v>
      </c>
      <c r="V4184" s="259" t="s">
        <v>3945</v>
      </c>
      <c r="W4184" s="259">
        <v>4312450</v>
      </c>
    </row>
    <row r="4185" spans="21:23">
      <c r="U4185" s="259" t="s">
        <v>77</v>
      </c>
      <c r="V4185" s="259" t="s">
        <v>3951</v>
      </c>
      <c r="W4185" s="259">
        <v>4312476</v>
      </c>
    </row>
    <row r="4186" spans="21:23">
      <c r="U4186" s="259" t="s">
        <v>77</v>
      </c>
      <c r="V4186" s="259" t="s">
        <v>3957</v>
      </c>
      <c r="W4186" s="259">
        <v>4312500</v>
      </c>
    </row>
    <row r="4187" spans="21:23">
      <c r="U4187" s="259" t="s">
        <v>77</v>
      </c>
      <c r="V4187" s="259" t="s">
        <v>3962</v>
      </c>
      <c r="W4187" s="259">
        <v>4312609</v>
      </c>
    </row>
    <row r="4188" spans="21:23">
      <c r="U4188" s="259" t="s">
        <v>77</v>
      </c>
      <c r="V4188" s="259" t="s">
        <v>3968</v>
      </c>
      <c r="W4188" s="259">
        <v>4312617</v>
      </c>
    </row>
    <row r="4189" spans="21:23">
      <c r="U4189" s="259" t="s">
        <v>77</v>
      </c>
      <c r="V4189" s="259" t="s">
        <v>3973</v>
      </c>
      <c r="W4189" s="259">
        <v>4312625</v>
      </c>
    </row>
    <row r="4190" spans="21:23">
      <c r="U4190" s="259" t="s">
        <v>77</v>
      </c>
      <c r="V4190" s="259" t="s">
        <v>3978</v>
      </c>
      <c r="W4190" s="259">
        <v>4312658</v>
      </c>
    </row>
    <row r="4191" spans="21:23">
      <c r="U4191" s="259" t="s">
        <v>77</v>
      </c>
      <c r="V4191" s="259" t="s">
        <v>3984</v>
      </c>
      <c r="W4191" s="259">
        <v>4312674</v>
      </c>
    </row>
    <row r="4192" spans="21:23">
      <c r="U4192" s="259" t="s">
        <v>77</v>
      </c>
      <c r="V4192" s="259" t="s">
        <v>3989</v>
      </c>
      <c r="W4192" s="259">
        <v>4312708</v>
      </c>
    </row>
    <row r="4193" spans="21:23">
      <c r="U4193" s="259" t="s">
        <v>77</v>
      </c>
      <c r="V4193" s="259" t="s">
        <v>3995</v>
      </c>
      <c r="W4193" s="259">
        <v>4312757</v>
      </c>
    </row>
    <row r="4194" spans="21:23">
      <c r="U4194" s="259" t="s">
        <v>77</v>
      </c>
      <c r="V4194" s="259" t="s">
        <v>4000</v>
      </c>
      <c r="W4194" s="259">
        <v>4312807</v>
      </c>
    </row>
    <row r="4195" spans="21:23">
      <c r="U4195" s="259" t="s">
        <v>77</v>
      </c>
      <c r="V4195" s="259" t="s">
        <v>4006</v>
      </c>
      <c r="W4195" s="259">
        <v>4312906</v>
      </c>
    </row>
    <row r="4196" spans="21:23">
      <c r="U4196" s="259" t="s">
        <v>77</v>
      </c>
      <c r="V4196" s="259" t="s">
        <v>4012</v>
      </c>
      <c r="W4196" s="259">
        <v>4312955</v>
      </c>
    </row>
    <row r="4197" spans="21:23">
      <c r="U4197" s="259" t="s">
        <v>77</v>
      </c>
      <c r="V4197" s="259" t="s">
        <v>4018</v>
      </c>
      <c r="W4197" s="259">
        <v>4313003</v>
      </c>
    </row>
    <row r="4198" spans="21:23">
      <c r="U4198" s="259" t="s">
        <v>77</v>
      </c>
      <c r="V4198" s="259" t="s">
        <v>4023</v>
      </c>
      <c r="W4198" s="259">
        <v>4313011</v>
      </c>
    </row>
    <row r="4199" spans="21:23">
      <c r="U4199" s="259" t="s">
        <v>77</v>
      </c>
      <c r="V4199" s="259" t="s">
        <v>4029</v>
      </c>
      <c r="W4199" s="259">
        <v>4313037</v>
      </c>
    </row>
    <row r="4200" spans="21:23">
      <c r="U4200" s="259" t="s">
        <v>77</v>
      </c>
      <c r="V4200" s="259" t="s">
        <v>4035</v>
      </c>
      <c r="W4200" s="259">
        <v>4313060</v>
      </c>
    </row>
    <row r="4201" spans="21:23">
      <c r="U4201" s="259" t="s">
        <v>77</v>
      </c>
      <c r="V4201" s="259" t="s">
        <v>4040</v>
      </c>
      <c r="W4201" s="259">
        <v>4313086</v>
      </c>
    </row>
    <row r="4202" spans="21:23">
      <c r="U4202" s="259" t="s">
        <v>77</v>
      </c>
      <c r="V4202" s="259" t="s">
        <v>4046</v>
      </c>
      <c r="W4202" s="259">
        <v>4313102</v>
      </c>
    </row>
    <row r="4203" spans="21:23">
      <c r="U4203" s="259" t="s">
        <v>77</v>
      </c>
      <c r="V4203" s="259" t="s">
        <v>4052</v>
      </c>
      <c r="W4203" s="259">
        <v>4313201</v>
      </c>
    </row>
    <row r="4204" spans="21:23">
      <c r="U4204" s="259" t="s">
        <v>77</v>
      </c>
      <c r="V4204" s="259" t="s">
        <v>4057</v>
      </c>
      <c r="W4204" s="259">
        <v>4313300</v>
      </c>
    </row>
    <row r="4205" spans="21:23">
      <c r="U4205" s="259" t="s">
        <v>77</v>
      </c>
      <c r="V4205" s="259" t="s">
        <v>4063</v>
      </c>
      <c r="W4205" s="259">
        <v>4313334</v>
      </c>
    </row>
    <row r="4206" spans="21:23">
      <c r="U4206" s="259" t="s">
        <v>77</v>
      </c>
      <c r="V4206" s="259" t="s">
        <v>4069</v>
      </c>
      <c r="W4206" s="259">
        <v>4313359</v>
      </c>
    </row>
    <row r="4207" spans="21:23">
      <c r="U4207" s="259" t="s">
        <v>77</v>
      </c>
      <c r="V4207" s="259" t="s">
        <v>2804</v>
      </c>
      <c r="W4207" s="259">
        <v>4313375</v>
      </c>
    </row>
    <row r="4208" spans="21:23">
      <c r="U4208" s="259" t="s">
        <v>77</v>
      </c>
      <c r="V4208" s="259" t="s">
        <v>4080</v>
      </c>
      <c r="W4208" s="259">
        <v>4313490</v>
      </c>
    </row>
    <row r="4209" spans="21:23">
      <c r="U4209" s="259" t="s">
        <v>77</v>
      </c>
      <c r="V4209" s="259" t="s">
        <v>4086</v>
      </c>
      <c r="W4209" s="259">
        <v>4313391</v>
      </c>
    </row>
    <row r="4210" spans="21:23">
      <c r="U4210" s="259" t="s">
        <v>77</v>
      </c>
      <c r="V4210" s="259" t="s">
        <v>4091</v>
      </c>
      <c r="W4210" s="259">
        <v>4313409</v>
      </c>
    </row>
    <row r="4211" spans="21:23">
      <c r="U4211" s="259" t="s">
        <v>77</v>
      </c>
      <c r="V4211" s="259" t="s">
        <v>4097</v>
      </c>
      <c r="W4211" s="259">
        <v>4313425</v>
      </c>
    </row>
    <row r="4212" spans="21:23">
      <c r="U4212" s="259" t="s">
        <v>77</v>
      </c>
      <c r="V4212" s="259" t="s">
        <v>4103</v>
      </c>
      <c r="W4212" s="259">
        <v>4313441</v>
      </c>
    </row>
    <row r="4213" spans="21:23">
      <c r="U4213" s="259" t="s">
        <v>77</v>
      </c>
      <c r="V4213" s="259" t="s">
        <v>4109</v>
      </c>
      <c r="W4213" s="259">
        <v>4313466</v>
      </c>
    </row>
    <row r="4214" spans="21:23">
      <c r="U4214" s="259" t="s">
        <v>77</v>
      </c>
      <c r="V4214" s="259" t="s">
        <v>4114</v>
      </c>
      <c r="W4214" s="259">
        <v>4313508</v>
      </c>
    </row>
    <row r="4215" spans="21:23">
      <c r="U4215" s="259" t="s">
        <v>77</v>
      </c>
      <c r="V4215" s="259" t="s">
        <v>4120</v>
      </c>
      <c r="W4215" s="259">
        <v>4313607</v>
      </c>
    </row>
    <row r="4216" spans="21:23">
      <c r="U4216" s="259" t="s">
        <v>77</v>
      </c>
      <c r="V4216" s="259" t="s">
        <v>4126</v>
      </c>
      <c r="W4216" s="259">
        <v>4313656</v>
      </c>
    </row>
    <row r="4217" spans="21:23">
      <c r="U4217" s="259" t="s">
        <v>77</v>
      </c>
      <c r="V4217" s="259" t="s">
        <v>4132</v>
      </c>
      <c r="W4217" s="259">
        <v>4313706</v>
      </c>
    </row>
    <row r="4218" spans="21:23">
      <c r="U4218" s="259" t="s">
        <v>77</v>
      </c>
      <c r="V4218" s="259" t="s">
        <v>4138</v>
      </c>
      <c r="W4218" s="259">
        <v>4313805</v>
      </c>
    </row>
    <row r="4219" spans="21:23">
      <c r="U4219" s="259" t="s">
        <v>77</v>
      </c>
      <c r="V4219" s="259" t="s">
        <v>4143</v>
      </c>
      <c r="W4219" s="259">
        <v>4313904</v>
      </c>
    </row>
    <row r="4220" spans="21:23">
      <c r="U4220" s="259" t="s">
        <v>77</v>
      </c>
      <c r="V4220" s="259" t="s">
        <v>4148</v>
      </c>
      <c r="W4220" s="259">
        <v>4313953</v>
      </c>
    </row>
    <row r="4221" spans="21:23">
      <c r="U4221" s="259" t="s">
        <v>77</v>
      </c>
      <c r="V4221" s="259" t="s">
        <v>4153</v>
      </c>
      <c r="W4221" s="259">
        <v>4314001</v>
      </c>
    </row>
    <row r="4222" spans="21:23">
      <c r="U4222" s="259" t="s">
        <v>77</v>
      </c>
      <c r="V4222" s="259" t="s">
        <v>4158</v>
      </c>
      <c r="W4222" s="259">
        <v>4314027</v>
      </c>
    </row>
    <row r="4223" spans="21:23">
      <c r="U4223" s="259" t="s">
        <v>77</v>
      </c>
      <c r="V4223" s="259" t="s">
        <v>4163</v>
      </c>
      <c r="W4223" s="259">
        <v>4314035</v>
      </c>
    </row>
    <row r="4224" spans="21:23">
      <c r="U4224" s="259" t="s">
        <v>77</v>
      </c>
      <c r="V4224" s="259" t="s">
        <v>4168</v>
      </c>
      <c r="W4224" s="259">
        <v>4314050</v>
      </c>
    </row>
    <row r="4225" spans="21:23">
      <c r="U4225" s="259" t="s">
        <v>77</v>
      </c>
      <c r="V4225" s="259" t="s">
        <v>4173</v>
      </c>
      <c r="W4225" s="259">
        <v>4314068</v>
      </c>
    </row>
    <row r="4226" spans="21:23">
      <c r="U4226" s="259" t="s">
        <v>77</v>
      </c>
      <c r="V4226" s="259" t="s">
        <v>4178</v>
      </c>
      <c r="W4226" s="259">
        <v>4314076</v>
      </c>
    </row>
    <row r="4227" spans="21:23">
      <c r="U4227" s="259" t="s">
        <v>77</v>
      </c>
      <c r="V4227" s="259" t="s">
        <v>4183</v>
      </c>
      <c r="W4227" s="259">
        <v>4314100</v>
      </c>
    </row>
    <row r="4228" spans="21:23">
      <c r="U4228" s="259" t="s">
        <v>77</v>
      </c>
      <c r="V4228" s="259" t="s">
        <v>4188</v>
      </c>
      <c r="W4228" s="259">
        <v>4314134</v>
      </c>
    </row>
    <row r="4229" spans="21:23">
      <c r="U4229" s="259" t="s">
        <v>77</v>
      </c>
      <c r="V4229" s="259" t="s">
        <v>4192</v>
      </c>
      <c r="W4229" s="259">
        <v>4314159</v>
      </c>
    </row>
    <row r="4230" spans="21:23">
      <c r="U4230" s="259" t="s">
        <v>77</v>
      </c>
      <c r="V4230" s="259" t="s">
        <v>4197</v>
      </c>
      <c r="W4230" s="259">
        <v>4314175</v>
      </c>
    </row>
    <row r="4231" spans="21:23">
      <c r="U4231" s="259" t="s">
        <v>77</v>
      </c>
      <c r="V4231" s="259" t="s">
        <v>4202</v>
      </c>
      <c r="W4231" s="259">
        <v>4314209</v>
      </c>
    </row>
    <row r="4232" spans="21:23">
      <c r="U4232" s="259" t="s">
        <v>77</v>
      </c>
      <c r="V4232" s="259" t="s">
        <v>4207</v>
      </c>
      <c r="W4232" s="259">
        <v>4314308</v>
      </c>
    </row>
    <row r="4233" spans="21:23">
      <c r="U4233" s="259" t="s">
        <v>77</v>
      </c>
      <c r="V4233" s="259" t="s">
        <v>4212</v>
      </c>
      <c r="W4233" s="259">
        <v>4314407</v>
      </c>
    </row>
    <row r="4234" spans="21:23">
      <c r="U4234" s="259" t="s">
        <v>77</v>
      </c>
      <c r="V4234" s="259" t="s">
        <v>4216</v>
      </c>
      <c r="W4234" s="259">
        <v>4314423</v>
      </c>
    </row>
    <row r="4235" spans="21:23">
      <c r="U4235" s="259" t="s">
        <v>77</v>
      </c>
      <c r="V4235" s="259" t="s">
        <v>4221</v>
      </c>
      <c r="W4235" s="259">
        <v>4314456</v>
      </c>
    </row>
    <row r="4236" spans="21:23">
      <c r="U4236" s="259" t="s">
        <v>77</v>
      </c>
      <c r="V4236" s="259" t="s">
        <v>4225</v>
      </c>
      <c r="W4236" s="259">
        <v>4314464</v>
      </c>
    </row>
    <row r="4237" spans="21:23">
      <c r="U4237" s="259" t="s">
        <v>77</v>
      </c>
      <c r="V4237" s="259" t="s">
        <v>4230</v>
      </c>
      <c r="W4237" s="259">
        <v>4314472</v>
      </c>
    </row>
    <row r="4238" spans="21:23">
      <c r="U4238" s="259" t="s">
        <v>77</v>
      </c>
      <c r="V4238" s="259" t="s">
        <v>4235</v>
      </c>
      <c r="W4238" s="259">
        <v>4314498</v>
      </c>
    </row>
    <row r="4239" spans="21:23">
      <c r="U4239" s="259" t="s">
        <v>77</v>
      </c>
      <c r="V4239" s="259" t="s">
        <v>4239</v>
      </c>
      <c r="W4239" s="259">
        <v>4314506</v>
      </c>
    </row>
    <row r="4240" spans="21:23">
      <c r="U4240" s="259" t="s">
        <v>77</v>
      </c>
      <c r="V4240" s="259" t="s">
        <v>4244</v>
      </c>
      <c r="W4240" s="259">
        <v>4314548</v>
      </c>
    </row>
    <row r="4241" spans="21:23">
      <c r="U4241" s="259" t="s">
        <v>77</v>
      </c>
      <c r="V4241" s="259" t="s">
        <v>4249</v>
      </c>
      <c r="W4241" s="259">
        <v>4314555</v>
      </c>
    </row>
    <row r="4242" spans="21:23">
      <c r="U4242" s="259" t="s">
        <v>77</v>
      </c>
      <c r="V4242" s="259" t="s">
        <v>4253</v>
      </c>
      <c r="W4242" s="259">
        <v>4314605</v>
      </c>
    </row>
    <row r="4243" spans="21:23">
      <c r="U4243" s="259" t="s">
        <v>77</v>
      </c>
      <c r="V4243" s="259" t="s">
        <v>4022</v>
      </c>
      <c r="W4243" s="259">
        <v>4314704</v>
      </c>
    </row>
    <row r="4244" spans="21:23">
      <c r="U4244" s="259" t="s">
        <v>77</v>
      </c>
      <c r="V4244" s="259" t="s">
        <v>4262</v>
      </c>
      <c r="W4244" s="259">
        <v>4314753</v>
      </c>
    </row>
    <row r="4245" spans="21:23">
      <c r="U4245" s="259" t="s">
        <v>77</v>
      </c>
      <c r="V4245" s="259" t="s">
        <v>4267</v>
      </c>
      <c r="W4245" s="259">
        <v>4314779</v>
      </c>
    </row>
    <row r="4246" spans="21:23">
      <c r="U4246" s="259" t="s">
        <v>77</v>
      </c>
      <c r="V4246" s="259" t="s">
        <v>4272</v>
      </c>
      <c r="W4246" s="259">
        <v>4314787</v>
      </c>
    </row>
    <row r="4247" spans="21:23">
      <c r="U4247" s="259" t="s">
        <v>77</v>
      </c>
      <c r="V4247" s="259" t="s">
        <v>4275</v>
      </c>
      <c r="W4247" s="259">
        <v>4314803</v>
      </c>
    </row>
    <row r="4248" spans="21:23">
      <c r="U4248" s="259" t="s">
        <v>77</v>
      </c>
      <c r="V4248" s="259" t="s">
        <v>4279</v>
      </c>
      <c r="W4248" s="259">
        <v>4314902</v>
      </c>
    </row>
    <row r="4249" spans="21:23">
      <c r="U4249" s="259" t="s">
        <v>77</v>
      </c>
      <c r="V4249" s="259" t="s">
        <v>4284</v>
      </c>
      <c r="W4249" s="259">
        <v>4315008</v>
      </c>
    </row>
    <row r="4250" spans="21:23">
      <c r="U4250" s="259" t="s">
        <v>77</v>
      </c>
      <c r="V4250" s="259" t="s">
        <v>4289</v>
      </c>
      <c r="W4250" s="259">
        <v>4315057</v>
      </c>
    </row>
    <row r="4251" spans="21:23">
      <c r="U4251" s="259" t="s">
        <v>77</v>
      </c>
      <c r="V4251" s="259" t="s">
        <v>4294</v>
      </c>
      <c r="W4251" s="259">
        <v>4315073</v>
      </c>
    </row>
    <row r="4252" spans="21:23">
      <c r="U4252" s="259" t="s">
        <v>77</v>
      </c>
      <c r="V4252" s="259" t="s">
        <v>4299</v>
      </c>
      <c r="W4252" s="259">
        <v>4315107</v>
      </c>
    </row>
    <row r="4253" spans="21:23">
      <c r="U4253" s="259" t="s">
        <v>77</v>
      </c>
      <c r="V4253" s="259" t="s">
        <v>4304</v>
      </c>
      <c r="W4253" s="259">
        <v>4315131</v>
      </c>
    </row>
    <row r="4254" spans="21:23">
      <c r="U4254" s="259" t="s">
        <v>77</v>
      </c>
      <c r="V4254" s="259" t="s">
        <v>4309</v>
      </c>
      <c r="W4254" s="259">
        <v>4315149</v>
      </c>
    </row>
    <row r="4255" spans="21:23">
      <c r="U4255" s="259" t="s">
        <v>77</v>
      </c>
      <c r="V4255" s="259" t="s">
        <v>4314</v>
      </c>
      <c r="W4255" s="259">
        <v>4315156</v>
      </c>
    </row>
    <row r="4256" spans="21:23">
      <c r="U4256" s="259" t="s">
        <v>77</v>
      </c>
      <c r="V4256" s="259" t="s">
        <v>4318</v>
      </c>
      <c r="W4256" s="259">
        <v>4315172</v>
      </c>
    </row>
    <row r="4257" spans="21:23">
      <c r="U4257" s="259" t="s">
        <v>77</v>
      </c>
      <c r="V4257" s="259" t="s">
        <v>4323</v>
      </c>
      <c r="W4257" s="259">
        <v>4315206</v>
      </c>
    </row>
    <row r="4258" spans="21:23">
      <c r="U4258" s="259" t="s">
        <v>77</v>
      </c>
      <c r="V4258" s="259" t="s">
        <v>4328</v>
      </c>
      <c r="W4258" s="259">
        <v>4315305</v>
      </c>
    </row>
    <row r="4259" spans="21:23">
      <c r="U4259" s="259" t="s">
        <v>77</v>
      </c>
      <c r="V4259" s="259" t="s">
        <v>4333</v>
      </c>
      <c r="W4259" s="259">
        <v>4315313</v>
      </c>
    </row>
    <row r="4260" spans="21:23">
      <c r="U4260" s="259" t="s">
        <v>77</v>
      </c>
      <c r="V4260" s="259" t="s">
        <v>4338</v>
      </c>
      <c r="W4260" s="259">
        <v>4315321</v>
      </c>
    </row>
    <row r="4261" spans="21:23">
      <c r="U4261" s="259" t="s">
        <v>77</v>
      </c>
      <c r="V4261" s="259" t="s">
        <v>4343</v>
      </c>
      <c r="W4261" s="259">
        <v>4315354</v>
      </c>
    </row>
    <row r="4262" spans="21:23">
      <c r="U4262" s="259" t="s">
        <v>77</v>
      </c>
      <c r="V4262" s="259" t="s">
        <v>4348</v>
      </c>
      <c r="W4262" s="259">
        <v>4315404</v>
      </c>
    </row>
    <row r="4263" spans="21:23">
      <c r="U4263" s="259" t="s">
        <v>77</v>
      </c>
      <c r="V4263" s="259" t="s">
        <v>4352</v>
      </c>
      <c r="W4263" s="259">
        <v>4315453</v>
      </c>
    </row>
    <row r="4264" spans="21:23">
      <c r="U4264" s="259" t="s">
        <v>77</v>
      </c>
      <c r="V4264" s="259" t="s">
        <v>4356</v>
      </c>
      <c r="W4264" s="259">
        <v>4315503</v>
      </c>
    </row>
    <row r="4265" spans="21:23">
      <c r="U4265" s="259" t="s">
        <v>77</v>
      </c>
      <c r="V4265" s="259" t="s">
        <v>4360</v>
      </c>
      <c r="W4265" s="259">
        <v>4315552</v>
      </c>
    </row>
    <row r="4266" spans="21:23">
      <c r="U4266" s="259" t="s">
        <v>77</v>
      </c>
      <c r="V4266" s="259" t="s">
        <v>4365</v>
      </c>
      <c r="W4266" s="259">
        <v>4315602</v>
      </c>
    </row>
    <row r="4267" spans="21:23">
      <c r="U4267" s="259" t="s">
        <v>77</v>
      </c>
      <c r="V4267" s="259" t="s">
        <v>4369</v>
      </c>
      <c r="W4267" s="259">
        <v>4315701</v>
      </c>
    </row>
    <row r="4268" spans="21:23">
      <c r="U4268" s="259" t="s">
        <v>77</v>
      </c>
      <c r="V4268" s="259" t="s">
        <v>4374</v>
      </c>
      <c r="W4268" s="259">
        <v>4315750</v>
      </c>
    </row>
    <row r="4269" spans="21:23">
      <c r="U4269" s="259" t="s">
        <v>77</v>
      </c>
      <c r="V4269" s="259" t="s">
        <v>4378</v>
      </c>
      <c r="W4269" s="259">
        <v>4315800</v>
      </c>
    </row>
    <row r="4270" spans="21:23">
      <c r="U4270" s="259" t="s">
        <v>77</v>
      </c>
      <c r="V4270" s="259" t="s">
        <v>4383</v>
      </c>
      <c r="W4270" s="259">
        <v>4315909</v>
      </c>
    </row>
    <row r="4271" spans="21:23">
      <c r="U4271" s="259" t="s">
        <v>77</v>
      </c>
      <c r="V4271" s="259" t="s">
        <v>4388</v>
      </c>
      <c r="W4271" s="259">
        <v>4315958</v>
      </c>
    </row>
    <row r="4272" spans="21:23">
      <c r="U4272" s="259" t="s">
        <v>77</v>
      </c>
      <c r="V4272" s="259" t="s">
        <v>4392</v>
      </c>
      <c r="W4272" s="259">
        <v>4316006</v>
      </c>
    </row>
    <row r="4273" spans="21:23">
      <c r="U4273" s="259" t="s">
        <v>77</v>
      </c>
      <c r="V4273" s="259" t="s">
        <v>4397</v>
      </c>
      <c r="W4273" s="259">
        <v>4316105</v>
      </c>
    </row>
    <row r="4274" spans="21:23">
      <c r="U4274" s="259" t="s">
        <v>77</v>
      </c>
      <c r="V4274" s="259" t="s">
        <v>4402</v>
      </c>
      <c r="W4274" s="259">
        <v>4316204</v>
      </c>
    </row>
    <row r="4275" spans="21:23">
      <c r="U4275" s="259" t="s">
        <v>77</v>
      </c>
      <c r="V4275" s="259" t="s">
        <v>4406</v>
      </c>
      <c r="W4275" s="259">
        <v>4316303</v>
      </c>
    </row>
    <row r="4276" spans="21:23">
      <c r="U4276" s="259" t="s">
        <v>77</v>
      </c>
      <c r="V4276" s="259" t="s">
        <v>4411</v>
      </c>
      <c r="W4276" s="259">
        <v>4316402</v>
      </c>
    </row>
    <row r="4277" spans="21:23">
      <c r="U4277" s="259" t="s">
        <v>77</v>
      </c>
      <c r="V4277" s="259" t="s">
        <v>4416</v>
      </c>
      <c r="W4277" s="259">
        <v>4316428</v>
      </c>
    </row>
    <row r="4278" spans="21:23">
      <c r="U4278" s="259" t="s">
        <v>77</v>
      </c>
      <c r="V4278" s="259" t="s">
        <v>4421</v>
      </c>
      <c r="W4278" s="259">
        <v>4316436</v>
      </c>
    </row>
    <row r="4279" spans="21:23">
      <c r="U4279" s="259" t="s">
        <v>77</v>
      </c>
      <c r="V4279" s="259" t="s">
        <v>4425</v>
      </c>
      <c r="W4279" s="259">
        <v>4316451</v>
      </c>
    </row>
    <row r="4280" spans="21:23">
      <c r="U4280" s="259" t="s">
        <v>77</v>
      </c>
      <c r="V4280" s="259" t="s">
        <v>4430</v>
      </c>
      <c r="W4280" s="259">
        <v>4316477</v>
      </c>
    </row>
    <row r="4281" spans="21:23">
      <c r="U4281" s="259" t="s">
        <v>77</v>
      </c>
      <c r="V4281" s="259" t="s">
        <v>4435</v>
      </c>
      <c r="W4281" s="259">
        <v>4316501</v>
      </c>
    </row>
    <row r="4282" spans="21:23">
      <c r="U4282" s="259" t="s">
        <v>77</v>
      </c>
      <c r="V4282" s="259" t="s">
        <v>4439</v>
      </c>
      <c r="W4282" s="259">
        <v>4316600</v>
      </c>
    </row>
    <row r="4283" spans="21:23">
      <c r="U4283" s="259" t="s">
        <v>77</v>
      </c>
      <c r="V4283" s="259" t="s">
        <v>4444</v>
      </c>
      <c r="W4283" s="259">
        <v>4316709</v>
      </c>
    </row>
    <row r="4284" spans="21:23">
      <c r="U4284" s="259" t="s">
        <v>77</v>
      </c>
      <c r="V4284" s="259" t="s">
        <v>4449</v>
      </c>
      <c r="W4284" s="259">
        <v>4316733</v>
      </c>
    </row>
    <row r="4285" spans="21:23">
      <c r="U4285" s="259" t="s">
        <v>77</v>
      </c>
      <c r="V4285" s="259" t="s">
        <v>4454</v>
      </c>
      <c r="W4285" s="259">
        <v>4316758</v>
      </c>
    </row>
    <row r="4286" spans="21:23">
      <c r="U4286" s="259" t="s">
        <v>77</v>
      </c>
      <c r="V4286" s="259" t="s">
        <v>4459</v>
      </c>
      <c r="W4286" s="259">
        <v>4316808</v>
      </c>
    </row>
    <row r="4287" spans="21:23">
      <c r="U4287" s="259" t="s">
        <v>77</v>
      </c>
      <c r="V4287" s="259" t="s">
        <v>4464</v>
      </c>
      <c r="W4287" s="259">
        <v>4316972</v>
      </c>
    </row>
    <row r="4288" spans="21:23">
      <c r="U4288" s="259" t="s">
        <v>77</v>
      </c>
      <c r="V4288" s="259" t="s">
        <v>2536</v>
      </c>
      <c r="W4288" s="259">
        <v>4316907</v>
      </c>
    </row>
    <row r="4289" spans="21:23">
      <c r="U4289" s="259" t="s">
        <v>77</v>
      </c>
      <c r="V4289" s="259" t="s">
        <v>4473</v>
      </c>
      <c r="W4289" s="259">
        <v>4316956</v>
      </c>
    </row>
    <row r="4290" spans="21:23">
      <c r="U4290" s="259" t="s">
        <v>77</v>
      </c>
      <c r="V4290" s="259" t="s">
        <v>4478</v>
      </c>
      <c r="W4290" s="259">
        <v>4317202</v>
      </c>
    </row>
    <row r="4291" spans="21:23">
      <c r="U4291" s="259" t="s">
        <v>77</v>
      </c>
      <c r="V4291" s="259" t="s">
        <v>4483</v>
      </c>
      <c r="W4291" s="259">
        <v>4317251</v>
      </c>
    </row>
    <row r="4292" spans="21:23">
      <c r="U4292" s="259" t="s">
        <v>77</v>
      </c>
      <c r="V4292" s="259" t="s">
        <v>4488</v>
      </c>
      <c r="W4292" s="259">
        <v>4317301</v>
      </c>
    </row>
    <row r="4293" spans="21:23">
      <c r="U4293" s="259" t="s">
        <v>77</v>
      </c>
      <c r="V4293" s="259" t="s">
        <v>4493</v>
      </c>
      <c r="W4293" s="259">
        <v>4317004</v>
      </c>
    </row>
    <row r="4294" spans="21:23">
      <c r="U4294" s="259" t="s">
        <v>77</v>
      </c>
      <c r="V4294" s="259" t="s">
        <v>4498</v>
      </c>
      <c r="W4294" s="259">
        <v>4317103</v>
      </c>
    </row>
    <row r="4295" spans="21:23">
      <c r="U4295" s="259" t="s">
        <v>77</v>
      </c>
      <c r="V4295" s="259" t="s">
        <v>4503</v>
      </c>
      <c r="W4295" s="259">
        <v>4317400</v>
      </c>
    </row>
    <row r="4296" spans="21:23">
      <c r="U4296" s="259" t="s">
        <v>77</v>
      </c>
      <c r="V4296" s="259" t="s">
        <v>4508</v>
      </c>
      <c r="W4296" s="259">
        <v>4317509</v>
      </c>
    </row>
    <row r="4297" spans="21:23">
      <c r="U4297" s="259" t="s">
        <v>77</v>
      </c>
      <c r="V4297" s="259" t="s">
        <v>4512</v>
      </c>
      <c r="W4297" s="259">
        <v>4317608</v>
      </c>
    </row>
    <row r="4298" spans="21:23">
      <c r="U4298" s="259" t="s">
        <v>77</v>
      </c>
      <c r="V4298" s="259" t="s">
        <v>4517</v>
      </c>
      <c r="W4298" s="259">
        <v>4317707</v>
      </c>
    </row>
    <row r="4299" spans="21:23">
      <c r="U4299" s="259" t="s">
        <v>77</v>
      </c>
      <c r="V4299" s="259" t="s">
        <v>4522</v>
      </c>
      <c r="W4299" s="259">
        <v>4317558</v>
      </c>
    </row>
    <row r="4300" spans="21:23">
      <c r="U4300" s="259" t="s">
        <v>77</v>
      </c>
      <c r="V4300" s="259" t="s">
        <v>4527</v>
      </c>
      <c r="W4300" s="259">
        <v>4317756</v>
      </c>
    </row>
    <row r="4301" spans="21:23">
      <c r="U4301" s="259" t="s">
        <v>77</v>
      </c>
      <c r="V4301" s="259" t="s">
        <v>4532</v>
      </c>
      <c r="W4301" s="259">
        <v>4317806</v>
      </c>
    </row>
    <row r="4302" spans="21:23">
      <c r="U4302" s="259" t="s">
        <v>77</v>
      </c>
      <c r="V4302" s="259" t="s">
        <v>4536</v>
      </c>
      <c r="W4302" s="259">
        <v>4317905</v>
      </c>
    </row>
    <row r="4303" spans="21:23">
      <c r="U4303" s="259" t="s">
        <v>77</v>
      </c>
      <c r="V4303" s="259" t="s">
        <v>4541</v>
      </c>
      <c r="W4303" s="259">
        <v>4317954</v>
      </c>
    </row>
    <row r="4304" spans="21:23">
      <c r="U4304" s="259" t="s">
        <v>77</v>
      </c>
      <c r="V4304" s="259" t="s">
        <v>4545</v>
      </c>
      <c r="W4304" s="259">
        <v>4318002</v>
      </c>
    </row>
    <row r="4305" spans="21:23">
      <c r="U4305" s="259" t="s">
        <v>77</v>
      </c>
      <c r="V4305" s="259" t="s">
        <v>4550</v>
      </c>
      <c r="W4305" s="259">
        <v>4318051</v>
      </c>
    </row>
    <row r="4306" spans="21:23">
      <c r="U4306" s="259" t="s">
        <v>77</v>
      </c>
      <c r="V4306" s="259" t="s">
        <v>4555</v>
      </c>
      <c r="W4306" s="259">
        <v>4318101</v>
      </c>
    </row>
    <row r="4307" spans="21:23">
      <c r="U4307" s="259" t="s">
        <v>77</v>
      </c>
      <c r="V4307" s="259" t="s">
        <v>4560</v>
      </c>
      <c r="W4307" s="259">
        <v>4318200</v>
      </c>
    </row>
    <row r="4308" spans="21:23">
      <c r="U4308" s="259" t="s">
        <v>77</v>
      </c>
      <c r="V4308" s="259" t="s">
        <v>4427</v>
      </c>
      <c r="W4308" s="259">
        <v>4318309</v>
      </c>
    </row>
    <row r="4309" spans="21:23">
      <c r="U4309" s="259" t="s">
        <v>77</v>
      </c>
      <c r="V4309" s="259" t="s">
        <v>4567</v>
      </c>
      <c r="W4309" s="259">
        <v>4318408</v>
      </c>
    </row>
    <row r="4310" spans="21:23">
      <c r="U4310" s="259" t="s">
        <v>77</v>
      </c>
      <c r="V4310" s="259" t="s">
        <v>4572</v>
      </c>
      <c r="W4310" s="259">
        <v>4318424</v>
      </c>
    </row>
    <row r="4311" spans="21:23">
      <c r="U4311" s="259" t="s">
        <v>77</v>
      </c>
      <c r="V4311" s="259" t="s">
        <v>4577</v>
      </c>
      <c r="W4311" s="259">
        <v>4318432</v>
      </c>
    </row>
    <row r="4312" spans="21:23">
      <c r="U4312" s="259" t="s">
        <v>77</v>
      </c>
      <c r="V4312" s="259" t="s">
        <v>4582</v>
      </c>
      <c r="W4312" s="259">
        <v>4318440</v>
      </c>
    </row>
    <row r="4313" spans="21:23">
      <c r="U4313" s="259" t="s">
        <v>77</v>
      </c>
      <c r="V4313" s="259" t="s">
        <v>4587</v>
      </c>
      <c r="W4313" s="259">
        <v>4318457</v>
      </c>
    </row>
    <row r="4314" spans="21:23">
      <c r="U4314" s="259" t="s">
        <v>77</v>
      </c>
      <c r="V4314" s="259" t="s">
        <v>4591</v>
      </c>
      <c r="W4314" s="259">
        <v>4318465</v>
      </c>
    </row>
    <row r="4315" spans="21:23">
      <c r="U4315" s="259" t="s">
        <v>77</v>
      </c>
      <c r="V4315" s="259" t="s">
        <v>4596</v>
      </c>
      <c r="W4315" s="259">
        <v>4318481</v>
      </c>
    </row>
    <row r="4316" spans="21:23">
      <c r="U4316" s="259" t="s">
        <v>77</v>
      </c>
      <c r="V4316" s="259" t="s">
        <v>4600</v>
      </c>
      <c r="W4316" s="259">
        <v>4318499</v>
      </c>
    </row>
    <row r="4317" spans="21:23">
      <c r="U4317" s="259" t="s">
        <v>77</v>
      </c>
      <c r="V4317" s="259" t="s">
        <v>4604</v>
      </c>
      <c r="W4317" s="259">
        <v>4318507</v>
      </c>
    </row>
    <row r="4318" spans="21:23">
      <c r="U4318" s="259" t="s">
        <v>77</v>
      </c>
      <c r="V4318" s="259" t="s">
        <v>4609</v>
      </c>
      <c r="W4318" s="259">
        <v>4318606</v>
      </c>
    </row>
    <row r="4319" spans="21:23">
      <c r="U4319" s="259" t="s">
        <v>77</v>
      </c>
      <c r="V4319" s="259" t="s">
        <v>4614</v>
      </c>
      <c r="W4319" s="259">
        <v>4318614</v>
      </c>
    </row>
    <row r="4320" spans="21:23">
      <c r="U4320" s="259" t="s">
        <v>77</v>
      </c>
      <c r="V4320" s="259" t="s">
        <v>4618</v>
      </c>
      <c r="W4320" s="259">
        <v>4318622</v>
      </c>
    </row>
    <row r="4321" spans="21:23">
      <c r="U4321" s="259" t="s">
        <v>77</v>
      </c>
      <c r="V4321" s="259" t="s">
        <v>4623</v>
      </c>
      <c r="W4321" s="259">
        <v>4318705</v>
      </c>
    </row>
    <row r="4322" spans="21:23">
      <c r="U4322" s="259" t="s">
        <v>77</v>
      </c>
      <c r="V4322" s="259" t="s">
        <v>4627</v>
      </c>
      <c r="W4322" s="259">
        <v>4318804</v>
      </c>
    </row>
    <row r="4323" spans="21:23">
      <c r="U4323" s="259" t="s">
        <v>77</v>
      </c>
      <c r="V4323" s="259" t="s">
        <v>4630</v>
      </c>
      <c r="W4323" s="259">
        <v>4318903</v>
      </c>
    </row>
    <row r="4324" spans="21:23">
      <c r="U4324" s="259" t="s">
        <v>77</v>
      </c>
      <c r="V4324" s="259" t="s">
        <v>4634</v>
      </c>
      <c r="W4324" s="259">
        <v>4319000</v>
      </c>
    </row>
    <row r="4325" spans="21:23">
      <c r="U4325" s="259" t="s">
        <v>77</v>
      </c>
      <c r="V4325" s="259" t="s">
        <v>3905</v>
      </c>
      <c r="W4325" s="259">
        <v>4319109</v>
      </c>
    </row>
    <row r="4326" spans="21:23">
      <c r="U4326" s="259" t="s">
        <v>77</v>
      </c>
      <c r="V4326" s="259" t="s">
        <v>4641</v>
      </c>
      <c r="W4326" s="259">
        <v>4319125</v>
      </c>
    </row>
    <row r="4327" spans="21:23">
      <c r="U4327" s="259" t="s">
        <v>77</v>
      </c>
      <c r="V4327" s="259" t="s">
        <v>4643</v>
      </c>
      <c r="W4327" s="259">
        <v>4319158</v>
      </c>
    </row>
    <row r="4328" spans="21:23">
      <c r="U4328" s="259" t="s">
        <v>77</v>
      </c>
      <c r="V4328" s="259" t="s">
        <v>4647</v>
      </c>
      <c r="W4328" s="259">
        <v>4319208</v>
      </c>
    </row>
    <row r="4329" spans="21:23">
      <c r="U4329" s="259" t="s">
        <v>77</v>
      </c>
      <c r="V4329" s="259" t="s">
        <v>4651</v>
      </c>
      <c r="W4329" s="259">
        <v>4319307</v>
      </c>
    </row>
    <row r="4330" spans="21:23">
      <c r="U4330" s="259" t="s">
        <v>77</v>
      </c>
      <c r="V4330" s="259" t="s">
        <v>4655</v>
      </c>
      <c r="W4330" s="259">
        <v>4319356</v>
      </c>
    </row>
    <row r="4331" spans="21:23">
      <c r="U4331" s="259" t="s">
        <v>77</v>
      </c>
      <c r="V4331" s="259" t="s">
        <v>4659</v>
      </c>
      <c r="W4331" s="259">
        <v>4319364</v>
      </c>
    </row>
    <row r="4332" spans="21:23">
      <c r="U4332" s="259" t="s">
        <v>77</v>
      </c>
      <c r="V4332" s="259" t="s">
        <v>4663</v>
      </c>
      <c r="W4332" s="259">
        <v>4319372</v>
      </c>
    </row>
    <row r="4333" spans="21:23">
      <c r="U4333" s="259" t="s">
        <v>77</v>
      </c>
      <c r="V4333" s="259" t="s">
        <v>4666</v>
      </c>
      <c r="W4333" s="259">
        <v>4319406</v>
      </c>
    </row>
    <row r="4334" spans="21:23">
      <c r="U4334" s="259" t="s">
        <v>77</v>
      </c>
      <c r="V4334" s="259" t="s">
        <v>4670</v>
      </c>
      <c r="W4334" s="259">
        <v>4319505</v>
      </c>
    </row>
    <row r="4335" spans="21:23">
      <c r="U4335" s="259" t="s">
        <v>77</v>
      </c>
      <c r="V4335" s="259" t="s">
        <v>4674</v>
      </c>
      <c r="W4335" s="259">
        <v>4319604</v>
      </c>
    </row>
    <row r="4336" spans="21:23">
      <c r="U4336" s="259" t="s">
        <v>77</v>
      </c>
      <c r="V4336" s="259" t="s">
        <v>4678</v>
      </c>
      <c r="W4336" s="259">
        <v>4319703</v>
      </c>
    </row>
    <row r="4337" spans="21:23">
      <c r="U4337" s="259" t="s">
        <v>77</v>
      </c>
      <c r="V4337" s="259" t="s">
        <v>4682</v>
      </c>
      <c r="W4337" s="259">
        <v>4319711</v>
      </c>
    </row>
    <row r="4338" spans="21:23">
      <c r="U4338" s="259" t="s">
        <v>77</v>
      </c>
      <c r="V4338" s="259" t="s">
        <v>4686</v>
      </c>
      <c r="W4338" s="259">
        <v>4319737</v>
      </c>
    </row>
    <row r="4339" spans="21:23">
      <c r="U4339" s="259" t="s">
        <v>77</v>
      </c>
      <c r="V4339" s="259" t="s">
        <v>4690</v>
      </c>
      <c r="W4339" s="259">
        <v>4319752</v>
      </c>
    </row>
    <row r="4340" spans="21:23">
      <c r="U4340" s="259" t="s">
        <v>77</v>
      </c>
      <c r="V4340" s="259" t="s">
        <v>4693</v>
      </c>
      <c r="W4340" s="259">
        <v>4319802</v>
      </c>
    </row>
    <row r="4341" spans="21:23">
      <c r="U4341" s="259" t="s">
        <v>77</v>
      </c>
      <c r="V4341" s="259" t="s">
        <v>4696</v>
      </c>
      <c r="W4341" s="259">
        <v>4319901</v>
      </c>
    </row>
    <row r="4342" spans="21:23">
      <c r="U4342" s="259" t="s">
        <v>77</v>
      </c>
      <c r="V4342" s="259" t="s">
        <v>4699</v>
      </c>
      <c r="W4342" s="259">
        <v>4320008</v>
      </c>
    </row>
    <row r="4343" spans="21:23">
      <c r="U4343" s="259" t="s">
        <v>77</v>
      </c>
      <c r="V4343" s="259" t="s">
        <v>4448</v>
      </c>
      <c r="W4343" s="259">
        <v>4320107</v>
      </c>
    </row>
    <row r="4344" spans="21:23">
      <c r="U4344" s="259" t="s">
        <v>77</v>
      </c>
      <c r="V4344" s="259" t="s">
        <v>4704</v>
      </c>
      <c r="W4344" s="259">
        <v>4320206</v>
      </c>
    </row>
    <row r="4345" spans="21:23">
      <c r="U4345" s="259" t="s">
        <v>77</v>
      </c>
      <c r="V4345" s="259" t="s">
        <v>4707</v>
      </c>
      <c r="W4345" s="259">
        <v>4320230</v>
      </c>
    </row>
    <row r="4346" spans="21:23">
      <c r="U4346" s="259" t="s">
        <v>77</v>
      </c>
      <c r="V4346" s="259" t="s">
        <v>4710</v>
      </c>
      <c r="W4346" s="259">
        <v>4320263</v>
      </c>
    </row>
    <row r="4347" spans="21:23">
      <c r="U4347" s="259" t="s">
        <v>77</v>
      </c>
      <c r="V4347" s="259" t="s">
        <v>4713</v>
      </c>
      <c r="W4347" s="259">
        <v>4320305</v>
      </c>
    </row>
    <row r="4348" spans="21:23">
      <c r="U4348" s="259" t="s">
        <v>77</v>
      </c>
      <c r="V4348" s="259" t="s">
        <v>4716</v>
      </c>
      <c r="W4348" s="259">
        <v>4320321</v>
      </c>
    </row>
    <row r="4349" spans="21:23">
      <c r="U4349" s="259" t="s">
        <v>77</v>
      </c>
      <c r="V4349" s="259" t="s">
        <v>4719</v>
      </c>
      <c r="W4349" s="259">
        <v>4320354</v>
      </c>
    </row>
    <row r="4350" spans="21:23">
      <c r="U4350" s="259" t="s">
        <v>77</v>
      </c>
      <c r="V4350" s="259" t="s">
        <v>4722</v>
      </c>
      <c r="W4350" s="259">
        <v>4320404</v>
      </c>
    </row>
    <row r="4351" spans="21:23">
      <c r="U4351" s="259" t="s">
        <v>77</v>
      </c>
      <c r="V4351" s="259" t="s">
        <v>4724</v>
      </c>
      <c r="W4351" s="259">
        <v>4320453</v>
      </c>
    </row>
    <row r="4352" spans="21:23">
      <c r="U4352" s="259" t="s">
        <v>77</v>
      </c>
      <c r="V4352" s="259" t="s">
        <v>4726</v>
      </c>
      <c r="W4352" s="259">
        <v>4320503</v>
      </c>
    </row>
    <row r="4353" spans="21:23">
      <c r="U4353" s="259" t="s">
        <v>77</v>
      </c>
      <c r="V4353" s="259" t="s">
        <v>4729</v>
      </c>
      <c r="W4353" s="259">
        <v>4320552</v>
      </c>
    </row>
    <row r="4354" spans="21:23">
      <c r="U4354" s="259" t="s">
        <v>77</v>
      </c>
      <c r="V4354" s="259" t="s">
        <v>4732</v>
      </c>
      <c r="W4354" s="259">
        <v>4320578</v>
      </c>
    </row>
    <row r="4355" spans="21:23">
      <c r="U4355" s="259" t="s">
        <v>77</v>
      </c>
      <c r="V4355" s="259" t="s">
        <v>4734</v>
      </c>
      <c r="W4355" s="259">
        <v>4320602</v>
      </c>
    </row>
    <row r="4356" spans="21:23">
      <c r="U4356" s="259" t="s">
        <v>77</v>
      </c>
      <c r="V4356" s="259" t="s">
        <v>4736</v>
      </c>
      <c r="W4356" s="259">
        <v>4320651</v>
      </c>
    </row>
    <row r="4357" spans="21:23">
      <c r="U4357" s="259" t="s">
        <v>77</v>
      </c>
      <c r="V4357" s="259" t="s">
        <v>4739</v>
      </c>
      <c r="W4357" s="259">
        <v>4320677</v>
      </c>
    </row>
    <row r="4358" spans="21:23">
      <c r="U4358" s="259" t="s">
        <v>77</v>
      </c>
      <c r="V4358" s="259" t="s">
        <v>4534</v>
      </c>
      <c r="W4358" s="259">
        <v>4320701</v>
      </c>
    </row>
    <row r="4359" spans="21:23">
      <c r="U4359" s="259" t="s">
        <v>77</v>
      </c>
      <c r="V4359" s="259" t="s">
        <v>3561</v>
      </c>
      <c r="W4359" s="259">
        <v>4320800</v>
      </c>
    </row>
    <row r="4360" spans="21:23">
      <c r="U4360" s="259" t="s">
        <v>77</v>
      </c>
      <c r="V4360" s="259" t="s">
        <v>4746</v>
      </c>
      <c r="W4360" s="259">
        <v>4320859</v>
      </c>
    </row>
    <row r="4361" spans="21:23">
      <c r="U4361" s="259" t="s">
        <v>77</v>
      </c>
      <c r="V4361" s="259" t="s">
        <v>4497</v>
      </c>
      <c r="W4361" s="259">
        <v>4320909</v>
      </c>
    </row>
    <row r="4362" spans="21:23">
      <c r="U4362" s="259" t="s">
        <v>77</v>
      </c>
      <c r="V4362" s="259" t="s">
        <v>4751</v>
      </c>
      <c r="W4362" s="259">
        <v>4321006</v>
      </c>
    </row>
    <row r="4363" spans="21:23">
      <c r="U4363" s="259" t="s">
        <v>77</v>
      </c>
      <c r="V4363" s="259" t="s">
        <v>4754</v>
      </c>
      <c r="W4363" s="259">
        <v>4321105</v>
      </c>
    </row>
    <row r="4364" spans="21:23">
      <c r="U4364" s="259" t="s">
        <v>77</v>
      </c>
      <c r="V4364" s="259" t="s">
        <v>4757</v>
      </c>
      <c r="W4364" s="259">
        <v>4321204</v>
      </c>
    </row>
    <row r="4365" spans="21:23">
      <c r="U4365" s="259" t="s">
        <v>77</v>
      </c>
      <c r="V4365" s="259" t="s">
        <v>4760</v>
      </c>
      <c r="W4365" s="259">
        <v>4321303</v>
      </c>
    </row>
    <row r="4366" spans="21:23">
      <c r="U4366" s="259" t="s">
        <v>77</v>
      </c>
      <c r="V4366" s="259" t="s">
        <v>4763</v>
      </c>
      <c r="W4366" s="259">
        <v>4321329</v>
      </c>
    </row>
    <row r="4367" spans="21:23">
      <c r="U4367" s="259" t="s">
        <v>77</v>
      </c>
      <c r="V4367" s="259" t="s">
        <v>3618</v>
      </c>
      <c r="W4367" s="259">
        <v>4321352</v>
      </c>
    </row>
    <row r="4368" spans="21:23">
      <c r="U4368" s="259" t="s">
        <v>77</v>
      </c>
      <c r="V4368" s="259" t="s">
        <v>4766</v>
      </c>
      <c r="W4368" s="259">
        <v>4321402</v>
      </c>
    </row>
    <row r="4369" spans="21:23">
      <c r="U4369" s="259" t="s">
        <v>77</v>
      </c>
      <c r="V4369" s="259" t="s">
        <v>4769</v>
      </c>
      <c r="W4369" s="259">
        <v>4321436</v>
      </c>
    </row>
    <row r="4370" spans="21:23">
      <c r="U4370" s="259" t="s">
        <v>77</v>
      </c>
      <c r="V4370" s="259" t="s">
        <v>4772</v>
      </c>
      <c r="W4370" s="259">
        <v>4321451</v>
      </c>
    </row>
    <row r="4371" spans="21:23">
      <c r="U4371" s="259" t="s">
        <v>77</v>
      </c>
      <c r="V4371" s="259" t="s">
        <v>4775</v>
      </c>
      <c r="W4371" s="259">
        <v>4321469</v>
      </c>
    </row>
    <row r="4372" spans="21:23">
      <c r="U4372" s="259" t="s">
        <v>77</v>
      </c>
      <c r="V4372" s="259" t="s">
        <v>4778</v>
      </c>
      <c r="W4372" s="259">
        <v>4321477</v>
      </c>
    </row>
    <row r="4373" spans="21:23">
      <c r="U4373" s="259" t="s">
        <v>77</v>
      </c>
      <c r="V4373" s="259" t="s">
        <v>4781</v>
      </c>
      <c r="W4373" s="259">
        <v>4321493</v>
      </c>
    </row>
    <row r="4374" spans="21:23">
      <c r="U4374" s="259" t="s">
        <v>77</v>
      </c>
      <c r="V4374" s="259" t="s">
        <v>4784</v>
      </c>
      <c r="W4374" s="259">
        <v>4321501</v>
      </c>
    </row>
    <row r="4375" spans="21:23">
      <c r="U4375" s="259" t="s">
        <v>77</v>
      </c>
      <c r="V4375" s="259" t="s">
        <v>4787</v>
      </c>
      <c r="W4375" s="259">
        <v>4321600</v>
      </c>
    </row>
    <row r="4376" spans="21:23">
      <c r="U4376" s="259" t="s">
        <v>77</v>
      </c>
      <c r="V4376" s="259" t="s">
        <v>4790</v>
      </c>
      <c r="W4376" s="259">
        <v>4321626</v>
      </c>
    </row>
    <row r="4377" spans="21:23">
      <c r="U4377" s="259" t="s">
        <v>77</v>
      </c>
      <c r="V4377" s="259" t="s">
        <v>4793</v>
      </c>
      <c r="W4377" s="259">
        <v>4321634</v>
      </c>
    </row>
    <row r="4378" spans="21:23">
      <c r="U4378" s="259" t="s">
        <v>77</v>
      </c>
      <c r="V4378" s="259" t="s">
        <v>4796</v>
      </c>
      <c r="W4378" s="259">
        <v>4321667</v>
      </c>
    </row>
    <row r="4379" spans="21:23">
      <c r="U4379" s="259" t="s">
        <v>77</v>
      </c>
      <c r="V4379" s="259" t="s">
        <v>4799</v>
      </c>
      <c r="W4379" s="259">
        <v>4321709</v>
      </c>
    </row>
    <row r="4380" spans="21:23">
      <c r="U4380" s="259" t="s">
        <v>77</v>
      </c>
      <c r="V4380" s="259" t="s">
        <v>4802</v>
      </c>
      <c r="W4380" s="259">
        <v>4321808</v>
      </c>
    </row>
    <row r="4381" spans="21:23">
      <c r="U4381" s="259" t="s">
        <v>77</v>
      </c>
      <c r="V4381" s="259" t="s">
        <v>4805</v>
      </c>
      <c r="W4381" s="259">
        <v>4321832</v>
      </c>
    </row>
    <row r="4382" spans="21:23">
      <c r="U4382" s="259" t="s">
        <v>77</v>
      </c>
      <c r="V4382" s="259" t="s">
        <v>4808</v>
      </c>
      <c r="W4382" s="259">
        <v>4321857</v>
      </c>
    </row>
    <row r="4383" spans="21:23">
      <c r="U4383" s="259" t="s">
        <v>77</v>
      </c>
      <c r="V4383" s="259" t="s">
        <v>4811</v>
      </c>
      <c r="W4383" s="259">
        <v>4321907</v>
      </c>
    </row>
    <row r="4384" spans="21:23">
      <c r="U4384" s="259" t="s">
        <v>77</v>
      </c>
      <c r="V4384" s="259" t="s">
        <v>4814</v>
      </c>
      <c r="W4384" s="259">
        <v>4321956</v>
      </c>
    </row>
    <row r="4385" spans="21:23">
      <c r="U4385" s="259" t="s">
        <v>77</v>
      </c>
      <c r="V4385" s="259" t="s">
        <v>3240</v>
      </c>
      <c r="W4385" s="259">
        <v>4322004</v>
      </c>
    </row>
    <row r="4386" spans="21:23">
      <c r="U4386" s="259" t="s">
        <v>77</v>
      </c>
      <c r="V4386" s="259" t="s">
        <v>4818</v>
      </c>
      <c r="W4386" s="259">
        <v>4322103</v>
      </c>
    </row>
    <row r="4387" spans="21:23">
      <c r="U4387" s="259" t="s">
        <v>77</v>
      </c>
      <c r="V4387" s="259" t="s">
        <v>4821</v>
      </c>
      <c r="W4387" s="259">
        <v>4322152</v>
      </c>
    </row>
    <row r="4388" spans="21:23">
      <c r="U4388" s="259" t="s">
        <v>77</v>
      </c>
      <c r="V4388" s="259" t="s">
        <v>4824</v>
      </c>
      <c r="W4388" s="259">
        <v>4322186</v>
      </c>
    </row>
    <row r="4389" spans="21:23">
      <c r="U4389" s="259" t="s">
        <v>77</v>
      </c>
      <c r="V4389" s="259" t="s">
        <v>4827</v>
      </c>
      <c r="W4389" s="259">
        <v>4322202</v>
      </c>
    </row>
    <row r="4390" spans="21:23">
      <c r="U4390" s="259" t="s">
        <v>77</v>
      </c>
      <c r="V4390" s="259" t="s">
        <v>4830</v>
      </c>
      <c r="W4390" s="259">
        <v>4322251</v>
      </c>
    </row>
    <row r="4391" spans="21:23">
      <c r="U4391" s="259" t="s">
        <v>77</v>
      </c>
      <c r="V4391" s="259" t="s">
        <v>4833</v>
      </c>
      <c r="W4391" s="259">
        <v>4322301</v>
      </c>
    </row>
    <row r="4392" spans="21:23">
      <c r="U4392" s="259" t="s">
        <v>77</v>
      </c>
      <c r="V4392" s="259" t="s">
        <v>4836</v>
      </c>
      <c r="W4392" s="259">
        <v>4322327</v>
      </c>
    </row>
    <row r="4393" spans="21:23">
      <c r="U4393" s="259" t="s">
        <v>77</v>
      </c>
      <c r="V4393" s="259" t="s">
        <v>4839</v>
      </c>
      <c r="W4393" s="259">
        <v>4322343</v>
      </c>
    </row>
    <row r="4394" spans="21:23">
      <c r="U4394" s="259" t="s">
        <v>77</v>
      </c>
      <c r="V4394" s="259" t="s">
        <v>4842</v>
      </c>
      <c r="W4394" s="259">
        <v>4322350</v>
      </c>
    </row>
    <row r="4395" spans="21:23">
      <c r="U4395" s="259" t="s">
        <v>77</v>
      </c>
      <c r="V4395" s="259" t="s">
        <v>4845</v>
      </c>
      <c r="W4395" s="259">
        <v>4322376</v>
      </c>
    </row>
    <row r="4396" spans="21:23">
      <c r="U4396" s="259" t="s">
        <v>77</v>
      </c>
      <c r="V4396" s="259" t="s">
        <v>4848</v>
      </c>
      <c r="W4396" s="259">
        <v>4322400</v>
      </c>
    </row>
    <row r="4397" spans="21:23">
      <c r="U4397" s="259" t="s">
        <v>77</v>
      </c>
      <c r="V4397" s="259" t="s">
        <v>4851</v>
      </c>
      <c r="W4397" s="259">
        <v>4322509</v>
      </c>
    </row>
    <row r="4398" spans="21:23">
      <c r="U4398" s="259" t="s">
        <v>77</v>
      </c>
      <c r="V4398" s="259" t="s">
        <v>4854</v>
      </c>
      <c r="W4398" s="259">
        <v>4322533</v>
      </c>
    </row>
    <row r="4399" spans="21:23">
      <c r="U4399" s="259" t="s">
        <v>77</v>
      </c>
      <c r="V4399" s="259" t="s">
        <v>4857</v>
      </c>
      <c r="W4399" s="259">
        <v>4322541</v>
      </c>
    </row>
    <row r="4400" spans="21:23">
      <c r="U4400" s="259" t="s">
        <v>77</v>
      </c>
      <c r="V4400" s="259" t="s">
        <v>4860</v>
      </c>
      <c r="W4400" s="259">
        <v>4322525</v>
      </c>
    </row>
    <row r="4401" spans="21:23">
      <c r="U4401" s="259" t="s">
        <v>77</v>
      </c>
      <c r="V4401" s="259" t="s">
        <v>4863</v>
      </c>
      <c r="W4401" s="259">
        <v>4322558</v>
      </c>
    </row>
    <row r="4402" spans="21:23">
      <c r="U4402" s="259" t="s">
        <v>77</v>
      </c>
      <c r="V4402" s="259" t="s">
        <v>4866</v>
      </c>
      <c r="W4402" s="259">
        <v>4322608</v>
      </c>
    </row>
    <row r="4403" spans="21:23">
      <c r="U4403" s="259" t="s">
        <v>77</v>
      </c>
      <c r="V4403" s="259" t="s">
        <v>3116</v>
      </c>
      <c r="W4403" s="259">
        <v>4322707</v>
      </c>
    </row>
    <row r="4404" spans="21:23">
      <c r="U4404" s="259" t="s">
        <v>77</v>
      </c>
      <c r="V4404" s="259" t="s">
        <v>4870</v>
      </c>
      <c r="W4404" s="259">
        <v>4322806</v>
      </c>
    </row>
    <row r="4405" spans="21:23">
      <c r="U4405" s="259" t="s">
        <v>77</v>
      </c>
      <c r="V4405" s="259" t="s">
        <v>4873</v>
      </c>
      <c r="W4405" s="259">
        <v>4322855</v>
      </c>
    </row>
    <row r="4406" spans="21:23">
      <c r="U4406" s="259" t="s">
        <v>77</v>
      </c>
      <c r="V4406" s="259" t="s">
        <v>4876</v>
      </c>
      <c r="W4406" s="259">
        <v>4322905</v>
      </c>
    </row>
    <row r="4407" spans="21:23">
      <c r="U4407" s="259" t="s">
        <v>77</v>
      </c>
      <c r="V4407" s="259" t="s">
        <v>4879</v>
      </c>
      <c r="W4407" s="259">
        <v>4323002</v>
      </c>
    </row>
    <row r="4408" spans="21:23">
      <c r="U4408" s="259" t="s">
        <v>77</v>
      </c>
      <c r="V4408" s="259" t="s">
        <v>4882</v>
      </c>
      <c r="W4408" s="259">
        <v>4323101</v>
      </c>
    </row>
    <row r="4409" spans="21:23">
      <c r="U4409" s="259" t="s">
        <v>77</v>
      </c>
      <c r="V4409" s="259" t="s">
        <v>4885</v>
      </c>
      <c r="W4409" s="259">
        <v>4323200</v>
      </c>
    </row>
    <row r="4410" spans="21:23">
      <c r="U4410" s="259" t="s">
        <v>77</v>
      </c>
      <c r="V4410" s="259" t="s">
        <v>4888</v>
      </c>
      <c r="W4410" s="259">
        <v>4323309</v>
      </c>
    </row>
    <row r="4411" spans="21:23">
      <c r="U4411" s="259" t="s">
        <v>77</v>
      </c>
      <c r="V4411" s="259" t="s">
        <v>4891</v>
      </c>
      <c r="W4411" s="259">
        <v>4323358</v>
      </c>
    </row>
    <row r="4412" spans="21:23">
      <c r="U4412" s="259" t="s">
        <v>77</v>
      </c>
      <c r="V4412" s="259" t="s">
        <v>4894</v>
      </c>
      <c r="W4412" s="259">
        <v>4323408</v>
      </c>
    </row>
    <row r="4413" spans="21:23">
      <c r="U4413" s="259" t="s">
        <v>77</v>
      </c>
      <c r="V4413" s="259" t="s">
        <v>4897</v>
      </c>
      <c r="W4413" s="259">
        <v>4323457</v>
      </c>
    </row>
    <row r="4414" spans="21:23">
      <c r="U4414" s="259" t="s">
        <v>77</v>
      </c>
      <c r="V4414" s="259" t="s">
        <v>4900</v>
      </c>
      <c r="W4414" s="259">
        <v>4323507</v>
      </c>
    </row>
    <row r="4415" spans="21:23">
      <c r="U4415" s="259" t="s">
        <v>77</v>
      </c>
      <c r="V4415" s="259" t="s">
        <v>4903</v>
      </c>
      <c r="W4415" s="259">
        <v>4323606</v>
      </c>
    </row>
    <row r="4416" spans="21:23">
      <c r="U4416" s="259" t="s">
        <v>77</v>
      </c>
      <c r="V4416" s="259" t="s">
        <v>4906</v>
      </c>
      <c r="W4416" s="259">
        <v>4323705</v>
      </c>
    </row>
    <row r="4417" spans="21:23">
      <c r="U4417" s="259" t="s">
        <v>77</v>
      </c>
      <c r="V4417" s="259" t="s">
        <v>4908</v>
      </c>
      <c r="W4417" s="259">
        <v>4323754</v>
      </c>
    </row>
    <row r="4418" spans="21:23">
      <c r="U4418" s="259" t="s">
        <v>77</v>
      </c>
      <c r="V4418" s="259" t="s">
        <v>4911</v>
      </c>
      <c r="W4418" s="259">
        <v>4323770</v>
      </c>
    </row>
    <row r="4419" spans="21:23">
      <c r="U4419" s="259" t="s">
        <v>77</v>
      </c>
      <c r="V4419" s="259" t="s">
        <v>4914</v>
      </c>
      <c r="W4419" s="259">
        <v>4323804</v>
      </c>
    </row>
    <row r="4420" spans="21:23">
      <c r="U4420" s="259" t="s">
        <v>79</v>
      </c>
      <c r="V4420" s="259" t="s">
        <v>111</v>
      </c>
      <c r="W4420" s="259">
        <v>4200051</v>
      </c>
    </row>
    <row r="4421" spans="21:23">
      <c r="U4421" s="259" t="s">
        <v>79</v>
      </c>
      <c r="V4421" s="259" t="s">
        <v>137</v>
      </c>
      <c r="W4421" s="259">
        <v>4200101</v>
      </c>
    </row>
    <row r="4422" spans="21:23">
      <c r="U4422" s="259" t="s">
        <v>79</v>
      </c>
      <c r="V4422" s="259" t="s">
        <v>162</v>
      </c>
      <c r="W4422" s="259">
        <v>4200200</v>
      </c>
    </row>
    <row r="4423" spans="21:23">
      <c r="U4423" s="259" t="s">
        <v>79</v>
      </c>
      <c r="V4423" s="259" t="s">
        <v>188</v>
      </c>
      <c r="W4423" s="259">
        <v>4200309</v>
      </c>
    </row>
    <row r="4424" spans="21:23">
      <c r="U4424" s="259" t="s">
        <v>79</v>
      </c>
      <c r="V4424" s="259" t="s">
        <v>214</v>
      </c>
      <c r="W4424" s="259">
        <v>4200408</v>
      </c>
    </row>
    <row r="4425" spans="21:23">
      <c r="U4425" s="259" t="s">
        <v>79</v>
      </c>
      <c r="V4425" s="259" t="s">
        <v>238</v>
      </c>
      <c r="W4425" s="259">
        <v>4200507</v>
      </c>
    </row>
    <row r="4426" spans="21:23">
      <c r="U4426" s="259" t="s">
        <v>79</v>
      </c>
      <c r="V4426" s="259" t="s">
        <v>263</v>
      </c>
      <c r="W4426" s="259">
        <v>4200556</v>
      </c>
    </row>
    <row r="4427" spans="21:23">
      <c r="U4427" s="259" t="s">
        <v>79</v>
      </c>
      <c r="V4427" s="259" t="s">
        <v>289</v>
      </c>
      <c r="W4427" s="259">
        <v>4200606</v>
      </c>
    </row>
    <row r="4428" spans="21:23">
      <c r="U4428" s="259" t="s">
        <v>79</v>
      </c>
      <c r="V4428" s="259" t="s">
        <v>315</v>
      </c>
      <c r="W4428" s="259">
        <v>4200705</v>
      </c>
    </row>
    <row r="4429" spans="21:23">
      <c r="U4429" s="259" t="s">
        <v>79</v>
      </c>
      <c r="V4429" s="259" t="s">
        <v>340</v>
      </c>
      <c r="W4429" s="259">
        <v>4200754</v>
      </c>
    </row>
    <row r="4430" spans="21:23">
      <c r="U4430" s="259" t="s">
        <v>79</v>
      </c>
      <c r="V4430" s="259" t="s">
        <v>248</v>
      </c>
      <c r="W4430" s="259">
        <v>4200804</v>
      </c>
    </row>
    <row r="4431" spans="21:23">
      <c r="U4431" s="259" t="s">
        <v>79</v>
      </c>
      <c r="V4431" s="259" t="s">
        <v>389</v>
      </c>
      <c r="W4431" s="259">
        <v>4200903</v>
      </c>
    </row>
    <row r="4432" spans="21:23">
      <c r="U4432" s="259" t="s">
        <v>79</v>
      </c>
      <c r="V4432" s="259" t="s">
        <v>415</v>
      </c>
      <c r="W4432" s="259">
        <v>4201000</v>
      </c>
    </row>
    <row r="4433" spans="21:23">
      <c r="U4433" s="259" t="s">
        <v>79</v>
      </c>
      <c r="V4433" s="259" t="s">
        <v>440</v>
      </c>
      <c r="W4433" s="259">
        <v>4201109</v>
      </c>
    </row>
    <row r="4434" spans="21:23">
      <c r="U4434" s="259" t="s">
        <v>79</v>
      </c>
      <c r="V4434" s="259" t="s">
        <v>465</v>
      </c>
      <c r="W4434" s="259">
        <v>4201208</v>
      </c>
    </row>
    <row r="4435" spans="21:23">
      <c r="U4435" s="259" t="s">
        <v>79</v>
      </c>
      <c r="V4435" s="259" t="s">
        <v>490</v>
      </c>
      <c r="W4435" s="259">
        <v>4201257</v>
      </c>
    </row>
    <row r="4436" spans="21:23">
      <c r="U4436" s="259" t="s">
        <v>79</v>
      </c>
      <c r="V4436" s="259" t="s">
        <v>514</v>
      </c>
      <c r="W4436" s="259">
        <v>4201273</v>
      </c>
    </row>
    <row r="4437" spans="21:23">
      <c r="U4437" s="259" t="s">
        <v>79</v>
      </c>
      <c r="V4437" s="259" t="s">
        <v>537</v>
      </c>
      <c r="W4437" s="259">
        <v>4201307</v>
      </c>
    </row>
    <row r="4438" spans="21:23">
      <c r="U4438" s="259" t="s">
        <v>79</v>
      </c>
      <c r="V4438" s="259" t="s">
        <v>560</v>
      </c>
      <c r="W4438" s="259">
        <v>4201406</v>
      </c>
    </row>
    <row r="4439" spans="21:23">
      <c r="U4439" s="259" t="s">
        <v>79</v>
      </c>
      <c r="V4439" s="259" t="s">
        <v>583</v>
      </c>
      <c r="W4439" s="259">
        <v>4201505</v>
      </c>
    </row>
    <row r="4440" spans="21:23">
      <c r="U4440" s="259" t="s">
        <v>79</v>
      </c>
      <c r="V4440" s="259" t="s">
        <v>606</v>
      </c>
      <c r="W4440" s="259">
        <v>4201604</v>
      </c>
    </row>
    <row r="4441" spans="21:23">
      <c r="U4441" s="259" t="s">
        <v>79</v>
      </c>
      <c r="V4441" s="259" t="s">
        <v>629</v>
      </c>
      <c r="W4441" s="259">
        <v>4201653</v>
      </c>
    </row>
    <row r="4442" spans="21:23">
      <c r="U4442" s="259" t="s">
        <v>79</v>
      </c>
      <c r="V4442" s="259" t="s">
        <v>649</v>
      </c>
      <c r="W4442" s="259">
        <v>4201703</v>
      </c>
    </row>
    <row r="4443" spans="21:23">
      <c r="U4443" s="259" t="s">
        <v>79</v>
      </c>
      <c r="V4443" s="259" t="s">
        <v>670</v>
      </c>
      <c r="W4443" s="259">
        <v>4201802</v>
      </c>
    </row>
    <row r="4444" spans="21:23">
      <c r="U4444" s="259" t="s">
        <v>79</v>
      </c>
      <c r="V4444" s="259" t="s">
        <v>568</v>
      </c>
      <c r="W4444" s="259">
        <v>4201901</v>
      </c>
    </row>
    <row r="4445" spans="21:23">
      <c r="U4445" s="259" t="s">
        <v>79</v>
      </c>
      <c r="V4445" s="259" t="s">
        <v>712</v>
      </c>
      <c r="W4445" s="259">
        <v>4201950</v>
      </c>
    </row>
    <row r="4446" spans="21:23">
      <c r="U4446" s="259" t="s">
        <v>79</v>
      </c>
      <c r="V4446" s="259" t="s">
        <v>734</v>
      </c>
      <c r="W4446" s="259">
        <v>4202057</v>
      </c>
    </row>
    <row r="4447" spans="21:23">
      <c r="U4447" s="259" t="s">
        <v>79</v>
      </c>
      <c r="V4447" s="259" t="s">
        <v>756</v>
      </c>
      <c r="W4447" s="259">
        <v>4202008</v>
      </c>
    </row>
    <row r="4448" spans="21:23">
      <c r="U4448" s="259" t="s">
        <v>79</v>
      </c>
      <c r="V4448" s="259" t="s">
        <v>778</v>
      </c>
      <c r="W4448" s="259">
        <v>4202073</v>
      </c>
    </row>
    <row r="4449" spans="21:23">
      <c r="U4449" s="259" t="s">
        <v>79</v>
      </c>
      <c r="V4449" s="259" t="s">
        <v>799</v>
      </c>
      <c r="W4449" s="259">
        <v>4212809</v>
      </c>
    </row>
    <row r="4450" spans="21:23">
      <c r="U4450" s="259" t="s">
        <v>79</v>
      </c>
      <c r="V4450" s="259" t="s">
        <v>820</v>
      </c>
      <c r="W4450" s="259">
        <v>4220000</v>
      </c>
    </row>
    <row r="4451" spans="21:23">
      <c r="U4451" s="259" t="s">
        <v>79</v>
      </c>
      <c r="V4451" s="259" t="s">
        <v>842</v>
      </c>
      <c r="W4451" s="259">
        <v>4202081</v>
      </c>
    </row>
    <row r="4452" spans="21:23">
      <c r="U4452" s="259" t="s">
        <v>79</v>
      </c>
      <c r="V4452" s="259" t="s">
        <v>864</v>
      </c>
      <c r="W4452" s="259">
        <v>4202099</v>
      </c>
    </row>
    <row r="4453" spans="21:23">
      <c r="U4453" s="259" t="s">
        <v>79</v>
      </c>
      <c r="V4453" s="259" t="s">
        <v>886</v>
      </c>
      <c r="W4453" s="259">
        <v>4202107</v>
      </c>
    </row>
    <row r="4454" spans="21:23">
      <c r="U4454" s="259" t="s">
        <v>79</v>
      </c>
      <c r="V4454" s="259" t="s">
        <v>909</v>
      </c>
      <c r="W4454" s="259">
        <v>4202131</v>
      </c>
    </row>
    <row r="4455" spans="21:23">
      <c r="U4455" s="259" t="s">
        <v>79</v>
      </c>
      <c r="V4455" s="259" t="s">
        <v>932</v>
      </c>
      <c r="W4455" s="259">
        <v>4202156</v>
      </c>
    </row>
    <row r="4456" spans="21:23">
      <c r="U4456" s="259" t="s">
        <v>79</v>
      </c>
      <c r="V4456" s="259" t="s">
        <v>954</v>
      </c>
      <c r="W4456" s="259">
        <v>4202206</v>
      </c>
    </row>
    <row r="4457" spans="21:23">
      <c r="U4457" s="259" t="s">
        <v>79</v>
      </c>
      <c r="V4457" s="259" t="s">
        <v>977</v>
      </c>
      <c r="W4457" s="259">
        <v>4202305</v>
      </c>
    </row>
    <row r="4458" spans="21:23">
      <c r="U4458" s="259" t="s">
        <v>79</v>
      </c>
      <c r="V4458" s="259" t="s">
        <v>999</v>
      </c>
      <c r="W4458" s="259">
        <v>4202404</v>
      </c>
    </row>
    <row r="4459" spans="21:23">
      <c r="U4459" s="259" t="s">
        <v>79</v>
      </c>
      <c r="V4459" s="259" t="s">
        <v>1021</v>
      </c>
      <c r="W4459" s="259">
        <v>4202438</v>
      </c>
    </row>
    <row r="4460" spans="21:23">
      <c r="U4460" s="259" t="s">
        <v>79</v>
      </c>
      <c r="V4460" s="259" t="s">
        <v>1044</v>
      </c>
      <c r="W4460" s="259">
        <v>4202503</v>
      </c>
    </row>
    <row r="4461" spans="21:23">
      <c r="U4461" s="259" t="s">
        <v>79</v>
      </c>
      <c r="V4461" s="259" t="s">
        <v>557</v>
      </c>
      <c r="W4461" s="259">
        <v>4202537</v>
      </c>
    </row>
    <row r="4462" spans="21:23">
      <c r="U4462" s="259" t="s">
        <v>79</v>
      </c>
      <c r="V4462" s="259" t="s">
        <v>1087</v>
      </c>
      <c r="W4462" s="259">
        <v>4202578</v>
      </c>
    </row>
    <row r="4463" spans="21:23">
      <c r="U4463" s="259" t="s">
        <v>79</v>
      </c>
      <c r="V4463" s="259" t="s">
        <v>1110</v>
      </c>
      <c r="W4463" s="259">
        <v>4202602</v>
      </c>
    </row>
    <row r="4464" spans="21:23">
      <c r="U4464" s="259" t="s">
        <v>79</v>
      </c>
      <c r="V4464" s="259" t="s">
        <v>1133</v>
      </c>
      <c r="W4464" s="259">
        <v>4202453</v>
      </c>
    </row>
    <row r="4465" spans="21:23">
      <c r="U4465" s="259" t="s">
        <v>79</v>
      </c>
      <c r="V4465" s="259" t="s">
        <v>1156</v>
      </c>
      <c r="W4465" s="259">
        <v>4202701</v>
      </c>
    </row>
    <row r="4466" spans="21:23">
      <c r="U4466" s="259" t="s">
        <v>79</v>
      </c>
      <c r="V4466" s="259" t="s">
        <v>1179</v>
      </c>
      <c r="W4466" s="259">
        <v>4202800</v>
      </c>
    </row>
    <row r="4467" spans="21:23">
      <c r="U4467" s="259" t="s">
        <v>79</v>
      </c>
      <c r="V4467" s="259" t="s">
        <v>1201</v>
      </c>
      <c r="W4467" s="259">
        <v>4202859</v>
      </c>
    </row>
    <row r="4468" spans="21:23">
      <c r="U4468" s="259" t="s">
        <v>79</v>
      </c>
      <c r="V4468" s="259" t="s">
        <v>1223</v>
      </c>
      <c r="W4468" s="259">
        <v>4202875</v>
      </c>
    </row>
    <row r="4469" spans="21:23">
      <c r="U4469" s="259" t="s">
        <v>79</v>
      </c>
      <c r="V4469" s="259" t="s">
        <v>1245</v>
      </c>
      <c r="W4469" s="259">
        <v>4202909</v>
      </c>
    </row>
    <row r="4470" spans="21:23">
      <c r="U4470" s="259" t="s">
        <v>79</v>
      </c>
      <c r="V4470" s="259" t="s">
        <v>1268</v>
      </c>
      <c r="W4470" s="259">
        <v>4203006</v>
      </c>
    </row>
    <row r="4471" spans="21:23">
      <c r="U4471" s="259" t="s">
        <v>79</v>
      </c>
      <c r="V4471" s="259" t="s">
        <v>1289</v>
      </c>
      <c r="W4471" s="259">
        <v>4203105</v>
      </c>
    </row>
    <row r="4472" spans="21:23">
      <c r="U4472" s="259" t="s">
        <v>79</v>
      </c>
      <c r="V4472" s="259" t="s">
        <v>1311</v>
      </c>
      <c r="W4472" s="259">
        <v>4203154</v>
      </c>
    </row>
    <row r="4473" spans="21:23">
      <c r="U4473" s="259" t="s">
        <v>79</v>
      </c>
      <c r="V4473" s="259" t="s">
        <v>1333</v>
      </c>
      <c r="W4473" s="259">
        <v>4203204</v>
      </c>
    </row>
    <row r="4474" spans="21:23">
      <c r="U4474" s="259" t="s">
        <v>79</v>
      </c>
      <c r="V4474" s="259" t="s">
        <v>445</v>
      </c>
      <c r="W4474" s="259">
        <v>4203303</v>
      </c>
    </row>
    <row r="4475" spans="21:23">
      <c r="U4475" s="259" t="s">
        <v>79</v>
      </c>
      <c r="V4475" s="259" t="s">
        <v>1376</v>
      </c>
      <c r="W4475" s="259">
        <v>4203402</v>
      </c>
    </row>
    <row r="4476" spans="21:23">
      <c r="U4476" s="259" t="s">
        <v>79</v>
      </c>
      <c r="V4476" s="259" t="s">
        <v>1398</v>
      </c>
      <c r="W4476" s="259">
        <v>4203501</v>
      </c>
    </row>
    <row r="4477" spans="21:23">
      <c r="U4477" s="259" t="s">
        <v>79</v>
      </c>
      <c r="V4477" s="259" t="s">
        <v>1420</v>
      </c>
      <c r="W4477" s="259">
        <v>4203600</v>
      </c>
    </row>
    <row r="4478" spans="21:23">
      <c r="U4478" s="259" t="s">
        <v>79</v>
      </c>
      <c r="V4478" s="259" t="s">
        <v>1441</v>
      </c>
      <c r="W4478" s="259">
        <v>4203709</v>
      </c>
    </row>
    <row r="4479" spans="21:23">
      <c r="U4479" s="259" t="s">
        <v>79</v>
      </c>
      <c r="V4479" s="259" t="s">
        <v>1462</v>
      </c>
      <c r="W4479" s="259">
        <v>4203808</v>
      </c>
    </row>
    <row r="4480" spans="21:23">
      <c r="U4480" s="259" t="s">
        <v>79</v>
      </c>
      <c r="V4480" s="259" t="s">
        <v>1483</v>
      </c>
      <c r="W4480" s="259">
        <v>4203253</v>
      </c>
    </row>
    <row r="4481" spans="21:23">
      <c r="U4481" s="259" t="s">
        <v>79</v>
      </c>
      <c r="V4481" s="259" t="s">
        <v>1504</v>
      </c>
      <c r="W4481" s="259">
        <v>4203907</v>
      </c>
    </row>
    <row r="4482" spans="21:23">
      <c r="U4482" s="259" t="s">
        <v>79</v>
      </c>
      <c r="V4482" s="259" t="s">
        <v>1525</v>
      </c>
      <c r="W4482" s="259">
        <v>4203956</v>
      </c>
    </row>
    <row r="4483" spans="21:23">
      <c r="U4483" s="259" t="s">
        <v>79</v>
      </c>
      <c r="V4483" s="259" t="s">
        <v>1546</v>
      </c>
      <c r="W4483" s="259">
        <v>4204004</v>
      </c>
    </row>
    <row r="4484" spans="21:23">
      <c r="U4484" s="259" t="s">
        <v>79</v>
      </c>
      <c r="V4484" s="259" t="s">
        <v>1565</v>
      </c>
      <c r="W4484" s="259">
        <v>4204103</v>
      </c>
    </row>
    <row r="4485" spans="21:23">
      <c r="U4485" s="259" t="s">
        <v>79</v>
      </c>
      <c r="V4485" s="259" t="s">
        <v>1585</v>
      </c>
      <c r="W4485" s="259">
        <v>4204152</v>
      </c>
    </row>
    <row r="4486" spans="21:23">
      <c r="U4486" s="259" t="s">
        <v>79</v>
      </c>
      <c r="V4486" s="259" t="s">
        <v>1605</v>
      </c>
      <c r="W4486" s="259">
        <v>4204178</v>
      </c>
    </row>
    <row r="4487" spans="21:23">
      <c r="U4487" s="259" t="s">
        <v>79</v>
      </c>
      <c r="V4487" s="259" t="s">
        <v>1626</v>
      </c>
      <c r="W4487" s="259">
        <v>4204194</v>
      </c>
    </row>
    <row r="4488" spans="21:23">
      <c r="U4488" s="259" t="s">
        <v>79</v>
      </c>
      <c r="V4488" s="259" t="s">
        <v>1647</v>
      </c>
      <c r="W4488" s="259">
        <v>4204202</v>
      </c>
    </row>
    <row r="4489" spans="21:23">
      <c r="U4489" s="259" t="s">
        <v>79</v>
      </c>
      <c r="V4489" s="259" t="s">
        <v>1667</v>
      </c>
      <c r="W4489" s="259">
        <v>4204251</v>
      </c>
    </row>
    <row r="4490" spans="21:23">
      <c r="U4490" s="259" t="s">
        <v>79</v>
      </c>
      <c r="V4490" s="259" t="s">
        <v>1688</v>
      </c>
      <c r="W4490" s="259">
        <v>4204301</v>
      </c>
    </row>
    <row r="4491" spans="21:23">
      <c r="U4491" s="259" t="s">
        <v>79</v>
      </c>
      <c r="V4491" s="259" t="s">
        <v>1708</v>
      </c>
      <c r="W4491" s="259">
        <v>4204350</v>
      </c>
    </row>
    <row r="4492" spans="21:23">
      <c r="U4492" s="259" t="s">
        <v>79</v>
      </c>
      <c r="V4492" s="259" t="s">
        <v>1729</v>
      </c>
      <c r="W4492" s="259">
        <v>4204400</v>
      </c>
    </row>
    <row r="4493" spans="21:23">
      <c r="U4493" s="259" t="s">
        <v>79</v>
      </c>
      <c r="V4493" s="259" t="s">
        <v>1750</v>
      </c>
      <c r="W4493" s="259">
        <v>4204459</v>
      </c>
    </row>
    <row r="4494" spans="21:23">
      <c r="U4494" s="259" t="s">
        <v>79</v>
      </c>
      <c r="V4494" s="259" t="s">
        <v>1770</v>
      </c>
      <c r="W4494" s="259">
        <v>4204558</v>
      </c>
    </row>
    <row r="4495" spans="21:23">
      <c r="U4495" s="259" t="s">
        <v>79</v>
      </c>
      <c r="V4495" s="259" t="s">
        <v>1790</v>
      </c>
      <c r="W4495" s="259">
        <v>4204509</v>
      </c>
    </row>
    <row r="4496" spans="21:23">
      <c r="U4496" s="259" t="s">
        <v>79</v>
      </c>
      <c r="V4496" s="259" t="s">
        <v>1810</v>
      </c>
      <c r="W4496" s="259">
        <v>4204608</v>
      </c>
    </row>
    <row r="4497" spans="21:23">
      <c r="U4497" s="259" t="s">
        <v>79</v>
      </c>
      <c r="V4497" s="259" t="s">
        <v>1828</v>
      </c>
      <c r="W4497" s="259">
        <v>4204707</v>
      </c>
    </row>
    <row r="4498" spans="21:23">
      <c r="U4498" s="259" t="s">
        <v>79</v>
      </c>
      <c r="V4498" s="259" t="s">
        <v>1846</v>
      </c>
      <c r="W4498" s="259">
        <v>4204756</v>
      </c>
    </row>
    <row r="4499" spans="21:23">
      <c r="U4499" s="259" t="s">
        <v>79</v>
      </c>
      <c r="V4499" s="259" t="s">
        <v>1864</v>
      </c>
      <c r="W4499" s="259">
        <v>4204806</v>
      </c>
    </row>
    <row r="4500" spans="21:23">
      <c r="U4500" s="259" t="s">
        <v>79</v>
      </c>
      <c r="V4500" s="259" t="s">
        <v>1882</v>
      </c>
      <c r="W4500" s="259">
        <v>4204905</v>
      </c>
    </row>
    <row r="4501" spans="21:23">
      <c r="U4501" s="259" t="s">
        <v>79</v>
      </c>
      <c r="V4501" s="259" t="s">
        <v>1898</v>
      </c>
      <c r="W4501" s="259">
        <v>4205001</v>
      </c>
    </row>
    <row r="4502" spans="21:23">
      <c r="U4502" s="259" t="s">
        <v>79</v>
      </c>
      <c r="V4502" s="259" t="s">
        <v>1915</v>
      </c>
      <c r="W4502" s="259">
        <v>4205100</v>
      </c>
    </row>
    <row r="4503" spans="21:23">
      <c r="U4503" s="259" t="s">
        <v>79</v>
      </c>
      <c r="V4503" s="259" t="s">
        <v>1933</v>
      </c>
      <c r="W4503" s="259">
        <v>4205159</v>
      </c>
    </row>
    <row r="4504" spans="21:23">
      <c r="U4504" s="259" t="s">
        <v>79</v>
      </c>
      <c r="V4504" s="259" t="s">
        <v>1948</v>
      </c>
      <c r="W4504" s="259">
        <v>4205175</v>
      </c>
    </row>
    <row r="4505" spans="21:23">
      <c r="U4505" s="259" t="s">
        <v>79</v>
      </c>
      <c r="V4505" s="259" t="s">
        <v>1965</v>
      </c>
      <c r="W4505" s="259">
        <v>4205191</v>
      </c>
    </row>
    <row r="4506" spans="21:23">
      <c r="U4506" s="259" t="s">
        <v>79</v>
      </c>
      <c r="V4506" s="259" t="s">
        <v>1983</v>
      </c>
      <c r="W4506" s="259">
        <v>4205209</v>
      </c>
    </row>
    <row r="4507" spans="21:23">
      <c r="U4507" s="259" t="s">
        <v>79</v>
      </c>
      <c r="V4507" s="259" t="s">
        <v>2000</v>
      </c>
      <c r="W4507" s="259">
        <v>4205308</v>
      </c>
    </row>
    <row r="4508" spans="21:23">
      <c r="U4508" s="259" t="s">
        <v>79</v>
      </c>
      <c r="V4508" s="259" t="s">
        <v>2018</v>
      </c>
      <c r="W4508" s="259">
        <v>4205357</v>
      </c>
    </row>
    <row r="4509" spans="21:23">
      <c r="U4509" s="259" t="s">
        <v>79</v>
      </c>
      <c r="V4509" s="259" t="s">
        <v>2036</v>
      </c>
      <c r="W4509" s="259">
        <v>4205407</v>
      </c>
    </row>
    <row r="4510" spans="21:23">
      <c r="U4510" s="259" t="s">
        <v>79</v>
      </c>
      <c r="V4510" s="259" t="s">
        <v>2054</v>
      </c>
      <c r="W4510" s="259">
        <v>4205431</v>
      </c>
    </row>
    <row r="4511" spans="21:23">
      <c r="U4511" s="259" t="s">
        <v>79</v>
      </c>
      <c r="V4511" s="259" t="s">
        <v>2071</v>
      </c>
      <c r="W4511" s="259">
        <v>4205456</v>
      </c>
    </row>
    <row r="4512" spans="21:23">
      <c r="U4512" s="259" t="s">
        <v>79</v>
      </c>
      <c r="V4512" s="259" t="s">
        <v>2087</v>
      </c>
      <c r="W4512" s="259">
        <v>4205506</v>
      </c>
    </row>
    <row r="4513" spans="21:23">
      <c r="U4513" s="259" t="s">
        <v>79</v>
      </c>
      <c r="V4513" s="259" t="s">
        <v>2103</v>
      </c>
      <c r="W4513" s="259">
        <v>4205555</v>
      </c>
    </row>
    <row r="4514" spans="21:23">
      <c r="U4514" s="259" t="s">
        <v>79</v>
      </c>
      <c r="V4514" s="259" t="s">
        <v>2120</v>
      </c>
      <c r="W4514" s="259">
        <v>4205605</v>
      </c>
    </row>
    <row r="4515" spans="21:23">
      <c r="U4515" s="259" t="s">
        <v>79</v>
      </c>
      <c r="V4515" s="259" t="s">
        <v>2135</v>
      </c>
      <c r="W4515" s="259">
        <v>4205704</v>
      </c>
    </row>
    <row r="4516" spans="21:23">
      <c r="U4516" s="259" t="s">
        <v>79</v>
      </c>
      <c r="V4516" s="259" t="s">
        <v>2151</v>
      </c>
      <c r="W4516" s="259">
        <v>4205803</v>
      </c>
    </row>
    <row r="4517" spans="21:23">
      <c r="U4517" s="259" t="s">
        <v>79</v>
      </c>
      <c r="V4517" s="259" t="s">
        <v>2168</v>
      </c>
      <c r="W4517" s="259">
        <v>4205902</v>
      </c>
    </row>
    <row r="4518" spans="21:23">
      <c r="U4518" s="259" t="s">
        <v>79</v>
      </c>
      <c r="V4518" s="259" t="s">
        <v>2185</v>
      </c>
      <c r="W4518" s="259">
        <v>4206009</v>
      </c>
    </row>
    <row r="4519" spans="21:23">
      <c r="U4519" s="259" t="s">
        <v>79</v>
      </c>
      <c r="V4519" s="259" t="s">
        <v>2202</v>
      </c>
      <c r="W4519" s="259">
        <v>4206108</v>
      </c>
    </row>
    <row r="4520" spans="21:23">
      <c r="U4520" s="259" t="s">
        <v>79</v>
      </c>
      <c r="V4520" s="259" t="s">
        <v>2216</v>
      </c>
      <c r="W4520" s="259">
        <v>4206207</v>
      </c>
    </row>
    <row r="4521" spans="21:23">
      <c r="U4521" s="259" t="s">
        <v>79</v>
      </c>
      <c r="V4521" s="259" t="s">
        <v>2233</v>
      </c>
      <c r="W4521" s="259">
        <v>4206306</v>
      </c>
    </row>
    <row r="4522" spans="21:23">
      <c r="U4522" s="259" t="s">
        <v>79</v>
      </c>
      <c r="V4522" s="259" t="s">
        <v>2248</v>
      </c>
      <c r="W4522" s="259">
        <v>4206405</v>
      </c>
    </row>
    <row r="4523" spans="21:23">
      <c r="U4523" s="259" t="s">
        <v>79</v>
      </c>
      <c r="V4523" s="259" t="s">
        <v>2263</v>
      </c>
      <c r="W4523" s="259">
        <v>4206504</v>
      </c>
    </row>
    <row r="4524" spans="21:23">
      <c r="U4524" s="259" t="s">
        <v>79</v>
      </c>
      <c r="V4524" s="259" t="s">
        <v>2278</v>
      </c>
      <c r="W4524" s="259">
        <v>4206603</v>
      </c>
    </row>
    <row r="4525" spans="21:23">
      <c r="U4525" s="259" t="s">
        <v>79</v>
      </c>
      <c r="V4525" s="259" t="s">
        <v>2294</v>
      </c>
      <c r="W4525" s="259">
        <v>4206652</v>
      </c>
    </row>
    <row r="4526" spans="21:23">
      <c r="U4526" s="259" t="s">
        <v>79</v>
      </c>
      <c r="V4526" s="259" t="s">
        <v>2310</v>
      </c>
      <c r="W4526" s="259">
        <v>4206702</v>
      </c>
    </row>
    <row r="4527" spans="21:23">
      <c r="U4527" s="259" t="s">
        <v>79</v>
      </c>
      <c r="V4527" s="259" t="s">
        <v>2323</v>
      </c>
      <c r="W4527" s="259">
        <v>4206751</v>
      </c>
    </row>
    <row r="4528" spans="21:23">
      <c r="U4528" s="259" t="s">
        <v>79</v>
      </c>
      <c r="V4528" s="259" t="s">
        <v>2339</v>
      </c>
      <c r="W4528" s="259">
        <v>4206801</v>
      </c>
    </row>
    <row r="4529" spans="21:23">
      <c r="U4529" s="259" t="s">
        <v>79</v>
      </c>
      <c r="V4529" s="259" t="s">
        <v>2355</v>
      </c>
      <c r="W4529" s="259">
        <v>4206900</v>
      </c>
    </row>
    <row r="4530" spans="21:23">
      <c r="U4530" s="259" t="s">
        <v>79</v>
      </c>
      <c r="V4530" s="259" t="s">
        <v>2369</v>
      </c>
      <c r="W4530" s="259">
        <v>4207007</v>
      </c>
    </row>
    <row r="4531" spans="21:23">
      <c r="U4531" s="259" t="s">
        <v>79</v>
      </c>
      <c r="V4531" s="259" t="s">
        <v>2384</v>
      </c>
      <c r="W4531" s="259">
        <v>4207106</v>
      </c>
    </row>
    <row r="4532" spans="21:23">
      <c r="U4532" s="259" t="s">
        <v>79</v>
      </c>
      <c r="V4532" s="259" t="s">
        <v>2400</v>
      </c>
      <c r="W4532" s="259">
        <v>4207205</v>
      </c>
    </row>
    <row r="4533" spans="21:23">
      <c r="U4533" s="259" t="s">
        <v>79</v>
      </c>
      <c r="V4533" s="259" t="s">
        <v>2416</v>
      </c>
      <c r="W4533" s="259">
        <v>4207304</v>
      </c>
    </row>
    <row r="4534" spans="21:23">
      <c r="U4534" s="259" t="s">
        <v>79</v>
      </c>
      <c r="V4534" s="259" t="s">
        <v>2432</v>
      </c>
      <c r="W4534" s="259">
        <v>4207403</v>
      </c>
    </row>
    <row r="4535" spans="21:23">
      <c r="U4535" s="259" t="s">
        <v>79</v>
      </c>
      <c r="V4535" s="259" t="s">
        <v>2448</v>
      </c>
      <c r="W4535" s="259">
        <v>4207502</v>
      </c>
    </row>
    <row r="4536" spans="21:23">
      <c r="U4536" s="259" t="s">
        <v>79</v>
      </c>
      <c r="V4536" s="259" t="s">
        <v>2462</v>
      </c>
      <c r="W4536" s="259">
        <v>4207577</v>
      </c>
    </row>
    <row r="4537" spans="21:23">
      <c r="U4537" s="259" t="s">
        <v>79</v>
      </c>
      <c r="V4537" s="259" t="s">
        <v>2477</v>
      </c>
      <c r="W4537" s="259">
        <v>4207601</v>
      </c>
    </row>
    <row r="4538" spans="21:23">
      <c r="U4538" s="259" t="s">
        <v>79</v>
      </c>
      <c r="V4538" s="259" t="s">
        <v>2493</v>
      </c>
      <c r="W4538" s="259">
        <v>4207650</v>
      </c>
    </row>
    <row r="4539" spans="21:23">
      <c r="U4539" s="259" t="s">
        <v>79</v>
      </c>
      <c r="V4539" s="259" t="s">
        <v>2507</v>
      </c>
      <c r="W4539" s="259">
        <v>4207684</v>
      </c>
    </row>
    <row r="4540" spans="21:23">
      <c r="U4540" s="259" t="s">
        <v>79</v>
      </c>
      <c r="V4540" s="259" t="s">
        <v>2523</v>
      </c>
      <c r="W4540" s="259">
        <v>4207700</v>
      </c>
    </row>
    <row r="4541" spans="21:23">
      <c r="U4541" s="259" t="s">
        <v>79</v>
      </c>
      <c r="V4541" s="259" t="s">
        <v>2538</v>
      </c>
      <c r="W4541" s="259">
        <v>4207759</v>
      </c>
    </row>
    <row r="4542" spans="21:23">
      <c r="U4542" s="259" t="s">
        <v>79</v>
      </c>
      <c r="V4542" s="259" t="s">
        <v>2554</v>
      </c>
      <c r="W4542" s="259">
        <v>4207809</v>
      </c>
    </row>
    <row r="4543" spans="21:23">
      <c r="U4543" s="259" t="s">
        <v>79</v>
      </c>
      <c r="V4543" s="259" t="s">
        <v>2568</v>
      </c>
      <c r="W4543" s="259">
        <v>4207858</v>
      </c>
    </row>
    <row r="4544" spans="21:23">
      <c r="U4544" s="259" t="s">
        <v>79</v>
      </c>
      <c r="V4544" s="259" t="s">
        <v>2583</v>
      </c>
      <c r="W4544" s="259">
        <v>4207908</v>
      </c>
    </row>
    <row r="4545" spans="21:23">
      <c r="U4545" s="259" t="s">
        <v>79</v>
      </c>
      <c r="V4545" s="259" t="s">
        <v>2599</v>
      </c>
      <c r="W4545" s="259">
        <v>4208005</v>
      </c>
    </row>
    <row r="4546" spans="21:23">
      <c r="U4546" s="259" t="s">
        <v>79</v>
      </c>
      <c r="V4546" s="259" t="s">
        <v>2614</v>
      </c>
      <c r="W4546" s="259">
        <v>4208104</v>
      </c>
    </row>
    <row r="4547" spans="21:23">
      <c r="U4547" s="259" t="s">
        <v>79</v>
      </c>
      <c r="V4547" s="259" t="s">
        <v>2627</v>
      </c>
      <c r="W4547" s="259">
        <v>4208203</v>
      </c>
    </row>
    <row r="4548" spans="21:23">
      <c r="U4548" s="259" t="s">
        <v>79</v>
      </c>
      <c r="V4548" s="259" t="s">
        <v>2642</v>
      </c>
      <c r="W4548" s="259">
        <v>4208302</v>
      </c>
    </row>
    <row r="4549" spans="21:23">
      <c r="U4549" s="259" t="s">
        <v>79</v>
      </c>
      <c r="V4549" s="259" t="s">
        <v>804</v>
      </c>
      <c r="W4549" s="259">
        <v>4208401</v>
      </c>
    </row>
    <row r="4550" spans="21:23">
      <c r="U4550" s="259" t="s">
        <v>79</v>
      </c>
      <c r="V4550" s="259" t="s">
        <v>2669</v>
      </c>
      <c r="W4550" s="259">
        <v>4208450</v>
      </c>
    </row>
    <row r="4551" spans="21:23">
      <c r="U4551" s="259" t="s">
        <v>79</v>
      </c>
      <c r="V4551" s="259" t="s">
        <v>2683</v>
      </c>
      <c r="W4551" s="259">
        <v>4208500</v>
      </c>
    </row>
    <row r="4552" spans="21:23">
      <c r="U4552" s="259" t="s">
        <v>79</v>
      </c>
      <c r="V4552" s="259" t="s">
        <v>2699</v>
      </c>
      <c r="W4552" s="259">
        <v>4208609</v>
      </c>
    </row>
    <row r="4553" spans="21:23">
      <c r="U4553" s="259" t="s">
        <v>79</v>
      </c>
      <c r="V4553" s="259" t="s">
        <v>2714</v>
      </c>
      <c r="W4553" s="259">
        <v>4208708</v>
      </c>
    </row>
    <row r="4554" spans="21:23">
      <c r="U4554" s="259" t="s">
        <v>79</v>
      </c>
      <c r="V4554" s="259" t="s">
        <v>2730</v>
      </c>
      <c r="W4554" s="259">
        <v>4208807</v>
      </c>
    </row>
    <row r="4555" spans="21:23">
      <c r="U4555" s="259" t="s">
        <v>79</v>
      </c>
      <c r="V4555" s="259" t="s">
        <v>2745</v>
      </c>
      <c r="W4555" s="259">
        <v>4208906</v>
      </c>
    </row>
    <row r="4556" spans="21:23">
      <c r="U4556" s="259" t="s">
        <v>79</v>
      </c>
      <c r="V4556" s="259" t="s">
        <v>2760</v>
      </c>
      <c r="W4556" s="259">
        <v>4208955</v>
      </c>
    </row>
    <row r="4557" spans="21:23">
      <c r="U4557" s="259" t="s">
        <v>79</v>
      </c>
      <c r="V4557" s="259" t="s">
        <v>2776</v>
      </c>
      <c r="W4557" s="259">
        <v>4209003</v>
      </c>
    </row>
    <row r="4558" spans="21:23">
      <c r="U4558" s="259" t="s">
        <v>79</v>
      </c>
      <c r="V4558" s="259" t="s">
        <v>2792</v>
      </c>
      <c r="W4558" s="259">
        <v>4209102</v>
      </c>
    </row>
    <row r="4559" spans="21:23">
      <c r="U4559" s="259" t="s">
        <v>79</v>
      </c>
      <c r="V4559" s="259" t="s">
        <v>2807</v>
      </c>
      <c r="W4559" s="259">
        <v>4209151</v>
      </c>
    </row>
    <row r="4560" spans="21:23">
      <c r="U4560" s="259" t="s">
        <v>79</v>
      </c>
      <c r="V4560" s="259" t="s">
        <v>2822</v>
      </c>
      <c r="W4560" s="259">
        <v>4209177</v>
      </c>
    </row>
    <row r="4561" spans="21:23">
      <c r="U4561" s="259" t="s">
        <v>79</v>
      </c>
      <c r="V4561" s="259" t="s">
        <v>2834</v>
      </c>
      <c r="W4561" s="259">
        <v>4209201</v>
      </c>
    </row>
    <row r="4562" spans="21:23">
      <c r="U4562" s="259" t="s">
        <v>79</v>
      </c>
      <c r="V4562" s="259" t="s">
        <v>2847</v>
      </c>
      <c r="W4562" s="259">
        <v>4209300</v>
      </c>
    </row>
    <row r="4563" spans="21:23">
      <c r="U4563" s="259" t="s">
        <v>79</v>
      </c>
      <c r="V4563" s="259" t="s">
        <v>2860</v>
      </c>
      <c r="W4563" s="259">
        <v>4209409</v>
      </c>
    </row>
    <row r="4564" spans="21:23">
      <c r="U4564" s="259" t="s">
        <v>79</v>
      </c>
      <c r="V4564" s="259" t="s">
        <v>2873</v>
      </c>
      <c r="W4564" s="259">
        <v>4209458</v>
      </c>
    </row>
    <row r="4565" spans="21:23">
      <c r="U4565" s="259" t="s">
        <v>79</v>
      </c>
      <c r="V4565" s="259" t="s">
        <v>2885</v>
      </c>
      <c r="W4565" s="259">
        <v>4209508</v>
      </c>
    </row>
    <row r="4566" spans="21:23">
      <c r="U4566" s="259" t="s">
        <v>79</v>
      </c>
      <c r="V4566" s="259" t="s">
        <v>2898</v>
      </c>
      <c r="W4566" s="259">
        <v>4209607</v>
      </c>
    </row>
    <row r="4567" spans="21:23">
      <c r="U4567" s="259" t="s">
        <v>79</v>
      </c>
      <c r="V4567" s="259" t="s">
        <v>2910</v>
      </c>
      <c r="W4567" s="259">
        <v>4209706</v>
      </c>
    </row>
    <row r="4568" spans="21:23">
      <c r="U4568" s="259" t="s">
        <v>79</v>
      </c>
      <c r="V4568" s="259" t="s">
        <v>2923</v>
      </c>
      <c r="W4568" s="259">
        <v>4209805</v>
      </c>
    </row>
    <row r="4569" spans="21:23">
      <c r="U4569" s="259" t="s">
        <v>79</v>
      </c>
      <c r="V4569" s="259" t="s">
        <v>2934</v>
      </c>
      <c r="W4569" s="259">
        <v>4209854</v>
      </c>
    </row>
    <row r="4570" spans="21:23">
      <c r="U4570" s="259" t="s">
        <v>79</v>
      </c>
      <c r="V4570" s="259" t="s">
        <v>2946</v>
      </c>
      <c r="W4570" s="259">
        <v>4209904</v>
      </c>
    </row>
    <row r="4571" spans="21:23">
      <c r="U4571" s="259" t="s">
        <v>79</v>
      </c>
      <c r="V4571" s="259" t="s">
        <v>2958</v>
      </c>
      <c r="W4571" s="259">
        <v>4210001</v>
      </c>
    </row>
    <row r="4572" spans="21:23">
      <c r="U4572" s="259" t="s">
        <v>79</v>
      </c>
      <c r="V4572" s="259" t="s">
        <v>2970</v>
      </c>
      <c r="W4572" s="259">
        <v>4210035</v>
      </c>
    </row>
    <row r="4573" spans="21:23">
      <c r="U4573" s="259" t="s">
        <v>79</v>
      </c>
      <c r="V4573" s="259" t="s">
        <v>2982</v>
      </c>
      <c r="W4573" s="259">
        <v>4210050</v>
      </c>
    </row>
    <row r="4574" spans="21:23">
      <c r="U4574" s="259" t="s">
        <v>79</v>
      </c>
      <c r="V4574" s="259" t="s">
        <v>2994</v>
      </c>
      <c r="W4574" s="259">
        <v>4210100</v>
      </c>
    </row>
    <row r="4575" spans="21:23">
      <c r="U4575" s="259" t="s">
        <v>79</v>
      </c>
      <c r="V4575" s="259" t="s">
        <v>3007</v>
      </c>
      <c r="W4575" s="259">
        <v>4210209</v>
      </c>
    </row>
    <row r="4576" spans="21:23">
      <c r="U4576" s="259" t="s">
        <v>79</v>
      </c>
      <c r="V4576" s="259" t="s">
        <v>3020</v>
      </c>
      <c r="W4576" s="259">
        <v>4210308</v>
      </c>
    </row>
    <row r="4577" spans="21:23">
      <c r="U4577" s="259" t="s">
        <v>79</v>
      </c>
      <c r="V4577" s="259" t="s">
        <v>3032</v>
      </c>
      <c r="W4577" s="259">
        <v>4210407</v>
      </c>
    </row>
    <row r="4578" spans="21:23">
      <c r="U4578" s="259" t="s">
        <v>79</v>
      </c>
      <c r="V4578" s="259" t="s">
        <v>1249</v>
      </c>
      <c r="W4578" s="259">
        <v>4210506</v>
      </c>
    </row>
    <row r="4579" spans="21:23">
      <c r="U4579" s="259" t="s">
        <v>79</v>
      </c>
      <c r="V4579" s="259" t="s">
        <v>3056</v>
      </c>
      <c r="W4579" s="259">
        <v>4210555</v>
      </c>
    </row>
    <row r="4580" spans="21:23">
      <c r="U4580" s="259" t="s">
        <v>79</v>
      </c>
      <c r="V4580" s="259" t="s">
        <v>2426</v>
      </c>
      <c r="W4580" s="259">
        <v>4210605</v>
      </c>
    </row>
    <row r="4581" spans="21:23">
      <c r="U4581" s="259" t="s">
        <v>79</v>
      </c>
      <c r="V4581" s="259" t="s">
        <v>3080</v>
      </c>
      <c r="W4581" s="259">
        <v>4210704</v>
      </c>
    </row>
    <row r="4582" spans="21:23">
      <c r="U4582" s="259" t="s">
        <v>79</v>
      </c>
      <c r="V4582" s="259" t="s">
        <v>3093</v>
      </c>
      <c r="W4582" s="259">
        <v>4210803</v>
      </c>
    </row>
    <row r="4583" spans="21:23">
      <c r="U4583" s="259" t="s">
        <v>79</v>
      </c>
      <c r="V4583" s="259" t="s">
        <v>3105</v>
      </c>
      <c r="W4583" s="259">
        <v>4210852</v>
      </c>
    </row>
    <row r="4584" spans="21:23">
      <c r="U4584" s="259" t="s">
        <v>79</v>
      </c>
      <c r="V4584" s="259" t="s">
        <v>3118</v>
      </c>
      <c r="W4584" s="259">
        <v>4210902</v>
      </c>
    </row>
    <row r="4585" spans="21:23">
      <c r="U4585" s="259" t="s">
        <v>79</v>
      </c>
      <c r="V4585" s="259" t="s">
        <v>3129</v>
      </c>
      <c r="W4585" s="259">
        <v>4211009</v>
      </c>
    </row>
    <row r="4586" spans="21:23">
      <c r="U4586" s="259" t="s">
        <v>79</v>
      </c>
      <c r="V4586" s="259" t="s">
        <v>3141</v>
      </c>
      <c r="W4586" s="259">
        <v>4211058</v>
      </c>
    </row>
    <row r="4587" spans="21:23">
      <c r="U4587" s="259" t="s">
        <v>79</v>
      </c>
      <c r="V4587" s="259" t="s">
        <v>3152</v>
      </c>
      <c r="W4587" s="259">
        <v>4211108</v>
      </c>
    </row>
    <row r="4588" spans="21:23">
      <c r="U4588" s="259" t="s">
        <v>79</v>
      </c>
      <c r="V4588" s="259" t="s">
        <v>3163</v>
      </c>
      <c r="W4588" s="259">
        <v>4211207</v>
      </c>
    </row>
    <row r="4589" spans="21:23">
      <c r="U4589" s="259" t="s">
        <v>79</v>
      </c>
      <c r="V4589" s="259" t="s">
        <v>3174</v>
      </c>
      <c r="W4589" s="259">
        <v>4211256</v>
      </c>
    </row>
    <row r="4590" spans="21:23">
      <c r="U4590" s="259" t="s">
        <v>79</v>
      </c>
      <c r="V4590" s="259" t="s">
        <v>3185</v>
      </c>
      <c r="W4590" s="259">
        <v>4211306</v>
      </c>
    </row>
    <row r="4591" spans="21:23">
      <c r="U4591" s="259" t="s">
        <v>79</v>
      </c>
      <c r="V4591" s="259" t="s">
        <v>3197</v>
      </c>
      <c r="W4591" s="259">
        <v>4211405</v>
      </c>
    </row>
    <row r="4592" spans="21:23">
      <c r="U4592" s="259" t="s">
        <v>79</v>
      </c>
      <c r="V4592" s="259" t="s">
        <v>3209</v>
      </c>
      <c r="W4592" s="259">
        <v>4211454</v>
      </c>
    </row>
    <row r="4593" spans="21:23">
      <c r="U4593" s="259" t="s">
        <v>79</v>
      </c>
      <c r="V4593" s="259" t="s">
        <v>3221</v>
      </c>
      <c r="W4593" s="259">
        <v>4211504</v>
      </c>
    </row>
    <row r="4594" spans="21:23">
      <c r="U4594" s="259" t="s">
        <v>79</v>
      </c>
      <c r="V4594" s="259" t="s">
        <v>3109</v>
      </c>
      <c r="W4594" s="259">
        <v>4211603</v>
      </c>
    </row>
    <row r="4595" spans="21:23">
      <c r="U4595" s="259" t="s">
        <v>79</v>
      </c>
      <c r="V4595" s="259" t="s">
        <v>3243</v>
      </c>
      <c r="W4595" s="259">
        <v>4211652</v>
      </c>
    </row>
    <row r="4596" spans="21:23">
      <c r="U4596" s="259" t="s">
        <v>79</v>
      </c>
      <c r="V4596" s="259" t="s">
        <v>3252</v>
      </c>
      <c r="W4596" s="259">
        <v>4211702</v>
      </c>
    </row>
    <row r="4597" spans="21:23">
      <c r="U4597" s="259" t="s">
        <v>79</v>
      </c>
      <c r="V4597" s="259" t="s">
        <v>3263</v>
      </c>
      <c r="W4597" s="259">
        <v>4211751</v>
      </c>
    </row>
    <row r="4598" spans="21:23">
      <c r="U4598" s="259" t="s">
        <v>79</v>
      </c>
      <c r="V4598" s="259" t="s">
        <v>3275</v>
      </c>
      <c r="W4598" s="259">
        <v>4211801</v>
      </c>
    </row>
    <row r="4599" spans="21:23">
      <c r="U4599" s="259" t="s">
        <v>79</v>
      </c>
      <c r="V4599" s="259" t="s">
        <v>3286</v>
      </c>
      <c r="W4599" s="259">
        <v>4211850</v>
      </c>
    </row>
    <row r="4600" spans="21:23">
      <c r="U4600" s="259" t="s">
        <v>79</v>
      </c>
      <c r="V4600" s="259" t="s">
        <v>3298</v>
      </c>
      <c r="W4600" s="259">
        <v>4211876</v>
      </c>
    </row>
    <row r="4601" spans="21:23">
      <c r="U4601" s="259" t="s">
        <v>79</v>
      </c>
      <c r="V4601" s="259" t="s">
        <v>3310</v>
      </c>
      <c r="W4601" s="259">
        <v>4211892</v>
      </c>
    </row>
    <row r="4602" spans="21:23">
      <c r="U4602" s="259" t="s">
        <v>79</v>
      </c>
      <c r="V4602" s="259" t="s">
        <v>3321</v>
      </c>
      <c r="W4602" s="259">
        <v>4211900</v>
      </c>
    </row>
    <row r="4603" spans="21:23">
      <c r="U4603" s="259" t="s">
        <v>79</v>
      </c>
      <c r="V4603" s="259" t="s">
        <v>3332</v>
      </c>
      <c r="W4603" s="259">
        <v>4212007</v>
      </c>
    </row>
    <row r="4604" spans="21:23">
      <c r="U4604" s="259" t="s">
        <v>79</v>
      </c>
      <c r="V4604" s="259" t="s">
        <v>3343</v>
      </c>
      <c r="W4604" s="259">
        <v>4212056</v>
      </c>
    </row>
    <row r="4605" spans="21:23">
      <c r="U4605" s="259" t="s">
        <v>79</v>
      </c>
      <c r="V4605" s="259" t="s">
        <v>3353</v>
      </c>
      <c r="W4605" s="259">
        <v>4212106</v>
      </c>
    </row>
    <row r="4606" spans="21:23">
      <c r="U4606" s="259" t="s">
        <v>79</v>
      </c>
      <c r="V4606" s="259" t="s">
        <v>3363</v>
      </c>
      <c r="W4606" s="259">
        <v>4212205</v>
      </c>
    </row>
    <row r="4607" spans="21:23">
      <c r="U4607" s="259" t="s">
        <v>79</v>
      </c>
      <c r="V4607" s="259" t="s">
        <v>3372</v>
      </c>
      <c r="W4607" s="259">
        <v>4212239</v>
      </c>
    </row>
    <row r="4608" spans="21:23">
      <c r="U4608" s="259" t="s">
        <v>79</v>
      </c>
      <c r="V4608" s="259" t="s">
        <v>3382</v>
      </c>
      <c r="W4608" s="259">
        <v>4212254</v>
      </c>
    </row>
    <row r="4609" spans="21:23">
      <c r="U4609" s="259" t="s">
        <v>79</v>
      </c>
      <c r="V4609" s="259" t="s">
        <v>3392</v>
      </c>
      <c r="W4609" s="259">
        <v>4212270</v>
      </c>
    </row>
    <row r="4610" spans="21:23">
      <c r="U4610" s="259" t="s">
        <v>79</v>
      </c>
      <c r="V4610" s="259" t="s">
        <v>3402</v>
      </c>
      <c r="W4610" s="259">
        <v>4212304</v>
      </c>
    </row>
    <row r="4611" spans="21:23">
      <c r="U4611" s="259" t="s">
        <v>79</v>
      </c>
      <c r="V4611" s="259" t="s">
        <v>3412</v>
      </c>
      <c r="W4611" s="259">
        <v>4212403</v>
      </c>
    </row>
    <row r="4612" spans="21:23">
      <c r="U4612" s="259" t="s">
        <v>79</v>
      </c>
      <c r="V4612" s="259" t="s">
        <v>3422</v>
      </c>
      <c r="W4612" s="259">
        <v>4212502</v>
      </c>
    </row>
    <row r="4613" spans="21:23">
      <c r="U4613" s="259" t="s">
        <v>79</v>
      </c>
      <c r="V4613" s="259" t="s">
        <v>3431</v>
      </c>
      <c r="W4613" s="259">
        <v>4212601</v>
      </c>
    </row>
    <row r="4614" spans="21:23">
      <c r="U4614" s="259" t="s">
        <v>79</v>
      </c>
      <c r="V4614" s="259" t="s">
        <v>3440</v>
      </c>
      <c r="W4614" s="259">
        <v>4212650</v>
      </c>
    </row>
    <row r="4615" spans="21:23">
      <c r="U4615" s="259" t="s">
        <v>79</v>
      </c>
      <c r="V4615" s="259" t="s">
        <v>2595</v>
      </c>
      <c r="W4615" s="259">
        <v>4212700</v>
      </c>
    </row>
    <row r="4616" spans="21:23">
      <c r="U4616" s="259" t="s">
        <v>79</v>
      </c>
      <c r="V4616" s="259" t="s">
        <v>3459</v>
      </c>
      <c r="W4616" s="259">
        <v>4212908</v>
      </c>
    </row>
    <row r="4617" spans="21:23">
      <c r="U4617" s="259" t="s">
        <v>79</v>
      </c>
      <c r="V4617" s="259" t="s">
        <v>3469</v>
      </c>
      <c r="W4617" s="259">
        <v>4213005</v>
      </c>
    </row>
    <row r="4618" spans="21:23">
      <c r="U4618" s="259" t="s">
        <v>79</v>
      </c>
      <c r="V4618" s="259" t="s">
        <v>3478</v>
      </c>
      <c r="W4618" s="259">
        <v>4213104</v>
      </c>
    </row>
    <row r="4619" spans="21:23">
      <c r="U4619" s="259" t="s">
        <v>79</v>
      </c>
      <c r="V4619" s="259" t="s">
        <v>3488</v>
      </c>
      <c r="W4619" s="259">
        <v>4213153</v>
      </c>
    </row>
    <row r="4620" spans="21:23">
      <c r="U4620" s="259" t="s">
        <v>79</v>
      </c>
      <c r="V4620" s="259" t="s">
        <v>3498</v>
      </c>
      <c r="W4620" s="259">
        <v>4213203</v>
      </c>
    </row>
    <row r="4621" spans="21:23">
      <c r="U4621" s="259" t="s">
        <v>79</v>
      </c>
      <c r="V4621" s="259" t="s">
        <v>3507</v>
      </c>
      <c r="W4621" s="259">
        <v>4213302</v>
      </c>
    </row>
    <row r="4622" spans="21:23">
      <c r="U4622" s="259" t="s">
        <v>79</v>
      </c>
      <c r="V4622" s="259" t="s">
        <v>3517</v>
      </c>
      <c r="W4622" s="259">
        <v>4213351</v>
      </c>
    </row>
    <row r="4623" spans="21:23">
      <c r="U4623" s="259" t="s">
        <v>79</v>
      </c>
      <c r="V4623" s="259" t="s">
        <v>3527</v>
      </c>
      <c r="W4623" s="259">
        <v>4213401</v>
      </c>
    </row>
    <row r="4624" spans="21:23">
      <c r="U4624" s="259" t="s">
        <v>79</v>
      </c>
      <c r="V4624" s="259" t="s">
        <v>3537</v>
      </c>
      <c r="W4624" s="259">
        <v>4213500</v>
      </c>
    </row>
    <row r="4625" spans="21:23">
      <c r="U4625" s="259" t="s">
        <v>79</v>
      </c>
      <c r="V4625" s="259" t="s">
        <v>3546</v>
      </c>
      <c r="W4625" s="259">
        <v>4213609</v>
      </c>
    </row>
    <row r="4626" spans="21:23">
      <c r="U4626" s="259" t="s">
        <v>79</v>
      </c>
      <c r="V4626" s="259" t="s">
        <v>3555</v>
      </c>
      <c r="W4626" s="259">
        <v>4213708</v>
      </c>
    </row>
    <row r="4627" spans="21:23">
      <c r="U4627" s="259" t="s">
        <v>79</v>
      </c>
      <c r="V4627" s="259" t="s">
        <v>3565</v>
      </c>
      <c r="W4627" s="259">
        <v>4213807</v>
      </c>
    </row>
    <row r="4628" spans="21:23">
      <c r="U4628" s="259" t="s">
        <v>79</v>
      </c>
      <c r="V4628" s="259" t="s">
        <v>3575</v>
      </c>
      <c r="W4628" s="259">
        <v>4213906</v>
      </c>
    </row>
    <row r="4629" spans="21:23">
      <c r="U4629" s="259" t="s">
        <v>79</v>
      </c>
      <c r="V4629" s="259" t="s">
        <v>3585</v>
      </c>
      <c r="W4629" s="259">
        <v>4214003</v>
      </c>
    </row>
    <row r="4630" spans="21:23">
      <c r="U4630" s="259" t="s">
        <v>79</v>
      </c>
      <c r="V4630" s="259" t="s">
        <v>3595</v>
      </c>
      <c r="W4630" s="259">
        <v>4214102</v>
      </c>
    </row>
    <row r="4631" spans="21:23">
      <c r="U4631" s="259" t="s">
        <v>79</v>
      </c>
      <c r="V4631" s="259" t="s">
        <v>3604</v>
      </c>
      <c r="W4631" s="259">
        <v>4214151</v>
      </c>
    </row>
    <row r="4632" spans="21:23">
      <c r="U4632" s="259" t="s">
        <v>79</v>
      </c>
      <c r="V4632" s="259" t="s">
        <v>3613</v>
      </c>
      <c r="W4632" s="259">
        <v>4214201</v>
      </c>
    </row>
    <row r="4633" spans="21:23">
      <c r="U4633" s="259" t="s">
        <v>79</v>
      </c>
      <c r="V4633" s="259" t="s">
        <v>3622</v>
      </c>
      <c r="W4633" s="259">
        <v>4214300</v>
      </c>
    </row>
    <row r="4634" spans="21:23">
      <c r="U4634" s="259" t="s">
        <v>79</v>
      </c>
      <c r="V4634" s="259" t="s">
        <v>3632</v>
      </c>
      <c r="W4634" s="259">
        <v>4214409</v>
      </c>
    </row>
    <row r="4635" spans="21:23">
      <c r="U4635" s="259" t="s">
        <v>79</v>
      </c>
      <c r="V4635" s="259" t="s">
        <v>3642</v>
      </c>
      <c r="W4635" s="259">
        <v>4214508</v>
      </c>
    </row>
    <row r="4636" spans="21:23">
      <c r="U4636" s="259" t="s">
        <v>79</v>
      </c>
      <c r="V4636" s="259" t="s">
        <v>3651</v>
      </c>
      <c r="W4636" s="259">
        <v>4214607</v>
      </c>
    </row>
    <row r="4637" spans="21:23">
      <c r="U4637" s="259" t="s">
        <v>79</v>
      </c>
      <c r="V4637" s="259" t="s">
        <v>3660</v>
      </c>
      <c r="W4637" s="259">
        <v>4214805</v>
      </c>
    </row>
    <row r="4638" spans="21:23">
      <c r="U4638" s="259" t="s">
        <v>79</v>
      </c>
      <c r="V4638" s="259" t="s">
        <v>3669</v>
      </c>
      <c r="W4638" s="259">
        <v>4214706</v>
      </c>
    </row>
    <row r="4639" spans="21:23">
      <c r="U4639" s="259" t="s">
        <v>79</v>
      </c>
      <c r="V4639" s="259" t="s">
        <v>3676</v>
      </c>
      <c r="W4639" s="259">
        <v>4214904</v>
      </c>
    </row>
    <row r="4640" spans="21:23">
      <c r="U4640" s="259" t="s">
        <v>79</v>
      </c>
      <c r="V4640" s="259" t="s">
        <v>3684</v>
      </c>
      <c r="W4640" s="259">
        <v>4215000</v>
      </c>
    </row>
    <row r="4641" spans="21:23">
      <c r="U4641" s="259" t="s">
        <v>79</v>
      </c>
      <c r="V4641" s="259" t="s">
        <v>3693</v>
      </c>
      <c r="W4641" s="259">
        <v>4215059</v>
      </c>
    </row>
    <row r="4642" spans="21:23">
      <c r="U4642" s="259" t="s">
        <v>79</v>
      </c>
      <c r="V4642" s="259" t="s">
        <v>3701</v>
      </c>
      <c r="W4642" s="259">
        <v>4215075</v>
      </c>
    </row>
    <row r="4643" spans="21:23">
      <c r="U4643" s="259" t="s">
        <v>79</v>
      </c>
      <c r="V4643" s="259" t="s">
        <v>3709</v>
      </c>
      <c r="W4643" s="259">
        <v>4215109</v>
      </c>
    </row>
    <row r="4644" spans="21:23">
      <c r="U4644" s="259" t="s">
        <v>79</v>
      </c>
      <c r="V4644" s="259" t="s">
        <v>3716</v>
      </c>
      <c r="W4644" s="259">
        <v>4215208</v>
      </c>
    </row>
    <row r="4645" spans="21:23">
      <c r="U4645" s="259" t="s">
        <v>79</v>
      </c>
      <c r="V4645" s="259" t="s">
        <v>3723</v>
      </c>
      <c r="W4645" s="259">
        <v>4215307</v>
      </c>
    </row>
    <row r="4646" spans="21:23">
      <c r="U4646" s="259" t="s">
        <v>79</v>
      </c>
      <c r="V4646" s="259" t="s">
        <v>3730</v>
      </c>
      <c r="W4646" s="259">
        <v>4215356</v>
      </c>
    </row>
    <row r="4647" spans="21:23">
      <c r="U4647" s="259" t="s">
        <v>79</v>
      </c>
      <c r="V4647" s="259" t="s">
        <v>3737</v>
      </c>
      <c r="W4647" s="259">
        <v>4215406</v>
      </c>
    </row>
    <row r="4648" spans="21:23">
      <c r="U4648" s="259" t="s">
        <v>79</v>
      </c>
      <c r="V4648" s="259" t="s">
        <v>3744</v>
      </c>
      <c r="W4648" s="259">
        <v>4215455</v>
      </c>
    </row>
    <row r="4649" spans="21:23">
      <c r="U4649" s="259" t="s">
        <v>79</v>
      </c>
      <c r="V4649" s="259" t="s">
        <v>3124</v>
      </c>
      <c r="W4649" s="259">
        <v>4215505</v>
      </c>
    </row>
    <row r="4650" spans="21:23">
      <c r="U4650" s="259" t="s">
        <v>79</v>
      </c>
      <c r="V4650" s="259" t="s">
        <v>3072</v>
      </c>
      <c r="W4650" s="259">
        <v>4215554</v>
      </c>
    </row>
    <row r="4651" spans="21:23">
      <c r="U4651" s="259" t="s">
        <v>79</v>
      </c>
      <c r="V4651" s="259" t="s">
        <v>1527</v>
      </c>
      <c r="W4651" s="259">
        <v>4215604</v>
      </c>
    </row>
    <row r="4652" spans="21:23">
      <c r="U4652" s="259" t="s">
        <v>79</v>
      </c>
      <c r="V4652" s="259" t="s">
        <v>3766</v>
      </c>
      <c r="W4652" s="259">
        <v>4215653</v>
      </c>
    </row>
    <row r="4653" spans="21:23">
      <c r="U4653" s="259" t="s">
        <v>79</v>
      </c>
      <c r="V4653" s="259" t="s">
        <v>2439</v>
      </c>
      <c r="W4653" s="259">
        <v>4215679</v>
      </c>
    </row>
    <row r="4654" spans="21:23">
      <c r="U4654" s="259" t="s">
        <v>79</v>
      </c>
      <c r="V4654" s="259" t="s">
        <v>3779</v>
      </c>
      <c r="W4654" s="259">
        <v>4215687</v>
      </c>
    </row>
    <row r="4655" spans="21:23">
      <c r="U4655" s="259" t="s">
        <v>79</v>
      </c>
      <c r="V4655" s="259" t="s">
        <v>3786</v>
      </c>
      <c r="W4655" s="259">
        <v>4215695</v>
      </c>
    </row>
    <row r="4656" spans="21:23">
      <c r="U4656" s="259" t="s">
        <v>79</v>
      </c>
      <c r="V4656" s="259" t="s">
        <v>3793</v>
      </c>
      <c r="W4656" s="259">
        <v>4215703</v>
      </c>
    </row>
    <row r="4657" spans="21:23">
      <c r="U4657" s="259" t="s">
        <v>79</v>
      </c>
      <c r="V4657" s="259" t="s">
        <v>3800</v>
      </c>
      <c r="W4657" s="259">
        <v>4215802</v>
      </c>
    </row>
    <row r="4658" spans="21:23">
      <c r="U4658" s="259" t="s">
        <v>79</v>
      </c>
      <c r="V4658" s="259" t="s">
        <v>3806</v>
      </c>
      <c r="W4658" s="259">
        <v>4215752</v>
      </c>
    </row>
    <row r="4659" spans="21:23">
      <c r="U4659" s="259" t="s">
        <v>79</v>
      </c>
      <c r="V4659" s="259" t="s">
        <v>3813</v>
      </c>
      <c r="W4659" s="259">
        <v>4215901</v>
      </c>
    </row>
    <row r="4660" spans="21:23">
      <c r="U4660" s="259" t="s">
        <v>79</v>
      </c>
      <c r="V4660" s="259" t="s">
        <v>3820</v>
      </c>
      <c r="W4660" s="259">
        <v>4216008</v>
      </c>
    </row>
    <row r="4661" spans="21:23">
      <c r="U4661" s="259" t="s">
        <v>79</v>
      </c>
      <c r="V4661" s="259" t="s">
        <v>3827</v>
      </c>
      <c r="W4661" s="259">
        <v>4216057</v>
      </c>
    </row>
    <row r="4662" spans="21:23">
      <c r="U4662" s="259" t="s">
        <v>79</v>
      </c>
      <c r="V4662" s="259" t="s">
        <v>1607</v>
      </c>
      <c r="W4662" s="259">
        <v>4216107</v>
      </c>
    </row>
    <row r="4663" spans="21:23">
      <c r="U4663" s="259" t="s">
        <v>79</v>
      </c>
      <c r="V4663" s="259" t="s">
        <v>3840</v>
      </c>
      <c r="W4663" s="259">
        <v>4216206</v>
      </c>
    </row>
    <row r="4664" spans="21:23">
      <c r="U4664" s="259" t="s">
        <v>79</v>
      </c>
      <c r="V4664" s="259" t="s">
        <v>3268</v>
      </c>
      <c r="W4664" s="259">
        <v>4216305</v>
      </c>
    </row>
    <row r="4665" spans="21:23">
      <c r="U4665" s="259" t="s">
        <v>79</v>
      </c>
      <c r="V4665" s="259" t="s">
        <v>3853</v>
      </c>
      <c r="W4665" s="259">
        <v>4216354</v>
      </c>
    </row>
    <row r="4666" spans="21:23">
      <c r="U4666" s="259" t="s">
        <v>79</v>
      </c>
      <c r="V4666" s="259" t="s">
        <v>3859</v>
      </c>
      <c r="W4666" s="259">
        <v>4216255</v>
      </c>
    </row>
    <row r="4667" spans="21:23">
      <c r="U4667" s="259" t="s">
        <v>79</v>
      </c>
      <c r="V4667" s="259" t="s">
        <v>3865</v>
      </c>
      <c r="W4667" s="259">
        <v>4216404</v>
      </c>
    </row>
    <row r="4668" spans="21:23">
      <c r="U4668" s="259" t="s">
        <v>79</v>
      </c>
      <c r="V4668" s="259" t="s">
        <v>3870</v>
      </c>
      <c r="W4668" s="259">
        <v>4216503</v>
      </c>
    </row>
    <row r="4669" spans="21:23">
      <c r="U4669" s="259" t="s">
        <v>79</v>
      </c>
      <c r="V4669" s="259" t="s">
        <v>3875</v>
      </c>
      <c r="W4669" s="259">
        <v>4216602</v>
      </c>
    </row>
    <row r="4670" spans="21:23">
      <c r="U4670" s="259" t="s">
        <v>79</v>
      </c>
      <c r="V4670" s="259" t="s">
        <v>3881</v>
      </c>
      <c r="W4670" s="259">
        <v>4216701</v>
      </c>
    </row>
    <row r="4671" spans="21:23">
      <c r="U4671" s="259" t="s">
        <v>79</v>
      </c>
      <c r="V4671" s="259" t="s">
        <v>3887</v>
      </c>
      <c r="W4671" s="259">
        <v>4216800</v>
      </c>
    </row>
    <row r="4672" spans="21:23">
      <c r="U4672" s="259" t="s">
        <v>79</v>
      </c>
      <c r="V4672" s="259" t="s">
        <v>3893</v>
      </c>
      <c r="W4672" s="259">
        <v>4216909</v>
      </c>
    </row>
    <row r="4673" spans="21:23">
      <c r="U4673" s="259" t="s">
        <v>79</v>
      </c>
      <c r="V4673" s="259" t="s">
        <v>3899</v>
      </c>
      <c r="W4673" s="259">
        <v>4217006</v>
      </c>
    </row>
    <row r="4674" spans="21:23">
      <c r="U4674" s="259" t="s">
        <v>79</v>
      </c>
      <c r="V4674" s="259" t="s">
        <v>3905</v>
      </c>
      <c r="W4674" s="259">
        <v>4217105</v>
      </c>
    </row>
    <row r="4675" spans="21:23">
      <c r="U4675" s="259" t="s">
        <v>79</v>
      </c>
      <c r="V4675" s="259" t="s">
        <v>3911</v>
      </c>
      <c r="W4675" s="259">
        <v>4217154</v>
      </c>
    </row>
    <row r="4676" spans="21:23">
      <c r="U4676" s="259" t="s">
        <v>79</v>
      </c>
      <c r="V4676" s="259" t="s">
        <v>3916</v>
      </c>
      <c r="W4676" s="259">
        <v>4217204</v>
      </c>
    </row>
    <row r="4677" spans="21:23">
      <c r="U4677" s="259" t="s">
        <v>79</v>
      </c>
      <c r="V4677" s="259" t="s">
        <v>3922</v>
      </c>
      <c r="W4677" s="259">
        <v>4217253</v>
      </c>
    </row>
    <row r="4678" spans="21:23">
      <c r="U4678" s="259" t="s">
        <v>79</v>
      </c>
      <c r="V4678" s="259" t="s">
        <v>3928</v>
      </c>
      <c r="W4678" s="259">
        <v>4217303</v>
      </c>
    </row>
    <row r="4679" spans="21:23">
      <c r="U4679" s="259" t="s">
        <v>79</v>
      </c>
      <c r="V4679" s="259" t="s">
        <v>3934</v>
      </c>
      <c r="W4679" s="259">
        <v>4217402</v>
      </c>
    </row>
    <row r="4680" spans="21:23">
      <c r="U4680" s="259" t="s">
        <v>79</v>
      </c>
      <c r="V4680" s="259" t="s">
        <v>3940</v>
      </c>
      <c r="W4680" s="259">
        <v>4217501</v>
      </c>
    </row>
    <row r="4681" spans="21:23">
      <c r="U4681" s="259" t="s">
        <v>79</v>
      </c>
      <c r="V4681" s="259" t="s">
        <v>3946</v>
      </c>
      <c r="W4681" s="259">
        <v>4217550</v>
      </c>
    </row>
    <row r="4682" spans="21:23">
      <c r="U4682" s="259" t="s">
        <v>79</v>
      </c>
      <c r="V4682" s="259" t="s">
        <v>3952</v>
      </c>
      <c r="W4682" s="259">
        <v>4217600</v>
      </c>
    </row>
    <row r="4683" spans="21:23">
      <c r="U4683" s="259" t="s">
        <v>79</v>
      </c>
      <c r="V4683" s="259" t="s">
        <v>3958</v>
      </c>
      <c r="W4683" s="259">
        <v>4217709</v>
      </c>
    </row>
    <row r="4684" spans="21:23">
      <c r="U4684" s="259" t="s">
        <v>79</v>
      </c>
      <c r="V4684" s="259" t="s">
        <v>3963</v>
      </c>
      <c r="W4684" s="259">
        <v>4217758</v>
      </c>
    </row>
    <row r="4685" spans="21:23">
      <c r="U4685" s="259" t="s">
        <v>79</v>
      </c>
      <c r="V4685" s="259" t="s">
        <v>3969</v>
      </c>
      <c r="W4685" s="259">
        <v>4217808</v>
      </c>
    </row>
    <row r="4686" spans="21:23">
      <c r="U4686" s="259" t="s">
        <v>79</v>
      </c>
      <c r="V4686" s="259" t="s">
        <v>2968</v>
      </c>
      <c r="W4686" s="259">
        <v>4217907</v>
      </c>
    </row>
    <row r="4687" spans="21:23">
      <c r="U4687" s="259" t="s">
        <v>79</v>
      </c>
      <c r="V4687" s="259" t="s">
        <v>3979</v>
      </c>
      <c r="W4687" s="259">
        <v>4217956</v>
      </c>
    </row>
    <row r="4688" spans="21:23">
      <c r="U4688" s="259" t="s">
        <v>79</v>
      </c>
      <c r="V4688" s="259" t="s">
        <v>3985</v>
      </c>
      <c r="W4688" s="259">
        <v>4218004</v>
      </c>
    </row>
    <row r="4689" spans="21:23">
      <c r="U4689" s="259" t="s">
        <v>79</v>
      </c>
      <c r="V4689" s="259" t="s">
        <v>3990</v>
      </c>
      <c r="W4689" s="259">
        <v>4218103</v>
      </c>
    </row>
    <row r="4690" spans="21:23">
      <c r="U4690" s="259" t="s">
        <v>79</v>
      </c>
      <c r="V4690" s="259" t="s">
        <v>3996</v>
      </c>
      <c r="W4690" s="259">
        <v>4218202</v>
      </c>
    </row>
    <row r="4691" spans="21:23">
      <c r="U4691" s="259" t="s">
        <v>79</v>
      </c>
      <c r="V4691" s="259" t="s">
        <v>4001</v>
      </c>
      <c r="W4691" s="259">
        <v>4218251</v>
      </c>
    </row>
    <row r="4692" spans="21:23">
      <c r="U4692" s="259" t="s">
        <v>79</v>
      </c>
      <c r="V4692" s="259" t="s">
        <v>4007</v>
      </c>
      <c r="W4692" s="259">
        <v>4218301</v>
      </c>
    </row>
    <row r="4693" spans="21:23">
      <c r="U4693" s="259" t="s">
        <v>79</v>
      </c>
      <c r="V4693" s="259" t="s">
        <v>4013</v>
      </c>
      <c r="W4693" s="259">
        <v>4218350</v>
      </c>
    </row>
    <row r="4694" spans="21:23">
      <c r="U4694" s="259" t="s">
        <v>79</v>
      </c>
      <c r="V4694" s="259" t="s">
        <v>4019</v>
      </c>
      <c r="W4694" s="259">
        <v>4218400</v>
      </c>
    </row>
    <row r="4695" spans="21:23">
      <c r="U4695" s="259" t="s">
        <v>79</v>
      </c>
      <c r="V4695" s="259" t="s">
        <v>4024</v>
      </c>
      <c r="W4695" s="259">
        <v>4218509</v>
      </c>
    </row>
    <row r="4696" spans="21:23">
      <c r="U4696" s="259" t="s">
        <v>79</v>
      </c>
      <c r="V4696" s="259" t="s">
        <v>4030</v>
      </c>
      <c r="W4696" s="259">
        <v>4218608</v>
      </c>
    </row>
    <row r="4697" spans="21:23">
      <c r="U4697" s="259" t="s">
        <v>79</v>
      </c>
      <c r="V4697" s="259" t="s">
        <v>4036</v>
      </c>
      <c r="W4697" s="259">
        <v>4218707</v>
      </c>
    </row>
    <row r="4698" spans="21:23">
      <c r="U4698" s="259" t="s">
        <v>79</v>
      </c>
      <c r="V4698" s="259" t="s">
        <v>4041</v>
      </c>
      <c r="W4698" s="259">
        <v>4218756</v>
      </c>
    </row>
    <row r="4699" spans="21:23">
      <c r="U4699" s="259" t="s">
        <v>79</v>
      </c>
      <c r="V4699" s="259" t="s">
        <v>4047</v>
      </c>
      <c r="W4699" s="259">
        <v>4218806</v>
      </c>
    </row>
    <row r="4700" spans="21:23">
      <c r="U4700" s="259" t="s">
        <v>79</v>
      </c>
      <c r="V4700" s="259" t="s">
        <v>4053</v>
      </c>
      <c r="W4700" s="259">
        <v>4218855</v>
      </c>
    </row>
    <row r="4701" spans="21:23">
      <c r="U4701" s="259" t="s">
        <v>79</v>
      </c>
      <c r="V4701" s="259" t="s">
        <v>4058</v>
      </c>
      <c r="W4701" s="259">
        <v>4218905</v>
      </c>
    </row>
    <row r="4702" spans="21:23">
      <c r="U4702" s="259" t="s">
        <v>79</v>
      </c>
      <c r="V4702" s="259" t="s">
        <v>4064</v>
      </c>
      <c r="W4702" s="259">
        <v>4218954</v>
      </c>
    </row>
    <row r="4703" spans="21:23">
      <c r="U4703" s="259" t="s">
        <v>79</v>
      </c>
      <c r="V4703" s="259" t="s">
        <v>4070</v>
      </c>
      <c r="W4703" s="259">
        <v>4219002</v>
      </c>
    </row>
    <row r="4704" spans="21:23">
      <c r="U4704" s="259" t="s">
        <v>79</v>
      </c>
      <c r="V4704" s="259" t="s">
        <v>4075</v>
      </c>
      <c r="W4704" s="259">
        <v>4219101</v>
      </c>
    </row>
    <row r="4705" spans="21:23">
      <c r="U4705" s="259" t="s">
        <v>79</v>
      </c>
      <c r="V4705" s="259" t="s">
        <v>4081</v>
      </c>
      <c r="W4705" s="259">
        <v>4219150</v>
      </c>
    </row>
    <row r="4706" spans="21:23">
      <c r="U4706" s="259" t="s">
        <v>79</v>
      </c>
      <c r="V4706" s="259" t="s">
        <v>4087</v>
      </c>
      <c r="W4706" s="259">
        <v>4219176</v>
      </c>
    </row>
    <row r="4707" spans="21:23">
      <c r="U4707" s="259" t="s">
        <v>79</v>
      </c>
      <c r="V4707" s="259" t="s">
        <v>4092</v>
      </c>
      <c r="W4707" s="259">
        <v>4219200</v>
      </c>
    </row>
    <row r="4708" spans="21:23">
      <c r="U4708" s="259" t="s">
        <v>79</v>
      </c>
      <c r="V4708" s="259" t="s">
        <v>4098</v>
      </c>
      <c r="W4708" s="259">
        <v>4219309</v>
      </c>
    </row>
    <row r="4709" spans="21:23">
      <c r="U4709" s="259" t="s">
        <v>79</v>
      </c>
      <c r="V4709" s="259" t="s">
        <v>4104</v>
      </c>
      <c r="W4709" s="259">
        <v>4219358</v>
      </c>
    </row>
    <row r="4710" spans="21:23">
      <c r="U4710" s="259" t="s">
        <v>79</v>
      </c>
      <c r="V4710" s="259" t="s">
        <v>4110</v>
      </c>
      <c r="W4710" s="259">
        <v>4219408</v>
      </c>
    </row>
    <row r="4711" spans="21:23">
      <c r="U4711" s="259" t="s">
        <v>79</v>
      </c>
      <c r="V4711" s="259" t="s">
        <v>4115</v>
      </c>
      <c r="W4711" s="259">
        <v>4219507</v>
      </c>
    </row>
    <row r="4712" spans="21:23">
      <c r="U4712" s="259" t="s">
        <v>79</v>
      </c>
      <c r="V4712" s="259" t="s">
        <v>4121</v>
      </c>
      <c r="W4712" s="259">
        <v>4219606</v>
      </c>
    </row>
    <row r="4713" spans="21:23">
      <c r="U4713" s="259" t="s">
        <v>79</v>
      </c>
      <c r="V4713" s="259" t="s">
        <v>4127</v>
      </c>
      <c r="W4713" s="259">
        <v>4219705</v>
      </c>
    </row>
    <row r="4714" spans="21:23">
      <c r="U4714" s="259" t="s">
        <v>79</v>
      </c>
      <c r="V4714" s="259" t="s">
        <v>4133</v>
      </c>
      <c r="W4714" s="259">
        <v>4219853</v>
      </c>
    </row>
    <row r="4715" spans="21:23">
      <c r="U4715" s="259" t="s">
        <v>81</v>
      </c>
      <c r="V4715" s="259" t="s">
        <v>113</v>
      </c>
      <c r="W4715" s="259">
        <v>2800100</v>
      </c>
    </row>
    <row r="4716" spans="21:23">
      <c r="U4716" s="259" t="s">
        <v>81</v>
      </c>
      <c r="V4716" s="259" t="s">
        <v>139</v>
      </c>
      <c r="W4716" s="259">
        <v>2800209</v>
      </c>
    </row>
    <row r="4717" spans="21:23">
      <c r="U4717" s="259" t="s">
        <v>81</v>
      </c>
      <c r="V4717" s="259" t="s">
        <v>164</v>
      </c>
      <c r="W4717" s="259">
        <v>2800308</v>
      </c>
    </row>
    <row r="4718" spans="21:23">
      <c r="U4718" s="259" t="s">
        <v>81</v>
      </c>
      <c r="V4718" s="259" t="s">
        <v>190</v>
      </c>
      <c r="W4718" s="259">
        <v>2800407</v>
      </c>
    </row>
    <row r="4719" spans="21:23">
      <c r="U4719" s="259" t="s">
        <v>81</v>
      </c>
      <c r="V4719" s="259" t="s">
        <v>216</v>
      </c>
      <c r="W4719" s="259">
        <v>2800506</v>
      </c>
    </row>
    <row r="4720" spans="21:23">
      <c r="U4720" s="259" t="s">
        <v>81</v>
      </c>
      <c r="V4720" s="259" t="s">
        <v>240</v>
      </c>
      <c r="W4720" s="259">
        <v>2800605</v>
      </c>
    </row>
    <row r="4721" spans="21:23">
      <c r="U4721" s="259" t="s">
        <v>81</v>
      </c>
      <c r="V4721" s="259" t="s">
        <v>265</v>
      </c>
      <c r="W4721" s="259">
        <v>2800670</v>
      </c>
    </row>
    <row r="4722" spans="21:23">
      <c r="U4722" s="259" t="s">
        <v>81</v>
      </c>
      <c r="V4722" s="259" t="s">
        <v>291</v>
      </c>
      <c r="W4722" s="259">
        <v>2800704</v>
      </c>
    </row>
    <row r="4723" spans="21:23">
      <c r="U4723" s="259" t="s">
        <v>81</v>
      </c>
      <c r="V4723" s="259" t="s">
        <v>317</v>
      </c>
      <c r="W4723" s="259">
        <v>2801009</v>
      </c>
    </row>
    <row r="4724" spans="21:23">
      <c r="U4724" s="259" t="s">
        <v>81</v>
      </c>
      <c r="V4724" s="259" t="s">
        <v>342</v>
      </c>
      <c r="W4724" s="259">
        <v>2801108</v>
      </c>
    </row>
    <row r="4725" spans="21:23">
      <c r="U4725" s="259" t="s">
        <v>81</v>
      </c>
      <c r="V4725" s="259" t="s">
        <v>366</v>
      </c>
      <c r="W4725" s="259">
        <v>2801207</v>
      </c>
    </row>
    <row r="4726" spans="21:23">
      <c r="U4726" s="259" t="s">
        <v>81</v>
      </c>
      <c r="V4726" s="259" t="s">
        <v>391</v>
      </c>
      <c r="W4726" s="259">
        <v>2801306</v>
      </c>
    </row>
    <row r="4727" spans="21:23">
      <c r="U4727" s="259" t="s">
        <v>81</v>
      </c>
      <c r="V4727" s="259" t="s">
        <v>416</v>
      </c>
      <c r="W4727" s="259">
        <v>2801405</v>
      </c>
    </row>
    <row r="4728" spans="21:23">
      <c r="U4728" s="259" t="s">
        <v>81</v>
      </c>
      <c r="V4728" s="259" t="s">
        <v>442</v>
      </c>
      <c r="W4728" s="259">
        <v>2801504</v>
      </c>
    </row>
    <row r="4729" spans="21:23">
      <c r="U4729" s="259" t="s">
        <v>81</v>
      </c>
      <c r="V4729" s="259" t="s">
        <v>467</v>
      </c>
      <c r="W4729" s="259">
        <v>2801603</v>
      </c>
    </row>
    <row r="4730" spans="21:23">
      <c r="U4730" s="259" t="s">
        <v>81</v>
      </c>
      <c r="V4730" s="259" t="s">
        <v>492</v>
      </c>
      <c r="W4730" s="259">
        <v>2801702</v>
      </c>
    </row>
    <row r="4731" spans="21:23">
      <c r="U4731" s="259" t="s">
        <v>81</v>
      </c>
      <c r="V4731" s="259" t="s">
        <v>516</v>
      </c>
      <c r="W4731" s="259">
        <v>2801900</v>
      </c>
    </row>
    <row r="4732" spans="21:23">
      <c r="U4732" s="259" t="s">
        <v>81</v>
      </c>
      <c r="V4732" s="259" t="s">
        <v>539</v>
      </c>
      <c r="W4732" s="259">
        <v>2802007</v>
      </c>
    </row>
    <row r="4733" spans="21:23">
      <c r="U4733" s="259" t="s">
        <v>81</v>
      </c>
      <c r="V4733" s="259" t="s">
        <v>562</v>
      </c>
      <c r="W4733" s="259">
        <v>2802106</v>
      </c>
    </row>
    <row r="4734" spans="21:23">
      <c r="U4734" s="259" t="s">
        <v>81</v>
      </c>
      <c r="V4734" s="259" t="s">
        <v>585</v>
      </c>
      <c r="W4734" s="259">
        <v>2802205</v>
      </c>
    </row>
    <row r="4735" spans="21:23">
      <c r="U4735" s="259" t="s">
        <v>81</v>
      </c>
      <c r="V4735" s="259" t="s">
        <v>608</v>
      </c>
      <c r="W4735" s="259">
        <v>2802304</v>
      </c>
    </row>
    <row r="4736" spans="21:23">
      <c r="U4736" s="259" t="s">
        <v>81</v>
      </c>
      <c r="V4736" s="259" t="s">
        <v>630</v>
      </c>
      <c r="W4736" s="259">
        <v>2802403</v>
      </c>
    </row>
    <row r="4737" spans="21:23">
      <c r="U4737" s="259" t="s">
        <v>81</v>
      </c>
      <c r="V4737" s="259" t="s">
        <v>651</v>
      </c>
      <c r="W4737" s="259">
        <v>2802502</v>
      </c>
    </row>
    <row r="4738" spans="21:23">
      <c r="U4738" s="259" t="s">
        <v>81</v>
      </c>
      <c r="V4738" s="259" t="s">
        <v>672</v>
      </c>
      <c r="W4738" s="259">
        <v>2802601</v>
      </c>
    </row>
    <row r="4739" spans="21:23">
      <c r="U4739" s="259" t="s">
        <v>81</v>
      </c>
      <c r="V4739" s="259" t="s">
        <v>693</v>
      </c>
      <c r="W4739" s="259">
        <v>2802700</v>
      </c>
    </row>
    <row r="4740" spans="21:23">
      <c r="U4740" s="259" t="s">
        <v>81</v>
      </c>
      <c r="V4740" s="259" t="s">
        <v>714</v>
      </c>
      <c r="W4740" s="259">
        <v>2802809</v>
      </c>
    </row>
    <row r="4741" spans="21:23">
      <c r="U4741" s="259" t="s">
        <v>81</v>
      </c>
      <c r="V4741" s="259" t="s">
        <v>736</v>
      </c>
      <c r="W4741" s="259">
        <v>2802908</v>
      </c>
    </row>
    <row r="4742" spans="21:23">
      <c r="U4742" s="259" t="s">
        <v>81</v>
      </c>
      <c r="V4742" s="259" t="s">
        <v>757</v>
      </c>
      <c r="W4742" s="259">
        <v>2803005</v>
      </c>
    </row>
    <row r="4743" spans="21:23">
      <c r="U4743" s="259" t="s">
        <v>81</v>
      </c>
      <c r="V4743" s="259" t="s">
        <v>780</v>
      </c>
      <c r="W4743" s="259">
        <v>2803104</v>
      </c>
    </row>
    <row r="4744" spans="21:23">
      <c r="U4744" s="259" t="s">
        <v>81</v>
      </c>
      <c r="V4744" s="259" t="s">
        <v>801</v>
      </c>
      <c r="W4744" s="259">
        <v>2803203</v>
      </c>
    </row>
    <row r="4745" spans="21:23">
      <c r="U4745" s="259" t="s">
        <v>81</v>
      </c>
      <c r="V4745" s="259" t="s">
        <v>822</v>
      </c>
      <c r="W4745" s="259">
        <v>2803302</v>
      </c>
    </row>
    <row r="4746" spans="21:23">
      <c r="U4746" s="259" t="s">
        <v>81</v>
      </c>
      <c r="V4746" s="259" t="s">
        <v>844</v>
      </c>
      <c r="W4746" s="259">
        <v>2803401</v>
      </c>
    </row>
    <row r="4747" spans="21:23">
      <c r="U4747" s="259" t="s">
        <v>81</v>
      </c>
      <c r="V4747" s="259" t="s">
        <v>866</v>
      </c>
      <c r="W4747" s="259">
        <v>2803500</v>
      </c>
    </row>
    <row r="4748" spans="21:23">
      <c r="U4748" s="259" t="s">
        <v>81</v>
      </c>
      <c r="V4748" s="259" t="s">
        <v>888</v>
      </c>
      <c r="W4748" s="259">
        <v>2803609</v>
      </c>
    </row>
    <row r="4749" spans="21:23">
      <c r="U4749" s="259" t="s">
        <v>81</v>
      </c>
      <c r="V4749" s="259" t="s">
        <v>911</v>
      </c>
      <c r="W4749" s="259">
        <v>2803708</v>
      </c>
    </row>
    <row r="4750" spans="21:23">
      <c r="U4750" s="259" t="s">
        <v>81</v>
      </c>
      <c r="V4750" s="259" t="s">
        <v>934</v>
      </c>
      <c r="W4750" s="259">
        <v>2803807</v>
      </c>
    </row>
    <row r="4751" spans="21:23">
      <c r="U4751" s="259" t="s">
        <v>81</v>
      </c>
      <c r="V4751" s="259" t="s">
        <v>956</v>
      </c>
      <c r="W4751" s="259">
        <v>2803906</v>
      </c>
    </row>
    <row r="4752" spans="21:23">
      <c r="U4752" s="259" t="s">
        <v>81</v>
      </c>
      <c r="V4752" s="259" t="s">
        <v>979</v>
      </c>
      <c r="W4752" s="259">
        <v>2804003</v>
      </c>
    </row>
    <row r="4753" spans="21:23">
      <c r="U4753" s="259" t="s">
        <v>81</v>
      </c>
      <c r="V4753" s="259" t="s">
        <v>1001</v>
      </c>
      <c r="W4753" s="259">
        <v>2804102</v>
      </c>
    </row>
    <row r="4754" spans="21:23">
      <c r="U4754" s="259" t="s">
        <v>81</v>
      </c>
      <c r="V4754" s="259" t="s">
        <v>1023</v>
      </c>
      <c r="W4754" s="259">
        <v>2804201</v>
      </c>
    </row>
    <row r="4755" spans="21:23">
      <c r="U4755" s="259" t="s">
        <v>81</v>
      </c>
      <c r="V4755" s="259" t="s">
        <v>1046</v>
      </c>
      <c r="W4755" s="259">
        <v>2804300</v>
      </c>
    </row>
    <row r="4756" spans="21:23">
      <c r="U4756" s="259" t="s">
        <v>81</v>
      </c>
      <c r="V4756" s="259" t="s">
        <v>1067</v>
      </c>
      <c r="W4756" s="259">
        <v>2804409</v>
      </c>
    </row>
    <row r="4757" spans="21:23">
      <c r="U4757" s="259" t="s">
        <v>81</v>
      </c>
      <c r="V4757" s="259" t="s">
        <v>1089</v>
      </c>
      <c r="W4757" s="259">
        <v>2804458</v>
      </c>
    </row>
    <row r="4758" spans="21:23">
      <c r="U4758" s="259" t="s">
        <v>81</v>
      </c>
      <c r="V4758" s="259" t="s">
        <v>1112</v>
      </c>
      <c r="W4758" s="259">
        <v>2804508</v>
      </c>
    </row>
    <row r="4759" spans="21:23">
      <c r="U4759" s="259" t="s">
        <v>81</v>
      </c>
      <c r="V4759" s="259" t="s">
        <v>1135</v>
      </c>
      <c r="W4759" s="259">
        <v>2804607</v>
      </c>
    </row>
    <row r="4760" spans="21:23">
      <c r="U4760" s="259" t="s">
        <v>81</v>
      </c>
      <c r="V4760" s="259" t="s">
        <v>1158</v>
      </c>
      <c r="W4760" s="259">
        <v>2804706</v>
      </c>
    </row>
    <row r="4761" spans="21:23">
      <c r="U4761" s="259" t="s">
        <v>81</v>
      </c>
      <c r="V4761" s="259" t="s">
        <v>1181</v>
      </c>
      <c r="W4761" s="259">
        <v>2804805</v>
      </c>
    </row>
    <row r="4762" spans="21:23">
      <c r="U4762" s="259" t="s">
        <v>81</v>
      </c>
      <c r="V4762" s="259" t="s">
        <v>1203</v>
      </c>
      <c r="W4762" s="259">
        <v>2804904</v>
      </c>
    </row>
    <row r="4763" spans="21:23">
      <c r="U4763" s="259" t="s">
        <v>81</v>
      </c>
      <c r="V4763" s="259" t="s">
        <v>1225</v>
      </c>
      <c r="W4763" s="259">
        <v>2805000</v>
      </c>
    </row>
    <row r="4764" spans="21:23">
      <c r="U4764" s="259" t="s">
        <v>81</v>
      </c>
      <c r="V4764" s="259" t="s">
        <v>1247</v>
      </c>
      <c r="W4764" s="259">
        <v>2805109</v>
      </c>
    </row>
    <row r="4765" spans="21:23">
      <c r="U4765" s="259" t="s">
        <v>81</v>
      </c>
      <c r="V4765" s="259" t="s">
        <v>1270</v>
      </c>
      <c r="W4765" s="259">
        <v>2805208</v>
      </c>
    </row>
    <row r="4766" spans="21:23">
      <c r="U4766" s="259" t="s">
        <v>81</v>
      </c>
      <c r="V4766" s="259" t="s">
        <v>1291</v>
      </c>
      <c r="W4766" s="259">
        <v>2805307</v>
      </c>
    </row>
    <row r="4767" spans="21:23">
      <c r="U4767" s="259" t="s">
        <v>81</v>
      </c>
      <c r="V4767" s="259" t="s">
        <v>1313</v>
      </c>
      <c r="W4767" s="259">
        <v>2805406</v>
      </c>
    </row>
    <row r="4768" spans="21:23">
      <c r="U4768" s="259" t="s">
        <v>81</v>
      </c>
      <c r="V4768" s="259" t="s">
        <v>1335</v>
      </c>
      <c r="W4768" s="259">
        <v>2805505</v>
      </c>
    </row>
    <row r="4769" spans="21:23">
      <c r="U4769" s="259" t="s">
        <v>81</v>
      </c>
      <c r="V4769" s="259" t="s">
        <v>1356</v>
      </c>
      <c r="W4769" s="259">
        <v>2805604</v>
      </c>
    </row>
    <row r="4770" spans="21:23">
      <c r="U4770" s="259" t="s">
        <v>81</v>
      </c>
      <c r="V4770" s="259" t="s">
        <v>1378</v>
      </c>
      <c r="W4770" s="259">
        <v>2805703</v>
      </c>
    </row>
    <row r="4771" spans="21:23">
      <c r="U4771" s="259" t="s">
        <v>81</v>
      </c>
      <c r="V4771" s="259" t="s">
        <v>1400</v>
      </c>
      <c r="W4771" s="259">
        <v>2805802</v>
      </c>
    </row>
    <row r="4772" spans="21:23">
      <c r="U4772" s="259" t="s">
        <v>81</v>
      </c>
      <c r="V4772" s="259" t="s">
        <v>1422</v>
      </c>
      <c r="W4772" s="259">
        <v>2805901</v>
      </c>
    </row>
    <row r="4773" spans="21:23">
      <c r="U4773" s="259" t="s">
        <v>81</v>
      </c>
      <c r="V4773" s="259" t="s">
        <v>1443</v>
      </c>
      <c r="W4773" s="259">
        <v>2806008</v>
      </c>
    </row>
    <row r="4774" spans="21:23">
      <c r="U4774" s="259" t="s">
        <v>81</v>
      </c>
      <c r="V4774" s="259" t="s">
        <v>1463</v>
      </c>
      <c r="W4774" s="259">
        <v>2806107</v>
      </c>
    </row>
    <row r="4775" spans="21:23">
      <c r="U4775" s="259" t="s">
        <v>81</v>
      </c>
      <c r="V4775" s="259" t="s">
        <v>1485</v>
      </c>
      <c r="W4775" s="259">
        <v>2806206</v>
      </c>
    </row>
    <row r="4776" spans="21:23">
      <c r="U4776" s="259" t="s">
        <v>81</v>
      </c>
      <c r="V4776" s="259" t="s">
        <v>1506</v>
      </c>
      <c r="W4776" s="259">
        <v>2806305</v>
      </c>
    </row>
    <row r="4777" spans="21:23">
      <c r="U4777" s="259" t="s">
        <v>81</v>
      </c>
      <c r="V4777" s="259" t="s">
        <v>1527</v>
      </c>
      <c r="W4777" s="259">
        <v>2806503</v>
      </c>
    </row>
    <row r="4778" spans="21:23">
      <c r="U4778" s="259" t="s">
        <v>81</v>
      </c>
      <c r="V4778" s="259" t="s">
        <v>1548</v>
      </c>
      <c r="W4778" s="259">
        <v>2806404</v>
      </c>
    </row>
    <row r="4779" spans="21:23">
      <c r="U4779" s="259" t="s">
        <v>81</v>
      </c>
      <c r="V4779" s="259" t="s">
        <v>1567</v>
      </c>
      <c r="W4779" s="259">
        <v>2806602</v>
      </c>
    </row>
    <row r="4780" spans="21:23">
      <c r="U4780" s="259" t="s">
        <v>81</v>
      </c>
      <c r="V4780" s="259" t="s">
        <v>1587</v>
      </c>
      <c r="W4780" s="259">
        <v>2806701</v>
      </c>
    </row>
    <row r="4781" spans="21:23">
      <c r="U4781" s="259" t="s">
        <v>81</v>
      </c>
      <c r="V4781" s="259" t="s">
        <v>1607</v>
      </c>
      <c r="W4781" s="259">
        <v>2806800</v>
      </c>
    </row>
    <row r="4782" spans="21:23">
      <c r="U4782" s="259" t="s">
        <v>81</v>
      </c>
      <c r="V4782" s="259" t="s">
        <v>1628</v>
      </c>
      <c r="W4782" s="259">
        <v>2806909</v>
      </c>
    </row>
    <row r="4783" spans="21:23">
      <c r="U4783" s="259" t="s">
        <v>81</v>
      </c>
      <c r="V4783" s="259" t="s">
        <v>1649</v>
      </c>
      <c r="W4783" s="259">
        <v>2807006</v>
      </c>
    </row>
    <row r="4784" spans="21:23">
      <c r="U4784" s="259" t="s">
        <v>81</v>
      </c>
      <c r="V4784" s="259" t="s">
        <v>1669</v>
      </c>
      <c r="W4784" s="259">
        <v>2807105</v>
      </c>
    </row>
    <row r="4785" spans="21:23">
      <c r="U4785" s="259" t="s">
        <v>81</v>
      </c>
      <c r="V4785" s="259" t="s">
        <v>1690</v>
      </c>
      <c r="W4785" s="259">
        <v>2807204</v>
      </c>
    </row>
    <row r="4786" spans="21:23">
      <c r="U4786" s="259" t="s">
        <v>81</v>
      </c>
      <c r="V4786" s="259" t="s">
        <v>1710</v>
      </c>
      <c r="W4786" s="259">
        <v>2807303</v>
      </c>
    </row>
    <row r="4787" spans="21:23">
      <c r="U4787" s="259" t="s">
        <v>81</v>
      </c>
      <c r="V4787" s="259" t="s">
        <v>1731</v>
      </c>
      <c r="W4787" s="259">
        <v>2807402</v>
      </c>
    </row>
    <row r="4788" spans="21:23">
      <c r="U4788" s="259" t="s">
        <v>81</v>
      </c>
      <c r="V4788" s="259" t="s">
        <v>1752</v>
      </c>
      <c r="W4788" s="259">
        <v>2807501</v>
      </c>
    </row>
    <row r="4789" spans="21:23">
      <c r="U4789" s="259" t="s">
        <v>81</v>
      </c>
      <c r="V4789" s="259" t="s">
        <v>1772</v>
      </c>
      <c r="W4789" s="259">
        <v>2807600</v>
      </c>
    </row>
    <row r="4790" spans="21:23">
      <c r="U4790" s="259" t="s">
        <v>83</v>
      </c>
      <c r="V4790" s="259" t="s">
        <v>112</v>
      </c>
      <c r="W4790" s="259">
        <v>3500105</v>
      </c>
    </row>
    <row r="4791" spans="21:23">
      <c r="U4791" s="259" t="s">
        <v>83</v>
      </c>
      <c r="V4791" s="259" t="s">
        <v>138</v>
      </c>
      <c r="W4791" s="259">
        <v>3500204</v>
      </c>
    </row>
    <row r="4792" spans="21:23">
      <c r="U4792" s="259" t="s">
        <v>83</v>
      </c>
      <c r="V4792" s="259" t="s">
        <v>163</v>
      </c>
      <c r="W4792" s="259">
        <v>3500303</v>
      </c>
    </row>
    <row r="4793" spans="21:23">
      <c r="U4793" s="259" t="s">
        <v>83</v>
      </c>
      <c r="V4793" s="259" t="s">
        <v>189</v>
      </c>
      <c r="W4793" s="259">
        <v>3500402</v>
      </c>
    </row>
    <row r="4794" spans="21:23">
      <c r="U4794" s="259" t="s">
        <v>83</v>
      </c>
      <c r="V4794" s="259" t="s">
        <v>215</v>
      </c>
      <c r="W4794" s="259">
        <v>3500501</v>
      </c>
    </row>
    <row r="4795" spans="21:23">
      <c r="U4795" s="259" t="s">
        <v>83</v>
      </c>
      <c r="V4795" s="259" t="s">
        <v>239</v>
      </c>
      <c r="W4795" s="259">
        <v>3500550</v>
      </c>
    </row>
    <row r="4796" spans="21:23">
      <c r="U4796" s="259" t="s">
        <v>83</v>
      </c>
      <c r="V4796" s="259" t="s">
        <v>264</v>
      </c>
      <c r="W4796" s="259">
        <v>3500600</v>
      </c>
    </row>
    <row r="4797" spans="21:23">
      <c r="U4797" s="259" t="s">
        <v>83</v>
      </c>
      <c r="V4797" s="259" t="s">
        <v>290</v>
      </c>
      <c r="W4797" s="259">
        <v>3500709</v>
      </c>
    </row>
    <row r="4798" spans="21:23">
      <c r="U4798" s="259" t="s">
        <v>83</v>
      </c>
      <c r="V4798" s="259" t="s">
        <v>316</v>
      </c>
      <c r="W4798" s="259">
        <v>3500758</v>
      </c>
    </row>
    <row r="4799" spans="21:23">
      <c r="U4799" s="259" t="s">
        <v>83</v>
      </c>
      <c r="V4799" s="259" t="s">
        <v>341</v>
      </c>
      <c r="W4799" s="259">
        <v>3500808</v>
      </c>
    </row>
    <row r="4800" spans="21:23">
      <c r="U4800" s="259" t="s">
        <v>83</v>
      </c>
      <c r="V4800" s="259" t="s">
        <v>365</v>
      </c>
      <c r="W4800" s="259">
        <v>3500907</v>
      </c>
    </row>
    <row r="4801" spans="21:23">
      <c r="U4801" s="259" t="s">
        <v>83</v>
      </c>
      <c r="V4801" s="259" t="s">
        <v>390</v>
      </c>
      <c r="W4801" s="259">
        <v>3501004</v>
      </c>
    </row>
    <row r="4802" spans="21:23">
      <c r="U4802" s="259" t="s">
        <v>83</v>
      </c>
      <c r="V4802" s="259" t="s">
        <v>110</v>
      </c>
      <c r="W4802" s="259">
        <v>3501103</v>
      </c>
    </row>
    <row r="4803" spans="21:23">
      <c r="U4803" s="259" t="s">
        <v>83</v>
      </c>
      <c r="V4803" s="259" t="s">
        <v>441</v>
      </c>
      <c r="W4803" s="259">
        <v>3501152</v>
      </c>
    </row>
    <row r="4804" spans="21:23">
      <c r="U4804" s="259" t="s">
        <v>83</v>
      </c>
      <c r="V4804" s="259" t="s">
        <v>466</v>
      </c>
      <c r="W4804" s="259">
        <v>3501202</v>
      </c>
    </row>
    <row r="4805" spans="21:23">
      <c r="U4805" s="259" t="s">
        <v>83</v>
      </c>
      <c r="V4805" s="259" t="s">
        <v>491</v>
      </c>
      <c r="W4805" s="259">
        <v>3501301</v>
      </c>
    </row>
    <row r="4806" spans="21:23">
      <c r="U4806" s="259" t="s">
        <v>83</v>
      </c>
      <c r="V4806" s="259" t="s">
        <v>515</v>
      </c>
      <c r="W4806" s="259">
        <v>3501400</v>
      </c>
    </row>
    <row r="4807" spans="21:23">
      <c r="U4807" s="259" t="s">
        <v>83</v>
      </c>
      <c r="V4807" s="259" t="s">
        <v>538</v>
      </c>
      <c r="W4807" s="259">
        <v>3501509</v>
      </c>
    </row>
    <row r="4808" spans="21:23">
      <c r="U4808" s="259" t="s">
        <v>83</v>
      </c>
      <c r="V4808" s="259" t="s">
        <v>561</v>
      </c>
      <c r="W4808" s="259">
        <v>3501608</v>
      </c>
    </row>
    <row r="4809" spans="21:23">
      <c r="U4809" s="259" t="s">
        <v>83</v>
      </c>
      <c r="V4809" s="259" t="s">
        <v>584</v>
      </c>
      <c r="W4809" s="259">
        <v>3501707</v>
      </c>
    </row>
    <row r="4810" spans="21:23">
      <c r="U4810" s="259" t="s">
        <v>83</v>
      </c>
      <c r="V4810" s="259" t="s">
        <v>607</v>
      </c>
      <c r="W4810" s="259">
        <v>3501806</v>
      </c>
    </row>
    <row r="4811" spans="21:23">
      <c r="U4811" s="259" t="s">
        <v>83</v>
      </c>
      <c r="V4811" s="259" t="s">
        <v>306</v>
      </c>
      <c r="W4811" s="259">
        <v>3501905</v>
      </c>
    </row>
    <row r="4812" spans="21:23">
      <c r="U4812" s="259" t="s">
        <v>83</v>
      </c>
      <c r="V4812" s="259" t="s">
        <v>650</v>
      </c>
      <c r="W4812" s="259">
        <v>3502002</v>
      </c>
    </row>
    <row r="4813" spans="21:23">
      <c r="U4813" s="259" t="s">
        <v>83</v>
      </c>
      <c r="V4813" s="259" t="s">
        <v>671</v>
      </c>
      <c r="W4813" s="259">
        <v>3502101</v>
      </c>
    </row>
    <row r="4814" spans="21:23">
      <c r="U4814" s="259" t="s">
        <v>83</v>
      </c>
      <c r="V4814" s="259" t="s">
        <v>692</v>
      </c>
      <c r="W4814" s="259">
        <v>3502200</v>
      </c>
    </row>
    <row r="4815" spans="21:23">
      <c r="U4815" s="259" t="s">
        <v>83</v>
      </c>
      <c r="V4815" s="259" t="s">
        <v>713</v>
      </c>
      <c r="W4815" s="259">
        <v>3502309</v>
      </c>
    </row>
    <row r="4816" spans="21:23">
      <c r="U4816" s="259" t="s">
        <v>83</v>
      </c>
      <c r="V4816" s="259" t="s">
        <v>735</v>
      </c>
      <c r="W4816" s="259">
        <v>3502408</v>
      </c>
    </row>
    <row r="4817" spans="21:23">
      <c r="U4817" s="259" t="s">
        <v>83</v>
      </c>
      <c r="V4817" s="259" t="s">
        <v>332</v>
      </c>
      <c r="W4817" s="259">
        <v>3502507</v>
      </c>
    </row>
    <row r="4818" spans="21:23">
      <c r="U4818" s="259" t="s">
        <v>83</v>
      </c>
      <c r="V4818" s="259" t="s">
        <v>779</v>
      </c>
      <c r="W4818" s="259">
        <v>3502606</v>
      </c>
    </row>
    <row r="4819" spans="21:23">
      <c r="U4819" s="259" t="s">
        <v>83</v>
      </c>
      <c r="V4819" s="259" t="s">
        <v>800</v>
      </c>
      <c r="W4819" s="259">
        <v>3502705</v>
      </c>
    </row>
    <row r="4820" spans="21:23">
      <c r="U4820" s="259" t="s">
        <v>83</v>
      </c>
      <c r="V4820" s="259" t="s">
        <v>821</v>
      </c>
      <c r="W4820" s="259">
        <v>3502754</v>
      </c>
    </row>
    <row r="4821" spans="21:23">
      <c r="U4821" s="259" t="s">
        <v>83</v>
      </c>
      <c r="V4821" s="259" t="s">
        <v>843</v>
      </c>
      <c r="W4821" s="259">
        <v>3502804</v>
      </c>
    </row>
    <row r="4822" spans="21:23">
      <c r="U4822" s="259" t="s">
        <v>83</v>
      </c>
      <c r="V4822" s="259" t="s">
        <v>865</v>
      </c>
      <c r="W4822" s="259">
        <v>3502903</v>
      </c>
    </row>
    <row r="4823" spans="21:23">
      <c r="U4823" s="259" t="s">
        <v>83</v>
      </c>
      <c r="V4823" s="259" t="s">
        <v>887</v>
      </c>
      <c r="W4823" s="259">
        <v>3503000</v>
      </c>
    </row>
    <row r="4824" spans="21:23">
      <c r="U4824" s="259" t="s">
        <v>83</v>
      </c>
      <c r="V4824" s="259" t="s">
        <v>910</v>
      </c>
      <c r="W4824" s="259">
        <v>3503109</v>
      </c>
    </row>
    <row r="4825" spans="21:23">
      <c r="U4825" s="259" t="s">
        <v>83</v>
      </c>
      <c r="V4825" s="259" t="s">
        <v>933</v>
      </c>
      <c r="W4825" s="259">
        <v>3503158</v>
      </c>
    </row>
    <row r="4826" spans="21:23">
      <c r="U4826" s="259" t="s">
        <v>83</v>
      </c>
      <c r="V4826" s="259" t="s">
        <v>955</v>
      </c>
      <c r="W4826" s="259">
        <v>3503208</v>
      </c>
    </row>
    <row r="4827" spans="21:23">
      <c r="U4827" s="259" t="s">
        <v>83</v>
      </c>
      <c r="V4827" s="259" t="s">
        <v>978</v>
      </c>
      <c r="W4827" s="259">
        <v>3503307</v>
      </c>
    </row>
    <row r="4828" spans="21:23">
      <c r="U4828" s="259" t="s">
        <v>83</v>
      </c>
      <c r="V4828" s="259" t="s">
        <v>1000</v>
      </c>
      <c r="W4828" s="259">
        <v>3503356</v>
      </c>
    </row>
    <row r="4829" spans="21:23">
      <c r="U4829" s="259" t="s">
        <v>83</v>
      </c>
      <c r="V4829" s="259" t="s">
        <v>1022</v>
      </c>
      <c r="W4829" s="259">
        <v>3503406</v>
      </c>
    </row>
    <row r="4830" spans="21:23">
      <c r="U4830" s="259" t="s">
        <v>83</v>
      </c>
      <c r="V4830" s="259" t="s">
        <v>1045</v>
      </c>
      <c r="W4830" s="259">
        <v>3503505</v>
      </c>
    </row>
    <row r="4831" spans="21:23">
      <c r="U4831" s="259" t="s">
        <v>83</v>
      </c>
      <c r="V4831" s="259" t="s">
        <v>1066</v>
      </c>
      <c r="W4831" s="259">
        <v>3503604</v>
      </c>
    </row>
    <row r="4832" spans="21:23">
      <c r="U4832" s="259" t="s">
        <v>83</v>
      </c>
      <c r="V4832" s="259" t="s">
        <v>1088</v>
      </c>
      <c r="W4832" s="259">
        <v>3503703</v>
      </c>
    </row>
    <row r="4833" spans="21:23">
      <c r="U4833" s="259" t="s">
        <v>83</v>
      </c>
      <c r="V4833" s="259" t="s">
        <v>1111</v>
      </c>
      <c r="W4833" s="259">
        <v>3503802</v>
      </c>
    </row>
    <row r="4834" spans="21:23">
      <c r="U4834" s="259" t="s">
        <v>83</v>
      </c>
      <c r="V4834" s="259" t="s">
        <v>1134</v>
      </c>
      <c r="W4834" s="259">
        <v>3503901</v>
      </c>
    </row>
    <row r="4835" spans="21:23">
      <c r="U4835" s="259" t="s">
        <v>83</v>
      </c>
      <c r="V4835" s="259" t="s">
        <v>1157</v>
      </c>
      <c r="W4835" s="259">
        <v>3503950</v>
      </c>
    </row>
    <row r="4836" spans="21:23">
      <c r="U4836" s="259" t="s">
        <v>83</v>
      </c>
      <c r="V4836" s="259" t="s">
        <v>1180</v>
      </c>
      <c r="W4836" s="259">
        <v>3504008</v>
      </c>
    </row>
    <row r="4837" spans="21:23">
      <c r="U4837" s="259" t="s">
        <v>83</v>
      </c>
      <c r="V4837" s="259" t="s">
        <v>1202</v>
      </c>
      <c r="W4837" s="259">
        <v>3504107</v>
      </c>
    </row>
    <row r="4838" spans="21:23">
      <c r="U4838" s="259" t="s">
        <v>83</v>
      </c>
      <c r="V4838" s="259" t="s">
        <v>1224</v>
      </c>
      <c r="W4838" s="259">
        <v>3504206</v>
      </c>
    </row>
    <row r="4839" spans="21:23">
      <c r="U4839" s="259" t="s">
        <v>83</v>
      </c>
      <c r="V4839" s="259" t="s">
        <v>1246</v>
      </c>
      <c r="W4839" s="259">
        <v>3504305</v>
      </c>
    </row>
    <row r="4840" spans="21:23">
      <c r="U4840" s="259" t="s">
        <v>83</v>
      </c>
      <c r="V4840" s="259" t="s">
        <v>1269</v>
      </c>
      <c r="W4840" s="259">
        <v>3504404</v>
      </c>
    </row>
    <row r="4841" spans="21:23">
      <c r="U4841" s="259" t="s">
        <v>83</v>
      </c>
      <c r="V4841" s="259" t="s">
        <v>1290</v>
      </c>
      <c r="W4841" s="259">
        <v>3504503</v>
      </c>
    </row>
    <row r="4842" spans="21:23">
      <c r="U4842" s="259" t="s">
        <v>83</v>
      </c>
      <c r="V4842" s="259" t="s">
        <v>1312</v>
      </c>
      <c r="W4842" s="259">
        <v>3504602</v>
      </c>
    </row>
    <row r="4843" spans="21:23">
      <c r="U4843" s="259" t="s">
        <v>83</v>
      </c>
      <c r="V4843" s="259" t="s">
        <v>1334</v>
      </c>
      <c r="W4843" s="259">
        <v>3504701</v>
      </c>
    </row>
    <row r="4844" spans="21:23">
      <c r="U4844" s="259" t="s">
        <v>83</v>
      </c>
      <c r="V4844" s="259" t="s">
        <v>1355</v>
      </c>
      <c r="W4844" s="259">
        <v>3504800</v>
      </c>
    </row>
    <row r="4845" spans="21:23">
      <c r="U4845" s="259" t="s">
        <v>83</v>
      </c>
      <c r="V4845" s="259" t="s">
        <v>1377</v>
      </c>
      <c r="W4845" s="259">
        <v>3504909</v>
      </c>
    </row>
    <row r="4846" spans="21:23">
      <c r="U4846" s="259" t="s">
        <v>83</v>
      </c>
      <c r="V4846" s="259" t="s">
        <v>1399</v>
      </c>
      <c r="W4846" s="259">
        <v>3505005</v>
      </c>
    </row>
    <row r="4847" spans="21:23">
      <c r="U4847" s="259" t="s">
        <v>83</v>
      </c>
      <c r="V4847" s="259" t="s">
        <v>1421</v>
      </c>
      <c r="W4847" s="259">
        <v>3505104</v>
      </c>
    </row>
    <row r="4848" spans="21:23">
      <c r="U4848" s="259" t="s">
        <v>83</v>
      </c>
      <c r="V4848" s="259" t="s">
        <v>1442</v>
      </c>
      <c r="W4848" s="259">
        <v>3505203</v>
      </c>
    </row>
    <row r="4849" spans="21:23">
      <c r="U4849" s="259" t="s">
        <v>83</v>
      </c>
      <c r="V4849" s="259" t="s">
        <v>864</v>
      </c>
      <c r="W4849" s="259">
        <v>3505302</v>
      </c>
    </row>
    <row r="4850" spans="21:23">
      <c r="U4850" s="259" t="s">
        <v>83</v>
      </c>
      <c r="V4850" s="259" t="s">
        <v>1484</v>
      </c>
      <c r="W4850" s="259">
        <v>3505351</v>
      </c>
    </row>
    <row r="4851" spans="21:23">
      <c r="U4851" s="259" t="s">
        <v>83</v>
      </c>
      <c r="V4851" s="259" t="s">
        <v>1505</v>
      </c>
      <c r="W4851" s="259">
        <v>3505401</v>
      </c>
    </row>
    <row r="4852" spans="21:23">
      <c r="U4852" s="259" t="s">
        <v>83</v>
      </c>
      <c r="V4852" s="259" t="s">
        <v>1526</v>
      </c>
      <c r="W4852" s="259">
        <v>3505500</v>
      </c>
    </row>
    <row r="4853" spans="21:23">
      <c r="U4853" s="259" t="s">
        <v>83</v>
      </c>
      <c r="V4853" s="259" t="s">
        <v>1547</v>
      </c>
      <c r="W4853" s="259">
        <v>3505609</v>
      </c>
    </row>
    <row r="4854" spans="21:23">
      <c r="U4854" s="259" t="s">
        <v>83</v>
      </c>
      <c r="V4854" s="259" t="s">
        <v>1566</v>
      </c>
      <c r="W4854" s="259">
        <v>3505708</v>
      </c>
    </row>
    <row r="4855" spans="21:23">
      <c r="U4855" s="259" t="s">
        <v>83</v>
      </c>
      <c r="V4855" s="259" t="s">
        <v>1586</v>
      </c>
      <c r="W4855" s="259">
        <v>3505807</v>
      </c>
    </row>
    <row r="4856" spans="21:23">
      <c r="U4856" s="259" t="s">
        <v>83</v>
      </c>
      <c r="V4856" s="259" t="s">
        <v>1606</v>
      </c>
      <c r="W4856" s="259">
        <v>3505906</v>
      </c>
    </row>
    <row r="4857" spans="21:23">
      <c r="U4857" s="259" t="s">
        <v>83</v>
      </c>
      <c r="V4857" s="259" t="s">
        <v>1627</v>
      </c>
      <c r="W4857" s="259">
        <v>3506003</v>
      </c>
    </row>
    <row r="4858" spans="21:23">
      <c r="U4858" s="259" t="s">
        <v>83</v>
      </c>
      <c r="V4858" s="259" t="s">
        <v>1648</v>
      </c>
      <c r="W4858" s="259">
        <v>3506102</v>
      </c>
    </row>
    <row r="4859" spans="21:23">
      <c r="U4859" s="259" t="s">
        <v>83</v>
      </c>
      <c r="V4859" s="259" t="s">
        <v>1668</v>
      </c>
      <c r="W4859" s="259">
        <v>3506201</v>
      </c>
    </row>
    <row r="4860" spans="21:23">
      <c r="U4860" s="259" t="s">
        <v>83</v>
      </c>
      <c r="V4860" s="259" t="s">
        <v>1689</v>
      </c>
      <c r="W4860" s="259">
        <v>3506300</v>
      </c>
    </row>
    <row r="4861" spans="21:23">
      <c r="U4861" s="259" t="s">
        <v>83</v>
      </c>
      <c r="V4861" s="259" t="s">
        <v>1709</v>
      </c>
      <c r="W4861" s="259">
        <v>3506359</v>
      </c>
    </row>
    <row r="4862" spans="21:23">
      <c r="U4862" s="259" t="s">
        <v>83</v>
      </c>
      <c r="V4862" s="259" t="s">
        <v>1730</v>
      </c>
      <c r="W4862" s="259">
        <v>3506409</v>
      </c>
    </row>
    <row r="4863" spans="21:23">
      <c r="U4863" s="259" t="s">
        <v>83</v>
      </c>
      <c r="V4863" s="259" t="s">
        <v>1751</v>
      </c>
      <c r="W4863" s="259">
        <v>3506508</v>
      </c>
    </row>
    <row r="4864" spans="21:23">
      <c r="U4864" s="259" t="s">
        <v>83</v>
      </c>
      <c r="V4864" s="259" t="s">
        <v>1771</v>
      </c>
      <c r="W4864" s="259">
        <v>3506607</v>
      </c>
    </row>
    <row r="4865" spans="21:23">
      <c r="U4865" s="259" t="s">
        <v>83</v>
      </c>
      <c r="V4865" s="259" t="s">
        <v>1791</v>
      </c>
      <c r="W4865" s="259">
        <v>3506706</v>
      </c>
    </row>
    <row r="4866" spans="21:23">
      <c r="U4866" s="259" t="s">
        <v>83</v>
      </c>
      <c r="V4866" s="259" t="s">
        <v>794</v>
      </c>
      <c r="W4866" s="259">
        <v>3506805</v>
      </c>
    </row>
    <row r="4867" spans="21:23">
      <c r="U4867" s="259" t="s">
        <v>83</v>
      </c>
      <c r="V4867" s="259" t="s">
        <v>1829</v>
      </c>
      <c r="W4867" s="259">
        <v>3506904</v>
      </c>
    </row>
    <row r="4868" spans="21:23">
      <c r="U4868" s="259" t="s">
        <v>83</v>
      </c>
      <c r="V4868" s="259" t="s">
        <v>1847</v>
      </c>
      <c r="W4868" s="259">
        <v>3507001</v>
      </c>
    </row>
    <row r="4869" spans="21:23">
      <c r="U4869" s="259" t="s">
        <v>83</v>
      </c>
      <c r="V4869" s="259" t="s">
        <v>1865</v>
      </c>
      <c r="W4869" s="259">
        <v>3507100</v>
      </c>
    </row>
    <row r="4870" spans="21:23">
      <c r="U4870" s="259" t="s">
        <v>83</v>
      </c>
      <c r="V4870" s="259" t="s">
        <v>1883</v>
      </c>
      <c r="W4870" s="259">
        <v>3507159</v>
      </c>
    </row>
    <row r="4871" spans="21:23">
      <c r="U4871" s="259" t="s">
        <v>83</v>
      </c>
      <c r="V4871" s="259" t="s">
        <v>1899</v>
      </c>
      <c r="W4871" s="259">
        <v>3507209</v>
      </c>
    </row>
    <row r="4872" spans="21:23">
      <c r="U4872" s="259" t="s">
        <v>83</v>
      </c>
      <c r="V4872" s="259" t="s">
        <v>1916</v>
      </c>
      <c r="W4872" s="259">
        <v>3507308</v>
      </c>
    </row>
    <row r="4873" spans="21:23">
      <c r="U4873" s="259" t="s">
        <v>83</v>
      </c>
      <c r="V4873" s="259" t="s">
        <v>901</v>
      </c>
      <c r="W4873" s="259">
        <v>3507407</v>
      </c>
    </row>
    <row r="4874" spans="21:23">
      <c r="U4874" s="259" t="s">
        <v>83</v>
      </c>
      <c r="V4874" s="259" t="s">
        <v>1949</v>
      </c>
      <c r="W4874" s="259">
        <v>3507456</v>
      </c>
    </row>
    <row r="4875" spans="21:23">
      <c r="U4875" s="259" t="s">
        <v>83</v>
      </c>
      <c r="V4875" s="259" t="s">
        <v>1966</v>
      </c>
      <c r="W4875" s="259">
        <v>3507506</v>
      </c>
    </row>
    <row r="4876" spans="21:23">
      <c r="U4876" s="259" t="s">
        <v>83</v>
      </c>
      <c r="V4876" s="259" t="s">
        <v>1984</v>
      </c>
      <c r="W4876" s="259">
        <v>3507605</v>
      </c>
    </row>
    <row r="4877" spans="21:23">
      <c r="U4877" s="259" t="s">
        <v>83</v>
      </c>
      <c r="V4877" s="259" t="s">
        <v>2001</v>
      </c>
      <c r="W4877" s="259">
        <v>3507704</v>
      </c>
    </row>
    <row r="4878" spans="21:23">
      <c r="U4878" s="259" t="s">
        <v>83</v>
      </c>
      <c r="V4878" s="259" t="s">
        <v>2019</v>
      </c>
      <c r="W4878" s="259">
        <v>3507753</v>
      </c>
    </row>
    <row r="4879" spans="21:23">
      <c r="U4879" s="259" t="s">
        <v>83</v>
      </c>
      <c r="V4879" s="259" t="s">
        <v>2037</v>
      </c>
      <c r="W4879" s="259">
        <v>3507803</v>
      </c>
    </row>
    <row r="4880" spans="21:23">
      <c r="U4880" s="259" t="s">
        <v>83</v>
      </c>
      <c r="V4880" s="259" t="s">
        <v>2055</v>
      </c>
      <c r="W4880" s="259">
        <v>3507902</v>
      </c>
    </row>
    <row r="4881" spans="21:23">
      <c r="U4881" s="259" t="s">
        <v>83</v>
      </c>
      <c r="V4881" s="259" t="s">
        <v>2072</v>
      </c>
      <c r="W4881" s="259">
        <v>3508009</v>
      </c>
    </row>
    <row r="4882" spans="21:23">
      <c r="U4882" s="259" t="s">
        <v>83</v>
      </c>
      <c r="V4882" s="259" t="s">
        <v>2088</v>
      </c>
      <c r="W4882" s="259">
        <v>3508108</v>
      </c>
    </row>
    <row r="4883" spans="21:23">
      <c r="U4883" s="259" t="s">
        <v>83</v>
      </c>
      <c r="V4883" s="259" t="s">
        <v>2104</v>
      </c>
      <c r="W4883" s="259">
        <v>3508207</v>
      </c>
    </row>
    <row r="4884" spans="21:23">
      <c r="U4884" s="259" t="s">
        <v>83</v>
      </c>
      <c r="V4884" s="259" t="s">
        <v>2121</v>
      </c>
      <c r="W4884" s="259">
        <v>3508306</v>
      </c>
    </row>
    <row r="4885" spans="21:23">
      <c r="U4885" s="259" t="s">
        <v>83</v>
      </c>
      <c r="V4885" s="259" t="s">
        <v>2136</v>
      </c>
      <c r="W4885" s="259">
        <v>3508405</v>
      </c>
    </row>
    <row r="4886" spans="21:23">
      <c r="U4886" s="259" t="s">
        <v>83</v>
      </c>
      <c r="V4886" s="259" t="s">
        <v>2152</v>
      </c>
      <c r="W4886" s="259">
        <v>3508504</v>
      </c>
    </row>
    <row r="4887" spans="21:23">
      <c r="U4887" s="259" t="s">
        <v>83</v>
      </c>
      <c r="V4887" s="259" t="s">
        <v>2169</v>
      </c>
      <c r="W4887" s="259">
        <v>3508603</v>
      </c>
    </row>
    <row r="4888" spans="21:23">
      <c r="U4888" s="259" t="s">
        <v>83</v>
      </c>
      <c r="V4888" s="259" t="s">
        <v>2186</v>
      </c>
      <c r="W4888" s="259">
        <v>3508702</v>
      </c>
    </row>
    <row r="4889" spans="21:23">
      <c r="U4889" s="259" t="s">
        <v>83</v>
      </c>
      <c r="V4889" s="259" t="s">
        <v>1217</v>
      </c>
      <c r="W4889" s="259">
        <v>3508801</v>
      </c>
    </row>
    <row r="4890" spans="21:23">
      <c r="U4890" s="259" t="s">
        <v>83</v>
      </c>
      <c r="V4890" s="259" t="s">
        <v>2217</v>
      </c>
      <c r="W4890" s="259">
        <v>3508900</v>
      </c>
    </row>
    <row r="4891" spans="21:23">
      <c r="U4891" s="259" t="s">
        <v>83</v>
      </c>
      <c r="V4891" s="259" t="s">
        <v>2234</v>
      </c>
      <c r="W4891" s="259">
        <v>3509007</v>
      </c>
    </row>
    <row r="4892" spans="21:23">
      <c r="U4892" s="259" t="s">
        <v>83</v>
      </c>
      <c r="V4892" s="259" t="s">
        <v>2249</v>
      </c>
      <c r="W4892" s="259">
        <v>3509106</v>
      </c>
    </row>
    <row r="4893" spans="21:23">
      <c r="U4893" s="259" t="s">
        <v>83</v>
      </c>
      <c r="V4893" s="259" t="s">
        <v>2264</v>
      </c>
      <c r="W4893" s="259">
        <v>3509205</v>
      </c>
    </row>
    <row r="4894" spans="21:23">
      <c r="U4894" s="259" t="s">
        <v>83</v>
      </c>
      <c r="V4894" s="259" t="s">
        <v>2279</v>
      </c>
      <c r="W4894" s="259">
        <v>3509254</v>
      </c>
    </row>
    <row r="4895" spans="21:23">
      <c r="U4895" s="259" t="s">
        <v>83</v>
      </c>
      <c r="V4895" s="259" t="s">
        <v>2295</v>
      </c>
      <c r="W4895" s="259">
        <v>3509304</v>
      </c>
    </row>
    <row r="4896" spans="21:23">
      <c r="U4896" s="259" t="s">
        <v>83</v>
      </c>
      <c r="V4896" s="259" t="s">
        <v>2311</v>
      </c>
      <c r="W4896" s="259">
        <v>3509403</v>
      </c>
    </row>
    <row r="4897" spans="21:23">
      <c r="U4897" s="259" t="s">
        <v>83</v>
      </c>
      <c r="V4897" s="259" t="s">
        <v>2324</v>
      </c>
      <c r="W4897" s="259">
        <v>3509452</v>
      </c>
    </row>
    <row r="4898" spans="21:23">
      <c r="U4898" s="259" t="s">
        <v>83</v>
      </c>
      <c r="V4898" s="259" t="s">
        <v>2340</v>
      </c>
      <c r="W4898" s="259">
        <v>3509502</v>
      </c>
    </row>
    <row r="4899" spans="21:23">
      <c r="U4899" s="259" t="s">
        <v>83</v>
      </c>
      <c r="V4899" s="259" t="s">
        <v>2356</v>
      </c>
      <c r="W4899" s="259">
        <v>3509601</v>
      </c>
    </row>
    <row r="4900" spans="21:23">
      <c r="U4900" s="259" t="s">
        <v>83</v>
      </c>
      <c r="V4900" s="259" t="s">
        <v>2370</v>
      </c>
      <c r="W4900" s="259">
        <v>3509700</v>
      </c>
    </row>
    <row r="4901" spans="21:23">
      <c r="U4901" s="259" t="s">
        <v>83</v>
      </c>
      <c r="V4901" s="259" t="s">
        <v>2385</v>
      </c>
      <c r="W4901" s="259">
        <v>3509809</v>
      </c>
    </row>
    <row r="4902" spans="21:23">
      <c r="U4902" s="259" t="s">
        <v>83</v>
      </c>
      <c r="V4902" s="259" t="s">
        <v>2401</v>
      </c>
      <c r="W4902" s="259">
        <v>3509908</v>
      </c>
    </row>
    <row r="4903" spans="21:23">
      <c r="U4903" s="259" t="s">
        <v>83</v>
      </c>
      <c r="V4903" s="259" t="s">
        <v>2417</v>
      </c>
      <c r="W4903" s="259">
        <v>3509957</v>
      </c>
    </row>
    <row r="4904" spans="21:23">
      <c r="U4904" s="259" t="s">
        <v>83</v>
      </c>
      <c r="V4904" s="259" t="s">
        <v>2433</v>
      </c>
      <c r="W4904" s="259">
        <v>3510005</v>
      </c>
    </row>
    <row r="4905" spans="21:23">
      <c r="U4905" s="259" t="s">
        <v>83</v>
      </c>
      <c r="V4905" s="259" t="s">
        <v>2449</v>
      </c>
      <c r="W4905" s="259">
        <v>3510104</v>
      </c>
    </row>
    <row r="4906" spans="21:23">
      <c r="U4906" s="259" t="s">
        <v>83</v>
      </c>
      <c r="V4906" s="259" t="s">
        <v>2463</v>
      </c>
      <c r="W4906" s="259">
        <v>3510153</v>
      </c>
    </row>
    <row r="4907" spans="21:23">
      <c r="U4907" s="259" t="s">
        <v>83</v>
      </c>
      <c r="V4907" s="259" t="s">
        <v>2478</v>
      </c>
      <c r="W4907" s="259">
        <v>3510203</v>
      </c>
    </row>
    <row r="4908" spans="21:23">
      <c r="U4908" s="259" t="s">
        <v>83</v>
      </c>
      <c r="V4908" s="259" t="s">
        <v>2494</v>
      </c>
      <c r="W4908" s="259">
        <v>3510302</v>
      </c>
    </row>
    <row r="4909" spans="21:23">
      <c r="U4909" s="259" t="s">
        <v>83</v>
      </c>
      <c r="V4909" s="259" t="s">
        <v>2508</v>
      </c>
      <c r="W4909" s="259">
        <v>3510401</v>
      </c>
    </row>
    <row r="4910" spans="21:23">
      <c r="U4910" s="259" t="s">
        <v>83</v>
      </c>
      <c r="V4910" s="259" t="s">
        <v>2524</v>
      </c>
      <c r="W4910" s="259">
        <v>3510500</v>
      </c>
    </row>
    <row r="4911" spans="21:23">
      <c r="U4911" s="259" t="s">
        <v>83</v>
      </c>
      <c r="V4911" s="259" t="s">
        <v>2539</v>
      </c>
      <c r="W4911" s="259">
        <v>3510609</v>
      </c>
    </row>
    <row r="4912" spans="21:23">
      <c r="U4912" s="259" t="s">
        <v>83</v>
      </c>
      <c r="V4912" s="259" t="s">
        <v>2555</v>
      </c>
      <c r="W4912" s="259">
        <v>3510708</v>
      </c>
    </row>
    <row r="4913" spans="21:23">
      <c r="U4913" s="259" t="s">
        <v>83</v>
      </c>
      <c r="V4913" s="259" t="s">
        <v>2569</v>
      </c>
      <c r="W4913" s="259">
        <v>3510807</v>
      </c>
    </row>
    <row r="4914" spans="21:23">
      <c r="U4914" s="259" t="s">
        <v>83</v>
      </c>
      <c r="V4914" s="259" t="s">
        <v>2584</v>
      </c>
      <c r="W4914" s="259">
        <v>3510906</v>
      </c>
    </row>
    <row r="4915" spans="21:23">
      <c r="U4915" s="259" t="s">
        <v>83</v>
      </c>
      <c r="V4915" s="259" t="s">
        <v>2600</v>
      </c>
      <c r="W4915" s="259">
        <v>3511003</v>
      </c>
    </row>
    <row r="4916" spans="21:23">
      <c r="U4916" s="259" t="s">
        <v>83</v>
      </c>
      <c r="V4916" s="259" t="s">
        <v>2615</v>
      </c>
      <c r="W4916" s="259">
        <v>3511102</v>
      </c>
    </row>
    <row r="4917" spans="21:23">
      <c r="U4917" s="259" t="s">
        <v>83</v>
      </c>
      <c r="V4917" s="259" t="s">
        <v>2628</v>
      </c>
      <c r="W4917" s="259">
        <v>3511201</v>
      </c>
    </row>
    <row r="4918" spans="21:23">
      <c r="U4918" s="259" t="s">
        <v>83</v>
      </c>
      <c r="V4918" s="259" t="s">
        <v>1299</v>
      </c>
      <c r="W4918" s="259">
        <v>3511300</v>
      </c>
    </row>
    <row r="4919" spans="21:23">
      <c r="U4919" s="259" t="s">
        <v>83</v>
      </c>
      <c r="V4919" s="259" t="s">
        <v>2655</v>
      </c>
      <c r="W4919" s="259">
        <v>3511409</v>
      </c>
    </row>
    <row r="4920" spans="21:23">
      <c r="U4920" s="259" t="s">
        <v>83</v>
      </c>
      <c r="V4920" s="259" t="s">
        <v>2670</v>
      </c>
      <c r="W4920" s="259">
        <v>3511508</v>
      </c>
    </row>
    <row r="4921" spans="21:23">
      <c r="U4921" s="259" t="s">
        <v>83</v>
      </c>
      <c r="V4921" s="259" t="s">
        <v>2684</v>
      </c>
      <c r="W4921" s="259">
        <v>3511607</v>
      </c>
    </row>
    <row r="4922" spans="21:23">
      <c r="U4922" s="259" t="s">
        <v>83</v>
      </c>
      <c r="V4922" s="259" t="s">
        <v>2700</v>
      </c>
      <c r="W4922" s="259">
        <v>3511706</v>
      </c>
    </row>
    <row r="4923" spans="21:23">
      <c r="U4923" s="259" t="s">
        <v>83</v>
      </c>
      <c r="V4923" s="259" t="s">
        <v>2715</v>
      </c>
      <c r="W4923" s="259">
        <v>3557204</v>
      </c>
    </row>
    <row r="4924" spans="21:23">
      <c r="U4924" s="259" t="s">
        <v>83</v>
      </c>
      <c r="V4924" s="259" t="s">
        <v>2731</v>
      </c>
      <c r="W4924" s="259">
        <v>3511904</v>
      </c>
    </row>
    <row r="4925" spans="21:23">
      <c r="U4925" s="259" t="s">
        <v>83</v>
      </c>
      <c r="V4925" s="259" t="s">
        <v>2746</v>
      </c>
      <c r="W4925" s="259">
        <v>3512001</v>
      </c>
    </row>
    <row r="4926" spans="21:23">
      <c r="U4926" s="259" t="s">
        <v>83</v>
      </c>
      <c r="V4926" s="259" t="s">
        <v>2761</v>
      </c>
      <c r="W4926" s="259">
        <v>3512100</v>
      </c>
    </row>
    <row r="4927" spans="21:23">
      <c r="U4927" s="259" t="s">
        <v>83</v>
      </c>
      <c r="V4927" s="259" t="s">
        <v>2777</v>
      </c>
      <c r="W4927" s="259">
        <v>3512209</v>
      </c>
    </row>
    <row r="4928" spans="21:23">
      <c r="U4928" s="259" t="s">
        <v>83</v>
      </c>
      <c r="V4928" s="259" t="s">
        <v>2793</v>
      </c>
      <c r="W4928" s="259">
        <v>3512308</v>
      </c>
    </row>
    <row r="4929" spans="21:23">
      <c r="U4929" s="259" t="s">
        <v>83</v>
      </c>
      <c r="V4929" s="259" t="s">
        <v>2808</v>
      </c>
      <c r="W4929" s="259">
        <v>3512407</v>
      </c>
    </row>
    <row r="4930" spans="21:23">
      <c r="U4930" s="259" t="s">
        <v>83</v>
      </c>
      <c r="V4930" s="259" t="s">
        <v>2823</v>
      </c>
      <c r="W4930" s="259">
        <v>3512506</v>
      </c>
    </row>
    <row r="4931" spans="21:23">
      <c r="U4931" s="259" t="s">
        <v>83</v>
      </c>
      <c r="V4931" s="259" t="s">
        <v>2835</v>
      </c>
      <c r="W4931" s="259">
        <v>3512605</v>
      </c>
    </row>
    <row r="4932" spans="21:23">
      <c r="U4932" s="259" t="s">
        <v>83</v>
      </c>
      <c r="V4932" s="259" t="s">
        <v>2848</v>
      </c>
      <c r="W4932" s="259">
        <v>3512704</v>
      </c>
    </row>
    <row r="4933" spans="21:23">
      <c r="U4933" s="259" t="s">
        <v>83</v>
      </c>
      <c r="V4933" s="259" t="s">
        <v>2861</v>
      </c>
      <c r="W4933" s="259">
        <v>3512803</v>
      </c>
    </row>
    <row r="4934" spans="21:23">
      <c r="U4934" s="259" t="s">
        <v>83</v>
      </c>
      <c r="V4934" s="259" t="s">
        <v>2874</v>
      </c>
      <c r="W4934" s="259">
        <v>3512902</v>
      </c>
    </row>
    <row r="4935" spans="21:23">
      <c r="U4935" s="259" t="s">
        <v>83</v>
      </c>
      <c r="V4935" s="259" t="s">
        <v>2886</v>
      </c>
      <c r="W4935" s="259">
        <v>3513009</v>
      </c>
    </row>
    <row r="4936" spans="21:23">
      <c r="U4936" s="259" t="s">
        <v>83</v>
      </c>
      <c r="V4936" s="259" t="s">
        <v>2899</v>
      </c>
      <c r="W4936" s="259">
        <v>3513108</v>
      </c>
    </row>
    <row r="4937" spans="21:23">
      <c r="U4937" s="259" t="s">
        <v>83</v>
      </c>
      <c r="V4937" s="259" t="s">
        <v>2911</v>
      </c>
      <c r="W4937" s="259">
        <v>3513207</v>
      </c>
    </row>
    <row r="4938" spans="21:23">
      <c r="U4938" s="259" t="s">
        <v>83</v>
      </c>
      <c r="V4938" s="259" t="s">
        <v>2924</v>
      </c>
      <c r="W4938" s="259">
        <v>3513306</v>
      </c>
    </row>
    <row r="4939" spans="21:23">
      <c r="U4939" s="259" t="s">
        <v>83</v>
      </c>
      <c r="V4939" s="259" t="s">
        <v>2935</v>
      </c>
      <c r="W4939" s="259">
        <v>3513405</v>
      </c>
    </row>
    <row r="4940" spans="21:23">
      <c r="U4940" s="259" t="s">
        <v>83</v>
      </c>
      <c r="V4940" s="259" t="s">
        <v>2947</v>
      </c>
      <c r="W4940" s="259">
        <v>3513504</v>
      </c>
    </row>
    <row r="4941" spans="21:23">
      <c r="U4941" s="259" t="s">
        <v>83</v>
      </c>
      <c r="V4941" s="259" t="s">
        <v>2959</v>
      </c>
      <c r="W4941" s="259">
        <v>3513603</v>
      </c>
    </row>
    <row r="4942" spans="21:23">
      <c r="U4942" s="259" t="s">
        <v>83</v>
      </c>
      <c r="V4942" s="259" t="s">
        <v>2971</v>
      </c>
      <c r="W4942" s="259">
        <v>3513702</v>
      </c>
    </row>
    <row r="4943" spans="21:23">
      <c r="U4943" s="259" t="s">
        <v>83</v>
      </c>
      <c r="V4943" s="259" t="s">
        <v>2983</v>
      </c>
      <c r="W4943" s="259">
        <v>3513801</v>
      </c>
    </row>
    <row r="4944" spans="21:23">
      <c r="U4944" s="259" t="s">
        <v>83</v>
      </c>
      <c r="V4944" s="259" t="s">
        <v>2995</v>
      </c>
      <c r="W4944" s="259">
        <v>3513850</v>
      </c>
    </row>
    <row r="4945" spans="21:23">
      <c r="U4945" s="259" t="s">
        <v>83</v>
      </c>
      <c r="V4945" s="259" t="s">
        <v>3008</v>
      </c>
      <c r="W4945" s="259">
        <v>3513900</v>
      </c>
    </row>
    <row r="4946" spans="21:23">
      <c r="U4946" s="259" t="s">
        <v>83</v>
      </c>
      <c r="V4946" s="259" t="s">
        <v>3021</v>
      </c>
      <c r="W4946" s="259">
        <v>3514007</v>
      </c>
    </row>
    <row r="4947" spans="21:23">
      <c r="U4947" s="259" t="s">
        <v>83</v>
      </c>
      <c r="V4947" s="259" t="s">
        <v>3033</v>
      </c>
      <c r="W4947" s="259">
        <v>3514106</v>
      </c>
    </row>
    <row r="4948" spans="21:23">
      <c r="U4948" s="259" t="s">
        <v>83</v>
      </c>
      <c r="V4948" s="259" t="s">
        <v>3045</v>
      </c>
      <c r="W4948" s="259">
        <v>3514205</v>
      </c>
    </row>
    <row r="4949" spans="21:23">
      <c r="U4949" s="259" t="s">
        <v>83</v>
      </c>
      <c r="V4949" s="259" t="s">
        <v>3057</v>
      </c>
      <c r="W4949" s="259">
        <v>3514304</v>
      </c>
    </row>
    <row r="4950" spans="21:23">
      <c r="U4950" s="259" t="s">
        <v>83</v>
      </c>
      <c r="V4950" s="259" t="s">
        <v>3069</v>
      </c>
      <c r="W4950" s="259">
        <v>3514403</v>
      </c>
    </row>
    <row r="4951" spans="21:23">
      <c r="U4951" s="259" t="s">
        <v>83</v>
      </c>
      <c r="V4951" s="259" t="s">
        <v>3081</v>
      </c>
      <c r="W4951" s="259">
        <v>3514502</v>
      </c>
    </row>
    <row r="4952" spans="21:23">
      <c r="U4952" s="259" t="s">
        <v>83</v>
      </c>
      <c r="V4952" s="259" t="s">
        <v>3094</v>
      </c>
      <c r="W4952" s="259">
        <v>3514601</v>
      </c>
    </row>
    <row r="4953" spans="21:23">
      <c r="U4953" s="259" t="s">
        <v>83</v>
      </c>
      <c r="V4953" s="259" t="s">
        <v>3106</v>
      </c>
      <c r="W4953" s="259">
        <v>3514700</v>
      </c>
    </row>
    <row r="4954" spans="21:23">
      <c r="U4954" s="259" t="s">
        <v>83</v>
      </c>
      <c r="V4954" s="259" t="s">
        <v>854</v>
      </c>
      <c r="W4954" s="259">
        <v>3514809</v>
      </c>
    </row>
    <row r="4955" spans="21:23">
      <c r="U4955" s="259" t="s">
        <v>83</v>
      </c>
      <c r="V4955" s="259" t="s">
        <v>3130</v>
      </c>
      <c r="W4955" s="259">
        <v>3514908</v>
      </c>
    </row>
    <row r="4956" spans="21:23">
      <c r="U4956" s="259" t="s">
        <v>83</v>
      </c>
      <c r="V4956" s="259" t="s">
        <v>3142</v>
      </c>
      <c r="W4956" s="259">
        <v>3514924</v>
      </c>
    </row>
    <row r="4957" spans="21:23">
      <c r="U4957" s="259" t="s">
        <v>83</v>
      </c>
      <c r="V4957" s="259" t="s">
        <v>3153</v>
      </c>
      <c r="W4957" s="259">
        <v>3514957</v>
      </c>
    </row>
    <row r="4958" spans="21:23">
      <c r="U4958" s="259" t="s">
        <v>83</v>
      </c>
      <c r="V4958" s="259" t="s">
        <v>3164</v>
      </c>
      <c r="W4958" s="259">
        <v>3515004</v>
      </c>
    </row>
    <row r="4959" spans="21:23">
      <c r="U4959" s="259" t="s">
        <v>83</v>
      </c>
      <c r="V4959" s="259" t="s">
        <v>3175</v>
      </c>
      <c r="W4959" s="259">
        <v>3515103</v>
      </c>
    </row>
    <row r="4960" spans="21:23">
      <c r="U4960" s="259" t="s">
        <v>83</v>
      </c>
      <c r="V4960" s="259" t="s">
        <v>3186</v>
      </c>
      <c r="W4960" s="259">
        <v>3515129</v>
      </c>
    </row>
    <row r="4961" spans="21:23">
      <c r="U4961" s="259" t="s">
        <v>83</v>
      </c>
      <c r="V4961" s="259" t="s">
        <v>3198</v>
      </c>
      <c r="W4961" s="259">
        <v>3515152</v>
      </c>
    </row>
    <row r="4962" spans="21:23">
      <c r="U4962" s="259" t="s">
        <v>83</v>
      </c>
      <c r="V4962" s="259" t="s">
        <v>3210</v>
      </c>
      <c r="W4962" s="259">
        <v>3515186</v>
      </c>
    </row>
    <row r="4963" spans="21:23">
      <c r="U4963" s="259" t="s">
        <v>83</v>
      </c>
      <c r="V4963" s="259" t="s">
        <v>3222</v>
      </c>
      <c r="W4963" s="259">
        <v>3515194</v>
      </c>
    </row>
    <row r="4964" spans="21:23">
      <c r="U4964" s="259" t="s">
        <v>83</v>
      </c>
      <c r="V4964" s="259" t="s">
        <v>3232</v>
      </c>
      <c r="W4964" s="259">
        <v>3557303</v>
      </c>
    </row>
    <row r="4965" spans="21:23">
      <c r="U4965" s="259" t="s">
        <v>83</v>
      </c>
      <c r="V4965" s="259" t="s">
        <v>1921</v>
      </c>
      <c r="W4965" s="259">
        <v>3515301</v>
      </c>
    </row>
    <row r="4966" spans="21:23">
      <c r="U4966" s="259" t="s">
        <v>83</v>
      </c>
      <c r="V4966" s="259" t="s">
        <v>3253</v>
      </c>
      <c r="W4966" s="259">
        <v>3515202</v>
      </c>
    </row>
    <row r="4967" spans="21:23">
      <c r="U4967" s="259" t="s">
        <v>83</v>
      </c>
      <c r="V4967" s="259" t="s">
        <v>3264</v>
      </c>
      <c r="W4967" s="259">
        <v>3515350</v>
      </c>
    </row>
    <row r="4968" spans="21:23">
      <c r="U4968" s="259" t="s">
        <v>83</v>
      </c>
      <c r="V4968" s="259" t="s">
        <v>3276</v>
      </c>
      <c r="W4968" s="259">
        <v>3515400</v>
      </c>
    </row>
    <row r="4969" spans="21:23">
      <c r="U4969" s="259" t="s">
        <v>83</v>
      </c>
      <c r="V4969" s="259" t="s">
        <v>3287</v>
      </c>
      <c r="W4969" s="259">
        <v>3515608</v>
      </c>
    </row>
    <row r="4970" spans="21:23">
      <c r="U4970" s="259" t="s">
        <v>83</v>
      </c>
      <c r="V4970" s="259" t="s">
        <v>3299</v>
      </c>
      <c r="W4970" s="259">
        <v>3515509</v>
      </c>
    </row>
    <row r="4971" spans="21:23">
      <c r="U4971" s="259" t="s">
        <v>83</v>
      </c>
      <c r="V4971" s="259" t="s">
        <v>3311</v>
      </c>
      <c r="W4971" s="259">
        <v>3515657</v>
      </c>
    </row>
    <row r="4972" spans="21:23">
      <c r="U4972" s="259" t="s">
        <v>83</v>
      </c>
      <c r="V4972" s="259" t="s">
        <v>3322</v>
      </c>
      <c r="W4972" s="259">
        <v>3515707</v>
      </c>
    </row>
    <row r="4973" spans="21:23">
      <c r="U4973" s="259" t="s">
        <v>83</v>
      </c>
      <c r="V4973" s="259" t="s">
        <v>3333</v>
      </c>
      <c r="W4973" s="259">
        <v>3515806</v>
      </c>
    </row>
    <row r="4974" spans="21:23">
      <c r="U4974" s="259" t="s">
        <v>83</v>
      </c>
      <c r="V4974" s="259" t="s">
        <v>3344</v>
      </c>
      <c r="W4974" s="259">
        <v>3515905</v>
      </c>
    </row>
    <row r="4975" spans="21:23">
      <c r="U4975" s="259" t="s">
        <v>83</v>
      </c>
      <c r="V4975" s="259" t="s">
        <v>3354</v>
      </c>
      <c r="W4975" s="259">
        <v>3516002</v>
      </c>
    </row>
    <row r="4976" spans="21:23">
      <c r="U4976" s="259" t="s">
        <v>83</v>
      </c>
      <c r="V4976" s="259" t="s">
        <v>3364</v>
      </c>
      <c r="W4976" s="259">
        <v>3516101</v>
      </c>
    </row>
    <row r="4977" spans="21:23">
      <c r="U4977" s="259" t="s">
        <v>83</v>
      </c>
      <c r="V4977" s="259" t="s">
        <v>3373</v>
      </c>
      <c r="W4977" s="259">
        <v>3516200</v>
      </c>
    </row>
    <row r="4978" spans="21:23">
      <c r="U4978" s="259" t="s">
        <v>83</v>
      </c>
      <c r="V4978" s="259" t="s">
        <v>3383</v>
      </c>
      <c r="W4978" s="259">
        <v>3516309</v>
      </c>
    </row>
    <row r="4979" spans="21:23">
      <c r="U4979" s="259" t="s">
        <v>83</v>
      </c>
      <c r="V4979" s="259" t="s">
        <v>3393</v>
      </c>
      <c r="W4979" s="259">
        <v>3516408</v>
      </c>
    </row>
    <row r="4980" spans="21:23">
      <c r="U4980" s="259" t="s">
        <v>83</v>
      </c>
      <c r="V4980" s="259" t="s">
        <v>3403</v>
      </c>
      <c r="W4980" s="259">
        <v>3516507</v>
      </c>
    </row>
    <row r="4981" spans="21:23">
      <c r="U4981" s="259" t="s">
        <v>83</v>
      </c>
      <c r="V4981" s="259" t="s">
        <v>3413</v>
      </c>
      <c r="W4981" s="259">
        <v>3516606</v>
      </c>
    </row>
    <row r="4982" spans="21:23">
      <c r="U4982" s="259" t="s">
        <v>83</v>
      </c>
      <c r="V4982" s="259" t="s">
        <v>3423</v>
      </c>
      <c r="W4982" s="259">
        <v>3516705</v>
      </c>
    </row>
    <row r="4983" spans="21:23">
      <c r="U4983" s="259" t="s">
        <v>83</v>
      </c>
      <c r="V4983" s="259" t="s">
        <v>3432</v>
      </c>
      <c r="W4983" s="259">
        <v>3516804</v>
      </c>
    </row>
    <row r="4984" spans="21:23">
      <c r="U4984" s="259" t="s">
        <v>83</v>
      </c>
      <c r="V4984" s="259" t="s">
        <v>3441</v>
      </c>
      <c r="W4984" s="259">
        <v>3516853</v>
      </c>
    </row>
    <row r="4985" spans="21:23">
      <c r="U4985" s="259" t="s">
        <v>83</v>
      </c>
      <c r="V4985" s="259" t="s">
        <v>3450</v>
      </c>
      <c r="W4985" s="259">
        <v>3516903</v>
      </c>
    </row>
    <row r="4986" spans="21:23">
      <c r="U4986" s="259" t="s">
        <v>83</v>
      </c>
      <c r="V4986" s="259" t="s">
        <v>3460</v>
      </c>
      <c r="W4986" s="259">
        <v>3517000</v>
      </c>
    </row>
    <row r="4987" spans="21:23">
      <c r="U4987" s="259" t="s">
        <v>83</v>
      </c>
      <c r="V4987" s="259" t="s">
        <v>3470</v>
      </c>
      <c r="W4987" s="259">
        <v>3517109</v>
      </c>
    </row>
    <row r="4988" spans="21:23">
      <c r="U4988" s="259" t="s">
        <v>83</v>
      </c>
      <c r="V4988" s="259" t="s">
        <v>3479</v>
      </c>
      <c r="W4988" s="259">
        <v>3517208</v>
      </c>
    </row>
    <row r="4989" spans="21:23">
      <c r="U4989" s="259" t="s">
        <v>83</v>
      </c>
      <c r="V4989" s="259" t="s">
        <v>3489</v>
      </c>
      <c r="W4989" s="259">
        <v>3517307</v>
      </c>
    </row>
    <row r="4990" spans="21:23">
      <c r="U4990" s="259" t="s">
        <v>83</v>
      </c>
      <c r="V4990" s="259" t="s">
        <v>2651</v>
      </c>
      <c r="W4990" s="259">
        <v>3517406</v>
      </c>
    </row>
    <row r="4991" spans="21:23">
      <c r="U4991" s="259" t="s">
        <v>83</v>
      </c>
      <c r="V4991" s="259" t="s">
        <v>3508</v>
      </c>
      <c r="W4991" s="259">
        <v>3517505</v>
      </c>
    </row>
    <row r="4992" spans="21:23">
      <c r="U4992" s="259" t="s">
        <v>83</v>
      </c>
      <c r="V4992" s="259" t="s">
        <v>3518</v>
      </c>
      <c r="W4992" s="259">
        <v>3517604</v>
      </c>
    </row>
    <row r="4993" spans="21:23">
      <c r="U4993" s="259" t="s">
        <v>83</v>
      </c>
      <c r="V4993" s="259" t="s">
        <v>3528</v>
      </c>
      <c r="W4993" s="259">
        <v>3517703</v>
      </c>
    </row>
    <row r="4994" spans="21:23">
      <c r="U4994" s="259" t="s">
        <v>83</v>
      </c>
      <c r="V4994" s="259" t="s">
        <v>3538</v>
      </c>
      <c r="W4994" s="259">
        <v>3517802</v>
      </c>
    </row>
    <row r="4995" spans="21:23">
      <c r="U4995" s="259" t="s">
        <v>83</v>
      </c>
      <c r="V4995" s="259" t="s">
        <v>2725</v>
      </c>
      <c r="W4995" s="259">
        <v>3517901</v>
      </c>
    </row>
    <row r="4996" spans="21:23">
      <c r="U4996" s="259" t="s">
        <v>83</v>
      </c>
      <c r="V4996" s="259" t="s">
        <v>3556</v>
      </c>
      <c r="W4996" s="259">
        <v>3518008</v>
      </c>
    </row>
    <row r="4997" spans="21:23">
      <c r="U4997" s="259" t="s">
        <v>83</v>
      </c>
      <c r="V4997" s="259" t="s">
        <v>3566</v>
      </c>
      <c r="W4997" s="259">
        <v>3518107</v>
      </c>
    </row>
    <row r="4998" spans="21:23">
      <c r="U4998" s="259" t="s">
        <v>83</v>
      </c>
      <c r="V4998" s="259" t="s">
        <v>3576</v>
      </c>
      <c r="W4998" s="259">
        <v>3518206</v>
      </c>
    </row>
    <row r="4999" spans="21:23">
      <c r="U4999" s="259" t="s">
        <v>83</v>
      </c>
      <c r="V4999" s="259" t="s">
        <v>3586</v>
      </c>
      <c r="W4999" s="259">
        <v>3518305</v>
      </c>
    </row>
    <row r="5000" spans="21:23">
      <c r="U5000" s="259" t="s">
        <v>83</v>
      </c>
      <c r="V5000" s="259" t="s">
        <v>3596</v>
      </c>
      <c r="W5000" s="259">
        <v>3518404</v>
      </c>
    </row>
    <row r="5001" spans="21:23">
      <c r="U5001" s="259" t="s">
        <v>83</v>
      </c>
      <c r="V5001" s="259" t="s">
        <v>3605</v>
      </c>
      <c r="W5001" s="259">
        <v>3518503</v>
      </c>
    </row>
    <row r="5002" spans="21:23">
      <c r="U5002" s="259" t="s">
        <v>83</v>
      </c>
      <c r="V5002" s="259" t="s">
        <v>3614</v>
      </c>
      <c r="W5002" s="259">
        <v>3518602</v>
      </c>
    </row>
    <row r="5003" spans="21:23">
      <c r="U5003" s="259" t="s">
        <v>83</v>
      </c>
      <c r="V5003" s="259" t="s">
        <v>3623</v>
      </c>
      <c r="W5003" s="259">
        <v>3518701</v>
      </c>
    </row>
    <row r="5004" spans="21:23">
      <c r="U5004" s="259" t="s">
        <v>83</v>
      </c>
      <c r="V5004" s="259" t="s">
        <v>3633</v>
      </c>
      <c r="W5004" s="259">
        <v>3518800</v>
      </c>
    </row>
    <row r="5005" spans="21:23">
      <c r="U5005" s="259" t="s">
        <v>83</v>
      </c>
      <c r="V5005" s="259" t="s">
        <v>3643</v>
      </c>
      <c r="W5005" s="259">
        <v>3518859</v>
      </c>
    </row>
    <row r="5006" spans="21:23">
      <c r="U5006" s="259" t="s">
        <v>83</v>
      </c>
      <c r="V5006" s="259" t="s">
        <v>3652</v>
      </c>
      <c r="W5006" s="259">
        <v>3518909</v>
      </c>
    </row>
    <row r="5007" spans="21:23">
      <c r="U5007" s="259" t="s">
        <v>83</v>
      </c>
      <c r="V5007" s="259" t="s">
        <v>3661</v>
      </c>
      <c r="W5007" s="259">
        <v>3519006</v>
      </c>
    </row>
    <row r="5008" spans="21:23">
      <c r="U5008" s="259" t="s">
        <v>83</v>
      </c>
      <c r="V5008" s="259" t="s">
        <v>3670</v>
      </c>
      <c r="W5008" s="259">
        <v>3519055</v>
      </c>
    </row>
    <row r="5009" spans="21:23">
      <c r="U5009" s="259" t="s">
        <v>83</v>
      </c>
      <c r="V5009" s="259" t="s">
        <v>3677</v>
      </c>
      <c r="W5009" s="259">
        <v>3519071</v>
      </c>
    </row>
    <row r="5010" spans="21:23">
      <c r="U5010" s="259" t="s">
        <v>83</v>
      </c>
      <c r="V5010" s="259" t="s">
        <v>3685</v>
      </c>
      <c r="W5010" s="259">
        <v>3519105</v>
      </c>
    </row>
    <row r="5011" spans="21:23">
      <c r="U5011" s="259" t="s">
        <v>83</v>
      </c>
      <c r="V5011" s="259" t="s">
        <v>3694</v>
      </c>
      <c r="W5011" s="259">
        <v>3519204</v>
      </c>
    </row>
    <row r="5012" spans="21:23">
      <c r="U5012" s="259" t="s">
        <v>83</v>
      </c>
      <c r="V5012" s="259" t="s">
        <v>3702</v>
      </c>
      <c r="W5012" s="259">
        <v>3519253</v>
      </c>
    </row>
    <row r="5013" spans="21:23">
      <c r="U5013" s="259" t="s">
        <v>83</v>
      </c>
      <c r="V5013" s="259" t="s">
        <v>3710</v>
      </c>
      <c r="W5013" s="259">
        <v>3519303</v>
      </c>
    </row>
    <row r="5014" spans="21:23">
      <c r="U5014" s="259" t="s">
        <v>83</v>
      </c>
      <c r="V5014" s="259" t="s">
        <v>3717</v>
      </c>
      <c r="W5014" s="259">
        <v>3519402</v>
      </c>
    </row>
    <row r="5015" spans="21:23">
      <c r="U5015" s="259" t="s">
        <v>83</v>
      </c>
      <c r="V5015" s="259" t="s">
        <v>3724</v>
      </c>
      <c r="W5015" s="259">
        <v>3519501</v>
      </c>
    </row>
    <row r="5016" spans="21:23">
      <c r="U5016" s="259" t="s">
        <v>83</v>
      </c>
      <c r="V5016" s="259" t="s">
        <v>3731</v>
      </c>
      <c r="W5016" s="259">
        <v>3519600</v>
      </c>
    </row>
    <row r="5017" spans="21:23">
      <c r="U5017" s="259" t="s">
        <v>83</v>
      </c>
      <c r="V5017" s="259" t="s">
        <v>3738</v>
      </c>
      <c r="W5017" s="259">
        <v>3519709</v>
      </c>
    </row>
    <row r="5018" spans="21:23">
      <c r="U5018" s="259" t="s">
        <v>83</v>
      </c>
      <c r="V5018" s="259" t="s">
        <v>3745</v>
      </c>
      <c r="W5018" s="259">
        <v>3519808</v>
      </c>
    </row>
    <row r="5019" spans="21:23">
      <c r="U5019" s="259" t="s">
        <v>83</v>
      </c>
      <c r="V5019" s="259" t="s">
        <v>3751</v>
      </c>
      <c r="W5019" s="259">
        <v>3519907</v>
      </c>
    </row>
    <row r="5020" spans="21:23">
      <c r="U5020" s="259" t="s">
        <v>83</v>
      </c>
      <c r="V5020" s="259" t="s">
        <v>3757</v>
      </c>
      <c r="W5020" s="259">
        <v>3520004</v>
      </c>
    </row>
    <row r="5021" spans="21:23">
      <c r="U5021" s="259" t="s">
        <v>83</v>
      </c>
      <c r="V5021" s="259" t="s">
        <v>3761</v>
      </c>
      <c r="W5021" s="259">
        <v>3520103</v>
      </c>
    </row>
    <row r="5022" spans="21:23">
      <c r="U5022" s="259" t="s">
        <v>83</v>
      </c>
      <c r="V5022" s="259" t="s">
        <v>3767</v>
      </c>
      <c r="W5022" s="259">
        <v>3520202</v>
      </c>
    </row>
    <row r="5023" spans="21:23">
      <c r="U5023" s="259" t="s">
        <v>83</v>
      </c>
      <c r="V5023" s="259" t="s">
        <v>3773</v>
      </c>
      <c r="W5023" s="259">
        <v>3520301</v>
      </c>
    </row>
    <row r="5024" spans="21:23">
      <c r="U5024" s="259" t="s">
        <v>83</v>
      </c>
      <c r="V5024" s="259" t="s">
        <v>3780</v>
      </c>
      <c r="W5024" s="259">
        <v>3520426</v>
      </c>
    </row>
    <row r="5025" spans="21:23">
      <c r="U5025" s="259" t="s">
        <v>83</v>
      </c>
      <c r="V5025" s="259" t="s">
        <v>3787</v>
      </c>
      <c r="W5025" s="259">
        <v>3520442</v>
      </c>
    </row>
    <row r="5026" spans="21:23">
      <c r="U5026" s="259" t="s">
        <v>83</v>
      </c>
      <c r="V5026" s="259" t="s">
        <v>3794</v>
      </c>
      <c r="W5026" s="259">
        <v>3520400</v>
      </c>
    </row>
    <row r="5027" spans="21:23">
      <c r="U5027" s="259" t="s">
        <v>83</v>
      </c>
      <c r="V5027" s="259" t="s">
        <v>3801</v>
      </c>
      <c r="W5027" s="259">
        <v>3520509</v>
      </c>
    </row>
    <row r="5028" spans="21:23">
      <c r="U5028" s="259" t="s">
        <v>83</v>
      </c>
      <c r="V5028" s="259" t="s">
        <v>3807</v>
      </c>
      <c r="W5028" s="259">
        <v>3520608</v>
      </c>
    </row>
    <row r="5029" spans="21:23">
      <c r="U5029" s="259" t="s">
        <v>83</v>
      </c>
      <c r="V5029" s="259" t="s">
        <v>3814</v>
      </c>
      <c r="W5029" s="259">
        <v>3520707</v>
      </c>
    </row>
    <row r="5030" spans="21:23">
      <c r="U5030" s="259" t="s">
        <v>83</v>
      </c>
      <c r="V5030" s="259" t="s">
        <v>3821</v>
      </c>
      <c r="W5030" s="259">
        <v>3520806</v>
      </c>
    </row>
    <row r="5031" spans="21:23">
      <c r="U5031" s="259" t="s">
        <v>83</v>
      </c>
      <c r="V5031" s="259" t="s">
        <v>3828</v>
      </c>
      <c r="W5031" s="259">
        <v>3520905</v>
      </c>
    </row>
    <row r="5032" spans="21:23">
      <c r="U5032" s="259" t="s">
        <v>83</v>
      </c>
      <c r="V5032" s="259" t="s">
        <v>3834</v>
      </c>
      <c r="W5032" s="259">
        <v>3521002</v>
      </c>
    </row>
    <row r="5033" spans="21:23">
      <c r="U5033" s="259" t="s">
        <v>83</v>
      </c>
      <c r="V5033" s="259" t="s">
        <v>3841</v>
      </c>
      <c r="W5033" s="259">
        <v>3521101</v>
      </c>
    </row>
    <row r="5034" spans="21:23">
      <c r="U5034" s="259" t="s">
        <v>83</v>
      </c>
      <c r="V5034" s="259" t="s">
        <v>3847</v>
      </c>
      <c r="W5034" s="259">
        <v>3521150</v>
      </c>
    </row>
    <row r="5035" spans="21:23">
      <c r="U5035" s="259" t="s">
        <v>83</v>
      </c>
      <c r="V5035" s="259" t="s">
        <v>3854</v>
      </c>
      <c r="W5035" s="259">
        <v>3521200</v>
      </c>
    </row>
    <row r="5036" spans="21:23">
      <c r="U5036" s="259" t="s">
        <v>83</v>
      </c>
      <c r="V5036" s="259" t="s">
        <v>3860</v>
      </c>
      <c r="W5036" s="259">
        <v>3521309</v>
      </c>
    </row>
    <row r="5037" spans="21:23">
      <c r="U5037" s="259" t="s">
        <v>83</v>
      </c>
      <c r="V5037" s="259" t="s">
        <v>3866</v>
      </c>
      <c r="W5037" s="259">
        <v>3521408</v>
      </c>
    </row>
    <row r="5038" spans="21:23">
      <c r="U5038" s="259" t="s">
        <v>83</v>
      </c>
      <c r="V5038" s="259" t="s">
        <v>3871</v>
      </c>
      <c r="W5038" s="259">
        <v>3521507</v>
      </c>
    </row>
    <row r="5039" spans="21:23">
      <c r="U5039" s="259" t="s">
        <v>83</v>
      </c>
      <c r="V5039" s="259" t="s">
        <v>3876</v>
      </c>
      <c r="W5039" s="259">
        <v>3521606</v>
      </c>
    </row>
    <row r="5040" spans="21:23">
      <c r="U5040" s="259" t="s">
        <v>83</v>
      </c>
      <c r="V5040" s="259" t="s">
        <v>3882</v>
      </c>
      <c r="W5040" s="259">
        <v>3521705</v>
      </c>
    </row>
    <row r="5041" spans="21:23">
      <c r="U5041" s="259" t="s">
        <v>83</v>
      </c>
      <c r="V5041" s="259" t="s">
        <v>3888</v>
      </c>
      <c r="W5041" s="259">
        <v>3521804</v>
      </c>
    </row>
    <row r="5042" spans="21:23">
      <c r="U5042" s="259" t="s">
        <v>83</v>
      </c>
      <c r="V5042" s="259" t="s">
        <v>3894</v>
      </c>
      <c r="W5042" s="259">
        <v>3521903</v>
      </c>
    </row>
    <row r="5043" spans="21:23">
      <c r="U5043" s="259" t="s">
        <v>83</v>
      </c>
      <c r="V5043" s="259" t="s">
        <v>3900</v>
      </c>
      <c r="W5043" s="259">
        <v>3522000</v>
      </c>
    </row>
    <row r="5044" spans="21:23">
      <c r="U5044" s="259" t="s">
        <v>83</v>
      </c>
      <c r="V5044" s="259" t="s">
        <v>3906</v>
      </c>
      <c r="W5044" s="259">
        <v>3522109</v>
      </c>
    </row>
    <row r="5045" spans="21:23">
      <c r="U5045" s="259" t="s">
        <v>83</v>
      </c>
      <c r="V5045" s="259" t="s">
        <v>3912</v>
      </c>
      <c r="W5045" s="259">
        <v>3522158</v>
      </c>
    </row>
    <row r="5046" spans="21:23">
      <c r="U5046" s="259" t="s">
        <v>83</v>
      </c>
      <c r="V5046" s="259" t="s">
        <v>3917</v>
      </c>
      <c r="W5046" s="259">
        <v>3522208</v>
      </c>
    </row>
    <row r="5047" spans="21:23">
      <c r="U5047" s="259" t="s">
        <v>83</v>
      </c>
      <c r="V5047" s="259" t="s">
        <v>3923</v>
      </c>
      <c r="W5047" s="259">
        <v>3522307</v>
      </c>
    </row>
    <row r="5048" spans="21:23">
      <c r="U5048" s="259" t="s">
        <v>83</v>
      </c>
      <c r="V5048" s="259" t="s">
        <v>3929</v>
      </c>
      <c r="W5048" s="259">
        <v>3522406</v>
      </c>
    </row>
    <row r="5049" spans="21:23">
      <c r="U5049" s="259" t="s">
        <v>83</v>
      </c>
      <c r="V5049" s="259" t="s">
        <v>3935</v>
      </c>
      <c r="W5049" s="259">
        <v>3522505</v>
      </c>
    </row>
    <row r="5050" spans="21:23">
      <c r="U5050" s="259" t="s">
        <v>83</v>
      </c>
      <c r="V5050" s="259" t="s">
        <v>3941</v>
      </c>
      <c r="W5050" s="259">
        <v>3522604</v>
      </c>
    </row>
    <row r="5051" spans="21:23">
      <c r="U5051" s="259" t="s">
        <v>83</v>
      </c>
      <c r="V5051" s="259" t="s">
        <v>3947</v>
      </c>
      <c r="W5051" s="259">
        <v>3522653</v>
      </c>
    </row>
    <row r="5052" spans="21:23">
      <c r="U5052" s="259" t="s">
        <v>83</v>
      </c>
      <c r="V5052" s="259" t="s">
        <v>3953</v>
      </c>
      <c r="W5052" s="259">
        <v>3522703</v>
      </c>
    </row>
    <row r="5053" spans="21:23">
      <c r="U5053" s="259" t="s">
        <v>83</v>
      </c>
      <c r="V5053" s="259" t="s">
        <v>2011</v>
      </c>
      <c r="W5053" s="259">
        <v>3522802</v>
      </c>
    </row>
    <row r="5054" spans="21:23">
      <c r="U5054" s="259" t="s">
        <v>83</v>
      </c>
      <c r="V5054" s="259" t="s">
        <v>3964</v>
      </c>
      <c r="W5054" s="259">
        <v>3522901</v>
      </c>
    </row>
    <row r="5055" spans="21:23">
      <c r="U5055" s="259" t="s">
        <v>83</v>
      </c>
      <c r="V5055" s="259" t="s">
        <v>3970</v>
      </c>
      <c r="W5055" s="259">
        <v>3523008</v>
      </c>
    </row>
    <row r="5056" spans="21:23">
      <c r="U5056" s="259" t="s">
        <v>83</v>
      </c>
      <c r="V5056" s="259" t="s">
        <v>3974</v>
      </c>
      <c r="W5056" s="259">
        <v>3523107</v>
      </c>
    </row>
    <row r="5057" spans="21:23">
      <c r="U5057" s="259" t="s">
        <v>83</v>
      </c>
      <c r="V5057" s="259" t="s">
        <v>3980</v>
      </c>
      <c r="W5057" s="259">
        <v>3523206</v>
      </c>
    </row>
    <row r="5058" spans="21:23">
      <c r="U5058" s="259" t="s">
        <v>83</v>
      </c>
      <c r="V5058" s="259" t="s">
        <v>3986</v>
      </c>
      <c r="W5058" s="259">
        <v>3523305</v>
      </c>
    </row>
    <row r="5059" spans="21:23">
      <c r="U5059" s="259" t="s">
        <v>83</v>
      </c>
      <c r="V5059" s="259" t="s">
        <v>3991</v>
      </c>
      <c r="W5059" s="259">
        <v>3523404</v>
      </c>
    </row>
    <row r="5060" spans="21:23">
      <c r="U5060" s="259" t="s">
        <v>83</v>
      </c>
      <c r="V5060" s="259" t="s">
        <v>3997</v>
      </c>
      <c r="W5060" s="259">
        <v>3523503</v>
      </c>
    </row>
    <row r="5061" spans="21:23">
      <c r="U5061" s="259" t="s">
        <v>83</v>
      </c>
      <c r="V5061" s="259" t="s">
        <v>4002</v>
      </c>
      <c r="W5061" s="259">
        <v>3523602</v>
      </c>
    </row>
    <row r="5062" spans="21:23">
      <c r="U5062" s="259" t="s">
        <v>83</v>
      </c>
      <c r="V5062" s="259" t="s">
        <v>4008</v>
      </c>
      <c r="W5062" s="259">
        <v>3523701</v>
      </c>
    </row>
    <row r="5063" spans="21:23">
      <c r="U5063" s="259" t="s">
        <v>83</v>
      </c>
      <c r="V5063" s="259" t="s">
        <v>4014</v>
      </c>
      <c r="W5063" s="259">
        <v>3523800</v>
      </c>
    </row>
    <row r="5064" spans="21:23">
      <c r="U5064" s="259" t="s">
        <v>83</v>
      </c>
      <c r="V5064" s="259" t="s">
        <v>4020</v>
      </c>
      <c r="W5064" s="259">
        <v>3523909</v>
      </c>
    </row>
    <row r="5065" spans="21:23">
      <c r="U5065" s="259" t="s">
        <v>83</v>
      </c>
      <c r="V5065" s="259" t="s">
        <v>4025</v>
      </c>
      <c r="W5065" s="259">
        <v>3524006</v>
      </c>
    </row>
    <row r="5066" spans="21:23">
      <c r="U5066" s="259" t="s">
        <v>83</v>
      </c>
      <c r="V5066" s="259" t="s">
        <v>4031</v>
      </c>
      <c r="W5066" s="259">
        <v>3524105</v>
      </c>
    </row>
    <row r="5067" spans="21:23">
      <c r="U5067" s="259" t="s">
        <v>83</v>
      </c>
      <c r="V5067" s="259" t="s">
        <v>3539</v>
      </c>
      <c r="W5067" s="259">
        <v>3524204</v>
      </c>
    </row>
    <row r="5068" spans="21:23">
      <c r="U5068" s="259" t="s">
        <v>83</v>
      </c>
      <c r="V5068" s="259" t="s">
        <v>4042</v>
      </c>
      <c r="W5068" s="259">
        <v>3524303</v>
      </c>
    </row>
    <row r="5069" spans="21:23">
      <c r="U5069" s="259" t="s">
        <v>83</v>
      </c>
      <c r="V5069" s="259" t="s">
        <v>4048</v>
      </c>
      <c r="W5069" s="259">
        <v>3524402</v>
      </c>
    </row>
    <row r="5070" spans="21:23">
      <c r="U5070" s="259" t="s">
        <v>83</v>
      </c>
      <c r="V5070" s="259" t="s">
        <v>4054</v>
      </c>
      <c r="W5070" s="259">
        <v>3524501</v>
      </c>
    </row>
    <row r="5071" spans="21:23">
      <c r="U5071" s="259" t="s">
        <v>83</v>
      </c>
      <c r="V5071" s="259" t="s">
        <v>4059</v>
      </c>
      <c r="W5071" s="259">
        <v>3524600</v>
      </c>
    </row>
    <row r="5072" spans="21:23">
      <c r="U5072" s="259" t="s">
        <v>83</v>
      </c>
      <c r="V5072" s="259" t="s">
        <v>4065</v>
      </c>
      <c r="W5072" s="259">
        <v>3524709</v>
      </c>
    </row>
    <row r="5073" spans="21:23">
      <c r="U5073" s="259" t="s">
        <v>83</v>
      </c>
      <c r="V5073" s="259" t="s">
        <v>4071</v>
      </c>
      <c r="W5073" s="259">
        <v>3524808</v>
      </c>
    </row>
    <row r="5074" spans="21:23">
      <c r="U5074" s="259" t="s">
        <v>83</v>
      </c>
      <c r="V5074" s="259" t="s">
        <v>4076</v>
      </c>
      <c r="W5074" s="259">
        <v>3524907</v>
      </c>
    </row>
    <row r="5075" spans="21:23">
      <c r="U5075" s="259" t="s">
        <v>83</v>
      </c>
      <c r="V5075" s="259" t="s">
        <v>4082</v>
      </c>
      <c r="W5075" s="259">
        <v>3525003</v>
      </c>
    </row>
    <row r="5076" spans="21:23">
      <c r="U5076" s="259" t="s">
        <v>83</v>
      </c>
      <c r="V5076" s="259" t="s">
        <v>2760</v>
      </c>
      <c r="W5076" s="259">
        <v>3525102</v>
      </c>
    </row>
    <row r="5077" spans="21:23">
      <c r="U5077" s="259" t="s">
        <v>83</v>
      </c>
      <c r="V5077" s="259" t="s">
        <v>4093</v>
      </c>
      <c r="W5077" s="259">
        <v>3525201</v>
      </c>
    </row>
    <row r="5078" spans="21:23">
      <c r="U5078" s="259" t="s">
        <v>83</v>
      </c>
      <c r="V5078" s="259" t="s">
        <v>4099</v>
      </c>
      <c r="W5078" s="259">
        <v>3525300</v>
      </c>
    </row>
    <row r="5079" spans="21:23">
      <c r="U5079" s="259" t="s">
        <v>83</v>
      </c>
      <c r="V5079" s="259" t="s">
        <v>4105</v>
      </c>
      <c r="W5079" s="259">
        <v>3525409</v>
      </c>
    </row>
    <row r="5080" spans="21:23">
      <c r="U5080" s="259" t="s">
        <v>83</v>
      </c>
      <c r="V5080" s="259" t="s">
        <v>4111</v>
      </c>
      <c r="W5080" s="259">
        <v>3525508</v>
      </c>
    </row>
    <row r="5081" spans="21:23">
      <c r="U5081" s="259" t="s">
        <v>83</v>
      </c>
      <c r="V5081" s="259" t="s">
        <v>4116</v>
      </c>
      <c r="W5081" s="259">
        <v>3525607</v>
      </c>
    </row>
    <row r="5082" spans="21:23">
      <c r="U5082" s="259" t="s">
        <v>83</v>
      </c>
      <c r="V5082" s="259" t="s">
        <v>4122</v>
      </c>
      <c r="W5082" s="259">
        <v>3525706</v>
      </c>
    </row>
    <row r="5083" spans="21:23">
      <c r="U5083" s="259" t="s">
        <v>83</v>
      </c>
      <c r="V5083" s="259" t="s">
        <v>4128</v>
      </c>
      <c r="W5083" s="259">
        <v>3525805</v>
      </c>
    </row>
    <row r="5084" spans="21:23">
      <c r="U5084" s="259" t="s">
        <v>83</v>
      </c>
      <c r="V5084" s="259" t="s">
        <v>4134</v>
      </c>
      <c r="W5084" s="259">
        <v>3525854</v>
      </c>
    </row>
    <row r="5085" spans="21:23">
      <c r="U5085" s="259" t="s">
        <v>83</v>
      </c>
      <c r="V5085" s="259" t="s">
        <v>4139</v>
      </c>
      <c r="W5085" s="259">
        <v>3525904</v>
      </c>
    </row>
    <row r="5086" spans="21:23">
      <c r="U5086" s="259" t="s">
        <v>83</v>
      </c>
      <c r="V5086" s="259" t="s">
        <v>4144</v>
      </c>
      <c r="W5086" s="259">
        <v>3526001</v>
      </c>
    </row>
    <row r="5087" spans="21:23">
      <c r="U5087" s="259" t="s">
        <v>83</v>
      </c>
      <c r="V5087" s="259" t="s">
        <v>4149</v>
      </c>
      <c r="W5087" s="259">
        <v>3526100</v>
      </c>
    </row>
    <row r="5088" spans="21:23">
      <c r="U5088" s="259" t="s">
        <v>83</v>
      </c>
      <c r="V5088" s="259" t="s">
        <v>4154</v>
      </c>
      <c r="W5088" s="259">
        <v>3526209</v>
      </c>
    </row>
    <row r="5089" spans="21:23">
      <c r="U5089" s="259" t="s">
        <v>83</v>
      </c>
      <c r="V5089" s="259" t="s">
        <v>4159</v>
      </c>
      <c r="W5089" s="259">
        <v>3526308</v>
      </c>
    </row>
    <row r="5090" spans="21:23">
      <c r="U5090" s="259" t="s">
        <v>83</v>
      </c>
      <c r="V5090" s="259" t="s">
        <v>4164</v>
      </c>
      <c r="W5090" s="259">
        <v>3526407</v>
      </c>
    </row>
    <row r="5091" spans="21:23">
      <c r="U5091" s="259" t="s">
        <v>83</v>
      </c>
      <c r="V5091" s="259" t="s">
        <v>4169</v>
      </c>
      <c r="W5091" s="259">
        <v>3526506</v>
      </c>
    </row>
    <row r="5092" spans="21:23">
      <c r="U5092" s="259" t="s">
        <v>83</v>
      </c>
      <c r="V5092" s="259" t="s">
        <v>4174</v>
      </c>
      <c r="W5092" s="259">
        <v>3526605</v>
      </c>
    </row>
    <row r="5093" spans="21:23">
      <c r="U5093" s="259" t="s">
        <v>83</v>
      </c>
      <c r="V5093" s="259" t="s">
        <v>4179</v>
      </c>
      <c r="W5093" s="259">
        <v>3526704</v>
      </c>
    </row>
    <row r="5094" spans="21:23">
      <c r="U5094" s="259" t="s">
        <v>83</v>
      </c>
      <c r="V5094" s="259" t="s">
        <v>4184</v>
      </c>
      <c r="W5094" s="259">
        <v>3526803</v>
      </c>
    </row>
    <row r="5095" spans="21:23">
      <c r="U5095" s="259" t="s">
        <v>83</v>
      </c>
      <c r="V5095" s="259" t="s">
        <v>4189</v>
      </c>
      <c r="W5095" s="259">
        <v>3526902</v>
      </c>
    </row>
    <row r="5096" spans="21:23">
      <c r="U5096" s="259" t="s">
        <v>83</v>
      </c>
      <c r="V5096" s="259" t="s">
        <v>4193</v>
      </c>
      <c r="W5096" s="259">
        <v>3527009</v>
      </c>
    </row>
    <row r="5097" spans="21:23">
      <c r="U5097" s="259" t="s">
        <v>83</v>
      </c>
      <c r="V5097" s="259" t="s">
        <v>4198</v>
      </c>
      <c r="W5097" s="259">
        <v>3527108</v>
      </c>
    </row>
    <row r="5098" spans="21:23">
      <c r="U5098" s="259" t="s">
        <v>83</v>
      </c>
      <c r="V5098" s="259" t="s">
        <v>4203</v>
      </c>
      <c r="W5098" s="259">
        <v>3527207</v>
      </c>
    </row>
    <row r="5099" spans="21:23">
      <c r="U5099" s="259" t="s">
        <v>83</v>
      </c>
      <c r="V5099" s="259" t="s">
        <v>4208</v>
      </c>
      <c r="W5099" s="259">
        <v>3527256</v>
      </c>
    </row>
    <row r="5100" spans="21:23">
      <c r="U5100" s="259" t="s">
        <v>83</v>
      </c>
      <c r="V5100" s="259" t="s">
        <v>4213</v>
      </c>
      <c r="W5100" s="259">
        <v>3527306</v>
      </c>
    </row>
    <row r="5101" spans="21:23">
      <c r="U5101" s="259" t="s">
        <v>83</v>
      </c>
      <c r="V5101" s="259" t="s">
        <v>4217</v>
      </c>
      <c r="W5101" s="259">
        <v>3527405</v>
      </c>
    </row>
    <row r="5102" spans="21:23">
      <c r="U5102" s="259" t="s">
        <v>83</v>
      </c>
      <c r="V5102" s="259" t="s">
        <v>4222</v>
      </c>
      <c r="W5102" s="259">
        <v>3527504</v>
      </c>
    </row>
    <row r="5103" spans="21:23">
      <c r="U5103" s="259" t="s">
        <v>83</v>
      </c>
      <c r="V5103" s="259" t="s">
        <v>4226</v>
      </c>
      <c r="W5103" s="259">
        <v>3527603</v>
      </c>
    </row>
    <row r="5104" spans="21:23">
      <c r="U5104" s="259" t="s">
        <v>83</v>
      </c>
      <c r="V5104" s="259" t="s">
        <v>4231</v>
      </c>
      <c r="W5104" s="259">
        <v>3527702</v>
      </c>
    </row>
    <row r="5105" spans="21:23">
      <c r="U5105" s="259" t="s">
        <v>83</v>
      </c>
      <c r="V5105" s="259" t="s">
        <v>4236</v>
      </c>
      <c r="W5105" s="259">
        <v>3527801</v>
      </c>
    </row>
    <row r="5106" spans="21:23">
      <c r="U5106" s="259" t="s">
        <v>83</v>
      </c>
      <c r="V5106" s="259" t="s">
        <v>4240</v>
      </c>
      <c r="W5106" s="259">
        <v>3527900</v>
      </c>
    </row>
    <row r="5107" spans="21:23">
      <c r="U5107" s="259" t="s">
        <v>83</v>
      </c>
      <c r="V5107" s="259" t="s">
        <v>4245</v>
      </c>
      <c r="W5107" s="259">
        <v>3528007</v>
      </c>
    </row>
    <row r="5108" spans="21:23">
      <c r="U5108" s="259" t="s">
        <v>83</v>
      </c>
      <c r="V5108" s="259" t="s">
        <v>4250</v>
      </c>
      <c r="W5108" s="259">
        <v>3528106</v>
      </c>
    </row>
    <row r="5109" spans="21:23">
      <c r="U5109" s="259" t="s">
        <v>83</v>
      </c>
      <c r="V5109" s="259" t="s">
        <v>4254</v>
      </c>
      <c r="W5109" s="259">
        <v>3528205</v>
      </c>
    </row>
    <row r="5110" spans="21:23">
      <c r="U5110" s="259" t="s">
        <v>83</v>
      </c>
      <c r="V5110" s="259" t="s">
        <v>4258</v>
      </c>
      <c r="W5110" s="259">
        <v>3528304</v>
      </c>
    </row>
    <row r="5111" spans="21:23">
      <c r="U5111" s="259" t="s">
        <v>83</v>
      </c>
      <c r="V5111" s="259" t="s">
        <v>4263</v>
      </c>
      <c r="W5111" s="259">
        <v>3528403</v>
      </c>
    </row>
    <row r="5112" spans="21:23">
      <c r="U5112" s="259" t="s">
        <v>83</v>
      </c>
      <c r="V5112" s="259" t="s">
        <v>4268</v>
      </c>
      <c r="W5112" s="259">
        <v>3528502</v>
      </c>
    </row>
    <row r="5113" spans="21:23">
      <c r="U5113" s="259" t="s">
        <v>83</v>
      </c>
      <c r="V5113" s="259" t="s">
        <v>4273</v>
      </c>
      <c r="W5113" s="259">
        <v>3528601</v>
      </c>
    </row>
    <row r="5114" spans="21:23">
      <c r="U5114" s="259" t="s">
        <v>83</v>
      </c>
      <c r="V5114" s="259" t="s">
        <v>4276</v>
      </c>
      <c r="W5114" s="259">
        <v>3528700</v>
      </c>
    </row>
    <row r="5115" spans="21:23">
      <c r="U5115" s="259" t="s">
        <v>83</v>
      </c>
      <c r="V5115" s="259" t="s">
        <v>4280</v>
      </c>
      <c r="W5115" s="259">
        <v>3528809</v>
      </c>
    </row>
    <row r="5116" spans="21:23">
      <c r="U5116" s="259" t="s">
        <v>83</v>
      </c>
      <c r="V5116" s="259" t="s">
        <v>4285</v>
      </c>
      <c r="W5116" s="259">
        <v>3528858</v>
      </c>
    </row>
    <row r="5117" spans="21:23">
      <c r="U5117" s="259" t="s">
        <v>83</v>
      </c>
      <c r="V5117" s="259" t="s">
        <v>4290</v>
      </c>
      <c r="W5117" s="259">
        <v>3528908</v>
      </c>
    </row>
    <row r="5118" spans="21:23">
      <c r="U5118" s="259" t="s">
        <v>83</v>
      </c>
      <c r="V5118" s="259" t="s">
        <v>4295</v>
      </c>
      <c r="W5118" s="259">
        <v>3529005</v>
      </c>
    </row>
    <row r="5119" spans="21:23">
      <c r="U5119" s="259" t="s">
        <v>83</v>
      </c>
      <c r="V5119" s="259" t="s">
        <v>4300</v>
      </c>
      <c r="W5119" s="259">
        <v>3529104</v>
      </c>
    </row>
    <row r="5120" spans="21:23">
      <c r="U5120" s="259" t="s">
        <v>83</v>
      </c>
      <c r="V5120" s="259" t="s">
        <v>4305</v>
      </c>
      <c r="W5120" s="259">
        <v>3529203</v>
      </c>
    </row>
    <row r="5121" spans="21:23">
      <c r="U5121" s="259" t="s">
        <v>83</v>
      </c>
      <c r="V5121" s="259" t="s">
        <v>4310</v>
      </c>
      <c r="W5121" s="259">
        <v>3529302</v>
      </c>
    </row>
    <row r="5122" spans="21:23">
      <c r="U5122" s="259" t="s">
        <v>83</v>
      </c>
      <c r="V5122" s="259" t="s">
        <v>4315</v>
      </c>
      <c r="W5122" s="259">
        <v>3529401</v>
      </c>
    </row>
    <row r="5123" spans="21:23">
      <c r="U5123" s="259" t="s">
        <v>83</v>
      </c>
      <c r="V5123" s="259" t="s">
        <v>4319</v>
      </c>
      <c r="W5123" s="259">
        <v>3529500</v>
      </c>
    </row>
    <row r="5124" spans="21:23">
      <c r="U5124" s="259" t="s">
        <v>83</v>
      </c>
      <c r="V5124" s="259" t="s">
        <v>4324</v>
      </c>
      <c r="W5124" s="259">
        <v>3529609</v>
      </c>
    </row>
    <row r="5125" spans="21:23">
      <c r="U5125" s="259" t="s">
        <v>83</v>
      </c>
      <c r="V5125" s="259" t="s">
        <v>4329</v>
      </c>
      <c r="W5125" s="259">
        <v>3529658</v>
      </c>
    </row>
    <row r="5126" spans="21:23">
      <c r="U5126" s="259" t="s">
        <v>83</v>
      </c>
      <c r="V5126" s="259" t="s">
        <v>4334</v>
      </c>
      <c r="W5126" s="259">
        <v>3529708</v>
      </c>
    </row>
    <row r="5127" spans="21:23">
      <c r="U5127" s="259" t="s">
        <v>83</v>
      </c>
      <c r="V5127" s="259" t="s">
        <v>4339</v>
      </c>
      <c r="W5127" s="259">
        <v>3529807</v>
      </c>
    </row>
    <row r="5128" spans="21:23">
      <c r="U5128" s="259" t="s">
        <v>83</v>
      </c>
      <c r="V5128" s="259" t="s">
        <v>4344</v>
      </c>
      <c r="W5128" s="259">
        <v>3530003</v>
      </c>
    </row>
    <row r="5129" spans="21:23">
      <c r="U5129" s="259" t="s">
        <v>83</v>
      </c>
      <c r="V5129" s="259" t="s">
        <v>4349</v>
      </c>
      <c r="W5129" s="259">
        <v>3529906</v>
      </c>
    </row>
    <row r="5130" spans="21:23">
      <c r="U5130" s="259" t="s">
        <v>83</v>
      </c>
      <c r="V5130" s="259" t="s">
        <v>4353</v>
      </c>
      <c r="W5130" s="259">
        <v>3530102</v>
      </c>
    </row>
    <row r="5131" spans="21:23">
      <c r="U5131" s="259" t="s">
        <v>83</v>
      </c>
      <c r="V5131" s="259" t="s">
        <v>4357</v>
      </c>
      <c r="W5131" s="259">
        <v>3530201</v>
      </c>
    </row>
    <row r="5132" spans="21:23">
      <c r="U5132" s="259" t="s">
        <v>83</v>
      </c>
      <c r="V5132" s="259" t="s">
        <v>4361</v>
      </c>
      <c r="W5132" s="259">
        <v>3530300</v>
      </c>
    </row>
    <row r="5133" spans="21:23">
      <c r="U5133" s="259" t="s">
        <v>83</v>
      </c>
      <c r="V5133" s="259" t="s">
        <v>4366</v>
      </c>
      <c r="W5133" s="259">
        <v>3530409</v>
      </c>
    </row>
    <row r="5134" spans="21:23">
      <c r="U5134" s="259" t="s">
        <v>83</v>
      </c>
      <c r="V5134" s="259" t="s">
        <v>4370</v>
      </c>
      <c r="W5134" s="259">
        <v>3530508</v>
      </c>
    </row>
    <row r="5135" spans="21:23">
      <c r="U5135" s="259" t="s">
        <v>83</v>
      </c>
      <c r="V5135" s="259" t="s">
        <v>4375</v>
      </c>
      <c r="W5135" s="259">
        <v>3530607</v>
      </c>
    </row>
    <row r="5136" spans="21:23">
      <c r="U5136" s="259" t="s">
        <v>83</v>
      </c>
      <c r="V5136" s="259" t="s">
        <v>4379</v>
      </c>
      <c r="W5136" s="259">
        <v>3530706</v>
      </c>
    </row>
    <row r="5137" spans="21:23">
      <c r="U5137" s="259" t="s">
        <v>83</v>
      </c>
      <c r="V5137" s="259" t="s">
        <v>4384</v>
      </c>
      <c r="W5137" s="259">
        <v>3530805</v>
      </c>
    </row>
    <row r="5138" spans="21:23">
      <c r="U5138" s="259" t="s">
        <v>83</v>
      </c>
      <c r="V5138" s="259" t="s">
        <v>4389</v>
      </c>
      <c r="W5138" s="259">
        <v>3530904</v>
      </c>
    </row>
    <row r="5139" spans="21:23">
      <c r="U5139" s="259" t="s">
        <v>83</v>
      </c>
      <c r="V5139" s="259" t="s">
        <v>4393</v>
      </c>
      <c r="W5139" s="259">
        <v>3531001</v>
      </c>
    </row>
    <row r="5140" spans="21:23">
      <c r="U5140" s="259" t="s">
        <v>83</v>
      </c>
      <c r="V5140" s="259" t="s">
        <v>4398</v>
      </c>
      <c r="W5140" s="259">
        <v>3531100</v>
      </c>
    </row>
    <row r="5141" spans="21:23">
      <c r="U5141" s="259" t="s">
        <v>83</v>
      </c>
      <c r="V5141" s="259" t="s">
        <v>4403</v>
      </c>
      <c r="W5141" s="259">
        <v>3531209</v>
      </c>
    </row>
    <row r="5142" spans="21:23">
      <c r="U5142" s="259" t="s">
        <v>83</v>
      </c>
      <c r="V5142" s="259" t="s">
        <v>4407</v>
      </c>
      <c r="W5142" s="259">
        <v>3531308</v>
      </c>
    </row>
    <row r="5143" spans="21:23">
      <c r="U5143" s="259" t="s">
        <v>83</v>
      </c>
      <c r="V5143" s="259" t="s">
        <v>4412</v>
      </c>
      <c r="W5143" s="259">
        <v>3531407</v>
      </c>
    </row>
    <row r="5144" spans="21:23">
      <c r="U5144" s="259" t="s">
        <v>83</v>
      </c>
      <c r="V5144" s="259" t="s">
        <v>4417</v>
      </c>
      <c r="W5144" s="259">
        <v>3531506</v>
      </c>
    </row>
    <row r="5145" spans="21:23">
      <c r="U5145" s="259" t="s">
        <v>83</v>
      </c>
      <c r="V5145" s="259" t="s">
        <v>3152</v>
      </c>
      <c r="W5145" s="259">
        <v>3531605</v>
      </c>
    </row>
    <row r="5146" spans="21:23">
      <c r="U5146" s="259" t="s">
        <v>83</v>
      </c>
      <c r="V5146" s="259" t="s">
        <v>4426</v>
      </c>
      <c r="W5146" s="259">
        <v>3531803</v>
      </c>
    </row>
    <row r="5147" spans="21:23">
      <c r="U5147" s="259" t="s">
        <v>83</v>
      </c>
      <c r="V5147" s="259" t="s">
        <v>4431</v>
      </c>
      <c r="W5147" s="259">
        <v>3531704</v>
      </c>
    </row>
    <row r="5148" spans="21:23">
      <c r="U5148" s="259" t="s">
        <v>83</v>
      </c>
      <c r="V5148" s="259" t="s">
        <v>4436</v>
      </c>
      <c r="W5148" s="259">
        <v>3531902</v>
      </c>
    </row>
    <row r="5149" spans="21:23">
      <c r="U5149" s="259" t="s">
        <v>83</v>
      </c>
      <c r="V5149" s="259" t="s">
        <v>4440</v>
      </c>
      <c r="W5149" s="259">
        <v>3532009</v>
      </c>
    </row>
    <row r="5150" spans="21:23">
      <c r="U5150" s="259" t="s">
        <v>83</v>
      </c>
      <c r="V5150" s="259" t="s">
        <v>4445</v>
      </c>
      <c r="W5150" s="259">
        <v>3532058</v>
      </c>
    </row>
    <row r="5151" spans="21:23">
      <c r="U5151" s="259" t="s">
        <v>83</v>
      </c>
      <c r="V5151" s="259" t="s">
        <v>4450</v>
      </c>
      <c r="W5151" s="259">
        <v>3532108</v>
      </c>
    </row>
    <row r="5152" spans="21:23">
      <c r="U5152" s="259" t="s">
        <v>83</v>
      </c>
      <c r="V5152" s="259" t="s">
        <v>4455</v>
      </c>
      <c r="W5152" s="259">
        <v>3532157</v>
      </c>
    </row>
    <row r="5153" spans="21:23">
      <c r="U5153" s="259" t="s">
        <v>83</v>
      </c>
      <c r="V5153" s="259" t="s">
        <v>4460</v>
      </c>
      <c r="W5153" s="259">
        <v>3532207</v>
      </c>
    </row>
    <row r="5154" spans="21:23">
      <c r="U5154" s="259" t="s">
        <v>83</v>
      </c>
      <c r="V5154" s="259" t="s">
        <v>4465</v>
      </c>
      <c r="W5154" s="259">
        <v>3532306</v>
      </c>
    </row>
    <row r="5155" spans="21:23">
      <c r="U5155" s="259" t="s">
        <v>83</v>
      </c>
      <c r="V5155" s="259" t="s">
        <v>4469</v>
      </c>
      <c r="W5155" s="259">
        <v>3532405</v>
      </c>
    </row>
    <row r="5156" spans="21:23">
      <c r="U5156" s="259" t="s">
        <v>83</v>
      </c>
      <c r="V5156" s="259" t="s">
        <v>4474</v>
      </c>
      <c r="W5156" s="259">
        <v>3532504</v>
      </c>
    </row>
    <row r="5157" spans="21:23">
      <c r="U5157" s="259" t="s">
        <v>83</v>
      </c>
      <c r="V5157" s="259" t="s">
        <v>4479</v>
      </c>
      <c r="W5157" s="259">
        <v>3532603</v>
      </c>
    </row>
    <row r="5158" spans="21:23">
      <c r="U5158" s="259" t="s">
        <v>83</v>
      </c>
      <c r="V5158" s="259" t="s">
        <v>4484</v>
      </c>
      <c r="W5158" s="259">
        <v>3532702</v>
      </c>
    </row>
    <row r="5159" spans="21:23">
      <c r="U5159" s="259" t="s">
        <v>83</v>
      </c>
      <c r="V5159" s="259" t="s">
        <v>4489</v>
      </c>
      <c r="W5159" s="259">
        <v>3532801</v>
      </c>
    </row>
    <row r="5160" spans="21:23">
      <c r="U5160" s="259" t="s">
        <v>83</v>
      </c>
      <c r="V5160" s="259" t="s">
        <v>4494</v>
      </c>
      <c r="W5160" s="259">
        <v>3532827</v>
      </c>
    </row>
    <row r="5161" spans="21:23">
      <c r="U5161" s="259" t="s">
        <v>83</v>
      </c>
      <c r="V5161" s="259" t="s">
        <v>4499</v>
      </c>
      <c r="W5161" s="259">
        <v>3532843</v>
      </c>
    </row>
    <row r="5162" spans="21:23">
      <c r="U5162" s="259" t="s">
        <v>83</v>
      </c>
      <c r="V5162" s="259" t="s">
        <v>4504</v>
      </c>
      <c r="W5162" s="259">
        <v>3532868</v>
      </c>
    </row>
    <row r="5163" spans="21:23">
      <c r="U5163" s="259" t="s">
        <v>83</v>
      </c>
      <c r="V5163" s="259" t="s">
        <v>4509</v>
      </c>
      <c r="W5163" s="259">
        <v>3532900</v>
      </c>
    </row>
    <row r="5164" spans="21:23">
      <c r="U5164" s="259" t="s">
        <v>83</v>
      </c>
      <c r="V5164" s="259" t="s">
        <v>4513</v>
      </c>
      <c r="W5164" s="259">
        <v>3533007</v>
      </c>
    </row>
    <row r="5165" spans="21:23">
      <c r="U5165" s="259" t="s">
        <v>83</v>
      </c>
      <c r="V5165" s="259" t="s">
        <v>4518</v>
      </c>
      <c r="W5165" s="259">
        <v>3533106</v>
      </c>
    </row>
    <row r="5166" spans="21:23">
      <c r="U5166" s="259" t="s">
        <v>83</v>
      </c>
      <c r="V5166" s="259" t="s">
        <v>4523</v>
      </c>
      <c r="W5166" s="259">
        <v>3533205</v>
      </c>
    </row>
    <row r="5167" spans="21:23">
      <c r="U5167" s="259" t="s">
        <v>83</v>
      </c>
      <c r="V5167" s="259" t="s">
        <v>4528</v>
      </c>
      <c r="W5167" s="259">
        <v>3533304</v>
      </c>
    </row>
    <row r="5168" spans="21:23">
      <c r="U5168" s="259" t="s">
        <v>83</v>
      </c>
      <c r="V5168" s="259" t="s">
        <v>4533</v>
      </c>
      <c r="W5168" s="259">
        <v>3533403</v>
      </c>
    </row>
    <row r="5169" spans="21:23">
      <c r="U5169" s="259" t="s">
        <v>83</v>
      </c>
      <c r="V5169" s="259" t="s">
        <v>4537</v>
      </c>
      <c r="W5169" s="259">
        <v>3533254</v>
      </c>
    </row>
    <row r="5170" spans="21:23">
      <c r="U5170" s="259" t="s">
        <v>83</v>
      </c>
      <c r="V5170" s="259" t="s">
        <v>3243</v>
      </c>
      <c r="W5170" s="259">
        <v>3533502</v>
      </c>
    </row>
    <row r="5171" spans="21:23">
      <c r="U5171" s="259" t="s">
        <v>83</v>
      </c>
      <c r="V5171" s="259" t="s">
        <v>4546</v>
      </c>
      <c r="W5171" s="259">
        <v>3533601</v>
      </c>
    </row>
    <row r="5172" spans="21:23">
      <c r="U5172" s="259" t="s">
        <v>83</v>
      </c>
      <c r="V5172" s="259" t="s">
        <v>4551</v>
      </c>
      <c r="W5172" s="259">
        <v>3533700</v>
      </c>
    </row>
    <row r="5173" spans="21:23">
      <c r="U5173" s="259" t="s">
        <v>83</v>
      </c>
      <c r="V5173" s="259" t="s">
        <v>4556</v>
      </c>
      <c r="W5173" s="259">
        <v>3533809</v>
      </c>
    </row>
    <row r="5174" spans="21:23">
      <c r="U5174" s="259" t="s">
        <v>83</v>
      </c>
      <c r="V5174" s="259" t="s">
        <v>4561</v>
      </c>
      <c r="W5174" s="259">
        <v>3533908</v>
      </c>
    </row>
    <row r="5175" spans="21:23">
      <c r="U5175" s="259" t="s">
        <v>83</v>
      </c>
      <c r="V5175" s="259" t="s">
        <v>4564</v>
      </c>
      <c r="W5175" s="259">
        <v>3534005</v>
      </c>
    </row>
    <row r="5176" spans="21:23">
      <c r="U5176" s="259" t="s">
        <v>83</v>
      </c>
      <c r="V5176" s="259" t="s">
        <v>4568</v>
      </c>
      <c r="W5176" s="259">
        <v>3534104</v>
      </c>
    </row>
    <row r="5177" spans="21:23">
      <c r="U5177" s="259" t="s">
        <v>83</v>
      </c>
      <c r="V5177" s="259" t="s">
        <v>4573</v>
      </c>
      <c r="W5177" s="259">
        <v>3534203</v>
      </c>
    </row>
    <row r="5178" spans="21:23">
      <c r="U5178" s="259" t="s">
        <v>83</v>
      </c>
      <c r="V5178" s="259" t="s">
        <v>4578</v>
      </c>
      <c r="W5178" s="259">
        <v>3534302</v>
      </c>
    </row>
    <row r="5179" spans="21:23">
      <c r="U5179" s="259" t="s">
        <v>83</v>
      </c>
      <c r="V5179" s="259" t="s">
        <v>4583</v>
      </c>
      <c r="W5179" s="259">
        <v>3534401</v>
      </c>
    </row>
    <row r="5180" spans="21:23">
      <c r="U5180" s="259" t="s">
        <v>83</v>
      </c>
      <c r="V5180" s="259" t="s">
        <v>4588</v>
      </c>
      <c r="W5180" s="259">
        <v>3534500</v>
      </c>
    </row>
    <row r="5181" spans="21:23">
      <c r="U5181" s="259" t="s">
        <v>83</v>
      </c>
      <c r="V5181" s="259" t="s">
        <v>4592</v>
      </c>
      <c r="W5181" s="259">
        <v>3534609</v>
      </c>
    </row>
    <row r="5182" spans="21:23">
      <c r="U5182" s="259" t="s">
        <v>83</v>
      </c>
      <c r="V5182" s="259" t="s">
        <v>4597</v>
      </c>
      <c r="W5182" s="259">
        <v>3534708</v>
      </c>
    </row>
    <row r="5183" spans="21:23">
      <c r="U5183" s="259" t="s">
        <v>83</v>
      </c>
      <c r="V5183" s="259" t="s">
        <v>3286</v>
      </c>
      <c r="W5183" s="259">
        <v>3534807</v>
      </c>
    </row>
    <row r="5184" spans="21:23">
      <c r="U5184" s="259" t="s">
        <v>83</v>
      </c>
      <c r="V5184" s="259" t="s">
        <v>4605</v>
      </c>
      <c r="W5184" s="259">
        <v>3534757</v>
      </c>
    </row>
    <row r="5185" spans="21:23">
      <c r="U5185" s="259" t="s">
        <v>83</v>
      </c>
      <c r="V5185" s="259" t="s">
        <v>4610</v>
      </c>
      <c r="W5185" s="259">
        <v>3534906</v>
      </c>
    </row>
    <row r="5186" spans="21:23">
      <c r="U5186" s="259" t="s">
        <v>83</v>
      </c>
      <c r="V5186" s="259" t="s">
        <v>1569</v>
      </c>
      <c r="W5186" s="259">
        <v>3535002</v>
      </c>
    </row>
    <row r="5187" spans="21:23">
      <c r="U5187" s="259" t="s">
        <v>83</v>
      </c>
      <c r="V5187" s="259" t="s">
        <v>4619</v>
      </c>
      <c r="W5187" s="259">
        <v>3535101</v>
      </c>
    </row>
    <row r="5188" spans="21:23">
      <c r="U5188" s="259" t="s">
        <v>83</v>
      </c>
      <c r="V5188" s="259" t="s">
        <v>4624</v>
      </c>
      <c r="W5188" s="259">
        <v>3535200</v>
      </c>
    </row>
    <row r="5189" spans="21:23">
      <c r="U5189" s="259" t="s">
        <v>83</v>
      </c>
      <c r="V5189" s="259" t="s">
        <v>3879</v>
      </c>
      <c r="W5189" s="259">
        <v>3535309</v>
      </c>
    </row>
    <row r="5190" spans="21:23">
      <c r="U5190" s="259" t="s">
        <v>83</v>
      </c>
      <c r="V5190" s="259" t="s">
        <v>4631</v>
      </c>
      <c r="W5190" s="259">
        <v>3535408</v>
      </c>
    </row>
    <row r="5191" spans="21:23">
      <c r="U5191" s="259" t="s">
        <v>83</v>
      </c>
      <c r="V5191" s="259" t="s">
        <v>4635</v>
      </c>
      <c r="W5191" s="259">
        <v>3535507</v>
      </c>
    </row>
    <row r="5192" spans="21:23">
      <c r="U5192" s="259" t="s">
        <v>83</v>
      </c>
      <c r="V5192" s="259" t="s">
        <v>4638</v>
      </c>
      <c r="W5192" s="259">
        <v>3535606</v>
      </c>
    </row>
    <row r="5193" spans="21:23">
      <c r="U5193" s="259" t="s">
        <v>83</v>
      </c>
      <c r="V5193" s="259" t="s">
        <v>3372</v>
      </c>
      <c r="W5193" s="259">
        <v>3535705</v>
      </c>
    </row>
    <row r="5194" spans="21:23">
      <c r="U5194" s="259" t="s">
        <v>83</v>
      </c>
      <c r="V5194" s="259" t="s">
        <v>4644</v>
      </c>
      <c r="W5194" s="259">
        <v>3535804</v>
      </c>
    </row>
    <row r="5195" spans="21:23">
      <c r="U5195" s="259" t="s">
        <v>83</v>
      </c>
      <c r="V5195" s="259" t="s">
        <v>4648</v>
      </c>
      <c r="W5195" s="259">
        <v>3535903</v>
      </c>
    </row>
    <row r="5196" spans="21:23">
      <c r="U5196" s="259" t="s">
        <v>83</v>
      </c>
      <c r="V5196" s="259" t="s">
        <v>4652</v>
      </c>
      <c r="W5196" s="259">
        <v>3536000</v>
      </c>
    </row>
    <row r="5197" spans="21:23">
      <c r="U5197" s="259" t="s">
        <v>83</v>
      </c>
      <c r="V5197" s="259" t="s">
        <v>4656</v>
      </c>
      <c r="W5197" s="259">
        <v>3536109</v>
      </c>
    </row>
    <row r="5198" spans="21:23">
      <c r="U5198" s="259" t="s">
        <v>83</v>
      </c>
      <c r="V5198" s="259" t="s">
        <v>4660</v>
      </c>
      <c r="W5198" s="259">
        <v>3536208</v>
      </c>
    </row>
    <row r="5199" spans="21:23">
      <c r="U5199" s="259" t="s">
        <v>83</v>
      </c>
      <c r="V5199" s="259" t="s">
        <v>4664</v>
      </c>
      <c r="W5199" s="259">
        <v>3536257</v>
      </c>
    </row>
    <row r="5200" spans="21:23">
      <c r="U5200" s="259" t="s">
        <v>83</v>
      </c>
      <c r="V5200" s="259" t="s">
        <v>4667</v>
      </c>
      <c r="W5200" s="259">
        <v>3536307</v>
      </c>
    </row>
    <row r="5201" spans="21:23">
      <c r="U5201" s="259" t="s">
        <v>83</v>
      </c>
      <c r="V5201" s="259" t="s">
        <v>4671</v>
      </c>
      <c r="W5201" s="259">
        <v>3536406</v>
      </c>
    </row>
    <row r="5202" spans="21:23">
      <c r="U5202" s="259" t="s">
        <v>83</v>
      </c>
      <c r="V5202" s="259" t="s">
        <v>4675</v>
      </c>
      <c r="W5202" s="259">
        <v>3536505</v>
      </c>
    </row>
    <row r="5203" spans="21:23">
      <c r="U5203" s="259" t="s">
        <v>83</v>
      </c>
      <c r="V5203" s="259" t="s">
        <v>4679</v>
      </c>
      <c r="W5203" s="259">
        <v>3536570</v>
      </c>
    </row>
    <row r="5204" spans="21:23">
      <c r="U5204" s="259" t="s">
        <v>83</v>
      </c>
      <c r="V5204" s="259" t="s">
        <v>4683</v>
      </c>
      <c r="W5204" s="259">
        <v>3536604</v>
      </c>
    </row>
    <row r="5205" spans="21:23">
      <c r="U5205" s="259" t="s">
        <v>83</v>
      </c>
      <c r="V5205" s="259" t="s">
        <v>4687</v>
      </c>
      <c r="W5205" s="259">
        <v>3536703</v>
      </c>
    </row>
    <row r="5206" spans="21:23">
      <c r="U5206" s="259" t="s">
        <v>83</v>
      </c>
      <c r="V5206" s="259" t="s">
        <v>4691</v>
      </c>
      <c r="W5206" s="259">
        <v>3536802</v>
      </c>
    </row>
    <row r="5207" spans="21:23">
      <c r="U5207" s="259" t="s">
        <v>83</v>
      </c>
      <c r="V5207" s="259" t="s">
        <v>4694</v>
      </c>
      <c r="W5207" s="259">
        <v>3536901</v>
      </c>
    </row>
    <row r="5208" spans="21:23">
      <c r="U5208" s="259" t="s">
        <v>83</v>
      </c>
      <c r="V5208" s="259" t="s">
        <v>4697</v>
      </c>
      <c r="W5208" s="259">
        <v>3537008</v>
      </c>
    </row>
    <row r="5209" spans="21:23">
      <c r="U5209" s="259" t="s">
        <v>83</v>
      </c>
      <c r="V5209" s="259" t="s">
        <v>4700</v>
      </c>
      <c r="W5209" s="259">
        <v>3537107</v>
      </c>
    </row>
    <row r="5210" spans="21:23">
      <c r="U5210" s="259" t="s">
        <v>83</v>
      </c>
      <c r="V5210" s="259" t="s">
        <v>4702</v>
      </c>
      <c r="W5210" s="259">
        <v>3537156</v>
      </c>
    </row>
    <row r="5211" spans="21:23">
      <c r="U5211" s="259" t="s">
        <v>83</v>
      </c>
      <c r="V5211" s="259" t="s">
        <v>4705</v>
      </c>
      <c r="W5211" s="259">
        <v>3537206</v>
      </c>
    </row>
    <row r="5212" spans="21:23">
      <c r="U5212" s="259" t="s">
        <v>83</v>
      </c>
      <c r="V5212" s="259" t="s">
        <v>4708</v>
      </c>
      <c r="W5212" s="259">
        <v>3537305</v>
      </c>
    </row>
    <row r="5213" spans="21:23">
      <c r="U5213" s="259" t="s">
        <v>83</v>
      </c>
      <c r="V5213" s="259" t="s">
        <v>4711</v>
      </c>
      <c r="W5213" s="259">
        <v>3537404</v>
      </c>
    </row>
    <row r="5214" spans="21:23">
      <c r="U5214" s="259" t="s">
        <v>83</v>
      </c>
      <c r="V5214" s="259" t="s">
        <v>4714</v>
      </c>
      <c r="W5214" s="259">
        <v>3537503</v>
      </c>
    </row>
    <row r="5215" spans="21:23">
      <c r="U5215" s="259" t="s">
        <v>83</v>
      </c>
      <c r="V5215" s="259" t="s">
        <v>4717</v>
      </c>
      <c r="W5215" s="259">
        <v>3537602</v>
      </c>
    </row>
    <row r="5216" spans="21:23">
      <c r="U5216" s="259" t="s">
        <v>83</v>
      </c>
      <c r="V5216" s="259" t="s">
        <v>4720</v>
      </c>
      <c r="W5216" s="259">
        <v>3537701</v>
      </c>
    </row>
    <row r="5217" spans="21:23">
      <c r="U5217" s="259" t="s">
        <v>83</v>
      </c>
      <c r="V5217" s="259" t="s">
        <v>4723</v>
      </c>
      <c r="W5217" s="259">
        <v>3537800</v>
      </c>
    </row>
    <row r="5218" spans="21:23">
      <c r="U5218" s="259" t="s">
        <v>83</v>
      </c>
      <c r="V5218" s="259" t="s">
        <v>4725</v>
      </c>
      <c r="W5218" s="259">
        <v>3537909</v>
      </c>
    </row>
    <row r="5219" spans="21:23">
      <c r="U5219" s="259" t="s">
        <v>83</v>
      </c>
      <c r="V5219" s="259" t="s">
        <v>4727</v>
      </c>
      <c r="W5219" s="259">
        <v>3538006</v>
      </c>
    </row>
    <row r="5220" spans="21:23">
      <c r="U5220" s="259" t="s">
        <v>83</v>
      </c>
      <c r="V5220" s="259" t="s">
        <v>4730</v>
      </c>
      <c r="W5220" s="259">
        <v>3538105</v>
      </c>
    </row>
    <row r="5221" spans="21:23">
      <c r="U5221" s="259" t="s">
        <v>83</v>
      </c>
      <c r="V5221" s="259" t="s">
        <v>3459</v>
      </c>
      <c r="W5221" s="259">
        <v>3538204</v>
      </c>
    </row>
    <row r="5222" spans="21:23">
      <c r="U5222" s="259" t="s">
        <v>83</v>
      </c>
      <c r="V5222" s="259" t="s">
        <v>4735</v>
      </c>
      <c r="W5222" s="259">
        <v>3538303</v>
      </c>
    </row>
    <row r="5223" spans="21:23">
      <c r="U5223" s="259" t="s">
        <v>83</v>
      </c>
      <c r="V5223" s="259" t="s">
        <v>4737</v>
      </c>
      <c r="W5223" s="259">
        <v>3538501</v>
      </c>
    </row>
    <row r="5224" spans="21:23">
      <c r="U5224" s="259" t="s">
        <v>83</v>
      </c>
      <c r="V5224" s="259" t="s">
        <v>4740</v>
      </c>
      <c r="W5224" s="259">
        <v>3538600</v>
      </c>
    </row>
    <row r="5225" spans="21:23">
      <c r="U5225" s="259" t="s">
        <v>83</v>
      </c>
      <c r="V5225" s="259" t="s">
        <v>4742</v>
      </c>
      <c r="W5225" s="259">
        <v>3538709</v>
      </c>
    </row>
    <row r="5226" spans="21:23">
      <c r="U5226" s="259" t="s">
        <v>83</v>
      </c>
      <c r="V5226" s="259" t="s">
        <v>4744</v>
      </c>
      <c r="W5226" s="259">
        <v>3538808</v>
      </c>
    </row>
    <row r="5227" spans="21:23">
      <c r="U5227" s="259" t="s">
        <v>83</v>
      </c>
      <c r="V5227" s="259" t="s">
        <v>4747</v>
      </c>
      <c r="W5227" s="259">
        <v>3538907</v>
      </c>
    </row>
    <row r="5228" spans="21:23">
      <c r="U5228" s="259" t="s">
        <v>83</v>
      </c>
      <c r="V5228" s="259" t="s">
        <v>4749</v>
      </c>
      <c r="W5228" s="259">
        <v>3539004</v>
      </c>
    </row>
    <row r="5229" spans="21:23">
      <c r="U5229" s="259" t="s">
        <v>83</v>
      </c>
      <c r="V5229" s="259" t="s">
        <v>4752</v>
      </c>
      <c r="W5229" s="259">
        <v>3539103</v>
      </c>
    </row>
    <row r="5230" spans="21:23">
      <c r="U5230" s="259" t="s">
        <v>83</v>
      </c>
      <c r="V5230" s="259" t="s">
        <v>4755</v>
      </c>
      <c r="W5230" s="259">
        <v>3539202</v>
      </c>
    </row>
    <row r="5231" spans="21:23">
      <c r="U5231" s="259" t="s">
        <v>83</v>
      </c>
      <c r="V5231" s="259" t="s">
        <v>4758</v>
      </c>
      <c r="W5231" s="259">
        <v>3539301</v>
      </c>
    </row>
    <row r="5232" spans="21:23">
      <c r="U5232" s="259" t="s">
        <v>83</v>
      </c>
      <c r="V5232" s="259" t="s">
        <v>4761</v>
      </c>
      <c r="W5232" s="259">
        <v>3539400</v>
      </c>
    </row>
    <row r="5233" spans="21:23">
      <c r="U5233" s="259" t="s">
        <v>83</v>
      </c>
      <c r="V5233" s="259" t="s">
        <v>4011</v>
      </c>
      <c r="W5233" s="259">
        <v>3539509</v>
      </c>
    </row>
    <row r="5234" spans="21:23">
      <c r="U5234" s="259" t="s">
        <v>83</v>
      </c>
      <c r="V5234" s="259" t="s">
        <v>4022</v>
      </c>
      <c r="W5234" s="259">
        <v>3539608</v>
      </c>
    </row>
    <row r="5235" spans="21:23">
      <c r="U5235" s="259" t="s">
        <v>83</v>
      </c>
      <c r="V5235" s="259" t="s">
        <v>4767</v>
      </c>
      <c r="W5235" s="259">
        <v>3539707</v>
      </c>
    </row>
    <row r="5236" spans="21:23">
      <c r="U5236" s="259" t="s">
        <v>83</v>
      </c>
      <c r="V5236" s="259" t="s">
        <v>4770</v>
      </c>
      <c r="W5236" s="259">
        <v>3539806</v>
      </c>
    </row>
    <row r="5237" spans="21:23">
      <c r="U5237" s="259" t="s">
        <v>83</v>
      </c>
      <c r="V5237" s="259" t="s">
        <v>4773</v>
      </c>
      <c r="W5237" s="259">
        <v>3539905</v>
      </c>
    </row>
    <row r="5238" spans="21:23">
      <c r="U5238" s="259" t="s">
        <v>83</v>
      </c>
      <c r="V5238" s="259" t="s">
        <v>4776</v>
      </c>
      <c r="W5238" s="259">
        <v>3540002</v>
      </c>
    </row>
    <row r="5239" spans="21:23">
      <c r="U5239" s="259" t="s">
        <v>83</v>
      </c>
      <c r="V5239" s="259" t="s">
        <v>4779</v>
      </c>
      <c r="W5239" s="259">
        <v>3540101</v>
      </c>
    </row>
    <row r="5240" spans="21:23">
      <c r="U5240" s="259" t="s">
        <v>83</v>
      </c>
      <c r="V5240" s="259" t="s">
        <v>4782</v>
      </c>
      <c r="W5240" s="259">
        <v>3540200</v>
      </c>
    </row>
    <row r="5241" spans="21:23">
      <c r="U5241" s="259" t="s">
        <v>83</v>
      </c>
      <c r="V5241" s="259" t="s">
        <v>4785</v>
      </c>
      <c r="W5241" s="259">
        <v>3540259</v>
      </c>
    </row>
    <row r="5242" spans="21:23">
      <c r="U5242" s="259" t="s">
        <v>83</v>
      </c>
      <c r="V5242" s="259" t="s">
        <v>4788</v>
      </c>
      <c r="W5242" s="259">
        <v>3540309</v>
      </c>
    </row>
    <row r="5243" spans="21:23">
      <c r="U5243" s="259" t="s">
        <v>83</v>
      </c>
      <c r="V5243" s="259" t="s">
        <v>4791</v>
      </c>
      <c r="W5243" s="259">
        <v>3540408</v>
      </c>
    </row>
    <row r="5244" spans="21:23">
      <c r="U5244" s="259" t="s">
        <v>83</v>
      </c>
      <c r="V5244" s="259" t="s">
        <v>4794</v>
      </c>
      <c r="W5244" s="259">
        <v>3540507</v>
      </c>
    </row>
    <row r="5245" spans="21:23">
      <c r="U5245" s="259" t="s">
        <v>83</v>
      </c>
      <c r="V5245" s="259" t="s">
        <v>4797</v>
      </c>
      <c r="W5245" s="259">
        <v>3540606</v>
      </c>
    </row>
    <row r="5246" spans="21:23">
      <c r="U5246" s="259" t="s">
        <v>83</v>
      </c>
      <c r="V5246" s="259" t="s">
        <v>4800</v>
      </c>
      <c r="W5246" s="259">
        <v>3540705</v>
      </c>
    </row>
    <row r="5247" spans="21:23">
      <c r="U5247" s="259" t="s">
        <v>83</v>
      </c>
      <c r="V5247" s="259" t="s">
        <v>4803</v>
      </c>
      <c r="W5247" s="259">
        <v>3540754</v>
      </c>
    </row>
    <row r="5248" spans="21:23">
      <c r="U5248" s="259" t="s">
        <v>83</v>
      </c>
      <c r="V5248" s="259" t="s">
        <v>4806</v>
      </c>
      <c r="W5248" s="259">
        <v>3540804</v>
      </c>
    </row>
    <row r="5249" spans="21:23">
      <c r="U5249" s="259" t="s">
        <v>83</v>
      </c>
      <c r="V5249" s="259" t="s">
        <v>4809</v>
      </c>
      <c r="W5249" s="259">
        <v>3540853</v>
      </c>
    </row>
    <row r="5250" spans="21:23">
      <c r="U5250" s="259" t="s">
        <v>83</v>
      </c>
      <c r="V5250" s="259" t="s">
        <v>4812</v>
      </c>
      <c r="W5250" s="259">
        <v>3540903</v>
      </c>
    </row>
    <row r="5251" spans="21:23">
      <c r="U5251" s="259" t="s">
        <v>83</v>
      </c>
      <c r="V5251" s="259" t="s">
        <v>3565</v>
      </c>
      <c r="W5251" s="259">
        <v>3541000</v>
      </c>
    </row>
    <row r="5252" spans="21:23">
      <c r="U5252" s="259" t="s">
        <v>83</v>
      </c>
      <c r="V5252" s="259" t="s">
        <v>4816</v>
      </c>
      <c r="W5252" s="259">
        <v>3541059</v>
      </c>
    </row>
    <row r="5253" spans="21:23">
      <c r="U5253" s="259" t="s">
        <v>83</v>
      </c>
      <c r="V5253" s="259" t="s">
        <v>4819</v>
      </c>
      <c r="W5253" s="259">
        <v>3541109</v>
      </c>
    </row>
    <row r="5254" spans="21:23">
      <c r="U5254" s="259" t="s">
        <v>83</v>
      </c>
      <c r="V5254" s="259" t="s">
        <v>4822</v>
      </c>
      <c r="W5254" s="259">
        <v>3541208</v>
      </c>
    </row>
    <row r="5255" spans="21:23">
      <c r="U5255" s="259" t="s">
        <v>83</v>
      </c>
      <c r="V5255" s="259" t="s">
        <v>4825</v>
      </c>
      <c r="W5255" s="259">
        <v>3541307</v>
      </c>
    </row>
    <row r="5256" spans="21:23">
      <c r="U5256" s="259" t="s">
        <v>83</v>
      </c>
      <c r="V5256" s="259" t="s">
        <v>4828</v>
      </c>
      <c r="W5256" s="259">
        <v>3541406</v>
      </c>
    </row>
    <row r="5257" spans="21:23">
      <c r="U5257" s="259" t="s">
        <v>83</v>
      </c>
      <c r="V5257" s="259" t="s">
        <v>4831</v>
      </c>
      <c r="W5257" s="259">
        <v>3541505</v>
      </c>
    </row>
    <row r="5258" spans="21:23">
      <c r="U5258" s="259" t="s">
        <v>83</v>
      </c>
      <c r="V5258" s="259" t="s">
        <v>4834</v>
      </c>
      <c r="W5258" s="259">
        <v>3541604</v>
      </c>
    </row>
    <row r="5259" spans="21:23">
      <c r="U5259" s="259" t="s">
        <v>83</v>
      </c>
      <c r="V5259" s="259" t="s">
        <v>4837</v>
      </c>
      <c r="W5259" s="259">
        <v>3541653</v>
      </c>
    </row>
    <row r="5260" spans="21:23">
      <c r="U5260" s="259" t="s">
        <v>83</v>
      </c>
      <c r="V5260" s="259" t="s">
        <v>4840</v>
      </c>
      <c r="W5260" s="259">
        <v>3541703</v>
      </c>
    </row>
    <row r="5261" spans="21:23">
      <c r="U5261" s="259" t="s">
        <v>83</v>
      </c>
      <c r="V5261" s="259" t="s">
        <v>4843</v>
      </c>
      <c r="W5261" s="259">
        <v>3541802</v>
      </c>
    </row>
    <row r="5262" spans="21:23">
      <c r="U5262" s="259" t="s">
        <v>83</v>
      </c>
      <c r="V5262" s="259" t="s">
        <v>4846</v>
      </c>
      <c r="W5262" s="259">
        <v>3541901</v>
      </c>
    </row>
    <row r="5263" spans="21:23">
      <c r="U5263" s="259" t="s">
        <v>83</v>
      </c>
      <c r="V5263" s="259" t="s">
        <v>4849</v>
      </c>
      <c r="W5263" s="259">
        <v>3542008</v>
      </c>
    </row>
    <row r="5264" spans="21:23">
      <c r="U5264" s="259" t="s">
        <v>83</v>
      </c>
      <c r="V5264" s="259" t="s">
        <v>4852</v>
      </c>
      <c r="W5264" s="259">
        <v>3542107</v>
      </c>
    </row>
    <row r="5265" spans="21:23">
      <c r="U5265" s="259" t="s">
        <v>83</v>
      </c>
      <c r="V5265" s="259" t="s">
        <v>4855</v>
      </c>
      <c r="W5265" s="259">
        <v>3542206</v>
      </c>
    </row>
    <row r="5266" spans="21:23">
      <c r="U5266" s="259" t="s">
        <v>83</v>
      </c>
      <c r="V5266" s="259" t="s">
        <v>4858</v>
      </c>
      <c r="W5266" s="259">
        <v>3542305</v>
      </c>
    </row>
    <row r="5267" spans="21:23">
      <c r="U5267" s="259" t="s">
        <v>83</v>
      </c>
      <c r="V5267" s="259" t="s">
        <v>4861</v>
      </c>
      <c r="W5267" s="259">
        <v>3542404</v>
      </c>
    </row>
    <row r="5268" spans="21:23">
      <c r="U5268" s="259" t="s">
        <v>83</v>
      </c>
      <c r="V5268" s="259" t="s">
        <v>4864</v>
      </c>
      <c r="W5268" s="259">
        <v>3542503</v>
      </c>
    </row>
    <row r="5269" spans="21:23">
      <c r="U5269" s="259" t="s">
        <v>83</v>
      </c>
      <c r="V5269" s="259" t="s">
        <v>4867</v>
      </c>
      <c r="W5269" s="259">
        <v>3542602</v>
      </c>
    </row>
    <row r="5270" spans="21:23">
      <c r="U5270" s="259" t="s">
        <v>83</v>
      </c>
      <c r="V5270" s="259" t="s">
        <v>4869</v>
      </c>
      <c r="W5270" s="259">
        <v>3542701</v>
      </c>
    </row>
    <row r="5271" spans="21:23">
      <c r="U5271" s="259" t="s">
        <v>83</v>
      </c>
      <c r="V5271" s="259" t="s">
        <v>4871</v>
      </c>
      <c r="W5271" s="259">
        <v>3542800</v>
      </c>
    </row>
    <row r="5272" spans="21:23">
      <c r="U5272" s="259" t="s">
        <v>83</v>
      </c>
      <c r="V5272" s="259" t="s">
        <v>4874</v>
      </c>
      <c r="W5272" s="259">
        <v>3542909</v>
      </c>
    </row>
    <row r="5273" spans="21:23">
      <c r="U5273" s="259" t="s">
        <v>83</v>
      </c>
      <c r="V5273" s="259" t="s">
        <v>4877</v>
      </c>
      <c r="W5273" s="259">
        <v>3543006</v>
      </c>
    </row>
    <row r="5274" spans="21:23">
      <c r="U5274" s="259" t="s">
        <v>83</v>
      </c>
      <c r="V5274" s="259" t="s">
        <v>4880</v>
      </c>
      <c r="W5274" s="259">
        <v>3543105</v>
      </c>
    </row>
    <row r="5275" spans="21:23">
      <c r="U5275" s="259" t="s">
        <v>83</v>
      </c>
      <c r="V5275" s="259" t="s">
        <v>4883</v>
      </c>
      <c r="W5275" s="259">
        <v>3543204</v>
      </c>
    </row>
    <row r="5276" spans="21:23">
      <c r="U5276" s="259" t="s">
        <v>83</v>
      </c>
      <c r="V5276" s="259" t="s">
        <v>4886</v>
      </c>
      <c r="W5276" s="259">
        <v>3543238</v>
      </c>
    </row>
    <row r="5277" spans="21:23">
      <c r="U5277" s="259" t="s">
        <v>83</v>
      </c>
      <c r="V5277" s="259" t="s">
        <v>4889</v>
      </c>
      <c r="W5277" s="259">
        <v>3543253</v>
      </c>
    </row>
    <row r="5278" spans="21:23">
      <c r="U5278" s="259" t="s">
        <v>83</v>
      </c>
      <c r="V5278" s="259" t="s">
        <v>4892</v>
      </c>
      <c r="W5278" s="259">
        <v>3543303</v>
      </c>
    </row>
    <row r="5279" spans="21:23">
      <c r="U5279" s="259" t="s">
        <v>83</v>
      </c>
      <c r="V5279" s="259" t="s">
        <v>4895</v>
      </c>
      <c r="W5279" s="259">
        <v>3543402</v>
      </c>
    </row>
    <row r="5280" spans="21:23">
      <c r="U5280" s="259" t="s">
        <v>83</v>
      </c>
      <c r="V5280" s="259" t="s">
        <v>4898</v>
      </c>
      <c r="W5280" s="259">
        <v>3543600</v>
      </c>
    </row>
    <row r="5281" spans="21:23">
      <c r="U5281" s="259" t="s">
        <v>83</v>
      </c>
      <c r="V5281" s="259" t="s">
        <v>4901</v>
      </c>
      <c r="W5281" s="259">
        <v>3543709</v>
      </c>
    </row>
    <row r="5282" spans="21:23">
      <c r="U5282" s="259" t="s">
        <v>83</v>
      </c>
      <c r="V5282" s="259" t="s">
        <v>4904</v>
      </c>
      <c r="W5282" s="259">
        <v>3543808</v>
      </c>
    </row>
    <row r="5283" spans="21:23">
      <c r="U5283" s="259" t="s">
        <v>83</v>
      </c>
      <c r="V5283" s="259" t="s">
        <v>1563</v>
      </c>
      <c r="W5283" s="259">
        <v>3543907</v>
      </c>
    </row>
    <row r="5284" spans="21:23">
      <c r="U5284" s="259" t="s">
        <v>83</v>
      </c>
      <c r="V5284" s="259" t="s">
        <v>4909</v>
      </c>
      <c r="W5284" s="259">
        <v>3544004</v>
      </c>
    </row>
    <row r="5285" spans="21:23">
      <c r="U5285" s="259" t="s">
        <v>83</v>
      </c>
      <c r="V5285" s="259" t="s">
        <v>4912</v>
      </c>
      <c r="W5285" s="259">
        <v>3544103</v>
      </c>
    </row>
    <row r="5286" spans="21:23">
      <c r="U5286" s="259" t="s">
        <v>83</v>
      </c>
      <c r="V5286" s="259" t="s">
        <v>4915</v>
      </c>
      <c r="W5286" s="259">
        <v>3544202</v>
      </c>
    </row>
    <row r="5287" spans="21:23">
      <c r="U5287" s="259" t="s">
        <v>83</v>
      </c>
      <c r="V5287" s="259" t="s">
        <v>4917</v>
      </c>
      <c r="W5287" s="259">
        <v>3543501</v>
      </c>
    </row>
    <row r="5288" spans="21:23">
      <c r="U5288" s="259" t="s">
        <v>83</v>
      </c>
      <c r="V5288" s="259" t="s">
        <v>4919</v>
      </c>
      <c r="W5288" s="259">
        <v>3544251</v>
      </c>
    </row>
    <row r="5289" spans="21:23">
      <c r="U5289" s="259" t="s">
        <v>83</v>
      </c>
      <c r="V5289" s="259" t="s">
        <v>4921</v>
      </c>
      <c r="W5289" s="259">
        <v>3544301</v>
      </c>
    </row>
    <row r="5290" spans="21:23">
      <c r="U5290" s="259" t="s">
        <v>83</v>
      </c>
      <c r="V5290" s="259" t="s">
        <v>4923</v>
      </c>
      <c r="W5290" s="259">
        <v>3544400</v>
      </c>
    </row>
    <row r="5291" spans="21:23">
      <c r="U5291" s="259" t="s">
        <v>83</v>
      </c>
      <c r="V5291" s="259" t="s">
        <v>4925</v>
      </c>
      <c r="W5291" s="259">
        <v>3544509</v>
      </c>
    </row>
    <row r="5292" spans="21:23">
      <c r="U5292" s="259" t="s">
        <v>83</v>
      </c>
      <c r="V5292" s="259" t="s">
        <v>4927</v>
      </c>
      <c r="W5292" s="259">
        <v>3544608</v>
      </c>
    </row>
    <row r="5293" spans="21:23">
      <c r="U5293" s="259" t="s">
        <v>83</v>
      </c>
      <c r="V5293" s="259" t="s">
        <v>4929</v>
      </c>
      <c r="W5293" s="259">
        <v>3544707</v>
      </c>
    </row>
    <row r="5294" spans="21:23">
      <c r="U5294" s="259" t="s">
        <v>83</v>
      </c>
      <c r="V5294" s="259" t="s">
        <v>4931</v>
      </c>
      <c r="W5294" s="259">
        <v>3544806</v>
      </c>
    </row>
    <row r="5295" spans="21:23">
      <c r="U5295" s="259" t="s">
        <v>83</v>
      </c>
      <c r="V5295" s="259" t="s">
        <v>4933</v>
      </c>
      <c r="W5295" s="259">
        <v>3544905</v>
      </c>
    </row>
    <row r="5296" spans="21:23">
      <c r="U5296" s="259" t="s">
        <v>83</v>
      </c>
      <c r="V5296" s="259" t="s">
        <v>4935</v>
      </c>
      <c r="W5296" s="259">
        <v>3545001</v>
      </c>
    </row>
    <row r="5297" spans="21:23">
      <c r="U5297" s="259" t="s">
        <v>83</v>
      </c>
      <c r="V5297" s="259" t="s">
        <v>4937</v>
      </c>
      <c r="W5297" s="259">
        <v>3545100</v>
      </c>
    </row>
    <row r="5298" spans="21:23">
      <c r="U5298" s="259" t="s">
        <v>83</v>
      </c>
      <c r="V5298" s="259" t="s">
        <v>3730</v>
      </c>
      <c r="W5298" s="259">
        <v>3545159</v>
      </c>
    </row>
    <row r="5299" spans="21:23">
      <c r="U5299" s="259" t="s">
        <v>83</v>
      </c>
      <c r="V5299" s="259" t="s">
        <v>4940</v>
      </c>
      <c r="W5299" s="259">
        <v>3545209</v>
      </c>
    </row>
    <row r="5300" spans="21:23">
      <c r="U5300" s="259" t="s">
        <v>83</v>
      </c>
      <c r="V5300" s="259" t="s">
        <v>4942</v>
      </c>
      <c r="W5300" s="259">
        <v>3545308</v>
      </c>
    </row>
    <row r="5301" spans="21:23">
      <c r="U5301" s="259" t="s">
        <v>83</v>
      </c>
      <c r="V5301" s="259" t="s">
        <v>4944</v>
      </c>
      <c r="W5301" s="259">
        <v>3545407</v>
      </c>
    </row>
    <row r="5302" spans="21:23">
      <c r="U5302" s="259" t="s">
        <v>83</v>
      </c>
      <c r="V5302" s="259" t="s">
        <v>4946</v>
      </c>
      <c r="W5302" s="259">
        <v>3545506</v>
      </c>
    </row>
    <row r="5303" spans="21:23">
      <c r="U5303" s="259" t="s">
        <v>83</v>
      </c>
      <c r="V5303" s="259" t="s">
        <v>4948</v>
      </c>
      <c r="W5303" s="259">
        <v>3545605</v>
      </c>
    </row>
    <row r="5304" spans="21:23">
      <c r="U5304" s="259" t="s">
        <v>83</v>
      </c>
      <c r="V5304" s="259" t="s">
        <v>4950</v>
      </c>
      <c r="W5304" s="259">
        <v>3545704</v>
      </c>
    </row>
    <row r="5305" spans="21:23">
      <c r="U5305" s="259" t="s">
        <v>83</v>
      </c>
      <c r="V5305" s="259" t="s">
        <v>4952</v>
      </c>
      <c r="W5305" s="259">
        <v>3545803</v>
      </c>
    </row>
    <row r="5306" spans="21:23">
      <c r="U5306" s="259" t="s">
        <v>83</v>
      </c>
      <c r="V5306" s="259" t="s">
        <v>4954</v>
      </c>
      <c r="W5306" s="259">
        <v>3546009</v>
      </c>
    </row>
    <row r="5307" spans="21:23">
      <c r="U5307" s="259" t="s">
        <v>83</v>
      </c>
      <c r="V5307" s="259" t="s">
        <v>4956</v>
      </c>
      <c r="W5307" s="259">
        <v>3546108</v>
      </c>
    </row>
    <row r="5308" spans="21:23">
      <c r="U5308" s="259" t="s">
        <v>83</v>
      </c>
      <c r="V5308" s="259" t="s">
        <v>4958</v>
      </c>
      <c r="W5308" s="259">
        <v>3546207</v>
      </c>
    </row>
    <row r="5309" spans="21:23">
      <c r="U5309" s="259" t="s">
        <v>83</v>
      </c>
      <c r="V5309" s="259" t="s">
        <v>4960</v>
      </c>
      <c r="W5309" s="259">
        <v>3546256</v>
      </c>
    </row>
    <row r="5310" spans="21:23">
      <c r="U5310" s="259" t="s">
        <v>83</v>
      </c>
      <c r="V5310" s="259" t="s">
        <v>4962</v>
      </c>
      <c r="W5310" s="259">
        <v>3546306</v>
      </c>
    </row>
    <row r="5311" spans="21:23">
      <c r="U5311" s="259" t="s">
        <v>83</v>
      </c>
      <c r="V5311" s="259" t="s">
        <v>4964</v>
      </c>
      <c r="W5311" s="259">
        <v>3546405</v>
      </c>
    </row>
    <row r="5312" spans="21:23">
      <c r="U5312" s="259" t="s">
        <v>83</v>
      </c>
      <c r="V5312" s="259" t="s">
        <v>4966</v>
      </c>
      <c r="W5312" s="259">
        <v>3546504</v>
      </c>
    </row>
    <row r="5313" spans="21:23">
      <c r="U5313" s="259" t="s">
        <v>83</v>
      </c>
      <c r="V5313" s="259" t="s">
        <v>4968</v>
      </c>
      <c r="W5313" s="259">
        <v>3546603</v>
      </c>
    </row>
    <row r="5314" spans="21:23">
      <c r="U5314" s="259" t="s">
        <v>83</v>
      </c>
      <c r="V5314" s="259" t="s">
        <v>4970</v>
      </c>
      <c r="W5314" s="259">
        <v>3546702</v>
      </c>
    </row>
    <row r="5315" spans="21:23">
      <c r="U5315" s="259" t="s">
        <v>83</v>
      </c>
      <c r="V5315" s="259" t="s">
        <v>3530</v>
      </c>
      <c r="W5315" s="259">
        <v>3546801</v>
      </c>
    </row>
    <row r="5316" spans="21:23">
      <c r="U5316" s="259" t="s">
        <v>83</v>
      </c>
      <c r="V5316" s="259" t="s">
        <v>4293</v>
      </c>
      <c r="W5316" s="259">
        <v>3546900</v>
      </c>
    </row>
    <row r="5317" spans="21:23">
      <c r="U5317" s="259" t="s">
        <v>83</v>
      </c>
      <c r="V5317" s="259" t="s">
        <v>4973</v>
      </c>
      <c r="W5317" s="259">
        <v>3547007</v>
      </c>
    </row>
    <row r="5318" spans="21:23">
      <c r="U5318" s="259" t="s">
        <v>83</v>
      </c>
      <c r="V5318" s="259" t="s">
        <v>4975</v>
      </c>
      <c r="W5318" s="259">
        <v>3547106</v>
      </c>
    </row>
    <row r="5319" spans="21:23">
      <c r="U5319" s="259" t="s">
        <v>83</v>
      </c>
      <c r="V5319" s="259" t="s">
        <v>4977</v>
      </c>
      <c r="W5319" s="259">
        <v>3547502</v>
      </c>
    </row>
    <row r="5320" spans="21:23">
      <c r="U5320" s="259" t="s">
        <v>83</v>
      </c>
      <c r="V5320" s="259" t="s">
        <v>4979</v>
      </c>
      <c r="W5320" s="259">
        <v>3547403</v>
      </c>
    </row>
    <row r="5321" spans="21:23">
      <c r="U5321" s="259" t="s">
        <v>83</v>
      </c>
      <c r="V5321" s="259" t="s">
        <v>4981</v>
      </c>
      <c r="W5321" s="259">
        <v>3547601</v>
      </c>
    </row>
    <row r="5322" spans="21:23">
      <c r="U5322" s="259" t="s">
        <v>83</v>
      </c>
      <c r="V5322" s="259" t="s">
        <v>4983</v>
      </c>
      <c r="W5322" s="259">
        <v>3547650</v>
      </c>
    </row>
    <row r="5323" spans="21:23">
      <c r="U5323" s="259" t="s">
        <v>83</v>
      </c>
      <c r="V5323" s="259" t="s">
        <v>4985</v>
      </c>
      <c r="W5323" s="259">
        <v>3547205</v>
      </c>
    </row>
    <row r="5324" spans="21:23">
      <c r="U5324" s="259" t="s">
        <v>83</v>
      </c>
      <c r="V5324" s="259" t="s">
        <v>4987</v>
      </c>
      <c r="W5324" s="259">
        <v>3547304</v>
      </c>
    </row>
    <row r="5325" spans="21:23">
      <c r="U5325" s="259" t="s">
        <v>83</v>
      </c>
      <c r="V5325" s="259" t="s">
        <v>4989</v>
      </c>
      <c r="W5325" s="259">
        <v>3547700</v>
      </c>
    </row>
    <row r="5326" spans="21:23">
      <c r="U5326" s="259" t="s">
        <v>83</v>
      </c>
      <c r="V5326" s="259" t="s">
        <v>3228</v>
      </c>
      <c r="W5326" s="259">
        <v>3547809</v>
      </c>
    </row>
    <row r="5327" spans="21:23">
      <c r="U5327" s="259" t="s">
        <v>83</v>
      </c>
      <c r="V5327" s="259" t="s">
        <v>4991</v>
      </c>
      <c r="W5327" s="259">
        <v>3547908</v>
      </c>
    </row>
    <row r="5328" spans="21:23">
      <c r="U5328" s="259" t="s">
        <v>83</v>
      </c>
      <c r="V5328" s="259" t="s">
        <v>4993</v>
      </c>
      <c r="W5328" s="259">
        <v>3548005</v>
      </c>
    </row>
    <row r="5329" spans="21:23">
      <c r="U5329" s="259" t="s">
        <v>83</v>
      </c>
      <c r="V5329" s="259" t="s">
        <v>4995</v>
      </c>
      <c r="W5329" s="259">
        <v>3548054</v>
      </c>
    </row>
    <row r="5330" spans="21:23">
      <c r="U5330" s="259" t="s">
        <v>83</v>
      </c>
      <c r="V5330" s="259" t="s">
        <v>4997</v>
      </c>
      <c r="W5330" s="259">
        <v>3548104</v>
      </c>
    </row>
    <row r="5331" spans="21:23">
      <c r="U5331" s="259" t="s">
        <v>83</v>
      </c>
      <c r="V5331" s="259" t="s">
        <v>4999</v>
      </c>
      <c r="W5331" s="259">
        <v>3548203</v>
      </c>
    </row>
    <row r="5332" spans="21:23">
      <c r="U5332" s="259" t="s">
        <v>83</v>
      </c>
      <c r="V5332" s="259" t="s">
        <v>5001</v>
      </c>
      <c r="W5332" s="259">
        <v>3548302</v>
      </c>
    </row>
    <row r="5333" spans="21:23">
      <c r="U5333" s="259" t="s">
        <v>83</v>
      </c>
      <c r="V5333" s="259" t="s">
        <v>5003</v>
      </c>
      <c r="W5333" s="259">
        <v>3548401</v>
      </c>
    </row>
    <row r="5334" spans="21:23">
      <c r="U5334" s="259" t="s">
        <v>83</v>
      </c>
      <c r="V5334" s="259" t="s">
        <v>5005</v>
      </c>
      <c r="W5334" s="259">
        <v>3548500</v>
      </c>
    </row>
    <row r="5335" spans="21:23">
      <c r="U5335" s="259" t="s">
        <v>83</v>
      </c>
      <c r="V5335" s="259" t="s">
        <v>5007</v>
      </c>
      <c r="W5335" s="259">
        <v>3548609</v>
      </c>
    </row>
    <row r="5336" spans="21:23">
      <c r="U5336" s="259" t="s">
        <v>83</v>
      </c>
      <c r="V5336" s="259" t="s">
        <v>5009</v>
      </c>
      <c r="W5336" s="259">
        <v>3548708</v>
      </c>
    </row>
    <row r="5337" spans="21:23">
      <c r="U5337" s="259" t="s">
        <v>83</v>
      </c>
      <c r="V5337" s="259" t="s">
        <v>5011</v>
      </c>
      <c r="W5337" s="259">
        <v>3548807</v>
      </c>
    </row>
    <row r="5338" spans="21:23">
      <c r="U5338" s="259" t="s">
        <v>83</v>
      </c>
      <c r="V5338" s="259" t="s">
        <v>3820</v>
      </c>
      <c r="W5338" s="259">
        <v>3548906</v>
      </c>
    </row>
    <row r="5339" spans="21:23">
      <c r="U5339" s="259" t="s">
        <v>83</v>
      </c>
      <c r="V5339" s="259" t="s">
        <v>1628</v>
      </c>
      <c r="W5339" s="259">
        <v>3549003</v>
      </c>
    </row>
    <row r="5340" spans="21:23">
      <c r="U5340" s="259" t="s">
        <v>83</v>
      </c>
      <c r="V5340" s="259" t="s">
        <v>5015</v>
      </c>
      <c r="W5340" s="259">
        <v>3549102</v>
      </c>
    </row>
    <row r="5341" spans="21:23">
      <c r="U5341" s="259" t="s">
        <v>83</v>
      </c>
      <c r="V5341" s="259" t="s">
        <v>5017</v>
      </c>
      <c r="W5341" s="259">
        <v>3549201</v>
      </c>
    </row>
    <row r="5342" spans="21:23">
      <c r="U5342" s="259" t="s">
        <v>83</v>
      </c>
      <c r="V5342" s="259" t="s">
        <v>5019</v>
      </c>
      <c r="W5342" s="259">
        <v>3549250</v>
      </c>
    </row>
    <row r="5343" spans="21:23">
      <c r="U5343" s="259" t="s">
        <v>83</v>
      </c>
      <c r="V5343" s="259" t="s">
        <v>5021</v>
      </c>
      <c r="W5343" s="259">
        <v>3549300</v>
      </c>
    </row>
    <row r="5344" spans="21:23">
      <c r="U5344" s="259" t="s">
        <v>83</v>
      </c>
      <c r="V5344" s="259" t="s">
        <v>5023</v>
      </c>
      <c r="W5344" s="259">
        <v>3549409</v>
      </c>
    </row>
    <row r="5345" spans="21:23">
      <c r="U5345" s="259" t="s">
        <v>83</v>
      </c>
      <c r="V5345" s="259" t="s">
        <v>5025</v>
      </c>
      <c r="W5345" s="259">
        <v>3549508</v>
      </c>
    </row>
    <row r="5346" spans="21:23">
      <c r="U5346" s="259" t="s">
        <v>83</v>
      </c>
      <c r="V5346" s="259" t="s">
        <v>5027</v>
      </c>
      <c r="W5346" s="259">
        <v>3549607</v>
      </c>
    </row>
    <row r="5347" spans="21:23">
      <c r="U5347" s="259" t="s">
        <v>83</v>
      </c>
      <c r="V5347" s="259" t="s">
        <v>5029</v>
      </c>
      <c r="W5347" s="259">
        <v>3549706</v>
      </c>
    </row>
    <row r="5348" spans="21:23">
      <c r="U5348" s="259" t="s">
        <v>83</v>
      </c>
      <c r="V5348" s="259" t="s">
        <v>5031</v>
      </c>
      <c r="W5348" s="259">
        <v>3549805</v>
      </c>
    </row>
    <row r="5349" spans="21:23">
      <c r="U5349" s="259" t="s">
        <v>83</v>
      </c>
      <c r="V5349" s="259" t="s">
        <v>5033</v>
      </c>
      <c r="W5349" s="259">
        <v>3549904</v>
      </c>
    </row>
    <row r="5350" spans="21:23">
      <c r="U5350" s="259" t="s">
        <v>83</v>
      </c>
      <c r="V5350" s="259" t="s">
        <v>5035</v>
      </c>
      <c r="W5350" s="259">
        <v>3549953</v>
      </c>
    </row>
    <row r="5351" spans="21:23">
      <c r="U5351" s="259" t="s">
        <v>83</v>
      </c>
      <c r="V5351" s="259" t="s">
        <v>5037</v>
      </c>
      <c r="W5351" s="259">
        <v>3550001</v>
      </c>
    </row>
    <row r="5352" spans="21:23">
      <c r="U5352" s="259" t="s">
        <v>83</v>
      </c>
      <c r="V5352" s="259" t="s">
        <v>5039</v>
      </c>
      <c r="W5352" s="259">
        <v>3550100</v>
      </c>
    </row>
    <row r="5353" spans="21:23">
      <c r="U5353" s="259" t="s">
        <v>83</v>
      </c>
      <c r="V5353" s="259" t="s">
        <v>5041</v>
      </c>
      <c r="W5353" s="259">
        <v>3550209</v>
      </c>
    </row>
    <row r="5354" spans="21:23">
      <c r="U5354" s="259" t="s">
        <v>83</v>
      </c>
      <c r="V5354" s="259" t="s">
        <v>5043</v>
      </c>
      <c r="W5354" s="259">
        <v>3550308</v>
      </c>
    </row>
    <row r="5355" spans="21:23">
      <c r="U5355" s="259" t="s">
        <v>83</v>
      </c>
      <c r="V5355" s="259" t="s">
        <v>2774</v>
      </c>
      <c r="W5355" s="259">
        <v>3550407</v>
      </c>
    </row>
    <row r="5356" spans="21:23">
      <c r="U5356" s="259" t="s">
        <v>83</v>
      </c>
      <c r="V5356" s="259" t="s">
        <v>5046</v>
      </c>
      <c r="W5356" s="259">
        <v>3550506</v>
      </c>
    </row>
    <row r="5357" spans="21:23">
      <c r="U5357" s="259" t="s">
        <v>83</v>
      </c>
      <c r="V5357" s="259" t="s">
        <v>5048</v>
      </c>
      <c r="W5357" s="259">
        <v>3550605</v>
      </c>
    </row>
    <row r="5358" spans="21:23">
      <c r="U5358" s="259" t="s">
        <v>83</v>
      </c>
      <c r="V5358" s="259" t="s">
        <v>2090</v>
      </c>
      <c r="W5358" s="259">
        <v>3550704</v>
      </c>
    </row>
    <row r="5359" spans="21:23">
      <c r="U5359" s="259" t="s">
        <v>83</v>
      </c>
      <c r="V5359" s="259" t="s">
        <v>5051</v>
      </c>
      <c r="W5359" s="259">
        <v>3550803</v>
      </c>
    </row>
    <row r="5360" spans="21:23">
      <c r="U5360" s="259" t="s">
        <v>83</v>
      </c>
      <c r="V5360" s="259" t="s">
        <v>3696</v>
      </c>
      <c r="W5360" s="259">
        <v>3550902</v>
      </c>
    </row>
    <row r="5361" spans="21:23">
      <c r="U5361" s="259" t="s">
        <v>83</v>
      </c>
      <c r="V5361" s="259" t="s">
        <v>2820</v>
      </c>
      <c r="W5361" s="259">
        <v>3551009</v>
      </c>
    </row>
    <row r="5362" spans="21:23">
      <c r="U5362" s="259" t="s">
        <v>83</v>
      </c>
      <c r="V5362" s="259" t="s">
        <v>5055</v>
      </c>
      <c r="W5362" s="259">
        <v>3551108</v>
      </c>
    </row>
    <row r="5363" spans="21:23">
      <c r="U5363" s="259" t="s">
        <v>83</v>
      </c>
      <c r="V5363" s="259" t="s">
        <v>5057</v>
      </c>
      <c r="W5363" s="259">
        <v>3551207</v>
      </c>
    </row>
    <row r="5364" spans="21:23">
      <c r="U5364" s="259" t="s">
        <v>83</v>
      </c>
      <c r="V5364" s="259" t="s">
        <v>5059</v>
      </c>
      <c r="W5364" s="259">
        <v>3551306</v>
      </c>
    </row>
    <row r="5365" spans="21:23">
      <c r="U5365" s="259" t="s">
        <v>83</v>
      </c>
      <c r="V5365" s="259" t="s">
        <v>5061</v>
      </c>
      <c r="W5365" s="259">
        <v>3551405</v>
      </c>
    </row>
    <row r="5366" spans="21:23">
      <c r="U5366" s="259" t="s">
        <v>83</v>
      </c>
      <c r="V5366" s="259" t="s">
        <v>5063</v>
      </c>
      <c r="W5366" s="259">
        <v>3551603</v>
      </c>
    </row>
    <row r="5367" spans="21:23">
      <c r="U5367" s="259" t="s">
        <v>83</v>
      </c>
      <c r="V5367" s="259" t="s">
        <v>5065</v>
      </c>
      <c r="W5367" s="259">
        <v>3551504</v>
      </c>
    </row>
    <row r="5368" spans="21:23">
      <c r="U5368" s="259" t="s">
        <v>83</v>
      </c>
      <c r="V5368" s="259" t="s">
        <v>3533</v>
      </c>
      <c r="W5368" s="259">
        <v>3551702</v>
      </c>
    </row>
    <row r="5369" spans="21:23">
      <c r="U5369" s="259" t="s">
        <v>83</v>
      </c>
      <c r="V5369" s="259" t="s">
        <v>5068</v>
      </c>
      <c r="W5369" s="259">
        <v>3551801</v>
      </c>
    </row>
    <row r="5370" spans="21:23">
      <c r="U5370" s="259" t="s">
        <v>83</v>
      </c>
      <c r="V5370" s="259" t="s">
        <v>5070</v>
      </c>
      <c r="W5370" s="259">
        <v>3551900</v>
      </c>
    </row>
    <row r="5371" spans="21:23">
      <c r="U5371" s="259" t="s">
        <v>83</v>
      </c>
      <c r="V5371" s="259" t="s">
        <v>5072</v>
      </c>
      <c r="W5371" s="259">
        <v>3552007</v>
      </c>
    </row>
    <row r="5372" spans="21:23">
      <c r="U5372" s="259" t="s">
        <v>83</v>
      </c>
      <c r="V5372" s="259" t="s">
        <v>5074</v>
      </c>
      <c r="W5372" s="259">
        <v>3552106</v>
      </c>
    </row>
    <row r="5373" spans="21:23">
      <c r="U5373" s="259" t="s">
        <v>83</v>
      </c>
      <c r="V5373" s="259" t="s">
        <v>5076</v>
      </c>
      <c r="W5373" s="259">
        <v>3552205</v>
      </c>
    </row>
    <row r="5374" spans="21:23">
      <c r="U5374" s="259" t="s">
        <v>83</v>
      </c>
      <c r="V5374" s="259" t="s">
        <v>5078</v>
      </c>
      <c r="W5374" s="259">
        <v>3552304</v>
      </c>
    </row>
    <row r="5375" spans="21:23">
      <c r="U5375" s="259" t="s">
        <v>83</v>
      </c>
      <c r="V5375" s="259" t="s">
        <v>5080</v>
      </c>
      <c r="W5375" s="259">
        <v>3552403</v>
      </c>
    </row>
    <row r="5376" spans="21:23">
      <c r="U5376" s="259" t="s">
        <v>83</v>
      </c>
      <c r="V5376" s="259" t="s">
        <v>5082</v>
      </c>
      <c r="W5376" s="259">
        <v>3552551</v>
      </c>
    </row>
    <row r="5377" spans="21:23">
      <c r="U5377" s="259" t="s">
        <v>83</v>
      </c>
      <c r="V5377" s="259" t="s">
        <v>5084</v>
      </c>
      <c r="W5377" s="259">
        <v>3552502</v>
      </c>
    </row>
    <row r="5378" spans="21:23">
      <c r="U5378" s="259" t="s">
        <v>83</v>
      </c>
      <c r="V5378" s="259" t="s">
        <v>5086</v>
      </c>
      <c r="W5378" s="259">
        <v>3552601</v>
      </c>
    </row>
    <row r="5379" spans="21:23">
      <c r="U5379" s="259" t="s">
        <v>83</v>
      </c>
      <c r="V5379" s="259" t="s">
        <v>1359</v>
      </c>
      <c r="W5379" s="259">
        <v>3552700</v>
      </c>
    </row>
    <row r="5380" spans="21:23">
      <c r="U5380" s="259" t="s">
        <v>83</v>
      </c>
      <c r="V5380" s="259" t="s">
        <v>5089</v>
      </c>
      <c r="W5380" s="259">
        <v>3552809</v>
      </c>
    </row>
    <row r="5381" spans="21:23">
      <c r="U5381" s="259" t="s">
        <v>83</v>
      </c>
      <c r="V5381" s="259" t="s">
        <v>5091</v>
      </c>
      <c r="W5381" s="259">
        <v>3552908</v>
      </c>
    </row>
    <row r="5382" spans="21:23">
      <c r="U5382" s="259" t="s">
        <v>83</v>
      </c>
      <c r="V5382" s="259" t="s">
        <v>5093</v>
      </c>
      <c r="W5382" s="259">
        <v>3553005</v>
      </c>
    </row>
    <row r="5383" spans="21:23">
      <c r="U5383" s="259" t="s">
        <v>83</v>
      </c>
      <c r="V5383" s="259" t="s">
        <v>5095</v>
      </c>
      <c r="W5383" s="259">
        <v>3553104</v>
      </c>
    </row>
    <row r="5384" spans="21:23">
      <c r="U5384" s="259" t="s">
        <v>83</v>
      </c>
      <c r="V5384" s="259" t="s">
        <v>5097</v>
      </c>
      <c r="W5384" s="259">
        <v>3553203</v>
      </c>
    </row>
    <row r="5385" spans="21:23">
      <c r="U5385" s="259" t="s">
        <v>83</v>
      </c>
      <c r="V5385" s="259" t="s">
        <v>5099</v>
      </c>
      <c r="W5385" s="259">
        <v>3553302</v>
      </c>
    </row>
    <row r="5386" spans="21:23">
      <c r="U5386" s="259" t="s">
        <v>83</v>
      </c>
      <c r="V5386" s="259" t="s">
        <v>5101</v>
      </c>
      <c r="W5386" s="259">
        <v>3553401</v>
      </c>
    </row>
    <row r="5387" spans="21:23">
      <c r="U5387" s="259" t="s">
        <v>83</v>
      </c>
      <c r="V5387" s="259" t="s">
        <v>5103</v>
      </c>
      <c r="W5387" s="259">
        <v>3553500</v>
      </c>
    </row>
    <row r="5388" spans="21:23">
      <c r="U5388" s="259" t="s">
        <v>83</v>
      </c>
      <c r="V5388" s="259" t="s">
        <v>5105</v>
      </c>
      <c r="W5388" s="259">
        <v>3553609</v>
      </c>
    </row>
    <row r="5389" spans="21:23">
      <c r="U5389" s="259" t="s">
        <v>83</v>
      </c>
      <c r="V5389" s="259" t="s">
        <v>5107</v>
      </c>
      <c r="W5389" s="259">
        <v>3553658</v>
      </c>
    </row>
    <row r="5390" spans="21:23">
      <c r="U5390" s="259" t="s">
        <v>83</v>
      </c>
      <c r="V5390" s="259" t="s">
        <v>5109</v>
      </c>
      <c r="W5390" s="259">
        <v>3553708</v>
      </c>
    </row>
    <row r="5391" spans="21:23">
      <c r="U5391" s="259" t="s">
        <v>83</v>
      </c>
      <c r="V5391" s="259" t="s">
        <v>5111</v>
      </c>
      <c r="W5391" s="259">
        <v>3553807</v>
      </c>
    </row>
    <row r="5392" spans="21:23">
      <c r="U5392" s="259" t="s">
        <v>83</v>
      </c>
      <c r="V5392" s="259" t="s">
        <v>5113</v>
      </c>
      <c r="W5392" s="259">
        <v>3553856</v>
      </c>
    </row>
    <row r="5393" spans="21:23">
      <c r="U5393" s="259" t="s">
        <v>83</v>
      </c>
      <c r="V5393" s="259" t="s">
        <v>5115</v>
      </c>
      <c r="W5393" s="259">
        <v>3553906</v>
      </c>
    </row>
    <row r="5394" spans="21:23">
      <c r="U5394" s="259" t="s">
        <v>83</v>
      </c>
      <c r="V5394" s="259" t="s">
        <v>5117</v>
      </c>
      <c r="W5394" s="259">
        <v>3553955</v>
      </c>
    </row>
    <row r="5395" spans="21:23">
      <c r="U5395" s="259" t="s">
        <v>83</v>
      </c>
      <c r="V5395" s="259" t="s">
        <v>5119</v>
      </c>
      <c r="W5395" s="259">
        <v>3554003</v>
      </c>
    </row>
    <row r="5396" spans="21:23">
      <c r="U5396" s="259" t="s">
        <v>83</v>
      </c>
      <c r="V5396" s="259" t="s">
        <v>5121</v>
      </c>
      <c r="W5396" s="259">
        <v>3554102</v>
      </c>
    </row>
    <row r="5397" spans="21:23">
      <c r="U5397" s="259" t="s">
        <v>83</v>
      </c>
      <c r="V5397" s="259" t="s">
        <v>5123</v>
      </c>
      <c r="W5397" s="259">
        <v>3554201</v>
      </c>
    </row>
    <row r="5398" spans="21:23">
      <c r="U5398" s="259" t="s">
        <v>83</v>
      </c>
      <c r="V5398" s="259" t="s">
        <v>4574</v>
      </c>
      <c r="W5398" s="259">
        <v>3554300</v>
      </c>
    </row>
    <row r="5399" spans="21:23">
      <c r="U5399" s="259" t="s">
        <v>83</v>
      </c>
      <c r="V5399" s="259" t="s">
        <v>4526</v>
      </c>
      <c r="W5399" s="259">
        <v>3554409</v>
      </c>
    </row>
    <row r="5400" spans="21:23">
      <c r="U5400" s="259" t="s">
        <v>83</v>
      </c>
      <c r="V5400" s="259" t="s">
        <v>5127</v>
      </c>
      <c r="W5400" s="259">
        <v>3554508</v>
      </c>
    </row>
    <row r="5401" spans="21:23">
      <c r="U5401" s="259" t="s">
        <v>83</v>
      </c>
      <c r="V5401" s="259" t="s">
        <v>5129</v>
      </c>
      <c r="W5401" s="259">
        <v>3554607</v>
      </c>
    </row>
    <row r="5402" spans="21:23">
      <c r="U5402" s="259" t="s">
        <v>83</v>
      </c>
      <c r="V5402" s="259" t="s">
        <v>5131</v>
      </c>
      <c r="W5402" s="259">
        <v>3554656</v>
      </c>
    </row>
    <row r="5403" spans="21:23">
      <c r="U5403" s="259" t="s">
        <v>83</v>
      </c>
      <c r="V5403" s="259" t="s">
        <v>5133</v>
      </c>
      <c r="W5403" s="259">
        <v>3554706</v>
      </c>
    </row>
    <row r="5404" spans="21:23">
      <c r="U5404" s="259" t="s">
        <v>83</v>
      </c>
      <c r="V5404" s="259" t="s">
        <v>5135</v>
      </c>
      <c r="W5404" s="259">
        <v>3554755</v>
      </c>
    </row>
    <row r="5405" spans="21:23">
      <c r="U5405" s="259" t="s">
        <v>83</v>
      </c>
      <c r="V5405" s="259" t="s">
        <v>5137</v>
      </c>
      <c r="W5405" s="259">
        <v>3554805</v>
      </c>
    </row>
    <row r="5406" spans="21:23">
      <c r="U5406" s="259" t="s">
        <v>83</v>
      </c>
      <c r="V5406" s="259" t="s">
        <v>5139</v>
      </c>
      <c r="W5406" s="259">
        <v>3554904</v>
      </c>
    </row>
    <row r="5407" spans="21:23">
      <c r="U5407" s="259" t="s">
        <v>83</v>
      </c>
      <c r="V5407" s="259" t="s">
        <v>5140</v>
      </c>
      <c r="W5407" s="259">
        <v>3554953</v>
      </c>
    </row>
    <row r="5408" spans="21:23">
      <c r="U5408" s="259" t="s">
        <v>83</v>
      </c>
      <c r="V5408" s="259" t="s">
        <v>5142</v>
      </c>
      <c r="W5408" s="259">
        <v>3555000</v>
      </c>
    </row>
    <row r="5409" spans="21:23">
      <c r="U5409" s="259" t="s">
        <v>83</v>
      </c>
      <c r="V5409" s="259" t="s">
        <v>5144</v>
      </c>
      <c r="W5409" s="259">
        <v>3555109</v>
      </c>
    </row>
    <row r="5410" spans="21:23">
      <c r="U5410" s="259" t="s">
        <v>83</v>
      </c>
      <c r="V5410" s="259" t="s">
        <v>5145</v>
      </c>
      <c r="W5410" s="259">
        <v>3555208</v>
      </c>
    </row>
    <row r="5411" spans="21:23">
      <c r="U5411" s="259" t="s">
        <v>83</v>
      </c>
      <c r="V5411" s="259" t="s">
        <v>5146</v>
      </c>
      <c r="W5411" s="259">
        <v>3555307</v>
      </c>
    </row>
    <row r="5412" spans="21:23">
      <c r="U5412" s="259" t="s">
        <v>83</v>
      </c>
      <c r="V5412" s="259" t="s">
        <v>5148</v>
      </c>
      <c r="W5412" s="259">
        <v>3555356</v>
      </c>
    </row>
    <row r="5413" spans="21:23">
      <c r="U5413" s="259" t="s">
        <v>83</v>
      </c>
      <c r="V5413" s="259" t="s">
        <v>5150</v>
      </c>
      <c r="W5413" s="259">
        <v>3555406</v>
      </c>
    </row>
    <row r="5414" spans="21:23">
      <c r="U5414" s="259" t="s">
        <v>83</v>
      </c>
      <c r="V5414" s="259" t="s">
        <v>5152</v>
      </c>
      <c r="W5414" s="259">
        <v>3555505</v>
      </c>
    </row>
    <row r="5415" spans="21:23">
      <c r="U5415" s="259" t="s">
        <v>83</v>
      </c>
      <c r="V5415" s="259" t="s">
        <v>5154</v>
      </c>
      <c r="W5415" s="259">
        <v>3555604</v>
      </c>
    </row>
    <row r="5416" spans="21:23">
      <c r="U5416" s="259" t="s">
        <v>83</v>
      </c>
      <c r="V5416" s="259" t="s">
        <v>5156</v>
      </c>
      <c r="W5416" s="259">
        <v>3555703</v>
      </c>
    </row>
    <row r="5417" spans="21:23">
      <c r="U5417" s="259" t="s">
        <v>83</v>
      </c>
      <c r="V5417" s="259" t="s">
        <v>5158</v>
      </c>
      <c r="W5417" s="259">
        <v>3555802</v>
      </c>
    </row>
    <row r="5418" spans="21:23">
      <c r="U5418" s="259" t="s">
        <v>83</v>
      </c>
      <c r="V5418" s="259" t="s">
        <v>5160</v>
      </c>
      <c r="W5418" s="259">
        <v>3555901</v>
      </c>
    </row>
    <row r="5419" spans="21:23">
      <c r="U5419" s="259" t="s">
        <v>83</v>
      </c>
      <c r="V5419" s="259" t="s">
        <v>5162</v>
      </c>
      <c r="W5419" s="259">
        <v>3556008</v>
      </c>
    </row>
    <row r="5420" spans="21:23">
      <c r="U5420" s="259" t="s">
        <v>83</v>
      </c>
      <c r="V5420" s="259" t="s">
        <v>5164</v>
      </c>
      <c r="W5420" s="259">
        <v>3556107</v>
      </c>
    </row>
    <row r="5421" spans="21:23">
      <c r="U5421" s="259" t="s">
        <v>83</v>
      </c>
      <c r="V5421" s="259" t="s">
        <v>5166</v>
      </c>
      <c r="W5421" s="259">
        <v>3556206</v>
      </c>
    </row>
    <row r="5422" spans="21:23">
      <c r="U5422" s="259" t="s">
        <v>83</v>
      </c>
      <c r="V5422" s="259" t="s">
        <v>5168</v>
      </c>
      <c r="W5422" s="259">
        <v>3556305</v>
      </c>
    </row>
    <row r="5423" spans="21:23">
      <c r="U5423" s="259" t="s">
        <v>83</v>
      </c>
      <c r="V5423" s="259" t="s">
        <v>4081</v>
      </c>
      <c r="W5423" s="259">
        <v>3556354</v>
      </c>
    </row>
    <row r="5424" spans="21:23">
      <c r="U5424" s="259" t="s">
        <v>83</v>
      </c>
      <c r="V5424" s="259" t="s">
        <v>5170</v>
      </c>
      <c r="W5424" s="259">
        <v>3556404</v>
      </c>
    </row>
    <row r="5425" spans="21:23">
      <c r="U5425" s="259" t="s">
        <v>83</v>
      </c>
      <c r="V5425" s="259" t="s">
        <v>5172</v>
      </c>
      <c r="W5425" s="259">
        <v>3556453</v>
      </c>
    </row>
    <row r="5426" spans="21:23">
      <c r="U5426" s="259" t="s">
        <v>83</v>
      </c>
      <c r="V5426" s="259" t="s">
        <v>5174</v>
      </c>
      <c r="W5426" s="259">
        <v>3556503</v>
      </c>
    </row>
    <row r="5427" spans="21:23">
      <c r="U5427" s="259" t="s">
        <v>83</v>
      </c>
      <c r="V5427" s="259" t="s">
        <v>3116</v>
      </c>
      <c r="W5427" s="259">
        <v>3556602</v>
      </c>
    </row>
    <row r="5428" spans="21:23">
      <c r="U5428" s="259" t="s">
        <v>83</v>
      </c>
      <c r="V5428" s="259" t="s">
        <v>5177</v>
      </c>
      <c r="W5428" s="259">
        <v>3556701</v>
      </c>
    </row>
    <row r="5429" spans="21:23">
      <c r="U5429" s="259" t="s">
        <v>83</v>
      </c>
      <c r="V5429" s="259" t="s">
        <v>5179</v>
      </c>
      <c r="W5429" s="259">
        <v>3556800</v>
      </c>
    </row>
    <row r="5430" spans="21:23">
      <c r="U5430" s="259" t="s">
        <v>83</v>
      </c>
      <c r="V5430" s="259" t="s">
        <v>5181</v>
      </c>
      <c r="W5430" s="259">
        <v>3556909</v>
      </c>
    </row>
    <row r="5431" spans="21:23">
      <c r="U5431" s="259" t="s">
        <v>83</v>
      </c>
      <c r="V5431" s="259" t="s">
        <v>5183</v>
      </c>
      <c r="W5431" s="259">
        <v>3556958</v>
      </c>
    </row>
    <row r="5432" spans="21:23">
      <c r="U5432" s="259" t="s">
        <v>83</v>
      </c>
      <c r="V5432" s="259" t="s">
        <v>5185</v>
      </c>
      <c r="W5432" s="259">
        <v>3557006</v>
      </c>
    </row>
    <row r="5433" spans="21:23">
      <c r="U5433" s="259" t="s">
        <v>83</v>
      </c>
      <c r="V5433" s="259" t="s">
        <v>5187</v>
      </c>
      <c r="W5433" s="259">
        <v>3557105</v>
      </c>
    </row>
    <row r="5434" spans="21:23">
      <c r="U5434" s="259" t="s">
        <v>83</v>
      </c>
      <c r="V5434" s="259" t="s">
        <v>5189</v>
      </c>
      <c r="W5434" s="259">
        <v>3557154</v>
      </c>
    </row>
    <row r="5435" spans="21:23">
      <c r="U5435" s="259" t="s">
        <v>85</v>
      </c>
      <c r="V5435" s="259" t="s">
        <v>114</v>
      </c>
      <c r="W5435" s="259">
        <v>1700251</v>
      </c>
    </row>
    <row r="5436" spans="21:23">
      <c r="U5436" s="259" t="s">
        <v>85</v>
      </c>
      <c r="V5436" s="259" t="s">
        <v>140</v>
      </c>
      <c r="W5436" s="259">
        <v>1700301</v>
      </c>
    </row>
    <row r="5437" spans="21:23">
      <c r="U5437" s="259" t="s">
        <v>85</v>
      </c>
      <c r="V5437" s="259" t="s">
        <v>165</v>
      </c>
      <c r="W5437" s="259">
        <v>1700350</v>
      </c>
    </row>
    <row r="5438" spans="21:23">
      <c r="U5438" s="259" t="s">
        <v>85</v>
      </c>
      <c r="V5438" s="259" t="s">
        <v>191</v>
      </c>
      <c r="W5438" s="259">
        <v>1700400</v>
      </c>
    </row>
    <row r="5439" spans="21:23">
      <c r="U5439" s="259" t="s">
        <v>85</v>
      </c>
      <c r="V5439" s="259" t="s">
        <v>217</v>
      </c>
      <c r="W5439" s="259">
        <v>1700707</v>
      </c>
    </row>
    <row r="5440" spans="21:23">
      <c r="U5440" s="259" t="s">
        <v>85</v>
      </c>
      <c r="V5440" s="259" t="s">
        <v>241</v>
      </c>
      <c r="W5440" s="259">
        <v>1701002</v>
      </c>
    </row>
    <row r="5441" spans="21:23">
      <c r="U5441" s="259" t="s">
        <v>85</v>
      </c>
      <c r="V5441" s="259" t="s">
        <v>266</v>
      </c>
      <c r="W5441" s="259">
        <v>1701051</v>
      </c>
    </row>
    <row r="5442" spans="21:23">
      <c r="U5442" s="259" t="s">
        <v>85</v>
      </c>
      <c r="V5442" s="259" t="s">
        <v>292</v>
      </c>
      <c r="W5442" s="259">
        <v>1701101</v>
      </c>
    </row>
    <row r="5443" spans="21:23">
      <c r="U5443" s="259" t="s">
        <v>85</v>
      </c>
      <c r="V5443" s="259" t="s">
        <v>318</v>
      </c>
      <c r="W5443" s="259">
        <v>1701309</v>
      </c>
    </row>
    <row r="5444" spans="21:23">
      <c r="U5444" s="259" t="s">
        <v>85</v>
      </c>
      <c r="V5444" s="259" t="s">
        <v>343</v>
      </c>
      <c r="W5444" s="259">
        <v>1701903</v>
      </c>
    </row>
    <row r="5445" spans="21:23">
      <c r="U5445" s="259" t="s">
        <v>85</v>
      </c>
      <c r="V5445" s="259" t="s">
        <v>367</v>
      </c>
      <c r="W5445" s="259">
        <v>1702000</v>
      </c>
    </row>
    <row r="5446" spans="21:23">
      <c r="U5446" s="259" t="s">
        <v>85</v>
      </c>
      <c r="V5446" s="259" t="s">
        <v>392</v>
      </c>
      <c r="W5446" s="259">
        <v>1702109</v>
      </c>
    </row>
    <row r="5447" spans="21:23">
      <c r="U5447" s="259" t="s">
        <v>85</v>
      </c>
      <c r="V5447" s="259" t="s">
        <v>417</v>
      </c>
      <c r="W5447" s="259">
        <v>1702158</v>
      </c>
    </row>
    <row r="5448" spans="21:23">
      <c r="U5448" s="259" t="s">
        <v>85</v>
      </c>
      <c r="V5448" s="259" t="s">
        <v>443</v>
      </c>
      <c r="W5448" s="259">
        <v>1702208</v>
      </c>
    </row>
    <row r="5449" spans="21:23">
      <c r="U5449" s="259" t="s">
        <v>85</v>
      </c>
      <c r="V5449" s="259" t="s">
        <v>468</v>
      </c>
      <c r="W5449" s="259">
        <v>1702307</v>
      </c>
    </row>
    <row r="5450" spans="21:23">
      <c r="U5450" s="259" t="s">
        <v>85</v>
      </c>
      <c r="V5450" s="259" t="s">
        <v>493</v>
      </c>
      <c r="W5450" s="259">
        <v>1702406</v>
      </c>
    </row>
    <row r="5451" spans="21:23">
      <c r="U5451" s="259" t="s">
        <v>85</v>
      </c>
      <c r="V5451" s="259" t="s">
        <v>517</v>
      </c>
      <c r="W5451" s="259">
        <v>1702554</v>
      </c>
    </row>
    <row r="5452" spans="21:23">
      <c r="U5452" s="259" t="s">
        <v>85</v>
      </c>
      <c r="V5452" s="259" t="s">
        <v>540</v>
      </c>
      <c r="W5452" s="259">
        <v>1702703</v>
      </c>
    </row>
    <row r="5453" spans="21:23">
      <c r="U5453" s="259" t="s">
        <v>85</v>
      </c>
      <c r="V5453" s="259" t="s">
        <v>563</v>
      </c>
      <c r="W5453" s="259">
        <v>1702901</v>
      </c>
    </row>
    <row r="5454" spans="21:23">
      <c r="U5454" s="259" t="s">
        <v>85</v>
      </c>
      <c r="V5454" s="259" t="s">
        <v>586</v>
      </c>
      <c r="W5454" s="259">
        <v>1703008</v>
      </c>
    </row>
    <row r="5455" spans="21:23">
      <c r="U5455" s="259" t="s">
        <v>85</v>
      </c>
      <c r="V5455" s="259" t="s">
        <v>609</v>
      </c>
      <c r="W5455" s="259">
        <v>1703057</v>
      </c>
    </row>
    <row r="5456" spans="21:23">
      <c r="U5456" s="259" t="s">
        <v>85</v>
      </c>
      <c r="V5456" s="259" t="s">
        <v>631</v>
      </c>
      <c r="W5456" s="259">
        <v>1703073</v>
      </c>
    </row>
    <row r="5457" spans="21:23">
      <c r="U5457" s="259" t="s">
        <v>85</v>
      </c>
      <c r="V5457" s="259" t="s">
        <v>652</v>
      </c>
      <c r="W5457" s="259">
        <v>1703107</v>
      </c>
    </row>
    <row r="5458" spans="21:23">
      <c r="U5458" s="259" t="s">
        <v>85</v>
      </c>
      <c r="V5458" s="259" t="s">
        <v>673</v>
      </c>
      <c r="W5458" s="259">
        <v>1703206</v>
      </c>
    </row>
    <row r="5459" spans="21:23">
      <c r="U5459" s="259" t="s">
        <v>85</v>
      </c>
      <c r="V5459" s="259" t="s">
        <v>621</v>
      </c>
      <c r="W5459" s="259">
        <v>1703305</v>
      </c>
    </row>
    <row r="5460" spans="21:23">
      <c r="U5460" s="259" t="s">
        <v>85</v>
      </c>
      <c r="V5460" s="259" t="s">
        <v>715</v>
      </c>
      <c r="W5460" s="259">
        <v>1703602</v>
      </c>
    </row>
    <row r="5461" spans="21:23">
      <c r="U5461" s="259" t="s">
        <v>85</v>
      </c>
      <c r="V5461" s="259" t="s">
        <v>737</v>
      </c>
      <c r="W5461" s="259">
        <v>1703701</v>
      </c>
    </row>
    <row r="5462" spans="21:23">
      <c r="U5462" s="259" t="s">
        <v>85</v>
      </c>
      <c r="V5462" s="259" t="s">
        <v>758</v>
      </c>
      <c r="W5462" s="259">
        <v>1703800</v>
      </c>
    </row>
    <row r="5463" spans="21:23">
      <c r="U5463" s="259" t="s">
        <v>85</v>
      </c>
      <c r="V5463" s="259" t="s">
        <v>781</v>
      </c>
      <c r="W5463" s="259">
        <v>1703826</v>
      </c>
    </row>
    <row r="5464" spans="21:23">
      <c r="U5464" s="259" t="s">
        <v>85</v>
      </c>
      <c r="V5464" s="259" t="s">
        <v>802</v>
      </c>
      <c r="W5464" s="259">
        <v>1703842</v>
      </c>
    </row>
    <row r="5465" spans="21:23">
      <c r="U5465" s="259" t="s">
        <v>85</v>
      </c>
      <c r="V5465" s="259" t="s">
        <v>823</v>
      </c>
      <c r="W5465" s="259">
        <v>1703867</v>
      </c>
    </row>
    <row r="5466" spans="21:23">
      <c r="U5466" s="259" t="s">
        <v>85</v>
      </c>
      <c r="V5466" s="259" t="s">
        <v>845</v>
      </c>
      <c r="W5466" s="259">
        <v>1703883</v>
      </c>
    </row>
    <row r="5467" spans="21:23">
      <c r="U5467" s="259" t="s">
        <v>85</v>
      </c>
      <c r="V5467" s="259" t="s">
        <v>867</v>
      </c>
      <c r="W5467" s="259">
        <v>1703891</v>
      </c>
    </row>
    <row r="5468" spans="21:23">
      <c r="U5468" s="259" t="s">
        <v>85</v>
      </c>
      <c r="V5468" s="259" t="s">
        <v>889</v>
      </c>
      <c r="W5468" s="259">
        <v>1703909</v>
      </c>
    </row>
    <row r="5469" spans="21:23">
      <c r="U5469" s="259" t="s">
        <v>85</v>
      </c>
      <c r="V5469" s="259" t="s">
        <v>912</v>
      </c>
      <c r="W5469" s="259">
        <v>1704105</v>
      </c>
    </row>
    <row r="5470" spans="21:23">
      <c r="U5470" s="259" t="s">
        <v>85</v>
      </c>
      <c r="V5470" s="259" t="s">
        <v>935</v>
      </c>
      <c r="W5470" s="259">
        <v>1705102</v>
      </c>
    </row>
    <row r="5471" spans="21:23">
      <c r="U5471" s="259" t="s">
        <v>85</v>
      </c>
      <c r="V5471" s="259" t="s">
        <v>957</v>
      </c>
      <c r="W5471" s="259">
        <v>1704600</v>
      </c>
    </row>
    <row r="5472" spans="21:23">
      <c r="U5472" s="259" t="s">
        <v>85</v>
      </c>
      <c r="V5472" s="259" t="s">
        <v>980</v>
      </c>
      <c r="W5472" s="259">
        <v>1705508</v>
      </c>
    </row>
    <row r="5473" spans="21:23">
      <c r="U5473" s="259" t="s">
        <v>85</v>
      </c>
      <c r="V5473" s="259" t="s">
        <v>1002</v>
      </c>
      <c r="W5473" s="259">
        <v>1716703</v>
      </c>
    </row>
    <row r="5474" spans="21:23">
      <c r="U5474" s="259" t="s">
        <v>85</v>
      </c>
      <c r="V5474" s="259" t="s">
        <v>1024</v>
      </c>
      <c r="W5474" s="259">
        <v>1705557</v>
      </c>
    </row>
    <row r="5475" spans="21:23">
      <c r="U5475" s="259" t="s">
        <v>85</v>
      </c>
      <c r="V5475" s="259" t="s">
        <v>1047</v>
      </c>
      <c r="W5475" s="259">
        <v>1705607</v>
      </c>
    </row>
    <row r="5476" spans="21:23">
      <c r="U5476" s="259" t="s">
        <v>85</v>
      </c>
      <c r="V5476" s="259" t="s">
        <v>1068</v>
      </c>
      <c r="W5476" s="259">
        <v>1706001</v>
      </c>
    </row>
    <row r="5477" spans="21:23">
      <c r="U5477" s="259" t="s">
        <v>85</v>
      </c>
      <c r="V5477" s="259" t="s">
        <v>1090</v>
      </c>
      <c r="W5477" s="259">
        <v>1706100</v>
      </c>
    </row>
    <row r="5478" spans="21:23">
      <c r="U5478" s="259" t="s">
        <v>85</v>
      </c>
      <c r="V5478" s="259" t="s">
        <v>1113</v>
      </c>
      <c r="W5478" s="259">
        <v>1706258</v>
      </c>
    </row>
    <row r="5479" spans="21:23">
      <c r="U5479" s="259" t="s">
        <v>85</v>
      </c>
      <c r="V5479" s="259" t="s">
        <v>1136</v>
      </c>
      <c r="W5479" s="259">
        <v>1706506</v>
      </c>
    </row>
    <row r="5480" spans="21:23">
      <c r="U5480" s="259" t="s">
        <v>85</v>
      </c>
      <c r="V5480" s="259" t="s">
        <v>1159</v>
      </c>
      <c r="W5480" s="259">
        <v>1707009</v>
      </c>
    </row>
    <row r="5481" spans="21:23">
      <c r="U5481" s="259" t="s">
        <v>85</v>
      </c>
      <c r="V5481" s="259" t="s">
        <v>1182</v>
      </c>
      <c r="W5481" s="259">
        <v>1707108</v>
      </c>
    </row>
    <row r="5482" spans="21:23">
      <c r="U5482" s="259" t="s">
        <v>85</v>
      </c>
      <c r="V5482" s="259" t="s">
        <v>1204</v>
      </c>
      <c r="W5482" s="259">
        <v>1707207</v>
      </c>
    </row>
    <row r="5483" spans="21:23">
      <c r="U5483" s="259" t="s">
        <v>85</v>
      </c>
      <c r="V5483" s="259" t="s">
        <v>1226</v>
      </c>
      <c r="W5483" s="259">
        <v>1707306</v>
      </c>
    </row>
    <row r="5484" spans="21:23">
      <c r="U5484" s="259" t="s">
        <v>85</v>
      </c>
      <c r="V5484" s="259" t="s">
        <v>1248</v>
      </c>
      <c r="W5484" s="259">
        <v>1707405</v>
      </c>
    </row>
    <row r="5485" spans="21:23">
      <c r="U5485" s="259" t="s">
        <v>85</v>
      </c>
      <c r="V5485" s="259" t="s">
        <v>1271</v>
      </c>
      <c r="W5485" s="259">
        <v>1707553</v>
      </c>
    </row>
    <row r="5486" spans="21:23">
      <c r="U5486" s="259" t="s">
        <v>85</v>
      </c>
      <c r="V5486" s="259" t="s">
        <v>1292</v>
      </c>
      <c r="W5486" s="259">
        <v>1707652</v>
      </c>
    </row>
    <row r="5487" spans="21:23">
      <c r="U5487" s="259" t="s">
        <v>85</v>
      </c>
      <c r="V5487" s="259" t="s">
        <v>1314</v>
      </c>
      <c r="W5487" s="259">
        <v>1707702</v>
      </c>
    </row>
    <row r="5488" spans="21:23">
      <c r="U5488" s="259" t="s">
        <v>85</v>
      </c>
      <c r="V5488" s="259" t="s">
        <v>1336</v>
      </c>
      <c r="W5488" s="259">
        <v>1708205</v>
      </c>
    </row>
    <row r="5489" spans="21:23">
      <c r="U5489" s="259" t="s">
        <v>85</v>
      </c>
      <c r="V5489" s="259" t="s">
        <v>1357</v>
      </c>
      <c r="W5489" s="259">
        <v>1708254</v>
      </c>
    </row>
    <row r="5490" spans="21:23">
      <c r="U5490" s="259" t="s">
        <v>85</v>
      </c>
      <c r="V5490" s="259" t="s">
        <v>1379</v>
      </c>
      <c r="W5490" s="259">
        <v>1708304</v>
      </c>
    </row>
    <row r="5491" spans="21:23">
      <c r="U5491" s="259" t="s">
        <v>85</v>
      </c>
      <c r="V5491" s="259" t="s">
        <v>1401</v>
      </c>
      <c r="W5491" s="259">
        <v>1709005</v>
      </c>
    </row>
    <row r="5492" spans="21:23">
      <c r="U5492" s="259" t="s">
        <v>85</v>
      </c>
      <c r="V5492" s="259" t="s">
        <v>1423</v>
      </c>
      <c r="W5492" s="259">
        <v>1709302</v>
      </c>
    </row>
    <row r="5493" spans="21:23">
      <c r="U5493" s="259" t="s">
        <v>85</v>
      </c>
      <c r="V5493" s="259" t="s">
        <v>1444</v>
      </c>
      <c r="W5493" s="259">
        <v>1709500</v>
      </c>
    </row>
    <row r="5494" spans="21:23">
      <c r="U5494" s="259" t="s">
        <v>85</v>
      </c>
      <c r="V5494" s="259" t="s">
        <v>1464</v>
      </c>
      <c r="W5494" s="259">
        <v>1709807</v>
      </c>
    </row>
    <row r="5495" spans="21:23">
      <c r="U5495" s="259" t="s">
        <v>85</v>
      </c>
      <c r="V5495" s="259" t="s">
        <v>1486</v>
      </c>
      <c r="W5495" s="259">
        <v>1710508</v>
      </c>
    </row>
    <row r="5496" spans="21:23">
      <c r="U5496" s="259" t="s">
        <v>85</v>
      </c>
      <c r="V5496" s="259" t="s">
        <v>1507</v>
      </c>
      <c r="W5496" s="259">
        <v>1710706</v>
      </c>
    </row>
    <row r="5497" spans="21:23">
      <c r="U5497" s="259" t="s">
        <v>85</v>
      </c>
      <c r="V5497" s="259" t="s">
        <v>1528</v>
      </c>
      <c r="W5497" s="259">
        <v>1710904</v>
      </c>
    </row>
    <row r="5498" spans="21:23">
      <c r="U5498" s="259" t="s">
        <v>85</v>
      </c>
      <c r="V5498" s="259" t="s">
        <v>1549</v>
      </c>
      <c r="W5498" s="259">
        <v>1711100</v>
      </c>
    </row>
    <row r="5499" spans="21:23">
      <c r="U5499" s="259" t="s">
        <v>85</v>
      </c>
      <c r="V5499" s="259" t="s">
        <v>1568</v>
      </c>
      <c r="W5499" s="259">
        <v>1711506</v>
      </c>
    </row>
    <row r="5500" spans="21:23">
      <c r="U5500" s="259" t="s">
        <v>85</v>
      </c>
      <c r="V5500" s="259" t="s">
        <v>1588</v>
      </c>
      <c r="W5500" s="259">
        <v>1711803</v>
      </c>
    </row>
    <row r="5501" spans="21:23">
      <c r="U5501" s="259" t="s">
        <v>85</v>
      </c>
      <c r="V5501" s="259" t="s">
        <v>1608</v>
      </c>
      <c r="W5501" s="259">
        <v>1711902</v>
      </c>
    </row>
    <row r="5502" spans="21:23">
      <c r="U5502" s="259" t="s">
        <v>85</v>
      </c>
      <c r="V5502" s="259" t="s">
        <v>1629</v>
      </c>
      <c r="W5502" s="259">
        <v>1711951</v>
      </c>
    </row>
    <row r="5503" spans="21:23">
      <c r="U5503" s="259" t="s">
        <v>85</v>
      </c>
      <c r="V5503" s="259" t="s">
        <v>1650</v>
      </c>
      <c r="W5503" s="259">
        <v>1712009</v>
      </c>
    </row>
    <row r="5504" spans="21:23">
      <c r="U5504" s="259" t="s">
        <v>85</v>
      </c>
      <c r="V5504" s="259" t="s">
        <v>1670</v>
      </c>
      <c r="W5504" s="259">
        <v>1712157</v>
      </c>
    </row>
    <row r="5505" spans="21:23">
      <c r="U5505" s="259" t="s">
        <v>85</v>
      </c>
      <c r="V5505" s="259" t="s">
        <v>1691</v>
      </c>
      <c r="W5505" s="259">
        <v>1712405</v>
      </c>
    </row>
    <row r="5506" spans="21:23">
      <c r="U5506" s="259" t="s">
        <v>85</v>
      </c>
      <c r="V5506" s="259" t="s">
        <v>1711</v>
      </c>
      <c r="W5506" s="259">
        <v>1712454</v>
      </c>
    </row>
    <row r="5507" spans="21:23">
      <c r="U5507" s="259" t="s">
        <v>85</v>
      </c>
      <c r="V5507" s="259" t="s">
        <v>1732</v>
      </c>
      <c r="W5507" s="259">
        <v>1712504</v>
      </c>
    </row>
    <row r="5508" spans="21:23">
      <c r="U5508" s="259" t="s">
        <v>85</v>
      </c>
      <c r="V5508" s="259" t="s">
        <v>1753</v>
      </c>
      <c r="W5508" s="259">
        <v>1712702</v>
      </c>
    </row>
    <row r="5509" spans="21:23">
      <c r="U5509" s="259" t="s">
        <v>85</v>
      </c>
      <c r="V5509" s="259" t="s">
        <v>1773</v>
      </c>
      <c r="W5509" s="259">
        <v>1712801</v>
      </c>
    </row>
    <row r="5510" spans="21:23">
      <c r="U5510" s="259" t="s">
        <v>85</v>
      </c>
      <c r="V5510" s="259" t="s">
        <v>1792</v>
      </c>
      <c r="W5510" s="259">
        <v>1713205</v>
      </c>
    </row>
    <row r="5511" spans="21:23">
      <c r="U5511" s="259" t="s">
        <v>85</v>
      </c>
      <c r="V5511" s="259" t="s">
        <v>1811</v>
      </c>
      <c r="W5511" s="259">
        <v>1713304</v>
      </c>
    </row>
    <row r="5512" spans="21:23">
      <c r="U5512" s="259" t="s">
        <v>85</v>
      </c>
      <c r="V5512" s="259" t="s">
        <v>1830</v>
      </c>
      <c r="W5512" s="259">
        <v>1713601</v>
      </c>
    </row>
    <row r="5513" spans="21:23">
      <c r="U5513" s="259" t="s">
        <v>85</v>
      </c>
      <c r="V5513" s="259" t="s">
        <v>1848</v>
      </c>
      <c r="W5513" s="259">
        <v>1713700</v>
      </c>
    </row>
    <row r="5514" spans="21:23">
      <c r="U5514" s="259" t="s">
        <v>85</v>
      </c>
      <c r="V5514" s="259" t="s">
        <v>1866</v>
      </c>
      <c r="W5514" s="259">
        <v>1713957</v>
      </c>
    </row>
    <row r="5515" spans="21:23">
      <c r="U5515" s="259" t="s">
        <v>85</v>
      </c>
      <c r="V5515" s="259" t="s">
        <v>1152</v>
      </c>
      <c r="W5515" s="259">
        <v>1714203</v>
      </c>
    </row>
    <row r="5516" spans="21:23">
      <c r="U5516" s="259" t="s">
        <v>85</v>
      </c>
      <c r="V5516" s="259" t="s">
        <v>1900</v>
      </c>
      <c r="W5516" s="259">
        <v>1714302</v>
      </c>
    </row>
    <row r="5517" spans="21:23">
      <c r="U5517" s="259" t="s">
        <v>85</v>
      </c>
      <c r="V5517" s="259" t="s">
        <v>1917</v>
      </c>
      <c r="W5517" s="259">
        <v>1714880</v>
      </c>
    </row>
    <row r="5518" spans="21:23">
      <c r="U5518" s="259" t="s">
        <v>85</v>
      </c>
      <c r="V5518" s="259" t="s">
        <v>1934</v>
      </c>
      <c r="W5518" s="259">
        <v>1715002</v>
      </c>
    </row>
    <row r="5519" spans="21:23">
      <c r="U5519" s="259" t="s">
        <v>85</v>
      </c>
      <c r="V5519" s="259" t="s">
        <v>1950</v>
      </c>
      <c r="W5519" s="259">
        <v>1715101</v>
      </c>
    </row>
    <row r="5520" spans="21:23">
      <c r="U5520" s="259" t="s">
        <v>85</v>
      </c>
      <c r="V5520" s="259" t="s">
        <v>1967</v>
      </c>
      <c r="W5520" s="259">
        <v>1715150</v>
      </c>
    </row>
    <row r="5521" spans="21:23">
      <c r="U5521" s="259" t="s">
        <v>85</v>
      </c>
      <c r="V5521" s="259" t="s">
        <v>1985</v>
      </c>
      <c r="W5521" s="259">
        <v>1715259</v>
      </c>
    </row>
    <row r="5522" spans="21:23">
      <c r="U5522" s="259" t="s">
        <v>85</v>
      </c>
      <c r="V5522" s="259" t="s">
        <v>2002</v>
      </c>
      <c r="W5522" s="259">
        <v>1715507</v>
      </c>
    </row>
    <row r="5523" spans="21:23">
      <c r="U5523" s="259" t="s">
        <v>85</v>
      </c>
      <c r="V5523" s="259" t="s">
        <v>2020</v>
      </c>
      <c r="W5523" s="259">
        <v>1721000</v>
      </c>
    </row>
    <row r="5524" spans="21:23">
      <c r="U5524" s="259" t="s">
        <v>85</v>
      </c>
      <c r="V5524" s="259" t="s">
        <v>2038</v>
      </c>
      <c r="W5524" s="259">
        <v>1715705</v>
      </c>
    </row>
    <row r="5525" spans="21:23">
      <c r="U5525" s="259" t="s">
        <v>85</v>
      </c>
      <c r="V5525" s="259" t="s">
        <v>2056</v>
      </c>
      <c r="W5525" s="259">
        <v>1713809</v>
      </c>
    </row>
    <row r="5526" spans="21:23">
      <c r="U5526" s="259" t="s">
        <v>85</v>
      </c>
      <c r="V5526" s="259" t="s">
        <v>2073</v>
      </c>
      <c r="W5526" s="259">
        <v>1715754</v>
      </c>
    </row>
    <row r="5527" spans="21:23">
      <c r="U5527" s="259" t="s">
        <v>85</v>
      </c>
      <c r="V5527" s="259" t="s">
        <v>2089</v>
      </c>
      <c r="W5527" s="259">
        <v>1716109</v>
      </c>
    </row>
    <row r="5528" spans="21:23">
      <c r="U5528" s="259" t="s">
        <v>85</v>
      </c>
      <c r="V5528" s="259" t="s">
        <v>2105</v>
      </c>
      <c r="W5528" s="259">
        <v>1716208</v>
      </c>
    </row>
    <row r="5529" spans="21:23">
      <c r="U5529" s="259" t="s">
        <v>85</v>
      </c>
      <c r="V5529" s="259" t="s">
        <v>2046</v>
      </c>
      <c r="W5529" s="259">
        <v>1716307</v>
      </c>
    </row>
    <row r="5530" spans="21:23">
      <c r="U5530" s="259" t="s">
        <v>85</v>
      </c>
      <c r="V5530" s="259" t="s">
        <v>2137</v>
      </c>
      <c r="W5530" s="259">
        <v>1716505</v>
      </c>
    </row>
    <row r="5531" spans="21:23">
      <c r="U5531" s="259" t="s">
        <v>85</v>
      </c>
      <c r="V5531" s="259" t="s">
        <v>2153</v>
      </c>
      <c r="W5531" s="259">
        <v>1716604</v>
      </c>
    </row>
    <row r="5532" spans="21:23">
      <c r="U5532" s="259" t="s">
        <v>85</v>
      </c>
      <c r="V5532" s="259" t="s">
        <v>2170</v>
      </c>
      <c r="W5532" s="259">
        <v>1716653</v>
      </c>
    </row>
    <row r="5533" spans="21:23">
      <c r="U5533" s="259" t="s">
        <v>85</v>
      </c>
      <c r="V5533" s="259" t="s">
        <v>2187</v>
      </c>
      <c r="W5533" s="259">
        <v>1717008</v>
      </c>
    </row>
    <row r="5534" spans="21:23">
      <c r="U5534" s="259" t="s">
        <v>85</v>
      </c>
      <c r="V5534" s="259" t="s">
        <v>2203</v>
      </c>
      <c r="W5534" s="259">
        <v>1717206</v>
      </c>
    </row>
    <row r="5535" spans="21:23">
      <c r="U5535" s="259" t="s">
        <v>85</v>
      </c>
      <c r="V5535" s="259" t="s">
        <v>2218</v>
      </c>
      <c r="W5535" s="259">
        <v>1717503</v>
      </c>
    </row>
    <row r="5536" spans="21:23">
      <c r="U5536" s="259" t="s">
        <v>85</v>
      </c>
      <c r="V5536" s="259" t="s">
        <v>2235</v>
      </c>
      <c r="W5536" s="259">
        <v>1717800</v>
      </c>
    </row>
    <row r="5537" spans="21:23">
      <c r="U5537" s="259" t="s">
        <v>85</v>
      </c>
      <c r="V5537" s="259" t="s">
        <v>2250</v>
      </c>
      <c r="W5537" s="259">
        <v>1717909</v>
      </c>
    </row>
    <row r="5538" spans="21:23">
      <c r="U5538" s="259" t="s">
        <v>85</v>
      </c>
      <c r="V5538" s="259" t="s">
        <v>2265</v>
      </c>
      <c r="W5538" s="259">
        <v>1718006</v>
      </c>
    </row>
    <row r="5539" spans="21:23">
      <c r="U5539" s="259" t="s">
        <v>85</v>
      </c>
      <c r="V5539" s="259" t="s">
        <v>2280</v>
      </c>
      <c r="W5539" s="259">
        <v>1718204</v>
      </c>
    </row>
    <row r="5540" spans="21:23">
      <c r="U5540" s="259" t="s">
        <v>85</v>
      </c>
      <c r="V5540" s="259" t="s">
        <v>2296</v>
      </c>
      <c r="W5540" s="259">
        <v>1718303</v>
      </c>
    </row>
    <row r="5541" spans="21:23">
      <c r="U5541" s="259" t="s">
        <v>85</v>
      </c>
      <c r="V5541" s="259" t="s">
        <v>1428</v>
      </c>
      <c r="W5541" s="259">
        <v>1718402</v>
      </c>
    </row>
    <row r="5542" spans="21:23">
      <c r="U5542" s="259" t="s">
        <v>85</v>
      </c>
      <c r="V5542" s="259" t="s">
        <v>2325</v>
      </c>
      <c r="W5542" s="259">
        <v>1718451</v>
      </c>
    </row>
    <row r="5543" spans="21:23">
      <c r="U5543" s="259" t="s">
        <v>85</v>
      </c>
      <c r="V5543" s="259" t="s">
        <v>2341</v>
      </c>
      <c r="W5543" s="259">
        <v>1718501</v>
      </c>
    </row>
    <row r="5544" spans="21:23">
      <c r="U5544" s="259" t="s">
        <v>85</v>
      </c>
      <c r="V5544" s="259" t="s">
        <v>2357</v>
      </c>
      <c r="W5544" s="259">
        <v>1718550</v>
      </c>
    </row>
    <row r="5545" spans="21:23">
      <c r="U5545" s="259" t="s">
        <v>85</v>
      </c>
      <c r="V5545" s="259" t="s">
        <v>2371</v>
      </c>
      <c r="W5545" s="259">
        <v>1718659</v>
      </c>
    </row>
    <row r="5546" spans="21:23">
      <c r="U5546" s="259" t="s">
        <v>85</v>
      </c>
      <c r="V5546" s="259" t="s">
        <v>2386</v>
      </c>
      <c r="W5546" s="259">
        <v>1718709</v>
      </c>
    </row>
    <row r="5547" spans="21:23">
      <c r="U5547" s="259" t="s">
        <v>85</v>
      </c>
      <c r="V5547" s="259" t="s">
        <v>2402</v>
      </c>
      <c r="W5547" s="259">
        <v>1718758</v>
      </c>
    </row>
    <row r="5548" spans="21:23">
      <c r="U5548" s="259" t="s">
        <v>85</v>
      </c>
      <c r="V5548" s="259" t="s">
        <v>2418</v>
      </c>
      <c r="W5548" s="259">
        <v>1718808</v>
      </c>
    </row>
    <row r="5549" spans="21:23">
      <c r="U5549" s="259" t="s">
        <v>85</v>
      </c>
      <c r="V5549" s="259" t="s">
        <v>2434</v>
      </c>
      <c r="W5549" s="259">
        <v>1718840</v>
      </c>
    </row>
    <row r="5550" spans="21:23">
      <c r="U5550" s="259" t="s">
        <v>85</v>
      </c>
      <c r="V5550" s="259" t="s">
        <v>2450</v>
      </c>
      <c r="W5550" s="259">
        <v>1718865</v>
      </c>
    </row>
    <row r="5551" spans="21:23">
      <c r="U5551" s="259" t="s">
        <v>85</v>
      </c>
      <c r="V5551" s="259" t="s">
        <v>2464</v>
      </c>
      <c r="W5551" s="259">
        <v>1718881</v>
      </c>
    </row>
    <row r="5552" spans="21:23">
      <c r="U5552" s="259" t="s">
        <v>85</v>
      </c>
      <c r="V5552" s="259" t="s">
        <v>2479</v>
      </c>
      <c r="W5552" s="259">
        <v>1718899</v>
      </c>
    </row>
    <row r="5553" spans="21:23">
      <c r="U5553" s="259" t="s">
        <v>85</v>
      </c>
      <c r="V5553" s="259" t="s">
        <v>2495</v>
      </c>
      <c r="W5553" s="259">
        <v>1718907</v>
      </c>
    </row>
    <row r="5554" spans="21:23">
      <c r="U5554" s="259" t="s">
        <v>85</v>
      </c>
      <c r="V5554" s="259" t="s">
        <v>2509</v>
      </c>
      <c r="W5554" s="259">
        <v>1719004</v>
      </c>
    </row>
    <row r="5555" spans="21:23">
      <c r="U5555" s="259" t="s">
        <v>85</v>
      </c>
      <c r="V5555" s="259" t="s">
        <v>2525</v>
      </c>
      <c r="W5555" s="259">
        <v>1720002</v>
      </c>
    </row>
    <row r="5556" spans="21:23">
      <c r="U5556" s="259" t="s">
        <v>85</v>
      </c>
      <c r="V5556" s="259" t="s">
        <v>2540</v>
      </c>
      <c r="W5556" s="259">
        <v>1720101</v>
      </c>
    </row>
    <row r="5557" spans="21:23">
      <c r="U5557" s="259" t="s">
        <v>85</v>
      </c>
      <c r="V5557" s="259" t="s">
        <v>2556</v>
      </c>
      <c r="W5557" s="259">
        <v>1720150</v>
      </c>
    </row>
    <row r="5558" spans="21:23">
      <c r="U5558" s="259" t="s">
        <v>85</v>
      </c>
      <c r="V5558" s="259" t="s">
        <v>2570</v>
      </c>
      <c r="W5558" s="259">
        <v>1720200</v>
      </c>
    </row>
    <row r="5559" spans="21:23">
      <c r="U5559" s="259" t="s">
        <v>85</v>
      </c>
      <c r="V5559" s="259" t="s">
        <v>2585</v>
      </c>
      <c r="W5559" s="259">
        <v>1720259</v>
      </c>
    </row>
    <row r="5560" spans="21:23">
      <c r="U5560" s="259" t="s">
        <v>85</v>
      </c>
      <c r="V5560" s="259" t="s">
        <v>2601</v>
      </c>
      <c r="W5560" s="259">
        <v>1720309</v>
      </c>
    </row>
    <row r="5561" spans="21:23">
      <c r="U5561" s="259" t="s">
        <v>85</v>
      </c>
      <c r="V5561" s="259" t="s">
        <v>2616</v>
      </c>
      <c r="W5561" s="259">
        <v>1720499</v>
      </c>
    </row>
    <row r="5562" spans="21:23">
      <c r="U5562" s="259" t="s">
        <v>85</v>
      </c>
      <c r="V5562" s="259" t="s">
        <v>2629</v>
      </c>
      <c r="W5562" s="259">
        <v>1720655</v>
      </c>
    </row>
    <row r="5563" spans="21:23">
      <c r="U5563" s="259" t="s">
        <v>85</v>
      </c>
      <c r="V5563" s="259" t="s">
        <v>2643</v>
      </c>
      <c r="W5563" s="259">
        <v>1720804</v>
      </c>
    </row>
    <row r="5564" spans="21:23">
      <c r="U5564" s="259" t="s">
        <v>85</v>
      </c>
      <c r="V5564" s="259" t="s">
        <v>2656</v>
      </c>
      <c r="W5564" s="259">
        <v>1720853</v>
      </c>
    </row>
    <row r="5565" spans="21:23">
      <c r="U5565" s="259" t="s">
        <v>85</v>
      </c>
      <c r="V5565" s="259" t="s">
        <v>2671</v>
      </c>
      <c r="W5565" s="259">
        <v>1720903</v>
      </c>
    </row>
    <row r="5566" spans="21:23">
      <c r="U5566" s="259" t="s">
        <v>85</v>
      </c>
      <c r="V5566" s="259" t="s">
        <v>5386</v>
      </c>
      <c r="W5566" s="259">
        <v>1720937</v>
      </c>
    </row>
    <row r="5567" spans="21:23">
      <c r="U5567" s="259" t="s">
        <v>85</v>
      </c>
      <c r="V5567" s="259" t="s">
        <v>2685</v>
      </c>
      <c r="W5567" s="259">
        <v>1720978</v>
      </c>
    </row>
    <row r="5568" spans="21:23">
      <c r="U5568" s="259" t="s">
        <v>85</v>
      </c>
      <c r="V5568" s="259" t="s">
        <v>2701</v>
      </c>
      <c r="W5568" s="259">
        <v>1721109</v>
      </c>
    </row>
    <row r="5569" spans="21:23">
      <c r="U5569" s="259" t="s">
        <v>85</v>
      </c>
      <c r="V5569" s="259" t="s">
        <v>2716</v>
      </c>
      <c r="W5569" s="259">
        <v>1721208</v>
      </c>
    </row>
    <row r="5570" spans="21:23">
      <c r="U5570" s="259" t="s">
        <v>85</v>
      </c>
      <c r="V5570" s="259" t="s">
        <v>2732</v>
      </c>
      <c r="W5570" s="259">
        <v>1721257</v>
      </c>
    </row>
    <row r="5571" spans="21:23">
      <c r="U5571" s="259" t="s">
        <v>85</v>
      </c>
      <c r="V5571" s="259" t="s">
        <v>2747</v>
      </c>
      <c r="W5571" s="259">
        <v>1721307</v>
      </c>
    </row>
    <row r="5572" spans="21:23">
      <c r="U5572" s="259" t="s">
        <v>85</v>
      </c>
      <c r="V5572" s="259" t="s">
        <v>2762</v>
      </c>
      <c r="W5572" s="259">
        <v>1722081</v>
      </c>
    </row>
    <row r="5573" spans="21:23">
      <c r="U5573" s="259" t="s">
        <v>85</v>
      </c>
      <c r="V5573" s="259" t="s">
        <v>2778</v>
      </c>
      <c r="W5573" s="259">
        <v>1722107</v>
      </c>
    </row>
  </sheetData>
  <sheetProtection algorithmName="SHA-512" hashValue="SfKk3Yh0Cd43gxErq4IJY0c2mayOttaj96jTX/zJaOLPzKLGul6q1d8nVeNJxODVrAyipTBcuBAN7OaLk/MO4Q==" saltValue="TO5TdA43x7ZTbmzRqQnIdg==" spinCount="100000" sheet="1" autoFilter="0"/>
  <dataConsolidate/>
  <conditionalFormatting sqref="F2">
    <cfRule type="cellIs" dxfId="126" priority="1" operator="equal">
      <formula>"CORRIGIR"</formula>
    </cfRule>
    <cfRule type="cellIs" dxfId="125" priority="10" operator="equal">
      <formula>"SIM"</formula>
    </cfRule>
  </conditionalFormatting>
  <conditionalFormatting sqref="F2:F8">
    <cfRule type="containsText" dxfId="124" priority="4" operator="containsText" text="VALIDADO">
      <formula>NOT(ISERROR(SEARCH("VALIDADO",F2)))</formula>
    </cfRule>
    <cfRule type="cellIs" dxfId="123" priority="8" operator="equal">
      <formula>"DEVOLVA"</formula>
    </cfRule>
    <cfRule type="cellIs" dxfId="122" priority="9" operator="equal">
      <formula>"""DEVOLVA"""</formula>
    </cfRule>
  </conditionalFormatting>
  <conditionalFormatting sqref="F3:F8">
    <cfRule type="cellIs" dxfId="121" priority="3" operator="equal">
      <formula>"CORRIGIR"</formula>
    </cfRule>
    <cfRule type="cellIs" dxfId="120" priority="7" operator="equal">
      <formula>"SIM"</formula>
    </cfRule>
  </conditionalFormatting>
  <conditionalFormatting sqref="D2:E2 D3:D8">
    <cfRule type="cellIs" dxfId="119" priority="6" operator="equal">
      <formula>"NÃO"</formula>
    </cfRule>
  </conditionalFormatting>
  <conditionalFormatting sqref="D2:E2 D3:D8">
    <cfRule type="cellIs" dxfId="118" priority="5" operator="equal">
      <formula>"SIM"</formula>
    </cfRule>
  </conditionalFormatting>
  <dataValidations xWindow="1177" yWindow="385"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$Y$2:$Y$28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$S$2:$S$13</formula1>
    </dataValidation>
    <dataValidation errorStyle="information" showInputMessage="1" showErrorMessage="1" errorTitle="Data fora do padrão" error="A data deve estar entre 01/02/2017 e 30/06/2018" promptTitle="Digite a data" prompt="Digite a data do envio do informe" sqref="G2:J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1177" yWindow="385"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85" zoomScaleNormal="85" workbookViewId="0">
      <selection activeCell="AZ17" sqref="AZ17"/>
    </sheetView>
  </sheetViews>
  <sheetFormatPr defaultColWidth="9.140625" defaultRowHeight="15"/>
  <cols>
    <col min="1" max="16384" width="9.140625" style="54"/>
  </cols>
  <sheetData/>
  <sheetProtection algorithmName="SHA-512" hashValue="BCKyztgddeuFpRlvQhH+gTsXlwo22zEer8Bsi/nTBA8cvreV48R81zr18RCRHnlLVR60j5AZRYGiFqIXQxkMzg==" saltValue="rSKgG1y/lXIrXelQjO0p/A=="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J5573"/>
  <sheetViews>
    <sheetView showGridLines="0" tabSelected="1" zoomScaleNormal="100" workbookViewId="0">
      <pane xSplit="3" ySplit="1" topLeftCell="D31" activePane="bottomRight" state="frozen"/>
      <selection activeCell="AZ17" sqref="AZ17"/>
      <selection pane="topRight" activeCell="AZ17" sqref="AZ17"/>
      <selection pane="bottomLeft" activeCell="AZ17" sqref="AZ17"/>
      <selection pane="bottomRight" activeCell="K38" sqref="K38"/>
    </sheetView>
  </sheetViews>
  <sheetFormatPr defaultColWidth="2.85546875" defaultRowHeight="15"/>
  <cols>
    <col min="1" max="2" width="6.7109375" style="54" customWidth="1"/>
    <col min="3" max="4" width="13.7109375" style="54" customWidth="1"/>
    <col min="5" max="5" width="22.140625" style="54" customWidth="1"/>
    <col min="6" max="6" width="16.85546875" style="54" customWidth="1"/>
    <col min="7" max="7" width="13.7109375" style="54" customWidth="1"/>
    <col min="8" max="8" width="18" style="54" bestFit="1" customWidth="1"/>
    <col min="9" max="13" width="13.7109375" style="54" customWidth="1"/>
    <col min="14" max="22" width="6.7109375" style="54" customWidth="1"/>
    <col min="23" max="23" width="14.5703125" style="54" bestFit="1" customWidth="1"/>
    <col min="24" max="27" width="2.85546875" style="69" hidden="1" customWidth="1"/>
    <col min="28" max="28" width="2.85546875" style="50" hidden="1" customWidth="1"/>
    <col min="29" max="29" width="2.140625" style="50" hidden="1" customWidth="1"/>
    <col min="30" max="30" width="4" style="50" hidden="1" customWidth="1"/>
    <col min="31" max="31" width="30" style="50" hidden="1" customWidth="1"/>
    <col min="32" max="32" width="8.5703125" style="50" hidden="1" customWidth="1"/>
    <col min="33" max="33" width="2.85546875" style="37" hidden="1" customWidth="1"/>
    <col min="34" max="34" width="4.28515625" style="37" hidden="1" customWidth="1"/>
    <col min="35" max="35" width="5.42578125" style="50" hidden="1" customWidth="1"/>
    <col min="36" max="36" width="2.85546875" style="50" hidden="1" customWidth="1"/>
    <col min="37" max="46" width="0" style="50" hidden="1" customWidth="1"/>
    <col min="47" max="16384" width="2.85546875" style="50"/>
  </cols>
  <sheetData>
    <row r="1" spans="1:35" ht="105.75" customHeight="1">
      <c r="A1" s="31" t="s">
        <v>2</v>
      </c>
      <c r="B1" s="31" t="s">
        <v>3</v>
      </c>
      <c r="C1" s="31" t="s">
        <v>0</v>
      </c>
      <c r="D1" s="31" t="s">
        <v>4</v>
      </c>
      <c r="E1" s="31" t="s">
        <v>5</v>
      </c>
      <c r="F1" s="31" t="s">
        <v>6</v>
      </c>
      <c r="G1" s="31" t="s">
        <v>15</v>
      </c>
      <c r="H1" s="31" t="s">
        <v>5542</v>
      </c>
      <c r="I1" s="31" t="s">
        <v>7</v>
      </c>
      <c r="J1" s="31" t="s">
        <v>8</v>
      </c>
      <c r="K1" s="31" t="s">
        <v>5546</v>
      </c>
      <c r="L1" s="31" t="s">
        <v>9</v>
      </c>
      <c r="M1" s="31" t="s">
        <v>10</v>
      </c>
      <c r="N1" s="70" t="s">
        <v>12</v>
      </c>
      <c r="O1" s="71" t="s">
        <v>16</v>
      </c>
      <c r="P1" s="71" t="s">
        <v>17</v>
      </c>
      <c r="Q1" s="34" t="s">
        <v>18</v>
      </c>
      <c r="R1" s="72" t="s">
        <v>19</v>
      </c>
      <c r="S1" s="71" t="s">
        <v>20</v>
      </c>
      <c r="T1" s="71" t="s">
        <v>21</v>
      </c>
      <c r="U1" s="72" t="s">
        <v>5481</v>
      </c>
      <c r="V1" s="72" t="s">
        <v>5482</v>
      </c>
      <c r="W1" s="73" t="s">
        <v>22</v>
      </c>
      <c r="AD1" s="38" t="s">
        <v>2</v>
      </c>
      <c r="AE1" s="39" t="s">
        <v>5</v>
      </c>
      <c r="AF1" s="39" t="s">
        <v>5385</v>
      </c>
      <c r="AG1" s="40"/>
      <c r="AH1" s="41" t="s">
        <v>2</v>
      </c>
    </row>
    <row r="2" spans="1:35" ht="18.75" customHeight="1">
      <c r="A2" s="74" t="str">
        <f>Controles!$B$2</f>
        <v>ES</v>
      </c>
      <c r="B2" s="74">
        <f>Controles!$C$2</f>
        <v>7</v>
      </c>
      <c r="C2" s="75" t="s">
        <v>5391</v>
      </c>
      <c r="D2" s="76"/>
      <c r="E2" s="76"/>
      <c r="F2" s="77"/>
      <c r="G2" s="77"/>
      <c r="H2" s="78">
        <f>SUM(F2:G2)</f>
        <v>0</v>
      </c>
      <c r="I2" s="77"/>
      <c r="J2" s="77"/>
      <c r="K2" s="77"/>
      <c r="L2" s="77"/>
      <c r="M2" s="77"/>
      <c r="N2" s="75">
        <f>IF((F2&gt;J2),"ERRO",0)</f>
        <v>0</v>
      </c>
      <c r="O2" s="75">
        <f t="shared" ref="O2" si="0">IF(AND(J2&gt;0,F2+G2=0),"VERIFICAR",0)</f>
        <v>0</v>
      </c>
      <c r="P2" s="75">
        <f>IF(AND(F2&gt;0,J2&gt;I2),"ERRO",0)</f>
        <v>0</v>
      </c>
      <c r="Q2" s="75">
        <f>IF(AND(H2=0,K2&gt;J2),"ERRO",0)</f>
        <v>0</v>
      </c>
      <c r="R2" s="75">
        <f>IF(K2&gt;0, IF(H2= 0, "ERRO",0),0)</f>
        <v>0</v>
      </c>
      <c r="S2" s="75">
        <f>IF(L2&gt;0, IF(F2= 0, IF(G2=0, "ERRO",0),0),0)</f>
        <v>0</v>
      </c>
      <c r="T2" s="75">
        <f t="shared" ref="T2" si="1">IF(M2&gt;0, IF(F2= 0, IF(G2=0, "ERRO",0),0),0)</f>
        <v>0</v>
      </c>
      <c r="U2" s="75">
        <f>IF(M2+L2+K2&gt;I2,IF(G2=0,"ERRO",0),0)</f>
        <v>0</v>
      </c>
      <c r="V2" s="61">
        <f>IF(AND(F2=0,I2&gt;0),"VERIFICAR",0)</f>
        <v>0</v>
      </c>
      <c r="W2" s="75" t="str">
        <f>IF(AND(N2=0,P2=0,Q2=0,T2=0,U2=0,S2=0,R2=0), "NÃO", "SIM")</f>
        <v>NÃO</v>
      </c>
      <c r="AC2" s="49">
        <f>IF(W2="NÃO",0,1)</f>
        <v>0</v>
      </c>
      <c r="AD2" s="50" t="s">
        <v>28</v>
      </c>
      <c r="AE2" s="50" t="s">
        <v>89</v>
      </c>
      <c r="AF2" s="50">
        <v>1200013</v>
      </c>
      <c r="AG2" s="51"/>
      <c r="AH2" s="41" t="s">
        <v>28</v>
      </c>
      <c r="AI2" s="50">
        <f>IF(SUM(F2,J2:M2)&gt;0,1,0)</f>
        <v>0</v>
      </c>
    </row>
    <row r="3" spans="1:35" ht="18.75" customHeight="1">
      <c r="A3" s="74" t="str">
        <f>Controles!$B$2</f>
        <v>ES</v>
      </c>
      <c r="B3" s="74">
        <f>Controles!$C$2</f>
        <v>7</v>
      </c>
      <c r="C3" s="75" t="s">
        <v>5391</v>
      </c>
      <c r="D3" s="76"/>
      <c r="E3" s="76"/>
      <c r="F3" s="77"/>
      <c r="G3" s="77"/>
      <c r="H3" s="78">
        <f t="shared" ref="H3:H66" si="2">SUM(F3:G3)</f>
        <v>0</v>
      </c>
      <c r="I3" s="77"/>
      <c r="J3" s="77"/>
      <c r="K3" s="77"/>
      <c r="L3" s="77"/>
      <c r="M3" s="77"/>
      <c r="N3" s="75">
        <f t="shared" ref="N3:N66" si="3">IF((F3&gt;J3),"ERRO",0)</f>
        <v>0</v>
      </c>
      <c r="O3" s="75">
        <f t="shared" ref="O3:O66" si="4">IF(AND(J3&gt;0,F3+G3=0),"VERIFICAR",0)</f>
        <v>0</v>
      </c>
      <c r="P3" s="75">
        <f t="shared" ref="P3:P66" si="5">IF(AND(F3&gt;0,J3&gt;I3),"ERRO",0)</f>
        <v>0</v>
      </c>
      <c r="Q3" s="75">
        <f t="shared" ref="Q3:Q66" si="6">IF(AND(H3=0,K3&gt;J3),"ERRO",0)</f>
        <v>0</v>
      </c>
      <c r="R3" s="75">
        <f t="shared" ref="R3:R66" si="7">IF(K3&gt;0, IF(H3= 0, "ERRO",0),0)</f>
        <v>0</v>
      </c>
      <c r="S3" s="75">
        <f t="shared" ref="S3:S66" si="8">IF(L3&gt;0, IF(F3= 0, IF(G3=0, "ERRO",0),0),0)</f>
        <v>0</v>
      </c>
      <c r="T3" s="75">
        <f t="shared" ref="T3:T66" si="9">IF(M3&gt;0, IF(F3= 0, IF(G3=0, "ERRO",0),0),0)</f>
        <v>0</v>
      </c>
      <c r="U3" s="75">
        <f t="shared" ref="U3:U66" si="10">IF(M3+L3+K3&gt;I3,IF(G3=0,"ERRO",0),0)</f>
        <v>0</v>
      </c>
      <c r="V3" s="61">
        <f>IF(AND(F3=0,I3&gt;0),"VERIFICAR",0)</f>
        <v>0</v>
      </c>
      <c r="W3" s="75" t="str">
        <f t="shared" ref="W3:W66" si="11">IF(AND(N3=0,P3=0,Q3=0,T3=0,U3=0,S3=0,R3=0), "NÃO", "SIM")</f>
        <v>NÃO</v>
      </c>
      <c r="AC3" s="49">
        <f t="shared" ref="AC3:AC66" si="12">IF(W3="NÃO",0,1)</f>
        <v>0</v>
      </c>
      <c r="AD3" s="50" t="s">
        <v>28</v>
      </c>
      <c r="AE3" s="50" t="s">
        <v>115</v>
      </c>
      <c r="AF3" s="50">
        <v>1200054</v>
      </c>
      <c r="AG3" s="51"/>
      <c r="AH3" s="41" t="s">
        <v>32</v>
      </c>
      <c r="AI3" s="50">
        <f t="shared" ref="AI3:AI66" si="13">IF(SUM(F3,J3:M3)&gt;0,1,0)</f>
        <v>0</v>
      </c>
    </row>
    <row r="4" spans="1:35" ht="18.75" customHeight="1">
      <c r="A4" s="74" t="str">
        <f>Controles!$B$2</f>
        <v>ES</v>
      </c>
      <c r="B4" s="74">
        <f>Controles!$C$2</f>
        <v>7</v>
      </c>
      <c r="C4" s="75" t="s">
        <v>5391</v>
      </c>
      <c r="D4" s="76"/>
      <c r="E4" s="76"/>
      <c r="F4" s="77"/>
      <c r="G4" s="77"/>
      <c r="H4" s="78">
        <f t="shared" si="2"/>
        <v>0</v>
      </c>
      <c r="I4" s="77"/>
      <c r="J4" s="77"/>
      <c r="K4" s="79"/>
      <c r="L4" s="77"/>
      <c r="M4" s="77"/>
      <c r="N4" s="75">
        <f t="shared" si="3"/>
        <v>0</v>
      </c>
      <c r="O4" s="75">
        <f t="shared" si="4"/>
        <v>0</v>
      </c>
      <c r="P4" s="75">
        <f t="shared" si="5"/>
        <v>0</v>
      </c>
      <c r="Q4" s="75">
        <f t="shared" si="6"/>
        <v>0</v>
      </c>
      <c r="R4" s="75">
        <f t="shared" si="7"/>
        <v>0</v>
      </c>
      <c r="S4" s="75">
        <f t="shared" si="8"/>
        <v>0</v>
      </c>
      <c r="T4" s="75">
        <f t="shared" si="9"/>
        <v>0</v>
      </c>
      <c r="U4" s="75">
        <f t="shared" si="10"/>
        <v>0</v>
      </c>
      <c r="V4" s="61">
        <f t="shared" ref="V4:V67" si="14">IF(AND(F4=0,I4&gt;0),"VERIFICAR",0)</f>
        <v>0</v>
      </c>
      <c r="W4" s="75" t="str">
        <f t="shared" si="11"/>
        <v>NÃO</v>
      </c>
      <c r="AC4" s="49">
        <f t="shared" si="12"/>
        <v>0</v>
      </c>
      <c r="AD4" s="50" t="s">
        <v>28</v>
      </c>
      <c r="AE4" s="50" t="s">
        <v>141</v>
      </c>
      <c r="AF4" s="50">
        <v>1200104</v>
      </c>
      <c r="AG4" s="51"/>
      <c r="AH4" s="41" t="s">
        <v>37</v>
      </c>
      <c r="AI4" s="50">
        <f t="shared" si="13"/>
        <v>0</v>
      </c>
    </row>
    <row r="5" spans="1:35" ht="18.75" customHeight="1">
      <c r="A5" s="74" t="str">
        <f>Controles!$B$2</f>
        <v>ES</v>
      </c>
      <c r="B5" s="74">
        <f>Controles!$C$2</f>
        <v>7</v>
      </c>
      <c r="C5" s="75" t="s">
        <v>5391</v>
      </c>
      <c r="D5" s="76"/>
      <c r="E5" s="76"/>
      <c r="F5" s="77"/>
      <c r="G5" s="77"/>
      <c r="H5" s="78">
        <f t="shared" si="2"/>
        <v>0</v>
      </c>
      <c r="I5" s="77"/>
      <c r="J5" s="77"/>
      <c r="K5" s="77"/>
      <c r="L5" s="77"/>
      <c r="M5" s="77"/>
      <c r="N5" s="75">
        <f t="shared" si="3"/>
        <v>0</v>
      </c>
      <c r="O5" s="75">
        <f t="shared" si="4"/>
        <v>0</v>
      </c>
      <c r="P5" s="75">
        <f t="shared" si="5"/>
        <v>0</v>
      </c>
      <c r="Q5" s="75">
        <f t="shared" si="6"/>
        <v>0</v>
      </c>
      <c r="R5" s="75">
        <f t="shared" si="7"/>
        <v>0</v>
      </c>
      <c r="S5" s="75">
        <f t="shared" si="8"/>
        <v>0</v>
      </c>
      <c r="T5" s="75">
        <f t="shared" si="9"/>
        <v>0</v>
      </c>
      <c r="U5" s="75">
        <f t="shared" si="10"/>
        <v>0</v>
      </c>
      <c r="V5" s="61">
        <f t="shared" si="14"/>
        <v>0</v>
      </c>
      <c r="W5" s="75" t="str">
        <f t="shared" si="11"/>
        <v>NÃO</v>
      </c>
      <c r="AC5" s="49">
        <f t="shared" si="12"/>
        <v>0</v>
      </c>
      <c r="AD5" s="50" t="s">
        <v>28</v>
      </c>
      <c r="AE5" s="50" t="s">
        <v>166</v>
      </c>
      <c r="AF5" s="50">
        <v>1200138</v>
      </c>
      <c r="AG5" s="51"/>
      <c r="AH5" s="41" t="s">
        <v>35</v>
      </c>
      <c r="AI5" s="50">
        <f t="shared" si="13"/>
        <v>0</v>
      </c>
    </row>
    <row r="6" spans="1:35" ht="18.75" customHeight="1">
      <c r="A6" s="74" t="str">
        <f>Controles!$B$2</f>
        <v>ES</v>
      </c>
      <c r="B6" s="74">
        <f>Controles!$C$2</f>
        <v>7</v>
      </c>
      <c r="C6" s="75" t="s">
        <v>5391</v>
      </c>
      <c r="D6" s="76"/>
      <c r="E6" s="76"/>
      <c r="F6" s="77"/>
      <c r="G6" s="77"/>
      <c r="H6" s="78">
        <f t="shared" si="2"/>
        <v>0</v>
      </c>
      <c r="I6" s="77"/>
      <c r="J6" s="77"/>
      <c r="K6" s="77"/>
      <c r="L6" s="77"/>
      <c r="M6" s="77"/>
      <c r="N6" s="75">
        <f t="shared" si="3"/>
        <v>0</v>
      </c>
      <c r="O6" s="75">
        <f t="shared" si="4"/>
        <v>0</v>
      </c>
      <c r="P6" s="75">
        <f t="shared" si="5"/>
        <v>0</v>
      </c>
      <c r="Q6" s="75">
        <f t="shared" si="6"/>
        <v>0</v>
      </c>
      <c r="R6" s="75">
        <f t="shared" si="7"/>
        <v>0</v>
      </c>
      <c r="S6" s="75">
        <f t="shared" si="8"/>
        <v>0</v>
      </c>
      <c r="T6" s="75">
        <f t="shared" si="9"/>
        <v>0</v>
      </c>
      <c r="U6" s="75">
        <f t="shared" si="10"/>
        <v>0</v>
      </c>
      <c r="V6" s="61">
        <f t="shared" si="14"/>
        <v>0</v>
      </c>
      <c r="W6" s="75" t="str">
        <f t="shared" si="11"/>
        <v>NÃO</v>
      </c>
      <c r="AC6" s="49">
        <f t="shared" si="12"/>
        <v>0</v>
      </c>
      <c r="AD6" s="50" t="s">
        <v>28</v>
      </c>
      <c r="AE6" s="50" t="s">
        <v>192</v>
      </c>
      <c r="AF6" s="50">
        <v>1200179</v>
      </c>
      <c r="AG6" s="51"/>
      <c r="AH6" s="41" t="s">
        <v>41</v>
      </c>
      <c r="AI6" s="50">
        <f t="shared" si="13"/>
        <v>0</v>
      </c>
    </row>
    <row r="7" spans="1:35" ht="18.75" customHeight="1">
      <c r="A7" s="74" t="str">
        <f>Controles!$B$2</f>
        <v>ES</v>
      </c>
      <c r="B7" s="74">
        <f>Controles!$C$2</f>
        <v>7</v>
      </c>
      <c r="C7" s="75" t="s">
        <v>5391</v>
      </c>
      <c r="D7" s="76"/>
      <c r="E7" s="76"/>
      <c r="F7" s="77"/>
      <c r="G7" s="77"/>
      <c r="H7" s="78">
        <f t="shared" si="2"/>
        <v>0</v>
      </c>
      <c r="I7" s="77"/>
      <c r="J7" s="77"/>
      <c r="K7" s="77"/>
      <c r="L7" s="77"/>
      <c r="M7" s="77"/>
      <c r="N7" s="75">
        <f t="shared" si="3"/>
        <v>0</v>
      </c>
      <c r="O7" s="75">
        <f>IF(AND(J7&gt;0,F7+G7=0),"VERIFICAR",0)</f>
        <v>0</v>
      </c>
      <c r="P7" s="75">
        <f t="shared" si="5"/>
        <v>0</v>
      </c>
      <c r="Q7" s="75">
        <f t="shared" si="6"/>
        <v>0</v>
      </c>
      <c r="R7" s="75">
        <f t="shared" si="7"/>
        <v>0</v>
      </c>
      <c r="S7" s="75">
        <f t="shared" si="8"/>
        <v>0</v>
      </c>
      <c r="T7" s="75">
        <f t="shared" si="9"/>
        <v>0</v>
      </c>
      <c r="U7" s="75">
        <f t="shared" si="10"/>
        <v>0</v>
      </c>
      <c r="V7" s="61">
        <f t="shared" si="14"/>
        <v>0</v>
      </c>
      <c r="W7" s="75" t="str">
        <f t="shared" si="11"/>
        <v>NÃO</v>
      </c>
      <c r="AC7" s="49">
        <f t="shared" si="12"/>
        <v>0</v>
      </c>
      <c r="AD7" s="50" t="s">
        <v>28</v>
      </c>
      <c r="AE7" s="50" t="s">
        <v>218</v>
      </c>
      <c r="AF7" s="50">
        <v>1200203</v>
      </c>
      <c r="AG7" s="51"/>
      <c r="AH7" s="41" t="s">
        <v>45</v>
      </c>
      <c r="AI7" s="50">
        <f t="shared" si="13"/>
        <v>0</v>
      </c>
    </row>
    <row r="8" spans="1:35" ht="18.75" customHeight="1">
      <c r="A8" s="74" t="str">
        <f>Controles!$B$2</f>
        <v>ES</v>
      </c>
      <c r="B8" s="74">
        <f>Controles!$C$2</f>
        <v>7</v>
      </c>
      <c r="C8" s="75" t="s">
        <v>5391</v>
      </c>
      <c r="D8" s="76"/>
      <c r="E8" s="76"/>
      <c r="F8" s="77"/>
      <c r="G8" s="77"/>
      <c r="H8" s="78">
        <f t="shared" si="2"/>
        <v>0</v>
      </c>
      <c r="I8" s="77"/>
      <c r="J8" s="77"/>
      <c r="K8" s="77"/>
      <c r="L8" s="77"/>
      <c r="M8" s="77"/>
      <c r="N8" s="75">
        <f t="shared" si="3"/>
        <v>0</v>
      </c>
      <c r="O8" s="75">
        <f t="shared" si="4"/>
        <v>0</v>
      </c>
      <c r="P8" s="75">
        <f t="shared" si="5"/>
        <v>0</v>
      </c>
      <c r="Q8" s="75">
        <f t="shared" si="6"/>
        <v>0</v>
      </c>
      <c r="R8" s="75">
        <f t="shared" si="7"/>
        <v>0</v>
      </c>
      <c r="S8" s="75">
        <f t="shared" si="8"/>
        <v>0</v>
      </c>
      <c r="T8" s="75">
        <f t="shared" si="9"/>
        <v>0</v>
      </c>
      <c r="U8" s="75">
        <f t="shared" si="10"/>
        <v>0</v>
      </c>
      <c r="V8" s="61">
        <f t="shared" si="14"/>
        <v>0</v>
      </c>
      <c r="W8" s="75" t="str">
        <f t="shared" si="11"/>
        <v>NÃO</v>
      </c>
      <c r="AC8" s="49">
        <f t="shared" si="12"/>
        <v>0</v>
      </c>
      <c r="AD8" s="50" t="s">
        <v>28</v>
      </c>
      <c r="AE8" s="50" t="s">
        <v>242</v>
      </c>
      <c r="AF8" s="50">
        <v>1200252</v>
      </c>
      <c r="AG8" s="51"/>
      <c r="AH8" s="41" t="s">
        <v>49</v>
      </c>
      <c r="AI8" s="50">
        <f t="shared" si="13"/>
        <v>0</v>
      </c>
    </row>
    <row r="9" spans="1:35" ht="18.75" customHeight="1">
      <c r="A9" s="74" t="str">
        <f>Controles!$B$2</f>
        <v>ES</v>
      </c>
      <c r="B9" s="74">
        <f>Controles!$C$2</f>
        <v>7</v>
      </c>
      <c r="C9" s="75" t="s">
        <v>5391</v>
      </c>
      <c r="D9" s="76"/>
      <c r="E9" s="76"/>
      <c r="F9" s="77"/>
      <c r="G9" s="77"/>
      <c r="H9" s="78">
        <f t="shared" si="2"/>
        <v>0</v>
      </c>
      <c r="I9" s="77"/>
      <c r="J9" s="77"/>
      <c r="K9" s="77"/>
      <c r="L9" s="77"/>
      <c r="M9" s="77"/>
      <c r="N9" s="75">
        <f t="shared" si="3"/>
        <v>0</v>
      </c>
      <c r="O9" s="75">
        <f t="shared" si="4"/>
        <v>0</v>
      </c>
      <c r="P9" s="75">
        <f t="shared" si="5"/>
        <v>0</v>
      </c>
      <c r="Q9" s="75">
        <f t="shared" si="6"/>
        <v>0</v>
      </c>
      <c r="R9" s="75">
        <f t="shared" si="7"/>
        <v>0</v>
      </c>
      <c r="S9" s="75">
        <f t="shared" si="8"/>
        <v>0</v>
      </c>
      <c r="T9" s="75">
        <f t="shared" si="9"/>
        <v>0</v>
      </c>
      <c r="U9" s="75">
        <f t="shared" si="10"/>
        <v>0</v>
      </c>
      <c r="V9" s="61">
        <f t="shared" si="14"/>
        <v>0</v>
      </c>
      <c r="W9" s="75" t="str">
        <f t="shared" si="11"/>
        <v>NÃO</v>
      </c>
      <c r="AC9" s="49">
        <f t="shared" si="12"/>
        <v>0</v>
      </c>
      <c r="AD9" s="50" t="s">
        <v>28</v>
      </c>
      <c r="AE9" s="50" t="s">
        <v>267</v>
      </c>
      <c r="AF9" s="50">
        <v>1200302</v>
      </c>
      <c r="AG9" s="51"/>
      <c r="AH9" s="41" t="s">
        <v>53</v>
      </c>
      <c r="AI9" s="50">
        <f t="shared" si="13"/>
        <v>0</v>
      </c>
    </row>
    <row r="10" spans="1:35" ht="18.75" customHeight="1">
      <c r="A10" s="74" t="str">
        <f>Controles!$B$2</f>
        <v>ES</v>
      </c>
      <c r="B10" s="74">
        <f>Controles!$C$2</f>
        <v>7</v>
      </c>
      <c r="C10" s="75" t="s">
        <v>5391</v>
      </c>
      <c r="D10" s="76"/>
      <c r="E10" s="76"/>
      <c r="F10" s="77"/>
      <c r="G10" s="77"/>
      <c r="H10" s="78">
        <f t="shared" si="2"/>
        <v>0</v>
      </c>
      <c r="I10" s="77"/>
      <c r="J10" s="77"/>
      <c r="K10" s="77"/>
      <c r="L10" s="77"/>
      <c r="M10" s="77"/>
      <c r="N10" s="75">
        <f t="shared" si="3"/>
        <v>0</v>
      </c>
      <c r="O10" s="75">
        <f t="shared" si="4"/>
        <v>0</v>
      </c>
      <c r="P10" s="75">
        <f t="shared" si="5"/>
        <v>0</v>
      </c>
      <c r="Q10" s="75">
        <f t="shared" si="6"/>
        <v>0</v>
      </c>
      <c r="R10" s="75">
        <f t="shared" si="7"/>
        <v>0</v>
      </c>
      <c r="S10" s="75">
        <f t="shared" si="8"/>
        <v>0</v>
      </c>
      <c r="T10" s="75">
        <f t="shared" si="9"/>
        <v>0</v>
      </c>
      <c r="U10" s="75">
        <f t="shared" si="10"/>
        <v>0</v>
      </c>
      <c r="V10" s="61">
        <f t="shared" si="14"/>
        <v>0</v>
      </c>
      <c r="W10" s="75" t="str">
        <f t="shared" si="11"/>
        <v>NÃO</v>
      </c>
      <c r="AC10" s="49">
        <f t="shared" si="12"/>
        <v>0</v>
      </c>
      <c r="AD10" s="50" t="s">
        <v>28</v>
      </c>
      <c r="AE10" s="50" t="s">
        <v>293</v>
      </c>
      <c r="AF10" s="50">
        <v>1200328</v>
      </c>
      <c r="AG10" s="51"/>
      <c r="AH10" s="41" t="s">
        <v>55</v>
      </c>
      <c r="AI10" s="50">
        <f t="shared" si="13"/>
        <v>0</v>
      </c>
    </row>
    <row r="11" spans="1:35" ht="18.75" customHeight="1">
      <c r="A11" s="74" t="str">
        <f>Controles!$B$2</f>
        <v>ES</v>
      </c>
      <c r="B11" s="74">
        <f>Controles!$C$2</f>
        <v>7</v>
      </c>
      <c r="C11" s="75" t="s">
        <v>5391</v>
      </c>
      <c r="D11" s="76"/>
      <c r="E11" s="76"/>
      <c r="F11" s="77"/>
      <c r="G11" s="77"/>
      <c r="H11" s="78">
        <f t="shared" si="2"/>
        <v>0</v>
      </c>
      <c r="I11" s="77"/>
      <c r="J11" s="77"/>
      <c r="K11" s="77"/>
      <c r="L11" s="77"/>
      <c r="M11" s="77"/>
      <c r="N11" s="75">
        <f t="shared" si="3"/>
        <v>0</v>
      </c>
      <c r="O11" s="75">
        <f t="shared" si="4"/>
        <v>0</v>
      </c>
      <c r="P11" s="75">
        <f t="shared" si="5"/>
        <v>0</v>
      </c>
      <c r="Q11" s="75">
        <f t="shared" si="6"/>
        <v>0</v>
      </c>
      <c r="R11" s="75">
        <f t="shared" si="7"/>
        <v>0</v>
      </c>
      <c r="S11" s="75">
        <f t="shared" si="8"/>
        <v>0</v>
      </c>
      <c r="T11" s="75">
        <f t="shared" si="9"/>
        <v>0</v>
      </c>
      <c r="U11" s="75">
        <f t="shared" si="10"/>
        <v>0</v>
      </c>
      <c r="V11" s="61">
        <f t="shared" si="14"/>
        <v>0</v>
      </c>
      <c r="W11" s="75" t="str">
        <f t="shared" si="11"/>
        <v>NÃO</v>
      </c>
      <c r="AC11" s="49">
        <f t="shared" si="12"/>
        <v>0</v>
      </c>
      <c r="AD11" s="50" t="s">
        <v>28</v>
      </c>
      <c r="AE11" s="50" t="s">
        <v>319</v>
      </c>
      <c r="AF11" s="50">
        <v>1200336</v>
      </c>
      <c r="AG11" s="51"/>
      <c r="AH11" s="41" t="s">
        <v>57</v>
      </c>
      <c r="AI11" s="50">
        <f t="shared" si="13"/>
        <v>0</v>
      </c>
    </row>
    <row r="12" spans="1:35" ht="18.75" customHeight="1">
      <c r="A12" s="74" t="str">
        <f>Controles!$B$2</f>
        <v>ES</v>
      </c>
      <c r="B12" s="74">
        <f>Controles!$C$2</f>
        <v>7</v>
      </c>
      <c r="C12" s="75" t="s">
        <v>5391</v>
      </c>
      <c r="D12" s="76"/>
      <c r="E12" s="76"/>
      <c r="F12" s="77"/>
      <c r="G12" s="77"/>
      <c r="H12" s="78">
        <f t="shared" si="2"/>
        <v>0</v>
      </c>
      <c r="I12" s="77"/>
      <c r="J12" s="77"/>
      <c r="K12" s="77"/>
      <c r="L12" s="77"/>
      <c r="M12" s="77"/>
      <c r="N12" s="75">
        <f t="shared" si="3"/>
        <v>0</v>
      </c>
      <c r="O12" s="75">
        <f t="shared" si="4"/>
        <v>0</v>
      </c>
      <c r="P12" s="75">
        <f t="shared" si="5"/>
        <v>0</v>
      </c>
      <c r="Q12" s="75">
        <f t="shared" si="6"/>
        <v>0</v>
      </c>
      <c r="R12" s="75">
        <f t="shared" si="7"/>
        <v>0</v>
      </c>
      <c r="S12" s="75">
        <f t="shared" si="8"/>
        <v>0</v>
      </c>
      <c r="T12" s="75">
        <f t="shared" si="9"/>
        <v>0</v>
      </c>
      <c r="U12" s="75">
        <f t="shared" si="10"/>
        <v>0</v>
      </c>
      <c r="V12" s="61">
        <f t="shared" si="14"/>
        <v>0</v>
      </c>
      <c r="W12" s="75" t="str">
        <f t="shared" si="11"/>
        <v>NÃO</v>
      </c>
      <c r="AC12" s="49">
        <f t="shared" si="12"/>
        <v>0</v>
      </c>
      <c r="AD12" s="50" t="s">
        <v>28</v>
      </c>
      <c r="AE12" s="50" t="s">
        <v>344</v>
      </c>
      <c r="AF12" s="50">
        <v>1200344</v>
      </c>
      <c r="AG12" s="51"/>
      <c r="AH12" s="41" t="s">
        <v>63</v>
      </c>
      <c r="AI12" s="50">
        <f t="shared" si="13"/>
        <v>0</v>
      </c>
    </row>
    <row r="13" spans="1:35" ht="18.75" customHeight="1">
      <c r="A13" s="74" t="str">
        <f>Controles!$B$2</f>
        <v>ES</v>
      </c>
      <c r="B13" s="74">
        <f>Controles!$C$2</f>
        <v>7</v>
      </c>
      <c r="C13" s="75" t="s">
        <v>5391</v>
      </c>
      <c r="D13" s="76"/>
      <c r="E13" s="76"/>
      <c r="F13" s="77"/>
      <c r="G13" s="77"/>
      <c r="H13" s="78">
        <f t="shared" si="2"/>
        <v>0</v>
      </c>
      <c r="I13" s="77"/>
      <c r="J13" s="77"/>
      <c r="K13" s="77"/>
      <c r="L13" s="77"/>
      <c r="M13" s="77"/>
      <c r="N13" s="75">
        <f t="shared" si="3"/>
        <v>0</v>
      </c>
      <c r="O13" s="75">
        <f t="shared" si="4"/>
        <v>0</v>
      </c>
      <c r="P13" s="75">
        <f t="shared" si="5"/>
        <v>0</v>
      </c>
      <c r="Q13" s="75">
        <f t="shared" si="6"/>
        <v>0</v>
      </c>
      <c r="R13" s="75">
        <f t="shared" si="7"/>
        <v>0</v>
      </c>
      <c r="S13" s="75">
        <f t="shared" si="8"/>
        <v>0</v>
      </c>
      <c r="T13" s="75">
        <f t="shared" si="9"/>
        <v>0</v>
      </c>
      <c r="U13" s="75">
        <f t="shared" si="10"/>
        <v>0</v>
      </c>
      <c r="V13" s="61">
        <f t="shared" si="14"/>
        <v>0</v>
      </c>
      <c r="W13" s="75" t="str">
        <f t="shared" si="11"/>
        <v>NÃO</v>
      </c>
      <c r="AC13" s="49">
        <f t="shared" si="12"/>
        <v>0</v>
      </c>
      <c r="AD13" s="50" t="s">
        <v>28</v>
      </c>
      <c r="AE13" s="50" t="s">
        <v>368</v>
      </c>
      <c r="AF13" s="50">
        <v>1200351</v>
      </c>
      <c r="AG13" s="51"/>
      <c r="AH13" s="41" t="s">
        <v>61</v>
      </c>
      <c r="AI13" s="50">
        <f t="shared" si="13"/>
        <v>0</v>
      </c>
    </row>
    <row r="14" spans="1:35" ht="18.75" customHeight="1">
      <c r="A14" s="74" t="str">
        <f>Controles!$B$2</f>
        <v>ES</v>
      </c>
      <c r="B14" s="74">
        <f>Controles!$C$2</f>
        <v>7</v>
      </c>
      <c r="C14" s="75" t="s">
        <v>5391</v>
      </c>
      <c r="D14" s="76"/>
      <c r="E14" s="76"/>
      <c r="F14" s="77"/>
      <c r="G14" s="77"/>
      <c r="H14" s="78">
        <f t="shared" si="2"/>
        <v>0</v>
      </c>
      <c r="I14" s="77"/>
      <c r="J14" s="77"/>
      <c r="K14" s="77"/>
      <c r="L14" s="77"/>
      <c r="M14" s="77"/>
      <c r="N14" s="75">
        <f t="shared" si="3"/>
        <v>0</v>
      </c>
      <c r="O14" s="75">
        <f t="shared" si="4"/>
        <v>0</v>
      </c>
      <c r="P14" s="75">
        <f t="shared" si="5"/>
        <v>0</v>
      </c>
      <c r="Q14" s="75">
        <f t="shared" si="6"/>
        <v>0</v>
      </c>
      <c r="R14" s="75">
        <f t="shared" si="7"/>
        <v>0</v>
      </c>
      <c r="S14" s="75">
        <f t="shared" si="8"/>
        <v>0</v>
      </c>
      <c r="T14" s="75">
        <f t="shared" si="9"/>
        <v>0</v>
      </c>
      <c r="U14" s="75">
        <f t="shared" si="10"/>
        <v>0</v>
      </c>
      <c r="V14" s="61">
        <f t="shared" si="14"/>
        <v>0</v>
      </c>
      <c r="W14" s="75" t="str">
        <f t="shared" si="11"/>
        <v>NÃO</v>
      </c>
      <c r="AC14" s="49">
        <f t="shared" si="12"/>
        <v>0</v>
      </c>
      <c r="AD14" s="50" t="s">
        <v>28</v>
      </c>
      <c r="AE14" s="50" t="s">
        <v>393</v>
      </c>
      <c r="AF14" s="50">
        <v>1200385</v>
      </c>
      <c r="AG14" s="51"/>
      <c r="AH14" s="41" t="s">
        <v>59</v>
      </c>
      <c r="AI14" s="50">
        <f t="shared" si="13"/>
        <v>0</v>
      </c>
    </row>
    <row r="15" spans="1:35" ht="18.75" customHeight="1">
      <c r="A15" s="74" t="str">
        <f>Controles!$B$2</f>
        <v>ES</v>
      </c>
      <c r="B15" s="74">
        <f>Controles!$C$2</f>
        <v>7</v>
      </c>
      <c r="C15" s="75" t="s">
        <v>5391</v>
      </c>
      <c r="D15" s="76"/>
      <c r="E15" s="76"/>
      <c r="F15" s="77"/>
      <c r="G15" s="77"/>
      <c r="H15" s="78">
        <f t="shared" si="2"/>
        <v>0</v>
      </c>
      <c r="I15" s="77"/>
      <c r="J15" s="77"/>
      <c r="K15" s="77"/>
      <c r="L15" s="77"/>
      <c r="M15" s="77"/>
      <c r="N15" s="75">
        <f t="shared" si="3"/>
        <v>0</v>
      </c>
      <c r="O15" s="75">
        <f t="shared" si="4"/>
        <v>0</v>
      </c>
      <c r="P15" s="75">
        <f t="shared" si="5"/>
        <v>0</v>
      </c>
      <c r="Q15" s="75">
        <f t="shared" si="6"/>
        <v>0</v>
      </c>
      <c r="R15" s="75">
        <f t="shared" si="7"/>
        <v>0</v>
      </c>
      <c r="S15" s="75">
        <f t="shared" si="8"/>
        <v>0</v>
      </c>
      <c r="T15" s="75">
        <f t="shared" si="9"/>
        <v>0</v>
      </c>
      <c r="U15" s="75">
        <f t="shared" si="10"/>
        <v>0</v>
      </c>
      <c r="V15" s="61">
        <f t="shared" si="14"/>
        <v>0</v>
      </c>
      <c r="W15" s="75" t="str">
        <f t="shared" si="11"/>
        <v>NÃO</v>
      </c>
      <c r="AC15" s="49">
        <f t="shared" si="12"/>
        <v>0</v>
      </c>
      <c r="AD15" s="50" t="s">
        <v>28</v>
      </c>
      <c r="AE15" s="50" t="s">
        <v>418</v>
      </c>
      <c r="AF15" s="50">
        <v>1200807</v>
      </c>
      <c r="AG15" s="51"/>
      <c r="AH15" s="41" t="s">
        <v>65</v>
      </c>
      <c r="AI15" s="50">
        <f t="shared" si="13"/>
        <v>0</v>
      </c>
    </row>
    <row r="16" spans="1:35" ht="18.75" customHeight="1">
      <c r="A16" s="74" t="str">
        <f>Controles!$B$2</f>
        <v>ES</v>
      </c>
      <c r="B16" s="74">
        <f>Controles!$C$2</f>
        <v>7</v>
      </c>
      <c r="C16" s="75" t="s">
        <v>5391</v>
      </c>
      <c r="D16" s="76"/>
      <c r="E16" s="76"/>
      <c r="F16" s="77"/>
      <c r="G16" s="77"/>
      <c r="H16" s="78">
        <f t="shared" si="2"/>
        <v>0</v>
      </c>
      <c r="I16" s="77"/>
      <c r="J16" s="77"/>
      <c r="K16" s="77"/>
      <c r="L16" s="77"/>
      <c r="M16" s="77"/>
      <c r="N16" s="75">
        <f t="shared" si="3"/>
        <v>0</v>
      </c>
      <c r="O16" s="75">
        <f t="shared" si="4"/>
        <v>0</v>
      </c>
      <c r="P16" s="75">
        <f t="shared" si="5"/>
        <v>0</v>
      </c>
      <c r="Q16" s="75">
        <f t="shared" si="6"/>
        <v>0</v>
      </c>
      <c r="R16" s="75">
        <f t="shared" si="7"/>
        <v>0</v>
      </c>
      <c r="S16" s="75">
        <f t="shared" si="8"/>
        <v>0</v>
      </c>
      <c r="T16" s="75">
        <f t="shared" si="9"/>
        <v>0</v>
      </c>
      <c r="U16" s="75">
        <f t="shared" si="10"/>
        <v>0</v>
      </c>
      <c r="V16" s="61">
        <f t="shared" si="14"/>
        <v>0</v>
      </c>
      <c r="W16" s="75" t="str">
        <f t="shared" si="11"/>
        <v>NÃO</v>
      </c>
      <c r="AC16" s="49">
        <f t="shared" si="12"/>
        <v>0</v>
      </c>
      <c r="AD16" s="50" t="s">
        <v>28</v>
      </c>
      <c r="AE16" s="50" t="s">
        <v>444</v>
      </c>
      <c r="AF16" s="50">
        <v>1200393</v>
      </c>
      <c r="AG16" s="51"/>
      <c r="AH16" s="41" t="s">
        <v>66</v>
      </c>
      <c r="AI16" s="50">
        <f t="shared" si="13"/>
        <v>0</v>
      </c>
    </row>
    <row r="17" spans="1:35" ht="18.75" customHeight="1">
      <c r="A17" s="74" t="str">
        <f>Controles!$B$2</f>
        <v>ES</v>
      </c>
      <c r="B17" s="74">
        <f>Controles!$C$2</f>
        <v>7</v>
      </c>
      <c r="C17" s="75" t="s">
        <v>5391</v>
      </c>
      <c r="D17" s="76"/>
      <c r="E17" s="76"/>
      <c r="F17" s="77"/>
      <c r="G17" s="77"/>
      <c r="H17" s="78">
        <f t="shared" si="2"/>
        <v>0</v>
      </c>
      <c r="I17" s="77"/>
      <c r="J17" s="77"/>
      <c r="K17" s="77"/>
      <c r="L17" s="77"/>
      <c r="M17" s="77"/>
      <c r="N17" s="75">
        <f t="shared" si="3"/>
        <v>0</v>
      </c>
      <c r="O17" s="75">
        <f t="shared" si="4"/>
        <v>0</v>
      </c>
      <c r="P17" s="75">
        <f t="shared" si="5"/>
        <v>0</v>
      </c>
      <c r="Q17" s="75">
        <f t="shared" si="6"/>
        <v>0</v>
      </c>
      <c r="R17" s="75">
        <f t="shared" si="7"/>
        <v>0</v>
      </c>
      <c r="S17" s="75">
        <f t="shared" si="8"/>
        <v>0</v>
      </c>
      <c r="T17" s="75">
        <f t="shared" si="9"/>
        <v>0</v>
      </c>
      <c r="U17" s="75">
        <f t="shared" si="10"/>
        <v>0</v>
      </c>
      <c r="V17" s="61">
        <f t="shared" si="14"/>
        <v>0</v>
      </c>
      <c r="W17" s="75" t="str">
        <f t="shared" si="11"/>
        <v>NÃO</v>
      </c>
      <c r="AC17" s="49">
        <f t="shared" si="12"/>
        <v>0</v>
      </c>
      <c r="AD17" s="50" t="s">
        <v>28</v>
      </c>
      <c r="AE17" s="50" t="s">
        <v>469</v>
      </c>
      <c r="AF17" s="50">
        <v>1200401</v>
      </c>
      <c r="AG17" s="51"/>
      <c r="AH17" s="41" t="s">
        <v>71</v>
      </c>
      <c r="AI17" s="50">
        <f t="shared" si="13"/>
        <v>0</v>
      </c>
    </row>
    <row r="18" spans="1:35" ht="18.75" customHeight="1">
      <c r="A18" s="74" t="str">
        <f>Controles!$B$2</f>
        <v>ES</v>
      </c>
      <c r="B18" s="74">
        <f>Controles!$C$2</f>
        <v>7</v>
      </c>
      <c r="C18" s="75" t="s">
        <v>5391</v>
      </c>
      <c r="D18" s="76"/>
      <c r="E18" s="76"/>
      <c r="F18" s="77"/>
      <c r="G18" s="77"/>
      <c r="H18" s="78">
        <f t="shared" si="2"/>
        <v>0</v>
      </c>
      <c r="I18" s="77"/>
      <c r="J18" s="77"/>
      <c r="K18" s="77"/>
      <c r="L18" s="77"/>
      <c r="M18" s="77"/>
      <c r="N18" s="75">
        <f t="shared" si="3"/>
        <v>0</v>
      </c>
      <c r="O18" s="75">
        <f t="shared" si="4"/>
        <v>0</v>
      </c>
      <c r="P18" s="75">
        <f t="shared" si="5"/>
        <v>0</v>
      </c>
      <c r="Q18" s="75">
        <f t="shared" si="6"/>
        <v>0</v>
      </c>
      <c r="R18" s="75">
        <f t="shared" si="7"/>
        <v>0</v>
      </c>
      <c r="S18" s="75">
        <f t="shared" si="8"/>
        <v>0</v>
      </c>
      <c r="T18" s="75">
        <f t="shared" si="9"/>
        <v>0</v>
      </c>
      <c r="U18" s="75">
        <f t="shared" si="10"/>
        <v>0</v>
      </c>
      <c r="V18" s="61">
        <f t="shared" si="14"/>
        <v>0</v>
      </c>
      <c r="W18" s="75" t="str">
        <f t="shared" si="11"/>
        <v>NÃO</v>
      </c>
      <c r="AC18" s="49">
        <f t="shared" si="12"/>
        <v>0</v>
      </c>
      <c r="AD18" s="50" t="s">
        <v>28</v>
      </c>
      <c r="AE18" s="50" t="s">
        <v>494</v>
      </c>
      <c r="AF18" s="50">
        <v>1200427</v>
      </c>
      <c r="AG18" s="51"/>
      <c r="AH18" s="41" t="s">
        <v>67</v>
      </c>
      <c r="AI18" s="50">
        <f t="shared" si="13"/>
        <v>0</v>
      </c>
    </row>
    <row r="19" spans="1:35" ht="18.75" customHeight="1">
      <c r="A19" s="74" t="str">
        <f>Controles!$B$2</f>
        <v>ES</v>
      </c>
      <c r="B19" s="74">
        <f>Controles!$C$2</f>
        <v>7</v>
      </c>
      <c r="C19" s="75" t="s">
        <v>5391</v>
      </c>
      <c r="D19" s="76"/>
      <c r="E19" s="76"/>
      <c r="F19" s="77"/>
      <c r="G19" s="77"/>
      <c r="H19" s="78">
        <f t="shared" si="2"/>
        <v>0</v>
      </c>
      <c r="I19" s="77"/>
      <c r="J19" s="77"/>
      <c r="K19" s="77"/>
      <c r="L19" s="77"/>
      <c r="M19" s="77"/>
      <c r="N19" s="75">
        <f t="shared" si="3"/>
        <v>0</v>
      </c>
      <c r="O19" s="75">
        <f t="shared" si="4"/>
        <v>0</v>
      </c>
      <c r="P19" s="75">
        <f t="shared" si="5"/>
        <v>0</v>
      </c>
      <c r="Q19" s="75">
        <f t="shared" si="6"/>
        <v>0</v>
      </c>
      <c r="R19" s="75">
        <f t="shared" si="7"/>
        <v>0</v>
      </c>
      <c r="S19" s="75">
        <f t="shared" si="8"/>
        <v>0</v>
      </c>
      <c r="T19" s="75">
        <f t="shared" si="9"/>
        <v>0</v>
      </c>
      <c r="U19" s="75">
        <f t="shared" si="10"/>
        <v>0</v>
      </c>
      <c r="V19" s="61">
        <f t="shared" si="14"/>
        <v>0</v>
      </c>
      <c r="W19" s="75" t="str">
        <f t="shared" si="11"/>
        <v>NÃO</v>
      </c>
      <c r="AC19" s="49">
        <f t="shared" si="12"/>
        <v>0</v>
      </c>
      <c r="AD19" s="50" t="s">
        <v>28</v>
      </c>
      <c r="AE19" s="50" t="s">
        <v>518</v>
      </c>
      <c r="AF19" s="50">
        <v>1200435</v>
      </c>
      <c r="AG19" s="51"/>
      <c r="AH19" s="41" t="s">
        <v>69</v>
      </c>
      <c r="AI19" s="50">
        <f t="shared" si="13"/>
        <v>0</v>
      </c>
    </row>
    <row r="20" spans="1:35" ht="18.75" customHeight="1">
      <c r="A20" s="74" t="str">
        <f>Controles!$B$2</f>
        <v>ES</v>
      </c>
      <c r="B20" s="74">
        <f>Controles!$C$2</f>
        <v>7</v>
      </c>
      <c r="C20" s="75" t="s">
        <v>5391</v>
      </c>
      <c r="D20" s="76"/>
      <c r="E20" s="76"/>
      <c r="F20" s="77"/>
      <c r="G20" s="77"/>
      <c r="H20" s="78">
        <f t="shared" si="2"/>
        <v>0</v>
      </c>
      <c r="I20" s="77"/>
      <c r="J20" s="77"/>
      <c r="K20" s="77"/>
      <c r="L20" s="77"/>
      <c r="M20" s="77"/>
      <c r="N20" s="75">
        <f t="shared" si="3"/>
        <v>0</v>
      </c>
      <c r="O20" s="75">
        <f t="shared" si="4"/>
        <v>0</v>
      </c>
      <c r="P20" s="75">
        <f t="shared" si="5"/>
        <v>0</v>
      </c>
      <c r="Q20" s="75">
        <f t="shared" si="6"/>
        <v>0</v>
      </c>
      <c r="R20" s="75">
        <f t="shared" si="7"/>
        <v>0</v>
      </c>
      <c r="S20" s="75">
        <f t="shared" si="8"/>
        <v>0</v>
      </c>
      <c r="T20" s="75">
        <f t="shared" si="9"/>
        <v>0</v>
      </c>
      <c r="U20" s="75">
        <f t="shared" si="10"/>
        <v>0</v>
      </c>
      <c r="V20" s="61">
        <f t="shared" si="14"/>
        <v>0</v>
      </c>
      <c r="W20" s="75" t="str">
        <f t="shared" si="11"/>
        <v>NÃO</v>
      </c>
      <c r="AC20" s="49">
        <f t="shared" si="12"/>
        <v>0</v>
      </c>
      <c r="AD20" s="50" t="s">
        <v>28</v>
      </c>
      <c r="AE20" s="50" t="s">
        <v>541</v>
      </c>
      <c r="AF20" s="50">
        <v>1200500</v>
      </c>
      <c r="AG20" s="51"/>
      <c r="AH20" s="41" t="s">
        <v>72</v>
      </c>
      <c r="AI20" s="50">
        <f t="shared" si="13"/>
        <v>0</v>
      </c>
    </row>
    <row r="21" spans="1:35" ht="18.75" customHeight="1">
      <c r="A21" s="74" t="str">
        <f>Controles!$B$2</f>
        <v>ES</v>
      </c>
      <c r="B21" s="74">
        <f>Controles!$C$2</f>
        <v>7</v>
      </c>
      <c r="C21" s="75" t="s">
        <v>5391</v>
      </c>
      <c r="D21" s="76"/>
      <c r="E21" s="76"/>
      <c r="F21" s="77"/>
      <c r="G21" s="77"/>
      <c r="H21" s="78">
        <f t="shared" si="2"/>
        <v>0</v>
      </c>
      <c r="I21" s="77"/>
      <c r="J21" s="77"/>
      <c r="K21" s="77"/>
      <c r="L21" s="77"/>
      <c r="M21" s="77"/>
      <c r="N21" s="75">
        <f t="shared" si="3"/>
        <v>0</v>
      </c>
      <c r="O21" s="75">
        <f t="shared" si="4"/>
        <v>0</v>
      </c>
      <c r="P21" s="75">
        <f t="shared" si="5"/>
        <v>0</v>
      </c>
      <c r="Q21" s="75">
        <f t="shared" si="6"/>
        <v>0</v>
      </c>
      <c r="R21" s="75">
        <f t="shared" si="7"/>
        <v>0</v>
      </c>
      <c r="S21" s="75">
        <f t="shared" si="8"/>
        <v>0</v>
      </c>
      <c r="T21" s="75">
        <f t="shared" si="9"/>
        <v>0</v>
      </c>
      <c r="U21" s="75">
        <f t="shared" si="10"/>
        <v>0</v>
      </c>
      <c r="V21" s="61">
        <f t="shared" si="14"/>
        <v>0</v>
      </c>
      <c r="W21" s="75" t="str">
        <f t="shared" si="11"/>
        <v>NÃO</v>
      </c>
      <c r="AC21" s="49">
        <f t="shared" si="12"/>
        <v>0</v>
      </c>
      <c r="AD21" s="50" t="s">
        <v>28</v>
      </c>
      <c r="AE21" s="50" t="s">
        <v>564</v>
      </c>
      <c r="AF21" s="50">
        <v>1200450</v>
      </c>
      <c r="AG21" s="51"/>
      <c r="AH21" s="41" t="s">
        <v>73</v>
      </c>
      <c r="AI21" s="50">
        <f t="shared" si="13"/>
        <v>0</v>
      </c>
    </row>
    <row r="22" spans="1:35" ht="18.75" customHeight="1">
      <c r="A22" s="74" t="str">
        <f>Controles!$B$2</f>
        <v>ES</v>
      </c>
      <c r="B22" s="74">
        <f>Controles!$C$2</f>
        <v>7</v>
      </c>
      <c r="C22" s="75" t="s">
        <v>5391</v>
      </c>
      <c r="D22" s="76"/>
      <c r="E22" s="76"/>
      <c r="F22" s="77"/>
      <c r="G22" s="77"/>
      <c r="H22" s="78">
        <f t="shared" si="2"/>
        <v>0</v>
      </c>
      <c r="I22" s="77"/>
      <c r="J22" s="77"/>
      <c r="K22" s="77"/>
      <c r="L22" s="77"/>
      <c r="M22" s="77"/>
      <c r="N22" s="75">
        <f t="shared" si="3"/>
        <v>0</v>
      </c>
      <c r="O22" s="75">
        <f t="shared" si="4"/>
        <v>0</v>
      </c>
      <c r="P22" s="75">
        <f t="shared" si="5"/>
        <v>0</v>
      </c>
      <c r="Q22" s="75">
        <f t="shared" si="6"/>
        <v>0</v>
      </c>
      <c r="R22" s="75">
        <f t="shared" si="7"/>
        <v>0</v>
      </c>
      <c r="S22" s="75">
        <f t="shared" si="8"/>
        <v>0</v>
      </c>
      <c r="T22" s="75">
        <f t="shared" si="9"/>
        <v>0</v>
      </c>
      <c r="U22" s="75">
        <f t="shared" si="10"/>
        <v>0</v>
      </c>
      <c r="V22" s="61">
        <f t="shared" si="14"/>
        <v>0</v>
      </c>
      <c r="W22" s="75" t="str">
        <f t="shared" si="11"/>
        <v>NÃO</v>
      </c>
      <c r="AC22" s="49">
        <f t="shared" si="12"/>
        <v>0</v>
      </c>
      <c r="AD22" s="50" t="s">
        <v>28</v>
      </c>
      <c r="AE22" s="50" t="s">
        <v>587</v>
      </c>
      <c r="AF22" s="50">
        <v>1200609</v>
      </c>
      <c r="AG22" s="51"/>
      <c r="AH22" s="41" t="s">
        <v>77</v>
      </c>
      <c r="AI22" s="50">
        <f t="shared" si="13"/>
        <v>0</v>
      </c>
    </row>
    <row r="23" spans="1:35" ht="18.75" customHeight="1">
      <c r="A23" s="74" t="str">
        <f>Controles!$B$2</f>
        <v>ES</v>
      </c>
      <c r="B23" s="74">
        <f>Controles!$C$2</f>
        <v>7</v>
      </c>
      <c r="C23" s="75" t="s">
        <v>5391</v>
      </c>
      <c r="D23" s="76"/>
      <c r="E23" s="76"/>
      <c r="F23" s="77"/>
      <c r="G23" s="77"/>
      <c r="H23" s="78">
        <f t="shared" si="2"/>
        <v>0</v>
      </c>
      <c r="I23" s="77"/>
      <c r="J23" s="77"/>
      <c r="K23" s="77"/>
      <c r="L23" s="77"/>
      <c r="M23" s="77"/>
      <c r="N23" s="75">
        <f t="shared" si="3"/>
        <v>0</v>
      </c>
      <c r="O23" s="75">
        <f t="shared" si="4"/>
        <v>0</v>
      </c>
      <c r="P23" s="75">
        <f t="shared" si="5"/>
        <v>0</v>
      </c>
      <c r="Q23" s="75">
        <f t="shared" si="6"/>
        <v>0</v>
      </c>
      <c r="R23" s="75">
        <f t="shared" si="7"/>
        <v>0</v>
      </c>
      <c r="S23" s="75">
        <f t="shared" si="8"/>
        <v>0</v>
      </c>
      <c r="T23" s="75">
        <f t="shared" si="9"/>
        <v>0</v>
      </c>
      <c r="U23" s="75">
        <f t="shared" si="10"/>
        <v>0</v>
      </c>
      <c r="V23" s="61">
        <f t="shared" si="14"/>
        <v>0</v>
      </c>
      <c r="W23" s="75" t="str">
        <f t="shared" si="11"/>
        <v>NÃO</v>
      </c>
      <c r="AC23" s="49">
        <f t="shared" si="12"/>
        <v>0</v>
      </c>
      <c r="AD23" s="50" t="s">
        <v>28</v>
      </c>
      <c r="AE23" s="50" t="s">
        <v>610</v>
      </c>
      <c r="AF23" s="50">
        <v>1200708</v>
      </c>
      <c r="AG23" s="51"/>
      <c r="AH23" s="41" t="s">
        <v>74</v>
      </c>
      <c r="AI23" s="50">
        <f t="shared" si="13"/>
        <v>0</v>
      </c>
    </row>
    <row r="24" spans="1:35" ht="18.75" customHeight="1">
      <c r="A24" s="74" t="str">
        <f>Controles!$B$2</f>
        <v>ES</v>
      </c>
      <c r="B24" s="74">
        <f>Controles!$C$2</f>
        <v>7</v>
      </c>
      <c r="C24" s="75" t="s">
        <v>5391</v>
      </c>
      <c r="D24" s="76"/>
      <c r="E24" s="76"/>
      <c r="F24" s="77"/>
      <c r="G24" s="77"/>
      <c r="H24" s="78">
        <f t="shared" si="2"/>
        <v>0</v>
      </c>
      <c r="I24" s="77"/>
      <c r="J24" s="77"/>
      <c r="K24" s="77"/>
      <c r="L24" s="77"/>
      <c r="M24" s="77"/>
      <c r="N24" s="75">
        <f t="shared" si="3"/>
        <v>0</v>
      </c>
      <c r="O24" s="75">
        <f t="shared" si="4"/>
        <v>0</v>
      </c>
      <c r="P24" s="75">
        <f t="shared" si="5"/>
        <v>0</v>
      </c>
      <c r="Q24" s="75">
        <f t="shared" si="6"/>
        <v>0</v>
      </c>
      <c r="R24" s="75">
        <f t="shared" si="7"/>
        <v>0</v>
      </c>
      <c r="S24" s="75">
        <f t="shared" si="8"/>
        <v>0</v>
      </c>
      <c r="T24" s="75">
        <f t="shared" si="9"/>
        <v>0</v>
      </c>
      <c r="U24" s="75">
        <f t="shared" si="10"/>
        <v>0</v>
      </c>
      <c r="V24" s="61">
        <f t="shared" si="14"/>
        <v>0</v>
      </c>
      <c r="W24" s="75" t="str">
        <f t="shared" si="11"/>
        <v>NÃO</v>
      </c>
      <c r="AC24" s="49">
        <f t="shared" si="12"/>
        <v>0</v>
      </c>
      <c r="AD24" s="50" t="s">
        <v>32</v>
      </c>
      <c r="AE24" s="50" t="s">
        <v>90</v>
      </c>
      <c r="AF24" s="50">
        <v>2700102</v>
      </c>
      <c r="AG24" s="51"/>
      <c r="AH24" s="41" t="s">
        <v>75</v>
      </c>
      <c r="AI24" s="50">
        <f t="shared" si="13"/>
        <v>0</v>
      </c>
    </row>
    <row r="25" spans="1:35" ht="18.75" customHeight="1">
      <c r="A25" s="74" t="str">
        <f>Controles!$B$2</f>
        <v>ES</v>
      </c>
      <c r="B25" s="74">
        <f>Controles!$C$2</f>
        <v>7</v>
      </c>
      <c r="C25" s="75" t="s">
        <v>5391</v>
      </c>
      <c r="D25" s="76"/>
      <c r="E25" s="76"/>
      <c r="F25" s="77"/>
      <c r="G25" s="77"/>
      <c r="H25" s="78">
        <f t="shared" si="2"/>
        <v>0</v>
      </c>
      <c r="I25" s="77"/>
      <c r="J25" s="77"/>
      <c r="K25" s="77"/>
      <c r="L25" s="77"/>
      <c r="M25" s="77"/>
      <c r="N25" s="75">
        <f t="shared" si="3"/>
        <v>0</v>
      </c>
      <c r="O25" s="75">
        <f t="shared" si="4"/>
        <v>0</v>
      </c>
      <c r="P25" s="75">
        <f t="shared" si="5"/>
        <v>0</v>
      </c>
      <c r="Q25" s="75">
        <f t="shared" si="6"/>
        <v>0</v>
      </c>
      <c r="R25" s="75">
        <f t="shared" si="7"/>
        <v>0</v>
      </c>
      <c r="S25" s="75">
        <f t="shared" si="8"/>
        <v>0</v>
      </c>
      <c r="T25" s="75">
        <f t="shared" si="9"/>
        <v>0</v>
      </c>
      <c r="U25" s="75">
        <f t="shared" si="10"/>
        <v>0</v>
      </c>
      <c r="V25" s="61">
        <f t="shared" si="14"/>
        <v>0</v>
      </c>
      <c r="W25" s="75" t="str">
        <f t="shared" si="11"/>
        <v>NÃO</v>
      </c>
      <c r="AC25" s="49">
        <f t="shared" si="12"/>
        <v>0</v>
      </c>
      <c r="AD25" s="50" t="s">
        <v>32</v>
      </c>
      <c r="AE25" s="50" t="s">
        <v>116</v>
      </c>
      <c r="AF25" s="50">
        <v>2700201</v>
      </c>
      <c r="AG25" s="51"/>
      <c r="AH25" s="41" t="s">
        <v>79</v>
      </c>
      <c r="AI25" s="50">
        <f t="shared" si="13"/>
        <v>0</v>
      </c>
    </row>
    <row r="26" spans="1:35" ht="18.75" customHeight="1">
      <c r="A26" s="74" t="str">
        <f>Controles!$B$2</f>
        <v>ES</v>
      </c>
      <c r="B26" s="74">
        <f>Controles!$C$2</f>
        <v>7</v>
      </c>
      <c r="C26" s="75" t="s">
        <v>5391</v>
      </c>
      <c r="D26" s="76"/>
      <c r="E26" s="76"/>
      <c r="F26" s="77"/>
      <c r="G26" s="77"/>
      <c r="H26" s="78">
        <f t="shared" si="2"/>
        <v>0</v>
      </c>
      <c r="I26" s="77"/>
      <c r="J26" s="77"/>
      <c r="K26" s="77"/>
      <c r="L26" s="77"/>
      <c r="M26" s="77"/>
      <c r="N26" s="75">
        <f t="shared" si="3"/>
        <v>0</v>
      </c>
      <c r="O26" s="75">
        <f t="shared" si="4"/>
        <v>0</v>
      </c>
      <c r="P26" s="75">
        <f t="shared" si="5"/>
        <v>0</v>
      </c>
      <c r="Q26" s="75">
        <f t="shared" si="6"/>
        <v>0</v>
      </c>
      <c r="R26" s="75">
        <f t="shared" si="7"/>
        <v>0</v>
      </c>
      <c r="S26" s="75">
        <f t="shared" si="8"/>
        <v>0</v>
      </c>
      <c r="T26" s="75">
        <f t="shared" si="9"/>
        <v>0</v>
      </c>
      <c r="U26" s="75">
        <f t="shared" si="10"/>
        <v>0</v>
      </c>
      <c r="V26" s="61">
        <f t="shared" si="14"/>
        <v>0</v>
      </c>
      <c r="W26" s="75" t="str">
        <f t="shared" si="11"/>
        <v>NÃO</v>
      </c>
      <c r="AC26" s="49">
        <f t="shared" si="12"/>
        <v>0</v>
      </c>
      <c r="AD26" s="50" t="s">
        <v>32</v>
      </c>
      <c r="AE26" s="50" t="s">
        <v>142</v>
      </c>
      <c r="AF26" s="50">
        <v>2700300</v>
      </c>
      <c r="AG26" s="51"/>
      <c r="AH26" s="41" t="s">
        <v>83</v>
      </c>
      <c r="AI26" s="50">
        <f t="shared" si="13"/>
        <v>0</v>
      </c>
    </row>
    <row r="27" spans="1:35" ht="18.75" customHeight="1">
      <c r="A27" s="74" t="str">
        <f>Controles!$B$2</f>
        <v>ES</v>
      </c>
      <c r="B27" s="74">
        <f>Controles!$C$2</f>
        <v>7</v>
      </c>
      <c r="C27" s="75" t="s">
        <v>5391</v>
      </c>
      <c r="D27" s="76"/>
      <c r="E27" s="76"/>
      <c r="F27" s="77"/>
      <c r="G27" s="77"/>
      <c r="H27" s="78">
        <f t="shared" si="2"/>
        <v>0</v>
      </c>
      <c r="I27" s="77"/>
      <c r="J27" s="77"/>
      <c r="K27" s="77"/>
      <c r="L27" s="77"/>
      <c r="M27" s="77"/>
      <c r="N27" s="75">
        <f t="shared" si="3"/>
        <v>0</v>
      </c>
      <c r="O27" s="75">
        <f t="shared" si="4"/>
        <v>0</v>
      </c>
      <c r="P27" s="75">
        <f t="shared" si="5"/>
        <v>0</v>
      </c>
      <c r="Q27" s="75">
        <f t="shared" si="6"/>
        <v>0</v>
      </c>
      <c r="R27" s="75">
        <f t="shared" si="7"/>
        <v>0</v>
      </c>
      <c r="S27" s="75">
        <f t="shared" si="8"/>
        <v>0</v>
      </c>
      <c r="T27" s="75">
        <f t="shared" si="9"/>
        <v>0</v>
      </c>
      <c r="U27" s="75">
        <f t="shared" si="10"/>
        <v>0</v>
      </c>
      <c r="V27" s="61">
        <f t="shared" si="14"/>
        <v>0</v>
      </c>
      <c r="W27" s="75" t="str">
        <f t="shared" si="11"/>
        <v>NÃO</v>
      </c>
      <c r="AC27" s="49">
        <f t="shared" si="12"/>
        <v>0</v>
      </c>
      <c r="AD27" s="50" t="s">
        <v>32</v>
      </c>
      <c r="AE27" s="50" t="s">
        <v>167</v>
      </c>
      <c r="AF27" s="50">
        <v>2700409</v>
      </c>
      <c r="AG27" s="51"/>
      <c r="AH27" s="41" t="s">
        <v>81</v>
      </c>
      <c r="AI27" s="50">
        <f t="shared" si="13"/>
        <v>0</v>
      </c>
    </row>
    <row r="28" spans="1:35" ht="18.75" customHeight="1">
      <c r="A28" s="74" t="str">
        <f>Controles!$B$2</f>
        <v>ES</v>
      </c>
      <c r="B28" s="74">
        <f>Controles!$C$2</f>
        <v>7</v>
      </c>
      <c r="C28" s="75" t="s">
        <v>5391</v>
      </c>
      <c r="D28" s="76"/>
      <c r="E28" s="76"/>
      <c r="F28" s="77"/>
      <c r="G28" s="77"/>
      <c r="H28" s="78">
        <f t="shared" si="2"/>
        <v>0</v>
      </c>
      <c r="I28" s="77"/>
      <c r="J28" s="77"/>
      <c r="K28" s="77"/>
      <c r="L28" s="77"/>
      <c r="M28" s="77"/>
      <c r="N28" s="75">
        <f t="shared" si="3"/>
        <v>0</v>
      </c>
      <c r="O28" s="75">
        <f t="shared" si="4"/>
        <v>0</v>
      </c>
      <c r="P28" s="75">
        <f t="shared" si="5"/>
        <v>0</v>
      </c>
      <c r="Q28" s="75">
        <f t="shared" si="6"/>
        <v>0</v>
      </c>
      <c r="R28" s="75">
        <f t="shared" si="7"/>
        <v>0</v>
      </c>
      <c r="S28" s="75">
        <f t="shared" si="8"/>
        <v>0</v>
      </c>
      <c r="T28" s="75">
        <f t="shared" si="9"/>
        <v>0</v>
      </c>
      <c r="U28" s="75">
        <f t="shared" si="10"/>
        <v>0</v>
      </c>
      <c r="V28" s="61">
        <f t="shared" si="14"/>
        <v>0</v>
      </c>
      <c r="W28" s="75" t="str">
        <f t="shared" si="11"/>
        <v>NÃO</v>
      </c>
      <c r="AC28" s="49">
        <f t="shared" si="12"/>
        <v>0</v>
      </c>
      <c r="AD28" s="50" t="s">
        <v>32</v>
      </c>
      <c r="AE28" s="50" t="s">
        <v>193</v>
      </c>
      <c r="AF28" s="50">
        <v>2700508</v>
      </c>
      <c r="AG28" s="51"/>
      <c r="AH28" s="41" t="s">
        <v>85</v>
      </c>
      <c r="AI28" s="50">
        <f t="shared" si="13"/>
        <v>0</v>
      </c>
    </row>
    <row r="29" spans="1:35" ht="18.75" customHeight="1">
      <c r="A29" s="74" t="str">
        <f>Controles!$B$2</f>
        <v>ES</v>
      </c>
      <c r="B29" s="74">
        <f>Controles!$C$2</f>
        <v>7</v>
      </c>
      <c r="C29" s="75" t="s">
        <v>5391</v>
      </c>
      <c r="D29" s="76"/>
      <c r="E29" s="76"/>
      <c r="F29" s="77"/>
      <c r="G29" s="77"/>
      <c r="H29" s="78">
        <f t="shared" si="2"/>
        <v>0</v>
      </c>
      <c r="I29" s="77"/>
      <c r="J29" s="77"/>
      <c r="K29" s="77"/>
      <c r="L29" s="77"/>
      <c r="M29" s="77"/>
      <c r="N29" s="75">
        <f t="shared" si="3"/>
        <v>0</v>
      </c>
      <c r="O29" s="75">
        <f t="shared" si="4"/>
        <v>0</v>
      </c>
      <c r="P29" s="75">
        <f t="shared" si="5"/>
        <v>0</v>
      </c>
      <c r="Q29" s="75">
        <f t="shared" si="6"/>
        <v>0</v>
      </c>
      <c r="R29" s="75">
        <f t="shared" si="7"/>
        <v>0</v>
      </c>
      <c r="S29" s="75">
        <f t="shared" si="8"/>
        <v>0</v>
      </c>
      <c r="T29" s="75">
        <f t="shared" si="9"/>
        <v>0</v>
      </c>
      <c r="U29" s="75">
        <f t="shared" si="10"/>
        <v>0</v>
      </c>
      <c r="V29" s="61">
        <f t="shared" si="14"/>
        <v>0</v>
      </c>
      <c r="W29" s="75" t="str">
        <f t="shared" si="11"/>
        <v>NÃO</v>
      </c>
      <c r="AC29" s="49">
        <f t="shared" si="12"/>
        <v>0</v>
      </c>
      <c r="AD29" s="50" t="s">
        <v>32</v>
      </c>
      <c r="AE29" s="50" t="s">
        <v>219</v>
      </c>
      <c r="AF29" s="50">
        <v>2700607</v>
      </c>
      <c r="AG29" s="51"/>
      <c r="AH29" s="51"/>
      <c r="AI29" s="50">
        <f t="shared" si="13"/>
        <v>0</v>
      </c>
    </row>
    <row r="30" spans="1:35" ht="18.75" customHeight="1">
      <c r="A30" s="74" t="str">
        <f>Controles!$B$2</f>
        <v>ES</v>
      </c>
      <c r="B30" s="74">
        <f>Controles!$C$2</f>
        <v>7</v>
      </c>
      <c r="C30" s="75" t="s">
        <v>5391</v>
      </c>
      <c r="D30" s="76"/>
      <c r="E30" s="76"/>
      <c r="F30" s="77"/>
      <c r="G30" s="77"/>
      <c r="H30" s="78">
        <f t="shared" si="2"/>
        <v>0</v>
      </c>
      <c r="I30" s="77"/>
      <c r="J30" s="77"/>
      <c r="K30" s="77"/>
      <c r="L30" s="77"/>
      <c r="M30" s="77"/>
      <c r="N30" s="75">
        <f t="shared" si="3"/>
        <v>0</v>
      </c>
      <c r="O30" s="75">
        <f t="shared" si="4"/>
        <v>0</v>
      </c>
      <c r="P30" s="75">
        <f t="shared" si="5"/>
        <v>0</v>
      </c>
      <c r="Q30" s="75">
        <f t="shared" si="6"/>
        <v>0</v>
      </c>
      <c r="R30" s="75">
        <f t="shared" si="7"/>
        <v>0</v>
      </c>
      <c r="S30" s="75">
        <f t="shared" si="8"/>
        <v>0</v>
      </c>
      <c r="T30" s="75">
        <f t="shared" si="9"/>
        <v>0</v>
      </c>
      <c r="U30" s="75">
        <f t="shared" si="10"/>
        <v>0</v>
      </c>
      <c r="V30" s="61">
        <f t="shared" si="14"/>
        <v>0</v>
      </c>
      <c r="W30" s="75" t="str">
        <f t="shared" si="11"/>
        <v>NÃO</v>
      </c>
      <c r="AC30" s="49">
        <f t="shared" si="12"/>
        <v>0</v>
      </c>
      <c r="AD30" s="50" t="s">
        <v>32</v>
      </c>
      <c r="AE30" s="50" t="s">
        <v>243</v>
      </c>
      <c r="AF30" s="50">
        <v>2700706</v>
      </c>
      <c r="AG30" s="51"/>
      <c r="AH30" s="51"/>
      <c r="AI30" s="50">
        <f t="shared" si="13"/>
        <v>0</v>
      </c>
    </row>
    <row r="31" spans="1:35" ht="18.75" customHeight="1">
      <c r="A31" s="74" t="str">
        <f>Controles!$B$2</f>
        <v>ES</v>
      </c>
      <c r="B31" s="74">
        <f>Controles!$C$2</f>
        <v>7</v>
      </c>
      <c r="C31" s="75" t="s">
        <v>5391</v>
      </c>
      <c r="D31" s="76" t="s">
        <v>31</v>
      </c>
      <c r="E31" s="76" t="s">
        <v>742</v>
      </c>
      <c r="F31" s="77">
        <v>1</v>
      </c>
      <c r="G31" s="77">
        <v>0</v>
      </c>
      <c r="H31" s="78">
        <f t="shared" si="2"/>
        <v>1</v>
      </c>
      <c r="I31" s="77">
        <v>18</v>
      </c>
      <c r="J31" s="77">
        <v>1</v>
      </c>
      <c r="K31" s="77">
        <v>0</v>
      </c>
      <c r="L31" s="77">
        <v>1</v>
      </c>
      <c r="M31" s="77">
        <v>0</v>
      </c>
      <c r="N31" s="75">
        <f t="shared" si="3"/>
        <v>0</v>
      </c>
      <c r="O31" s="75">
        <f t="shared" si="4"/>
        <v>0</v>
      </c>
      <c r="P31" s="75">
        <f t="shared" si="5"/>
        <v>0</v>
      </c>
      <c r="Q31" s="75">
        <f t="shared" si="6"/>
        <v>0</v>
      </c>
      <c r="R31" s="75">
        <f t="shared" si="7"/>
        <v>0</v>
      </c>
      <c r="S31" s="75">
        <f t="shared" si="8"/>
        <v>0</v>
      </c>
      <c r="T31" s="75">
        <f t="shared" si="9"/>
        <v>0</v>
      </c>
      <c r="U31" s="75">
        <f t="shared" si="10"/>
        <v>0</v>
      </c>
      <c r="V31" s="61">
        <f t="shared" si="14"/>
        <v>0</v>
      </c>
      <c r="W31" s="75" t="str">
        <f t="shared" si="11"/>
        <v>NÃO</v>
      </c>
      <c r="AC31" s="49">
        <f t="shared" si="12"/>
        <v>0</v>
      </c>
      <c r="AD31" s="50" t="s">
        <v>32</v>
      </c>
      <c r="AE31" s="50" t="s">
        <v>268</v>
      </c>
      <c r="AF31" s="50">
        <v>2700805</v>
      </c>
      <c r="AG31" s="51"/>
      <c r="AH31" s="51"/>
      <c r="AI31" s="50">
        <f t="shared" si="13"/>
        <v>1</v>
      </c>
    </row>
    <row r="32" spans="1:35" ht="18.75" customHeight="1">
      <c r="A32" s="74" t="str">
        <f>Controles!$B$2</f>
        <v>ES</v>
      </c>
      <c r="B32" s="74">
        <f>Controles!$C$2</f>
        <v>7</v>
      </c>
      <c r="C32" s="75" t="s">
        <v>5391</v>
      </c>
      <c r="D32" s="76" t="s">
        <v>31</v>
      </c>
      <c r="E32" s="76" t="s">
        <v>1469</v>
      </c>
      <c r="F32" s="77">
        <v>1</v>
      </c>
      <c r="G32" s="77">
        <v>0</v>
      </c>
      <c r="H32" s="78">
        <f t="shared" si="2"/>
        <v>1</v>
      </c>
      <c r="I32" s="77">
        <v>86</v>
      </c>
      <c r="J32" s="77">
        <v>1</v>
      </c>
      <c r="K32" s="77">
        <v>0</v>
      </c>
      <c r="L32" s="77">
        <v>0</v>
      </c>
      <c r="M32" s="77">
        <v>1</v>
      </c>
      <c r="N32" s="75">
        <f t="shared" si="3"/>
        <v>0</v>
      </c>
      <c r="O32" s="75">
        <f t="shared" si="4"/>
        <v>0</v>
      </c>
      <c r="P32" s="75">
        <f t="shared" si="5"/>
        <v>0</v>
      </c>
      <c r="Q32" s="75">
        <f t="shared" si="6"/>
        <v>0</v>
      </c>
      <c r="R32" s="75">
        <f t="shared" si="7"/>
        <v>0</v>
      </c>
      <c r="S32" s="75">
        <f t="shared" si="8"/>
        <v>0</v>
      </c>
      <c r="T32" s="75">
        <f t="shared" si="9"/>
        <v>0</v>
      </c>
      <c r="U32" s="75">
        <f t="shared" si="10"/>
        <v>0</v>
      </c>
      <c r="V32" s="61">
        <f t="shared" si="14"/>
        <v>0</v>
      </c>
      <c r="W32" s="75" t="str">
        <f t="shared" si="11"/>
        <v>NÃO</v>
      </c>
      <c r="AC32" s="49">
        <f t="shared" si="12"/>
        <v>0</v>
      </c>
      <c r="AD32" s="50" t="s">
        <v>32</v>
      </c>
      <c r="AE32" s="50" t="s">
        <v>294</v>
      </c>
      <c r="AF32" s="50">
        <v>2700904</v>
      </c>
      <c r="AG32" s="51"/>
      <c r="AH32" s="51"/>
      <c r="AI32" s="50">
        <f t="shared" si="13"/>
        <v>1</v>
      </c>
    </row>
    <row r="33" spans="1:35" ht="18.75" customHeight="1">
      <c r="A33" s="74" t="str">
        <f>Controles!$B$2</f>
        <v>ES</v>
      </c>
      <c r="B33" s="74">
        <f>Controles!$C$2</f>
        <v>7</v>
      </c>
      <c r="C33" s="75" t="s">
        <v>5391</v>
      </c>
      <c r="D33" s="76"/>
      <c r="E33" s="76"/>
      <c r="F33" s="77"/>
      <c r="G33" s="77"/>
      <c r="H33" s="78">
        <f t="shared" si="2"/>
        <v>0</v>
      </c>
      <c r="I33" s="77"/>
      <c r="J33" s="77"/>
      <c r="K33" s="77"/>
      <c r="L33" s="77"/>
      <c r="M33" s="77"/>
      <c r="N33" s="75">
        <f t="shared" si="3"/>
        <v>0</v>
      </c>
      <c r="O33" s="75">
        <f t="shared" si="4"/>
        <v>0</v>
      </c>
      <c r="P33" s="75">
        <f t="shared" si="5"/>
        <v>0</v>
      </c>
      <c r="Q33" s="75">
        <f t="shared" si="6"/>
        <v>0</v>
      </c>
      <c r="R33" s="75">
        <f t="shared" si="7"/>
        <v>0</v>
      </c>
      <c r="S33" s="75">
        <f t="shared" si="8"/>
        <v>0</v>
      </c>
      <c r="T33" s="75">
        <f t="shared" si="9"/>
        <v>0</v>
      </c>
      <c r="U33" s="75">
        <f t="shared" si="10"/>
        <v>0</v>
      </c>
      <c r="V33" s="61">
        <f t="shared" si="14"/>
        <v>0</v>
      </c>
      <c r="W33" s="75" t="str">
        <f t="shared" si="11"/>
        <v>NÃO</v>
      </c>
      <c r="AC33" s="49">
        <f t="shared" si="12"/>
        <v>0</v>
      </c>
      <c r="AD33" s="50" t="s">
        <v>32</v>
      </c>
      <c r="AE33" s="50" t="s">
        <v>320</v>
      </c>
      <c r="AF33" s="50">
        <v>2701001</v>
      </c>
      <c r="AG33" s="51"/>
      <c r="AH33" s="51"/>
      <c r="AI33" s="50">
        <f t="shared" si="13"/>
        <v>0</v>
      </c>
    </row>
    <row r="34" spans="1:35" ht="18.75" customHeight="1">
      <c r="A34" s="74" t="str">
        <f>Controles!$B$2</f>
        <v>ES</v>
      </c>
      <c r="B34" s="74">
        <f>Controles!$C$2</f>
        <v>7</v>
      </c>
      <c r="C34" s="75" t="s">
        <v>5391</v>
      </c>
      <c r="D34" s="76"/>
      <c r="E34" s="76"/>
      <c r="F34" s="77"/>
      <c r="G34" s="77"/>
      <c r="H34" s="78">
        <f t="shared" si="2"/>
        <v>0</v>
      </c>
      <c r="I34" s="77"/>
      <c r="J34" s="77"/>
      <c r="K34" s="77"/>
      <c r="L34" s="77"/>
      <c r="M34" s="77"/>
      <c r="N34" s="75">
        <f t="shared" si="3"/>
        <v>0</v>
      </c>
      <c r="O34" s="75">
        <f t="shared" si="4"/>
        <v>0</v>
      </c>
      <c r="P34" s="75">
        <f t="shared" si="5"/>
        <v>0</v>
      </c>
      <c r="Q34" s="75">
        <f t="shared" si="6"/>
        <v>0</v>
      </c>
      <c r="R34" s="75">
        <f t="shared" si="7"/>
        <v>0</v>
      </c>
      <c r="S34" s="75">
        <f t="shared" si="8"/>
        <v>0</v>
      </c>
      <c r="T34" s="75">
        <f t="shared" si="9"/>
        <v>0</v>
      </c>
      <c r="U34" s="75">
        <f t="shared" si="10"/>
        <v>0</v>
      </c>
      <c r="V34" s="61">
        <f t="shared" si="14"/>
        <v>0</v>
      </c>
      <c r="W34" s="75" t="str">
        <f t="shared" si="11"/>
        <v>NÃO</v>
      </c>
      <c r="AC34" s="49">
        <f t="shared" si="12"/>
        <v>0</v>
      </c>
      <c r="AD34" s="50" t="s">
        <v>32</v>
      </c>
      <c r="AE34" s="50" t="s">
        <v>345</v>
      </c>
      <c r="AF34" s="50">
        <v>2701100</v>
      </c>
      <c r="AG34" s="51"/>
      <c r="AH34" s="51"/>
      <c r="AI34" s="50">
        <f t="shared" si="13"/>
        <v>0</v>
      </c>
    </row>
    <row r="35" spans="1:35" ht="18.75" customHeight="1">
      <c r="A35" s="74" t="str">
        <f>Controles!$B$2</f>
        <v>ES</v>
      </c>
      <c r="B35" s="74">
        <f>Controles!$C$2</f>
        <v>7</v>
      </c>
      <c r="C35" s="75" t="s">
        <v>5391</v>
      </c>
      <c r="D35" s="76"/>
      <c r="E35" s="76"/>
      <c r="F35" s="77"/>
      <c r="G35" s="77"/>
      <c r="H35" s="78">
        <f t="shared" si="2"/>
        <v>0</v>
      </c>
      <c r="I35" s="77"/>
      <c r="J35" s="77"/>
      <c r="K35" s="77"/>
      <c r="L35" s="77"/>
      <c r="M35" s="77"/>
      <c r="N35" s="75">
        <f t="shared" si="3"/>
        <v>0</v>
      </c>
      <c r="O35" s="75">
        <f t="shared" si="4"/>
        <v>0</v>
      </c>
      <c r="P35" s="75">
        <f t="shared" si="5"/>
        <v>0</v>
      </c>
      <c r="Q35" s="75">
        <f t="shared" si="6"/>
        <v>0</v>
      </c>
      <c r="R35" s="75">
        <f t="shared" si="7"/>
        <v>0</v>
      </c>
      <c r="S35" s="75">
        <f t="shared" si="8"/>
        <v>0</v>
      </c>
      <c r="T35" s="75">
        <f t="shared" si="9"/>
        <v>0</v>
      </c>
      <c r="U35" s="75">
        <f t="shared" si="10"/>
        <v>0</v>
      </c>
      <c r="V35" s="61">
        <f t="shared" si="14"/>
        <v>0</v>
      </c>
      <c r="W35" s="75" t="str">
        <f t="shared" si="11"/>
        <v>NÃO</v>
      </c>
      <c r="AC35" s="49">
        <f t="shared" si="12"/>
        <v>0</v>
      </c>
      <c r="AD35" s="50" t="s">
        <v>32</v>
      </c>
      <c r="AE35" s="50" t="s">
        <v>369</v>
      </c>
      <c r="AF35" s="50">
        <v>2701209</v>
      </c>
      <c r="AG35" s="51"/>
      <c r="AH35" s="51"/>
      <c r="AI35" s="50">
        <f t="shared" si="13"/>
        <v>0</v>
      </c>
    </row>
    <row r="36" spans="1:35" ht="18.75" customHeight="1">
      <c r="A36" s="74" t="str">
        <f>Controles!$B$2</f>
        <v>ES</v>
      </c>
      <c r="B36" s="74">
        <f>Controles!$C$2</f>
        <v>7</v>
      </c>
      <c r="C36" s="75" t="s">
        <v>5391</v>
      </c>
      <c r="D36" s="76"/>
      <c r="E36" s="76"/>
      <c r="F36" s="77"/>
      <c r="G36" s="77"/>
      <c r="H36" s="78">
        <f t="shared" si="2"/>
        <v>0</v>
      </c>
      <c r="I36" s="77"/>
      <c r="J36" s="77"/>
      <c r="K36" s="77"/>
      <c r="L36" s="77"/>
      <c r="M36" s="77"/>
      <c r="N36" s="75">
        <f t="shared" si="3"/>
        <v>0</v>
      </c>
      <c r="O36" s="75">
        <f t="shared" si="4"/>
        <v>0</v>
      </c>
      <c r="P36" s="75">
        <f t="shared" si="5"/>
        <v>0</v>
      </c>
      <c r="Q36" s="75">
        <f t="shared" si="6"/>
        <v>0</v>
      </c>
      <c r="R36" s="75">
        <f t="shared" si="7"/>
        <v>0</v>
      </c>
      <c r="S36" s="75">
        <f t="shared" si="8"/>
        <v>0</v>
      </c>
      <c r="T36" s="75">
        <f t="shared" si="9"/>
        <v>0</v>
      </c>
      <c r="U36" s="75">
        <f t="shared" si="10"/>
        <v>0</v>
      </c>
      <c r="V36" s="61">
        <f t="shared" si="14"/>
        <v>0</v>
      </c>
      <c r="W36" s="75" t="str">
        <f t="shared" si="11"/>
        <v>NÃO</v>
      </c>
      <c r="AC36" s="49">
        <f t="shared" si="12"/>
        <v>0</v>
      </c>
      <c r="AD36" s="50" t="s">
        <v>32</v>
      </c>
      <c r="AE36" s="50" t="s">
        <v>394</v>
      </c>
      <c r="AF36" s="50">
        <v>2701308</v>
      </c>
      <c r="AG36" s="51"/>
      <c r="AH36" s="51"/>
      <c r="AI36" s="50">
        <f t="shared" si="13"/>
        <v>0</v>
      </c>
    </row>
    <row r="37" spans="1:35" ht="18.75" customHeight="1">
      <c r="A37" s="74" t="str">
        <f>Controles!$B$2</f>
        <v>ES</v>
      </c>
      <c r="B37" s="74">
        <f>Controles!$C$2</f>
        <v>7</v>
      </c>
      <c r="C37" s="75" t="s">
        <v>5391</v>
      </c>
      <c r="D37" s="76"/>
      <c r="E37" s="76"/>
      <c r="F37" s="77"/>
      <c r="G37" s="77"/>
      <c r="H37" s="78">
        <f t="shared" si="2"/>
        <v>0</v>
      </c>
      <c r="I37" s="77"/>
      <c r="J37" s="77"/>
      <c r="K37" s="77"/>
      <c r="L37" s="77"/>
      <c r="M37" s="77"/>
      <c r="N37" s="75">
        <f t="shared" si="3"/>
        <v>0</v>
      </c>
      <c r="O37" s="75">
        <f t="shared" si="4"/>
        <v>0</v>
      </c>
      <c r="P37" s="75">
        <f t="shared" si="5"/>
        <v>0</v>
      </c>
      <c r="Q37" s="75">
        <f t="shared" si="6"/>
        <v>0</v>
      </c>
      <c r="R37" s="75">
        <f t="shared" si="7"/>
        <v>0</v>
      </c>
      <c r="S37" s="75">
        <f t="shared" si="8"/>
        <v>0</v>
      </c>
      <c r="T37" s="75">
        <f t="shared" si="9"/>
        <v>0</v>
      </c>
      <c r="U37" s="75">
        <f t="shared" si="10"/>
        <v>0</v>
      </c>
      <c r="V37" s="61">
        <f t="shared" si="14"/>
        <v>0</v>
      </c>
      <c r="W37" s="75" t="str">
        <f t="shared" si="11"/>
        <v>NÃO</v>
      </c>
      <c r="AC37" s="49">
        <f t="shared" si="12"/>
        <v>0</v>
      </c>
      <c r="AD37" s="50" t="s">
        <v>32</v>
      </c>
      <c r="AE37" s="50" t="s">
        <v>419</v>
      </c>
      <c r="AF37" s="50">
        <v>2701357</v>
      </c>
      <c r="AG37" s="51"/>
      <c r="AH37" s="51"/>
      <c r="AI37" s="50">
        <f t="shared" si="13"/>
        <v>0</v>
      </c>
    </row>
    <row r="38" spans="1:35" ht="18.75" customHeight="1">
      <c r="A38" s="74" t="str">
        <f>Controles!$B$2</f>
        <v>ES</v>
      </c>
      <c r="B38" s="74">
        <f>Controles!$C$2</f>
        <v>7</v>
      </c>
      <c r="C38" s="75" t="s">
        <v>5391</v>
      </c>
      <c r="D38" s="76"/>
      <c r="E38" s="76"/>
      <c r="F38" s="77"/>
      <c r="G38" s="77"/>
      <c r="H38" s="78">
        <f t="shared" si="2"/>
        <v>0</v>
      </c>
      <c r="I38" s="77"/>
      <c r="J38" s="77"/>
      <c r="K38" s="77"/>
      <c r="L38" s="77"/>
      <c r="M38" s="77"/>
      <c r="N38" s="75">
        <f t="shared" si="3"/>
        <v>0</v>
      </c>
      <c r="O38" s="75">
        <f t="shared" si="4"/>
        <v>0</v>
      </c>
      <c r="P38" s="75">
        <f t="shared" si="5"/>
        <v>0</v>
      </c>
      <c r="Q38" s="75">
        <f t="shared" si="6"/>
        <v>0</v>
      </c>
      <c r="R38" s="75">
        <f t="shared" si="7"/>
        <v>0</v>
      </c>
      <c r="S38" s="75">
        <f t="shared" si="8"/>
        <v>0</v>
      </c>
      <c r="T38" s="75">
        <f t="shared" si="9"/>
        <v>0</v>
      </c>
      <c r="U38" s="75">
        <f t="shared" si="10"/>
        <v>0</v>
      </c>
      <c r="V38" s="61">
        <f t="shared" si="14"/>
        <v>0</v>
      </c>
      <c r="W38" s="75" t="str">
        <f t="shared" si="11"/>
        <v>NÃO</v>
      </c>
      <c r="AC38" s="49">
        <f t="shared" si="12"/>
        <v>0</v>
      </c>
      <c r="AD38" s="50" t="s">
        <v>32</v>
      </c>
      <c r="AE38" s="50" t="s">
        <v>445</v>
      </c>
      <c r="AF38" s="50">
        <v>2701407</v>
      </c>
      <c r="AG38" s="51"/>
      <c r="AH38" s="51"/>
      <c r="AI38" s="50">
        <f t="shared" si="13"/>
        <v>0</v>
      </c>
    </row>
    <row r="39" spans="1:35" ht="18.75" customHeight="1">
      <c r="A39" s="74" t="str">
        <f>Controles!$B$2</f>
        <v>ES</v>
      </c>
      <c r="B39" s="74">
        <f>Controles!$C$2</f>
        <v>7</v>
      </c>
      <c r="C39" s="75" t="s">
        <v>5391</v>
      </c>
      <c r="D39" s="76"/>
      <c r="E39" s="76"/>
      <c r="F39" s="77"/>
      <c r="G39" s="77"/>
      <c r="H39" s="78">
        <f t="shared" si="2"/>
        <v>0</v>
      </c>
      <c r="I39" s="77"/>
      <c r="J39" s="77"/>
      <c r="K39" s="77"/>
      <c r="L39" s="77"/>
      <c r="M39" s="77"/>
      <c r="N39" s="75">
        <f t="shared" si="3"/>
        <v>0</v>
      </c>
      <c r="O39" s="75">
        <f t="shared" si="4"/>
        <v>0</v>
      </c>
      <c r="P39" s="75">
        <f t="shared" si="5"/>
        <v>0</v>
      </c>
      <c r="Q39" s="75">
        <f t="shared" si="6"/>
        <v>0</v>
      </c>
      <c r="R39" s="75">
        <f t="shared" si="7"/>
        <v>0</v>
      </c>
      <c r="S39" s="75">
        <f t="shared" si="8"/>
        <v>0</v>
      </c>
      <c r="T39" s="75">
        <f t="shared" si="9"/>
        <v>0</v>
      </c>
      <c r="U39" s="75">
        <f t="shared" si="10"/>
        <v>0</v>
      </c>
      <c r="V39" s="61">
        <f t="shared" si="14"/>
        <v>0</v>
      </c>
      <c r="W39" s="75" t="str">
        <f t="shared" si="11"/>
        <v>NÃO</v>
      </c>
      <c r="AC39" s="49">
        <f t="shared" si="12"/>
        <v>0</v>
      </c>
      <c r="AD39" s="50" t="s">
        <v>32</v>
      </c>
      <c r="AE39" s="50" t="s">
        <v>470</v>
      </c>
      <c r="AF39" s="50">
        <v>2701506</v>
      </c>
      <c r="AG39" s="51"/>
      <c r="AH39" s="51"/>
      <c r="AI39" s="50">
        <f t="shared" si="13"/>
        <v>0</v>
      </c>
    </row>
    <row r="40" spans="1:35" ht="18.75" customHeight="1">
      <c r="A40" s="74" t="str">
        <f>Controles!$B$2</f>
        <v>ES</v>
      </c>
      <c r="B40" s="74">
        <f>Controles!$C$2</f>
        <v>7</v>
      </c>
      <c r="C40" s="75" t="s">
        <v>5391</v>
      </c>
      <c r="D40" s="76"/>
      <c r="E40" s="76"/>
      <c r="F40" s="77"/>
      <c r="G40" s="77"/>
      <c r="H40" s="78">
        <f t="shared" si="2"/>
        <v>0</v>
      </c>
      <c r="I40" s="77"/>
      <c r="J40" s="77"/>
      <c r="K40" s="77"/>
      <c r="L40" s="77"/>
      <c r="M40" s="77"/>
      <c r="N40" s="75">
        <f t="shared" si="3"/>
        <v>0</v>
      </c>
      <c r="O40" s="75">
        <f t="shared" si="4"/>
        <v>0</v>
      </c>
      <c r="P40" s="75">
        <f t="shared" si="5"/>
        <v>0</v>
      </c>
      <c r="Q40" s="75">
        <f t="shared" si="6"/>
        <v>0</v>
      </c>
      <c r="R40" s="75">
        <f t="shared" si="7"/>
        <v>0</v>
      </c>
      <c r="S40" s="75">
        <f t="shared" si="8"/>
        <v>0</v>
      </c>
      <c r="T40" s="75">
        <f t="shared" si="9"/>
        <v>0</v>
      </c>
      <c r="U40" s="75">
        <f t="shared" si="10"/>
        <v>0</v>
      </c>
      <c r="V40" s="61">
        <f t="shared" si="14"/>
        <v>0</v>
      </c>
      <c r="W40" s="75" t="str">
        <f t="shared" si="11"/>
        <v>NÃO</v>
      </c>
      <c r="AC40" s="49">
        <f t="shared" si="12"/>
        <v>0</v>
      </c>
      <c r="AD40" s="50" t="s">
        <v>32</v>
      </c>
      <c r="AE40" s="50" t="s">
        <v>495</v>
      </c>
      <c r="AF40" s="50">
        <v>2701605</v>
      </c>
      <c r="AG40" s="51"/>
      <c r="AH40" s="51"/>
      <c r="AI40" s="50">
        <f t="shared" si="13"/>
        <v>0</v>
      </c>
    </row>
    <row r="41" spans="1:35" ht="18.75" customHeight="1">
      <c r="A41" s="74" t="str">
        <f>Controles!$B$2</f>
        <v>ES</v>
      </c>
      <c r="B41" s="74">
        <f>Controles!$C$2</f>
        <v>7</v>
      </c>
      <c r="C41" s="75" t="s">
        <v>5391</v>
      </c>
      <c r="D41" s="76"/>
      <c r="E41" s="76"/>
      <c r="F41" s="77"/>
      <c r="G41" s="77"/>
      <c r="H41" s="78">
        <f t="shared" si="2"/>
        <v>0</v>
      </c>
      <c r="I41" s="77"/>
      <c r="J41" s="77"/>
      <c r="K41" s="77"/>
      <c r="L41" s="77"/>
      <c r="M41" s="77"/>
      <c r="N41" s="75">
        <f t="shared" si="3"/>
        <v>0</v>
      </c>
      <c r="O41" s="75">
        <f t="shared" si="4"/>
        <v>0</v>
      </c>
      <c r="P41" s="75">
        <f t="shared" si="5"/>
        <v>0</v>
      </c>
      <c r="Q41" s="75">
        <f t="shared" si="6"/>
        <v>0</v>
      </c>
      <c r="R41" s="75">
        <f t="shared" si="7"/>
        <v>0</v>
      </c>
      <c r="S41" s="75">
        <f t="shared" si="8"/>
        <v>0</v>
      </c>
      <c r="T41" s="75">
        <f t="shared" si="9"/>
        <v>0</v>
      </c>
      <c r="U41" s="75">
        <f t="shared" si="10"/>
        <v>0</v>
      </c>
      <c r="V41" s="61">
        <f t="shared" si="14"/>
        <v>0</v>
      </c>
      <c r="W41" s="75" t="str">
        <f t="shared" si="11"/>
        <v>NÃO</v>
      </c>
      <c r="AC41" s="49">
        <f t="shared" si="12"/>
        <v>0</v>
      </c>
      <c r="AD41" s="50" t="s">
        <v>32</v>
      </c>
      <c r="AE41" s="50" t="s">
        <v>391</v>
      </c>
      <c r="AF41" s="50">
        <v>2701704</v>
      </c>
      <c r="AG41" s="51"/>
      <c r="AH41" s="51"/>
      <c r="AI41" s="50">
        <f t="shared" si="13"/>
        <v>0</v>
      </c>
    </row>
    <row r="42" spans="1:35" ht="18.75" customHeight="1">
      <c r="A42" s="74" t="str">
        <f>Controles!$B$2</f>
        <v>ES</v>
      </c>
      <c r="B42" s="74">
        <f>Controles!$C$2</f>
        <v>7</v>
      </c>
      <c r="C42" s="75" t="s">
        <v>5391</v>
      </c>
      <c r="D42" s="76"/>
      <c r="E42" s="76"/>
      <c r="F42" s="77"/>
      <c r="G42" s="77"/>
      <c r="H42" s="78">
        <f t="shared" si="2"/>
        <v>0</v>
      </c>
      <c r="I42" s="77"/>
      <c r="J42" s="77"/>
      <c r="K42" s="77"/>
      <c r="L42" s="77"/>
      <c r="M42" s="77"/>
      <c r="N42" s="75">
        <f t="shared" si="3"/>
        <v>0</v>
      </c>
      <c r="O42" s="75">
        <f t="shared" si="4"/>
        <v>0</v>
      </c>
      <c r="P42" s="75">
        <f t="shared" si="5"/>
        <v>0</v>
      </c>
      <c r="Q42" s="75">
        <f t="shared" si="6"/>
        <v>0</v>
      </c>
      <c r="R42" s="75">
        <f t="shared" si="7"/>
        <v>0</v>
      </c>
      <c r="S42" s="75">
        <f t="shared" si="8"/>
        <v>0</v>
      </c>
      <c r="T42" s="75">
        <f t="shared" si="9"/>
        <v>0</v>
      </c>
      <c r="U42" s="75">
        <f t="shared" si="10"/>
        <v>0</v>
      </c>
      <c r="V42" s="61">
        <f t="shared" si="14"/>
        <v>0</v>
      </c>
      <c r="W42" s="75" t="str">
        <f t="shared" si="11"/>
        <v>NÃO</v>
      </c>
      <c r="AC42" s="49">
        <f t="shared" si="12"/>
        <v>0</v>
      </c>
      <c r="AD42" s="50" t="s">
        <v>32</v>
      </c>
      <c r="AE42" s="50" t="s">
        <v>542</v>
      </c>
      <c r="AF42" s="50">
        <v>2701803</v>
      </c>
      <c r="AG42" s="51"/>
      <c r="AH42" s="51"/>
      <c r="AI42" s="50">
        <f t="shared" si="13"/>
        <v>0</v>
      </c>
    </row>
    <row r="43" spans="1:35" ht="18.75" customHeight="1">
      <c r="A43" s="74" t="str">
        <f>Controles!$B$2</f>
        <v>ES</v>
      </c>
      <c r="B43" s="74">
        <f>Controles!$C$2</f>
        <v>7</v>
      </c>
      <c r="C43" s="75" t="s">
        <v>5391</v>
      </c>
      <c r="D43" s="76"/>
      <c r="E43" s="76"/>
      <c r="F43" s="77"/>
      <c r="G43" s="77"/>
      <c r="H43" s="78">
        <f t="shared" si="2"/>
        <v>0</v>
      </c>
      <c r="I43" s="77"/>
      <c r="J43" s="77"/>
      <c r="K43" s="77"/>
      <c r="L43" s="77"/>
      <c r="M43" s="77"/>
      <c r="N43" s="75">
        <f t="shared" si="3"/>
        <v>0</v>
      </c>
      <c r="O43" s="75">
        <f t="shared" si="4"/>
        <v>0</v>
      </c>
      <c r="P43" s="75">
        <f t="shared" si="5"/>
        <v>0</v>
      </c>
      <c r="Q43" s="75">
        <f t="shared" si="6"/>
        <v>0</v>
      </c>
      <c r="R43" s="75">
        <f t="shared" si="7"/>
        <v>0</v>
      </c>
      <c r="S43" s="75">
        <f t="shared" si="8"/>
        <v>0</v>
      </c>
      <c r="T43" s="75">
        <f t="shared" si="9"/>
        <v>0</v>
      </c>
      <c r="U43" s="75">
        <f t="shared" si="10"/>
        <v>0</v>
      </c>
      <c r="V43" s="61">
        <f t="shared" si="14"/>
        <v>0</v>
      </c>
      <c r="W43" s="75" t="str">
        <f t="shared" si="11"/>
        <v>NÃO</v>
      </c>
      <c r="AC43" s="49">
        <f t="shared" si="12"/>
        <v>0</v>
      </c>
      <c r="AD43" s="50" t="s">
        <v>32</v>
      </c>
      <c r="AE43" s="50" t="s">
        <v>565</v>
      </c>
      <c r="AF43" s="50">
        <v>2701902</v>
      </c>
      <c r="AG43" s="51"/>
      <c r="AH43" s="51"/>
      <c r="AI43" s="50">
        <f t="shared" si="13"/>
        <v>0</v>
      </c>
    </row>
    <row r="44" spans="1:35" ht="18.75" customHeight="1">
      <c r="A44" s="74" t="str">
        <f>Controles!$B$2</f>
        <v>ES</v>
      </c>
      <c r="B44" s="74">
        <f>Controles!$C$2</f>
        <v>7</v>
      </c>
      <c r="C44" s="75" t="s">
        <v>5391</v>
      </c>
      <c r="D44" s="76"/>
      <c r="E44" s="76"/>
      <c r="F44" s="77"/>
      <c r="G44" s="77"/>
      <c r="H44" s="78">
        <f t="shared" si="2"/>
        <v>0</v>
      </c>
      <c r="I44" s="77"/>
      <c r="J44" s="77"/>
      <c r="K44" s="77"/>
      <c r="L44" s="77"/>
      <c r="M44" s="77"/>
      <c r="N44" s="75">
        <f t="shared" si="3"/>
        <v>0</v>
      </c>
      <c r="O44" s="75">
        <f t="shared" si="4"/>
        <v>0</v>
      </c>
      <c r="P44" s="75">
        <f t="shared" si="5"/>
        <v>0</v>
      </c>
      <c r="Q44" s="75">
        <f t="shared" si="6"/>
        <v>0</v>
      </c>
      <c r="R44" s="75">
        <f t="shared" si="7"/>
        <v>0</v>
      </c>
      <c r="S44" s="75">
        <f t="shared" si="8"/>
        <v>0</v>
      </c>
      <c r="T44" s="75">
        <f t="shared" si="9"/>
        <v>0</v>
      </c>
      <c r="U44" s="75">
        <f t="shared" si="10"/>
        <v>0</v>
      </c>
      <c r="V44" s="61">
        <f t="shared" si="14"/>
        <v>0</v>
      </c>
      <c r="W44" s="75" t="str">
        <f t="shared" si="11"/>
        <v>NÃO</v>
      </c>
      <c r="AC44" s="49">
        <f t="shared" si="12"/>
        <v>0</v>
      </c>
      <c r="AD44" s="50" t="s">
        <v>32</v>
      </c>
      <c r="AE44" s="50" t="s">
        <v>588</v>
      </c>
      <c r="AF44" s="50">
        <v>2702009</v>
      </c>
      <c r="AG44" s="51"/>
      <c r="AH44" s="51"/>
      <c r="AI44" s="50">
        <f t="shared" si="13"/>
        <v>0</v>
      </c>
    </row>
    <row r="45" spans="1:35" ht="18.75" customHeight="1">
      <c r="A45" s="74" t="str">
        <f>Controles!$B$2</f>
        <v>ES</v>
      </c>
      <c r="B45" s="74">
        <f>Controles!$C$2</f>
        <v>7</v>
      </c>
      <c r="C45" s="75" t="s">
        <v>5391</v>
      </c>
      <c r="D45" s="76"/>
      <c r="E45" s="76"/>
      <c r="F45" s="77"/>
      <c r="G45" s="77"/>
      <c r="H45" s="78">
        <f t="shared" si="2"/>
        <v>0</v>
      </c>
      <c r="I45" s="77"/>
      <c r="J45" s="77"/>
      <c r="K45" s="77"/>
      <c r="L45" s="77"/>
      <c r="M45" s="77"/>
      <c r="N45" s="75">
        <f t="shared" si="3"/>
        <v>0</v>
      </c>
      <c r="O45" s="75">
        <f t="shared" si="4"/>
        <v>0</v>
      </c>
      <c r="P45" s="75">
        <f t="shared" si="5"/>
        <v>0</v>
      </c>
      <c r="Q45" s="75">
        <f t="shared" si="6"/>
        <v>0</v>
      </c>
      <c r="R45" s="75">
        <f t="shared" si="7"/>
        <v>0</v>
      </c>
      <c r="S45" s="75">
        <f t="shared" si="8"/>
        <v>0</v>
      </c>
      <c r="T45" s="75">
        <f t="shared" si="9"/>
        <v>0</v>
      </c>
      <c r="U45" s="75">
        <f t="shared" si="10"/>
        <v>0</v>
      </c>
      <c r="V45" s="61">
        <f t="shared" si="14"/>
        <v>0</v>
      </c>
      <c r="W45" s="75" t="str">
        <f t="shared" si="11"/>
        <v>NÃO</v>
      </c>
      <c r="AC45" s="49">
        <f t="shared" si="12"/>
        <v>0</v>
      </c>
      <c r="AD45" s="50" t="s">
        <v>32</v>
      </c>
      <c r="AE45" s="50" t="s">
        <v>611</v>
      </c>
      <c r="AF45" s="50">
        <v>2702108</v>
      </c>
      <c r="AG45" s="51"/>
      <c r="AH45" s="51"/>
      <c r="AI45" s="50">
        <f t="shared" si="13"/>
        <v>0</v>
      </c>
    </row>
    <row r="46" spans="1:35" ht="18.75" customHeight="1">
      <c r="A46" s="74" t="str">
        <f>Controles!$B$2</f>
        <v>ES</v>
      </c>
      <c r="B46" s="74">
        <f>Controles!$C$2</f>
        <v>7</v>
      </c>
      <c r="C46" s="75" t="s">
        <v>5391</v>
      </c>
      <c r="D46" s="76"/>
      <c r="E46" s="76"/>
      <c r="F46" s="77"/>
      <c r="G46" s="77"/>
      <c r="H46" s="78">
        <f t="shared" si="2"/>
        <v>0</v>
      </c>
      <c r="I46" s="77"/>
      <c r="J46" s="77"/>
      <c r="K46" s="77"/>
      <c r="L46" s="77"/>
      <c r="M46" s="77"/>
      <c r="N46" s="75">
        <f t="shared" si="3"/>
        <v>0</v>
      </c>
      <c r="O46" s="75">
        <f t="shared" si="4"/>
        <v>0</v>
      </c>
      <c r="P46" s="75">
        <f t="shared" si="5"/>
        <v>0</v>
      </c>
      <c r="Q46" s="75">
        <f t="shared" si="6"/>
        <v>0</v>
      </c>
      <c r="R46" s="75">
        <f t="shared" si="7"/>
        <v>0</v>
      </c>
      <c r="S46" s="75">
        <f t="shared" si="8"/>
        <v>0</v>
      </c>
      <c r="T46" s="75">
        <f t="shared" si="9"/>
        <v>0</v>
      </c>
      <c r="U46" s="75">
        <f t="shared" si="10"/>
        <v>0</v>
      </c>
      <c r="V46" s="61">
        <f t="shared" si="14"/>
        <v>0</v>
      </c>
      <c r="W46" s="75" t="str">
        <f t="shared" si="11"/>
        <v>NÃO</v>
      </c>
      <c r="AC46" s="49">
        <f t="shared" si="12"/>
        <v>0</v>
      </c>
      <c r="AD46" s="50" t="s">
        <v>32</v>
      </c>
      <c r="AE46" s="50" t="s">
        <v>632</v>
      </c>
      <c r="AF46" s="50">
        <v>2702207</v>
      </c>
      <c r="AG46" s="51"/>
      <c r="AH46" s="51"/>
      <c r="AI46" s="50">
        <f t="shared" si="13"/>
        <v>0</v>
      </c>
    </row>
    <row r="47" spans="1:35" ht="18.75" customHeight="1">
      <c r="A47" s="74" t="str">
        <f>Controles!$B$2</f>
        <v>ES</v>
      </c>
      <c r="B47" s="74">
        <f>Controles!$C$2</f>
        <v>7</v>
      </c>
      <c r="C47" s="75" t="s">
        <v>5391</v>
      </c>
      <c r="D47" s="76"/>
      <c r="E47" s="76"/>
      <c r="F47" s="77"/>
      <c r="G47" s="77"/>
      <c r="H47" s="78">
        <f t="shared" si="2"/>
        <v>0</v>
      </c>
      <c r="I47" s="77"/>
      <c r="J47" s="77"/>
      <c r="K47" s="77"/>
      <c r="L47" s="77"/>
      <c r="M47" s="77"/>
      <c r="N47" s="75">
        <f t="shared" si="3"/>
        <v>0</v>
      </c>
      <c r="O47" s="75">
        <f t="shared" si="4"/>
        <v>0</v>
      </c>
      <c r="P47" s="75">
        <f t="shared" si="5"/>
        <v>0</v>
      </c>
      <c r="Q47" s="75">
        <f t="shared" si="6"/>
        <v>0</v>
      </c>
      <c r="R47" s="75">
        <f t="shared" si="7"/>
        <v>0</v>
      </c>
      <c r="S47" s="75">
        <f t="shared" si="8"/>
        <v>0</v>
      </c>
      <c r="T47" s="75">
        <f t="shared" si="9"/>
        <v>0</v>
      </c>
      <c r="U47" s="75">
        <f t="shared" si="10"/>
        <v>0</v>
      </c>
      <c r="V47" s="61">
        <f t="shared" si="14"/>
        <v>0</v>
      </c>
      <c r="W47" s="75" t="str">
        <f t="shared" si="11"/>
        <v>NÃO</v>
      </c>
      <c r="AC47" s="49">
        <f t="shared" si="12"/>
        <v>0</v>
      </c>
      <c r="AD47" s="50" t="s">
        <v>32</v>
      </c>
      <c r="AE47" s="50" t="s">
        <v>653</v>
      </c>
      <c r="AF47" s="50">
        <v>2702306</v>
      </c>
      <c r="AG47" s="51"/>
      <c r="AH47" s="51"/>
      <c r="AI47" s="50">
        <f t="shared" si="13"/>
        <v>0</v>
      </c>
    </row>
    <row r="48" spans="1:35" ht="18.75" customHeight="1">
      <c r="A48" s="74" t="str">
        <f>Controles!$B$2</f>
        <v>ES</v>
      </c>
      <c r="B48" s="74">
        <f>Controles!$C$2</f>
        <v>7</v>
      </c>
      <c r="C48" s="75" t="s">
        <v>5391</v>
      </c>
      <c r="D48" s="76"/>
      <c r="E48" s="76"/>
      <c r="F48" s="77"/>
      <c r="G48" s="77"/>
      <c r="H48" s="78">
        <f t="shared" si="2"/>
        <v>0</v>
      </c>
      <c r="I48" s="77"/>
      <c r="J48" s="77"/>
      <c r="K48" s="77"/>
      <c r="L48" s="77"/>
      <c r="M48" s="77"/>
      <c r="N48" s="75">
        <f t="shared" si="3"/>
        <v>0</v>
      </c>
      <c r="O48" s="75">
        <f t="shared" si="4"/>
        <v>0</v>
      </c>
      <c r="P48" s="75">
        <f t="shared" si="5"/>
        <v>0</v>
      </c>
      <c r="Q48" s="75">
        <f t="shared" si="6"/>
        <v>0</v>
      </c>
      <c r="R48" s="75">
        <f t="shared" si="7"/>
        <v>0</v>
      </c>
      <c r="S48" s="75">
        <f t="shared" si="8"/>
        <v>0</v>
      </c>
      <c r="T48" s="75">
        <f t="shared" si="9"/>
        <v>0</v>
      </c>
      <c r="U48" s="75">
        <f t="shared" si="10"/>
        <v>0</v>
      </c>
      <c r="V48" s="61">
        <f t="shared" si="14"/>
        <v>0</v>
      </c>
      <c r="W48" s="75" t="str">
        <f t="shared" si="11"/>
        <v>NÃO</v>
      </c>
      <c r="AC48" s="49">
        <f t="shared" si="12"/>
        <v>0</v>
      </c>
      <c r="AD48" s="50" t="s">
        <v>32</v>
      </c>
      <c r="AE48" s="50" t="s">
        <v>674</v>
      </c>
      <c r="AF48" s="50">
        <v>2702355</v>
      </c>
      <c r="AG48" s="51"/>
      <c r="AH48" s="51"/>
      <c r="AI48" s="50">
        <f t="shared" si="13"/>
        <v>0</v>
      </c>
    </row>
    <row r="49" spans="1:35" ht="18.75" customHeight="1">
      <c r="A49" s="74" t="str">
        <f>Controles!$B$2</f>
        <v>ES</v>
      </c>
      <c r="B49" s="74">
        <f>Controles!$C$2</f>
        <v>7</v>
      </c>
      <c r="C49" s="75" t="s">
        <v>5391</v>
      </c>
      <c r="D49" s="76"/>
      <c r="E49" s="76"/>
      <c r="F49" s="77"/>
      <c r="G49" s="77"/>
      <c r="H49" s="78">
        <f t="shared" si="2"/>
        <v>0</v>
      </c>
      <c r="I49" s="77"/>
      <c r="J49" s="77"/>
      <c r="K49" s="77"/>
      <c r="L49" s="77"/>
      <c r="M49" s="77"/>
      <c r="N49" s="75">
        <f t="shared" si="3"/>
        <v>0</v>
      </c>
      <c r="O49" s="75">
        <f t="shared" si="4"/>
        <v>0</v>
      </c>
      <c r="P49" s="75">
        <f t="shared" si="5"/>
        <v>0</v>
      </c>
      <c r="Q49" s="75">
        <f t="shared" si="6"/>
        <v>0</v>
      </c>
      <c r="R49" s="75">
        <f t="shared" si="7"/>
        <v>0</v>
      </c>
      <c r="S49" s="75">
        <f t="shared" si="8"/>
        <v>0</v>
      </c>
      <c r="T49" s="75">
        <f t="shared" si="9"/>
        <v>0</v>
      </c>
      <c r="U49" s="75">
        <f t="shared" si="10"/>
        <v>0</v>
      </c>
      <c r="V49" s="61">
        <f t="shared" si="14"/>
        <v>0</v>
      </c>
      <c r="W49" s="75" t="str">
        <f t="shared" si="11"/>
        <v>NÃO</v>
      </c>
      <c r="AC49" s="49">
        <f t="shared" si="12"/>
        <v>0</v>
      </c>
      <c r="AD49" s="50" t="s">
        <v>32</v>
      </c>
      <c r="AE49" s="50" t="s">
        <v>694</v>
      </c>
      <c r="AF49" s="50">
        <v>2702405</v>
      </c>
      <c r="AG49" s="51"/>
      <c r="AH49" s="51"/>
      <c r="AI49" s="50">
        <f t="shared" si="13"/>
        <v>0</v>
      </c>
    </row>
    <row r="50" spans="1:35" ht="18.75" customHeight="1">
      <c r="A50" s="74" t="str">
        <f>Controles!$B$2</f>
        <v>ES</v>
      </c>
      <c r="B50" s="74">
        <f>Controles!$C$2</f>
        <v>7</v>
      </c>
      <c r="C50" s="75" t="s">
        <v>5391</v>
      </c>
      <c r="D50" s="76"/>
      <c r="E50" s="76"/>
      <c r="F50" s="77"/>
      <c r="G50" s="77"/>
      <c r="H50" s="78">
        <f t="shared" si="2"/>
        <v>0</v>
      </c>
      <c r="I50" s="77"/>
      <c r="J50" s="77"/>
      <c r="K50" s="77"/>
      <c r="L50" s="77"/>
      <c r="M50" s="77"/>
      <c r="N50" s="75">
        <f t="shared" si="3"/>
        <v>0</v>
      </c>
      <c r="O50" s="75">
        <f t="shared" si="4"/>
        <v>0</v>
      </c>
      <c r="P50" s="75">
        <f t="shared" si="5"/>
        <v>0</v>
      </c>
      <c r="Q50" s="75">
        <f t="shared" si="6"/>
        <v>0</v>
      </c>
      <c r="R50" s="75">
        <f t="shared" si="7"/>
        <v>0</v>
      </c>
      <c r="S50" s="75">
        <f t="shared" si="8"/>
        <v>0</v>
      </c>
      <c r="T50" s="75">
        <f t="shared" si="9"/>
        <v>0</v>
      </c>
      <c r="U50" s="75">
        <f t="shared" si="10"/>
        <v>0</v>
      </c>
      <c r="V50" s="61">
        <f t="shared" si="14"/>
        <v>0</v>
      </c>
      <c r="W50" s="75" t="str">
        <f t="shared" si="11"/>
        <v>NÃO</v>
      </c>
      <c r="AC50" s="49">
        <f t="shared" si="12"/>
        <v>0</v>
      </c>
      <c r="AD50" s="50" t="s">
        <v>32</v>
      </c>
      <c r="AE50" s="50" t="s">
        <v>716</v>
      </c>
      <c r="AF50" s="50">
        <v>2702504</v>
      </c>
      <c r="AG50" s="51"/>
      <c r="AH50" s="51"/>
      <c r="AI50" s="50">
        <f t="shared" si="13"/>
        <v>0</v>
      </c>
    </row>
    <row r="51" spans="1:35" ht="18.75" customHeight="1">
      <c r="A51" s="74" t="str">
        <f>Controles!$B$2</f>
        <v>ES</v>
      </c>
      <c r="B51" s="74">
        <f>Controles!$C$2</f>
        <v>7</v>
      </c>
      <c r="C51" s="75" t="s">
        <v>5391</v>
      </c>
      <c r="D51" s="76"/>
      <c r="E51" s="76"/>
      <c r="F51" s="77"/>
      <c r="G51" s="77"/>
      <c r="H51" s="78">
        <f t="shared" si="2"/>
        <v>0</v>
      </c>
      <c r="I51" s="77"/>
      <c r="J51" s="77"/>
      <c r="K51" s="77"/>
      <c r="L51" s="77"/>
      <c r="M51" s="77"/>
      <c r="N51" s="75">
        <f t="shared" si="3"/>
        <v>0</v>
      </c>
      <c r="O51" s="75">
        <f t="shared" si="4"/>
        <v>0</v>
      </c>
      <c r="P51" s="75">
        <f t="shared" si="5"/>
        <v>0</v>
      </c>
      <c r="Q51" s="75">
        <f t="shared" si="6"/>
        <v>0</v>
      </c>
      <c r="R51" s="75">
        <f t="shared" si="7"/>
        <v>0</v>
      </c>
      <c r="S51" s="75">
        <f t="shared" si="8"/>
        <v>0</v>
      </c>
      <c r="T51" s="75">
        <f t="shared" si="9"/>
        <v>0</v>
      </c>
      <c r="U51" s="75">
        <f t="shared" si="10"/>
        <v>0</v>
      </c>
      <c r="V51" s="61">
        <f t="shared" si="14"/>
        <v>0</v>
      </c>
      <c r="W51" s="75" t="str">
        <f t="shared" si="11"/>
        <v>NÃO</v>
      </c>
      <c r="AC51" s="49">
        <f t="shared" si="12"/>
        <v>0</v>
      </c>
      <c r="AD51" s="50" t="s">
        <v>32</v>
      </c>
      <c r="AE51" s="50" t="s">
        <v>738</v>
      </c>
      <c r="AF51" s="50">
        <v>2702553</v>
      </c>
      <c r="AG51" s="51"/>
      <c r="AH51" s="51"/>
      <c r="AI51" s="50">
        <f t="shared" si="13"/>
        <v>0</v>
      </c>
    </row>
    <row r="52" spans="1:35" ht="18.75" customHeight="1">
      <c r="A52" s="74" t="str">
        <f>Controles!$B$2</f>
        <v>ES</v>
      </c>
      <c r="B52" s="74">
        <f>Controles!$C$2</f>
        <v>7</v>
      </c>
      <c r="C52" s="75" t="s">
        <v>5391</v>
      </c>
      <c r="D52" s="76"/>
      <c r="E52" s="76"/>
      <c r="F52" s="77"/>
      <c r="G52" s="77"/>
      <c r="H52" s="78">
        <f t="shared" si="2"/>
        <v>0</v>
      </c>
      <c r="I52" s="77"/>
      <c r="J52" s="77"/>
      <c r="K52" s="77"/>
      <c r="L52" s="77"/>
      <c r="M52" s="77"/>
      <c r="N52" s="75">
        <f t="shared" si="3"/>
        <v>0</v>
      </c>
      <c r="O52" s="75">
        <f t="shared" si="4"/>
        <v>0</v>
      </c>
      <c r="P52" s="75">
        <f t="shared" si="5"/>
        <v>0</v>
      </c>
      <c r="Q52" s="75">
        <f t="shared" si="6"/>
        <v>0</v>
      </c>
      <c r="R52" s="75">
        <f t="shared" si="7"/>
        <v>0</v>
      </c>
      <c r="S52" s="75">
        <f t="shared" si="8"/>
        <v>0</v>
      </c>
      <c r="T52" s="75">
        <f t="shared" si="9"/>
        <v>0</v>
      </c>
      <c r="U52" s="75">
        <f t="shared" si="10"/>
        <v>0</v>
      </c>
      <c r="V52" s="61">
        <f t="shared" si="14"/>
        <v>0</v>
      </c>
      <c r="W52" s="75" t="str">
        <f t="shared" si="11"/>
        <v>NÃO</v>
      </c>
      <c r="AC52" s="49">
        <f t="shared" si="12"/>
        <v>0</v>
      </c>
      <c r="AD52" s="50" t="s">
        <v>32</v>
      </c>
      <c r="AE52" s="50" t="s">
        <v>759</v>
      </c>
      <c r="AF52" s="50">
        <v>2702603</v>
      </c>
      <c r="AG52" s="51"/>
      <c r="AH52" s="51"/>
      <c r="AI52" s="50">
        <f t="shared" si="13"/>
        <v>0</v>
      </c>
    </row>
    <row r="53" spans="1:35" ht="18.75" customHeight="1">
      <c r="A53" s="74" t="str">
        <f>Controles!$B$2</f>
        <v>ES</v>
      </c>
      <c r="B53" s="74">
        <f>Controles!$C$2</f>
        <v>7</v>
      </c>
      <c r="C53" s="75" t="s">
        <v>5391</v>
      </c>
      <c r="D53" s="76"/>
      <c r="E53" s="76"/>
      <c r="F53" s="77"/>
      <c r="G53" s="77"/>
      <c r="H53" s="78">
        <f t="shared" si="2"/>
        <v>0</v>
      </c>
      <c r="I53" s="77"/>
      <c r="J53" s="77"/>
      <c r="K53" s="77"/>
      <c r="L53" s="77"/>
      <c r="M53" s="77"/>
      <c r="N53" s="75">
        <f t="shared" si="3"/>
        <v>0</v>
      </c>
      <c r="O53" s="75">
        <f t="shared" si="4"/>
        <v>0</v>
      </c>
      <c r="P53" s="75">
        <f t="shared" si="5"/>
        <v>0</v>
      </c>
      <c r="Q53" s="75">
        <f t="shared" si="6"/>
        <v>0</v>
      </c>
      <c r="R53" s="75">
        <f t="shared" si="7"/>
        <v>0</v>
      </c>
      <c r="S53" s="75">
        <f t="shared" si="8"/>
        <v>0</v>
      </c>
      <c r="T53" s="75">
        <f t="shared" si="9"/>
        <v>0</v>
      </c>
      <c r="U53" s="75">
        <f t="shared" si="10"/>
        <v>0</v>
      </c>
      <c r="V53" s="61">
        <f t="shared" si="14"/>
        <v>0</v>
      </c>
      <c r="W53" s="75" t="str">
        <f t="shared" si="11"/>
        <v>NÃO</v>
      </c>
      <c r="AC53" s="49">
        <f t="shared" si="12"/>
        <v>0</v>
      </c>
      <c r="AD53" s="50" t="s">
        <v>32</v>
      </c>
      <c r="AE53" s="50" t="s">
        <v>782</v>
      </c>
      <c r="AF53" s="50">
        <v>2702702</v>
      </c>
      <c r="AG53" s="51"/>
      <c r="AH53" s="51"/>
      <c r="AI53" s="50">
        <f t="shared" si="13"/>
        <v>0</v>
      </c>
    </row>
    <row r="54" spans="1:35" ht="18.75" customHeight="1">
      <c r="A54" s="74" t="str">
        <f>Controles!$B$2</f>
        <v>ES</v>
      </c>
      <c r="B54" s="74">
        <f>Controles!$C$2</f>
        <v>7</v>
      </c>
      <c r="C54" s="75" t="s">
        <v>5391</v>
      </c>
      <c r="D54" s="76"/>
      <c r="E54" s="76"/>
      <c r="F54" s="77"/>
      <c r="G54" s="77"/>
      <c r="H54" s="78">
        <f t="shared" si="2"/>
        <v>0</v>
      </c>
      <c r="I54" s="77"/>
      <c r="J54" s="77"/>
      <c r="K54" s="77"/>
      <c r="L54" s="77"/>
      <c r="M54" s="77"/>
      <c r="N54" s="75">
        <f t="shared" si="3"/>
        <v>0</v>
      </c>
      <c r="O54" s="75">
        <f t="shared" si="4"/>
        <v>0</v>
      </c>
      <c r="P54" s="75">
        <f t="shared" si="5"/>
        <v>0</v>
      </c>
      <c r="Q54" s="75">
        <f t="shared" si="6"/>
        <v>0</v>
      </c>
      <c r="R54" s="75">
        <f t="shared" si="7"/>
        <v>0</v>
      </c>
      <c r="S54" s="75">
        <f t="shared" si="8"/>
        <v>0</v>
      </c>
      <c r="T54" s="75">
        <f t="shared" si="9"/>
        <v>0</v>
      </c>
      <c r="U54" s="75">
        <f t="shared" si="10"/>
        <v>0</v>
      </c>
      <c r="V54" s="61">
        <f t="shared" si="14"/>
        <v>0</v>
      </c>
      <c r="W54" s="75" t="str">
        <f t="shared" si="11"/>
        <v>NÃO</v>
      </c>
      <c r="AC54" s="49">
        <f t="shared" si="12"/>
        <v>0</v>
      </c>
      <c r="AD54" s="50" t="s">
        <v>32</v>
      </c>
      <c r="AE54" s="50" t="s">
        <v>803</v>
      </c>
      <c r="AF54" s="50">
        <v>2702801</v>
      </c>
      <c r="AG54" s="51"/>
      <c r="AH54" s="51"/>
      <c r="AI54" s="50">
        <f t="shared" si="13"/>
        <v>0</v>
      </c>
    </row>
    <row r="55" spans="1:35" ht="18.75" customHeight="1">
      <c r="A55" s="74" t="str">
        <f>Controles!$B$2</f>
        <v>ES</v>
      </c>
      <c r="B55" s="74">
        <f>Controles!$C$2</f>
        <v>7</v>
      </c>
      <c r="C55" s="75" t="s">
        <v>5391</v>
      </c>
      <c r="D55" s="76"/>
      <c r="E55" s="76"/>
      <c r="F55" s="77"/>
      <c r="G55" s="77"/>
      <c r="H55" s="78">
        <f t="shared" si="2"/>
        <v>0</v>
      </c>
      <c r="I55" s="77"/>
      <c r="J55" s="77"/>
      <c r="K55" s="77"/>
      <c r="L55" s="77"/>
      <c r="M55" s="77"/>
      <c r="N55" s="75">
        <f t="shared" si="3"/>
        <v>0</v>
      </c>
      <c r="O55" s="75">
        <f t="shared" si="4"/>
        <v>0</v>
      </c>
      <c r="P55" s="75">
        <f t="shared" si="5"/>
        <v>0</v>
      </c>
      <c r="Q55" s="75">
        <f t="shared" si="6"/>
        <v>0</v>
      </c>
      <c r="R55" s="75">
        <f t="shared" si="7"/>
        <v>0</v>
      </c>
      <c r="S55" s="75">
        <f t="shared" si="8"/>
        <v>0</v>
      </c>
      <c r="T55" s="75">
        <f t="shared" si="9"/>
        <v>0</v>
      </c>
      <c r="U55" s="75">
        <f t="shared" si="10"/>
        <v>0</v>
      </c>
      <c r="V55" s="61">
        <f t="shared" si="14"/>
        <v>0</v>
      </c>
      <c r="W55" s="75" t="str">
        <f t="shared" si="11"/>
        <v>NÃO</v>
      </c>
      <c r="AC55" s="49">
        <f t="shared" si="12"/>
        <v>0</v>
      </c>
      <c r="AD55" s="50" t="s">
        <v>32</v>
      </c>
      <c r="AE55" s="50" t="s">
        <v>824</v>
      </c>
      <c r="AF55" s="50">
        <v>2702900</v>
      </c>
      <c r="AG55" s="51"/>
      <c r="AH55" s="51"/>
      <c r="AI55" s="50">
        <f t="shared" si="13"/>
        <v>0</v>
      </c>
    </row>
    <row r="56" spans="1:35" ht="18.75" customHeight="1">
      <c r="A56" s="74" t="str">
        <f>Controles!$B$2</f>
        <v>ES</v>
      </c>
      <c r="B56" s="74">
        <f>Controles!$C$2</f>
        <v>7</v>
      </c>
      <c r="C56" s="75" t="s">
        <v>5391</v>
      </c>
      <c r="D56" s="76"/>
      <c r="E56" s="76"/>
      <c r="F56" s="77"/>
      <c r="G56" s="77"/>
      <c r="H56" s="78">
        <f t="shared" si="2"/>
        <v>0</v>
      </c>
      <c r="I56" s="77"/>
      <c r="J56" s="77"/>
      <c r="K56" s="77"/>
      <c r="L56" s="77"/>
      <c r="M56" s="77"/>
      <c r="N56" s="75">
        <f t="shared" si="3"/>
        <v>0</v>
      </c>
      <c r="O56" s="75">
        <f t="shared" si="4"/>
        <v>0</v>
      </c>
      <c r="P56" s="75">
        <f t="shared" si="5"/>
        <v>0</v>
      </c>
      <c r="Q56" s="75">
        <f t="shared" si="6"/>
        <v>0</v>
      </c>
      <c r="R56" s="75">
        <f t="shared" si="7"/>
        <v>0</v>
      </c>
      <c r="S56" s="75">
        <f t="shared" si="8"/>
        <v>0</v>
      </c>
      <c r="T56" s="75">
        <f t="shared" si="9"/>
        <v>0</v>
      </c>
      <c r="U56" s="75">
        <f t="shared" si="10"/>
        <v>0</v>
      </c>
      <c r="V56" s="61">
        <f t="shared" si="14"/>
        <v>0</v>
      </c>
      <c r="W56" s="75" t="str">
        <f t="shared" si="11"/>
        <v>NÃO</v>
      </c>
      <c r="AC56" s="49">
        <f t="shared" si="12"/>
        <v>0</v>
      </c>
      <c r="AD56" s="50" t="s">
        <v>32</v>
      </c>
      <c r="AE56" s="50" t="s">
        <v>846</v>
      </c>
      <c r="AF56" s="50">
        <v>2703007</v>
      </c>
      <c r="AG56" s="51"/>
      <c r="AH56" s="51"/>
      <c r="AI56" s="50">
        <f t="shared" si="13"/>
        <v>0</v>
      </c>
    </row>
    <row r="57" spans="1:35" ht="18.75" customHeight="1">
      <c r="A57" s="74" t="str">
        <f>Controles!$B$2</f>
        <v>ES</v>
      </c>
      <c r="B57" s="74">
        <f>Controles!$C$2</f>
        <v>7</v>
      </c>
      <c r="C57" s="75" t="s">
        <v>5391</v>
      </c>
      <c r="D57" s="76"/>
      <c r="E57" s="76"/>
      <c r="F57" s="77"/>
      <c r="G57" s="77"/>
      <c r="H57" s="78">
        <f t="shared" si="2"/>
        <v>0</v>
      </c>
      <c r="I57" s="77"/>
      <c r="J57" s="77"/>
      <c r="K57" s="77"/>
      <c r="L57" s="77"/>
      <c r="M57" s="77"/>
      <c r="N57" s="75">
        <f t="shared" si="3"/>
        <v>0</v>
      </c>
      <c r="O57" s="75">
        <f t="shared" si="4"/>
        <v>0</v>
      </c>
      <c r="P57" s="75">
        <f t="shared" si="5"/>
        <v>0</v>
      </c>
      <c r="Q57" s="75">
        <f t="shared" si="6"/>
        <v>0</v>
      </c>
      <c r="R57" s="75">
        <f t="shared" si="7"/>
        <v>0</v>
      </c>
      <c r="S57" s="75">
        <f t="shared" si="8"/>
        <v>0</v>
      </c>
      <c r="T57" s="75">
        <f t="shared" si="9"/>
        <v>0</v>
      </c>
      <c r="U57" s="75">
        <f t="shared" si="10"/>
        <v>0</v>
      </c>
      <c r="V57" s="61">
        <f t="shared" si="14"/>
        <v>0</v>
      </c>
      <c r="W57" s="75" t="str">
        <f t="shared" si="11"/>
        <v>NÃO</v>
      </c>
      <c r="AC57" s="49">
        <f t="shared" si="12"/>
        <v>0</v>
      </c>
      <c r="AD57" s="50" t="s">
        <v>32</v>
      </c>
      <c r="AE57" s="50" t="s">
        <v>868</v>
      </c>
      <c r="AF57" s="50">
        <v>2703106</v>
      </c>
      <c r="AG57" s="51"/>
      <c r="AH57" s="51"/>
      <c r="AI57" s="50">
        <f t="shared" si="13"/>
        <v>0</v>
      </c>
    </row>
    <row r="58" spans="1:35" ht="18.75" customHeight="1">
      <c r="A58" s="74" t="str">
        <f>Controles!$B$2</f>
        <v>ES</v>
      </c>
      <c r="B58" s="74">
        <f>Controles!$C$2</f>
        <v>7</v>
      </c>
      <c r="C58" s="75" t="s">
        <v>5391</v>
      </c>
      <c r="D58" s="76"/>
      <c r="E58" s="76"/>
      <c r="F58" s="77"/>
      <c r="G58" s="77"/>
      <c r="H58" s="78">
        <f t="shared" si="2"/>
        <v>0</v>
      </c>
      <c r="I58" s="77"/>
      <c r="J58" s="77"/>
      <c r="K58" s="77"/>
      <c r="L58" s="77"/>
      <c r="M58" s="77"/>
      <c r="N58" s="75">
        <f t="shared" si="3"/>
        <v>0</v>
      </c>
      <c r="O58" s="75">
        <f t="shared" si="4"/>
        <v>0</v>
      </c>
      <c r="P58" s="75">
        <f t="shared" si="5"/>
        <v>0</v>
      </c>
      <c r="Q58" s="75">
        <f t="shared" si="6"/>
        <v>0</v>
      </c>
      <c r="R58" s="75">
        <f t="shared" si="7"/>
        <v>0</v>
      </c>
      <c r="S58" s="75">
        <f t="shared" si="8"/>
        <v>0</v>
      </c>
      <c r="T58" s="75">
        <f t="shared" si="9"/>
        <v>0</v>
      </c>
      <c r="U58" s="75">
        <f t="shared" si="10"/>
        <v>0</v>
      </c>
      <c r="V58" s="61">
        <f t="shared" si="14"/>
        <v>0</v>
      </c>
      <c r="W58" s="75" t="str">
        <f t="shared" si="11"/>
        <v>NÃO</v>
      </c>
      <c r="AC58" s="49">
        <f t="shared" si="12"/>
        <v>0</v>
      </c>
      <c r="AD58" s="50" t="s">
        <v>32</v>
      </c>
      <c r="AE58" s="50" t="s">
        <v>890</v>
      </c>
      <c r="AF58" s="50">
        <v>2703205</v>
      </c>
      <c r="AG58" s="51"/>
      <c r="AH58" s="51"/>
      <c r="AI58" s="50">
        <f t="shared" si="13"/>
        <v>0</v>
      </c>
    </row>
    <row r="59" spans="1:35" ht="18.75" customHeight="1">
      <c r="A59" s="74" t="str">
        <f>Controles!$B$2</f>
        <v>ES</v>
      </c>
      <c r="B59" s="74">
        <f>Controles!$C$2</f>
        <v>7</v>
      </c>
      <c r="C59" s="75" t="s">
        <v>5391</v>
      </c>
      <c r="D59" s="76"/>
      <c r="E59" s="76"/>
      <c r="F59" s="77"/>
      <c r="G59" s="77"/>
      <c r="H59" s="78">
        <f t="shared" si="2"/>
        <v>0</v>
      </c>
      <c r="I59" s="77"/>
      <c r="J59" s="77"/>
      <c r="K59" s="77"/>
      <c r="L59" s="77"/>
      <c r="M59" s="77"/>
      <c r="N59" s="75">
        <f t="shared" si="3"/>
        <v>0</v>
      </c>
      <c r="O59" s="75">
        <f t="shared" si="4"/>
        <v>0</v>
      </c>
      <c r="P59" s="75">
        <f t="shared" si="5"/>
        <v>0</v>
      </c>
      <c r="Q59" s="75">
        <f t="shared" si="6"/>
        <v>0</v>
      </c>
      <c r="R59" s="75">
        <f t="shared" si="7"/>
        <v>0</v>
      </c>
      <c r="S59" s="75">
        <f t="shared" si="8"/>
        <v>0</v>
      </c>
      <c r="T59" s="75">
        <f t="shared" si="9"/>
        <v>0</v>
      </c>
      <c r="U59" s="75">
        <f t="shared" si="10"/>
        <v>0</v>
      </c>
      <c r="V59" s="61">
        <f t="shared" si="14"/>
        <v>0</v>
      </c>
      <c r="W59" s="75" t="str">
        <f t="shared" si="11"/>
        <v>NÃO</v>
      </c>
      <c r="AC59" s="49">
        <f t="shared" si="12"/>
        <v>0</v>
      </c>
      <c r="AD59" s="50" t="s">
        <v>32</v>
      </c>
      <c r="AE59" s="50" t="s">
        <v>913</v>
      </c>
      <c r="AF59" s="50">
        <v>2703304</v>
      </c>
      <c r="AG59" s="51"/>
      <c r="AH59" s="51"/>
      <c r="AI59" s="50">
        <f t="shared" si="13"/>
        <v>0</v>
      </c>
    </row>
    <row r="60" spans="1:35" ht="18.75" customHeight="1">
      <c r="A60" s="74" t="str">
        <f>Controles!$B$2</f>
        <v>ES</v>
      </c>
      <c r="B60" s="74">
        <f>Controles!$C$2</f>
        <v>7</v>
      </c>
      <c r="C60" s="75" t="s">
        <v>5391</v>
      </c>
      <c r="D60" s="76"/>
      <c r="E60" s="76"/>
      <c r="F60" s="77"/>
      <c r="G60" s="77"/>
      <c r="H60" s="78">
        <f t="shared" si="2"/>
        <v>0</v>
      </c>
      <c r="I60" s="77"/>
      <c r="J60" s="77"/>
      <c r="K60" s="77"/>
      <c r="L60" s="77"/>
      <c r="M60" s="77"/>
      <c r="N60" s="75">
        <f t="shared" si="3"/>
        <v>0</v>
      </c>
      <c r="O60" s="75">
        <f t="shared" si="4"/>
        <v>0</v>
      </c>
      <c r="P60" s="75">
        <f t="shared" si="5"/>
        <v>0</v>
      </c>
      <c r="Q60" s="75">
        <f t="shared" si="6"/>
        <v>0</v>
      </c>
      <c r="R60" s="75">
        <f t="shared" si="7"/>
        <v>0</v>
      </c>
      <c r="S60" s="75">
        <f t="shared" si="8"/>
        <v>0</v>
      </c>
      <c r="T60" s="75">
        <f t="shared" si="9"/>
        <v>0</v>
      </c>
      <c r="U60" s="75">
        <f t="shared" si="10"/>
        <v>0</v>
      </c>
      <c r="V60" s="61">
        <f t="shared" si="14"/>
        <v>0</v>
      </c>
      <c r="W60" s="75" t="str">
        <f t="shared" si="11"/>
        <v>NÃO</v>
      </c>
      <c r="AC60" s="49">
        <f t="shared" si="12"/>
        <v>0</v>
      </c>
      <c r="AD60" s="50" t="s">
        <v>32</v>
      </c>
      <c r="AE60" s="50" t="s">
        <v>936</v>
      </c>
      <c r="AF60" s="50">
        <v>2703403</v>
      </c>
      <c r="AG60" s="51"/>
      <c r="AH60" s="51"/>
      <c r="AI60" s="50">
        <f t="shared" si="13"/>
        <v>0</v>
      </c>
    </row>
    <row r="61" spans="1:35" ht="18.75" customHeight="1">
      <c r="A61" s="74" t="str">
        <f>Controles!$B$2</f>
        <v>ES</v>
      </c>
      <c r="B61" s="74">
        <f>Controles!$C$2</f>
        <v>7</v>
      </c>
      <c r="C61" s="75" t="s">
        <v>5391</v>
      </c>
      <c r="D61" s="76"/>
      <c r="E61" s="76"/>
      <c r="F61" s="77"/>
      <c r="G61" s="77"/>
      <c r="H61" s="78">
        <f t="shared" si="2"/>
        <v>0</v>
      </c>
      <c r="I61" s="77"/>
      <c r="J61" s="77"/>
      <c r="K61" s="77"/>
      <c r="L61" s="77"/>
      <c r="M61" s="77"/>
      <c r="N61" s="75">
        <f t="shared" si="3"/>
        <v>0</v>
      </c>
      <c r="O61" s="75">
        <f t="shared" si="4"/>
        <v>0</v>
      </c>
      <c r="P61" s="75">
        <f t="shared" si="5"/>
        <v>0</v>
      </c>
      <c r="Q61" s="75">
        <f t="shared" si="6"/>
        <v>0</v>
      </c>
      <c r="R61" s="75">
        <f t="shared" si="7"/>
        <v>0</v>
      </c>
      <c r="S61" s="75">
        <f t="shared" si="8"/>
        <v>0</v>
      </c>
      <c r="T61" s="75">
        <f t="shared" si="9"/>
        <v>0</v>
      </c>
      <c r="U61" s="75">
        <f t="shared" si="10"/>
        <v>0</v>
      </c>
      <c r="V61" s="61">
        <f t="shared" si="14"/>
        <v>0</v>
      </c>
      <c r="W61" s="75" t="str">
        <f t="shared" si="11"/>
        <v>NÃO</v>
      </c>
      <c r="AC61" s="49">
        <f t="shared" si="12"/>
        <v>0</v>
      </c>
      <c r="AD61" s="50" t="s">
        <v>32</v>
      </c>
      <c r="AE61" s="50" t="s">
        <v>958</v>
      </c>
      <c r="AF61" s="50">
        <v>2703502</v>
      </c>
      <c r="AG61" s="51"/>
      <c r="AH61" s="51"/>
      <c r="AI61" s="50">
        <f t="shared" si="13"/>
        <v>0</v>
      </c>
    </row>
    <row r="62" spans="1:35" ht="18.75" customHeight="1">
      <c r="A62" s="74" t="str">
        <f>Controles!$B$2</f>
        <v>ES</v>
      </c>
      <c r="B62" s="74">
        <f>Controles!$C$2</f>
        <v>7</v>
      </c>
      <c r="C62" s="75" t="s">
        <v>5391</v>
      </c>
      <c r="D62" s="76"/>
      <c r="E62" s="76"/>
      <c r="F62" s="77"/>
      <c r="G62" s="77"/>
      <c r="H62" s="78">
        <f t="shared" si="2"/>
        <v>0</v>
      </c>
      <c r="I62" s="77"/>
      <c r="J62" s="77"/>
      <c r="K62" s="77"/>
      <c r="L62" s="77"/>
      <c r="M62" s="77"/>
      <c r="N62" s="75">
        <f t="shared" si="3"/>
        <v>0</v>
      </c>
      <c r="O62" s="75">
        <f t="shared" si="4"/>
        <v>0</v>
      </c>
      <c r="P62" s="75">
        <f t="shared" si="5"/>
        <v>0</v>
      </c>
      <c r="Q62" s="75">
        <f t="shared" si="6"/>
        <v>0</v>
      </c>
      <c r="R62" s="75">
        <f t="shared" si="7"/>
        <v>0</v>
      </c>
      <c r="S62" s="75">
        <f t="shared" si="8"/>
        <v>0</v>
      </c>
      <c r="T62" s="75">
        <f t="shared" si="9"/>
        <v>0</v>
      </c>
      <c r="U62" s="75">
        <f t="shared" si="10"/>
        <v>0</v>
      </c>
      <c r="V62" s="61">
        <f t="shared" si="14"/>
        <v>0</v>
      </c>
      <c r="W62" s="75" t="str">
        <f t="shared" si="11"/>
        <v>NÃO</v>
      </c>
      <c r="AC62" s="49">
        <f t="shared" si="12"/>
        <v>0</v>
      </c>
      <c r="AD62" s="50" t="s">
        <v>32</v>
      </c>
      <c r="AE62" s="50" t="s">
        <v>981</v>
      </c>
      <c r="AF62" s="50">
        <v>2703601</v>
      </c>
      <c r="AG62" s="51"/>
      <c r="AH62" s="51"/>
      <c r="AI62" s="50">
        <f t="shared" si="13"/>
        <v>0</v>
      </c>
    </row>
    <row r="63" spans="1:35" ht="18.75" customHeight="1">
      <c r="A63" s="74" t="str">
        <f>Controles!$B$2</f>
        <v>ES</v>
      </c>
      <c r="B63" s="74">
        <f>Controles!$C$2</f>
        <v>7</v>
      </c>
      <c r="C63" s="75" t="s">
        <v>5391</v>
      </c>
      <c r="D63" s="76"/>
      <c r="E63" s="76"/>
      <c r="F63" s="77"/>
      <c r="G63" s="77"/>
      <c r="H63" s="78">
        <f t="shared" si="2"/>
        <v>0</v>
      </c>
      <c r="I63" s="77"/>
      <c r="J63" s="77"/>
      <c r="K63" s="77"/>
      <c r="L63" s="77"/>
      <c r="M63" s="77"/>
      <c r="N63" s="75">
        <f t="shared" si="3"/>
        <v>0</v>
      </c>
      <c r="O63" s="75">
        <f t="shared" si="4"/>
        <v>0</v>
      </c>
      <c r="P63" s="75">
        <f t="shared" si="5"/>
        <v>0</v>
      </c>
      <c r="Q63" s="75">
        <f t="shared" si="6"/>
        <v>0</v>
      </c>
      <c r="R63" s="75">
        <f t="shared" si="7"/>
        <v>0</v>
      </c>
      <c r="S63" s="75">
        <f t="shared" si="8"/>
        <v>0</v>
      </c>
      <c r="T63" s="75">
        <f t="shared" si="9"/>
        <v>0</v>
      </c>
      <c r="U63" s="75">
        <f t="shared" si="10"/>
        <v>0</v>
      </c>
      <c r="V63" s="61">
        <f t="shared" si="14"/>
        <v>0</v>
      </c>
      <c r="W63" s="75" t="str">
        <f t="shared" si="11"/>
        <v>NÃO</v>
      </c>
      <c r="AC63" s="49">
        <f t="shared" si="12"/>
        <v>0</v>
      </c>
      <c r="AD63" s="50" t="s">
        <v>32</v>
      </c>
      <c r="AE63" s="50" t="s">
        <v>1003</v>
      </c>
      <c r="AF63" s="50">
        <v>2703700</v>
      </c>
      <c r="AG63" s="51"/>
      <c r="AH63" s="51"/>
      <c r="AI63" s="50">
        <f t="shared" si="13"/>
        <v>0</v>
      </c>
    </row>
    <row r="64" spans="1:35" ht="18.75" customHeight="1">
      <c r="A64" s="74" t="str">
        <f>Controles!$B$2</f>
        <v>ES</v>
      </c>
      <c r="B64" s="74">
        <f>Controles!$C$2</f>
        <v>7</v>
      </c>
      <c r="C64" s="75" t="s">
        <v>5391</v>
      </c>
      <c r="D64" s="76"/>
      <c r="E64" s="76"/>
      <c r="F64" s="77"/>
      <c r="G64" s="77"/>
      <c r="H64" s="78">
        <f t="shared" si="2"/>
        <v>0</v>
      </c>
      <c r="I64" s="77"/>
      <c r="J64" s="77"/>
      <c r="K64" s="77"/>
      <c r="L64" s="77"/>
      <c r="M64" s="77"/>
      <c r="N64" s="75">
        <f t="shared" si="3"/>
        <v>0</v>
      </c>
      <c r="O64" s="75">
        <f t="shared" si="4"/>
        <v>0</v>
      </c>
      <c r="P64" s="75">
        <f t="shared" si="5"/>
        <v>0</v>
      </c>
      <c r="Q64" s="75">
        <f t="shared" si="6"/>
        <v>0</v>
      </c>
      <c r="R64" s="75">
        <f t="shared" si="7"/>
        <v>0</v>
      </c>
      <c r="S64" s="75">
        <f t="shared" si="8"/>
        <v>0</v>
      </c>
      <c r="T64" s="75">
        <f t="shared" si="9"/>
        <v>0</v>
      </c>
      <c r="U64" s="75">
        <f t="shared" si="10"/>
        <v>0</v>
      </c>
      <c r="V64" s="61">
        <f t="shared" si="14"/>
        <v>0</v>
      </c>
      <c r="W64" s="75" t="str">
        <f t="shared" si="11"/>
        <v>NÃO</v>
      </c>
      <c r="AC64" s="49">
        <f t="shared" si="12"/>
        <v>0</v>
      </c>
      <c r="AD64" s="50" t="s">
        <v>32</v>
      </c>
      <c r="AE64" s="50" t="s">
        <v>1025</v>
      </c>
      <c r="AF64" s="50">
        <v>2703759</v>
      </c>
      <c r="AG64" s="51"/>
      <c r="AH64" s="51"/>
      <c r="AI64" s="50">
        <f t="shared" si="13"/>
        <v>0</v>
      </c>
    </row>
    <row r="65" spans="1:35" ht="18.75" customHeight="1">
      <c r="A65" s="74" t="str">
        <f>Controles!$B$2</f>
        <v>ES</v>
      </c>
      <c r="B65" s="74">
        <f>Controles!$C$2</f>
        <v>7</v>
      </c>
      <c r="C65" s="75" t="s">
        <v>5391</v>
      </c>
      <c r="D65" s="76"/>
      <c r="E65" s="76"/>
      <c r="F65" s="77"/>
      <c r="G65" s="77"/>
      <c r="H65" s="78">
        <f t="shared" si="2"/>
        <v>0</v>
      </c>
      <c r="I65" s="77"/>
      <c r="J65" s="77"/>
      <c r="K65" s="77"/>
      <c r="L65" s="77"/>
      <c r="M65" s="77"/>
      <c r="N65" s="75">
        <f t="shared" si="3"/>
        <v>0</v>
      </c>
      <c r="O65" s="75">
        <f t="shared" si="4"/>
        <v>0</v>
      </c>
      <c r="P65" s="75">
        <f t="shared" si="5"/>
        <v>0</v>
      </c>
      <c r="Q65" s="75">
        <f t="shared" si="6"/>
        <v>0</v>
      </c>
      <c r="R65" s="75">
        <f t="shared" si="7"/>
        <v>0</v>
      </c>
      <c r="S65" s="75">
        <f t="shared" si="8"/>
        <v>0</v>
      </c>
      <c r="T65" s="75">
        <f t="shared" si="9"/>
        <v>0</v>
      </c>
      <c r="U65" s="75">
        <f t="shared" si="10"/>
        <v>0</v>
      </c>
      <c r="V65" s="61">
        <f t="shared" si="14"/>
        <v>0</v>
      </c>
      <c r="W65" s="75" t="str">
        <f t="shared" si="11"/>
        <v>NÃO</v>
      </c>
      <c r="AC65" s="49">
        <f t="shared" si="12"/>
        <v>0</v>
      </c>
      <c r="AD65" s="50" t="s">
        <v>32</v>
      </c>
      <c r="AE65" s="50" t="s">
        <v>1048</v>
      </c>
      <c r="AF65" s="50">
        <v>2703809</v>
      </c>
      <c r="AG65" s="51"/>
      <c r="AH65" s="51"/>
      <c r="AI65" s="50">
        <f t="shared" si="13"/>
        <v>0</v>
      </c>
    </row>
    <row r="66" spans="1:35" ht="18.75" customHeight="1">
      <c r="A66" s="74" t="str">
        <f>Controles!$B$2</f>
        <v>ES</v>
      </c>
      <c r="B66" s="74">
        <f>Controles!$C$2</f>
        <v>7</v>
      </c>
      <c r="C66" s="75" t="s">
        <v>5391</v>
      </c>
      <c r="D66" s="76"/>
      <c r="E66" s="76"/>
      <c r="F66" s="77"/>
      <c r="G66" s="77"/>
      <c r="H66" s="78">
        <f t="shared" si="2"/>
        <v>0</v>
      </c>
      <c r="I66" s="77"/>
      <c r="J66" s="77"/>
      <c r="K66" s="77"/>
      <c r="L66" s="77"/>
      <c r="M66" s="77"/>
      <c r="N66" s="75">
        <f t="shared" si="3"/>
        <v>0</v>
      </c>
      <c r="O66" s="75">
        <f t="shared" si="4"/>
        <v>0</v>
      </c>
      <c r="P66" s="75">
        <f t="shared" si="5"/>
        <v>0</v>
      </c>
      <c r="Q66" s="75">
        <f t="shared" si="6"/>
        <v>0</v>
      </c>
      <c r="R66" s="75">
        <f t="shared" si="7"/>
        <v>0</v>
      </c>
      <c r="S66" s="75">
        <f t="shared" si="8"/>
        <v>0</v>
      </c>
      <c r="T66" s="75">
        <f t="shared" si="9"/>
        <v>0</v>
      </c>
      <c r="U66" s="75">
        <f t="shared" si="10"/>
        <v>0</v>
      </c>
      <c r="V66" s="61">
        <f t="shared" si="14"/>
        <v>0</v>
      </c>
      <c r="W66" s="75" t="str">
        <f t="shared" si="11"/>
        <v>NÃO</v>
      </c>
      <c r="AC66" s="49">
        <f t="shared" si="12"/>
        <v>0</v>
      </c>
      <c r="AD66" s="50" t="s">
        <v>32</v>
      </c>
      <c r="AE66" s="50" t="s">
        <v>1069</v>
      </c>
      <c r="AF66" s="50">
        <v>2703908</v>
      </c>
      <c r="AG66" s="51"/>
      <c r="AH66" s="51"/>
      <c r="AI66" s="50">
        <f t="shared" si="13"/>
        <v>0</v>
      </c>
    </row>
    <row r="67" spans="1:35" ht="18.75" customHeight="1">
      <c r="A67" s="74" t="str">
        <f>Controles!$B$2</f>
        <v>ES</v>
      </c>
      <c r="B67" s="74">
        <f>Controles!$C$2</f>
        <v>7</v>
      </c>
      <c r="C67" s="75" t="s">
        <v>5391</v>
      </c>
      <c r="D67" s="76"/>
      <c r="E67" s="76"/>
      <c r="F67" s="77"/>
      <c r="G67" s="77"/>
      <c r="H67" s="78">
        <f t="shared" ref="H67:H130" si="15">SUM(F67:G67)</f>
        <v>0</v>
      </c>
      <c r="I67" s="77"/>
      <c r="J67" s="77"/>
      <c r="K67" s="77"/>
      <c r="L67" s="77"/>
      <c r="M67" s="77"/>
      <c r="N67" s="75">
        <f t="shared" ref="N67:N130" si="16">IF((F67&gt;J67),"ERRO",0)</f>
        <v>0</v>
      </c>
      <c r="O67" s="75">
        <f t="shared" ref="O67:O130" si="17">IF(AND(J67&gt;0,F67+G67=0),"VERIFICAR",0)</f>
        <v>0</v>
      </c>
      <c r="P67" s="75">
        <f t="shared" ref="P67:P130" si="18">IF(AND(F67&gt;0,J67&gt;I67),"ERRO",0)</f>
        <v>0</v>
      </c>
      <c r="Q67" s="75">
        <f t="shared" ref="Q67:Q130" si="19">IF(AND(H67=0,K67&gt;J67),"ERRO",0)</f>
        <v>0</v>
      </c>
      <c r="R67" s="75">
        <f t="shared" ref="R67:R130" si="20">IF(K67&gt;0, IF(H67= 0, "ERRO",0),0)</f>
        <v>0</v>
      </c>
      <c r="S67" s="75">
        <f t="shared" ref="S67:S130" si="21">IF(L67&gt;0, IF(F67= 0, IF(G67=0, "ERRO",0),0),0)</f>
        <v>0</v>
      </c>
      <c r="T67" s="75">
        <f t="shared" ref="T67:T130" si="22">IF(M67&gt;0, IF(F67= 0, IF(G67=0, "ERRO",0),0),0)</f>
        <v>0</v>
      </c>
      <c r="U67" s="75">
        <f t="shared" ref="U67:U130" si="23">IF(M67+L67+K67&gt;I67,IF(G67=0,"ERRO",0),0)</f>
        <v>0</v>
      </c>
      <c r="V67" s="61">
        <f t="shared" si="14"/>
        <v>0</v>
      </c>
      <c r="W67" s="75" t="str">
        <f t="shared" ref="W67:W130" si="24">IF(AND(N67=0,P67=0,Q67=0,T67=0,U67=0,S67=0,R67=0), "NÃO", "SIM")</f>
        <v>NÃO</v>
      </c>
      <c r="AC67" s="49">
        <f t="shared" ref="AC67:AC130" si="25">IF(W67="NÃO",0,1)</f>
        <v>0</v>
      </c>
      <c r="AD67" s="50" t="s">
        <v>32</v>
      </c>
      <c r="AE67" s="50" t="s">
        <v>1091</v>
      </c>
      <c r="AF67" s="50">
        <v>2704005</v>
      </c>
      <c r="AG67" s="51"/>
      <c r="AH67" s="51"/>
      <c r="AI67" s="50">
        <f t="shared" ref="AI67:AI130" si="26">IF(SUM(F67,J67:M67)&gt;0,1,0)</f>
        <v>0</v>
      </c>
    </row>
    <row r="68" spans="1:35" ht="18.75" customHeight="1">
      <c r="A68" s="74" t="str">
        <f>Controles!$B$2</f>
        <v>ES</v>
      </c>
      <c r="B68" s="74">
        <f>Controles!$C$2</f>
        <v>7</v>
      </c>
      <c r="C68" s="75" t="s">
        <v>5391</v>
      </c>
      <c r="D68" s="76"/>
      <c r="E68" s="76"/>
      <c r="F68" s="77"/>
      <c r="G68" s="77"/>
      <c r="H68" s="78">
        <f t="shared" si="15"/>
        <v>0</v>
      </c>
      <c r="I68" s="77"/>
      <c r="J68" s="77"/>
      <c r="K68" s="77"/>
      <c r="L68" s="77"/>
      <c r="M68" s="77"/>
      <c r="N68" s="75">
        <f t="shared" si="16"/>
        <v>0</v>
      </c>
      <c r="O68" s="75">
        <f t="shared" si="17"/>
        <v>0</v>
      </c>
      <c r="P68" s="75">
        <f t="shared" si="18"/>
        <v>0</v>
      </c>
      <c r="Q68" s="75">
        <f t="shared" si="19"/>
        <v>0</v>
      </c>
      <c r="R68" s="75">
        <f t="shared" si="20"/>
        <v>0</v>
      </c>
      <c r="S68" s="75">
        <f t="shared" si="21"/>
        <v>0</v>
      </c>
      <c r="T68" s="75">
        <f t="shared" si="22"/>
        <v>0</v>
      </c>
      <c r="U68" s="75">
        <f t="shared" si="23"/>
        <v>0</v>
      </c>
      <c r="V68" s="61">
        <f t="shared" ref="V68:V131" si="27">IF(AND(F68=0,I68&gt;0),"VERIFICAR",0)</f>
        <v>0</v>
      </c>
      <c r="W68" s="75" t="str">
        <f t="shared" si="24"/>
        <v>NÃO</v>
      </c>
      <c r="AC68" s="49">
        <f t="shared" si="25"/>
        <v>0</v>
      </c>
      <c r="AD68" s="50" t="s">
        <v>32</v>
      </c>
      <c r="AE68" s="50" t="s">
        <v>1114</v>
      </c>
      <c r="AF68" s="50">
        <v>2704104</v>
      </c>
      <c r="AG68" s="51"/>
      <c r="AH68" s="51"/>
      <c r="AI68" s="50">
        <f t="shared" si="26"/>
        <v>0</v>
      </c>
    </row>
    <row r="69" spans="1:35" ht="18.75" customHeight="1">
      <c r="A69" s="74" t="str">
        <f>Controles!$B$2</f>
        <v>ES</v>
      </c>
      <c r="B69" s="74">
        <f>Controles!$C$2</f>
        <v>7</v>
      </c>
      <c r="C69" s="75" t="s">
        <v>5391</v>
      </c>
      <c r="D69" s="76"/>
      <c r="E69" s="76"/>
      <c r="F69" s="77"/>
      <c r="G69" s="77"/>
      <c r="H69" s="78">
        <f t="shared" si="15"/>
        <v>0</v>
      </c>
      <c r="I69" s="77"/>
      <c r="J69" s="77"/>
      <c r="K69" s="77"/>
      <c r="L69" s="77"/>
      <c r="M69" s="77"/>
      <c r="N69" s="75">
        <f t="shared" si="16"/>
        <v>0</v>
      </c>
      <c r="O69" s="75">
        <f t="shared" si="17"/>
        <v>0</v>
      </c>
      <c r="P69" s="75">
        <f t="shared" si="18"/>
        <v>0</v>
      </c>
      <c r="Q69" s="75">
        <f t="shared" si="19"/>
        <v>0</v>
      </c>
      <c r="R69" s="75">
        <f t="shared" si="20"/>
        <v>0</v>
      </c>
      <c r="S69" s="75">
        <f t="shared" si="21"/>
        <v>0</v>
      </c>
      <c r="T69" s="75">
        <f t="shared" si="22"/>
        <v>0</v>
      </c>
      <c r="U69" s="75">
        <f t="shared" si="23"/>
        <v>0</v>
      </c>
      <c r="V69" s="61">
        <f t="shared" si="27"/>
        <v>0</v>
      </c>
      <c r="W69" s="75" t="str">
        <f t="shared" si="24"/>
        <v>NÃO</v>
      </c>
      <c r="AC69" s="49">
        <f t="shared" si="25"/>
        <v>0</v>
      </c>
      <c r="AD69" s="50" t="s">
        <v>32</v>
      </c>
      <c r="AE69" s="50" t="s">
        <v>1137</v>
      </c>
      <c r="AF69" s="50">
        <v>2704203</v>
      </c>
      <c r="AG69" s="51"/>
      <c r="AH69" s="51"/>
      <c r="AI69" s="50">
        <f t="shared" si="26"/>
        <v>0</v>
      </c>
    </row>
    <row r="70" spans="1:35" ht="18.75" customHeight="1">
      <c r="A70" s="74" t="str">
        <f>Controles!$B$2</f>
        <v>ES</v>
      </c>
      <c r="B70" s="74">
        <f>Controles!$C$2</f>
        <v>7</v>
      </c>
      <c r="C70" s="75" t="s">
        <v>5391</v>
      </c>
      <c r="D70" s="76"/>
      <c r="E70" s="76"/>
      <c r="F70" s="77"/>
      <c r="G70" s="77"/>
      <c r="H70" s="78">
        <f t="shared" si="15"/>
        <v>0</v>
      </c>
      <c r="I70" s="77"/>
      <c r="J70" s="77"/>
      <c r="K70" s="77"/>
      <c r="L70" s="77"/>
      <c r="M70" s="77"/>
      <c r="N70" s="75">
        <f t="shared" si="16"/>
        <v>0</v>
      </c>
      <c r="O70" s="75">
        <f t="shared" si="17"/>
        <v>0</v>
      </c>
      <c r="P70" s="75">
        <f t="shared" si="18"/>
        <v>0</v>
      </c>
      <c r="Q70" s="75">
        <f t="shared" si="19"/>
        <v>0</v>
      </c>
      <c r="R70" s="75">
        <f t="shared" si="20"/>
        <v>0</v>
      </c>
      <c r="S70" s="75">
        <f t="shared" si="21"/>
        <v>0</v>
      </c>
      <c r="T70" s="75">
        <f t="shared" si="22"/>
        <v>0</v>
      </c>
      <c r="U70" s="75">
        <f t="shared" si="23"/>
        <v>0</v>
      </c>
      <c r="V70" s="61">
        <f t="shared" si="27"/>
        <v>0</v>
      </c>
      <c r="W70" s="75" t="str">
        <f t="shared" si="24"/>
        <v>NÃO</v>
      </c>
      <c r="AC70" s="49">
        <f t="shared" si="25"/>
        <v>0</v>
      </c>
      <c r="AD70" s="50" t="s">
        <v>32</v>
      </c>
      <c r="AE70" s="50" t="s">
        <v>1160</v>
      </c>
      <c r="AF70" s="50">
        <v>2704302</v>
      </c>
      <c r="AG70" s="51"/>
      <c r="AH70" s="51"/>
      <c r="AI70" s="50">
        <f t="shared" si="26"/>
        <v>0</v>
      </c>
    </row>
    <row r="71" spans="1:35" ht="18.75" customHeight="1">
      <c r="A71" s="74" t="str">
        <f>Controles!$B$2</f>
        <v>ES</v>
      </c>
      <c r="B71" s="74">
        <f>Controles!$C$2</f>
        <v>7</v>
      </c>
      <c r="C71" s="75" t="s">
        <v>5391</v>
      </c>
      <c r="D71" s="76"/>
      <c r="E71" s="76"/>
      <c r="F71" s="77"/>
      <c r="G71" s="77"/>
      <c r="H71" s="78">
        <f t="shared" si="15"/>
        <v>0</v>
      </c>
      <c r="I71" s="77"/>
      <c r="J71" s="77"/>
      <c r="K71" s="77"/>
      <c r="L71" s="77"/>
      <c r="M71" s="77"/>
      <c r="N71" s="75">
        <f t="shared" si="16"/>
        <v>0</v>
      </c>
      <c r="O71" s="75">
        <f t="shared" si="17"/>
        <v>0</v>
      </c>
      <c r="P71" s="75">
        <f t="shared" si="18"/>
        <v>0</v>
      </c>
      <c r="Q71" s="75">
        <f t="shared" si="19"/>
        <v>0</v>
      </c>
      <c r="R71" s="75">
        <f t="shared" si="20"/>
        <v>0</v>
      </c>
      <c r="S71" s="75">
        <f t="shared" si="21"/>
        <v>0</v>
      </c>
      <c r="T71" s="75">
        <f t="shared" si="22"/>
        <v>0</v>
      </c>
      <c r="U71" s="75">
        <f t="shared" si="23"/>
        <v>0</v>
      </c>
      <c r="V71" s="61">
        <f t="shared" si="27"/>
        <v>0</v>
      </c>
      <c r="W71" s="75" t="str">
        <f t="shared" si="24"/>
        <v>NÃO</v>
      </c>
      <c r="AC71" s="49">
        <f t="shared" si="25"/>
        <v>0</v>
      </c>
      <c r="AD71" s="50" t="s">
        <v>32</v>
      </c>
      <c r="AE71" s="50" t="s">
        <v>1183</v>
      </c>
      <c r="AF71" s="50">
        <v>2704401</v>
      </c>
      <c r="AG71" s="51"/>
      <c r="AH71" s="51"/>
      <c r="AI71" s="50">
        <f t="shared" si="26"/>
        <v>0</v>
      </c>
    </row>
    <row r="72" spans="1:35" ht="18.75" customHeight="1">
      <c r="A72" s="74" t="str">
        <f>Controles!$B$2</f>
        <v>ES</v>
      </c>
      <c r="B72" s="74">
        <f>Controles!$C$2</f>
        <v>7</v>
      </c>
      <c r="C72" s="75" t="s">
        <v>5391</v>
      </c>
      <c r="D72" s="76"/>
      <c r="E72" s="76"/>
      <c r="F72" s="77"/>
      <c r="G72" s="77"/>
      <c r="H72" s="78">
        <f t="shared" si="15"/>
        <v>0</v>
      </c>
      <c r="I72" s="77"/>
      <c r="J72" s="77"/>
      <c r="K72" s="77"/>
      <c r="L72" s="77"/>
      <c r="M72" s="77"/>
      <c r="N72" s="75">
        <f t="shared" si="16"/>
        <v>0</v>
      </c>
      <c r="O72" s="75">
        <f t="shared" si="17"/>
        <v>0</v>
      </c>
      <c r="P72" s="75">
        <f t="shared" si="18"/>
        <v>0</v>
      </c>
      <c r="Q72" s="75">
        <f t="shared" si="19"/>
        <v>0</v>
      </c>
      <c r="R72" s="75">
        <f t="shared" si="20"/>
        <v>0</v>
      </c>
      <c r="S72" s="75">
        <f t="shared" si="21"/>
        <v>0</v>
      </c>
      <c r="T72" s="75">
        <f t="shared" si="22"/>
        <v>0</v>
      </c>
      <c r="U72" s="75">
        <f t="shared" si="23"/>
        <v>0</v>
      </c>
      <c r="V72" s="61">
        <f t="shared" si="27"/>
        <v>0</v>
      </c>
      <c r="W72" s="75" t="str">
        <f t="shared" si="24"/>
        <v>NÃO</v>
      </c>
      <c r="AC72" s="49">
        <f t="shared" si="25"/>
        <v>0</v>
      </c>
      <c r="AD72" s="50" t="s">
        <v>32</v>
      </c>
      <c r="AE72" s="50" t="s">
        <v>1205</v>
      </c>
      <c r="AF72" s="50">
        <v>2704906</v>
      </c>
      <c r="AG72" s="51"/>
      <c r="AH72" s="51"/>
      <c r="AI72" s="50">
        <f t="shared" si="26"/>
        <v>0</v>
      </c>
    </row>
    <row r="73" spans="1:35" ht="18.75" customHeight="1">
      <c r="A73" s="74" t="str">
        <f>Controles!$B$2</f>
        <v>ES</v>
      </c>
      <c r="B73" s="74">
        <f>Controles!$C$2</f>
        <v>7</v>
      </c>
      <c r="C73" s="75" t="s">
        <v>5391</v>
      </c>
      <c r="D73" s="76"/>
      <c r="E73" s="76"/>
      <c r="F73" s="77"/>
      <c r="G73" s="77"/>
      <c r="H73" s="78">
        <f t="shared" si="15"/>
        <v>0</v>
      </c>
      <c r="I73" s="77"/>
      <c r="J73" s="77"/>
      <c r="K73" s="77"/>
      <c r="L73" s="77"/>
      <c r="M73" s="77"/>
      <c r="N73" s="75">
        <f t="shared" si="16"/>
        <v>0</v>
      </c>
      <c r="O73" s="75">
        <f t="shared" si="17"/>
        <v>0</v>
      </c>
      <c r="P73" s="75">
        <f t="shared" si="18"/>
        <v>0</v>
      </c>
      <c r="Q73" s="75">
        <f t="shared" si="19"/>
        <v>0</v>
      </c>
      <c r="R73" s="75">
        <f t="shared" si="20"/>
        <v>0</v>
      </c>
      <c r="S73" s="75">
        <f t="shared" si="21"/>
        <v>0</v>
      </c>
      <c r="T73" s="75">
        <f t="shared" si="22"/>
        <v>0</v>
      </c>
      <c r="U73" s="75">
        <f t="shared" si="23"/>
        <v>0</v>
      </c>
      <c r="V73" s="61">
        <f t="shared" si="27"/>
        <v>0</v>
      </c>
      <c r="W73" s="75" t="str">
        <f t="shared" si="24"/>
        <v>NÃO</v>
      </c>
      <c r="AC73" s="49">
        <f t="shared" si="25"/>
        <v>0</v>
      </c>
      <c r="AD73" s="50" t="s">
        <v>32</v>
      </c>
      <c r="AE73" s="50" t="s">
        <v>1227</v>
      </c>
      <c r="AF73" s="50">
        <v>2704500</v>
      </c>
      <c r="AG73" s="51"/>
      <c r="AH73" s="51"/>
      <c r="AI73" s="50">
        <f t="shared" si="26"/>
        <v>0</v>
      </c>
    </row>
    <row r="74" spans="1:35" ht="18.75" customHeight="1">
      <c r="A74" s="74" t="str">
        <f>Controles!$B$2</f>
        <v>ES</v>
      </c>
      <c r="B74" s="74">
        <f>Controles!$C$2</f>
        <v>7</v>
      </c>
      <c r="C74" s="75" t="s">
        <v>5391</v>
      </c>
      <c r="D74" s="76"/>
      <c r="E74" s="76"/>
      <c r="F74" s="77"/>
      <c r="G74" s="77"/>
      <c r="H74" s="78">
        <f t="shared" si="15"/>
        <v>0</v>
      </c>
      <c r="I74" s="77"/>
      <c r="J74" s="77"/>
      <c r="K74" s="77"/>
      <c r="L74" s="77"/>
      <c r="M74" s="77"/>
      <c r="N74" s="75">
        <f t="shared" si="16"/>
        <v>0</v>
      </c>
      <c r="O74" s="75">
        <f t="shared" si="17"/>
        <v>0</v>
      </c>
      <c r="P74" s="75">
        <f t="shared" si="18"/>
        <v>0</v>
      </c>
      <c r="Q74" s="75">
        <f t="shared" si="19"/>
        <v>0</v>
      </c>
      <c r="R74" s="75">
        <f t="shared" si="20"/>
        <v>0</v>
      </c>
      <c r="S74" s="75">
        <f t="shared" si="21"/>
        <v>0</v>
      </c>
      <c r="T74" s="75">
        <f t="shared" si="22"/>
        <v>0</v>
      </c>
      <c r="U74" s="75">
        <f t="shared" si="23"/>
        <v>0</v>
      </c>
      <c r="V74" s="61">
        <f t="shared" si="27"/>
        <v>0</v>
      </c>
      <c r="W74" s="75" t="str">
        <f t="shared" si="24"/>
        <v>NÃO</v>
      </c>
      <c r="AC74" s="49">
        <f t="shared" si="25"/>
        <v>0</v>
      </c>
      <c r="AD74" s="50" t="s">
        <v>32</v>
      </c>
      <c r="AE74" s="50" t="s">
        <v>1249</v>
      </c>
      <c r="AF74" s="50">
        <v>2704609</v>
      </c>
      <c r="AG74" s="51"/>
      <c r="AH74" s="51"/>
      <c r="AI74" s="50">
        <f t="shared" si="26"/>
        <v>0</v>
      </c>
    </row>
    <row r="75" spans="1:35" ht="18.75" customHeight="1">
      <c r="A75" s="74" t="str">
        <f>Controles!$B$2</f>
        <v>ES</v>
      </c>
      <c r="B75" s="74">
        <f>Controles!$C$2</f>
        <v>7</v>
      </c>
      <c r="C75" s="75" t="s">
        <v>5391</v>
      </c>
      <c r="D75" s="76"/>
      <c r="E75" s="76"/>
      <c r="F75" s="77"/>
      <c r="G75" s="77"/>
      <c r="H75" s="78">
        <f t="shared" si="15"/>
        <v>0</v>
      </c>
      <c r="I75" s="77"/>
      <c r="J75" s="77"/>
      <c r="K75" s="77"/>
      <c r="L75" s="77"/>
      <c r="M75" s="77"/>
      <c r="N75" s="75">
        <f t="shared" si="16"/>
        <v>0</v>
      </c>
      <c r="O75" s="75">
        <f t="shared" si="17"/>
        <v>0</v>
      </c>
      <c r="P75" s="75">
        <f t="shared" si="18"/>
        <v>0</v>
      </c>
      <c r="Q75" s="75">
        <f t="shared" si="19"/>
        <v>0</v>
      </c>
      <c r="R75" s="75">
        <f t="shared" si="20"/>
        <v>0</v>
      </c>
      <c r="S75" s="75">
        <f t="shared" si="21"/>
        <v>0</v>
      </c>
      <c r="T75" s="75">
        <f t="shared" si="22"/>
        <v>0</v>
      </c>
      <c r="U75" s="75">
        <f t="shared" si="23"/>
        <v>0</v>
      </c>
      <c r="V75" s="61">
        <f t="shared" si="27"/>
        <v>0</v>
      </c>
      <c r="W75" s="75" t="str">
        <f t="shared" si="24"/>
        <v>NÃO</v>
      </c>
      <c r="AC75" s="49">
        <f t="shared" si="25"/>
        <v>0</v>
      </c>
      <c r="AD75" s="50" t="s">
        <v>32</v>
      </c>
      <c r="AE75" s="50" t="s">
        <v>1272</v>
      </c>
      <c r="AF75" s="50">
        <v>2704708</v>
      </c>
      <c r="AG75" s="51"/>
      <c r="AH75" s="51"/>
      <c r="AI75" s="50">
        <f t="shared" si="26"/>
        <v>0</v>
      </c>
    </row>
    <row r="76" spans="1:35" ht="18.75" customHeight="1">
      <c r="A76" s="74" t="str">
        <f>Controles!$B$2</f>
        <v>ES</v>
      </c>
      <c r="B76" s="74">
        <f>Controles!$C$2</f>
        <v>7</v>
      </c>
      <c r="C76" s="75" t="s">
        <v>5391</v>
      </c>
      <c r="D76" s="76"/>
      <c r="E76" s="76"/>
      <c r="F76" s="77"/>
      <c r="G76" s="77"/>
      <c r="H76" s="78">
        <f t="shared" si="15"/>
        <v>0</v>
      </c>
      <c r="I76" s="77"/>
      <c r="J76" s="77"/>
      <c r="K76" s="77"/>
      <c r="L76" s="77"/>
      <c r="M76" s="77"/>
      <c r="N76" s="75">
        <f t="shared" si="16"/>
        <v>0</v>
      </c>
      <c r="O76" s="75">
        <f t="shared" si="17"/>
        <v>0</v>
      </c>
      <c r="P76" s="75">
        <f t="shared" si="18"/>
        <v>0</v>
      </c>
      <c r="Q76" s="75">
        <f t="shared" si="19"/>
        <v>0</v>
      </c>
      <c r="R76" s="75">
        <f t="shared" si="20"/>
        <v>0</v>
      </c>
      <c r="S76" s="75">
        <f t="shared" si="21"/>
        <v>0</v>
      </c>
      <c r="T76" s="75">
        <f t="shared" si="22"/>
        <v>0</v>
      </c>
      <c r="U76" s="75">
        <f t="shared" si="23"/>
        <v>0</v>
      </c>
      <c r="V76" s="61">
        <f t="shared" si="27"/>
        <v>0</v>
      </c>
      <c r="W76" s="75" t="str">
        <f t="shared" si="24"/>
        <v>NÃO</v>
      </c>
      <c r="AC76" s="49">
        <f t="shared" si="25"/>
        <v>0</v>
      </c>
      <c r="AD76" s="50" t="s">
        <v>32</v>
      </c>
      <c r="AE76" s="50" t="s">
        <v>1293</v>
      </c>
      <c r="AF76" s="50">
        <v>2704807</v>
      </c>
      <c r="AG76" s="51"/>
      <c r="AH76" s="51"/>
      <c r="AI76" s="50">
        <f t="shared" si="26"/>
        <v>0</v>
      </c>
    </row>
    <row r="77" spans="1:35" ht="18.75" customHeight="1">
      <c r="A77" s="74" t="str">
        <f>Controles!$B$2</f>
        <v>ES</v>
      </c>
      <c r="B77" s="74">
        <f>Controles!$C$2</f>
        <v>7</v>
      </c>
      <c r="C77" s="75" t="s">
        <v>5391</v>
      </c>
      <c r="D77" s="76"/>
      <c r="E77" s="76"/>
      <c r="F77" s="77"/>
      <c r="G77" s="77"/>
      <c r="H77" s="78">
        <f t="shared" si="15"/>
        <v>0</v>
      </c>
      <c r="I77" s="77"/>
      <c r="J77" s="77"/>
      <c r="K77" s="77"/>
      <c r="L77" s="77"/>
      <c r="M77" s="77"/>
      <c r="N77" s="75">
        <f t="shared" si="16"/>
        <v>0</v>
      </c>
      <c r="O77" s="75">
        <f t="shared" si="17"/>
        <v>0</v>
      </c>
      <c r="P77" s="75">
        <f t="shared" si="18"/>
        <v>0</v>
      </c>
      <c r="Q77" s="75">
        <f t="shared" si="19"/>
        <v>0</v>
      </c>
      <c r="R77" s="75">
        <f t="shared" si="20"/>
        <v>0</v>
      </c>
      <c r="S77" s="75">
        <f t="shared" si="21"/>
        <v>0</v>
      </c>
      <c r="T77" s="75">
        <f t="shared" si="22"/>
        <v>0</v>
      </c>
      <c r="U77" s="75">
        <f t="shared" si="23"/>
        <v>0</v>
      </c>
      <c r="V77" s="61">
        <f t="shared" si="27"/>
        <v>0</v>
      </c>
      <c r="W77" s="75" t="str">
        <f t="shared" si="24"/>
        <v>NÃO</v>
      </c>
      <c r="AC77" s="49">
        <f t="shared" si="25"/>
        <v>0</v>
      </c>
      <c r="AD77" s="50" t="s">
        <v>32</v>
      </c>
      <c r="AE77" s="50" t="s">
        <v>1315</v>
      </c>
      <c r="AF77" s="50">
        <v>2705002</v>
      </c>
      <c r="AG77" s="51"/>
      <c r="AH77" s="51"/>
      <c r="AI77" s="50">
        <f t="shared" si="26"/>
        <v>0</v>
      </c>
    </row>
    <row r="78" spans="1:35" ht="18.75" customHeight="1">
      <c r="A78" s="74" t="str">
        <f>Controles!$B$2</f>
        <v>ES</v>
      </c>
      <c r="B78" s="74">
        <f>Controles!$C$2</f>
        <v>7</v>
      </c>
      <c r="C78" s="75" t="s">
        <v>5391</v>
      </c>
      <c r="D78" s="76"/>
      <c r="E78" s="76"/>
      <c r="F78" s="77"/>
      <c r="G78" s="77"/>
      <c r="H78" s="78">
        <f t="shared" si="15"/>
        <v>0</v>
      </c>
      <c r="I78" s="77"/>
      <c r="J78" s="77"/>
      <c r="K78" s="77"/>
      <c r="L78" s="77"/>
      <c r="M78" s="77"/>
      <c r="N78" s="75">
        <f t="shared" si="16"/>
        <v>0</v>
      </c>
      <c r="O78" s="75">
        <f t="shared" si="17"/>
        <v>0</v>
      </c>
      <c r="P78" s="75">
        <f t="shared" si="18"/>
        <v>0</v>
      </c>
      <c r="Q78" s="75">
        <f t="shared" si="19"/>
        <v>0</v>
      </c>
      <c r="R78" s="75">
        <f t="shared" si="20"/>
        <v>0</v>
      </c>
      <c r="S78" s="75">
        <f t="shared" si="21"/>
        <v>0</v>
      </c>
      <c r="T78" s="75">
        <f t="shared" si="22"/>
        <v>0</v>
      </c>
      <c r="U78" s="75">
        <f t="shared" si="23"/>
        <v>0</v>
      </c>
      <c r="V78" s="61">
        <f t="shared" si="27"/>
        <v>0</v>
      </c>
      <c r="W78" s="75" t="str">
        <f t="shared" si="24"/>
        <v>NÃO</v>
      </c>
      <c r="AC78" s="49">
        <f t="shared" si="25"/>
        <v>0</v>
      </c>
      <c r="AD78" s="50" t="s">
        <v>32</v>
      </c>
      <c r="AE78" s="50" t="s">
        <v>1337</v>
      </c>
      <c r="AF78" s="50">
        <v>2705101</v>
      </c>
      <c r="AG78" s="51"/>
      <c r="AH78" s="51"/>
      <c r="AI78" s="50">
        <f t="shared" si="26"/>
        <v>0</v>
      </c>
    </row>
    <row r="79" spans="1:35" ht="18.75" customHeight="1">
      <c r="A79" s="74" t="str">
        <f>Controles!$B$2</f>
        <v>ES</v>
      </c>
      <c r="B79" s="74">
        <f>Controles!$C$2</f>
        <v>7</v>
      </c>
      <c r="C79" s="75" t="s">
        <v>5391</v>
      </c>
      <c r="D79" s="76"/>
      <c r="E79" s="76"/>
      <c r="F79" s="77"/>
      <c r="G79" s="77"/>
      <c r="H79" s="78">
        <f t="shared" si="15"/>
        <v>0</v>
      </c>
      <c r="I79" s="77"/>
      <c r="J79" s="77"/>
      <c r="K79" s="77"/>
      <c r="L79" s="77"/>
      <c r="M79" s="77"/>
      <c r="N79" s="75">
        <f t="shared" si="16"/>
        <v>0</v>
      </c>
      <c r="O79" s="75">
        <f t="shared" si="17"/>
        <v>0</v>
      </c>
      <c r="P79" s="75">
        <f t="shared" si="18"/>
        <v>0</v>
      </c>
      <c r="Q79" s="75">
        <f t="shared" si="19"/>
        <v>0</v>
      </c>
      <c r="R79" s="75">
        <f t="shared" si="20"/>
        <v>0</v>
      </c>
      <c r="S79" s="75">
        <f t="shared" si="21"/>
        <v>0</v>
      </c>
      <c r="T79" s="75">
        <f t="shared" si="22"/>
        <v>0</v>
      </c>
      <c r="U79" s="75">
        <f t="shared" si="23"/>
        <v>0</v>
      </c>
      <c r="V79" s="61">
        <f t="shared" si="27"/>
        <v>0</v>
      </c>
      <c r="W79" s="75" t="str">
        <f t="shared" si="24"/>
        <v>NÃO</v>
      </c>
      <c r="AC79" s="49">
        <f t="shared" si="25"/>
        <v>0</v>
      </c>
      <c r="AD79" s="50" t="s">
        <v>32</v>
      </c>
      <c r="AE79" s="50" t="s">
        <v>1358</v>
      </c>
      <c r="AF79" s="50">
        <v>2705200</v>
      </c>
      <c r="AG79" s="51"/>
      <c r="AH79" s="51"/>
      <c r="AI79" s="50">
        <f t="shared" si="26"/>
        <v>0</v>
      </c>
    </row>
    <row r="80" spans="1:35" ht="18.75" customHeight="1">
      <c r="A80" s="74" t="str">
        <f>Controles!$B$2</f>
        <v>ES</v>
      </c>
      <c r="B80" s="74">
        <f>Controles!$C$2</f>
        <v>7</v>
      </c>
      <c r="C80" s="75" t="s">
        <v>5391</v>
      </c>
      <c r="D80" s="76"/>
      <c r="E80" s="76"/>
      <c r="F80" s="77"/>
      <c r="G80" s="77"/>
      <c r="H80" s="78">
        <f t="shared" si="15"/>
        <v>0</v>
      </c>
      <c r="I80" s="77"/>
      <c r="J80" s="77"/>
      <c r="K80" s="77"/>
      <c r="L80" s="77"/>
      <c r="M80" s="77"/>
      <c r="N80" s="75">
        <f t="shared" si="16"/>
        <v>0</v>
      </c>
      <c r="O80" s="75">
        <f t="shared" si="17"/>
        <v>0</v>
      </c>
      <c r="P80" s="75">
        <f t="shared" si="18"/>
        <v>0</v>
      </c>
      <c r="Q80" s="75">
        <f t="shared" si="19"/>
        <v>0</v>
      </c>
      <c r="R80" s="75">
        <f t="shared" si="20"/>
        <v>0</v>
      </c>
      <c r="S80" s="75">
        <f t="shared" si="21"/>
        <v>0</v>
      </c>
      <c r="T80" s="75">
        <f t="shared" si="22"/>
        <v>0</v>
      </c>
      <c r="U80" s="75">
        <f t="shared" si="23"/>
        <v>0</v>
      </c>
      <c r="V80" s="61">
        <f t="shared" si="27"/>
        <v>0</v>
      </c>
      <c r="W80" s="75" t="str">
        <f t="shared" si="24"/>
        <v>NÃO</v>
      </c>
      <c r="AC80" s="49">
        <f t="shared" si="25"/>
        <v>0</v>
      </c>
      <c r="AD80" s="50" t="s">
        <v>32</v>
      </c>
      <c r="AE80" s="50" t="s">
        <v>1380</v>
      </c>
      <c r="AF80" s="50">
        <v>2705309</v>
      </c>
      <c r="AG80" s="51"/>
      <c r="AH80" s="51"/>
      <c r="AI80" s="50">
        <f t="shared" si="26"/>
        <v>0</v>
      </c>
    </row>
    <row r="81" spans="1:35" ht="18.75" customHeight="1">
      <c r="A81" s="74" t="str">
        <f>Controles!$B$2</f>
        <v>ES</v>
      </c>
      <c r="B81" s="74">
        <f>Controles!$C$2</f>
        <v>7</v>
      </c>
      <c r="C81" s="75" t="s">
        <v>5391</v>
      </c>
      <c r="D81" s="76"/>
      <c r="E81" s="76"/>
      <c r="F81" s="77"/>
      <c r="G81" s="77"/>
      <c r="H81" s="78">
        <f t="shared" si="15"/>
        <v>0</v>
      </c>
      <c r="I81" s="77"/>
      <c r="J81" s="77"/>
      <c r="K81" s="77"/>
      <c r="L81" s="77"/>
      <c r="M81" s="77"/>
      <c r="N81" s="75">
        <f t="shared" si="16"/>
        <v>0</v>
      </c>
      <c r="O81" s="75">
        <f t="shared" si="17"/>
        <v>0</v>
      </c>
      <c r="P81" s="75">
        <f t="shared" si="18"/>
        <v>0</v>
      </c>
      <c r="Q81" s="75">
        <f t="shared" si="19"/>
        <v>0</v>
      </c>
      <c r="R81" s="75">
        <f t="shared" si="20"/>
        <v>0</v>
      </c>
      <c r="S81" s="75">
        <f t="shared" si="21"/>
        <v>0</v>
      </c>
      <c r="T81" s="75">
        <f t="shared" si="22"/>
        <v>0</v>
      </c>
      <c r="U81" s="75">
        <f t="shared" si="23"/>
        <v>0</v>
      </c>
      <c r="V81" s="61">
        <f t="shared" si="27"/>
        <v>0</v>
      </c>
      <c r="W81" s="75" t="str">
        <f t="shared" si="24"/>
        <v>NÃO</v>
      </c>
      <c r="AC81" s="49">
        <f t="shared" si="25"/>
        <v>0</v>
      </c>
      <c r="AD81" s="50" t="s">
        <v>32</v>
      </c>
      <c r="AE81" s="50" t="s">
        <v>1402</v>
      </c>
      <c r="AF81" s="50">
        <v>2705408</v>
      </c>
      <c r="AG81" s="51"/>
      <c r="AH81" s="51"/>
      <c r="AI81" s="50">
        <f t="shared" si="26"/>
        <v>0</v>
      </c>
    </row>
    <row r="82" spans="1:35" ht="18.75" customHeight="1">
      <c r="A82" s="74" t="str">
        <f>Controles!$B$2</f>
        <v>ES</v>
      </c>
      <c r="B82" s="74">
        <f>Controles!$C$2</f>
        <v>7</v>
      </c>
      <c r="C82" s="75" t="s">
        <v>5391</v>
      </c>
      <c r="D82" s="76"/>
      <c r="E82" s="76"/>
      <c r="F82" s="77"/>
      <c r="G82" s="77"/>
      <c r="H82" s="78">
        <f t="shared" si="15"/>
        <v>0</v>
      </c>
      <c r="I82" s="77"/>
      <c r="J82" s="77"/>
      <c r="K82" s="77"/>
      <c r="L82" s="77"/>
      <c r="M82" s="77"/>
      <c r="N82" s="75">
        <f t="shared" si="16"/>
        <v>0</v>
      </c>
      <c r="O82" s="75">
        <f t="shared" si="17"/>
        <v>0</v>
      </c>
      <c r="P82" s="75">
        <f t="shared" si="18"/>
        <v>0</v>
      </c>
      <c r="Q82" s="75">
        <f t="shared" si="19"/>
        <v>0</v>
      </c>
      <c r="R82" s="75">
        <f t="shared" si="20"/>
        <v>0</v>
      </c>
      <c r="S82" s="75">
        <f t="shared" si="21"/>
        <v>0</v>
      </c>
      <c r="T82" s="75">
        <f t="shared" si="22"/>
        <v>0</v>
      </c>
      <c r="U82" s="75">
        <f t="shared" si="23"/>
        <v>0</v>
      </c>
      <c r="V82" s="61">
        <f t="shared" si="27"/>
        <v>0</v>
      </c>
      <c r="W82" s="75" t="str">
        <f t="shared" si="24"/>
        <v>NÃO</v>
      </c>
      <c r="AC82" s="49">
        <f t="shared" si="25"/>
        <v>0</v>
      </c>
      <c r="AD82" s="50" t="s">
        <v>32</v>
      </c>
      <c r="AE82" s="50" t="s">
        <v>1424</v>
      </c>
      <c r="AF82" s="50">
        <v>2705507</v>
      </c>
      <c r="AG82" s="51"/>
      <c r="AH82" s="51"/>
      <c r="AI82" s="50">
        <f t="shared" si="26"/>
        <v>0</v>
      </c>
    </row>
    <row r="83" spans="1:35" ht="18.75" customHeight="1">
      <c r="A83" s="74" t="str">
        <f>Controles!$B$2</f>
        <v>ES</v>
      </c>
      <c r="B83" s="74">
        <f>Controles!$C$2</f>
        <v>7</v>
      </c>
      <c r="C83" s="75" t="s">
        <v>5391</v>
      </c>
      <c r="D83" s="76"/>
      <c r="E83" s="76"/>
      <c r="F83" s="77"/>
      <c r="G83" s="77"/>
      <c r="H83" s="78">
        <f t="shared" si="15"/>
        <v>0</v>
      </c>
      <c r="I83" s="77"/>
      <c r="J83" s="77"/>
      <c r="K83" s="77"/>
      <c r="L83" s="77"/>
      <c r="M83" s="77"/>
      <c r="N83" s="75">
        <f t="shared" si="16"/>
        <v>0</v>
      </c>
      <c r="O83" s="75">
        <f t="shared" si="17"/>
        <v>0</v>
      </c>
      <c r="P83" s="75">
        <f t="shared" si="18"/>
        <v>0</v>
      </c>
      <c r="Q83" s="75">
        <f t="shared" si="19"/>
        <v>0</v>
      </c>
      <c r="R83" s="75">
        <f t="shared" si="20"/>
        <v>0</v>
      </c>
      <c r="S83" s="75">
        <f t="shared" si="21"/>
        <v>0</v>
      </c>
      <c r="T83" s="75">
        <f t="shared" si="22"/>
        <v>0</v>
      </c>
      <c r="U83" s="75">
        <f t="shared" si="23"/>
        <v>0</v>
      </c>
      <c r="V83" s="61">
        <f t="shared" si="27"/>
        <v>0</v>
      </c>
      <c r="W83" s="75" t="str">
        <f t="shared" si="24"/>
        <v>NÃO</v>
      </c>
      <c r="AC83" s="49">
        <f t="shared" si="25"/>
        <v>0</v>
      </c>
      <c r="AD83" s="50" t="s">
        <v>32</v>
      </c>
      <c r="AE83" s="50" t="s">
        <v>1445</v>
      </c>
      <c r="AF83" s="50">
        <v>2705606</v>
      </c>
      <c r="AG83" s="51"/>
      <c r="AH83" s="51"/>
      <c r="AI83" s="50">
        <f t="shared" si="26"/>
        <v>0</v>
      </c>
    </row>
    <row r="84" spans="1:35" ht="18.75" customHeight="1">
      <c r="A84" s="74" t="str">
        <f>Controles!$B$2</f>
        <v>ES</v>
      </c>
      <c r="B84" s="74">
        <f>Controles!$C$2</f>
        <v>7</v>
      </c>
      <c r="C84" s="75" t="s">
        <v>5391</v>
      </c>
      <c r="D84" s="76"/>
      <c r="E84" s="76"/>
      <c r="F84" s="77"/>
      <c r="G84" s="77"/>
      <c r="H84" s="78">
        <f t="shared" si="15"/>
        <v>0</v>
      </c>
      <c r="I84" s="77"/>
      <c r="J84" s="77"/>
      <c r="K84" s="77"/>
      <c r="L84" s="77"/>
      <c r="M84" s="77"/>
      <c r="N84" s="75">
        <f t="shared" si="16"/>
        <v>0</v>
      </c>
      <c r="O84" s="75">
        <f t="shared" si="17"/>
        <v>0</v>
      </c>
      <c r="P84" s="75">
        <f t="shared" si="18"/>
        <v>0</v>
      </c>
      <c r="Q84" s="75">
        <f t="shared" si="19"/>
        <v>0</v>
      </c>
      <c r="R84" s="75">
        <f t="shared" si="20"/>
        <v>0</v>
      </c>
      <c r="S84" s="75">
        <f t="shared" si="21"/>
        <v>0</v>
      </c>
      <c r="T84" s="75">
        <f t="shared" si="22"/>
        <v>0</v>
      </c>
      <c r="U84" s="75">
        <f t="shared" si="23"/>
        <v>0</v>
      </c>
      <c r="V84" s="61">
        <f t="shared" si="27"/>
        <v>0</v>
      </c>
      <c r="W84" s="75" t="str">
        <f t="shared" si="24"/>
        <v>NÃO</v>
      </c>
      <c r="AC84" s="49">
        <f t="shared" si="25"/>
        <v>0</v>
      </c>
      <c r="AD84" s="50" t="s">
        <v>32</v>
      </c>
      <c r="AE84" s="50" t="s">
        <v>1465</v>
      </c>
      <c r="AF84" s="50">
        <v>2705705</v>
      </c>
      <c r="AG84" s="51"/>
      <c r="AH84" s="51"/>
      <c r="AI84" s="50">
        <f t="shared" si="26"/>
        <v>0</v>
      </c>
    </row>
    <row r="85" spans="1:35" ht="18.75" customHeight="1">
      <c r="A85" s="74" t="str">
        <f>Controles!$B$2</f>
        <v>ES</v>
      </c>
      <c r="B85" s="74">
        <f>Controles!$C$2</f>
        <v>7</v>
      </c>
      <c r="C85" s="75" t="s">
        <v>5391</v>
      </c>
      <c r="D85" s="76"/>
      <c r="E85" s="76"/>
      <c r="F85" s="77"/>
      <c r="G85" s="77"/>
      <c r="H85" s="78">
        <f t="shared" si="15"/>
        <v>0</v>
      </c>
      <c r="I85" s="77"/>
      <c r="J85" s="77"/>
      <c r="K85" s="77"/>
      <c r="L85" s="77"/>
      <c r="M85" s="77"/>
      <c r="N85" s="75">
        <f t="shared" si="16"/>
        <v>0</v>
      </c>
      <c r="O85" s="75">
        <f t="shared" si="17"/>
        <v>0</v>
      </c>
      <c r="P85" s="75">
        <f t="shared" si="18"/>
        <v>0</v>
      </c>
      <c r="Q85" s="75">
        <f t="shared" si="19"/>
        <v>0</v>
      </c>
      <c r="R85" s="75">
        <f t="shared" si="20"/>
        <v>0</v>
      </c>
      <c r="S85" s="75">
        <f t="shared" si="21"/>
        <v>0</v>
      </c>
      <c r="T85" s="75">
        <f t="shared" si="22"/>
        <v>0</v>
      </c>
      <c r="U85" s="75">
        <f t="shared" si="23"/>
        <v>0</v>
      </c>
      <c r="V85" s="61">
        <f t="shared" si="27"/>
        <v>0</v>
      </c>
      <c r="W85" s="75" t="str">
        <f t="shared" si="24"/>
        <v>NÃO</v>
      </c>
      <c r="AC85" s="49">
        <f t="shared" si="25"/>
        <v>0</v>
      </c>
      <c r="AD85" s="50" t="s">
        <v>32</v>
      </c>
      <c r="AE85" s="50" t="s">
        <v>1487</v>
      </c>
      <c r="AF85" s="50">
        <v>2705804</v>
      </c>
      <c r="AG85" s="51"/>
      <c r="AH85" s="51"/>
      <c r="AI85" s="50">
        <f t="shared" si="26"/>
        <v>0</v>
      </c>
    </row>
    <row r="86" spans="1:35" ht="18.75" customHeight="1">
      <c r="A86" s="74" t="str">
        <f>Controles!$B$2</f>
        <v>ES</v>
      </c>
      <c r="B86" s="74">
        <f>Controles!$C$2</f>
        <v>7</v>
      </c>
      <c r="C86" s="75" t="s">
        <v>5391</v>
      </c>
      <c r="D86" s="76"/>
      <c r="E86" s="76"/>
      <c r="F86" s="77"/>
      <c r="G86" s="77"/>
      <c r="H86" s="78">
        <f t="shared" si="15"/>
        <v>0</v>
      </c>
      <c r="I86" s="77"/>
      <c r="J86" s="77"/>
      <c r="K86" s="77"/>
      <c r="L86" s="77"/>
      <c r="M86" s="77"/>
      <c r="N86" s="75">
        <f t="shared" si="16"/>
        <v>0</v>
      </c>
      <c r="O86" s="75">
        <f t="shared" si="17"/>
        <v>0</v>
      </c>
      <c r="P86" s="75">
        <f t="shared" si="18"/>
        <v>0</v>
      </c>
      <c r="Q86" s="75">
        <f t="shared" si="19"/>
        <v>0</v>
      </c>
      <c r="R86" s="75">
        <f t="shared" si="20"/>
        <v>0</v>
      </c>
      <c r="S86" s="75">
        <f t="shared" si="21"/>
        <v>0</v>
      </c>
      <c r="T86" s="75">
        <f t="shared" si="22"/>
        <v>0</v>
      </c>
      <c r="U86" s="75">
        <f t="shared" si="23"/>
        <v>0</v>
      </c>
      <c r="V86" s="61">
        <f t="shared" si="27"/>
        <v>0</v>
      </c>
      <c r="W86" s="75" t="str">
        <f t="shared" si="24"/>
        <v>NÃO</v>
      </c>
      <c r="AC86" s="49">
        <f t="shared" si="25"/>
        <v>0</v>
      </c>
      <c r="AD86" s="50" t="s">
        <v>32</v>
      </c>
      <c r="AE86" s="50" t="s">
        <v>1508</v>
      </c>
      <c r="AF86" s="50">
        <v>2705903</v>
      </c>
      <c r="AG86" s="51"/>
      <c r="AH86" s="51"/>
      <c r="AI86" s="50">
        <f t="shared" si="26"/>
        <v>0</v>
      </c>
    </row>
    <row r="87" spans="1:35" ht="18.75" customHeight="1">
      <c r="A87" s="74" t="str">
        <f>Controles!$B$2</f>
        <v>ES</v>
      </c>
      <c r="B87" s="74">
        <f>Controles!$C$2</f>
        <v>7</v>
      </c>
      <c r="C87" s="75" t="s">
        <v>5391</v>
      </c>
      <c r="D87" s="76"/>
      <c r="E87" s="76"/>
      <c r="F87" s="77"/>
      <c r="G87" s="77"/>
      <c r="H87" s="78">
        <f t="shared" si="15"/>
        <v>0</v>
      </c>
      <c r="I87" s="77"/>
      <c r="J87" s="77"/>
      <c r="K87" s="77"/>
      <c r="L87" s="77"/>
      <c r="M87" s="77"/>
      <c r="N87" s="75">
        <f t="shared" si="16"/>
        <v>0</v>
      </c>
      <c r="O87" s="75">
        <f t="shared" si="17"/>
        <v>0</v>
      </c>
      <c r="P87" s="75">
        <f t="shared" si="18"/>
        <v>0</v>
      </c>
      <c r="Q87" s="75">
        <f t="shared" si="19"/>
        <v>0</v>
      </c>
      <c r="R87" s="75">
        <f t="shared" si="20"/>
        <v>0</v>
      </c>
      <c r="S87" s="75">
        <f t="shared" si="21"/>
        <v>0</v>
      </c>
      <c r="T87" s="75">
        <f t="shared" si="22"/>
        <v>0</v>
      </c>
      <c r="U87" s="75">
        <f t="shared" si="23"/>
        <v>0</v>
      </c>
      <c r="V87" s="61">
        <f t="shared" si="27"/>
        <v>0</v>
      </c>
      <c r="W87" s="75" t="str">
        <f t="shared" si="24"/>
        <v>NÃO</v>
      </c>
      <c r="AC87" s="49">
        <f t="shared" si="25"/>
        <v>0</v>
      </c>
      <c r="AD87" s="50" t="s">
        <v>32</v>
      </c>
      <c r="AE87" s="50" t="s">
        <v>1529</v>
      </c>
      <c r="AF87" s="50">
        <v>2706000</v>
      </c>
      <c r="AG87" s="51"/>
      <c r="AH87" s="51"/>
      <c r="AI87" s="50">
        <f t="shared" si="26"/>
        <v>0</v>
      </c>
    </row>
    <row r="88" spans="1:35" ht="18.75" customHeight="1">
      <c r="A88" s="74" t="str">
        <f>Controles!$B$2</f>
        <v>ES</v>
      </c>
      <c r="B88" s="74">
        <f>Controles!$C$2</f>
        <v>7</v>
      </c>
      <c r="C88" s="75" t="s">
        <v>5391</v>
      </c>
      <c r="D88" s="76"/>
      <c r="E88" s="76"/>
      <c r="F88" s="77"/>
      <c r="G88" s="77"/>
      <c r="H88" s="78">
        <f t="shared" si="15"/>
        <v>0</v>
      </c>
      <c r="I88" s="77"/>
      <c r="J88" s="77"/>
      <c r="K88" s="77"/>
      <c r="L88" s="77"/>
      <c r="M88" s="77"/>
      <c r="N88" s="75">
        <f t="shared" si="16"/>
        <v>0</v>
      </c>
      <c r="O88" s="75">
        <f t="shared" si="17"/>
        <v>0</v>
      </c>
      <c r="P88" s="75">
        <f t="shared" si="18"/>
        <v>0</v>
      </c>
      <c r="Q88" s="75">
        <f t="shared" si="19"/>
        <v>0</v>
      </c>
      <c r="R88" s="75">
        <f t="shared" si="20"/>
        <v>0</v>
      </c>
      <c r="S88" s="75">
        <f t="shared" si="21"/>
        <v>0</v>
      </c>
      <c r="T88" s="75">
        <f t="shared" si="22"/>
        <v>0</v>
      </c>
      <c r="U88" s="75">
        <f t="shared" si="23"/>
        <v>0</v>
      </c>
      <c r="V88" s="61">
        <f t="shared" si="27"/>
        <v>0</v>
      </c>
      <c r="W88" s="75" t="str">
        <f t="shared" si="24"/>
        <v>NÃO</v>
      </c>
      <c r="AC88" s="49">
        <f t="shared" si="25"/>
        <v>0</v>
      </c>
      <c r="AD88" s="50" t="s">
        <v>32</v>
      </c>
      <c r="AE88" s="50" t="s">
        <v>1550</v>
      </c>
      <c r="AF88" s="50">
        <v>2706109</v>
      </c>
      <c r="AG88" s="51"/>
      <c r="AH88" s="51"/>
      <c r="AI88" s="50">
        <f t="shared" si="26"/>
        <v>0</v>
      </c>
    </row>
    <row r="89" spans="1:35" ht="18.75" customHeight="1">
      <c r="A89" s="74" t="str">
        <f>Controles!$B$2</f>
        <v>ES</v>
      </c>
      <c r="B89" s="74">
        <f>Controles!$C$2</f>
        <v>7</v>
      </c>
      <c r="C89" s="75" t="s">
        <v>5391</v>
      </c>
      <c r="D89" s="76"/>
      <c r="E89" s="76"/>
      <c r="F89" s="77"/>
      <c r="G89" s="77"/>
      <c r="H89" s="78">
        <f t="shared" si="15"/>
        <v>0</v>
      </c>
      <c r="I89" s="77"/>
      <c r="J89" s="77"/>
      <c r="K89" s="77"/>
      <c r="L89" s="77"/>
      <c r="M89" s="77"/>
      <c r="N89" s="75">
        <f t="shared" si="16"/>
        <v>0</v>
      </c>
      <c r="O89" s="75">
        <f t="shared" si="17"/>
        <v>0</v>
      </c>
      <c r="P89" s="75">
        <f t="shared" si="18"/>
        <v>0</v>
      </c>
      <c r="Q89" s="75">
        <f t="shared" si="19"/>
        <v>0</v>
      </c>
      <c r="R89" s="75">
        <f t="shared" si="20"/>
        <v>0</v>
      </c>
      <c r="S89" s="75">
        <f t="shared" si="21"/>
        <v>0</v>
      </c>
      <c r="T89" s="75">
        <f t="shared" si="22"/>
        <v>0</v>
      </c>
      <c r="U89" s="75">
        <f t="shared" si="23"/>
        <v>0</v>
      </c>
      <c r="V89" s="61">
        <f t="shared" si="27"/>
        <v>0</v>
      </c>
      <c r="W89" s="75" t="str">
        <f t="shared" si="24"/>
        <v>NÃO</v>
      </c>
      <c r="AC89" s="49">
        <f t="shared" si="25"/>
        <v>0</v>
      </c>
      <c r="AD89" s="50" t="s">
        <v>32</v>
      </c>
      <c r="AE89" s="50" t="s">
        <v>1569</v>
      </c>
      <c r="AF89" s="50">
        <v>2706208</v>
      </c>
      <c r="AG89" s="51"/>
      <c r="AH89" s="51"/>
      <c r="AI89" s="50">
        <f t="shared" si="26"/>
        <v>0</v>
      </c>
    </row>
    <row r="90" spans="1:35" ht="18.75" customHeight="1">
      <c r="A90" s="74" t="str">
        <f>Controles!$B$2</f>
        <v>ES</v>
      </c>
      <c r="B90" s="74">
        <f>Controles!$C$2</f>
        <v>7</v>
      </c>
      <c r="C90" s="75" t="s">
        <v>5391</v>
      </c>
      <c r="D90" s="76"/>
      <c r="E90" s="76"/>
      <c r="F90" s="77"/>
      <c r="G90" s="77"/>
      <c r="H90" s="78">
        <f t="shared" si="15"/>
        <v>0</v>
      </c>
      <c r="I90" s="77"/>
      <c r="J90" s="77"/>
      <c r="K90" s="77"/>
      <c r="L90" s="77"/>
      <c r="M90" s="77"/>
      <c r="N90" s="75">
        <f t="shared" si="16"/>
        <v>0</v>
      </c>
      <c r="O90" s="75">
        <f t="shared" si="17"/>
        <v>0</v>
      </c>
      <c r="P90" s="75">
        <f t="shared" si="18"/>
        <v>0</v>
      </c>
      <c r="Q90" s="75">
        <f t="shared" si="19"/>
        <v>0</v>
      </c>
      <c r="R90" s="75">
        <f t="shared" si="20"/>
        <v>0</v>
      </c>
      <c r="S90" s="75">
        <f t="shared" si="21"/>
        <v>0</v>
      </c>
      <c r="T90" s="75">
        <f t="shared" si="22"/>
        <v>0</v>
      </c>
      <c r="U90" s="75">
        <f t="shared" si="23"/>
        <v>0</v>
      </c>
      <c r="V90" s="61">
        <f t="shared" si="27"/>
        <v>0</v>
      </c>
      <c r="W90" s="75" t="str">
        <f t="shared" si="24"/>
        <v>NÃO</v>
      </c>
      <c r="AC90" s="49">
        <f t="shared" si="25"/>
        <v>0</v>
      </c>
      <c r="AD90" s="50" t="s">
        <v>32</v>
      </c>
      <c r="AE90" s="50" t="s">
        <v>1589</v>
      </c>
      <c r="AF90" s="50">
        <v>2706307</v>
      </c>
      <c r="AG90" s="51"/>
      <c r="AH90" s="51"/>
      <c r="AI90" s="50">
        <f t="shared" si="26"/>
        <v>0</v>
      </c>
    </row>
    <row r="91" spans="1:35" ht="18.75" customHeight="1">
      <c r="A91" s="74" t="str">
        <f>Controles!$B$2</f>
        <v>ES</v>
      </c>
      <c r="B91" s="74">
        <f>Controles!$C$2</f>
        <v>7</v>
      </c>
      <c r="C91" s="75" t="s">
        <v>5391</v>
      </c>
      <c r="D91" s="76"/>
      <c r="E91" s="76"/>
      <c r="F91" s="77"/>
      <c r="G91" s="77"/>
      <c r="H91" s="78">
        <f t="shared" si="15"/>
        <v>0</v>
      </c>
      <c r="I91" s="77"/>
      <c r="J91" s="77"/>
      <c r="K91" s="77"/>
      <c r="L91" s="77"/>
      <c r="M91" s="77"/>
      <c r="N91" s="75">
        <f t="shared" si="16"/>
        <v>0</v>
      </c>
      <c r="O91" s="75">
        <f t="shared" si="17"/>
        <v>0</v>
      </c>
      <c r="P91" s="75">
        <f t="shared" si="18"/>
        <v>0</v>
      </c>
      <c r="Q91" s="75">
        <f t="shared" si="19"/>
        <v>0</v>
      </c>
      <c r="R91" s="75">
        <f t="shared" si="20"/>
        <v>0</v>
      </c>
      <c r="S91" s="75">
        <f t="shared" si="21"/>
        <v>0</v>
      </c>
      <c r="T91" s="75">
        <f t="shared" si="22"/>
        <v>0</v>
      </c>
      <c r="U91" s="75">
        <f t="shared" si="23"/>
        <v>0</v>
      </c>
      <c r="V91" s="61">
        <f t="shared" si="27"/>
        <v>0</v>
      </c>
      <c r="W91" s="75" t="str">
        <f t="shared" si="24"/>
        <v>NÃO</v>
      </c>
      <c r="AC91" s="49">
        <f t="shared" si="25"/>
        <v>0</v>
      </c>
      <c r="AD91" s="50" t="s">
        <v>32</v>
      </c>
      <c r="AE91" s="50" t="s">
        <v>1609</v>
      </c>
      <c r="AF91" s="50">
        <v>2706406</v>
      </c>
      <c r="AG91" s="51"/>
      <c r="AH91" s="51"/>
      <c r="AI91" s="50">
        <f t="shared" si="26"/>
        <v>0</v>
      </c>
    </row>
    <row r="92" spans="1:35" ht="18.75" customHeight="1">
      <c r="A92" s="74" t="str">
        <f>Controles!$B$2</f>
        <v>ES</v>
      </c>
      <c r="B92" s="74">
        <f>Controles!$C$2</f>
        <v>7</v>
      </c>
      <c r="C92" s="75" t="s">
        <v>5391</v>
      </c>
      <c r="D92" s="76"/>
      <c r="E92" s="76"/>
      <c r="F92" s="77"/>
      <c r="G92" s="77"/>
      <c r="H92" s="78">
        <f t="shared" si="15"/>
        <v>0</v>
      </c>
      <c r="I92" s="77"/>
      <c r="J92" s="77"/>
      <c r="K92" s="77"/>
      <c r="L92" s="77"/>
      <c r="M92" s="77"/>
      <c r="N92" s="75">
        <f t="shared" si="16"/>
        <v>0</v>
      </c>
      <c r="O92" s="75">
        <f t="shared" si="17"/>
        <v>0</v>
      </c>
      <c r="P92" s="75">
        <f t="shared" si="18"/>
        <v>0</v>
      </c>
      <c r="Q92" s="75">
        <f t="shared" si="19"/>
        <v>0</v>
      </c>
      <c r="R92" s="75">
        <f t="shared" si="20"/>
        <v>0</v>
      </c>
      <c r="S92" s="75">
        <f t="shared" si="21"/>
        <v>0</v>
      </c>
      <c r="T92" s="75">
        <f t="shared" si="22"/>
        <v>0</v>
      </c>
      <c r="U92" s="75">
        <f t="shared" si="23"/>
        <v>0</v>
      </c>
      <c r="V92" s="61">
        <f t="shared" si="27"/>
        <v>0</v>
      </c>
      <c r="W92" s="75" t="str">
        <f t="shared" si="24"/>
        <v>NÃO</v>
      </c>
      <c r="AC92" s="49">
        <f t="shared" si="25"/>
        <v>0</v>
      </c>
      <c r="AD92" s="50" t="s">
        <v>32</v>
      </c>
      <c r="AE92" s="50" t="s">
        <v>1630</v>
      </c>
      <c r="AF92" s="50">
        <v>2706422</v>
      </c>
      <c r="AG92" s="51"/>
      <c r="AH92" s="51"/>
      <c r="AI92" s="50">
        <f t="shared" si="26"/>
        <v>0</v>
      </c>
    </row>
    <row r="93" spans="1:35" ht="18.75" customHeight="1">
      <c r="A93" s="74" t="str">
        <f>Controles!$B$2</f>
        <v>ES</v>
      </c>
      <c r="B93" s="74">
        <f>Controles!$C$2</f>
        <v>7</v>
      </c>
      <c r="C93" s="75" t="s">
        <v>5391</v>
      </c>
      <c r="D93" s="76"/>
      <c r="E93" s="76"/>
      <c r="F93" s="77"/>
      <c r="G93" s="77"/>
      <c r="H93" s="78">
        <f t="shared" si="15"/>
        <v>0</v>
      </c>
      <c r="I93" s="77"/>
      <c r="J93" s="77"/>
      <c r="K93" s="77"/>
      <c r="L93" s="77"/>
      <c r="M93" s="77"/>
      <c r="N93" s="75">
        <f t="shared" si="16"/>
        <v>0</v>
      </c>
      <c r="O93" s="75">
        <f t="shared" si="17"/>
        <v>0</v>
      </c>
      <c r="P93" s="75">
        <f t="shared" si="18"/>
        <v>0</v>
      </c>
      <c r="Q93" s="75">
        <f t="shared" si="19"/>
        <v>0</v>
      </c>
      <c r="R93" s="75">
        <f t="shared" si="20"/>
        <v>0</v>
      </c>
      <c r="S93" s="75">
        <f t="shared" si="21"/>
        <v>0</v>
      </c>
      <c r="T93" s="75">
        <f t="shared" si="22"/>
        <v>0</v>
      </c>
      <c r="U93" s="75">
        <f t="shared" si="23"/>
        <v>0</v>
      </c>
      <c r="V93" s="61">
        <f t="shared" si="27"/>
        <v>0</v>
      </c>
      <c r="W93" s="75" t="str">
        <f t="shared" si="24"/>
        <v>NÃO</v>
      </c>
      <c r="AC93" s="49">
        <f t="shared" si="25"/>
        <v>0</v>
      </c>
      <c r="AD93" s="50" t="s">
        <v>32</v>
      </c>
      <c r="AE93" s="50" t="s">
        <v>1651</v>
      </c>
      <c r="AF93" s="50">
        <v>2706448</v>
      </c>
      <c r="AG93" s="51"/>
      <c r="AH93" s="51"/>
      <c r="AI93" s="50">
        <f t="shared" si="26"/>
        <v>0</v>
      </c>
    </row>
    <row r="94" spans="1:35" ht="18.75" customHeight="1">
      <c r="A94" s="74" t="str">
        <f>Controles!$B$2</f>
        <v>ES</v>
      </c>
      <c r="B94" s="74">
        <f>Controles!$C$2</f>
        <v>7</v>
      </c>
      <c r="C94" s="75" t="s">
        <v>5391</v>
      </c>
      <c r="D94" s="76"/>
      <c r="E94" s="76"/>
      <c r="F94" s="77"/>
      <c r="G94" s="77"/>
      <c r="H94" s="78">
        <f t="shared" si="15"/>
        <v>0</v>
      </c>
      <c r="I94" s="77"/>
      <c r="J94" s="77"/>
      <c r="K94" s="77"/>
      <c r="L94" s="77"/>
      <c r="M94" s="77"/>
      <c r="N94" s="75">
        <f t="shared" si="16"/>
        <v>0</v>
      </c>
      <c r="O94" s="75">
        <f t="shared" si="17"/>
        <v>0</v>
      </c>
      <c r="P94" s="75">
        <f t="shared" si="18"/>
        <v>0</v>
      </c>
      <c r="Q94" s="75">
        <f t="shared" si="19"/>
        <v>0</v>
      </c>
      <c r="R94" s="75">
        <f t="shared" si="20"/>
        <v>0</v>
      </c>
      <c r="S94" s="75">
        <f t="shared" si="21"/>
        <v>0</v>
      </c>
      <c r="T94" s="75">
        <f t="shared" si="22"/>
        <v>0</v>
      </c>
      <c r="U94" s="75">
        <f t="shared" si="23"/>
        <v>0</v>
      </c>
      <c r="V94" s="61">
        <f t="shared" si="27"/>
        <v>0</v>
      </c>
      <c r="W94" s="75" t="str">
        <f t="shared" si="24"/>
        <v>NÃO</v>
      </c>
      <c r="AC94" s="49">
        <f t="shared" si="25"/>
        <v>0</v>
      </c>
      <c r="AD94" s="50" t="s">
        <v>32</v>
      </c>
      <c r="AE94" s="50" t="s">
        <v>1671</v>
      </c>
      <c r="AF94" s="50">
        <v>2706505</v>
      </c>
      <c r="AG94" s="51"/>
      <c r="AH94" s="51"/>
      <c r="AI94" s="50">
        <f t="shared" si="26"/>
        <v>0</v>
      </c>
    </row>
    <row r="95" spans="1:35" ht="18.75" customHeight="1">
      <c r="A95" s="74" t="str">
        <f>Controles!$B$2</f>
        <v>ES</v>
      </c>
      <c r="B95" s="74">
        <f>Controles!$C$2</f>
        <v>7</v>
      </c>
      <c r="C95" s="75" t="s">
        <v>5391</v>
      </c>
      <c r="D95" s="76"/>
      <c r="E95" s="76"/>
      <c r="F95" s="77"/>
      <c r="G95" s="77"/>
      <c r="H95" s="78">
        <f t="shared" si="15"/>
        <v>0</v>
      </c>
      <c r="I95" s="77"/>
      <c r="J95" s="77"/>
      <c r="K95" s="77"/>
      <c r="L95" s="77"/>
      <c r="M95" s="77"/>
      <c r="N95" s="75">
        <f t="shared" si="16"/>
        <v>0</v>
      </c>
      <c r="O95" s="75">
        <f t="shared" si="17"/>
        <v>0</v>
      </c>
      <c r="P95" s="75">
        <f t="shared" si="18"/>
        <v>0</v>
      </c>
      <c r="Q95" s="75">
        <f t="shared" si="19"/>
        <v>0</v>
      </c>
      <c r="R95" s="75">
        <f t="shared" si="20"/>
        <v>0</v>
      </c>
      <c r="S95" s="75">
        <f t="shared" si="21"/>
        <v>0</v>
      </c>
      <c r="T95" s="75">
        <f t="shared" si="22"/>
        <v>0</v>
      </c>
      <c r="U95" s="75">
        <f t="shared" si="23"/>
        <v>0</v>
      </c>
      <c r="V95" s="61">
        <f t="shared" si="27"/>
        <v>0</v>
      </c>
      <c r="W95" s="75" t="str">
        <f t="shared" si="24"/>
        <v>NÃO</v>
      </c>
      <c r="AC95" s="49">
        <f t="shared" si="25"/>
        <v>0</v>
      </c>
      <c r="AD95" s="50" t="s">
        <v>32</v>
      </c>
      <c r="AE95" s="50" t="s">
        <v>1692</v>
      </c>
      <c r="AF95" s="50">
        <v>2706604</v>
      </c>
      <c r="AG95" s="51"/>
      <c r="AH95" s="51"/>
      <c r="AI95" s="50">
        <f t="shared" si="26"/>
        <v>0</v>
      </c>
    </row>
    <row r="96" spans="1:35" ht="18.75" customHeight="1">
      <c r="A96" s="74" t="str">
        <f>Controles!$B$2</f>
        <v>ES</v>
      </c>
      <c r="B96" s="74">
        <f>Controles!$C$2</f>
        <v>7</v>
      </c>
      <c r="C96" s="75" t="s">
        <v>5391</v>
      </c>
      <c r="D96" s="76"/>
      <c r="E96" s="76"/>
      <c r="F96" s="77"/>
      <c r="G96" s="77"/>
      <c r="H96" s="78">
        <f t="shared" si="15"/>
        <v>0</v>
      </c>
      <c r="I96" s="77"/>
      <c r="J96" s="77"/>
      <c r="K96" s="77"/>
      <c r="L96" s="77"/>
      <c r="M96" s="77"/>
      <c r="N96" s="75">
        <f t="shared" si="16"/>
        <v>0</v>
      </c>
      <c r="O96" s="75">
        <f t="shared" si="17"/>
        <v>0</v>
      </c>
      <c r="P96" s="75">
        <f t="shared" si="18"/>
        <v>0</v>
      </c>
      <c r="Q96" s="75">
        <f t="shared" si="19"/>
        <v>0</v>
      </c>
      <c r="R96" s="75">
        <f t="shared" si="20"/>
        <v>0</v>
      </c>
      <c r="S96" s="75">
        <f t="shared" si="21"/>
        <v>0</v>
      </c>
      <c r="T96" s="75">
        <f t="shared" si="22"/>
        <v>0</v>
      </c>
      <c r="U96" s="75">
        <f t="shared" si="23"/>
        <v>0</v>
      </c>
      <c r="V96" s="61">
        <f t="shared" si="27"/>
        <v>0</v>
      </c>
      <c r="W96" s="75" t="str">
        <f t="shared" si="24"/>
        <v>NÃO</v>
      </c>
      <c r="AC96" s="49">
        <f t="shared" si="25"/>
        <v>0</v>
      </c>
      <c r="AD96" s="50" t="s">
        <v>32</v>
      </c>
      <c r="AE96" s="50" t="s">
        <v>1712</v>
      </c>
      <c r="AF96" s="50">
        <v>2706703</v>
      </c>
      <c r="AG96" s="51"/>
      <c r="AH96" s="51"/>
      <c r="AI96" s="50">
        <f t="shared" si="26"/>
        <v>0</v>
      </c>
    </row>
    <row r="97" spans="1:35" ht="18.75" customHeight="1">
      <c r="A97" s="74" t="str">
        <f>Controles!$B$2</f>
        <v>ES</v>
      </c>
      <c r="B97" s="74">
        <f>Controles!$C$2</f>
        <v>7</v>
      </c>
      <c r="C97" s="75" t="s">
        <v>5391</v>
      </c>
      <c r="D97" s="76"/>
      <c r="E97" s="76"/>
      <c r="F97" s="77"/>
      <c r="G97" s="77"/>
      <c r="H97" s="78">
        <f t="shared" si="15"/>
        <v>0</v>
      </c>
      <c r="I97" s="77"/>
      <c r="J97" s="77"/>
      <c r="K97" s="77"/>
      <c r="L97" s="77"/>
      <c r="M97" s="77"/>
      <c r="N97" s="75">
        <f t="shared" si="16"/>
        <v>0</v>
      </c>
      <c r="O97" s="75">
        <f t="shared" si="17"/>
        <v>0</v>
      </c>
      <c r="P97" s="75">
        <f t="shared" si="18"/>
        <v>0</v>
      </c>
      <c r="Q97" s="75">
        <f t="shared" si="19"/>
        <v>0</v>
      </c>
      <c r="R97" s="75">
        <f t="shared" si="20"/>
        <v>0</v>
      </c>
      <c r="S97" s="75">
        <f t="shared" si="21"/>
        <v>0</v>
      </c>
      <c r="T97" s="75">
        <f t="shared" si="22"/>
        <v>0</v>
      </c>
      <c r="U97" s="75">
        <f t="shared" si="23"/>
        <v>0</v>
      </c>
      <c r="V97" s="61">
        <f t="shared" si="27"/>
        <v>0</v>
      </c>
      <c r="W97" s="75" t="str">
        <f t="shared" si="24"/>
        <v>NÃO</v>
      </c>
      <c r="AC97" s="49">
        <f t="shared" si="25"/>
        <v>0</v>
      </c>
      <c r="AD97" s="50" t="s">
        <v>32</v>
      </c>
      <c r="AE97" s="50" t="s">
        <v>1733</v>
      </c>
      <c r="AF97" s="50">
        <v>2706802</v>
      </c>
      <c r="AG97" s="51"/>
      <c r="AH97" s="51"/>
      <c r="AI97" s="50">
        <f t="shared" si="26"/>
        <v>0</v>
      </c>
    </row>
    <row r="98" spans="1:35" ht="18.75" customHeight="1">
      <c r="A98" s="74" t="str">
        <f>Controles!$B$2</f>
        <v>ES</v>
      </c>
      <c r="B98" s="74">
        <f>Controles!$C$2</f>
        <v>7</v>
      </c>
      <c r="C98" s="75" t="s">
        <v>5391</v>
      </c>
      <c r="D98" s="76"/>
      <c r="E98" s="76"/>
      <c r="F98" s="77"/>
      <c r="G98" s="77"/>
      <c r="H98" s="78">
        <f t="shared" si="15"/>
        <v>0</v>
      </c>
      <c r="I98" s="77"/>
      <c r="J98" s="77"/>
      <c r="K98" s="77"/>
      <c r="L98" s="77"/>
      <c r="M98" s="77"/>
      <c r="N98" s="75">
        <f t="shared" si="16"/>
        <v>0</v>
      </c>
      <c r="O98" s="75">
        <f t="shared" si="17"/>
        <v>0</v>
      </c>
      <c r="P98" s="75">
        <f t="shared" si="18"/>
        <v>0</v>
      </c>
      <c r="Q98" s="75">
        <f t="shared" si="19"/>
        <v>0</v>
      </c>
      <c r="R98" s="75">
        <f t="shared" si="20"/>
        <v>0</v>
      </c>
      <c r="S98" s="75">
        <f t="shared" si="21"/>
        <v>0</v>
      </c>
      <c r="T98" s="75">
        <f t="shared" si="22"/>
        <v>0</v>
      </c>
      <c r="U98" s="75">
        <f t="shared" si="23"/>
        <v>0</v>
      </c>
      <c r="V98" s="61">
        <f t="shared" si="27"/>
        <v>0</v>
      </c>
      <c r="W98" s="75" t="str">
        <f t="shared" si="24"/>
        <v>NÃO</v>
      </c>
      <c r="AC98" s="49">
        <f t="shared" si="25"/>
        <v>0</v>
      </c>
      <c r="AD98" s="50" t="s">
        <v>32</v>
      </c>
      <c r="AE98" s="50" t="s">
        <v>1754</v>
      </c>
      <c r="AF98" s="50">
        <v>2706901</v>
      </c>
      <c r="AG98" s="51"/>
      <c r="AH98" s="51"/>
      <c r="AI98" s="50">
        <f t="shared" si="26"/>
        <v>0</v>
      </c>
    </row>
    <row r="99" spans="1:35" ht="18.75" customHeight="1">
      <c r="A99" s="74" t="str">
        <f>Controles!$B$2</f>
        <v>ES</v>
      </c>
      <c r="B99" s="74">
        <f>Controles!$C$2</f>
        <v>7</v>
      </c>
      <c r="C99" s="75" t="s">
        <v>5391</v>
      </c>
      <c r="D99" s="76"/>
      <c r="E99" s="76"/>
      <c r="F99" s="77"/>
      <c r="G99" s="77"/>
      <c r="H99" s="78">
        <f t="shared" si="15"/>
        <v>0</v>
      </c>
      <c r="I99" s="77"/>
      <c r="J99" s="77"/>
      <c r="K99" s="77"/>
      <c r="L99" s="77"/>
      <c r="M99" s="77"/>
      <c r="N99" s="75">
        <f t="shared" si="16"/>
        <v>0</v>
      </c>
      <c r="O99" s="75">
        <f t="shared" si="17"/>
        <v>0</v>
      </c>
      <c r="P99" s="75">
        <f t="shared" si="18"/>
        <v>0</v>
      </c>
      <c r="Q99" s="75">
        <f t="shared" si="19"/>
        <v>0</v>
      </c>
      <c r="R99" s="75">
        <f t="shared" si="20"/>
        <v>0</v>
      </c>
      <c r="S99" s="75">
        <f t="shared" si="21"/>
        <v>0</v>
      </c>
      <c r="T99" s="75">
        <f t="shared" si="22"/>
        <v>0</v>
      </c>
      <c r="U99" s="75">
        <f t="shared" si="23"/>
        <v>0</v>
      </c>
      <c r="V99" s="61">
        <f t="shared" si="27"/>
        <v>0</v>
      </c>
      <c r="W99" s="75" t="str">
        <f t="shared" si="24"/>
        <v>NÃO</v>
      </c>
      <c r="AC99" s="49">
        <f t="shared" si="25"/>
        <v>0</v>
      </c>
      <c r="AD99" s="50" t="s">
        <v>32</v>
      </c>
      <c r="AE99" s="50" t="s">
        <v>1774</v>
      </c>
      <c r="AF99" s="50">
        <v>2707008</v>
      </c>
      <c r="AG99" s="51"/>
      <c r="AH99" s="51"/>
      <c r="AI99" s="50">
        <f t="shared" si="26"/>
        <v>0</v>
      </c>
    </row>
    <row r="100" spans="1:35" ht="18.75" customHeight="1">
      <c r="A100" s="74" t="str">
        <f>Controles!$B$2</f>
        <v>ES</v>
      </c>
      <c r="B100" s="74">
        <f>Controles!$C$2</f>
        <v>7</v>
      </c>
      <c r="C100" s="75" t="s">
        <v>5391</v>
      </c>
      <c r="D100" s="76"/>
      <c r="E100" s="76"/>
      <c r="F100" s="77"/>
      <c r="G100" s="77"/>
      <c r="H100" s="78">
        <f t="shared" si="15"/>
        <v>0</v>
      </c>
      <c r="I100" s="77"/>
      <c r="J100" s="77"/>
      <c r="K100" s="77"/>
      <c r="L100" s="77"/>
      <c r="M100" s="77"/>
      <c r="N100" s="75">
        <f t="shared" si="16"/>
        <v>0</v>
      </c>
      <c r="O100" s="75">
        <f t="shared" si="17"/>
        <v>0</v>
      </c>
      <c r="P100" s="75">
        <f t="shared" si="18"/>
        <v>0</v>
      </c>
      <c r="Q100" s="75">
        <f t="shared" si="19"/>
        <v>0</v>
      </c>
      <c r="R100" s="75">
        <f t="shared" si="20"/>
        <v>0</v>
      </c>
      <c r="S100" s="75">
        <f t="shared" si="21"/>
        <v>0</v>
      </c>
      <c r="T100" s="75">
        <f t="shared" si="22"/>
        <v>0</v>
      </c>
      <c r="U100" s="75">
        <f t="shared" si="23"/>
        <v>0</v>
      </c>
      <c r="V100" s="61">
        <f t="shared" si="27"/>
        <v>0</v>
      </c>
      <c r="W100" s="75" t="str">
        <f t="shared" si="24"/>
        <v>NÃO</v>
      </c>
      <c r="AC100" s="49">
        <f t="shared" si="25"/>
        <v>0</v>
      </c>
      <c r="AD100" s="50" t="s">
        <v>32</v>
      </c>
      <c r="AE100" s="50" t="s">
        <v>1793</v>
      </c>
      <c r="AF100" s="50">
        <v>2707107</v>
      </c>
      <c r="AG100" s="51"/>
      <c r="AH100" s="51"/>
      <c r="AI100" s="50">
        <f t="shared" si="26"/>
        <v>0</v>
      </c>
    </row>
    <row r="101" spans="1:35" ht="18.75" customHeight="1">
      <c r="A101" s="74" t="str">
        <f>Controles!$B$2</f>
        <v>ES</v>
      </c>
      <c r="B101" s="74">
        <f>Controles!$C$2</f>
        <v>7</v>
      </c>
      <c r="C101" s="75" t="s">
        <v>5391</v>
      </c>
      <c r="D101" s="76"/>
      <c r="E101" s="76"/>
      <c r="F101" s="77"/>
      <c r="G101" s="77"/>
      <c r="H101" s="78">
        <f t="shared" si="15"/>
        <v>0</v>
      </c>
      <c r="I101" s="77"/>
      <c r="J101" s="77"/>
      <c r="K101" s="77"/>
      <c r="L101" s="77"/>
      <c r="M101" s="77"/>
      <c r="N101" s="75">
        <f t="shared" si="16"/>
        <v>0</v>
      </c>
      <c r="O101" s="75">
        <f t="shared" si="17"/>
        <v>0</v>
      </c>
      <c r="P101" s="75">
        <f t="shared" si="18"/>
        <v>0</v>
      </c>
      <c r="Q101" s="75">
        <f t="shared" si="19"/>
        <v>0</v>
      </c>
      <c r="R101" s="75">
        <f t="shared" si="20"/>
        <v>0</v>
      </c>
      <c r="S101" s="75">
        <f t="shared" si="21"/>
        <v>0</v>
      </c>
      <c r="T101" s="75">
        <f t="shared" si="22"/>
        <v>0</v>
      </c>
      <c r="U101" s="75">
        <f t="shared" si="23"/>
        <v>0</v>
      </c>
      <c r="V101" s="61">
        <f t="shared" si="27"/>
        <v>0</v>
      </c>
      <c r="W101" s="75" t="str">
        <f t="shared" si="24"/>
        <v>NÃO</v>
      </c>
      <c r="AC101" s="49">
        <f t="shared" si="25"/>
        <v>0</v>
      </c>
      <c r="AD101" s="50" t="s">
        <v>32</v>
      </c>
      <c r="AE101" s="50" t="s">
        <v>1812</v>
      </c>
      <c r="AF101" s="50">
        <v>2707206</v>
      </c>
      <c r="AG101" s="51"/>
      <c r="AH101" s="51"/>
      <c r="AI101" s="50">
        <f t="shared" si="26"/>
        <v>0</v>
      </c>
    </row>
    <row r="102" spans="1:35" ht="18.75" customHeight="1">
      <c r="A102" s="74" t="str">
        <f>Controles!$B$2</f>
        <v>ES</v>
      </c>
      <c r="B102" s="74">
        <f>Controles!$C$2</f>
        <v>7</v>
      </c>
      <c r="C102" s="75" t="s">
        <v>5391</v>
      </c>
      <c r="D102" s="76"/>
      <c r="E102" s="76"/>
      <c r="F102" s="77"/>
      <c r="G102" s="77"/>
      <c r="H102" s="78">
        <f t="shared" si="15"/>
        <v>0</v>
      </c>
      <c r="I102" s="77"/>
      <c r="J102" s="77"/>
      <c r="K102" s="77"/>
      <c r="L102" s="77"/>
      <c r="M102" s="77"/>
      <c r="N102" s="75">
        <f t="shared" si="16"/>
        <v>0</v>
      </c>
      <c r="O102" s="75">
        <f t="shared" si="17"/>
        <v>0</v>
      </c>
      <c r="P102" s="75">
        <f t="shared" si="18"/>
        <v>0</v>
      </c>
      <c r="Q102" s="75">
        <f t="shared" si="19"/>
        <v>0</v>
      </c>
      <c r="R102" s="75">
        <f t="shared" si="20"/>
        <v>0</v>
      </c>
      <c r="S102" s="75">
        <f t="shared" si="21"/>
        <v>0</v>
      </c>
      <c r="T102" s="75">
        <f t="shared" si="22"/>
        <v>0</v>
      </c>
      <c r="U102" s="75">
        <f t="shared" si="23"/>
        <v>0</v>
      </c>
      <c r="V102" s="61">
        <f t="shared" si="27"/>
        <v>0</v>
      </c>
      <c r="W102" s="75" t="str">
        <f t="shared" si="24"/>
        <v>NÃO</v>
      </c>
      <c r="AC102" s="49">
        <f t="shared" si="25"/>
        <v>0</v>
      </c>
      <c r="AD102" s="50" t="s">
        <v>32</v>
      </c>
      <c r="AE102" s="50" t="s">
        <v>1831</v>
      </c>
      <c r="AF102" s="50">
        <v>2707305</v>
      </c>
      <c r="AG102" s="51"/>
      <c r="AH102" s="51"/>
      <c r="AI102" s="50">
        <f t="shared" si="26"/>
        <v>0</v>
      </c>
    </row>
    <row r="103" spans="1:35" ht="18.75" customHeight="1">
      <c r="A103" s="74" t="str">
        <f>Controles!$B$2</f>
        <v>ES</v>
      </c>
      <c r="B103" s="74">
        <f>Controles!$C$2</f>
        <v>7</v>
      </c>
      <c r="C103" s="75" t="s">
        <v>5391</v>
      </c>
      <c r="D103" s="76"/>
      <c r="E103" s="76"/>
      <c r="F103" s="77"/>
      <c r="G103" s="77"/>
      <c r="H103" s="78">
        <f t="shared" si="15"/>
        <v>0</v>
      </c>
      <c r="I103" s="77"/>
      <c r="J103" s="77"/>
      <c r="K103" s="77"/>
      <c r="L103" s="77"/>
      <c r="M103" s="77"/>
      <c r="N103" s="75">
        <f t="shared" si="16"/>
        <v>0</v>
      </c>
      <c r="O103" s="75">
        <f t="shared" si="17"/>
        <v>0</v>
      </c>
      <c r="P103" s="75">
        <f t="shared" si="18"/>
        <v>0</v>
      </c>
      <c r="Q103" s="75">
        <f t="shared" si="19"/>
        <v>0</v>
      </c>
      <c r="R103" s="75">
        <f t="shared" si="20"/>
        <v>0</v>
      </c>
      <c r="S103" s="75">
        <f t="shared" si="21"/>
        <v>0</v>
      </c>
      <c r="T103" s="75">
        <f t="shared" si="22"/>
        <v>0</v>
      </c>
      <c r="U103" s="75">
        <f t="shared" si="23"/>
        <v>0</v>
      </c>
      <c r="V103" s="61">
        <f t="shared" si="27"/>
        <v>0</v>
      </c>
      <c r="W103" s="75" t="str">
        <f t="shared" si="24"/>
        <v>NÃO</v>
      </c>
      <c r="AC103" s="49">
        <f t="shared" si="25"/>
        <v>0</v>
      </c>
      <c r="AD103" s="50" t="s">
        <v>32</v>
      </c>
      <c r="AE103" s="50" t="s">
        <v>1849</v>
      </c>
      <c r="AF103" s="50">
        <v>2707404</v>
      </c>
      <c r="AG103" s="51"/>
      <c r="AH103" s="51"/>
      <c r="AI103" s="50">
        <f t="shared" si="26"/>
        <v>0</v>
      </c>
    </row>
    <row r="104" spans="1:35" ht="18.75" customHeight="1">
      <c r="A104" s="74" t="str">
        <f>Controles!$B$2</f>
        <v>ES</v>
      </c>
      <c r="B104" s="74">
        <f>Controles!$C$2</f>
        <v>7</v>
      </c>
      <c r="C104" s="75" t="s">
        <v>5391</v>
      </c>
      <c r="D104" s="76"/>
      <c r="E104" s="76"/>
      <c r="F104" s="77"/>
      <c r="G104" s="77"/>
      <c r="H104" s="78">
        <f t="shared" si="15"/>
        <v>0</v>
      </c>
      <c r="I104" s="77"/>
      <c r="J104" s="77"/>
      <c r="K104" s="77"/>
      <c r="L104" s="77"/>
      <c r="M104" s="77"/>
      <c r="N104" s="75">
        <f t="shared" si="16"/>
        <v>0</v>
      </c>
      <c r="O104" s="75">
        <f t="shared" si="17"/>
        <v>0</v>
      </c>
      <c r="P104" s="75">
        <f t="shared" si="18"/>
        <v>0</v>
      </c>
      <c r="Q104" s="75">
        <f t="shared" si="19"/>
        <v>0</v>
      </c>
      <c r="R104" s="75">
        <f t="shared" si="20"/>
        <v>0</v>
      </c>
      <c r="S104" s="75">
        <f t="shared" si="21"/>
        <v>0</v>
      </c>
      <c r="T104" s="75">
        <f t="shared" si="22"/>
        <v>0</v>
      </c>
      <c r="U104" s="75">
        <f t="shared" si="23"/>
        <v>0</v>
      </c>
      <c r="V104" s="61">
        <f t="shared" si="27"/>
        <v>0</v>
      </c>
      <c r="W104" s="75" t="str">
        <f t="shared" si="24"/>
        <v>NÃO</v>
      </c>
      <c r="AC104" s="49">
        <f t="shared" si="25"/>
        <v>0</v>
      </c>
      <c r="AD104" s="50" t="s">
        <v>32</v>
      </c>
      <c r="AE104" s="50" t="s">
        <v>1867</v>
      </c>
      <c r="AF104" s="50">
        <v>2707503</v>
      </c>
      <c r="AG104" s="51"/>
      <c r="AH104" s="51"/>
      <c r="AI104" s="50">
        <f t="shared" si="26"/>
        <v>0</v>
      </c>
    </row>
    <row r="105" spans="1:35" ht="18.75" customHeight="1">
      <c r="A105" s="74" t="str">
        <f>Controles!$B$2</f>
        <v>ES</v>
      </c>
      <c r="B105" s="74">
        <f>Controles!$C$2</f>
        <v>7</v>
      </c>
      <c r="C105" s="75" t="s">
        <v>5391</v>
      </c>
      <c r="D105" s="76"/>
      <c r="E105" s="76"/>
      <c r="F105" s="77"/>
      <c r="G105" s="77"/>
      <c r="H105" s="78">
        <f t="shared" si="15"/>
        <v>0</v>
      </c>
      <c r="I105" s="77"/>
      <c r="J105" s="77"/>
      <c r="K105" s="77"/>
      <c r="L105" s="77"/>
      <c r="M105" s="77"/>
      <c r="N105" s="75">
        <f t="shared" si="16"/>
        <v>0</v>
      </c>
      <c r="O105" s="75">
        <f t="shared" si="17"/>
        <v>0</v>
      </c>
      <c r="P105" s="75">
        <f t="shared" si="18"/>
        <v>0</v>
      </c>
      <c r="Q105" s="75">
        <f t="shared" si="19"/>
        <v>0</v>
      </c>
      <c r="R105" s="75">
        <f t="shared" si="20"/>
        <v>0</v>
      </c>
      <c r="S105" s="75">
        <f t="shared" si="21"/>
        <v>0</v>
      </c>
      <c r="T105" s="75">
        <f t="shared" si="22"/>
        <v>0</v>
      </c>
      <c r="U105" s="75">
        <f t="shared" si="23"/>
        <v>0</v>
      </c>
      <c r="V105" s="61">
        <f t="shared" si="27"/>
        <v>0</v>
      </c>
      <c r="W105" s="75" t="str">
        <f t="shared" si="24"/>
        <v>NÃO</v>
      </c>
      <c r="AC105" s="49">
        <f t="shared" si="25"/>
        <v>0</v>
      </c>
      <c r="AD105" s="50" t="s">
        <v>32</v>
      </c>
      <c r="AE105" s="50" t="s">
        <v>1884</v>
      </c>
      <c r="AF105" s="50">
        <v>2707602</v>
      </c>
      <c r="AG105" s="51"/>
      <c r="AH105" s="51"/>
      <c r="AI105" s="50">
        <f t="shared" si="26"/>
        <v>0</v>
      </c>
    </row>
    <row r="106" spans="1:35" ht="18.75" customHeight="1">
      <c r="A106" s="74" t="str">
        <f>Controles!$B$2</f>
        <v>ES</v>
      </c>
      <c r="B106" s="74">
        <f>Controles!$C$2</f>
        <v>7</v>
      </c>
      <c r="C106" s="75" t="s">
        <v>5391</v>
      </c>
      <c r="D106" s="76"/>
      <c r="E106" s="76"/>
      <c r="F106" s="77"/>
      <c r="G106" s="77"/>
      <c r="H106" s="78">
        <f t="shared" si="15"/>
        <v>0</v>
      </c>
      <c r="I106" s="77"/>
      <c r="J106" s="77"/>
      <c r="K106" s="77"/>
      <c r="L106" s="77"/>
      <c r="M106" s="77"/>
      <c r="N106" s="75">
        <f t="shared" si="16"/>
        <v>0</v>
      </c>
      <c r="O106" s="75">
        <f t="shared" si="17"/>
        <v>0</v>
      </c>
      <c r="P106" s="75">
        <f t="shared" si="18"/>
        <v>0</v>
      </c>
      <c r="Q106" s="75">
        <f t="shared" si="19"/>
        <v>0</v>
      </c>
      <c r="R106" s="75">
        <f t="shared" si="20"/>
        <v>0</v>
      </c>
      <c r="S106" s="75">
        <f t="shared" si="21"/>
        <v>0</v>
      </c>
      <c r="T106" s="75">
        <f t="shared" si="22"/>
        <v>0</v>
      </c>
      <c r="U106" s="75">
        <f t="shared" si="23"/>
        <v>0</v>
      </c>
      <c r="V106" s="61">
        <f t="shared" si="27"/>
        <v>0</v>
      </c>
      <c r="W106" s="75" t="str">
        <f t="shared" si="24"/>
        <v>NÃO</v>
      </c>
      <c r="AC106" s="49">
        <f t="shared" si="25"/>
        <v>0</v>
      </c>
      <c r="AD106" s="50" t="s">
        <v>32</v>
      </c>
      <c r="AE106" s="50" t="s">
        <v>1901</v>
      </c>
      <c r="AF106" s="50">
        <v>2707701</v>
      </c>
      <c r="AG106" s="51"/>
      <c r="AH106" s="51"/>
      <c r="AI106" s="50">
        <f t="shared" si="26"/>
        <v>0</v>
      </c>
    </row>
    <row r="107" spans="1:35" ht="18.75" customHeight="1">
      <c r="A107" s="74" t="str">
        <f>Controles!$B$2</f>
        <v>ES</v>
      </c>
      <c r="B107" s="74">
        <f>Controles!$C$2</f>
        <v>7</v>
      </c>
      <c r="C107" s="75" t="s">
        <v>5391</v>
      </c>
      <c r="D107" s="76"/>
      <c r="E107" s="76"/>
      <c r="F107" s="77"/>
      <c r="G107" s="77"/>
      <c r="H107" s="78">
        <f t="shared" si="15"/>
        <v>0</v>
      </c>
      <c r="I107" s="77"/>
      <c r="J107" s="77"/>
      <c r="K107" s="77"/>
      <c r="L107" s="77"/>
      <c r="M107" s="77"/>
      <c r="N107" s="75">
        <f t="shared" si="16"/>
        <v>0</v>
      </c>
      <c r="O107" s="75">
        <f t="shared" si="17"/>
        <v>0</v>
      </c>
      <c r="P107" s="75">
        <f t="shared" si="18"/>
        <v>0</v>
      </c>
      <c r="Q107" s="75">
        <f t="shared" si="19"/>
        <v>0</v>
      </c>
      <c r="R107" s="75">
        <f t="shared" si="20"/>
        <v>0</v>
      </c>
      <c r="S107" s="75">
        <f t="shared" si="21"/>
        <v>0</v>
      </c>
      <c r="T107" s="75">
        <f t="shared" si="22"/>
        <v>0</v>
      </c>
      <c r="U107" s="75">
        <f t="shared" si="23"/>
        <v>0</v>
      </c>
      <c r="V107" s="61">
        <f t="shared" si="27"/>
        <v>0</v>
      </c>
      <c r="W107" s="75" t="str">
        <f t="shared" si="24"/>
        <v>NÃO</v>
      </c>
      <c r="AC107" s="49">
        <f t="shared" si="25"/>
        <v>0</v>
      </c>
      <c r="AD107" s="50" t="s">
        <v>32</v>
      </c>
      <c r="AE107" s="50" t="s">
        <v>1918</v>
      </c>
      <c r="AF107" s="50">
        <v>2707800</v>
      </c>
      <c r="AG107" s="51"/>
      <c r="AH107" s="51"/>
      <c r="AI107" s="50">
        <f t="shared" si="26"/>
        <v>0</v>
      </c>
    </row>
    <row r="108" spans="1:35" ht="18.75" customHeight="1">
      <c r="A108" s="74" t="str">
        <f>Controles!$B$2</f>
        <v>ES</v>
      </c>
      <c r="B108" s="74">
        <f>Controles!$C$2</f>
        <v>7</v>
      </c>
      <c r="C108" s="75" t="s">
        <v>5391</v>
      </c>
      <c r="D108" s="76"/>
      <c r="E108" s="76"/>
      <c r="F108" s="77"/>
      <c r="G108" s="77"/>
      <c r="H108" s="78">
        <f t="shared" si="15"/>
        <v>0</v>
      </c>
      <c r="I108" s="77"/>
      <c r="J108" s="77"/>
      <c r="K108" s="77"/>
      <c r="L108" s="77"/>
      <c r="M108" s="77"/>
      <c r="N108" s="75">
        <f t="shared" si="16"/>
        <v>0</v>
      </c>
      <c r="O108" s="75">
        <f t="shared" si="17"/>
        <v>0</v>
      </c>
      <c r="P108" s="75">
        <f t="shared" si="18"/>
        <v>0</v>
      </c>
      <c r="Q108" s="75">
        <f t="shared" si="19"/>
        <v>0</v>
      </c>
      <c r="R108" s="75">
        <f t="shared" si="20"/>
        <v>0</v>
      </c>
      <c r="S108" s="75">
        <f t="shared" si="21"/>
        <v>0</v>
      </c>
      <c r="T108" s="75">
        <f t="shared" si="22"/>
        <v>0</v>
      </c>
      <c r="U108" s="75">
        <f t="shared" si="23"/>
        <v>0</v>
      </c>
      <c r="V108" s="61">
        <f t="shared" si="27"/>
        <v>0</v>
      </c>
      <c r="W108" s="75" t="str">
        <f t="shared" si="24"/>
        <v>NÃO</v>
      </c>
      <c r="AC108" s="49">
        <f t="shared" si="25"/>
        <v>0</v>
      </c>
      <c r="AD108" s="50" t="s">
        <v>32</v>
      </c>
      <c r="AE108" s="50" t="s">
        <v>1935</v>
      </c>
      <c r="AF108" s="50">
        <v>2707909</v>
      </c>
      <c r="AG108" s="51"/>
      <c r="AH108" s="51"/>
      <c r="AI108" s="50">
        <f t="shared" si="26"/>
        <v>0</v>
      </c>
    </row>
    <row r="109" spans="1:35" ht="18.75" customHeight="1">
      <c r="A109" s="74" t="str">
        <f>Controles!$B$2</f>
        <v>ES</v>
      </c>
      <c r="B109" s="74">
        <f>Controles!$C$2</f>
        <v>7</v>
      </c>
      <c r="C109" s="75" t="s">
        <v>5391</v>
      </c>
      <c r="D109" s="76"/>
      <c r="E109" s="76"/>
      <c r="F109" s="77"/>
      <c r="G109" s="77"/>
      <c r="H109" s="78">
        <f t="shared" si="15"/>
        <v>0</v>
      </c>
      <c r="I109" s="77"/>
      <c r="J109" s="77"/>
      <c r="K109" s="77"/>
      <c r="L109" s="77"/>
      <c r="M109" s="77"/>
      <c r="N109" s="75">
        <f t="shared" si="16"/>
        <v>0</v>
      </c>
      <c r="O109" s="75">
        <f t="shared" si="17"/>
        <v>0</v>
      </c>
      <c r="P109" s="75">
        <f t="shared" si="18"/>
        <v>0</v>
      </c>
      <c r="Q109" s="75">
        <f t="shared" si="19"/>
        <v>0</v>
      </c>
      <c r="R109" s="75">
        <f t="shared" si="20"/>
        <v>0</v>
      </c>
      <c r="S109" s="75">
        <f t="shared" si="21"/>
        <v>0</v>
      </c>
      <c r="T109" s="75">
        <f t="shared" si="22"/>
        <v>0</v>
      </c>
      <c r="U109" s="75">
        <f t="shared" si="23"/>
        <v>0</v>
      </c>
      <c r="V109" s="61">
        <f t="shared" si="27"/>
        <v>0</v>
      </c>
      <c r="W109" s="75" t="str">
        <f t="shared" si="24"/>
        <v>NÃO</v>
      </c>
      <c r="AC109" s="49">
        <f t="shared" si="25"/>
        <v>0</v>
      </c>
      <c r="AD109" s="50" t="s">
        <v>32</v>
      </c>
      <c r="AE109" s="50" t="s">
        <v>1951</v>
      </c>
      <c r="AF109" s="50">
        <v>2708006</v>
      </c>
      <c r="AG109" s="51"/>
      <c r="AH109" s="51"/>
      <c r="AI109" s="50">
        <f t="shared" si="26"/>
        <v>0</v>
      </c>
    </row>
    <row r="110" spans="1:35" ht="18.75" customHeight="1">
      <c r="A110" s="74" t="str">
        <f>Controles!$B$2</f>
        <v>ES</v>
      </c>
      <c r="B110" s="74">
        <f>Controles!$C$2</f>
        <v>7</v>
      </c>
      <c r="C110" s="75" t="s">
        <v>5391</v>
      </c>
      <c r="D110" s="76"/>
      <c r="E110" s="76"/>
      <c r="F110" s="77"/>
      <c r="G110" s="77"/>
      <c r="H110" s="78">
        <f t="shared" si="15"/>
        <v>0</v>
      </c>
      <c r="I110" s="77"/>
      <c r="J110" s="77"/>
      <c r="K110" s="77"/>
      <c r="L110" s="77"/>
      <c r="M110" s="77"/>
      <c r="N110" s="75">
        <f t="shared" si="16"/>
        <v>0</v>
      </c>
      <c r="O110" s="75">
        <f t="shared" si="17"/>
        <v>0</v>
      </c>
      <c r="P110" s="75">
        <f t="shared" si="18"/>
        <v>0</v>
      </c>
      <c r="Q110" s="75">
        <f t="shared" si="19"/>
        <v>0</v>
      </c>
      <c r="R110" s="75">
        <f t="shared" si="20"/>
        <v>0</v>
      </c>
      <c r="S110" s="75">
        <f t="shared" si="21"/>
        <v>0</v>
      </c>
      <c r="T110" s="75">
        <f t="shared" si="22"/>
        <v>0</v>
      </c>
      <c r="U110" s="75">
        <f t="shared" si="23"/>
        <v>0</v>
      </c>
      <c r="V110" s="61">
        <f t="shared" si="27"/>
        <v>0</v>
      </c>
      <c r="W110" s="75" t="str">
        <f t="shared" si="24"/>
        <v>NÃO</v>
      </c>
      <c r="AC110" s="49">
        <f t="shared" si="25"/>
        <v>0</v>
      </c>
      <c r="AD110" s="50" t="s">
        <v>32</v>
      </c>
      <c r="AE110" s="50" t="s">
        <v>1968</v>
      </c>
      <c r="AF110" s="50">
        <v>2708105</v>
      </c>
      <c r="AG110" s="51"/>
      <c r="AH110" s="51"/>
      <c r="AI110" s="50">
        <f t="shared" si="26"/>
        <v>0</v>
      </c>
    </row>
    <row r="111" spans="1:35" ht="18.75" customHeight="1">
      <c r="A111" s="74" t="str">
        <f>Controles!$B$2</f>
        <v>ES</v>
      </c>
      <c r="B111" s="74">
        <f>Controles!$C$2</f>
        <v>7</v>
      </c>
      <c r="C111" s="75" t="s">
        <v>5391</v>
      </c>
      <c r="D111" s="76"/>
      <c r="E111" s="76"/>
      <c r="F111" s="77"/>
      <c r="G111" s="77"/>
      <c r="H111" s="78">
        <f t="shared" si="15"/>
        <v>0</v>
      </c>
      <c r="I111" s="77"/>
      <c r="J111" s="77"/>
      <c r="K111" s="77"/>
      <c r="L111" s="77"/>
      <c r="M111" s="77"/>
      <c r="N111" s="75">
        <f t="shared" si="16"/>
        <v>0</v>
      </c>
      <c r="O111" s="75">
        <f t="shared" si="17"/>
        <v>0</v>
      </c>
      <c r="P111" s="75">
        <f t="shared" si="18"/>
        <v>0</v>
      </c>
      <c r="Q111" s="75">
        <f t="shared" si="19"/>
        <v>0</v>
      </c>
      <c r="R111" s="75">
        <f t="shared" si="20"/>
        <v>0</v>
      </c>
      <c r="S111" s="75">
        <f t="shared" si="21"/>
        <v>0</v>
      </c>
      <c r="T111" s="75">
        <f t="shared" si="22"/>
        <v>0</v>
      </c>
      <c r="U111" s="75">
        <f t="shared" si="23"/>
        <v>0</v>
      </c>
      <c r="V111" s="61">
        <f t="shared" si="27"/>
        <v>0</v>
      </c>
      <c r="W111" s="75" t="str">
        <f t="shared" si="24"/>
        <v>NÃO</v>
      </c>
      <c r="AC111" s="49">
        <f t="shared" si="25"/>
        <v>0</v>
      </c>
      <c r="AD111" s="50" t="s">
        <v>32</v>
      </c>
      <c r="AE111" s="50" t="s">
        <v>1986</v>
      </c>
      <c r="AF111" s="50">
        <v>2708204</v>
      </c>
      <c r="AG111" s="51"/>
      <c r="AH111" s="51"/>
      <c r="AI111" s="50">
        <f t="shared" si="26"/>
        <v>0</v>
      </c>
    </row>
    <row r="112" spans="1:35" ht="18.75" customHeight="1">
      <c r="A112" s="74" t="str">
        <f>Controles!$B$2</f>
        <v>ES</v>
      </c>
      <c r="B112" s="74">
        <f>Controles!$C$2</f>
        <v>7</v>
      </c>
      <c r="C112" s="75" t="s">
        <v>5391</v>
      </c>
      <c r="D112" s="76"/>
      <c r="E112" s="76"/>
      <c r="F112" s="77"/>
      <c r="G112" s="77"/>
      <c r="H112" s="78">
        <f t="shared" si="15"/>
        <v>0</v>
      </c>
      <c r="I112" s="77"/>
      <c r="J112" s="77"/>
      <c r="K112" s="77"/>
      <c r="L112" s="77"/>
      <c r="M112" s="77"/>
      <c r="N112" s="75">
        <f t="shared" si="16"/>
        <v>0</v>
      </c>
      <c r="O112" s="75">
        <f t="shared" si="17"/>
        <v>0</v>
      </c>
      <c r="P112" s="75">
        <f t="shared" si="18"/>
        <v>0</v>
      </c>
      <c r="Q112" s="75">
        <f t="shared" si="19"/>
        <v>0</v>
      </c>
      <c r="R112" s="75">
        <f t="shared" si="20"/>
        <v>0</v>
      </c>
      <c r="S112" s="75">
        <f t="shared" si="21"/>
        <v>0</v>
      </c>
      <c r="T112" s="75">
        <f t="shared" si="22"/>
        <v>0</v>
      </c>
      <c r="U112" s="75">
        <f t="shared" si="23"/>
        <v>0</v>
      </c>
      <c r="V112" s="61">
        <f t="shared" si="27"/>
        <v>0</v>
      </c>
      <c r="W112" s="75" t="str">
        <f t="shared" si="24"/>
        <v>NÃO</v>
      </c>
      <c r="AC112" s="49">
        <f t="shared" si="25"/>
        <v>0</v>
      </c>
      <c r="AD112" s="50" t="s">
        <v>32</v>
      </c>
      <c r="AE112" s="50" t="s">
        <v>2003</v>
      </c>
      <c r="AF112" s="50">
        <v>2708303</v>
      </c>
      <c r="AG112" s="51"/>
      <c r="AH112" s="51"/>
      <c r="AI112" s="50">
        <f t="shared" si="26"/>
        <v>0</v>
      </c>
    </row>
    <row r="113" spans="1:35" ht="18.75" customHeight="1">
      <c r="A113" s="74" t="str">
        <f>Controles!$B$2</f>
        <v>ES</v>
      </c>
      <c r="B113" s="74">
        <f>Controles!$C$2</f>
        <v>7</v>
      </c>
      <c r="C113" s="75" t="s">
        <v>5391</v>
      </c>
      <c r="D113" s="76"/>
      <c r="E113" s="76"/>
      <c r="F113" s="77"/>
      <c r="G113" s="77"/>
      <c r="H113" s="78">
        <f t="shared" si="15"/>
        <v>0</v>
      </c>
      <c r="I113" s="77"/>
      <c r="J113" s="77"/>
      <c r="K113" s="77"/>
      <c r="L113" s="77"/>
      <c r="M113" s="77"/>
      <c r="N113" s="75">
        <f t="shared" si="16"/>
        <v>0</v>
      </c>
      <c r="O113" s="75">
        <f t="shared" si="17"/>
        <v>0</v>
      </c>
      <c r="P113" s="75">
        <f t="shared" si="18"/>
        <v>0</v>
      </c>
      <c r="Q113" s="75">
        <f t="shared" si="19"/>
        <v>0</v>
      </c>
      <c r="R113" s="75">
        <f t="shared" si="20"/>
        <v>0</v>
      </c>
      <c r="S113" s="75">
        <f t="shared" si="21"/>
        <v>0</v>
      </c>
      <c r="T113" s="75">
        <f t="shared" si="22"/>
        <v>0</v>
      </c>
      <c r="U113" s="75">
        <f t="shared" si="23"/>
        <v>0</v>
      </c>
      <c r="V113" s="61">
        <f t="shared" si="27"/>
        <v>0</v>
      </c>
      <c r="W113" s="75" t="str">
        <f t="shared" si="24"/>
        <v>NÃO</v>
      </c>
      <c r="AC113" s="49">
        <f t="shared" si="25"/>
        <v>0</v>
      </c>
      <c r="AD113" s="50" t="s">
        <v>32</v>
      </c>
      <c r="AE113" s="50" t="s">
        <v>2021</v>
      </c>
      <c r="AF113" s="50">
        <v>2708402</v>
      </c>
      <c r="AG113" s="51"/>
      <c r="AH113" s="51"/>
      <c r="AI113" s="50">
        <f t="shared" si="26"/>
        <v>0</v>
      </c>
    </row>
    <row r="114" spans="1:35" ht="18.75" customHeight="1">
      <c r="A114" s="74" t="str">
        <f>Controles!$B$2</f>
        <v>ES</v>
      </c>
      <c r="B114" s="74">
        <f>Controles!$C$2</f>
        <v>7</v>
      </c>
      <c r="C114" s="75" t="s">
        <v>5391</v>
      </c>
      <c r="D114" s="76"/>
      <c r="E114" s="76"/>
      <c r="F114" s="77"/>
      <c r="G114" s="77"/>
      <c r="H114" s="78">
        <f t="shared" si="15"/>
        <v>0</v>
      </c>
      <c r="I114" s="77"/>
      <c r="J114" s="77"/>
      <c r="K114" s="77"/>
      <c r="L114" s="77"/>
      <c r="M114" s="77"/>
      <c r="N114" s="75">
        <f t="shared" si="16"/>
        <v>0</v>
      </c>
      <c r="O114" s="75">
        <f t="shared" si="17"/>
        <v>0</v>
      </c>
      <c r="P114" s="75">
        <f t="shared" si="18"/>
        <v>0</v>
      </c>
      <c r="Q114" s="75">
        <f t="shared" si="19"/>
        <v>0</v>
      </c>
      <c r="R114" s="75">
        <f t="shared" si="20"/>
        <v>0</v>
      </c>
      <c r="S114" s="75">
        <f t="shared" si="21"/>
        <v>0</v>
      </c>
      <c r="T114" s="75">
        <f t="shared" si="22"/>
        <v>0</v>
      </c>
      <c r="U114" s="75">
        <f t="shared" si="23"/>
        <v>0</v>
      </c>
      <c r="V114" s="61">
        <f t="shared" si="27"/>
        <v>0</v>
      </c>
      <c r="W114" s="75" t="str">
        <f t="shared" si="24"/>
        <v>NÃO</v>
      </c>
      <c r="AC114" s="49">
        <f t="shared" si="25"/>
        <v>0</v>
      </c>
      <c r="AD114" s="50" t="s">
        <v>32</v>
      </c>
      <c r="AE114" s="50" t="s">
        <v>2039</v>
      </c>
      <c r="AF114" s="50">
        <v>2708501</v>
      </c>
      <c r="AG114" s="51"/>
      <c r="AH114" s="51"/>
      <c r="AI114" s="50">
        <f t="shared" si="26"/>
        <v>0</v>
      </c>
    </row>
    <row r="115" spans="1:35" ht="18.75" customHeight="1">
      <c r="A115" s="74" t="str">
        <f>Controles!$B$2</f>
        <v>ES</v>
      </c>
      <c r="B115" s="74">
        <f>Controles!$C$2</f>
        <v>7</v>
      </c>
      <c r="C115" s="75" t="s">
        <v>5391</v>
      </c>
      <c r="D115" s="76"/>
      <c r="E115" s="76"/>
      <c r="F115" s="77"/>
      <c r="G115" s="77"/>
      <c r="H115" s="78">
        <f t="shared" si="15"/>
        <v>0</v>
      </c>
      <c r="I115" s="77"/>
      <c r="J115" s="77"/>
      <c r="K115" s="77"/>
      <c r="L115" s="77"/>
      <c r="M115" s="77"/>
      <c r="N115" s="75">
        <f t="shared" si="16"/>
        <v>0</v>
      </c>
      <c r="O115" s="75">
        <f t="shared" si="17"/>
        <v>0</v>
      </c>
      <c r="P115" s="75">
        <f t="shared" si="18"/>
        <v>0</v>
      </c>
      <c r="Q115" s="75">
        <f t="shared" si="19"/>
        <v>0</v>
      </c>
      <c r="R115" s="75">
        <f t="shared" si="20"/>
        <v>0</v>
      </c>
      <c r="S115" s="75">
        <f t="shared" si="21"/>
        <v>0</v>
      </c>
      <c r="T115" s="75">
        <f t="shared" si="22"/>
        <v>0</v>
      </c>
      <c r="U115" s="75">
        <f t="shared" si="23"/>
        <v>0</v>
      </c>
      <c r="V115" s="61">
        <f t="shared" si="27"/>
        <v>0</v>
      </c>
      <c r="W115" s="75" t="str">
        <f t="shared" si="24"/>
        <v>NÃO</v>
      </c>
      <c r="AC115" s="49">
        <f t="shared" si="25"/>
        <v>0</v>
      </c>
      <c r="AD115" s="50" t="s">
        <v>32</v>
      </c>
      <c r="AE115" s="50" t="s">
        <v>2057</v>
      </c>
      <c r="AF115" s="50">
        <v>2708600</v>
      </c>
      <c r="AG115" s="51"/>
      <c r="AH115" s="51"/>
      <c r="AI115" s="50">
        <f t="shared" si="26"/>
        <v>0</v>
      </c>
    </row>
    <row r="116" spans="1:35" ht="18.75" customHeight="1">
      <c r="A116" s="74" t="str">
        <f>Controles!$B$2</f>
        <v>ES</v>
      </c>
      <c r="B116" s="74">
        <f>Controles!$C$2</f>
        <v>7</v>
      </c>
      <c r="C116" s="75" t="s">
        <v>5391</v>
      </c>
      <c r="D116" s="76"/>
      <c r="E116" s="76"/>
      <c r="F116" s="77"/>
      <c r="G116" s="77"/>
      <c r="H116" s="78">
        <f t="shared" si="15"/>
        <v>0</v>
      </c>
      <c r="I116" s="77"/>
      <c r="J116" s="77"/>
      <c r="K116" s="77"/>
      <c r="L116" s="77"/>
      <c r="M116" s="77"/>
      <c r="N116" s="75">
        <f t="shared" si="16"/>
        <v>0</v>
      </c>
      <c r="O116" s="75">
        <f t="shared" si="17"/>
        <v>0</v>
      </c>
      <c r="P116" s="75">
        <f t="shared" si="18"/>
        <v>0</v>
      </c>
      <c r="Q116" s="75">
        <f t="shared" si="19"/>
        <v>0</v>
      </c>
      <c r="R116" s="75">
        <f t="shared" si="20"/>
        <v>0</v>
      </c>
      <c r="S116" s="75">
        <f t="shared" si="21"/>
        <v>0</v>
      </c>
      <c r="T116" s="75">
        <f t="shared" si="22"/>
        <v>0</v>
      </c>
      <c r="U116" s="75">
        <f t="shared" si="23"/>
        <v>0</v>
      </c>
      <c r="V116" s="61">
        <f t="shared" si="27"/>
        <v>0</v>
      </c>
      <c r="W116" s="75" t="str">
        <f t="shared" si="24"/>
        <v>NÃO</v>
      </c>
      <c r="AC116" s="49">
        <f t="shared" si="25"/>
        <v>0</v>
      </c>
      <c r="AD116" s="50" t="s">
        <v>32</v>
      </c>
      <c r="AE116" s="50" t="s">
        <v>2074</v>
      </c>
      <c r="AF116" s="50">
        <v>2708709</v>
      </c>
      <c r="AG116" s="51"/>
      <c r="AH116" s="51"/>
      <c r="AI116" s="50">
        <f t="shared" si="26"/>
        <v>0</v>
      </c>
    </row>
    <row r="117" spans="1:35" ht="18.75" customHeight="1">
      <c r="A117" s="74" t="str">
        <f>Controles!$B$2</f>
        <v>ES</v>
      </c>
      <c r="B117" s="74">
        <f>Controles!$C$2</f>
        <v>7</v>
      </c>
      <c r="C117" s="75" t="s">
        <v>5391</v>
      </c>
      <c r="D117" s="76"/>
      <c r="E117" s="76"/>
      <c r="F117" s="77"/>
      <c r="G117" s="77"/>
      <c r="H117" s="78">
        <f t="shared" si="15"/>
        <v>0</v>
      </c>
      <c r="I117" s="77"/>
      <c r="J117" s="77"/>
      <c r="K117" s="77"/>
      <c r="L117" s="77"/>
      <c r="M117" s="77"/>
      <c r="N117" s="75">
        <f t="shared" si="16"/>
        <v>0</v>
      </c>
      <c r="O117" s="75">
        <f t="shared" si="17"/>
        <v>0</v>
      </c>
      <c r="P117" s="75">
        <f t="shared" si="18"/>
        <v>0</v>
      </c>
      <c r="Q117" s="75">
        <f t="shared" si="19"/>
        <v>0</v>
      </c>
      <c r="R117" s="75">
        <f t="shared" si="20"/>
        <v>0</v>
      </c>
      <c r="S117" s="75">
        <f t="shared" si="21"/>
        <v>0</v>
      </c>
      <c r="T117" s="75">
        <f t="shared" si="22"/>
        <v>0</v>
      </c>
      <c r="U117" s="75">
        <f t="shared" si="23"/>
        <v>0</v>
      </c>
      <c r="V117" s="61">
        <f t="shared" si="27"/>
        <v>0</v>
      </c>
      <c r="W117" s="75" t="str">
        <f t="shared" si="24"/>
        <v>NÃO</v>
      </c>
      <c r="AC117" s="49">
        <f t="shared" si="25"/>
        <v>0</v>
      </c>
      <c r="AD117" s="50" t="s">
        <v>32</v>
      </c>
      <c r="AE117" s="50" t="s">
        <v>2090</v>
      </c>
      <c r="AF117" s="50">
        <v>2708808</v>
      </c>
      <c r="AG117" s="51"/>
      <c r="AH117" s="51"/>
      <c r="AI117" s="50">
        <f t="shared" si="26"/>
        <v>0</v>
      </c>
    </row>
    <row r="118" spans="1:35" ht="18.75" customHeight="1">
      <c r="A118" s="74" t="str">
        <f>Controles!$B$2</f>
        <v>ES</v>
      </c>
      <c r="B118" s="74">
        <f>Controles!$C$2</f>
        <v>7</v>
      </c>
      <c r="C118" s="75" t="s">
        <v>5391</v>
      </c>
      <c r="D118" s="76"/>
      <c r="E118" s="76"/>
      <c r="F118" s="77"/>
      <c r="G118" s="77"/>
      <c r="H118" s="78">
        <f t="shared" si="15"/>
        <v>0</v>
      </c>
      <c r="I118" s="77"/>
      <c r="J118" s="77"/>
      <c r="K118" s="77"/>
      <c r="L118" s="77"/>
      <c r="M118" s="77"/>
      <c r="N118" s="75">
        <f t="shared" si="16"/>
        <v>0</v>
      </c>
      <c r="O118" s="75">
        <f t="shared" si="17"/>
        <v>0</v>
      </c>
      <c r="P118" s="75">
        <f t="shared" si="18"/>
        <v>0</v>
      </c>
      <c r="Q118" s="75">
        <f t="shared" si="19"/>
        <v>0</v>
      </c>
      <c r="R118" s="75">
        <f t="shared" si="20"/>
        <v>0</v>
      </c>
      <c r="S118" s="75">
        <f t="shared" si="21"/>
        <v>0</v>
      </c>
      <c r="T118" s="75">
        <f t="shared" si="22"/>
        <v>0</v>
      </c>
      <c r="U118" s="75">
        <f t="shared" si="23"/>
        <v>0</v>
      </c>
      <c r="V118" s="61">
        <f t="shared" si="27"/>
        <v>0</v>
      </c>
      <c r="W118" s="75" t="str">
        <f t="shared" si="24"/>
        <v>NÃO</v>
      </c>
      <c r="AC118" s="49">
        <f t="shared" si="25"/>
        <v>0</v>
      </c>
      <c r="AD118" s="50" t="s">
        <v>32</v>
      </c>
      <c r="AE118" s="50" t="s">
        <v>2106</v>
      </c>
      <c r="AF118" s="50">
        <v>2708907</v>
      </c>
      <c r="AG118" s="51"/>
      <c r="AH118" s="51"/>
      <c r="AI118" s="50">
        <f t="shared" si="26"/>
        <v>0</v>
      </c>
    </row>
    <row r="119" spans="1:35" ht="18.75" customHeight="1">
      <c r="A119" s="74" t="str">
        <f>Controles!$B$2</f>
        <v>ES</v>
      </c>
      <c r="B119" s="74">
        <f>Controles!$C$2</f>
        <v>7</v>
      </c>
      <c r="C119" s="75" t="s">
        <v>5391</v>
      </c>
      <c r="D119" s="76"/>
      <c r="E119" s="76"/>
      <c r="F119" s="77"/>
      <c r="G119" s="77"/>
      <c r="H119" s="78">
        <f t="shared" si="15"/>
        <v>0</v>
      </c>
      <c r="I119" s="77"/>
      <c r="J119" s="77"/>
      <c r="K119" s="77"/>
      <c r="L119" s="77"/>
      <c r="M119" s="77"/>
      <c r="N119" s="75">
        <f t="shared" si="16"/>
        <v>0</v>
      </c>
      <c r="O119" s="75">
        <f t="shared" si="17"/>
        <v>0</v>
      </c>
      <c r="P119" s="75">
        <f t="shared" si="18"/>
        <v>0</v>
      </c>
      <c r="Q119" s="75">
        <f t="shared" si="19"/>
        <v>0</v>
      </c>
      <c r="R119" s="75">
        <f t="shared" si="20"/>
        <v>0</v>
      </c>
      <c r="S119" s="75">
        <f t="shared" si="21"/>
        <v>0</v>
      </c>
      <c r="T119" s="75">
        <f t="shared" si="22"/>
        <v>0</v>
      </c>
      <c r="U119" s="75">
        <f t="shared" si="23"/>
        <v>0</v>
      </c>
      <c r="V119" s="61">
        <f t="shared" si="27"/>
        <v>0</v>
      </c>
      <c r="W119" s="75" t="str">
        <f t="shared" si="24"/>
        <v>NÃO</v>
      </c>
      <c r="AC119" s="49">
        <f t="shared" si="25"/>
        <v>0</v>
      </c>
      <c r="AD119" s="50" t="s">
        <v>32</v>
      </c>
      <c r="AE119" s="50" t="s">
        <v>2122</v>
      </c>
      <c r="AF119" s="50">
        <v>2708956</v>
      </c>
      <c r="AG119" s="51"/>
      <c r="AH119" s="51"/>
      <c r="AI119" s="50">
        <f t="shared" si="26"/>
        <v>0</v>
      </c>
    </row>
    <row r="120" spans="1:35" ht="18.75" customHeight="1">
      <c r="A120" s="74" t="str">
        <f>Controles!$B$2</f>
        <v>ES</v>
      </c>
      <c r="B120" s="74">
        <f>Controles!$C$2</f>
        <v>7</v>
      </c>
      <c r="C120" s="75" t="s">
        <v>5391</v>
      </c>
      <c r="D120" s="76"/>
      <c r="E120" s="76"/>
      <c r="F120" s="77"/>
      <c r="G120" s="77"/>
      <c r="H120" s="78">
        <f t="shared" si="15"/>
        <v>0</v>
      </c>
      <c r="I120" s="77"/>
      <c r="J120" s="77"/>
      <c r="K120" s="77"/>
      <c r="L120" s="77"/>
      <c r="M120" s="77"/>
      <c r="N120" s="75">
        <f t="shared" si="16"/>
        <v>0</v>
      </c>
      <c r="O120" s="75">
        <f t="shared" si="17"/>
        <v>0</v>
      </c>
      <c r="P120" s="75">
        <f t="shared" si="18"/>
        <v>0</v>
      </c>
      <c r="Q120" s="75">
        <f t="shared" si="19"/>
        <v>0</v>
      </c>
      <c r="R120" s="75">
        <f t="shared" si="20"/>
        <v>0</v>
      </c>
      <c r="S120" s="75">
        <f t="shared" si="21"/>
        <v>0</v>
      </c>
      <c r="T120" s="75">
        <f t="shared" si="22"/>
        <v>0</v>
      </c>
      <c r="U120" s="75">
        <f t="shared" si="23"/>
        <v>0</v>
      </c>
      <c r="V120" s="61">
        <f t="shared" si="27"/>
        <v>0</v>
      </c>
      <c r="W120" s="75" t="str">
        <f t="shared" si="24"/>
        <v>NÃO</v>
      </c>
      <c r="AC120" s="49">
        <f t="shared" si="25"/>
        <v>0</v>
      </c>
      <c r="AD120" s="50" t="s">
        <v>32</v>
      </c>
      <c r="AE120" s="50" t="s">
        <v>2138</v>
      </c>
      <c r="AF120" s="50">
        <v>2709004</v>
      </c>
      <c r="AG120" s="51"/>
      <c r="AH120" s="51"/>
      <c r="AI120" s="50">
        <f t="shared" si="26"/>
        <v>0</v>
      </c>
    </row>
    <row r="121" spans="1:35" ht="18.75" customHeight="1">
      <c r="A121" s="74" t="str">
        <f>Controles!$B$2</f>
        <v>ES</v>
      </c>
      <c r="B121" s="74">
        <f>Controles!$C$2</f>
        <v>7</v>
      </c>
      <c r="C121" s="75" t="s">
        <v>5391</v>
      </c>
      <c r="D121" s="76"/>
      <c r="E121" s="76"/>
      <c r="F121" s="77"/>
      <c r="G121" s="77"/>
      <c r="H121" s="78">
        <f t="shared" si="15"/>
        <v>0</v>
      </c>
      <c r="I121" s="77"/>
      <c r="J121" s="77"/>
      <c r="K121" s="77"/>
      <c r="L121" s="77"/>
      <c r="M121" s="77"/>
      <c r="N121" s="75">
        <f t="shared" si="16"/>
        <v>0</v>
      </c>
      <c r="O121" s="75">
        <f t="shared" si="17"/>
        <v>0</v>
      </c>
      <c r="P121" s="75">
        <f t="shared" si="18"/>
        <v>0</v>
      </c>
      <c r="Q121" s="75">
        <f t="shared" si="19"/>
        <v>0</v>
      </c>
      <c r="R121" s="75">
        <f t="shared" si="20"/>
        <v>0</v>
      </c>
      <c r="S121" s="75">
        <f t="shared" si="21"/>
        <v>0</v>
      </c>
      <c r="T121" s="75">
        <f t="shared" si="22"/>
        <v>0</v>
      </c>
      <c r="U121" s="75">
        <f t="shared" si="23"/>
        <v>0</v>
      </c>
      <c r="V121" s="61">
        <f t="shared" si="27"/>
        <v>0</v>
      </c>
      <c r="W121" s="75" t="str">
        <f t="shared" si="24"/>
        <v>NÃO</v>
      </c>
      <c r="AC121" s="49">
        <f t="shared" si="25"/>
        <v>0</v>
      </c>
      <c r="AD121" s="50" t="s">
        <v>32</v>
      </c>
      <c r="AE121" s="50" t="s">
        <v>2154</v>
      </c>
      <c r="AF121" s="50">
        <v>2709103</v>
      </c>
      <c r="AG121" s="51"/>
      <c r="AH121" s="51"/>
      <c r="AI121" s="50">
        <f t="shared" si="26"/>
        <v>0</v>
      </c>
    </row>
    <row r="122" spans="1:35" ht="18.75" customHeight="1">
      <c r="A122" s="74" t="str">
        <f>Controles!$B$2</f>
        <v>ES</v>
      </c>
      <c r="B122" s="74">
        <f>Controles!$C$2</f>
        <v>7</v>
      </c>
      <c r="C122" s="75" t="s">
        <v>5391</v>
      </c>
      <c r="D122" s="76"/>
      <c r="E122" s="76"/>
      <c r="F122" s="77"/>
      <c r="G122" s="77"/>
      <c r="H122" s="78">
        <f t="shared" si="15"/>
        <v>0</v>
      </c>
      <c r="I122" s="77"/>
      <c r="J122" s="77"/>
      <c r="K122" s="77"/>
      <c r="L122" s="77"/>
      <c r="M122" s="77"/>
      <c r="N122" s="75">
        <f t="shared" si="16"/>
        <v>0</v>
      </c>
      <c r="O122" s="75">
        <f t="shared" si="17"/>
        <v>0</v>
      </c>
      <c r="P122" s="75">
        <f t="shared" si="18"/>
        <v>0</v>
      </c>
      <c r="Q122" s="75">
        <f t="shared" si="19"/>
        <v>0</v>
      </c>
      <c r="R122" s="75">
        <f t="shared" si="20"/>
        <v>0</v>
      </c>
      <c r="S122" s="75">
        <f t="shared" si="21"/>
        <v>0</v>
      </c>
      <c r="T122" s="75">
        <f t="shared" si="22"/>
        <v>0</v>
      </c>
      <c r="U122" s="75">
        <f t="shared" si="23"/>
        <v>0</v>
      </c>
      <c r="V122" s="61">
        <f t="shared" si="27"/>
        <v>0</v>
      </c>
      <c r="W122" s="75" t="str">
        <f t="shared" si="24"/>
        <v>NÃO</v>
      </c>
      <c r="AC122" s="49">
        <f t="shared" si="25"/>
        <v>0</v>
      </c>
      <c r="AD122" s="50" t="s">
        <v>32</v>
      </c>
      <c r="AE122" s="50" t="s">
        <v>2171</v>
      </c>
      <c r="AF122" s="50">
        <v>2709152</v>
      </c>
      <c r="AG122" s="51"/>
      <c r="AH122" s="51"/>
      <c r="AI122" s="50">
        <f t="shared" si="26"/>
        <v>0</v>
      </c>
    </row>
    <row r="123" spans="1:35" ht="18.75" customHeight="1">
      <c r="A123" s="74" t="str">
        <f>Controles!$B$2</f>
        <v>ES</v>
      </c>
      <c r="B123" s="74">
        <f>Controles!$C$2</f>
        <v>7</v>
      </c>
      <c r="C123" s="75" t="s">
        <v>5391</v>
      </c>
      <c r="D123" s="76"/>
      <c r="E123" s="76"/>
      <c r="F123" s="77"/>
      <c r="G123" s="77"/>
      <c r="H123" s="78">
        <f t="shared" si="15"/>
        <v>0</v>
      </c>
      <c r="I123" s="77"/>
      <c r="J123" s="77"/>
      <c r="K123" s="77"/>
      <c r="L123" s="77"/>
      <c r="M123" s="77"/>
      <c r="N123" s="75">
        <f t="shared" si="16"/>
        <v>0</v>
      </c>
      <c r="O123" s="75">
        <f t="shared" si="17"/>
        <v>0</v>
      </c>
      <c r="P123" s="75">
        <f t="shared" si="18"/>
        <v>0</v>
      </c>
      <c r="Q123" s="75">
        <f t="shared" si="19"/>
        <v>0</v>
      </c>
      <c r="R123" s="75">
        <f t="shared" si="20"/>
        <v>0</v>
      </c>
      <c r="S123" s="75">
        <f t="shared" si="21"/>
        <v>0</v>
      </c>
      <c r="T123" s="75">
        <f t="shared" si="22"/>
        <v>0</v>
      </c>
      <c r="U123" s="75">
        <f t="shared" si="23"/>
        <v>0</v>
      </c>
      <c r="V123" s="61">
        <f t="shared" si="27"/>
        <v>0</v>
      </c>
      <c r="W123" s="75" t="str">
        <f t="shared" si="24"/>
        <v>NÃO</v>
      </c>
      <c r="AC123" s="49">
        <f t="shared" si="25"/>
        <v>0</v>
      </c>
      <c r="AD123" s="50" t="s">
        <v>32</v>
      </c>
      <c r="AE123" s="50" t="s">
        <v>2188</v>
      </c>
      <c r="AF123" s="50">
        <v>2709202</v>
      </c>
      <c r="AG123" s="51"/>
      <c r="AH123" s="51"/>
      <c r="AI123" s="50">
        <f t="shared" si="26"/>
        <v>0</v>
      </c>
    </row>
    <row r="124" spans="1:35" ht="18.75" customHeight="1">
      <c r="A124" s="74" t="str">
        <f>Controles!$B$2</f>
        <v>ES</v>
      </c>
      <c r="B124" s="74">
        <f>Controles!$C$2</f>
        <v>7</v>
      </c>
      <c r="C124" s="75" t="s">
        <v>5391</v>
      </c>
      <c r="D124" s="76"/>
      <c r="E124" s="76"/>
      <c r="F124" s="77"/>
      <c r="G124" s="77"/>
      <c r="H124" s="78">
        <f t="shared" si="15"/>
        <v>0</v>
      </c>
      <c r="I124" s="77"/>
      <c r="J124" s="77"/>
      <c r="K124" s="77"/>
      <c r="L124" s="77"/>
      <c r="M124" s="77"/>
      <c r="N124" s="75">
        <f t="shared" si="16"/>
        <v>0</v>
      </c>
      <c r="O124" s="75">
        <f t="shared" si="17"/>
        <v>0</v>
      </c>
      <c r="P124" s="75">
        <f t="shared" si="18"/>
        <v>0</v>
      </c>
      <c r="Q124" s="75">
        <f t="shared" si="19"/>
        <v>0</v>
      </c>
      <c r="R124" s="75">
        <f t="shared" si="20"/>
        <v>0</v>
      </c>
      <c r="S124" s="75">
        <f t="shared" si="21"/>
        <v>0</v>
      </c>
      <c r="T124" s="75">
        <f t="shared" si="22"/>
        <v>0</v>
      </c>
      <c r="U124" s="75">
        <f t="shared" si="23"/>
        <v>0</v>
      </c>
      <c r="V124" s="61">
        <f t="shared" si="27"/>
        <v>0</v>
      </c>
      <c r="W124" s="75" t="str">
        <f t="shared" si="24"/>
        <v>NÃO</v>
      </c>
      <c r="AC124" s="49">
        <f t="shared" si="25"/>
        <v>0</v>
      </c>
      <c r="AD124" s="50" t="s">
        <v>32</v>
      </c>
      <c r="AE124" s="50" t="s">
        <v>2204</v>
      </c>
      <c r="AF124" s="50">
        <v>2709301</v>
      </c>
      <c r="AG124" s="51"/>
      <c r="AH124" s="51"/>
      <c r="AI124" s="50">
        <f t="shared" si="26"/>
        <v>0</v>
      </c>
    </row>
    <row r="125" spans="1:35" ht="18.75" customHeight="1">
      <c r="A125" s="74" t="str">
        <f>Controles!$B$2</f>
        <v>ES</v>
      </c>
      <c r="B125" s="74">
        <f>Controles!$C$2</f>
        <v>7</v>
      </c>
      <c r="C125" s="75" t="s">
        <v>5391</v>
      </c>
      <c r="D125" s="76"/>
      <c r="E125" s="76"/>
      <c r="F125" s="77"/>
      <c r="G125" s="77"/>
      <c r="H125" s="78">
        <f t="shared" si="15"/>
        <v>0</v>
      </c>
      <c r="I125" s="77"/>
      <c r="J125" s="77"/>
      <c r="K125" s="77"/>
      <c r="L125" s="77"/>
      <c r="M125" s="77"/>
      <c r="N125" s="75">
        <f t="shared" si="16"/>
        <v>0</v>
      </c>
      <c r="O125" s="75">
        <f t="shared" si="17"/>
        <v>0</v>
      </c>
      <c r="P125" s="75">
        <f t="shared" si="18"/>
        <v>0</v>
      </c>
      <c r="Q125" s="75">
        <f t="shared" si="19"/>
        <v>0</v>
      </c>
      <c r="R125" s="75">
        <f t="shared" si="20"/>
        <v>0</v>
      </c>
      <c r="S125" s="75">
        <f t="shared" si="21"/>
        <v>0</v>
      </c>
      <c r="T125" s="75">
        <f t="shared" si="22"/>
        <v>0</v>
      </c>
      <c r="U125" s="75">
        <f t="shared" si="23"/>
        <v>0</v>
      </c>
      <c r="V125" s="61">
        <f t="shared" si="27"/>
        <v>0</v>
      </c>
      <c r="W125" s="75" t="str">
        <f t="shared" si="24"/>
        <v>NÃO</v>
      </c>
      <c r="AC125" s="49">
        <f t="shared" si="25"/>
        <v>0</v>
      </c>
      <c r="AD125" s="50" t="s">
        <v>32</v>
      </c>
      <c r="AE125" s="50" t="s">
        <v>2219</v>
      </c>
      <c r="AF125" s="50">
        <v>2709400</v>
      </c>
      <c r="AG125" s="51"/>
      <c r="AH125" s="51"/>
      <c r="AI125" s="50">
        <f t="shared" si="26"/>
        <v>0</v>
      </c>
    </row>
    <row r="126" spans="1:35" ht="18.75" customHeight="1">
      <c r="A126" s="74" t="str">
        <f>Controles!$B$2</f>
        <v>ES</v>
      </c>
      <c r="B126" s="74">
        <f>Controles!$C$2</f>
        <v>7</v>
      </c>
      <c r="C126" s="75" t="s">
        <v>5391</v>
      </c>
      <c r="D126" s="76"/>
      <c r="E126" s="76"/>
      <c r="F126" s="77"/>
      <c r="G126" s="77"/>
      <c r="H126" s="78">
        <f t="shared" si="15"/>
        <v>0</v>
      </c>
      <c r="I126" s="77"/>
      <c r="J126" s="77"/>
      <c r="K126" s="77"/>
      <c r="L126" s="77"/>
      <c r="M126" s="77"/>
      <c r="N126" s="75">
        <f t="shared" si="16"/>
        <v>0</v>
      </c>
      <c r="O126" s="75">
        <f t="shared" si="17"/>
        <v>0</v>
      </c>
      <c r="P126" s="75">
        <f t="shared" si="18"/>
        <v>0</v>
      </c>
      <c r="Q126" s="75">
        <f t="shared" si="19"/>
        <v>0</v>
      </c>
      <c r="R126" s="75">
        <f t="shared" si="20"/>
        <v>0</v>
      </c>
      <c r="S126" s="75">
        <f t="shared" si="21"/>
        <v>0</v>
      </c>
      <c r="T126" s="75">
        <f t="shared" si="22"/>
        <v>0</v>
      </c>
      <c r="U126" s="75">
        <f t="shared" si="23"/>
        <v>0</v>
      </c>
      <c r="V126" s="61">
        <f t="shared" si="27"/>
        <v>0</v>
      </c>
      <c r="W126" s="75" t="str">
        <f t="shared" si="24"/>
        <v>NÃO</v>
      </c>
      <c r="AC126" s="49">
        <f t="shared" si="25"/>
        <v>0</v>
      </c>
      <c r="AD126" s="50" t="s">
        <v>35</v>
      </c>
      <c r="AE126" s="50" t="s">
        <v>92</v>
      </c>
      <c r="AF126" s="50">
        <v>1300029</v>
      </c>
      <c r="AG126" s="51"/>
      <c r="AH126" s="51"/>
      <c r="AI126" s="50">
        <f t="shared" si="26"/>
        <v>0</v>
      </c>
    </row>
    <row r="127" spans="1:35" ht="18.75" customHeight="1">
      <c r="A127" s="74" t="str">
        <f>Controles!$B$2</f>
        <v>ES</v>
      </c>
      <c r="B127" s="74">
        <f>Controles!$C$2</f>
        <v>7</v>
      </c>
      <c r="C127" s="75" t="s">
        <v>5391</v>
      </c>
      <c r="D127" s="76"/>
      <c r="E127" s="76"/>
      <c r="F127" s="77"/>
      <c r="G127" s="77"/>
      <c r="H127" s="78">
        <f t="shared" si="15"/>
        <v>0</v>
      </c>
      <c r="I127" s="77"/>
      <c r="J127" s="77"/>
      <c r="K127" s="77"/>
      <c r="L127" s="77"/>
      <c r="M127" s="77"/>
      <c r="N127" s="75">
        <f t="shared" si="16"/>
        <v>0</v>
      </c>
      <c r="O127" s="75">
        <f t="shared" si="17"/>
        <v>0</v>
      </c>
      <c r="P127" s="75">
        <f t="shared" si="18"/>
        <v>0</v>
      </c>
      <c r="Q127" s="75">
        <f t="shared" si="19"/>
        <v>0</v>
      </c>
      <c r="R127" s="75">
        <f t="shared" si="20"/>
        <v>0</v>
      </c>
      <c r="S127" s="75">
        <f t="shared" si="21"/>
        <v>0</v>
      </c>
      <c r="T127" s="75">
        <f t="shared" si="22"/>
        <v>0</v>
      </c>
      <c r="U127" s="75">
        <f t="shared" si="23"/>
        <v>0</v>
      </c>
      <c r="V127" s="61">
        <f t="shared" si="27"/>
        <v>0</v>
      </c>
      <c r="W127" s="75" t="str">
        <f t="shared" si="24"/>
        <v>NÃO</v>
      </c>
      <c r="AC127" s="49">
        <f t="shared" si="25"/>
        <v>0</v>
      </c>
      <c r="AD127" s="50" t="s">
        <v>35</v>
      </c>
      <c r="AE127" s="50" t="s">
        <v>118</v>
      </c>
      <c r="AF127" s="50">
        <v>1300060</v>
      </c>
      <c r="AG127" s="51"/>
      <c r="AH127" s="51"/>
      <c r="AI127" s="50">
        <f t="shared" si="26"/>
        <v>0</v>
      </c>
    </row>
    <row r="128" spans="1:35" ht="18.75" customHeight="1">
      <c r="A128" s="74" t="str">
        <f>Controles!$B$2</f>
        <v>ES</v>
      </c>
      <c r="B128" s="74">
        <f>Controles!$C$2</f>
        <v>7</v>
      </c>
      <c r="C128" s="75" t="s">
        <v>5391</v>
      </c>
      <c r="D128" s="76"/>
      <c r="E128" s="76"/>
      <c r="F128" s="77"/>
      <c r="G128" s="77"/>
      <c r="H128" s="78">
        <f t="shared" si="15"/>
        <v>0</v>
      </c>
      <c r="I128" s="77"/>
      <c r="J128" s="77"/>
      <c r="K128" s="77"/>
      <c r="L128" s="77"/>
      <c r="M128" s="77"/>
      <c r="N128" s="75">
        <f t="shared" si="16"/>
        <v>0</v>
      </c>
      <c r="O128" s="75">
        <f t="shared" si="17"/>
        <v>0</v>
      </c>
      <c r="P128" s="75">
        <f t="shared" si="18"/>
        <v>0</v>
      </c>
      <c r="Q128" s="75">
        <f t="shared" si="19"/>
        <v>0</v>
      </c>
      <c r="R128" s="75">
        <f t="shared" si="20"/>
        <v>0</v>
      </c>
      <c r="S128" s="75">
        <f t="shared" si="21"/>
        <v>0</v>
      </c>
      <c r="T128" s="75">
        <f t="shared" si="22"/>
        <v>0</v>
      </c>
      <c r="U128" s="75">
        <f t="shared" si="23"/>
        <v>0</v>
      </c>
      <c r="V128" s="61">
        <f t="shared" si="27"/>
        <v>0</v>
      </c>
      <c r="W128" s="75" t="str">
        <f t="shared" si="24"/>
        <v>NÃO</v>
      </c>
      <c r="AC128" s="49">
        <f t="shared" si="25"/>
        <v>0</v>
      </c>
      <c r="AD128" s="50" t="s">
        <v>35</v>
      </c>
      <c r="AE128" s="50" t="s">
        <v>144</v>
      </c>
      <c r="AF128" s="50">
        <v>1300086</v>
      </c>
      <c r="AG128" s="51"/>
      <c r="AH128" s="51"/>
      <c r="AI128" s="50">
        <f t="shared" si="26"/>
        <v>0</v>
      </c>
    </row>
    <row r="129" spans="1:35" ht="18.75" customHeight="1">
      <c r="A129" s="74" t="str">
        <f>Controles!$B$2</f>
        <v>ES</v>
      </c>
      <c r="B129" s="74">
        <f>Controles!$C$2</f>
        <v>7</v>
      </c>
      <c r="C129" s="75" t="s">
        <v>5391</v>
      </c>
      <c r="D129" s="76"/>
      <c r="E129" s="76"/>
      <c r="F129" s="77"/>
      <c r="G129" s="77"/>
      <c r="H129" s="78">
        <f t="shared" si="15"/>
        <v>0</v>
      </c>
      <c r="I129" s="77"/>
      <c r="J129" s="77"/>
      <c r="K129" s="77"/>
      <c r="L129" s="77"/>
      <c r="M129" s="77"/>
      <c r="N129" s="75">
        <f t="shared" si="16"/>
        <v>0</v>
      </c>
      <c r="O129" s="75">
        <f t="shared" si="17"/>
        <v>0</v>
      </c>
      <c r="P129" s="75">
        <f t="shared" si="18"/>
        <v>0</v>
      </c>
      <c r="Q129" s="75">
        <f t="shared" si="19"/>
        <v>0</v>
      </c>
      <c r="R129" s="75">
        <f t="shared" si="20"/>
        <v>0</v>
      </c>
      <c r="S129" s="75">
        <f t="shared" si="21"/>
        <v>0</v>
      </c>
      <c r="T129" s="75">
        <f t="shared" si="22"/>
        <v>0</v>
      </c>
      <c r="U129" s="75">
        <f t="shared" si="23"/>
        <v>0</v>
      </c>
      <c r="V129" s="61">
        <f t="shared" si="27"/>
        <v>0</v>
      </c>
      <c r="W129" s="75" t="str">
        <f t="shared" si="24"/>
        <v>NÃO</v>
      </c>
      <c r="AC129" s="49">
        <f t="shared" si="25"/>
        <v>0</v>
      </c>
      <c r="AD129" s="50" t="s">
        <v>35</v>
      </c>
      <c r="AE129" s="50" t="s">
        <v>169</v>
      </c>
      <c r="AF129" s="50">
        <v>1300102</v>
      </c>
      <c r="AG129" s="51"/>
      <c r="AH129" s="51"/>
      <c r="AI129" s="50">
        <f t="shared" si="26"/>
        <v>0</v>
      </c>
    </row>
    <row r="130" spans="1:35" ht="18.75" customHeight="1">
      <c r="A130" s="74" t="str">
        <f>Controles!$B$2</f>
        <v>ES</v>
      </c>
      <c r="B130" s="74">
        <f>Controles!$C$2</f>
        <v>7</v>
      </c>
      <c r="C130" s="75" t="s">
        <v>5391</v>
      </c>
      <c r="D130" s="76"/>
      <c r="E130" s="76"/>
      <c r="F130" s="77"/>
      <c r="G130" s="77"/>
      <c r="H130" s="78">
        <f t="shared" si="15"/>
        <v>0</v>
      </c>
      <c r="I130" s="77"/>
      <c r="J130" s="77"/>
      <c r="K130" s="77"/>
      <c r="L130" s="77"/>
      <c r="M130" s="77"/>
      <c r="N130" s="75">
        <f t="shared" si="16"/>
        <v>0</v>
      </c>
      <c r="O130" s="75">
        <f t="shared" si="17"/>
        <v>0</v>
      </c>
      <c r="P130" s="75">
        <f t="shared" si="18"/>
        <v>0</v>
      </c>
      <c r="Q130" s="75">
        <f t="shared" si="19"/>
        <v>0</v>
      </c>
      <c r="R130" s="75">
        <f t="shared" si="20"/>
        <v>0</v>
      </c>
      <c r="S130" s="75">
        <f t="shared" si="21"/>
        <v>0</v>
      </c>
      <c r="T130" s="75">
        <f t="shared" si="22"/>
        <v>0</v>
      </c>
      <c r="U130" s="75">
        <f t="shared" si="23"/>
        <v>0</v>
      </c>
      <c r="V130" s="61">
        <f t="shared" si="27"/>
        <v>0</v>
      </c>
      <c r="W130" s="75" t="str">
        <f t="shared" si="24"/>
        <v>NÃO</v>
      </c>
      <c r="AC130" s="49">
        <f t="shared" si="25"/>
        <v>0</v>
      </c>
      <c r="AD130" s="50" t="s">
        <v>35</v>
      </c>
      <c r="AE130" s="50" t="s">
        <v>195</v>
      </c>
      <c r="AF130" s="50">
        <v>1300144</v>
      </c>
      <c r="AG130" s="51"/>
      <c r="AH130" s="51"/>
      <c r="AI130" s="50">
        <f t="shared" si="26"/>
        <v>0</v>
      </c>
    </row>
    <row r="131" spans="1:35" ht="18.75" customHeight="1">
      <c r="A131" s="74" t="str">
        <f>Controles!$B$2</f>
        <v>ES</v>
      </c>
      <c r="B131" s="74">
        <f>Controles!$C$2</f>
        <v>7</v>
      </c>
      <c r="C131" s="75" t="s">
        <v>5391</v>
      </c>
      <c r="D131" s="76"/>
      <c r="E131" s="76"/>
      <c r="F131" s="77"/>
      <c r="G131" s="77"/>
      <c r="H131" s="78">
        <f t="shared" ref="H131:H194" si="28">SUM(F131:G131)</f>
        <v>0</v>
      </c>
      <c r="I131" s="77"/>
      <c r="J131" s="77"/>
      <c r="K131" s="77"/>
      <c r="L131" s="77"/>
      <c r="M131" s="77"/>
      <c r="N131" s="75">
        <f t="shared" ref="N131:N194" si="29">IF((F131&gt;J131),"ERRO",0)</f>
        <v>0</v>
      </c>
      <c r="O131" s="75">
        <f t="shared" ref="O131:O194" si="30">IF(AND(J131&gt;0,F131+G131=0),"VERIFICAR",0)</f>
        <v>0</v>
      </c>
      <c r="P131" s="75">
        <f t="shared" ref="P131:P194" si="31">IF(AND(F131&gt;0,J131&gt;I131),"ERRO",0)</f>
        <v>0</v>
      </c>
      <c r="Q131" s="75">
        <f t="shared" ref="Q131:Q194" si="32">IF(AND(H131=0,K131&gt;J131),"ERRO",0)</f>
        <v>0</v>
      </c>
      <c r="R131" s="75">
        <f t="shared" ref="R131:R194" si="33">IF(K131&gt;0, IF(H131= 0, "ERRO",0),0)</f>
        <v>0</v>
      </c>
      <c r="S131" s="75">
        <f t="shared" ref="S131:S194" si="34">IF(L131&gt;0, IF(F131= 0, IF(G131=0, "ERRO",0),0),0)</f>
        <v>0</v>
      </c>
      <c r="T131" s="75">
        <f t="shared" ref="T131:T194" si="35">IF(M131&gt;0, IF(F131= 0, IF(G131=0, "ERRO",0),0),0)</f>
        <v>0</v>
      </c>
      <c r="U131" s="75">
        <f t="shared" ref="U131:U194" si="36">IF(M131+L131+K131&gt;I131,IF(G131=0,"ERRO",0),0)</f>
        <v>0</v>
      </c>
      <c r="V131" s="61">
        <f t="shared" si="27"/>
        <v>0</v>
      </c>
      <c r="W131" s="75" t="str">
        <f t="shared" ref="W131:W194" si="37">IF(AND(N131=0,P131=0,Q131=0,T131=0,U131=0,S131=0,R131=0), "NÃO", "SIM")</f>
        <v>NÃO</v>
      </c>
      <c r="AC131" s="49">
        <f t="shared" ref="AC131:AC194" si="38">IF(W131="NÃO",0,1)</f>
        <v>0</v>
      </c>
      <c r="AD131" s="50" t="s">
        <v>35</v>
      </c>
      <c r="AE131" s="50" t="s">
        <v>221</v>
      </c>
      <c r="AF131" s="50">
        <v>1300201</v>
      </c>
      <c r="AG131" s="51"/>
      <c r="AH131" s="51"/>
      <c r="AI131" s="50">
        <f t="shared" ref="AI131:AI194" si="39">IF(SUM(F131,J131:M131)&gt;0,1,0)</f>
        <v>0</v>
      </c>
    </row>
    <row r="132" spans="1:35" ht="18.75" customHeight="1">
      <c r="A132" s="74" t="str">
        <f>Controles!$B$2</f>
        <v>ES</v>
      </c>
      <c r="B132" s="74">
        <f>Controles!$C$2</f>
        <v>7</v>
      </c>
      <c r="C132" s="75" t="s">
        <v>5391</v>
      </c>
      <c r="D132" s="76"/>
      <c r="E132" s="76"/>
      <c r="F132" s="77"/>
      <c r="G132" s="77"/>
      <c r="H132" s="78">
        <f t="shared" si="28"/>
        <v>0</v>
      </c>
      <c r="I132" s="77"/>
      <c r="J132" s="77"/>
      <c r="K132" s="77"/>
      <c r="L132" s="77"/>
      <c r="M132" s="77"/>
      <c r="N132" s="75">
        <f t="shared" si="29"/>
        <v>0</v>
      </c>
      <c r="O132" s="75">
        <f t="shared" si="30"/>
        <v>0</v>
      </c>
      <c r="P132" s="75">
        <f t="shared" si="31"/>
        <v>0</v>
      </c>
      <c r="Q132" s="75">
        <f t="shared" si="32"/>
        <v>0</v>
      </c>
      <c r="R132" s="75">
        <f t="shared" si="33"/>
        <v>0</v>
      </c>
      <c r="S132" s="75">
        <f t="shared" si="34"/>
        <v>0</v>
      </c>
      <c r="T132" s="75">
        <f t="shared" si="35"/>
        <v>0</v>
      </c>
      <c r="U132" s="75">
        <f t="shared" si="36"/>
        <v>0</v>
      </c>
      <c r="V132" s="61">
        <f t="shared" ref="V132:V195" si="40">IF(AND(F132=0,I132&gt;0),"VERIFICAR",0)</f>
        <v>0</v>
      </c>
      <c r="W132" s="75" t="str">
        <f t="shared" si="37"/>
        <v>NÃO</v>
      </c>
      <c r="AC132" s="49">
        <f t="shared" si="38"/>
        <v>0</v>
      </c>
      <c r="AD132" s="50" t="s">
        <v>35</v>
      </c>
      <c r="AE132" s="50" t="s">
        <v>245</v>
      </c>
      <c r="AF132" s="50">
        <v>1300300</v>
      </c>
      <c r="AG132" s="51"/>
      <c r="AH132" s="51"/>
      <c r="AI132" s="50">
        <f t="shared" si="39"/>
        <v>0</v>
      </c>
    </row>
    <row r="133" spans="1:35" ht="18.75" customHeight="1">
      <c r="A133" s="74" t="str">
        <f>Controles!$B$2</f>
        <v>ES</v>
      </c>
      <c r="B133" s="74">
        <f>Controles!$C$2</f>
        <v>7</v>
      </c>
      <c r="C133" s="75" t="s">
        <v>5391</v>
      </c>
      <c r="D133" s="76"/>
      <c r="E133" s="76"/>
      <c r="F133" s="77"/>
      <c r="G133" s="77"/>
      <c r="H133" s="78">
        <f t="shared" si="28"/>
        <v>0</v>
      </c>
      <c r="I133" s="77"/>
      <c r="J133" s="77"/>
      <c r="K133" s="77"/>
      <c r="L133" s="77"/>
      <c r="M133" s="77"/>
      <c r="N133" s="75">
        <f t="shared" si="29"/>
        <v>0</v>
      </c>
      <c r="O133" s="75">
        <f t="shared" si="30"/>
        <v>0</v>
      </c>
      <c r="P133" s="75">
        <f t="shared" si="31"/>
        <v>0</v>
      </c>
      <c r="Q133" s="75">
        <f t="shared" si="32"/>
        <v>0</v>
      </c>
      <c r="R133" s="75">
        <f t="shared" si="33"/>
        <v>0</v>
      </c>
      <c r="S133" s="75">
        <f t="shared" si="34"/>
        <v>0</v>
      </c>
      <c r="T133" s="75">
        <f t="shared" si="35"/>
        <v>0</v>
      </c>
      <c r="U133" s="75">
        <f t="shared" si="36"/>
        <v>0</v>
      </c>
      <c r="V133" s="61">
        <f t="shared" si="40"/>
        <v>0</v>
      </c>
      <c r="W133" s="75" t="str">
        <f t="shared" si="37"/>
        <v>NÃO</v>
      </c>
      <c r="AC133" s="49">
        <f t="shared" si="38"/>
        <v>0</v>
      </c>
      <c r="AD133" s="50" t="s">
        <v>35</v>
      </c>
      <c r="AE133" s="50" t="s">
        <v>270</v>
      </c>
      <c r="AF133" s="50">
        <v>1300409</v>
      </c>
      <c r="AG133" s="51"/>
      <c r="AH133" s="51"/>
      <c r="AI133" s="50">
        <f t="shared" si="39"/>
        <v>0</v>
      </c>
    </row>
    <row r="134" spans="1:35" ht="18.75" customHeight="1">
      <c r="A134" s="74" t="str">
        <f>Controles!$B$2</f>
        <v>ES</v>
      </c>
      <c r="B134" s="74">
        <f>Controles!$C$2</f>
        <v>7</v>
      </c>
      <c r="C134" s="75" t="s">
        <v>5391</v>
      </c>
      <c r="D134" s="76"/>
      <c r="E134" s="76"/>
      <c r="F134" s="77"/>
      <c r="G134" s="77"/>
      <c r="H134" s="78">
        <f t="shared" si="28"/>
        <v>0</v>
      </c>
      <c r="I134" s="77"/>
      <c r="J134" s="77"/>
      <c r="K134" s="77"/>
      <c r="L134" s="77"/>
      <c r="M134" s="77"/>
      <c r="N134" s="75">
        <f t="shared" si="29"/>
        <v>0</v>
      </c>
      <c r="O134" s="75">
        <f t="shared" si="30"/>
        <v>0</v>
      </c>
      <c r="P134" s="75">
        <f t="shared" si="31"/>
        <v>0</v>
      </c>
      <c r="Q134" s="75">
        <f t="shared" si="32"/>
        <v>0</v>
      </c>
      <c r="R134" s="75">
        <f t="shared" si="33"/>
        <v>0</v>
      </c>
      <c r="S134" s="75">
        <f t="shared" si="34"/>
        <v>0</v>
      </c>
      <c r="T134" s="75">
        <f t="shared" si="35"/>
        <v>0</v>
      </c>
      <c r="U134" s="75">
        <f t="shared" si="36"/>
        <v>0</v>
      </c>
      <c r="V134" s="61">
        <f t="shared" si="40"/>
        <v>0</v>
      </c>
      <c r="W134" s="75" t="str">
        <f t="shared" si="37"/>
        <v>NÃO</v>
      </c>
      <c r="AC134" s="49">
        <f t="shared" si="38"/>
        <v>0</v>
      </c>
      <c r="AD134" s="50" t="s">
        <v>35</v>
      </c>
      <c r="AE134" s="50" t="s">
        <v>296</v>
      </c>
      <c r="AF134" s="50">
        <v>1300508</v>
      </c>
      <c r="AG134" s="51"/>
      <c r="AH134" s="51"/>
      <c r="AI134" s="50">
        <f t="shared" si="39"/>
        <v>0</v>
      </c>
    </row>
    <row r="135" spans="1:35" ht="18.75" customHeight="1">
      <c r="A135" s="74" t="str">
        <f>Controles!$B$2</f>
        <v>ES</v>
      </c>
      <c r="B135" s="74">
        <f>Controles!$C$2</f>
        <v>7</v>
      </c>
      <c r="C135" s="75" t="s">
        <v>5391</v>
      </c>
      <c r="D135" s="76"/>
      <c r="E135" s="76"/>
      <c r="F135" s="77"/>
      <c r="G135" s="77"/>
      <c r="H135" s="78">
        <f t="shared" si="28"/>
        <v>0</v>
      </c>
      <c r="I135" s="77"/>
      <c r="J135" s="77"/>
      <c r="K135" s="77"/>
      <c r="L135" s="77"/>
      <c r="M135" s="77"/>
      <c r="N135" s="75">
        <f t="shared" si="29"/>
        <v>0</v>
      </c>
      <c r="O135" s="75">
        <f t="shared" si="30"/>
        <v>0</v>
      </c>
      <c r="P135" s="75">
        <f t="shared" si="31"/>
        <v>0</v>
      </c>
      <c r="Q135" s="75">
        <f t="shared" si="32"/>
        <v>0</v>
      </c>
      <c r="R135" s="75">
        <f t="shared" si="33"/>
        <v>0</v>
      </c>
      <c r="S135" s="75">
        <f t="shared" si="34"/>
        <v>0</v>
      </c>
      <c r="T135" s="75">
        <f t="shared" si="35"/>
        <v>0</v>
      </c>
      <c r="U135" s="75">
        <f t="shared" si="36"/>
        <v>0</v>
      </c>
      <c r="V135" s="61">
        <f t="shared" si="40"/>
        <v>0</v>
      </c>
      <c r="W135" s="75" t="str">
        <f t="shared" si="37"/>
        <v>NÃO</v>
      </c>
      <c r="AC135" s="49">
        <f t="shared" si="38"/>
        <v>0</v>
      </c>
      <c r="AD135" s="50" t="s">
        <v>35</v>
      </c>
      <c r="AE135" s="50" t="s">
        <v>322</v>
      </c>
      <c r="AF135" s="50">
        <v>1300607</v>
      </c>
      <c r="AG135" s="51"/>
      <c r="AH135" s="51"/>
      <c r="AI135" s="50">
        <f t="shared" si="39"/>
        <v>0</v>
      </c>
    </row>
    <row r="136" spans="1:35" ht="18.75" customHeight="1">
      <c r="A136" s="74" t="str">
        <f>Controles!$B$2</f>
        <v>ES</v>
      </c>
      <c r="B136" s="74">
        <f>Controles!$C$2</f>
        <v>7</v>
      </c>
      <c r="C136" s="75" t="s">
        <v>5391</v>
      </c>
      <c r="D136" s="76"/>
      <c r="E136" s="76"/>
      <c r="F136" s="77"/>
      <c r="G136" s="77"/>
      <c r="H136" s="78">
        <f t="shared" si="28"/>
        <v>0</v>
      </c>
      <c r="I136" s="77"/>
      <c r="J136" s="77"/>
      <c r="K136" s="77"/>
      <c r="L136" s="77"/>
      <c r="M136" s="77"/>
      <c r="N136" s="75">
        <f t="shared" si="29"/>
        <v>0</v>
      </c>
      <c r="O136" s="75">
        <f t="shared" si="30"/>
        <v>0</v>
      </c>
      <c r="P136" s="75">
        <f t="shared" si="31"/>
        <v>0</v>
      </c>
      <c r="Q136" s="75">
        <f t="shared" si="32"/>
        <v>0</v>
      </c>
      <c r="R136" s="75">
        <f t="shared" si="33"/>
        <v>0</v>
      </c>
      <c r="S136" s="75">
        <f t="shared" si="34"/>
        <v>0</v>
      </c>
      <c r="T136" s="75">
        <f t="shared" si="35"/>
        <v>0</v>
      </c>
      <c r="U136" s="75">
        <f t="shared" si="36"/>
        <v>0</v>
      </c>
      <c r="V136" s="61">
        <f t="shared" si="40"/>
        <v>0</v>
      </c>
      <c r="W136" s="75" t="str">
        <f t="shared" si="37"/>
        <v>NÃO</v>
      </c>
      <c r="AC136" s="49">
        <f t="shared" si="38"/>
        <v>0</v>
      </c>
      <c r="AD136" s="50" t="s">
        <v>35</v>
      </c>
      <c r="AE136" s="50" t="s">
        <v>347</v>
      </c>
      <c r="AF136" s="50">
        <v>1300631</v>
      </c>
      <c r="AG136" s="51"/>
      <c r="AH136" s="51"/>
      <c r="AI136" s="50">
        <f t="shared" si="39"/>
        <v>0</v>
      </c>
    </row>
    <row r="137" spans="1:35" ht="18.75" customHeight="1">
      <c r="A137" s="74" t="str">
        <f>Controles!$B$2</f>
        <v>ES</v>
      </c>
      <c r="B137" s="74">
        <f>Controles!$C$2</f>
        <v>7</v>
      </c>
      <c r="C137" s="75" t="s">
        <v>5391</v>
      </c>
      <c r="D137" s="76"/>
      <c r="E137" s="76"/>
      <c r="F137" s="77"/>
      <c r="G137" s="77"/>
      <c r="H137" s="78">
        <f t="shared" si="28"/>
        <v>0</v>
      </c>
      <c r="I137" s="77"/>
      <c r="J137" s="77"/>
      <c r="K137" s="77"/>
      <c r="L137" s="77"/>
      <c r="M137" s="77"/>
      <c r="N137" s="75">
        <f t="shared" si="29"/>
        <v>0</v>
      </c>
      <c r="O137" s="75">
        <f t="shared" si="30"/>
        <v>0</v>
      </c>
      <c r="P137" s="75">
        <f t="shared" si="31"/>
        <v>0</v>
      </c>
      <c r="Q137" s="75">
        <f t="shared" si="32"/>
        <v>0</v>
      </c>
      <c r="R137" s="75">
        <f t="shared" si="33"/>
        <v>0</v>
      </c>
      <c r="S137" s="75">
        <f t="shared" si="34"/>
        <v>0</v>
      </c>
      <c r="T137" s="75">
        <f t="shared" si="35"/>
        <v>0</v>
      </c>
      <c r="U137" s="75">
        <f t="shared" si="36"/>
        <v>0</v>
      </c>
      <c r="V137" s="61">
        <f t="shared" si="40"/>
        <v>0</v>
      </c>
      <c r="W137" s="75" t="str">
        <f t="shared" si="37"/>
        <v>NÃO</v>
      </c>
      <c r="AC137" s="49">
        <f t="shared" si="38"/>
        <v>0</v>
      </c>
      <c r="AD137" s="50" t="s">
        <v>35</v>
      </c>
      <c r="AE137" s="50" t="s">
        <v>371</v>
      </c>
      <c r="AF137" s="50">
        <v>1300680</v>
      </c>
      <c r="AG137" s="51"/>
      <c r="AH137" s="51"/>
      <c r="AI137" s="50">
        <f t="shared" si="39"/>
        <v>0</v>
      </c>
    </row>
    <row r="138" spans="1:35" ht="18.75" customHeight="1">
      <c r="A138" s="74" t="str">
        <f>Controles!$B$2</f>
        <v>ES</v>
      </c>
      <c r="B138" s="74">
        <f>Controles!$C$2</f>
        <v>7</v>
      </c>
      <c r="C138" s="75" t="s">
        <v>5391</v>
      </c>
      <c r="D138" s="76"/>
      <c r="E138" s="76"/>
      <c r="F138" s="77"/>
      <c r="G138" s="77"/>
      <c r="H138" s="78">
        <f t="shared" si="28"/>
        <v>0</v>
      </c>
      <c r="I138" s="77"/>
      <c r="J138" s="77"/>
      <c r="K138" s="77"/>
      <c r="L138" s="77"/>
      <c r="M138" s="77"/>
      <c r="N138" s="75">
        <f t="shared" si="29"/>
        <v>0</v>
      </c>
      <c r="O138" s="75">
        <f t="shared" si="30"/>
        <v>0</v>
      </c>
      <c r="P138" s="75">
        <f t="shared" si="31"/>
        <v>0</v>
      </c>
      <c r="Q138" s="75">
        <f t="shared" si="32"/>
        <v>0</v>
      </c>
      <c r="R138" s="75">
        <f t="shared" si="33"/>
        <v>0</v>
      </c>
      <c r="S138" s="75">
        <f t="shared" si="34"/>
        <v>0</v>
      </c>
      <c r="T138" s="75">
        <f t="shared" si="35"/>
        <v>0</v>
      </c>
      <c r="U138" s="75">
        <f t="shared" si="36"/>
        <v>0</v>
      </c>
      <c r="V138" s="61">
        <f t="shared" si="40"/>
        <v>0</v>
      </c>
      <c r="W138" s="75" t="str">
        <f t="shared" si="37"/>
        <v>NÃO</v>
      </c>
      <c r="AC138" s="49">
        <f t="shared" si="38"/>
        <v>0</v>
      </c>
      <c r="AD138" s="50" t="s">
        <v>35</v>
      </c>
      <c r="AE138" s="50" t="s">
        <v>396</v>
      </c>
      <c r="AF138" s="50">
        <v>1300706</v>
      </c>
      <c r="AG138" s="51"/>
      <c r="AH138" s="51"/>
      <c r="AI138" s="50">
        <f t="shared" si="39"/>
        <v>0</v>
      </c>
    </row>
    <row r="139" spans="1:35" ht="18.75" customHeight="1">
      <c r="A139" s="74" t="str">
        <f>Controles!$B$2</f>
        <v>ES</v>
      </c>
      <c r="B139" s="74">
        <f>Controles!$C$2</f>
        <v>7</v>
      </c>
      <c r="C139" s="75" t="s">
        <v>5391</v>
      </c>
      <c r="D139" s="76"/>
      <c r="E139" s="76"/>
      <c r="F139" s="77"/>
      <c r="G139" s="77"/>
      <c r="H139" s="78">
        <f t="shared" si="28"/>
        <v>0</v>
      </c>
      <c r="I139" s="77"/>
      <c r="J139" s="77"/>
      <c r="K139" s="77"/>
      <c r="L139" s="77"/>
      <c r="M139" s="77"/>
      <c r="N139" s="75">
        <f t="shared" si="29"/>
        <v>0</v>
      </c>
      <c r="O139" s="75">
        <f t="shared" si="30"/>
        <v>0</v>
      </c>
      <c r="P139" s="75">
        <f t="shared" si="31"/>
        <v>0</v>
      </c>
      <c r="Q139" s="75">
        <f t="shared" si="32"/>
        <v>0</v>
      </c>
      <c r="R139" s="75">
        <f t="shared" si="33"/>
        <v>0</v>
      </c>
      <c r="S139" s="75">
        <f t="shared" si="34"/>
        <v>0</v>
      </c>
      <c r="T139" s="75">
        <f t="shared" si="35"/>
        <v>0</v>
      </c>
      <c r="U139" s="75">
        <f t="shared" si="36"/>
        <v>0</v>
      </c>
      <c r="V139" s="61">
        <f t="shared" si="40"/>
        <v>0</v>
      </c>
      <c r="W139" s="75" t="str">
        <f t="shared" si="37"/>
        <v>NÃO</v>
      </c>
      <c r="AC139" s="49">
        <f t="shared" si="38"/>
        <v>0</v>
      </c>
      <c r="AD139" s="50" t="s">
        <v>35</v>
      </c>
      <c r="AE139" s="50" t="s">
        <v>421</v>
      </c>
      <c r="AF139" s="50">
        <v>1300805</v>
      </c>
      <c r="AG139" s="51"/>
      <c r="AH139" s="51"/>
      <c r="AI139" s="50">
        <f t="shared" si="39"/>
        <v>0</v>
      </c>
    </row>
    <row r="140" spans="1:35" ht="18.75" customHeight="1">
      <c r="A140" s="74" t="str">
        <f>Controles!$B$2</f>
        <v>ES</v>
      </c>
      <c r="B140" s="74">
        <f>Controles!$C$2</f>
        <v>7</v>
      </c>
      <c r="C140" s="75" t="s">
        <v>5391</v>
      </c>
      <c r="D140" s="76"/>
      <c r="E140" s="76"/>
      <c r="F140" s="77"/>
      <c r="G140" s="77"/>
      <c r="H140" s="78">
        <f t="shared" si="28"/>
        <v>0</v>
      </c>
      <c r="I140" s="77"/>
      <c r="J140" s="77"/>
      <c r="K140" s="77"/>
      <c r="L140" s="77"/>
      <c r="M140" s="77"/>
      <c r="N140" s="75">
        <f t="shared" si="29"/>
        <v>0</v>
      </c>
      <c r="O140" s="75">
        <f t="shared" si="30"/>
        <v>0</v>
      </c>
      <c r="P140" s="75">
        <f t="shared" si="31"/>
        <v>0</v>
      </c>
      <c r="Q140" s="75">
        <f t="shared" si="32"/>
        <v>0</v>
      </c>
      <c r="R140" s="75">
        <f t="shared" si="33"/>
        <v>0</v>
      </c>
      <c r="S140" s="75">
        <f t="shared" si="34"/>
        <v>0</v>
      </c>
      <c r="T140" s="75">
        <f t="shared" si="35"/>
        <v>0</v>
      </c>
      <c r="U140" s="75">
        <f t="shared" si="36"/>
        <v>0</v>
      </c>
      <c r="V140" s="61">
        <f t="shared" si="40"/>
        <v>0</v>
      </c>
      <c r="W140" s="75" t="str">
        <f t="shared" si="37"/>
        <v>NÃO</v>
      </c>
      <c r="AC140" s="49">
        <f t="shared" si="38"/>
        <v>0</v>
      </c>
      <c r="AD140" s="50" t="s">
        <v>35</v>
      </c>
      <c r="AE140" s="50" t="s">
        <v>447</v>
      </c>
      <c r="AF140" s="50">
        <v>1300839</v>
      </c>
      <c r="AG140" s="51"/>
      <c r="AH140" s="51"/>
      <c r="AI140" s="50">
        <f t="shared" si="39"/>
        <v>0</v>
      </c>
    </row>
    <row r="141" spans="1:35" ht="18.75" customHeight="1">
      <c r="A141" s="74" t="str">
        <f>Controles!$B$2</f>
        <v>ES</v>
      </c>
      <c r="B141" s="74">
        <f>Controles!$C$2</f>
        <v>7</v>
      </c>
      <c r="C141" s="75" t="s">
        <v>5391</v>
      </c>
      <c r="D141" s="76"/>
      <c r="E141" s="76"/>
      <c r="F141" s="77"/>
      <c r="G141" s="77"/>
      <c r="H141" s="78">
        <f t="shared" si="28"/>
        <v>0</v>
      </c>
      <c r="I141" s="77"/>
      <c r="J141" s="77"/>
      <c r="K141" s="77"/>
      <c r="L141" s="77"/>
      <c r="M141" s="77"/>
      <c r="N141" s="75">
        <f t="shared" si="29"/>
        <v>0</v>
      </c>
      <c r="O141" s="75">
        <f t="shared" si="30"/>
        <v>0</v>
      </c>
      <c r="P141" s="75">
        <f t="shared" si="31"/>
        <v>0</v>
      </c>
      <c r="Q141" s="75">
        <f t="shared" si="32"/>
        <v>0</v>
      </c>
      <c r="R141" s="75">
        <f t="shared" si="33"/>
        <v>0</v>
      </c>
      <c r="S141" s="75">
        <f t="shared" si="34"/>
        <v>0</v>
      </c>
      <c r="T141" s="75">
        <f t="shared" si="35"/>
        <v>0</v>
      </c>
      <c r="U141" s="75">
        <f t="shared" si="36"/>
        <v>0</v>
      </c>
      <c r="V141" s="61">
        <f t="shared" si="40"/>
        <v>0</v>
      </c>
      <c r="W141" s="75" t="str">
        <f t="shared" si="37"/>
        <v>NÃO</v>
      </c>
      <c r="AC141" s="49">
        <f t="shared" si="38"/>
        <v>0</v>
      </c>
      <c r="AD141" s="50" t="s">
        <v>35</v>
      </c>
      <c r="AE141" s="50" t="s">
        <v>472</v>
      </c>
      <c r="AF141" s="50">
        <v>1300904</v>
      </c>
      <c r="AG141" s="51"/>
      <c r="AH141" s="51"/>
      <c r="AI141" s="50">
        <f t="shared" si="39"/>
        <v>0</v>
      </c>
    </row>
    <row r="142" spans="1:35" ht="18.75" customHeight="1">
      <c r="A142" s="74" t="str">
        <f>Controles!$B$2</f>
        <v>ES</v>
      </c>
      <c r="B142" s="74">
        <f>Controles!$C$2</f>
        <v>7</v>
      </c>
      <c r="C142" s="75" t="s">
        <v>5391</v>
      </c>
      <c r="D142" s="76"/>
      <c r="E142" s="76"/>
      <c r="F142" s="77"/>
      <c r="G142" s="77"/>
      <c r="H142" s="78">
        <f t="shared" si="28"/>
        <v>0</v>
      </c>
      <c r="I142" s="77"/>
      <c r="J142" s="77"/>
      <c r="K142" s="77"/>
      <c r="L142" s="77"/>
      <c r="M142" s="77"/>
      <c r="N142" s="75">
        <f t="shared" si="29"/>
        <v>0</v>
      </c>
      <c r="O142" s="75">
        <f t="shared" si="30"/>
        <v>0</v>
      </c>
      <c r="P142" s="75">
        <f t="shared" si="31"/>
        <v>0</v>
      </c>
      <c r="Q142" s="75">
        <f t="shared" si="32"/>
        <v>0</v>
      </c>
      <c r="R142" s="75">
        <f t="shared" si="33"/>
        <v>0</v>
      </c>
      <c r="S142" s="75">
        <f t="shared" si="34"/>
        <v>0</v>
      </c>
      <c r="T142" s="75">
        <f t="shared" si="35"/>
        <v>0</v>
      </c>
      <c r="U142" s="75">
        <f t="shared" si="36"/>
        <v>0</v>
      </c>
      <c r="V142" s="61">
        <f t="shared" si="40"/>
        <v>0</v>
      </c>
      <c r="W142" s="75" t="str">
        <f t="shared" si="37"/>
        <v>NÃO</v>
      </c>
      <c r="AC142" s="49">
        <f t="shared" si="38"/>
        <v>0</v>
      </c>
      <c r="AD142" s="50" t="s">
        <v>35</v>
      </c>
      <c r="AE142" s="50" t="s">
        <v>496</v>
      </c>
      <c r="AF142" s="50">
        <v>1301001</v>
      </c>
      <c r="AG142" s="51"/>
      <c r="AH142" s="51"/>
      <c r="AI142" s="50">
        <f t="shared" si="39"/>
        <v>0</v>
      </c>
    </row>
    <row r="143" spans="1:35" ht="18.75" customHeight="1">
      <c r="A143" s="74" t="str">
        <f>Controles!$B$2</f>
        <v>ES</v>
      </c>
      <c r="B143" s="74">
        <f>Controles!$C$2</f>
        <v>7</v>
      </c>
      <c r="C143" s="75" t="s">
        <v>5391</v>
      </c>
      <c r="D143" s="76"/>
      <c r="E143" s="76"/>
      <c r="F143" s="77"/>
      <c r="G143" s="77"/>
      <c r="H143" s="78">
        <f t="shared" si="28"/>
        <v>0</v>
      </c>
      <c r="I143" s="77"/>
      <c r="J143" s="77"/>
      <c r="K143" s="77"/>
      <c r="L143" s="77"/>
      <c r="M143" s="77"/>
      <c r="N143" s="75">
        <f t="shared" si="29"/>
        <v>0</v>
      </c>
      <c r="O143" s="75">
        <f t="shared" si="30"/>
        <v>0</v>
      </c>
      <c r="P143" s="75">
        <f t="shared" si="31"/>
        <v>0</v>
      </c>
      <c r="Q143" s="75">
        <f t="shared" si="32"/>
        <v>0</v>
      </c>
      <c r="R143" s="75">
        <f t="shared" si="33"/>
        <v>0</v>
      </c>
      <c r="S143" s="75">
        <f t="shared" si="34"/>
        <v>0</v>
      </c>
      <c r="T143" s="75">
        <f t="shared" si="35"/>
        <v>0</v>
      </c>
      <c r="U143" s="75">
        <f t="shared" si="36"/>
        <v>0</v>
      </c>
      <c r="V143" s="61">
        <f t="shared" si="40"/>
        <v>0</v>
      </c>
      <c r="W143" s="75" t="str">
        <f t="shared" si="37"/>
        <v>NÃO</v>
      </c>
      <c r="AC143" s="49">
        <f t="shared" si="38"/>
        <v>0</v>
      </c>
      <c r="AD143" s="50" t="s">
        <v>35</v>
      </c>
      <c r="AE143" s="50" t="s">
        <v>519</v>
      </c>
      <c r="AF143" s="50">
        <v>1301100</v>
      </c>
      <c r="AG143" s="51"/>
      <c r="AH143" s="51"/>
      <c r="AI143" s="50">
        <f t="shared" si="39"/>
        <v>0</v>
      </c>
    </row>
    <row r="144" spans="1:35" ht="18.75" customHeight="1">
      <c r="A144" s="74" t="str">
        <f>Controles!$B$2</f>
        <v>ES</v>
      </c>
      <c r="B144" s="74">
        <f>Controles!$C$2</f>
        <v>7</v>
      </c>
      <c r="C144" s="75" t="s">
        <v>5391</v>
      </c>
      <c r="D144" s="76"/>
      <c r="E144" s="76"/>
      <c r="F144" s="77"/>
      <c r="G144" s="77"/>
      <c r="H144" s="78">
        <f t="shared" si="28"/>
        <v>0</v>
      </c>
      <c r="I144" s="77"/>
      <c r="J144" s="77"/>
      <c r="K144" s="77"/>
      <c r="L144" s="77"/>
      <c r="M144" s="77"/>
      <c r="N144" s="75">
        <f t="shared" si="29"/>
        <v>0</v>
      </c>
      <c r="O144" s="75">
        <f t="shared" si="30"/>
        <v>0</v>
      </c>
      <c r="P144" s="75">
        <f t="shared" si="31"/>
        <v>0</v>
      </c>
      <c r="Q144" s="75">
        <f t="shared" si="32"/>
        <v>0</v>
      </c>
      <c r="R144" s="75">
        <f t="shared" si="33"/>
        <v>0</v>
      </c>
      <c r="S144" s="75">
        <f t="shared" si="34"/>
        <v>0</v>
      </c>
      <c r="T144" s="75">
        <f t="shared" si="35"/>
        <v>0</v>
      </c>
      <c r="U144" s="75">
        <f t="shared" si="36"/>
        <v>0</v>
      </c>
      <c r="V144" s="61">
        <f t="shared" si="40"/>
        <v>0</v>
      </c>
      <c r="W144" s="75" t="str">
        <f t="shared" si="37"/>
        <v>NÃO</v>
      </c>
      <c r="AC144" s="49">
        <f t="shared" si="38"/>
        <v>0</v>
      </c>
      <c r="AD144" s="50" t="s">
        <v>35</v>
      </c>
      <c r="AE144" s="50" t="s">
        <v>543</v>
      </c>
      <c r="AF144" s="50">
        <v>1301159</v>
      </c>
      <c r="AG144" s="51"/>
      <c r="AH144" s="51"/>
      <c r="AI144" s="50">
        <f t="shared" si="39"/>
        <v>0</v>
      </c>
    </row>
    <row r="145" spans="1:35" ht="18.75" customHeight="1">
      <c r="A145" s="74" t="str">
        <f>Controles!$B$2</f>
        <v>ES</v>
      </c>
      <c r="B145" s="74">
        <f>Controles!$C$2</f>
        <v>7</v>
      </c>
      <c r="C145" s="75" t="s">
        <v>5391</v>
      </c>
      <c r="D145" s="76"/>
      <c r="E145" s="76"/>
      <c r="F145" s="77"/>
      <c r="G145" s="77"/>
      <c r="H145" s="78">
        <f t="shared" si="28"/>
        <v>0</v>
      </c>
      <c r="I145" s="77"/>
      <c r="J145" s="77"/>
      <c r="K145" s="77"/>
      <c r="L145" s="77"/>
      <c r="M145" s="77"/>
      <c r="N145" s="75">
        <f t="shared" si="29"/>
        <v>0</v>
      </c>
      <c r="O145" s="75">
        <f t="shared" si="30"/>
        <v>0</v>
      </c>
      <c r="P145" s="75">
        <f t="shared" si="31"/>
        <v>0</v>
      </c>
      <c r="Q145" s="75">
        <f t="shared" si="32"/>
        <v>0</v>
      </c>
      <c r="R145" s="75">
        <f t="shared" si="33"/>
        <v>0</v>
      </c>
      <c r="S145" s="75">
        <f t="shared" si="34"/>
        <v>0</v>
      </c>
      <c r="T145" s="75">
        <f t="shared" si="35"/>
        <v>0</v>
      </c>
      <c r="U145" s="75">
        <f t="shared" si="36"/>
        <v>0</v>
      </c>
      <c r="V145" s="61">
        <f t="shared" si="40"/>
        <v>0</v>
      </c>
      <c r="W145" s="75" t="str">
        <f t="shared" si="37"/>
        <v>NÃO</v>
      </c>
      <c r="AC145" s="49">
        <f t="shared" si="38"/>
        <v>0</v>
      </c>
      <c r="AD145" s="50" t="s">
        <v>35</v>
      </c>
      <c r="AE145" s="50" t="s">
        <v>566</v>
      </c>
      <c r="AF145" s="50">
        <v>1301209</v>
      </c>
      <c r="AG145" s="51"/>
      <c r="AH145" s="51"/>
      <c r="AI145" s="50">
        <f t="shared" si="39"/>
        <v>0</v>
      </c>
    </row>
    <row r="146" spans="1:35" ht="18.75" customHeight="1">
      <c r="A146" s="74" t="str">
        <f>Controles!$B$2</f>
        <v>ES</v>
      </c>
      <c r="B146" s="74">
        <f>Controles!$C$2</f>
        <v>7</v>
      </c>
      <c r="C146" s="75" t="s">
        <v>5391</v>
      </c>
      <c r="D146" s="76"/>
      <c r="E146" s="76"/>
      <c r="F146" s="77"/>
      <c r="G146" s="77"/>
      <c r="H146" s="78">
        <f t="shared" si="28"/>
        <v>0</v>
      </c>
      <c r="I146" s="77"/>
      <c r="J146" s="77"/>
      <c r="K146" s="77"/>
      <c r="L146" s="77"/>
      <c r="M146" s="77"/>
      <c r="N146" s="75">
        <f t="shared" si="29"/>
        <v>0</v>
      </c>
      <c r="O146" s="75">
        <f t="shared" si="30"/>
        <v>0</v>
      </c>
      <c r="P146" s="75">
        <f t="shared" si="31"/>
        <v>0</v>
      </c>
      <c r="Q146" s="75">
        <f t="shared" si="32"/>
        <v>0</v>
      </c>
      <c r="R146" s="75">
        <f t="shared" si="33"/>
        <v>0</v>
      </c>
      <c r="S146" s="75">
        <f t="shared" si="34"/>
        <v>0</v>
      </c>
      <c r="T146" s="75">
        <f t="shared" si="35"/>
        <v>0</v>
      </c>
      <c r="U146" s="75">
        <f t="shared" si="36"/>
        <v>0</v>
      </c>
      <c r="V146" s="61">
        <f t="shared" si="40"/>
        <v>0</v>
      </c>
      <c r="W146" s="75" t="str">
        <f t="shared" si="37"/>
        <v>NÃO</v>
      </c>
      <c r="AC146" s="49">
        <f t="shared" si="38"/>
        <v>0</v>
      </c>
      <c r="AD146" s="50" t="s">
        <v>35</v>
      </c>
      <c r="AE146" s="50" t="s">
        <v>589</v>
      </c>
      <c r="AF146" s="50">
        <v>1301308</v>
      </c>
      <c r="AG146" s="51"/>
      <c r="AH146" s="51"/>
      <c r="AI146" s="50">
        <f t="shared" si="39"/>
        <v>0</v>
      </c>
    </row>
    <row r="147" spans="1:35" ht="18.75" customHeight="1">
      <c r="A147" s="74" t="str">
        <f>Controles!$B$2</f>
        <v>ES</v>
      </c>
      <c r="B147" s="74">
        <f>Controles!$C$2</f>
        <v>7</v>
      </c>
      <c r="C147" s="75" t="s">
        <v>5391</v>
      </c>
      <c r="D147" s="76"/>
      <c r="E147" s="76"/>
      <c r="F147" s="77"/>
      <c r="G147" s="77"/>
      <c r="H147" s="78">
        <f t="shared" si="28"/>
        <v>0</v>
      </c>
      <c r="I147" s="77"/>
      <c r="J147" s="77"/>
      <c r="K147" s="77"/>
      <c r="L147" s="77"/>
      <c r="M147" s="77"/>
      <c r="N147" s="75">
        <f t="shared" si="29"/>
        <v>0</v>
      </c>
      <c r="O147" s="75">
        <f t="shared" si="30"/>
        <v>0</v>
      </c>
      <c r="P147" s="75">
        <f t="shared" si="31"/>
        <v>0</v>
      </c>
      <c r="Q147" s="75">
        <f t="shared" si="32"/>
        <v>0</v>
      </c>
      <c r="R147" s="75">
        <f t="shared" si="33"/>
        <v>0</v>
      </c>
      <c r="S147" s="75">
        <f t="shared" si="34"/>
        <v>0</v>
      </c>
      <c r="T147" s="75">
        <f t="shared" si="35"/>
        <v>0</v>
      </c>
      <c r="U147" s="75">
        <f t="shared" si="36"/>
        <v>0</v>
      </c>
      <c r="V147" s="61">
        <f t="shared" si="40"/>
        <v>0</v>
      </c>
      <c r="W147" s="75" t="str">
        <f t="shared" si="37"/>
        <v>NÃO</v>
      </c>
      <c r="AC147" s="49">
        <f t="shared" si="38"/>
        <v>0</v>
      </c>
      <c r="AD147" s="50" t="s">
        <v>35</v>
      </c>
      <c r="AE147" s="50" t="s">
        <v>612</v>
      </c>
      <c r="AF147" s="50">
        <v>1301407</v>
      </c>
      <c r="AG147" s="51"/>
      <c r="AH147" s="51"/>
      <c r="AI147" s="50">
        <f t="shared" si="39"/>
        <v>0</v>
      </c>
    </row>
    <row r="148" spans="1:35" ht="18.75" customHeight="1">
      <c r="A148" s="74" t="str">
        <f>Controles!$B$2</f>
        <v>ES</v>
      </c>
      <c r="B148" s="74">
        <f>Controles!$C$2</f>
        <v>7</v>
      </c>
      <c r="C148" s="75" t="s">
        <v>5391</v>
      </c>
      <c r="D148" s="76"/>
      <c r="E148" s="76"/>
      <c r="F148" s="77"/>
      <c r="G148" s="77"/>
      <c r="H148" s="78">
        <f t="shared" si="28"/>
        <v>0</v>
      </c>
      <c r="I148" s="77"/>
      <c r="J148" s="77"/>
      <c r="K148" s="77"/>
      <c r="L148" s="77"/>
      <c r="M148" s="77"/>
      <c r="N148" s="75">
        <f t="shared" si="29"/>
        <v>0</v>
      </c>
      <c r="O148" s="75">
        <f t="shared" si="30"/>
        <v>0</v>
      </c>
      <c r="P148" s="75">
        <f t="shared" si="31"/>
        <v>0</v>
      </c>
      <c r="Q148" s="75">
        <f t="shared" si="32"/>
        <v>0</v>
      </c>
      <c r="R148" s="75">
        <f t="shared" si="33"/>
        <v>0</v>
      </c>
      <c r="S148" s="75">
        <f t="shared" si="34"/>
        <v>0</v>
      </c>
      <c r="T148" s="75">
        <f t="shared" si="35"/>
        <v>0</v>
      </c>
      <c r="U148" s="75">
        <f t="shared" si="36"/>
        <v>0</v>
      </c>
      <c r="V148" s="61">
        <f t="shared" si="40"/>
        <v>0</v>
      </c>
      <c r="W148" s="75" t="str">
        <f t="shared" si="37"/>
        <v>NÃO</v>
      </c>
      <c r="AC148" s="49">
        <f t="shared" si="38"/>
        <v>0</v>
      </c>
      <c r="AD148" s="50" t="s">
        <v>35</v>
      </c>
      <c r="AE148" s="50" t="s">
        <v>633</v>
      </c>
      <c r="AF148" s="50">
        <v>1301506</v>
      </c>
      <c r="AG148" s="51"/>
      <c r="AH148" s="51"/>
      <c r="AI148" s="50">
        <f t="shared" si="39"/>
        <v>0</v>
      </c>
    </row>
    <row r="149" spans="1:35" ht="18.75" customHeight="1">
      <c r="A149" s="74" t="str">
        <f>Controles!$B$2</f>
        <v>ES</v>
      </c>
      <c r="B149" s="74">
        <f>Controles!$C$2</f>
        <v>7</v>
      </c>
      <c r="C149" s="75" t="s">
        <v>5391</v>
      </c>
      <c r="D149" s="76"/>
      <c r="E149" s="76"/>
      <c r="F149" s="77"/>
      <c r="G149" s="77"/>
      <c r="H149" s="78">
        <f t="shared" si="28"/>
        <v>0</v>
      </c>
      <c r="I149" s="77"/>
      <c r="J149" s="77"/>
      <c r="K149" s="77"/>
      <c r="L149" s="77"/>
      <c r="M149" s="77"/>
      <c r="N149" s="75">
        <f t="shared" si="29"/>
        <v>0</v>
      </c>
      <c r="O149" s="75">
        <f t="shared" si="30"/>
        <v>0</v>
      </c>
      <c r="P149" s="75">
        <f t="shared" si="31"/>
        <v>0</v>
      </c>
      <c r="Q149" s="75">
        <f t="shared" si="32"/>
        <v>0</v>
      </c>
      <c r="R149" s="75">
        <f t="shared" si="33"/>
        <v>0</v>
      </c>
      <c r="S149" s="75">
        <f t="shared" si="34"/>
        <v>0</v>
      </c>
      <c r="T149" s="75">
        <f t="shared" si="35"/>
        <v>0</v>
      </c>
      <c r="U149" s="75">
        <f t="shared" si="36"/>
        <v>0</v>
      </c>
      <c r="V149" s="61">
        <f t="shared" si="40"/>
        <v>0</v>
      </c>
      <c r="W149" s="75" t="str">
        <f t="shared" si="37"/>
        <v>NÃO</v>
      </c>
      <c r="AC149" s="49">
        <f t="shared" si="38"/>
        <v>0</v>
      </c>
      <c r="AD149" s="50" t="s">
        <v>35</v>
      </c>
      <c r="AE149" s="50" t="s">
        <v>654</v>
      </c>
      <c r="AF149" s="50">
        <v>1301605</v>
      </c>
      <c r="AG149" s="51"/>
      <c r="AH149" s="51"/>
      <c r="AI149" s="50">
        <f t="shared" si="39"/>
        <v>0</v>
      </c>
    </row>
    <row r="150" spans="1:35" ht="18.75" customHeight="1">
      <c r="A150" s="74" t="str">
        <f>Controles!$B$2</f>
        <v>ES</v>
      </c>
      <c r="B150" s="74">
        <f>Controles!$C$2</f>
        <v>7</v>
      </c>
      <c r="C150" s="75" t="s">
        <v>5391</v>
      </c>
      <c r="D150" s="76"/>
      <c r="E150" s="76"/>
      <c r="F150" s="77"/>
      <c r="G150" s="77"/>
      <c r="H150" s="78">
        <f t="shared" si="28"/>
        <v>0</v>
      </c>
      <c r="I150" s="77"/>
      <c r="J150" s="77"/>
      <c r="K150" s="77"/>
      <c r="L150" s="77"/>
      <c r="M150" s="77"/>
      <c r="N150" s="75">
        <f t="shared" si="29"/>
        <v>0</v>
      </c>
      <c r="O150" s="75">
        <f t="shared" si="30"/>
        <v>0</v>
      </c>
      <c r="P150" s="75">
        <f t="shared" si="31"/>
        <v>0</v>
      </c>
      <c r="Q150" s="75">
        <f t="shared" si="32"/>
        <v>0</v>
      </c>
      <c r="R150" s="75">
        <f t="shared" si="33"/>
        <v>0</v>
      </c>
      <c r="S150" s="75">
        <f t="shared" si="34"/>
        <v>0</v>
      </c>
      <c r="T150" s="75">
        <f t="shared" si="35"/>
        <v>0</v>
      </c>
      <c r="U150" s="75">
        <f t="shared" si="36"/>
        <v>0</v>
      </c>
      <c r="V150" s="61">
        <f t="shared" si="40"/>
        <v>0</v>
      </c>
      <c r="W150" s="75" t="str">
        <f t="shared" si="37"/>
        <v>NÃO</v>
      </c>
      <c r="AC150" s="49">
        <f t="shared" si="38"/>
        <v>0</v>
      </c>
      <c r="AD150" s="50" t="s">
        <v>35</v>
      </c>
      <c r="AE150" s="50" t="s">
        <v>675</v>
      </c>
      <c r="AF150" s="50">
        <v>1301654</v>
      </c>
      <c r="AG150" s="51"/>
      <c r="AH150" s="51"/>
      <c r="AI150" s="50">
        <f t="shared" si="39"/>
        <v>0</v>
      </c>
    </row>
    <row r="151" spans="1:35" ht="18.75" customHeight="1">
      <c r="A151" s="74" t="str">
        <f>Controles!$B$2</f>
        <v>ES</v>
      </c>
      <c r="B151" s="74">
        <f>Controles!$C$2</f>
        <v>7</v>
      </c>
      <c r="C151" s="75" t="s">
        <v>5391</v>
      </c>
      <c r="D151" s="76"/>
      <c r="E151" s="76"/>
      <c r="F151" s="77"/>
      <c r="G151" s="77"/>
      <c r="H151" s="78">
        <f t="shared" si="28"/>
        <v>0</v>
      </c>
      <c r="I151" s="77"/>
      <c r="J151" s="77"/>
      <c r="K151" s="77"/>
      <c r="L151" s="77"/>
      <c r="M151" s="77"/>
      <c r="N151" s="75">
        <f t="shared" si="29"/>
        <v>0</v>
      </c>
      <c r="O151" s="75">
        <f t="shared" si="30"/>
        <v>0</v>
      </c>
      <c r="P151" s="75">
        <f t="shared" si="31"/>
        <v>0</v>
      </c>
      <c r="Q151" s="75">
        <f t="shared" si="32"/>
        <v>0</v>
      </c>
      <c r="R151" s="75">
        <f t="shared" si="33"/>
        <v>0</v>
      </c>
      <c r="S151" s="75">
        <f t="shared" si="34"/>
        <v>0</v>
      </c>
      <c r="T151" s="75">
        <f t="shared" si="35"/>
        <v>0</v>
      </c>
      <c r="U151" s="75">
        <f t="shared" si="36"/>
        <v>0</v>
      </c>
      <c r="V151" s="61">
        <f t="shared" si="40"/>
        <v>0</v>
      </c>
      <c r="W151" s="75" t="str">
        <f t="shared" si="37"/>
        <v>NÃO</v>
      </c>
      <c r="AC151" s="49">
        <f t="shared" si="38"/>
        <v>0</v>
      </c>
      <c r="AD151" s="50" t="s">
        <v>35</v>
      </c>
      <c r="AE151" s="50" t="s">
        <v>695</v>
      </c>
      <c r="AF151" s="50">
        <v>1301704</v>
      </c>
      <c r="AG151" s="51"/>
      <c r="AH151" s="51"/>
      <c r="AI151" s="50">
        <f t="shared" si="39"/>
        <v>0</v>
      </c>
    </row>
    <row r="152" spans="1:35" ht="18.75" customHeight="1">
      <c r="A152" s="74" t="str">
        <f>Controles!$B$2</f>
        <v>ES</v>
      </c>
      <c r="B152" s="74">
        <f>Controles!$C$2</f>
        <v>7</v>
      </c>
      <c r="C152" s="75" t="s">
        <v>5391</v>
      </c>
      <c r="D152" s="76"/>
      <c r="E152" s="76"/>
      <c r="F152" s="77"/>
      <c r="G152" s="77"/>
      <c r="H152" s="78">
        <f t="shared" si="28"/>
        <v>0</v>
      </c>
      <c r="I152" s="77"/>
      <c r="J152" s="77"/>
      <c r="K152" s="77"/>
      <c r="L152" s="77"/>
      <c r="M152" s="77"/>
      <c r="N152" s="75">
        <f t="shared" si="29"/>
        <v>0</v>
      </c>
      <c r="O152" s="75">
        <f t="shared" si="30"/>
        <v>0</v>
      </c>
      <c r="P152" s="75">
        <f t="shared" si="31"/>
        <v>0</v>
      </c>
      <c r="Q152" s="75">
        <f t="shared" si="32"/>
        <v>0</v>
      </c>
      <c r="R152" s="75">
        <f t="shared" si="33"/>
        <v>0</v>
      </c>
      <c r="S152" s="75">
        <f t="shared" si="34"/>
        <v>0</v>
      </c>
      <c r="T152" s="75">
        <f t="shared" si="35"/>
        <v>0</v>
      </c>
      <c r="U152" s="75">
        <f t="shared" si="36"/>
        <v>0</v>
      </c>
      <c r="V152" s="61">
        <f t="shared" si="40"/>
        <v>0</v>
      </c>
      <c r="W152" s="75" t="str">
        <f t="shared" si="37"/>
        <v>NÃO</v>
      </c>
      <c r="AC152" s="49">
        <f t="shared" si="38"/>
        <v>0</v>
      </c>
      <c r="AD152" s="50" t="s">
        <v>35</v>
      </c>
      <c r="AE152" s="50" t="s">
        <v>717</v>
      </c>
      <c r="AF152" s="50">
        <v>1301803</v>
      </c>
      <c r="AG152" s="51"/>
      <c r="AH152" s="51"/>
      <c r="AI152" s="50">
        <f t="shared" si="39"/>
        <v>0</v>
      </c>
    </row>
    <row r="153" spans="1:35" ht="18.75" customHeight="1">
      <c r="A153" s="74" t="str">
        <f>Controles!$B$2</f>
        <v>ES</v>
      </c>
      <c r="B153" s="74">
        <f>Controles!$C$2</f>
        <v>7</v>
      </c>
      <c r="C153" s="75" t="s">
        <v>5391</v>
      </c>
      <c r="D153" s="76"/>
      <c r="E153" s="76"/>
      <c r="F153" s="77"/>
      <c r="G153" s="77"/>
      <c r="H153" s="78">
        <f t="shared" si="28"/>
        <v>0</v>
      </c>
      <c r="I153" s="77"/>
      <c r="J153" s="77"/>
      <c r="K153" s="77"/>
      <c r="L153" s="77"/>
      <c r="M153" s="77"/>
      <c r="N153" s="75">
        <f t="shared" si="29"/>
        <v>0</v>
      </c>
      <c r="O153" s="75">
        <f t="shared" si="30"/>
        <v>0</v>
      </c>
      <c r="P153" s="75">
        <f t="shared" si="31"/>
        <v>0</v>
      </c>
      <c r="Q153" s="75">
        <f t="shared" si="32"/>
        <v>0</v>
      </c>
      <c r="R153" s="75">
        <f t="shared" si="33"/>
        <v>0</v>
      </c>
      <c r="S153" s="75">
        <f t="shared" si="34"/>
        <v>0</v>
      </c>
      <c r="T153" s="75">
        <f t="shared" si="35"/>
        <v>0</v>
      </c>
      <c r="U153" s="75">
        <f t="shared" si="36"/>
        <v>0</v>
      </c>
      <c r="V153" s="61">
        <f t="shared" si="40"/>
        <v>0</v>
      </c>
      <c r="W153" s="75" t="str">
        <f t="shared" si="37"/>
        <v>NÃO</v>
      </c>
      <c r="AC153" s="49">
        <f t="shared" si="38"/>
        <v>0</v>
      </c>
      <c r="AD153" s="50" t="s">
        <v>35</v>
      </c>
      <c r="AE153" s="50" t="s">
        <v>739</v>
      </c>
      <c r="AF153" s="50">
        <v>1301852</v>
      </c>
      <c r="AG153" s="51"/>
      <c r="AH153" s="51"/>
      <c r="AI153" s="50">
        <f t="shared" si="39"/>
        <v>0</v>
      </c>
    </row>
    <row r="154" spans="1:35" ht="18.75" customHeight="1">
      <c r="A154" s="74" t="str">
        <f>Controles!$B$2</f>
        <v>ES</v>
      </c>
      <c r="B154" s="74">
        <f>Controles!$C$2</f>
        <v>7</v>
      </c>
      <c r="C154" s="75" t="s">
        <v>5391</v>
      </c>
      <c r="D154" s="76"/>
      <c r="E154" s="76"/>
      <c r="F154" s="77"/>
      <c r="G154" s="77"/>
      <c r="H154" s="78">
        <f t="shared" si="28"/>
        <v>0</v>
      </c>
      <c r="I154" s="77"/>
      <c r="J154" s="77"/>
      <c r="K154" s="77"/>
      <c r="L154" s="77"/>
      <c r="M154" s="77"/>
      <c r="N154" s="75">
        <f t="shared" si="29"/>
        <v>0</v>
      </c>
      <c r="O154" s="75">
        <f t="shared" si="30"/>
        <v>0</v>
      </c>
      <c r="P154" s="75">
        <f t="shared" si="31"/>
        <v>0</v>
      </c>
      <c r="Q154" s="75">
        <f t="shared" si="32"/>
        <v>0</v>
      </c>
      <c r="R154" s="75">
        <f t="shared" si="33"/>
        <v>0</v>
      </c>
      <c r="S154" s="75">
        <f t="shared" si="34"/>
        <v>0</v>
      </c>
      <c r="T154" s="75">
        <f t="shared" si="35"/>
        <v>0</v>
      </c>
      <c r="U154" s="75">
        <f t="shared" si="36"/>
        <v>0</v>
      </c>
      <c r="V154" s="61">
        <f t="shared" si="40"/>
        <v>0</v>
      </c>
      <c r="W154" s="75" t="str">
        <f t="shared" si="37"/>
        <v>NÃO</v>
      </c>
      <c r="AC154" s="49">
        <f t="shared" si="38"/>
        <v>0</v>
      </c>
      <c r="AD154" s="50" t="s">
        <v>35</v>
      </c>
      <c r="AE154" s="50" t="s">
        <v>760</v>
      </c>
      <c r="AF154" s="50">
        <v>1301902</v>
      </c>
      <c r="AG154" s="51"/>
      <c r="AH154" s="51"/>
      <c r="AI154" s="50">
        <f t="shared" si="39"/>
        <v>0</v>
      </c>
    </row>
    <row r="155" spans="1:35" ht="18.75" customHeight="1">
      <c r="A155" s="74" t="str">
        <f>Controles!$B$2</f>
        <v>ES</v>
      </c>
      <c r="B155" s="74">
        <f>Controles!$C$2</f>
        <v>7</v>
      </c>
      <c r="C155" s="75" t="s">
        <v>5391</v>
      </c>
      <c r="D155" s="76"/>
      <c r="E155" s="76"/>
      <c r="F155" s="77"/>
      <c r="G155" s="77"/>
      <c r="H155" s="78">
        <f t="shared" si="28"/>
        <v>0</v>
      </c>
      <c r="I155" s="77"/>
      <c r="J155" s="77"/>
      <c r="K155" s="77"/>
      <c r="L155" s="77"/>
      <c r="M155" s="77"/>
      <c r="N155" s="75">
        <f t="shared" si="29"/>
        <v>0</v>
      </c>
      <c r="O155" s="75">
        <f t="shared" si="30"/>
        <v>0</v>
      </c>
      <c r="P155" s="75">
        <f t="shared" si="31"/>
        <v>0</v>
      </c>
      <c r="Q155" s="75">
        <f t="shared" si="32"/>
        <v>0</v>
      </c>
      <c r="R155" s="75">
        <f t="shared" si="33"/>
        <v>0</v>
      </c>
      <c r="S155" s="75">
        <f t="shared" si="34"/>
        <v>0</v>
      </c>
      <c r="T155" s="75">
        <f t="shared" si="35"/>
        <v>0</v>
      </c>
      <c r="U155" s="75">
        <f t="shared" si="36"/>
        <v>0</v>
      </c>
      <c r="V155" s="61">
        <f t="shared" si="40"/>
        <v>0</v>
      </c>
      <c r="W155" s="75" t="str">
        <f t="shared" si="37"/>
        <v>NÃO</v>
      </c>
      <c r="AC155" s="49">
        <f t="shared" si="38"/>
        <v>0</v>
      </c>
      <c r="AD155" s="50" t="s">
        <v>35</v>
      </c>
      <c r="AE155" s="50" t="s">
        <v>783</v>
      </c>
      <c r="AF155" s="50">
        <v>1301951</v>
      </c>
      <c r="AG155" s="51"/>
      <c r="AH155" s="51"/>
      <c r="AI155" s="50">
        <f t="shared" si="39"/>
        <v>0</v>
      </c>
    </row>
    <row r="156" spans="1:35" ht="18.75" customHeight="1">
      <c r="A156" s="74" t="str">
        <f>Controles!$B$2</f>
        <v>ES</v>
      </c>
      <c r="B156" s="74">
        <f>Controles!$C$2</f>
        <v>7</v>
      </c>
      <c r="C156" s="75" t="s">
        <v>5391</v>
      </c>
      <c r="D156" s="76"/>
      <c r="E156" s="76"/>
      <c r="F156" s="77"/>
      <c r="G156" s="77"/>
      <c r="H156" s="78">
        <f t="shared" si="28"/>
        <v>0</v>
      </c>
      <c r="I156" s="77"/>
      <c r="J156" s="77"/>
      <c r="K156" s="77"/>
      <c r="L156" s="77"/>
      <c r="M156" s="77"/>
      <c r="N156" s="75">
        <f t="shared" si="29"/>
        <v>0</v>
      </c>
      <c r="O156" s="75">
        <f t="shared" si="30"/>
        <v>0</v>
      </c>
      <c r="P156" s="75">
        <f t="shared" si="31"/>
        <v>0</v>
      </c>
      <c r="Q156" s="75">
        <f t="shared" si="32"/>
        <v>0</v>
      </c>
      <c r="R156" s="75">
        <f t="shared" si="33"/>
        <v>0</v>
      </c>
      <c r="S156" s="75">
        <f t="shared" si="34"/>
        <v>0</v>
      </c>
      <c r="T156" s="75">
        <f t="shared" si="35"/>
        <v>0</v>
      </c>
      <c r="U156" s="75">
        <f t="shared" si="36"/>
        <v>0</v>
      </c>
      <c r="V156" s="61">
        <f t="shared" si="40"/>
        <v>0</v>
      </c>
      <c r="W156" s="75" t="str">
        <f t="shared" si="37"/>
        <v>NÃO</v>
      </c>
      <c r="AC156" s="49">
        <f t="shared" si="38"/>
        <v>0</v>
      </c>
      <c r="AD156" s="50" t="s">
        <v>35</v>
      </c>
      <c r="AE156" s="50" t="s">
        <v>804</v>
      </c>
      <c r="AF156" s="50">
        <v>1302009</v>
      </c>
      <c r="AG156" s="51"/>
      <c r="AH156" s="51"/>
      <c r="AI156" s="50">
        <f t="shared" si="39"/>
        <v>0</v>
      </c>
    </row>
    <row r="157" spans="1:35" ht="18.75" customHeight="1">
      <c r="A157" s="74" t="str">
        <f>Controles!$B$2</f>
        <v>ES</v>
      </c>
      <c r="B157" s="74">
        <f>Controles!$C$2</f>
        <v>7</v>
      </c>
      <c r="C157" s="75" t="s">
        <v>5391</v>
      </c>
      <c r="D157" s="76"/>
      <c r="E157" s="76"/>
      <c r="F157" s="77"/>
      <c r="G157" s="77"/>
      <c r="H157" s="78">
        <f t="shared" si="28"/>
        <v>0</v>
      </c>
      <c r="I157" s="77"/>
      <c r="J157" s="77"/>
      <c r="K157" s="77"/>
      <c r="L157" s="77"/>
      <c r="M157" s="77"/>
      <c r="N157" s="75">
        <f t="shared" si="29"/>
        <v>0</v>
      </c>
      <c r="O157" s="75">
        <f t="shared" si="30"/>
        <v>0</v>
      </c>
      <c r="P157" s="75">
        <f t="shared" si="31"/>
        <v>0</v>
      </c>
      <c r="Q157" s="75">
        <f t="shared" si="32"/>
        <v>0</v>
      </c>
      <c r="R157" s="75">
        <f t="shared" si="33"/>
        <v>0</v>
      </c>
      <c r="S157" s="75">
        <f t="shared" si="34"/>
        <v>0</v>
      </c>
      <c r="T157" s="75">
        <f t="shared" si="35"/>
        <v>0</v>
      </c>
      <c r="U157" s="75">
        <f t="shared" si="36"/>
        <v>0</v>
      </c>
      <c r="V157" s="61">
        <f t="shared" si="40"/>
        <v>0</v>
      </c>
      <c r="W157" s="75" t="str">
        <f t="shared" si="37"/>
        <v>NÃO</v>
      </c>
      <c r="AC157" s="49">
        <f t="shared" si="38"/>
        <v>0</v>
      </c>
      <c r="AD157" s="50" t="s">
        <v>35</v>
      </c>
      <c r="AE157" s="50" t="s">
        <v>825</v>
      </c>
      <c r="AF157" s="50">
        <v>1302108</v>
      </c>
      <c r="AG157" s="51"/>
      <c r="AH157" s="51"/>
      <c r="AI157" s="50">
        <f t="shared" si="39"/>
        <v>0</v>
      </c>
    </row>
    <row r="158" spans="1:35" ht="18.75" customHeight="1">
      <c r="A158" s="74" t="str">
        <f>Controles!$B$2</f>
        <v>ES</v>
      </c>
      <c r="B158" s="74">
        <f>Controles!$C$2</f>
        <v>7</v>
      </c>
      <c r="C158" s="75" t="s">
        <v>5391</v>
      </c>
      <c r="D158" s="76"/>
      <c r="E158" s="76"/>
      <c r="F158" s="77"/>
      <c r="G158" s="77"/>
      <c r="H158" s="78">
        <f t="shared" si="28"/>
        <v>0</v>
      </c>
      <c r="I158" s="77"/>
      <c r="J158" s="77"/>
      <c r="K158" s="77"/>
      <c r="L158" s="77"/>
      <c r="M158" s="77"/>
      <c r="N158" s="75">
        <f t="shared" si="29"/>
        <v>0</v>
      </c>
      <c r="O158" s="75">
        <f t="shared" si="30"/>
        <v>0</v>
      </c>
      <c r="P158" s="75">
        <f t="shared" si="31"/>
        <v>0</v>
      </c>
      <c r="Q158" s="75">
        <f t="shared" si="32"/>
        <v>0</v>
      </c>
      <c r="R158" s="75">
        <f t="shared" si="33"/>
        <v>0</v>
      </c>
      <c r="S158" s="75">
        <f t="shared" si="34"/>
        <v>0</v>
      </c>
      <c r="T158" s="75">
        <f t="shared" si="35"/>
        <v>0</v>
      </c>
      <c r="U158" s="75">
        <f t="shared" si="36"/>
        <v>0</v>
      </c>
      <c r="V158" s="61">
        <f t="shared" si="40"/>
        <v>0</v>
      </c>
      <c r="W158" s="75" t="str">
        <f t="shared" si="37"/>
        <v>NÃO</v>
      </c>
      <c r="AC158" s="49">
        <f t="shared" si="38"/>
        <v>0</v>
      </c>
      <c r="AD158" s="50" t="s">
        <v>35</v>
      </c>
      <c r="AE158" s="50" t="s">
        <v>847</v>
      </c>
      <c r="AF158" s="50">
        <v>1302207</v>
      </c>
      <c r="AG158" s="51"/>
      <c r="AH158" s="51"/>
      <c r="AI158" s="50">
        <f t="shared" si="39"/>
        <v>0</v>
      </c>
    </row>
    <row r="159" spans="1:35" ht="18.75" customHeight="1">
      <c r="A159" s="74" t="str">
        <f>Controles!$B$2</f>
        <v>ES</v>
      </c>
      <c r="B159" s="74">
        <f>Controles!$C$2</f>
        <v>7</v>
      </c>
      <c r="C159" s="75" t="s">
        <v>5391</v>
      </c>
      <c r="D159" s="76"/>
      <c r="E159" s="76"/>
      <c r="F159" s="77"/>
      <c r="G159" s="77"/>
      <c r="H159" s="78">
        <f t="shared" si="28"/>
        <v>0</v>
      </c>
      <c r="I159" s="77"/>
      <c r="J159" s="77"/>
      <c r="K159" s="77"/>
      <c r="L159" s="77"/>
      <c r="M159" s="77"/>
      <c r="N159" s="75">
        <f t="shared" si="29"/>
        <v>0</v>
      </c>
      <c r="O159" s="75">
        <f t="shared" si="30"/>
        <v>0</v>
      </c>
      <c r="P159" s="75">
        <f t="shared" si="31"/>
        <v>0</v>
      </c>
      <c r="Q159" s="75">
        <f t="shared" si="32"/>
        <v>0</v>
      </c>
      <c r="R159" s="75">
        <f t="shared" si="33"/>
        <v>0</v>
      </c>
      <c r="S159" s="75">
        <f t="shared" si="34"/>
        <v>0</v>
      </c>
      <c r="T159" s="75">
        <f t="shared" si="35"/>
        <v>0</v>
      </c>
      <c r="U159" s="75">
        <f t="shared" si="36"/>
        <v>0</v>
      </c>
      <c r="V159" s="61">
        <f t="shared" si="40"/>
        <v>0</v>
      </c>
      <c r="W159" s="75" t="str">
        <f t="shared" si="37"/>
        <v>NÃO</v>
      </c>
      <c r="AC159" s="49">
        <f t="shared" si="38"/>
        <v>0</v>
      </c>
      <c r="AD159" s="50" t="s">
        <v>35</v>
      </c>
      <c r="AE159" s="50" t="s">
        <v>869</v>
      </c>
      <c r="AF159" s="50">
        <v>1302306</v>
      </c>
      <c r="AG159" s="51"/>
      <c r="AH159" s="51"/>
      <c r="AI159" s="50">
        <f t="shared" si="39"/>
        <v>0</v>
      </c>
    </row>
    <row r="160" spans="1:35" ht="18.75" customHeight="1">
      <c r="A160" s="74" t="str">
        <f>Controles!$B$2</f>
        <v>ES</v>
      </c>
      <c r="B160" s="74">
        <f>Controles!$C$2</f>
        <v>7</v>
      </c>
      <c r="C160" s="75" t="s">
        <v>5391</v>
      </c>
      <c r="D160" s="76"/>
      <c r="E160" s="76"/>
      <c r="F160" s="77"/>
      <c r="G160" s="77"/>
      <c r="H160" s="78">
        <f t="shared" si="28"/>
        <v>0</v>
      </c>
      <c r="I160" s="77"/>
      <c r="J160" s="77"/>
      <c r="K160" s="77"/>
      <c r="L160" s="77"/>
      <c r="M160" s="77"/>
      <c r="N160" s="75">
        <f t="shared" si="29"/>
        <v>0</v>
      </c>
      <c r="O160" s="75">
        <f t="shared" si="30"/>
        <v>0</v>
      </c>
      <c r="P160" s="75">
        <f t="shared" si="31"/>
        <v>0</v>
      </c>
      <c r="Q160" s="75">
        <f t="shared" si="32"/>
        <v>0</v>
      </c>
      <c r="R160" s="75">
        <f t="shared" si="33"/>
        <v>0</v>
      </c>
      <c r="S160" s="75">
        <f t="shared" si="34"/>
        <v>0</v>
      </c>
      <c r="T160" s="75">
        <f t="shared" si="35"/>
        <v>0</v>
      </c>
      <c r="U160" s="75">
        <f t="shared" si="36"/>
        <v>0</v>
      </c>
      <c r="V160" s="61">
        <f t="shared" si="40"/>
        <v>0</v>
      </c>
      <c r="W160" s="75" t="str">
        <f t="shared" si="37"/>
        <v>NÃO</v>
      </c>
      <c r="AC160" s="49">
        <f t="shared" si="38"/>
        <v>0</v>
      </c>
      <c r="AD160" s="50" t="s">
        <v>35</v>
      </c>
      <c r="AE160" s="50" t="s">
        <v>891</v>
      </c>
      <c r="AF160" s="50">
        <v>1302405</v>
      </c>
      <c r="AG160" s="51"/>
      <c r="AH160" s="51"/>
      <c r="AI160" s="50">
        <f t="shared" si="39"/>
        <v>0</v>
      </c>
    </row>
    <row r="161" spans="1:35" ht="18.75" customHeight="1">
      <c r="A161" s="74" t="str">
        <f>Controles!$B$2</f>
        <v>ES</v>
      </c>
      <c r="B161" s="74">
        <f>Controles!$C$2</f>
        <v>7</v>
      </c>
      <c r="C161" s="75" t="s">
        <v>5391</v>
      </c>
      <c r="D161" s="76"/>
      <c r="E161" s="76"/>
      <c r="F161" s="77"/>
      <c r="G161" s="77"/>
      <c r="H161" s="78">
        <f t="shared" si="28"/>
        <v>0</v>
      </c>
      <c r="I161" s="77"/>
      <c r="J161" s="77"/>
      <c r="K161" s="77"/>
      <c r="L161" s="77"/>
      <c r="M161" s="77"/>
      <c r="N161" s="75">
        <f t="shared" si="29"/>
        <v>0</v>
      </c>
      <c r="O161" s="75">
        <f t="shared" si="30"/>
        <v>0</v>
      </c>
      <c r="P161" s="75">
        <f t="shared" si="31"/>
        <v>0</v>
      </c>
      <c r="Q161" s="75">
        <f t="shared" si="32"/>
        <v>0</v>
      </c>
      <c r="R161" s="75">
        <f t="shared" si="33"/>
        <v>0</v>
      </c>
      <c r="S161" s="75">
        <f t="shared" si="34"/>
        <v>0</v>
      </c>
      <c r="T161" s="75">
        <f t="shared" si="35"/>
        <v>0</v>
      </c>
      <c r="U161" s="75">
        <f t="shared" si="36"/>
        <v>0</v>
      </c>
      <c r="V161" s="61">
        <f t="shared" si="40"/>
        <v>0</v>
      </c>
      <c r="W161" s="75" t="str">
        <f t="shared" si="37"/>
        <v>NÃO</v>
      </c>
      <c r="AC161" s="49">
        <f t="shared" si="38"/>
        <v>0</v>
      </c>
      <c r="AD161" s="50" t="s">
        <v>35</v>
      </c>
      <c r="AE161" s="50" t="s">
        <v>914</v>
      </c>
      <c r="AF161" s="50">
        <v>1302504</v>
      </c>
      <c r="AG161" s="51"/>
      <c r="AH161" s="51"/>
      <c r="AI161" s="50">
        <f t="shared" si="39"/>
        <v>0</v>
      </c>
    </row>
    <row r="162" spans="1:35" ht="18.75" customHeight="1">
      <c r="A162" s="74" t="str">
        <f>Controles!$B$2</f>
        <v>ES</v>
      </c>
      <c r="B162" s="74">
        <f>Controles!$C$2</f>
        <v>7</v>
      </c>
      <c r="C162" s="75" t="s">
        <v>5391</v>
      </c>
      <c r="D162" s="76"/>
      <c r="E162" s="76"/>
      <c r="F162" s="77"/>
      <c r="G162" s="77"/>
      <c r="H162" s="78">
        <f t="shared" si="28"/>
        <v>0</v>
      </c>
      <c r="I162" s="77"/>
      <c r="J162" s="77"/>
      <c r="K162" s="77"/>
      <c r="L162" s="77"/>
      <c r="M162" s="77"/>
      <c r="N162" s="75">
        <f t="shared" si="29"/>
        <v>0</v>
      </c>
      <c r="O162" s="75">
        <f t="shared" si="30"/>
        <v>0</v>
      </c>
      <c r="P162" s="75">
        <f t="shared" si="31"/>
        <v>0</v>
      </c>
      <c r="Q162" s="75">
        <f t="shared" si="32"/>
        <v>0</v>
      </c>
      <c r="R162" s="75">
        <f t="shared" si="33"/>
        <v>0</v>
      </c>
      <c r="S162" s="75">
        <f t="shared" si="34"/>
        <v>0</v>
      </c>
      <c r="T162" s="75">
        <f t="shared" si="35"/>
        <v>0</v>
      </c>
      <c r="U162" s="75">
        <f t="shared" si="36"/>
        <v>0</v>
      </c>
      <c r="V162" s="61">
        <f t="shared" si="40"/>
        <v>0</v>
      </c>
      <c r="W162" s="75" t="str">
        <f t="shared" si="37"/>
        <v>NÃO</v>
      </c>
      <c r="AC162" s="49">
        <f t="shared" si="38"/>
        <v>0</v>
      </c>
      <c r="AD162" s="50" t="s">
        <v>35</v>
      </c>
      <c r="AE162" s="50" t="s">
        <v>937</v>
      </c>
      <c r="AF162" s="50">
        <v>1302553</v>
      </c>
      <c r="AG162" s="51"/>
      <c r="AH162" s="51"/>
      <c r="AI162" s="50">
        <f t="shared" si="39"/>
        <v>0</v>
      </c>
    </row>
    <row r="163" spans="1:35" ht="18.75" customHeight="1">
      <c r="A163" s="74" t="str">
        <f>Controles!$B$2</f>
        <v>ES</v>
      </c>
      <c r="B163" s="74">
        <f>Controles!$C$2</f>
        <v>7</v>
      </c>
      <c r="C163" s="75" t="s">
        <v>5391</v>
      </c>
      <c r="D163" s="76"/>
      <c r="E163" s="76"/>
      <c r="F163" s="77"/>
      <c r="G163" s="77"/>
      <c r="H163" s="78">
        <f t="shared" si="28"/>
        <v>0</v>
      </c>
      <c r="I163" s="77"/>
      <c r="J163" s="77"/>
      <c r="K163" s="77"/>
      <c r="L163" s="77"/>
      <c r="M163" s="77"/>
      <c r="N163" s="75">
        <f t="shared" si="29"/>
        <v>0</v>
      </c>
      <c r="O163" s="75">
        <f t="shared" si="30"/>
        <v>0</v>
      </c>
      <c r="P163" s="75">
        <f t="shared" si="31"/>
        <v>0</v>
      </c>
      <c r="Q163" s="75">
        <f t="shared" si="32"/>
        <v>0</v>
      </c>
      <c r="R163" s="75">
        <f t="shared" si="33"/>
        <v>0</v>
      </c>
      <c r="S163" s="75">
        <f t="shared" si="34"/>
        <v>0</v>
      </c>
      <c r="T163" s="75">
        <f t="shared" si="35"/>
        <v>0</v>
      </c>
      <c r="U163" s="75">
        <f t="shared" si="36"/>
        <v>0</v>
      </c>
      <c r="V163" s="61">
        <f t="shared" si="40"/>
        <v>0</v>
      </c>
      <c r="W163" s="75" t="str">
        <f t="shared" si="37"/>
        <v>NÃO</v>
      </c>
      <c r="AC163" s="49">
        <f t="shared" si="38"/>
        <v>0</v>
      </c>
      <c r="AD163" s="50" t="s">
        <v>35</v>
      </c>
      <c r="AE163" s="50" t="s">
        <v>959</v>
      </c>
      <c r="AF163" s="50">
        <v>1302603</v>
      </c>
      <c r="AG163" s="51"/>
      <c r="AH163" s="51"/>
      <c r="AI163" s="50">
        <f t="shared" si="39"/>
        <v>0</v>
      </c>
    </row>
    <row r="164" spans="1:35" ht="18.75" customHeight="1">
      <c r="A164" s="74" t="str">
        <f>Controles!$B$2</f>
        <v>ES</v>
      </c>
      <c r="B164" s="74">
        <f>Controles!$C$2</f>
        <v>7</v>
      </c>
      <c r="C164" s="75" t="s">
        <v>5391</v>
      </c>
      <c r="D164" s="76"/>
      <c r="E164" s="76"/>
      <c r="F164" s="77"/>
      <c r="G164" s="77"/>
      <c r="H164" s="78">
        <f t="shared" si="28"/>
        <v>0</v>
      </c>
      <c r="I164" s="77"/>
      <c r="J164" s="77"/>
      <c r="K164" s="77"/>
      <c r="L164" s="77"/>
      <c r="M164" s="77"/>
      <c r="N164" s="75">
        <f t="shared" si="29"/>
        <v>0</v>
      </c>
      <c r="O164" s="75">
        <f t="shared" si="30"/>
        <v>0</v>
      </c>
      <c r="P164" s="75">
        <f t="shared" si="31"/>
        <v>0</v>
      </c>
      <c r="Q164" s="75">
        <f t="shared" si="32"/>
        <v>0</v>
      </c>
      <c r="R164" s="75">
        <f t="shared" si="33"/>
        <v>0</v>
      </c>
      <c r="S164" s="75">
        <f t="shared" si="34"/>
        <v>0</v>
      </c>
      <c r="T164" s="75">
        <f t="shared" si="35"/>
        <v>0</v>
      </c>
      <c r="U164" s="75">
        <f t="shared" si="36"/>
        <v>0</v>
      </c>
      <c r="V164" s="61">
        <f t="shared" si="40"/>
        <v>0</v>
      </c>
      <c r="W164" s="75" t="str">
        <f t="shared" si="37"/>
        <v>NÃO</v>
      </c>
      <c r="AC164" s="49">
        <f t="shared" si="38"/>
        <v>0</v>
      </c>
      <c r="AD164" s="50" t="s">
        <v>35</v>
      </c>
      <c r="AE164" s="50" t="s">
        <v>982</v>
      </c>
      <c r="AF164" s="50">
        <v>1302702</v>
      </c>
      <c r="AG164" s="51"/>
      <c r="AH164" s="51"/>
      <c r="AI164" s="50">
        <f t="shared" si="39"/>
        <v>0</v>
      </c>
    </row>
    <row r="165" spans="1:35" ht="18.75" customHeight="1">
      <c r="A165" s="74" t="str">
        <f>Controles!$B$2</f>
        <v>ES</v>
      </c>
      <c r="B165" s="74">
        <f>Controles!$C$2</f>
        <v>7</v>
      </c>
      <c r="C165" s="75" t="s">
        <v>5391</v>
      </c>
      <c r="D165" s="76"/>
      <c r="E165" s="76"/>
      <c r="F165" s="77"/>
      <c r="G165" s="77"/>
      <c r="H165" s="78">
        <f t="shared" si="28"/>
        <v>0</v>
      </c>
      <c r="I165" s="77"/>
      <c r="J165" s="77"/>
      <c r="K165" s="77"/>
      <c r="L165" s="77"/>
      <c r="M165" s="77"/>
      <c r="N165" s="75">
        <f t="shared" si="29"/>
        <v>0</v>
      </c>
      <c r="O165" s="75">
        <f t="shared" si="30"/>
        <v>0</v>
      </c>
      <c r="P165" s="75">
        <f t="shared" si="31"/>
        <v>0</v>
      </c>
      <c r="Q165" s="75">
        <f t="shared" si="32"/>
        <v>0</v>
      </c>
      <c r="R165" s="75">
        <f t="shared" si="33"/>
        <v>0</v>
      </c>
      <c r="S165" s="75">
        <f t="shared" si="34"/>
        <v>0</v>
      </c>
      <c r="T165" s="75">
        <f t="shared" si="35"/>
        <v>0</v>
      </c>
      <c r="U165" s="75">
        <f t="shared" si="36"/>
        <v>0</v>
      </c>
      <c r="V165" s="61">
        <f t="shared" si="40"/>
        <v>0</v>
      </c>
      <c r="W165" s="75" t="str">
        <f t="shared" si="37"/>
        <v>NÃO</v>
      </c>
      <c r="AC165" s="49">
        <f t="shared" si="38"/>
        <v>0</v>
      </c>
      <c r="AD165" s="50" t="s">
        <v>35</v>
      </c>
      <c r="AE165" s="50" t="s">
        <v>1004</v>
      </c>
      <c r="AF165" s="50">
        <v>1302801</v>
      </c>
      <c r="AG165" s="51"/>
      <c r="AH165" s="51"/>
      <c r="AI165" s="50">
        <f t="shared" si="39"/>
        <v>0</v>
      </c>
    </row>
    <row r="166" spans="1:35" ht="18.75" customHeight="1">
      <c r="A166" s="74" t="str">
        <f>Controles!$B$2</f>
        <v>ES</v>
      </c>
      <c r="B166" s="74">
        <f>Controles!$C$2</f>
        <v>7</v>
      </c>
      <c r="C166" s="75" t="s">
        <v>5391</v>
      </c>
      <c r="D166" s="76"/>
      <c r="E166" s="76"/>
      <c r="F166" s="77"/>
      <c r="G166" s="77"/>
      <c r="H166" s="78">
        <f t="shared" si="28"/>
        <v>0</v>
      </c>
      <c r="I166" s="77"/>
      <c r="J166" s="77"/>
      <c r="K166" s="77"/>
      <c r="L166" s="77"/>
      <c r="M166" s="77"/>
      <c r="N166" s="75">
        <f t="shared" si="29"/>
        <v>0</v>
      </c>
      <c r="O166" s="75">
        <f t="shared" si="30"/>
        <v>0</v>
      </c>
      <c r="P166" s="75">
        <f t="shared" si="31"/>
        <v>0</v>
      </c>
      <c r="Q166" s="75">
        <f t="shared" si="32"/>
        <v>0</v>
      </c>
      <c r="R166" s="75">
        <f t="shared" si="33"/>
        <v>0</v>
      </c>
      <c r="S166" s="75">
        <f t="shared" si="34"/>
        <v>0</v>
      </c>
      <c r="T166" s="75">
        <f t="shared" si="35"/>
        <v>0</v>
      </c>
      <c r="U166" s="75">
        <f t="shared" si="36"/>
        <v>0</v>
      </c>
      <c r="V166" s="61">
        <f t="shared" si="40"/>
        <v>0</v>
      </c>
      <c r="W166" s="75" t="str">
        <f t="shared" si="37"/>
        <v>NÃO</v>
      </c>
      <c r="AC166" s="49">
        <f t="shared" si="38"/>
        <v>0</v>
      </c>
      <c r="AD166" s="50" t="s">
        <v>35</v>
      </c>
      <c r="AE166" s="50" t="s">
        <v>1026</v>
      </c>
      <c r="AF166" s="50">
        <v>1302900</v>
      </c>
      <c r="AG166" s="51"/>
      <c r="AH166" s="51"/>
      <c r="AI166" s="50">
        <f t="shared" si="39"/>
        <v>0</v>
      </c>
    </row>
    <row r="167" spans="1:35" ht="18.75" customHeight="1">
      <c r="A167" s="74" t="str">
        <f>Controles!$B$2</f>
        <v>ES</v>
      </c>
      <c r="B167" s="74">
        <f>Controles!$C$2</f>
        <v>7</v>
      </c>
      <c r="C167" s="75" t="s">
        <v>5391</v>
      </c>
      <c r="D167" s="76"/>
      <c r="E167" s="76"/>
      <c r="F167" s="77"/>
      <c r="G167" s="77"/>
      <c r="H167" s="78">
        <f t="shared" si="28"/>
        <v>0</v>
      </c>
      <c r="I167" s="77"/>
      <c r="J167" s="77"/>
      <c r="K167" s="77"/>
      <c r="L167" s="77"/>
      <c r="M167" s="77"/>
      <c r="N167" s="75">
        <f t="shared" si="29"/>
        <v>0</v>
      </c>
      <c r="O167" s="75">
        <f t="shared" si="30"/>
        <v>0</v>
      </c>
      <c r="P167" s="75">
        <f t="shared" si="31"/>
        <v>0</v>
      </c>
      <c r="Q167" s="75">
        <f t="shared" si="32"/>
        <v>0</v>
      </c>
      <c r="R167" s="75">
        <f t="shared" si="33"/>
        <v>0</v>
      </c>
      <c r="S167" s="75">
        <f t="shared" si="34"/>
        <v>0</v>
      </c>
      <c r="T167" s="75">
        <f t="shared" si="35"/>
        <v>0</v>
      </c>
      <c r="U167" s="75">
        <f t="shared" si="36"/>
        <v>0</v>
      </c>
      <c r="V167" s="61">
        <f t="shared" si="40"/>
        <v>0</v>
      </c>
      <c r="W167" s="75" t="str">
        <f t="shared" si="37"/>
        <v>NÃO</v>
      </c>
      <c r="AC167" s="49">
        <f t="shared" si="38"/>
        <v>0</v>
      </c>
      <c r="AD167" s="50" t="s">
        <v>35</v>
      </c>
      <c r="AE167" s="50" t="s">
        <v>1049</v>
      </c>
      <c r="AF167" s="50">
        <v>1303007</v>
      </c>
      <c r="AG167" s="51"/>
      <c r="AH167" s="51"/>
      <c r="AI167" s="50">
        <f t="shared" si="39"/>
        <v>0</v>
      </c>
    </row>
    <row r="168" spans="1:35" ht="18.75" customHeight="1">
      <c r="A168" s="74" t="str">
        <f>Controles!$B$2</f>
        <v>ES</v>
      </c>
      <c r="B168" s="74">
        <f>Controles!$C$2</f>
        <v>7</v>
      </c>
      <c r="C168" s="75" t="s">
        <v>5391</v>
      </c>
      <c r="D168" s="76"/>
      <c r="E168" s="76"/>
      <c r="F168" s="77"/>
      <c r="G168" s="77"/>
      <c r="H168" s="78">
        <f t="shared" si="28"/>
        <v>0</v>
      </c>
      <c r="I168" s="77"/>
      <c r="J168" s="77"/>
      <c r="K168" s="77"/>
      <c r="L168" s="77"/>
      <c r="M168" s="77"/>
      <c r="N168" s="75">
        <f t="shared" si="29"/>
        <v>0</v>
      </c>
      <c r="O168" s="75">
        <f t="shared" si="30"/>
        <v>0</v>
      </c>
      <c r="P168" s="75">
        <f t="shared" si="31"/>
        <v>0</v>
      </c>
      <c r="Q168" s="75">
        <f t="shared" si="32"/>
        <v>0</v>
      </c>
      <c r="R168" s="75">
        <f t="shared" si="33"/>
        <v>0</v>
      </c>
      <c r="S168" s="75">
        <f t="shared" si="34"/>
        <v>0</v>
      </c>
      <c r="T168" s="75">
        <f t="shared" si="35"/>
        <v>0</v>
      </c>
      <c r="U168" s="75">
        <f t="shared" si="36"/>
        <v>0</v>
      </c>
      <c r="V168" s="61">
        <f t="shared" si="40"/>
        <v>0</v>
      </c>
      <c r="W168" s="75" t="str">
        <f t="shared" si="37"/>
        <v>NÃO</v>
      </c>
      <c r="AC168" s="49">
        <f t="shared" si="38"/>
        <v>0</v>
      </c>
      <c r="AD168" s="50" t="s">
        <v>35</v>
      </c>
      <c r="AE168" s="50" t="s">
        <v>1070</v>
      </c>
      <c r="AF168" s="50">
        <v>1303106</v>
      </c>
      <c r="AG168" s="51"/>
      <c r="AH168" s="51"/>
      <c r="AI168" s="50">
        <f t="shared" si="39"/>
        <v>0</v>
      </c>
    </row>
    <row r="169" spans="1:35" ht="18.75" customHeight="1">
      <c r="A169" s="74" t="str">
        <f>Controles!$B$2</f>
        <v>ES</v>
      </c>
      <c r="B169" s="74">
        <f>Controles!$C$2</f>
        <v>7</v>
      </c>
      <c r="C169" s="75" t="s">
        <v>5391</v>
      </c>
      <c r="D169" s="76"/>
      <c r="E169" s="76"/>
      <c r="F169" s="77"/>
      <c r="G169" s="77"/>
      <c r="H169" s="78">
        <f t="shared" si="28"/>
        <v>0</v>
      </c>
      <c r="I169" s="77"/>
      <c r="J169" s="77"/>
      <c r="K169" s="77"/>
      <c r="L169" s="77"/>
      <c r="M169" s="77"/>
      <c r="N169" s="75">
        <f t="shared" si="29"/>
        <v>0</v>
      </c>
      <c r="O169" s="75">
        <f t="shared" si="30"/>
        <v>0</v>
      </c>
      <c r="P169" s="75">
        <f t="shared" si="31"/>
        <v>0</v>
      </c>
      <c r="Q169" s="75">
        <f t="shared" si="32"/>
        <v>0</v>
      </c>
      <c r="R169" s="75">
        <f t="shared" si="33"/>
        <v>0</v>
      </c>
      <c r="S169" s="75">
        <f t="shared" si="34"/>
        <v>0</v>
      </c>
      <c r="T169" s="75">
        <f t="shared" si="35"/>
        <v>0</v>
      </c>
      <c r="U169" s="75">
        <f t="shared" si="36"/>
        <v>0</v>
      </c>
      <c r="V169" s="61">
        <f t="shared" si="40"/>
        <v>0</v>
      </c>
      <c r="W169" s="75" t="str">
        <f t="shared" si="37"/>
        <v>NÃO</v>
      </c>
      <c r="AC169" s="49">
        <f t="shared" si="38"/>
        <v>0</v>
      </c>
      <c r="AD169" s="50" t="s">
        <v>35</v>
      </c>
      <c r="AE169" s="50" t="s">
        <v>1092</v>
      </c>
      <c r="AF169" s="50">
        <v>1303205</v>
      </c>
      <c r="AG169" s="51"/>
      <c r="AH169" s="51"/>
      <c r="AI169" s="50">
        <f t="shared" si="39"/>
        <v>0</v>
      </c>
    </row>
    <row r="170" spans="1:35" ht="18.75" customHeight="1">
      <c r="A170" s="74" t="str">
        <f>Controles!$B$2</f>
        <v>ES</v>
      </c>
      <c r="B170" s="74">
        <f>Controles!$C$2</f>
        <v>7</v>
      </c>
      <c r="C170" s="75" t="s">
        <v>5391</v>
      </c>
      <c r="D170" s="76"/>
      <c r="E170" s="76"/>
      <c r="F170" s="77"/>
      <c r="G170" s="77"/>
      <c r="H170" s="78">
        <f t="shared" si="28"/>
        <v>0</v>
      </c>
      <c r="I170" s="77"/>
      <c r="J170" s="77"/>
      <c r="K170" s="77"/>
      <c r="L170" s="77"/>
      <c r="M170" s="77"/>
      <c r="N170" s="75">
        <f t="shared" si="29"/>
        <v>0</v>
      </c>
      <c r="O170" s="75">
        <f t="shared" si="30"/>
        <v>0</v>
      </c>
      <c r="P170" s="75">
        <f t="shared" si="31"/>
        <v>0</v>
      </c>
      <c r="Q170" s="75">
        <f t="shared" si="32"/>
        <v>0</v>
      </c>
      <c r="R170" s="75">
        <f t="shared" si="33"/>
        <v>0</v>
      </c>
      <c r="S170" s="75">
        <f t="shared" si="34"/>
        <v>0</v>
      </c>
      <c r="T170" s="75">
        <f t="shared" si="35"/>
        <v>0</v>
      </c>
      <c r="U170" s="75">
        <f t="shared" si="36"/>
        <v>0</v>
      </c>
      <c r="V170" s="61">
        <f t="shared" si="40"/>
        <v>0</v>
      </c>
      <c r="W170" s="75" t="str">
        <f t="shared" si="37"/>
        <v>NÃO</v>
      </c>
      <c r="AC170" s="49">
        <f t="shared" si="38"/>
        <v>0</v>
      </c>
      <c r="AD170" s="50" t="s">
        <v>35</v>
      </c>
      <c r="AE170" s="50" t="s">
        <v>1115</v>
      </c>
      <c r="AF170" s="50">
        <v>1303304</v>
      </c>
      <c r="AG170" s="51"/>
      <c r="AH170" s="51"/>
      <c r="AI170" s="50">
        <f t="shared" si="39"/>
        <v>0</v>
      </c>
    </row>
    <row r="171" spans="1:35" ht="18.75" customHeight="1">
      <c r="A171" s="74" t="str">
        <f>Controles!$B$2</f>
        <v>ES</v>
      </c>
      <c r="B171" s="74">
        <f>Controles!$C$2</f>
        <v>7</v>
      </c>
      <c r="C171" s="75" t="s">
        <v>5391</v>
      </c>
      <c r="D171" s="76"/>
      <c r="E171" s="76"/>
      <c r="F171" s="77"/>
      <c r="G171" s="77"/>
      <c r="H171" s="78">
        <f t="shared" si="28"/>
        <v>0</v>
      </c>
      <c r="I171" s="77"/>
      <c r="J171" s="77"/>
      <c r="K171" s="77"/>
      <c r="L171" s="77"/>
      <c r="M171" s="77"/>
      <c r="N171" s="75">
        <f t="shared" si="29"/>
        <v>0</v>
      </c>
      <c r="O171" s="75">
        <f t="shared" si="30"/>
        <v>0</v>
      </c>
      <c r="P171" s="75">
        <f t="shared" si="31"/>
        <v>0</v>
      </c>
      <c r="Q171" s="75">
        <f t="shared" si="32"/>
        <v>0</v>
      </c>
      <c r="R171" s="75">
        <f t="shared" si="33"/>
        <v>0</v>
      </c>
      <c r="S171" s="75">
        <f t="shared" si="34"/>
        <v>0</v>
      </c>
      <c r="T171" s="75">
        <f t="shared" si="35"/>
        <v>0</v>
      </c>
      <c r="U171" s="75">
        <f t="shared" si="36"/>
        <v>0</v>
      </c>
      <c r="V171" s="61">
        <f t="shared" si="40"/>
        <v>0</v>
      </c>
      <c r="W171" s="75" t="str">
        <f t="shared" si="37"/>
        <v>NÃO</v>
      </c>
      <c r="AC171" s="49">
        <f t="shared" si="38"/>
        <v>0</v>
      </c>
      <c r="AD171" s="50" t="s">
        <v>35</v>
      </c>
      <c r="AE171" s="50" t="s">
        <v>1138</v>
      </c>
      <c r="AF171" s="50">
        <v>1303403</v>
      </c>
      <c r="AG171" s="51"/>
      <c r="AH171" s="51"/>
      <c r="AI171" s="50">
        <f t="shared" si="39"/>
        <v>0</v>
      </c>
    </row>
    <row r="172" spans="1:35" ht="18.75" customHeight="1">
      <c r="A172" s="74" t="str">
        <f>Controles!$B$2</f>
        <v>ES</v>
      </c>
      <c r="B172" s="74">
        <f>Controles!$C$2</f>
        <v>7</v>
      </c>
      <c r="C172" s="75" t="s">
        <v>5391</v>
      </c>
      <c r="D172" s="76"/>
      <c r="E172" s="76"/>
      <c r="F172" s="77"/>
      <c r="G172" s="77"/>
      <c r="H172" s="78">
        <f t="shared" si="28"/>
        <v>0</v>
      </c>
      <c r="I172" s="77"/>
      <c r="J172" s="77"/>
      <c r="K172" s="77"/>
      <c r="L172" s="77"/>
      <c r="M172" s="77"/>
      <c r="N172" s="75">
        <f t="shared" si="29"/>
        <v>0</v>
      </c>
      <c r="O172" s="75">
        <f t="shared" si="30"/>
        <v>0</v>
      </c>
      <c r="P172" s="75">
        <f t="shared" si="31"/>
        <v>0</v>
      </c>
      <c r="Q172" s="75">
        <f t="shared" si="32"/>
        <v>0</v>
      </c>
      <c r="R172" s="75">
        <f t="shared" si="33"/>
        <v>0</v>
      </c>
      <c r="S172" s="75">
        <f t="shared" si="34"/>
        <v>0</v>
      </c>
      <c r="T172" s="75">
        <f t="shared" si="35"/>
        <v>0</v>
      </c>
      <c r="U172" s="75">
        <f t="shared" si="36"/>
        <v>0</v>
      </c>
      <c r="V172" s="61">
        <f t="shared" si="40"/>
        <v>0</v>
      </c>
      <c r="W172" s="75" t="str">
        <f t="shared" si="37"/>
        <v>NÃO</v>
      </c>
      <c r="AC172" s="49">
        <f t="shared" si="38"/>
        <v>0</v>
      </c>
      <c r="AD172" s="50" t="s">
        <v>35</v>
      </c>
      <c r="AE172" s="50" t="s">
        <v>1161</v>
      </c>
      <c r="AF172" s="50">
        <v>1303502</v>
      </c>
      <c r="AG172" s="51"/>
      <c r="AH172" s="51"/>
      <c r="AI172" s="50">
        <f t="shared" si="39"/>
        <v>0</v>
      </c>
    </row>
    <row r="173" spans="1:35" ht="18.75" customHeight="1">
      <c r="A173" s="74" t="str">
        <f>Controles!$B$2</f>
        <v>ES</v>
      </c>
      <c r="B173" s="74">
        <f>Controles!$C$2</f>
        <v>7</v>
      </c>
      <c r="C173" s="75" t="s">
        <v>5391</v>
      </c>
      <c r="D173" s="76"/>
      <c r="E173" s="76"/>
      <c r="F173" s="77"/>
      <c r="G173" s="77"/>
      <c r="H173" s="78">
        <f t="shared" si="28"/>
        <v>0</v>
      </c>
      <c r="I173" s="77"/>
      <c r="J173" s="77"/>
      <c r="K173" s="77"/>
      <c r="L173" s="77"/>
      <c r="M173" s="77"/>
      <c r="N173" s="75">
        <f t="shared" si="29"/>
        <v>0</v>
      </c>
      <c r="O173" s="75">
        <f t="shared" si="30"/>
        <v>0</v>
      </c>
      <c r="P173" s="75">
        <f t="shared" si="31"/>
        <v>0</v>
      </c>
      <c r="Q173" s="75">
        <f t="shared" si="32"/>
        <v>0</v>
      </c>
      <c r="R173" s="75">
        <f t="shared" si="33"/>
        <v>0</v>
      </c>
      <c r="S173" s="75">
        <f t="shared" si="34"/>
        <v>0</v>
      </c>
      <c r="T173" s="75">
        <f t="shared" si="35"/>
        <v>0</v>
      </c>
      <c r="U173" s="75">
        <f t="shared" si="36"/>
        <v>0</v>
      </c>
      <c r="V173" s="61">
        <f t="shared" si="40"/>
        <v>0</v>
      </c>
      <c r="W173" s="75" t="str">
        <f t="shared" si="37"/>
        <v>NÃO</v>
      </c>
      <c r="AC173" s="49">
        <f t="shared" si="38"/>
        <v>0</v>
      </c>
      <c r="AD173" s="50" t="s">
        <v>35</v>
      </c>
      <c r="AE173" s="50" t="s">
        <v>1184</v>
      </c>
      <c r="AF173" s="50">
        <v>1303536</v>
      </c>
      <c r="AG173" s="51"/>
      <c r="AH173" s="51"/>
      <c r="AI173" s="50">
        <f t="shared" si="39"/>
        <v>0</v>
      </c>
    </row>
    <row r="174" spans="1:35" ht="18.75" customHeight="1">
      <c r="A174" s="74" t="str">
        <f>Controles!$B$2</f>
        <v>ES</v>
      </c>
      <c r="B174" s="74">
        <f>Controles!$C$2</f>
        <v>7</v>
      </c>
      <c r="C174" s="75" t="s">
        <v>5391</v>
      </c>
      <c r="D174" s="76"/>
      <c r="E174" s="76"/>
      <c r="F174" s="77"/>
      <c r="G174" s="77"/>
      <c r="H174" s="78">
        <f t="shared" si="28"/>
        <v>0</v>
      </c>
      <c r="I174" s="77"/>
      <c r="J174" s="77"/>
      <c r="K174" s="77"/>
      <c r="L174" s="77"/>
      <c r="M174" s="77"/>
      <c r="N174" s="75">
        <f t="shared" si="29"/>
        <v>0</v>
      </c>
      <c r="O174" s="75">
        <f t="shared" si="30"/>
        <v>0</v>
      </c>
      <c r="P174" s="75">
        <f t="shared" si="31"/>
        <v>0</v>
      </c>
      <c r="Q174" s="75">
        <f t="shared" si="32"/>
        <v>0</v>
      </c>
      <c r="R174" s="75">
        <f t="shared" si="33"/>
        <v>0</v>
      </c>
      <c r="S174" s="75">
        <f t="shared" si="34"/>
        <v>0</v>
      </c>
      <c r="T174" s="75">
        <f t="shared" si="35"/>
        <v>0</v>
      </c>
      <c r="U174" s="75">
        <f t="shared" si="36"/>
        <v>0</v>
      </c>
      <c r="V174" s="61">
        <f t="shared" si="40"/>
        <v>0</v>
      </c>
      <c r="W174" s="75" t="str">
        <f t="shared" si="37"/>
        <v>NÃO</v>
      </c>
      <c r="AC174" s="49">
        <f t="shared" si="38"/>
        <v>0</v>
      </c>
      <c r="AD174" s="50" t="s">
        <v>35</v>
      </c>
      <c r="AE174" s="50" t="s">
        <v>1206</v>
      </c>
      <c r="AF174" s="50">
        <v>1303569</v>
      </c>
      <c r="AG174" s="51"/>
      <c r="AH174" s="51"/>
      <c r="AI174" s="50">
        <f t="shared" si="39"/>
        <v>0</v>
      </c>
    </row>
    <row r="175" spans="1:35" ht="18.75" customHeight="1">
      <c r="A175" s="74" t="str">
        <f>Controles!$B$2</f>
        <v>ES</v>
      </c>
      <c r="B175" s="74">
        <f>Controles!$C$2</f>
        <v>7</v>
      </c>
      <c r="C175" s="75" t="s">
        <v>5391</v>
      </c>
      <c r="D175" s="76"/>
      <c r="E175" s="76"/>
      <c r="F175" s="77"/>
      <c r="G175" s="77"/>
      <c r="H175" s="78">
        <f t="shared" si="28"/>
        <v>0</v>
      </c>
      <c r="I175" s="77"/>
      <c r="J175" s="77"/>
      <c r="K175" s="77"/>
      <c r="L175" s="77"/>
      <c r="M175" s="77"/>
      <c r="N175" s="75">
        <f t="shared" si="29"/>
        <v>0</v>
      </c>
      <c r="O175" s="75">
        <f t="shared" si="30"/>
        <v>0</v>
      </c>
      <c r="P175" s="75">
        <f t="shared" si="31"/>
        <v>0</v>
      </c>
      <c r="Q175" s="75">
        <f t="shared" si="32"/>
        <v>0</v>
      </c>
      <c r="R175" s="75">
        <f t="shared" si="33"/>
        <v>0</v>
      </c>
      <c r="S175" s="75">
        <f t="shared" si="34"/>
        <v>0</v>
      </c>
      <c r="T175" s="75">
        <f t="shared" si="35"/>
        <v>0</v>
      </c>
      <c r="U175" s="75">
        <f t="shared" si="36"/>
        <v>0</v>
      </c>
      <c r="V175" s="61">
        <f t="shared" si="40"/>
        <v>0</v>
      </c>
      <c r="W175" s="75" t="str">
        <f t="shared" si="37"/>
        <v>NÃO</v>
      </c>
      <c r="AC175" s="49">
        <f t="shared" si="38"/>
        <v>0</v>
      </c>
      <c r="AD175" s="50" t="s">
        <v>35</v>
      </c>
      <c r="AE175" s="50" t="s">
        <v>1228</v>
      </c>
      <c r="AF175" s="50">
        <v>1303601</v>
      </c>
      <c r="AG175" s="51"/>
      <c r="AH175" s="51"/>
      <c r="AI175" s="50">
        <f t="shared" si="39"/>
        <v>0</v>
      </c>
    </row>
    <row r="176" spans="1:35" ht="18.75" customHeight="1">
      <c r="A176" s="74" t="str">
        <f>Controles!$B$2</f>
        <v>ES</v>
      </c>
      <c r="B176" s="74">
        <f>Controles!$C$2</f>
        <v>7</v>
      </c>
      <c r="C176" s="75" t="s">
        <v>5391</v>
      </c>
      <c r="D176" s="76"/>
      <c r="E176" s="76"/>
      <c r="F176" s="77"/>
      <c r="G176" s="77"/>
      <c r="H176" s="78">
        <f t="shared" si="28"/>
        <v>0</v>
      </c>
      <c r="I176" s="77"/>
      <c r="J176" s="77"/>
      <c r="K176" s="77"/>
      <c r="L176" s="77"/>
      <c r="M176" s="77"/>
      <c r="N176" s="75">
        <f t="shared" si="29"/>
        <v>0</v>
      </c>
      <c r="O176" s="75">
        <f t="shared" si="30"/>
        <v>0</v>
      </c>
      <c r="P176" s="75">
        <f t="shared" si="31"/>
        <v>0</v>
      </c>
      <c r="Q176" s="75">
        <f t="shared" si="32"/>
        <v>0</v>
      </c>
      <c r="R176" s="75">
        <f t="shared" si="33"/>
        <v>0</v>
      </c>
      <c r="S176" s="75">
        <f t="shared" si="34"/>
        <v>0</v>
      </c>
      <c r="T176" s="75">
        <f t="shared" si="35"/>
        <v>0</v>
      </c>
      <c r="U176" s="75">
        <f t="shared" si="36"/>
        <v>0</v>
      </c>
      <c r="V176" s="61">
        <f t="shared" si="40"/>
        <v>0</v>
      </c>
      <c r="W176" s="75" t="str">
        <f t="shared" si="37"/>
        <v>NÃO</v>
      </c>
      <c r="AC176" s="49">
        <f t="shared" si="38"/>
        <v>0</v>
      </c>
      <c r="AD176" s="50" t="s">
        <v>35</v>
      </c>
      <c r="AE176" s="50" t="s">
        <v>1250</v>
      </c>
      <c r="AF176" s="50">
        <v>1303700</v>
      </c>
      <c r="AG176" s="51"/>
      <c r="AH176" s="51"/>
      <c r="AI176" s="50">
        <f t="shared" si="39"/>
        <v>0</v>
      </c>
    </row>
    <row r="177" spans="1:35" ht="18.75" customHeight="1">
      <c r="A177" s="74" t="str">
        <f>Controles!$B$2</f>
        <v>ES</v>
      </c>
      <c r="B177" s="74">
        <f>Controles!$C$2</f>
        <v>7</v>
      </c>
      <c r="C177" s="75" t="s">
        <v>5391</v>
      </c>
      <c r="D177" s="76"/>
      <c r="E177" s="76"/>
      <c r="F177" s="77"/>
      <c r="G177" s="77"/>
      <c r="H177" s="78">
        <f t="shared" si="28"/>
        <v>0</v>
      </c>
      <c r="I177" s="77"/>
      <c r="J177" s="77"/>
      <c r="K177" s="77"/>
      <c r="L177" s="77"/>
      <c r="M177" s="77"/>
      <c r="N177" s="75">
        <f t="shared" si="29"/>
        <v>0</v>
      </c>
      <c r="O177" s="75">
        <f t="shared" si="30"/>
        <v>0</v>
      </c>
      <c r="P177" s="75">
        <f t="shared" si="31"/>
        <v>0</v>
      </c>
      <c r="Q177" s="75">
        <f t="shared" si="32"/>
        <v>0</v>
      </c>
      <c r="R177" s="75">
        <f t="shared" si="33"/>
        <v>0</v>
      </c>
      <c r="S177" s="75">
        <f t="shared" si="34"/>
        <v>0</v>
      </c>
      <c r="T177" s="75">
        <f t="shared" si="35"/>
        <v>0</v>
      </c>
      <c r="U177" s="75">
        <f t="shared" si="36"/>
        <v>0</v>
      </c>
      <c r="V177" s="61">
        <f t="shared" si="40"/>
        <v>0</v>
      </c>
      <c r="W177" s="75" t="str">
        <f t="shared" si="37"/>
        <v>NÃO</v>
      </c>
      <c r="AC177" s="49">
        <f t="shared" si="38"/>
        <v>0</v>
      </c>
      <c r="AD177" s="50" t="s">
        <v>35</v>
      </c>
      <c r="AE177" s="50" t="s">
        <v>1273</v>
      </c>
      <c r="AF177" s="50">
        <v>1303809</v>
      </c>
      <c r="AG177" s="51"/>
      <c r="AH177" s="51"/>
      <c r="AI177" s="50">
        <f t="shared" si="39"/>
        <v>0</v>
      </c>
    </row>
    <row r="178" spans="1:35" ht="18.75" customHeight="1">
      <c r="A178" s="74" t="str">
        <f>Controles!$B$2</f>
        <v>ES</v>
      </c>
      <c r="B178" s="74">
        <f>Controles!$C$2</f>
        <v>7</v>
      </c>
      <c r="C178" s="75" t="s">
        <v>5391</v>
      </c>
      <c r="D178" s="76"/>
      <c r="E178" s="76"/>
      <c r="F178" s="77"/>
      <c r="G178" s="77"/>
      <c r="H178" s="78">
        <f t="shared" si="28"/>
        <v>0</v>
      </c>
      <c r="I178" s="77"/>
      <c r="J178" s="77"/>
      <c r="K178" s="77"/>
      <c r="L178" s="77"/>
      <c r="M178" s="77"/>
      <c r="N178" s="75">
        <f t="shared" si="29"/>
        <v>0</v>
      </c>
      <c r="O178" s="75">
        <f t="shared" si="30"/>
        <v>0</v>
      </c>
      <c r="P178" s="75">
        <f t="shared" si="31"/>
        <v>0</v>
      </c>
      <c r="Q178" s="75">
        <f t="shared" si="32"/>
        <v>0</v>
      </c>
      <c r="R178" s="75">
        <f t="shared" si="33"/>
        <v>0</v>
      </c>
      <c r="S178" s="75">
        <f t="shared" si="34"/>
        <v>0</v>
      </c>
      <c r="T178" s="75">
        <f t="shared" si="35"/>
        <v>0</v>
      </c>
      <c r="U178" s="75">
        <f t="shared" si="36"/>
        <v>0</v>
      </c>
      <c r="V178" s="61">
        <f t="shared" si="40"/>
        <v>0</v>
      </c>
      <c r="W178" s="75" t="str">
        <f t="shared" si="37"/>
        <v>NÃO</v>
      </c>
      <c r="AC178" s="49">
        <f t="shared" si="38"/>
        <v>0</v>
      </c>
      <c r="AD178" s="50" t="s">
        <v>35</v>
      </c>
      <c r="AE178" s="50" t="s">
        <v>1294</v>
      </c>
      <c r="AF178" s="50">
        <v>1303908</v>
      </c>
      <c r="AG178" s="51"/>
      <c r="AH178" s="51"/>
      <c r="AI178" s="50">
        <f t="shared" si="39"/>
        <v>0</v>
      </c>
    </row>
    <row r="179" spans="1:35" ht="18.75" customHeight="1">
      <c r="A179" s="74" t="str">
        <f>Controles!$B$2</f>
        <v>ES</v>
      </c>
      <c r="B179" s="74">
        <f>Controles!$C$2</f>
        <v>7</v>
      </c>
      <c r="C179" s="75" t="s">
        <v>5391</v>
      </c>
      <c r="D179" s="76"/>
      <c r="E179" s="76"/>
      <c r="F179" s="77"/>
      <c r="G179" s="77"/>
      <c r="H179" s="78">
        <f t="shared" si="28"/>
        <v>0</v>
      </c>
      <c r="I179" s="77"/>
      <c r="J179" s="77"/>
      <c r="K179" s="77"/>
      <c r="L179" s="77"/>
      <c r="M179" s="77"/>
      <c r="N179" s="75">
        <f t="shared" si="29"/>
        <v>0</v>
      </c>
      <c r="O179" s="75">
        <f t="shared" si="30"/>
        <v>0</v>
      </c>
      <c r="P179" s="75">
        <f t="shared" si="31"/>
        <v>0</v>
      </c>
      <c r="Q179" s="75">
        <f t="shared" si="32"/>
        <v>0</v>
      </c>
      <c r="R179" s="75">
        <f t="shared" si="33"/>
        <v>0</v>
      </c>
      <c r="S179" s="75">
        <f t="shared" si="34"/>
        <v>0</v>
      </c>
      <c r="T179" s="75">
        <f t="shared" si="35"/>
        <v>0</v>
      </c>
      <c r="U179" s="75">
        <f t="shared" si="36"/>
        <v>0</v>
      </c>
      <c r="V179" s="61">
        <f t="shared" si="40"/>
        <v>0</v>
      </c>
      <c r="W179" s="75" t="str">
        <f t="shared" si="37"/>
        <v>NÃO</v>
      </c>
      <c r="AC179" s="49">
        <f t="shared" si="38"/>
        <v>0</v>
      </c>
      <c r="AD179" s="50" t="s">
        <v>35</v>
      </c>
      <c r="AE179" s="50" t="s">
        <v>1316</v>
      </c>
      <c r="AF179" s="50">
        <v>1303957</v>
      </c>
      <c r="AG179" s="51"/>
      <c r="AH179" s="51"/>
      <c r="AI179" s="50">
        <f t="shared" si="39"/>
        <v>0</v>
      </c>
    </row>
    <row r="180" spans="1:35" ht="18.75" customHeight="1">
      <c r="A180" s="74" t="str">
        <f>Controles!$B$2</f>
        <v>ES</v>
      </c>
      <c r="B180" s="74">
        <f>Controles!$C$2</f>
        <v>7</v>
      </c>
      <c r="C180" s="75" t="s">
        <v>5391</v>
      </c>
      <c r="D180" s="76"/>
      <c r="E180" s="76"/>
      <c r="F180" s="77"/>
      <c r="G180" s="77"/>
      <c r="H180" s="78">
        <f t="shared" si="28"/>
        <v>0</v>
      </c>
      <c r="I180" s="77"/>
      <c r="J180" s="77"/>
      <c r="K180" s="77"/>
      <c r="L180" s="77"/>
      <c r="M180" s="77"/>
      <c r="N180" s="75">
        <f t="shared" si="29"/>
        <v>0</v>
      </c>
      <c r="O180" s="75">
        <f t="shared" si="30"/>
        <v>0</v>
      </c>
      <c r="P180" s="75">
        <f t="shared" si="31"/>
        <v>0</v>
      </c>
      <c r="Q180" s="75">
        <f t="shared" si="32"/>
        <v>0</v>
      </c>
      <c r="R180" s="75">
        <f t="shared" si="33"/>
        <v>0</v>
      </c>
      <c r="S180" s="75">
        <f t="shared" si="34"/>
        <v>0</v>
      </c>
      <c r="T180" s="75">
        <f t="shared" si="35"/>
        <v>0</v>
      </c>
      <c r="U180" s="75">
        <f t="shared" si="36"/>
        <v>0</v>
      </c>
      <c r="V180" s="61">
        <f t="shared" si="40"/>
        <v>0</v>
      </c>
      <c r="W180" s="75" t="str">
        <f t="shared" si="37"/>
        <v>NÃO</v>
      </c>
      <c r="AC180" s="49">
        <f t="shared" si="38"/>
        <v>0</v>
      </c>
      <c r="AD180" s="50" t="s">
        <v>35</v>
      </c>
      <c r="AE180" s="50" t="s">
        <v>1338</v>
      </c>
      <c r="AF180" s="50">
        <v>1304005</v>
      </c>
      <c r="AG180" s="51"/>
      <c r="AH180" s="51"/>
      <c r="AI180" s="50">
        <f t="shared" si="39"/>
        <v>0</v>
      </c>
    </row>
    <row r="181" spans="1:35" ht="18.75" customHeight="1">
      <c r="A181" s="74" t="str">
        <f>Controles!$B$2</f>
        <v>ES</v>
      </c>
      <c r="B181" s="74">
        <f>Controles!$C$2</f>
        <v>7</v>
      </c>
      <c r="C181" s="75" t="s">
        <v>5391</v>
      </c>
      <c r="D181" s="76"/>
      <c r="E181" s="76"/>
      <c r="F181" s="77"/>
      <c r="G181" s="77"/>
      <c r="H181" s="78">
        <f t="shared" si="28"/>
        <v>0</v>
      </c>
      <c r="I181" s="77"/>
      <c r="J181" s="77"/>
      <c r="K181" s="77"/>
      <c r="L181" s="77"/>
      <c r="M181" s="77"/>
      <c r="N181" s="75">
        <f t="shared" si="29"/>
        <v>0</v>
      </c>
      <c r="O181" s="75">
        <f t="shared" si="30"/>
        <v>0</v>
      </c>
      <c r="P181" s="75">
        <f t="shared" si="31"/>
        <v>0</v>
      </c>
      <c r="Q181" s="75">
        <f t="shared" si="32"/>
        <v>0</v>
      </c>
      <c r="R181" s="75">
        <f t="shared" si="33"/>
        <v>0</v>
      </c>
      <c r="S181" s="75">
        <f t="shared" si="34"/>
        <v>0</v>
      </c>
      <c r="T181" s="75">
        <f t="shared" si="35"/>
        <v>0</v>
      </c>
      <c r="U181" s="75">
        <f t="shared" si="36"/>
        <v>0</v>
      </c>
      <c r="V181" s="61">
        <f t="shared" si="40"/>
        <v>0</v>
      </c>
      <c r="W181" s="75" t="str">
        <f t="shared" si="37"/>
        <v>NÃO</v>
      </c>
      <c r="AC181" s="49">
        <f t="shared" si="38"/>
        <v>0</v>
      </c>
      <c r="AD181" s="50" t="s">
        <v>35</v>
      </c>
      <c r="AE181" s="50" t="s">
        <v>1359</v>
      </c>
      <c r="AF181" s="50">
        <v>1304062</v>
      </c>
      <c r="AG181" s="51"/>
      <c r="AH181" s="51"/>
      <c r="AI181" s="50">
        <f t="shared" si="39"/>
        <v>0</v>
      </c>
    </row>
    <row r="182" spans="1:35" ht="18.75" customHeight="1">
      <c r="A182" s="74" t="str">
        <f>Controles!$B$2</f>
        <v>ES</v>
      </c>
      <c r="B182" s="74">
        <f>Controles!$C$2</f>
        <v>7</v>
      </c>
      <c r="C182" s="75" t="s">
        <v>5391</v>
      </c>
      <c r="D182" s="76"/>
      <c r="E182" s="76"/>
      <c r="F182" s="77"/>
      <c r="G182" s="77"/>
      <c r="H182" s="78">
        <f t="shared" si="28"/>
        <v>0</v>
      </c>
      <c r="I182" s="77"/>
      <c r="J182" s="77"/>
      <c r="K182" s="77"/>
      <c r="L182" s="77"/>
      <c r="M182" s="77"/>
      <c r="N182" s="75">
        <f t="shared" si="29"/>
        <v>0</v>
      </c>
      <c r="O182" s="75">
        <f t="shared" si="30"/>
        <v>0</v>
      </c>
      <c r="P182" s="75">
        <f t="shared" si="31"/>
        <v>0</v>
      </c>
      <c r="Q182" s="75">
        <f t="shared" si="32"/>
        <v>0</v>
      </c>
      <c r="R182" s="75">
        <f t="shared" si="33"/>
        <v>0</v>
      </c>
      <c r="S182" s="75">
        <f t="shared" si="34"/>
        <v>0</v>
      </c>
      <c r="T182" s="75">
        <f t="shared" si="35"/>
        <v>0</v>
      </c>
      <c r="U182" s="75">
        <f t="shared" si="36"/>
        <v>0</v>
      </c>
      <c r="V182" s="61">
        <f t="shared" si="40"/>
        <v>0</v>
      </c>
      <c r="W182" s="75" t="str">
        <f t="shared" si="37"/>
        <v>NÃO</v>
      </c>
      <c r="AC182" s="49">
        <f t="shared" si="38"/>
        <v>0</v>
      </c>
      <c r="AD182" s="50" t="s">
        <v>35</v>
      </c>
      <c r="AE182" s="50" t="s">
        <v>1381</v>
      </c>
      <c r="AF182" s="50">
        <v>1304104</v>
      </c>
      <c r="AG182" s="51"/>
      <c r="AH182" s="51"/>
      <c r="AI182" s="50">
        <f t="shared" si="39"/>
        <v>0</v>
      </c>
    </row>
    <row r="183" spans="1:35" ht="18.75" customHeight="1">
      <c r="A183" s="74" t="str">
        <f>Controles!$B$2</f>
        <v>ES</v>
      </c>
      <c r="B183" s="74">
        <f>Controles!$C$2</f>
        <v>7</v>
      </c>
      <c r="C183" s="75" t="s">
        <v>5391</v>
      </c>
      <c r="D183" s="76"/>
      <c r="E183" s="76"/>
      <c r="F183" s="77"/>
      <c r="G183" s="77"/>
      <c r="H183" s="78">
        <f t="shared" si="28"/>
        <v>0</v>
      </c>
      <c r="I183" s="77"/>
      <c r="J183" s="77"/>
      <c r="K183" s="77"/>
      <c r="L183" s="77"/>
      <c r="M183" s="77"/>
      <c r="N183" s="75">
        <f t="shared" si="29"/>
        <v>0</v>
      </c>
      <c r="O183" s="75">
        <f t="shared" si="30"/>
        <v>0</v>
      </c>
      <c r="P183" s="75">
        <f t="shared" si="31"/>
        <v>0</v>
      </c>
      <c r="Q183" s="75">
        <f t="shared" si="32"/>
        <v>0</v>
      </c>
      <c r="R183" s="75">
        <f t="shared" si="33"/>
        <v>0</v>
      </c>
      <c r="S183" s="75">
        <f t="shared" si="34"/>
        <v>0</v>
      </c>
      <c r="T183" s="75">
        <f t="shared" si="35"/>
        <v>0</v>
      </c>
      <c r="U183" s="75">
        <f t="shared" si="36"/>
        <v>0</v>
      </c>
      <c r="V183" s="61">
        <f t="shared" si="40"/>
        <v>0</v>
      </c>
      <c r="W183" s="75" t="str">
        <f t="shared" si="37"/>
        <v>NÃO</v>
      </c>
      <c r="AC183" s="49">
        <f t="shared" si="38"/>
        <v>0</v>
      </c>
      <c r="AD183" s="50" t="s">
        <v>35</v>
      </c>
      <c r="AE183" s="50" t="s">
        <v>1403</v>
      </c>
      <c r="AF183" s="50">
        <v>1304203</v>
      </c>
      <c r="AG183" s="51"/>
      <c r="AH183" s="51"/>
      <c r="AI183" s="50">
        <f t="shared" si="39"/>
        <v>0</v>
      </c>
    </row>
    <row r="184" spans="1:35" ht="18.75" customHeight="1">
      <c r="A184" s="74" t="str">
        <f>Controles!$B$2</f>
        <v>ES</v>
      </c>
      <c r="B184" s="74">
        <f>Controles!$C$2</f>
        <v>7</v>
      </c>
      <c r="C184" s="75" t="s">
        <v>5391</v>
      </c>
      <c r="D184" s="76"/>
      <c r="E184" s="76"/>
      <c r="F184" s="77"/>
      <c r="G184" s="77"/>
      <c r="H184" s="78">
        <f t="shared" si="28"/>
        <v>0</v>
      </c>
      <c r="I184" s="77"/>
      <c r="J184" s="77"/>
      <c r="K184" s="77"/>
      <c r="L184" s="77"/>
      <c r="M184" s="77"/>
      <c r="N184" s="75">
        <f t="shared" si="29"/>
        <v>0</v>
      </c>
      <c r="O184" s="75">
        <f t="shared" si="30"/>
        <v>0</v>
      </c>
      <c r="P184" s="75">
        <f t="shared" si="31"/>
        <v>0</v>
      </c>
      <c r="Q184" s="75">
        <f t="shared" si="32"/>
        <v>0</v>
      </c>
      <c r="R184" s="75">
        <f t="shared" si="33"/>
        <v>0</v>
      </c>
      <c r="S184" s="75">
        <f t="shared" si="34"/>
        <v>0</v>
      </c>
      <c r="T184" s="75">
        <f t="shared" si="35"/>
        <v>0</v>
      </c>
      <c r="U184" s="75">
        <f t="shared" si="36"/>
        <v>0</v>
      </c>
      <c r="V184" s="61">
        <f t="shared" si="40"/>
        <v>0</v>
      </c>
      <c r="W184" s="75" t="str">
        <f t="shared" si="37"/>
        <v>NÃO</v>
      </c>
      <c r="AC184" s="49">
        <f t="shared" si="38"/>
        <v>0</v>
      </c>
      <c r="AD184" s="50" t="s">
        <v>35</v>
      </c>
      <c r="AE184" s="50" t="s">
        <v>1425</v>
      </c>
      <c r="AF184" s="50">
        <v>1304237</v>
      </c>
      <c r="AG184" s="51"/>
      <c r="AH184" s="51"/>
      <c r="AI184" s="50">
        <f t="shared" si="39"/>
        <v>0</v>
      </c>
    </row>
    <row r="185" spans="1:35" ht="18.75" customHeight="1">
      <c r="A185" s="74" t="str">
        <f>Controles!$B$2</f>
        <v>ES</v>
      </c>
      <c r="B185" s="74">
        <f>Controles!$C$2</f>
        <v>7</v>
      </c>
      <c r="C185" s="75" t="s">
        <v>5391</v>
      </c>
      <c r="D185" s="76"/>
      <c r="E185" s="76"/>
      <c r="F185" s="77"/>
      <c r="G185" s="77"/>
      <c r="H185" s="78">
        <f t="shared" si="28"/>
        <v>0</v>
      </c>
      <c r="I185" s="77"/>
      <c r="J185" s="77"/>
      <c r="K185" s="77"/>
      <c r="L185" s="77"/>
      <c r="M185" s="77"/>
      <c r="N185" s="75">
        <f t="shared" si="29"/>
        <v>0</v>
      </c>
      <c r="O185" s="75">
        <f t="shared" si="30"/>
        <v>0</v>
      </c>
      <c r="P185" s="75">
        <f t="shared" si="31"/>
        <v>0</v>
      </c>
      <c r="Q185" s="75">
        <f t="shared" si="32"/>
        <v>0</v>
      </c>
      <c r="R185" s="75">
        <f t="shared" si="33"/>
        <v>0</v>
      </c>
      <c r="S185" s="75">
        <f t="shared" si="34"/>
        <v>0</v>
      </c>
      <c r="T185" s="75">
        <f t="shared" si="35"/>
        <v>0</v>
      </c>
      <c r="U185" s="75">
        <f t="shared" si="36"/>
        <v>0</v>
      </c>
      <c r="V185" s="61">
        <f t="shared" si="40"/>
        <v>0</v>
      </c>
      <c r="W185" s="75" t="str">
        <f t="shared" si="37"/>
        <v>NÃO</v>
      </c>
      <c r="AC185" s="49">
        <f t="shared" si="38"/>
        <v>0</v>
      </c>
      <c r="AD185" s="50" t="s">
        <v>35</v>
      </c>
      <c r="AE185" s="50" t="s">
        <v>1446</v>
      </c>
      <c r="AF185" s="50">
        <v>1304260</v>
      </c>
      <c r="AG185" s="51"/>
      <c r="AH185" s="51"/>
      <c r="AI185" s="50">
        <f t="shared" si="39"/>
        <v>0</v>
      </c>
    </row>
    <row r="186" spans="1:35" ht="18.75" customHeight="1">
      <c r="A186" s="74" t="str">
        <f>Controles!$B$2</f>
        <v>ES</v>
      </c>
      <c r="B186" s="74">
        <f>Controles!$C$2</f>
        <v>7</v>
      </c>
      <c r="C186" s="75" t="s">
        <v>5391</v>
      </c>
      <c r="D186" s="76"/>
      <c r="E186" s="76"/>
      <c r="F186" s="77"/>
      <c r="G186" s="77"/>
      <c r="H186" s="78">
        <f t="shared" si="28"/>
        <v>0</v>
      </c>
      <c r="I186" s="77"/>
      <c r="J186" s="77"/>
      <c r="K186" s="77"/>
      <c r="L186" s="77"/>
      <c r="M186" s="77"/>
      <c r="N186" s="75">
        <f t="shared" si="29"/>
        <v>0</v>
      </c>
      <c r="O186" s="75">
        <f t="shared" si="30"/>
        <v>0</v>
      </c>
      <c r="P186" s="75">
        <f t="shared" si="31"/>
        <v>0</v>
      </c>
      <c r="Q186" s="75">
        <f t="shared" si="32"/>
        <v>0</v>
      </c>
      <c r="R186" s="75">
        <f t="shared" si="33"/>
        <v>0</v>
      </c>
      <c r="S186" s="75">
        <f t="shared" si="34"/>
        <v>0</v>
      </c>
      <c r="T186" s="75">
        <f t="shared" si="35"/>
        <v>0</v>
      </c>
      <c r="U186" s="75">
        <f t="shared" si="36"/>
        <v>0</v>
      </c>
      <c r="V186" s="61">
        <f t="shared" si="40"/>
        <v>0</v>
      </c>
      <c r="W186" s="75" t="str">
        <f t="shared" si="37"/>
        <v>NÃO</v>
      </c>
      <c r="AC186" s="49">
        <f t="shared" si="38"/>
        <v>0</v>
      </c>
      <c r="AD186" s="50" t="s">
        <v>35</v>
      </c>
      <c r="AE186" s="50" t="s">
        <v>1466</v>
      </c>
      <c r="AF186" s="50">
        <v>1304302</v>
      </c>
      <c r="AG186" s="51"/>
      <c r="AH186" s="51"/>
      <c r="AI186" s="50">
        <f t="shared" si="39"/>
        <v>0</v>
      </c>
    </row>
    <row r="187" spans="1:35" ht="18.75" customHeight="1">
      <c r="A187" s="74" t="str">
        <f>Controles!$B$2</f>
        <v>ES</v>
      </c>
      <c r="B187" s="74">
        <f>Controles!$C$2</f>
        <v>7</v>
      </c>
      <c r="C187" s="75" t="s">
        <v>5391</v>
      </c>
      <c r="D187" s="76"/>
      <c r="E187" s="76"/>
      <c r="F187" s="77"/>
      <c r="G187" s="77"/>
      <c r="H187" s="78">
        <f t="shared" si="28"/>
        <v>0</v>
      </c>
      <c r="I187" s="77"/>
      <c r="J187" s="77"/>
      <c r="K187" s="77"/>
      <c r="L187" s="77"/>
      <c r="M187" s="77"/>
      <c r="N187" s="75">
        <f t="shared" si="29"/>
        <v>0</v>
      </c>
      <c r="O187" s="75">
        <f t="shared" si="30"/>
        <v>0</v>
      </c>
      <c r="P187" s="75">
        <f t="shared" si="31"/>
        <v>0</v>
      </c>
      <c r="Q187" s="75">
        <f t="shared" si="32"/>
        <v>0</v>
      </c>
      <c r="R187" s="75">
        <f t="shared" si="33"/>
        <v>0</v>
      </c>
      <c r="S187" s="75">
        <f t="shared" si="34"/>
        <v>0</v>
      </c>
      <c r="T187" s="75">
        <f t="shared" si="35"/>
        <v>0</v>
      </c>
      <c r="U187" s="75">
        <f t="shared" si="36"/>
        <v>0</v>
      </c>
      <c r="V187" s="61">
        <f t="shared" si="40"/>
        <v>0</v>
      </c>
      <c r="W187" s="75" t="str">
        <f t="shared" si="37"/>
        <v>NÃO</v>
      </c>
      <c r="AC187" s="49">
        <f t="shared" si="38"/>
        <v>0</v>
      </c>
      <c r="AD187" s="50" t="s">
        <v>35</v>
      </c>
      <c r="AE187" s="50" t="s">
        <v>1488</v>
      </c>
      <c r="AF187" s="50">
        <v>1304401</v>
      </c>
      <c r="AG187" s="51"/>
      <c r="AH187" s="51"/>
      <c r="AI187" s="50">
        <f t="shared" si="39"/>
        <v>0</v>
      </c>
    </row>
    <row r="188" spans="1:35" ht="18.75" customHeight="1">
      <c r="A188" s="74" t="str">
        <f>Controles!$B$2</f>
        <v>ES</v>
      </c>
      <c r="B188" s="74">
        <f>Controles!$C$2</f>
        <v>7</v>
      </c>
      <c r="C188" s="75" t="s">
        <v>5391</v>
      </c>
      <c r="D188" s="76"/>
      <c r="E188" s="76"/>
      <c r="F188" s="77"/>
      <c r="G188" s="77"/>
      <c r="H188" s="78">
        <f t="shared" si="28"/>
        <v>0</v>
      </c>
      <c r="I188" s="77"/>
      <c r="J188" s="77"/>
      <c r="K188" s="77"/>
      <c r="L188" s="77"/>
      <c r="M188" s="77"/>
      <c r="N188" s="75">
        <f t="shared" si="29"/>
        <v>0</v>
      </c>
      <c r="O188" s="75">
        <f t="shared" si="30"/>
        <v>0</v>
      </c>
      <c r="P188" s="75">
        <f t="shared" si="31"/>
        <v>0</v>
      </c>
      <c r="Q188" s="75">
        <f t="shared" si="32"/>
        <v>0</v>
      </c>
      <c r="R188" s="75">
        <f t="shared" si="33"/>
        <v>0</v>
      </c>
      <c r="S188" s="75">
        <f t="shared" si="34"/>
        <v>0</v>
      </c>
      <c r="T188" s="75">
        <f t="shared" si="35"/>
        <v>0</v>
      </c>
      <c r="U188" s="75">
        <f t="shared" si="36"/>
        <v>0</v>
      </c>
      <c r="V188" s="61">
        <f t="shared" si="40"/>
        <v>0</v>
      </c>
      <c r="W188" s="75" t="str">
        <f t="shared" si="37"/>
        <v>NÃO</v>
      </c>
      <c r="AC188" s="49">
        <f t="shared" si="38"/>
        <v>0</v>
      </c>
      <c r="AD188" s="50" t="s">
        <v>37</v>
      </c>
      <c r="AE188" s="50" t="s">
        <v>91</v>
      </c>
      <c r="AF188" s="50">
        <v>1600105</v>
      </c>
      <c r="AG188" s="51"/>
      <c r="AH188" s="51"/>
      <c r="AI188" s="50">
        <f t="shared" si="39"/>
        <v>0</v>
      </c>
    </row>
    <row r="189" spans="1:35" ht="18.75" customHeight="1">
      <c r="A189" s="74" t="str">
        <f>Controles!$B$2</f>
        <v>ES</v>
      </c>
      <c r="B189" s="74">
        <f>Controles!$C$2</f>
        <v>7</v>
      </c>
      <c r="C189" s="75" t="s">
        <v>5391</v>
      </c>
      <c r="D189" s="76"/>
      <c r="E189" s="76"/>
      <c r="F189" s="77"/>
      <c r="G189" s="77"/>
      <c r="H189" s="78">
        <f t="shared" si="28"/>
        <v>0</v>
      </c>
      <c r="I189" s="77"/>
      <c r="J189" s="77"/>
      <c r="K189" s="77"/>
      <c r="L189" s="77"/>
      <c r="M189" s="77"/>
      <c r="N189" s="75">
        <f t="shared" si="29"/>
        <v>0</v>
      </c>
      <c r="O189" s="75">
        <f t="shared" si="30"/>
        <v>0</v>
      </c>
      <c r="P189" s="75">
        <f t="shared" si="31"/>
        <v>0</v>
      </c>
      <c r="Q189" s="75">
        <f t="shared" si="32"/>
        <v>0</v>
      </c>
      <c r="R189" s="75">
        <f t="shared" si="33"/>
        <v>0</v>
      </c>
      <c r="S189" s="75">
        <f t="shared" si="34"/>
        <v>0</v>
      </c>
      <c r="T189" s="75">
        <f t="shared" si="35"/>
        <v>0</v>
      </c>
      <c r="U189" s="75">
        <f t="shared" si="36"/>
        <v>0</v>
      </c>
      <c r="V189" s="61">
        <f t="shared" si="40"/>
        <v>0</v>
      </c>
      <c r="W189" s="75" t="str">
        <f t="shared" si="37"/>
        <v>NÃO</v>
      </c>
      <c r="AC189" s="49">
        <f t="shared" si="38"/>
        <v>0</v>
      </c>
      <c r="AD189" s="50" t="s">
        <v>37</v>
      </c>
      <c r="AE189" s="50" t="s">
        <v>117</v>
      </c>
      <c r="AF189" s="50">
        <v>1600204</v>
      </c>
      <c r="AG189" s="51"/>
      <c r="AH189" s="51"/>
      <c r="AI189" s="50">
        <f t="shared" si="39"/>
        <v>0</v>
      </c>
    </row>
    <row r="190" spans="1:35" ht="18.75" customHeight="1">
      <c r="A190" s="74" t="str">
        <f>Controles!$B$2</f>
        <v>ES</v>
      </c>
      <c r="B190" s="74">
        <f>Controles!$C$2</f>
        <v>7</v>
      </c>
      <c r="C190" s="75" t="s">
        <v>5391</v>
      </c>
      <c r="D190" s="76"/>
      <c r="E190" s="76"/>
      <c r="F190" s="77"/>
      <c r="G190" s="77"/>
      <c r="H190" s="78">
        <f t="shared" si="28"/>
        <v>0</v>
      </c>
      <c r="I190" s="77"/>
      <c r="J190" s="77"/>
      <c r="K190" s="77"/>
      <c r="L190" s="77"/>
      <c r="M190" s="77"/>
      <c r="N190" s="75">
        <f t="shared" si="29"/>
        <v>0</v>
      </c>
      <c r="O190" s="75">
        <f t="shared" si="30"/>
        <v>0</v>
      </c>
      <c r="P190" s="75">
        <f t="shared" si="31"/>
        <v>0</v>
      </c>
      <c r="Q190" s="75">
        <f t="shared" si="32"/>
        <v>0</v>
      </c>
      <c r="R190" s="75">
        <f t="shared" si="33"/>
        <v>0</v>
      </c>
      <c r="S190" s="75">
        <f t="shared" si="34"/>
        <v>0</v>
      </c>
      <c r="T190" s="75">
        <f t="shared" si="35"/>
        <v>0</v>
      </c>
      <c r="U190" s="75">
        <f t="shared" si="36"/>
        <v>0</v>
      </c>
      <c r="V190" s="61">
        <f t="shared" si="40"/>
        <v>0</v>
      </c>
      <c r="W190" s="75" t="str">
        <f t="shared" si="37"/>
        <v>NÃO</v>
      </c>
      <c r="AC190" s="49">
        <f t="shared" si="38"/>
        <v>0</v>
      </c>
      <c r="AD190" s="50" t="s">
        <v>37</v>
      </c>
      <c r="AE190" s="50" t="s">
        <v>143</v>
      </c>
      <c r="AF190" s="50">
        <v>1600212</v>
      </c>
      <c r="AG190" s="51"/>
      <c r="AH190" s="51"/>
      <c r="AI190" s="50">
        <f t="shared" si="39"/>
        <v>0</v>
      </c>
    </row>
    <row r="191" spans="1:35" ht="18.75" customHeight="1">
      <c r="A191" s="74" t="str">
        <f>Controles!$B$2</f>
        <v>ES</v>
      </c>
      <c r="B191" s="74">
        <f>Controles!$C$2</f>
        <v>7</v>
      </c>
      <c r="C191" s="75" t="s">
        <v>5391</v>
      </c>
      <c r="D191" s="76"/>
      <c r="E191" s="76"/>
      <c r="F191" s="77"/>
      <c r="G191" s="77"/>
      <c r="H191" s="78">
        <f t="shared" si="28"/>
        <v>0</v>
      </c>
      <c r="I191" s="77"/>
      <c r="J191" s="77"/>
      <c r="K191" s="77"/>
      <c r="L191" s="77"/>
      <c r="M191" s="77"/>
      <c r="N191" s="75">
        <f t="shared" si="29"/>
        <v>0</v>
      </c>
      <c r="O191" s="75">
        <f t="shared" si="30"/>
        <v>0</v>
      </c>
      <c r="P191" s="75">
        <f t="shared" si="31"/>
        <v>0</v>
      </c>
      <c r="Q191" s="75">
        <f t="shared" si="32"/>
        <v>0</v>
      </c>
      <c r="R191" s="75">
        <f t="shared" si="33"/>
        <v>0</v>
      </c>
      <c r="S191" s="75">
        <f t="shared" si="34"/>
        <v>0</v>
      </c>
      <c r="T191" s="75">
        <f t="shared" si="35"/>
        <v>0</v>
      </c>
      <c r="U191" s="75">
        <f t="shared" si="36"/>
        <v>0</v>
      </c>
      <c r="V191" s="61">
        <f t="shared" si="40"/>
        <v>0</v>
      </c>
      <c r="W191" s="75" t="str">
        <f t="shared" si="37"/>
        <v>NÃO</v>
      </c>
      <c r="AC191" s="49">
        <f t="shared" si="38"/>
        <v>0</v>
      </c>
      <c r="AD191" s="50" t="s">
        <v>37</v>
      </c>
      <c r="AE191" s="50" t="s">
        <v>168</v>
      </c>
      <c r="AF191" s="50">
        <v>1600238</v>
      </c>
      <c r="AG191" s="51"/>
      <c r="AH191" s="51"/>
      <c r="AI191" s="50">
        <f t="shared" si="39"/>
        <v>0</v>
      </c>
    </row>
    <row r="192" spans="1:35" ht="18.75" customHeight="1">
      <c r="A192" s="74" t="str">
        <f>Controles!$B$2</f>
        <v>ES</v>
      </c>
      <c r="B192" s="74">
        <f>Controles!$C$2</f>
        <v>7</v>
      </c>
      <c r="C192" s="75" t="s">
        <v>5391</v>
      </c>
      <c r="D192" s="76"/>
      <c r="E192" s="76"/>
      <c r="F192" s="77"/>
      <c r="G192" s="77"/>
      <c r="H192" s="78">
        <f t="shared" si="28"/>
        <v>0</v>
      </c>
      <c r="I192" s="77"/>
      <c r="J192" s="77"/>
      <c r="K192" s="77"/>
      <c r="L192" s="77"/>
      <c r="M192" s="77"/>
      <c r="N192" s="75">
        <f t="shared" si="29"/>
        <v>0</v>
      </c>
      <c r="O192" s="75">
        <f t="shared" si="30"/>
        <v>0</v>
      </c>
      <c r="P192" s="75">
        <f t="shared" si="31"/>
        <v>0</v>
      </c>
      <c r="Q192" s="75">
        <f t="shared" si="32"/>
        <v>0</v>
      </c>
      <c r="R192" s="75">
        <f t="shared" si="33"/>
        <v>0</v>
      </c>
      <c r="S192" s="75">
        <f t="shared" si="34"/>
        <v>0</v>
      </c>
      <c r="T192" s="75">
        <f t="shared" si="35"/>
        <v>0</v>
      </c>
      <c r="U192" s="75">
        <f t="shared" si="36"/>
        <v>0</v>
      </c>
      <c r="V192" s="61">
        <f t="shared" si="40"/>
        <v>0</v>
      </c>
      <c r="W192" s="75" t="str">
        <f t="shared" si="37"/>
        <v>NÃO</v>
      </c>
      <c r="AC192" s="49">
        <f t="shared" si="38"/>
        <v>0</v>
      </c>
      <c r="AD192" s="50" t="s">
        <v>37</v>
      </c>
      <c r="AE192" s="50" t="s">
        <v>194</v>
      </c>
      <c r="AF192" s="50">
        <v>1600253</v>
      </c>
      <c r="AG192" s="51"/>
      <c r="AH192" s="51"/>
      <c r="AI192" s="50">
        <f t="shared" si="39"/>
        <v>0</v>
      </c>
    </row>
    <row r="193" spans="1:35" ht="18.75" customHeight="1">
      <c r="A193" s="74" t="str">
        <f>Controles!$B$2</f>
        <v>ES</v>
      </c>
      <c r="B193" s="74">
        <f>Controles!$C$2</f>
        <v>7</v>
      </c>
      <c r="C193" s="75" t="s">
        <v>5391</v>
      </c>
      <c r="D193" s="76"/>
      <c r="E193" s="76"/>
      <c r="F193" s="77"/>
      <c r="G193" s="77"/>
      <c r="H193" s="78">
        <f t="shared" si="28"/>
        <v>0</v>
      </c>
      <c r="I193" s="77"/>
      <c r="J193" s="77"/>
      <c r="K193" s="77"/>
      <c r="L193" s="77"/>
      <c r="M193" s="77"/>
      <c r="N193" s="75">
        <f t="shared" si="29"/>
        <v>0</v>
      </c>
      <c r="O193" s="75">
        <f t="shared" si="30"/>
        <v>0</v>
      </c>
      <c r="P193" s="75">
        <f t="shared" si="31"/>
        <v>0</v>
      </c>
      <c r="Q193" s="75">
        <f t="shared" si="32"/>
        <v>0</v>
      </c>
      <c r="R193" s="75">
        <f t="shared" si="33"/>
        <v>0</v>
      </c>
      <c r="S193" s="75">
        <f t="shared" si="34"/>
        <v>0</v>
      </c>
      <c r="T193" s="75">
        <f t="shared" si="35"/>
        <v>0</v>
      </c>
      <c r="U193" s="75">
        <f t="shared" si="36"/>
        <v>0</v>
      </c>
      <c r="V193" s="61">
        <f t="shared" si="40"/>
        <v>0</v>
      </c>
      <c r="W193" s="75" t="str">
        <f t="shared" si="37"/>
        <v>NÃO</v>
      </c>
      <c r="AC193" s="49">
        <f t="shared" si="38"/>
        <v>0</v>
      </c>
      <c r="AD193" s="50" t="s">
        <v>37</v>
      </c>
      <c r="AE193" s="50" t="s">
        <v>220</v>
      </c>
      <c r="AF193" s="50">
        <v>1600279</v>
      </c>
      <c r="AG193" s="51"/>
      <c r="AH193" s="51"/>
      <c r="AI193" s="50">
        <f t="shared" si="39"/>
        <v>0</v>
      </c>
    </row>
    <row r="194" spans="1:35" ht="18.75" customHeight="1">
      <c r="A194" s="74" t="str">
        <f>Controles!$B$2</f>
        <v>ES</v>
      </c>
      <c r="B194" s="74">
        <f>Controles!$C$2</f>
        <v>7</v>
      </c>
      <c r="C194" s="75" t="s">
        <v>5391</v>
      </c>
      <c r="D194" s="76"/>
      <c r="E194" s="76"/>
      <c r="F194" s="77"/>
      <c r="G194" s="77"/>
      <c r="H194" s="78">
        <f t="shared" si="28"/>
        <v>0</v>
      </c>
      <c r="I194" s="77"/>
      <c r="J194" s="77"/>
      <c r="K194" s="77"/>
      <c r="L194" s="77"/>
      <c r="M194" s="77"/>
      <c r="N194" s="75">
        <f t="shared" si="29"/>
        <v>0</v>
      </c>
      <c r="O194" s="75">
        <f t="shared" si="30"/>
        <v>0</v>
      </c>
      <c r="P194" s="75">
        <f t="shared" si="31"/>
        <v>0</v>
      </c>
      <c r="Q194" s="75">
        <f t="shared" si="32"/>
        <v>0</v>
      </c>
      <c r="R194" s="75">
        <f t="shared" si="33"/>
        <v>0</v>
      </c>
      <c r="S194" s="75">
        <f t="shared" si="34"/>
        <v>0</v>
      </c>
      <c r="T194" s="75">
        <f t="shared" si="35"/>
        <v>0</v>
      </c>
      <c r="U194" s="75">
        <f t="shared" si="36"/>
        <v>0</v>
      </c>
      <c r="V194" s="61">
        <f t="shared" si="40"/>
        <v>0</v>
      </c>
      <c r="W194" s="75" t="str">
        <f t="shared" si="37"/>
        <v>NÃO</v>
      </c>
      <c r="AC194" s="49">
        <f t="shared" si="38"/>
        <v>0</v>
      </c>
      <c r="AD194" s="50" t="s">
        <v>37</v>
      </c>
      <c r="AE194" s="50" t="s">
        <v>244</v>
      </c>
      <c r="AF194" s="50">
        <v>1600303</v>
      </c>
      <c r="AG194" s="51"/>
      <c r="AH194" s="51"/>
      <c r="AI194" s="50">
        <f t="shared" si="39"/>
        <v>0</v>
      </c>
    </row>
    <row r="195" spans="1:35" ht="18.75" customHeight="1">
      <c r="A195" s="74" t="str">
        <f>Controles!$B$2</f>
        <v>ES</v>
      </c>
      <c r="B195" s="74">
        <f>Controles!$C$2</f>
        <v>7</v>
      </c>
      <c r="C195" s="75" t="s">
        <v>5391</v>
      </c>
      <c r="D195" s="76"/>
      <c r="E195" s="76"/>
      <c r="F195" s="77"/>
      <c r="G195" s="77"/>
      <c r="H195" s="78">
        <f t="shared" ref="H195:H258" si="41">SUM(F195:G195)</f>
        <v>0</v>
      </c>
      <c r="I195" s="77"/>
      <c r="J195" s="77"/>
      <c r="K195" s="77"/>
      <c r="L195" s="77"/>
      <c r="M195" s="77"/>
      <c r="N195" s="75">
        <f t="shared" ref="N195:N258" si="42">IF((F195&gt;J195),"ERRO",0)</f>
        <v>0</v>
      </c>
      <c r="O195" s="75">
        <f t="shared" ref="O195:O258" si="43">IF(AND(J195&gt;0,F195+G195=0),"VERIFICAR",0)</f>
        <v>0</v>
      </c>
      <c r="P195" s="75">
        <f t="shared" ref="P195:P258" si="44">IF(AND(F195&gt;0,J195&gt;I195),"ERRO",0)</f>
        <v>0</v>
      </c>
      <c r="Q195" s="75">
        <f t="shared" ref="Q195:Q258" si="45">IF(AND(H195=0,K195&gt;J195),"ERRO",0)</f>
        <v>0</v>
      </c>
      <c r="R195" s="75">
        <f t="shared" ref="R195:R258" si="46">IF(K195&gt;0, IF(H195= 0, "ERRO",0),0)</f>
        <v>0</v>
      </c>
      <c r="S195" s="75">
        <f t="shared" ref="S195:S258" si="47">IF(L195&gt;0, IF(F195= 0, IF(G195=0, "ERRO",0),0),0)</f>
        <v>0</v>
      </c>
      <c r="T195" s="75">
        <f t="shared" ref="T195:T258" si="48">IF(M195&gt;0, IF(F195= 0, IF(G195=0, "ERRO",0),0),0)</f>
        <v>0</v>
      </c>
      <c r="U195" s="75">
        <f t="shared" ref="U195:U258" si="49">IF(M195+L195+K195&gt;I195,IF(G195=0,"ERRO",0),0)</f>
        <v>0</v>
      </c>
      <c r="V195" s="61">
        <f t="shared" si="40"/>
        <v>0</v>
      </c>
      <c r="W195" s="75" t="str">
        <f t="shared" ref="W195:W258" si="50">IF(AND(N195=0,P195=0,Q195=0,T195=0,U195=0,S195=0,R195=0), "NÃO", "SIM")</f>
        <v>NÃO</v>
      </c>
      <c r="AC195" s="49">
        <f t="shared" ref="AC195:AC258" si="51">IF(W195="NÃO",0,1)</f>
        <v>0</v>
      </c>
      <c r="AD195" s="50" t="s">
        <v>37</v>
      </c>
      <c r="AE195" s="50" t="s">
        <v>269</v>
      </c>
      <c r="AF195" s="50">
        <v>1600402</v>
      </c>
      <c r="AG195" s="51"/>
      <c r="AH195" s="51"/>
      <c r="AI195" s="50">
        <f t="shared" ref="AI195:AI258" si="52">IF(SUM(F195,J195:M195)&gt;0,1,0)</f>
        <v>0</v>
      </c>
    </row>
    <row r="196" spans="1:35" ht="18.75" customHeight="1">
      <c r="A196" s="74" t="str">
        <f>Controles!$B$2</f>
        <v>ES</v>
      </c>
      <c r="B196" s="74">
        <f>Controles!$C$2</f>
        <v>7</v>
      </c>
      <c r="C196" s="75" t="s">
        <v>5391</v>
      </c>
      <c r="D196" s="76"/>
      <c r="E196" s="76"/>
      <c r="F196" s="77"/>
      <c r="G196" s="77"/>
      <c r="H196" s="78">
        <f t="shared" si="41"/>
        <v>0</v>
      </c>
      <c r="I196" s="77"/>
      <c r="J196" s="77"/>
      <c r="K196" s="77"/>
      <c r="L196" s="77"/>
      <c r="M196" s="77"/>
      <c r="N196" s="75">
        <f t="shared" si="42"/>
        <v>0</v>
      </c>
      <c r="O196" s="75">
        <f t="shared" si="43"/>
        <v>0</v>
      </c>
      <c r="P196" s="75">
        <f t="shared" si="44"/>
        <v>0</v>
      </c>
      <c r="Q196" s="75">
        <f t="shared" si="45"/>
        <v>0</v>
      </c>
      <c r="R196" s="75">
        <f t="shared" si="46"/>
        <v>0</v>
      </c>
      <c r="S196" s="75">
        <f t="shared" si="47"/>
        <v>0</v>
      </c>
      <c r="T196" s="75">
        <f t="shared" si="48"/>
        <v>0</v>
      </c>
      <c r="U196" s="75">
        <f t="shared" si="49"/>
        <v>0</v>
      </c>
      <c r="V196" s="61">
        <f t="shared" ref="V196:V259" si="53">IF(AND(F196=0,I196&gt;0),"VERIFICAR",0)</f>
        <v>0</v>
      </c>
      <c r="W196" s="75" t="str">
        <f t="shared" si="50"/>
        <v>NÃO</v>
      </c>
      <c r="AC196" s="49">
        <f t="shared" si="51"/>
        <v>0</v>
      </c>
      <c r="AD196" s="50" t="s">
        <v>37</v>
      </c>
      <c r="AE196" s="50" t="s">
        <v>295</v>
      </c>
      <c r="AF196" s="50">
        <v>1600501</v>
      </c>
      <c r="AG196" s="51"/>
      <c r="AH196" s="51"/>
      <c r="AI196" s="50">
        <f t="shared" si="52"/>
        <v>0</v>
      </c>
    </row>
    <row r="197" spans="1:35" ht="18.75" customHeight="1">
      <c r="A197" s="74" t="str">
        <f>Controles!$B$2</f>
        <v>ES</v>
      </c>
      <c r="B197" s="74">
        <f>Controles!$C$2</f>
        <v>7</v>
      </c>
      <c r="C197" s="75" t="s">
        <v>5391</v>
      </c>
      <c r="D197" s="76"/>
      <c r="E197" s="76"/>
      <c r="F197" s="77"/>
      <c r="G197" s="77"/>
      <c r="H197" s="78">
        <f t="shared" si="41"/>
        <v>0</v>
      </c>
      <c r="I197" s="77"/>
      <c r="J197" s="77"/>
      <c r="K197" s="77"/>
      <c r="L197" s="77"/>
      <c r="M197" s="77"/>
      <c r="N197" s="75">
        <f t="shared" si="42"/>
        <v>0</v>
      </c>
      <c r="O197" s="75">
        <f t="shared" si="43"/>
        <v>0</v>
      </c>
      <c r="P197" s="75">
        <f t="shared" si="44"/>
        <v>0</v>
      </c>
      <c r="Q197" s="75">
        <f t="shared" si="45"/>
        <v>0</v>
      </c>
      <c r="R197" s="75">
        <f t="shared" si="46"/>
        <v>0</v>
      </c>
      <c r="S197" s="75">
        <f t="shared" si="47"/>
        <v>0</v>
      </c>
      <c r="T197" s="75">
        <f t="shared" si="48"/>
        <v>0</v>
      </c>
      <c r="U197" s="75">
        <f t="shared" si="49"/>
        <v>0</v>
      </c>
      <c r="V197" s="61">
        <f t="shared" si="53"/>
        <v>0</v>
      </c>
      <c r="W197" s="75" t="str">
        <f t="shared" si="50"/>
        <v>NÃO</v>
      </c>
      <c r="AC197" s="49">
        <f t="shared" si="51"/>
        <v>0</v>
      </c>
      <c r="AD197" s="50" t="s">
        <v>37</v>
      </c>
      <c r="AE197" s="50" t="s">
        <v>321</v>
      </c>
      <c r="AF197" s="50">
        <v>1600154</v>
      </c>
      <c r="AG197" s="51"/>
      <c r="AH197" s="51"/>
      <c r="AI197" s="50">
        <f t="shared" si="52"/>
        <v>0</v>
      </c>
    </row>
    <row r="198" spans="1:35" ht="18.75" customHeight="1">
      <c r="A198" s="74" t="str">
        <f>Controles!$B$2</f>
        <v>ES</v>
      </c>
      <c r="B198" s="74">
        <f>Controles!$C$2</f>
        <v>7</v>
      </c>
      <c r="C198" s="75" t="s">
        <v>5391</v>
      </c>
      <c r="D198" s="76"/>
      <c r="E198" s="76"/>
      <c r="F198" s="77"/>
      <c r="G198" s="77"/>
      <c r="H198" s="78">
        <f t="shared" si="41"/>
        <v>0</v>
      </c>
      <c r="I198" s="77"/>
      <c r="J198" s="77"/>
      <c r="K198" s="77"/>
      <c r="L198" s="77"/>
      <c r="M198" s="77"/>
      <c r="N198" s="75">
        <f t="shared" si="42"/>
        <v>0</v>
      </c>
      <c r="O198" s="75">
        <f t="shared" si="43"/>
        <v>0</v>
      </c>
      <c r="P198" s="75">
        <f t="shared" si="44"/>
        <v>0</v>
      </c>
      <c r="Q198" s="75">
        <f t="shared" si="45"/>
        <v>0</v>
      </c>
      <c r="R198" s="75">
        <f t="shared" si="46"/>
        <v>0</v>
      </c>
      <c r="S198" s="75">
        <f t="shared" si="47"/>
        <v>0</v>
      </c>
      <c r="T198" s="75">
        <f t="shared" si="48"/>
        <v>0</v>
      </c>
      <c r="U198" s="75">
        <f t="shared" si="49"/>
        <v>0</v>
      </c>
      <c r="V198" s="61">
        <f t="shared" si="53"/>
        <v>0</v>
      </c>
      <c r="W198" s="75" t="str">
        <f t="shared" si="50"/>
        <v>NÃO</v>
      </c>
      <c r="AC198" s="49">
        <f t="shared" si="51"/>
        <v>0</v>
      </c>
      <c r="AD198" s="50" t="s">
        <v>37</v>
      </c>
      <c r="AE198" s="50" t="s">
        <v>346</v>
      </c>
      <c r="AF198" s="50">
        <v>1600535</v>
      </c>
      <c r="AG198" s="51"/>
      <c r="AH198" s="51"/>
      <c r="AI198" s="50">
        <f t="shared" si="52"/>
        <v>0</v>
      </c>
    </row>
    <row r="199" spans="1:35" ht="18.75" customHeight="1">
      <c r="A199" s="74" t="str">
        <f>Controles!$B$2</f>
        <v>ES</v>
      </c>
      <c r="B199" s="74">
        <f>Controles!$C$2</f>
        <v>7</v>
      </c>
      <c r="C199" s="75" t="s">
        <v>5391</v>
      </c>
      <c r="D199" s="76"/>
      <c r="E199" s="76"/>
      <c r="F199" s="77"/>
      <c r="G199" s="77"/>
      <c r="H199" s="78">
        <f t="shared" si="41"/>
        <v>0</v>
      </c>
      <c r="I199" s="77"/>
      <c r="J199" s="77"/>
      <c r="K199" s="77"/>
      <c r="L199" s="77"/>
      <c r="M199" s="77"/>
      <c r="N199" s="75">
        <f t="shared" si="42"/>
        <v>0</v>
      </c>
      <c r="O199" s="75">
        <f t="shared" si="43"/>
        <v>0</v>
      </c>
      <c r="P199" s="75">
        <f t="shared" si="44"/>
        <v>0</v>
      </c>
      <c r="Q199" s="75">
        <f t="shared" si="45"/>
        <v>0</v>
      </c>
      <c r="R199" s="75">
        <f t="shared" si="46"/>
        <v>0</v>
      </c>
      <c r="S199" s="75">
        <f t="shared" si="47"/>
        <v>0</v>
      </c>
      <c r="T199" s="75">
        <f t="shared" si="48"/>
        <v>0</v>
      </c>
      <c r="U199" s="75">
        <f t="shared" si="49"/>
        <v>0</v>
      </c>
      <c r="V199" s="61">
        <f t="shared" si="53"/>
        <v>0</v>
      </c>
      <c r="W199" s="75" t="str">
        <f t="shared" si="50"/>
        <v>NÃO</v>
      </c>
      <c r="AC199" s="49">
        <f t="shared" si="51"/>
        <v>0</v>
      </c>
      <c r="AD199" s="50" t="s">
        <v>37</v>
      </c>
      <c r="AE199" s="50" t="s">
        <v>370</v>
      </c>
      <c r="AF199" s="50">
        <v>1600550</v>
      </c>
      <c r="AG199" s="51"/>
      <c r="AH199" s="51"/>
      <c r="AI199" s="50">
        <f t="shared" si="52"/>
        <v>0</v>
      </c>
    </row>
    <row r="200" spans="1:35" ht="18.75" customHeight="1">
      <c r="A200" s="74" t="str">
        <f>Controles!$B$2</f>
        <v>ES</v>
      </c>
      <c r="B200" s="74">
        <f>Controles!$C$2</f>
        <v>7</v>
      </c>
      <c r="C200" s="75" t="s">
        <v>5391</v>
      </c>
      <c r="D200" s="76"/>
      <c r="E200" s="76"/>
      <c r="F200" s="77"/>
      <c r="G200" s="77"/>
      <c r="H200" s="78">
        <f t="shared" si="41"/>
        <v>0</v>
      </c>
      <c r="I200" s="77"/>
      <c r="J200" s="77"/>
      <c r="K200" s="77"/>
      <c r="L200" s="77"/>
      <c r="M200" s="77"/>
      <c r="N200" s="75">
        <f t="shared" si="42"/>
        <v>0</v>
      </c>
      <c r="O200" s="75">
        <f t="shared" si="43"/>
        <v>0</v>
      </c>
      <c r="P200" s="75">
        <f t="shared" si="44"/>
        <v>0</v>
      </c>
      <c r="Q200" s="75">
        <f t="shared" si="45"/>
        <v>0</v>
      </c>
      <c r="R200" s="75">
        <f t="shared" si="46"/>
        <v>0</v>
      </c>
      <c r="S200" s="75">
        <f t="shared" si="47"/>
        <v>0</v>
      </c>
      <c r="T200" s="75">
        <f t="shared" si="48"/>
        <v>0</v>
      </c>
      <c r="U200" s="75">
        <f t="shared" si="49"/>
        <v>0</v>
      </c>
      <c r="V200" s="61">
        <f t="shared" si="53"/>
        <v>0</v>
      </c>
      <c r="W200" s="75" t="str">
        <f t="shared" si="50"/>
        <v>NÃO</v>
      </c>
      <c r="AC200" s="49">
        <f t="shared" si="51"/>
        <v>0</v>
      </c>
      <c r="AD200" s="50" t="s">
        <v>37</v>
      </c>
      <c r="AE200" s="50" t="s">
        <v>395</v>
      </c>
      <c r="AF200" s="50">
        <v>1600600</v>
      </c>
      <c r="AG200" s="51"/>
      <c r="AH200" s="51"/>
      <c r="AI200" s="50">
        <f t="shared" si="52"/>
        <v>0</v>
      </c>
    </row>
    <row r="201" spans="1:35" ht="18.75" customHeight="1">
      <c r="A201" s="74" t="str">
        <f>Controles!$B$2</f>
        <v>ES</v>
      </c>
      <c r="B201" s="74">
        <f>Controles!$C$2</f>
        <v>7</v>
      </c>
      <c r="C201" s="75" t="s">
        <v>5391</v>
      </c>
      <c r="D201" s="76"/>
      <c r="E201" s="76"/>
      <c r="F201" s="77"/>
      <c r="G201" s="77"/>
      <c r="H201" s="78">
        <f t="shared" si="41"/>
        <v>0</v>
      </c>
      <c r="I201" s="77"/>
      <c r="J201" s="77"/>
      <c r="K201" s="77"/>
      <c r="L201" s="77"/>
      <c r="M201" s="77"/>
      <c r="N201" s="75">
        <f t="shared" si="42"/>
        <v>0</v>
      </c>
      <c r="O201" s="75">
        <f t="shared" si="43"/>
        <v>0</v>
      </c>
      <c r="P201" s="75">
        <f t="shared" si="44"/>
        <v>0</v>
      </c>
      <c r="Q201" s="75">
        <f t="shared" si="45"/>
        <v>0</v>
      </c>
      <c r="R201" s="75">
        <f t="shared" si="46"/>
        <v>0</v>
      </c>
      <c r="S201" s="75">
        <f t="shared" si="47"/>
        <v>0</v>
      </c>
      <c r="T201" s="75">
        <f t="shared" si="48"/>
        <v>0</v>
      </c>
      <c r="U201" s="75">
        <f t="shared" si="49"/>
        <v>0</v>
      </c>
      <c r="V201" s="61">
        <f t="shared" si="53"/>
        <v>0</v>
      </c>
      <c r="W201" s="75" t="str">
        <f t="shared" si="50"/>
        <v>NÃO</v>
      </c>
      <c r="AC201" s="49">
        <f t="shared" si="51"/>
        <v>0</v>
      </c>
      <c r="AD201" s="50" t="s">
        <v>37</v>
      </c>
      <c r="AE201" s="50" t="s">
        <v>420</v>
      </c>
      <c r="AF201" s="50">
        <v>1600055</v>
      </c>
      <c r="AG201" s="51"/>
      <c r="AH201" s="51"/>
      <c r="AI201" s="50">
        <f t="shared" si="52"/>
        <v>0</v>
      </c>
    </row>
    <row r="202" spans="1:35" ht="18.75" customHeight="1">
      <c r="A202" s="74" t="str">
        <f>Controles!$B$2</f>
        <v>ES</v>
      </c>
      <c r="B202" s="74">
        <f>Controles!$C$2</f>
        <v>7</v>
      </c>
      <c r="C202" s="75" t="s">
        <v>5391</v>
      </c>
      <c r="D202" s="76"/>
      <c r="E202" s="76"/>
      <c r="F202" s="77"/>
      <c r="G202" s="77"/>
      <c r="H202" s="78">
        <f t="shared" si="41"/>
        <v>0</v>
      </c>
      <c r="I202" s="77"/>
      <c r="J202" s="77"/>
      <c r="K202" s="77"/>
      <c r="L202" s="77"/>
      <c r="M202" s="77"/>
      <c r="N202" s="75">
        <f t="shared" si="42"/>
        <v>0</v>
      </c>
      <c r="O202" s="75">
        <f t="shared" si="43"/>
        <v>0</v>
      </c>
      <c r="P202" s="75">
        <f t="shared" si="44"/>
        <v>0</v>
      </c>
      <c r="Q202" s="75">
        <f t="shared" si="45"/>
        <v>0</v>
      </c>
      <c r="R202" s="75">
        <f t="shared" si="46"/>
        <v>0</v>
      </c>
      <c r="S202" s="75">
        <f t="shared" si="47"/>
        <v>0</v>
      </c>
      <c r="T202" s="75">
        <f t="shared" si="48"/>
        <v>0</v>
      </c>
      <c r="U202" s="75">
        <f t="shared" si="49"/>
        <v>0</v>
      </c>
      <c r="V202" s="61">
        <f t="shared" si="53"/>
        <v>0</v>
      </c>
      <c r="W202" s="75" t="str">
        <f t="shared" si="50"/>
        <v>NÃO</v>
      </c>
      <c r="AC202" s="49">
        <f t="shared" si="51"/>
        <v>0</v>
      </c>
      <c r="AD202" s="50" t="s">
        <v>37</v>
      </c>
      <c r="AE202" s="50" t="s">
        <v>446</v>
      </c>
      <c r="AF202" s="50">
        <v>1600709</v>
      </c>
      <c r="AG202" s="51"/>
      <c r="AH202" s="51"/>
      <c r="AI202" s="50">
        <f t="shared" si="52"/>
        <v>0</v>
      </c>
    </row>
    <row r="203" spans="1:35" ht="18.75" customHeight="1">
      <c r="A203" s="74" t="str">
        <f>Controles!$B$2</f>
        <v>ES</v>
      </c>
      <c r="B203" s="74">
        <f>Controles!$C$2</f>
        <v>7</v>
      </c>
      <c r="C203" s="75" t="s">
        <v>5391</v>
      </c>
      <c r="D203" s="76"/>
      <c r="E203" s="76"/>
      <c r="F203" s="77"/>
      <c r="G203" s="77"/>
      <c r="H203" s="78">
        <f t="shared" si="41"/>
        <v>0</v>
      </c>
      <c r="I203" s="77"/>
      <c r="J203" s="77"/>
      <c r="K203" s="77"/>
      <c r="L203" s="77"/>
      <c r="M203" s="77"/>
      <c r="N203" s="75">
        <f t="shared" si="42"/>
        <v>0</v>
      </c>
      <c r="O203" s="75">
        <f t="shared" si="43"/>
        <v>0</v>
      </c>
      <c r="P203" s="75">
        <f t="shared" si="44"/>
        <v>0</v>
      </c>
      <c r="Q203" s="75">
        <f t="shared" si="45"/>
        <v>0</v>
      </c>
      <c r="R203" s="75">
        <f t="shared" si="46"/>
        <v>0</v>
      </c>
      <c r="S203" s="75">
        <f t="shared" si="47"/>
        <v>0</v>
      </c>
      <c r="T203" s="75">
        <f t="shared" si="48"/>
        <v>0</v>
      </c>
      <c r="U203" s="75">
        <f t="shared" si="49"/>
        <v>0</v>
      </c>
      <c r="V203" s="61">
        <f t="shared" si="53"/>
        <v>0</v>
      </c>
      <c r="W203" s="75" t="str">
        <f t="shared" si="50"/>
        <v>NÃO</v>
      </c>
      <c r="AC203" s="49">
        <f t="shared" si="51"/>
        <v>0</v>
      </c>
      <c r="AD203" s="50" t="s">
        <v>37</v>
      </c>
      <c r="AE203" s="50" t="s">
        <v>471</v>
      </c>
      <c r="AF203" s="50">
        <v>1600808</v>
      </c>
      <c r="AG203" s="51"/>
      <c r="AH203" s="51"/>
      <c r="AI203" s="50">
        <f t="shared" si="52"/>
        <v>0</v>
      </c>
    </row>
    <row r="204" spans="1:35" ht="18.75" customHeight="1">
      <c r="A204" s="74" t="str">
        <f>Controles!$B$2</f>
        <v>ES</v>
      </c>
      <c r="B204" s="74">
        <f>Controles!$C$2</f>
        <v>7</v>
      </c>
      <c r="C204" s="75" t="s">
        <v>5391</v>
      </c>
      <c r="D204" s="76"/>
      <c r="E204" s="76"/>
      <c r="F204" s="77"/>
      <c r="G204" s="77"/>
      <c r="H204" s="78">
        <f t="shared" si="41"/>
        <v>0</v>
      </c>
      <c r="I204" s="77"/>
      <c r="J204" s="77"/>
      <c r="K204" s="77"/>
      <c r="L204" s="77"/>
      <c r="M204" s="77"/>
      <c r="N204" s="75">
        <f t="shared" si="42"/>
        <v>0</v>
      </c>
      <c r="O204" s="75">
        <f t="shared" si="43"/>
        <v>0</v>
      </c>
      <c r="P204" s="75">
        <f t="shared" si="44"/>
        <v>0</v>
      </c>
      <c r="Q204" s="75">
        <f t="shared" si="45"/>
        <v>0</v>
      </c>
      <c r="R204" s="75">
        <f t="shared" si="46"/>
        <v>0</v>
      </c>
      <c r="S204" s="75">
        <f t="shared" si="47"/>
        <v>0</v>
      </c>
      <c r="T204" s="75">
        <f t="shared" si="48"/>
        <v>0</v>
      </c>
      <c r="U204" s="75">
        <f t="shared" si="49"/>
        <v>0</v>
      </c>
      <c r="V204" s="61">
        <f t="shared" si="53"/>
        <v>0</v>
      </c>
      <c r="W204" s="75" t="str">
        <f t="shared" si="50"/>
        <v>NÃO</v>
      </c>
      <c r="AC204" s="49">
        <f t="shared" si="51"/>
        <v>0</v>
      </c>
      <c r="AD204" s="50" t="s">
        <v>41</v>
      </c>
      <c r="AE204" s="50" t="s">
        <v>93</v>
      </c>
      <c r="AF204" s="50">
        <v>2900108</v>
      </c>
      <c r="AG204" s="51"/>
      <c r="AH204" s="51"/>
      <c r="AI204" s="50">
        <f t="shared" si="52"/>
        <v>0</v>
      </c>
    </row>
    <row r="205" spans="1:35" ht="18.75" customHeight="1">
      <c r="A205" s="74" t="str">
        <f>Controles!$B$2</f>
        <v>ES</v>
      </c>
      <c r="B205" s="74">
        <f>Controles!$C$2</f>
        <v>7</v>
      </c>
      <c r="C205" s="75" t="s">
        <v>5391</v>
      </c>
      <c r="D205" s="76"/>
      <c r="E205" s="76"/>
      <c r="F205" s="77"/>
      <c r="G205" s="77"/>
      <c r="H205" s="78">
        <f t="shared" si="41"/>
        <v>0</v>
      </c>
      <c r="I205" s="77"/>
      <c r="J205" s="77"/>
      <c r="K205" s="77"/>
      <c r="L205" s="77"/>
      <c r="M205" s="77"/>
      <c r="N205" s="75">
        <f t="shared" si="42"/>
        <v>0</v>
      </c>
      <c r="O205" s="75">
        <f t="shared" si="43"/>
        <v>0</v>
      </c>
      <c r="P205" s="75">
        <f t="shared" si="44"/>
        <v>0</v>
      </c>
      <c r="Q205" s="75">
        <f t="shared" si="45"/>
        <v>0</v>
      </c>
      <c r="R205" s="75">
        <f t="shared" si="46"/>
        <v>0</v>
      </c>
      <c r="S205" s="75">
        <f t="shared" si="47"/>
        <v>0</v>
      </c>
      <c r="T205" s="75">
        <f t="shared" si="48"/>
        <v>0</v>
      </c>
      <c r="U205" s="75">
        <f t="shared" si="49"/>
        <v>0</v>
      </c>
      <c r="V205" s="61">
        <f t="shared" si="53"/>
        <v>0</v>
      </c>
      <c r="W205" s="75" t="str">
        <f t="shared" si="50"/>
        <v>NÃO</v>
      </c>
      <c r="AC205" s="49">
        <f t="shared" si="51"/>
        <v>0</v>
      </c>
      <c r="AD205" s="50" t="s">
        <v>41</v>
      </c>
      <c r="AE205" s="50" t="s">
        <v>119</v>
      </c>
      <c r="AF205" s="50">
        <v>2900207</v>
      </c>
      <c r="AG205" s="51"/>
      <c r="AH205" s="51"/>
      <c r="AI205" s="50">
        <f t="shared" si="52"/>
        <v>0</v>
      </c>
    </row>
    <row r="206" spans="1:35" ht="18.75" customHeight="1">
      <c r="A206" s="74" t="str">
        <f>Controles!$B$2</f>
        <v>ES</v>
      </c>
      <c r="B206" s="74">
        <f>Controles!$C$2</f>
        <v>7</v>
      </c>
      <c r="C206" s="75" t="s">
        <v>5391</v>
      </c>
      <c r="D206" s="76"/>
      <c r="E206" s="76"/>
      <c r="F206" s="77"/>
      <c r="G206" s="77"/>
      <c r="H206" s="78">
        <f t="shared" si="41"/>
        <v>0</v>
      </c>
      <c r="I206" s="77"/>
      <c r="J206" s="77"/>
      <c r="K206" s="77"/>
      <c r="L206" s="77"/>
      <c r="M206" s="77"/>
      <c r="N206" s="75">
        <f t="shared" si="42"/>
        <v>0</v>
      </c>
      <c r="O206" s="75">
        <f t="shared" si="43"/>
        <v>0</v>
      </c>
      <c r="P206" s="75">
        <f t="shared" si="44"/>
        <v>0</v>
      </c>
      <c r="Q206" s="75">
        <f t="shared" si="45"/>
        <v>0</v>
      </c>
      <c r="R206" s="75">
        <f t="shared" si="46"/>
        <v>0</v>
      </c>
      <c r="S206" s="75">
        <f t="shared" si="47"/>
        <v>0</v>
      </c>
      <c r="T206" s="75">
        <f t="shared" si="48"/>
        <v>0</v>
      </c>
      <c r="U206" s="75">
        <f t="shared" si="49"/>
        <v>0</v>
      </c>
      <c r="V206" s="61">
        <f t="shared" si="53"/>
        <v>0</v>
      </c>
      <c r="W206" s="75" t="str">
        <f t="shared" si="50"/>
        <v>NÃO</v>
      </c>
      <c r="AC206" s="49">
        <f t="shared" si="51"/>
        <v>0</v>
      </c>
      <c r="AD206" s="50" t="s">
        <v>41</v>
      </c>
      <c r="AE206" s="50" t="s">
        <v>145</v>
      </c>
      <c r="AF206" s="50">
        <v>2900306</v>
      </c>
      <c r="AG206" s="51"/>
      <c r="AH206" s="51"/>
      <c r="AI206" s="50">
        <f t="shared" si="52"/>
        <v>0</v>
      </c>
    </row>
    <row r="207" spans="1:35" ht="18.75" customHeight="1">
      <c r="A207" s="74" t="str">
        <f>Controles!$B$2</f>
        <v>ES</v>
      </c>
      <c r="B207" s="74">
        <f>Controles!$C$2</f>
        <v>7</v>
      </c>
      <c r="C207" s="75" t="s">
        <v>5391</v>
      </c>
      <c r="D207" s="76"/>
      <c r="E207" s="76"/>
      <c r="F207" s="77"/>
      <c r="G207" s="77"/>
      <c r="H207" s="78">
        <f t="shared" si="41"/>
        <v>0</v>
      </c>
      <c r="I207" s="77"/>
      <c r="J207" s="77"/>
      <c r="K207" s="77"/>
      <c r="L207" s="77"/>
      <c r="M207" s="77"/>
      <c r="N207" s="75">
        <f t="shared" si="42"/>
        <v>0</v>
      </c>
      <c r="O207" s="75">
        <f t="shared" si="43"/>
        <v>0</v>
      </c>
      <c r="P207" s="75">
        <f t="shared" si="44"/>
        <v>0</v>
      </c>
      <c r="Q207" s="75">
        <f t="shared" si="45"/>
        <v>0</v>
      </c>
      <c r="R207" s="75">
        <f t="shared" si="46"/>
        <v>0</v>
      </c>
      <c r="S207" s="75">
        <f t="shared" si="47"/>
        <v>0</v>
      </c>
      <c r="T207" s="75">
        <f t="shared" si="48"/>
        <v>0</v>
      </c>
      <c r="U207" s="75">
        <f t="shared" si="49"/>
        <v>0</v>
      </c>
      <c r="V207" s="61">
        <f t="shared" si="53"/>
        <v>0</v>
      </c>
      <c r="W207" s="75" t="str">
        <f t="shared" si="50"/>
        <v>NÃO</v>
      </c>
      <c r="AC207" s="49">
        <f t="shared" si="51"/>
        <v>0</v>
      </c>
      <c r="AD207" s="50" t="s">
        <v>41</v>
      </c>
      <c r="AE207" s="50" t="s">
        <v>170</v>
      </c>
      <c r="AF207" s="50">
        <v>2900355</v>
      </c>
      <c r="AG207" s="51"/>
      <c r="AH207" s="51"/>
      <c r="AI207" s="50">
        <f t="shared" si="52"/>
        <v>0</v>
      </c>
    </row>
    <row r="208" spans="1:35" ht="18.75" customHeight="1">
      <c r="A208" s="74" t="str">
        <f>Controles!$B$2</f>
        <v>ES</v>
      </c>
      <c r="B208" s="74">
        <f>Controles!$C$2</f>
        <v>7</v>
      </c>
      <c r="C208" s="75" t="s">
        <v>5391</v>
      </c>
      <c r="D208" s="76"/>
      <c r="E208" s="76"/>
      <c r="F208" s="77"/>
      <c r="G208" s="77"/>
      <c r="H208" s="78">
        <f t="shared" si="41"/>
        <v>0</v>
      </c>
      <c r="I208" s="77"/>
      <c r="J208" s="77"/>
      <c r="K208" s="77"/>
      <c r="L208" s="77"/>
      <c r="M208" s="77"/>
      <c r="N208" s="75">
        <f t="shared" si="42"/>
        <v>0</v>
      </c>
      <c r="O208" s="75">
        <f t="shared" si="43"/>
        <v>0</v>
      </c>
      <c r="P208" s="75">
        <f t="shared" si="44"/>
        <v>0</v>
      </c>
      <c r="Q208" s="75">
        <f t="shared" si="45"/>
        <v>0</v>
      </c>
      <c r="R208" s="75">
        <f t="shared" si="46"/>
        <v>0</v>
      </c>
      <c r="S208" s="75">
        <f t="shared" si="47"/>
        <v>0</v>
      </c>
      <c r="T208" s="75">
        <f t="shared" si="48"/>
        <v>0</v>
      </c>
      <c r="U208" s="75">
        <f t="shared" si="49"/>
        <v>0</v>
      </c>
      <c r="V208" s="61">
        <f t="shared" si="53"/>
        <v>0</v>
      </c>
      <c r="W208" s="75" t="str">
        <f t="shared" si="50"/>
        <v>NÃO</v>
      </c>
      <c r="AC208" s="49">
        <f t="shared" si="51"/>
        <v>0</v>
      </c>
      <c r="AD208" s="50" t="s">
        <v>41</v>
      </c>
      <c r="AE208" s="50" t="s">
        <v>196</v>
      </c>
      <c r="AF208" s="50">
        <v>2900405</v>
      </c>
      <c r="AG208" s="51"/>
      <c r="AH208" s="51"/>
      <c r="AI208" s="50">
        <f t="shared" si="52"/>
        <v>0</v>
      </c>
    </row>
    <row r="209" spans="1:35" ht="18.75" customHeight="1">
      <c r="A209" s="74" t="str">
        <f>Controles!$B$2</f>
        <v>ES</v>
      </c>
      <c r="B209" s="74">
        <f>Controles!$C$2</f>
        <v>7</v>
      </c>
      <c r="C209" s="75" t="s">
        <v>5391</v>
      </c>
      <c r="D209" s="76"/>
      <c r="E209" s="76"/>
      <c r="F209" s="77"/>
      <c r="G209" s="77"/>
      <c r="H209" s="78">
        <f t="shared" si="41"/>
        <v>0</v>
      </c>
      <c r="I209" s="77"/>
      <c r="J209" s="77"/>
      <c r="K209" s="77"/>
      <c r="L209" s="77"/>
      <c r="M209" s="77"/>
      <c r="N209" s="75">
        <f t="shared" si="42"/>
        <v>0</v>
      </c>
      <c r="O209" s="75">
        <f t="shared" si="43"/>
        <v>0</v>
      </c>
      <c r="P209" s="75">
        <f t="shared" si="44"/>
        <v>0</v>
      </c>
      <c r="Q209" s="75">
        <f t="shared" si="45"/>
        <v>0</v>
      </c>
      <c r="R209" s="75">
        <f t="shared" si="46"/>
        <v>0</v>
      </c>
      <c r="S209" s="75">
        <f t="shared" si="47"/>
        <v>0</v>
      </c>
      <c r="T209" s="75">
        <f t="shared" si="48"/>
        <v>0</v>
      </c>
      <c r="U209" s="75">
        <f t="shared" si="49"/>
        <v>0</v>
      </c>
      <c r="V209" s="61">
        <f t="shared" si="53"/>
        <v>0</v>
      </c>
      <c r="W209" s="75" t="str">
        <f t="shared" si="50"/>
        <v>NÃO</v>
      </c>
      <c r="AC209" s="49">
        <f t="shared" si="51"/>
        <v>0</v>
      </c>
      <c r="AD209" s="50" t="s">
        <v>41</v>
      </c>
      <c r="AE209" s="50" t="s">
        <v>222</v>
      </c>
      <c r="AF209" s="50">
        <v>2900603</v>
      </c>
      <c r="AG209" s="51"/>
      <c r="AH209" s="51"/>
      <c r="AI209" s="50">
        <f t="shared" si="52"/>
        <v>0</v>
      </c>
    </row>
    <row r="210" spans="1:35" ht="18.75" customHeight="1">
      <c r="A210" s="74" t="str">
        <f>Controles!$B$2</f>
        <v>ES</v>
      </c>
      <c r="B210" s="74">
        <f>Controles!$C$2</f>
        <v>7</v>
      </c>
      <c r="C210" s="75" t="s">
        <v>5391</v>
      </c>
      <c r="D210" s="76"/>
      <c r="E210" s="76"/>
      <c r="F210" s="77"/>
      <c r="G210" s="77"/>
      <c r="H210" s="78">
        <f t="shared" si="41"/>
        <v>0</v>
      </c>
      <c r="I210" s="77"/>
      <c r="J210" s="77"/>
      <c r="K210" s="77"/>
      <c r="L210" s="77"/>
      <c r="M210" s="77"/>
      <c r="N210" s="75">
        <f t="shared" si="42"/>
        <v>0</v>
      </c>
      <c r="O210" s="75">
        <f t="shared" si="43"/>
        <v>0</v>
      </c>
      <c r="P210" s="75">
        <f t="shared" si="44"/>
        <v>0</v>
      </c>
      <c r="Q210" s="75">
        <f t="shared" si="45"/>
        <v>0</v>
      </c>
      <c r="R210" s="75">
        <f t="shared" si="46"/>
        <v>0</v>
      </c>
      <c r="S210" s="75">
        <f t="shared" si="47"/>
        <v>0</v>
      </c>
      <c r="T210" s="75">
        <f t="shared" si="48"/>
        <v>0</v>
      </c>
      <c r="U210" s="75">
        <f t="shared" si="49"/>
        <v>0</v>
      </c>
      <c r="V210" s="61">
        <f t="shared" si="53"/>
        <v>0</v>
      </c>
      <c r="W210" s="75" t="str">
        <f t="shared" si="50"/>
        <v>NÃO</v>
      </c>
      <c r="AC210" s="49">
        <f t="shared" si="51"/>
        <v>0</v>
      </c>
      <c r="AD210" s="50" t="s">
        <v>41</v>
      </c>
      <c r="AE210" s="50" t="s">
        <v>246</v>
      </c>
      <c r="AF210" s="50">
        <v>2900702</v>
      </c>
      <c r="AG210" s="51"/>
      <c r="AH210" s="51"/>
      <c r="AI210" s="50">
        <f t="shared" si="52"/>
        <v>0</v>
      </c>
    </row>
    <row r="211" spans="1:35" ht="18.75" customHeight="1">
      <c r="A211" s="74" t="str">
        <f>Controles!$B$2</f>
        <v>ES</v>
      </c>
      <c r="B211" s="74">
        <f>Controles!$C$2</f>
        <v>7</v>
      </c>
      <c r="C211" s="75" t="s">
        <v>5391</v>
      </c>
      <c r="D211" s="76"/>
      <c r="E211" s="76"/>
      <c r="F211" s="77"/>
      <c r="G211" s="77"/>
      <c r="H211" s="78">
        <f t="shared" si="41"/>
        <v>0</v>
      </c>
      <c r="I211" s="77"/>
      <c r="J211" s="77"/>
      <c r="K211" s="77"/>
      <c r="L211" s="77"/>
      <c r="M211" s="77"/>
      <c r="N211" s="75">
        <f t="shared" si="42"/>
        <v>0</v>
      </c>
      <c r="O211" s="75">
        <f t="shared" si="43"/>
        <v>0</v>
      </c>
      <c r="P211" s="75">
        <f t="shared" si="44"/>
        <v>0</v>
      </c>
      <c r="Q211" s="75">
        <f t="shared" si="45"/>
        <v>0</v>
      </c>
      <c r="R211" s="75">
        <f t="shared" si="46"/>
        <v>0</v>
      </c>
      <c r="S211" s="75">
        <f t="shared" si="47"/>
        <v>0</v>
      </c>
      <c r="T211" s="75">
        <f t="shared" si="48"/>
        <v>0</v>
      </c>
      <c r="U211" s="75">
        <f t="shared" si="49"/>
        <v>0</v>
      </c>
      <c r="V211" s="61">
        <f t="shared" si="53"/>
        <v>0</v>
      </c>
      <c r="W211" s="75" t="str">
        <f t="shared" si="50"/>
        <v>NÃO</v>
      </c>
      <c r="AC211" s="49">
        <f t="shared" si="51"/>
        <v>0</v>
      </c>
      <c r="AD211" s="50" t="s">
        <v>41</v>
      </c>
      <c r="AE211" s="50" t="s">
        <v>271</v>
      </c>
      <c r="AF211" s="50">
        <v>2900801</v>
      </c>
      <c r="AG211" s="51"/>
      <c r="AH211" s="51"/>
      <c r="AI211" s="50">
        <f t="shared" si="52"/>
        <v>0</v>
      </c>
    </row>
    <row r="212" spans="1:35" ht="18.75" customHeight="1">
      <c r="A212" s="74" t="str">
        <f>Controles!$B$2</f>
        <v>ES</v>
      </c>
      <c r="B212" s="74">
        <f>Controles!$C$2</f>
        <v>7</v>
      </c>
      <c r="C212" s="75" t="s">
        <v>5391</v>
      </c>
      <c r="D212" s="76"/>
      <c r="E212" s="76"/>
      <c r="F212" s="77"/>
      <c r="G212" s="77"/>
      <c r="H212" s="78">
        <f t="shared" si="41"/>
        <v>0</v>
      </c>
      <c r="I212" s="77"/>
      <c r="J212" s="77"/>
      <c r="K212" s="77"/>
      <c r="L212" s="77"/>
      <c r="M212" s="77"/>
      <c r="N212" s="75">
        <f t="shared" si="42"/>
        <v>0</v>
      </c>
      <c r="O212" s="75">
        <f t="shared" si="43"/>
        <v>0</v>
      </c>
      <c r="P212" s="75">
        <f t="shared" si="44"/>
        <v>0</v>
      </c>
      <c r="Q212" s="75">
        <f t="shared" si="45"/>
        <v>0</v>
      </c>
      <c r="R212" s="75">
        <f t="shared" si="46"/>
        <v>0</v>
      </c>
      <c r="S212" s="75">
        <f t="shared" si="47"/>
        <v>0</v>
      </c>
      <c r="T212" s="75">
        <f t="shared" si="48"/>
        <v>0</v>
      </c>
      <c r="U212" s="75">
        <f t="shared" si="49"/>
        <v>0</v>
      </c>
      <c r="V212" s="61">
        <f t="shared" si="53"/>
        <v>0</v>
      </c>
      <c r="W212" s="75" t="str">
        <f t="shared" si="50"/>
        <v>NÃO</v>
      </c>
      <c r="AC212" s="49">
        <f t="shared" si="51"/>
        <v>0</v>
      </c>
      <c r="AD212" s="50" t="s">
        <v>41</v>
      </c>
      <c r="AE212" s="50" t="s">
        <v>297</v>
      </c>
      <c r="AF212" s="50">
        <v>2900900</v>
      </c>
      <c r="AG212" s="51"/>
      <c r="AH212" s="51"/>
      <c r="AI212" s="50">
        <f t="shared" si="52"/>
        <v>0</v>
      </c>
    </row>
    <row r="213" spans="1:35" ht="18.75" customHeight="1">
      <c r="A213" s="74" t="str">
        <f>Controles!$B$2</f>
        <v>ES</v>
      </c>
      <c r="B213" s="74">
        <f>Controles!$C$2</f>
        <v>7</v>
      </c>
      <c r="C213" s="75" t="s">
        <v>5391</v>
      </c>
      <c r="D213" s="76"/>
      <c r="E213" s="76"/>
      <c r="F213" s="77"/>
      <c r="G213" s="77"/>
      <c r="H213" s="78">
        <f t="shared" si="41"/>
        <v>0</v>
      </c>
      <c r="I213" s="77"/>
      <c r="J213" s="77"/>
      <c r="K213" s="77"/>
      <c r="L213" s="77"/>
      <c r="M213" s="77"/>
      <c r="N213" s="75">
        <f t="shared" si="42"/>
        <v>0</v>
      </c>
      <c r="O213" s="75">
        <f t="shared" si="43"/>
        <v>0</v>
      </c>
      <c r="P213" s="75">
        <f t="shared" si="44"/>
        <v>0</v>
      </c>
      <c r="Q213" s="75">
        <f t="shared" si="45"/>
        <v>0</v>
      </c>
      <c r="R213" s="75">
        <f t="shared" si="46"/>
        <v>0</v>
      </c>
      <c r="S213" s="75">
        <f t="shared" si="47"/>
        <v>0</v>
      </c>
      <c r="T213" s="75">
        <f t="shared" si="48"/>
        <v>0</v>
      </c>
      <c r="U213" s="75">
        <f t="shared" si="49"/>
        <v>0</v>
      </c>
      <c r="V213" s="61">
        <f t="shared" si="53"/>
        <v>0</v>
      </c>
      <c r="W213" s="75" t="str">
        <f t="shared" si="50"/>
        <v>NÃO</v>
      </c>
      <c r="AC213" s="49">
        <f t="shared" si="51"/>
        <v>0</v>
      </c>
      <c r="AD213" s="50" t="s">
        <v>41</v>
      </c>
      <c r="AE213" s="50" t="s">
        <v>323</v>
      </c>
      <c r="AF213" s="50">
        <v>2901007</v>
      </c>
      <c r="AG213" s="51"/>
      <c r="AH213" s="51"/>
      <c r="AI213" s="50">
        <f t="shared" si="52"/>
        <v>0</v>
      </c>
    </row>
    <row r="214" spans="1:35" ht="18.75" customHeight="1">
      <c r="A214" s="74" t="str">
        <f>Controles!$B$2</f>
        <v>ES</v>
      </c>
      <c r="B214" s="74">
        <f>Controles!$C$2</f>
        <v>7</v>
      </c>
      <c r="C214" s="75" t="s">
        <v>5391</v>
      </c>
      <c r="D214" s="76"/>
      <c r="E214" s="76"/>
      <c r="F214" s="77"/>
      <c r="G214" s="77"/>
      <c r="H214" s="78">
        <f t="shared" si="41"/>
        <v>0</v>
      </c>
      <c r="I214" s="77"/>
      <c r="J214" s="77"/>
      <c r="K214" s="77"/>
      <c r="L214" s="77"/>
      <c r="M214" s="77"/>
      <c r="N214" s="75">
        <f t="shared" si="42"/>
        <v>0</v>
      </c>
      <c r="O214" s="75">
        <f t="shared" si="43"/>
        <v>0</v>
      </c>
      <c r="P214" s="75">
        <f t="shared" si="44"/>
        <v>0</v>
      </c>
      <c r="Q214" s="75">
        <f t="shared" si="45"/>
        <v>0</v>
      </c>
      <c r="R214" s="75">
        <f t="shared" si="46"/>
        <v>0</v>
      </c>
      <c r="S214" s="75">
        <f t="shared" si="47"/>
        <v>0</v>
      </c>
      <c r="T214" s="75">
        <f t="shared" si="48"/>
        <v>0</v>
      </c>
      <c r="U214" s="75">
        <f t="shared" si="49"/>
        <v>0</v>
      </c>
      <c r="V214" s="61">
        <f t="shared" si="53"/>
        <v>0</v>
      </c>
      <c r="W214" s="75" t="str">
        <f t="shared" si="50"/>
        <v>NÃO</v>
      </c>
      <c r="AC214" s="49">
        <f t="shared" si="51"/>
        <v>0</v>
      </c>
      <c r="AD214" s="50" t="s">
        <v>41</v>
      </c>
      <c r="AE214" s="50" t="s">
        <v>348</v>
      </c>
      <c r="AF214" s="50">
        <v>2901106</v>
      </c>
      <c r="AG214" s="51"/>
      <c r="AH214" s="51"/>
      <c r="AI214" s="50">
        <f t="shared" si="52"/>
        <v>0</v>
      </c>
    </row>
    <row r="215" spans="1:35" ht="18.75" customHeight="1">
      <c r="A215" s="74" t="str">
        <f>Controles!$B$2</f>
        <v>ES</v>
      </c>
      <c r="B215" s="74">
        <f>Controles!$C$2</f>
        <v>7</v>
      </c>
      <c r="C215" s="75" t="s">
        <v>5391</v>
      </c>
      <c r="D215" s="76"/>
      <c r="E215" s="76"/>
      <c r="F215" s="77"/>
      <c r="G215" s="77"/>
      <c r="H215" s="78">
        <f t="shared" si="41"/>
        <v>0</v>
      </c>
      <c r="I215" s="77"/>
      <c r="J215" s="77"/>
      <c r="K215" s="77"/>
      <c r="L215" s="77"/>
      <c r="M215" s="77"/>
      <c r="N215" s="75">
        <f t="shared" si="42"/>
        <v>0</v>
      </c>
      <c r="O215" s="75">
        <f t="shared" si="43"/>
        <v>0</v>
      </c>
      <c r="P215" s="75">
        <f t="shared" si="44"/>
        <v>0</v>
      </c>
      <c r="Q215" s="75">
        <f t="shared" si="45"/>
        <v>0</v>
      </c>
      <c r="R215" s="75">
        <f t="shared" si="46"/>
        <v>0</v>
      </c>
      <c r="S215" s="75">
        <f t="shared" si="47"/>
        <v>0</v>
      </c>
      <c r="T215" s="75">
        <f t="shared" si="48"/>
        <v>0</v>
      </c>
      <c r="U215" s="75">
        <f t="shared" si="49"/>
        <v>0</v>
      </c>
      <c r="V215" s="61">
        <f t="shared" si="53"/>
        <v>0</v>
      </c>
      <c r="W215" s="75" t="str">
        <f t="shared" si="50"/>
        <v>NÃO</v>
      </c>
      <c r="AC215" s="49">
        <f t="shared" si="51"/>
        <v>0</v>
      </c>
      <c r="AD215" s="50" t="s">
        <v>41</v>
      </c>
      <c r="AE215" s="50" t="s">
        <v>372</v>
      </c>
      <c r="AF215" s="50">
        <v>2901155</v>
      </c>
      <c r="AG215" s="51"/>
      <c r="AH215" s="51"/>
      <c r="AI215" s="50">
        <f t="shared" si="52"/>
        <v>0</v>
      </c>
    </row>
    <row r="216" spans="1:35" ht="18.75" customHeight="1">
      <c r="A216" s="74" t="str">
        <f>Controles!$B$2</f>
        <v>ES</v>
      </c>
      <c r="B216" s="74">
        <f>Controles!$C$2</f>
        <v>7</v>
      </c>
      <c r="C216" s="75" t="s">
        <v>5391</v>
      </c>
      <c r="D216" s="76"/>
      <c r="E216" s="76"/>
      <c r="F216" s="77"/>
      <c r="G216" s="77"/>
      <c r="H216" s="78">
        <f t="shared" si="41"/>
        <v>0</v>
      </c>
      <c r="I216" s="77"/>
      <c r="J216" s="77"/>
      <c r="K216" s="77"/>
      <c r="L216" s="77"/>
      <c r="M216" s="77"/>
      <c r="N216" s="75">
        <f t="shared" si="42"/>
        <v>0</v>
      </c>
      <c r="O216" s="75">
        <f t="shared" si="43"/>
        <v>0</v>
      </c>
      <c r="P216" s="75">
        <f t="shared" si="44"/>
        <v>0</v>
      </c>
      <c r="Q216" s="75">
        <f t="shared" si="45"/>
        <v>0</v>
      </c>
      <c r="R216" s="75">
        <f t="shared" si="46"/>
        <v>0</v>
      </c>
      <c r="S216" s="75">
        <f t="shared" si="47"/>
        <v>0</v>
      </c>
      <c r="T216" s="75">
        <f t="shared" si="48"/>
        <v>0</v>
      </c>
      <c r="U216" s="75">
        <f t="shared" si="49"/>
        <v>0</v>
      </c>
      <c r="V216" s="61">
        <f t="shared" si="53"/>
        <v>0</v>
      </c>
      <c r="W216" s="75" t="str">
        <f t="shared" si="50"/>
        <v>NÃO</v>
      </c>
      <c r="AC216" s="49">
        <f t="shared" si="51"/>
        <v>0</v>
      </c>
      <c r="AD216" s="50" t="s">
        <v>41</v>
      </c>
      <c r="AE216" s="50" t="s">
        <v>397</v>
      </c>
      <c r="AF216" s="50">
        <v>2901205</v>
      </c>
      <c r="AG216" s="51"/>
      <c r="AH216" s="51"/>
      <c r="AI216" s="50">
        <f t="shared" si="52"/>
        <v>0</v>
      </c>
    </row>
    <row r="217" spans="1:35" ht="18.75" customHeight="1">
      <c r="A217" s="74" t="str">
        <f>Controles!$B$2</f>
        <v>ES</v>
      </c>
      <c r="B217" s="74">
        <f>Controles!$C$2</f>
        <v>7</v>
      </c>
      <c r="C217" s="75" t="s">
        <v>5391</v>
      </c>
      <c r="D217" s="76"/>
      <c r="E217" s="76"/>
      <c r="F217" s="77"/>
      <c r="G217" s="77"/>
      <c r="H217" s="78">
        <f t="shared" si="41"/>
        <v>0</v>
      </c>
      <c r="I217" s="77"/>
      <c r="J217" s="77"/>
      <c r="K217" s="77"/>
      <c r="L217" s="77"/>
      <c r="M217" s="77"/>
      <c r="N217" s="75">
        <f t="shared" si="42"/>
        <v>0</v>
      </c>
      <c r="O217" s="75">
        <f t="shared" si="43"/>
        <v>0</v>
      </c>
      <c r="P217" s="75">
        <f t="shared" si="44"/>
        <v>0</v>
      </c>
      <c r="Q217" s="75">
        <f t="shared" si="45"/>
        <v>0</v>
      </c>
      <c r="R217" s="75">
        <f t="shared" si="46"/>
        <v>0</v>
      </c>
      <c r="S217" s="75">
        <f t="shared" si="47"/>
        <v>0</v>
      </c>
      <c r="T217" s="75">
        <f t="shared" si="48"/>
        <v>0</v>
      </c>
      <c r="U217" s="75">
        <f t="shared" si="49"/>
        <v>0</v>
      </c>
      <c r="V217" s="61">
        <f t="shared" si="53"/>
        <v>0</v>
      </c>
      <c r="W217" s="75" t="str">
        <f t="shared" si="50"/>
        <v>NÃO</v>
      </c>
      <c r="AC217" s="49">
        <f t="shared" si="51"/>
        <v>0</v>
      </c>
      <c r="AD217" s="50" t="s">
        <v>41</v>
      </c>
      <c r="AE217" s="50" t="s">
        <v>422</v>
      </c>
      <c r="AF217" s="50">
        <v>2901304</v>
      </c>
      <c r="AG217" s="51"/>
      <c r="AH217" s="51"/>
      <c r="AI217" s="50">
        <f t="shared" si="52"/>
        <v>0</v>
      </c>
    </row>
    <row r="218" spans="1:35" ht="18.75" customHeight="1">
      <c r="A218" s="74" t="str">
        <f>Controles!$B$2</f>
        <v>ES</v>
      </c>
      <c r="B218" s="74">
        <f>Controles!$C$2</f>
        <v>7</v>
      </c>
      <c r="C218" s="75" t="s">
        <v>5391</v>
      </c>
      <c r="D218" s="76"/>
      <c r="E218" s="76"/>
      <c r="F218" s="77"/>
      <c r="G218" s="77"/>
      <c r="H218" s="78">
        <f t="shared" si="41"/>
        <v>0</v>
      </c>
      <c r="I218" s="77"/>
      <c r="J218" s="77"/>
      <c r="K218" s="77"/>
      <c r="L218" s="77"/>
      <c r="M218" s="77"/>
      <c r="N218" s="75">
        <f t="shared" si="42"/>
        <v>0</v>
      </c>
      <c r="O218" s="75">
        <f t="shared" si="43"/>
        <v>0</v>
      </c>
      <c r="P218" s="75">
        <f t="shared" si="44"/>
        <v>0</v>
      </c>
      <c r="Q218" s="75">
        <f t="shared" si="45"/>
        <v>0</v>
      </c>
      <c r="R218" s="75">
        <f t="shared" si="46"/>
        <v>0</v>
      </c>
      <c r="S218" s="75">
        <f t="shared" si="47"/>
        <v>0</v>
      </c>
      <c r="T218" s="75">
        <f t="shared" si="48"/>
        <v>0</v>
      </c>
      <c r="U218" s="75">
        <f t="shared" si="49"/>
        <v>0</v>
      </c>
      <c r="V218" s="61">
        <f t="shared" si="53"/>
        <v>0</v>
      </c>
      <c r="W218" s="75" t="str">
        <f t="shared" si="50"/>
        <v>NÃO</v>
      </c>
      <c r="AC218" s="49">
        <f t="shared" si="51"/>
        <v>0</v>
      </c>
      <c r="AD218" s="50" t="s">
        <v>41</v>
      </c>
      <c r="AE218" s="50" t="s">
        <v>448</v>
      </c>
      <c r="AF218" s="50">
        <v>2901353</v>
      </c>
      <c r="AG218" s="51"/>
      <c r="AH218" s="51"/>
      <c r="AI218" s="50">
        <f t="shared" si="52"/>
        <v>0</v>
      </c>
    </row>
    <row r="219" spans="1:35" ht="18.75" customHeight="1">
      <c r="A219" s="74" t="str">
        <f>Controles!$B$2</f>
        <v>ES</v>
      </c>
      <c r="B219" s="74">
        <f>Controles!$C$2</f>
        <v>7</v>
      </c>
      <c r="C219" s="75" t="s">
        <v>5391</v>
      </c>
      <c r="D219" s="76"/>
      <c r="E219" s="76"/>
      <c r="F219" s="77"/>
      <c r="G219" s="77"/>
      <c r="H219" s="78">
        <f t="shared" si="41"/>
        <v>0</v>
      </c>
      <c r="I219" s="77"/>
      <c r="J219" s="77"/>
      <c r="K219" s="77"/>
      <c r="L219" s="77"/>
      <c r="M219" s="77"/>
      <c r="N219" s="75">
        <f t="shared" si="42"/>
        <v>0</v>
      </c>
      <c r="O219" s="75">
        <f t="shared" si="43"/>
        <v>0</v>
      </c>
      <c r="P219" s="75">
        <f t="shared" si="44"/>
        <v>0</v>
      </c>
      <c r="Q219" s="75">
        <f t="shared" si="45"/>
        <v>0</v>
      </c>
      <c r="R219" s="75">
        <f t="shared" si="46"/>
        <v>0</v>
      </c>
      <c r="S219" s="75">
        <f t="shared" si="47"/>
        <v>0</v>
      </c>
      <c r="T219" s="75">
        <f t="shared" si="48"/>
        <v>0</v>
      </c>
      <c r="U219" s="75">
        <f t="shared" si="49"/>
        <v>0</v>
      </c>
      <c r="V219" s="61">
        <f t="shared" si="53"/>
        <v>0</v>
      </c>
      <c r="W219" s="75" t="str">
        <f t="shared" si="50"/>
        <v>NÃO</v>
      </c>
      <c r="AC219" s="49">
        <f t="shared" si="51"/>
        <v>0</v>
      </c>
      <c r="AD219" s="50" t="s">
        <v>41</v>
      </c>
      <c r="AE219" s="50" t="s">
        <v>473</v>
      </c>
      <c r="AF219" s="50">
        <v>2901403</v>
      </c>
      <c r="AG219" s="51"/>
      <c r="AH219" s="51"/>
      <c r="AI219" s="50">
        <f t="shared" si="52"/>
        <v>0</v>
      </c>
    </row>
    <row r="220" spans="1:35" ht="18.75" customHeight="1">
      <c r="A220" s="74" t="str">
        <f>Controles!$B$2</f>
        <v>ES</v>
      </c>
      <c r="B220" s="74">
        <f>Controles!$C$2</f>
        <v>7</v>
      </c>
      <c r="C220" s="75" t="s">
        <v>5391</v>
      </c>
      <c r="D220" s="76"/>
      <c r="E220" s="76"/>
      <c r="F220" s="77"/>
      <c r="G220" s="77"/>
      <c r="H220" s="78">
        <f t="shared" si="41"/>
        <v>0</v>
      </c>
      <c r="I220" s="77"/>
      <c r="J220" s="77"/>
      <c r="K220" s="77"/>
      <c r="L220" s="77"/>
      <c r="M220" s="77"/>
      <c r="N220" s="75">
        <f t="shared" si="42"/>
        <v>0</v>
      </c>
      <c r="O220" s="75">
        <f t="shared" si="43"/>
        <v>0</v>
      </c>
      <c r="P220" s="75">
        <f t="shared" si="44"/>
        <v>0</v>
      </c>
      <c r="Q220" s="75">
        <f t="shared" si="45"/>
        <v>0</v>
      </c>
      <c r="R220" s="75">
        <f t="shared" si="46"/>
        <v>0</v>
      </c>
      <c r="S220" s="75">
        <f t="shared" si="47"/>
        <v>0</v>
      </c>
      <c r="T220" s="75">
        <f t="shared" si="48"/>
        <v>0</v>
      </c>
      <c r="U220" s="75">
        <f t="shared" si="49"/>
        <v>0</v>
      </c>
      <c r="V220" s="61">
        <f t="shared" si="53"/>
        <v>0</v>
      </c>
      <c r="W220" s="75" t="str">
        <f t="shared" si="50"/>
        <v>NÃO</v>
      </c>
      <c r="AC220" s="49">
        <f t="shared" si="51"/>
        <v>0</v>
      </c>
      <c r="AD220" s="50" t="s">
        <v>41</v>
      </c>
      <c r="AE220" s="50" t="s">
        <v>497</v>
      </c>
      <c r="AF220" s="50">
        <v>2901502</v>
      </c>
      <c r="AG220" s="51"/>
      <c r="AH220" s="51"/>
      <c r="AI220" s="50">
        <f t="shared" si="52"/>
        <v>0</v>
      </c>
    </row>
    <row r="221" spans="1:35" ht="18.75" customHeight="1">
      <c r="A221" s="74" t="str">
        <f>Controles!$B$2</f>
        <v>ES</v>
      </c>
      <c r="B221" s="74">
        <f>Controles!$C$2</f>
        <v>7</v>
      </c>
      <c r="C221" s="75" t="s">
        <v>5391</v>
      </c>
      <c r="D221" s="76"/>
      <c r="E221" s="76"/>
      <c r="F221" s="77"/>
      <c r="G221" s="77"/>
      <c r="H221" s="78">
        <f t="shared" si="41"/>
        <v>0</v>
      </c>
      <c r="I221" s="77"/>
      <c r="J221" s="77"/>
      <c r="K221" s="77"/>
      <c r="L221" s="77"/>
      <c r="M221" s="77"/>
      <c r="N221" s="75">
        <f t="shared" si="42"/>
        <v>0</v>
      </c>
      <c r="O221" s="75">
        <f t="shared" si="43"/>
        <v>0</v>
      </c>
      <c r="P221" s="75">
        <f t="shared" si="44"/>
        <v>0</v>
      </c>
      <c r="Q221" s="75">
        <f t="shared" si="45"/>
        <v>0</v>
      </c>
      <c r="R221" s="75">
        <f t="shared" si="46"/>
        <v>0</v>
      </c>
      <c r="S221" s="75">
        <f t="shared" si="47"/>
        <v>0</v>
      </c>
      <c r="T221" s="75">
        <f t="shared" si="48"/>
        <v>0</v>
      </c>
      <c r="U221" s="75">
        <f t="shared" si="49"/>
        <v>0</v>
      </c>
      <c r="V221" s="61">
        <f t="shared" si="53"/>
        <v>0</v>
      </c>
      <c r="W221" s="75" t="str">
        <f t="shared" si="50"/>
        <v>NÃO</v>
      </c>
      <c r="AC221" s="49">
        <f t="shared" si="51"/>
        <v>0</v>
      </c>
      <c r="AD221" s="50" t="s">
        <v>41</v>
      </c>
      <c r="AE221" s="50" t="s">
        <v>520</v>
      </c>
      <c r="AF221" s="50">
        <v>2901601</v>
      </c>
      <c r="AG221" s="51"/>
      <c r="AH221" s="51"/>
      <c r="AI221" s="50">
        <f t="shared" si="52"/>
        <v>0</v>
      </c>
    </row>
    <row r="222" spans="1:35" ht="18.75" customHeight="1">
      <c r="A222" s="74" t="str">
        <f>Controles!$B$2</f>
        <v>ES</v>
      </c>
      <c r="B222" s="74">
        <f>Controles!$C$2</f>
        <v>7</v>
      </c>
      <c r="C222" s="75" t="s">
        <v>5391</v>
      </c>
      <c r="D222" s="76"/>
      <c r="E222" s="76"/>
      <c r="F222" s="77"/>
      <c r="G222" s="77"/>
      <c r="H222" s="78">
        <f t="shared" si="41"/>
        <v>0</v>
      </c>
      <c r="I222" s="77"/>
      <c r="J222" s="77"/>
      <c r="K222" s="77"/>
      <c r="L222" s="77"/>
      <c r="M222" s="77"/>
      <c r="N222" s="75">
        <f t="shared" si="42"/>
        <v>0</v>
      </c>
      <c r="O222" s="75">
        <f t="shared" si="43"/>
        <v>0</v>
      </c>
      <c r="P222" s="75">
        <f t="shared" si="44"/>
        <v>0</v>
      </c>
      <c r="Q222" s="75">
        <f t="shared" si="45"/>
        <v>0</v>
      </c>
      <c r="R222" s="75">
        <f t="shared" si="46"/>
        <v>0</v>
      </c>
      <c r="S222" s="75">
        <f t="shared" si="47"/>
        <v>0</v>
      </c>
      <c r="T222" s="75">
        <f t="shared" si="48"/>
        <v>0</v>
      </c>
      <c r="U222" s="75">
        <f t="shared" si="49"/>
        <v>0</v>
      </c>
      <c r="V222" s="61">
        <f t="shared" si="53"/>
        <v>0</v>
      </c>
      <c r="W222" s="75" t="str">
        <f t="shared" si="50"/>
        <v>NÃO</v>
      </c>
      <c r="AC222" s="49">
        <f t="shared" si="51"/>
        <v>0</v>
      </c>
      <c r="AD222" s="50" t="s">
        <v>41</v>
      </c>
      <c r="AE222" s="50" t="s">
        <v>544</v>
      </c>
      <c r="AF222" s="50">
        <v>2901700</v>
      </c>
      <c r="AG222" s="51"/>
      <c r="AH222" s="51"/>
      <c r="AI222" s="50">
        <f t="shared" si="52"/>
        <v>0</v>
      </c>
    </row>
    <row r="223" spans="1:35" ht="18.75" customHeight="1">
      <c r="A223" s="74" t="str">
        <f>Controles!$B$2</f>
        <v>ES</v>
      </c>
      <c r="B223" s="74">
        <f>Controles!$C$2</f>
        <v>7</v>
      </c>
      <c r="C223" s="75" t="s">
        <v>5391</v>
      </c>
      <c r="D223" s="76"/>
      <c r="E223" s="76"/>
      <c r="F223" s="77"/>
      <c r="G223" s="77"/>
      <c r="H223" s="78">
        <f t="shared" si="41"/>
        <v>0</v>
      </c>
      <c r="I223" s="77"/>
      <c r="J223" s="77"/>
      <c r="K223" s="77"/>
      <c r="L223" s="77"/>
      <c r="M223" s="77"/>
      <c r="N223" s="75">
        <f t="shared" si="42"/>
        <v>0</v>
      </c>
      <c r="O223" s="75">
        <f t="shared" si="43"/>
        <v>0</v>
      </c>
      <c r="P223" s="75">
        <f t="shared" si="44"/>
        <v>0</v>
      </c>
      <c r="Q223" s="75">
        <f t="shared" si="45"/>
        <v>0</v>
      </c>
      <c r="R223" s="75">
        <f t="shared" si="46"/>
        <v>0</v>
      </c>
      <c r="S223" s="75">
        <f t="shared" si="47"/>
        <v>0</v>
      </c>
      <c r="T223" s="75">
        <f t="shared" si="48"/>
        <v>0</v>
      </c>
      <c r="U223" s="75">
        <f t="shared" si="49"/>
        <v>0</v>
      </c>
      <c r="V223" s="61">
        <f t="shared" si="53"/>
        <v>0</v>
      </c>
      <c r="W223" s="75" t="str">
        <f t="shared" si="50"/>
        <v>NÃO</v>
      </c>
      <c r="AC223" s="49">
        <f t="shared" si="51"/>
        <v>0</v>
      </c>
      <c r="AD223" s="50" t="s">
        <v>41</v>
      </c>
      <c r="AE223" s="50" t="s">
        <v>567</v>
      </c>
      <c r="AF223" s="50">
        <v>2901809</v>
      </c>
      <c r="AG223" s="51"/>
      <c r="AH223" s="51"/>
      <c r="AI223" s="50">
        <f t="shared" si="52"/>
        <v>0</v>
      </c>
    </row>
    <row r="224" spans="1:35" ht="18.75" customHeight="1">
      <c r="A224" s="74" t="str">
        <f>Controles!$B$2</f>
        <v>ES</v>
      </c>
      <c r="B224" s="74">
        <f>Controles!$C$2</f>
        <v>7</v>
      </c>
      <c r="C224" s="75" t="s">
        <v>5391</v>
      </c>
      <c r="D224" s="76"/>
      <c r="E224" s="76"/>
      <c r="F224" s="77"/>
      <c r="G224" s="77"/>
      <c r="H224" s="78">
        <f t="shared" si="41"/>
        <v>0</v>
      </c>
      <c r="I224" s="77"/>
      <c r="J224" s="77"/>
      <c r="K224" s="77"/>
      <c r="L224" s="77"/>
      <c r="M224" s="77"/>
      <c r="N224" s="75">
        <f t="shared" si="42"/>
        <v>0</v>
      </c>
      <c r="O224" s="75">
        <f t="shared" si="43"/>
        <v>0</v>
      </c>
      <c r="P224" s="75">
        <f t="shared" si="44"/>
        <v>0</v>
      </c>
      <c r="Q224" s="75">
        <f t="shared" si="45"/>
        <v>0</v>
      </c>
      <c r="R224" s="75">
        <f t="shared" si="46"/>
        <v>0</v>
      </c>
      <c r="S224" s="75">
        <f t="shared" si="47"/>
        <v>0</v>
      </c>
      <c r="T224" s="75">
        <f t="shared" si="48"/>
        <v>0</v>
      </c>
      <c r="U224" s="75">
        <f t="shared" si="49"/>
        <v>0</v>
      </c>
      <c r="V224" s="61">
        <f t="shared" si="53"/>
        <v>0</v>
      </c>
      <c r="W224" s="75" t="str">
        <f t="shared" si="50"/>
        <v>NÃO</v>
      </c>
      <c r="AC224" s="49">
        <f t="shared" si="51"/>
        <v>0</v>
      </c>
      <c r="AD224" s="50" t="s">
        <v>41</v>
      </c>
      <c r="AE224" s="50" t="s">
        <v>590</v>
      </c>
      <c r="AF224" s="50">
        <v>2901908</v>
      </c>
      <c r="AG224" s="51"/>
      <c r="AH224" s="51"/>
      <c r="AI224" s="50">
        <f t="shared" si="52"/>
        <v>0</v>
      </c>
    </row>
    <row r="225" spans="1:35" ht="18.75" customHeight="1">
      <c r="A225" s="74" t="str">
        <f>Controles!$B$2</f>
        <v>ES</v>
      </c>
      <c r="B225" s="74">
        <f>Controles!$C$2</f>
        <v>7</v>
      </c>
      <c r="C225" s="75" t="s">
        <v>5391</v>
      </c>
      <c r="D225" s="76"/>
      <c r="E225" s="76"/>
      <c r="F225" s="77"/>
      <c r="G225" s="77"/>
      <c r="H225" s="78">
        <f t="shared" si="41"/>
        <v>0</v>
      </c>
      <c r="I225" s="77"/>
      <c r="J225" s="77"/>
      <c r="K225" s="77"/>
      <c r="L225" s="77"/>
      <c r="M225" s="77"/>
      <c r="N225" s="75">
        <f t="shared" si="42"/>
        <v>0</v>
      </c>
      <c r="O225" s="75">
        <f t="shared" si="43"/>
        <v>0</v>
      </c>
      <c r="P225" s="75">
        <f t="shared" si="44"/>
        <v>0</v>
      </c>
      <c r="Q225" s="75">
        <f t="shared" si="45"/>
        <v>0</v>
      </c>
      <c r="R225" s="75">
        <f t="shared" si="46"/>
        <v>0</v>
      </c>
      <c r="S225" s="75">
        <f t="shared" si="47"/>
        <v>0</v>
      </c>
      <c r="T225" s="75">
        <f t="shared" si="48"/>
        <v>0</v>
      </c>
      <c r="U225" s="75">
        <f t="shared" si="49"/>
        <v>0</v>
      </c>
      <c r="V225" s="61">
        <f t="shared" si="53"/>
        <v>0</v>
      </c>
      <c r="W225" s="75" t="str">
        <f t="shared" si="50"/>
        <v>NÃO</v>
      </c>
      <c r="AC225" s="49">
        <f t="shared" si="51"/>
        <v>0</v>
      </c>
      <c r="AD225" s="50" t="s">
        <v>41</v>
      </c>
      <c r="AE225" s="50" t="s">
        <v>613</v>
      </c>
      <c r="AF225" s="50">
        <v>2901957</v>
      </c>
      <c r="AG225" s="51"/>
      <c r="AH225" s="51"/>
      <c r="AI225" s="50">
        <f t="shared" si="52"/>
        <v>0</v>
      </c>
    </row>
    <row r="226" spans="1:35" ht="18.75" customHeight="1">
      <c r="A226" s="74" t="str">
        <f>Controles!$B$2</f>
        <v>ES</v>
      </c>
      <c r="B226" s="74">
        <f>Controles!$C$2</f>
        <v>7</v>
      </c>
      <c r="C226" s="75" t="s">
        <v>5391</v>
      </c>
      <c r="D226" s="76"/>
      <c r="E226" s="76"/>
      <c r="F226" s="77"/>
      <c r="G226" s="77"/>
      <c r="H226" s="78">
        <f t="shared" si="41"/>
        <v>0</v>
      </c>
      <c r="I226" s="77"/>
      <c r="J226" s="77"/>
      <c r="K226" s="77"/>
      <c r="L226" s="77"/>
      <c r="M226" s="77"/>
      <c r="N226" s="75">
        <f t="shared" si="42"/>
        <v>0</v>
      </c>
      <c r="O226" s="75">
        <f t="shared" si="43"/>
        <v>0</v>
      </c>
      <c r="P226" s="75">
        <f t="shared" si="44"/>
        <v>0</v>
      </c>
      <c r="Q226" s="75">
        <f t="shared" si="45"/>
        <v>0</v>
      </c>
      <c r="R226" s="75">
        <f t="shared" si="46"/>
        <v>0</v>
      </c>
      <c r="S226" s="75">
        <f t="shared" si="47"/>
        <v>0</v>
      </c>
      <c r="T226" s="75">
        <f t="shared" si="48"/>
        <v>0</v>
      </c>
      <c r="U226" s="75">
        <f t="shared" si="49"/>
        <v>0</v>
      </c>
      <c r="V226" s="61">
        <f t="shared" si="53"/>
        <v>0</v>
      </c>
      <c r="W226" s="75" t="str">
        <f t="shared" si="50"/>
        <v>NÃO</v>
      </c>
      <c r="AC226" s="49">
        <f t="shared" si="51"/>
        <v>0</v>
      </c>
      <c r="AD226" s="50" t="s">
        <v>41</v>
      </c>
      <c r="AE226" s="50" t="s">
        <v>634</v>
      </c>
      <c r="AF226" s="50">
        <v>2902054</v>
      </c>
      <c r="AG226" s="51"/>
      <c r="AH226" s="51"/>
      <c r="AI226" s="50">
        <f t="shared" si="52"/>
        <v>0</v>
      </c>
    </row>
    <row r="227" spans="1:35" ht="18.75" customHeight="1">
      <c r="A227" s="74" t="str">
        <f>Controles!$B$2</f>
        <v>ES</v>
      </c>
      <c r="B227" s="74">
        <f>Controles!$C$2</f>
        <v>7</v>
      </c>
      <c r="C227" s="75" t="s">
        <v>5391</v>
      </c>
      <c r="D227" s="76"/>
      <c r="E227" s="76"/>
      <c r="F227" s="77"/>
      <c r="G227" s="77"/>
      <c r="H227" s="78">
        <f t="shared" si="41"/>
        <v>0</v>
      </c>
      <c r="I227" s="77"/>
      <c r="J227" s="77"/>
      <c r="K227" s="77"/>
      <c r="L227" s="77"/>
      <c r="M227" s="77"/>
      <c r="N227" s="75">
        <f t="shared" si="42"/>
        <v>0</v>
      </c>
      <c r="O227" s="75">
        <f t="shared" si="43"/>
        <v>0</v>
      </c>
      <c r="P227" s="75">
        <f t="shared" si="44"/>
        <v>0</v>
      </c>
      <c r="Q227" s="75">
        <f t="shared" si="45"/>
        <v>0</v>
      </c>
      <c r="R227" s="75">
        <f t="shared" si="46"/>
        <v>0</v>
      </c>
      <c r="S227" s="75">
        <f t="shared" si="47"/>
        <v>0</v>
      </c>
      <c r="T227" s="75">
        <f t="shared" si="48"/>
        <v>0</v>
      </c>
      <c r="U227" s="75">
        <f t="shared" si="49"/>
        <v>0</v>
      </c>
      <c r="V227" s="61">
        <f t="shared" si="53"/>
        <v>0</v>
      </c>
      <c r="W227" s="75" t="str">
        <f t="shared" si="50"/>
        <v>NÃO</v>
      </c>
      <c r="AC227" s="49">
        <f t="shared" si="51"/>
        <v>0</v>
      </c>
      <c r="AD227" s="50" t="s">
        <v>41</v>
      </c>
      <c r="AE227" s="50" t="s">
        <v>655</v>
      </c>
      <c r="AF227" s="50">
        <v>2902005</v>
      </c>
      <c r="AG227" s="51"/>
      <c r="AH227" s="51"/>
      <c r="AI227" s="50">
        <f t="shared" si="52"/>
        <v>0</v>
      </c>
    </row>
    <row r="228" spans="1:35" ht="18.75" customHeight="1">
      <c r="A228" s="74" t="str">
        <f>Controles!$B$2</f>
        <v>ES</v>
      </c>
      <c r="B228" s="74">
        <f>Controles!$C$2</f>
        <v>7</v>
      </c>
      <c r="C228" s="75" t="s">
        <v>5391</v>
      </c>
      <c r="D228" s="76"/>
      <c r="E228" s="76"/>
      <c r="F228" s="77"/>
      <c r="G228" s="77"/>
      <c r="H228" s="78">
        <f t="shared" si="41"/>
        <v>0</v>
      </c>
      <c r="I228" s="77"/>
      <c r="J228" s="77"/>
      <c r="K228" s="77"/>
      <c r="L228" s="77"/>
      <c r="M228" s="77"/>
      <c r="N228" s="75">
        <f t="shared" si="42"/>
        <v>0</v>
      </c>
      <c r="O228" s="75">
        <f t="shared" si="43"/>
        <v>0</v>
      </c>
      <c r="P228" s="75">
        <f t="shared" si="44"/>
        <v>0</v>
      </c>
      <c r="Q228" s="75">
        <f t="shared" si="45"/>
        <v>0</v>
      </c>
      <c r="R228" s="75">
        <f t="shared" si="46"/>
        <v>0</v>
      </c>
      <c r="S228" s="75">
        <f t="shared" si="47"/>
        <v>0</v>
      </c>
      <c r="T228" s="75">
        <f t="shared" si="48"/>
        <v>0</v>
      </c>
      <c r="U228" s="75">
        <f t="shared" si="49"/>
        <v>0</v>
      </c>
      <c r="V228" s="61">
        <f t="shared" si="53"/>
        <v>0</v>
      </c>
      <c r="W228" s="75" t="str">
        <f t="shared" si="50"/>
        <v>NÃO</v>
      </c>
      <c r="AC228" s="49">
        <f t="shared" si="51"/>
        <v>0</v>
      </c>
      <c r="AD228" s="50" t="s">
        <v>41</v>
      </c>
      <c r="AE228" s="50" t="s">
        <v>676</v>
      </c>
      <c r="AF228" s="50">
        <v>2902104</v>
      </c>
      <c r="AG228" s="51"/>
      <c r="AH228" s="51"/>
      <c r="AI228" s="50">
        <f t="shared" si="52"/>
        <v>0</v>
      </c>
    </row>
    <row r="229" spans="1:35" ht="18.75" customHeight="1">
      <c r="A229" s="74" t="str">
        <f>Controles!$B$2</f>
        <v>ES</v>
      </c>
      <c r="B229" s="74">
        <f>Controles!$C$2</f>
        <v>7</v>
      </c>
      <c r="C229" s="75" t="s">
        <v>5391</v>
      </c>
      <c r="D229" s="76"/>
      <c r="E229" s="76"/>
      <c r="F229" s="77"/>
      <c r="G229" s="77"/>
      <c r="H229" s="78">
        <f t="shared" si="41"/>
        <v>0</v>
      </c>
      <c r="I229" s="77"/>
      <c r="J229" s="77"/>
      <c r="K229" s="77"/>
      <c r="L229" s="77"/>
      <c r="M229" s="77"/>
      <c r="N229" s="75">
        <f t="shared" si="42"/>
        <v>0</v>
      </c>
      <c r="O229" s="75">
        <f t="shared" si="43"/>
        <v>0</v>
      </c>
      <c r="P229" s="75">
        <f t="shared" si="44"/>
        <v>0</v>
      </c>
      <c r="Q229" s="75">
        <f t="shared" si="45"/>
        <v>0</v>
      </c>
      <c r="R229" s="75">
        <f t="shared" si="46"/>
        <v>0</v>
      </c>
      <c r="S229" s="75">
        <f t="shared" si="47"/>
        <v>0</v>
      </c>
      <c r="T229" s="75">
        <f t="shared" si="48"/>
        <v>0</v>
      </c>
      <c r="U229" s="75">
        <f t="shared" si="49"/>
        <v>0</v>
      </c>
      <c r="V229" s="61">
        <f t="shared" si="53"/>
        <v>0</v>
      </c>
      <c r="W229" s="75" t="str">
        <f t="shared" si="50"/>
        <v>NÃO</v>
      </c>
      <c r="AC229" s="49">
        <f t="shared" si="51"/>
        <v>0</v>
      </c>
      <c r="AD229" s="50" t="s">
        <v>41</v>
      </c>
      <c r="AE229" s="50" t="s">
        <v>696</v>
      </c>
      <c r="AF229" s="50">
        <v>2902203</v>
      </c>
      <c r="AG229" s="51"/>
      <c r="AH229" s="51"/>
      <c r="AI229" s="50">
        <f t="shared" si="52"/>
        <v>0</v>
      </c>
    </row>
    <row r="230" spans="1:35" ht="18.75" customHeight="1">
      <c r="A230" s="74" t="str">
        <f>Controles!$B$2</f>
        <v>ES</v>
      </c>
      <c r="B230" s="74">
        <f>Controles!$C$2</f>
        <v>7</v>
      </c>
      <c r="C230" s="75" t="s">
        <v>5391</v>
      </c>
      <c r="D230" s="76"/>
      <c r="E230" s="76"/>
      <c r="F230" s="77"/>
      <c r="G230" s="77"/>
      <c r="H230" s="78">
        <f t="shared" si="41"/>
        <v>0</v>
      </c>
      <c r="I230" s="77"/>
      <c r="J230" s="77"/>
      <c r="K230" s="77"/>
      <c r="L230" s="77"/>
      <c r="M230" s="77"/>
      <c r="N230" s="75">
        <f t="shared" si="42"/>
        <v>0</v>
      </c>
      <c r="O230" s="75">
        <f t="shared" si="43"/>
        <v>0</v>
      </c>
      <c r="P230" s="75">
        <f t="shared" si="44"/>
        <v>0</v>
      </c>
      <c r="Q230" s="75">
        <f t="shared" si="45"/>
        <v>0</v>
      </c>
      <c r="R230" s="75">
        <f t="shared" si="46"/>
        <v>0</v>
      </c>
      <c r="S230" s="75">
        <f t="shared" si="47"/>
        <v>0</v>
      </c>
      <c r="T230" s="75">
        <f t="shared" si="48"/>
        <v>0</v>
      </c>
      <c r="U230" s="75">
        <f t="shared" si="49"/>
        <v>0</v>
      </c>
      <c r="V230" s="61">
        <f t="shared" si="53"/>
        <v>0</v>
      </c>
      <c r="W230" s="75" t="str">
        <f t="shared" si="50"/>
        <v>NÃO</v>
      </c>
      <c r="AC230" s="49">
        <f t="shared" si="51"/>
        <v>0</v>
      </c>
      <c r="AD230" s="50" t="s">
        <v>41</v>
      </c>
      <c r="AE230" s="50" t="s">
        <v>718</v>
      </c>
      <c r="AF230" s="50">
        <v>2902252</v>
      </c>
      <c r="AG230" s="51"/>
      <c r="AH230" s="51"/>
      <c r="AI230" s="50">
        <f t="shared" si="52"/>
        <v>0</v>
      </c>
    </row>
    <row r="231" spans="1:35" ht="18.75" customHeight="1">
      <c r="A231" s="74" t="str">
        <f>Controles!$B$2</f>
        <v>ES</v>
      </c>
      <c r="B231" s="74">
        <f>Controles!$C$2</f>
        <v>7</v>
      </c>
      <c r="C231" s="75" t="s">
        <v>5391</v>
      </c>
      <c r="D231" s="76"/>
      <c r="E231" s="76"/>
      <c r="F231" s="77"/>
      <c r="G231" s="77"/>
      <c r="H231" s="78">
        <f t="shared" si="41"/>
        <v>0</v>
      </c>
      <c r="I231" s="77"/>
      <c r="J231" s="77"/>
      <c r="K231" s="77"/>
      <c r="L231" s="77"/>
      <c r="M231" s="77"/>
      <c r="N231" s="75">
        <f t="shared" si="42"/>
        <v>0</v>
      </c>
      <c r="O231" s="75">
        <f t="shared" si="43"/>
        <v>0</v>
      </c>
      <c r="P231" s="75">
        <f t="shared" si="44"/>
        <v>0</v>
      </c>
      <c r="Q231" s="75">
        <f t="shared" si="45"/>
        <v>0</v>
      </c>
      <c r="R231" s="75">
        <f t="shared" si="46"/>
        <v>0</v>
      </c>
      <c r="S231" s="75">
        <f t="shared" si="47"/>
        <v>0</v>
      </c>
      <c r="T231" s="75">
        <f t="shared" si="48"/>
        <v>0</v>
      </c>
      <c r="U231" s="75">
        <f t="shared" si="49"/>
        <v>0</v>
      </c>
      <c r="V231" s="61">
        <f t="shared" si="53"/>
        <v>0</v>
      </c>
      <c r="W231" s="75" t="str">
        <f t="shared" si="50"/>
        <v>NÃO</v>
      </c>
      <c r="AC231" s="49">
        <f t="shared" si="51"/>
        <v>0</v>
      </c>
      <c r="AD231" s="50" t="s">
        <v>41</v>
      </c>
      <c r="AE231" s="50" t="s">
        <v>740</v>
      </c>
      <c r="AF231" s="50">
        <v>2902302</v>
      </c>
      <c r="AG231" s="51"/>
      <c r="AH231" s="51"/>
      <c r="AI231" s="50">
        <f t="shared" si="52"/>
        <v>0</v>
      </c>
    </row>
    <row r="232" spans="1:35" ht="18.75" customHeight="1">
      <c r="A232" s="74" t="str">
        <f>Controles!$B$2</f>
        <v>ES</v>
      </c>
      <c r="B232" s="74">
        <f>Controles!$C$2</f>
        <v>7</v>
      </c>
      <c r="C232" s="75" t="s">
        <v>5391</v>
      </c>
      <c r="D232" s="76"/>
      <c r="E232" s="76"/>
      <c r="F232" s="77"/>
      <c r="G232" s="77"/>
      <c r="H232" s="78">
        <f t="shared" si="41"/>
        <v>0</v>
      </c>
      <c r="I232" s="77"/>
      <c r="J232" s="77"/>
      <c r="K232" s="77"/>
      <c r="L232" s="77"/>
      <c r="M232" s="77"/>
      <c r="N232" s="75">
        <f t="shared" si="42"/>
        <v>0</v>
      </c>
      <c r="O232" s="75">
        <f t="shared" si="43"/>
        <v>0</v>
      </c>
      <c r="P232" s="75">
        <f t="shared" si="44"/>
        <v>0</v>
      </c>
      <c r="Q232" s="75">
        <f t="shared" si="45"/>
        <v>0</v>
      </c>
      <c r="R232" s="75">
        <f t="shared" si="46"/>
        <v>0</v>
      </c>
      <c r="S232" s="75">
        <f t="shared" si="47"/>
        <v>0</v>
      </c>
      <c r="T232" s="75">
        <f t="shared" si="48"/>
        <v>0</v>
      </c>
      <c r="U232" s="75">
        <f t="shared" si="49"/>
        <v>0</v>
      </c>
      <c r="V232" s="61">
        <f t="shared" si="53"/>
        <v>0</v>
      </c>
      <c r="W232" s="75" t="str">
        <f t="shared" si="50"/>
        <v>NÃO</v>
      </c>
      <c r="AC232" s="49">
        <f t="shared" si="51"/>
        <v>0</v>
      </c>
      <c r="AD232" s="50" t="s">
        <v>41</v>
      </c>
      <c r="AE232" s="50" t="s">
        <v>761</v>
      </c>
      <c r="AF232" s="50">
        <v>2902401</v>
      </c>
      <c r="AG232" s="51"/>
      <c r="AH232" s="51"/>
      <c r="AI232" s="50">
        <f t="shared" si="52"/>
        <v>0</v>
      </c>
    </row>
    <row r="233" spans="1:35" ht="18.75" customHeight="1">
      <c r="A233" s="74" t="str">
        <f>Controles!$B$2</f>
        <v>ES</v>
      </c>
      <c r="B233" s="74">
        <f>Controles!$C$2</f>
        <v>7</v>
      </c>
      <c r="C233" s="75" t="s">
        <v>5391</v>
      </c>
      <c r="D233" s="76"/>
      <c r="E233" s="76"/>
      <c r="F233" s="77"/>
      <c r="G233" s="77"/>
      <c r="H233" s="78">
        <f t="shared" si="41"/>
        <v>0</v>
      </c>
      <c r="I233" s="77"/>
      <c r="J233" s="77"/>
      <c r="K233" s="77"/>
      <c r="L233" s="77"/>
      <c r="M233" s="77"/>
      <c r="N233" s="75">
        <f t="shared" si="42"/>
        <v>0</v>
      </c>
      <c r="O233" s="75">
        <f t="shared" si="43"/>
        <v>0</v>
      </c>
      <c r="P233" s="75">
        <f t="shared" si="44"/>
        <v>0</v>
      </c>
      <c r="Q233" s="75">
        <f t="shared" si="45"/>
        <v>0</v>
      </c>
      <c r="R233" s="75">
        <f t="shared" si="46"/>
        <v>0</v>
      </c>
      <c r="S233" s="75">
        <f t="shared" si="47"/>
        <v>0</v>
      </c>
      <c r="T233" s="75">
        <f t="shared" si="48"/>
        <v>0</v>
      </c>
      <c r="U233" s="75">
        <f t="shared" si="49"/>
        <v>0</v>
      </c>
      <c r="V233" s="61">
        <f t="shared" si="53"/>
        <v>0</v>
      </c>
      <c r="W233" s="75" t="str">
        <f t="shared" si="50"/>
        <v>NÃO</v>
      </c>
      <c r="AC233" s="49">
        <f t="shared" si="51"/>
        <v>0</v>
      </c>
      <c r="AD233" s="50" t="s">
        <v>41</v>
      </c>
      <c r="AE233" s="50" t="s">
        <v>784</v>
      </c>
      <c r="AF233" s="50">
        <v>2902500</v>
      </c>
      <c r="AG233" s="51"/>
      <c r="AH233" s="51"/>
      <c r="AI233" s="50">
        <f t="shared" si="52"/>
        <v>0</v>
      </c>
    </row>
    <row r="234" spans="1:35" ht="18.75" customHeight="1">
      <c r="A234" s="74" t="str">
        <f>Controles!$B$2</f>
        <v>ES</v>
      </c>
      <c r="B234" s="74">
        <f>Controles!$C$2</f>
        <v>7</v>
      </c>
      <c r="C234" s="75" t="s">
        <v>5391</v>
      </c>
      <c r="D234" s="76"/>
      <c r="E234" s="76"/>
      <c r="F234" s="77"/>
      <c r="G234" s="77"/>
      <c r="H234" s="78">
        <f t="shared" si="41"/>
        <v>0</v>
      </c>
      <c r="I234" s="77"/>
      <c r="J234" s="77"/>
      <c r="K234" s="77"/>
      <c r="L234" s="77"/>
      <c r="M234" s="77"/>
      <c r="N234" s="75">
        <f t="shared" si="42"/>
        <v>0</v>
      </c>
      <c r="O234" s="75">
        <f t="shared" si="43"/>
        <v>0</v>
      </c>
      <c r="P234" s="75">
        <f t="shared" si="44"/>
        <v>0</v>
      </c>
      <c r="Q234" s="75">
        <f t="shared" si="45"/>
        <v>0</v>
      </c>
      <c r="R234" s="75">
        <f t="shared" si="46"/>
        <v>0</v>
      </c>
      <c r="S234" s="75">
        <f t="shared" si="47"/>
        <v>0</v>
      </c>
      <c r="T234" s="75">
        <f t="shared" si="48"/>
        <v>0</v>
      </c>
      <c r="U234" s="75">
        <f t="shared" si="49"/>
        <v>0</v>
      </c>
      <c r="V234" s="61">
        <f t="shared" si="53"/>
        <v>0</v>
      </c>
      <c r="W234" s="75" t="str">
        <f t="shared" si="50"/>
        <v>NÃO</v>
      </c>
      <c r="AC234" s="49">
        <f t="shared" si="51"/>
        <v>0</v>
      </c>
      <c r="AD234" s="50" t="s">
        <v>41</v>
      </c>
      <c r="AE234" s="50" t="s">
        <v>805</v>
      </c>
      <c r="AF234" s="50">
        <v>2902609</v>
      </c>
      <c r="AG234" s="51"/>
      <c r="AH234" s="51"/>
      <c r="AI234" s="50">
        <f t="shared" si="52"/>
        <v>0</v>
      </c>
    </row>
    <row r="235" spans="1:35" ht="18.75" customHeight="1">
      <c r="A235" s="74" t="str">
        <f>Controles!$B$2</f>
        <v>ES</v>
      </c>
      <c r="B235" s="74">
        <f>Controles!$C$2</f>
        <v>7</v>
      </c>
      <c r="C235" s="75" t="s">
        <v>5391</v>
      </c>
      <c r="D235" s="76"/>
      <c r="E235" s="76"/>
      <c r="F235" s="77"/>
      <c r="G235" s="77"/>
      <c r="H235" s="78">
        <f t="shared" si="41"/>
        <v>0</v>
      </c>
      <c r="I235" s="77"/>
      <c r="J235" s="77"/>
      <c r="K235" s="77"/>
      <c r="L235" s="77"/>
      <c r="M235" s="77"/>
      <c r="N235" s="75">
        <f t="shared" si="42"/>
        <v>0</v>
      </c>
      <c r="O235" s="75">
        <f t="shared" si="43"/>
        <v>0</v>
      </c>
      <c r="P235" s="75">
        <f t="shared" si="44"/>
        <v>0</v>
      </c>
      <c r="Q235" s="75">
        <f t="shared" si="45"/>
        <v>0</v>
      </c>
      <c r="R235" s="75">
        <f t="shared" si="46"/>
        <v>0</v>
      </c>
      <c r="S235" s="75">
        <f t="shared" si="47"/>
        <v>0</v>
      </c>
      <c r="T235" s="75">
        <f t="shared" si="48"/>
        <v>0</v>
      </c>
      <c r="U235" s="75">
        <f t="shared" si="49"/>
        <v>0</v>
      </c>
      <c r="V235" s="61">
        <f t="shared" si="53"/>
        <v>0</v>
      </c>
      <c r="W235" s="75" t="str">
        <f t="shared" si="50"/>
        <v>NÃO</v>
      </c>
      <c r="AC235" s="49">
        <f t="shared" si="51"/>
        <v>0</v>
      </c>
      <c r="AD235" s="50" t="s">
        <v>41</v>
      </c>
      <c r="AE235" s="50" t="s">
        <v>826</v>
      </c>
      <c r="AF235" s="50">
        <v>2902658</v>
      </c>
      <c r="AG235" s="51"/>
      <c r="AH235" s="51"/>
      <c r="AI235" s="50">
        <f t="shared" si="52"/>
        <v>0</v>
      </c>
    </row>
    <row r="236" spans="1:35" ht="18.75" customHeight="1">
      <c r="A236" s="74" t="str">
        <f>Controles!$B$2</f>
        <v>ES</v>
      </c>
      <c r="B236" s="74">
        <f>Controles!$C$2</f>
        <v>7</v>
      </c>
      <c r="C236" s="75" t="s">
        <v>5391</v>
      </c>
      <c r="D236" s="76"/>
      <c r="E236" s="76"/>
      <c r="F236" s="77"/>
      <c r="G236" s="77"/>
      <c r="H236" s="78">
        <f t="shared" si="41"/>
        <v>0</v>
      </c>
      <c r="I236" s="77"/>
      <c r="J236" s="77"/>
      <c r="K236" s="77"/>
      <c r="L236" s="77"/>
      <c r="M236" s="77"/>
      <c r="N236" s="75">
        <f t="shared" si="42"/>
        <v>0</v>
      </c>
      <c r="O236" s="75">
        <f t="shared" si="43"/>
        <v>0</v>
      </c>
      <c r="P236" s="75">
        <f t="shared" si="44"/>
        <v>0</v>
      </c>
      <c r="Q236" s="75">
        <f t="shared" si="45"/>
        <v>0</v>
      </c>
      <c r="R236" s="75">
        <f t="shared" si="46"/>
        <v>0</v>
      </c>
      <c r="S236" s="75">
        <f t="shared" si="47"/>
        <v>0</v>
      </c>
      <c r="T236" s="75">
        <f t="shared" si="48"/>
        <v>0</v>
      </c>
      <c r="U236" s="75">
        <f t="shared" si="49"/>
        <v>0</v>
      </c>
      <c r="V236" s="61">
        <f t="shared" si="53"/>
        <v>0</v>
      </c>
      <c r="W236" s="75" t="str">
        <f t="shared" si="50"/>
        <v>NÃO</v>
      </c>
      <c r="AC236" s="49">
        <f t="shared" si="51"/>
        <v>0</v>
      </c>
      <c r="AD236" s="50" t="s">
        <v>41</v>
      </c>
      <c r="AE236" s="50" t="s">
        <v>848</v>
      </c>
      <c r="AF236" s="50">
        <v>2902708</v>
      </c>
      <c r="AG236" s="51"/>
      <c r="AH236" s="51"/>
      <c r="AI236" s="50">
        <f t="shared" si="52"/>
        <v>0</v>
      </c>
    </row>
    <row r="237" spans="1:35" ht="18.75" customHeight="1">
      <c r="A237" s="74" t="str">
        <f>Controles!$B$2</f>
        <v>ES</v>
      </c>
      <c r="B237" s="74">
        <f>Controles!$C$2</f>
        <v>7</v>
      </c>
      <c r="C237" s="75" t="s">
        <v>5391</v>
      </c>
      <c r="D237" s="76"/>
      <c r="E237" s="76"/>
      <c r="F237" s="77"/>
      <c r="G237" s="77"/>
      <c r="H237" s="78">
        <f t="shared" si="41"/>
        <v>0</v>
      </c>
      <c r="I237" s="77"/>
      <c r="J237" s="77"/>
      <c r="K237" s="77"/>
      <c r="L237" s="77"/>
      <c r="M237" s="77"/>
      <c r="N237" s="75">
        <f t="shared" si="42"/>
        <v>0</v>
      </c>
      <c r="O237" s="75">
        <f t="shared" si="43"/>
        <v>0</v>
      </c>
      <c r="P237" s="75">
        <f t="shared" si="44"/>
        <v>0</v>
      </c>
      <c r="Q237" s="75">
        <f t="shared" si="45"/>
        <v>0</v>
      </c>
      <c r="R237" s="75">
        <f t="shared" si="46"/>
        <v>0</v>
      </c>
      <c r="S237" s="75">
        <f t="shared" si="47"/>
        <v>0</v>
      </c>
      <c r="T237" s="75">
        <f t="shared" si="48"/>
        <v>0</v>
      </c>
      <c r="U237" s="75">
        <f t="shared" si="49"/>
        <v>0</v>
      </c>
      <c r="V237" s="61">
        <f t="shared" si="53"/>
        <v>0</v>
      </c>
      <c r="W237" s="75" t="str">
        <f t="shared" si="50"/>
        <v>NÃO</v>
      </c>
      <c r="AC237" s="49">
        <f t="shared" si="51"/>
        <v>0</v>
      </c>
      <c r="AD237" s="50" t="s">
        <v>41</v>
      </c>
      <c r="AE237" s="50" t="s">
        <v>870</v>
      </c>
      <c r="AF237" s="50">
        <v>2902807</v>
      </c>
      <c r="AG237" s="51"/>
      <c r="AH237" s="51"/>
      <c r="AI237" s="50">
        <f t="shared" si="52"/>
        <v>0</v>
      </c>
    </row>
    <row r="238" spans="1:35" ht="18.75" customHeight="1">
      <c r="A238" s="74" t="str">
        <f>Controles!$B$2</f>
        <v>ES</v>
      </c>
      <c r="B238" s="74">
        <f>Controles!$C$2</f>
        <v>7</v>
      </c>
      <c r="C238" s="75" t="s">
        <v>5391</v>
      </c>
      <c r="D238" s="76"/>
      <c r="E238" s="76"/>
      <c r="F238" s="77"/>
      <c r="G238" s="77"/>
      <c r="H238" s="78">
        <f t="shared" si="41"/>
        <v>0</v>
      </c>
      <c r="I238" s="77"/>
      <c r="J238" s="77"/>
      <c r="K238" s="77"/>
      <c r="L238" s="77"/>
      <c r="M238" s="77"/>
      <c r="N238" s="75">
        <f t="shared" si="42"/>
        <v>0</v>
      </c>
      <c r="O238" s="75">
        <f t="shared" si="43"/>
        <v>0</v>
      </c>
      <c r="P238" s="75">
        <f t="shared" si="44"/>
        <v>0</v>
      </c>
      <c r="Q238" s="75">
        <f t="shared" si="45"/>
        <v>0</v>
      </c>
      <c r="R238" s="75">
        <f t="shared" si="46"/>
        <v>0</v>
      </c>
      <c r="S238" s="75">
        <f t="shared" si="47"/>
        <v>0</v>
      </c>
      <c r="T238" s="75">
        <f t="shared" si="48"/>
        <v>0</v>
      </c>
      <c r="U238" s="75">
        <f t="shared" si="49"/>
        <v>0</v>
      </c>
      <c r="V238" s="61">
        <f t="shared" si="53"/>
        <v>0</v>
      </c>
      <c r="W238" s="75" t="str">
        <f t="shared" si="50"/>
        <v>NÃO</v>
      </c>
      <c r="AC238" s="49">
        <f t="shared" si="51"/>
        <v>0</v>
      </c>
      <c r="AD238" s="50" t="s">
        <v>41</v>
      </c>
      <c r="AE238" s="50" t="s">
        <v>892</v>
      </c>
      <c r="AF238" s="50">
        <v>2902906</v>
      </c>
      <c r="AG238" s="51"/>
      <c r="AH238" s="51"/>
      <c r="AI238" s="50">
        <f t="shared" si="52"/>
        <v>0</v>
      </c>
    </row>
    <row r="239" spans="1:35" ht="18.75" customHeight="1">
      <c r="A239" s="74" t="str">
        <f>Controles!$B$2</f>
        <v>ES</v>
      </c>
      <c r="B239" s="74">
        <f>Controles!$C$2</f>
        <v>7</v>
      </c>
      <c r="C239" s="75" t="s">
        <v>5391</v>
      </c>
      <c r="D239" s="76"/>
      <c r="E239" s="76"/>
      <c r="F239" s="77"/>
      <c r="G239" s="77"/>
      <c r="H239" s="78">
        <f t="shared" si="41"/>
        <v>0</v>
      </c>
      <c r="I239" s="77"/>
      <c r="J239" s="77"/>
      <c r="K239" s="77"/>
      <c r="L239" s="77"/>
      <c r="M239" s="77"/>
      <c r="N239" s="75">
        <f t="shared" si="42"/>
        <v>0</v>
      </c>
      <c r="O239" s="75">
        <f t="shared" si="43"/>
        <v>0</v>
      </c>
      <c r="P239" s="75">
        <f t="shared" si="44"/>
        <v>0</v>
      </c>
      <c r="Q239" s="75">
        <f t="shared" si="45"/>
        <v>0</v>
      </c>
      <c r="R239" s="75">
        <f t="shared" si="46"/>
        <v>0</v>
      </c>
      <c r="S239" s="75">
        <f t="shared" si="47"/>
        <v>0</v>
      </c>
      <c r="T239" s="75">
        <f t="shared" si="48"/>
        <v>0</v>
      </c>
      <c r="U239" s="75">
        <f t="shared" si="49"/>
        <v>0</v>
      </c>
      <c r="V239" s="61">
        <f t="shared" si="53"/>
        <v>0</v>
      </c>
      <c r="W239" s="75" t="str">
        <f t="shared" si="50"/>
        <v>NÃO</v>
      </c>
      <c r="AC239" s="49">
        <f t="shared" si="51"/>
        <v>0</v>
      </c>
      <c r="AD239" s="50" t="s">
        <v>41</v>
      </c>
      <c r="AE239" s="50" t="s">
        <v>915</v>
      </c>
      <c r="AF239" s="50">
        <v>2903003</v>
      </c>
      <c r="AG239" s="51"/>
      <c r="AH239" s="51"/>
      <c r="AI239" s="50">
        <f t="shared" si="52"/>
        <v>0</v>
      </c>
    </row>
    <row r="240" spans="1:35" ht="18.75" customHeight="1">
      <c r="A240" s="74" t="str">
        <f>Controles!$B$2</f>
        <v>ES</v>
      </c>
      <c r="B240" s="74">
        <f>Controles!$C$2</f>
        <v>7</v>
      </c>
      <c r="C240" s="75" t="s">
        <v>5391</v>
      </c>
      <c r="D240" s="76"/>
      <c r="E240" s="76"/>
      <c r="F240" s="77"/>
      <c r="G240" s="77"/>
      <c r="H240" s="78">
        <f t="shared" si="41"/>
        <v>0</v>
      </c>
      <c r="I240" s="77"/>
      <c r="J240" s="77"/>
      <c r="K240" s="77"/>
      <c r="L240" s="77"/>
      <c r="M240" s="77"/>
      <c r="N240" s="75">
        <f t="shared" si="42"/>
        <v>0</v>
      </c>
      <c r="O240" s="75">
        <f t="shared" si="43"/>
        <v>0</v>
      </c>
      <c r="P240" s="75">
        <f t="shared" si="44"/>
        <v>0</v>
      </c>
      <c r="Q240" s="75">
        <f t="shared" si="45"/>
        <v>0</v>
      </c>
      <c r="R240" s="75">
        <f t="shared" si="46"/>
        <v>0</v>
      </c>
      <c r="S240" s="75">
        <f t="shared" si="47"/>
        <v>0</v>
      </c>
      <c r="T240" s="75">
        <f t="shared" si="48"/>
        <v>0</v>
      </c>
      <c r="U240" s="75">
        <f t="shared" si="49"/>
        <v>0</v>
      </c>
      <c r="V240" s="61">
        <f t="shared" si="53"/>
        <v>0</v>
      </c>
      <c r="W240" s="75" t="str">
        <f t="shared" si="50"/>
        <v>NÃO</v>
      </c>
      <c r="AC240" s="49">
        <f t="shared" si="51"/>
        <v>0</v>
      </c>
      <c r="AD240" s="50" t="s">
        <v>41</v>
      </c>
      <c r="AE240" s="50" t="s">
        <v>938</v>
      </c>
      <c r="AF240" s="50">
        <v>2903102</v>
      </c>
      <c r="AG240" s="51"/>
      <c r="AH240" s="51"/>
      <c r="AI240" s="50">
        <f t="shared" si="52"/>
        <v>0</v>
      </c>
    </row>
    <row r="241" spans="1:35" ht="18.75" customHeight="1">
      <c r="A241" s="74" t="str">
        <f>Controles!$B$2</f>
        <v>ES</v>
      </c>
      <c r="B241" s="74">
        <f>Controles!$C$2</f>
        <v>7</v>
      </c>
      <c r="C241" s="75" t="s">
        <v>5391</v>
      </c>
      <c r="D241" s="76"/>
      <c r="E241" s="76"/>
      <c r="F241" s="77"/>
      <c r="G241" s="77"/>
      <c r="H241" s="78">
        <f t="shared" si="41"/>
        <v>0</v>
      </c>
      <c r="I241" s="77"/>
      <c r="J241" s="77"/>
      <c r="K241" s="77"/>
      <c r="L241" s="77"/>
      <c r="M241" s="77"/>
      <c r="N241" s="75">
        <f t="shared" si="42"/>
        <v>0</v>
      </c>
      <c r="O241" s="75">
        <f t="shared" si="43"/>
        <v>0</v>
      </c>
      <c r="P241" s="75">
        <f t="shared" si="44"/>
        <v>0</v>
      </c>
      <c r="Q241" s="75">
        <f t="shared" si="45"/>
        <v>0</v>
      </c>
      <c r="R241" s="75">
        <f t="shared" si="46"/>
        <v>0</v>
      </c>
      <c r="S241" s="75">
        <f t="shared" si="47"/>
        <v>0</v>
      </c>
      <c r="T241" s="75">
        <f t="shared" si="48"/>
        <v>0</v>
      </c>
      <c r="U241" s="75">
        <f t="shared" si="49"/>
        <v>0</v>
      </c>
      <c r="V241" s="61">
        <f t="shared" si="53"/>
        <v>0</v>
      </c>
      <c r="W241" s="75" t="str">
        <f t="shared" si="50"/>
        <v>NÃO</v>
      </c>
      <c r="AC241" s="49">
        <f t="shared" si="51"/>
        <v>0</v>
      </c>
      <c r="AD241" s="50" t="s">
        <v>41</v>
      </c>
      <c r="AE241" s="50" t="s">
        <v>960</v>
      </c>
      <c r="AF241" s="50">
        <v>2903201</v>
      </c>
      <c r="AG241" s="51"/>
      <c r="AH241" s="51"/>
      <c r="AI241" s="50">
        <f t="shared" si="52"/>
        <v>0</v>
      </c>
    </row>
    <row r="242" spans="1:35" ht="18.75" customHeight="1">
      <c r="A242" s="74" t="str">
        <f>Controles!$B$2</f>
        <v>ES</v>
      </c>
      <c r="B242" s="74">
        <f>Controles!$C$2</f>
        <v>7</v>
      </c>
      <c r="C242" s="75" t="s">
        <v>5391</v>
      </c>
      <c r="D242" s="76"/>
      <c r="E242" s="76"/>
      <c r="F242" s="77"/>
      <c r="G242" s="77"/>
      <c r="H242" s="78">
        <f t="shared" si="41"/>
        <v>0</v>
      </c>
      <c r="I242" s="77"/>
      <c r="J242" s="77"/>
      <c r="K242" s="77"/>
      <c r="L242" s="77"/>
      <c r="M242" s="77"/>
      <c r="N242" s="75">
        <f t="shared" si="42"/>
        <v>0</v>
      </c>
      <c r="O242" s="75">
        <f t="shared" si="43"/>
        <v>0</v>
      </c>
      <c r="P242" s="75">
        <f t="shared" si="44"/>
        <v>0</v>
      </c>
      <c r="Q242" s="75">
        <f t="shared" si="45"/>
        <v>0</v>
      </c>
      <c r="R242" s="75">
        <f t="shared" si="46"/>
        <v>0</v>
      </c>
      <c r="S242" s="75">
        <f t="shared" si="47"/>
        <v>0</v>
      </c>
      <c r="T242" s="75">
        <f t="shared" si="48"/>
        <v>0</v>
      </c>
      <c r="U242" s="75">
        <f t="shared" si="49"/>
        <v>0</v>
      </c>
      <c r="V242" s="61">
        <f t="shared" si="53"/>
        <v>0</v>
      </c>
      <c r="W242" s="75" t="str">
        <f t="shared" si="50"/>
        <v>NÃO</v>
      </c>
      <c r="AC242" s="49">
        <f t="shared" si="51"/>
        <v>0</v>
      </c>
      <c r="AD242" s="50" t="s">
        <v>41</v>
      </c>
      <c r="AE242" s="50" t="s">
        <v>808</v>
      </c>
      <c r="AF242" s="50">
        <v>2903235</v>
      </c>
      <c r="AG242" s="51"/>
      <c r="AH242" s="51"/>
      <c r="AI242" s="50">
        <f t="shared" si="52"/>
        <v>0</v>
      </c>
    </row>
    <row r="243" spans="1:35" ht="18.75" customHeight="1">
      <c r="A243" s="74" t="str">
        <f>Controles!$B$2</f>
        <v>ES</v>
      </c>
      <c r="B243" s="74">
        <f>Controles!$C$2</f>
        <v>7</v>
      </c>
      <c r="C243" s="75" t="s">
        <v>5391</v>
      </c>
      <c r="D243" s="76"/>
      <c r="E243" s="76"/>
      <c r="F243" s="77"/>
      <c r="G243" s="77"/>
      <c r="H243" s="78">
        <f t="shared" si="41"/>
        <v>0</v>
      </c>
      <c r="I243" s="77"/>
      <c r="J243" s="77"/>
      <c r="K243" s="77"/>
      <c r="L243" s="77"/>
      <c r="M243" s="77"/>
      <c r="N243" s="75">
        <f t="shared" si="42"/>
        <v>0</v>
      </c>
      <c r="O243" s="75">
        <f t="shared" si="43"/>
        <v>0</v>
      </c>
      <c r="P243" s="75">
        <f t="shared" si="44"/>
        <v>0</v>
      </c>
      <c r="Q243" s="75">
        <f t="shared" si="45"/>
        <v>0</v>
      </c>
      <c r="R243" s="75">
        <f t="shared" si="46"/>
        <v>0</v>
      </c>
      <c r="S243" s="75">
        <f t="shared" si="47"/>
        <v>0</v>
      </c>
      <c r="T243" s="75">
        <f t="shared" si="48"/>
        <v>0</v>
      </c>
      <c r="U243" s="75">
        <f t="shared" si="49"/>
        <v>0</v>
      </c>
      <c r="V243" s="61">
        <f t="shared" si="53"/>
        <v>0</v>
      </c>
      <c r="W243" s="75" t="str">
        <f t="shared" si="50"/>
        <v>NÃO</v>
      </c>
      <c r="AC243" s="49">
        <f t="shared" si="51"/>
        <v>0</v>
      </c>
      <c r="AD243" s="50" t="s">
        <v>41</v>
      </c>
      <c r="AE243" s="50" t="s">
        <v>1005</v>
      </c>
      <c r="AF243" s="50">
        <v>2903300</v>
      </c>
      <c r="AG243" s="51"/>
      <c r="AH243" s="51"/>
      <c r="AI243" s="50">
        <f t="shared" si="52"/>
        <v>0</v>
      </c>
    </row>
    <row r="244" spans="1:35" ht="18.75" customHeight="1">
      <c r="A244" s="74" t="str">
        <f>Controles!$B$2</f>
        <v>ES</v>
      </c>
      <c r="B244" s="74">
        <f>Controles!$C$2</f>
        <v>7</v>
      </c>
      <c r="C244" s="75" t="s">
        <v>5391</v>
      </c>
      <c r="D244" s="76"/>
      <c r="E244" s="76"/>
      <c r="F244" s="77"/>
      <c r="G244" s="77"/>
      <c r="H244" s="78">
        <f t="shared" si="41"/>
        <v>0</v>
      </c>
      <c r="I244" s="77"/>
      <c r="J244" s="77"/>
      <c r="K244" s="77"/>
      <c r="L244" s="77"/>
      <c r="M244" s="77"/>
      <c r="N244" s="75">
        <f t="shared" si="42"/>
        <v>0</v>
      </c>
      <c r="O244" s="75">
        <f t="shared" si="43"/>
        <v>0</v>
      </c>
      <c r="P244" s="75">
        <f t="shared" si="44"/>
        <v>0</v>
      </c>
      <c r="Q244" s="75">
        <f t="shared" si="45"/>
        <v>0</v>
      </c>
      <c r="R244" s="75">
        <f t="shared" si="46"/>
        <v>0</v>
      </c>
      <c r="S244" s="75">
        <f t="shared" si="47"/>
        <v>0</v>
      </c>
      <c r="T244" s="75">
        <f t="shared" si="48"/>
        <v>0</v>
      </c>
      <c r="U244" s="75">
        <f t="shared" si="49"/>
        <v>0</v>
      </c>
      <c r="V244" s="61">
        <f t="shared" si="53"/>
        <v>0</v>
      </c>
      <c r="W244" s="75" t="str">
        <f t="shared" si="50"/>
        <v>NÃO</v>
      </c>
      <c r="AC244" s="49">
        <f t="shared" si="51"/>
        <v>0</v>
      </c>
      <c r="AD244" s="50" t="s">
        <v>41</v>
      </c>
      <c r="AE244" s="50" t="s">
        <v>1027</v>
      </c>
      <c r="AF244" s="50">
        <v>2903276</v>
      </c>
      <c r="AG244" s="51"/>
      <c r="AH244" s="51"/>
      <c r="AI244" s="50">
        <f t="shared" si="52"/>
        <v>0</v>
      </c>
    </row>
    <row r="245" spans="1:35" ht="18.75" customHeight="1">
      <c r="A245" s="74" t="str">
        <f>Controles!$B$2</f>
        <v>ES</v>
      </c>
      <c r="B245" s="74">
        <f>Controles!$C$2</f>
        <v>7</v>
      </c>
      <c r="C245" s="75" t="s">
        <v>5391</v>
      </c>
      <c r="D245" s="76"/>
      <c r="E245" s="76"/>
      <c r="F245" s="77"/>
      <c r="G245" s="77"/>
      <c r="H245" s="78">
        <f t="shared" si="41"/>
        <v>0</v>
      </c>
      <c r="I245" s="77"/>
      <c r="J245" s="77"/>
      <c r="K245" s="77"/>
      <c r="L245" s="77"/>
      <c r="M245" s="77"/>
      <c r="N245" s="75">
        <f t="shared" si="42"/>
        <v>0</v>
      </c>
      <c r="O245" s="75">
        <f t="shared" si="43"/>
        <v>0</v>
      </c>
      <c r="P245" s="75">
        <f t="shared" si="44"/>
        <v>0</v>
      </c>
      <c r="Q245" s="75">
        <f t="shared" si="45"/>
        <v>0</v>
      </c>
      <c r="R245" s="75">
        <f t="shared" si="46"/>
        <v>0</v>
      </c>
      <c r="S245" s="75">
        <f t="shared" si="47"/>
        <v>0</v>
      </c>
      <c r="T245" s="75">
        <f t="shared" si="48"/>
        <v>0</v>
      </c>
      <c r="U245" s="75">
        <f t="shared" si="49"/>
        <v>0</v>
      </c>
      <c r="V245" s="61">
        <f t="shared" si="53"/>
        <v>0</v>
      </c>
      <c r="W245" s="75" t="str">
        <f t="shared" si="50"/>
        <v>NÃO</v>
      </c>
      <c r="AC245" s="49">
        <f t="shared" si="51"/>
        <v>0</v>
      </c>
      <c r="AD245" s="50" t="s">
        <v>41</v>
      </c>
      <c r="AE245" s="50" t="s">
        <v>932</v>
      </c>
      <c r="AF245" s="50">
        <v>2903409</v>
      </c>
      <c r="AG245" s="51"/>
      <c r="AH245" s="51"/>
      <c r="AI245" s="50">
        <f t="shared" si="52"/>
        <v>0</v>
      </c>
    </row>
    <row r="246" spans="1:35" ht="18.75" customHeight="1">
      <c r="A246" s="74" t="str">
        <f>Controles!$B$2</f>
        <v>ES</v>
      </c>
      <c r="B246" s="74">
        <f>Controles!$C$2</f>
        <v>7</v>
      </c>
      <c r="C246" s="75" t="s">
        <v>5391</v>
      </c>
      <c r="D246" s="76"/>
      <c r="E246" s="76"/>
      <c r="F246" s="77"/>
      <c r="G246" s="77"/>
      <c r="H246" s="78">
        <f t="shared" si="41"/>
        <v>0</v>
      </c>
      <c r="I246" s="77"/>
      <c r="J246" s="77"/>
      <c r="K246" s="77"/>
      <c r="L246" s="77"/>
      <c r="M246" s="77"/>
      <c r="N246" s="75">
        <f t="shared" si="42"/>
        <v>0</v>
      </c>
      <c r="O246" s="75">
        <f t="shared" si="43"/>
        <v>0</v>
      </c>
      <c r="P246" s="75">
        <f t="shared" si="44"/>
        <v>0</v>
      </c>
      <c r="Q246" s="75">
        <f t="shared" si="45"/>
        <v>0</v>
      </c>
      <c r="R246" s="75">
        <f t="shared" si="46"/>
        <v>0</v>
      </c>
      <c r="S246" s="75">
        <f t="shared" si="47"/>
        <v>0</v>
      </c>
      <c r="T246" s="75">
        <f t="shared" si="48"/>
        <v>0</v>
      </c>
      <c r="U246" s="75">
        <f t="shared" si="49"/>
        <v>0</v>
      </c>
      <c r="V246" s="61">
        <f t="shared" si="53"/>
        <v>0</v>
      </c>
      <c r="W246" s="75" t="str">
        <f t="shared" si="50"/>
        <v>NÃO</v>
      </c>
      <c r="AC246" s="49">
        <f t="shared" si="51"/>
        <v>0</v>
      </c>
      <c r="AD246" s="50" t="s">
        <v>41</v>
      </c>
      <c r="AE246" s="50" t="s">
        <v>1071</v>
      </c>
      <c r="AF246" s="50">
        <v>2903508</v>
      </c>
      <c r="AG246" s="51"/>
      <c r="AH246" s="51"/>
      <c r="AI246" s="50">
        <f t="shared" si="52"/>
        <v>0</v>
      </c>
    </row>
    <row r="247" spans="1:35" ht="18.75" customHeight="1">
      <c r="A247" s="74" t="str">
        <f>Controles!$B$2</f>
        <v>ES</v>
      </c>
      <c r="B247" s="74">
        <f>Controles!$C$2</f>
        <v>7</v>
      </c>
      <c r="C247" s="75" t="s">
        <v>5391</v>
      </c>
      <c r="D247" s="76"/>
      <c r="E247" s="76"/>
      <c r="F247" s="77"/>
      <c r="G247" s="77"/>
      <c r="H247" s="78">
        <f t="shared" si="41"/>
        <v>0</v>
      </c>
      <c r="I247" s="77"/>
      <c r="J247" s="77"/>
      <c r="K247" s="77"/>
      <c r="L247" s="77"/>
      <c r="M247" s="77"/>
      <c r="N247" s="75">
        <f t="shared" si="42"/>
        <v>0</v>
      </c>
      <c r="O247" s="75">
        <f t="shared" si="43"/>
        <v>0</v>
      </c>
      <c r="P247" s="75">
        <f t="shared" si="44"/>
        <v>0</v>
      </c>
      <c r="Q247" s="75">
        <f t="shared" si="45"/>
        <v>0</v>
      </c>
      <c r="R247" s="75">
        <f t="shared" si="46"/>
        <v>0</v>
      </c>
      <c r="S247" s="75">
        <f t="shared" si="47"/>
        <v>0</v>
      </c>
      <c r="T247" s="75">
        <f t="shared" si="48"/>
        <v>0</v>
      </c>
      <c r="U247" s="75">
        <f t="shared" si="49"/>
        <v>0</v>
      </c>
      <c r="V247" s="61">
        <f t="shared" si="53"/>
        <v>0</v>
      </c>
      <c r="W247" s="75" t="str">
        <f t="shared" si="50"/>
        <v>NÃO</v>
      </c>
      <c r="AC247" s="49">
        <f t="shared" si="51"/>
        <v>0</v>
      </c>
      <c r="AD247" s="50" t="s">
        <v>41</v>
      </c>
      <c r="AE247" s="50" t="s">
        <v>1093</v>
      </c>
      <c r="AF247" s="50">
        <v>2903607</v>
      </c>
      <c r="AG247" s="51"/>
      <c r="AH247" s="51"/>
      <c r="AI247" s="50">
        <f t="shared" si="52"/>
        <v>0</v>
      </c>
    </row>
    <row r="248" spans="1:35" ht="18.75" customHeight="1">
      <c r="A248" s="74" t="str">
        <f>Controles!$B$2</f>
        <v>ES</v>
      </c>
      <c r="B248" s="74">
        <f>Controles!$C$2</f>
        <v>7</v>
      </c>
      <c r="C248" s="75" t="s">
        <v>5391</v>
      </c>
      <c r="D248" s="76"/>
      <c r="E248" s="76"/>
      <c r="F248" s="77"/>
      <c r="G248" s="77"/>
      <c r="H248" s="78">
        <f t="shared" si="41"/>
        <v>0</v>
      </c>
      <c r="I248" s="77"/>
      <c r="J248" s="77"/>
      <c r="K248" s="77"/>
      <c r="L248" s="77"/>
      <c r="M248" s="77"/>
      <c r="N248" s="75">
        <f t="shared" si="42"/>
        <v>0</v>
      </c>
      <c r="O248" s="75">
        <f t="shared" si="43"/>
        <v>0</v>
      </c>
      <c r="P248" s="75">
        <f t="shared" si="44"/>
        <v>0</v>
      </c>
      <c r="Q248" s="75">
        <f t="shared" si="45"/>
        <v>0</v>
      </c>
      <c r="R248" s="75">
        <f t="shared" si="46"/>
        <v>0</v>
      </c>
      <c r="S248" s="75">
        <f t="shared" si="47"/>
        <v>0</v>
      </c>
      <c r="T248" s="75">
        <f t="shared" si="48"/>
        <v>0</v>
      </c>
      <c r="U248" s="75">
        <f t="shared" si="49"/>
        <v>0</v>
      </c>
      <c r="V248" s="61">
        <f t="shared" si="53"/>
        <v>0</v>
      </c>
      <c r="W248" s="75" t="str">
        <f t="shared" si="50"/>
        <v>NÃO</v>
      </c>
      <c r="AC248" s="49">
        <f t="shared" si="51"/>
        <v>0</v>
      </c>
      <c r="AD248" s="50" t="s">
        <v>41</v>
      </c>
      <c r="AE248" s="50" t="s">
        <v>1116</v>
      </c>
      <c r="AF248" s="50">
        <v>2903706</v>
      </c>
      <c r="AG248" s="51"/>
      <c r="AH248" s="51"/>
      <c r="AI248" s="50">
        <f t="shared" si="52"/>
        <v>0</v>
      </c>
    </row>
    <row r="249" spans="1:35" ht="18.75" customHeight="1">
      <c r="A249" s="74" t="str">
        <f>Controles!$B$2</f>
        <v>ES</v>
      </c>
      <c r="B249" s="74">
        <f>Controles!$C$2</f>
        <v>7</v>
      </c>
      <c r="C249" s="75" t="s">
        <v>5391</v>
      </c>
      <c r="D249" s="76"/>
      <c r="E249" s="76"/>
      <c r="F249" s="77"/>
      <c r="G249" s="77"/>
      <c r="H249" s="78">
        <f t="shared" si="41"/>
        <v>0</v>
      </c>
      <c r="I249" s="77"/>
      <c r="J249" s="77"/>
      <c r="K249" s="77"/>
      <c r="L249" s="77"/>
      <c r="M249" s="77"/>
      <c r="N249" s="75">
        <f t="shared" si="42"/>
        <v>0</v>
      </c>
      <c r="O249" s="75">
        <f t="shared" si="43"/>
        <v>0</v>
      </c>
      <c r="P249" s="75">
        <f t="shared" si="44"/>
        <v>0</v>
      </c>
      <c r="Q249" s="75">
        <f t="shared" si="45"/>
        <v>0</v>
      </c>
      <c r="R249" s="75">
        <f t="shared" si="46"/>
        <v>0</v>
      </c>
      <c r="S249" s="75">
        <f t="shared" si="47"/>
        <v>0</v>
      </c>
      <c r="T249" s="75">
        <f t="shared" si="48"/>
        <v>0</v>
      </c>
      <c r="U249" s="75">
        <f t="shared" si="49"/>
        <v>0</v>
      </c>
      <c r="V249" s="61">
        <f t="shared" si="53"/>
        <v>0</v>
      </c>
      <c r="W249" s="75" t="str">
        <f t="shared" si="50"/>
        <v>NÃO</v>
      </c>
      <c r="AC249" s="49">
        <f t="shared" si="51"/>
        <v>0</v>
      </c>
      <c r="AD249" s="50" t="s">
        <v>41</v>
      </c>
      <c r="AE249" s="50" t="s">
        <v>1139</v>
      </c>
      <c r="AF249" s="50">
        <v>2903805</v>
      </c>
      <c r="AG249" s="51"/>
      <c r="AH249" s="51"/>
      <c r="AI249" s="50">
        <f t="shared" si="52"/>
        <v>0</v>
      </c>
    </row>
    <row r="250" spans="1:35" ht="18.75" customHeight="1">
      <c r="A250" s="74" t="str">
        <f>Controles!$B$2</f>
        <v>ES</v>
      </c>
      <c r="B250" s="74">
        <f>Controles!$C$2</f>
        <v>7</v>
      </c>
      <c r="C250" s="75" t="s">
        <v>5391</v>
      </c>
      <c r="D250" s="76"/>
      <c r="E250" s="76"/>
      <c r="F250" s="77"/>
      <c r="G250" s="77"/>
      <c r="H250" s="78">
        <f t="shared" si="41"/>
        <v>0</v>
      </c>
      <c r="I250" s="77"/>
      <c r="J250" s="77"/>
      <c r="K250" s="77"/>
      <c r="L250" s="77"/>
      <c r="M250" s="77"/>
      <c r="N250" s="75">
        <f t="shared" si="42"/>
        <v>0</v>
      </c>
      <c r="O250" s="75">
        <f t="shared" si="43"/>
        <v>0</v>
      </c>
      <c r="P250" s="75">
        <f t="shared" si="44"/>
        <v>0</v>
      </c>
      <c r="Q250" s="75">
        <f t="shared" si="45"/>
        <v>0</v>
      </c>
      <c r="R250" s="75">
        <f t="shared" si="46"/>
        <v>0</v>
      </c>
      <c r="S250" s="75">
        <f t="shared" si="47"/>
        <v>0</v>
      </c>
      <c r="T250" s="75">
        <f t="shared" si="48"/>
        <v>0</v>
      </c>
      <c r="U250" s="75">
        <f t="shared" si="49"/>
        <v>0</v>
      </c>
      <c r="V250" s="61">
        <f t="shared" si="53"/>
        <v>0</v>
      </c>
      <c r="W250" s="75" t="str">
        <f t="shared" si="50"/>
        <v>NÃO</v>
      </c>
      <c r="AC250" s="49">
        <f t="shared" si="51"/>
        <v>0</v>
      </c>
      <c r="AD250" s="50" t="s">
        <v>41</v>
      </c>
      <c r="AE250" s="50" t="s">
        <v>1162</v>
      </c>
      <c r="AF250" s="50">
        <v>2903904</v>
      </c>
      <c r="AG250" s="51"/>
      <c r="AH250" s="51"/>
      <c r="AI250" s="50">
        <f t="shared" si="52"/>
        <v>0</v>
      </c>
    </row>
    <row r="251" spans="1:35" ht="18.75" customHeight="1">
      <c r="A251" s="74" t="str">
        <f>Controles!$B$2</f>
        <v>ES</v>
      </c>
      <c r="B251" s="74">
        <f>Controles!$C$2</f>
        <v>7</v>
      </c>
      <c r="C251" s="75" t="s">
        <v>5391</v>
      </c>
      <c r="D251" s="76"/>
      <c r="E251" s="76"/>
      <c r="F251" s="77"/>
      <c r="G251" s="77"/>
      <c r="H251" s="78">
        <f t="shared" si="41"/>
        <v>0</v>
      </c>
      <c r="I251" s="77"/>
      <c r="J251" s="77"/>
      <c r="K251" s="77"/>
      <c r="L251" s="77"/>
      <c r="M251" s="77"/>
      <c r="N251" s="75">
        <f t="shared" si="42"/>
        <v>0</v>
      </c>
      <c r="O251" s="75">
        <f t="shared" si="43"/>
        <v>0</v>
      </c>
      <c r="P251" s="75">
        <f t="shared" si="44"/>
        <v>0</v>
      </c>
      <c r="Q251" s="75">
        <f t="shared" si="45"/>
        <v>0</v>
      </c>
      <c r="R251" s="75">
        <f t="shared" si="46"/>
        <v>0</v>
      </c>
      <c r="S251" s="75">
        <f t="shared" si="47"/>
        <v>0</v>
      </c>
      <c r="T251" s="75">
        <f t="shared" si="48"/>
        <v>0</v>
      </c>
      <c r="U251" s="75">
        <f t="shared" si="49"/>
        <v>0</v>
      </c>
      <c r="V251" s="61">
        <f t="shared" si="53"/>
        <v>0</v>
      </c>
      <c r="W251" s="75" t="str">
        <f t="shared" si="50"/>
        <v>NÃO</v>
      </c>
      <c r="AC251" s="49">
        <f t="shared" si="51"/>
        <v>0</v>
      </c>
      <c r="AD251" s="50" t="s">
        <v>41</v>
      </c>
      <c r="AE251" s="50" t="s">
        <v>1185</v>
      </c>
      <c r="AF251" s="50">
        <v>2903953</v>
      </c>
      <c r="AG251" s="51"/>
      <c r="AH251" s="51"/>
      <c r="AI251" s="50">
        <f t="shared" si="52"/>
        <v>0</v>
      </c>
    </row>
    <row r="252" spans="1:35" ht="18.75" customHeight="1">
      <c r="A252" s="74" t="str">
        <f>Controles!$B$2</f>
        <v>ES</v>
      </c>
      <c r="B252" s="74">
        <f>Controles!$C$2</f>
        <v>7</v>
      </c>
      <c r="C252" s="75" t="s">
        <v>5391</v>
      </c>
      <c r="D252" s="76"/>
      <c r="E252" s="76"/>
      <c r="F252" s="77"/>
      <c r="G252" s="77"/>
      <c r="H252" s="78">
        <f t="shared" si="41"/>
        <v>0</v>
      </c>
      <c r="I252" s="77"/>
      <c r="J252" s="77"/>
      <c r="K252" s="77"/>
      <c r="L252" s="77"/>
      <c r="M252" s="77"/>
      <c r="N252" s="75">
        <f t="shared" si="42"/>
        <v>0</v>
      </c>
      <c r="O252" s="75">
        <f t="shared" si="43"/>
        <v>0</v>
      </c>
      <c r="P252" s="75">
        <f t="shared" si="44"/>
        <v>0</v>
      </c>
      <c r="Q252" s="75">
        <f t="shared" si="45"/>
        <v>0</v>
      </c>
      <c r="R252" s="75">
        <f t="shared" si="46"/>
        <v>0</v>
      </c>
      <c r="S252" s="75">
        <f t="shared" si="47"/>
        <v>0</v>
      </c>
      <c r="T252" s="75">
        <f t="shared" si="48"/>
        <v>0</v>
      </c>
      <c r="U252" s="75">
        <f t="shared" si="49"/>
        <v>0</v>
      </c>
      <c r="V252" s="61">
        <f t="shared" si="53"/>
        <v>0</v>
      </c>
      <c r="W252" s="75" t="str">
        <f t="shared" si="50"/>
        <v>NÃO</v>
      </c>
      <c r="AC252" s="49">
        <f t="shared" si="51"/>
        <v>0</v>
      </c>
      <c r="AD252" s="50" t="s">
        <v>41</v>
      </c>
      <c r="AE252" s="50" t="s">
        <v>1207</v>
      </c>
      <c r="AF252" s="50">
        <v>2904001</v>
      </c>
      <c r="AG252" s="51"/>
      <c r="AH252" s="51"/>
      <c r="AI252" s="50">
        <f t="shared" si="52"/>
        <v>0</v>
      </c>
    </row>
    <row r="253" spans="1:35" ht="18.75" customHeight="1">
      <c r="A253" s="74" t="str">
        <f>Controles!$B$2</f>
        <v>ES</v>
      </c>
      <c r="B253" s="74">
        <f>Controles!$C$2</f>
        <v>7</v>
      </c>
      <c r="C253" s="75" t="s">
        <v>5391</v>
      </c>
      <c r="D253" s="76"/>
      <c r="E253" s="76"/>
      <c r="F253" s="77"/>
      <c r="G253" s="77"/>
      <c r="H253" s="78">
        <f t="shared" si="41"/>
        <v>0</v>
      </c>
      <c r="I253" s="77"/>
      <c r="J253" s="77"/>
      <c r="K253" s="77"/>
      <c r="L253" s="77"/>
      <c r="M253" s="77"/>
      <c r="N253" s="75">
        <f t="shared" si="42"/>
        <v>0</v>
      </c>
      <c r="O253" s="75">
        <f t="shared" si="43"/>
        <v>0</v>
      </c>
      <c r="P253" s="75">
        <f t="shared" si="44"/>
        <v>0</v>
      </c>
      <c r="Q253" s="75">
        <f t="shared" si="45"/>
        <v>0</v>
      </c>
      <c r="R253" s="75">
        <f t="shared" si="46"/>
        <v>0</v>
      </c>
      <c r="S253" s="75">
        <f t="shared" si="47"/>
        <v>0</v>
      </c>
      <c r="T253" s="75">
        <f t="shared" si="48"/>
        <v>0</v>
      </c>
      <c r="U253" s="75">
        <f t="shared" si="49"/>
        <v>0</v>
      </c>
      <c r="V253" s="61">
        <f t="shared" si="53"/>
        <v>0</v>
      </c>
      <c r="W253" s="75" t="str">
        <f t="shared" si="50"/>
        <v>NÃO</v>
      </c>
      <c r="AC253" s="49">
        <f t="shared" si="51"/>
        <v>0</v>
      </c>
      <c r="AD253" s="50" t="s">
        <v>41</v>
      </c>
      <c r="AE253" s="50" t="s">
        <v>479</v>
      </c>
      <c r="AF253" s="50">
        <v>2904050</v>
      </c>
      <c r="AG253" s="51"/>
      <c r="AH253" s="51"/>
      <c r="AI253" s="50">
        <f t="shared" si="52"/>
        <v>0</v>
      </c>
    </row>
    <row r="254" spans="1:35" ht="18.75" customHeight="1">
      <c r="A254" s="74" t="str">
        <f>Controles!$B$2</f>
        <v>ES</v>
      </c>
      <c r="B254" s="74">
        <f>Controles!$C$2</f>
        <v>7</v>
      </c>
      <c r="C254" s="75" t="s">
        <v>5391</v>
      </c>
      <c r="D254" s="76"/>
      <c r="E254" s="76"/>
      <c r="F254" s="77"/>
      <c r="G254" s="77"/>
      <c r="H254" s="78">
        <f t="shared" si="41"/>
        <v>0</v>
      </c>
      <c r="I254" s="77"/>
      <c r="J254" s="77"/>
      <c r="K254" s="77"/>
      <c r="L254" s="77"/>
      <c r="M254" s="77"/>
      <c r="N254" s="75">
        <f t="shared" si="42"/>
        <v>0</v>
      </c>
      <c r="O254" s="75">
        <f t="shared" si="43"/>
        <v>0</v>
      </c>
      <c r="P254" s="75">
        <f t="shared" si="44"/>
        <v>0</v>
      </c>
      <c r="Q254" s="75">
        <f t="shared" si="45"/>
        <v>0</v>
      </c>
      <c r="R254" s="75">
        <f t="shared" si="46"/>
        <v>0</v>
      </c>
      <c r="S254" s="75">
        <f t="shared" si="47"/>
        <v>0</v>
      </c>
      <c r="T254" s="75">
        <f t="shared" si="48"/>
        <v>0</v>
      </c>
      <c r="U254" s="75">
        <f t="shared" si="49"/>
        <v>0</v>
      </c>
      <c r="V254" s="61">
        <f t="shared" si="53"/>
        <v>0</v>
      </c>
      <c r="W254" s="75" t="str">
        <f t="shared" si="50"/>
        <v>NÃO</v>
      </c>
      <c r="AC254" s="49">
        <f t="shared" si="51"/>
        <v>0</v>
      </c>
      <c r="AD254" s="50" t="s">
        <v>41</v>
      </c>
      <c r="AE254" s="50" t="s">
        <v>1251</v>
      </c>
      <c r="AF254" s="50">
        <v>2904100</v>
      </c>
      <c r="AG254" s="51"/>
      <c r="AH254" s="51"/>
      <c r="AI254" s="50">
        <f t="shared" si="52"/>
        <v>0</v>
      </c>
    </row>
    <row r="255" spans="1:35" ht="18.75" customHeight="1">
      <c r="A255" s="74" t="str">
        <f>Controles!$B$2</f>
        <v>ES</v>
      </c>
      <c r="B255" s="74">
        <f>Controles!$C$2</f>
        <v>7</v>
      </c>
      <c r="C255" s="75" t="s">
        <v>5391</v>
      </c>
      <c r="D255" s="76"/>
      <c r="E255" s="76"/>
      <c r="F255" s="77"/>
      <c r="G255" s="77"/>
      <c r="H255" s="78">
        <f t="shared" si="41"/>
        <v>0</v>
      </c>
      <c r="I255" s="77"/>
      <c r="J255" s="77"/>
      <c r="K255" s="77"/>
      <c r="L255" s="77"/>
      <c r="M255" s="77"/>
      <c r="N255" s="75">
        <f t="shared" si="42"/>
        <v>0</v>
      </c>
      <c r="O255" s="75">
        <f t="shared" si="43"/>
        <v>0</v>
      </c>
      <c r="P255" s="75">
        <f t="shared" si="44"/>
        <v>0</v>
      </c>
      <c r="Q255" s="75">
        <f t="shared" si="45"/>
        <v>0</v>
      </c>
      <c r="R255" s="75">
        <f t="shared" si="46"/>
        <v>0</v>
      </c>
      <c r="S255" s="75">
        <f t="shared" si="47"/>
        <v>0</v>
      </c>
      <c r="T255" s="75">
        <f t="shared" si="48"/>
        <v>0</v>
      </c>
      <c r="U255" s="75">
        <f t="shared" si="49"/>
        <v>0</v>
      </c>
      <c r="V255" s="61">
        <f t="shared" si="53"/>
        <v>0</v>
      </c>
      <c r="W255" s="75" t="str">
        <f t="shared" si="50"/>
        <v>NÃO</v>
      </c>
      <c r="AC255" s="49">
        <f t="shared" si="51"/>
        <v>0</v>
      </c>
      <c r="AD255" s="50" t="s">
        <v>41</v>
      </c>
      <c r="AE255" s="50" t="s">
        <v>1274</v>
      </c>
      <c r="AF255" s="50">
        <v>2904209</v>
      </c>
      <c r="AG255" s="51"/>
      <c r="AH255" s="51"/>
      <c r="AI255" s="50">
        <f t="shared" si="52"/>
        <v>0</v>
      </c>
    </row>
    <row r="256" spans="1:35" ht="18.75" customHeight="1">
      <c r="A256" s="74" t="str">
        <f>Controles!$B$2</f>
        <v>ES</v>
      </c>
      <c r="B256" s="74">
        <f>Controles!$C$2</f>
        <v>7</v>
      </c>
      <c r="C256" s="75" t="s">
        <v>5391</v>
      </c>
      <c r="D256" s="76"/>
      <c r="E256" s="76"/>
      <c r="F256" s="77"/>
      <c r="G256" s="77"/>
      <c r="H256" s="78">
        <f t="shared" si="41"/>
        <v>0</v>
      </c>
      <c r="I256" s="77"/>
      <c r="J256" s="77"/>
      <c r="K256" s="77"/>
      <c r="L256" s="77"/>
      <c r="M256" s="77"/>
      <c r="N256" s="75">
        <f t="shared" si="42"/>
        <v>0</v>
      </c>
      <c r="O256" s="75">
        <f t="shared" si="43"/>
        <v>0</v>
      </c>
      <c r="P256" s="75">
        <f t="shared" si="44"/>
        <v>0</v>
      </c>
      <c r="Q256" s="75">
        <f t="shared" si="45"/>
        <v>0</v>
      </c>
      <c r="R256" s="75">
        <f t="shared" si="46"/>
        <v>0</v>
      </c>
      <c r="S256" s="75">
        <f t="shared" si="47"/>
        <v>0</v>
      </c>
      <c r="T256" s="75">
        <f t="shared" si="48"/>
        <v>0</v>
      </c>
      <c r="U256" s="75">
        <f t="shared" si="49"/>
        <v>0</v>
      </c>
      <c r="V256" s="61">
        <f t="shared" si="53"/>
        <v>0</v>
      </c>
      <c r="W256" s="75" t="str">
        <f t="shared" si="50"/>
        <v>NÃO</v>
      </c>
      <c r="AC256" s="49">
        <f t="shared" si="51"/>
        <v>0</v>
      </c>
      <c r="AD256" s="50" t="s">
        <v>41</v>
      </c>
      <c r="AE256" s="50" t="s">
        <v>1295</v>
      </c>
      <c r="AF256" s="50">
        <v>2904308</v>
      </c>
      <c r="AG256" s="51"/>
      <c r="AH256" s="51"/>
      <c r="AI256" s="50">
        <f t="shared" si="52"/>
        <v>0</v>
      </c>
    </row>
    <row r="257" spans="1:35" ht="18.75" customHeight="1">
      <c r="A257" s="74" t="str">
        <f>Controles!$B$2</f>
        <v>ES</v>
      </c>
      <c r="B257" s="74">
        <f>Controles!$C$2</f>
        <v>7</v>
      </c>
      <c r="C257" s="75" t="s">
        <v>5391</v>
      </c>
      <c r="D257" s="76"/>
      <c r="E257" s="76"/>
      <c r="F257" s="77"/>
      <c r="G257" s="77"/>
      <c r="H257" s="78">
        <f t="shared" si="41"/>
        <v>0</v>
      </c>
      <c r="I257" s="77"/>
      <c r="J257" s="77"/>
      <c r="K257" s="77"/>
      <c r="L257" s="77"/>
      <c r="M257" s="77"/>
      <c r="N257" s="75">
        <f t="shared" si="42"/>
        <v>0</v>
      </c>
      <c r="O257" s="75">
        <f t="shared" si="43"/>
        <v>0</v>
      </c>
      <c r="P257" s="75">
        <f t="shared" si="44"/>
        <v>0</v>
      </c>
      <c r="Q257" s="75">
        <f t="shared" si="45"/>
        <v>0</v>
      </c>
      <c r="R257" s="75">
        <f t="shared" si="46"/>
        <v>0</v>
      </c>
      <c r="S257" s="75">
        <f t="shared" si="47"/>
        <v>0</v>
      </c>
      <c r="T257" s="75">
        <f t="shared" si="48"/>
        <v>0</v>
      </c>
      <c r="U257" s="75">
        <f t="shared" si="49"/>
        <v>0</v>
      </c>
      <c r="V257" s="61">
        <f t="shared" si="53"/>
        <v>0</v>
      </c>
      <c r="W257" s="75" t="str">
        <f t="shared" si="50"/>
        <v>NÃO</v>
      </c>
      <c r="AC257" s="49">
        <f t="shared" si="51"/>
        <v>0</v>
      </c>
      <c r="AD257" s="50" t="s">
        <v>41</v>
      </c>
      <c r="AE257" s="50" t="s">
        <v>1317</v>
      </c>
      <c r="AF257" s="50">
        <v>2904407</v>
      </c>
      <c r="AG257" s="51"/>
      <c r="AH257" s="51"/>
      <c r="AI257" s="50">
        <f t="shared" si="52"/>
        <v>0</v>
      </c>
    </row>
    <row r="258" spans="1:35" ht="18.75" customHeight="1">
      <c r="A258" s="74" t="str">
        <f>Controles!$B$2</f>
        <v>ES</v>
      </c>
      <c r="B258" s="74">
        <f>Controles!$C$2</f>
        <v>7</v>
      </c>
      <c r="C258" s="75" t="s">
        <v>5391</v>
      </c>
      <c r="D258" s="76"/>
      <c r="E258" s="76"/>
      <c r="F258" s="77"/>
      <c r="G258" s="77"/>
      <c r="H258" s="78">
        <f t="shared" si="41"/>
        <v>0</v>
      </c>
      <c r="I258" s="77"/>
      <c r="J258" s="77"/>
      <c r="K258" s="77"/>
      <c r="L258" s="77"/>
      <c r="M258" s="77"/>
      <c r="N258" s="75">
        <f t="shared" si="42"/>
        <v>0</v>
      </c>
      <c r="O258" s="75">
        <f t="shared" si="43"/>
        <v>0</v>
      </c>
      <c r="P258" s="75">
        <f t="shared" si="44"/>
        <v>0</v>
      </c>
      <c r="Q258" s="75">
        <f t="shared" si="45"/>
        <v>0</v>
      </c>
      <c r="R258" s="75">
        <f t="shared" si="46"/>
        <v>0</v>
      </c>
      <c r="S258" s="75">
        <f t="shared" si="47"/>
        <v>0</v>
      </c>
      <c r="T258" s="75">
        <f t="shared" si="48"/>
        <v>0</v>
      </c>
      <c r="U258" s="75">
        <f t="shared" si="49"/>
        <v>0</v>
      </c>
      <c r="V258" s="61">
        <f t="shared" si="53"/>
        <v>0</v>
      </c>
      <c r="W258" s="75" t="str">
        <f t="shared" si="50"/>
        <v>NÃO</v>
      </c>
      <c r="AC258" s="49">
        <f t="shared" si="51"/>
        <v>0</v>
      </c>
      <c r="AD258" s="50" t="s">
        <v>41</v>
      </c>
      <c r="AE258" s="50" t="s">
        <v>1339</v>
      </c>
      <c r="AF258" s="50">
        <v>2904506</v>
      </c>
      <c r="AG258" s="51"/>
      <c r="AH258" s="51"/>
      <c r="AI258" s="50">
        <f t="shared" si="52"/>
        <v>0</v>
      </c>
    </row>
    <row r="259" spans="1:35" ht="18.75" customHeight="1">
      <c r="A259" s="74" t="str">
        <f>Controles!$B$2</f>
        <v>ES</v>
      </c>
      <c r="B259" s="74">
        <f>Controles!$C$2</f>
        <v>7</v>
      </c>
      <c r="C259" s="75" t="s">
        <v>5391</v>
      </c>
      <c r="D259" s="76"/>
      <c r="E259" s="76"/>
      <c r="F259" s="77"/>
      <c r="G259" s="77"/>
      <c r="H259" s="78">
        <f t="shared" ref="H259:H300" si="54">SUM(F259:G259)</f>
        <v>0</v>
      </c>
      <c r="I259" s="77"/>
      <c r="J259" s="77"/>
      <c r="K259" s="77"/>
      <c r="L259" s="77"/>
      <c r="M259" s="77"/>
      <c r="N259" s="75">
        <f t="shared" ref="N259:N300" si="55">IF((F259&gt;J259),"ERRO",0)</f>
        <v>0</v>
      </c>
      <c r="O259" s="75">
        <f t="shared" ref="O259:O300" si="56">IF(AND(J259&gt;0,F259+G259=0),"VERIFICAR",0)</f>
        <v>0</v>
      </c>
      <c r="P259" s="75">
        <f t="shared" ref="P259:P300" si="57">IF(AND(F259&gt;0,J259&gt;I259),"ERRO",0)</f>
        <v>0</v>
      </c>
      <c r="Q259" s="75">
        <f t="shared" ref="Q259:Q300" si="58">IF(AND(H259=0,K259&gt;J259),"ERRO",0)</f>
        <v>0</v>
      </c>
      <c r="R259" s="75">
        <f t="shared" ref="R259:R300" si="59">IF(K259&gt;0, IF(H259= 0, "ERRO",0),0)</f>
        <v>0</v>
      </c>
      <c r="S259" s="75">
        <f t="shared" ref="S259:S300" si="60">IF(L259&gt;0, IF(F259= 0, IF(G259=0, "ERRO",0),0),0)</f>
        <v>0</v>
      </c>
      <c r="T259" s="75">
        <f t="shared" ref="T259:T300" si="61">IF(M259&gt;0, IF(F259= 0, IF(G259=0, "ERRO",0),0),0)</f>
        <v>0</v>
      </c>
      <c r="U259" s="75">
        <f t="shared" ref="U259:U300" si="62">IF(M259+L259+K259&gt;I259,IF(G259=0,"ERRO",0),0)</f>
        <v>0</v>
      </c>
      <c r="V259" s="61">
        <f t="shared" si="53"/>
        <v>0</v>
      </c>
      <c r="W259" s="75" t="str">
        <f t="shared" ref="W259:W300" si="63">IF(AND(N259=0,P259=0,Q259=0,T259=0,U259=0,S259=0,R259=0), "NÃO", "SIM")</f>
        <v>NÃO</v>
      </c>
      <c r="AC259" s="49">
        <f t="shared" ref="AC259:AC300" si="64">IF(W259="NÃO",0,1)</f>
        <v>0</v>
      </c>
      <c r="AD259" s="50" t="s">
        <v>41</v>
      </c>
      <c r="AE259" s="50" t="s">
        <v>1360</v>
      </c>
      <c r="AF259" s="50">
        <v>2904605</v>
      </c>
      <c r="AG259" s="51"/>
      <c r="AH259" s="51"/>
      <c r="AI259" s="50">
        <f t="shared" ref="AI259:AI300" si="65">IF(SUM(F259,J259:M259)&gt;0,1,0)</f>
        <v>0</v>
      </c>
    </row>
    <row r="260" spans="1:35" ht="18.75" customHeight="1">
      <c r="A260" s="74" t="str">
        <f>Controles!$B$2</f>
        <v>ES</v>
      </c>
      <c r="B260" s="74">
        <f>Controles!$C$2</f>
        <v>7</v>
      </c>
      <c r="C260" s="75" t="s">
        <v>5391</v>
      </c>
      <c r="D260" s="76"/>
      <c r="E260" s="76"/>
      <c r="F260" s="77"/>
      <c r="G260" s="77"/>
      <c r="H260" s="78">
        <f t="shared" si="54"/>
        <v>0</v>
      </c>
      <c r="I260" s="77"/>
      <c r="J260" s="77"/>
      <c r="K260" s="77"/>
      <c r="L260" s="77"/>
      <c r="M260" s="77"/>
      <c r="N260" s="75">
        <f t="shared" si="55"/>
        <v>0</v>
      </c>
      <c r="O260" s="75">
        <f t="shared" si="56"/>
        <v>0</v>
      </c>
      <c r="P260" s="75">
        <f t="shared" si="57"/>
        <v>0</v>
      </c>
      <c r="Q260" s="75">
        <f t="shared" si="58"/>
        <v>0</v>
      </c>
      <c r="R260" s="75">
        <f t="shared" si="59"/>
        <v>0</v>
      </c>
      <c r="S260" s="75">
        <f t="shared" si="60"/>
        <v>0</v>
      </c>
      <c r="T260" s="75">
        <f t="shared" si="61"/>
        <v>0</v>
      </c>
      <c r="U260" s="75">
        <f t="shared" si="62"/>
        <v>0</v>
      </c>
      <c r="V260" s="61">
        <f t="shared" ref="V260:V300" si="66">IF(AND(F260=0,I260&gt;0),"VERIFICAR",0)</f>
        <v>0</v>
      </c>
      <c r="W260" s="75" t="str">
        <f t="shared" si="63"/>
        <v>NÃO</v>
      </c>
      <c r="AC260" s="49">
        <f t="shared" si="64"/>
        <v>0</v>
      </c>
      <c r="AD260" s="50" t="s">
        <v>41</v>
      </c>
      <c r="AE260" s="50" t="s">
        <v>1382</v>
      </c>
      <c r="AF260" s="50">
        <v>2904704</v>
      </c>
      <c r="AG260" s="51"/>
      <c r="AH260" s="51"/>
      <c r="AI260" s="50">
        <f t="shared" si="65"/>
        <v>0</v>
      </c>
    </row>
    <row r="261" spans="1:35" ht="18.75" customHeight="1">
      <c r="A261" s="74" t="str">
        <f>Controles!$B$2</f>
        <v>ES</v>
      </c>
      <c r="B261" s="74">
        <f>Controles!$C$2</f>
        <v>7</v>
      </c>
      <c r="C261" s="75" t="s">
        <v>5391</v>
      </c>
      <c r="D261" s="76"/>
      <c r="E261" s="76"/>
      <c r="F261" s="77"/>
      <c r="G261" s="77"/>
      <c r="H261" s="78">
        <f t="shared" si="54"/>
        <v>0</v>
      </c>
      <c r="I261" s="77"/>
      <c r="J261" s="77"/>
      <c r="K261" s="77"/>
      <c r="L261" s="77"/>
      <c r="M261" s="77"/>
      <c r="N261" s="75">
        <f t="shared" si="55"/>
        <v>0</v>
      </c>
      <c r="O261" s="75">
        <f t="shared" si="56"/>
        <v>0</v>
      </c>
      <c r="P261" s="75">
        <f t="shared" si="57"/>
        <v>0</v>
      </c>
      <c r="Q261" s="75">
        <f t="shared" si="58"/>
        <v>0</v>
      </c>
      <c r="R261" s="75">
        <f t="shared" si="59"/>
        <v>0</v>
      </c>
      <c r="S261" s="75">
        <f t="shared" si="60"/>
        <v>0</v>
      </c>
      <c r="T261" s="75">
        <f t="shared" si="61"/>
        <v>0</v>
      </c>
      <c r="U261" s="75">
        <f t="shared" si="62"/>
        <v>0</v>
      </c>
      <c r="V261" s="61">
        <f t="shared" si="66"/>
        <v>0</v>
      </c>
      <c r="W261" s="75" t="str">
        <f t="shared" si="63"/>
        <v>NÃO</v>
      </c>
      <c r="AC261" s="49">
        <f t="shared" si="64"/>
        <v>0</v>
      </c>
      <c r="AD261" s="50" t="s">
        <v>41</v>
      </c>
      <c r="AE261" s="50" t="s">
        <v>1404</v>
      </c>
      <c r="AF261" s="50">
        <v>2904753</v>
      </c>
      <c r="AG261" s="51"/>
      <c r="AH261" s="51"/>
      <c r="AI261" s="50">
        <f t="shared" si="65"/>
        <v>0</v>
      </c>
    </row>
    <row r="262" spans="1:35" ht="18.75" customHeight="1">
      <c r="A262" s="74" t="str">
        <f>Controles!$B$2</f>
        <v>ES</v>
      </c>
      <c r="B262" s="74">
        <f>Controles!$C$2</f>
        <v>7</v>
      </c>
      <c r="C262" s="75" t="s">
        <v>5391</v>
      </c>
      <c r="D262" s="76"/>
      <c r="E262" s="76"/>
      <c r="F262" s="77"/>
      <c r="G262" s="77"/>
      <c r="H262" s="78">
        <f t="shared" si="54"/>
        <v>0</v>
      </c>
      <c r="I262" s="77"/>
      <c r="J262" s="77"/>
      <c r="K262" s="77"/>
      <c r="L262" s="77"/>
      <c r="M262" s="77"/>
      <c r="N262" s="75">
        <f t="shared" si="55"/>
        <v>0</v>
      </c>
      <c r="O262" s="75">
        <f t="shared" si="56"/>
        <v>0</v>
      </c>
      <c r="P262" s="75">
        <f t="shared" si="57"/>
        <v>0</v>
      </c>
      <c r="Q262" s="75">
        <f t="shared" si="58"/>
        <v>0</v>
      </c>
      <c r="R262" s="75">
        <f t="shared" si="59"/>
        <v>0</v>
      </c>
      <c r="S262" s="75">
        <f t="shared" si="60"/>
        <v>0</v>
      </c>
      <c r="T262" s="75">
        <f t="shared" si="61"/>
        <v>0</v>
      </c>
      <c r="U262" s="75">
        <f t="shared" si="62"/>
        <v>0</v>
      </c>
      <c r="V262" s="61">
        <f t="shared" si="66"/>
        <v>0</v>
      </c>
      <c r="W262" s="75" t="str">
        <f t="shared" si="63"/>
        <v>NÃO</v>
      </c>
      <c r="AC262" s="49">
        <f t="shared" si="64"/>
        <v>0</v>
      </c>
      <c r="AD262" s="50" t="s">
        <v>41</v>
      </c>
      <c r="AE262" s="50" t="s">
        <v>1426</v>
      </c>
      <c r="AF262" s="50">
        <v>2904803</v>
      </c>
      <c r="AG262" s="51"/>
      <c r="AH262" s="51"/>
      <c r="AI262" s="50">
        <f t="shared" si="65"/>
        <v>0</v>
      </c>
    </row>
    <row r="263" spans="1:35" ht="18.75" customHeight="1">
      <c r="A263" s="74" t="str">
        <f>Controles!$B$2</f>
        <v>ES</v>
      </c>
      <c r="B263" s="74">
        <f>Controles!$C$2</f>
        <v>7</v>
      </c>
      <c r="C263" s="75" t="s">
        <v>5391</v>
      </c>
      <c r="D263" s="76"/>
      <c r="E263" s="76"/>
      <c r="F263" s="77"/>
      <c r="G263" s="77"/>
      <c r="H263" s="78">
        <f t="shared" si="54"/>
        <v>0</v>
      </c>
      <c r="I263" s="77"/>
      <c r="J263" s="77"/>
      <c r="K263" s="77"/>
      <c r="L263" s="77"/>
      <c r="M263" s="77"/>
      <c r="N263" s="75">
        <f t="shared" si="55"/>
        <v>0</v>
      </c>
      <c r="O263" s="75">
        <f t="shared" si="56"/>
        <v>0</v>
      </c>
      <c r="P263" s="75">
        <f t="shared" si="57"/>
        <v>0</v>
      </c>
      <c r="Q263" s="75">
        <f t="shared" si="58"/>
        <v>0</v>
      </c>
      <c r="R263" s="75">
        <f t="shared" si="59"/>
        <v>0</v>
      </c>
      <c r="S263" s="75">
        <f t="shared" si="60"/>
        <v>0</v>
      </c>
      <c r="T263" s="75">
        <f t="shared" si="61"/>
        <v>0</v>
      </c>
      <c r="U263" s="75">
        <f t="shared" si="62"/>
        <v>0</v>
      </c>
      <c r="V263" s="61">
        <f t="shared" si="66"/>
        <v>0</v>
      </c>
      <c r="W263" s="75" t="str">
        <f t="shared" si="63"/>
        <v>NÃO</v>
      </c>
      <c r="AC263" s="49">
        <f t="shared" si="64"/>
        <v>0</v>
      </c>
      <c r="AD263" s="50" t="s">
        <v>41</v>
      </c>
      <c r="AE263" s="50" t="s">
        <v>1447</v>
      </c>
      <c r="AF263" s="50">
        <v>2904852</v>
      </c>
      <c r="AG263" s="51"/>
      <c r="AH263" s="51"/>
      <c r="AI263" s="50">
        <f t="shared" si="65"/>
        <v>0</v>
      </c>
    </row>
    <row r="264" spans="1:35" ht="18.75" customHeight="1">
      <c r="A264" s="74" t="str">
        <f>Controles!$B$2</f>
        <v>ES</v>
      </c>
      <c r="B264" s="74">
        <f>Controles!$C$2</f>
        <v>7</v>
      </c>
      <c r="C264" s="75" t="s">
        <v>5391</v>
      </c>
      <c r="D264" s="76"/>
      <c r="E264" s="76"/>
      <c r="F264" s="77"/>
      <c r="G264" s="77"/>
      <c r="H264" s="78">
        <f t="shared" si="54"/>
        <v>0</v>
      </c>
      <c r="I264" s="77"/>
      <c r="J264" s="77"/>
      <c r="K264" s="77"/>
      <c r="L264" s="77"/>
      <c r="M264" s="77"/>
      <c r="N264" s="75">
        <f t="shared" si="55"/>
        <v>0</v>
      </c>
      <c r="O264" s="75">
        <f t="shared" si="56"/>
        <v>0</v>
      </c>
      <c r="P264" s="75">
        <f t="shared" si="57"/>
        <v>0</v>
      </c>
      <c r="Q264" s="75">
        <f t="shared" si="58"/>
        <v>0</v>
      </c>
      <c r="R264" s="75">
        <f t="shared" si="59"/>
        <v>0</v>
      </c>
      <c r="S264" s="75">
        <f t="shared" si="60"/>
        <v>0</v>
      </c>
      <c r="T264" s="75">
        <f t="shared" si="61"/>
        <v>0</v>
      </c>
      <c r="U264" s="75">
        <f t="shared" si="62"/>
        <v>0</v>
      </c>
      <c r="V264" s="61">
        <f t="shared" si="66"/>
        <v>0</v>
      </c>
      <c r="W264" s="75" t="str">
        <f t="shared" si="63"/>
        <v>NÃO</v>
      </c>
      <c r="AC264" s="49">
        <f t="shared" si="64"/>
        <v>0</v>
      </c>
      <c r="AD264" s="50" t="s">
        <v>41</v>
      </c>
      <c r="AE264" s="50" t="s">
        <v>1467</v>
      </c>
      <c r="AF264" s="50">
        <v>2904902</v>
      </c>
      <c r="AG264" s="51"/>
      <c r="AH264" s="51"/>
      <c r="AI264" s="50">
        <f t="shared" si="65"/>
        <v>0</v>
      </c>
    </row>
    <row r="265" spans="1:35" ht="18.75" customHeight="1">
      <c r="A265" s="74" t="str">
        <f>Controles!$B$2</f>
        <v>ES</v>
      </c>
      <c r="B265" s="74">
        <f>Controles!$C$2</f>
        <v>7</v>
      </c>
      <c r="C265" s="75" t="s">
        <v>5391</v>
      </c>
      <c r="D265" s="76"/>
      <c r="E265" s="76"/>
      <c r="F265" s="77"/>
      <c r="G265" s="77"/>
      <c r="H265" s="78">
        <f t="shared" si="54"/>
        <v>0</v>
      </c>
      <c r="I265" s="77"/>
      <c r="J265" s="77"/>
      <c r="K265" s="77"/>
      <c r="L265" s="77"/>
      <c r="M265" s="77"/>
      <c r="N265" s="75">
        <f t="shared" si="55"/>
        <v>0</v>
      </c>
      <c r="O265" s="75">
        <f t="shared" si="56"/>
        <v>0</v>
      </c>
      <c r="P265" s="75">
        <f t="shared" si="57"/>
        <v>0</v>
      </c>
      <c r="Q265" s="75">
        <f t="shared" si="58"/>
        <v>0</v>
      </c>
      <c r="R265" s="75">
        <f t="shared" si="59"/>
        <v>0</v>
      </c>
      <c r="S265" s="75">
        <f t="shared" si="60"/>
        <v>0</v>
      </c>
      <c r="T265" s="75">
        <f t="shared" si="61"/>
        <v>0</v>
      </c>
      <c r="U265" s="75">
        <f t="shared" si="62"/>
        <v>0</v>
      </c>
      <c r="V265" s="61">
        <f t="shared" si="66"/>
        <v>0</v>
      </c>
      <c r="W265" s="75" t="str">
        <f t="shared" si="63"/>
        <v>NÃO</v>
      </c>
      <c r="AC265" s="49">
        <f t="shared" si="64"/>
        <v>0</v>
      </c>
      <c r="AD265" s="50" t="s">
        <v>41</v>
      </c>
      <c r="AE265" s="50" t="s">
        <v>1489</v>
      </c>
      <c r="AF265" s="50">
        <v>2905008</v>
      </c>
      <c r="AG265" s="51"/>
      <c r="AH265" s="51"/>
      <c r="AI265" s="50">
        <f t="shared" si="65"/>
        <v>0</v>
      </c>
    </row>
    <row r="266" spans="1:35" ht="18.75" customHeight="1">
      <c r="A266" s="74" t="str">
        <f>Controles!$B$2</f>
        <v>ES</v>
      </c>
      <c r="B266" s="74">
        <f>Controles!$C$2</f>
        <v>7</v>
      </c>
      <c r="C266" s="75" t="s">
        <v>5391</v>
      </c>
      <c r="D266" s="76"/>
      <c r="E266" s="76"/>
      <c r="F266" s="77"/>
      <c r="G266" s="77"/>
      <c r="H266" s="78">
        <f t="shared" si="54"/>
        <v>0</v>
      </c>
      <c r="I266" s="77"/>
      <c r="J266" s="77"/>
      <c r="K266" s="77"/>
      <c r="L266" s="77"/>
      <c r="M266" s="77"/>
      <c r="N266" s="75">
        <f t="shared" si="55"/>
        <v>0</v>
      </c>
      <c r="O266" s="75">
        <f t="shared" si="56"/>
        <v>0</v>
      </c>
      <c r="P266" s="75">
        <f t="shared" si="57"/>
        <v>0</v>
      </c>
      <c r="Q266" s="75">
        <f t="shared" si="58"/>
        <v>0</v>
      </c>
      <c r="R266" s="75">
        <f t="shared" si="59"/>
        <v>0</v>
      </c>
      <c r="S266" s="75">
        <f t="shared" si="60"/>
        <v>0</v>
      </c>
      <c r="T266" s="75">
        <f t="shared" si="61"/>
        <v>0</v>
      </c>
      <c r="U266" s="75">
        <f t="shared" si="62"/>
        <v>0</v>
      </c>
      <c r="V266" s="61">
        <f t="shared" si="66"/>
        <v>0</v>
      </c>
      <c r="W266" s="75" t="str">
        <f t="shared" si="63"/>
        <v>NÃO</v>
      </c>
      <c r="AC266" s="49">
        <f t="shared" si="64"/>
        <v>0</v>
      </c>
      <c r="AD266" s="50" t="s">
        <v>41</v>
      </c>
      <c r="AE266" s="50" t="s">
        <v>1509</v>
      </c>
      <c r="AF266" s="50">
        <v>2905107</v>
      </c>
      <c r="AG266" s="51"/>
      <c r="AH266" s="51"/>
      <c r="AI266" s="50">
        <f t="shared" si="65"/>
        <v>0</v>
      </c>
    </row>
    <row r="267" spans="1:35" ht="18.75" customHeight="1">
      <c r="A267" s="74" t="str">
        <f>Controles!$B$2</f>
        <v>ES</v>
      </c>
      <c r="B267" s="74">
        <f>Controles!$C$2</f>
        <v>7</v>
      </c>
      <c r="C267" s="75" t="s">
        <v>5391</v>
      </c>
      <c r="D267" s="76"/>
      <c r="E267" s="76"/>
      <c r="F267" s="77"/>
      <c r="G267" s="77"/>
      <c r="H267" s="78">
        <f t="shared" si="54"/>
        <v>0</v>
      </c>
      <c r="I267" s="77"/>
      <c r="J267" s="77"/>
      <c r="K267" s="77"/>
      <c r="L267" s="77"/>
      <c r="M267" s="77"/>
      <c r="N267" s="75">
        <f t="shared" si="55"/>
        <v>0</v>
      </c>
      <c r="O267" s="75">
        <f t="shared" si="56"/>
        <v>0</v>
      </c>
      <c r="P267" s="75">
        <f t="shared" si="57"/>
        <v>0</v>
      </c>
      <c r="Q267" s="75">
        <f t="shared" si="58"/>
        <v>0</v>
      </c>
      <c r="R267" s="75">
        <f t="shared" si="59"/>
        <v>0</v>
      </c>
      <c r="S267" s="75">
        <f t="shared" si="60"/>
        <v>0</v>
      </c>
      <c r="T267" s="75">
        <f t="shared" si="61"/>
        <v>0</v>
      </c>
      <c r="U267" s="75">
        <f t="shared" si="62"/>
        <v>0</v>
      </c>
      <c r="V267" s="61">
        <f t="shared" si="66"/>
        <v>0</v>
      </c>
      <c r="W267" s="75" t="str">
        <f t="shared" si="63"/>
        <v>NÃO</v>
      </c>
      <c r="AC267" s="49">
        <f t="shared" si="64"/>
        <v>0</v>
      </c>
      <c r="AD267" s="50" t="s">
        <v>41</v>
      </c>
      <c r="AE267" s="50" t="s">
        <v>1530</v>
      </c>
      <c r="AF267" s="50">
        <v>2905156</v>
      </c>
      <c r="AG267" s="51"/>
      <c r="AH267" s="51"/>
      <c r="AI267" s="50">
        <f t="shared" si="65"/>
        <v>0</v>
      </c>
    </row>
    <row r="268" spans="1:35" ht="18.75" customHeight="1">
      <c r="A268" s="74" t="str">
        <f>Controles!$B$2</f>
        <v>ES</v>
      </c>
      <c r="B268" s="74">
        <f>Controles!$C$2</f>
        <v>7</v>
      </c>
      <c r="C268" s="75" t="s">
        <v>5391</v>
      </c>
      <c r="D268" s="76"/>
      <c r="E268" s="76"/>
      <c r="F268" s="77"/>
      <c r="G268" s="77"/>
      <c r="H268" s="78">
        <f t="shared" si="54"/>
        <v>0</v>
      </c>
      <c r="I268" s="77"/>
      <c r="J268" s="77"/>
      <c r="K268" s="77"/>
      <c r="L268" s="77"/>
      <c r="M268" s="77"/>
      <c r="N268" s="75">
        <f t="shared" si="55"/>
        <v>0</v>
      </c>
      <c r="O268" s="75">
        <f t="shared" si="56"/>
        <v>0</v>
      </c>
      <c r="P268" s="75">
        <f t="shared" si="57"/>
        <v>0</v>
      </c>
      <c r="Q268" s="75">
        <f t="shared" si="58"/>
        <v>0</v>
      </c>
      <c r="R268" s="75">
        <f t="shared" si="59"/>
        <v>0</v>
      </c>
      <c r="S268" s="75">
        <f t="shared" si="60"/>
        <v>0</v>
      </c>
      <c r="T268" s="75">
        <f t="shared" si="61"/>
        <v>0</v>
      </c>
      <c r="U268" s="75">
        <f t="shared" si="62"/>
        <v>0</v>
      </c>
      <c r="V268" s="61">
        <f t="shared" si="66"/>
        <v>0</v>
      </c>
      <c r="W268" s="75" t="str">
        <f t="shared" si="63"/>
        <v>NÃO</v>
      </c>
      <c r="AC268" s="49">
        <f t="shared" si="64"/>
        <v>0</v>
      </c>
      <c r="AD268" s="50" t="s">
        <v>41</v>
      </c>
      <c r="AE268" s="50" t="s">
        <v>1551</v>
      </c>
      <c r="AF268" s="50">
        <v>2905206</v>
      </c>
      <c r="AG268" s="51"/>
      <c r="AH268" s="51"/>
      <c r="AI268" s="50">
        <f t="shared" si="65"/>
        <v>0</v>
      </c>
    </row>
    <row r="269" spans="1:35" ht="18.75" customHeight="1">
      <c r="A269" s="74" t="str">
        <f>Controles!$B$2</f>
        <v>ES</v>
      </c>
      <c r="B269" s="74">
        <f>Controles!$C$2</f>
        <v>7</v>
      </c>
      <c r="C269" s="75" t="s">
        <v>5391</v>
      </c>
      <c r="D269" s="76"/>
      <c r="E269" s="76"/>
      <c r="F269" s="77"/>
      <c r="G269" s="77"/>
      <c r="H269" s="78">
        <f t="shared" si="54"/>
        <v>0</v>
      </c>
      <c r="I269" s="77"/>
      <c r="J269" s="77"/>
      <c r="K269" s="77"/>
      <c r="L269" s="77"/>
      <c r="M269" s="77"/>
      <c r="N269" s="75">
        <f t="shared" si="55"/>
        <v>0</v>
      </c>
      <c r="O269" s="75">
        <f t="shared" si="56"/>
        <v>0</v>
      </c>
      <c r="P269" s="75">
        <f t="shared" si="57"/>
        <v>0</v>
      </c>
      <c r="Q269" s="75">
        <f t="shared" si="58"/>
        <v>0</v>
      </c>
      <c r="R269" s="75">
        <f t="shared" si="59"/>
        <v>0</v>
      </c>
      <c r="S269" s="75">
        <f t="shared" si="60"/>
        <v>0</v>
      </c>
      <c r="T269" s="75">
        <f t="shared" si="61"/>
        <v>0</v>
      </c>
      <c r="U269" s="75">
        <f t="shared" si="62"/>
        <v>0</v>
      </c>
      <c r="V269" s="61">
        <f t="shared" si="66"/>
        <v>0</v>
      </c>
      <c r="W269" s="75" t="str">
        <f t="shared" si="63"/>
        <v>NÃO</v>
      </c>
      <c r="AC269" s="49">
        <f t="shared" si="64"/>
        <v>0</v>
      </c>
      <c r="AD269" s="50" t="s">
        <v>41</v>
      </c>
      <c r="AE269" s="50" t="s">
        <v>1570</v>
      </c>
      <c r="AF269" s="50">
        <v>2905305</v>
      </c>
      <c r="AG269" s="51"/>
      <c r="AH269" s="51"/>
      <c r="AI269" s="50">
        <f t="shared" si="65"/>
        <v>0</v>
      </c>
    </row>
    <row r="270" spans="1:35" ht="18.75" customHeight="1">
      <c r="A270" s="74" t="str">
        <f>Controles!$B$2</f>
        <v>ES</v>
      </c>
      <c r="B270" s="74">
        <f>Controles!$C$2</f>
        <v>7</v>
      </c>
      <c r="C270" s="75" t="s">
        <v>5391</v>
      </c>
      <c r="D270" s="76"/>
      <c r="E270" s="76"/>
      <c r="F270" s="77"/>
      <c r="G270" s="77"/>
      <c r="H270" s="78">
        <f t="shared" si="54"/>
        <v>0</v>
      </c>
      <c r="I270" s="77"/>
      <c r="J270" s="77"/>
      <c r="K270" s="77"/>
      <c r="L270" s="77"/>
      <c r="M270" s="77"/>
      <c r="N270" s="75">
        <f t="shared" si="55"/>
        <v>0</v>
      </c>
      <c r="O270" s="75">
        <f t="shared" si="56"/>
        <v>0</v>
      </c>
      <c r="P270" s="75">
        <f t="shared" si="57"/>
        <v>0</v>
      </c>
      <c r="Q270" s="75">
        <f t="shared" si="58"/>
        <v>0</v>
      </c>
      <c r="R270" s="75">
        <f t="shared" si="59"/>
        <v>0</v>
      </c>
      <c r="S270" s="75">
        <f t="shared" si="60"/>
        <v>0</v>
      </c>
      <c r="T270" s="75">
        <f t="shared" si="61"/>
        <v>0</v>
      </c>
      <c r="U270" s="75">
        <f t="shared" si="62"/>
        <v>0</v>
      </c>
      <c r="V270" s="61">
        <f t="shared" si="66"/>
        <v>0</v>
      </c>
      <c r="W270" s="75" t="str">
        <f t="shared" si="63"/>
        <v>NÃO</v>
      </c>
      <c r="AC270" s="49">
        <f t="shared" si="64"/>
        <v>0</v>
      </c>
      <c r="AD270" s="50" t="s">
        <v>41</v>
      </c>
      <c r="AE270" s="50" t="s">
        <v>1590</v>
      </c>
      <c r="AF270" s="50">
        <v>2905404</v>
      </c>
      <c r="AG270" s="51"/>
      <c r="AH270" s="51"/>
      <c r="AI270" s="50">
        <f t="shared" si="65"/>
        <v>0</v>
      </c>
    </row>
    <row r="271" spans="1:35" ht="18.75" customHeight="1">
      <c r="A271" s="74" t="str">
        <f>Controles!$B$2</f>
        <v>ES</v>
      </c>
      <c r="B271" s="74">
        <f>Controles!$C$2</f>
        <v>7</v>
      </c>
      <c r="C271" s="75" t="s">
        <v>5391</v>
      </c>
      <c r="D271" s="76"/>
      <c r="E271" s="76"/>
      <c r="F271" s="77"/>
      <c r="G271" s="77"/>
      <c r="H271" s="78">
        <f t="shared" si="54"/>
        <v>0</v>
      </c>
      <c r="I271" s="77"/>
      <c r="J271" s="77"/>
      <c r="K271" s="77"/>
      <c r="L271" s="77"/>
      <c r="M271" s="77"/>
      <c r="N271" s="75">
        <f t="shared" si="55"/>
        <v>0</v>
      </c>
      <c r="O271" s="75">
        <f t="shared" si="56"/>
        <v>0</v>
      </c>
      <c r="P271" s="75">
        <f t="shared" si="57"/>
        <v>0</v>
      </c>
      <c r="Q271" s="75">
        <f t="shared" si="58"/>
        <v>0</v>
      </c>
      <c r="R271" s="75">
        <f t="shared" si="59"/>
        <v>0</v>
      </c>
      <c r="S271" s="75">
        <f t="shared" si="60"/>
        <v>0</v>
      </c>
      <c r="T271" s="75">
        <f t="shared" si="61"/>
        <v>0</v>
      </c>
      <c r="U271" s="75">
        <f t="shared" si="62"/>
        <v>0</v>
      </c>
      <c r="V271" s="61">
        <f t="shared" si="66"/>
        <v>0</v>
      </c>
      <c r="W271" s="75" t="str">
        <f t="shared" si="63"/>
        <v>NÃO</v>
      </c>
      <c r="AC271" s="49">
        <f t="shared" si="64"/>
        <v>0</v>
      </c>
      <c r="AD271" s="50" t="s">
        <v>41</v>
      </c>
      <c r="AE271" s="50" t="s">
        <v>1610</v>
      </c>
      <c r="AF271" s="50">
        <v>2905503</v>
      </c>
      <c r="AG271" s="51"/>
      <c r="AH271" s="51"/>
      <c r="AI271" s="50">
        <f t="shared" si="65"/>
        <v>0</v>
      </c>
    </row>
    <row r="272" spans="1:35" ht="18.75" customHeight="1">
      <c r="A272" s="74" t="str">
        <f>Controles!$B$2</f>
        <v>ES</v>
      </c>
      <c r="B272" s="74">
        <f>Controles!$C$2</f>
        <v>7</v>
      </c>
      <c r="C272" s="75" t="s">
        <v>5391</v>
      </c>
      <c r="D272" s="76"/>
      <c r="E272" s="76"/>
      <c r="F272" s="77"/>
      <c r="G272" s="77"/>
      <c r="H272" s="78">
        <f t="shared" si="54"/>
        <v>0</v>
      </c>
      <c r="I272" s="77"/>
      <c r="J272" s="77"/>
      <c r="K272" s="77"/>
      <c r="L272" s="77"/>
      <c r="M272" s="77"/>
      <c r="N272" s="75">
        <f t="shared" si="55"/>
        <v>0</v>
      </c>
      <c r="O272" s="75">
        <f t="shared" si="56"/>
        <v>0</v>
      </c>
      <c r="P272" s="75">
        <f t="shared" si="57"/>
        <v>0</v>
      </c>
      <c r="Q272" s="75">
        <f t="shared" si="58"/>
        <v>0</v>
      </c>
      <c r="R272" s="75">
        <f t="shared" si="59"/>
        <v>0</v>
      </c>
      <c r="S272" s="75">
        <f t="shared" si="60"/>
        <v>0</v>
      </c>
      <c r="T272" s="75">
        <f t="shared" si="61"/>
        <v>0</v>
      </c>
      <c r="U272" s="75">
        <f t="shared" si="62"/>
        <v>0</v>
      </c>
      <c r="V272" s="61">
        <f t="shared" si="66"/>
        <v>0</v>
      </c>
      <c r="W272" s="75" t="str">
        <f t="shared" si="63"/>
        <v>NÃO</v>
      </c>
      <c r="AC272" s="49">
        <f t="shared" si="64"/>
        <v>0</v>
      </c>
      <c r="AD272" s="50" t="s">
        <v>41</v>
      </c>
      <c r="AE272" s="50" t="s">
        <v>1631</v>
      </c>
      <c r="AF272" s="50">
        <v>2905602</v>
      </c>
      <c r="AG272" s="51"/>
      <c r="AH272" s="51"/>
      <c r="AI272" s="50">
        <f t="shared" si="65"/>
        <v>0</v>
      </c>
    </row>
    <row r="273" spans="1:35" ht="18.75" customHeight="1">
      <c r="A273" s="74" t="str">
        <f>Controles!$B$2</f>
        <v>ES</v>
      </c>
      <c r="B273" s="74">
        <f>Controles!$C$2</f>
        <v>7</v>
      </c>
      <c r="C273" s="75" t="s">
        <v>5391</v>
      </c>
      <c r="D273" s="76"/>
      <c r="E273" s="76"/>
      <c r="F273" s="77"/>
      <c r="G273" s="77"/>
      <c r="H273" s="78">
        <f t="shared" si="54"/>
        <v>0</v>
      </c>
      <c r="I273" s="77"/>
      <c r="J273" s="77"/>
      <c r="K273" s="77"/>
      <c r="L273" s="77"/>
      <c r="M273" s="77"/>
      <c r="N273" s="75">
        <f t="shared" si="55"/>
        <v>0</v>
      </c>
      <c r="O273" s="75">
        <f t="shared" si="56"/>
        <v>0</v>
      </c>
      <c r="P273" s="75">
        <f t="shared" si="57"/>
        <v>0</v>
      </c>
      <c r="Q273" s="75">
        <f t="shared" si="58"/>
        <v>0</v>
      </c>
      <c r="R273" s="75">
        <f t="shared" si="59"/>
        <v>0</v>
      </c>
      <c r="S273" s="75">
        <f t="shared" si="60"/>
        <v>0</v>
      </c>
      <c r="T273" s="75">
        <f t="shared" si="61"/>
        <v>0</v>
      </c>
      <c r="U273" s="75">
        <f t="shared" si="62"/>
        <v>0</v>
      </c>
      <c r="V273" s="61">
        <f t="shared" si="66"/>
        <v>0</v>
      </c>
      <c r="W273" s="75" t="str">
        <f t="shared" si="63"/>
        <v>NÃO</v>
      </c>
      <c r="AC273" s="49">
        <f t="shared" si="64"/>
        <v>0</v>
      </c>
      <c r="AD273" s="50" t="s">
        <v>41</v>
      </c>
      <c r="AE273" s="50" t="s">
        <v>1652</v>
      </c>
      <c r="AF273" s="50">
        <v>2905701</v>
      </c>
      <c r="AG273" s="51"/>
      <c r="AH273" s="51"/>
      <c r="AI273" s="50">
        <f t="shared" si="65"/>
        <v>0</v>
      </c>
    </row>
    <row r="274" spans="1:35" ht="18.75" customHeight="1">
      <c r="A274" s="74" t="str">
        <f>Controles!$B$2</f>
        <v>ES</v>
      </c>
      <c r="B274" s="74">
        <f>Controles!$C$2</f>
        <v>7</v>
      </c>
      <c r="C274" s="75" t="s">
        <v>5391</v>
      </c>
      <c r="D274" s="76"/>
      <c r="E274" s="76"/>
      <c r="F274" s="77"/>
      <c r="G274" s="77"/>
      <c r="H274" s="78">
        <f t="shared" si="54"/>
        <v>0</v>
      </c>
      <c r="I274" s="77"/>
      <c r="J274" s="77"/>
      <c r="K274" s="77"/>
      <c r="L274" s="77"/>
      <c r="M274" s="77"/>
      <c r="N274" s="75">
        <f t="shared" si="55"/>
        <v>0</v>
      </c>
      <c r="O274" s="75">
        <f t="shared" si="56"/>
        <v>0</v>
      </c>
      <c r="P274" s="75">
        <f t="shared" si="57"/>
        <v>0</v>
      </c>
      <c r="Q274" s="75">
        <f t="shared" si="58"/>
        <v>0</v>
      </c>
      <c r="R274" s="75">
        <f t="shared" si="59"/>
        <v>0</v>
      </c>
      <c r="S274" s="75">
        <f t="shared" si="60"/>
        <v>0</v>
      </c>
      <c r="T274" s="75">
        <f t="shared" si="61"/>
        <v>0</v>
      </c>
      <c r="U274" s="75">
        <f t="shared" si="62"/>
        <v>0</v>
      </c>
      <c r="V274" s="61">
        <f t="shared" si="66"/>
        <v>0</v>
      </c>
      <c r="W274" s="75" t="str">
        <f t="shared" si="63"/>
        <v>NÃO</v>
      </c>
      <c r="AC274" s="49">
        <f t="shared" si="64"/>
        <v>0</v>
      </c>
      <c r="AD274" s="50" t="s">
        <v>41</v>
      </c>
      <c r="AE274" s="50" t="s">
        <v>1672</v>
      </c>
      <c r="AF274" s="50">
        <v>2905800</v>
      </c>
      <c r="AG274" s="51"/>
      <c r="AH274" s="51"/>
      <c r="AI274" s="50">
        <f t="shared" si="65"/>
        <v>0</v>
      </c>
    </row>
    <row r="275" spans="1:35" ht="18.75" customHeight="1">
      <c r="A275" s="74" t="str">
        <f>Controles!$B$2</f>
        <v>ES</v>
      </c>
      <c r="B275" s="74">
        <f>Controles!$C$2</f>
        <v>7</v>
      </c>
      <c r="C275" s="75" t="s">
        <v>5391</v>
      </c>
      <c r="D275" s="76"/>
      <c r="E275" s="76"/>
      <c r="F275" s="77"/>
      <c r="G275" s="77"/>
      <c r="H275" s="78">
        <f t="shared" si="54"/>
        <v>0</v>
      </c>
      <c r="I275" s="77"/>
      <c r="J275" s="77"/>
      <c r="K275" s="77"/>
      <c r="L275" s="77"/>
      <c r="M275" s="77"/>
      <c r="N275" s="75">
        <f t="shared" si="55"/>
        <v>0</v>
      </c>
      <c r="O275" s="75">
        <f t="shared" si="56"/>
        <v>0</v>
      </c>
      <c r="P275" s="75">
        <f t="shared" si="57"/>
        <v>0</v>
      </c>
      <c r="Q275" s="75">
        <f t="shared" si="58"/>
        <v>0</v>
      </c>
      <c r="R275" s="75">
        <f t="shared" si="59"/>
        <v>0</v>
      </c>
      <c r="S275" s="75">
        <f t="shared" si="60"/>
        <v>0</v>
      </c>
      <c r="T275" s="75">
        <f t="shared" si="61"/>
        <v>0</v>
      </c>
      <c r="U275" s="75">
        <f t="shared" si="62"/>
        <v>0</v>
      </c>
      <c r="V275" s="61">
        <f t="shared" si="66"/>
        <v>0</v>
      </c>
      <c r="W275" s="75" t="str">
        <f t="shared" si="63"/>
        <v>NÃO</v>
      </c>
      <c r="AC275" s="49">
        <f t="shared" si="64"/>
        <v>0</v>
      </c>
      <c r="AD275" s="50" t="s">
        <v>41</v>
      </c>
      <c r="AE275" s="50" t="s">
        <v>1693</v>
      </c>
      <c r="AF275" s="50">
        <v>2905909</v>
      </c>
      <c r="AG275" s="51"/>
      <c r="AH275" s="51"/>
      <c r="AI275" s="50">
        <f t="shared" si="65"/>
        <v>0</v>
      </c>
    </row>
    <row r="276" spans="1:35" ht="18.75" customHeight="1">
      <c r="A276" s="74" t="str">
        <f>Controles!$B$2</f>
        <v>ES</v>
      </c>
      <c r="B276" s="74">
        <f>Controles!$C$2</f>
        <v>7</v>
      </c>
      <c r="C276" s="75" t="s">
        <v>5391</v>
      </c>
      <c r="D276" s="76"/>
      <c r="E276" s="76"/>
      <c r="F276" s="77"/>
      <c r="G276" s="77"/>
      <c r="H276" s="78">
        <f t="shared" si="54"/>
        <v>0</v>
      </c>
      <c r="I276" s="77"/>
      <c r="J276" s="77"/>
      <c r="K276" s="77"/>
      <c r="L276" s="77"/>
      <c r="M276" s="77"/>
      <c r="N276" s="75">
        <f t="shared" si="55"/>
        <v>0</v>
      </c>
      <c r="O276" s="75">
        <f t="shared" si="56"/>
        <v>0</v>
      </c>
      <c r="P276" s="75">
        <f t="shared" si="57"/>
        <v>0</v>
      </c>
      <c r="Q276" s="75">
        <f t="shared" si="58"/>
        <v>0</v>
      </c>
      <c r="R276" s="75">
        <f t="shared" si="59"/>
        <v>0</v>
      </c>
      <c r="S276" s="75">
        <f t="shared" si="60"/>
        <v>0</v>
      </c>
      <c r="T276" s="75">
        <f t="shared" si="61"/>
        <v>0</v>
      </c>
      <c r="U276" s="75">
        <f t="shared" si="62"/>
        <v>0</v>
      </c>
      <c r="V276" s="61">
        <f t="shared" si="66"/>
        <v>0</v>
      </c>
      <c r="W276" s="75" t="str">
        <f t="shared" si="63"/>
        <v>NÃO</v>
      </c>
      <c r="AC276" s="49">
        <f t="shared" si="64"/>
        <v>0</v>
      </c>
      <c r="AD276" s="50" t="s">
        <v>41</v>
      </c>
      <c r="AE276" s="50" t="s">
        <v>1713</v>
      </c>
      <c r="AF276" s="50">
        <v>2906006</v>
      </c>
      <c r="AG276" s="51"/>
      <c r="AH276" s="51"/>
      <c r="AI276" s="50">
        <f t="shared" si="65"/>
        <v>0</v>
      </c>
    </row>
    <row r="277" spans="1:35" ht="18.75" customHeight="1">
      <c r="A277" s="74" t="str">
        <f>Controles!$B$2</f>
        <v>ES</v>
      </c>
      <c r="B277" s="74">
        <f>Controles!$C$2</f>
        <v>7</v>
      </c>
      <c r="C277" s="75" t="s">
        <v>5391</v>
      </c>
      <c r="D277" s="76"/>
      <c r="E277" s="76"/>
      <c r="F277" s="77"/>
      <c r="G277" s="77"/>
      <c r="H277" s="78">
        <f t="shared" si="54"/>
        <v>0</v>
      </c>
      <c r="I277" s="77"/>
      <c r="J277" s="77"/>
      <c r="K277" s="77"/>
      <c r="L277" s="77"/>
      <c r="M277" s="77"/>
      <c r="N277" s="75">
        <f t="shared" si="55"/>
        <v>0</v>
      </c>
      <c r="O277" s="75">
        <f t="shared" si="56"/>
        <v>0</v>
      </c>
      <c r="P277" s="75">
        <f t="shared" si="57"/>
        <v>0</v>
      </c>
      <c r="Q277" s="75">
        <f t="shared" si="58"/>
        <v>0</v>
      </c>
      <c r="R277" s="75">
        <f t="shared" si="59"/>
        <v>0</v>
      </c>
      <c r="S277" s="75">
        <f t="shared" si="60"/>
        <v>0</v>
      </c>
      <c r="T277" s="75">
        <f t="shared" si="61"/>
        <v>0</v>
      </c>
      <c r="U277" s="75">
        <f t="shared" si="62"/>
        <v>0</v>
      </c>
      <c r="V277" s="61">
        <f t="shared" si="66"/>
        <v>0</v>
      </c>
      <c r="W277" s="75" t="str">
        <f t="shared" si="63"/>
        <v>NÃO</v>
      </c>
      <c r="AC277" s="49">
        <f t="shared" si="64"/>
        <v>0</v>
      </c>
      <c r="AD277" s="50" t="s">
        <v>41</v>
      </c>
      <c r="AE277" s="50" t="s">
        <v>1734</v>
      </c>
      <c r="AF277" s="50">
        <v>2906105</v>
      </c>
      <c r="AG277" s="51"/>
      <c r="AH277" s="51"/>
      <c r="AI277" s="50">
        <f t="shared" si="65"/>
        <v>0</v>
      </c>
    </row>
    <row r="278" spans="1:35" ht="18.75" customHeight="1">
      <c r="A278" s="74" t="str">
        <f>Controles!$B$2</f>
        <v>ES</v>
      </c>
      <c r="B278" s="74">
        <f>Controles!$C$2</f>
        <v>7</v>
      </c>
      <c r="C278" s="75" t="s">
        <v>5391</v>
      </c>
      <c r="D278" s="76"/>
      <c r="E278" s="76"/>
      <c r="F278" s="77"/>
      <c r="G278" s="77"/>
      <c r="H278" s="78">
        <f t="shared" si="54"/>
        <v>0</v>
      </c>
      <c r="I278" s="77"/>
      <c r="J278" s="77"/>
      <c r="K278" s="77"/>
      <c r="L278" s="77"/>
      <c r="M278" s="77"/>
      <c r="N278" s="75">
        <f t="shared" si="55"/>
        <v>0</v>
      </c>
      <c r="O278" s="75">
        <f t="shared" si="56"/>
        <v>0</v>
      </c>
      <c r="P278" s="75">
        <f t="shared" si="57"/>
        <v>0</v>
      </c>
      <c r="Q278" s="75">
        <f t="shared" si="58"/>
        <v>0</v>
      </c>
      <c r="R278" s="75">
        <f t="shared" si="59"/>
        <v>0</v>
      </c>
      <c r="S278" s="75">
        <f t="shared" si="60"/>
        <v>0</v>
      </c>
      <c r="T278" s="75">
        <f t="shared" si="61"/>
        <v>0</v>
      </c>
      <c r="U278" s="75">
        <f t="shared" si="62"/>
        <v>0</v>
      </c>
      <c r="V278" s="61">
        <f t="shared" si="66"/>
        <v>0</v>
      </c>
      <c r="W278" s="75" t="str">
        <f t="shared" si="63"/>
        <v>NÃO</v>
      </c>
      <c r="AC278" s="49">
        <f t="shared" si="64"/>
        <v>0</v>
      </c>
      <c r="AD278" s="50" t="s">
        <v>41</v>
      </c>
      <c r="AE278" s="50" t="s">
        <v>701</v>
      </c>
      <c r="AF278" s="50">
        <v>2906204</v>
      </c>
      <c r="AG278" s="51"/>
      <c r="AH278" s="51"/>
      <c r="AI278" s="50">
        <f t="shared" si="65"/>
        <v>0</v>
      </c>
    </row>
    <row r="279" spans="1:35" ht="18.75" customHeight="1">
      <c r="A279" s="74" t="str">
        <f>Controles!$B$2</f>
        <v>ES</v>
      </c>
      <c r="B279" s="74">
        <f>Controles!$C$2</f>
        <v>7</v>
      </c>
      <c r="C279" s="75" t="s">
        <v>5391</v>
      </c>
      <c r="D279" s="76"/>
      <c r="E279" s="76"/>
      <c r="F279" s="77"/>
      <c r="G279" s="77"/>
      <c r="H279" s="78">
        <f t="shared" si="54"/>
        <v>0</v>
      </c>
      <c r="I279" s="77"/>
      <c r="J279" s="77"/>
      <c r="K279" s="77"/>
      <c r="L279" s="77"/>
      <c r="M279" s="77"/>
      <c r="N279" s="75">
        <f t="shared" si="55"/>
        <v>0</v>
      </c>
      <c r="O279" s="75">
        <f t="shared" si="56"/>
        <v>0</v>
      </c>
      <c r="P279" s="75">
        <f t="shared" si="57"/>
        <v>0</v>
      </c>
      <c r="Q279" s="75">
        <f t="shared" si="58"/>
        <v>0</v>
      </c>
      <c r="R279" s="75">
        <f t="shared" si="59"/>
        <v>0</v>
      </c>
      <c r="S279" s="75">
        <f t="shared" si="60"/>
        <v>0</v>
      </c>
      <c r="T279" s="75">
        <f t="shared" si="61"/>
        <v>0</v>
      </c>
      <c r="U279" s="75">
        <f t="shared" si="62"/>
        <v>0</v>
      </c>
      <c r="V279" s="61">
        <f t="shared" si="66"/>
        <v>0</v>
      </c>
      <c r="W279" s="75" t="str">
        <f t="shared" si="63"/>
        <v>NÃO</v>
      </c>
      <c r="AC279" s="49">
        <f t="shared" si="64"/>
        <v>0</v>
      </c>
      <c r="AD279" s="50" t="s">
        <v>41</v>
      </c>
      <c r="AE279" s="50" t="s">
        <v>1775</v>
      </c>
      <c r="AF279" s="50">
        <v>2906303</v>
      </c>
      <c r="AG279" s="51"/>
      <c r="AH279" s="51"/>
      <c r="AI279" s="50">
        <f t="shared" si="65"/>
        <v>0</v>
      </c>
    </row>
    <row r="280" spans="1:35" ht="18.75" customHeight="1">
      <c r="A280" s="74" t="str">
        <f>Controles!$B$2</f>
        <v>ES</v>
      </c>
      <c r="B280" s="74">
        <f>Controles!$C$2</f>
        <v>7</v>
      </c>
      <c r="C280" s="75" t="s">
        <v>5391</v>
      </c>
      <c r="D280" s="76"/>
      <c r="E280" s="76"/>
      <c r="F280" s="77"/>
      <c r="G280" s="77"/>
      <c r="H280" s="78">
        <f t="shared" si="54"/>
        <v>0</v>
      </c>
      <c r="I280" s="77"/>
      <c r="J280" s="77"/>
      <c r="K280" s="77"/>
      <c r="L280" s="77"/>
      <c r="M280" s="77"/>
      <c r="N280" s="75">
        <f t="shared" si="55"/>
        <v>0</v>
      </c>
      <c r="O280" s="75">
        <f t="shared" si="56"/>
        <v>0</v>
      </c>
      <c r="P280" s="75">
        <f t="shared" si="57"/>
        <v>0</v>
      </c>
      <c r="Q280" s="75">
        <f t="shared" si="58"/>
        <v>0</v>
      </c>
      <c r="R280" s="75">
        <f t="shared" si="59"/>
        <v>0</v>
      </c>
      <c r="S280" s="75">
        <f t="shared" si="60"/>
        <v>0</v>
      </c>
      <c r="T280" s="75">
        <f t="shared" si="61"/>
        <v>0</v>
      </c>
      <c r="U280" s="75">
        <f t="shared" si="62"/>
        <v>0</v>
      </c>
      <c r="V280" s="61">
        <f t="shared" si="66"/>
        <v>0</v>
      </c>
      <c r="W280" s="75" t="str">
        <f t="shared" si="63"/>
        <v>NÃO</v>
      </c>
      <c r="AC280" s="49">
        <f t="shared" si="64"/>
        <v>0</v>
      </c>
      <c r="AD280" s="50" t="s">
        <v>41</v>
      </c>
      <c r="AE280" s="50" t="s">
        <v>1794</v>
      </c>
      <c r="AF280" s="50">
        <v>2906402</v>
      </c>
      <c r="AG280" s="51"/>
      <c r="AH280" s="51"/>
      <c r="AI280" s="50">
        <f t="shared" si="65"/>
        <v>0</v>
      </c>
    </row>
    <row r="281" spans="1:35" ht="18.75" customHeight="1">
      <c r="A281" s="74" t="str">
        <f>Controles!$B$2</f>
        <v>ES</v>
      </c>
      <c r="B281" s="74">
        <f>Controles!$C$2</f>
        <v>7</v>
      </c>
      <c r="C281" s="75" t="s">
        <v>5391</v>
      </c>
      <c r="D281" s="76"/>
      <c r="E281" s="76"/>
      <c r="F281" s="77"/>
      <c r="G281" s="77"/>
      <c r="H281" s="78">
        <f t="shared" si="54"/>
        <v>0</v>
      </c>
      <c r="I281" s="77"/>
      <c r="J281" s="77"/>
      <c r="K281" s="77"/>
      <c r="L281" s="77"/>
      <c r="M281" s="77"/>
      <c r="N281" s="75">
        <f t="shared" si="55"/>
        <v>0</v>
      </c>
      <c r="O281" s="75">
        <f t="shared" si="56"/>
        <v>0</v>
      </c>
      <c r="P281" s="75">
        <f t="shared" si="57"/>
        <v>0</v>
      </c>
      <c r="Q281" s="75">
        <f t="shared" si="58"/>
        <v>0</v>
      </c>
      <c r="R281" s="75">
        <f t="shared" si="59"/>
        <v>0</v>
      </c>
      <c r="S281" s="75">
        <f t="shared" si="60"/>
        <v>0</v>
      </c>
      <c r="T281" s="75">
        <f t="shared" si="61"/>
        <v>0</v>
      </c>
      <c r="U281" s="75">
        <f t="shared" si="62"/>
        <v>0</v>
      </c>
      <c r="V281" s="61">
        <f t="shared" si="66"/>
        <v>0</v>
      </c>
      <c r="W281" s="75" t="str">
        <f t="shared" si="63"/>
        <v>NÃO</v>
      </c>
      <c r="AC281" s="49">
        <f t="shared" si="64"/>
        <v>0</v>
      </c>
      <c r="AD281" s="50" t="s">
        <v>41</v>
      </c>
      <c r="AE281" s="50" t="s">
        <v>1813</v>
      </c>
      <c r="AF281" s="50">
        <v>2906501</v>
      </c>
      <c r="AG281" s="51"/>
      <c r="AH281" s="51"/>
      <c r="AI281" s="50">
        <f t="shared" si="65"/>
        <v>0</v>
      </c>
    </row>
    <row r="282" spans="1:35" ht="18.75" customHeight="1">
      <c r="A282" s="74" t="str">
        <f>Controles!$B$2</f>
        <v>ES</v>
      </c>
      <c r="B282" s="74">
        <f>Controles!$C$2</f>
        <v>7</v>
      </c>
      <c r="C282" s="75" t="s">
        <v>5391</v>
      </c>
      <c r="D282" s="76"/>
      <c r="E282" s="76"/>
      <c r="F282" s="77"/>
      <c r="G282" s="77"/>
      <c r="H282" s="78">
        <f t="shared" si="54"/>
        <v>0</v>
      </c>
      <c r="I282" s="77"/>
      <c r="J282" s="77"/>
      <c r="K282" s="77"/>
      <c r="L282" s="77"/>
      <c r="M282" s="77"/>
      <c r="N282" s="75">
        <f t="shared" si="55"/>
        <v>0</v>
      </c>
      <c r="O282" s="75">
        <f t="shared" si="56"/>
        <v>0</v>
      </c>
      <c r="P282" s="75">
        <f t="shared" si="57"/>
        <v>0</v>
      </c>
      <c r="Q282" s="75">
        <f t="shared" si="58"/>
        <v>0</v>
      </c>
      <c r="R282" s="75">
        <f t="shared" si="59"/>
        <v>0</v>
      </c>
      <c r="S282" s="75">
        <f t="shared" si="60"/>
        <v>0</v>
      </c>
      <c r="T282" s="75">
        <f t="shared" si="61"/>
        <v>0</v>
      </c>
      <c r="U282" s="75">
        <f t="shared" si="62"/>
        <v>0</v>
      </c>
      <c r="V282" s="61">
        <f t="shared" si="66"/>
        <v>0</v>
      </c>
      <c r="W282" s="75" t="str">
        <f t="shared" si="63"/>
        <v>NÃO</v>
      </c>
      <c r="AC282" s="49">
        <f t="shared" si="64"/>
        <v>0</v>
      </c>
      <c r="AD282" s="50" t="s">
        <v>41</v>
      </c>
      <c r="AE282" s="50" t="s">
        <v>1832</v>
      </c>
      <c r="AF282" s="50">
        <v>2906600</v>
      </c>
      <c r="AG282" s="51"/>
      <c r="AH282" s="51"/>
      <c r="AI282" s="50">
        <f t="shared" si="65"/>
        <v>0</v>
      </c>
    </row>
    <row r="283" spans="1:35" ht="18.75" customHeight="1">
      <c r="A283" s="74" t="str">
        <f>Controles!$B$2</f>
        <v>ES</v>
      </c>
      <c r="B283" s="74">
        <f>Controles!$C$2</f>
        <v>7</v>
      </c>
      <c r="C283" s="75" t="s">
        <v>5391</v>
      </c>
      <c r="D283" s="76"/>
      <c r="E283" s="76"/>
      <c r="F283" s="77"/>
      <c r="G283" s="77"/>
      <c r="H283" s="78">
        <f t="shared" si="54"/>
        <v>0</v>
      </c>
      <c r="I283" s="77"/>
      <c r="J283" s="77"/>
      <c r="K283" s="77"/>
      <c r="L283" s="77"/>
      <c r="M283" s="77"/>
      <c r="N283" s="75">
        <f t="shared" si="55"/>
        <v>0</v>
      </c>
      <c r="O283" s="75">
        <f t="shared" si="56"/>
        <v>0</v>
      </c>
      <c r="P283" s="75">
        <f t="shared" si="57"/>
        <v>0</v>
      </c>
      <c r="Q283" s="75">
        <f t="shared" si="58"/>
        <v>0</v>
      </c>
      <c r="R283" s="75">
        <f t="shared" si="59"/>
        <v>0</v>
      </c>
      <c r="S283" s="75">
        <f t="shared" si="60"/>
        <v>0</v>
      </c>
      <c r="T283" s="75">
        <f t="shared" si="61"/>
        <v>0</v>
      </c>
      <c r="U283" s="75">
        <f t="shared" si="62"/>
        <v>0</v>
      </c>
      <c r="V283" s="61">
        <f t="shared" si="66"/>
        <v>0</v>
      </c>
      <c r="W283" s="75" t="str">
        <f t="shared" si="63"/>
        <v>NÃO</v>
      </c>
      <c r="AC283" s="49">
        <f t="shared" si="64"/>
        <v>0</v>
      </c>
      <c r="AD283" s="50" t="s">
        <v>41</v>
      </c>
      <c r="AE283" s="50" t="s">
        <v>1850</v>
      </c>
      <c r="AF283" s="50">
        <v>2906709</v>
      </c>
      <c r="AG283" s="51"/>
      <c r="AH283" s="51"/>
      <c r="AI283" s="50">
        <f t="shared" si="65"/>
        <v>0</v>
      </c>
    </row>
    <row r="284" spans="1:35" ht="18.75" customHeight="1">
      <c r="A284" s="74" t="str">
        <f>Controles!$B$2</f>
        <v>ES</v>
      </c>
      <c r="B284" s="74">
        <f>Controles!$C$2</f>
        <v>7</v>
      </c>
      <c r="C284" s="75" t="s">
        <v>5391</v>
      </c>
      <c r="D284" s="76"/>
      <c r="E284" s="76"/>
      <c r="F284" s="77"/>
      <c r="G284" s="77"/>
      <c r="H284" s="78">
        <f t="shared" si="54"/>
        <v>0</v>
      </c>
      <c r="I284" s="77"/>
      <c r="J284" s="77"/>
      <c r="K284" s="77"/>
      <c r="L284" s="77"/>
      <c r="M284" s="77"/>
      <c r="N284" s="75">
        <f t="shared" si="55"/>
        <v>0</v>
      </c>
      <c r="O284" s="75">
        <f t="shared" si="56"/>
        <v>0</v>
      </c>
      <c r="P284" s="75">
        <f t="shared" si="57"/>
        <v>0</v>
      </c>
      <c r="Q284" s="75">
        <f t="shared" si="58"/>
        <v>0</v>
      </c>
      <c r="R284" s="75">
        <f t="shared" si="59"/>
        <v>0</v>
      </c>
      <c r="S284" s="75">
        <f t="shared" si="60"/>
        <v>0</v>
      </c>
      <c r="T284" s="75">
        <f t="shared" si="61"/>
        <v>0</v>
      </c>
      <c r="U284" s="75">
        <f t="shared" si="62"/>
        <v>0</v>
      </c>
      <c r="V284" s="61">
        <f t="shared" si="66"/>
        <v>0</v>
      </c>
      <c r="W284" s="75" t="str">
        <f t="shared" si="63"/>
        <v>NÃO</v>
      </c>
      <c r="AC284" s="49">
        <f t="shared" si="64"/>
        <v>0</v>
      </c>
      <c r="AD284" s="50" t="s">
        <v>41</v>
      </c>
      <c r="AE284" s="50" t="s">
        <v>1868</v>
      </c>
      <c r="AF284" s="50">
        <v>2906808</v>
      </c>
      <c r="AG284" s="51"/>
      <c r="AH284" s="51"/>
      <c r="AI284" s="50">
        <f t="shared" si="65"/>
        <v>0</v>
      </c>
    </row>
    <row r="285" spans="1:35" ht="18.75" customHeight="1">
      <c r="A285" s="74" t="str">
        <f>Controles!$B$2</f>
        <v>ES</v>
      </c>
      <c r="B285" s="74">
        <f>Controles!$C$2</f>
        <v>7</v>
      </c>
      <c r="C285" s="75" t="s">
        <v>5391</v>
      </c>
      <c r="D285" s="76"/>
      <c r="E285" s="76"/>
      <c r="F285" s="77"/>
      <c r="G285" s="77"/>
      <c r="H285" s="78">
        <f t="shared" si="54"/>
        <v>0</v>
      </c>
      <c r="I285" s="77"/>
      <c r="J285" s="77"/>
      <c r="K285" s="77"/>
      <c r="L285" s="77"/>
      <c r="M285" s="77"/>
      <c r="N285" s="75">
        <f t="shared" si="55"/>
        <v>0</v>
      </c>
      <c r="O285" s="75">
        <f t="shared" si="56"/>
        <v>0</v>
      </c>
      <c r="P285" s="75">
        <f t="shared" si="57"/>
        <v>0</v>
      </c>
      <c r="Q285" s="75">
        <f t="shared" si="58"/>
        <v>0</v>
      </c>
      <c r="R285" s="75">
        <f t="shared" si="59"/>
        <v>0</v>
      </c>
      <c r="S285" s="75">
        <f t="shared" si="60"/>
        <v>0</v>
      </c>
      <c r="T285" s="75">
        <f t="shared" si="61"/>
        <v>0</v>
      </c>
      <c r="U285" s="75">
        <f t="shared" si="62"/>
        <v>0</v>
      </c>
      <c r="V285" s="61">
        <f t="shared" si="66"/>
        <v>0</v>
      </c>
      <c r="W285" s="75" t="str">
        <f t="shared" si="63"/>
        <v>NÃO</v>
      </c>
      <c r="AC285" s="49">
        <f t="shared" si="64"/>
        <v>0</v>
      </c>
      <c r="AD285" s="50" t="s">
        <v>41</v>
      </c>
      <c r="AE285" s="50" t="s">
        <v>1885</v>
      </c>
      <c r="AF285" s="50">
        <v>2906824</v>
      </c>
      <c r="AG285" s="51"/>
      <c r="AH285" s="51"/>
      <c r="AI285" s="50">
        <f t="shared" si="65"/>
        <v>0</v>
      </c>
    </row>
    <row r="286" spans="1:35" ht="18.75" customHeight="1">
      <c r="A286" s="74" t="str">
        <f>Controles!$B$2</f>
        <v>ES</v>
      </c>
      <c r="B286" s="74">
        <f>Controles!$C$2</f>
        <v>7</v>
      </c>
      <c r="C286" s="75" t="s">
        <v>5391</v>
      </c>
      <c r="D286" s="76"/>
      <c r="E286" s="76"/>
      <c r="F286" s="77"/>
      <c r="G286" s="77"/>
      <c r="H286" s="78">
        <f t="shared" si="54"/>
        <v>0</v>
      </c>
      <c r="I286" s="77"/>
      <c r="J286" s="77"/>
      <c r="K286" s="77"/>
      <c r="L286" s="77"/>
      <c r="M286" s="77"/>
      <c r="N286" s="75">
        <f t="shared" si="55"/>
        <v>0</v>
      </c>
      <c r="O286" s="75">
        <f t="shared" si="56"/>
        <v>0</v>
      </c>
      <c r="P286" s="75">
        <f t="shared" si="57"/>
        <v>0</v>
      </c>
      <c r="Q286" s="75">
        <f t="shared" si="58"/>
        <v>0</v>
      </c>
      <c r="R286" s="75">
        <f t="shared" si="59"/>
        <v>0</v>
      </c>
      <c r="S286" s="75">
        <f t="shared" si="60"/>
        <v>0</v>
      </c>
      <c r="T286" s="75">
        <f t="shared" si="61"/>
        <v>0</v>
      </c>
      <c r="U286" s="75">
        <f t="shared" si="62"/>
        <v>0</v>
      </c>
      <c r="V286" s="61">
        <f t="shared" si="66"/>
        <v>0</v>
      </c>
      <c r="W286" s="75" t="str">
        <f t="shared" si="63"/>
        <v>NÃO</v>
      </c>
      <c r="AC286" s="49">
        <f t="shared" si="64"/>
        <v>0</v>
      </c>
      <c r="AD286" s="50" t="s">
        <v>41</v>
      </c>
      <c r="AE286" s="50" t="s">
        <v>1902</v>
      </c>
      <c r="AF286" s="50">
        <v>2906857</v>
      </c>
      <c r="AG286" s="51"/>
      <c r="AH286" s="51"/>
      <c r="AI286" s="50">
        <f t="shared" si="65"/>
        <v>0</v>
      </c>
    </row>
    <row r="287" spans="1:35" ht="18.75" customHeight="1">
      <c r="A287" s="74" t="str">
        <f>Controles!$B$2</f>
        <v>ES</v>
      </c>
      <c r="B287" s="74">
        <f>Controles!$C$2</f>
        <v>7</v>
      </c>
      <c r="C287" s="75" t="s">
        <v>5391</v>
      </c>
      <c r="D287" s="76"/>
      <c r="E287" s="76"/>
      <c r="F287" s="77"/>
      <c r="G287" s="77"/>
      <c r="H287" s="78">
        <f t="shared" si="54"/>
        <v>0</v>
      </c>
      <c r="I287" s="77"/>
      <c r="J287" s="77"/>
      <c r="K287" s="77"/>
      <c r="L287" s="77"/>
      <c r="M287" s="77"/>
      <c r="N287" s="75">
        <f t="shared" si="55"/>
        <v>0</v>
      </c>
      <c r="O287" s="75">
        <f t="shared" si="56"/>
        <v>0</v>
      </c>
      <c r="P287" s="75">
        <f t="shared" si="57"/>
        <v>0</v>
      </c>
      <c r="Q287" s="75">
        <f t="shared" si="58"/>
        <v>0</v>
      </c>
      <c r="R287" s="75">
        <f t="shared" si="59"/>
        <v>0</v>
      </c>
      <c r="S287" s="75">
        <f t="shared" si="60"/>
        <v>0</v>
      </c>
      <c r="T287" s="75">
        <f t="shared" si="61"/>
        <v>0</v>
      </c>
      <c r="U287" s="75">
        <f t="shared" si="62"/>
        <v>0</v>
      </c>
      <c r="V287" s="61">
        <f t="shared" si="66"/>
        <v>0</v>
      </c>
      <c r="W287" s="75" t="str">
        <f t="shared" si="63"/>
        <v>NÃO</v>
      </c>
      <c r="AC287" s="49">
        <f t="shared" si="64"/>
        <v>0</v>
      </c>
      <c r="AD287" s="50" t="s">
        <v>41</v>
      </c>
      <c r="AE287" s="50" t="s">
        <v>1919</v>
      </c>
      <c r="AF287" s="50">
        <v>2906873</v>
      </c>
      <c r="AG287" s="51"/>
      <c r="AH287" s="51"/>
      <c r="AI287" s="50">
        <f t="shared" si="65"/>
        <v>0</v>
      </c>
    </row>
    <row r="288" spans="1:35" ht="18.75" customHeight="1">
      <c r="A288" s="74" t="str">
        <f>Controles!$B$2</f>
        <v>ES</v>
      </c>
      <c r="B288" s="74">
        <f>Controles!$C$2</f>
        <v>7</v>
      </c>
      <c r="C288" s="75" t="s">
        <v>5391</v>
      </c>
      <c r="D288" s="76"/>
      <c r="E288" s="76"/>
      <c r="F288" s="77"/>
      <c r="G288" s="77"/>
      <c r="H288" s="78">
        <f t="shared" si="54"/>
        <v>0</v>
      </c>
      <c r="I288" s="77"/>
      <c r="J288" s="77"/>
      <c r="K288" s="77"/>
      <c r="L288" s="77"/>
      <c r="M288" s="77"/>
      <c r="N288" s="75">
        <f t="shared" si="55"/>
        <v>0</v>
      </c>
      <c r="O288" s="75">
        <f t="shared" si="56"/>
        <v>0</v>
      </c>
      <c r="P288" s="75">
        <f t="shared" si="57"/>
        <v>0</v>
      </c>
      <c r="Q288" s="75">
        <f t="shared" si="58"/>
        <v>0</v>
      </c>
      <c r="R288" s="75">
        <f t="shared" si="59"/>
        <v>0</v>
      </c>
      <c r="S288" s="75">
        <f t="shared" si="60"/>
        <v>0</v>
      </c>
      <c r="T288" s="75">
        <f t="shared" si="61"/>
        <v>0</v>
      </c>
      <c r="U288" s="75">
        <f t="shared" si="62"/>
        <v>0</v>
      </c>
      <c r="V288" s="61">
        <f t="shared" si="66"/>
        <v>0</v>
      </c>
      <c r="W288" s="75" t="str">
        <f t="shared" si="63"/>
        <v>NÃO</v>
      </c>
      <c r="AC288" s="49">
        <f t="shared" si="64"/>
        <v>0</v>
      </c>
      <c r="AD288" s="50" t="s">
        <v>41</v>
      </c>
      <c r="AE288" s="50" t="s">
        <v>1936</v>
      </c>
      <c r="AF288" s="50">
        <v>2906899</v>
      </c>
      <c r="AG288" s="51"/>
      <c r="AH288" s="51"/>
      <c r="AI288" s="50">
        <f t="shared" si="65"/>
        <v>0</v>
      </c>
    </row>
    <row r="289" spans="1:35" ht="18.75" customHeight="1">
      <c r="A289" s="74" t="str">
        <f>Controles!$B$2</f>
        <v>ES</v>
      </c>
      <c r="B289" s="74">
        <f>Controles!$C$2</f>
        <v>7</v>
      </c>
      <c r="C289" s="75" t="s">
        <v>5391</v>
      </c>
      <c r="D289" s="76"/>
      <c r="E289" s="76"/>
      <c r="F289" s="77"/>
      <c r="G289" s="77"/>
      <c r="H289" s="78">
        <f t="shared" si="54"/>
        <v>0</v>
      </c>
      <c r="I289" s="77"/>
      <c r="J289" s="77"/>
      <c r="K289" s="77"/>
      <c r="L289" s="77"/>
      <c r="M289" s="77"/>
      <c r="N289" s="75">
        <f t="shared" si="55"/>
        <v>0</v>
      </c>
      <c r="O289" s="75">
        <f t="shared" si="56"/>
        <v>0</v>
      </c>
      <c r="P289" s="75">
        <f t="shared" si="57"/>
        <v>0</v>
      </c>
      <c r="Q289" s="75">
        <f t="shared" si="58"/>
        <v>0</v>
      </c>
      <c r="R289" s="75">
        <f t="shared" si="59"/>
        <v>0</v>
      </c>
      <c r="S289" s="75">
        <f t="shared" si="60"/>
        <v>0</v>
      </c>
      <c r="T289" s="75">
        <f t="shared" si="61"/>
        <v>0</v>
      </c>
      <c r="U289" s="75">
        <f t="shared" si="62"/>
        <v>0</v>
      </c>
      <c r="V289" s="61">
        <f t="shared" si="66"/>
        <v>0</v>
      </c>
      <c r="W289" s="75" t="str">
        <f t="shared" si="63"/>
        <v>NÃO</v>
      </c>
      <c r="AC289" s="49">
        <f t="shared" si="64"/>
        <v>0</v>
      </c>
      <c r="AD289" s="50" t="s">
        <v>41</v>
      </c>
      <c r="AE289" s="50" t="s">
        <v>1952</v>
      </c>
      <c r="AF289" s="50">
        <v>2906907</v>
      </c>
      <c r="AG289" s="51"/>
      <c r="AH289" s="51"/>
      <c r="AI289" s="50">
        <f t="shared" si="65"/>
        <v>0</v>
      </c>
    </row>
    <row r="290" spans="1:35" ht="18.75" customHeight="1">
      <c r="A290" s="74" t="str">
        <f>Controles!$B$2</f>
        <v>ES</v>
      </c>
      <c r="B290" s="74">
        <f>Controles!$C$2</f>
        <v>7</v>
      </c>
      <c r="C290" s="75" t="s">
        <v>5391</v>
      </c>
      <c r="D290" s="76"/>
      <c r="E290" s="76"/>
      <c r="F290" s="77"/>
      <c r="G290" s="77"/>
      <c r="H290" s="78">
        <f t="shared" si="54"/>
        <v>0</v>
      </c>
      <c r="I290" s="77"/>
      <c r="J290" s="77"/>
      <c r="K290" s="77"/>
      <c r="L290" s="77"/>
      <c r="M290" s="77"/>
      <c r="N290" s="75">
        <f t="shared" si="55"/>
        <v>0</v>
      </c>
      <c r="O290" s="75">
        <f t="shared" si="56"/>
        <v>0</v>
      </c>
      <c r="P290" s="75">
        <f t="shared" si="57"/>
        <v>0</v>
      </c>
      <c r="Q290" s="75">
        <f t="shared" si="58"/>
        <v>0</v>
      </c>
      <c r="R290" s="75">
        <f t="shared" si="59"/>
        <v>0</v>
      </c>
      <c r="S290" s="75">
        <f t="shared" si="60"/>
        <v>0</v>
      </c>
      <c r="T290" s="75">
        <f t="shared" si="61"/>
        <v>0</v>
      </c>
      <c r="U290" s="75">
        <f t="shared" si="62"/>
        <v>0</v>
      </c>
      <c r="V290" s="61">
        <f t="shared" si="66"/>
        <v>0</v>
      </c>
      <c r="W290" s="75" t="str">
        <f t="shared" si="63"/>
        <v>NÃO</v>
      </c>
      <c r="AC290" s="49">
        <f t="shared" si="64"/>
        <v>0</v>
      </c>
      <c r="AD290" s="50" t="s">
        <v>41</v>
      </c>
      <c r="AE290" s="50" t="s">
        <v>1969</v>
      </c>
      <c r="AF290" s="50">
        <v>2907004</v>
      </c>
      <c r="AG290" s="51"/>
      <c r="AH290" s="51"/>
      <c r="AI290" s="50">
        <f t="shared" si="65"/>
        <v>0</v>
      </c>
    </row>
    <row r="291" spans="1:35" ht="18.75" customHeight="1">
      <c r="A291" s="74" t="str">
        <f>Controles!$B$2</f>
        <v>ES</v>
      </c>
      <c r="B291" s="74">
        <f>Controles!$C$2</f>
        <v>7</v>
      </c>
      <c r="C291" s="75" t="s">
        <v>5391</v>
      </c>
      <c r="D291" s="76"/>
      <c r="E291" s="76"/>
      <c r="F291" s="77"/>
      <c r="G291" s="77"/>
      <c r="H291" s="78">
        <f t="shared" si="54"/>
        <v>0</v>
      </c>
      <c r="I291" s="77"/>
      <c r="J291" s="77"/>
      <c r="K291" s="77"/>
      <c r="L291" s="77"/>
      <c r="M291" s="77"/>
      <c r="N291" s="75">
        <f t="shared" si="55"/>
        <v>0</v>
      </c>
      <c r="O291" s="75">
        <f t="shared" si="56"/>
        <v>0</v>
      </c>
      <c r="P291" s="75">
        <f t="shared" si="57"/>
        <v>0</v>
      </c>
      <c r="Q291" s="75">
        <f t="shared" si="58"/>
        <v>0</v>
      </c>
      <c r="R291" s="75">
        <f t="shared" si="59"/>
        <v>0</v>
      </c>
      <c r="S291" s="75">
        <f t="shared" si="60"/>
        <v>0</v>
      </c>
      <c r="T291" s="75">
        <f t="shared" si="61"/>
        <v>0</v>
      </c>
      <c r="U291" s="75">
        <f t="shared" si="62"/>
        <v>0</v>
      </c>
      <c r="V291" s="61">
        <f t="shared" si="66"/>
        <v>0</v>
      </c>
      <c r="W291" s="75" t="str">
        <f t="shared" si="63"/>
        <v>NÃO</v>
      </c>
      <c r="AC291" s="49">
        <f t="shared" si="64"/>
        <v>0</v>
      </c>
      <c r="AD291" s="50" t="s">
        <v>41</v>
      </c>
      <c r="AE291" s="50" t="s">
        <v>1987</v>
      </c>
      <c r="AF291" s="50">
        <v>2907103</v>
      </c>
      <c r="AG291" s="51"/>
      <c r="AH291" s="51"/>
      <c r="AI291" s="50">
        <f t="shared" si="65"/>
        <v>0</v>
      </c>
    </row>
    <row r="292" spans="1:35" ht="18.75" customHeight="1">
      <c r="A292" s="74" t="str">
        <f>Controles!$B$2</f>
        <v>ES</v>
      </c>
      <c r="B292" s="74">
        <f>Controles!$C$2</f>
        <v>7</v>
      </c>
      <c r="C292" s="75" t="s">
        <v>5391</v>
      </c>
      <c r="D292" s="76"/>
      <c r="E292" s="76"/>
      <c r="F292" s="77"/>
      <c r="G292" s="77"/>
      <c r="H292" s="78">
        <f t="shared" si="54"/>
        <v>0</v>
      </c>
      <c r="I292" s="77"/>
      <c r="J292" s="77"/>
      <c r="K292" s="77"/>
      <c r="L292" s="77"/>
      <c r="M292" s="77"/>
      <c r="N292" s="75">
        <f t="shared" si="55"/>
        <v>0</v>
      </c>
      <c r="O292" s="75">
        <f t="shared" si="56"/>
        <v>0</v>
      </c>
      <c r="P292" s="75">
        <f t="shared" si="57"/>
        <v>0</v>
      </c>
      <c r="Q292" s="75">
        <f t="shared" si="58"/>
        <v>0</v>
      </c>
      <c r="R292" s="75">
        <f t="shared" si="59"/>
        <v>0</v>
      </c>
      <c r="S292" s="75">
        <f t="shared" si="60"/>
        <v>0</v>
      </c>
      <c r="T292" s="75">
        <f t="shared" si="61"/>
        <v>0</v>
      </c>
      <c r="U292" s="75">
        <f t="shared" si="62"/>
        <v>0</v>
      </c>
      <c r="V292" s="61">
        <f t="shared" si="66"/>
        <v>0</v>
      </c>
      <c r="W292" s="75" t="str">
        <f t="shared" si="63"/>
        <v>NÃO</v>
      </c>
      <c r="AC292" s="49">
        <f t="shared" si="64"/>
        <v>0</v>
      </c>
      <c r="AD292" s="50" t="s">
        <v>41</v>
      </c>
      <c r="AE292" s="50" t="s">
        <v>2004</v>
      </c>
      <c r="AF292" s="50">
        <v>2907202</v>
      </c>
      <c r="AG292" s="51"/>
      <c r="AH292" s="51"/>
      <c r="AI292" s="50">
        <f t="shared" si="65"/>
        <v>0</v>
      </c>
    </row>
    <row r="293" spans="1:35" ht="18.75" customHeight="1">
      <c r="A293" s="74" t="str">
        <f>Controles!$B$2</f>
        <v>ES</v>
      </c>
      <c r="B293" s="74">
        <f>Controles!$C$2</f>
        <v>7</v>
      </c>
      <c r="C293" s="75" t="s">
        <v>5391</v>
      </c>
      <c r="D293" s="76"/>
      <c r="E293" s="76"/>
      <c r="F293" s="77"/>
      <c r="G293" s="77"/>
      <c r="H293" s="78">
        <f t="shared" si="54"/>
        <v>0</v>
      </c>
      <c r="I293" s="77"/>
      <c r="J293" s="77"/>
      <c r="K293" s="77"/>
      <c r="L293" s="77"/>
      <c r="M293" s="77"/>
      <c r="N293" s="75">
        <f t="shared" si="55"/>
        <v>0</v>
      </c>
      <c r="O293" s="75">
        <f t="shared" si="56"/>
        <v>0</v>
      </c>
      <c r="P293" s="75">
        <f t="shared" si="57"/>
        <v>0</v>
      </c>
      <c r="Q293" s="75">
        <f t="shared" si="58"/>
        <v>0</v>
      </c>
      <c r="R293" s="75">
        <f t="shared" si="59"/>
        <v>0</v>
      </c>
      <c r="S293" s="75">
        <f t="shared" si="60"/>
        <v>0</v>
      </c>
      <c r="T293" s="75">
        <f t="shared" si="61"/>
        <v>0</v>
      </c>
      <c r="U293" s="75">
        <f t="shared" si="62"/>
        <v>0</v>
      </c>
      <c r="V293" s="61">
        <f t="shared" si="66"/>
        <v>0</v>
      </c>
      <c r="W293" s="75" t="str">
        <f t="shared" si="63"/>
        <v>NÃO</v>
      </c>
      <c r="AC293" s="49">
        <f t="shared" si="64"/>
        <v>0</v>
      </c>
      <c r="AD293" s="50" t="s">
        <v>41</v>
      </c>
      <c r="AE293" s="50" t="s">
        <v>2022</v>
      </c>
      <c r="AF293" s="50">
        <v>2907301</v>
      </c>
      <c r="AG293" s="51"/>
      <c r="AH293" s="51"/>
      <c r="AI293" s="50">
        <f t="shared" si="65"/>
        <v>0</v>
      </c>
    </row>
    <row r="294" spans="1:35" ht="18.75" customHeight="1">
      <c r="A294" s="74" t="str">
        <f>Controles!$B$2</f>
        <v>ES</v>
      </c>
      <c r="B294" s="74">
        <f>Controles!$C$2</f>
        <v>7</v>
      </c>
      <c r="C294" s="75" t="s">
        <v>5391</v>
      </c>
      <c r="D294" s="76"/>
      <c r="E294" s="76"/>
      <c r="F294" s="77"/>
      <c r="G294" s="77"/>
      <c r="H294" s="78">
        <f t="shared" si="54"/>
        <v>0</v>
      </c>
      <c r="I294" s="77"/>
      <c r="J294" s="77"/>
      <c r="K294" s="77"/>
      <c r="L294" s="77"/>
      <c r="M294" s="77"/>
      <c r="N294" s="75">
        <f t="shared" si="55"/>
        <v>0</v>
      </c>
      <c r="O294" s="75">
        <f t="shared" si="56"/>
        <v>0</v>
      </c>
      <c r="P294" s="75">
        <f t="shared" si="57"/>
        <v>0</v>
      </c>
      <c r="Q294" s="75">
        <f t="shared" si="58"/>
        <v>0</v>
      </c>
      <c r="R294" s="75">
        <f t="shared" si="59"/>
        <v>0</v>
      </c>
      <c r="S294" s="75">
        <f t="shared" si="60"/>
        <v>0</v>
      </c>
      <c r="T294" s="75">
        <f t="shared" si="61"/>
        <v>0</v>
      </c>
      <c r="U294" s="75">
        <f t="shared" si="62"/>
        <v>0</v>
      </c>
      <c r="V294" s="61">
        <f t="shared" si="66"/>
        <v>0</v>
      </c>
      <c r="W294" s="75" t="str">
        <f t="shared" si="63"/>
        <v>NÃO</v>
      </c>
      <c r="AC294" s="49">
        <f t="shared" si="64"/>
        <v>0</v>
      </c>
      <c r="AD294" s="50" t="s">
        <v>41</v>
      </c>
      <c r="AE294" s="50" t="s">
        <v>2040</v>
      </c>
      <c r="AF294" s="50">
        <v>2907400</v>
      </c>
      <c r="AG294" s="51"/>
      <c r="AH294" s="51"/>
      <c r="AI294" s="50">
        <f t="shared" si="65"/>
        <v>0</v>
      </c>
    </row>
    <row r="295" spans="1:35" ht="18.75" customHeight="1">
      <c r="A295" s="74" t="str">
        <f>Controles!$B$2</f>
        <v>ES</v>
      </c>
      <c r="B295" s="74">
        <f>Controles!$C$2</f>
        <v>7</v>
      </c>
      <c r="C295" s="75" t="s">
        <v>5391</v>
      </c>
      <c r="D295" s="76"/>
      <c r="E295" s="76"/>
      <c r="F295" s="77"/>
      <c r="G295" s="77"/>
      <c r="H295" s="78">
        <f t="shared" si="54"/>
        <v>0</v>
      </c>
      <c r="I295" s="77"/>
      <c r="J295" s="77"/>
      <c r="K295" s="77"/>
      <c r="L295" s="77"/>
      <c r="M295" s="77"/>
      <c r="N295" s="75">
        <f t="shared" si="55"/>
        <v>0</v>
      </c>
      <c r="O295" s="75">
        <f t="shared" si="56"/>
        <v>0</v>
      </c>
      <c r="P295" s="75">
        <f t="shared" si="57"/>
        <v>0</v>
      </c>
      <c r="Q295" s="75">
        <f t="shared" si="58"/>
        <v>0</v>
      </c>
      <c r="R295" s="75">
        <f t="shared" si="59"/>
        <v>0</v>
      </c>
      <c r="S295" s="75">
        <f t="shared" si="60"/>
        <v>0</v>
      </c>
      <c r="T295" s="75">
        <f t="shared" si="61"/>
        <v>0</v>
      </c>
      <c r="U295" s="75">
        <f t="shared" si="62"/>
        <v>0</v>
      </c>
      <c r="V295" s="61">
        <f t="shared" si="66"/>
        <v>0</v>
      </c>
      <c r="W295" s="75" t="str">
        <f t="shared" si="63"/>
        <v>NÃO</v>
      </c>
      <c r="AC295" s="49">
        <f t="shared" si="64"/>
        <v>0</v>
      </c>
      <c r="AD295" s="50" t="s">
        <v>41</v>
      </c>
      <c r="AE295" s="50" t="s">
        <v>2058</v>
      </c>
      <c r="AF295" s="50">
        <v>2907509</v>
      </c>
      <c r="AG295" s="51"/>
      <c r="AH295" s="51"/>
      <c r="AI295" s="50">
        <f t="shared" si="65"/>
        <v>0</v>
      </c>
    </row>
    <row r="296" spans="1:35" ht="18.75" customHeight="1">
      <c r="A296" s="74" t="str">
        <f>Controles!$B$2</f>
        <v>ES</v>
      </c>
      <c r="B296" s="74">
        <f>Controles!$C$2</f>
        <v>7</v>
      </c>
      <c r="C296" s="75" t="s">
        <v>5391</v>
      </c>
      <c r="D296" s="76"/>
      <c r="E296" s="76"/>
      <c r="F296" s="77"/>
      <c r="G296" s="77"/>
      <c r="H296" s="78">
        <f t="shared" si="54"/>
        <v>0</v>
      </c>
      <c r="I296" s="77"/>
      <c r="J296" s="77"/>
      <c r="K296" s="77"/>
      <c r="L296" s="77"/>
      <c r="M296" s="77"/>
      <c r="N296" s="75">
        <f t="shared" si="55"/>
        <v>0</v>
      </c>
      <c r="O296" s="75">
        <f t="shared" si="56"/>
        <v>0</v>
      </c>
      <c r="P296" s="75">
        <f t="shared" si="57"/>
        <v>0</v>
      </c>
      <c r="Q296" s="75">
        <f t="shared" si="58"/>
        <v>0</v>
      </c>
      <c r="R296" s="75">
        <f t="shared" si="59"/>
        <v>0</v>
      </c>
      <c r="S296" s="75">
        <f t="shared" si="60"/>
        <v>0</v>
      </c>
      <c r="T296" s="75">
        <f t="shared" si="61"/>
        <v>0</v>
      </c>
      <c r="U296" s="75">
        <f t="shared" si="62"/>
        <v>0</v>
      </c>
      <c r="V296" s="61">
        <f t="shared" si="66"/>
        <v>0</v>
      </c>
      <c r="W296" s="75" t="str">
        <f t="shared" si="63"/>
        <v>NÃO</v>
      </c>
      <c r="AC296" s="49">
        <f t="shared" si="64"/>
        <v>0</v>
      </c>
      <c r="AD296" s="50" t="s">
        <v>41</v>
      </c>
      <c r="AE296" s="50" t="s">
        <v>2075</v>
      </c>
      <c r="AF296" s="50">
        <v>2907558</v>
      </c>
      <c r="AG296" s="51"/>
      <c r="AH296" s="51"/>
      <c r="AI296" s="50">
        <f t="shared" si="65"/>
        <v>0</v>
      </c>
    </row>
    <row r="297" spans="1:35" ht="18.75" customHeight="1">
      <c r="A297" s="74" t="str">
        <f>Controles!$B$2</f>
        <v>ES</v>
      </c>
      <c r="B297" s="74">
        <f>Controles!$C$2</f>
        <v>7</v>
      </c>
      <c r="C297" s="75" t="s">
        <v>5391</v>
      </c>
      <c r="D297" s="76"/>
      <c r="E297" s="76"/>
      <c r="F297" s="77"/>
      <c r="G297" s="77"/>
      <c r="H297" s="78">
        <f t="shared" si="54"/>
        <v>0</v>
      </c>
      <c r="I297" s="77"/>
      <c r="J297" s="77"/>
      <c r="K297" s="77"/>
      <c r="L297" s="77"/>
      <c r="M297" s="77"/>
      <c r="N297" s="75">
        <f t="shared" si="55"/>
        <v>0</v>
      </c>
      <c r="O297" s="75">
        <f t="shared" si="56"/>
        <v>0</v>
      </c>
      <c r="P297" s="75">
        <f t="shared" si="57"/>
        <v>0</v>
      </c>
      <c r="Q297" s="75">
        <f t="shared" si="58"/>
        <v>0</v>
      </c>
      <c r="R297" s="75">
        <f t="shared" si="59"/>
        <v>0</v>
      </c>
      <c r="S297" s="75">
        <f t="shared" si="60"/>
        <v>0</v>
      </c>
      <c r="T297" s="75">
        <f t="shared" si="61"/>
        <v>0</v>
      </c>
      <c r="U297" s="75">
        <f t="shared" si="62"/>
        <v>0</v>
      </c>
      <c r="V297" s="61">
        <f t="shared" si="66"/>
        <v>0</v>
      </c>
      <c r="W297" s="75" t="str">
        <f t="shared" si="63"/>
        <v>NÃO</v>
      </c>
      <c r="AC297" s="49">
        <f t="shared" si="64"/>
        <v>0</v>
      </c>
      <c r="AD297" s="50" t="s">
        <v>41</v>
      </c>
      <c r="AE297" s="50" t="s">
        <v>2091</v>
      </c>
      <c r="AF297" s="50">
        <v>2907608</v>
      </c>
      <c r="AG297" s="51"/>
      <c r="AH297" s="51"/>
      <c r="AI297" s="50">
        <f t="shared" si="65"/>
        <v>0</v>
      </c>
    </row>
    <row r="298" spans="1:35" ht="18.75" customHeight="1">
      <c r="A298" s="74" t="str">
        <f>Controles!$B$2</f>
        <v>ES</v>
      </c>
      <c r="B298" s="74">
        <f>Controles!$C$2</f>
        <v>7</v>
      </c>
      <c r="C298" s="75" t="s">
        <v>5391</v>
      </c>
      <c r="D298" s="76"/>
      <c r="E298" s="76"/>
      <c r="F298" s="77"/>
      <c r="G298" s="77"/>
      <c r="H298" s="78">
        <f t="shared" si="54"/>
        <v>0</v>
      </c>
      <c r="I298" s="77"/>
      <c r="J298" s="77"/>
      <c r="K298" s="77"/>
      <c r="L298" s="77"/>
      <c r="M298" s="77"/>
      <c r="N298" s="75">
        <f t="shared" si="55"/>
        <v>0</v>
      </c>
      <c r="O298" s="75">
        <f t="shared" si="56"/>
        <v>0</v>
      </c>
      <c r="P298" s="75">
        <f t="shared" si="57"/>
        <v>0</v>
      </c>
      <c r="Q298" s="75">
        <f t="shared" si="58"/>
        <v>0</v>
      </c>
      <c r="R298" s="75">
        <f t="shared" si="59"/>
        <v>0</v>
      </c>
      <c r="S298" s="75">
        <f t="shared" si="60"/>
        <v>0</v>
      </c>
      <c r="T298" s="75">
        <f t="shared" si="61"/>
        <v>0</v>
      </c>
      <c r="U298" s="75">
        <f t="shared" si="62"/>
        <v>0</v>
      </c>
      <c r="V298" s="61">
        <f t="shared" si="66"/>
        <v>0</v>
      </c>
      <c r="W298" s="75" t="str">
        <f t="shared" si="63"/>
        <v>NÃO</v>
      </c>
      <c r="AC298" s="49">
        <f t="shared" si="64"/>
        <v>0</v>
      </c>
      <c r="AD298" s="50" t="s">
        <v>41</v>
      </c>
      <c r="AE298" s="50" t="s">
        <v>2107</v>
      </c>
      <c r="AF298" s="50">
        <v>2907707</v>
      </c>
      <c r="AG298" s="51"/>
      <c r="AH298" s="51"/>
      <c r="AI298" s="50">
        <f t="shared" si="65"/>
        <v>0</v>
      </c>
    </row>
    <row r="299" spans="1:35" ht="18.75" customHeight="1">
      <c r="A299" s="74" t="str">
        <f>Controles!$B$2</f>
        <v>ES</v>
      </c>
      <c r="B299" s="74">
        <f>Controles!$C$2</f>
        <v>7</v>
      </c>
      <c r="C299" s="75" t="s">
        <v>5391</v>
      </c>
      <c r="D299" s="76"/>
      <c r="E299" s="76"/>
      <c r="F299" s="77"/>
      <c r="G299" s="77"/>
      <c r="H299" s="78">
        <f t="shared" si="54"/>
        <v>0</v>
      </c>
      <c r="I299" s="77"/>
      <c r="J299" s="77"/>
      <c r="K299" s="77"/>
      <c r="L299" s="77"/>
      <c r="M299" s="77"/>
      <c r="N299" s="75">
        <f t="shared" si="55"/>
        <v>0</v>
      </c>
      <c r="O299" s="75">
        <f t="shared" si="56"/>
        <v>0</v>
      </c>
      <c r="P299" s="75">
        <f t="shared" si="57"/>
        <v>0</v>
      </c>
      <c r="Q299" s="75">
        <f t="shared" si="58"/>
        <v>0</v>
      </c>
      <c r="R299" s="75">
        <f t="shared" si="59"/>
        <v>0</v>
      </c>
      <c r="S299" s="75">
        <f t="shared" si="60"/>
        <v>0</v>
      </c>
      <c r="T299" s="75">
        <f t="shared" si="61"/>
        <v>0</v>
      </c>
      <c r="U299" s="75">
        <f t="shared" si="62"/>
        <v>0</v>
      </c>
      <c r="V299" s="61">
        <f t="shared" si="66"/>
        <v>0</v>
      </c>
      <c r="W299" s="75" t="str">
        <f t="shared" si="63"/>
        <v>NÃO</v>
      </c>
      <c r="AC299" s="49">
        <f t="shared" si="64"/>
        <v>0</v>
      </c>
      <c r="AD299" s="50" t="s">
        <v>41</v>
      </c>
      <c r="AE299" s="50" t="s">
        <v>2123</v>
      </c>
      <c r="AF299" s="50">
        <v>2907806</v>
      </c>
      <c r="AG299" s="51"/>
      <c r="AH299" s="51"/>
      <c r="AI299" s="50">
        <f t="shared" si="65"/>
        <v>0</v>
      </c>
    </row>
    <row r="300" spans="1:35" ht="18.75" customHeight="1">
      <c r="A300" s="74" t="str">
        <f>Controles!$B$2</f>
        <v>ES</v>
      </c>
      <c r="B300" s="74">
        <f>Controles!$C$2</f>
        <v>7</v>
      </c>
      <c r="C300" s="75" t="s">
        <v>5391</v>
      </c>
      <c r="D300" s="76"/>
      <c r="E300" s="76"/>
      <c r="F300" s="77"/>
      <c r="G300" s="77"/>
      <c r="H300" s="78">
        <f t="shared" si="54"/>
        <v>0</v>
      </c>
      <c r="I300" s="77"/>
      <c r="J300" s="77"/>
      <c r="K300" s="77"/>
      <c r="L300" s="77"/>
      <c r="M300" s="77"/>
      <c r="N300" s="75">
        <f t="shared" si="55"/>
        <v>0</v>
      </c>
      <c r="O300" s="75">
        <f t="shared" si="56"/>
        <v>0</v>
      </c>
      <c r="P300" s="75">
        <f t="shared" si="57"/>
        <v>0</v>
      </c>
      <c r="Q300" s="75">
        <f t="shared" si="58"/>
        <v>0</v>
      </c>
      <c r="R300" s="75">
        <f t="shared" si="59"/>
        <v>0</v>
      </c>
      <c r="S300" s="75">
        <f t="shared" si="60"/>
        <v>0</v>
      </c>
      <c r="T300" s="75">
        <f t="shared" si="61"/>
        <v>0</v>
      </c>
      <c r="U300" s="75">
        <f t="shared" si="62"/>
        <v>0</v>
      </c>
      <c r="V300" s="61">
        <f t="shared" si="66"/>
        <v>0</v>
      </c>
      <c r="W300" s="75" t="str">
        <f t="shared" si="63"/>
        <v>NÃO</v>
      </c>
      <c r="AC300" s="49">
        <f t="shared" si="64"/>
        <v>0</v>
      </c>
      <c r="AD300" s="50" t="s">
        <v>41</v>
      </c>
      <c r="AE300" s="50" t="s">
        <v>2139</v>
      </c>
      <c r="AF300" s="50">
        <v>2907905</v>
      </c>
      <c r="AG300" s="51"/>
      <c r="AH300" s="51"/>
      <c r="AI300" s="50">
        <f t="shared" si="65"/>
        <v>0</v>
      </c>
    </row>
    <row r="301" spans="1:35" s="69" customFormat="1">
      <c r="A301" s="54"/>
      <c r="B301" s="54"/>
      <c r="C301" s="54"/>
      <c r="D301" s="54"/>
      <c r="E301" s="54"/>
      <c r="F301" s="54"/>
      <c r="G301" s="54"/>
      <c r="H301" s="54"/>
      <c r="I301" s="54"/>
      <c r="J301" s="54"/>
      <c r="K301" s="54"/>
      <c r="L301" s="54"/>
      <c r="M301" s="54"/>
      <c r="N301" s="54"/>
      <c r="O301" s="54"/>
      <c r="P301" s="54"/>
      <c r="Q301" s="54"/>
      <c r="R301" s="54"/>
      <c r="S301" s="54"/>
      <c r="T301" s="54"/>
      <c r="U301" s="54"/>
      <c r="V301" s="68"/>
      <c r="W301" s="54"/>
      <c r="AD301" s="50" t="s">
        <v>41</v>
      </c>
      <c r="AE301" s="50" t="s">
        <v>2155</v>
      </c>
      <c r="AF301" s="50">
        <v>2908002</v>
      </c>
      <c r="AG301" s="51"/>
      <c r="AH301" s="51"/>
      <c r="AI301" s="50">
        <f>SUM(AI2:AI300)</f>
        <v>2</v>
      </c>
    </row>
    <row r="302" spans="1:35" s="69" customFormat="1">
      <c r="A302" s="54"/>
      <c r="B302" s="54"/>
      <c r="C302" s="54"/>
      <c r="D302" s="54"/>
      <c r="E302" s="54"/>
      <c r="F302" s="54"/>
      <c r="G302" s="54"/>
      <c r="H302" s="54"/>
      <c r="I302" s="54"/>
      <c r="J302" s="54"/>
      <c r="K302" s="54"/>
      <c r="L302" s="54"/>
      <c r="M302" s="54"/>
      <c r="N302" s="54"/>
      <c r="O302" s="54"/>
      <c r="P302" s="54"/>
      <c r="Q302" s="54"/>
      <c r="R302" s="54"/>
      <c r="S302" s="54"/>
      <c r="T302" s="54"/>
      <c r="U302" s="54"/>
      <c r="V302" s="68"/>
      <c r="W302" s="54"/>
      <c r="AD302" s="50" t="s">
        <v>41</v>
      </c>
      <c r="AE302" s="50" t="s">
        <v>2172</v>
      </c>
      <c r="AF302" s="50">
        <v>2908101</v>
      </c>
      <c r="AG302" s="51"/>
      <c r="AH302" s="51"/>
    </row>
    <row r="303" spans="1:35" s="69" customFormat="1">
      <c r="A303" s="54"/>
      <c r="B303" s="54"/>
      <c r="C303" s="54"/>
      <c r="D303" s="54"/>
      <c r="E303" s="54"/>
      <c r="F303" s="54"/>
      <c r="G303" s="54"/>
      <c r="H303" s="54"/>
      <c r="I303" s="54"/>
      <c r="J303" s="54"/>
      <c r="K303" s="54"/>
      <c r="L303" s="54"/>
      <c r="M303" s="54"/>
      <c r="N303" s="54"/>
      <c r="O303" s="54"/>
      <c r="P303" s="54"/>
      <c r="Q303" s="54"/>
      <c r="R303" s="54"/>
      <c r="S303" s="54"/>
      <c r="T303" s="54"/>
      <c r="U303" s="54"/>
      <c r="V303" s="68"/>
      <c r="W303" s="54"/>
      <c r="AD303" s="50" t="s">
        <v>41</v>
      </c>
      <c r="AE303" s="50" t="s">
        <v>2189</v>
      </c>
      <c r="AF303" s="50">
        <v>2908200</v>
      </c>
      <c r="AG303" s="51"/>
      <c r="AH303" s="51"/>
    </row>
    <row r="304" spans="1:35" s="69" customFormat="1">
      <c r="A304" s="54"/>
      <c r="B304" s="54"/>
      <c r="C304" s="54"/>
      <c r="D304" s="54"/>
      <c r="E304" s="54"/>
      <c r="F304" s="54"/>
      <c r="G304" s="54"/>
      <c r="H304" s="54"/>
      <c r="I304" s="54"/>
      <c r="J304" s="54"/>
      <c r="K304" s="54"/>
      <c r="L304" s="54"/>
      <c r="M304" s="54"/>
      <c r="N304" s="54"/>
      <c r="O304" s="54"/>
      <c r="P304" s="54"/>
      <c r="Q304" s="54"/>
      <c r="R304" s="54"/>
      <c r="S304" s="54"/>
      <c r="T304" s="54"/>
      <c r="U304" s="54"/>
      <c r="V304" s="68"/>
      <c r="W304" s="54"/>
      <c r="AD304" s="50" t="s">
        <v>41</v>
      </c>
      <c r="AE304" s="50" t="s">
        <v>2205</v>
      </c>
      <c r="AF304" s="50">
        <v>2908309</v>
      </c>
      <c r="AG304" s="51"/>
      <c r="AH304" s="51"/>
    </row>
    <row r="305" spans="1:34" s="69" customFormat="1">
      <c r="A305" s="54"/>
      <c r="B305" s="54"/>
      <c r="C305" s="54"/>
      <c r="D305" s="54"/>
      <c r="E305" s="54"/>
      <c r="F305" s="54"/>
      <c r="G305" s="54"/>
      <c r="H305" s="54"/>
      <c r="I305" s="54"/>
      <c r="J305" s="54"/>
      <c r="K305" s="54"/>
      <c r="L305" s="54"/>
      <c r="M305" s="54"/>
      <c r="N305" s="54"/>
      <c r="O305" s="54"/>
      <c r="P305" s="54"/>
      <c r="Q305" s="54"/>
      <c r="R305" s="54"/>
      <c r="S305" s="54"/>
      <c r="T305" s="54"/>
      <c r="U305" s="54"/>
      <c r="V305" s="68"/>
      <c r="W305" s="54"/>
      <c r="AD305" s="50" t="s">
        <v>41</v>
      </c>
      <c r="AE305" s="50" t="s">
        <v>2220</v>
      </c>
      <c r="AF305" s="50">
        <v>2908408</v>
      </c>
      <c r="AG305" s="51"/>
      <c r="AH305" s="51"/>
    </row>
    <row r="306" spans="1:34" s="69" customFormat="1">
      <c r="A306" s="54"/>
      <c r="B306" s="54"/>
      <c r="C306" s="54"/>
      <c r="D306" s="54"/>
      <c r="E306" s="54"/>
      <c r="F306" s="54"/>
      <c r="G306" s="54"/>
      <c r="H306" s="54"/>
      <c r="I306" s="54"/>
      <c r="J306" s="54"/>
      <c r="K306" s="54"/>
      <c r="L306" s="54"/>
      <c r="M306" s="54"/>
      <c r="N306" s="54"/>
      <c r="O306" s="54"/>
      <c r="P306" s="54"/>
      <c r="Q306" s="54"/>
      <c r="R306" s="54"/>
      <c r="S306" s="54"/>
      <c r="T306" s="54"/>
      <c r="U306" s="54"/>
      <c r="V306" s="68"/>
      <c r="W306" s="54"/>
      <c r="AD306" s="50" t="s">
        <v>41</v>
      </c>
      <c r="AE306" s="50" t="s">
        <v>2236</v>
      </c>
      <c r="AF306" s="50">
        <v>2908507</v>
      </c>
      <c r="AG306" s="51"/>
      <c r="AH306" s="51"/>
    </row>
    <row r="307" spans="1:34" s="69" customFormat="1">
      <c r="A307" s="54"/>
      <c r="B307" s="54"/>
      <c r="C307" s="54"/>
      <c r="D307" s="54"/>
      <c r="E307" s="54"/>
      <c r="F307" s="54"/>
      <c r="G307" s="54"/>
      <c r="H307" s="54"/>
      <c r="I307" s="54"/>
      <c r="J307" s="54"/>
      <c r="K307" s="54"/>
      <c r="L307" s="54"/>
      <c r="M307" s="54"/>
      <c r="N307" s="54"/>
      <c r="O307" s="54"/>
      <c r="P307" s="54"/>
      <c r="Q307" s="54"/>
      <c r="R307" s="54"/>
      <c r="S307" s="54"/>
      <c r="T307" s="54"/>
      <c r="U307" s="54"/>
      <c r="V307" s="68"/>
      <c r="W307" s="54"/>
      <c r="AD307" s="50" t="s">
        <v>41</v>
      </c>
      <c r="AE307" s="50" t="s">
        <v>1456</v>
      </c>
      <c r="AF307" s="50">
        <v>2908606</v>
      </c>
      <c r="AG307" s="51"/>
      <c r="AH307" s="51"/>
    </row>
    <row r="308" spans="1:34" s="69" customFormat="1">
      <c r="A308" s="54"/>
      <c r="B308" s="54"/>
      <c r="C308" s="54"/>
      <c r="D308" s="54"/>
      <c r="E308" s="54"/>
      <c r="F308" s="54"/>
      <c r="G308" s="54"/>
      <c r="H308" s="54"/>
      <c r="I308" s="54"/>
      <c r="J308" s="54"/>
      <c r="K308" s="54"/>
      <c r="L308" s="54"/>
      <c r="M308" s="54"/>
      <c r="N308" s="54"/>
      <c r="O308" s="54"/>
      <c r="P308" s="54"/>
      <c r="Q308" s="54"/>
      <c r="R308" s="54"/>
      <c r="S308" s="54"/>
      <c r="T308" s="54"/>
      <c r="U308" s="54"/>
      <c r="V308" s="68"/>
      <c r="W308" s="54"/>
      <c r="AD308" s="50" t="s">
        <v>41</v>
      </c>
      <c r="AE308" s="50" t="s">
        <v>2266</v>
      </c>
      <c r="AF308" s="50">
        <v>2908705</v>
      </c>
      <c r="AG308" s="51"/>
      <c r="AH308" s="51"/>
    </row>
    <row r="309" spans="1:34" s="69" customFormat="1">
      <c r="A309" s="54"/>
      <c r="B309" s="54"/>
      <c r="C309" s="54"/>
      <c r="D309" s="54"/>
      <c r="E309" s="54"/>
      <c r="F309" s="54"/>
      <c r="G309" s="54"/>
      <c r="H309" s="54"/>
      <c r="I309" s="54"/>
      <c r="J309" s="54"/>
      <c r="K309" s="54"/>
      <c r="L309" s="54"/>
      <c r="M309" s="54"/>
      <c r="N309" s="54"/>
      <c r="O309" s="54"/>
      <c r="P309" s="54"/>
      <c r="Q309" s="54"/>
      <c r="R309" s="54"/>
      <c r="S309" s="54"/>
      <c r="T309" s="54"/>
      <c r="U309" s="54"/>
      <c r="V309" s="68"/>
      <c r="W309" s="54"/>
      <c r="AD309" s="50" t="s">
        <v>41</v>
      </c>
      <c r="AE309" s="50" t="s">
        <v>2281</v>
      </c>
      <c r="AF309" s="50">
        <v>2908804</v>
      </c>
      <c r="AG309" s="51"/>
      <c r="AH309" s="51"/>
    </row>
    <row r="310" spans="1:34" s="69" customFormat="1">
      <c r="A310" s="54"/>
      <c r="B310" s="54"/>
      <c r="C310" s="54"/>
      <c r="D310" s="54"/>
      <c r="E310" s="54"/>
      <c r="F310" s="54"/>
      <c r="G310" s="54"/>
      <c r="H310" s="54"/>
      <c r="I310" s="54"/>
      <c r="J310" s="54"/>
      <c r="K310" s="54"/>
      <c r="L310" s="54"/>
      <c r="M310" s="54"/>
      <c r="N310" s="54"/>
      <c r="O310" s="54"/>
      <c r="P310" s="54"/>
      <c r="Q310" s="54"/>
      <c r="R310" s="54"/>
      <c r="S310" s="54"/>
      <c r="T310" s="54"/>
      <c r="U310" s="54"/>
      <c r="V310" s="68"/>
      <c r="W310" s="54"/>
      <c r="AD310" s="50" t="s">
        <v>41</v>
      </c>
      <c r="AE310" s="50" t="s">
        <v>2297</v>
      </c>
      <c r="AF310" s="50">
        <v>2908903</v>
      </c>
      <c r="AG310" s="51"/>
      <c r="AH310" s="51"/>
    </row>
    <row r="311" spans="1:34" s="69" customFormat="1">
      <c r="A311" s="54"/>
      <c r="B311" s="54"/>
      <c r="C311" s="54"/>
      <c r="D311" s="54"/>
      <c r="E311" s="54"/>
      <c r="F311" s="54"/>
      <c r="G311" s="54"/>
      <c r="H311" s="54"/>
      <c r="I311" s="54"/>
      <c r="J311" s="54"/>
      <c r="K311" s="54"/>
      <c r="L311" s="54"/>
      <c r="M311" s="54"/>
      <c r="N311" s="54"/>
      <c r="O311" s="54"/>
      <c r="P311" s="54"/>
      <c r="Q311" s="54"/>
      <c r="R311" s="54"/>
      <c r="S311" s="54"/>
      <c r="T311" s="54"/>
      <c r="U311" s="54"/>
      <c r="V311" s="68"/>
      <c r="W311" s="54"/>
      <c r="AD311" s="50" t="s">
        <v>41</v>
      </c>
      <c r="AE311" s="50" t="s">
        <v>2312</v>
      </c>
      <c r="AF311" s="50">
        <v>2909000</v>
      </c>
      <c r="AG311" s="51"/>
      <c r="AH311" s="51"/>
    </row>
    <row r="312" spans="1:34" s="69" customFormat="1">
      <c r="A312" s="54"/>
      <c r="B312" s="54"/>
      <c r="C312" s="54"/>
      <c r="D312" s="54"/>
      <c r="E312" s="54"/>
      <c r="F312" s="54"/>
      <c r="G312" s="54"/>
      <c r="H312" s="54"/>
      <c r="I312" s="54"/>
      <c r="J312" s="54"/>
      <c r="K312" s="54"/>
      <c r="L312" s="54"/>
      <c r="M312" s="54"/>
      <c r="N312" s="54"/>
      <c r="O312" s="54"/>
      <c r="P312" s="54"/>
      <c r="Q312" s="54"/>
      <c r="R312" s="54"/>
      <c r="S312" s="54"/>
      <c r="T312" s="54"/>
      <c r="U312" s="54"/>
      <c r="V312" s="68"/>
      <c r="W312" s="54"/>
      <c r="AD312" s="50" t="s">
        <v>41</v>
      </c>
      <c r="AE312" s="50" t="s">
        <v>2326</v>
      </c>
      <c r="AF312" s="50">
        <v>2909109</v>
      </c>
      <c r="AG312" s="51"/>
      <c r="AH312" s="51"/>
    </row>
    <row r="313" spans="1:34" s="69" customFormat="1">
      <c r="A313" s="54"/>
      <c r="B313" s="54"/>
      <c r="C313" s="54"/>
      <c r="D313" s="54"/>
      <c r="E313" s="54"/>
      <c r="F313" s="54"/>
      <c r="G313" s="54"/>
      <c r="H313" s="54"/>
      <c r="I313" s="54"/>
      <c r="J313" s="54"/>
      <c r="K313" s="54"/>
      <c r="L313" s="54"/>
      <c r="M313" s="54"/>
      <c r="N313" s="54"/>
      <c r="O313" s="54"/>
      <c r="P313" s="54"/>
      <c r="Q313" s="54"/>
      <c r="R313" s="54"/>
      <c r="S313" s="54"/>
      <c r="T313" s="54"/>
      <c r="U313" s="54"/>
      <c r="V313" s="68"/>
      <c r="W313" s="54"/>
      <c r="AD313" s="50" t="s">
        <v>41</v>
      </c>
      <c r="AE313" s="50" t="s">
        <v>2342</v>
      </c>
      <c r="AF313" s="50">
        <v>2909208</v>
      </c>
      <c r="AG313" s="51"/>
      <c r="AH313" s="51"/>
    </row>
    <row r="314" spans="1:34" s="69" customFormat="1">
      <c r="A314" s="54"/>
      <c r="B314" s="54"/>
      <c r="C314" s="54"/>
      <c r="D314" s="54"/>
      <c r="E314" s="54"/>
      <c r="F314" s="54"/>
      <c r="G314" s="54"/>
      <c r="H314" s="54"/>
      <c r="I314" s="54"/>
      <c r="J314" s="54"/>
      <c r="K314" s="54"/>
      <c r="L314" s="54"/>
      <c r="M314" s="54"/>
      <c r="N314" s="54"/>
      <c r="O314" s="54"/>
      <c r="P314" s="54"/>
      <c r="Q314" s="54"/>
      <c r="R314" s="54"/>
      <c r="S314" s="54"/>
      <c r="T314" s="54"/>
      <c r="U314" s="54"/>
      <c r="V314" s="68"/>
      <c r="W314" s="54"/>
      <c r="AD314" s="50" t="s">
        <v>41</v>
      </c>
      <c r="AE314" s="50" t="s">
        <v>2358</v>
      </c>
      <c r="AF314" s="50">
        <v>2909307</v>
      </c>
      <c r="AG314" s="51"/>
      <c r="AH314" s="51"/>
    </row>
    <row r="315" spans="1:34" s="69" customFormat="1">
      <c r="A315" s="54"/>
      <c r="B315" s="54"/>
      <c r="C315" s="54"/>
      <c r="D315" s="54"/>
      <c r="E315" s="54"/>
      <c r="F315" s="54"/>
      <c r="G315" s="54"/>
      <c r="H315" s="54"/>
      <c r="I315" s="54"/>
      <c r="J315" s="54"/>
      <c r="K315" s="54"/>
      <c r="L315" s="54"/>
      <c r="M315" s="54"/>
      <c r="N315" s="54"/>
      <c r="O315" s="54"/>
      <c r="P315" s="54"/>
      <c r="Q315" s="54"/>
      <c r="R315" s="54"/>
      <c r="S315" s="54"/>
      <c r="T315" s="54"/>
      <c r="U315" s="54"/>
      <c r="V315" s="68"/>
      <c r="W315" s="54"/>
      <c r="AD315" s="50" t="s">
        <v>41</v>
      </c>
      <c r="AE315" s="50" t="s">
        <v>2372</v>
      </c>
      <c r="AF315" s="50">
        <v>2909406</v>
      </c>
      <c r="AG315" s="51"/>
      <c r="AH315" s="51"/>
    </row>
    <row r="316" spans="1:34" s="69" customFormat="1">
      <c r="A316" s="54"/>
      <c r="B316" s="54"/>
      <c r="C316" s="54"/>
      <c r="D316" s="54"/>
      <c r="E316" s="54"/>
      <c r="F316" s="54"/>
      <c r="G316" s="54"/>
      <c r="H316" s="54"/>
      <c r="I316" s="54"/>
      <c r="J316" s="54"/>
      <c r="K316" s="54"/>
      <c r="L316" s="54"/>
      <c r="M316" s="54"/>
      <c r="N316" s="54"/>
      <c r="O316" s="54"/>
      <c r="P316" s="54"/>
      <c r="Q316" s="54"/>
      <c r="R316" s="54"/>
      <c r="S316" s="54"/>
      <c r="T316" s="54"/>
      <c r="U316" s="54"/>
      <c r="V316" s="68"/>
      <c r="W316" s="54"/>
      <c r="AD316" s="50" t="s">
        <v>41</v>
      </c>
      <c r="AE316" s="50" t="s">
        <v>2387</v>
      </c>
      <c r="AF316" s="50">
        <v>2909505</v>
      </c>
      <c r="AG316" s="51"/>
      <c r="AH316" s="51"/>
    </row>
    <row r="317" spans="1:34" s="69" customFormat="1">
      <c r="A317" s="54"/>
      <c r="B317" s="54"/>
      <c r="C317" s="54"/>
      <c r="D317" s="54"/>
      <c r="E317" s="54"/>
      <c r="F317" s="54"/>
      <c r="G317" s="54"/>
      <c r="H317" s="54"/>
      <c r="I317" s="54"/>
      <c r="J317" s="54"/>
      <c r="K317" s="54"/>
      <c r="L317" s="54"/>
      <c r="M317" s="54"/>
      <c r="N317" s="54"/>
      <c r="O317" s="54"/>
      <c r="P317" s="54"/>
      <c r="Q317" s="54"/>
      <c r="R317" s="54"/>
      <c r="S317" s="54"/>
      <c r="T317" s="54"/>
      <c r="U317" s="54"/>
      <c r="V317" s="68"/>
      <c r="W317" s="54"/>
      <c r="AD317" s="50" t="s">
        <v>41</v>
      </c>
      <c r="AE317" s="50" t="s">
        <v>2403</v>
      </c>
      <c r="AF317" s="50">
        <v>2909604</v>
      </c>
      <c r="AG317" s="51"/>
      <c r="AH317" s="51"/>
    </row>
    <row r="318" spans="1:34" s="69" customFormat="1">
      <c r="A318" s="54"/>
      <c r="B318" s="54"/>
      <c r="C318" s="54"/>
      <c r="D318" s="54"/>
      <c r="E318" s="54"/>
      <c r="F318" s="54"/>
      <c r="G318" s="54"/>
      <c r="H318" s="54"/>
      <c r="I318" s="54"/>
      <c r="J318" s="54"/>
      <c r="K318" s="54"/>
      <c r="L318" s="54"/>
      <c r="M318" s="54"/>
      <c r="N318" s="54"/>
      <c r="O318" s="54"/>
      <c r="P318" s="54"/>
      <c r="Q318" s="54"/>
      <c r="R318" s="54"/>
      <c r="S318" s="54"/>
      <c r="T318" s="54"/>
      <c r="U318" s="54"/>
      <c r="V318" s="68"/>
      <c r="W318" s="54"/>
      <c r="AD318" s="50" t="s">
        <v>41</v>
      </c>
      <c r="AE318" s="50" t="s">
        <v>2419</v>
      </c>
      <c r="AF318" s="50">
        <v>2909703</v>
      </c>
      <c r="AG318" s="51"/>
      <c r="AH318" s="51"/>
    </row>
    <row r="319" spans="1:34" s="69" customFormat="1">
      <c r="A319" s="54"/>
      <c r="B319" s="54"/>
      <c r="C319" s="54"/>
      <c r="D319" s="54"/>
      <c r="E319" s="54"/>
      <c r="F319" s="54"/>
      <c r="G319" s="54"/>
      <c r="H319" s="54"/>
      <c r="I319" s="54"/>
      <c r="J319" s="54"/>
      <c r="K319" s="54"/>
      <c r="L319" s="54"/>
      <c r="M319" s="54"/>
      <c r="N319" s="54"/>
      <c r="O319" s="54"/>
      <c r="P319" s="54"/>
      <c r="Q319" s="54"/>
      <c r="R319" s="54"/>
      <c r="S319" s="54"/>
      <c r="T319" s="54"/>
      <c r="U319" s="54"/>
      <c r="V319" s="68"/>
      <c r="W319" s="54"/>
      <c r="AD319" s="50" t="s">
        <v>41</v>
      </c>
      <c r="AE319" s="50" t="s">
        <v>2435</v>
      </c>
      <c r="AF319" s="50">
        <v>2909802</v>
      </c>
      <c r="AG319" s="51"/>
      <c r="AH319" s="51"/>
    </row>
    <row r="320" spans="1:34" s="69" customFormat="1">
      <c r="A320" s="54"/>
      <c r="B320" s="54"/>
      <c r="C320" s="54"/>
      <c r="D320" s="54"/>
      <c r="E320" s="54"/>
      <c r="F320" s="54"/>
      <c r="G320" s="54"/>
      <c r="H320" s="54"/>
      <c r="I320" s="54"/>
      <c r="J320" s="54"/>
      <c r="K320" s="54"/>
      <c r="L320" s="54"/>
      <c r="M320" s="54"/>
      <c r="N320" s="54"/>
      <c r="O320" s="54"/>
      <c r="P320" s="54"/>
      <c r="Q320" s="54"/>
      <c r="R320" s="54"/>
      <c r="S320" s="54"/>
      <c r="T320" s="54"/>
      <c r="U320" s="54"/>
      <c r="V320" s="68"/>
      <c r="W320" s="54"/>
      <c r="AD320" s="50" t="s">
        <v>41</v>
      </c>
      <c r="AE320" s="50" t="s">
        <v>2451</v>
      </c>
      <c r="AF320" s="50">
        <v>2909901</v>
      </c>
      <c r="AG320" s="51"/>
      <c r="AH320" s="51"/>
    </row>
    <row r="321" spans="1:34" s="69" customFormat="1">
      <c r="A321" s="54"/>
      <c r="B321" s="54"/>
      <c r="C321" s="54"/>
      <c r="D321" s="54"/>
      <c r="E321" s="54"/>
      <c r="F321" s="54"/>
      <c r="G321" s="54"/>
      <c r="H321" s="54"/>
      <c r="I321" s="54"/>
      <c r="J321" s="54"/>
      <c r="K321" s="54"/>
      <c r="L321" s="54"/>
      <c r="M321" s="54"/>
      <c r="N321" s="54"/>
      <c r="O321" s="54"/>
      <c r="P321" s="54"/>
      <c r="Q321" s="54"/>
      <c r="R321" s="54"/>
      <c r="S321" s="54"/>
      <c r="T321" s="54"/>
      <c r="U321" s="54"/>
      <c r="V321" s="68"/>
      <c r="W321" s="54"/>
      <c r="AD321" s="50" t="s">
        <v>41</v>
      </c>
      <c r="AE321" s="50" t="s">
        <v>2465</v>
      </c>
      <c r="AF321" s="50">
        <v>2910008</v>
      </c>
      <c r="AG321" s="51"/>
      <c r="AH321" s="51"/>
    </row>
    <row r="322" spans="1:34" s="69" customFormat="1">
      <c r="A322" s="54"/>
      <c r="B322" s="54"/>
      <c r="C322" s="54"/>
      <c r="D322" s="54"/>
      <c r="E322" s="54"/>
      <c r="F322" s="54"/>
      <c r="G322" s="54"/>
      <c r="H322" s="54"/>
      <c r="I322" s="54"/>
      <c r="J322" s="54"/>
      <c r="K322" s="54"/>
      <c r="L322" s="54"/>
      <c r="M322" s="54"/>
      <c r="N322" s="54"/>
      <c r="O322" s="54"/>
      <c r="P322" s="54"/>
      <c r="Q322" s="54"/>
      <c r="R322" s="54"/>
      <c r="S322" s="54"/>
      <c r="T322" s="54"/>
      <c r="U322" s="54"/>
      <c r="V322" s="68"/>
      <c r="W322" s="54"/>
      <c r="AD322" s="50" t="s">
        <v>41</v>
      </c>
      <c r="AE322" s="50" t="s">
        <v>2480</v>
      </c>
      <c r="AF322" s="50">
        <v>2910057</v>
      </c>
      <c r="AG322" s="51"/>
      <c r="AH322" s="51"/>
    </row>
    <row r="323" spans="1:34" s="69" customFormat="1">
      <c r="A323" s="54"/>
      <c r="B323" s="54"/>
      <c r="C323" s="54"/>
      <c r="D323" s="54"/>
      <c r="E323" s="54"/>
      <c r="F323" s="54"/>
      <c r="G323" s="54"/>
      <c r="H323" s="54"/>
      <c r="I323" s="54"/>
      <c r="J323" s="54"/>
      <c r="K323" s="54"/>
      <c r="L323" s="54"/>
      <c r="M323" s="54"/>
      <c r="N323" s="54"/>
      <c r="O323" s="54"/>
      <c r="P323" s="54"/>
      <c r="Q323" s="54"/>
      <c r="R323" s="54"/>
      <c r="S323" s="54"/>
      <c r="T323" s="54"/>
      <c r="U323" s="54"/>
      <c r="V323" s="68"/>
      <c r="W323" s="54"/>
      <c r="AD323" s="50" t="s">
        <v>41</v>
      </c>
      <c r="AE323" s="50" t="s">
        <v>2496</v>
      </c>
      <c r="AF323" s="50">
        <v>2910107</v>
      </c>
      <c r="AG323" s="51"/>
      <c r="AH323" s="51"/>
    </row>
    <row r="324" spans="1:34" s="69" customFormat="1">
      <c r="A324" s="54"/>
      <c r="B324" s="54"/>
      <c r="C324" s="54"/>
      <c r="D324" s="54"/>
      <c r="E324" s="54"/>
      <c r="F324" s="54"/>
      <c r="G324" s="54"/>
      <c r="H324" s="54"/>
      <c r="I324" s="54"/>
      <c r="J324" s="54"/>
      <c r="K324" s="54"/>
      <c r="L324" s="54"/>
      <c r="M324" s="54"/>
      <c r="N324" s="54"/>
      <c r="O324" s="54"/>
      <c r="P324" s="54"/>
      <c r="Q324" s="54"/>
      <c r="R324" s="54"/>
      <c r="S324" s="54"/>
      <c r="T324" s="54"/>
      <c r="U324" s="54"/>
      <c r="V324" s="68"/>
      <c r="W324" s="54"/>
      <c r="AD324" s="50" t="s">
        <v>41</v>
      </c>
      <c r="AE324" s="50" t="s">
        <v>2510</v>
      </c>
      <c r="AF324" s="50">
        <v>2910206</v>
      </c>
      <c r="AG324" s="51"/>
      <c r="AH324" s="51"/>
    </row>
    <row r="325" spans="1:34" s="69" customFormat="1">
      <c r="A325" s="54"/>
      <c r="B325" s="54"/>
      <c r="C325" s="54"/>
      <c r="D325" s="54"/>
      <c r="E325" s="54"/>
      <c r="F325" s="54"/>
      <c r="G325" s="54"/>
      <c r="H325" s="54"/>
      <c r="I325" s="54"/>
      <c r="J325" s="54"/>
      <c r="K325" s="54"/>
      <c r="L325" s="54"/>
      <c r="M325" s="54"/>
      <c r="N325" s="54"/>
      <c r="O325" s="54"/>
      <c r="P325" s="54"/>
      <c r="Q325" s="54"/>
      <c r="R325" s="54"/>
      <c r="S325" s="54"/>
      <c r="T325" s="54"/>
      <c r="U325" s="54"/>
      <c r="V325" s="68"/>
      <c r="W325" s="54"/>
      <c r="AD325" s="50" t="s">
        <v>41</v>
      </c>
      <c r="AE325" s="50" t="s">
        <v>2526</v>
      </c>
      <c r="AF325" s="50">
        <v>2910305</v>
      </c>
      <c r="AG325" s="51"/>
      <c r="AH325" s="51"/>
    </row>
    <row r="326" spans="1:34" s="69" customFormat="1">
      <c r="A326" s="54"/>
      <c r="B326" s="54"/>
      <c r="C326" s="54"/>
      <c r="D326" s="54"/>
      <c r="E326" s="54"/>
      <c r="F326" s="54"/>
      <c r="G326" s="54"/>
      <c r="H326" s="54"/>
      <c r="I326" s="54"/>
      <c r="J326" s="54"/>
      <c r="K326" s="54"/>
      <c r="L326" s="54"/>
      <c r="M326" s="54"/>
      <c r="N326" s="54"/>
      <c r="O326" s="54"/>
      <c r="P326" s="54"/>
      <c r="Q326" s="54"/>
      <c r="R326" s="54"/>
      <c r="S326" s="54"/>
      <c r="T326" s="54"/>
      <c r="U326" s="54"/>
      <c r="V326" s="68"/>
      <c r="W326" s="54"/>
      <c r="AD326" s="50" t="s">
        <v>41</v>
      </c>
      <c r="AE326" s="50" t="s">
        <v>2541</v>
      </c>
      <c r="AF326" s="50">
        <v>2910404</v>
      </c>
      <c r="AG326" s="51"/>
      <c r="AH326" s="51"/>
    </row>
    <row r="327" spans="1:34" s="69" customFormat="1">
      <c r="A327" s="54"/>
      <c r="B327" s="54"/>
      <c r="C327" s="54"/>
      <c r="D327" s="54"/>
      <c r="E327" s="54"/>
      <c r="F327" s="54"/>
      <c r="G327" s="54"/>
      <c r="H327" s="54"/>
      <c r="I327" s="54"/>
      <c r="J327" s="54"/>
      <c r="K327" s="54"/>
      <c r="L327" s="54"/>
      <c r="M327" s="54"/>
      <c r="N327" s="54"/>
      <c r="O327" s="54"/>
      <c r="P327" s="54"/>
      <c r="Q327" s="54"/>
      <c r="R327" s="54"/>
      <c r="S327" s="54"/>
      <c r="T327" s="54"/>
      <c r="U327" s="54"/>
      <c r="V327" s="68"/>
      <c r="W327" s="54"/>
      <c r="AD327" s="50" t="s">
        <v>41</v>
      </c>
      <c r="AE327" s="50" t="s">
        <v>1948</v>
      </c>
      <c r="AF327" s="50">
        <v>2910503</v>
      </c>
      <c r="AG327" s="51"/>
      <c r="AH327" s="51"/>
    </row>
    <row r="328" spans="1:34" s="69" customFormat="1">
      <c r="A328" s="54"/>
      <c r="B328" s="54"/>
      <c r="C328" s="54"/>
      <c r="D328" s="54"/>
      <c r="E328" s="54"/>
      <c r="F328" s="54"/>
      <c r="G328" s="54"/>
      <c r="H328" s="54"/>
      <c r="I328" s="54"/>
      <c r="J328" s="54"/>
      <c r="K328" s="54"/>
      <c r="L328" s="54"/>
      <c r="M328" s="54"/>
      <c r="N328" s="54"/>
      <c r="O328" s="54"/>
      <c r="P328" s="54"/>
      <c r="Q328" s="54"/>
      <c r="R328" s="54"/>
      <c r="S328" s="54"/>
      <c r="T328" s="54"/>
      <c r="U328" s="54"/>
      <c r="V328" s="68"/>
      <c r="W328" s="54"/>
      <c r="AD328" s="50" t="s">
        <v>41</v>
      </c>
      <c r="AE328" s="50" t="s">
        <v>2571</v>
      </c>
      <c r="AF328" s="50">
        <v>2900504</v>
      </c>
      <c r="AG328" s="51"/>
      <c r="AH328" s="51"/>
    </row>
    <row r="329" spans="1:34" s="69" customFormat="1">
      <c r="A329" s="54"/>
      <c r="B329" s="54"/>
      <c r="C329" s="54"/>
      <c r="D329" s="54"/>
      <c r="E329" s="54"/>
      <c r="F329" s="54"/>
      <c r="G329" s="54"/>
      <c r="H329" s="54"/>
      <c r="I329" s="54"/>
      <c r="J329" s="54"/>
      <c r="K329" s="54"/>
      <c r="L329" s="54"/>
      <c r="M329" s="54"/>
      <c r="N329" s="54"/>
      <c r="O329" s="54"/>
      <c r="P329" s="54"/>
      <c r="Q329" s="54"/>
      <c r="R329" s="54"/>
      <c r="S329" s="54"/>
      <c r="T329" s="54"/>
      <c r="U329" s="54"/>
      <c r="V329" s="68"/>
      <c r="W329" s="54"/>
      <c r="AD329" s="50" t="s">
        <v>41</v>
      </c>
      <c r="AE329" s="50" t="s">
        <v>2586</v>
      </c>
      <c r="AF329" s="50">
        <v>2910602</v>
      </c>
      <c r="AG329" s="51"/>
      <c r="AH329" s="51"/>
    </row>
    <row r="330" spans="1:34" s="69" customFormat="1">
      <c r="A330" s="54"/>
      <c r="B330" s="54"/>
      <c r="C330" s="54"/>
      <c r="D330" s="54"/>
      <c r="E330" s="54"/>
      <c r="F330" s="54"/>
      <c r="G330" s="54"/>
      <c r="H330" s="54"/>
      <c r="I330" s="54"/>
      <c r="J330" s="54"/>
      <c r="K330" s="54"/>
      <c r="L330" s="54"/>
      <c r="M330" s="54"/>
      <c r="N330" s="54"/>
      <c r="O330" s="54"/>
      <c r="P330" s="54"/>
      <c r="Q330" s="54"/>
      <c r="R330" s="54"/>
      <c r="S330" s="54"/>
      <c r="T330" s="54"/>
      <c r="U330" s="54"/>
      <c r="V330" s="68"/>
      <c r="W330" s="54"/>
      <c r="AD330" s="50" t="s">
        <v>41</v>
      </c>
      <c r="AE330" s="50" t="s">
        <v>2602</v>
      </c>
      <c r="AF330" s="50">
        <v>2910701</v>
      </c>
      <c r="AG330" s="51"/>
      <c r="AH330" s="51"/>
    </row>
    <row r="331" spans="1:34" s="69" customFormat="1">
      <c r="A331" s="54"/>
      <c r="B331" s="54"/>
      <c r="C331" s="54"/>
      <c r="D331" s="54"/>
      <c r="E331" s="54"/>
      <c r="F331" s="54"/>
      <c r="G331" s="54"/>
      <c r="H331" s="54"/>
      <c r="I331" s="54"/>
      <c r="J331" s="54"/>
      <c r="K331" s="54"/>
      <c r="L331" s="54"/>
      <c r="M331" s="54"/>
      <c r="N331" s="54"/>
      <c r="O331" s="54"/>
      <c r="P331" s="54"/>
      <c r="Q331" s="54"/>
      <c r="R331" s="54"/>
      <c r="S331" s="54"/>
      <c r="T331" s="54"/>
      <c r="U331" s="54"/>
      <c r="V331" s="68"/>
      <c r="W331" s="54"/>
      <c r="AD331" s="50" t="s">
        <v>41</v>
      </c>
      <c r="AE331" s="50" t="s">
        <v>2617</v>
      </c>
      <c r="AF331" s="50">
        <v>2910727</v>
      </c>
      <c r="AG331" s="51"/>
      <c r="AH331" s="51"/>
    </row>
    <row r="332" spans="1:34" s="69" customFormat="1">
      <c r="A332" s="54"/>
      <c r="B332" s="54"/>
      <c r="C332" s="54"/>
      <c r="D332" s="54"/>
      <c r="E332" s="54"/>
      <c r="F332" s="54"/>
      <c r="G332" s="54"/>
      <c r="H332" s="54"/>
      <c r="I332" s="54"/>
      <c r="J332" s="54"/>
      <c r="K332" s="54"/>
      <c r="L332" s="54"/>
      <c r="M332" s="54"/>
      <c r="N332" s="54"/>
      <c r="O332" s="54"/>
      <c r="P332" s="54"/>
      <c r="Q332" s="54"/>
      <c r="R332" s="54"/>
      <c r="S332" s="54"/>
      <c r="T332" s="54"/>
      <c r="U332" s="54"/>
      <c r="V332" s="68"/>
      <c r="W332" s="54"/>
      <c r="AD332" s="50" t="s">
        <v>41</v>
      </c>
      <c r="AE332" s="50" t="s">
        <v>1271</v>
      </c>
      <c r="AF332" s="50">
        <v>2910750</v>
      </c>
      <c r="AG332" s="51"/>
      <c r="AH332" s="51"/>
    </row>
    <row r="333" spans="1:34" s="69" customFormat="1">
      <c r="A333" s="54"/>
      <c r="B333" s="54"/>
      <c r="C333" s="54"/>
      <c r="D333" s="54"/>
      <c r="E333" s="54"/>
      <c r="F333" s="54"/>
      <c r="G333" s="54"/>
      <c r="H333" s="54"/>
      <c r="I333" s="54"/>
      <c r="J333" s="54"/>
      <c r="K333" s="54"/>
      <c r="L333" s="54"/>
      <c r="M333" s="54"/>
      <c r="N333" s="54"/>
      <c r="O333" s="54"/>
      <c r="P333" s="54"/>
      <c r="Q333" s="54"/>
      <c r="R333" s="54"/>
      <c r="S333" s="54"/>
      <c r="T333" s="54"/>
      <c r="U333" s="54"/>
      <c r="V333" s="68"/>
      <c r="W333" s="54"/>
      <c r="AD333" s="50" t="s">
        <v>41</v>
      </c>
      <c r="AE333" s="50" t="s">
        <v>2644</v>
      </c>
      <c r="AF333" s="50">
        <v>2910776</v>
      </c>
      <c r="AG333" s="51"/>
      <c r="AH333" s="51"/>
    </row>
    <row r="334" spans="1:34" s="69" customFormat="1">
      <c r="A334" s="54"/>
      <c r="B334" s="54"/>
      <c r="C334" s="54"/>
      <c r="D334" s="54"/>
      <c r="E334" s="54"/>
      <c r="F334" s="54"/>
      <c r="G334" s="54"/>
      <c r="H334" s="54"/>
      <c r="I334" s="54"/>
      <c r="J334" s="54"/>
      <c r="K334" s="54"/>
      <c r="L334" s="54"/>
      <c r="M334" s="54"/>
      <c r="N334" s="54"/>
      <c r="O334" s="54"/>
      <c r="P334" s="54"/>
      <c r="Q334" s="54"/>
      <c r="R334" s="54"/>
      <c r="S334" s="54"/>
      <c r="T334" s="54"/>
      <c r="U334" s="54"/>
      <c r="V334" s="68"/>
      <c r="W334" s="54"/>
      <c r="AD334" s="50" t="s">
        <v>41</v>
      </c>
      <c r="AE334" s="50" t="s">
        <v>2657</v>
      </c>
      <c r="AF334" s="50">
        <v>2910800</v>
      </c>
      <c r="AG334" s="51"/>
      <c r="AH334" s="51"/>
    </row>
    <row r="335" spans="1:34" s="69" customFormat="1">
      <c r="A335" s="54"/>
      <c r="B335" s="54"/>
      <c r="C335" s="54"/>
      <c r="D335" s="54"/>
      <c r="E335" s="54"/>
      <c r="F335" s="54"/>
      <c r="G335" s="54"/>
      <c r="H335" s="54"/>
      <c r="I335" s="54"/>
      <c r="J335" s="54"/>
      <c r="K335" s="54"/>
      <c r="L335" s="54"/>
      <c r="M335" s="54"/>
      <c r="N335" s="54"/>
      <c r="O335" s="54"/>
      <c r="P335" s="54"/>
      <c r="Q335" s="54"/>
      <c r="R335" s="54"/>
      <c r="S335" s="54"/>
      <c r="T335" s="54"/>
      <c r="U335" s="54"/>
      <c r="V335" s="68"/>
      <c r="W335" s="54"/>
      <c r="AD335" s="50" t="s">
        <v>41</v>
      </c>
      <c r="AE335" s="50" t="s">
        <v>1314</v>
      </c>
      <c r="AF335" s="50">
        <v>2910859</v>
      </c>
      <c r="AG335" s="51"/>
      <c r="AH335" s="51"/>
    </row>
    <row r="336" spans="1:34" s="69" customFormat="1">
      <c r="A336" s="54"/>
      <c r="B336" s="54"/>
      <c r="C336" s="54"/>
      <c r="D336" s="54"/>
      <c r="E336" s="54"/>
      <c r="F336" s="54"/>
      <c r="G336" s="54"/>
      <c r="H336" s="54"/>
      <c r="I336" s="54"/>
      <c r="J336" s="54"/>
      <c r="K336" s="54"/>
      <c r="L336" s="54"/>
      <c r="M336" s="54"/>
      <c r="N336" s="54"/>
      <c r="O336" s="54"/>
      <c r="P336" s="54"/>
      <c r="Q336" s="54"/>
      <c r="R336" s="54"/>
      <c r="S336" s="54"/>
      <c r="T336" s="54"/>
      <c r="U336" s="54"/>
      <c r="V336" s="68"/>
      <c r="W336" s="54"/>
      <c r="AD336" s="50" t="s">
        <v>41</v>
      </c>
      <c r="AE336" s="50" t="s">
        <v>2686</v>
      </c>
      <c r="AF336" s="50">
        <v>2910909</v>
      </c>
      <c r="AG336" s="51"/>
      <c r="AH336" s="51"/>
    </row>
    <row r="337" spans="1:34" s="69" customFormat="1">
      <c r="A337" s="54"/>
      <c r="B337" s="54"/>
      <c r="C337" s="54"/>
      <c r="D337" s="54"/>
      <c r="E337" s="54"/>
      <c r="F337" s="54"/>
      <c r="G337" s="54"/>
      <c r="H337" s="54"/>
      <c r="I337" s="54"/>
      <c r="J337" s="54"/>
      <c r="K337" s="54"/>
      <c r="L337" s="54"/>
      <c r="M337" s="54"/>
      <c r="N337" s="54"/>
      <c r="O337" s="54"/>
      <c r="P337" s="54"/>
      <c r="Q337" s="54"/>
      <c r="R337" s="54"/>
      <c r="S337" s="54"/>
      <c r="T337" s="54"/>
      <c r="U337" s="54"/>
      <c r="V337" s="68"/>
      <c r="W337" s="54"/>
      <c r="AD337" s="50" t="s">
        <v>41</v>
      </c>
      <c r="AE337" s="50" t="s">
        <v>2702</v>
      </c>
      <c r="AF337" s="50">
        <v>2911006</v>
      </c>
      <c r="AG337" s="51"/>
      <c r="AH337" s="51"/>
    </row>
    <row r="338" spans="1:34" s="69" customFormat="1">
      <c r="A338" s="54"/>
      <c r="B338" s="54"/>
      <c r="C338" s="54"/>
      <c r="D338" s="54"/>
      <c r="E338" s="54"/>
      <c r="F338" s="54"/>
      <c r="G338" s="54"/>
      <c r="H338" s="54"/>
      <c r="I338" s="54"/>
      <c r="J338" s="54"/>
      <c r="K338" s="54"/>
      <c r="L338" s="54"/>
      <c r="M338" s="54"/>
      <c r="N338" s="54"/>
      <c r="O338" s="54"/>
      <c r="P338" s="54"/>
      <c r="Q338" s="54"/>
      <c r="R338" s="54"/>
      <c r="S338" s="54"/>
      <c r="T338" s="54"/>
      <c r="U338" s="54"/>
      <c r="V338" s="68"/>
      <c r="W338" s="54"/>
      <c r="AD338" s="50" t="s">
        <v>41</v>
      </c>
      <c r="AE338" s="50" t="s">
        <v>2717</v>
      </c>
      <c r="AF338" s="50">
        <v>2911105</v>
      </c>
      <c r="AG338" s="51"/>
      <c r="AH338" s="51"/>
    </row>
    <row r="339" spans="1:34" s="69" customFormat="1">
      <c r="A339" s="54"/>
      <c r="B339" s="54"/>
      <c r="C339" s="54"/>
      <c r="D339" s="54"/>
      <c r="E339" s="54"/>
      <c r="F339" s="54"/>
      <c r="G339" s="54"/>
      <c r="H339" s="54"/>
      <c r="I339" s="54"/>
      <c r="J339" s="54"/>
      <c r="K339" s="54"/>
      <c r="L339" s="54"/>
      <c r="M339" s="54"/>
      <c r="N339" s="54"/>
      <c r="O339" s="54"/>
      <c r="P339" s="54"/>
      <c r="Q339" s="54"/>
      <c r="R339" s="54"/>
      <c r="S339" s="54"/>
      <c r="T339" s="54"/>
      <c r="U339" s="54"/>
      <c r="V339" s="68"/>
      <c r="W339" s="54"/>
      <c r="AD339" s="50" t="s">
        <v>41</v>
      </c>
      <c r="AE339" s="50" t="s">
        <v>2733</v>
      </c>
      <c r="AF339" s="50">
        <v>2911204</v>
      </c>
      <c r="AG339" s="51"/>
      <c r="AH339" s="51"/>
    </row>
    <row r="340" spans="1:34" s="69" customFormat="1">
      <c r="A340" s="54"/>
      <c r="B340" s="54"/>
      <c r="C340" s="54"/>
      <c r="D340" s="54"/>
      <c r="E340" s="54"/>
      <c r="F340" s="54"/>
      <c r="G340" s="54"/>
      <c r="H340" s="54"/>
      <c r="I340" s="54"/>
      <c r="J340" s="54"/>
      <c r="K340" s="54"/>
      <c r="L340" s="54"/>
      <c r="M340" s="54"/>
      <c r="N340" s="54"/>
      <c r="O340" s="54"/>
      <c r="P340" s="54"/>
      <c r="Q340" s="54"/>
      <c r="R340" s="54"/>
      <c r="S340" s="54"/>
      <c r="T340" s="54"/>
      <c r="U340" s="54"/>
      <c r="V340" s="68"/>
      <c r="W340" s="54"/>
      <c r="AD340" s="50" t="s">
        <v>41</v>
      </c>
      <c r="AE340" s="50" t="s">
        <v>2748</v>
      </c>
      <c r="AF340" s="50">
        <v>2911253</v>
      </c>
      <c r="AG340" s="51"/>
      <c r="AH340" s="51"/>
    </row>
    <row r="341" spans="1:34" s="69" customFormat="1">
      <c r="A341" s="54"/>
      <c r="B341" s="54"/>
      <c r="C341" s="54"/>
      <c r="D341" s="54"/>
      <c r="E341" s="54"/>
      <c r="F341" s="54"/>
      <c r="G341" s="54"/>
      <c r="H341" s="54"/>
      <c r="I341" s="54"/>
      <c r="J341" s="54"/>
      <c r="K341" s="54"/>
      <c r="L341" s="54"/>
      <c r="M341" s="54"/>
      <c r="N341" s="54"/>
      <c r="O341" s="54"/>
      <c r="P341" s="54"/>
      <c r="Q341" s="54"/>
      <c r="R341" s="54"/>
      <c r="S341" s="54"/>
      <c r="T341" s="54"/>
      <c r="U341" s="54"/>
      <c r="V341" s="68"/>
      <c r="W341" s="54"/>
      <c r="AD341" s="50" t="s">
        <v>41</v>
      </c>
      <c r="AE341" s="50" t="s">
        <v>2763</v>
      </c>
      <c r="AF341" s="50">
        <v>2911303</v>
      </c>
      <c r="AG341" s="51"/>
      <c r="AH341" s="51"/>
    </row>
    <row r="342" spans="1:34" s="69" customFormat="1">
      <c r="A342" s="54"/>
      <c r="B342" s="54"/>
      <c r="C342" s="54"/>
      <c r="D342" s="54"/>
      <c r="E342" s="54"/>
      <c r="F342" s="54"/>
      <c r="G342" s="54"/>
      <c r="H342" s="54"/>
      <c r="I342" s="54"/>
      <c r="J342" s="54"/>
      <c r="K342" s="54"/>
      <c r="L342" s="54"/>
      <c r="M342" s="54"/>
      <c r="N342" s="54"/>
      <c r="O342" s="54"/>
      <c r="P342" s="54"/>
      <c r="Q342" s="54"/>
      <c r="R342" s="54"/>
      <c r="S342" s="54"/>
      <c r="T342" s="54"/>
      <c r="U342" s="54"/>
      <c r="V342" s="68"/>
      <c r="W342" s="54"/>
      <c r="AD342" s="50" t="s">
        <v>41</v>
      </c>
      <c r="AE342" s="50" t="s">
        <v>2779</v>
      </c>
      <c r="AF342" s="50">
        <v>2911402</v>
      </c>
      <c r="AG342" s="51"/>
      <c r="AH342" s="51"/>
    </row>
    <row r="343" spans="1:34" s="69" customFormat="1">
      <c r="A343" s="54"/>
      <c r="B343" s="54"/>
      <c r="C343" s="54"/>
      <c r="D343" s="54"/>
      <c r="E343" s="54"/>
      <c r="F343" s="54"/>
      <c r="G343" s="54"/>
      <c r="H343" s="54"/>
      <c r="I343" s="54"/>
      <c r="J343" s="54"/>
      <c r="K343" s="54"/>
      <c r="L343" s="54"/>
      <c r="M343" s="54"/>
      <c r="N343" s="54"/>
      <c r="O343" s="54"/>
      <c r="P343" s="54"/>
      <c r="Q343" s="54"/>
      <c r="R343" s="54"/>
      <c r="S343" s="54"/>
      <c r="T343" s="54"/>
      <c r="U343" s="54"/>
      <c r="V343" s="68"/>
      <c r="W343" s="54"/>
      <c r="AD343" s="50" t="s">
        <v>41</v>
      </c>
      <c r="AE343" s="50" t="s">
        <v>2794</v>
      </c>
      <c r="AF343" s="50">
        <v>2911501</v>
      </c>
      <c r="AG343" s="51"/>
      <c r="AH343" s="51"/>
    </row>
    <row r="344" spans="1:34" s="69" customFormat="1">
      <c r="A344" s="54"/>
      <c r="B344" s="54"/>
      <c r="C344" s="54"/>
      <c r="D344" s="54"/>
      <c r="E344" s="54"/>
      <c r="F344" s="54"/>
      <c r="G344" s="54"/>
      <c r="H344" s="54"/>
      <c r="I344" s="54"/>
      <c r="J344" s="54"/>
      <c r="K344" s="54"/>
      <c r="L344" s="54"/>
      <c r="M344" s="54"/>
      <c r="N344" s="54"/>
      <c r="O344" s="54"/>
      <c r="P344" s="54"/>
      <c r="Q344" s="54"/>
      <c r="R344" s="54"/>
      <c r="S344" s="54"/>
      <c r="T344" s="54"/>
      <c r="U344" s="54"/>
      <c r="V344" s="68"/>
      <c r="W344" s="54"/>
      <c r="AD344" s="50" t="s">
        <v>41</v>
      </c>
      <c r="AE344" s="50" t="s">
        <v>2809</v>
      </c>
      <c r="AF344" s="50">
        <v>2911600</v>
      </c>
      <c r="AG344" s="51"/>
      <c r="AH344" s="51"/>
    </row>
    <row r="345" spans="1:34" s="69" customFormat="1">
      <c r="A345" s="54"/>
      <c r="B345" s="54"/>
      <c r="C345" s="54"/>
      <c r="D345" s="54"/>
      <c r="E345" s="54"/>
      <c r="F345" s="54"/>
      <c r="G345" s="54"/>
      <c r="H345" s="54"/>
      <c r="I345" s="54"/>
      <c r="J345" s="54"/>
      <c r="K345" s="54"/>
      <c r="L345" s="54"/>
      <c r="M345" s="54"/>
      <c r="N345" s="54"/>
      <c r="O345" s="54"/>
      <c r="P345" s="54"/>
      <c r="Q345" s="54"/>
      <c r="R345" s="54"/>
      <c r="S345" s="54"/>
      <c r="T345" s="54"/>
      <c r="U345" s="54"/>
      <c r="V345" s="68"/>
      <c r="W345" s="54"/>
      <c r="AD345" s="50" t="s">
        <v>41</v>
      </c>
      <c r="AE345" s="50" t="s">
        <v>2824</v>
      </c>
      <c r="AF345" s="50">
        <v>2911659</v>
      </c>
      <c r="AG345" s="51"/>
      <c r="AH345" s="51"/>
    </row>
    <row r="346" spans="1:34" s="69" customFormat="1">
      <c r="A346" s="54"/>
      <c r="B346" s="54"/>
      <c r="C346" s="54"/>
      <c r="D346" s="54"/>
      <c r="E346" s="54"/>
      <c r="F346" s="54"/>
      <c r="G346" s="54"/>
      <c r="H346" s="54"/>
      <c r="I346" s="54"/>
      <c r="J346" s="54"/>
      <c r="K346" s="54"/>
      <c r="L346" s="54"/>
      <c r="M346" s="54"/>
      <c r="N346" s="54"/>
      <c r="O346" s="54"/>
      <c r="P346" s="54"/>
      <c r="Q346" s="54"/>
      <c r="R346" s="54"/>
      <c r="S346" s="54"/>
      <c r="T346" s="54"/>
      <c r="U346" s="54"/>
      <c r="V346" s="68"/>
      <c r="W346" s="54"/>
      <c r="AD346" s="50" t="s">
        <v>41</v>
      </c>
      <c r="AE346" s="50" t="s">
        <v>2836</v>
      </c>
      <c r="AF346" s="50">
        <v>2911709</v>
      </c>
      <c r="AG346" s="51"/>
      <c r="AH346" s="51"/>
    </row>
    <row r="347" spans="1:34" s="69" customFormat="1">
      <c r="A347" s="54"/>
      <c r="B347" s="54"/>
      <c r="C347" s="54"/>
      <c r="D347" s="54"/>
      <c r="E347" s="54"/>
      <c r="F347" s="54"/>
      <c r="G347" s="54"/>
      <c r="H347" s="54"/>
      <c r="I347" s="54"/>
      <c r="J347" s="54"/>
      <c r="K347" s="54"/>
      <c r="L347" s="54"/>
      <c r="M347" s="54"/>
      <c r="N347" s="54"/>
      <c r="O347" s="54"/>
      <c r="P347" s="54"/>
      <c r="Q347" s="54"/>
      <c r="R347" s="54"/>
      <c r="S347" s="54"/>
      <c r="T347" s="54"/>
      <c r="U347" s="54"/>
      <c r="V347" s="68"/>
      <c r="W347" s="54"/>
      <c r="AD347" s="50" t="s">
        <v>41</v>
      </c>
      <c r="AE347" s="50" t="s">
        <v>2849</v>
      </c>
      <c r="AF347" s="50">
        <v>2911808</v>
      </c>
      <c r="AG347" s="51"/>
      <c r="AH347" s="51"/>
    </row>
    <row r="348" spans="1:34" s="69" customFormat="1">
      <c r="A348" s="54"/>
      <c r="B348" s="54"/>
      <c r="C348" s="54"/>
      <c r="D348" s="54"/>
      <c r="E348" s="54"/>
      <c r="F348" s="54"/>
      <c r="G348" s="54"/>
      <c r="H348" s="54"/>
      <c r="I348" s="54"/>
      <c r="J348" s="54"/>
      <c r="K348" s="54"/>
      <c r="L348" s="54"/>
      <c r="M348" s="54"/>
      <c r="N348" s="54"/>
      <c r="O348" s="54"/>
      <c r="P348" s="54"/>
      <c r="Q348" s="54"/>
      <c r="R348" s="54"/>
      <c r="S348" s="54"/>
      <c r="T348" s="54"/>
      <c r="U348" s="54"/>
      <c r="V348" s="68"/>
      <c r="W348" s="54"/>
      <c r="AD348" s="50" t="s">
        <v>41</v>
      </c>
      <c r="AE348" s="50" t="s">
        <v>2862</v>
      </c>
      <c r="AF348" s="50">
        <v>2911857</v>
      </c>
      <c r="AG348" s="51"/>
      <c r="AH348" s="51"/>
    </row>
    <row r="349" spans="1:34" s="69" customFormat="1">
      <c r="A349" s="54"/>
      <c r="B349" s="54"/>
      <c r="C349" s="54"/>
      <c r="D349" s="54"/>
      <c r="E349" s="54"/>
      <c r="F349" s="54"/>
      <c r="G349" s="54"/>
      <c r="H349" s="54"/>
      <c r="I349" s="54"/>
      <c r="J349" s="54"/>
      <c r="K349" s="54"/>
      <c r="L349" s="54"/>
      <c r="M349" s="54"/>
      <c r="N349" s="54"/>
      <c r="O349" s="54"/>
      <c r="P349" s="54"/>
      <c r="Q349" s="54"/>
      <c r="R349" s="54"/>
      <c r="S349" s="54"/>
      <c r="T349" s="54"/>
      <c r="U349" s="54"/>
      <c r="V349" s="68"/>
      <c r="W349" s="54"/>
      <c r="AD349" s="50" t="s">
        <v>41</v>
      </c>
      <c r="AE349" s="50" t="s">
        <v>2875</v>
      </c>
      <c r="AF349" s="50">
        <v>2911907</v>
      </c>
      <c r="AG349" s="51"/>
      <c r="AH349" s="51"/>
    </row>
    <row r="350" spans="1:34" s="69" customFormat="1">
      <c r="A350" s="54"/>
      <c r="B350" s="54"/>
      <c r="C350" s="54"/>
      <c r="D350" s="54"/>
      <c r="E350" s="54"/>
      <c r="F350" s="54"/>
      <c r="G350" s="54"/>
      <c r="H350" s="54"/>
      <c r="I350" s="54"/>
      <c r="J350" s="54"/>
      <c r="K350" s="54"/>
      <c r="L350" s="54"/>
      <c r="M350" s="54"/>
      <c r="N350" s="54"/>
      <c r="O350" s="54"/>
      <c r="P350" s="54"/>
      <c r="Q350" s="54"/>
      <c r="R350" s="54"/>
      <c r="S350" s="54"/>
      <c r="T350" s="54"/>
      <c r="U350" s="54"/>
      <c r="V350" s="68"/>
      <c r="W350" s="54"/>
      <c r="AD350" s="50" t="s">
        <v>41</v>
      </c>
      <c r="AE350" s="50" t="s">
        <v>2887</v>
      </c>
      <c r="AF350" s="50">
        <v>2912004</v>
      </c>
      <c r="AG350" s="51"/>
      <c r="AH350" s="51"/>
    </row>
    <row r="351" spans="1:34" s="69" customFormat="1">
      <c r="A351" s="54"/>
      <c r="B351" s="54"/>
      <c r="C351" s="54"/>
      <c r="D351" s="54"/>
      <c r="E351" s="54"/>
      <c r="F351" s="54"/>
      <c r="G351" s="54"/>
      <c r="H351" s="54"/>
      <c r="I351" s="54"/>
      <c r="J351" s="54"/>
      <c r="K351" s="54"/>
      <c r="L351" s="54"/>
      <c r="M351" s="54"/>
      <c r="N351" s="54"/>
      <c r="O351" s="54"/>
      <c r="P351" s="54"/>
      <c r="Q351" s="54"/>
      <c r="R351" s="54"/>
      <c r="S351" s="54"/>
      <c r="T351" s="54"/>
      <c r="U351" s="54"/>
      <c r="V351" s="68"/>
      <c r="W351" s="54"/>
      <c r="AD351" s="50" t="s">
        <v>41</v>
      </c>
      <c r="AE351" s="50" t="s">
        <v>2900</v>
      </c>
      <c r="AF351" s="50">
        <v>2912103</v>
      </c>
      <c r="AG351" s="51"/>
      <c r="AH351" s="51"/>
    </row>
    <row r="352" spans="1:34" s="69" customFormat="1">
      <c r="A352" s="54"/>
      <c r="B352" s="54"/>
      <c r="C352" s="54"/>
      <c r="D352" s="54"/>
      <c r="E352" s="54"/>
      <c r="F352" s="54"/>
      <c r="G352" s="54"/>
      <c r="H352" s="54"/>
      <c r="I352" s="54"/>
      <c r="J352" s="54"/>
      <c r="K352" s="54"/>
      <c r="L352" s="54"/>
      <c r="M352" s="54"/>
      <c r="N352" s="54"/>
      <c r="O352" s="54"/>
      <c r="P352" s="54"/>
      <c r="Q352" s="54"/>
      <c r="R352" s="54"/>
      <c r="S352" s="54"/>
      <c r="T352" s="54"/>
      <c r="U352" s="54"/>
      <c r="V352" s="68"/>
      <c r="W352" s="54"/>
      <c r="AD352" s="50" t="s">
        <v>41</v>
      </c>
      <c r="AE352" s="50" t="s">
        <v>2912</v>
      </c>
      <c r="AF352" s="50">
        <v>2912202</v>
      </c>
      <c r="AG352" s="51"/>
      <c r="AH352" s="51"/>
    </row>
    <row r="353" spans="1:34" s="69" customFormat="1">
      <c r="A353" s="54"/>
      <c r="B353" s="54"/>
      <c r="C353" s="54"/>
      <c r="D353" s="54"/>
      <c r="E353" s="54"/>
      <c r="F353" s="54"/>
      <c r="G353" s="54"/>
      <c r="H353" s="54"/>
      <c r="I353" s="54"/>
      <c r="J353" s="54"/>
      <c r="K353" s="54"/>
      <c r="L353" s="54"/>
      <c r="M353" s="54"/>
      <c r="N353" s="54"/>
      <c r="O353" s="54"/>
      <c r="P353" s="54"/>
      <c r="Q353" s="54"/>
      <c r="R353" s="54"/>
      <c r="S353" s="54"/>
      <c r="T353" s="54"/>
      <c r="U353" s="54"/>
      <c r="V353" s="68"/>
      <c r="W353" s="54"/>
      <c r="AD353" s="50" t="s">
        <v>41</v>
      </c>
      <c r="AE353" s="50" t="s">
        <v>2925</v>
      </c>
      <c r="AF353" s="50">
        <v>2912301</v>
      </c>
      <c r="AG353" s="51"/>
      <c r="AH353" s="51"/>
    </row>
    <row r="354" spans="1:34" s="69" customFormat="1">
      <c r="A354" s="54"/>
      <c r="B354" s="54"/>
      <c r="C354" s="54"/>
      <c r="D354" s="54"/>
      <c r="E354" s="54"/>
      <c r="F354" s="54"/>
      <c r="G354" s="54"/>
      <c r="H354" s="54"/>
      <c r="I354" s="54"/>
      <c r="J354" s="54"/>
      <c r="K354" s="54"/>
      <c r="L354" s="54"/>
      <c r="M354" s="54"/>
      <c r="N354" s="54"/>
      <c r="O354" s="54"/>
      <c r="P354" s="54"/>
      <c r="Q354" s="54"/>
      <c r="R354" s="54"/>
      <c r="S354" s="54"/>
      <c r="T354" s="54"/>
      <c r="U354" s="54"/>
      <c r="V354" s="68"/>
      <c r="W354" s="54"/>
      <c r="AD354" s="50" t="s">
        <v>41</v>
      </c>
      <c r="AE354" s="50" t="s">
        <v>2936</v>
      </c>
      <c r="AF354" s="50">
        <v>2912400</v>
      </c>
      <c r="AG354" s="51"/>
      <c r="AH354" s="51"/>
    </row>
    <row r="355" spans="1:34" s="69" customFormat="1">
      <c r="A355" s="54"/>
      <c r="B355" s="54"/>
      <c r="C355" s="54"/>
      <c r="D355" s="54"/>
      <c r="E355" s="54"/>
      <c r="F355" s="54"/>
      <c r="G355" s="54"/>
      <c r="H355" s="54"/>
      <c r="I355" s="54"/>
      <c r="J355" s="54"/>
      <c r="K355" s="54"/>
      <c r="L355" s="54"/>
      <c r="M355" s="54"/>
      <c r="N355" s="54"/>
      <c r="O355" s="54"/>
      <c r="P355" s="54"/>
      <c r="Q355" s="54"/>
      <c r="R355" s="54"/>
      <c r="S355" s="54"/>
      <c r="T355" s="54"/>
      <c r="U355" s="54"/>
      <c r="V355" s="68"/>
      <c r="W355" s="54"/>
      <c r="AD355" s="50" t="s">
        <v>41</v>
      </c>
      <c r="AE355" s="50" t="s">
        <v>2948</v>
      </c>
      <c r="AF355" s="50">
        <v>2912509</v>
      </c>
      <c r="AG355" s="51"/>
      <c r="AH355" s="51"/>
    </row>
    <row r="356" spans="1:34" s="69" customFormat="1">
      <c r="A356" s="54"/>
      <c r="B356" s="54"/>
      <c r="C356" s="54"/>
      <c r="D356" s="54"/>
      <c r="E356" s="54"/>
      <c r="F356" s="54"/>
      <c r="G356" s="54"/>
      <c r="H356" s="54"/>
      <c r="I356" s="54"/>
      <c r="J356" s="54"/>
      <c r="K356" s="54"/>
      <c r="L356" s="54"/>
      <c r="M356" s="54"/>
      <c r="N356" s="54"/>
      <c r="O356" s="54"/>
      <c r="P356" s="54"/>
      <c r="Q356" s="54"/>
      <c r="R356" s="54"/>
      <c r="S356" s="54"/>
      <c r="T356" s="54"/>
      <c r="U356" s="54"/>
      <c r="V356" s="68"/>
      <c r="W356" s="54"/>
      <c r="AD356" s="50" t="s">
        <v>41</v>
      </c>
      <c r="AE356" s="50" t="s">
        <v>2960</v>
      </c>
      <c r="AF356" s="50">
        <v>2912608</v>
      </c>
      <c r="AG356" s="51"/>
      <c r="AH356" s="51"/>
    </row>
    <row r="357" spans="1:34" s="69" customFormat="1">
      <c r="A357" s="54"/>
      <c r="B357" s="54"/>
      <c r="C357" s="54"/>
      <c r="D357" s="54"/>
      <c r="E357" s="54"/>
      <c r="F357" s="54"/>
      <c r="G357" s="54"/>
      <c r="H357" s="54"/>
      <c r="I357" s="54"/>
      <c r="J357" s="54"/>
      <c r="K357" s="54"/>
      <c r="L357" s="54"/>
      <c r="M357" s="54"/>
      <c r="N357" s="54"/>
      <c r="O357" s="54"/>
      <c r="P357" s="54"/>
      <c r="Q357" s="54"/>
      <c r="R357" s="54"/>
      <c r="S357" s="54"/>
      <c r="T357" s="54"/>
      <c r="U357" s="54"/>
      <c r="V357" s="68"/>
      <c r="W357" s="54"/>
      <c r="AD357" s="50" t="s">
        <v>41</v>
      </c>
      <c r="AE357" s="50" t="s">
        <v>2972</v>
      </c>
      <c r="AF357" s="50">
        <v>2912707</v>
      </c>
      <c r="AG357" s="51"/>
      <c r="AH357" s="51"/>
    </row>
    <row r="358" spans="1:34" s="69" customFormat="1">
      <c r="A358" s="54"/>
      <c r="B358" s="54"/>
      <c r="C358" s="54"/>
      <c r="D358" s="54"/>
      <c r="E358" s="54"/>
      <c r="F358" s="54"/>
      <c r="G358" s="54"/>
      <c r="H358" s="54"/>
      <c r="I358" s="54"/>
      <c r="J358" s="54"/>
      <c r="K358" s="54"/>
      <c r="L358" s="54"/>
      <c r="M358" s="54"/>
      <c r="N358" s="54"/>
      <c r="O358" s="54"/>
      <c r="P358" s="54"/>
      <c r="Q358" s="54"/>
      <c r="R358" s="54"/>
      <c r="S358" s="54"/>
      <c r="T358" s="54"/>
      <c r="U358" s="54"/>
      <c r="V358" s="68"/>
      <c r="W358" s="54"/>
      <c r="AD358" s="50" t="s">
        <v>41</v>
      </c>
      <c r="AE358" s="50" t="s">
        <v>2984</v>
      </c>
      <c r="AF358" s="50">
        <v>2912806</v>
      </c>
      <c r="AG358" s="51"/>
      <c r="AH358" s="51"/>
    </row>
    <row r="359" spans="1:34" s="69" customFormat="1">
      <c r="A359" s="54"/>
      <c r="B359" s="54"/>
      <c r="C359" s="54"/>
      <c r="D359" s="54"/>
      <c r="E359" s="54"/>
      <c r="F359" s="54"/>
      <c r="G359" s="54"/>
      <c r="H359" s="54"/>
      <c r="I359" s="54"/>
      <c r="J359" s="54"/>
      <c r="K359" s="54"/>
      <c r="L359" s="54"/>
      <c r="M359" s="54"/>
      <c r="N359" s="54"/>
      <c r="O359" s="54"/>
      <c r="P359" s="54"/>
      <c r="Q359" s="54"/>
      <c r="R359" s="54"/>
      <c r="S359" s="54"/>
      <c r="T359" s="54"/>
      <c r="U359" s="54"/>
      <c r="V359" s="68"/>
      <c r="W359" s="54"/>
      <c r="AD359" s="50" t="s">
        <v>41</v>
      </c>
      <c r="AE359" s="50" t="s">
        <v>2996</v>
      </c>
      <c r="AF359" s="50">
        <v>2912905</v>
      </c>
      <c r="AG359" s="51"/>
      <c r="AH359" s="51"/>
    </row>
    <row r="360" spans="1:34" s="69" customFormat="1">
      <c r="A360" s="54"/>
      <c r="B360" s="54"/>
      <c r="C360" s="54"/>
      <c r="D360" s="54"/>
      <c r="E360" s="54"/>
      <c r="F360" s="54"/>
      <c r="G360" s="54"/>
      <c r="H360" s="54"/>
      <c r="I360" s="54"/>
      <c r="J360" s="54"/>
      <c r="K360" s="54"/>
      <c r="L360" s="54"/>
      <c r="M360" s="54"/>
      <c r="N360" s="54"/>
      <c r="O360" s="54"/>
      <c r="P360" s="54"/>
      <c r="Q360" s="54"/>
      <c r="R360" s="54"/>
      <c r="S360" s="54"/>
      <c r="T360" s="54"/>
      <c r="U360" s="54"/>
      <c r="V360" s="68"/>
      <c r="W360" s="54"/>
      <c r="AD360" s="50" t="s">
        <v>41</v>
      </c>
      <c r="AE360" s="50" t="s">
        <v>3009</v>
      </c>
      <c r="AF360" s="50">
        <v>2913002</v>
      </c>
      <c r="AG360" s="51"/>
      <c r="AH360" s="51"/>
    </row>
    <row r="361" spans="1:34" s="69" customFormat="1">
      <c r="A361" s="54"/>
      <c r="B361" s="54"/>
      <c r="C361" s="54"/>
      <c r="D361" s="54"/>
      <c r="E361" s="54"/>
      <c r="F361" s="54"/>
      <c r="G361" s="54"/>
      <c r="H361" s="54"/>
      <c r="I361" s="54"/>
      <c r="J361" s="54"/>
      <c r="K361" s="54"/>
      <c r="L361" s="54"/>
      <c r="M361" s="54"/>
      <c r="N361" s="54"/>
      <c r="O361" s="54"/>
      <c r="P361" s="54"/>
      <c r="Q361" s="54"/>
      <c r="R361" s="54"/>
      <c r="S361" s="54"/>
      <c r="T361" s="54"/>
      <c r="U361" s="54"/>
      <c r="V361" s="68"/>
      <c r="W361" s="54"/>
      <c r="AD361" s="50" t="s">
        <v>41</v>
      </c>
      <c r="AE361" s="50" t="s">
        <v>3022</v>
      </c>
      <c r="AF361" s="50">
        <v>2913101</v>
      </c>
      <c r="AG361" s="51"/>
      <c r="AH361" s="51"/>
    </row>
    <row r="362" spans="1:34" s="69" customFormat="1">
      <c r="A362" s="54"/>
      <c r="B362" s="54"/>
      <c r="C362" s="54"/>
      <c r="D362" s="54"/>
      <c r="E362" s="54"/>
      <c r="F362" s="54"/>
      <c r="G362" s="54"/>
      <c r="H362" s="54"/>
      <c r="I362" s="54"/>
      <c r="J362" s="54"/>
      <c r="K362" s="54"/>
      <c r="L362" s="54"/>
      <c r="M362" s="54"/>
      <c r="N362" s="54"/>
      <c r="O362" s="54"/>
      <c r="P362" s="54"/>
      <c r="Q362" s="54"/>
      <c r="R362" s="54"/>
      <c r="S362" s="54"/>
      <c r="T362" s="54"/>
      <c r="U362" s="54"/>
      <c r="V362" s="68"/>
      <c r="W362" s="54"/>
      <c r="AD362" s="50" t="s">
        <v>41</v>
      </c>
      <c r="AE362" s="50" t="s">
        <v>3034</v>
      </c>
      <c r="AF362" s="50">
        <v>2913200</v>
      </c>
      <c r="AG362" s="51"/>
      <c r="AH362" s="51"/>
    </row>
    <row r="363" spans="1:34" s="69" customFormat="1">
      <c r="A363" s="54"/>
      <c r="B363" s="54"/>
      <c r="C363" s="54"/>
      <c r="D363" s="54"/>
      <c r="E363" s="54"/>
      <c r="F363" s="54"/>
      <c r="G363" s="54"/>
      <c r="H363" s="54"/>
      <c r="I363" s="54"/>
      <c r="J363" s="54"/>
      <c r="K363" s="54"/>
      <c r="L363" s="54"/>
      <c r="M363" s="54"/>
      <c r="N363" s="54"/>
      <c r="O363" s="54"/>
      <c r="P363" s="54"/>
      <c r="Q363" s="54"/>
      <c r="R363" s="54"/>
      <c r="S363" s="54"/>
      <c r="T363" s="54"/>
      <c r="U363" s="54"/>
      <c r="V363" s="68"/>
      <c r="W363" s="54"/>
      <c r="AD363" s="50" t="s">
        <v>41</v>
      </c>
      <c r="AE363" s="50" t="s">
        <v>3046</v>
      </c>
      <c r="AF363" s="50">
        <v>2913309</v>
      </c>
      <c r="AG363" s="51"/>
      <c r="AH363" s="51"/>
    </row>
    <row r="364" spans="1:34" s="69" customFormat="1">
      <c r="A364" s="54"/>
      <c r="B364" s="54"/>
      <c r="C364" s="54"/>
      <c r="D364" s="54"/>
      <c r="E364" s="54"/>
      <c r="F364" s="54"/>
      <c r="G364" s="54"/>
      <c r="H364" s="54"/>
      <c r="I364" s="54"/>
      <c r="J364" s="54"/>
      <c r="K364" s="54"/>
      <c r="L364" s="54"/>
      <c r="M364" s="54"/>
      <c r="N364" s="54"/>
      <c r="O364" s="54"/>
      <c r="P364" s="54"/>
      <c r="Q364" s="54"/>
      <c r="R364" s="54"/>
      <c r="S364" s="54"/>
      <c r="T364" s="54"/>
      <c r="U364" s="54"/>
      <c r="V364" s="68"/>
      <c r="W364" s="54"/>
      <c r="AD364" s="50" t="s">
        <v>41</v>
      </c>
      <c r="AE364" s="50" t="s">
        <v>3058</v>
      </c>
      <c r="AF364" s="50">
        <v>2913408</v>
      </c>
      <c r="AG364" s="51"/>
      <c r="AH364" s="51"/>
    </row>
    <row r="365" spans="1:34" s="69" customFormat="1">
      <c r="A365" s="54"/>
      <c r="B365" s="54"/>
      <c r="C365" s="54"/>
      <c r="D365" s="54"/>
      <c r="E365" s="54"/>
      <c r="F365" s="54"/>
      <c r="G365" s="54"/>
      <c r="H365" s="54"/>
      <c r="I365" s="54"/>
      <c r="J365" s="54"/>
      <c r="K365" s="54"/>
      <c r="L365" s="54"/>
      <c r="M365" s="54"/>
      <c r="N365" s="54"/>
      <c r="O365" s="54"/>
      <c r="P365" s="54"/>
      <c r="Q365" s="54"/>
      <c r="R365" s="54"/>
      <c r="S365" s="54"/>
      <c r="T365" s="54"/>
      <c r="U365" s="54"/>
      <c r="V365" s="68"/>
      <c r="W365" s="54"/>
      <c r="AD365" s="50" t="s">
        <v>41</v>
      </c>
      <c r="AE365" s="50" t="s">
        <v>3070</v>
      </c>
      <c r="AF365" s="50">
        <v>2913457</v>
      </c>
      <c r="AG365" s="51"/>
      <c r="AH365" s="51"/>
    </row>
    <row r="366" spans="1:34" s="69" customFormat="1">
      <c r="A366" s="54"/>
      <c r="B366" s="54"/>
      <c r="C366" s="54"/>
      <c r="D366" s="54"/>
      <c r="E366" s="54"/>
      <c r="F366" s="54"/>
      <c r="G366" s="54"/>
      <c r="H366" s="54"/>
      <c r="I366" s="54"/>
      <c r="J366" s="54"/>
      <c r="K366" s="54"/>
      <c r="L366" s="54"/>
      <c r="M366" s="54"/>
      <c r="N366" s="54"/>
      <c r="O366" s="54"/>
      <c r="P366" s="54"/>
      <c r="Q366" s="54"/>
      <c r="R366" s="54"/>
      <c r="S366" s="54"/>
      <c r="T366" s="54"/>
      <c r="U366" s="54"/>
      <c r="V366" s="68"/>
      <c r="W366" s="54"/>
      <c r="AD366" s="50" t="s">
        <v>41</v>
      </c>
      <c r="AE366" s="50" t="s">
        <v>3082</v>
      </c>
      <c r="AF366" s="50">
        <v>2913507</v>
      </c>
      <c r="AG366" s="51"/>
      <c r="AH366" s="51"/>
    </row>
    <row r="367" spans="1:34" s="69" customFormat="1">
      <c r="A367" s="54"/>
      <c r="B367" s="54"/>
      <c r="C367" s="54"/>
      <c r="D367" s="54"/>
      <c r="E367" s="54"/>
      <c r="F367" s="54"/>
      <c r="G367" s="54"/>
      <c r="H367" s="54"/>
      <c r="I367" s="54"/>
      <c r="J367" s="54"/>
      <c r="K367" s="54"/>
      <c r="L367" s="54"/>
      <c r="M367" s="54"/>
      <c r="N367" s="54"/>
      <c r="O367" s="54"/>
      <c r="P367" s="54"/>
      <c r="Q367" s="54"/>
      <c r="R367" s="54"/>
      <c r="S367" s="54"/>
      <c r="T367" s="54"/>
      <c r="U367" s="54"/>
      <c r="V367" s="68"/>
      <c r="W367" s="54"/>
      <c r="AD367" s="50" t="s">
        <v>41</v>
      </c>
      <c r="AE367" s="50" t="s">
        <v>3095</v>
      </c>
      <c r="AF367" s="50">
        <v>2913606</v>
      </c>
      <c r="AG367" s="51"/>
      <c r="AH367" s="51"/>
    </row>
    <row r="368" spans="1:34" s="69" customFormat="1">
      <c r="A368" s="54"/>
      <c r="B368" s="54"/>
      <c r="C368" s="54"/>
      <c r="D368" s="54"/>
      <c r="E368" s="54"/>
      <c r="F368" s="54"/>
      <c r="G368" s="54"/>
      <c r="H368" s="54"/>
      <c r="I368" s="54"/>
      <c r="J368" s="54"/>
      <c r="K368" s="54"/>
      <c r="L368" s="54"/>
      <c r="M368" s="54"/>
      <c r="N368" s="54"/>
      <c r="O368" s="54"/>
      <c r="P368" s="54"/>
      <c r="Q368" s="54"/>
      <c r="R368" s="54"/>
      <c r="S368" s="54"/>
      <c r="T368" s="54"/>
      <c r="U368" s="54"/>
      <c r="V368" s="68"/>
      <c r="W368" s="54"/>
      <c r="AD368" s="50" t="s">
        <v>41</v>
      </c>
      <c r="AE368" s="50" t="s">
        <v>3107</v>
      </c>
      <c r="AF368" s="50">
        <v>2913705</v>
      </c>
      <c r="AG368" s="51"/>
      <c r="AH368" s="51"/>
    </row>
    <row r="369" spans="1:34" s="69" customFormat="1">
      <c r="A369" s="54"/>
      <c r="B369" s="54"/>
      <c r="C369" s="54"/>
      <c r="D369" s="54"/>
      <c r="E369" s="54"/>
      <c r="F369" s="54"/>
      <c r="G369" s="54"/>
      <c r="H369" s="54"/>
      <c r="I369" s="54"/>
      <c r="J369" s="54"/>
      <c r="K369" s="54"/>
      <c r="L369" s="54"/>
      <c r="M369" s="54"/>
      <c r="N369" s="54"/>
      <c r="O369" s="54"/>
      <c r="P369" s="54"/>
      <c r="Q369" s="54"/>
      <c r="R369" s="54"/>
      <c r="S369" s="54"/>
      <c r="T369" s="54"/>
      <c r="U369" s="54"/>
      <c r="V369" s="68"/>
      <c r="W369" s="54"/>
      <c r="AD369" s="50" t="s">
        <v>41</v>
      </c>
      <c r="AE369" s="50" t="s">
        <v>3119</v>
      </c>
      <c r="AF369" s="50">
        <v>2913804</v>
      </c>
      <c r="AG369" s="51"/>
      <c r="AH369" s="51"/>
    </row>
    <row r="370" spans="1:34" s="69" customFormat="1">
      <c r="A370" s="54"/>
      <c r="B370" s="54"/>
      <c r="C370" s="54"/>
      <c r="D370" s="54"/>
      <c r="E370" s="54"/>
      <c r="F370" s="54"/>
      <c r="G370" s="54"/>
      <c r="H370" s="54"/>
      <c r="I370" s="54"/>
      <c r="J370" s="54"/>
      <c r="K370" s="54"/>
      <c r="L370" s="54"/>
      <c r="M370" s="54"/>
      <c r="N370" s="54"/>
      <c r="O370" s="54"/>
      <c r="P370" s="54"/>
      <c r="Q370" s="54"/>
      <c r="R370" s="54"/>
      <c r="S370" s="54"/>
      <c r="T370" s="54"/>
      <c r="U370" s="54"/>
      <c r="V370" s="68"/>
      <c r="W370" s="54"/>
      <c r="AD370" s="50" t="s">
        <v>41</v>
      </c>
      <c r="AE370" s="50" t="s">
        <v>3131</v>
      </c>
      <c r="AF370" s="50">
        <v>2913903</v>
      </c>
      <c r="AG370" s="51"/>
      <c r="AH370" s="51"/>
    </row>
    <row r="371" spans="1:34" s="69" customFormat="1">
      <c r="A371" s="54"/>
      <c r="B371" s="54"/>
      <c r="C371" s="54"/>
      <c r="D371" s="54"/>
      <c r="E371" s="54"/>
      <c r="F371" s="54"/>
      <c r="G371" s="54"/>
      <c r="H371" s="54"/>
      <c r="I371" s="54"/>
      <c r="J371" s="54"/>
      <c r="K371" s="54"/>
      <c r="L371" s="54"/>
      <c r="M371" s="54"/>
      <c r="N371" s="54"/>
      <c r="O371" s="54"/>
      <c r="P371" s="54"/>
      <c r="Q371" s="54"/>
      <c r="R371" s="54"/>
      <c r="S371" s="54"/>
      <c r="T371" s="54"/>
      <c r="U371" s="54"/>
      <c r="V371" s="68"/>
      <c r="W371" s="54"/>
      <c r="AD371" s="50" t="s">
        <v>41</v>
      </c>
      <c r="AE371" s="50" t="s">
        <v>3143</v>
      </c>
      <c r="AF371" s="50">
        <v>2914000</v>
      </c>
      <c r="AG371" s="51"/>
      <c r="AH371" s="51"/>
    </row>
    <row r="372" spans="1:34" s="69" customFormat="1">
      <c r="A372" s="54"/>
      <c r="B372" s="54"/>
      <c r="C372" s="54"/>
      <c r="D372" s="54"/>
      <c r="E372" s="54"/>
      <c r="F372" s="54"/>
      <c r="G372" s="54"/>
      <c r="H372" s="54"/>
      <c r="I372" s="54"/>
      <c r="J372" s="54"/>
      <c r="K372" s="54"/>
      <c r="L372" s="54"/>
      <c r="M372" s="54"/>
      <c r="N372" s="54"/>
      <c r="O372" s="54"/>
      <c r="P372" s="54"/>
      <c r="Q372" s="54"/>
      <c r="R372" s="54"/>
      <c r="S372" s="54"/>
      <c r="T372" s="54"/>
      <c r="U372" s="54"/>
      <c r="V372" s="68"/>
      <c r="W372" s="54"/>
      <c r="AD372" s="50" t="s">
        <v>41</v>
      </c>
      <c r="AE372" s="50" t="s">
        <v>3154</v>
      </c>
      <c r="AF372" s="50">
        <v>2914109</v>
      </c>
      <c r="AG372" s="51"/>
      <c r="AH372" s="51"/>
    </row>
    <row r="373" spans="1:34" s="69" customFormat="1">
      <c r="A373" s="54"/>
      <c r="B373" s="54"/>
      <c r="C373" s="54"/>
      <c r="D373" s="54"/>
      <c r="E373" s="54"/>
      <c r="F373" s="54"/>
      <c r="G373" s="54"/>
      <c r="H373" s="54"/>
      <c r="I373" s="54"/>
      <c r="J373" s="54"/>
      <c r="K373" s="54"/>
      <c r="L373" s="54"/>
      <c r="M373" s="54"/>
      <c r="N373" s="54"/>
      <c r="O373" s="54"/>
      <c r="P373" s="54"/>
      <c r="Q373" s="54"/>
      <c r="R373" s="54"/>
      <c r="S373" s="54"/>
      <c r="T373" s="54"/>
      <c r="U373" s="54"/>
      <c r="V373" s="68"/>
      <c r="W373" s="54"/>
      <c r="AD373" s="50" t="s">
        <v>41</v>
      </c>
      <c r="AE373" s="50" t="s">
        <v>3165</v>
      </c>
      <c r="AF373" s="50">
        <v>2914208</v>
      </c>
      <c r="AG373" s="51"/>
      <c r="AH373" s="51"/>
    </row>
    <row r="374" spans="1:34" s="69" customFormat="1">
      <c r="A374" s="54"/>
      <c r="B374" s="54"/>
      <c r="C374" s="54"/>
      <c r="D374" s="54"/>
      <c r="E374" s="54"/>
      <c r="F374" s="54"/>
      <c r="G374" s="54"/>
      <c r="H374" s="54"/>
      <c r="I374" s="54"/>
      <c r="J374" s="54"/>
      <c r="K374" s="54"/>
      <c r="L374" s="54"/>
      <c r="M374" s="54"/>
      <c r="N374" s="54"/>
      <c r="O374" s="54"/>
      <c r="P374" s="54"/>
      <c r="Q374" s="54"/>
      <c r="R374" s="54"/>
      <c r="S374" s="54"/>
      <c r="T374" s="54"/>
      <c r="U374" s="54"/>
      <c r="V374" s="68"/>
      <c r="W374" s="54"/>
      <c r="AD374" s="50" t="s">
        <v>41</v>
      </c>
      <c r="AE374" s="50" t="s">
        <v>3176</v>
      </c>
      <c r="AF374" s="50">
        <v>2914307</v>
      </c>
      <c r="AG374" s="51"/>
      <c r="AH374" s="51"/>
    </row>
    <row r="375" spans="1:34" s="69" customFormat="1">
      <c r="A375" s="54"/>
      <c r="B375" s="54"/>
      <c r="C375" s="54"/>
      <c r="D375" s="54"/>
      <c r="E375" s="54"/>
      <c r="F375" s="54"/>
      <c r="G375" s="54"/>
      <c r="H375" s="54"/>
      <c r="I375" s="54"/>
      <c r="J375" s="54"/>
      <c r="K375" s="54"/>
      <c r="L375" s="54"/>
      <c r="M375" s="54"/>
      <c r="N375" s="54"/>
      <c r="O375" s="54"/>
      <c r="P375" s="54"/>
      <c r="Q375" s="54"/>
      <c r="R375" s="54"/>
      <c r="S375" s="54"/>
      <c r="T375" s="54"/>
      <c r="U375" s="54"/>
      <c r="V375" s="68"/>
      <c r="W375" s="54"/>
      <c r="AD375" s="50" t="s">
        <v>41</v>
      </c>
      <c r="AE375" s="50" t="s">
        <v>3187</v>
      </c>
      <c r="AF375" s="50">
        <v>2914406</v>
      </c>
      <c r="AG375" s="51"/>
      <c r="AH375" s="51"/>
    </row>
    <row r="376" spans="1:34" s="69" customFormat="1">
      <c r="A376" s="54"/>
      <c r="B376" s="54"/>
      <c r="C376" s="54"/>
      <c r="D376" s="54"/>
      <c r="E376" s="54"/>
      <c r="F376" s="54"/>
      <c r="G376" s="54"/>
      <c r="H376" s="54"/>
      <c r="I376" s="54"/>
      <c r="J376" s="54"/>
      <c r="K376" s="54"/>
      <c r="L376" s="54"/>
      <c r="M376" s="54"/>
      <c r="N376" s="54"/>
      <c r="O376" s="54"/>
      <c r="P376" s="54"/>
      <c r="Q376" s="54"/>
      <c r="R376" s="54"/>
      <c r="S376" s="54"/>
      <c r="T376" s="54"/>
      <c r="U376" s="54"/>
      <c r="V376" s="68"/>
      <c r="W376" s="54"/>
      <c r="AD376" s="50" t="s">
        <v>41</v>
      </c>
      <c r="AE376" s="50" t="s">
        <v>3199</v>
      </c>
      <c r="AF376" s="50">
        <v>2914505</v>
      </c>
      <c r="AG376" s="51"/>
      <c r="AH376" s="51"/>
    </row>
    <row r="377" spans="1:34" s="69" customFormat="1">
      <c r="A377" s="54"/>
      <c r="B377" s="54"/>
      <c r="C377" s="54"/>
      <c r="D377" s="54"/>
      <c r="E377" s="54"/>
      <c r="F377" s="54"/>
      <c r="G377" s="54"/>
      <c r="H377" s="54"/>
      <c r="I377" s="54"/>
      <c r="J377" s="54"/>
      <c r="K377" s="54"/>
      <c r="L377" s="54"/>
      <c r="M377" s="54"/>
      <c r="N377" s="54"/>
      <c r="O377" s="54"/>
      <c r="P377" s="54"/>
      <c r="Q377" s="54"/>
      <c r="R377" s="54"/>
      <c r="S377" s="54"/>
      <c r="T377" s="54"/>
      <c r="U377" s="54"/>
      <c r="V377" s="68"/>
      <c r="W377" s="54"/>
      <c r="AD377" s="50" t="s">
        <v>41</v>
      </c>
      <c r="AE377" s="50" t="s">
        <v>3211</v>
      </c>
      <c r="AF377" s="50">
        <v>2914604</v>
      </c>
      <c r="AG377" s="51"/>
      <c r="AH377" s="51"/>
    </row>
    <row r="378" spans="1:34" s="69" customFormat="1">
      <c r="A378" s="54"/>
      <c r="B378" s="54"/>
      <c r="C378" s="54"/>
      <c r="D378" s="54"/>
      <c r="E378" s="54"/>
      <c r="F378" s="54"/>
      <c r="G378" s="54"/>
      <c r="H378" s="54"/>
      <c r="I378" s="54"/>
      <c r="J378" s="54"/>
      <c r="K378" s="54"/>
      <c r="L378" s="54"/>
      <c r="M378" s="54"/>
      <c r="N378" s="54"/>
      <c r="O378" s="54"/>
      <c r="P378" s="54"/>
      <c r="Q378" s="54"/>
      <c r="R378" s="54"/>
      <c r="S378" s="54"/>
      <c r="T378" s="54"/>
      <c r="U378" s="54"/>
      <c r="V378" s="68"/>
      <c r="W378" s="54"/>
      <c r="AD378" s="50" t="s">
        <v>41</v>
      </c>
      <c r="AE378" s="50" t="s">
        <v>3223</v>
      </c>
      <c r="AF378" s="50">
        <v>2914653</v>
      </c>
      <c r="AG378" s="51"/>
      <c r="AH378" s="51"/>
    </row>
    <row r="379" spans="1:34" s="69" customFormat="1">
      <c r="A379" s="54"/>
      <c r="B379" s="54"/>
      <c r="C379" s="54"/>
      <c r="D379" s="54"/>
      <c r="E379" s="54"/>
      <c r="F379" s="54"/>
      <c r="G379" s="54"/>
      <c r="H379" s="54"/>
      <c r="I379" s="54"/>
      <c r="J379" s="54"/>
      <c r="K379" s="54"/>
      <c r="L379" s="54"/>
      <c r="M379" s="54"/>
      <c r="N379" s="54"/>
      <c r="O379" s="54"/>
      <c r="P379" s="54"/>
      <c r="Q379" s="54"/>
      <c r="R379" s="54"/>
      <c r="S379" s="54"/>
      <c r="T379" s="54"/>
      <c r="U379" s="54"/>
      <c r="V379" s="68"/>
      <c r="W379" s="54"/>
      <c r="AD379" s="50" t="s">
        <v>41</v>
      </c>
      <c r="AE379" s="50" t="s">
        <v>3233</v>
      </c>
      <c r="AF379" s="50">
        <v>2914703</v>
      </c>
      <c r="AG379" s="51"/>
      <c r="AH379" s="51"/>
    </row>
    <row r="380" spans="1:34" s="69" customFormat="1">
      <c r="A380" s="54"/>
      <c r="B380" s="54"/>
      <c r="C380" s="54"/>
      <c r="D380" s="54"/>
      <c r="E380" s="54"/>
      <c r="F380" s="54"/>
      <c r="G380" s="54"/>
      <c r="H380" s="54"/>
      <c r="I380" s="54"/>
      <c r="J380" s="54"/>
      <c r="K380" s="54"/>
      <c r="L380" s="54"/>
      <c r="M380" s="54"/>
      <c r="N380" s="54"/>
      <c r="O380" s="54"/>
      <c r="P380" s="54"/>
      <c r="Q380" s="54"/>
      <c r="R380" s="54"/>
      <c r="S380" s="54"/>
      <c r="T380" s="54"/>
      <c r="U380" s="54"/>
      <c r="V380" s="68"/>
      <c r="W380" s="54"/>
      <c r="AD380" s="50" t="s">
        <v>41</v>
      </c>
      <c r="AE380" s="50" t="s">
        <v>3244</v>
      </c>
      <c r="AF380" s="50">
        <v>2914802</v>
      </c>
      <c r="AG380" s="51"/>
      <c r="AH380" s="51"/>
    </row>
    <row r="381" spans="1:34" s="69" customFormat="1">
      <c r="A381" s="54"/>
      <c r="B381" s="54"/>
      <c r="C381" s="54"/>
      <c r="D381" s="54"/>
      <c r="E381" s="54"/>
      <c r="F381" s="54"/>
      <c r="G381" s="54"/>
      <c r="H381" s="54"/>
      <c r="I381" s="54"/>
      <c r="J381" s="54"/>
      <c r="K381" s="54"/>
      <c r="L381" s="54"/>
      <c r="M381" s="54"/>
      <c r="N381" s="54"/>
      <c r="O381" s="54"/>
      <c r="P381" s="54"/>
      <c r="Q381" s="54"/>
      <c r="R381" s="54"/>
      <c r="S381" s="54"/>
      <c r="T381" s="54"/>
      <c r="U381" s="54"/>
      <c r="V381" s="68"/>
      <c r="W381" s="54"/>
      <c r="AD381" s="50" t="s">
        <v>41</v>
      </c>
      <c r="AE381" s="50" t="s">
        <v>3254</v>
      </c>
      <c r="AF381" s="50">
        <v>2914901</v>
      </c>
      <c r="AG381" s="51"/>
      <c r="AH381" s="51"/>
    </row>
    <row r="382" spans="1:34" s="69" customFormat="1">
      <c r="A382" s="54"/>
      <c r="B382" s="54"/>
      <c r="C382" s="54"/>
      <c r="D382" s="54"/>
      <c r="E382" s="54"/>
      <c r="F382" s="54"/>
      <c r="G382" s="54"/>
      <c r="H382" s="54"/>
      <c r="I382" s="54"/>
      <c r="J382" s="54"/>
      <c r="K382" s="54"/>
      <c r="L382" s="54"/>
      <c r="M382" s="54"/>
      <c r="N382" s="54"/>
      <c r="O382" s="54"/>
      <c r="P382" s="54"/>
      <c r="Q382" s="54"/>
      <c r="R382" s="54"/>
      <c r="S382" s="54"/>
      <c r="T382" s="54"/>
      <c r="U382" s="54"/>
      <c r="V382" s="68"/>
      <c r="W382" s="54"/>
      <c r="AD382" s="50" t="s">
        <v>41</v>
      </c>
      <c r="AE382" s="50" t="s">
        <v>3265</v>
      </c>
      <c r="AF382" s="50">
        <v>2915007</v>
      </c>
      <c r="AG382" s="51"/>
      <c r="AH382" s="51"/>
    </row>
    <row r="383" spans="1:34" s="69" customFormat="1">
      <c r="A383" s="54"/>
      <c r="B383" s="54"/>
      <c r="C383" s="54"/>
      <c r="D383" s="54"/>
      <c r="E383" s="54"/>
      <c r="F383" s="54"/>
      <c r="G383" s="54"/>
      <c r="H383" s="54"/>
      <c r="I383" s="54"/>
      <c r="J383" s="54"/>
      <c r="K383" s="54"/>
      <c r="L383" s="54"/>
      <c r="M383" s="54"/>
      <c r="N383" s="54"/>
      <c r="O383" s="54"/>
      <c r="P383" s="54"/>
      <c r="Q383" s="54"/>
      <c r="R383" s="54"/>
      <c r="S383" s="54"/>
      <c r="T383" s="54"/>
      <c r="U383" s="54"/>
      <c r="V383" s="68"/>
      <c r="W383" s="54"/>
      <c r="AD383" s="50" t="s">
        <v>41</v>
      </c>
      <c r="AE383" s="50" t="s">
        <v>3277</v>
      </c>
      <c r="AF383" s="50">
        <v>2915106</v>
      </c>
      <c r="AG383" s="51"/>
      <c r="AH383" s="51"/>
    </row>
    <row r="384" spans="1:34" s="69" customFormat="1">
      <c r="A384" s="54"/>
      <c r="B384" s="54"/>
      <c r="C384" s="54"/>
      <c r="D384" s="54"/>
      <c r="E384" s="54"/>
      <c r="F384" s="54"/>
      <c r="G384" s="54"/>
      <c r="H384" s="54"/>
      <c r="I384" s="54"/>
      <c r="J384" s="54"/>
      <c r="K384" s="54"/>
      <c r="L384" s="54"/>
      <c r="M384" s="54"/>
      <c r="N384" s="54"/>
      <c r="O384" s="54"/>
      <c r="P384" s="54"/>
      <c r="Q384" s="54"/>
      <c r="R384" s="54"/>
      <c r="S384" s="54"/>
      <c r="T384" s="54"/>
      <c r="U384" s="54"/>
      <c r="V384" s="68"/>
      <c r="W384" s="54"/>
      <c r="AD384" s="50" t="s">
        <v>41</v>
      </c>
      <c r="AE384" s="50" t="s">
        <v>3288</v>
      </c>
      <c r="AF384" s="50">
        <v>2915205</v>
      </c>
      <c r="AG384" s="51"/>
      <c r="AH384" s="51"/>
    </row>
    <row r="385" spans="1:34" s="69" customFormat="1">
      <c r="A385" s="54"/>
      <c r="B385" s="54"/>
      <c r="C385" s="54"/>
      <c r="D385" s="54"/>
      <c r="E385" s="54"/>
      <c r="F385" s="54"/>
      <c r="G385" s="54"/>
      <c r="H385" s="54"/>
      <c r="I385" s="54"/>
      <c r="J385" s="54"/>
      <c r="K385" s="54"/>
      <c r="L385" s="54"/>
      <c r="M385" s="54"/>
      <c r="N385" s="54"/>
      <c r="O385" s="54"/>
      <c r="P385" s="54"/>
      <c r="Q385" s="54"/>
      <c r="R385" s="54"/>
      <c r="S385" s="54"/>
      <c r="T385" s="54"/>
      <c r="U385" s="54"/>
      <c r="V385" s="68"/>
      <c r="W385" s="54"/>
      <c r="AD385" s="50" t="s">
        <v>41</v>
      </c>
      <c r="AE385" s="50" t="s">
        <v>3300</v>
      </c>
      <c r="AF385" s="50">
        <v>2915304</v>
      </c>
      <c r="AG385" s="51"/>
      <c r="AH385" s="51"/>
    </row>
    <row r="386" spans="1:34" s="69" customFormat="1">
      <c r="A386" s="54"/>
      <c r="B386" s="54"/>
      <c r="C386" s="54"/>
      <c r="D386" s="54"/>
      <c r="E386" s="54"/>
      <c r="F386" s="54"/>
      <c r="G386" s="54"/>
      <c r="H386" s="54"/>
      <c r="I386" s="54"/>
      <c r="J386" s="54"/>
      <c r="K386" s="54"/>
      <c r="L386" s="54"/>
      <c r="M386" s="54"/>
      <c r="N386" s="54"/>
      <c r="O386" s="54"/>
      <c r="P386" s="54"/>
      <c r="Q386" s="54"/>
      <c r="R386" s="54"/>
      <c r="S386" s="54"/>
      <c r="T386" s="54"/>
      <c r="U386" s="54"/>
      <c r="V386" s="68"/>
      <c r="W386" s="54"/>
      <c r="AD386" s="50" t="s">
        <v>41</v>
      </c>
      <c r="AE386" s="50" t="s">
        <v>3312</v>
      </c>
      <c r="AF386" s="50">
        <v>2915353</v>
      </c>
      <c r="AG386" s="51"/>
      <c r="AH386" s="51"/>
    </row>
    <row r="387" spans="1:34" s="69" customFormat="1">
      <c r="A387" s="54"/>
      <c r="B387" s="54"/>
      <c r="C387" s="54"/>
      <c r="D387" s="54"/>
      <c r="E387" s="54"/>
      <c r="F387" s="54"/>
      <c r="G387" s="54"/>
      <c r="H387" s="54"/>
      <c r="I387" s="54"/>
      <c r="J387" s="54"/>
      <c r="K387" s="54"/>
      <c r="L387" s="54"/>
      <c r="M387" s="54"/>
      <c r="N387" s="54"/>
      <c r="O387" s="54"/>
      <c r="P387" s="54"/>
      <c r="Q387" s="54"/>
      <c r="R387" s="54"/>
      <c r="S387" s="54"/>
      <c r="T387" s="54"/>
      <c r="U387" s="54"/>
      <c r="V387" s="68"/>
      <c r="W387" s="54"/>
      <c r="AD387" s="50" t="s">
        <v>41</v>
      </c>
      <c r="AE387" s="50" t="s">
        <v>3323</v>
      </c>
      <c r="AF387" s="50">
        <v>2915403</v>
      </c>
      <c r="AG387" s="51"/>
      <c r="AH387" s="51"/>
    </row>
    <row r="388" spans="1:34" s="69" customFormat="1">
      <c r="A388" s="54"/>
      <c r="B388" s="54"/>
      <c r="C388" s="54"/>
      <c r="D388" s="54"/>
      <c r="E388" s="54"/>
      <c r="F388" s="54"/>
      <c r="G388" s="54"/>
      <c r="H388" s="54"/>
      <c r="I388" s="54"/>
      <c r="J388" s="54"/>
      <c r="K388" s="54"/>
      <c r="L388" s="54"/>
      <c r="M388" s="54"/>
      <c r="N388" s="54"/>
      <c r="O388" s="54"/>
      <c r="P388" s="54"/>
      <c r="Q388" s="54"/>
      <c r="R388" s="54"/>
      <c r="S388" s="54"/>
      <c r="T388" s="54"/>
      <c r="U388" s="54"/>
      <c r="V388" s="68"/>
      <c r="W388" s="54"/>
      <c r="AD388" s="50" t="s">
        <v>41</v>
      </c>
      <c r="AE388" s="50" t="s">
        <v>3334</v>
      </c>
      <c r="AF388" s="50">
        <v>2915502</v>
      </c>
      <c r="AG388" s="51"/>
      <c r="AH388" s="51"/>
    </row>
    <row r="389" spans="1:34" s="69" customFormat="1">
      <c r="A389" s="54"/>
      <c r="B389" s="54"/>
      <c r="C389" s="54"/>
      <c r="D389" s="54"/>
      <c r="E389" s="54"/>
      <c r="F389" s="54"/>
      <c r="G389" s="54"/>
      <c r="H389" s="54"/>
      <c r="I389" s="54"/>
      <c r="J389" s="54"/>
      <c r="K389" s="54"/>
      <c r="L389" s="54"/>
      <c r="M389" s="54"/>
      <c r="N389" s="54"/>
      <c r="O389" s="54"/>
      <c r="P389" s="54"/>
      <c r="Q389" s="54"/>
      <c r="R389" s="54"/>
      <c r="S389" s="54"/>
      <c r="T389" s="54"/>
      <c r="U389" s="54"/>
      <c r="V389" s="68"/>
      <c r="W389" s="54"/>
      <c r="AD389" s="50" t="s">
        <v>41</v>
      </c>
      <c r="AE389" s="50" t="s">
        <v>3345</v>
      </c>
      <c r="AF389" s="50">
        <v>2915601</v>
      </c>
      <c r="AG389" s="51"/>
      <c r="AH389" s="51"/>
    </row>
    <row r="390" spans="1:34" s="69" customFormat="1">
      <c r="A390" s="54"/>
      <c r="B390" s="54"/>
      <c r="C390" s="54"/>
      <c r="D390" s="54"/>
      <c r="E390" s="54"/>
      <c r="F390" s="54"/>
      <c r="G390" s="54"/>
      <c r="H390" s="54"/>
      <c r="I390" s="54"/>
      <c r="J390" s="54"/>
      <c r="K390" s="54"/>
      <c r="L390" s="54"/>
      <c r="M390" s="54"/>
      <c r="N390" s="54"/>
      <c r="O390" s="54"/>
      <c r="P390" s="54"/>
      <c r="Q390" s="54"/>
      <c r="R390" s="54"/>
      <c r="S390" s="54"/>
      <c r="T390" s="54"/>
      <c r="U390" s="54"/>
      <c r="V390" s="68"/>
      <c r="W390" s="54"/>
      <c r="AD390" s="50" t="s">
        <v>41</v>
      </c>
      <c r="AE390" s="50" t="s">
        <v>3355</v>
      </c>
      <c r="AF390" s="50">
        <v>2915700</v>
      </c>
      <c r="AG390" s="51"/>
      <c r="AH390" s="51"/>
    </row>
    <row r="391" spans="1:34" s="69" customFormat="1">
      <c r="A391" s="54"/>
      <c r="B391" s="54"/>
      <c r="C391" s="54"/>
      <c r="D391" s="54"/>
      <c r="E391" s="54"/>
      <c r="F391" s="54"/>
      <c r="G391" s="54"/>
      <c r="H391" s="54"/>
      <c r="I391" s="54"/>
      <c r="J391" s="54"/>
      <c r="K391" s="54"/>
      <c r="L391" s="54"/>
      <c r="M391" s="54"/>
      <c r="N391" s="54"/>
      <c r="O391" s="54"/>
      <c r="P391" s="54"/>
      <c r="Q391" s="54"/>
      <c r="R391" s="54"/>
      <c r="S391" s="54"/>
      <c r="T391" s="54"/>
      <c r="U391" s="54"/>
      <c r="V391" s="68"/>
      <c r="W391" s="54"/>
      <c r="AD391" s="50" t="s">
        <v>41</v>
      </c>
      <c r="AE391" s="50" t="s">
        <v>1928</v>
      </c>
      <c r="AF391" s="50">
        <v>2915809</v>
      </c>
      <c r="AG391" s="51"/>
      <c r="AH391" s="51"/>
    </row>
    <row r="392" spans="1:34" s="69" customFormat="1">
      <c r="A392" s="54"/>
      <c r="B392" s="54"/>
      <c r="C392" s="54"/>
      <c r="D392" s="54"/>
      <c r="E392" s="54"/>
      <c r="F392" s="54"/>
      <c r="G392" s="54"/>
      <c r="H392" s="54"/>
      <c r="I392" s="54"/>
      <c r="J392" s="54"/>
      <c r="K392" s="54"/>
      <c r="L392" s="54"/>
      <c r="M392" s="54"/>
      <c r="N392" s="54"/>
      <c r="O392" s="54"/>
      <c r="P392" s="54"/>
      <c r="Q392" s="54"/>
      <c r="R392" s="54"/>
      <c r="S392" s="54"/>
      <c r="T392" s="54"/>
      <c r="U392" s="54"/>
      <c r="V392" s="68"/>
      <c r="W392" s="54"/>
      <c r="AD392" s="50" t="s">
        <v>41</v>
      </c>
      <c r="AE392" s="50" t="s">
        <v>3374</v>
      </c>
      <c r="AF392" s="50">
        <v>2915908</v>
      </c>
      <c r="AG392" s="51"/>
      <c r="AH392" s="51"/>
    </row>
    <row r="393" spans="1:34" s="69" customFormat="1">
      <c r="A393" s="54"/>
      <c r="B393" s="54"/>
      <c r="C393" s="54"/>
      <c r="D393" s="54"/>
      <c r="E393" s="54"/>
      <c r="F393" s="54"/>
      <c r="G393" s="54"/>
      <c r="H393" s="54"/>
      <c r="I393" s="54"/>
      <c r="J393" s="54"/>
      <c r="K393" s="54"/>
      <c r="L393" s="54"/>
      <c r="M393" s="54"/>
      <c r="N393" s="54"/>
      <c r="O393" s="54"/>
      <c r="P393" s="54"/>
      <c r="Q393" s="54"/>
      <c r="R393" s="54"/>
      <c r="S393" s="54"/>
      <c r="T393" s="54"/>
      <c r="U393" s="54"/>
      <c r="V393" s="68"/>
      <c r="W393" s="54"/>
      <c r="AD393" s="50" t="s">
        <v>41</v>
      </c>
      <c r="AE393" s="50" t="s">
        <v>3384</v>
      </c>
      <c r="AF393" s="50">
        <v>2916005</v>
      </c>
      <c r="AG393" s="51"/>
      <c r="AH393" s="51"/>
    </row>
    <row r="394" spans="1:34" s="69" customFormat="1">
      <c r="A394" s="54"/>
      <c r="B394" s="54"/>
      <c r="C394" s="54"/>
      <c r="D394" s="54"/>
      <c r="E394" s="54"/>
      <c r="F394" s="54"/>
      <c r="G394" s="54"/>
      <c r="H394" s="54"/>
      <c r="I394" s="54"/>
      <c r="J394" s="54"/>
      <c r="K394" s="54"/>
      <c r="L394" s="54"/>
      <c r="M394" s="54"/>
      <c r="N394" s="54"/>
      <c r="O394" s="54"/>
      <c r="P394" s="54"/>
      <c r="Q394" s="54"/>
      <c r="R394" s="54"/>
      <c r="S394" s="54"/>
      <c r="T394" s="54"/>
      <c r="U394" s="54"/>
      <c r="V394" s="68"/>
      <c r="W394" s="54"/>
      <c r="AD394" s="50" t="s">
        <v>41</v>
      </c>
      <c r="AE394" s="50" t="s">
        <v>3394</v>
      </c>
      <c r="AF394" s="50">
        <v>2916104</v>
      </c>
      <c r="AG394" s="51"/>
      <c r="AH394" s="51"/>
    </row>
    <row r="395" spans="1:34" s="69" customFormat="1">
      <c r="A395" s="54"/>
      <c r="B395" s="54"/>
      <c r="C395" s="54"/>
      <c r="D395" s="54"/>
      <c r="E395" s="54"/>
      <c r="F395" s="54"/>
      <c r="G395" s="54"/>
      <c r="H395" s="54"/>
      <c r="I395" s="54"/>
      <c r="J395" s="54"/>
      <c r="K395" s="54"/>
      <c r="L395" s="54"/>
      <c r="M395" s="54"/>
      <c r="N395" s="54"/>
      <c r="O395" s="54"/>
      <c r="P395" s="54"/>
      <c r="Q395" s="54"/>
      <c r="R395" s="54"/>
      <c r="S395" s="54"/>
      <c r="T395" s="54"/>
      <c r="U395" s="54"/>
      <c r="V395" s="68"/>
      <c r="W395" s="54"/>
      <c r="AD395" s="50" t="s">
        <v>41</v>
      </c>
      <c r="AE395" s="50" t="s">
        <v>3404</v>
      </c>
      <c r="AF395" s="50">
        <v>2916203</v>
      </c>
      <c r="AG395" s="51"/>
      <c r="AH395" s="51"/>
    </row>
    <row r="396" spans="1:34" s="69" customFormat="1">
      <c r="A396" s="54"/>
      <c r="B396" s="54"/>
      <c r="C396" s="54"/>
      <c r="D396" s="54"/>
      <c r="E396" s="54"/>
      <c r="F396" s="54"/>
      <c r="G396" s="54"/>
      <c r="H396" s="54"/>
      <c r="I396" s="54"/>
      <c r="J396" s="54"/>
      <c r="K396" s="54"/>
      <c r="L396" s="54"/>
      <c r="M396" s="54"/>
      <c r="N396" s="54"/>
      <c r="O396" s="54"/>
      <c r="P396" s="54"/>
      <c r="Q396" s="54"/>
      <c r="R396" s="54"/>
      <c r="S396" s="54"/>
      <c r="T396" s="54"/>
      <c r="U396" s="54"/>
      <c r="V396" s="68"/>
      <c r="W396" s="54"/>
      <c r="AD396" s="50" t="s">
        <v>41</v>
      </c>
      <c r="AE396" s="50" t="s">
        <v>3414</v>
      </c>
      <c r="AF396" s="50">
        <v>2916302</v>
      </c>
      <c r="AG396" s="51"/>
      <c r="AH396" s="51"/>
    </row>
    <row r="397" spans="1:34" s="69" customFormat="1">
      <c r="A397" s="54"/>
      <c r="B397" s="54"/>
      <c r="C397" s="54"/>
      <c r="D397" s="54"/>
      <c r="E397" s="54"/>
      <c r="F397" s="54"/>
      <c r="G397" s="54"/>
      <c r="H397" s="54"/>
      <c r="I397" s="54"/>
      <c r="J397" s="54"/>
      <c r="K397" s="54"/>
      <c r="L397" s="54"/>
      <c r="M397" s="54"/>
      <c r="N397" s="54"/>
      <c r="O397" s="54"/>
      <c r="P397" s="54"/>
      <c r="Q397" s="54"/>
      <c r="R397" s="54"/>
      <c r="S397" s="54"/>
      <c r="T397" s="54"/>
      <c r="U397" s="54"/>
      <c r="V397" s="68"/>
      <c r="W397" s="54"/>
      <c r="AD397" s="50" t="s">
        <v>41</v>
      </c>
      <c r="AE397" s="50" t="s">
        <v>3424</v>
      </c>
      <c r="AF397" s="50">
        <v>2916401</v>
      </c>
      <c r="AG397" s="51"/>
      <c r="AH397" s="51"/>
    </row>
    <row r="398" spans="1:34" s="69" customFormat="1">
      <c r="A398" s="54"/>
      <c r="B398" s="54"/>
      <c r="C398" s="54"/>
      <c r="D398" s="54"/>
      <c r="E398" s="54"/>
      <c r="F398" s="54"/>
      <c r="G398" s="54"/>
      <c r="H398" s="54"/>
      <c r="I398" s="54"/>
      <c r="J398" s="54"/>
      <c r="K398" s="54"/>
      <c r="L398" s="54"/>
      <c r="M398" s="54"/>
      <c r="N398" s="54"/>
      <c r="O398" s="54"/>
      <c r="P398" s="54"/>
      <c r="Q398" s="54"/>
      <c r="R398" s="54"/>
      <c r="S398" s="54"/>
      <c r="T398" s="54"/>
      <c r="U398" s="54"/>
      <c r="V398" s="68"/>
      <c r="W398" s="54"/>
      <c r="AD398" s="50" t="s">
        <v>41</v>
      </c>
      <c r="AE398" s="50" t="s">
        <v>3433</v>
      </c>
      <c r="AF398" s="50">
        <v>2916500</v>
      </c>
      <c r="AG398" s="51"/>
      <c r="AH398" s="51"/>
    </row>
    <row r="399" spans="1:34" s="69" customFormat="1">
      <c r="A399" s="54"/>
      <c r="B399" s="54"/>
      <c r="C399" s="54"/>
      <c r="D399" s="54"/>
      <c r="E399" s="54"/>
      <c r="F399" s="54"/>
      <c r="G399" s="54"/>
      <c r="H399" s="54"/>
      <c r="I399" s="54"/>
      <c r="J399" s="54"/>
      <c r="K399" s="54"/>
      <c r="L399" s="54"/>
      <c r="M399" s="54"/>
      <c r="N399" s="54"/>
      <c r="O399" s="54"/>
      <c r="P399" s="54"/>
      <c r="Q399" s="54"/>
      <c r="R399" s="54"/>
      <c r="S399" s="54"/>
      <c r="T399" s="54"/>
      <c r="U399" s="54"/>
      <c r="V399" s="68"/>
      <c r="W399" s="54"/>
      <c r="AD399" s="50" t="s">
        <v>41</v>
      </c>
      <c r="AE399" s="50" t="s">
        <v>3442</v>
      </c>
      <c r="AF399" s="50">
        <v>2916609</v>
      </c>
      <c r="AG399" s="51"/>
      <c r="AH399" s="51"/>
    </row>
    <row r="400" spans="1:34" s="69" customFormat="1">
      <c r="A400" s="54"/>
      <c r="B400" s="54"/>
      <c r="C400" s="54"/>
      <c r="D400" s="54"/>
      <c r="E400" s="54"/>
      <c r="F400" s="54"/>
      <c r="G400" s="54"/>
      <c r="H400" s="54"/>
      <c r="I400" s="54"/>
      <c r="J400" s="54"/>
      <c r="K400" s="54"/>
      <c r="L400" s="54"/>
      <c r="M400" s="54"/>
      <c r="N400" s="54"/>
      <c r="O400" s="54"/>
      <c r="P400" s="54"/>
      <c r="Q400" s="54"/>
      <c r="R400" s="54"/>
      <c r="S400" s="54"/>
      <c r="T400" s="54"/>
      <c r="U400" s="54"/>
      <c r="V400" s="68"/>
      <c r="W400" s="54"/>
      <c r="AD400" s="50" t="s">
        <v>41</v>
      </c>
      <c r="AE400" s="50" t="s">
        <v>3451</v>
      </c>
      <c r="AF400" s="50">
        <v>2916708</v>
      </c>
      <c r="AG400" s="51"/>
      <c r="AH400" s="51"/>
    </row>
    <row r="401" spans="1:34" s="69" customFormat="1">
      <c r="A401" s="54"/>
      <c r="B401" s="54"/>
      <c r="C401" s="54"/>
      <c r="D401" s="54"/>
      <c r="E401" s="54"/>
      <c r="F401" s="54"/>
      <c r="G401" s="54"/>
      <c r="H401" s="54"/>
      <c r="I401" s="54"/>
      <c r="J401" s="54"/>
      <c r="K401" s="54"/>
      <c r="L401" s="54"/>
      <c r="M401" s="54"/>
      <c r="N401" s="54"/>
      <c r="O401" s="54"/>
      <c r="P401" s="54"/>
      <c r="Q401" s="54"/>
      <c r="R401" s="54"/>
      <c r="S401" s="54"/>
      <c r="T401" s="54"/>
      <c r="U401" s="54"/>
      <c r="V401" s="68"/>
      <c r="W401" s="54"/>
      <c r="AD401" s="50" t="s">
        <v>41</v>
      </c>
      <c r="AE401" s="50" t="s">
        <v>3461</v>
      </c>
      <c r="AF401" s="50">
        <v>2916807</v>
      </c>
      <c r="AG401" s="51"/>
      <c r="AH401" s="51"/>
    </row>
    <row r="402" spans="1:34" s="69" customFormat="1">
      <c r="A402" s="54"/>
      <c r="B402" s="54"/>
      <c r="C402" s="54"/>
      <c r="D402" s="54"/>
      <c r="E402" s="54"/>
      <c r="F402" s="54"/>
      <c r="G402" s="54"/>
      <c r="H402" s="54"/>
      <c r="I402" s="54"/>
      <c r="J402" s="54"/>
      <c r="K402" s="54"/>
      <c r="L402" s="54"/>
      <c r="M402" s="54"/>
      <c r="N402" s="54"/>
      <c r="O402" s="54"/>
      <c r="P402" s="54"/>
      <c r="Q402" s="54"/>
      <c r="R402" s="54"/>
      <c r="S402" s="54"/>
      <c r="T402" s="54"/>
      <c r="U402" s="54"/>
      <c r="V402" s="68"/>
      <c r="W402" s="54"/>
      <c r="AD402" s="50" t="s">
        <v>41</v>
      </c>
      <c r="AE402" s="50" t="s">
        <v>3471</v>
      </c>
      <c r="AF402" s="50">
        <v>2916856</v>
      </c>
      <c r="AG402" s="51"/>
      <c r="AH402" s="51"/>
    </row>
    <row r="403" spans="1:34" s="69" customFormat="1">
      <c r="A403" s="54"/>
      <c r="B403" s="54"/>
      <c r="C403" s="54"/>
      <c r="D403" s="54"/>
      <c r="E403" s="54"/>
      <c r="F403" s="54"/>
      <c r="G403" s="54"/>
      <c r="H403" s="54"/>
      <c r="I403" s="54"/>
      <c r="J403" s="54"/>
      <c r="K403" s="54"/>
      <c r="L403" s="54"/>
      <c r="M403" s="54"/>
      <c r="N403" s="54"/>
      <c r="O403" s="54"/>
      <c r="P403" s="54"/>
      <c r="Q403" s="54"/>
      <c r="R403" s="54"/>
      <c r="S403" s="54"/>
      <c r="T403" s="54"/>
      <c r="U403" s="54"/>
      <c r="V403" s="68"/>
      <c r="W403" s="54"/>
      <c r="AD403" s="50" t="s">
        <v>41</v>
      </c>
      <c r="AE403" s="50" t="s">
        <v>3480</v>
      </c>
      <c r="AF403" s="50">
        <v>2916906</v>
      </c>
      <c r="AG403" s="51"/>
      <c r="AH403" s="51"/>
    </row>
    <row r="404" spans="1:34" s="69" customFormat="1">
      <c r="A404" s="54"/>
      <c r="B404" s="54"/>
      <c r="C404" s="54"/>
      <c r="D404" s="54"/>
      <c r="E404" s="54"/>
      <c r="F404" s="54"/>
      <c r="G404" s="54"/>
      <c r="H404" s="54"/>
      <c r="I404" s="54"/>
      <c r="J404" s="54"/>
      <c r="K404" s="54"/>
      <c r="L404" s="54"/>
      <c r="M404" s="54"/>
      <c r="N404" s="54"/>
      <c r="O404" s="54"/>
      <c r="P404" s="54"/>
      <c r="Q404" s="54"/>
      <c r="R404" s="54"/>
      <c r="S404" s="54"/>
      <c r="T404" s="54"/>
      <c r="U404" s="54"/>
      <c r="V404" s="68"/>
      <c r="W404" s="54"/>
      <c r="AD404" s="50" t="s">
        <v>41</v>
      </c>
      <c r="AE404" s="50" t="s">
        <v>3490</v>
      </c>
      <c r="AF404" s="50">
        <v>2917003</v>
      </c>
      <c r="AG404" s="51"/>
      <c r="AH404" s="51"/>
    </row>
    <row r="405" spans="1:34" s="69" customFormat="1">
      <c r="A405" s="54"/>
      <c r="B405" s="54"/>
      <c r="C405" s="54"/>
      <c r="D405" s="54"/>
      <c r="E405" s="54"/>
      <c r="F405" s="54"/>
      <c r="G405" s="54"/>
      <c r="H405" s="54"/>
      <c r="I405" s="54"/>
      <c r="J405" s="54"/>
      <c r="K405" s="54"/>
      <c r="L405" s="54"/>
      <c r="M405" s="54"/>
      <c r="N405" s="54"/>
      <c r="O405" s="54"/>
      <c r="P405" s="54"/>
      <c r="Q405" s="54"/>
      <c r="R405" s="54"/>
      <c r="S405" s="54"/>
      <c r="T405" s="54"/>
      <c r="U405" s="54"/>
      <c r="V405" s="68"/>
      <c r="W405" s="54"/>
      <c r="AD405" s="50" t="s">
        <v>41</v>
      </c>
      <c r="AE405" s="50" t="s">
        <v>3499</v>
      </c>
      <c r="AF405" s="50">
        <v>2917102</v>
      </c>
      <c r="AG405" s="51"/>
      <c r="AH405" s="51"/>
    </row>
    <row r="406" spans="1:34" s="69" customFormat="1">
      <c r="A406" s="54"/>
      <c r="B406" s="54"/>
      <c r="C406" s="54"/>
      <c r="D406" s="54"/>
      <c r="E406" s="54"/>
      <c r="F406" s="54"/>
      <c r="G406" s="54"/>
      <c r="H406" s="54"/>
      <c r="I406" s="54"/>
      <c r="J406" s="54"/>
      <c r="K406" s="54"/>
      <c r="L406" s="54"/>
      <c r="M406" s="54"/>
      <c r="N406" s="54"/>
      <c r="O406" s="54"/>
      <c r="P406" s="54"/>
      <c r="Q406" s="54"/>
      <c r="R406" s="54"/>
      <c r="S406" s="54"/>
      <c r="T406" s="54"/>
      <c r="U406" s="54"/>
      <c r="V406" s="68"/>
      <c r="W406" s="54"/>
      <c r="AD406" s="50" t="s">
        <v>41</v>
      </c>
      <c r="AE406" s="50" t="s">
        <v>3509</v>
      </c>
      <c r="AF406" s="50">
        <v>2917201</v>
      </c>
      <c r="AG406" s="51"/>
      <c r="AH406" s="51"/>
    </row>
    <row r="407" spans="1:34" s="69" customFormat="1">
      <c r="A407" s="54"/>
      <c r="B407" s="54"/>
      <c r="C407" s="54"/>
      <c r="D407" s="54"/>
      <c r="E407" s="54"/>
      <c r="F407" s="54"/>
      <c r="G407" s="54"/>
      <c r="H407" s="54"/>
      <c r="I407" s="54"/>
      <c r="J407" s="54"/>
      <c r="K407" s="54"/>
      <c r="L407" s="54"/>
      <c r="M407" s="54"/>
      <c r="N407" s="54"/>
      <c r="O407" s="54"/>
      <c r="P407" s="54"/>
      <c r="Q407" s="54"/>
      <c r="R407" s="54"/>
      <c r="S407" s="54"/>
      <c r="T407" s="54"/>
      <c r="U407" s="54"/>
      <c r="V407" s="68"/>
      <c r="W407" s="54"/>
      <c r="AD407" s="50" t="s">
        <v>41</v>
      </c>
      <c r="AE407" s="50" t="s">
        <v>3519</v>
      </c>
      <c r="AF407" s="50">
        <v>2917300</v>
      </c>
      <c r="AG407" s="51"/>
      <c r="AH407" s="51"/>
    </row>
    <row r="408" spans="1:34" s="69" customFormat="1">
      <c r="A408" s="54"/>
      <c r="B408" s="54"/>
      <c r="C408" s="54"/>
      <c r="D408" s="54"/>
      <c r="E408" s="54"/>
      <c r="F408" s="54"/>
      <c r="G408" s="54"/>
      <c r="H408" s="54"/>
      <c r="I408" s="54"/>
      <c r="J408" s="54"/>
      <c r="K408" s="54"/>
      <c r="L408" s="54"/>
      <c r="M408" s="54"/>
      <c r="N408" s="54"/>
      <c r="O408" s="54"/>
      <c r="P408" s="54"/>
      <c r="Q408" s="54"/>
      <c r="R408" s="54"/>
      <c r="S408" s="54"/>
      <c r="T408" s="54"/>
      <c r="U408" s="54"/>
      <c r="V408" s="68"/>
      <c r="W408" s="54"/>
      <c r="AD408" s="50" t="s">
        <v>41</v>
      </c>
      <c r="AE408" s="50" t="s">
        <v>3529</v>
      </c>
      <c r="AF408" s="50">
        <v>2917334</v>
      </c>
      <c r="AG408" s="51"/>
      <c r="AH408" s="51"/>
    </row>
    <row r="409" spans="1:34" s="69" customFormat="1">
      <c r="A409" s="54"/>
      <c r="B409" s="54"/>
      <c r="C409" s="54"/>
      <c r="D409" s="54"/>
      <c r="E409" s="54"/>
      <c r="F409" s="54"/>
      <c r="G409" s="54"/>
      <c r="H409" s="54"/>
      <c r="I409" s="54"/>
      <c r="J409" s="54"/>
      <c r="K409" s="54"/>
      <c r="L409" s="54"/>
      <c r="M409" s="54"/>
      <c r="N409" s="54"/>
      <c r="O409" s="54"/>
      <c r="P409" s="54"/>
      <c r="Q409" s="54"/>
      <c r="R409" s="54"/>
      <c r="S409" s="54"/>
      <c r="T409" s="54"/>
      <c r="U409" s="54"/>
      <c r="V409" s="68"/>
      <c r="W409" s="54"/>
      <c r="AD409" s="50" t="s">
        <v>41</v>
      </c>
      <c r="AE409" s="50" t="s">
        <v>3539</v>
      </c>
      <c r="AF409" s="50">
        <v>2917359</v>
      </c>
      <c r="AG409" s="51"/>
      <c r="AH409" s="51"/>
    </row>
    <row r="410" spans="1:34" s="69" customFormat="1">
      <c r="A410" s="54"/>
      <c r="B410" s="54"/>
      <c r="C410" s="54"/>
      <c r="D410" s="54"/>
      <c r="E410" s="54"/>
      <c r="F410" s="54"/>
      <c r="G410" s="54"/>
      <c r="H410" s="54"/>
      <c r="I410" s="54"/>
      <c r="J410" s="54"/>
      <c r="K410" s="54"/>
      <c r="L410" s="54"/>
      <c r="M410" s="54"/>
      <c r="N410" s="54"/>
      <c r="O410" s="54"/>
      <c r="P410" s="54"/>
      <c r="Q410" s="54"/>
      <c r="R410" s="54"/>
      <c r="S410" s="54"/>
      <c r="T410" s="54"/>
      <c r="U410" s="54"/>
      <c r="V410" s="68"/>
      <c r="W410" s="54"/>
      <c r="AD410" s="50" t="s">
        <v>41</v>
      </c>
      <c r="AE410" s="50" t="s">
        <v>3547</v>
      </c>
      <c r="AF410" s="50">
        <v>2917409</v>
      </c>
      <c r="AG410" s="51"/>
      <c r="AH410" s="51"/>
    </row>
    <row r="411" spans="1:34" s="69" customFormat="1">
      <c r="A411" s="54"/>
      <c r="B411" s="54"/>
      <c r="C411" s="54"/>
      <c r="D411" s="54"/>
      <c r="E411" s="54"/>
      <c r="F411" s="54"/>
      <c r="G411" s="54"/>
      <c r="H411" s="54"/>
      <c r="I411" s="54"/>
      <c r="J411" s="54"/>
      <c r="K411" s="54"/>
      <c r="L411" s="54"/>
      <c r="M411" s="54"/>
      <c r="N411" s="54"/>
      <c r="O411" s="54"/>
      <c r="P411" s="54"/>
      <c r="Q411" s="54"/>
      <c r="R411" s="54"/>
      <c r="S411" s="54"/>
      <c r="T411" s="54"/>
      <c r="U411" s="54"/>
      <c r="V411" s="68"/>
      <c r="W411" s="54"/>
      <c r="AD411" s="50" t="s">
        <v>41</v>
      </c>
      <c r="AE411" s="50" t="s">
        <v>3557</v>
      </c>
      <c r="AF411" s="50">
        <v>2917508</v>
      </c>
      <c r="AG411" s="51"/>
      <c r="AH411" s="51"/>
    </row>
    <row r="412" spans="1:34" s="69" customFormat="1">
      <c r="A412" s="54"/>
      <c r="B412" s="54"/>
      <c r="C412" s="54"/>
      <c r="D412" s="54"/>
      <c r="E412" s="54"/>
      <c r="F412" s="54"/>
      <c r="G412" s="54"/>
      <c r="H412" s="54"/>
      <c r="I412" s="54"/>
      <c r="J412" s="54"/>
      <c r="K412" s="54"/>
      <c r="L412" s="54"/>
      <c r="M412" s="54"/>
      <c r="N412" s="54"/>
      <c r="O412" s="54"/>
      <c r="P412" s="54"/>
      <c r="Q412" s="54"/>
      <c r="R412" s="54"/>
      <c r="S412" s="54"/>
      <c r="T412" s="54"/>
      <c r="U412" s="54"/>
      <c r="V412" s="68"/>
      <c r="W412" s="54"/>
      <c r="AD412" s="50" t="s">
        <v>41</v>
      </c>
      <c r="AE412" s="50" t="s">
        <v>3567</v>
      </c>
      <c r="AF412" s="50">
        <v>2917607</v>
      </c>
      <c r="AG412" s="51"/>
      <c r="AH412" s="51"/>
    </row>
    <row r="413" spans="1:34" s="69" customFormat="1">
      <c r="A413" s="54"/>
      <c r="B413" s="54"/>
      <c r="C413" s="54"/>
      <c r="D413" s="54"/>
      <c r="E413" s="54"/>
      <c r="F413" s="54"/>
      <c r="G413" s="54"/>
      <c r="H413" s="54"/>
      <c r="I413" s="54"/>
      <c r="J413" s="54"/>
      <c r="K413" s="54"/>
      <c r="L413" s="54"/>
      <c r="M413" s="54"/>
      <c r="N413" s="54"/>
      <c r="O413" s="54"/>
      <c r="P413" s="54"/>
      <c r="Q413" s="54"/>
      <c r="R413" s="54"/>
      <c r="S413" s="54"/>
      <c r="T413" s="54"/>
      <c r="U413" s="54"/>
      <c r="V413" s="68"/>
      <c r="W413" s="54"/>
      <c r="AD413" s="50" t="s">
        <v>41</v>
      </c>
      <c r="AE413" s="50" t="s">
        <v>3577</v>
      </c>
      <c r="AF413" s="50">
        <v>2917706</v>
      </c>
      <c r="AG413" s="51"/>
      <c r="AH413" s="51"/>
    </row>
    <row r="414" spans="1:34" s="69" customFormat="1">
      <c r="A414" s="54"/>
      <c r="B414" s="54"/>
      <c r="C414" s="54"/>
      <c r="D414" s="54"/>
      <c r="E414" s="54"/>
      <c r="F414" s="54"/>
      <c r="G414" s="54"/>
      <c r="H414" s="54"/>
      <c r="I414" s="54"/>
      <c r="J414" s="54"/>
      <c r="K414" s="54"/>
      <c r="L414" s="54"/>
      <c r="M414" s="54"/>
      <c r="N414" s="54"/>
      <c r="O414" s="54"/>
      <c r="P414" s="54"/>
      <c r="Q414" s="54"/>
      <c r="R414" s="54"/>
      <c r="S414" s="54"/>
      <c r="T414" s="54"/>
      <c r="U414" s="54"/>
      <c r="V414" s="68"/>
      <c r="W414" s="54"/>
      <c r="AD414" s="50" t="s">
        <v>41</v>
      </c>
      <c r="AE414" s="50" t="s">
        <v>3587</v>
      </c>
      <c r="AF414" s="50">
        <v>2917805</v>
      </c>
      <c r="AG414" s="51"/>
      <c r="AH414" s="51"/>
    </row>
    <row r="415" spans="1:34" s="69" customFormat="1">
      <c r="A415" s="54"/>
      <c r="B415" s="54"/>
      <c r="C415" s="54"/>
      <c r="D415" s="54"/>
      <c r="E415" s="54"/>
      <c r="F415" s="54"/>
      <c r="G415" s="54"/>
      <c r="H415" s="54"/>
      <c r="I415" s="54"/>
      <c r="J415" s="54"/>
      <c r="K415" s="54"/>
      <c r="L415" s="54"/>
      <c r="M415" s="54"/>
      <c r="N415" s="54"/>
      <c r="O415" s="54"/>
      <c r="P415" s="54"/>
      <c r="Q415" s="54"/>
      <c r="R415" s="54"/>
      <c r="S415" s="54"/>
      <c r="T415" s="54"/>
      <c r="U415" s="54"/>
      <c r="V415" s="68"/>
      <c r="W415" s="54"/>
      <c r="AD415" s="50" t="s">
        <v>41</v>
      </c>
      <c r="AE415" s="50" t="s">
        <v>1374</v>
      </c>
      <c r="AF415" s="50">
        <v>2917904</v>
      </c>
      <c r="AG415" s="51"/>
      <c r="AH415" s="51"/>
    </row>
    <row r="416" spans="1:34" s="69" customFormat="1">
      <c r="A416" s="54"/>
      <c r="B416" s="54"/>
      <c r="C416" s="54"/>
      <c r="D416" s="54"/>
      <c r="E416" s="54"/>
      <c r="F416" s="54"/>
      <c r="G416" s="54"/>
      <c r="H416" s="54"/>
      <c r="I416" s="54"/>
      <c r="J416" s="54"/>
      <c r="K416" s="54"/>
      <c r="L416" s="54"/>
      <c r="M416" s="54"/>
      <c r="N416" s="54"/>
      <c r="O416" s="54"/>
      <c r="P416" s="54"/>
      <c r="Q416" s="54"/>
      <c r="R416" s="54"/>
      <c r="S416" s="54"/>
      <c r="T416" s="54"/>
      <c r="U416" s="54"/>
      <c r="V416" s="68"/>
      <c r="W416" s="54"/>
      <c r="AD416" s="50" t="s">
        <v>41</v>
      </c>
      <c r="AE416" s="50" t="s">
        <v>3606</v>
      </c>
      <c r="AF416" s="50">
        <v>2918001</v>
      </c>
      <c r="AG416" s="51"/>
      <c r="AH416" s="51"/>
    </row>
    <row r="417" spans="1:34" s="69" customFormat="1">
      <c r="A417" s="54"/>
      <c r="B417" s="54"/>
      <c r="C417" s="54"/>
      <c r="D417" s="54"/>
      <c r="E417" s="54"/>
      <c r="F417" s="54"/>
      <c r="G417" s="54"/>
      <c r="H417" s="54"/>
      <c r="I417" s="54"/>
      <c r="J417" s="54"/>
      <c r="K417" s="54"/>
      <c r="L417" s="54"/>
      <c r="M417" s="54"/>
      <c r="N417" s="54"/>
      <c r="O417" s="54"/>
      <c r="P417" s="54"/>
      <c r="Q417" s="54"/>
      <c r="R417" s="54"/>
      <c r="S417" s="54"/>
      <c r="T417" s="54"/>
      <c r="U417" s="54"/>
      <c r="V417" s="68"/>
      <c r="W417" s="54"/>
      <c r="AD417" s="50" t="s">
        <v>41</v>
      </c>
      <c r="AE417" s="50" t="s">
        <v>3615</v>
      </c>
      <c r="AF417" s="50">
        <v>2918100</v>
      </c>
      <c r="AG417" s="51"/>
      <c r="AH417" s="51"/>
    </row>
    <row r="418" spans="1:34" s="69" customFormat="1">
      <c r="A418" s="54"/>
      <c r="B418" s="54"/>
      <c r="C418" s="54"/>
      <c r="D418" s="54"/>
      <c r="E418" s="54"/>
      <c r="F418" s="54"/>
      <c r="G418" s="54"/>
      <c r="H418" s="54"/>
      <c r="I418" s="54"/>
      <c r="J418" s="54"/>
      <c r="K418" s="54"/>
      <c r="L418" s="54"/>
      <c r="M418" s="54"/>
      <c r="N418" s="54"/>
      <c r="O418" s="54"/>
      <c r="P418" s="54"/>
      <c r="Q418" s="54"/>
      <c r="R418" s="54"/>
      <c r="S418" s="54"/>
      <c r="T418" s="54"/>
      <c r="U418" s="54"/>
      <c r="V418" s="68"/>
      <c r="W418" s="54"/>
      <c r="AD418" s="50" t="s">
        <v>41</v>
      </c>
      <c r="AE418" s="50" t="s">
        <v>3624</v>
      </c>
      <c r="AF418" s="50">
        <v>2918209</v>
      </c>
      <c r="AG418" s="51"/>
      <c r="AH418" s="51"/>
    </row>
    <row r="419" spans="1:34" s="69" customFormat="1">
      <c r="A419" s="54"/>
      <c r="B419" s="54"/>
      <c r="C419" s="54"/>
      <c r="D419" s="54"/>
      <c r="E419" s="54"/>
      <c r="F419" s="54"/>
      <c r="G419" s="54"/>
      <c r="H419" s="54"/>
      <c r="I419" s="54"/>
      <c r="J419" s="54"/>
      <c r="K419" s="54"/>
      <c r="L419" s="54"/>
      <c r="M419" s="54"/>
      <c r="N419" s="54"/>
      <c r="O419" s="54"/>
      <c r="P419" s="54"/>
      <c r="Q419" s="54"/>
      <c r="R419" s="54"/>
      <c r="S419" s="54"/>
      <c r="T419" s="54"/>
      <c r="U419" s="54"/>
      <c r="V419" s="68"/>
      <c r="W419" s="54"/>
      <c r="AD419" s="50" t="s">
        <v>41</v>
      </c>
      <c r="AE419" s="50" t="s">
        <v>3634</v>
      </c>
      <c r="AF419" s="50">
        <v>2918308</v>
      </c>
      <c r="AG419" s="51"/>
      <c r="AH419" s="51"/>
    </row>
    <row r="420" spans="1:34" s="69" customFormat="1">
      <c r="A420" s="54"/>
      <c r="B420" s="54"/>
      <c r="C420" s="54"/>
      <c r="D420" s="54"/>
      <c r="E420" s="54"/>
      <c r="F420" s="54"/>
      <c r="G420" s="54"/>
      <c r="H420" s="54"/>
      <c r="I420" s="54"/>
      <c r="J420" s="54"/>
      <c r="K420" s="54"/>
      <c r="L420" s="54"/>
      <c r="M420" s="54"/>
      <c r="N420" s="54"/>
      <c r="O420" s="54"/>
      <c r="P420" s="54"/>
      <c r="Q420" s="54"/>
      <c r="R420" s="54"/>
      <c r="S420" s="54"/>
      <c r="T420" s="54"/>
      <c r="U420" s="54"/>
      <c r="V420" s="68"/>
      <c r="W420" s="54"/>
      <c r="AD420" s="50" t="s">
        <v>41</v>
      </c>
      <c r="AE420" s="50" t="s">
        <v>3644</v>
      </c>
      <c r="AF420" s="50">
        <v>2918357</v>
      </c>
      <c r="AG420" s="51"/>
      <c r="AH420" s="51"/>
    </row>
    <row r="421" spans="1:34" s="69" customFormat="1">
      <c r="A421" s="54"/>
      <c r="B421" s="54"/>
      <c r="C421" s="54"/>
      <c r="D421" s="54"/>
      <c r="E421" s="54"/>
      <c r="F421" s="54"/>
      <c r="G421" s="54"/>
      <c r="H421" s="54"/>
      <c r="I421" s="54"/>
      <c r="J421" s="54"/>
      <c r="K421" s="54"/>
      <c r="L421" s="54"/>
      <c r="M421" s="54"/>
      <c r="N421" s="54"/>
      <c r="O421" s="54"/>
      <c r="P421" s="54"/>
      <c r="Q421" s="54"/>
      <c r="R421" s="54"/>
      <c r="S421" s="54"/>
      <c r="T421" s="54"/>
      <c r="U421" s="54"/>
      <c r="V421" s="68"/>
      <c r="W421" s="54"/>
      <c r="AD421" s="50" t="s">
        <v>41</v>
      </c>
      <c r="AE421" s="50" t="s">
        <v>3653</v>
      </c>
      <c r="AF421" s="50">
        <v>2918407</v>
      </c>
      <c r="AG421" s="51"/>
      <c r="AH421" s="51"/>
    </row>
    <row r="422" spans="1:34" s="69" customFormat="1">
      <c r="A422" s="54"/>
      <c r="B422" s="54"/>
      <c r="C422" s="54"/>
      <c r="D422" s="54"/>
      <c r="E422" s="54"/>
      <c r="F422" s="54"/>
      <c r="G422" s="54"/>
      <c r="H422" s="54"/>
      <c r="I422" s="54"/>
      <c r="J422" s="54"/>
      <c r="K422" s="54"/>
      <c r="L422" s="54"/>
      <c r="M422" s="54"/>
      <c r="N422" s="54"/>
      <c r="O422" s="54"/>
      <c r="P422" s="54"/>
      <c r="Q422" s="54"/>
      <c r="R422" s="54"/>
      <c r="S422" s="54"/>
      <c r="T422" s="54"/>
      <c r="U422" s="54"/>
      <c r="V422" s="68"/>
      <c r="W422" s="54"/>
      <c r="AD422" s="50" t="s">
        <v>41</v>
      </c>
      <c r="AE422" s="50" t="s">
        <v>3662</v>
      </c>
      <c r="AF422" s="50">
        <v>2918456</v>
      </c>
      <c r="AG422" s="51"/>
      <c r="AH422" s="51"/>
    </row>
    <row r="423" spans="1:34" s="69" customFormat="1">
      <c r="A423" s="54"/>
      <c r="B423" s="54"/>
      <c r="C423" s="54"/>
      <c r="D423" s="54"/>
      <c r="E423" s="54"/>
      <c r="F423" s="54"/>
      <c r="G423" s="54"/>
      <c r="H423" s="54"/>
      <c r="I423" s="54"/>
      <c r="J423" s="54"/>
      <c r="K423" s="54"/>
      <c r="L423" s="54"/>
      <c r="M423" s="54"/>
      <c r="N423" s="54"/>
      <c r="O423" s="54"/>
      <c r="P423" s="54"/>
      <c r="Q423" s="54"/>
      <c r="R423" s="54"/>
      <c r="S423" s="54"/>
      <c r="T423" s="54"/>
      <c r="U423" s="54"/>
      <c r="V423" s="68"/>
      <c r="W423" s="54"/>
      <c r="AD423" s="50" t="s">
        <v>41</v>
      </c>
      <c r="AE423" s="50" t="s">
        <v>2673</v>
      </c>
      <c r="AF423" s="50">
        <v>2918506</v>
      </c>
      <c r="AG423" s="51"/>
      <c r="AH423" s="51"/>
    </row>
    <row r="424" spans="1:34" s="69" customFormat="1">
      <c r="A424" s="54"/>
      <c r="B424" s="54"/>
      <c r="C424" s="54"/>
      <c r="D424" s="54"/>
      <c r="E424" s="54"/>
      <c r="F424" s="54"/>
      <c r="G424" s="54"/>
      <c r="H424" s="54"/>
      <c r="I424" s="54"/>
      <c r="J424" s="54"/>
      <c r="K424" s="54"/>
      <c r="L424" s="54"/>
      <c r="M424" s="54"/>
      <c r="N424" s="54"/>
      <c r="O424" s="54"/>
      <c r="P424" s="54"/>
      <c r="Q424" s="54"/>
      <c r="R424" s="54"/>
      <c r="S424" s="54"/>
      <c r="T424" s="54"/>
      <c r="U424" s="54"/>
      <c r="V424" s="68"/>
      <c r="W424" s="54"/>
      <c r="AD424" s="50" t="s">
        <v>41</v>
      </c>
      <c r="AE424" s="50" t="s">
        <v>3678</v>
      </c>
      <c r="AF424" s="50">
        <v>2918555</v>
      </c>
      <c r="AG424" s="51"/>
      <c r="AH424" s="51"/>
    </row>
    <row r="425" spans="1:34" s="69" customFormat="1">
      <c r="A425" s="54"/>
      <c r="B425" s="54"/>
      <c r="C425" s="54"/>
      <c r="D425" s="54"/>
      <c r="E425" s="54"/>
      <c r="F425" s="54"/>
      <c r="G425" s="54"/>
      <c r="H425" s="54"/>
      <c r="I425" s="54"/>
      <c r="J425" s="54"/>
      <c r="K425" s="54"/>
      <c r="L425" s="54"/>
      <c r="M425" s="54"/>
      <c r="N425" s="54"/>
      <c r="O425" s="54"/>
      <c r="P425" s="54"/>
      <c r="Q425" s="54"/>
      <c r="R425" s="54"/>
      <c r="S425" s="54"/>
      <c r="T425" s="54"/>
      <c r="U425" s="54"/>
      <c r="V425" s="68"/>
      <c r="W425" s="54"/>
      <c r="AD425" s="50" t="s">
        <v>41</v>
      </c>
      <c r="AE425" s="50" t="s">
        <v>3686</v>
      </c>
      <c r="AF425" s="50">
        <v>2918605</v>
      </c>
      <c r="AG425" s="51"/>
      <c r="AH425" s="51"/>
    </row>
    <row r="426" spans="1:34" s="69" customFormat="1">
      <c r="A426" s="54"/>
      <c r="B426" s="54"/>
      <c r="C426" s="54"/>
      <c r="D426" s="54"/>
      <c r="E426" s="54"/>
      <c r="F426" s="54"/>
      <c r="G426" s="54"/>
      <c r="H426" s="54"/>
      <c r="I426" s="54"/>
      <c r="J426" s="54"/>
      <c r="K426" s="54"/>
      <c r="L426" s="54"/>
      <c r="M426" s="54"/>
      <c r="N426" s="54"/>
      <c r="O426" s="54"/>
      <c r="P426" s="54"/>
      <c r="Q426" s="54"/>
      <c r="R426" s="54"/>
      <c r="S426" s="54"/>
      <c r="T426" s="54"/>
      <c r="U426" s="54"/>
      <c r="V426" s="68"/>
      <c r="W426" s="54"/>
      <c r="AD426" s="50" t="s">
        <v>41</v>
      </c>
      <c r="AE426" s="50" t="s">
        <v>3695</v>
      </c>
      <c r="AF426" s="50">
        <v>2918704</v>
      </c>
      <c r="AG426" s="51"/>
      <c r="AH426" s="51"/>
    </row>
    <row r="427" spans="1:34" s="69" customFormat="1">
      <c r="A427" s="54"/>
      <c r="B427" s="54"/>
      <c r="C427" s="54"/>
      <c r="D427" s="54"/>
      <c r="E427" s="54"/>
      <c r="F427" s="54"/>
      <c r="G427" s="54"/>
      <c r="H427" s="54"/>
      <c r="I427" s="54"/>
      <c r="J427" s="54"/>
      <c r="K427" s="54"/>
      <c r="L427" s="54"/>
      <c r="M427" s="54"/>
      <c r="N427" s="54"/>
      <c r="O427" s="54"/>
      <c r="P427" s="54"/>
      <c r="Q427" s="54"/>
      <c r="R427" s="54"/>
      <c r="S427" s="54"/>
      <c r="T427" s="54"/>
      <c r="U427" s="54"/>
      <c r="V427" s="68"/>
      <c r="W427" s="54"/>
      <c r="AD427" s="50" t="s">
        <v>41</v>
      </c>
      <c r="AE427" s="50" t="s">
        <v>3703</v>
      </c>
      <c r="AF427" s="50">
        <v>2918753</v>
      </c>
      <c r="AG427" s="51"/>
      <c r="AH427" s="51"/>
    </row>
    <row r="428" spans="1:34" s="69" customFormat="1">
      <c r="A428" s="54"/>
      <c r="B428" s="54"/>
      <c r="C428" s="54"/>
      <c r="D428" s="54"/>
      <c r="E428" s="54"/>
      <c r="F428" s="54"/>
      <c r="G428" s="54"/>
      <c r="H428" s="54"/>
      <c r="I428" s="54"/>
      <c r="J428" s="54"/>
      <c r="K428" s="54"/>
      <c r="L428" s="54"/>
      <c r="M428" s="54"/>
      <c r="N428" s="54"/>
      <c r="O428" s="54"/>
      <c r="P428" s="54"/>
      <c r="Q428" s="54"/>
      <c r="R428" s="54"/>
      <c r="S428" s="54"/>
      <c r="T428" s="54"/>
      <c r="U428" s="54"/>
      <c r="V428" s="68"/>
      <c r="W428" s="54"/>
      <c r="AD428" s="50" t="s">
        <v>41</v>
      </c>
      <c r="AE428" s="50" t="s">
        <v>3711</v>
      </c>
      <c r="AF428" s="50">
        <v>2918803</v>
      </c>
      <c r="AG428" s="51"/>
      <c r="AH428" s="51"/>
    </row>
    <row r="429" spans="1:34" s="69" customFormat="1">
      <c r="A429" s="54"/>
      <c r="B429" s="54"/>
      <c r="C429" s="54"/>
      <c r="D429" s="54"/>
      <c r="E429" s="54"/>
      <c r="F429" s="54"/>
      <c r="G429" s="54"/>
      <c r="H429" s="54"/>
      <c r="I429" s="54"/>
      <c r="J429" s="54"/>
      <c r="K429" s="54"/>
      <c r="L429" s="54"/>
      <c r="M429" s="54"/>
      <c r="N429" s="54"/>
      <c r="O429" s="54"/>
      <c r="P429" s="54"/>
      <c r="Q429" s="54"/>
      <c r="R429" s="54"/>
      <c r="S429" s="54"/>
      <c r="T429" s="54"/>
      <c r="U429" s="54"/>
      <c r="V429" s="68"/>
      <c r="W429" s="54"/>
      <c r="AD429" s="50" t="s">
        <v>41</v>
      </c>
      <c r="AE429" s="50" t="s">
        <v>3718</v>
      </c>
      <c r="AF429" s="50">
        <v>2918902</v>
      </c>
      <c r="AG429" s="51"/>
      <c r="AH429" s="51"/>
    </row>
    <row r="430" spans="1:34" s="69" customFormat="1">
      <c r="A430" s="54"/>
      <c r="B430" s="54"/>
      <c r="C430" s="54"/>
      <c r="D430" s="54"/>
      <c r="E430" s="54"/>
      <c r="F430" s="54"/>
      <c r="G430" s="54"/>
      <c r="H430" s="54"/>
      <c r="I430" s="54"/>
      <c r="J430" s="54"/>
      <c r="K430" s="54"/>
      <c r="L430" s="54"/>
      <c r="M430" s="54"/>
      <c r="N430" s="54"/>
      <c r="O430" s="54"/>
      <c r="P430" s="54"/>
      <c r="Q430" s="54"/>
      <c r="R430" s="54"/>
      <c r="S430" s="54"/>
      <c r="T430" s="54"/>
      <c r="U430" s="54"/>
      <c r="V430" s="68"/>
      <c r="W430" s="54"/>
      <c r="AD430" s="50" t="s">
        <v>41</v>
      </c>
      <c r="AE430" s="50" t="s">
        <v>3725</v>
      </c>
      <c r="AF430" s="50">
        <v>2919009</v>
      </c>
      <c r="AG430" s="51"/>
      <c r="AH430" s="51"/>
    </row>
    <row r="431" spans="1:34" s="69" customFormat="1">
      <c r="A431" s="54"/>
      <c r="B431" s="54"/>
      <c r="C431" s="54"/>
      <c r="D431" s="54"/>
      <c r="E431" s="54"/>
      <c r="F431" s="54"/>
      <c r="G431" s="54"/>
      <c r="H431" s="54"/>
      <c r="I431" s="54"/>
      <c r="J431" s="54"/>
      <c r="K431" s="54"/>
      <c r="L431" s="54"/>
      <c r="M431" s="54"/>
      <c r="N431" s="54"/>
      <c r="O431" s="54"/>
      <c r="P431" s="54"/>
      <c r="Q431" s="54"/>
      <c r="R431" s="54"/>
      <c r="S431" s="54"/>
      <c r="T431" s="54"/>
      <c r="U431" s="54"/>
      <c r="V431" s="68"/>
      <c r="W431" s="54"/>
      <c r="AD431" s="50" t="s">
        <v>41</v>
      </c>
      <c r="AE431" s="50" t="s">
        <v>3732</v>
      </c>
      <c r="AF431" s="50">
        <v>2919058</v>
      </c>
      <c r="AG431" s="51"/>
      <c r="AH431" s="51"/>
    </row>
    <row r="432" spans="1:34" s="69" customFormat="1">
      <c r="A432" s="54"/>
      <c r="B432" s="54"/>
      <c r="C432" s="54"/>
      <c r="D432" s="54"/>
      <c r="E432" s="54"/>
      <c r="F432" s="54"/>
      <c r="G432" s="54"/>
      <c r="H432" s="54"/>
      <c r="I432" s="54"/>
      <c r="J432" s="54"/>
      <c r="K432" s="54"/>
      <c r="L432" s="54"/>
      <c r="M432" s="54"/>
      <c r="N432" s="54"/>
      <c r="O432" s="54"/>
      <c r="P432" s="54"/>
      <c r="Q432" s="54"/>
      <c r="R432" s="54"/>
      <c r="S432" s="54"/>
      <c r="T432" s="54"/>
      <c r="U432" s="54"/>
      <c r="V432" s="68"/>
      <c r="W432" s="54"/>
      <c r="AD432" s="50" t="s">
        <v>41</v>
      </c>
      <c r="AE432" s="50" t="s">
        <v>3739</v>
      </c>
      <c r="AF432" s="50">
        <v>2919108</v>
      </c>
      <c r="AG432" s="51"/>
      <c r="AH432" s="51"/>
    </row>
    <row r="433" spans="1:34" s="69" customFormat="1">
      <c r="A433" s="54"/>
      <c r="B433" s="54"/>
      <c r="C433" s="54"/>
      <c r="D433" s="54"/>
      <c r="E433" s="54"/>
      <c r="F433" s="54"/>
      <c r="G433" s="54"/>
      <c r="H433" s="54"/>
      <c r="I433" s="54"/>
      <c r="J433" s="54"/>
      <c r="K433" s="54"/>
      <c r="L433" s="54"/>
      <c r="M433" s="54"/>
      <c r="N433" s="54"/>
      <c r="O433" s="54"/>
      <c r="P433" s="54"/>
      <c r="Q433" s="54"/>
      <c r="R433" s="54"/>
      <c r="S433" s="54"/>
      <c r="T433" s="54"/>
      <c r="U433" s="54"/>
      <c r="V433" s="68"/>
      <c r="W433" s="54"/>
      <c r="AD433" s="50" t="s">
        <v>41</v>
      </c>
      <c r="AE433" s="50" t="s">
        <v>3746</v>
      </c>
      <c r="AF433" s="50">
        <v>2919157</v>
      </c>
      <c r="AG433" s="51"/>
      <c r="AH433" s="51"/>
    </row>
    <row r="434" spans="1:34" s="69" customFormat="1">
      <c r="A434" s="54"/>
      <c r="B434" s="54"/>
      <c r="C434" s="54"/>
      <c r="D434" s="54"/>
      <c r="E434" s="54"/>
      <c r="F434" s="54"/>
      <c r="G434" s="54"/>
      <c r="H434" s="54"/>
      <c r="I434" s="54"/>
      <c r="J434" s="54"/>
      <c r="K434" s="54"/>
      <c r="L434" s="54"/>
      <c r="M434" s="54"/>
      <c r="N434" s="54"/>
      <c r="O434" s="54"/>
      <c r="P434" s="54"/>
      <c r="Q434" s="54"/>
      <c r="R434" s="54"/>
      <c r="S434" s="54"/>
      <c r="T434" s="54"/>
      <c r="U434" s="54"/>
      <c r="V434" s="68"/>
      <c r="W434" s="54"/>
      <c r="AD434" s="50" t="s">
        <v>41</v>
      </c>
      <c r="AE434" s="50" t="s">
        <v>3752</v>
      </c>
      <c r="AF434" s="50">
        <v>2919207</v>
      </c>
      <c r="AG434" s="51"/>
      <c r="AH434" s="51"/>
    </row>
    <row r="435" spans="1:34" s="69" customFormat="1">
      <c r="A435" s="54"/>
      <c r="B435" s="54"/>
      <c r="C435" s="54"/>
      <c r="D435" s="54"/>
      <c r="E435" s="54"/>
      <c r="F435" s="54"/>
      <c r="G435" s="54"/>
      <c r="H435" s="54"/>
      <c r="I435" s="54"/>
      <c r="J435" s="54"/>
      <c r="K435" s="54"/>
      <c r="L435" s="54"/>
      <c r="M435" s="54"/>
      <c r="N435" s="54"/>
      <c r="O435" s="54"/>
      <c r="P435" s="54"/>
      <c r="Q435" s="54"/>
      <c r="R435" s="54"/>
      <c r="S435" s="54"/>
      <c r="T435" s="54"/>
      <c r="U435" s="54"/>
      <c r="V435" s="68"/>
      <c r="W435" s="54"/>
      <c r="AD435" s="50" t="s">
        <v>41</v>
      </c>
      <c r="AE435" s="50" t="s">
        <v>3758</v>
      </c>
      <c r="AF435" s="50">
        <v>2919306</v>
      </c>
      <c r="AG435" s="51"/>
      <c r="AH435" s="51"/>
    </row>
    <row r="436" spans="1:34" s="69" customFormat="1">
      <c r="A436" s="54"/>
      <c r="B436" s="54"/>
      <c r="C436" s="54"/>
      <c r="D436" s="54"/>
      <c r="E436" s="54"/>
      <c r="F436" s="54"/>
      <c r="G436" s="54"/>
      <c r="H436" s="54"/>
      <c r="I436" s="54"/>
      <c r="J436" s="54"/>
      <c r="K436" s="54"/>
      <c r="L436" s="54"/>
      <c r="M436" s="54"/>
      <c r="N436" s="54"/>
      <c r="O436" s="54"/>
      <c r="P436" s="54"/>
      <c r="Q436" s="54"/>
      <c r="R436" s="54"/>
      <c r="S436" s="54"/>
      <c r="T436" s="54"/>
      <c r="U436" s="54"/>
      <c r="V436" s="68"/>
      <c r="W436" s="54"/>
      <c r="AD436" s="50" t="s">
        <v>41</v>
      </c>
      <c r="AE436" s="50" t="s">
        <v>3762</v>
      </c>
      <c r="AF436" s="50">
        <v>2919405</v>
      </c>
      <c r="AG436" s="51"/>
      <c r="AH436" s="51"/>
    </row>
    <row r="437" spans="1:34" s="69" customFormat="1">
      <c r="A437" s="54"/>
      <c r="B437" s="54"/>
      <c r="C437" s="54"/>
      <c r="D437" s="54"/>
      <c r="E437" s="54"/>
      <c r="F437" s="54"/>
      <c r="G437" s="54"/>
      <c r="H437" s="54"/>
      <c r="I437" s="54"/>
      <c r="J437" s="54"/>
      <c r="K437" s="54"/>
      <c r="L437" s="54"/>
      <c r="M437" s="54"/>
      <c r="N437" s="54"/>
      <c r="O437" s="54"/>
      <c r="P437" s="54"/>
      <c r="Q437" s="54"/>
      <c r="R437" s="54"/>
      <c r="S437" s="54"/>
      <c r="T437" s="54"/>
      <c r="U437" s="54"/>
      <c r="V437" s="68"/>
      <c r="W437" s="54"/>
      <c r="AD437" s="50" t="s">
        <v>41</v>
      </c>
      <c r="AE437" s="50" t="s">
        <v>3768</v>
      </c>
      <c r="AF437" s="50">
        <v>2919504</v>
      </c>
      <c r="AG437" s="51"/>
      <c r="AH437" s="51"/>
    </row>
    <row r="438" spans="1:34" s="69" customFormat="1">
      <c r="A438" s="54"/>
      <c r="B438" s="54"/>
      <c r="C438" s="54"/>
      <c r="D438" s="54"/>
      <c r="E438" s="54"/>
      <c r="F438" s="54"/>
      <c r="G438" s="54"/>
      <c r="H438" s="54"/>
      <c r="I438" s="54"/>
      <c r="J438" s="54"/>
      <c r="K438" s="54"/>
      <c r="L438" s="54"/>
      <c r="M438" s="54"/>
      <c r="N438" s="54"/>
      <c r="O438" s="54"/>
      <c r="P438" s="54"/>
      <c r="Q438" s="54"/>
      <c r="R438" s="54"/>
      <c r="S438" s="54"/>
      <c r="T438" s="54"/>
      <c r="U438" s="54"/>
      <c r="V438" s="68"/>
      <c r="W438" s="54"/>
      <c r="AD438" s="50" t="s">
        <v>41</v>
      </c>
      <c r="AE438" s="50" t="s">
        <v>3774</v>
      </c>
      <c r="AF438" s="50">
        <v>2919553</v>
      </c>
      <c r="AG438" s="51"/>
      <c r="AH438" s="51"/>
    </row>
    <row r="439" spans="1:34" s="69" customFormat="1">
      <c r="A439" s="54"/>
      <c r="B439" s="54"/>
      <c r="C439" s="54"/>
      <c r="D439" s="54"/>
      <c r="E439" s="54"/>
      <c r="F439" s="54"/>
      <c r="G439" s="54"/>
      <c r="H439" s="54"/>
      <c r="I439" s="54"/>
      <c r="J439" s="54"/>
      <c r="K439" s="54"/>
      <c r="L439" s="54"/>
      <c r="M439" s="54"/>
      <c r="N439" s="54"/>
      <c r="O439" s="54"/>
      <c r="P439" s="54"/>
      <c r="Q439" s="54"/>
      <c r="R439" s="54"/>
      <c r="S439" s="54"/>
      <c r="T439" s="54"/>
      <c r="U439" s="54"/>
      <c r="V439" s="68"/>
      <c r="W439" s="54"/>
      <c r="AD439" s="50" t="s">
        <v>41</v>
      </c>
      <c r="AE439" s="50" t="s">
        <v>3781</v>
      </c>
      <c r="AF439" s="50">
        <v>2919603</v>
      </c>
      <c r="AG439" s="51"/>
      <c r="AH439" s="51"/>
    </row>
    <row r="440" spans="1:34" s="69" customFormat="1">
      <c r="A440" s="54"/>
      <c r="B440" s="54"/>
      <c r="C440" s="54"/>
      <c r="D440" s="54"/>
      <c r="E440" s="54"/>
      <c r="F440" s="54"/>
      <c r="G440" s="54"/>
      <c r="H440" s="54"/>
      <c r="I440" s="54"/>
      <c r="J440" s="54"/>
      <c r="K440" s="54"/>
      <c r="L440" s="54"/>
      <c r="M440" s="54"/>
      <c r="N440" s="54"/>
      <c r="O440" s="54"/>
      <c r="P440" s="54"/>
      <c r="Q440" s="54"/>
      <c r="R440" s="54"/>
      <c r="S440" s="54"/>
      <c r="T440" s="54"/>
      <c r="U440" s="54"/>
      <c r="V440" s="68"/>
      <c r="W440" s="54"/>
      <c r="AD440" s="50" t="s">
        <v>41</v>
      </c>
      <c r="AE440" s="50" t="s">
        <v>3788</v>
      </c>
      <c r="AF440" s="50">
        <v>2919702</v>
      </c>
      <c r="AG440" s="51"/>
      <c r="AH440" s="51"/>
    </row>
    <row r="441" spans="1:34" s="69" customFormat="1">
      <c r="A441" s="54"/>
      <c r="B441" s="54"/>
      <c r="C441" s="54"/>
      <c r="D441" s="54"/>
      <c r="E441" s="54"/>
      <c r="F441" s="54"/>
      <c r="G441" s="54"/>
      <c r="H441" s="54"/>
      <c r="I441" s="54"/>
      <c r="J441" s="54"/>
      <c r="K441" s="54"/>
      <c r="L441" s="54"/>
      <c r="M441" s="54"/>
      <c r="N441" s="54"/>
      <c r="O441" s="54"/>
      <c r="P441" s="54"/>
      <c r="Q441" s="54"/>
      <c r="R441" s="54"/>
      <c r="S441" s="54"/>
      <c r="T441" s="54"/>
      <c r="U441" s="54"/>
      <c r="V441" s="68"/>
      <c r="W441" s="54"/>
      <c r="AD441" s="50" t="s">
        <v>41</v>
      </c>
      <c r="AE441" s="50" t="s">
        <v>3795</v>
      </c>
      <c r="AF441" s="50">
        <v>2919801</v>
      </c>
      <c r="AG441" s="51"/>
      <c r="AH441" s="51"/>
    </row>
    <row r="442" spans="1:34" s="69" customFormat="1">
      <c r="A442" s="54"/>
      <c r="B442" s="54"/>
      <c r="C442" s="54"/>
      <c r="D442" s="54"/>
      <c r="E442" s="54"/>
      <c r="F442" s="54"/>
      <c r="G442" s="54"/>
      <c r="H442" s="54"/>
      <c r="I442" s="54"/>
      <c r="J442" s="54"/>
      <c r="K442" s="54"/>
      <c r="L442" s="54"/>
      <c r="M442" s="54"/>
      <c r="N442" s="54"/>
      <c r="O442" s="54"/>
      <c r="P442" s="54"/>
      <c r="Q442" s="54"/>
      <c r="R442" s="54"/>
      <c r="S442" s="54"/>
      <c r="T442" s="54"/>
      <c r="U442" s="54"/>
      <c r="V442" s="68"/>
      <c r="W442" s="54"/>
      <c r="AD442" s="50" t="s">
        <v>41</v>
      </c>
      <c r="AE442" s="50" t="s">
        <v>3802</v>
      </c>
      <c r="AF442" s="50">
        <v>2919900</v>
      </c>
      <c r="AG442" s="51"/>
      <c r="AH442" s="51"/>
    </row>
    <row r="443" spans="1:34" s="69" customFormat="1">
      <c r="A443" s="54"/>
      <c r="B443" s="54"/>
      <c r="C443" s="54"/>
      <c r="D443" s="54"/>
      <c r="E443" s="54"/>
      <c r="F443" s="54"/>
      <c r="G443" s="54"/>
      <c r="H443" s="54"/>
      <c r="I443" s="54"/>
      <c r="J443" s="54"/>
      <c r="K443" s="54"/>
      <c r="L443" s="54"/>
      <c r="M443" s="54"/>
      <c r="N443" s="54"/>
      <c r="O443" s="54"/>
      <c r="P443" s="54"/>
      <c r="Q443" s="54"/>
      <c r="R443" s="54"/>
      <c r="S443" s="54"/>
      <c r="T443" s="54"/>
      <c r="U443" s="54"/>
      <c r="V443" s="68"/>
      <c r="W443" s="54"/>
      <c r="AD443" s="50" t="s">
        <v>41</v>
      </c>
      <c r="AE443" s="50" t="s">
        <v>3808</v>
      </c>
      <c r="AF443" s="50">
        <v>2919926</v>
      </c>
      <c r="AG443" s="51"/>
      <c r="AH443" s="51"/>
    </row>
    <row r="444" spans="1:34" s="69" customFormat="1">
      <c r="A444" s="54"/>
      <c r="B444" s="54"/>
      <c r="C444" s="54"/>
      <c r="D444" s="54"/>
      <c r="E444" s="54"/>
      <c r="F444" s="54"/>
      <c r="G444" s="54"/>
      <c r="H444" s="54"/>
      <c r="I444" s="54"/>
      <c r="J444" s="54"/>
      <c r="K444" s="54"/>
      <c r="L444" s="54"/>
      <c r="M444" s="54"/>
      <c r="N444" s="54"/>
      <c r="O444" s="54"/>
      <c r="P444" s="54"/>
      <c r="Q444" s="54"/>
      <c r="R444" s="54"/>
      <c r="S444" s="54"/>
      <c r="T444" s="54"/>
      <c r="U444" s="54"/>
      <c r="V444" s="68"/>
      <c r="W444" s="54"/>
      <c r="AD444" s="50" t="s">
        <v>41</v>
      </c>
      <c r="AE444" s="50" t="s">
        <v>3815</v>
      </c>
      <c r="AF444" s="50">
        <v>2919959</v>
      </c>
      <c r="AG444" s="51"/>
      <c r="AH444" s="51"/>
    </row>
    <row r="445" spans="1:34" s="69" customFormat="1">
      <c r="A445" s="54"/>
      <c r="B445" s="54"/>
      <c r="C445" s="54"/>
      <c r="D445" s="54"/>
      <c r="E445" s="54"/>
      <c r="F445" s="54"/>
      <c r="G445" s="54"/>
      <c r="H445" s="54"/>
      <c r="I445" s="54"/>
      <c r="J445" s="54"/>
      <c r="K445" s="54"/>
      <c r="L445" s="54"/>
      <c r="M445" s="54"/>
      <c r="N445" s="54"/>
      <c r="O445" s="54"/>
      <c r="P445" s="54"/>
      <c r="Q445" s="54"/>
      <c r="R445" s="54"/>
      <c r="S445" s="54"/>
      <c r="T445" s="54"/>
      <c r="U445" s="54"/>
      <c r="V445" s="68"/>
      <c r="W445" s="54"/>
      <c r="AD445" s="50" t="s">
        <v>41</v>
      </c>
      <c r="AE445" s="50" t="s">
        <v>3822</v>
      </c>
      <c r="AF445" s="50">
        <v>2920007</v>
      </c>
      <c r="AG445" s="51"/>
      <c r="AH445" s="51"/>
    </row>
    <row r="446" spans="1:34" s="69" customFormat="1">
      <c r="A446" s="54"/>
      <c r="B446" s="54"/>
      <c r="C446" s="54"/>
      <c r="D446" s="54"/>
      <c r="E446" s="54"/>
      <c r="F446" s="54"/>
      <c r="G446" s="54"/>
      <c r="H446" s="54"/>
      <c r="I446" s="54"/>
      <c r="J446" s="54"/>
      <c r="K446" s="54"/>
      <c r="L446" s="54"/>
      <c r="M446" s="54"/>
      <c r="N446" s="54"/>
      <c r="O446" s="54"/>
      <c r="P446" s="54"/>
      <c r="Q446" s="54"/>
      <c r="R446" s="54"/>
      <c r="S446" s="54"/>
      <c r="T446" s="54"/>
      <c r="U446" s="54"/>
      <c r="V446" s="68"/>
      <c r="W446" s="54"/>
      <c r="AD446" s="50" t="s">
        <v>41</v>
      </c>
      <c r="AE446" s="50" t="s">
        <v>3829</v>
      </c>
      <c r="AF446" s="50">
        <v>2920106</v>
      </c>
      <c r="AG446" s="51"/>
      <c r="AH446" s="51"/>
    </row>
    <row r="447" spans="1:34" s="69" customFormat="1">
      <c r="A447" s="54"/>
      <c r="B447" s="54"/>
      <c r="C447" s="54"/>
      <c r="D447" s="54"/>
      <c r="E447" s="54"/>
      <c r="F447" s="54"/>
      <c r="G447" s="54"/>
      <c r="H447" s="54"/>
      <c r="I447" s="54"/>
      <c r="J447" s="54"/>
      <c r="K447" s="54"/>
      <c r="L447" s="54"/>
      <c r="M447" s="54"/>
      <c r="N447" s="54"/>
      <c r="O447" s="54"/>
      <c r="P447" s="54"/>
      <c r="Q447" s="54"/>
      <c r="R447" s="54"/>
      <c r="S447" s="54"/>
      <c r="T447" s="54"/>
      <c r="U447" s="54"/>
      <c r="V447" s="68"/>
      <c r="W447" s="54"/>
      <c r="AD447" s="50" t="s">
        <v>41</v>
      </c>
      <c r="AE447" s="50" t="s">
        <v>3835</v>
      </c>
      <c r="AF447" s="50">
        <v>2920205</v>
      </c>
      <c r="AG447" s="51"/>
      <c r="AH447" s="51"/>
    </row>
    <row r="448" spans="1:34" s="69" customFormat="1">
      <c r="A448" s="54"/>
      <c r="B448" s="54"/>
      <c r="C448" s="54"/>
      <c r="D448" s="54"/>
      <c r="E448" s="54"/>
      <c r="F448" s="54"/>
      <c r="G448" s="54"/>
      <c r="H448" s="54"/>
      <c r="I448" s="54"/>
      <c r="J448" s="54"/>
      <c r="K448" s="54"/>
      <c r="L448" s="54"/>
      <c r="M448" s="54"/>
      <c r="N448" s="54"/>
      <c r="O448" s="54"/>
      <c r="P448" s="54"/>
      <c r="Q448" s="54"/>
      <c r="R448" s="54"/>
      <c r="S448" s="54"/>
      <c r="T448" s="54"/>
      <c r="U448" s="54"/>
      <c r="V448" s="68"/>
      <c r="W448" s="54"/>
      <c r="AD448" s="50" t="s">
        <v>41</v>
      </c>
      <c r="AE448" s="50" t="s">
        <v>3842</v>
      </c>
      <c r="AF448" s="50">
        <v>2920304</v>
      </c>
      <c r="AG448" s="51"/>
      <c r="AH448" s="51"/>
    </row>
    <row r="449" spans="1:34" s="69" customFormat="1">
      <c r="A449" s="54"/>
      <c r="B449" s="54"/>
      <c r="C449" s="54"/>
      <c r="D449" s="54"/>
      <c r="E449" s="54"/>
      <c r="F449" s="54"/>
      <c r="G449" s="54"/>
      <c r="H449" s="54"/>
      <c r="I449" s="54"/>
      <c r="J449" s="54"/>
      <c r="K449" s="54"/>
      <c r="L449" s="54"/>
      <c r="M449" s="54"/>
      <c r="N449" s="54"/>
      <c r="O449" s="54"/>
      <c r="P449" s="54"/>
      <c r="Q449" s="54"/>
      <c r="R449" s="54"/>
      <c r="S449" s="54"/>
      <c r="T449" s="54"/>
      <c r="U449" s="54"/>
      <c r="V449" s="68"/>
      <c r="W449" s="54"/>
      <c r="AD449" s="50" t="s">
        <v>41</v>
      </c>
      <c r="AE449" s="50" t="s">
        <v>3848</v>
      </c>
      <c r="AF449" s="50">
        <v>2920403</v>
      </c>
      <c r="AG449" s="51"/>
      <c r="AH449" s="51"/>
    </row>
    <row r="450" spans="1:34" s="69" customFormat="1">
      <c r="A450" s="54"/>
      <c r="B450" s="54"/>
      <c r="C450" s="54"/>
      <c r="D450" s="54"/>
      <c r="E450" s="54"/>
      <c r="F450" s="54"/>
      <c r="G450" s="54"/>
      <c r="H450" s="54"/>
      <c r="I450" s="54"/>
      <c r="J450" s="54"/>
      <c r="K450" s="54"/>
      <c r="L450" s="54"/>
      <c r="M450" s="54"/>
      <c r="N450" s="54"/>
      <c r="O450" s="54"/>
      <c r="P450" s="54"/>
      <c r="Q450" s="54"/>
      <c r="R450" s="54"/>
      <c r="S450" s="54"/>
      <c r="T450" s="54"/>
      <c r="U450" s="54"/>
      <c r="V450" s="68"/>
      <c r="W450" s="54"/>
      <c r="AD450" s="50" t="s">
        <v>41</v>
      </c>
      <c r="AE450" s="50" t="s">
        <v>3855</v>
      </c>
      <c r="AF450" s="50">
        <v>2920452</v>
      </c>
      <c r="AG450" s="51"/>
      <c r="AH450" s="51"/>
    </row>
    <row r="451" spans="1:34" s="69" customFormat="1">
      <c r="A451" s="54"/>
      <c r="B451" s="54"/>
      <c r="C451" s="54"/>
      <c r="D451" s="54"/>
      <c r="E451" s="54"/>
      <c r="F451" s="54"/>
      <c r="G451" s="54"/>
      <c r="H451" s="54"/>
      <c r="I451" s="54"/>
      <c r="J451" s="54"/>
      <c r="K451" s="54"/>
      <c r="L451" s="54"/>
      <c r="M451" s="54"/>
      <c r="N451" s="54"/>
      <c r="O451" s="54"/>
      <c r="P451" s="54"/>
      <c r="Q451" s="54"/>
      <c r="R451" s="54"/>
      <c r="S451" s="54"/>
      <c r="T451" s="54"/>
      <c r="U451" s="54"/>
      <c r="V451" s="68"/>
      <c r="W451" s="54"/>
      <c r="AD451" s="50" t="s">
        <v>41</v>
      </c>
      <c r="AE451" s="50" t="s">
        <v>3861</v>
      </c>
      <c r="AF451" s="50">
        <v>2920502</v>
      </c>
      <c r="AG451" s="51"/>
      <c r="AH451" s="51"/>
    </row>
    <row r="452" spans="1:34" s="69" customFormat="1">
      <c r="A452" s="54"/>
      <c r="B452" s="54"/>
      <c r="C452" s="54"/>
      <c r="D452" s="54"/>
      <c r="E452" s="54"/>
      <c r="F452" s="54"/>
      <c r="G452" s="54"/>
      <c r="H452" s="54"/>
      <c r="I452" s="54"/>
      <c r="J452" s="54"/>
      <c r="K452" s="54"/>
      <c r="L452" s="54"/>
      <c r="M452" s="54"/>
      <c r="N452" s="54"/>
      <c r="O452" s="54"/>
      <c r="P452" s="54"/>
      <c r="Q452" s="54"/>
      <c r="R452" s="54"/>
      <c r="S452" s="54"/>
      <c r="T452" s="54"/>
      <c r="U452" s="54"/>
      <c r="V452" s="68"/>
      <c r="W452" s="54"/>
      <c r="AD452" s="50" t="s">
        <v>41</v>
      </c>
      <c r="AE452" s="50" t="s">
        <v>3867</v>
      </c>
      <c r="AF452" s="50">
        <v>2920601</v>
      </c>
      <c r="AG452" s="51"/>
      <c r="AH452" s="51"/>
    </row>
    <row r="453" spans="1:34" s="69" customFormat="1">
      <c r="A453" s="54"/>
      <c r="B453" s="54"/>
      <c r="C453" s="54"/>
      <c r="D453" s="54"/>
      <c r="E453" s="54"/>
      <c r="F453" s="54"/>
      <c r="G453" s="54"/>
      <c r="H453" s="54"/>
      <c r="I453" s="54"/>
      <c r="J453" s="54"/>
      <c r="K453" s="54"/>
      <c r="L453" s="54"/>
      <c r="M453" s="54"/>
      <c r="N453" s="54"/>
      <c r="O453" s="54"/>
      <c r="P453" s="54"/>
      <c r="Q453" s="54"/>
      <c r="R453" s="54"/>
      <c r="S453" s="54"/>
      <c r="T453" s="54"/>
      <c r="U453" s="54"/>
      <c r="V453" s="68"/>
      <c r="W453" s="54"/>
      <c r="AD453" s="50" t="s">
        <v>41</v>
      </c>
      <c r="AE453" s="50" t="s">
        <v>3872</v>
      </c>
      <c r="AF453" s="50">
        <v>2920700</v>
      </c>
      <c r="AG453" s="51"/>
      <c r="AH453" s="51"/>
    </row>
    <row r="454" spans="1:34" s="69" customFormat="1">
      <c r="A454" s="54"/>
      <c r="B454" s="54"/>
      <c r="C454" s="54"/>
      <c r="D454" s="54"/>
      <c r="E454" s="54"/>
      <c r="F454" s="54"/>
      <c r="G454" s="54"/>
      <c r="H454" s="54"/>
      <c r="I454" s="54"/>
      <c r="J454" s="54"/>
      <c r="K454" s="54"/>
      <c r="L454" s="54"/>
      <c r="M454" s="54"/>
      <c r="N454" s="54"/>
      <c r="O454" s="54"/>
      <c r="P454" s="54"/>
      <c r="Q454" s="54"/>
      <c r="R454" s="54"/>
      <c r="S454" s="54"/>
      <c r="T454" s="54"/>
      <c r="U454" s="54"/>
      <c r="V454" s="68"/>
      <c r="W454" s="54"/>
      <c r="AD454" s="50" t="s">
        <v>41</v>
      </c>
      <c r="AE454" s="50" t="s">
        <v>3877</v>
      </c>
      <c r="AF454" s="50">
        <v>2920809</v>
      </c>
      <c r="AG454" s="51"/>
      <c r="AH454" s="51"/>
    </row>
    <row r="455" spans="1:34" s="69" customFormat="1">
      <c r="A455" s="54"/>
      <c r="B455" s="54"/>
      <c r="C455" s="54"/>
      <c r="D455" s="54"/>
      <c r="E455" s="54"/>
      <c r="F455" s="54"/>
      <c r="G455" s="54"/>
      <c r="H455" s="54"/>
      <c r="I455" s="54"/>
      <c r="J455" s="54"/>
      <c r="K455" s="54"/>
      <c r="L455" s="54"/>
      <c r="M455" s="54"/>
      <c r="N455" s="54"/>
      <c r="O455" s="54"/>
      <c r="P455" s="54"/>
      <c r="Q455" s="54"/>
      <c r="R455" s="54"/>
      <c r="S455" s="54"/>
      <c r="T455" s="54"/>
      <c r="U455" s="54"/>
      <c r="V455" s="68"/>
      <c r="W455" s="54"/>
      <c r="AD455" s="50" t="s">
        <v>41</v>
      </c>
      <c r="AE455" s="50" t="s">
        <v>3883</v>
      </c>
      <c r="AF455" s="50">
        <v>2920908</v>
      </c>
      <c r="AG455" s="51"/>
      <c r="AH455" s="51"/>
    </row>
    <row r="456" spans="1:34" s="69" customFormat="1">
      <c r="A456" s="54"/>
      <c r="B456" s="54"/>
      <c r="C456" s="54"/>
      <c r="D456" s="54"/>
      <c r="E456" s="54"/>
      <c r="F456" s="54"/>
      <c r="G456" s="54"/>
      <c r="H456" s="54"/>
      <c r="I456" s="54"/>
      <c r="J456" s="54"/>
      <c r="K456" s="54"/>
      <c r="L456" s="54"/>
      <c r="M456" s="54"/>
      <c r="N456" s="54"/>
      <c r="O456" s="54"/>
      <c r="P456" s="54"/>
      <c r="Q456" s="54"/>
      <c r="R456" s="54"/>
      <c r="S456" s="54"/>
      <c r="T456" s="54"/>
      <c r="U456" s="54"/>
      <c r="V456" s="68"/>
      <c r="W456" s="54"/>
      <c r="AD456" s="50" t="s">
        <v>41</v>
      </c>
      <c r="AE456" s="50" t="s">
        <v>3889</v>
      </c>
      <c r="AF456" s="50">
        <v>2921005</v>
      </c>
      <c r="AG456" s="51"/>
      <c r="AH456" s="51"/>
    </row>
    <row r="457" spans="1:34" s="69" customFormat="1">
      <c r="A457" s="54"/>
      <c r="B457" s="54"/>
      <c r="C457" s="54"/>
      <c r="D457" s="54"/>
      <c r="E457" s="54"/>
      <c r="F457" s="54"/>
      <c r="G457" s="54"/>
      <c r="H457" s="54"/>
      <c r="I457" s="54"/>
      <c r="J457" s="54"/>
      <c r="K457" s="54"/>
      <c r="L457" s="54"/>
      <c r="M457" s="54"/>
      <c r="N457" s="54"/>
      <c r="O457" s="54"/>
      <c r="P457" s="54"/>
      <c r="Q457" s="54"/>
      <c r="R457" s="54"/>
      <c r="S457" s="54"/>
      <c r="T457" s="54"/>
      <c r="U457" s="54"/>
      <c r="V457" s="68"/>
      <c r="W457" s="54"/>
      <c r="AD457" s="50" t="s">
        <v>41</v>
      </c>
      <c r="AE457" s="50" t="s">
        <v>3895</v>
      </c>
      <c r="AF457" s="50">
        <v>2921054</v>
      </c>
      <c r="AG457" s="51"/>
      <c r="AH457" s="51"/>
    </row>
    <row r="458" spans="1:34" s="69" customFormat="1">
      <c r="A458" s="54"/>
      <c r="B458" s="54"/>
      <c r="C458" s="54"/>
      <c r="D458" s="54"/>
      <c r="E458" s="54"/>
      <c r="F458" s="54"/>
      <c r="G458" s="54"/>
      <c r="H458" s="54"/>
      <c r="I458" s="54"/>
      <c r="J458" s="54"/>
      <c r="K458" s="54"/>
      <c r="L458" s="54"/>
      <c r="M458" s="54"/>
      <c r="N458" s="54"/>
      <c r="O458" s="54"/>
      <c r="P458" s="54"/>
      <c r="Q458" s="54"/>
      <c r="R458" s="54"/>
      <c r="S458" s="54"/>
      <c r="T458" s="54"/>
      <c r="U458" s="54"/>
      <c r="V458" s="68"/>
      <c r="W458" s="54"/>
      <c r="AD458" s="50" t="s">
        <v>41</v>
      </c>
      <c r="AE458" s="50" t="s">
        <v>3901</v>
      </c>
      <c r="AF458" s="50">
        <v>2921104</v>
      </c>
      <c r="AG458" s="51"/>
      <c r="AH458" s="51"/>
    </row>
    <row r="459" spans="1:34" s="69" customFormat="1">
      <c r="A459" s="54"/>
      <c r="B459" s="54"/>
      <c r="C459" s="54"/>
      <c r="D459" s="54"/>
      <c r="E459" s="54"/>
      <c r="F459" s="54"/>
      <c r="G459" s="54"/>
      <c r="H459" s="54"/>
      <c r="I459" s="54"/>
      <c r="J459" s="54"/>
      <c r="K459" s="54"/>
      <c r="L459" s="54"/>
      <c r="M459" s="54"/>
      <c r="N459" s="54"/>
      <c r="O459" s="54"/>
      <c r="P459" s="54"/>
      <c r="Q459" s="54"/>
      <c r="R459" s="54"/>
      <c r="S459" s="54"/>
      <c r="T459" s="54"/>
      <c r="U459" s="54"/>
      <c r="V459" s="68"/>
      <c r="W459" s="54"/>
      <c r="AD459" s="50" t="s">
        <v>41</v>
      </c>
      <c r="AE459" s="50" t="s">
        <v>3907</v>
      </c>
      <c r="AF459" s="50">
        <v>2921203</v>
      </c>
      <c r="AG459" s="51"/>
      <c r="AH459" s="51"/>
    </row>
    <row r="460" spans="1:34" s="69" customFormat="1">
      <c r="A460" s="54"/>
      <c r="B460" s="54"/>
      <c r="C460" s="54"/>
      <c r="D460" s="54"/>
      <c r="E460" s="54"/>
      <c r="F460" s="54"/>
      <c r="G460" s="54"/>
      <c r="H460" s="54"/>
      <c r="I460" s="54"/>
      <c r="J460" s="54"/>
      <c r="K460" s="54"/>
      <c r="L460" s="54"/>
      <c r="M460" s="54"/>
      <c r="N460" s="54"/>
      <c r="O460" s="54"/>
      <c r="P460" s="54"/>
      <c r="Q460" s="54"/>
      <c r="R460" s="54"/>
      <c r="S460" s="54"/>
      <c r="T460" s="54"/>
      <c r="U460" s="54"/>
      <c r="V460" s="68"/>
      <c r="W460" s="54"/>
      <c r="AD460" s="50" t="s">
        <v>41</v>
      </c>
      <c r="AE460" s="50" t="s">
        <v>2359</v>
      </c>
      <c r="AF460" s="50">
        <v>2921302</v>
      </c>
      <c r="AG460" s="51"/>
      <c r="AH460" s="51"/>
    </row>
    <row r="461" spans="1:34" s="69" customFormat="1">
      <c r="A461" s="54"/>
      <c r="B461" s="54"/>
      <c r="C461" s="54"/>
      <c r="D461" s="54"/>
      <c r="E461" s="54"/>
      <c r="F461" s="54"/>
      <c r="G461" s="54"/>
      <c r="H461" s="54"/>
      <c r="I461" s="54"/>
      <c r="J461" s="54"/>
      <c r="K461" s="54"/>
      <c r="L461" s="54"/>
      <c r="M461" s="54"/>
      <c r="N461" s="54"/>
      <c r="O461" s="54"/>
      <c r="P461" s="54"/>
      <c r="Q461" s="54"/>
      <c r="R461" s="54"/>
      <c r="S461" s="54"/>
      <c r="T461" s="54"/>
      <c r="U461" s="54"/>
      <c r="V461" s="68"/>
      <c r="W461" s="54"/>
      <c r="AD461" s="50" t="s">
        <v>41</v>
      </c>
      <c r="AE461" s="50" t="s">
        <v>3918</v>
      </c>
      <c r="AF461" s="50">
        <v>2921401</v>
      </c>
      <c r="AG461" s="51"/>
      <c r="AH461" s="51"/>
    </row>
    <row r="462" spans="1:34" s="69" customFormat="1">
      <c r="A462" s="54"/>
      <c r="B462" s="54"/>
      <c r="C462" s="54"/>
      <c r="D462" s="54"/>
      <c r="E462" s="54"/>
      <c r="F462" s="54"/>
      <c r="G462" s="54"/>
      <c r="H462" s="54"/>
      <c r="I462" s="54"/>
      <c r="J462" s="54"/>
      <c r="K462" s="54"/>
      <c r="L462" s="54"/>
      <c r="M462" s="54"/>
      <c r="N462" s="54"/>
      <c r="O462" s="54"/>
      <c r="P462" s="54"/>
      <c r="Q462" s="54"/>
      <c r="R462" s="54"/>
      <c r="S462" s="54"/>
      <c r="T462" s="54"/>
      <c r="U462" s="54"/>
      <c r="V462" s="68"/>
      <c r="W462" s="54"/>
      <c r="AD462" s="50" t="s">
        <v>41</v>
      </c>
      <c r="AE462" s="50" t="s">
        <v>3924</v>
      </c>
      <c r="AF462" s="50">
        <v>2921450</v>
      </c>
      <c r="AG462" s="51"/>
      <c r="AH462" s="51"/>
    </row>
    <row r="463" spans="1:34" s="69" customFormat="1">
      <c r="A463" s="54"/>
      <c r="B463" s="54"/>
      <c r="C463" s="54"/>
      <c r="D463" s="54"/>
      <c r="E463" s="54"/>
      <c r="F463" s="54"/>
      <c r="G463" s="54"/>
      <c r="H463" s="54"/>
      <c r="I463" s="54"/>
      <c r="J463" s="54"/>
      <c r="K463" s="54"/>
      <c r="L463" s="54"/>
      <c r="M463" s="54"/>
      <c r="N463" s="54"/>
      <c r="O463" s="54"/>
      <c r="P463" s="54"/>
      <c r="Q463" s="54"/>
      <c r="R463" s="54"/>
      <c r="S463" s="54"/>
      <c r="T463" s="54"/>
      <c r="U463" s="54"/>
      <c r="V463" s="68"/>
      <c r="W463" s="54"/>
      <c r="AD463" s="50" t="s">
        <v>41</v>
      </c>
      <c r="AE463" s="50" t="s">
        <v>3930</v>
      </c>
      <c r="AF463" s="50">
        <v>2921500</v>
      </c>
      <c r="AG463" s="51"/>
      <c r="AH463" s="51"/>
    </row>
    <row r="464" spans="1:34" s="69" customFormat="1">
      <c r="A464" s="54"/>
      <c r="B464" s="54"/>
      <c r="C464" s="54"/>
      <c r="D464" s="54"/>
      <c r="E464" s="54"/>
      <c r="F464" s="54"/>
      <c r="G464" s="54"/>
      <c r="H464" s="54"/>
      <c r="I464" s="54"/>
      <c r="J464" s="54"/>
      <c r="K464" s="54"/>
      <c r="L464" s="54"/>
      <c r="M464" s="54"/>
      <c r="N464" s="54"/>
      <c r="O464" s="54"/>
      <c r="P464" s="54"/>
      <c r="Q464" s="54"/>
      <c r="R464" s="54"/>
      <c r="S464" s="54"/>
      <c r="T464" s="54"/>
      <c r="U464" s="54"/>
      <c r="V464" s="68"/>
      <c r="W464" s="54"/>
      <c r="AD464" s="50" t="s">
        <v>41</v>
      </c>
      <c r="AE464" s="50" t="s">
        <v>3936</v>
      </c>
      <c r="AF464" s="50">
        <v>2921609</v>
      </c>
      <c r="AG464" s="51"/>
      <c r="AH464" s="51"/>
    </row>
    <row r="465" spans="1:34" s="69" customFormat="1">
      <c r="A465" s="54"/>
      <c r="B465" s="54"/>
      <c r="C465" s="54"/>
      <c r="D465" s="54"/>
      <c r="E465" s="54"/>
      <c r="F465" s="54"/>
      <c r="G465" s="54"/>
      <c r="H465" s="54"/>
      <c r="I465" s="54"/>
      <c r="J465" s="54"/>
      <c r="K465" s="54"/>
      <c r="L465" s="54"/>
      <c r="M465" s="54"/>
      <c r="N465" s="54"/>
      <c r="O465" s="54"/>
      <c r="P465" s="54"/>
      <c r="Q465" s="54"/>
      <c r="R465" s="54"/>
      <c r="S465" s="54"/>
      <c r="T465" s="54"/>
      <c r="U465" s="54"/>
      <c r="V465" s="68"/>
      <c r="W465" s="54"/>
      <c r="AD465" s="50" t="s">
        <v>41</v>
      </c>
      <c r="AE465" s="50" t="s">
        <v>3942</v>
      </c>
      <c r="AF465" s="50">
        <v>2921708</v>
      </c>
      <c r="AG465" s="51"/>
      <c r="AH465" s="51"/>
    </row>
    <row r="466" spans="1:34" s="69" customFormat="1">
      <c r="A466" s="54"/>
      <c r="B466" s="54"/>
      <c r="C466" s="54"/>
      <c r="D466" s="54"/>
      <c r="E466" s="54"/>
      <c r="F466" s="54"/>
      <c r="G466" s="54"/>
      <c r="H466" s="54"/>
      <c r="I466" s="54"/>
      <c r="J466" s="54"/>
      <c r="K466" s="54"/>
      <c r="L466" s="54"/>
      <c r="M466" s="54"/>
      <c r="N466" s="54"/>
      <c r="O466" s="54"/>
      <c r="P466" s="54"/>
      <c r="Q466" s="54"/>
      <c r="R466" s="54"/>
      <c r="S466" s="54"/>
      <c r="T466" s="54"/>
      <c r="U466" s="54"/>
      <c r="V466" s="68"/>
      <c r="W466" s="54"/>
      <c r="AD466" s="50" t="s">
        <v>41</v>
      </c>
      <c r="AE466" s="50" t="s">
        <v>3948</v>
      </c>
      <c r="AF466" s="50">
        <v>2921807</v>
      </c>
      <c r="AG466" s="51"/>
      <c r="AH466" s="51"/>
    </row>
    <row r="467" spans="1:34" s="69" customFormat="1">
      <c r="A467" s="54"/>
      <c r="B467" s="54"/>
      <c r="C467" s="54"/>
      <c r="D467" s="54"/>
      <c r="E467" s="54"/>
      <c r="F467" s="54"/>
      <c r="G467" s="54"/>
      <c r="H467" s="54"/>
      <c r="I467" s="54"/>
      <c r="J467" s="54"/>
      <c r="K467" s="54"/>
      <c r="L467" s="54"/>
      <c r="M467" s="54"/>
      <c r="N467" s="54"/>
      <c r="O467" s="54"/>
      <c r="P467" s="54"/>
      <c r="Q467" s="54"/>
      <c r="R467" s="54"/>
      <c r="S467" s="54"/>
      <c r="T467" s="54"/>
      <c r="U467" s="54"/>
      <c r="V467" s="68"/>
      <c r="W467" s="54"/>
      <c r="AD467" s="50" t="s">
        <v>41</v>
      </c>
      <c r="AE467" s="50" t="s">
        <v>3954</v>
      </c>
      <c r="AF467" s="50">
        <v>2921906</v>
      </c>
      <c r="AG467" s="51"/>
      <c r="AH467" s="51"/>
    </row>
    <row r="468" spans="1:34" s="69" customFormat="1">
      <c r="A468" s="54"/>
      <c r="B468" s="54"/>
      <c r="C468" s="54"/>
      <c r="D468" s="54"/>
      <c r="E468" s="54"/>
      <c r="F468" s="54"/>
      <c r="G468" s="54"/>
      <c r="H468" s="54"/>
      <c r="I468" s="54"/>
      <c r="J468" s="54"/>
      <c r="K468" s="54"/>
      <c r="L468" s="54"/>
      <c r="M468" s="54"/>
      <c r="N468" s="54"/>
      <c r="O468" s="54"/>
      <c r="P468" s="54"/>
      <c r="Q468" s="54"/>
      <c r="R468" s="54"/>
      <c r="S468" s="54"/>
      <c r="T468" s="54"/>
      <c r="U468" s="54"/>
      <c r="V468" s="68"/>
      <c r="W468" s="54"/>
      <c r="AD468" s="50" t="s">
        <v>41</v>
      </c>
      <c r="AE468" s="50" t="s">
        <v>3959</v>
      </c>
      <c r="AF468" s="50">
        <v>2922003</v>
      </c>
      <c r="AG468" s="51"/>
      <c r="AH468" s="51"/>
    </row>
    <row r="469" spans="1:34" s="69" customFormat="1">
      <c r="A469" s="54"/>
      <c r="B469" s="54"/>
      <c r="C469" s="54"/>
      <c r="D469" s="54"/>
      <c r="E469" s="54"/>
      <c r="F469" s="54"/>
      <c r="G469" s="54"/>
      <c r="H469" s="54"/>
      <c r="I469" s="54"/>
      <c r="J469" s="54"/>
      <c r="K469" s="54"/>
      <c r="L469" s="54"/>
      <c r="M469" s="54"/>
      <c r="N469" s="54"/>
      <c r="O469" s="54"/>
      <c r="P469" s="54"/>
      <c r="Q469" s="54"/>
      <c r="R469" s="54"/>
      <c r="S469" s="54"/>
      <c r="T469" s="54"/>
      <c r="U469" s="54"/>
      <c r="V469" s="68"/>
      <c r="W469" s="54"/>
      <c r="AD469" s="50" t="s">
        <v>41</v>
      </c>
      <c r="AE469" s="50" t="s">
        <v>3965</v>
      </c>
      <c r="AF469" s="50">
        <v>2922052</v>
      </c>
      <c r="AG469" s="51"/>
      <c r="AH469" s="51"/>
    </row>
    <row r="470" spans="1:34" s="69" customFormat="1">
      <c r="A470" s="54"/>
      <c r="B470" s="54"/>
      <c r="C470" s="54"/>
      <c r="D470" s="54"/>
      <c r="E470" s="54"/>
      <c r="F470" s="54"/>
      <c r="G470" s="54"/>
      <c r="H470" s="54"/>
      <c r="I470" s="54"/>
      <c r="J470" s="54"/>
      <c r="K470" s="54"/>
      <c r="L470" s="54"/>
      <c r="M470" s="54"/>
      <c r="N470" s="54"/>
      <c r="O470" s="54"/>
      <c r="P470" s="54"/>
      <c r="Q470" s="54"/>
      <c r="R470" s="54"/>
      <c r="S470" s="54"/>
      <c r="T470" s="54"/>
      <c r="U470" s="54"/>
      <c r="V470" s="68"/>
      <c r="W470" s="54"/>
      <c r="AD470" s="50" t="s">
        <v>41</v>
      </c>
      <c r="AE470" s="50" t="s">
        <v>1280</v>
      </c>
      <c r="AF470" s="50">
        <v>2922102</v>
      </c>
      <c r="AG470" s="51"/>
      <c r="AH470" s="51"/>
    </row>
    <row r="471" spans="1:34" s="69" customFormat="1">
      <c r="A471" s="54"/>
      <c r="B471" s="54"/>
      <c r="C471" s="54"/>
      <c r="D471" s="54"/>
      <c r="E471" s="54"/>
      <c r="F471" s="54"/>
      <c r="G471" s="54"/>
      <c r="H471" s="54"/>
      <c r="I471" s="54"/>
      <c r="J471" s="54"/>
      <c r="K471" s="54"/>
      <c r="L471" s="54"/>
      <c r="M471" s="54"/>
      <c r="N471" s="54"/>
      <c r="O471" s="54"/>
      <c r="P471" s="54"/>
      <c r="Q471" s="54"/>
      <c r="R471" s="54"/>
      <c r="S471" s="54"/>
      <c r="T471" s="54"/>
      <c r="U471" s="54"/>
      <c r="V471" s="68"/>
      <c r="W471" s="54"/>
      <c r="AD471" s="50" t="s">
        <v>41</v>
      </c>
      <c r="AE471" s="50" t="s">
        <v>3975</v>
      </c>
      <c r="AF471" s="50">
        <v>2922201</v>
      </c>
      <c r="AG471" s="51"/>
      <c r="AH471" s="51"/>
    </row>
    <row r="472" spans="1:34" s="69" customFormat="1">
      <c r="A472" s="54"/>
      <c r="B472" s="54"/>
      <c r="C472" s="54"/>
      <c r="D472" s="54"/>
      <c r="E472" s="54"/>
      <c r="F472" s="54"/>
      <c r="G472" s="54"/>
      <c r="H472" s="54"/>
      <c r="I472" s="54"/>
      <c r="J472" s="54"/>
      <c r="K472" s="54"/>
      <c r="L472" s="54"/>
      <c r="M472" s="54"/>
      <c r="N472" s="54"/>
      <c r="O472" s="54"/>
      <c r="P472" s="54"/>
      <c r="Q472" s="54"/>
      <c r="R472" s="54"/>
      <c r="S472" s="54"/>
      <c r="T472" s="54"/>
      <c r="U472" s="54"/>
      <c r="V472" s="68"/>
      <c r="W472" s="54"/>
      <c r="AD472" s="50" t="s">
        <v>41</v>
      </c>
      <c r="AE472" s="50" t="s">
        <v>3981</v>
      </c>
      <c r="AF472" s="50">
        <v>2922250</v>
      </c>
      <c r="AG472" s="51"/>
      <c r="AH472" s="51"/>
    </row>
    <row r="473" spans="1:34" s="69" customFormat="1">
      <c r="A473" s="54"/>
      <c r="B473" s="54"/>
      <c r="C473" s="54"/>
      <c r="D473" s="54"/>
      <c r="E473" s="54"/>
      <c r="F473" s="54"/>
      <c r="G473" s="54"/>
      <c r="H473" s="54"/>
      <c r="I473" s="54"/>
      <c r="J473" s="54"/>
      <c r="K473" s="54"/>
      <c r="L473" s="54"/>
      <c r="M473" s="54"/>
      <c r="N473" s="54"/>
      <c r="O473" s="54"/>
      <c r="P473" s="54"/>
      <c r="Q473" s="54"/>
      <c r="R473" s="54"/>
      <c r="S473" s="54"/>
      <c r="T473" s="54"/>
      <c r="U473" s="54"/>
      <c r="V473" s="68"/>
      <c r="W473" s="54"/>
      <c r="AD473" s="50" t="s">
        <v>41</v>
      </c>
      <c r="AE473" s="50" t="s">
        <v>3987</v>
      </c>
      <c r="AF473" s="50">
        <v>2922300</v>
      </c>
      <c r="AG473" s="51"/>
      <c r="AH473" s="51"/>
    </row>
    <row r="474" spans="1:34" s="69" customFormat="1">
      <c r="A474" s="54"/>
      <c r="B474" s="54"/>
      <c r="C474" s="54"/>
      <c r="D474" s="54"/>
      <c r="E474" s="54"/>
      <c r="F474" s="54"/>
      <c r="G474" s="54"/>
      <c r="H474" s="54"/>
      <c r="I474" s="54"/>
      <c r="J474" s="54"/>
      <c r="K474" s="54"/>
      <c r="L474" s="54"/>
      <c r="M474" s="54"/>
      <c r="N474" s="54"/>
      <c r="O474" s="54"/>
      <c r="P474" s="54"/>
      <c r="Q474" s="54"/>
      <c r="R474" s="54"/>
      <c r="S474" s="54"/>
      <c r="T474" s="54"/>
      <c r="U474" s="54"/>
      <c r="V474" s="68"/>
      <c r="W474" s="54"/>
      <c r="AD474" s="50" t="s">
        <v>41</v>
      </c>
      <c r="AE474" s="50" t="s">
        <v>3992</v>
      </c>
      <c r="AF474" s="50">
        <v>2922409</v>
      </c>
      <c r="AG474" s="51"/>
      <c r="AH474" s="51"/>
    </row>
    <row r="475" spans="1:34" s="69" customFormat="1">
      <c r="A475" s="54"/>
      <c r="B475" s="54"/>
      <c r="C475" s="54"/>
      <c r="D475" s="54"/>
      <c r="E475" s="54"/>
      <c r="F475" s="54"/>
      <c r="G475" s="54"/>
      <c r="H475" s="54"/>
      <c r="I475" s="54"/>
      <c r="J475" s="54"/>
      <c r="K475" s="54"/>
      <c r="L475" s="54"/>
      <c r="M475" s="54"/>
      <c r="N475" s="54"/>
      <c r="O475" s="54"/>
      <c r="P475" s="54"/>
      <c r="Q475" s="54"/>
      <c r="R475" s="54"/>
      <c r="S475" s="54"/>
      <c r="T475" s="54"/>
      <c r="U475" s="54"/>
      <c r="V475" s="68"/>
      <c r="W475" s="54"/>
      <c r="AD475" s="50" t="s">
        <v>41</v>
      </c>
      <c r="AE475" s="50" t="s">
        <v>1900</v>
      </c>
      <c r="AF475" s="50">
        <v>2922508</v>
      </c>
      <c r="AG475" s="51"/>
      <c r="AH475" s="51"/>
    </row>
    <row r="476" spans="1:34" s="69" customFormat="1">
      <c r="A476" s="54"/>
      <c r="B476" s="54"/>
      <c r="C476" s="54"/>
      <c r="D476" s="54"/>
      <c r="E476" s="54"/>
      <c r="F476" s="54"/>
      <c r="G476" s="54"/>
      <c r="H476" s="54"/>
      <c r="I476" s="54"/>
      <c r="J476" s="54"/>
      <c r="K476" s="54"/>
      <c r="L476" s="54"/>
      <c r="M476" s="54"/>
      <c r="N476" s="54"/>
      <c r="O476" s="54"/>
      <c r="P476" s="54"/>
      <c r="Q476" s="54"/>
      <c r="R476" s="54"/>
      <c r="S476" s="54"/>
      <c r="T476" s="54"/>
      <c r="U476" s="54"/>
      <c r="V476" s="68"/>
      <c r="W476" s="54"/>
      <c r="AD476" s="50" t="s">
        <v>41</v>
      </c>
      <c r="AE476" s="50" t="s">
        <v>4003</v>
      </c>
      <c r="AF476" s="50">
        <v>2922607</v>
      </c>
      <c r="AG476" s="51"/>
      <c r="AH476" s="51"/>
    </row>
    <row r="477" spans="1:34" s="69" customFormat="1">
      <c r="A477" s="54"/>
      <c r="B477" s="54"/>
      <c r="C477" s="54"/>
      <c r="D477" s="54"/>
      <c r="E477" s="54"/>
      <c r="F477" s="54"/>
      <c r="G477" s="54"/>
      <c r="H477" s="54"/>
      <c r="I477" s="54"/>
      <c r="J477" s="54"/>
      <c r="K477" s="54"/>
      <c r="L477" s="54"/>
      <c r="M477" s="54"/>
      <c r="N477" s="54"/>
      <c r="O477" s="54"/>
      <c r="P477" s="54"/>
      <c r="Q477" s="54"/>
      <c r="R477" s="54"/>
      <c r="S477" s="54"/>
      <c r="T477" s="54"/>
      <c r="U477" s="54"/>
      <c r="V477" s="68"/>
      <c r="W477" s="54"/>
      <c r="AD477" s="50" t="s">
        <v>41</v>
      </c>
      <c r="AE477" s="50" t="s">
        <v>4009</v>
      </c>
      <c r="AF477" s="50">
        <v>2922656</v>
      </c>
      <c r="AG477" s="51"/>
      <c r="AH477" s="51"/>
    </row>
    <row r="478" spans="1:34" s="69" customFormat="1">
      <c r="A478" s="54"/>
      <c r="B478" s="54"/>
      <c r="C478" s="54"/>
      <c r="D478" s="54"/>
      <c r="E478" s="54"/>
      <c r="F478" s="54"/>
      <c r="G478" s="54"/>
      <c r="H478" s="54"/>
      <c r="I478" s="54"/>
      <c r="J478" s="54"/>
      <c r="K478" s="54"/>
      <c r="L478" s="54"/>
      <c r="M478" s="54"/>
      <c r="N478" s="54"/>
      <c r="O478" s="54"/>
      <c r="P478" s="54"/>
      <c r="Q478" s="54"/>
      <c r="R478" s="54"/>
      <c r="S478" s="54"/>
      <c r="T478" s="54"/>
      <c r="U478" s="54"/>
      <c r="V478" s="68"/>
      <c r="W478" s="54"/>
      <c r="AD478" s="50" t="s">
        <v>41</v>
      </c>
      <c r="AE478" s="50" t="s">
        <v>4015</v>
      </c>
      <c r="AF478" s="50">
        <v>2922706</v>
      </c>
      <c r="AG478" s="51"/>
      <c r="AH478" s="51"/>
    </row>
    <row r="479" spans="1:34" s="69" customFormat="1">
      <c r="A479" s="54"/>
      <c r="B479" s="54"/>
      <c r="C479" s="54"/>
      <c r="D479" s="54"/>
      <c r="E479" s="54"/>
      <c r="F479" s="54"/>
      <c r="G479" s="54"/>
      <c r="H479" s="54"/>
      <c r="I479" s="54"/>
      <c r="J479" s="54"/>
      <c r="K479" s="54"/>
      <c r="L479" s="54"/>
      <c r="M479" s="54"/>
      <c r="N479" s="54"/>
      <c r="O479" s="54"/>
      <c r="P479" s="54"/>
      <c r="Q479" s="54"/>
      <c r="R479" s="54"/>
      <c r="S479" s="54"/>
      <c r="T479" s="54"/>
      <c r="U479" s="54"/>
      <c r="V479" s="68"/>
      <c r="W479" s="54"/>
      <c r="AD479" s="50" t="s">
        <v>41</v>
      </c>
      <c r="AE479" s="50" t="s">
        <v>3784</v>
      </c>
      <c r="AF479" s="50">
        <v>2922730</v>
      </c>
      <c r="AG479" s="51"/>
      <c r="AH479" s="51"/>
    </row>
    <row r="480" spans="1:34" s="69" customFormat="1">
      <c r="A480" s="54"/>
      <c r="B480" s="54"/>
      <c r="C480" s="54"/>
      <c r="D480" s="54"/>
      <c r="E480" s="54"/>
      <c r="F480" s="54"/>
      <c r="G480" s="54"/>
      <c r="H480" s="54"/>
      <c r="I480" s="54"/>
      <c r="J480" s="54"/>
      <c r="K480" s="54"/>
      <c r="L480" s="54"/>
      <c r="M480" s="54"/>
      <c r="N480" s="54"/>
      <c r="O480" s="54"/>
      <c r="P480" s="54"/>
      <c r="Q480" s="54"/>
      <c r="R480" s="54"/>
      <c r="S480" s="54"/>
      <c r="T480" s="54"/>
      <c r="U480" s="54"/>
      <c r="V480" s="68"/>
      <c r="W480" s="54"/>
      <c r="AD480" s="50" t="s">
        <v>41</v>
      </c>
      <c r="AE480" s="50" t="s">
        <v>4026</v>
      </c>
      <c r="AF480" s="50">
        <v>2922755</v>
      </c>
      <c r="AG480" s="51"/>
      <c r="AH480" s="51"/>
    </row>
    <row r="481" spans="1:34" s="69" customFormat="1">
      <c r="A481" s="54"/>
      <c r="B481" s="54"/>
      <c r="C481" s="54"/>
      <c r="D481" s="54"/>
      <c r="E481" s="54"/>
      <c r="F481" s="54"/>
      <c r="G481" s="54"/>
      <c r="H481" s="54"/>
      <c r="I481" s="54"/>
      <c r="J481" s="54"/>
      <c r="K481" s="54"/>
      <c r="L481" s="54"/>
      <c r="M481" s="54"/>
      <c r="N481" s="54"/>
      <c r="O481" s="54"/>
      <c r="P481" s="54"/>
      <c r="Q481" s="54"/>
      <c r="R481" s="54"/>
      <c r="S481" s="54"/>
      <c r="T481" s="54"/>
      <c r="U481" s="54"/>
      <c r="V481" s="68"/>
      <c r="W481" s="54"/>
      <c r="AD481" s="50" t="s">
        <v>41</v>
      </c>
      <c r="AE481" s="50" t="s">
        <v>4032</v>
      </c>
      <c r="AF481" s="50">
        <v>2922805</v>
      </c>
      <c r="AG481" s="51"/>
      <c r="AH481" s="51"/>
    </row>
    <row r="482" spans="1:34" s="69" customFormat="1">
      <c r="A482" s="54"/>
      <c r="B482" s="54"/>
      <c r="C482" s="54"/>
      <c r="D482" s="54"/>
      <c r="E482" s="54"/>
      <c r="F482" s="54"/>
      <c r="G482" s="54"/>
      <c r="H482" s="54"/>
      <c r="I482" s="54"/>
      <c r="J482" s="54"/>
      <c r="K482" s="54"/>
      <c r="L482" s="54"/>
      <c r="M482" s="54"/>
      <c r="N482" s="54"/>
      <c r="O482" s="54"/>
      <c r="P482" s="54"/>
      <c r="Q482" s="54"/>
      <c r="R482" s="54"/>
      <c r="S482" s="54"/>
      <c r="T482" s="54"/>
      <c r="U482" s="54"/>
      <c r="V482" s="68"/>
      <c r="W482" s="54"/>
      <c r="AD482" s="50" t="s">
        <v>41</v>
      </c>
      <c r="AE482" s="50" t="s">
        <v>4037</v>
      </c>
      <c r="AF482" s="50">
        <v>2922854</v>
      </c>
      <c r="AG482" s="51"/>
      <c r="AH482" s="51"/>
    </row>
    <row r="483" spans="1:34" s="69" customFormat="1">
      <c r="A483" s="54"/>
      <c r="B483" s="54"/>
      <c r="C483" s="54"/>
      <c r="D483" s="54"/>
      <c r="E483" s="54"/>
      <c r="F483" s="54"/>
      <c r="G483" s="54"/>
      <c r="H483" s="54"/>
      <c r="I483" s="54"/>
      <c r="J483" s="54"/>
      <c r="K483" s="54"/>
      <c r="L483" s="54"/>
      <c r="M483" s="54"/>
      <c r="N483" s="54"/>
      <c r="O483" s="54"/>
      <c r="P483" s="54"/>
      <c r="Q483" s="54"/>
      <c r="R483" s="54"/>
      <c r="S483" s="54"/>
      <c r="T483" s="54"/>
      <c r="U483" s="54"/>
      <c r="V483" s="68"/>
      <c r="W483" s="54"/>
      <c r="AD483" s="50" t="s">
        <v>41</v>
      </c>
      <c r="AE483" s="50" t="s">
        <v>4043</v>
      </c>
      <c r="AF483" s="50">
        <v>2922904</v>
      </c>
      <c r="AG483" s="51"/>
      <c r="AH483" s="51"/>
    </row>
    <row r="484" spans="1:34" s="69" customFormat="1">
      <c r="A484" s="54"/>
      <c r="B484" s="54"/>
      <c r="C484" s="54"/>
      <c r="D484" s="54"/>
      <c r="E484" s="54"/>
      <c r="F484" s="54"/>
      <c r="G484" s="54"/>
      <c r="H484" s="54"/>
      <c r="I484" s="54"/>
      <c r="J484" s="54"/>
      <c r="K484" s="54"/>
      <c r="L484" s="54"/>
      <c r="M484" s="54"/>
      <c r="N484" s="54"/>
      <c r="O484" s="54"/>
      <c r="P484" s="54"/>
      <c r="Q484" s="54"/>
      <c r="R484" s="54"/>
      <c r="S484" s="54"/>
      <c r="T484" s="54"/>
      <c r="U484" s="54"/>
      <c r="V484" s="68"/>
      <c r="W484" s="54"/>
      <c r="AD484" s="50" t="s">
        <v>41</v>
      </c>
      <c r="AE484" s="50" t="s">
        <v>4049</v>
      </c>
      <c r="AF484" s="50">
        <v>2923001</v>
      </c>
      <c r="AG484" s="51"/>
      <c r="AH484" s="51"/>
    </row>
    <row r="485" spans="1:34" s="69" customFormat="1">
      <c r="A485" s="54"/>
      <c r="B485" s="54"/>
      <c r="C485" s="54"/>
      <c r="D485" s="54"/>
      <c r="E485" s="54"/>
      <c r="F485" s="54"/>
      <c r="G485" s="54"/>
      <c r="H485" s="54"/>
      <c r="I485" s="54"/>
      <c r="J485" s="54"/>
      <c r="K485" s="54"/>
      <c r="L485" s="54"/>
      <c r="M485" s="54"/>
      <c r="N485" s="54"/>
      <c r="O485" s="54"/>
      <c r="P485" s="54"/>
      <c r="Q485" s="54"/>
      <c r="R485" s="54"/>
      <c r="S485" s="54"/>
      <c r="T485" s="54"/>
      <c r="U485" s="54"/>
      <c r="V485" s="68"/>
      <c r="W485" s="54"/>
      <c r="AD485" s="50" t="s">
        <v>41</v>
      </c>
      <c r="AE485" s="50" t="s">
        <v>3243</v>
      </c>
      <c r="AF485" s="50">
        <v>2923035</v>
      </c>
      <c r="AG485" s="51"/>
      <c r="AH485" s="51"/>
    </row>
    <row r="486" spans="1:34" s="69" customFormat="1">
      <c r="A486" s="54"/>
      <c r="B486" s="54"/>
      <c r="C486" s="54"/>
      <c r="D486" s="54"/>
      <c r="E486" s="54"/>
      <c r="F486" s="54"/>
      <c r="G486" s="54"/>
      <c r="H486" s="54"/>
      <c r="I486" s="54"/>
      <c r="J486" s="54"/>
      <c r="K486" s="54"/>
      <c r="L486" s="54"/>
      <c r="M486" s="54"/>
      <c r="N486" s="54"/>
      <c r="O486" s="54"/>
      <c r="P486" s="54"/>
      <c r="Q486" s="54"/>
      <c r="R486" s="54"/>
      <c r="S486" s="54"/>
      <c r="T486" s="54"/>
      <c r="U486" s="54"/>
      <c r="V486" s="68"/>
      <c r="W486" s="54"/>
      <c r="AD486" s="50" t="s">
        <v>41</v>
      </c>
      <c r="AE486" s="50" t="s">
        <v>4060</v>
      </c>
      <c r="AF486" s="50">
        <v>2923050</v>
      </c>
      <c r="AG486" s="51"/>
      <c r="AH486" s="51"/>
    </row>
    <row r="487" spans="1:34" s="69" customFormat="1">
      <c r="A487" s="54"/>
      <c r="B487" s="54"/>
      <c r="C487" s="54"/>
      <c r="D487" s="54"/>
      <c r="E487" s="54"/>
      <c r="F487" s="54"/>
      <c r="G487" s="54"/>
      <c r="H487" s="54"/>
      <c r="I487" s="54"/>
      <c r="J487" s="54"/>
      <c r="K487" s="54"/>
      <c r="L487" s="54"/>
      <c r="M487" s="54"/>
      <c r="N487" s="54"/>
      <c r="O487" s="54"/>
      <c r="P487" s="54"/>
      <c r="Q487" s="54"/>
      <c r="R487" s="54"/>
      <c r="S487" s="54"/>
      <c r="T487" s="54"/>
      <c r="U487" s="54"/>
      <c r="V487" s="68"/>
      <c r="W487" s="54"/>
      <c r="AD487" s="50" t="s">
        <v>41</v>
      </c>
      <c r="AE487" s="50" t="s">
        <v>4066</v>
      </c>
      <c r="AF487" s="50">
        <v>2923100</v>
      </c>
      <c r="AG487" s="51"/>
      <c r="AH487" s="51"/>
    </row>
    <row r="488" spans="1:34" s="69" customFormat="1">
      <c r="A488" s="54"/>
      <c r="B488" s="54"/>
      <c r="C488" s="54"/>
      <c r="D488" s="54"/>
      <c r="E488" s="54"/>
      <c r="F488" s="54"/>
      <c r="G488" s="54"/>
      <c r="H488" s="54"/>
      <c r="I488" s="54"/>
      <c r="J488" s="54"/>
      <c r="K488" s="54"/>
      <c r="L488" s="54"/>
      <c r="M488" s="54"/>
      <c r="N488" s="54"/>
      <c r="O488" s="54"/>
      <c r="P488" s="54"/>
      <c r="Q488" s="54"/>
      <c r="R488" s="54"/>
      <c r="S488" s="54"/>
      <c r="T488" s="54"/>
      <c r="U488" s="54"/>
      <c r="V488" s="68"/>
      <c r="W488" s="54"/>
      <c r="AD488" s="50" t="s">
        <v>41</v>
      </c>
      <c r="AE488" s="50" t="s">
        <v>4072</v>
      </c>
      <c r="AF488" s="50">
        <v>2923209</v>
      </c>
      <c r="AG488" s="51"/>
      <c r="AH488" s="51"/>
    </row>
    <row r="489" spans="1:34" s="69" customFormat="1">
      <c r="A489" s="54"/>
      <c r="B489" s="54"/>
      <c r="C489" s="54"/>
      <c r="D489" s="54"/>
      <c r="E489" s="54"/>
      <c r="F489" s="54"/>
      <c r="G489" s="54"/>
      <c r="H489" s="54"/>
      <c r="I489" s="54"/>
      <c r="J489" s="54"/>
      <c r="K489" s="54"/>
      <c r="L489" s="54"/>
      <c r="M489" s="54"/>
      <c r="N489" s="54"/>
      <c r="O489" s="54"/>
      <c r="P489" s="54"/>
      <c r="Q489" s="54"/>
      <c r="R489" s="54"/>
      <c r="S489" s="54"/>
      <c r="T489" s="54"/>
      <c r="U489" s="54"/>
      <c r="V489" s="68"/>
      <c r="W489" s="54"/>
      <c r="AD489" s="50" t="s">
        <v>41</v>
      </c>
      <c r="AE489" s="50" t="s">
        <v>4077</v>
      </c>
      <c r="AF489" s="50">
        <v>2923308</v>
      </c>
      <c r="AG489" s="51"/>
      <c r="AH489" s="51"/>
    </row>
    <row r="490" spans="1:34" s="69" customFormat="1">
      <c r="A490" s="54"/>
      <c r="B490" s="54"/>
      <c r="C490" s="54"/>
      <c r="D490" s="54"/>
      <c r="E490" s="54"/>
      <c r="F490" s="54"/>
      <c r="G490" s="54"/>
      <c r="H490" s="54"/>
      <c r="I490" s="54"/>
      <c r="J490" s="54"/>
      <c r="K490" s="54"/>
      <c r="L490" s="54"/>
      <c r="M490" s="54"/>
      <c r="N490" s="54"/>
      <c r="O490" s="54"/>
      <c r="P490" s="54"/>
      <c r="Q490" s="54"/>
      <c r="R490" s="54"/>
      <c r="S490" s="54"/>
      <c r="T490" s="54"/>
      <c r="U490" s="54"/>
      <c r="V490" s="68"/>
      <c r="W490" s="54"/>
      <c r="AD490" s="50" t="s">
        <v>41</v>
      </c>
      <c r="AE490" s="50" t="s">
        <v>4083</v>
      </c>
      <c r="AF490" s="50">
        <v>2923357</v>
      </c>
      <c r="AG490" s="51"/>
      <c r="AH490" s="51"/>
    </row>
    <row r="491" spans="1:34" s="69" customFormat="1">
      <c r="A491" s="54"/>
      <c r="B491" s="54"/>
      <c r="C491" s="54"/>
      <c r="D491" s="54"/>
      <c r="E491" s="54"/>
      <c r="F491" s="54"/>
      <c r="G491" s="54"/>
      <c r="H491" s="54"/>
      <c r="I491" s="54"/>
      <c r="J491" s="54"/>
      <c r="K491" s="54"/>
      <c r="L491" s="54"/>
      <c r="M491" s="54"/>
      <c r="N491" s="54"/>
      <c r="O491" s="54"/>
      <c r="P491" s="54"/>
      <c r="Q491" s="54"/>
      <c r="R491" s="54"/>
      <c r="S491" s="54"/>
      <c r="T491" s="54"/>
      <c r="U491" s="54"/>
      <c r="V491" s="68"/>
      <c r="W491" s="54"/>
      <c r="AD491" s="50" t="s">
        <v>41</v>
      </c>
      <c r="AE491" s="50" t="s">
        <v>4088</v>
      </c>
      <c r="AF491" s="50">
        <v>2923407</v>
      </c>
      <c r="AG491" s="51"/>
      <c r="AH491" s="51"/>
    </row>
    <row r="492" spans="1:34" s="69" customFormat="1">
      <c r="A492" s="54"/>
      <c r="B492" s="54"/>
      <c r="C492" s="54"/>
      <c r="D492" s="54"/>
      <c r="E492" s="54"/>
      <c r="F492" s="54"/>
      <c r="G492" s="54"/>
      <c r="H492" s="54"/>
      <c r="I492" s="54"/>
      <c r="J492" s="54"/>
      <c r="K492" s="54"/>
      <c r="L492" s="54"/>
      <c r="M492" s="54"/>
      <c r="N492" s="54"/>
      <c r="O492" s="54"/>
      <c r="P492" s="54"/>
      <c r="Q492" s="54"/>
      <c r="R492" s="54"/>
      <c r="S492" s="54"/>
      <c r="T492" s="54"/>
      <c r="U492" s="54"/>
      <c r="V492" s="68"/>
      <c r="W492" s="54"/>
      <c r="AD492" s="50" t="s">
        <v>41</v>
      </c>
      <c r="AE492" s="50" t="s">
        <v>4094</v>
      </c>
      <c r="AF492" s="50">
        <v>2923506</v>
      </c>
      <c r="AG492" s="51"/>
      <c r="AH492" s="51"/>
    </row>
    <row r="493" spans="1:34" s="69" customFormat="1">
      <c r="A493" s="54"/>
      <c r="B493" s="54"/>
      <c r="C493" s="54"/>
      <c r="D493" s="54"/>
      <c r="E493" s="54"/>
      <c r="F493" s="54"/>
      <c r="G493" s="54"/>
      <c r="H493" s="54"/>
      <c r="I493" s="54"/>
      <c r="J493" s="54"/>
      <c r="K493" s="54"/>
      <c r="L493" s="54"/>
      <c r="M493" s="54"/>
      <c r="N493" s="54"/>
      <c r="O493" s="54"/>
      <c r="P493" s="54"/>
      <c r="Q493" s="54"/>
      <c r="R493" s="54"/>
      <c r="S493" s="54"/>
      <c r="T493" s="54"/>
      <c r="U493" s="54"/>
      <c r="V493" s="68"/>
      <c r="W493" s="54"/>
      <c r="AD493" s="50" t="s">
        <v>41</v>
      </c>
      <c r="AE493" s="50" t="s">
        <v>4100</v>
      </c>
      <c r="AF493" s="50">
        <v>2923605</v>
      </c>
      <c r="AG493" s="51"/>
      <c r="AH493" s="51"/>
    </row>
    <row r="494" spans="1:34" s="69" customFormat="1">
      <c r="A494" s="54"/>
      <c r="B494" s="54"/>
      <c r="C494" s="54"/>
      <c r="D494" s="54"/>
      <c r="E494" s="54"/>
      <c r="F494" s="54"/>
      <c r="G494" s="54"/>
      <c r="H494" s="54"/>
      <c r="I494" s="54"/>
      <c r="J494" s="54"/>
      <c r="K494" s="54"/>
      <c r="L494" s="54"/>
      <c r="M494" s="54"/>
      <c r="N494" s="54"/>
      <c r="O494" s="54"/>
      <c r="P494" s="54"/>
      <c r="Q494" s="54"/>
      <c r="R494" s="54"/>
      <c r="S494" s="54"/>
      <c r="T494" s="54"/>
      <c r="U494" s="54"/>
      <c r="V494" s="68"/>
      <c r="W494" s="54"/>
      <c r="AD494" s="50" t="s">
        <v>41</v>
      </c>
      <c r="AE494" s="50" t="s">
        <v>4106</v>
      </c>
      <c r="AF494" s="50">
        <v>2923704</v>
      </c>
      <c r="AG494" s="51"/>
      <c r="AH494" s="51"/>
    </row>
    <row r="495" spans="1:34" s="69" customFormat="1">
      <c r="A495" s="54"/>
      <c r="B495" s="54"/>
      <c r="C495" s="54"/>
      <c r="D495" s="54"/>
      <c r="E495" s="54"/>
      <c r="F495" s="54"/>
      <c r="G495" s="54"/>
      <c r="H495" s="54"/>
      <c r="I495" s="54"/>
      <c r="J495" s="54"/>
      <c r="K495" s="54"/>
      <c r="L495" s="54"/>
      <c r="M495" s="54"/>
      <c r="N495" s="54"/>
      <c r="O495" s="54"/>
      <c r="P495" s="54"/>
      <c r="Q495" s="54"/>
      <c r="R495" s="54"/>
      <c r="S495" s="54"/>
      <c r="T495" s="54"/>
      <c r="U495" s="54"/>
      <c r="V495" s="68"/>
      <c r="W495" s="54"/>
      <c r="AD495" s="50" t="s">
        <v>41</v>
      </c>
      <c r="AE495" s="50" t="s">
        <v>4112</v>
      </c>
      <c r="AF495" s="50">
        <v>2923803</v>
      </c>
      <c r="AG495" s="51"/>
      <c r="AH495" s="51"/>
    </row>
    <row r="496" spans="1:34" s="69" customFormat="1">
      <c r="A496" s="54"/>
      <c r="B496" s="54"/>
      <c r="C496" s="54"/>
      <c r="D496" s="54"/>
      <c r="E496" s="54"/>
      <c r="F496" s="54"/>
      <c r="G496" s="54"/>
      <c r="H496" s="54"/>
      <c r="I496" s="54"/>
      <c r="J496" s="54"/>
      <c r="K496" s="54"/>
      <c r="L496" s="54"/>
      <c r="M496" s="54"/>
      <c r="N496" s="54"/>
      <c r="O496" s="54"/>
      <c r="P496" s="54"/>
      <c r="Q496" s="54"/>
      <c r="R496" s="54"/>
      <c r="S496" s="54"/>
      <c r="T496" s="54"/>
      <c r="U496" s="54"/>
      <c r="V496" s="68"/>
      <c r="W496" s="54"/>
      <c r="AD496" s="50" t="s">
        <v>41</v>
      </c>
      <c r="AE496" s="50" t="s">
        <v>4117</v>
      </c>
      <c r="AF496" s="50">
        <v>2923902</v>
      </c>
      <c r="AG496" s="51"/>
      <c r="AH496" s="51"/>
    </row>
    <row r="497" spans="1:34" s="69" customFormat="1">
      <c r="A497" s="54"/>
      <c r="B497" s="54"/>
      <c r="C497" s="54"/>
      <c r="D497" s="54"/>
      <c r="E497" s="54"/>
      <c r="F497" s="54"/>
      <c r="G497" s="54"/>
      <c r="H497" s="54"/>
      <c r="I497" s="54"/>
      <c r="J497" s="54"/>
      <c r="K497" s="54"/>
      <c r="L497" s="54"/>
      <c r="M497" s="54"/>
      <c r="N497" s="54"/>
      <c r="O497" s="54"/>
      <c r="P497" s="54"/>
      <c r="Q497" s="54"/>
      <c r="R497" s="54"/>
      <c r="S497" s="54"/>
      <c r="T497" s="54"/>
      <c r="U497" s="54"/>
      <c r="V497" s="68"/>
      <c r="W497" s="54"/>
      <c r="AD497" s="50" t="s">
        <v>41</v>
      </c>
      <c r="AE497" s="50" t="s">
        <v>4123</v>
      </c>
      <c r="AF497" s="50">
        <v>2924009</v>
      </c>
      <c r="AG497" s="51"/>
      <c r="AH497" s="51"/>
    </row>
    <row r="498" spans="1:34" s="69" customFormat="1">
      <c r="A498" s="54"/>
      <c r="B498" s="54"/>
      <c r="C498" s="54"/>
      <c r="D498" s="54"/>
      <c r="E498" s="54"/>
      <c r="F498" s="54"/>
      <c r="G498" s="54"/>
      <c r="H498" s="54"/>
      <c r="I498" s="54"/>
      <c r="J498" s="54"/>
      <c r="K498" s="54"/>
      <c r="L498" s="54"/>
      <c r="M498" s="54"/>
      <c r="N498" s="54"/>
      <c r="O498" s="54"/>
      <c r="P498" s="54"/>
      <c r="Q498" s="54"/>
      <c r="R498" s="54"/>
      <c r="S498" s="54"/>
      <c r="T498" s="54"/>
      <c r="U498" s="54"/>
      <c r="V498" s="68"/>
      <c r="W498" s="54"/>
      <c r="AD498" s="50" t="s">
        <v>41</v>
      </c>
      <c r="AE498" s="50" t="s">
        <v>4129</v>
      </c>
      <c r="AF498" s="50">
        <v>2924058</v>
      </c>
      <c r="AG498" s="51"/>
      <c r="AH498" s="51"/>
    </row>
    <row r="499" spans="1:34" s="69" customFormat="1">
      <c r="A499" s="54"/>
      <c r="B499" s="54"/>
      <c r="C499" s="54"/>
      <c r="D499" s="54"/>
      <c r="E499" s="54"/>
      <c r="F499" s="54"/>
      <c r="G499" s="54"/>
      <c r="H499" s="54"/>
      <c r="I499" s="54"/>
      <c r="J499" s="54"/>
      <c r="K499" s="54"/>
      <c r="L499" s="54"/>
      <c r="M499" s="54"/>
      <c r="N499" s="54"/>
      <c r="O499" s="54"/>
      <c r="P499" s="54"/>
      <c r="Q499" s="54"/>
      <c r="R499" s="54"/>
      <c r="S499" s="54"/>
      <c r="T499" s="54"/>
      <c r="U499" s="54"/>
      <c r="V499" s="68"/>
      <c r="W499" s="54"/>
      <c r="AD499" s="50" t="s">
        <v>41</v>
      </c>
      <c r="AE499" s="50" t="s">
        <v>4135</v>
      </c>
      <c r="AF499" s="50">
        <v>2924108</v>
      </c>
      <c r="AG499" s="51"/>
      <c r="AH499" s="51"/>
    </row>
    <row r="500" spans="1:34" s="69" customFormat="1">
      <c r="A500" s="54"/>
      <c r="B500" s="54"/>
      <c r="C500" s="54"/>
      <c r="D500" s="54"/>
      <c r="E500" s="54"/>
      <c r="F500" s="54"/>
      <c r="G500" s="54"/>
      <c r="H500" s="54"/>
      <c r="I500" s="54"/>
      <c r="J500" s="54"/>
      <c r="K500" s="54"/>
      <c r="L500" s="54"/>
      <c r="M500" s="54"/>
      <c r="N500" s="54"/>
      <c r="O500" s="54"/>
      <c r="P500" s="54"/>
      <c r="Q500" s="54"/>
      <c r="R500" s="54"/>
      <c r="S500" s="54"/>
      <c r="T500" s="54"/>
      <c r="U500" s="54"/>
      <c r="V500" s="68"/>
      <c r="W500" s="54"/>
      <c r="AD500" s="50" t="s">
        <v>41</v>
      </c>
      <c r="AE500" s="50" t="s">
        <v>4140</v>
      </c>
      <c r="AF500" s="50">
        <v>2924207</v>
      </c>
      <c r="AG500" s="51"/>
      <c r="AH500" s="51"/>
    </row>
    <row r="501" spans="1:34" s="69" customFormat="1">
      <c r="A501" s="54"/>
      <c r="B501" s="54"/>
      <c r="C501" s="54"/>
      <c r="D501" s="54"/>
      <c r="E501" s="54"/>
      <c r="F501" s="54"/>
      <c r="G501" s="54"/>
      <c r="H501" s="54"/>
      <c r="I501" s="54"/>
      <c r="J501" s="54"/>
      <c r="K501" s="54"/>
      <c r="L501" s="54"/>
      <c r="M501" s="54"/>
      <c r="N501" s="54"/>
      <c r="O501" s="54"/>
      <c r="P501" s="54"/>
      <c r="Q501" s="54"/>
      <c r="R501" s="54"/>
      <c r="S501" s="54"/>
      <c r="T501" s="54"/>
      <c r="U501" s="54"/>
      <c r="V501" s="68"/>
      <c r="W501" s="54"/>
      <c r="AD501" s="50" t="s">
        <v>41</v>
      </c>
      <c r="AE501" s="50" t="s">
        <v>4145</v>
      </c>
      <c r="AF501" s="50">
        <v>2924306</v>
      </c>
      <c r="AG501" s="51"/>
      <c r="AH501" s="51"/>
    </row>
    <row r="502" spans="1:34" s="69" customFormat="1">
      <c r="A502" s="54"/>
      <c r="B502" s="54"/>
      <c r="C502" s="54"/>
      <c r="D502" s="54"/>
      <c r="E502" s="54"/>
      <c r="F502" s="54"/>
      <c r="G502" s="54"/>
      <c r="H502" s="54"/>
      <c r="I502" s="54"/>
      <c r="J502" s="54"/>
      <c r="K502" s="54"/>
      <c r="L502" s="54"/>
      <c r="M502" s="54"/>
      <c r="N502" s="54"/>
      <c r="O502" s="54"/>
      <c r="P502" s="54"/>
      <c r="Q502" s="54"/>
      <c r="R502" s="54"/>
      <c r="S502" s="54"/>
      <c r="T502" s="54"/>
      <c r="U502" s="54"/>
      <c r="V502" s="68"/>
      <c r="W502" s="54"/>
      <c r="AD502" s="50" t="s">
        <v>41</v>
      </c>
      <c r="AE502" s="50" t="s">
        <v>4150</v>
      </c>
      <c r="AF502" s="50">
        <v>2924405</v>
      </c>
      <c r="AG502" s="51"/>
      <c r="AH502" s="51"/>
    </row>
    <row r="503" spans="1:34" s="69" customFormat="1">
      <c r="A503" s="54"/>
      <c r="B503" s="54"/>
      <c r="C503" s="54"/>
      <c r="D503" s="54"/>
      <c r="E503" s="54"/>
      <c r="F503" s="54"/>
      <c r="G503" s="54"/>
      <c r="H503" s="54"/>
      <c r="I503" s="54"/>
      <c r="J503" s="54"/>
      <c r="K503" s="54"/>
      <c r="L503" s="54"/>
      <c r="M503" s="54"/>
      <c r="N503" s="54"/>
      <c r="O503" s="54"/>
      <c r="P503" s="54"/>
      <c r="Q503" s="54"/>
      <c r="R503" s="54"/>
      <c r="S503" s="54"/>
      <c r="T503" s="54"/>
      <c r="U503" s="54"/>
      <c r="V503" s="68"/>
      <c r="W503" s="54"/>
      <c r="AD503" s="50" t="s">
        <v>41</v>
      </c>
      <c r="AE503" s="50" t="s">
        <v>4155</v>
      </c>
      <c r="AF503" s="50">
        <v>2924504</v>
      </c>
      <c r="AG503" s="51"/>
      <c r="AH503" s="51"/>
    </row>
    <row r="504" spans="1:34" s="69" customFormat="1">
      <c r="A504" s="54"/>
      <c r="B504" s="54"/>
      <c r="C504" s="54"/>
      <c r="D504" s="54"/>
      <c r="E504" s="54"/>
      <c r="F504" s="54"/>
      <c r="G504" s="54"/>
      <c r="H504" s="54"/>
      <c r="I504" s="54"/>
      <c r="J504" s="54"/>
      <c r="K504" s="54"/>
      <c r="L504" s="54"/>
      <c r="M504" s="54"/>
      <c r="N504" s="54"/>
      <c r="O504" s="54"/>
      <c r="P504" s="54"/>
      <c r="Q504" s="54"/>
      <c r="R504" s="54"/>
      <c r="S504" s="54"/>
      <c r="T504" s="54"/>
      <c r="U504" s="54"/>
      <c r="V504" s="68"/>
      <c r="W504" s="54"/>
      <c r="AD504" s="50" t="s">
        <v>41</v>
      </c>
      <c r="AE504" s="50" t="s">
        <v>4160</v>
      </c>
      <c r="AF504" s="50">
        <v>2924603</v>
      </c>
      <c r="AG504" s="51"/>
      <c r="AH504" s="51"/>
    </row>
    <row r="505" spans="1:34" s="69" customFormat="1">
      <c r="A505" s="54"/>
      <c r="B505" s="54"/>
      <c r="C505" s="54"/>
      <c r="D505" s="54"/>
      <c r="E505" s="54"/>
      <c r="F505" s="54"/>
      <c r="G505" s="54"/>
      <c r="H505" s="54"/>
      <c r="I505" s="54"/>
      <c r="J505" s="54"/>
      <c r="K505" s="54"/>
      <c r="L505" s="54"/>
      <c r="M505" s="54"/>
      <c r="N505" s="54"/>
      <c r="O505" s="54"/>
      <c r="P505" s="54"/>
      <c r="Q505" s="54"/>
      <c r="R505" s="54"/>
      <c r="S505" s="54"/>
      <c r="T505" s="54"/>
      <c r="U505" s="54"/>
      <c r="V505" s="68"/>
      <c r="W505" s="54"/>
      <c r="AD505" s="50" t="s">
        <v>41</v>
      </c>
      <c r="AE505" s="50" t="s">
        <v>4165</v>
      </c>
      <c r="AF505" s="50">
        <v>2924652</v>
      </c>
      <c r="AG505" s="51"/>
      <c r="AH505" s="51"/>
    </row>
    <row r="506" spans="1:34" s="69" customFormat="1">
      <c r="A506" s="54"/>
      <c r="B506" s="54"/>
      <c r="C506" s="54"/>
      <c r="D506" s="54"/>
      <c r="E506" s="54"/>
      <c r="F506" s="54"/>
      <c r="G506" s="54"/>
      <c r="H506" s="54"/>
      <c r="I506" s="54"/>
      <c r="J506" s="54"/>
      <c r="K506" s="54"/>
      <c r="L506" s="54"/>
      <c r="M506" s="54"/>
      <c r="N506" s="54"/>
      <c r="O506" s="54"/>
      <c r="P506" s="54"/>
      <c r="Q506" s="54"/>
      <c r="R506" s="54"/>
      <c r="S506" s="54"/>
      <c r="T506" s="54"/>
      <c r="U506" s="54"/>
      <c r="V506" s="68"/>
      <c r="W506" s="54"/>
      <c r="AD506" s="50" t="s">
        <v>41</v>
      </c>
      <c r="AE506" s="50" t="s">
        <v>4170</v>
      </c>
      <c r="AF506" s="50">
        <v>2924678</v>
      </c>
      <c r="AG506" s="51"/>
      <c r="AH506" s="51"/>
    </row>
    <row r="507" spans="1:34" s="69" customFormat="1">
      <c r="A507" s="54"/>
      <c r="B507" s="54"/>
      <c r="C507" s="54"/>
      <c r="D507" s="54"/>
      <c r="E507" s="54"/>
      <c r="F507" s="54"/>
      <c r="G507" s="54"/>
      <c r="H507" s="54"/>
      <c r="I507" s="54"/>
      <c r="J507" s="54"/>
      <c r="K507" s="54"/>
      <c r="L507" s="54"/>
      <c r="M507" s="54"/>
      <c r="N507" s="54"/>
      <c r="O507" s="54"/>
      <c r="P507" s="54"/>
      <c r="Q507" s="54"/>
      <c r="R507" s="54"/>
      <c r="S507" s="54"/>
      <c r="T507" s="54"/>
      <c r="U507" s="54"/>
      <c r="V507" s="68"/>
      <c r="W507" s="54"/>
      <c r="AD507" s="50" t="s">
        <v>41</v>
      </c>
      <c r="AE507" s="50" t="s">
        <v>4175</v>
      </c>
      <c r="AF507" s="50">
        <v>2924702</v>
      </c>
      <c r="AG507" s="51"/>
      <c r="AH507" s="51"/>
    </row>
    <row r="508" spans="1:34" s="69" customFormat="1">
      <c r="A508" s="54"/>
      <c r="B508" s="54"/>
      <c r="C508" s="54"/>
      <c r="D508" s="54"/>
      <c r="E508" s="54"/>
      <c r="F508" s="54"/>
      <c r="G508" s="54"/>
      <c r="H508" s="54"/>
      <c r="I508" s="54"/>
      <c r="J508" s="54"/>
      <c r="K508" s="54"/>
      <c r="L508" s="54"/>
      <c r="M508" s="54"/>
      <c r="N508" s="54"/>
      <c r="O508" s="54"/>
      <c r="P508" s="54"/>
      <c r="Q508" s="54"/>
      <c r="R508" s="54"/>
      <c r="S508" s="54"/>
      <c r="T508" s="54"/>
      <c r="U508" s="54"/>
      <c r="V508" s="68"/>
      <c r="W508" s="54"/>
      <c r="AD508" s="50" t="s">
        <v>41</v>
      </c>
      <c r="AE508" s="50" t="s">
        <v>4180</v>
      </c>
      <c r="AF508" s="50">
        <v>2924801</v>
      </c>
      <c r="AG508" s="51"/>
      <c r="AH508" s="51"/>
    </row>
    <row r="509" spans="1:34" s="69" customFormat="1">
      <c r="A509" s="54"/>
      <c r="B509" s="54"/>
      <c r="C509" s="54"/>
      <c r="D509" s="54"/>
      <c r="E509" s="54"/>
      <c r="F509" s="54"/>
      <c r="G509" s="54"/>
      <c r="H509" s="54"/>
      <c r="I509" s="54"/>
      <c r="J509" s="54"/>
      <c r="K509" s="54"/>
      <c r="L509" s="54"/>
      <c r="M509" s="54"/>
      <c r="N509" s="54"/>
      <c r="O509" s="54"/>
      <c r="P509" s="54"/>
      <c r="Q509" s="54"/>
      <c r="R509" s="54"/>
      <c r="S509" s="54"/>
      <c r="T509" s="54"/>
      <c r="U509" s="54"/>
      <c r="V509" s="68"/>
      <c r="W509" s="54"/>
      <c r="AD509" s="50" t="s">
        <v>41</v>
      </c>
      <c r="AE509" s="50" t="s">
        <v>4185</v>
      </c>
      <c r="AF509" s="50">
        <v>2924900</v>
      </c>
      <c r="AG509" s="51"/>
      <c r="AH509" s="51"/>
    </row>
    <row r="510" spans="1:34" s="69" customFormat="1">
      <c r="A510" s="54"/>
      <c r="B510" s="54"/>
      <c r="C510" s="54"/>
      <c r="D510" s="54"/>
      <c r="E510" s="54"/>
      <c r="F510" s="54"/>
      <c r="G510" s="54"/>
      <c r="H510" s="54"/>
      <c r="I510" s="54"/>
      <c r="J510" s="54"/>
      <c r="K510" s="54"/>
      <c r="L510" s="54"/>
      <c r="M510" s="54"/>
      <c r="N510" s="54"/>
      <c r="O510" s="54"/>
      <c r="P510" s="54"/>
      <c r="Q510" s="54"/>
      <c r="R510" s="54"/>
      <c r="S510" s="54"/>
      <c r="T510" s="54"/>
      <c r="U510" s="54"/>
      <c r="V510" s="68"/>
      <c r="W510" s="54"/>
      <c r="AD510" s="50" t="s">
        <v>41</v>
      </c>
      <c r="AE510" s="50" t="s">
        <v>4022</v>
      </c>
      <c r="AF510" s="50">
        <v>2925006</v>
      </c>
      <c r="AG510" s="51"/>
      <c r="AH510" s="51"/>
    </row>
    <row r="511" spans="1:34" s="69" customFormat="1">
      <c r="A511" s="54"/>
      <c r="B511" s="54"/>
      <c r="C511" s="54"/>
      <c r="D511" s="54"/>
      <c r="E511" s="54"/>
      <c r="F511" s="54"/>
      <c r="G511" s="54"/>
      <c r="H511" s="54"/>
      <c r="I511" s="54"/>
      <c r="J511" s="54"/>
      <c r="K511" s="54"/>
      <c r="L511" s="54"/>
      <c r="M511" s="54"/>
      <c r="N511" s="54"/>
      <c r="O511" s="54"/>
      <c r="P511" s="54"/>
      <c r="Q511" s="54"/>
      <c r="R511" s="54"/>
      <c r="S511" s="54"/>
      <c r="T511" s="54"/>
      <c r="U511" s="54"/>
      <c r="V511" s="68"/>
      <c r="W511" s="54"/>
      <c r="AD511" s="50" t="s">
        <v>41</v>
      </c>
      <c r="AE511" s="50" t="s">
        <v>4194</v>
      </c>
      <c r="AF511" s="50">
        <v>2925105</v>
      </c>
      <c r="AG511" s="51"/>
      <c r="AH511" s="51"/>
    </row>
    <row r="512" spans="1:34" s="69" customFormat="1">
      <c r="A512" s="54"/>
      <c r="B512" s="54"/>
      <c r="C512" s="54"/>
      <c r="D512" s="54"/>
      <c r="E512" s="54"/>
      <c r="F512" s="54"/>
      <c r="G512" s="54"/>
      <c r="H512" s="54"/>
      <c r="I512" s="54"/>
      <c r="J512" s="54"/>
      <c r="K512" s="54"/>
      <c r="L512" s="54"/>
      <c r="M512" s="54"/>
      <c r="N512" s="54"/>
      <c r="O512" s="54"/>
      <c r="P512" s="54"/>
      <c r="Q512" s="54"/>
      <c r="R512" s="54"/>
      <c r="S512" s="54"/>
      <c r="T512" s="54"/>
      <c r="U512" s="54"/>
      <c r="V512" s="68"/>
      <c r="W512" s="54"/>
      <c r="AD512" s="50" t="s">
        <v>41</v>
      </c>
      <c r="AE512" s="50" t="s">
        <v>4199</v>
      </c>
      <c r="AF512" s="50">
        <v>2925204</v>
      </c>
      <c r="AG512" s="51"/>
      <c r="AH512" s="51"/>
    </row>
    <row r="513" spans="1:34" s="69" customFormat="1">
      <c r="A513" s="54"/>
      <c r="B513" s="54"/>
      <c r="C513" s="54"/>
      <c r="D513" s="54"/>
      <c r="E513" s="54"/>
      <c r="F513" s="54"/>
      <c r="G513" s="54"/>
      <c r="H513" s="54"/>
      <c r="I513" s="54"/>
      <c r="J513" s="54"/>
      <c r="K513" s="54"/>
      <c r="L513" s="54"/>
      <c r="M513" s="54"/>
      <c r="N513" s="54"/>
      <c r="O513" s="54"/>
      <c r="P513" s="54"/>
      <c r="Q513" s="54"/>
      <c r="R513" s="54"/>
      <c r="S513" s="54"/>
      <c r="T513" s="54"/>
      <c r="U513" s="54"/>
      <c r="V513" s="68"/>
      <c r="W513" s="54"/>
      <c r="AD513" s="50" t="s">
        <v>41</v>
      </c>
      <c r="AE513" s="50" t="s">
        <v>4204</v>
      </c>
      <c r="AF513" s="50">
        <v>2925253</v>
      </c>
      <c r="AG513" s="51"/>
      <c r="AH513" s="51"/>
    </row>
    <row r="514" spans="1:34" s="69" customFormat="1">
      <c r="A514" s="54"/>
      <c r="B514" s="54"/>
      <c r="C514" s="54"/>
      <c r="D514" s="54"/>
      <c r="E514" s="54"/>
      <c r="F514" s="54"/>
      <c r="G514" s="54"/>
      <c r="H514" s="54"/>
      <c r="I514" s="54"/>
      <c r="J514" s="54"/>
      <c r="K514" s="54"/>
      <c r="L514" s="54"/>
      <c r="M514" s="54"/>
      <c r="N514" s="54"/>
      <c r="O514" s="54"/>
      <c r="P514" s="54"/>
      <c r="Q514" s="54"/>
      <c r="R514" s="54"/>
      <c r="S514" s="54"/>
      <c r="T514" s="54"/>
      <c r="U514" s="54"/>
      <c r="V514" s="68"/>
      <c r="W514" s="54"/>
      <c r="AD514" s="50" t="s">
        <v>41</v>
      </c>
      <c r="AE514" s="50" t="s">
        <v>4209</v>
      </c>
      <c r="AF514" s="50">
        <v>2925303</v>
      </c>
      <c r="AG514" s="51"/>
      <c r="AH514" s="51"/>
    </row>
    <row r="515" spans="1:34" s="69" customFormat="1">
      <c r="A515" s="54"/>
      <c r="B515" s="54"/>
      <c r="C515" s="54"/>
      <c r="D515" s="54"/>
      <c r="E515" s="54"/>
      <c r="F515" s="54"/>
      <c r="G515" s="54"/>
      <c r="H515" s="54"/>
      <c r="I515" s="54"/>
      <c r="J515" s="54"/>
      <c r="K515" s="54"/>
      <c r="L515" s="54"/>
      <c r="M515" s="54"/>
      <c r="N515" s="54"/>
      <c r="O515" s="54"/>
      <c r="P515" s="54"/>
      <c r="Q515" s="54"/>
      <c r="R515" s="54"/>
      <c r="S515" s="54"/>
      <c r="T515" s="54"/>
      <c r="U515" s="54"/>
      <c r="V515" s="68"/>
      <c r="W515" s="54"/>
      <c r="AD515" s="50" t="s">
        <v>41</v>
      </c>
      <c r="AE515" s="50" t="s">
        <v>4214</v>
      </c>
      <c r="AF515" s="50">
        <v>2925402</v>
      </c>
      <c r="AG515" s="51"/>
      <c r="AH515" s="51"/>
    </row>
    <row r="516" spans="1:34" s="69" customFormat="1">
      <c r="A516" s="54"/>
      <c r="B516" s="54"/>
      <c r="C516" s="54"/>
      <c r="D516" s="54"/>
      <c r="E516" s="54"/>
      <c r="F516" s="54"/>
      <c r="G516" s="54"/>
      <c r="H516" s="54"/>
      <c r="I516" s="54"/>
      <c r="J516" s="54"/>
      <c r="K516" s="54"/>
      <c r="L516" s="54"/>
      <c r="M516" s="54"/>
      <c r="N516" s="54"/>
      <c r="O516" s="54"/>
      <c r="P516" s="54"/>
      <c r="Q516" s="54"/>
      <c r="R516" s="54"/>
      <c r="S516" s="54"/>
      <c r="T516" s="54"/>
      <c r="U516" s="54"/>
      <c r="V516" s="68"/>
      <c r="W516" s="54"/>
      <c r="AD516" s="50" t="s">
        <v>41</v>
      </c>
      <c r="AE516" s="50" t="s">
        <v>4218</v>
      </c>
      <c r="AF516" s="50">
        <v>2925501</v>
      </c>
      <c r="AG516" s="51"/>
      <c r="AH516" s="51"/>
    </row>
    <row r="517" spans="1:34" s="69" customFormat="1">
      <c r="A517" s="54"/>
      <c r="B517" s="54"/>
      <c r="C517" s="54"/>
      <c r="D517" s="54"/>
      <c r="E517" s="54"/>
      <c r="F517" s="54"/>
      <c r="G517" s="54"/>
      <c r="H517" s="54"/>
      <c r="I517" s="54"/>
      <c r="J517" s="54"/>
      <c r="K517" s="54"/>
      <c r="L517" s="54"/>
      <c r="M517" s="54"/>
      <c r="N517" s="54"/>
      <c r="O517" s="54"/>
      <c r="P517" s="54"/>
      <c r="Q517" s="54"/>
      <c r="R517" s="54"/>
      <c r="S517" s="54"/>
      <c r="T517" s="54"/>
      <c r="U517" s="54"/>
      <c r="V517" s="68"/>
      <c r="W517" s="54"/>
      <c r="AD517" s="50" t="s">
        <v>41</v>
      </c>
      <c r="AE517" s="50" t="s">
        <v>2927</v>
      </c>
      <c r="AF517" s="50">
        <v>2925600</v>
      </c>
      <c r="AG517" s="51"/>
      <c r="AH517" s="51"/>
    </row>
    <row r="518" spans="1:34" s="69" customFormat="1">
      <c r="A518" s="54"/>
      <c r="B518" s="54"/>
      <c r="C518" s="54"/>
      <c r="D518" s="54"/>
      <c r="E518" s="54"/>
      <c r="F518" s="54"/>
      <c r="G518" s="54"/>
      <c r="H518" s="54"/>
      <c r="I518" s="54"/>
      <c r="J518" s="54"/>
      <c r="K518" s="54"/>
      <c r="L518" s="54"/>
      <c r="M518" s="54"/>
      <c r="N518" s="54"/>
      <c r="O518" s="54"/>
      <c r="P518" s="54"/>
      <c r="Q518" s="54"/>
      <c r="R518" s="54"/>
      <c r="S518" s="54"/>
      <c r="T518" s="54"/>
      <c r="U518" s="54"/>
      <c r="V518" s="68"/>
      <c r="W518" s="54"/>
      <c r="AD518" s="50" t="s">
        <v>41</v>
      </c>
      <c r="AE518" s="50" t="s">
        <v>4227</v>
      </c>
      <c r="AF518" s="50">
        <v>2925709</v>
      </c>
      <c r="AG518" s="51"/>
      <c r="AH518" s="51"/>
    </row>
    <row r="519" spans="1:34" s="69" customFormat="1">
      <c r="A519" s="54"/>
      <c r="B519" s="54"/>
      <c r="C519" s="54"/>
      <c r="D519" s="54"/>
      <c r="E519" s="54"/>
      <c r="F519" s="54"/>
      <c r="G519" s="54"/>
      <c r="H519" s="54"/>
      <c r="I519" s="54"/>
      <c r="J519" s="54"/>
      <c r="K519" s="54"/>
      <c r="L519" s="54"/>
      <c r="M519" s="54"/>
      <c r="N519" s="54"/>
      <c r="O519" s="54"/>
      <c r="P519" s="54"/>
      <c r="Q519" s="54"/>
      <c r="R519" s="54"/>
      <c r="S519" s="54"/>
      <c r="T519" s="54"/>
      <c r="U519" s="54"/>
      <c r="V519" s="68"/>
      <c r="W519" s="54"/>
      <c r="AD519" s="50" t="s">
        <v>41</v>
      </c>
      <c r="AE519" s="50" t="s">
        <v>4232</v>
      </c>
      <c r="AF519" s="50">
        <v>2925758</v>
      </c>
      <c r="AG519" s="51"/>
      <c r="AH519" s="51"/>
    </row>
    <row r="520" spans="1:34" s="69" customFormat="1">
      <c r="A520" s="54"/>
      <c r="B520" s="54"/>
      <c r="C520" s="54"/>
      <c r="D520" s="54"/>
      <c r="E520" s="54"/>
      <c r="F520" s="54"/>
      <c r="G520" s="54"/>
      <c r="H520" s="54"/>
      <c r="I520" s="54"/>
      <c r="J520" s="54"/>
      <c r="K520" s="54"/>
      <c r="L520" s="54"/>
      <c r="M520" s="54"/>
      <c r="N520" s="54"/>
      <c r="O520" s="54"/>
      <c r="P520" s="54"/>
      <c r="Q520" s="54"/>
      <c r="R520" s="54"/>
      <c r="S520" s="54"/>
      <c r="T520" s="54"/>
      <c r="U520" s="54"/>
      <c r="V520" s="68"/>
      <c r="W520" s="54"/>
      <c r="AD520" s="50" t="s">
        <v>41</v>
      </c>
      <c r="AE520" s="50" t="s">
        <v>2989</v>
      </c>
      <c r="AF520" s="50">
        <v>2925808</v>
      </c>
      <c r="AG520" s="51"/>
      <c r="AH520" s="51"/>
    </row>
    <row r="521" spans="1:34" s="69" customFormat="1">
      <c r="A521" s="54"/>
      <c r="B521" s="54"/>
      <c r="C521" s="54"/>
      <c r="D521" s="54"/>
      <c r="E521" s="54"/>
      <c r="F521" s="54"/>
      <c r="G521" s="54"/>
      <c r="H521" s="54"/>
      <c r="I521" s="54"/>
      <c r="J521" s="54"/>
      <c r="K521" s="54"/>
      <c r="L521" s="54"/>
      <c r="M521" s="54"/>
      <c r="N521" s="54"/>
      <c r="O521" s="54"/>
      <c r="P521" s="54"/>
      <c r="Q521" s="54"/>
      <c r="R521" s="54"/>
      <c r="S521" s="54"/>
      <c r="T521" s="54"/>
      <c r="U521" s="54"/>
      <c r="V521" s="68"/>
      <c r="W521" s="54"/>
      <c r="AD521" s="50" t="s">
        <v>41</v>
      </c>
      <c r="AE521" s="50" t="s">
        <v>4241</v>
      </c>
      <c r="AF521" s="50">
        <v>2925907</v>
      </c>
      <c r="AG521" s="51"/>
      <c r="AH521" s="51"/>
    </row>
    <row r="522" spans="1:34" s="69" customFormat="1">
      <c r="A522" s="54"/>
      <c r="B522" s="54"/>
      <c r="C522" s="54"/>
      <c r="D522" s="54"/>
      <c r="E522" s="54"/>
      <c r="F522" s="54"/>
      <c r="G522" s="54"/>
      <c r="H522" s="54"/>
      <c r="I522" s="54"/>
      <c r="J522" s="54"/>
      <c r="K522" s="54"/>
      <c r="L522" s="54"/>
      <c r="M522" s="54"/>
      <c r="N522" s="54"/>
      <c r="O522" s="54"/>
      <c r="P522" s="54"/>
      <c r="Q522" s="54"/>
      <c r="R522" s="54"/>
      <c r="S522" s="54"/>
      <c r="T522" s="54"/>
      <c r="U522" s="54"/>
      <c r="V522" s="68"/>
      <c r="W522" s="54"/>
      <c r="AD522" s="50" t="s">
        <v>41</v>
      </c>
      <c r="AE522" s="50" t="s">
        <v>4246</v>
      </c>
      <c r="AF522" s="50">
        <v>2925931</v>
      </c>
      <c r="AG522" s="51"/>
      <c r="AH522" s="51"/>
    </row>
    <row r="523" spans="1:34" s="69" customFormat="1">
      <c r="A523" s="54"/>
      <c r="B523" s="54"/>
      <c r="C523" s="54"/>
      <c r="D523" s="54"/>
      <c r="E523" s="54"/>
      <c r="F523" s="54"/>
      <c r="G523" s="54"/>
      <c r="H523" s="54"/>
      <c r="I523" s="54"/>
      <c r="J523" s="54"/>
      <c r="K523" s="54"/>
      <c r="L523" s="54"/>
      <c r="M523" s="54"/>
      <c r="N523" s="54"/>
      <c r="O523" s="54"/>
      <c r="P523" s="54"/>
      <c r="Q523" s="54"/>
      <c r="R523" s="54"/>
      <c r="S523" s="54"/>
      <c r="T523" s="54"/>
      <c r="U523" s="54"/>
      <c r="V523" s="68"/>
      <c r="W523" s="54"/>
      <c r="AD523" s="50" t="s">
        <v>41</v>
      </c>
      <c r="AE523" s="50" t="s">
        <v>4251</v>
      </c>
      <c r="AF523" s="50">
        <v>2925956</v>
      </c>
      <c r="AG523" s="51"/>
      <c r="AH523" s="51"/>
    </row>
    <row r="524" spans="1:34" s="69" customFormat="1">
      <c r="A524" s="54"/>
      <c r="B524" s="54"/>
      <c r="C524" s="54"/>
      <c r="D524" s="54"/>
      <c r="E524" s="54"/>
      <c r="F524" s="54"/>
      <c r="G524" s="54"/>
      <c r="H524" s="54"/>
      <c r="I524" s="54"/>
      <c r="J524" s="54"/>
      <c r="K524" s="54"/>
      <c r="L524" s="54"/>
      <c r="M524" s="54"/>
      <c r="N524" s="54"/>
      <c r="O524" s="54"/>
      <c r="P524" s="54"/>
      <c r="Q524" s="54"/>
      <c r="R524" s="54"/>
      <c r="S524" s="54"/>
      <c r="T524" s="54"/>
      <c r="U524" s="54"/>
      <c r="V524" s="68"/>
      <c r="W524" s="54"/>
      <c r="AD524" s="50" t="s">
        <v>41</v>
      </c>
      <c r="AE524" s="50" t="s">
        <v>4255</v>
      </c>
      <c r="AF524" s="50">
        <v>2926004</v>
      </c>
      <c r="AG524" s="51"/>
      <c r="AH524" s="51"/>
    </row>
    <row r="525" spans="1:34" s="69" customFormat="1">
      <c r="A525" s="54"/>
      <c r="B525" s="54"/>
      <c r="C525" s="54"/>
      <c r="D525" s="54"/>
      <c r="E525" s="54"/>
      <c r="F525" s="54"/>
      <c r="G525" s="54"/>
      <c r="H525" s="54"/>
      <c r="I525" s="54"/>
      <c r="J525" s="54"/>
      <c r="K525" s="54"/>
      <c r="L525" s="54"/>
      <c r="M525" s="54"/>
      <c r="N525" s="54"/>
      <c r="O525" s="54"/>
      <c r="P525" s="54"/>
      <c r="Q525" s="54"/>
      <c r="R525" s="54"/>
      <c r="S525" s="54"/>
      <c r="T525" s="54"/>
      <c r="U525" s="54"/>
      <c r="V525" s="68"/>
      <c r="W525" s="54"/>
      <c r="AD525" s="50" t="s">
        <v>41</v>
      </c>
      <c r="AE525" s="50" t="s">
        <v>4259</v>
      </c>
      <c r="AF525" s="50">
        <v>2926103</v>
      </c>
      <c r="AG525" s="51"/>
      <c r="AH525" s="51"/>
    </row>
    <row r="526" spans="1:34" s="69" customFormat="1">
      <c r="A526" s="54"/>
      <c r="B526" s="54"/>
      <c r="C526" s="54"/>
      <c r="D526" s="54"/>
      <c r="E526" s="54"/>
      <c r="F526" s="54"/>
      <c r="G526" s="54"/>
      <c r="H526" s="54"/>
      <c r="I526" s="54"/>
      <c r="J526" s="54"/>
      <c r="K526" s="54"/>
      <c r="L526" s="54"/>
      <c r="M526" s="54"/>
      <c r="N526" s="54"/>
      <c r="O526" s="54"/>
      <c r="P526" s="54"/>
      <c r="Q526" s="54"/>
      <c r="R526" s="54"/>
      <c r="S526" s="54"/>
      <c r="T526" s="54"/>
      <c r="U526" s="54"/>
      <c r="V526" s="68"/>
      <c r="W526" s="54"/>
      <c r="AD526" s="50" t="s">
        <v>41</v>
      </c>
      <c r="AE526" s="50" t="s">
        <v>4264</v>
      </c>
      <c r="AF526" s="50">
        <v>2926202</v>
      </c>
      <c r="AG526" s="51"/>
      <c r="AH526" s="51"/>
    </row>
    <row r="527" spans="1:34" s="69" customFormat="1">
      <c r="A527" s="54"/>
      <c r="B527" s="54"/>
      <c r="C527" s="54"/>
      <c r="D527" s="54"/>
      <c r="E527" s="54"/>
      <c r="F527" s="54"/>
      <c r="G527" s="54"/>
      <c r="H527" s="54"/>
      <c r="I527" s="54"/>
      <c r="J527" s="54"/>
      <c r="K527" s="54"/>
      <c r="L527" s="54"/>
      <c r="M527" s="54"/>
      <c r="N527" s="54"/>
      <c r="O527" s="54"/>
      <c r="P527" s="54"/>
      <c r="Q527" s="54"/>
      <c r="R527" s="54"/>
      <c r="S527" s="54"/>
      <c r="T527" s="54"/>
      <c r="U527" s="54"/>
      <c r="V527" s="68"/>
      <c r="W527" s="54"/>
      <c r="AD527" s="50" t="s">
        <v>41</v>
      </c>
      <c r="AE527" s="50" t="s">
        <v>4269</v>
      </c>
      <c r="AF527" s="50">
        <v>2926301</v>
      </c>
      <c r="AG527" s="51"/>
      <c r="AH527" s="51"/>
    </row>
    <row r="528" spans="1:34" s="69" customFormat="1">
      <c r="A528" s="54"/>
      <c r="B528" s="54"/>
      <c r="C528" s="54"/>
      <c r="D528" s="54"/>
      <c r="E528" s="54"/>
      <c r="F528" s="54"/>
      <c r="G528" s="54"/>
      <c r="H528" s="54"/>
      <c r="I528" s="54"/>
      <c r="J528" s="54"/>
      <c r="K528" s="54"/>
      <c r="L528" s="54"/>
      <c r="M528" s="54"/>
      <c r="N528" s="54"/>
      <c r="O528" s="54"/>
      <c r="P528" s="54"/>
      <c r="Q528" s="54"/>
      <c r="R528" s="54"/>
      <c r="S528" s="54"/>
      <c r="T528" s="54"/>
      <c r="U528" s="54"/>
      <c r="V528" s="68"/>
      <c r="W528" s="54"/>
      <c r="AD528" s="50" t="s">
        <v>41</v>
      </c>
      <c r="AE528" s="50" t="s">
        <v>2446</v>
      </c>
      <c r="AF528" s="50">
        <v>2926400</v>
      </c>
      <c r="AG528" s="51"/>
      <c r="AH528" s="51"/>
    </row>
    <row r="529" spans="1:34" s="69" customFormat="1">
      <c r="A529" s="54"/>
      <c r="B529" s="54"/>
      <c r="C529" s="54"/>
      <c r="D529" s="54"/>
      <c r="E529" s="54"/>
      <c r="F529" s="54"/>
      <c r="G529" s="54"/>
      <c r="H529" s="54"/>
      <c r="I529" s="54"/>
      <c r="J529" s="54"/>
      <c r="K529" s="54"/>
      <c r="L529" s="54"/>
      <c r="M529" s="54"/>
      <c r="N529" s="54"/>
      <c r="O529" s="54"/>
      <c r="P529" s="54"/>
      <c r="Q529" s="54"/>
      <c r="R529" s="54"/>
      <c r="S529" s="54"/>
      <c r="T529" s="54"/>
      <c r="U529" s="54"/>
      <c r="V529" s="68"/>
      <c r="W529" s="54"/>
      <c r="AD529" s="50" t="s">
        <v>41</v>
      </c>
      <c r="AE529" s="50" t="s">
        <v>4277</v>
      </c>
      <c r="AF529" s="50">
        <v>2926509</v>
      </c>
      <c r="AG529" s="51"/>
      <c r="AH529" s="51"/>
    </row>
    <row r="530" spans="1:34" s="69" customFormat="1">
      <c r="A530" s="54"/>
      <c r="B530" s="54"/>
      <c r="C530" s="54"/>
      <c r="D530" s="54"/>
      <c r="E530" s="54"/>
      <c r="F530" s="54"/>
      <c r="G530" s="54"/>
      <c r="H530" s="54"/>
      <c r="I530" s="54"/>
      <c r="J530" s="54"/>
      <c r="K530" s="54"/>
      <c r="L530" s="54"/>
      <c r="M530" s="54"/>
      <c r="N530" s="54"/>
      <c r="O530" s="54"/>
      <c r="P530" s="54"/>
      <c r="Q530" s="54"/>
      <c r="R530" s="54"/>
      <c r="S530" s="54"/>
      <c r="T530" s="54"/>
      <c r="U530" s="54"/>
      <c r="V530" s="68"/>
      <c r="W530" s="54"/>
      <c r="AD530" s="50" t="s">
        <v>41</v>
      </c>
      <c r="AE530" s="50" t="s">
        <v>4281</v>
      </c>
      <c r="AF530" s="50">
        <v>2926608</v>
      </c>
      <c r="AG530" s="51"/>
      <c r="AH530" s="51"/>
    </row>
    <row r="531" spans="1:34" s="69" customFormat="1">
      <c r="A531" s="54"/>
      <c r="B531" s="54"/>
      <c r="C531" s="54"/>
      <c r="D531" s="54"/>
      <c r="E531" s="54"/>
      <c r="F531" s="54"/>
      <c r="G531" s="54"/>
      <c r="H531" s="54"/>
      <c r="I531" s="54"/>
      <c r="J531" s="54"/>
      <c r="K531" s="54"/>
      <c r="L531" s="54"/>
      <c r="M531" s="54"/>
      <c r="N531" s="54"/>
      <c r="O531" s="54"/>
      <c r="P531" s="54"/>
      <c r="Q531" s="54"/>
      <c r="R531" s="54"/>
      <c r="S531" s="54"/>
      <c r="T531" s="54"/>
      <c r="U531" s="54"/>
      <c r="V531" s="68"/>
      <c r="W531" s="54"/>
      <c r="AD531" s="50" t="s">
        <v>41</v>
      </c>
      <c r="AE531" s="50" t="s">
        <v>4286</v>
      </c>
      <c r="AF531" s="50">
        <v>2926657</v>
      </c>
      <c r="AG531" s="51"/>
      <c r="AH531" s="51"/>
    </row>
    <row r="532" spans="1:34" s="69" customFormat="1">
      <c r="A532" s="54"/>
      <c r="B532" s="54"/>
      <c r="C532" s="54"/>
      <c r="D532" s="54"/>
      <c r="E532" s="54"/>
      <c r="F532" s="54"/>
      <c r="G532" s="54"/>
      <c r="H532" s="54"/>
      <c r="I532" s="54"/>
      <c r="J532" s="54"/>
      <c r="K532" s="54"/>
      <c r="L532" s="54"/>
      <c r="M532" s="54"/>
      <c r="N532" s="54"/>
      <c r="O532" s="54"/>
      <c r="P532" s="54"/>
      <c r="Q532" s="54"/>
      <c r="R532" s="54"/>
      <c r="S532" s="54"/>
      <c r="T532" s="54"/>
      <c r="U532" s="54"/>
      <c r="V532" s="68"/>
      <c r="W532" s="54"/>
      <c r="AD532" s="50" t="s">
        <v>41</v>
      </c>
      <c r="AE532" s="50" t="s">
        <v>4291</v>
      </c>
      <c r="AF532" s="50">
        <v>2926707</v>
      </c>
      <c r="AG532" s="51"/>
      <c r="AH532" s="51"/>
    </row>
    <row r="533" spans="1:34" s="69" customFormat="1">
      <c r="A533" s="54"/>
      <c r="B533" s="54"/>
      <c r="C533" s="54"/>
      <c r="D533" s="54"/>
      <c r="E533" s="54"/>
      <c r="F533" s="54"/>
      <c r="G533" s="54"/>
      <c r="H533" s="54"/>
      <c r="I533" s="54"/>
      <c r="J533" s="54"/>
      <c r="K533" s="54"/>
      <c r="L533" s="54"/>
      <c r="M533" s="54"/>
      <c r="N533" s="54"/>
      <c r="O533" s="54"/>
      <c r="P533" s="54"/>
      <c r="Q533" s="54"/>
      <c r="R533" s="54"/>
      <c r="S533" s="54"/>
      <c r="T533" s="54"/>
      <c r="U533" s="54"/>
      <c r="V533" s="68"/>
      <c r="W533" s="54"/>
      <c r="AD533" s="50" t="s">
        <v>41</v>
      </c>
      <c r="AE533" s="50" t="s">
        <v>4296</v>
      </c>
      <c r="AF533" s="50">
        <v>2926806</v>
      </c>
      <c r="AG533" s="51"/>
      <c r="AH533" s="51"/>
    </row>
    <row r="534" spans="1:34" s="69" customFormat="1">
      <c r="A534" s="54"/>
      <c r="B534" s="54"/>
      <c r="C534" s="54"/>
      <c r="D534" s="54"/>
      <c r="E534" s="54"/>
      <c r="F534" s="54"/>
      <c r="G534" s="54"/>
      <c r="H534" s="54"/>
      <c r="I534" s="54"/>
      <c r="J534" s="54"/>
      <c r="K534" s="54"/>
      <c r="L534" s="54"/>
      <c r="M534" s="54"/>
      <c r="N534" s="54"/>
      <c r="O534" s="54"/>
      <c r="P534" s="54"/>
      <c r="Q534" s="54"/>
      <c r="R534" s="54"/>
      <c r="S534" s="54"/>
      <c r="T534" s="54"/>
      <c r="U534" s="54"/>
      <c r="V534" s="68"/>
      <c r="W534" s="54"/>
      <c r="AD534" s="50" t="s">
        <v>41</v>
      </c>
      <c r="AE534" s="50" t="s">
        <v>4301</v>
      </c>
      <c r="AF534" s="50">
        <v>2926905</v>
      </c>
      <c r="AG534" s="51"/>
      <c r="AH534" s="51"/>
    </row>
    <row r="535" spans="1:34" s="69" customFormat="1">
      <c r="A535" s="54"/>
      <c r="B535" s="54"/>
      <c r="C535" s="54"/>
      <c r="D535" s="54"/>
      <c r="E535" s="54"/>
      <c r="F535" s="54"/>
      <c r="G535" s="54"/>
      <c r="H535" s="54"/>
      <c r="I535" s="54"/>
      <c r="J535" s="54"/>
      <c r="K535" s="54"/>
      <c r="L535" s="54"/>
      <c r="M535" s="54"/>
      <c r="N535" s="54"/>
      <c r="O535" s="54"/>
      <c r="P535" s="54"/>
      <c r="Q535" s="54"/>
      <c r="R535" s="54"/>
      <c r="S535" s="54"/>
      <c r="T535" s="54"/>
      <c r="U535" s="54"/>
      <c r="V535" s="68"/>
      <c r="W535" s="54"/>
      <c r="AD535" s="50" t="s">
        <v>41</v>
      </c>
      <c r="AE535" s="50" t="s">
        <v>4306</v>
      </c>
      <c r="AF535" s="50">
        <v>2927002</v>
      </c>
      <c r="AG535" s="51"/>
      <c r="AH535" s="51"/>
    </row>
    <row r="536" spans="1:34" s="69" customFormat="1">
      <c r="A536" s="54"/>
      <c r="B536" s="54"/>
      <c r="C536" s="54"/>
      <c r="D536" s="54"/>
      <c r="E536" s="54"/>
      <c r="F536" s="54"/>
      <c r="G536" s="54"/>
      <c r="H536" s="54"/>
      <c r="I536" s="54"/>
      <c r="J536" s="54"/>
      <c r="K536" s="54"/>
      <c r="L536" s="54"/>
      <c r="M536" s="54"/>
      <c r="N536" s="54"/>
      <c r="O536" s="54"/>
      <c r="P536" s="54"/>
      <c r="Q536" s="54"/>
      <c r="R536" s="54"/>
      <c r="S536" s="54"/>
      <c r="T536" s="54"/>
      <c r="U536" s="54"/>
      <c r="V536" s="68"/>
      <c r="W536" s="54"/>
      <c r="AD536" s="50" t="s">
        <v>41</v>
      </c>
      <c r="AE536" s="50" t="s">
        <v>4311</v>
      </c>
      <c r="AF536" s="50">
        <v>2927101</v>
      </c>
      <c r="AG536" s="51"/>
      <c r="AH536" s="51"/>
    </row>
    <row r="537" spans="1:34" s="69" customFormat="1">
      <c r="A537" s="54"/>
      <c r="B537" s="54"/>
      <c r="C537" s="54"/>
      <c r="D537" s="54"/>
      <c r="E537" s="54"/>
      <c r="F537" s="54"/>
      <c r="G537" s="54"/>
      <c r="H537" s="54"/>
      <c r="I537" s="54"/>
      <c r="J537" s="54"/>
      <c r="K537" s="54"/>
      <c r="L537" s="54"/>
      <c r="M537" s="54"/>
      <c r="N537" s="54"/>
      <c r="O537" s="54"/>
      <c r="P537" s="54"/>
      <c r="Q537" s="54"/>
      <c r="R537" s="54"/>
      <c r="S537" s="54"/>
      <c r="T537" s="54"/>
      <c r="U537" s="54"/>
      <c r="V537" s="68"/>
      <c r="W537" s="54"/>
      <c r="AD537" s="50" t="s">
        <v>41</v>
      </c>
      <c r="AE537" s="50" t="s">
        <v>2505</v>
      </c>
      <c r="AF537" s="50">
        <v>2927200</v>
      </c>
      <c r="AG537" s="51"/>
      <c r="AH537" s="51"/>
    </row>
    <row r="538" spans="1:34" s="69" customFormat="1">
      <c r="A538" s="54"/>
      <c r="B538" s="54"/>
      <c r="C538" s="54"/>
      <c r="D538" s="54"/>
      <c r="E538" s="54"/>
      <c r="F538" s="54"/>
      <c r="G538" s="54"/>
      <c r="H538" s="54"/>
      <c r="I538" s="54"/>
      <c r="J538" s="54"/>
      <c r="K538" s="54"/>
      <c r="L538" s="54"/>
      <c r="M538" s="54"/>
      <c r="N538" s="54"/>
      <c r="O538" s="54"/>
      <c r="P538" s="54"/>
      <c r="Q538" s="54"/>
      <c r="R538" s="54"/>
      <c r="S538" s="54"/>
      <c r="T538" s="54"/>
      <c r="U538" s="54"/>
      <c r="V538" s="68"/>
      <c r="W538" s="54"/>
      <c r="AD538" s="50" t="s">
        <v>41</v>
      </c>
      <c r="AE538" s="50" t="s">
        <v>4320</v>
      </c>
      <c r="AF538" s="50">
        <v>2927309</v>
      </c>
      <c r="AG538" s="51"/>
      <c r="AH538" s="51"/>
    </row>
    <row r="539" spans="1:34" s="69" customFormat="1">
      <c r="A539" s="54"/>
      <c r="B539" s="54"/>
      <c r="C539" s="54"/>
      <c r="D539" s="54"/>
      <c r="E539" s="54"/>
      <c r="F539" s="54"/>
      <c r="G539" s="54"/>
      <c r="H539" s="54"/>
      <c r="I539" s="54"/>
      <c r="J539" s="54"/>
      <c r="K539" s="54"/>
      <c r="L539" s="54"/>
      <c r="M539" s="54"/>
      <c r="N539" s="54"/>
      <c r="O539" s="54"/>
      <c r="P539" s="54"/>
      <c r="Q539" s="54"/>
      <c r="R539" s="54"/>
      <c r="S539" s="54"/>
      <c r="T539" s="54"/>
      <c r="U539" s="54"/>
      <c r="V539" s="68"/>
      <c r="W539" s="54"/>
      <c r="AD539" s="50" t="s">
        <v>41</v>
      </c>
      <c r="AE539" s="50" t="s">
        <v>4325</v>
      </c>
      <c r="AF539" s="50">
        <v>2927408</v>
      </c>
      <c r="AG539" s="51"/>
      <c r="AH539" s="51"/>
    </row>
    <row r="540" spans="1:34" s="69" customFormat="1">
      <c r="A540" s="54"/>
      <c r="B540" s="54"/>
      <c r="C540" s="54"/>
      <c r="D540" s="54"/>
      <c r="E540" s="54"/>
      <c r="F540" s="54"/>
      <c r="G540" s="54"/>
      <c r="H540" s="54"/>
      <c r="I540" s="54"/>
      <c r="J540" s="54"/>
      <c r="K540" s="54"/>
      <c r="L540" s="54"/>
      <c r="M540" s="54"/>
      <c r="N540" s="54"/>
      <c r="O540" s="54"/>
      <c r="P540" s="54"/>
      <c r="Q540" s="54"/>
      <c r="R540" s="54"/>
      <c r="S540" s="54"/>
      <c r="T540" s="54"/>
      <c r="U540" s="54"/>
      <c r="V540" s="68"/>
      <c r="W540" s="54"/>
      <c r="AD540" s="50" t="s">
        <v>41</v>
      </c>
      <c r="AE540" s="50" t="s">
        <v>4330</v>
      </c>
      <c r="AF540" s="50">
        <v>2927507</v>
      </c>
      <c r="AG540" s="51"/>
      <c r="AH540" s="51"/>
    </row>
    <row r="541" spans="1:34" s="69" customFormat="1">
      <c r="A541" s="54"/>
      <c r="B541" s="54"/>
      <c r="C541" s="54"/>
      <c r="D541" s="54"/>
      <c r="E541" s="54"/>
      <c r="F541" s="54"/>
      <c r="G541" s="54"/>
      <c r="H541" s="54"/>
      <c r="I541" s="54"/>
      <c r="J541" s="54"/>
      <c r="K541" s="54"/>
      <c r="L541" s="54"/>
      <c r="M541" s="54"/>
      <c r="N541" s="54"/>
      <c r="O541" s="54"/>
      <c r="P541" s="54"/>
      <c r="Q541" s="54"/>
      <c r="R541" s="54"/>
      <c r="S541" s="54"/>
      <c r="T541" s="54"/>
      <c r="U541" s="54"/>
      <c r="V541" s="68"/>
      <c r="W541" s="54"/>
      <c r="AD541" s="50" t="s">
        <v>41</v>
      </c>
      <c r="AE541" s="50" t="s">
        <v>4335</v>
      </c>
      <c r="AF541" s="50">
        <v>2927606</v>
      </c>
      <c r="AG541" s="51"/>
      <c r="AH541" s="51"/>
    </row>
    <row r="542" spans="1:34" s="69" customFormat="1">
      <c r="A542" s="54"/>
      <c r="B542" s="54"/>
      <c r="C542" s="54"/>
      <c r="D542" s="54"/>
      <c r="E542" s="54"/>
      <c r="F542" s="54"/>
      <c r="G542" s="54"/>
      <c r="H542" s="54"/>
      <c r="I542" s="54"/>
      <c r="J542" s="54"/>
      <c r="K542" s="54"/>
      <c r="L542" s="54"/>
      <c r="M542" s="54"/>
      <c r="N542" s="54"/>
      <c r="O542" s="54"/>
      <c r="P542" s="54"/>
      <c r="Q542" s="54"/>
      <c r="R542" s="54"/>
      <c r="S542" s="54"/>
      <c r="T542" s="54"/>
      <c r="U542" s="54"/>
      <c r="V542" s="68"/>
      <c r="W542" s="54"/>
      <c r="AD542" s="50" t="s">
        <v>41</v>
      </c>
      <c r="AE542" s="50" t="s">
        <v>4340</v>
      </c>
      <c r="AF542" s="50">
        <v>2927705</v>
      </c>
      <c r="AG542" s="51"/>
      <c r="AH542" s="51"/>
    </row>
    <row r="543" spans="1:34" s="69" customFormat="1">
      <c r="A543" s="54"/>
      <c r="B543" s="54"/>
      <c r="C543" s="54"/>
      <c r="D543" s="54"/>
      <c r="E543" s="54"/>
      <c r="F543" s="54"/>
      <c r="G543" s="54"/>
      <c r="H543" s="54"/>
      <c r="I543" s="54"/>
      <c r="J543" s="54"/>
      <c r="K543" s="54"/>
      <c r="L543" s="54"/>
      <c r="M543" s="54"/>
      <c r="N543" s="54"/>
      <c r="O543" s="54"/>
      <c r="P543" s="54"/>
      <c r="Q543" s="54"/>
      <c r="R543" s="54"/>
      <c r="S543" s="54"/>
      <c r="T543" s="54"/>
      <c r="U543" s="54"/>
      <c r="V543" s="68"/>
      <c r="W543" s="54"/>
      <c r="AD543" s="50" t="s">
        <v>41</v>
      </c>
      <c r="AE543" s="50" t="s">
        <v>4345</v>
      </c>
      <c r="AF543" s="50">
        <v>2927804</v>
      </c>
      <c r="AG543" s="51"/>
      <c r="AH543" s="51"/>
    </row>
    <row r="544" spans="1:34" s="69" customFormat="1">
      <c r="A544" s="54"/>
      <c r="B544" s="54"/>
      <c r="C544" s="54"/>
      <c r="D544" s="54"/>
      <c r="E544" s="54"/>
      <c r="F544" s="54"/>
      <c r="G544" s="54"/>
      <c r="H544" s="54"/>
      <c r="I544" s="54"/>
      <c r="J544" s="54"/>
      <c r="K544" s="54"/>
      <c r="L544" s="54"/>
      <c r="M544" s="54"/>
      <c r="N544" s="54"/>
      <c r="O544" s="54"/>
      <c r="P544" s="54"/>
      <c r="Q544" s="54"/>
      <c r="R544" s="54"/>
      <c r="S544" s="54"/>
      <c r="T544" s="54"/>
      <c r="U544" s="54"/>
      <c r="V544" s="68"/>
      <c r="W544" s="54"/>
      <c r="AD544" s="50" t="s">
        <v>41</v>
      </c>
      <c r="AE544" s="50" t="s">
        <v>3085</v>
      </c>
      <c r="AF544" s="50">
        <v>2927903</v>
      </c>
      <c r="AG544" s="51"/>
      <c r="AH544" s="51"/>
    </row>
    <row r="545" spans="1:34" s="69" customFormat="1">
      <c r="A545" s="54"/>
      <c r="B545" s="54"/>
      <c r="C545" s="54"/>
      <c r="D545" s="54"/>
      <c r="E545" s="54"/>
      <c r="F545" s="54"/>
      <c r="G545" s="54"/>
      <c r="H545" s="54"/>
      <c r="I545" s="54"/>
      <c r="J545" s="54"/>
      <c r="K545" s="54"/>
      <c r="L545" s="54"/>
      <c r="M545" s="54"/>
      <c r="N545" s="54"/>
      <c r="O545" s="54"/>
      <c r="P545" s="54"/>
      <c r="Q545" s="54"/>
      <c r="R545" s="54"/>
      <c r="S545" s="54"/>
      <c r="T545" s="54"/>
      <c r="U545" s="54"/>
      <c r="V545" s="68"/>
      <c r="W545" s="54"/>
      <c r="AD545" s="50" t="s">
        <v>41</v>
      </c>
      <c r="AE545" s="50" t="s">
        <v>3098</v>
      </c>
      <c r="AF545" s="50">
        <v>2928059</v>
      </c>
      <c r="AG545" s="51"/>
      <c r="AH545" s="51"/>
    </row>
    <row r="546" spans="1:34" s="69" customFormat="1">
      <c r="A546" s="54"/>
      <c r="B546" s="54"/>
      <c r="C546" s="54"/>
      <c r="D546" s="54"/>
      <c r="E546" s="54"/>
      <c r="F546" s="54"/>
      <c r="G546" s="54"/>
      <c r="H546" s="54"/>
      <c r="I546" s="54"/>
      <c r="J546" s="54"/>
      <c r="K546" s="54"/>
      <c r="L546" s="54"/>
      <c r="M546" s="54"/>
      <c r="N546" s="54"/>
      <c r="O546" s="54"/>
      <c r="P546" s="54"/>
      <c r="Q546" s="54"/>
      <c r="R546" s="54"/>
      <c r="S546" s="54"/>
      <c r="T546" s="54"/>
      <c r="U546" s="54"/>
      <c r="V546" s="68"/>
      <c r="W546" s="54"/>
      <c r="AD546" s="50" t="s">
        <v>41</v>
      </c>
      <c r="AE546" s="50" t="s">
        <v>4358</v>
      </c>
      <c r="AF546" s="50">
        <v>2928109</v>
      </c>
      <c r="AG546" s="51"/>
      <c r="AH546" s="51"/>
    </row>
    <row r="547" spans="1:34" s="69" customFormat="1">
      <c r="A547" s="54"/>
      <c r="B547" s="54"/>
      <c r="C547" s="54"/>
      <c r="D547" s="54"/>
      <c r="E547" s="54"/>
      <c r="F547" s="54"/>
      <c r="G547" s="54"/>
      <c r="H547" s="54"/>
      <c r="I547" s="54"/>
      <c r="J547" s="54"/>
      <c r="K547" s="54"/>
      <c r="L547" s="54"/>
      <c r="M547" s="54"/>
      <c r="N547" s="54"/>
      <c r="O547" s="54"/>
      <c r="P547" s="54"/>
      <c r="Q547" s="54"/>
      <c r="R547" s="54"/>
      <c r="S547" s="54"/>
      <c r="T547" s="54"/>
      <c r="U547" s="54"/>
      <c r="V547" s="68"/>
      <c r="W547" s="54"/>
      <c r="AD547" s="50" t="s">
        <v>41</v>
      </c>
      <c r="AE547" s="50" t="s">
        <v>4362</v>
      </c>
      <c r="AF547" s="50">
        <v>2928406</v>
      </c>
      <c r="AG547" s="51"/>
      <c r="AH547" s="51"/>
    </row>
    <row r="548" spans="1:34" s="69" customFormat="1">
      <c r="A548" s="54"/>
      <c r="B548" s="54"/>
      <c r="C548" s="54"/>
      <c r="D548" s="54"/>
      <c r="E548" s="54"/>
      <c r="F548" s="54"/>
      <c r="G548" s="54"/>
      <c r="H548" s="54"/>
      <c r="I548" s="54"/>
      <c r="J548" s="54"/>
      <c r="K548" s="54"/>
      <c r="L548" s="54"/>
      <c r="M548" s="54"/>
      <c r="N548" s="54"/>
      <c r="O548" s="54"/>
      <c r="P548" s="54"/>
      <c r="Q548" s="54"/>
      <c r="R548" s="54"/>
      <c r="S548" s="54"/>
      <c r="T548" s="54"/>
      <c r="U548" s="54"/>
      <c r="V548" s="68"/>
      <c r="W548" s="54"/>
      <c r="AD548" s="50" t="s">
        <v>41</v>
      </c>
      <c r="AE548" s="50" t="s">
        <v>3192</v>
      </c>
      <c r="AF548" s="50">
        <v>2928505</v>
      </c>
      <c r="AG548" s="51"/>
      <c r="AH548" s="51"/>
    </row>
    <row r="549" spans="1:34" s="69" customFormat="1">
      <c r="A549" s="54"/>
      <c r="B549" s="54"/>
      <c r="C549" s="54"/>
      <c r="D549" s="54"/>
      <c r="E549" s="54"/>
      <c r="F549" s="54"/>
      <c r="G549" s="54"/>
      <c r="H549" s="54"/>
      <c r="I549" s="54"/>
      <c r="J549" s="54"/>
      <c r="K549" s="54"/>
      <c r="L549" s="54"/>
      <c r="M549" s="54"/>
      <c r="N549" s="54"/>
      <c r="O549" s="54"/>
      <c r="P549" s="54"/>
      <c r="Q549" s="54"/>
      <c r="R549" s="54"/>
      <c r="S549" s="54"/>
      <c r="T549" s="54"/>
      <c r="U549" s="54"/>
      <c r="V549" s="68"/>
      <c r="W549" s="54"/>
      <c r="AD549" s="50" t="s">
        <v>41</v>
      </c>
      <c r="AE549" s="50" t="s">
        <v>4371</v>
      </c>
      <c r="AF549" s="50">
        <v>2928000</v>
      </c>
      <c r="AG549" s="51"/>
      <c r="AH549" s="51"/>
    </row>
    <row r="550" spans="1:34" s="69" customFormat="1">
      <c r="A550" s="54"/>
      <c r="B550" s="54"/>
      <c r="C550" s="54"/>
      <c r="D550" s="54"/>
      <c r="E550" s="54"/>
      <c r="F550" s="54"/>
      <c r="G550" s="54"/>
      <c r="H550" s="54"/>
      <c r="I550" s="54"/>
      <c r="J550" s="54"/>
      <c r="K550" s="54"/>
      <c r="L550" s="54"/>
      <c r="M550" s="54"/>
      <c r="N550" s="54"/>
      <c r="O550" s="54"/>
      <c r="P550" s="54"/>
      <c r="Q550" s="54"/>
      <c r="R550" s="54"/>
      <c r="S550" s="54"/>
      <c r="T550" s="54"/>
      <c r="U550" s="54"/>
      <c r="V550" s="68"/>
      <c r="W550" s="54"/>
      <c r="AD550" s="50" t="s">
        <v>41</v>
      </c>
      <c r="AE550" s="50" t="s">
        <v>395</v>
      </c>
      <c r="AF550" s="50">
        <v>2928208</v>
      </c>
      <c r="AG550" s="51"/>
      <c r="AH550" s="51"/>
    </row>
    <row r="551" spans="1:34" s="69" customFormat="1">
      <c r="A551" s="54"/>
      <c r="B551" s="54"/>
      <c r="C551" s="54"/>
      <c r="D551" s="54"/>
      <c r="E551" s="54"/>
      <c r="F551" s="54"/>
      <c r="G551" s="54"/>
      <c r="H551" s="54"/>
      <c r="I551" s="54"/>
      <c r="J551" s="54"/>
      <c r="K551" s="54"/>
      <c r="L551" s="54"/>
      <c r="M551" s="54"/>
      <c r="N551" s="54"/>
      <c r="O551" s="54"/>
      <c r="P551" s="54"/>
      <c r="Q551" s="54"/>
      <c r="R551" s="54"/>
      <c r="S551" s="54"/>
      <c r="T551" s="54"/>
      <c r="U551" s="54"/>
      <c r="V551" s="68"/>
      <c r="W551" s="54"/>
      <c r="AD551" s="50" t="s">
        <v>41</v>
      </c>
      <c r="AE551" s="50" t="s">
        <v>4380</v>
      </c>
      <c r="AF551" s="50">
        <v>2928307</v>
      </c>
      <c r="AG551" s="51"/>
      <c r="AH551" s="51"/>
    </row>
    <row r="552" spans="1:34" s="69" customFormat="1">
      <c r="A552" s="54"/>
      <c r="B552" s="54"/>
      <c r="C552" s="54"/>
      <c r="D552" s="54"/>
      <c r="E552" s="54"/>
      <c r="F552" s="54"/>
      <c r="G552" s="54"/>
      <c r="H552" s="54"/>
      <c r="I552" s="54"/>
      <c r="J552" s="54"/>
      <c r="K552" s="54"/>
      <c r="L552" s="54"/>
      <c r="M552" s="54"/>
      <c r="N552" s="54"/>
      <c r="O552" s="54"/>
      <c r="P552" s="54"/>
      <c r="Q552" s="54"/>
      <c r="R552" s="54"/>
      <c r="S552" s="54"/>
      <c r="T552" s="54"/>
      <c r="U552" s="54"/>
      <c r="V552" s="68"/>
      <c r="W552" s="54"/>
      <c r="AD552" s="50" t="s">
        <v>41</v>
      </c>
      <c r="AE552" s="50" t="s">
        <v>4385</v>
      </c>
      <c r="AF552" s="50">
        <v>2928604</v>
      </c>
      <c r="AG552" s="51"/>
      <c r="AH552" s="51"/>
    </row>
    <row r="553" spans="1:34" s="69" customFormat="1">
      <c r="A553" s="54"/>
      <c r="B553" s="54"/>
      <c r="C553" s="54"/>
      <c r="D553" s="54"/>
      <c r="E553" s="54"/>
      <c r="F553" s="54"/>
      <c r="G553" s="54"/>
      <c r="H553" s="54"/>
      <c r="I553" s="54"/>
      <c r="J553" s="54"/>
      <c r="K553" s="54"/>
      <c r="L553" s="54"/>
      <c r="M553" s="54"/>
      <c r="N553" s="54"/>
      <c r="O553" s="54"/>
      <c r="P553" s="54"/>
      <c r="Q553" s="54"/>
      <c r="R553" s="54"/>
      <c r="S553" s="54"/>
      <c r="T553" s="54"/>
      <c r="U553" s="54"/>
      <c r="V553" s="68"/>
      <c r="W553" s="54"/>
      <c r="AD553" s="50" t="s">
        <v>41</v>
      </c>
      <c r="AE553" s="50" t="s">
        <v>4390</v>
      </c>
      <c r="AF553" s="50">
        <v>2928703</v>
      </c>
      <c r="AG553" s="51"/>
      <c r="AH553" s="51"/>
    </row>
    <row r="554" spans="1:34" s="69" customFormat="1">
      <c r="A554" s="54"/>
      <c r="B554" s="54"/>
      <c r="C554" s="54"/>
      <c r="D554" s="54"/>
      <c r="E554" s="54"/>
      <c r="F554" s="54"/>
      <c r="G554" s="54"/>
      <c r="H554" s="54"/>
      <c r="I554" s="54"/>
      <c r="J554" s="54"/>
      <c r="K554" s="54"/>
      <c r="L554" s="54"/>
      <c r="M554" s="54"/>
      <c r="N554" s="54"/>
      <c r="O554" s="54"/>
      <c r="P554" s="54"/>
      <c r="Q554" s="54"/>
      <c r="R554" s="54"/>
      <c r="S554" s="54"/>
      <c r="T554" s="54"/>
      <c r="U554" s="54"/>
      <c r="V554" s="68"/>
      <c r="W554" s="54"/>
      <c r="AD554" s="50" t="s">
        <v>41</v>
      </c>
      <c r="AE554" s="50" t="s">
        <v>4394</v>
      </c>
      <c r="AF554" s="50">
        <v>2928802</v>
      </c>
      <c r="AG554" s="51"/>
      <c r="AH554" s="51"/>
    </row>
    <row r="555" spans="1:34" s="69" customFormat="1">
      <c r="A555" s="54"/>
      <c r="B555" s="54"/>
      <c r="C555" s="54"/>
      <c r="D555" s="54"/>
      <c r="E555" s="54"/>
      <c r="F555" s="54"/>
      <c r="G555" s="54"/>
      <c r="H555" s="54"/>
      <c r="I555" s="54"/>
      <c r="J555" s="54"/>
      <c r="K555" s="54"/>
      <c r="L555" s="54"/>
      <c r="M555" s="54"/>
      <c r="N555" s="54"/>
      <c r="O555" s="54"/>
      <c r="P555" s="54"/>
      <c r="Q555" s="54"/>
      <c r="R555" s="54"/>
      <c r="S555" s="54"/>
      <c r="T555" s="54"/>
      <c r="U555" s="54"/>
      <c r="V555" s="68"/>
      <c r="W555" s="54"/>
      <c r="AD555" s="50" t="s">
        <v>41</v>
      </c>
      <c r="AE555" s="50" t="s">
        <v>4399</v>
      </c>
      <c r="AF555" s="50">
        <v>2928901</v>
      </c>
      <c r="AG555" s="51"/>
      <c r="AH555" s="51"/>
    </row>
    <row r="556" spans="1:34" s="69" customFormat="1">
      <c r="A556" s="54"/>
      <c r="B556" s="54"/>
      <c r="C556" s="54"/>
      <c r="D556" s="54"/>
      <c r="E556" s="54"/>
      <c r="F556" s="54"/>
      <c r="G556" s="54"/>
      <c r="H556" s="54"/>
      <c r="I556" s="54"/>
      <c r="J556" s="54"/>
      <c r="K556" s="54"/>
      <c r="L556" s="54"/>
      <c r="M556" s="54"/>
      <c r="N556" s="54"/>
      <c r="O556" s="54"/>
      <c r="P556" s="54"/>
      <c r="Q556" s="54"/>
      <c r="R556" s="54"/>
      <c r="S556" s="54"/>
      <c r="T556" s="54"/>
      <c r="U556" s="54"/>
      <c r="V556" s="68"/>
      <c r="W556" s="54"/>
      <c r="AD556" s="50" t="s">
        <v>41</v>
      </c>
      <c r="AE556" s="50" t="s">
        <v>1607</v>
      </c>
      <c r="AF556" s="50">
        <v>2928950</v>
      </c>
      <c r="AG556" s="51"/>
      <c r="AH556" s="51"/>
    </row>
    <row r="557" spans="1:34" s="69" customFormat="1">
      <c r="A557" s="54"/>
      <c r="B557" s="54"/>
      <c r="C557" s="54"/>
      <c r="D557" s="54"/>
      <c r="E557" s="54"/>
      <c r="F557" s="54"/>
      <c r="G557" s="54"/>
      <c r="H557" s="54"/>
      <c r="I557" s="54"/>
      <c r="J557" s="54"/>
      <c r="K557" s="54"/>
      <c r="L557" s="54"/>
      <c r="M557" s="54"/>
      <c r="N557" s="54"/>
      <c r="O557" s="54"/>
      <c r="P557" s="54"/>
      <c r="Q557" s="54"/>
      <c r="R557" s="54"/>
      <c r="S557" s="54"/>
      <c r="T557" s="54"/>
      <c r="U557" s="54"/>
      <c r="V557" s="68"/>
      <c r="W557" s="54"/>
      <c r="AD557" s="50" t="s">
        <v>41</v>
      </c>
      <c r="AE557" s="50" t="s">
        <v>4408</v>
      </c>
      <c r="AF557" s="50">
        <v>2929107</v>
      </c>
      <c r="AG557" s="51"/>
      <c r="AH557" s="51"/>
    </row>
    <row r="558" spans="1:34" s="69" customFormat="1">
      <c r="A558" s="54"/>
      <c r="B558" s="54"/>
      <c r="C558" s="54"/>
      <c r="D558" s="54"/>
      <c r="E558" s="54"/>
      <c r="F558" s="54"/>
      <c r="G558" s="54"/>
      <c r="H558" s="54"/>
      <c r="I558" s="54"/>
      <c r="J558" s="54"/>
      <c r="K558" s="54"/>
      <c r="L558" s="54"/>
      <c r="M558" s="54"/>
      <c r="N558" s="54"/>
      <c r="O558" s="54"/>
      <c r="P558" s="54"/>
      <c r="Q558" s="54"/>
      <c r="R558" s="54"/>
      <c r="S558" s="54"/>
      <c r="T558" s="54"/>
      <c r="U558" s="54"/>
      <c r="V558" s="68"/>
      <c r="W558" s="54"/>
      <c r="AD558" s="50" t="s">
        <v>41</v>
      </c>
      <c r="AE558" s="50" t="s">
        <v>4413</v>
      </c>
      <c r="AF558" s="50">
        <v>2929008</v>
      </c>
      <c r="AG558" s="51"/>
      <c r="AH558" s="51"/>
    </row>
    <row r="559" spans="1:34" s="69" customFormat="1">
      <c r="A559" s="54"/>
      <c r="B559" s="54"/>
      <c r="C559" s="54"/>
      <c r="D559" s="54"/>
      <c r="E559" s="54"/>
      <c r="F559" s="54"/>
      <c r="G559" s="54"/>
      <c r="H559" s="54"/>
      <c r="I559" s="54"/>
      <c r="J559" s="54"/>
      <c r="K559" s="54"/>
      <c r="L559" s="54"/>
      <c r="M559" s="54"/>
      <c r="N559" s="54"/>
      <c r="O559" s="54"/>
      <c r="P559" s="54"/>
      <c r="Q559" s="54"/>
      <c r="R559" s="54"/>
      <c r="S559" s="54"/>
      <c r="T559" s="54"/>
      <c r="U559" s="54"/>
      <c r="V559" s="68"/>
      <c r="W559" s="54"/>
      <c r="AD559" s="50" t="s">
        <v>41</v>
      </c>
      <c r="AE559" s="50" t="s">
        <v>4418</v>
      </c>
      <c r="AF559" s="50">
        <v>2929057</v>
      </c>
      <c r="AG559" s="51"/>
      <c r="AH559" s="51"/>
    </row>
    <row r="560" spans="1:34" s="69" customFormat="1">
      <c r="A560" s="54"/>
      <c r="B560" s="54"/>
      <c r="C560" s="54"/>
      <c r="D560" s="54"/>
      <c r="E560" s="54"/>
      <c r="F560" s="54"/>
      <c r="G560" s="54"/>
      <c r="H560" s="54"/>
      <c r="I560" s="54"/>
      <c r="J560" s="54"/>
      <c r="K560" s="54"/>
      <c r="L560" s="54"/>
      <c r="M560" s="54"/>
      <c r="N560" s="54"/>
      <c r="O560" s="54"/>
      <c r="P560" s="54"/>
      <c r="Q560" s="54"/>
      <c r="R560" s="54"/>
      <c r="S560" s="54"/>
      <c r="T560" s="54"/>
      <c r="U560" s="54"/>
      <c r="V560" s="68"/>
      <c r="W560" s="54"/>
      <c r="AD560" s="50" t="s">
        <v>41</v>
      </c>
      <c r="AE560" s="50" t="s">
        <v>4422</v>
      </c>
      <c r="AF560" s="50">
        <v>2929206</v>
      </c>
      <c r="AG560" s="51"/>
      <c r="AH560" s="51"/>
    </row>
    <row r="561" spans="1:34" s="69" customFormat="1">
      <c r="A561" s="54"/>
      <c r="B561" s="54"/>
      <c r="C561" s="54"/>
      <c r="D561" s="54"/>
      <c r="E561" s="54"/>
      <c r="F561" s="54"/>
      <c r="G561" s="54"/>
      <c r="H561" s="54"/>
      <c r="I561" s="54"/>
      <c r="J561" s="54"/>
      <c r="K561" s="54"/>
      <c r="L561" s="54"/>
      <c r="M561" s="54"/>
      <c r="N561" s="54"/>
      <c r="O561" s="54"/>
      <c r="P561" s="54"/>
      <c r="Q561" s="54"/>
      <c r="R561" s="54"/>
      <c r="S561" s="54"/>
      <c r="T561" s="54"/>
      <c r="U561" s="54"/>
      <c r="V561" s="68"/>
      <c r="W561" s="54"/>
      <c r="AD561" s="50" t="s">
        <v>41</v>
      </c>
      <c r="AE561" s="50" t="s">
        <v>4427</v>
      </c>
      <c r="AF561" s="50">
        <v>2929255</v>
      </c>
      <c r="AG561" s="51"/>
      <c r="AH561" s="51"/>
    </row>
    <row r="562" spans="1:34" s="69" customFormat="1">
      <c r="A562" s="54"/>
      <c r="B562" s="54"/>
      <c r="C562" s="54"/>
      <c r="D562" s="54"/>
      <c r="E562" s="54"/>
      <c r="F562" s="54"/>
      <c r="G562" s="54"/>
      <c r="H562" s="54"/>
      <c r="I562" s="54"/>
      <c r="J562" s="54"/>
      <c r="K562" s="54"/>
      <c r="L562" s="54"/>
      <c r="M562" s="54"/>
      <c r="N562" s="54"/>
      <c r="O562" s="54"/>
      <c r="P562" s="54"/>
      <c r="Q562" s="54"/>
      <c r="R562" s="54"/>
      <c r="S562" s="54"/>
      <c r="T562" s="54"/>
      <c r="U562" s="54"/>
      <c r="V562" s="68"/>
      <c r="W562" s="54"/>
      <c r="AD562" s="50" t="s">
        <v>41</v>
      </c>
      <c r="AE562" s="50" t="s">
        <v>4432</v>
      </c>
      <c r="AF562" s="50">
        <v>2929305</v>
      </c>
      <c r="AG562" s="51"/>
      <c r="AH562" s="51"/>
    </row>
    <row r="563" spans="1:34" s="69" customFormat="1">
      <c r="A563" s="54"/>
      <c r="B563" s="54"/>
      <c r="C563" s="54"/>
      <c r="D563" s="54"/>
      <c r="E563" s="54"/>
      <c r="F563" s="54"/>
      <c r="G563" s="54"/>
      <c r="H563" s="54"/>
      <c r="I563" s="54"/>
      <c r="J563" s="54"/>
      <c r="K563" s="54"/>
      <c r="L563" s="54"/>
      <c r="M563" s="54"/>
      <c r="N563" s="54"/>
      <c r="O563" s="54"/>
      <c r="P563" s="54"/>
      <c r="Q563" s="54"/>
      <c r="R563" s="54"/>
      <c r="S563" s="54"/>
      <c r="T563" s="54"/>
      <c r="U563" s="54"/>
      <c r="V563" s="68"/>
      <c r="W563" s="54"/>
      <c r="AD563" s="50" t="s">
        <v>41</v>
      </c>
      <c r="AE563" s="50" t="s">
        <v>4437</v>
      </c>
      <c r="AF563" s="50">
        <v>2929354</v>
      </c>
      <c r="AG563" s="51"/>
      <c r="AH563" s="51"/>
    </row>
    <row r="564" spans="1:34" s="69" customFormat="1">
      <c r="A564" s="54"/>
      <c r="B564" s="54"/>
      <c r="C564" s="54"/>
      <c r="D564" s="54"/>
      <c r="E564" s="54"/>
      <c r="F564" s="54"/>
      <c r="G564" s="54"/>
      <c r="H564" s="54"/>
      <c r="I564" s="54"/>
      <c r="J564" s="54"/>
      <c r="K564" s="54"/>
      <c r="L564" s="54"/>
      <c r="M564" s="54"/>
      <c r="N564" s="54"/>
      <c r="O564" s="54"/>
      <c r="P564" s="54"/>
      <c r="Q564" s="54"/>
      <c r="R564" s="54"/>
      <c r="S564" s="54"/>
      <c r="T564" s="54"/>
      <c r="U564" s="54"/>
      <c r="V564" s="68"/>
      <c r="W564" s="54"/>
      <c r="AD564" s="50" t="s">
        <v>41</v>
      </c>
      <c r="AE564" s="50" t="s">
        <v>4441</v>
      </c>
      <c r="AF564" s="50">
        <v>2929370</v>
      </c>
      <c r="AG564" s="51"/>
      <c r="AH564" s="51"/>
    </row>
    <row r="565" spans="1:34" s="69" customFormat="1">
      <c r="A565" s="54"/>
      <c r="B565" s="54"/>
      <c r="C565" s="54"/>
      <c r="D565" s="54"/>
      <c r="E565" s="54"/>
      <c r="F565" s="54"/>
      <c r="G565" s="54"/>
      <c r="H565" s="54"/>
      <c r="I565" s="54"/>
      <c r="J565" s="54"/>
      <c r="K565" s="54"/>
      <c r="L565" s="54"/>
      <c r="M565" s="54"/>
      <c r="N565" s="54"/>
      <c r="O565" s="54"/>
      <c r="P565" s="54"/>
      <c r="Q565" s="54"/>
      <c r="R565" s="54"/>
      <c r="S565" s="54"/>
      <c r="T565" s="54"/>
      <c r="U565" s="54"/>
      <c r="V565" s="68"/>
      <c r="W565" s="54"/>
      <c r="AD565" s="50" t="s">
        <v>41</v>
      </c>
      <c r="AE565" s="50" t="s">
        <v>4446</v>
      </c>
      <c r="AF565" s="50">
        <v>2929404</v>
      </c>
      <c r="AG565" s="51"/>
      <c r="AH565" s="51"/>
    </row>
    <row r="566" spans="1:34" s="69" customFormat="1">
      <c r="A566" s="54"/>
      <c r="B566" s="54"/>
      <c r="C566" s="54"/>
      <c r="D566" s="54"/>
      <c r="E566" s="54"/>
      <c r="F566" s="54"/>
      <c r="G566" s="54"/>
      <c r="H566" s="54"/>
      <c r="I566" s="54"/>
      <c r="J566" s="54"/>
      <c r="K566" s="54"/>
      <c r="L566" s="54"/>
      <c r="M566" s="54"/>
      <c r="N566" s="54"/>
      <c r="O566" s="54"/>
      <c r="P566" s="54"/>
      <c r="Q566" s="54"/>
      <c r="R566" s="54"/>
      <c r="S566" s="54"/>
      <c r="T566" s="54"/>
      <c r="U566" s="54"/>
      <c r="V566" s="68"/>
      <c r="W566" s="54"/>
      <c r="AD566" s="50" t="s">
        <v>41</v>
      </c>
      <c r="AE566" s="50" t="s">
        <v>4451</v>
      </c>
      <c r="AF566" s="50">
        <v>2929503</v>
      </c>
      <c r="AG566" s="51"/>
      <c r="AH566" s="51"/>
    </row>
    <row r="567" spans="1:34" s="69" customFormat="1">
      <c r="A567" s="54"/>
      <c r="B567" s="54"/>
      <c r="C567" s="54"/>
      <c r="D567" s="54"/>
      <c r="E567" s="54"/>
      <c r="F567" s="54"/>
      <c r="G567" s="54"/>
      <c r="H567" s="54"/>
      <c r="I567" s="54"/>
      <c r="J567" s="54"/>
      <c r="K567" s="54"/>
      <c r="L567" s="54"/>
      <c r="M567" s="54"/>
      <c r="N567" s="54"/>
      <c r="O567" s="54"/>
      <c r="P567" s="54"/>
      <c r="Q567" s="54"/>
      <c r="R567" s="54"/>
      <c r="S567" s="54"/>
      <c r="T567" s="54"/>
      <c r="U567" s="54"/>
      <c r="V567" s="68"/>
      <c r="W567" s="54"/>
      <c r="AD567" s="50" t="s">
        <v>41</v>
      </c>
      <c r="AE567" s="50" t="s">
        <v>4456</v>
      </c>
      <c r="AF567" s="50">
        <v>2929602</v>
      </c>
      <c r="AG567" s="51"/>
      <c r="AH567" s="51"/>
    </row>
    <row r="568" spans="1:34" s="69" customFormat="1">
      <c r="A568" s="54"/>
      <c r="B568" s="54"/>
      <c r="C568" s="54"/>
      <c r="D568" s="54"/>
      <c r="E568" s="54"/>
      <c r="F568" s="54"/>
      <c r="G568" s="54"/>
      <c r="H568" s="54"/>
      <c r="I568" s="54"/>
      <c r="J568" s="54"/>
      <c r="K568" s="54"/>
      <c r="L568" s="54"/>
      <c r="M568" s="54"/>
      <c r="N568" s="54"/>
      <c r="O568" s="54"/>
      <c r="P568" s="54"/>
      <c r="Q568" s="54"/>
      <c r="R568" s="54"/>
      <c r="S568" s="54"/>
      <c r="T568" s="54"/>
      <c r="U568" s="54"/>
      <c r="V568" s="68"/>
      <c r="W568" s="54"/>
      <c r="AD568" s="50" t="s">
        <v>41</v>
      </c>
      <c r="AE568" s="50" t="s">
        <v>4461</v>
      </c>
      <c r="AF568" s="50">
        <v>2929701</v>
      </c>
      <c r="AG568" s="51"/>
      <c r="AH568" s="51"/>
    </row>
    <row r="569" spans="1:34" s="69" customFormat="1">
      <c r="A569" s="54"/>
      <c r="B569" s="54"/>
      <c r="C569" s="54"/>
      <c r="D569" s="54"/>
      <c r="E569" s="54"/>
      <c r="F569" s="54"/>
      <c r="G569" s="54"/>
      <c r="H569" s="54"/>
      <c r="I569" s="54"/>
      <c r="J569" s="54"/>
      <c r="K569" s="54"/>
      <c r="L569" s="54"/>
      <c r="M569" s="54"/>
      <c r="N569" s="54"/>
      <c r="O569" s="54"/>
      <c r="P569" s="54"/>
      <c r="Q569" s="54"/>
      <c r="R569" s="54"/>
      <c r="S569" s="54"/>
      <c r="T569" s="54"/>
      <c r="U569" s="54"/>
      <c r="V569" s="68"/>
      <c r="W569" s="54"/>
      <c r="AD569" s="50" t="s">
        <v>41</v>
      </c>
      <c r="AE569" s="50" t="s">
        <v>4466</v>
      </c>
      <c r="AF569" s="50">
        <v>2929750</v>
      </c>
      <c r="AG569" s="51"/>
      <c r="AH569" s="51"/>
    </row>
    <row r="570" spans="1:34" s="69" customFormat="1">
      <c r="A570" s="54"/>
      <c r="B570" s="54"/>
      <c r="C570" s="54"/>
      <c r="D570" s="54"/>
      <c r="E570" s="54"/>
      <c r="F570" s="54"/>
      <c r="G570" s="54"/>
      <c r="H570" s="54"/>
      <c r="I570" s="54"/>
      <c r="J570" s="54"/>
      <c r="K570" s="54"/>
      <c r="L570" s="54"/>
      <c r="M570" s="54"/>
      <c r="N570" s="54"/>
      <c r="O570" s="54"/>
      <c r="P570" s="54"/>
      <c r="Q570" s="54"/>
      <c r="R570" s="54"/>
      <c r="S570" s="54"/>
      <c r="T570" s="54"/>
      <c r="U570" s="54"/>
      <c r="V570" s="68"/>
      <c r="W570" s="54"/>
      <c r="AD570" s="50" t="s">
        <v>41</v>
      </c>
      <c r="AE570" s="50" t="s">
        <v>4470</v>
      </c>
      <c r="AF570" s="50">
        <v>2929800</v>
      </c>
      <c r="AG570" s="51"/>
      <c r="AH570" s="51"/>
    </row>
    <row r="571" spans="1:34" s="69" customFormat="1">
      <c r="A571" s="54"/>
      <c r="B571" s="54"/>
      <c r="C571" s="54"/>
      <c r="D571" s="54"/>
      <c r="E571" s="54"/>
      <c r="F571" s="54"/>
      <c r="G571" s="54"/>
      <c r="H571" s="54"/>
      <c r="I571" s="54"/>
      <c r="J571" s="54"/>
      <c r="K571" s="54"/>
      <c r="L571" s="54"/>
      <c r="M571" s="54"/>
      <c r="N571" s="54"/>
      <c r="O571" s="54"/>
      <c r="P571" s="54"/>
      <c r="Q571" s="54"/>
      <c r="R571" s="54"/>
      <c r="S571" s="54"/>
      <c r="T571" s="54"/>
      <c r="U571" s="54"/>
      <c r="V571" s="68"/>
      <c r="W571" s="54"/>
      <c r="AD571" s="50" t="s">
        <v>41</v>
      </c>
      <c r="AE571" s="50" t="s">
        <v>4475</v>
      </c>
      <c r="AF571" s="50">
        <v>2929909</v>
      </c>
      <c r="AG571" s="51"/>
      <c r="AH571" s="51"/>
    </row>
    <row r="572" spans="1:34" s="69" customFormat="1">
      <c r="A572" s="54"/>
      <c r="B572" s="54"/>
      <c r="C572" s="54"/>
      <c r="D572" s="54"/>
      <c r="E572" s="54"/>
      <c r="F572" s="54"/>
      <c r="G572" s="54"/>
      <c r="H572" s="54"/>
      <c r="I572" s="54"/>
      <c r="J572" s="54"/>
      <c r="K572" s="54"/>
      <c r="L572" s="54"/>
      <c r="M572" s="54"/>
      <c r="N572" s="54"/>
      <c r="O572" s="54"/>
      <c r="P572" s="54"/>
      <c r="Q572" s="54"/>
      <c r="R572" s="54"/>
      <c r="S572" s="54"/>
      <c r="T572" s="54"/>
      <c r="U572" s="54"/>
      <c r="V572" s="68"/>
      <c r="W572" s="54"/>
      <c r="AD572" s="50" t="s">
        <v>41</v>
      </c>
      <c r="AE572" s="50" t="s">
        <v>4480</v>
      </c>
      <c r="AF572" s="50">
        <v>2930006</v>
      </c>
      <c r="AG572" s="51"/>
      <c r="AH572" s="51"/>
    </row>
    <row r="573" spans="1:34" s="69" customFormat="1">
      <c r="A573" s="54"/>
      <c r="B573" s="54"/>
      <c r="C573" s="54"/>
      <c r="D573" s="54"/>
      <c r="E573" s="54"/>
      <c r="F573" s="54"/>
      <c r="G573" s="54"/>
      <c r="H573" s="54"/>
      <c r="I573" s="54"/>
      <c r="J573" s="54"/>
      <c r="K573" s="54"/>
      <c r="L573" s="54"/>
      <c r="M573" s="54"/>
      <c r="N573" s="54"/>
      <c r="O573" s="54"/>
      <c r="P573" s="54"/>
      <c r="Q573" s="54"/>
      <c r="R573" s="54"/>
      <c r="S573" s="54"/>
      <c r="T573" s="54"/>
      <c r="U573" s="54"/>
      <c r="V573" s="68"/>
      <c r="W573" s="54"/>
      <c r="AD573" s="50" t="s">
        <v>41</v>
      </c>
      <c r="AE573" s="50" t="s">
        <v>4485</v>
      </c>
      <c r="AF573" s="50">
        <v>2930105</v>
      </c>
      <c r="AG573" s="51"/>
      <c r="AH573" s="51"/>
    </row>
    <row r="574" spans="1:34" s="69" customFormat="1">
      <c r="A574" s="54"/>
      <c r="B574" s="54"/>
      <c r="C574" s="54"/>
      <c r="D574" s="54"/>
      <c r="E574" s="54"/>
      <c r="F574" s="54"/>
      <c r="G574" s="54"/>
      <c r="H574" s="54"/>
      <c r="I574" s="54"/>
      <c r="J574" s="54"/>
      <c r="K574" s="54"/>
      <c r="L574" s="54"/>
      <c r="M574" s="54"/>
      <c r="N574" s="54"/>
      <c r="O574" s="54"/>
      <c r="P574" s="54"/>
      <c r="Q574" s="54"/>
      <c r="R574" s="54"/>
      <c r="S574" s="54"/>
      <c r="T574" s="54"/>
      <c r="U574" s="54"/>
      <c r="V574" s="68"/>
      <c r="W574" s="54"/>
      <c r="AD574" s="50" t="s">
        <v>41</v>
      </c>
      <c r="AE574" s="50" t="s">
        <v>4490</v>
      </c>
      <c r="AF574" s="50">
        <v>2930204</v>
      </c>
      <c r="AG574" s="51"/>
      <c r="AH574" s="51"/>
    </row>
    <row r="575" spans="1:34" s="69" customFormat="1">
      <c r="A575" s="54"/>
      <c r="B575" s="54"/>
      <c r="C575" s="54"/>
      <c r="D575" s="54"/>
      <c r="E575" s="54"/>
      <c r="F575" s="54"/>
      <c r="G575" s="54"/>
      <c r="H575" s="54"/>
      <c r="I575" s="54"/>
      <c r="J575" s="54"/>
      <c r="K575" s="54"/>
      <c r="L575" s="54"/>
      <c r="M575" s="54"/>
      <c r="N575" s="54"/>
      <c r="O575" s="54"/>
      <c r="P575" s="54"/>
      <c r="Q575" s="54"/>
      <c r="R575" s="54"/>
      <c r="S575" s="54"/>
      <c r="T575" s="54"/>
      <c r="U575" s="54"/>
      <c r="V575" s="68"/>
      <c r="W575" s="54"/>
      <c r="AD575" s="50" t="s">
        <v>41</v>
      </c>
      <c r="AE575" s="50" t="s">
        <v>4495</v>
      </c>
      <c r="AF575" s="50">
        <v>2930154</v>
      </c>
      <c r="AG575" s="51"/>
      <c r="AH575" s="51"/>
    </row>
    <row r="576" spans="1:34" s="69" customFormat="1">
      <c r="A576" s="54"/>
      <c r="B576" s="54"/>
      <c r="C576" s="54"/>
      <c r="D576" s="54"/>
      <c r="E576" s="54"/>
      <c r="F576" s="54"/>
      <c r="G576" s="54"/>
      <c r="H576" s="54"/>
      <c r="I576" s="54"/>
      <c r="J576" s="54"/>
      <c r="K576" s="54"/>
      <c r="L576" s="54"/>
      <c r="M576" s="54"/>
      <c r="N576" s="54"/>
      <c r="O576" s="54"/>
      <c r="P576" s="54"/>
      <c r="Q576" s="54"/>
      <c r="R576" s="54"/>
      <c r="S576" s="54"/>
      <c r="T576" s="54"/>
      <c r="U576" s="54"/>
      <c r="V576" s="68"/>
      <c r="W576" s="54"/>
      <c r="AD576" s="50" t="s">
        <v>41</v>
      </c>
      <c r="AE576" s="50" t="s">
        <v>4500</v>
      </c>
      <c r="AF576" s="50">
        <v>2930303</v>
      </c>
      <c r="AG576" s="51"/>
      <c r="AH576" s="51"/>
    </row>
    <row r="577" spans="1:34" s="69" customFormat="1">
      <c r="A577" s="54"/>
      <c r="B577" s="54"/>
      <c r="C577" s="54"/>
      <c r="D577" s="54"/>
      <c r="E577" s="54"/>
      <c r="F577" s="54"/>
      <c r="G577" s="54"/>
      <c r="H577" s="54"/>
      <c r="I577" s="54"/>
      <c r="J577" s="54"/>
      <c r="K577" s="54"/>
      <c r="L577" s="54"/>
      <c r="M577" s="54"/>
      <c r="N577" s="54"/>
      <c r="O577" s="54"/>
      <c r="P577" s="54"/>
      <c r="Q577" s="54"/>
      <c r="R577" s="54"/>
      <c r="S577" s="54"/>
      <c r="T577" s="54"/>
      <c r="U577" s="54"/>
      <c r="V577" s="68"/>
      <c r="W577" s="54"/>
      <c r="AD577" s="50" t="s">
        <v>41</v>
      </c>
      <c r="AE577" s="50" t="s">
        <v>4505</v>
      </c>
      <c r="AF577" s="50">
        <v>2930402</v>
      </c>
      <c r="AG577" s="51"/>
      <c r="AH577" s="51"/>
    </row>
    <row r="578" spans="1:34" s="69" customFormat="1">
      <c r="A578" s="54"/>
      <c r="B578" s="54"/>
      <c r="C578" s="54"/>
      <c r="D578" s="54"/>
      <c r="E578" s="54"/>
      <c r="F578" s="54"/>
      <c r="G578" s="54"/>
      <c r="H578" s="54"/>
      <c r="I578" s="54"/>
      <c r="J578" s="54"/>
      <c r="K578" s="54"/>
      <c r="L578" s="54"/>
      <c r="M578" s="54"/>
      <c r="N578" s="54"/>
      <c r="O578" s="54"/>
      <c r="P578" s="54"/>
      <c r="Q578" s="54"/>
      <c r="R578" s="54"/>
      <c r="S578" s="54"/>
      <c r="T578" s="54"/>
      <c r="U578" s="54"/>
      <c r="V578" s="68"/>
      <c r="W578" s="54"/>
      <c r="AD578" s="50" t="s">
        <v>41</v>
      </c>
      <c r="AE578" s="50" t="s">
        <v>2896</v>
      </c>
      <c r="AF578" s="50">
        <v>2930501</v>
      </c>
      <c r="AG578" s="51"/>
      <c r="AH578" s="51"/>
    </row>
    <row r="579" spans="1:34" s="69" customFormat="1">
      <c r="A579" s="54"/>
      <c r="B579" s="54"/>
      <c r="C579" s="54"/>
      <c r="D579" s="54"/>
      <c r="E579" s="54"/>
      <c r="F579" s="54"/>
      <c r="G579" s="54"/>
      <c r="H579" s="54"/>
      <c r="I579" s="54"/>
      <c r="J579" s="54"/>
      <c r="K579" s="54"/>
      <c r="L579" s="54"/>
      <c r="M579" s="54"/>
      <c r="N579" s="54"/>
      <c r="O579" s="54"/>
      <c r="P579" s="54"/>
      <c r="Q579" s="54"/>
      <c r="R579" s="54"/>
      <c r="S579" s="54"/>
      <c r="T579" s="54"/>
      <c r="U579" s="54"/>
      <c r="V579" s="68"/>
      <c r="W579" s="54"/>
      <c r="AD579" s="50" t="s">
        <v>41</v>
      </c>
      <c r="AE579" s="50" t="s">
        <v>4514</v>
      </c>
      <c r="AF579" s="50">
        <v>2930600</v>
      </c>
      <c r="AG579" s="51"/>
      <c r="AH579" s="51"/>
    </row>
    <row r="580" spans="1:34" s="69" customFormat="1">
      <c r="A580" s="54"/>
      <c r="B580" s="54"/>
      <c r="C580" s="54"/>
      <c r="D580" s="54"/>
      <c r="E580" s="54"/>
      <c r="F580" s="54"/>
      <c r="G580" s="54"/>
      <c r="H580" s="54"/>
      <c r="I580" s="54"/>
      <c r="J580" s="54"/>
      <c r="K580" s="54"/>
      <c r="L580" s="54"/>
      <c r="M580" s="54"/>
      <c r="N580" s="54"/>
      <c r="O580" s="54"/>
      <c r="P580" s="54"/>
      <c r="Q580" s="54"/>
      <c r="R580" s="54"/>
      <c r="S580" s="54"/>
      <c r="T580" s="54"/>
      <c r="U580" s="54"/>
      <c r="V580" s="68"/>
      <c r="W580" s="54"/>
      <c r="AD580" s="50" t="s">
        <v>41</v>
      </c>
      <c r="AE580" s="50" t="s">
        <v>4519</v>
      </c>
      <c r="AF580" s="50">
        <v>2930709</v>
      </c>
      <c r="AG580" s="51"/>
      <c r="AH580" s="51"/>
    </row>
    <row r="581" spans="1:34" s="69" customFormat="1">
      <c r="A581" s="54"/>
      <c r="B581" s="54"/>
      <c r="C581" s="54"/>
      <c r="D581" s="54"/>
      <c r="E581" s="54"/>
      <c r="F581" s="54"/>
      <c r="G581" s="54"/>
      <c r="H581" s="54"/>
      <c r="I581" s="54"/>
      <c r="J581" s="54"/>
      <c r="K581" s="54"/>
      <c r="L581" s="54"/>
      <c r="M581" s="54"/>
      <c r="N581" s="54"/>
      <c r="O581" s="54"/>
      <c r="P581" s="54"/>
      <c r="Q581" s="54"/>
      <c r="R581" s="54"/>
      <c r="S581" s="54"/>
      <c r="T581" s="54"/>
      <c r="U581" s="54"/>
      <c r="V581" s="68"/>
      <c r="W581" s="54"/>
      <c r="AD581" s="50" t="s">
        <v>41</v>
      </c>
      <c r="AE581" s="50" t="s">
        <v>4524</v>
      </c>
      <c r="AF581" s="50">
        <v>2930758</v>
      </c>
      <c r="AG581" s="51"/>
      <c r="AH581" s="51"/>
    </row>
    <row r="582" spans="1:34" s="69" customFormat="1">
      <c r="A582" s="54"/>
      <c r="B582" s="54"/>
      <c r="C582" s="54"/>
      <c r="D582" s="54"/>
      <c r="E582" s="54"/>
      <c r="F582" s="54"/>
      <c r="G582" s="54"/>
      <c r="H582" s="54"/>
      <c r="I582" s="54"/>
      <c r="J582" s="54"/>
      <c r="K582" s="54"/>
      <c r="L582" s="54"/>
      <c r="M582" s="54"/>
      <c r="N582" s="54"/>
      <c r="O582" s="54"/>
      <c r="P582" s="54"/>
      <c r="Q582" s="54"/>
      <c r="R582" s="54"/>
      <c r="S582" s="54"/>
      <c r="T582" s="54"/>
      <c r="U582" s="54"/>
      <c r="V582" s="68"/>
      <c r="W582" s="54"/>
      <c r="AD582" s="50" t="s">
        <v>41</v>
      </c>
      <c r="AE582" s="50" t="s">
        <v>4529</v>
      </c>
      <c r="AF582" s="50">
        <v>2930766</v>
      </c>
      <c r="AG582" s="51"/>
      <c r="AH582" s="51"/>
    </row>
    <row r="583" spans="1:34" s="69" customFormat="1">
      <c r="A583" s="54"/>
      <c r="B583" s="54"/>
      <c r="C583" s="54"/>
      <c r="D583" s="54"/>
      <c r="E583" s="54"/>
      <c r="F583" s="54"/>
      <c r="G583" s="54"/>
      <c r="H583" s="54"/>
      <c r="I583" s="54"/>
      <c r="J583" s="54"/>
      <c r="K583" s="54"/>
      <c r="L583" s="54"/>
      <c r="M583" s="54"/>
      <c r="N583" s="54"/>
      <c r="O583" s="54"/>
      <c r="P583" s="54"/>
      <c r="Q583" s="54"/>
      <c r="R583" s="54"/>
      <c r="S583" s="54"/>
      <c r="T583" s="54"/>
      <c r="U583" s="54"/>
      <c r="V583" s="68"/>
      <c r="W583" s="54"/>
      <c r="AD583" s="50" t="s">
        <v>41</v>
      </c>
      <c r="AE583" s="50" t="s">
        <v>4534</v>
      </c>
      <c r="AF583" s="50">
        <v>2930774</v>
      </c>
      <c r="AG583" s="51"/>
      <c r="AH583" s="51"/>
    </row>
    <row r="584" spans="1:34" s="69" customFormat="1">
      <c r="A584" s="54"/>
      <c r="B584" s="54"/>
      <c r="C584" s="54"/>
      <c r="D584" s="54"/>
      <c r="E584" s="54"/>
      <c r="F584" s="54"/>
      <c r="G584" s="54"/>
      <c r="H584" s="54"/>
      <c r="I584" s="54"/>
      <c r="J584" s="54"/>
      <c r="K584" s="54"/>
      <c r="L584" s="54"/>
      <c r="M584" s="54"/>
      <c r="N584" s="54"/>
      <c r="O584" s="54"/>
      <c r="P584" s="54"/>
      <c r="Q584" s="54"/>
      <c r="R584" s="54"/>
      <c r="S584" s="54"/>
      <c r="T584" s="54"/>
      <c r="U584" s="54"/>
      <c r="V584" s="68"/>
      <c r="W584" s="54"/>
      <c r="AD584" s="50" t="s">
        <v>41</v>
      </c>
      <c r="AE584" s="50" t="s">
        <v>4538</v>
      </c>
      <c r="AF584" s="50">
        <v>2930808</v>
      </c>
      <c r="AG584" s="51"/>
      <c r="AH584" s="51"/>
    </row>
    <row r="585" spans="1:34" s="69" customFormat="1">
      <c r="A585" s="54"/>
      <c r="B585" s="54"/>
      <c r="C585" s="54"/>
      <c r="D585" s="54"/>
      <c r="E585" s="54"/>
      <c r="F585" s="54"/>
      <c r="G585" s="54"/>
      <c r="H585" s="54"/>
      <c r="I585" s="54"/>
      <c r="J585" s="54"/>
      <c r="K585" s="54"/>
      <c r="L585" s="54"/>
      <c r="M585" s="54"/>
      <c r="N585" s="54"/>
      <c r="O585" s="54"/>
      <c r="P585" s="54"/>
      <c r="Q585" s="54"/>
      <c r="R585" s="54"/>
      <c r="S585" s="54"/>
      <c r="T585" s="54"/>
      <c r="U585" s="54"/>
      <c r="V585" s="68"/>
      <c r="W585" s="54"/>
      <c r="AD585" s="50" t="s">
        <v>41</v>
      </c>
      <c r="AE585" s="50" t="s">
        <v>4542</v>
      </c>
      <c r="AF585" s="50">
        <v>2930907</v>
      </c>
      <c r="AG585" s="51"/>
      <c r="AH585" s="51"/>
    </row>
    <row r="586" spans="1:34" s="69" customFormat="1">
      <c r="A586" s="54"/>
      <c r="B586" s="54"/>
      <c r="C586" s="54"/>
      <c r="D586" s="54"/>
      <c r="E586" s="54"/>
      <c r="F586" s="54"/>
      <c r="G586" s="54"/>
      <c r="H586" s="54"/>
      <c r="I586" s="54"/>
      <c r="J586" s="54"/>
      <c r="K586" s="54"/>
      <c r="L586" s="54"/>
      <c r="M586" s="54"/>
      <c r="N586" s="54"/>
      <c r="O586" s="54"/>
      <c r="P586" s="54"/>
      <c r="Q586" s="54"/>
      <c r="R586" s="54"/>
      <c r="S586" s="54"/>
      <c r="T586" s="54"/>
      <c r="U586" s="54"/>
      <c r="V586" s="68"/>
      <c r="W586" s="54"/>
      <c r="AD586" s="50" t="s">
        <v>41</v>
      </c>
      <c r="AE586" s="50" t="s">
        <v>4547</v>
      </c>
      <c r="AF586" s="50">
        <v>2931004</v>
      </c>
      <c r="AG586" s="51"/>
      <c r="AH586" s="51"/>
    </row>
    <row r="587" spans="1:34" s="69" customFormat="1">
      <c r="A587" s="54"/>
      <c r="B587" s="54"/>
      <c r="C587" s="54"/>
      <c r="D587" s="54"/>
      <c r="E587" s="54"/>
      <c r="F587" s="54"/>
      <c r="G587" s="54"/>
      <c r="H587" s="54"/>
      <c r="I587" s="54"/>
      <c r="J587" s="54"/>
      <c r="K587" s="54"/>
      <c r="L587" s="54"/>
      <c r="M587" s="54"/>
      <c r="N587" s="54"/>
      <c r="O587" s="54"/>
      <c r="P587" s="54"/>
      <c r="Q587" s="54"/>
      <c r="R587" s="54"/>
      <c r="S587" s="54"/>
      <c r="T587" s="54"/>
      <c r="U587" s="54"/>
      <c r="V587" s="68"/>
      <c r="W587" s="54"/>
      <c r="AD587" s="50" t="s">
        <v>41</v>
      </c>
      <c r="AE587" s="50" t="s">
        <v>4552</v>
      </c>
      <c r="AF587" s="50">
        <v>2931053</v>
      </c>
      <c r="AG587" s="51"/>
      <c r="AH587" s="51"/>
    </row>
    <row r="588" spans="1:34" s="69" customFormat="1">
      <c r="A588" s="54"/>
      <c r="B588" s="54"/>
      <c r="C588" s="54"/>
      <c r="D588" s="54"/>
      <c r="E588" s="54"/>
      <c r="F588" s="54"/>
      <c r="G588" s="54"/>
      <c r="H588" s="54"/>
      <c r="I588" s="54"/>
      <c r="J588" s="54"/>
      <c r="K588" s="54"/>
      <c r="L588" s="54"/>
      <c r="M588" s="54"/>
      <c r="N588" s="54"/>
      <c r="O588" s="54"/>
      <c r="P588" s="54"/>
      <c r="Q588" s="54"/>
      <c r="R588" s="54"/>
      <c r="S588" s="54"/>
      <c r="T588" s="54"/>
      <c r="U588" s="54"/>
      <c r="V588" s="68"/>
      <c r="W588" s="54"/>
      <c r="AD588" s="50" t="s">
        <v>41</v>
      </c>
      <c r="AE588" s="50" t="s">
        <v>4557</v>
      </c>
      <c r="AF588" s="50">
        <v>2931103</v>
      </c>
      <c r="AG588" s="51"/>
      <c r="AH588" s="51"/>
    </row>
    <row r="589" spans="1:34" s="69" customFormat="1">
      <c r="A589" s="54"/>
      <c r="B589" s="54"/>
      <c r="C589" s="54"/>
      <c r="D589" s="54"/>
      <c r="E589" s="54"/>
      <c r="F589" s="54"/>
      <c r="G589" s="54"/>
      <c r="H589" s="54"/>
      <c r="I589" s="54"/>
      <c r="J589" s="54"/>
      <c r="K589" s="54"/>
      <c r="L589" s="54"/>
      <c r="M589" s="54"/>
      <c r="N589" s="54"/>
      <c r="O589" s="54"/>
      <c r="P589" s="54"/>
      <c r="Q589" s="54"/>
      <c r="R589" s="54"/>
      <c r="S589" s="54"/>
      <c r="T589" s="54"/>
      <c r="U589" s="54"/>
      <c r="V589" s="68"/>
      <c r="W589" s="54"/>
      <c r="AD589" s="50" t="s">
        <v>41</v>
      </c>
      <c r="AE589" s="50" t="s">
        <v>3609</v>
      </c>
      <c r="AF589" s="50">
        <v>2931202</v>
      </c>
      <c r="AG589" s="51"/>
      <c r="AH589" s="51"/>
    </row>
    <row r="590" spans="1:34" s="69" customFormat="1">
      <c r="A590" s="54"/>
      <c r="B590" s="54"/>
      <c r="C590" s="54"/>
      <c r="D590" s="54"/>
      <c r="E590" s="54"/>
      <c r="F590" s="54"/>
      <c r="G590" s="54"/>
      <c r="H590" s="54"/>
      <c r="I590" s="54"/>
      <c r="J590" s="54"/>
      <c r="K590" s="54"/>
      <c r="L590" s="54"/>
      <c r="M590" s="54"/>
      <c r="N590" s="54"/>
      <c r="O590" s="54"/>
      <c r="P590" s="54"/>
      <c r="Q590" s="54"/>
      <c r="R590" s="54"/>
      <c r="S590" s="54"/>
      <c r="T590" s="54"/>
      <c r="U590" s="54"/>
      <c r="V590" s="68"/>
      <c r="W590" s="54"/>
      <c r="AD590" s="50" t="s">
        <v>41</v>
      </c>
      <c r="AE590" s="50" t="s">
        <v>4565</v>
      </c>
      <c r="AF590" s="50">
        <v>2931301</v>
      </c>
      <c r="AG590" s="51"/>
      <c r="AH590" s="51"/>
    </row>
    <row r="591" spans="1:34" s="69" customFormat="1">
      <c r="A591" s="54"/>
      <c r="B591" s="54"/>
      <c r="C591" s="54"/>
      <c r="D591" s="54"/>
      <c r="E591" s="54"/>
      <c r="F591" s="54"/>
      <c r="G591" s="54"/>
      <c r="H591" s="54"/>
      <c r="I591" s="54"/>
      <c r="J591" s="54"/>
      <c r="K591" s="54"/>
      <c r="L591" s="54"/>
      <c r="M591" s="54"/>
      <c r="N591" s="54"/>
      <c r="O591" s="54"/>
      <c r="P591" s="54"/>
      <c r="Q591" s="54"/>
      <c r="R591" s="54"/>
      <c r="S591" s="54"/>
      <c r="T591" s="54"/>
      <c r="U591" s="54"/>
      <c r="V591" s="68"/>
      <c r="W591" s="54"/>
      <c r="AD591" s="50" t="s">
        <v>41</v>
      </c>
      <c r="AE591" s="50" t="s">
        <v>4569</v>
      </c>
      <c r="AF591" s="50">
        <v>2931350</v>
      </c>
      <c r="AG591" s="51"/>
      <c r="AH591" s="51"/>
    </row>
    <row r="592" spans="1:34" s="69" customFormat="1">
      <c r="A592" s="54"/>
      <c r="B592" s="54"/>
      <c r="C592" s="54"/>
      <c r="D592" s="54"/>
      <c r="E592" s="54"/>
      <c r="F592" s="54"/>
      <c r="G592" s="54"/>
      <c r="H592" s="54"/>
      <c r="I592" s="54"/>
      <c r="J592" s="54"/>
      <c r="K592" s="54"/>
      <c r="L592" s="54"/>
      <c r="M592" s="54"/>
      <c r="N592" s="54"/>
      <c r="O592" s="54"/>
      <c r="P592" s="54"/>
      <c r="Q592" s="54"/>
      <c r="R592" s="54"/>
      <c r="S592" s="54"/>
      <c r="T592" s="54"/>
      <c r="U592" s="54"/>
      <c r="V592" s="68"/>
      <c r="W592" s="54"/>
      <c r="AD592" s="50" t="s">
        <v>41</v>
      </c>
      <c r="AE592" s="50" t="s">
        <v>4574</v>
      </c>
      <c r="AF592" s="50">
        <v>2931400</v>
      </c>
      <c r="AG592" s="51"/>
      <c r="AH592" s="51"/>
    </row>
    <row r="593" spans="1:34" s="69" customFormat="1">
      <c r="A593" s="54"/>
      <c r="B593" s="54"/>
      <c r="C593" s="54"/>
      <c r="D593" s="54"/>
      <c r="E593" s="54"/>
      <c r="F593" s="54"/>
      <c r="G593" s="54"/>
      <c r="H593" s="54"/>
      <c r="I593" s="54"/>
      <c r="J593" s="54"/>
      <c r="K593" s="54"/>
      <c r="L593" s="54"/>
      <c r="M593" s="54"/>
      <c r="N593" s="54"/>
      <c r="O593" s="54"/>
      <c r="P593" s="54"/>
      <c r="Q593" s="54"/>
      <c r="R593" s="54"/>
      <c r="S593" s="54"/>
      <c r="T593" s="54"/>
      <c r="U593" s="54"/>
      <c r="V593" s="68"/>
      <c r="W593" s="54"/>
      <c r="AD593" s="50" t="s">
        <v>41</v>
      </c>
      <c r="AE593" s="50" t="s">
        <v>4579</v>
      </c>
      <c r="AF593" s="50">
        <v>2931509</v>
      </c>
      <c r="AG593" s="51"/>
      <c r="AH593" s="51"/>
    </row>
    <row r="594" spans="1:34" s="69" customFormat="1">
      <c r="A594" s="54"/>
      <c r="B594" s="54"/>
      <c r="C594" s="54"/>
      <c r="D594" s="54"/>
      <c r="E594" s="54"/>
      <c r="F594" s="54"/>
      <c r="G594" s="54"/>
      <c r="H594" s="54"/>
      <c r="I594" s="54"/>
      <c r="J594" s="54"/>
      <c r="K594" s="54"/>
      <c r="L594" s="54"/>
      <c r="M594" s="54"/>
      <c r="N594" s="54"/>
      <c r="O594" s="54"/>
      <c r="P594" s="54"/>
      <c r="Q594" s="54"/>
      <c r="R594" s="54"/>
      <c r="S594" s="54"/>
      <c r="T594" s="54"/>
      <c r="U594" s="54"/>
      <c r="V594" s="68"/>
      <c r="W594" s="54"/>
      <c r="AD594" s="50" t="s">
        <v>41</v>
      </c>
      <c r="AE594" s="50" t="s">
        <v>4584</v>
      </c>
      <c r="AF594" s="50">
        <v>2931608</v>
      </c>
      <c r="AG594" s="51"/>
      <c r="AH594" s="51"/>
    </row>
    <row r="595" spans="1:34" s="69" customFormat="1">
      <c r="A595" s="54"/>
      <c r="B595" s="54"/>
      <c r="C595" s="54"/>
      <c r="D595" s="54"/>
      <c r="E595" s="54"/>
      <c r="F595" s="54"/>
      <c r="G595" s="54"/>
      <c r="H595" s="54"/>
      <c r="I595" s="54"/>
      <c r="J595" s="54"/>
      <c r="K595" s="54"/>
      <c r="L595" s="54"/>
      <c r="M595" s="54"/>
      <c r="N595" s="54"/>
      <c r="O595" s="54"/>
      <c r="P595" s="54"/>
      <c r="Q595" s="54"/>
      <c r="R595" s="54"/>
      <c r="S595" s="54"/>
      <c r="T595" s="54"/>
      <c r="U595" s="54"/>
      <c r="V595" s="68"/>
      <c r="W595" s="54"/>
      <c r="AD595" s="50" t="s">
        <v>41</v>
      </c>
      <c r="AE595" s="50" t="s">
        <v>3182</v>
      </c>
      <c r="AF595" s="50">
        <v>2931707</v>
      </c>
      <c r="AG595" s="51"/>
      <c r="AH595" s="51"/>
    </row>
    <row r="596" spans="1:34" s="69" customFormat="1">
      <c r="A596" s="54"/>
      <c r="B596" s="54"/>
      <c r="C596" s="54"/>
      <c r="D596" s="54"/>
      <c r="E596" s="54"/>
      <c r="F596" s="54"/>
      <c r="G596" s="54"/>
      <c r="H596" s="54"/>
      <c r="I596" s="54"/>
      <c r="J596" s="54"/>
      <c r="K596" s="54"/>
      <c r="L596" s="54"/>
      <c r="M596" s="54"/>
      <c r="N596" s="54"/>
      <c r="O596" s="54"/>
      <c r="P596" s="54"/>
      <c r="Q596" s="54"/>
      <c r="R596" s="54"/>
      <c r="S596" s="54"/>
      <c r="T596" s="54"/>
      <c r="U596" s="54"/>
      <c r="V596" s="68"/>
      <c r="W596" s="54"/>
      <c r="AD596" s="50" t="s">
        <v>41</v>
      </c>
      <c r="AE596" s="50" t="s">
        <v>4593</v>
      </c>
      <c r="AF596" s="50">
        <v>2931806</v>
      </c>
      <c r="AG596" s="51"/>
      <c r="AH596" s="51"/>
    </row>
    <row r="597" spans="1:34" s="69" customFormat="1">
      <c r="A597" s="54"/>
      <c r="B597" s="54"/>
      <c r="C597" s="54"/>
      <c r="D597" s="54"/>
      <c r="E597" s="54"/>
      <c r="F597" s="54"/>
      <c r="G597" s="54"/>
      <c r="H597" s="54"/>
      <c r="I597" s="54"/>
      <c r="J597" s="54"/>
      <c r="K597" s="54"/>
      <c r="L597" s="54"/>
      <c r="M597" s="54"/>
      <c r="N597" s="54"/>
      <c r="O597" s="54"/>
      <c r="P597" s="54"/>
      <c r="Q597" s="54"/>
      <c r="R597" s="54"/>
      <c r="S597" s="54"/>
      <c r="T597" s="54"/>
      <c r="U597" s="54"/>
      <c r="V597" s="68"/>
      <c r="W597" s="54"/>
      <c r="AD597" s="50" t="s">
        <v>41</v>
      </c>
      <c r="AE597" s="50" t="s">
        <v>4598</v>
      </c>
      <c r="AF597" s="50">
        <v>2931905</v>
      </c>
      <c r="AG597" s="51"/>
      <c r="AH597" s="51"/>
    </row>
    <row r="598" spans="1:34" s="69" customFormat="1">
      <c r="A598" s="54"/>
      <c r="B598" s="54"/>
      <c r="C598" s="54"/>
      <c r="D598" s="54"/>
      <c r="E598" s="54"/>
      <c r="F598" s="54"/>
      <c r="G598" s="54"/>
      <c r="H598" s="54"/>
      <c r="I598" s="54"/>
      <c r="J598" s="54"/>
      <c r="K598" s="54"/>
      <c r="L598" s="54"/>
      <c r="M598" s="54"/>
      <c r="N598" s="54"/>
      <c r="O598" s="54"/>
      <c r="P598" s="54"/>
      <c r="Q598" s="54"/>
      <c r="R598" s="54"/>
      <c r="S598" s="54"/>
      <c r="T598" s="54"/>
      <c r="U598" s="54"/>
      <c r="V598" s="68"/>
      <c r="W598" s="54"/>
      <c r="AD598" s="50" t="s">
        <v>41</v>
      </c>
      <c r="AE598" s="50" t="s">
        <v>4601</v>
      </c>
      <c r="AF598" s="50">
        <v>2932002</v>
      </c>
      <c r="AG598" s="51"/>
      <c r="AH598" s="51"/>
    </row>
    <row r="599" spans="1:34" s="69" customFormat="1">
      <c r="A599" s="54"/>
      <c r="B599" s="54"/>
      <c r="C599" s="54"/>
      <c r="D599" s="54"/>
      <c r="E599" s="54"/>
      <c r="F599" s="54"/>
      <c r="G599" s="54"/>
      <c r="H599" s="54"/>
      <c r="I599" s="54"/>
      <c r="J599" s="54"/>
      <c r="K599" s="54"/>
      <c r="L599" s="54"/>
      <c r="M599" s="54"/>
      <c r="N599" s="54"/>
      <c r="O599" s="54"/>
      <c r="P599" s="54"/>
      <c r="Q599" s="54"/>
      <c r="R599" s="54"/>
      <c r="S599" s="54"/>
      <c r="T599" s="54"/>
      <c r="U599" s="54"/>
      <c r="V599" s="68"/>
      <c r="W599" s="54"/>
      <c r="AD599" s="50" t="s">
        <v>41</v>
      </c>
      <c r="AE599" s="50" t="s">
        <v>4606</v>
      </c>
      <c r="AF599" s="50">
        <v>2932101</v>
      </c>
      <c r="AG599" s="51"/>
      <c r="AH599" s="51"/>
    </row>
    <row r="600" spans="1:34" s="69" customFormat="1">
      <c r="A600" s="54"/>
      <c r="B600" s="54"/>
      <c r="C600" s="54"/>
      <c r="D600" s="54"/>
      <c r="E600" s="54"/>
      <c r="F600" s="54"/>
      <c r="G600" s="54"/>
      <c r="H600" s="54"/>
      <c r="I600" s="54"/>
      <c r="J600" s="54"/>
      <c r="K600" s="54"/>
      <c r="L600" s="54"/>
      <c r="M600" s="54"/>
      <c r="N600" s="54"/>
      <c r="O600" s="54"/>
      <c r="P600" s="54"/>
      <c r="Q600" s="54"/>
      <c r="R600" s="54"/>
      <c r="S600" s="54"/>
      <c r="T600" s="54"/>
      <c r="U600" s="54"/>
      <c r="V600" s="68"/>
      <c r="W600" s="54"/>
      <c r="AD600" s="50" t="s">
        <v>41</v>
      </c>
      <c r="AE600" s="50" t="s">
        <v>4611</v>
      </c>
      <c r="AF600" s="50">
        <v>2932200</v>
      </c>
      <c r="AG600" s="51"/>
      <c r="AH600" s="51"/>
    </row>
    <row r="601" spans="1:34" s="69" customFormat="1">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AD601" s="50" t="s">
        <v>41</v>
      </c>
      <c r="AE601" s="50" t="s">
        <v>4615</v>
      </c>
      <c r="AF601" s="50">
        <v>2932309</v>
      </c>
      <c r="AG601" s="51"/>
      <c r="AH601" s="51"/>
    </row>
    <row r="602" spans="1:34" s="69" customFormat="1">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AD602" s="50" t="s">
        <v>41</v>
      </c>
      <c r="AE602" s="50" t="s">
        <v>4620</v>
      </c>
      <c r="AF602" s="50">
        <v>2932408</v>
      </c>
      <c r="AG602" s="51"/>
      <c r="AH602" s="51"/>
    </row>
    <row r="603" spans="1:34" s="69" customFormat="1">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AD603" s="50" t="s">
        <v>41</v>
      </c>
      <c r="AE603" s="50" t="s">
        <v>4625</v>
      </c>
      <c r="AF603" s="50">
        <v>2932457</v>
      </c>
      <c r="AG603" s="51"/>
      <c r="AH603" s="51"/>
    </row>
    <row r="604" spans="1:34" s="69" customFormat="1">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AD604" s="50" t="s">
        <v>41</v>
      </c>
      <c r="AE604" s="50" t="s">
        <v>4628</v>
      </c>
      <c r="AF604" s="50">
        <v>2932507</v>
      </c>
      <c r="AG604" s="51"/>
      <c r="AH604" s="51"/>
    </row>
    <row r="605" spans="1:34" s="69" customFormat="1">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AD605" s="50" t="s">
        <v>41</v>
      </c>
      <c r="AE605" s="50" t="s">
        <v>4632</v>
      </c>
      <c r="AF605" s="50">
        <v>2932606</v>
      </c>
      <c r="AG605" s="51"/>
      <c r="AH605" s="51"/>
    </row>
    <row r="606" spans="1:34" s="69" customFormat="1">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AD606" s="50" t="s">
        <v>41</v>
      </c>
      <c r="AE606" s="50" t="s">
        <v>4636</v>
      </c>
      <c r="AF606" s="50">
        <v>2932705</v>
      </c>
      <c r="AG606" s="51"/>
      <c r="AH606" s="51"/>
    </row>
    <row r="607" spans="1:34" s="69" customFormat="1">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AD607" s="50" t="s">
        <v>41</v>
      </c>
      <c r="AE607" s="50" t="s">
        <v>4639</v>
      </c>
      <c r="AF607" s="50">
        <v>2932804</v>
      </c>
      <c r="AG607" s="51"/>
      <c r="AH607" s="51"/>
    </row>
    <row r="608" spans="1:34" s="69" customFormat="1">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AD608" s="50" t="s">
        <v>41</v>
      </c>
      <c r="AE608" s="50" t="s">
        <v>2015</v>
      </c>
      <c r="AF608" s="50">
        <v>2932903</v>
      </c>
      <c r="AG608" s="51"/>
      <c r="AH608" s="51"/>
    </row>
    <row r="609" spans="1:34" s="69" customFormat="1">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AD609" s="50" t="s">
        <v>41</v>
      </c>
      <c r="AE609" s="50" t="s">
        <v>4645</v>
      </c>
      <c r="AF609" s="50">
        <v>2933000</v>
      </c>
      <c r="AG609" s="51"/>
      <c r="AH609" s="51"/>
    </row>
    <row r="610" spans="1:34" s="69" customFormat="1">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AD610" s="50" t="s">
        <v>41</v>
      </c>
      <c r="AE610" s="50" t="s">
        <v>4649</v>
      </c>
      <c r="AF610" s="50">
        <v>2933059</v>
      </c>
      <c r="AG610" s="51"/>
      <c r="AH610" s="51"/>
    </row>
    <row r="611" spans="1:34" s="69" customFormat="1">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AD611" s="50" t="s">
        <v>41</v>
      </c>
      <c r="AE611" s="50" t="s">
        <v>4653</v>
      </c>
      <c r="AF611" s="50">
        <v>2933109</v>
      </c>
      <c r="AG611" s="51"/>
      <c r="AH611" s="51"/>
    </row>
    <row r="612" spans="1:34" s="69" customFormat="1">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AD612" s="50" t="s">
        <v>41</v>
      </c>
      <c r="AE612" s="50" t="s">
        <v>4657</v>
      </c>
      <c r="AF612" s="50">
        <v>2933158</v>
      </c>
      <c r="AG612" s="51"/>
      <c r="AH612" s="51"/>
    </row>
    <row r="613" spans="1:34" s="69" customFormat="1">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AD613" s="50" t="s">
        <v>41</v>
      </c>
      <c r="AE613" s="50" t="s">
        <v>4661</v>
      </c>
      <c r="AF613" s="50">
        <v>2933174</v>
      </c>
      <c r="AG613" s="51"/>
      <c r="AH613" s="51"/>
    </row>
    <row r="614" spans="1:34" s="69" customFormat="1">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AD614" s="50" t="s">
        <v>41</v>
      </c>
      <c r="AE614" s="50" t="s">
        <v>3116</v>
      </c>
      <c r="AF614" s="50">
        <v>2933208</v>
      </c>
      <c r="AG614" s="51"/>
      <c r="AH614" s="51"/>
    </row>
    <row r="615" spans="1:34" s="69" customFormat="1">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AD615" s="50" t="s">
        <v>41</v>
      </c>
      <c r="AE615" s="50" t="s">
        <v>4668</v>
      </c>
      <c r="AF615" s="50">
        <v>2933257</v>
      </c>
      <c r="AG615" s="51"/>
      <c r="AH615" s="51"/>
    </row>
    <row r="616" spans="1:34" s="69" customFormat="1">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AD616" s="50" t="s">
        <v>41</v>
      </c>
      <c r="AE616" s="50" t="s">
        <v>4672</v>
      </c>
      <c r="AF616" s="50">
        <v>2933307</v>
      </c>
      <c r="AG616" s="51"/>
      <c r="AH616" s="51"/>
    </row>
    <row r="617" spans="1:34" s="69" customFormat="1">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AD617" s="50" t="s">
        <v>41</v>
      </c>
      <c r="AE617" s="50" t="s">
        <v>4676</v>
      </c>
      <c r="AF617" s="50">
        <v>2933406</v>
      </c>
      <c r="AG617" s="51"/>
      <c r="AH617" s="51"/>
    </row>
    <row r="618" spans="1:34" s="69" customFormat="1">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AD618" s="50" t="s">
        <v>41</v>
      </c>
      <c r="AE618" s="50" t="s">
        <v>4680</v>
      </c>
      <c r="AF618" s="50">
        <v>2933455</v>
      </c>
      <c r="AG618" s="51"/>
      <c r="AH618" s="51"/>
    </row>
    <row r="619" spans="1:34" s="69" customFormat="1">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AD619" s="50" t="s">
        <v>41</v>
      </c>
      <c r="AE619" s="50" t="s">
        <v>4684</v>
      </c>
      <c r="AF619" s="50">
        <v>2933505</v>
      </c>
      <c r="AG619" s="51"/>
      <c r="AH619" s="51"/>
    </row>
    <row r="620" spans="1:34" s="69" customFormat="1">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AD620" s="50" t="s">
        <v>41</v>
      </c>
      <c r="AE620" s="50" t="s">
        <v>4688</v>
      </c>
      <c r="AF620" s="50">
        <v>2933604</v>
      </c>
      <c r="AG620" s="51"/>
      <c r="AH620" s="51"/>
    </row>
    <row r="621" spans="1:34" s="69" customFormat="1">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AD621" s="50" t="s">
        <v>45</v>
      </c>
      <c r="AE621" s="50" t="s">
        <v>94</v>
      </c>
      <c r="AF621" s="50">
        <v>2300101</v>
      </c>
      <c r="AG621" s="51"/>
      <c r="AH621" s="51"/>
    </row>
    <row r="622" spans="1:34" s="69" customFormat="1">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AD622" s="50" t="s">
        <v>45</v>
      </c>
      <c r="AE622" s="50" t="s">
        <v>120</v>
      </c>
      <c r="AF622" s="50">
        <v>2300150</v>
      </c>
      <c r="AG622" s="51"/>
      <c r="AH622" s="51"/>
    </row>
    <row r="623" spans="1:34" s="69" customFormat="1">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AD623" s="50" t="s">
        <v>45</v>
      </c>
      <c r="AE623" s="50" t="s">
        <v>146</v>
      </c>
      <c r="AF623" s="50">
        <v>2300200</v>
      </c>
      <c r="AG623" s="51"/>
      <c r="AH623" s="51"/>
    </row>
    <row r="624" spans="1:34" s="69" customFormat="1">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AD624" s="50" t="s">
        <v>45</v>
      </c>
      <c r="AE624" s="50" t="s">
        <v>171</v>
      </c>
      <c r="AF624" s="50">
        <v>2300309</v>
      </c>
      <c r="AG624" s="51"/>
      <c r="AH624" s="51"/>
    </row>
    <row r="625" spans="1:34" s="69" customFormat="1">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AD625" s="50" t="s">
        <v>45</v>
      </c>
      <c r="AE625" s="50" t="s">
        <v>197</v>
      </c>
      <c r="AF625" s="50">
        <v>2300408</v>
      </c>
      <c r="AG625" s="51"/>
      <c r="AH625" s="51"/>
    </row>
    <row r="626" spans="1:34" s="69" customFormat="1">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AD626" s="50" t="s">
        <v>45</v>
      </c>
      <c r="AE626" s="50" t="s">
        <v>223</v>
      </c>
      <c r="AF626" s="50">
        <v>2300507</v>
      </c>
      <c r="AG626" s="51"/>
      <c r="AH626" s="51"/>
    </row>
    <row r="627" spans="1:34" s="69" customFormat="1">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AD627" s="50" t="s">
        <v>45</v>
      </c>
      <c r="AE627" s="50" t="s">
        <v>247</v>
      </c>
      <c r="AF627" s="50">
        <v>2300606</v>
      </c>
      <c r="AG627" s="51"/>
      <c r="AH627" s="51"/>
    </row>
    <row r="628" spans="1:34" s="69" customFormat="1">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AD628" s="50" t="s">
        <v>45</v>
      </c>
      <c r="AE628" s="50" t="s">
        <v>272</v>
      </c>
      <c r="AF628" s="50">
        <v>2300705</v>
      </c>
      <c r="AG628" s="51"/>
      <c r="AH628" s="51"/>
    </row>
    <row r="629" spans="1:34" s="69" customFormat="1">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AD629" s="50" t="s">
        <v>45</v>
      </c>
      <c r="AE629" s="50" t="s">
        <v>298</v>
      </c>
      <c r="AF629" s="50">
        <v>2300754</v>
      </c>
      <c r="AG629" s="51"/>
      <c r="AH629" s="51"/>
    </row>
    <row r="630" spans="1:34" s="69" customFormat="1">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AD630" s="50" t="s">
        <v>45</v>
      </c>
      <c r="AE630" s="50" t="s">
        <v>324</v>
      </c>
      <c r="AF630" s="50">
        <v>2300804</v>
      </c>
      <c r="AG630" s="51"/>
      <c r="AH630" s="51"/>
    </row>
    <row r="631" spans="1:34" s="69" customFormat="1">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AD631" s="50" t="s">
        <v>45</v>
      </c>
      <c r="AE631" s="50" t="s">
        <v>349</v>
      </c>
      <c r="AF631" s="50">
        <v>2300903</v>
      </c>
      <c r="AG631" s="51"/>
      <c r="AH631" s="51"/>
    </row>
    <row r="632" spans="1:34" s="69" customFormat="1">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AD632" s="50" t="s">
        <v>45</v>
      </c>
      <c r="AE632" s="50" t="s">
        <v>373</v>
      </c>
      <c r="AF632" s="50">
        <v>2301000</v>
      </c>
      <c r="AG632" s="51"/>
      <c r="AH632" s="51"/>
    </row>
    <row r="633" spans="1:34" s="69" customFormat="1">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AD633" s="50" t="s">
        <v>45</v>
      </c>
      <c r="AE633" s="50" t="s">
        <v>398</v>
      </c>
      <c r="AF633" s="50">
        <v>2301109</v>
      </c>
      <c r="AG633" s="51"/>
      <c r="AH633" s="51"/>
    </row>
    <row r="634" spans="1:34" s="69" customFormat="1">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AD634" s="50" t="s">
        <v>45</v>
      </c>
      <c r="AE634" s="50" t="s">
        <v>423</v>
      </c>
      <c r="AF634" s="50">
        <v>2301208</v>
      </c>
      <c r="AG634" s="51"/>
      <c r="AH634" s="51"/>
    </row>
    <row r="635" spans="1:34" s="69" customFormat="1">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AD635" s="50" t="s">
        <v>45</v>
      </c>
      <c r="AE635" s="50" t="s">
        <v>449</v>
      </c>
      <c r="AF635" s="50">
        <v>2301257</v>
      </c>
      <c r="AG635" s="51"/>
      <c r="AH635" s="51"/>
    </row>
    <row r="636" spans="1:34" s="69" customFormat="1">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AD636" s="50" t="s">
        <v>45</v>
      </c>
      <c r="AE636" s="50" t="s">
        <v>474</v>
      </c>
      <c r="AF636" s="50">
        <v>2301307</v>
      </c>
      <c r="AG636" s="51"/>
      <c r="AH636" s="51"/>
    </row>
    <row r="637" spans="1:34" s="69" customFormat="1">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AD637" s="50" t="s">
        <v>45</v>
      </c>
      <c r="AE637" s="50" t="s">
        <v>498</v>
      </c>
      <c r="AF637" s="50">
        <v>2301406</v>
      </c>
      <c r="AG637" s="51"/>
      <c r="AH637" s="51"/>
    </row>
    <row r="638" spans="1:34" s="69" customFormat="1">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AD638" s="50" t="s">
        <v>45</v>
      </c>
      <c r="AE638" s="50" t="s">
        <v>521</v>
      </c>
      <c r="AF638" s="50">
        <v>2301505</v>
      </c>
      <c r="AG638" s="51"/>
      <c r="AH638" s="51"/>
    </row>
    <row r="639" spans="1:34" s="69" customFormat="1">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AD639" s="50" t="s">
        <v>45</v>
      </c>
      <c r="AE639" s="50" t="s">
        <v>545</v>
      </c>
      <c r="AF639" s="50">
        <v>2301604</v>
      </c>
      <c r="AG639" s="51"/>
      <c r="AH639" s="51"/>
    </row>
    <row r="640" spans="1:34" s="69" customFormat="1">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AD640" s="50" t="s">
        <v>45</v>
      </c>
      <c r="AE640" s="50" t="s">
        <v>568</v>
      </c>
      <c r="AF640" s="50">
        <v>2301703</v>
      </c>
      <c r="AG640" s="51"/>
      <c r="AH640" s="51"/>
    </row>
    <row r="641" spans="1:34" s="69" customFormat="1">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AD641" s="50" t="s">
        <v>45</v>
      </c>
      <c r="AE641" s="50" t="s">
        <v>591</v>
      </c>
      <c r="AF641" s="50">
        <v>2301802</v>
      </c>
      <c r="AG641" s="51"/>
      <c r="AH641" s="51"/>
    </row>
    <row r="642" spans="1:34" s="69" customFormat="1">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AD642" s="50" t="s">
        <v>45</v>
      </c>
      <c r="AE642" s="50" t="s">
        <v>614</v>
      </c>
      <c r="AF642" s="50">
        <v>2301851</v>
      </c>
      <c r="AG642" s="51"/>
      <c r="AH642" s="51"/>
    </row>
    <row r="643" spans="1:34" s="69" customFormat="1">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AD643" s="50" t="s">
        <v>45</v>
      </c>
      <c r="AE643" s="50" t="s">
        <v>635</v>
      </c>
      <c r="AF643" s="50">
        <v>2301901</v>
      </c>
      <c r="AG643" s="51"/>
      <c r="AH643" s="51"/>
    </row>
    <row r="644" spans="1:34" s="69" customFormat="1">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AD644" s="50" t="s">
        <v>45</v>
      </c>
      <c r="AE644" s="50" t="s">
        <v>656</v>
      </c>
      <c r="AF644" s="50">
        <v>2301950</v>
      </c>
      <c r="AG644" s="51"/>
      <c r="AH644" s="51"/>
    </row>
    <row r="645" spans="1:34" s="69" customFormat="1">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AD645" s="50" t="s">
        <v>45</v>
      </c>
      <c r="AE645" s="50" t="s">
        <v>677</v>
      </c>
      <c r="AF645" s="50">
        <v>2302008</v>
      </c>
      <c r="AG645" s="51"/>
      <c r="AH645" s="51"/>
    </row>
    <row r="646" spans="1:34" s="69" customFormat="1">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AD646" s="50" t="s">
        <v>45</v>
      </c>
      <c r="AE646" s="50" t="s">
        <v>697</v>
      </c>
      <c r="AF646" s="50">
        <v>2302057</v>
      </c>
      <c r="AG646" s="51"/>
      <c r="AH646" s="51"/>
    </row>
    <row r="647" spans="1:34" s="69" customFormat="1">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AD647" s="50" t="s">
        <v>45</v>
      </c>
      <c r="AE647" s="50" t="s">
        <v>719</v>
      </c>
      <c r="AF647" s="50">
        <v>2302107</v>
      </c>
      <c r="AG647" s="51"/>
      <c r="AH647" s="51"/>
    </row>
    <row r="648" spans="1:34" s="69" customFormat="1">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AD648" s="50" t="s">
        <v>45</v>
      </c>
      <c r="AE648" s="50" t="s">
        <v>741</v>
      </c>
      <c r="AF648" s="50">
        <v>2302206</v>
      </c>
      <c r="AG648" s="51"/>
      <c r="AH648" s="51"/>
    </row>
    <row r="649" spans="1:34" s="69" customFormat="1">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AD649" s="50" t="s">
        <v>45</v>
      </c>
      <c r="AE649" s="50" t="s">
        <v>762</v>
      </c>
      <c r="AF649" s="50">
        <v>2302305</v>
      </c>
      <c r="AG649" s="51"/>
      <c r="AH649" s="51"/>
    </row>
    <row r="650" spans="1:34" s="69" customFormat="1">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AD650" s="50" t="s">
        <v>45</v>
      </c>
      <c r="AE650" s="50" t="s">
        <v>785</v>
      </c>
      <c r="AF650" s="50">
        <v>2302404</v>
      </c>
      <c r="AG650" s="51"/>
      <c r="AH650" s="51"/>
    </row>
    <row r="651" spans="1:34" s="69" customFormat="1">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AD651" s="50" t="s">
        <v>45</v>
      </c>
      <c r="AE651" s="50" t="s">
        <v>806</v>
      </c>
      <c r="AF651" s="50">
        <v>2302503</v>
      </c>
      <c r="AG651" s="51"/>
      <c r="AH651" s="51"/>
    </row>
    <row r="652" spans="1:34" s="69" customFormat="1">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AD652" s="50" t="s">
        <v>45</v>
      </c>
      <c r="AE652" s="50" t="s">
        <v>827</v>
      </c>
      <c r="AF652" s="50">
        <v>2302602</v>
      </c>
      <c r="AG652" s="51"/>
      <c r="AH652" s="51"/>
    </row>
    <row r="653" spans="1:34" s="69" customFormat="1">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AD653" s="50" t="s">
        <v>45</v>
      </c>
      <c r="AE653" s="50" t="s">
        <v>849</v>
      </c>
      <c r="AF653" s="50">
        <v>2302701</v>
      </c>
      <c r="AG653" s="51"/>
      <c r="AH653" s="51"/>
    </row>
    <row r="654" spans="1:34" s="69" customFormat="1">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AD654" s="50" t="s">
        <v>45</v>
      </c>
      <c r="AE654" s="50" t="s">
        <v>871</v>
      </c>
      <c r="AF654" s="50">
        <v>2302800</v>
      </c>
      <c r="AG654" s="51"/>
      <c r="AH654" s="51"/>
    </row>
    <row r="655" spans="1:34" s="69" customFormat="1">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AD655" s="50" t="s">
        <v>45</v>
      </c>
      <c r="AE655" s="50" t="s">
        <v>893</v>
      </c>
      <c r="AF655" s="50">
        <v>2302909</v>
      </c>
      <c r="AG655" s="51"/>
      <c r="AH655" s="51"/>
    </row>
    <row r="656" spans="1:34" s="69" customFormat="1">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AD656" s="50" t="s">
        <v>45</v>
      </c>
      <c r="AE656" s="50" t="s">
        <v>916</v>
      </c>
      <c r="AF656" s="50">
        <v>2303006</v>
      </c>
      <c r="AG656" s="51"/>
      <c r="AH656" s="51"/>
    </row>
    <row r="657" spans="1:34" s="69" customFormat="1">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AD657" s="50" t="s">
        <v>45</v>
      </c>
      <c r="AE657" s="50" t="s">
        <v>939</v>
      </c>
      <c r="AF657" s="50">
        <v>2303105</v>
      </c>
      <c r="AG657" s="51"/>
      <c r="AH657" s="51"/>
    </row>
    <row r="658" spans="1:34" s="69" customFormat="1">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AD658" s="50" t="s">
        <v>45</v>
      </c>
      <c r="AE658" s="50" t="s">
        <v>961</v>
      </c>
      <c r="AF658" s="50">
        <v>2303204</v>
      </c>
      <c r="AG658" s="51"/>
      <c r="AH658" s="51"/>
    </row>
    <row r="659" spans="1:34" s="69" customFormat="1">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AD659" s="50" t="s">
        <v>45</v>
      </c>
      <c r="AE659" s="50" t="s">
        <v>983</v>
      </c>
      <c r="AF659" s="50">
        <v>2303303</v>
      </c>
      <c r="AG659" s="51"/>
      <c r="AH659" s="51"/>
    </row>
    <row r="660" spans="1:34" s="69" customFormat="1">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AD660" s="50" t="s">
        <v>45</v>
      </c>
      <c r="AE660" s="50" t="s">
        <v>1006</v>
      </c>
      <c r="AF660" s="50">
        <v>2303402</v>
      </c>
      <c r="AG660" s="51"/>
      <c r="AH660" s="51"/>
    </row>
    <row r="661" spans="1:34" s="69" customFormat="1">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AD661" s="50" t="s">
        <v>45</v>
      </c>
      <c r="AE661" s="50" t="s">
        <v>1028</v>
      </c>
      <c r="AF661" s="50">
        <v>2303501</v>
      </c>
      <c r="AG661" s="51"/>
      <c r="AH661" s="51"/>
    </row>
    <row r="662" spans="1:34" s="69" customFormat="1">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AD662" s="50" t="s">
        <v>45</v>
      </c>
      <c r="AE662" s="50" t="s">
        <v>1050</v>
      </c>
      <c r="AF662" s="50">
        <v>2303600</v>
      </c>
      <c r="AG662" s="51"/>
      <c r="AH662" s="51"/>
    </row>
    <row r="663" spans="1:34" s="69" customFormat="1">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AD663" s="50" t="s">
        <v>45</v>
      </c>
      <c r="AE663" s="50" t="s">
        <v>1072</v>
      </c>
      <c r="AF663" s="50">
        <v>2303659</v>
      </c>
      <c r="AG663" s="51"/>
      <c r="AH663" s="51"/>
    </row>
    <row r="664" spans="1:34" s="69" customFormat="1">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AD664" s="50" t="s">
        <v>45</v>
      </c>
      <c r="AE664" s="50" t="s">
        <v>1094</v>
      </c>
      <c r="AF664" s="50">
        <v>2303709</v>
      </c>
      <c r="AG664" s="51"/>
      <c r="AH664" s="51"/>
    </row>
    <row r="665" spans="1:34" s="69" customFormat="1">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AD665" s="50" t="s">
        <v>45</v>
      </c>
      <c r="AE665" s="50" t="s">
        <v>1117</v>
      </c>
      <c r="AF665" s="50">
        <v>2303808</v>
      </c>
      <c r="AG665" s="51"/>
      <c r="AH665" s="51"/>
    </row>
    <row r="666" spans="1:34" s="69" customFormat="1">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AD666" s="50" t="s">
        <v>45</v>
      </c>
      <c r="AE666" s="50" t="s">
        <v>1140</v>
      </c>
      <c r="AF666" s="50">
        <v>2303907</v>
      </c>
      <c r="AG666" s="51"/>
      <c r="AH666" s="51"/>
    </row>
    <row r="667" spans="1:34" s="69" customFormat="1">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AD667" s="50" t="s">
        <v>45</v>
      </c>
      <c r="AE667" s="50" t="s">
        <v>1163</v>
      </c>
      <c r="AF667" s="50">
        <v>2303931</v>
      </c>
      <c r="AG667" s="51"/>
      <c r="AH667" s="51"/>
    </row>
    <row r="668" spans="1:34" s="69" customFormat="1">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AD668" s="50" t="s">
        <v>45</v>
      </c>
      <c r="AE668" s="50" t="s">
        <v>1186</v>
      </c>
      <c r="AF668" s="50">
        <v>2303956</v>
      </c>
      <c r="AG668" s="51"/>
      <c r="AH668" s="51"/>
    </row>
    <row r="669" spans="1:34" s="69" customFormat="1">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AD669" s="50" t="s">
        <v>45</v>
      </c>
      <c r="AE669" s="50" t="s">
        <v>1208</v>
      </c>
      <c r="AF669" s="50">
        <v>2304004</v>
      </c>
      <c r="AG669" s="51"/>
      <c r="AH669" s="51"/>
    </row>
    <row r="670" spans="1:34" s="69" customFormat="1">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AD670" s="50" t="s">
        <v>45</v>
      </c>
      <c r="AE670" s="50" t="s">
        <v>1229</v>
      </c>
      <c r="AF670" s="50">
        <v>2304103</v>
      </c>
      <c r="AG670" s="51"/>
      <c r="AH670" s="51"/>
    </row>
    <row r="671" spans="1:34" s="69" customFormat="1">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AD671" s="50" t="s">
        <v>45</v>
      </c>
      <c r="AE671" s="50" t="s">
        <v>1252</v>
      </c>
      <c r="AF671" s="50">
        <v>2304202</v>
      </c>
      <c r="AG671" s="51"/>
      <c r="AH671" s="51"/>
    </row>
    <row r="672" spans="1:34" s="69" customFormat="1">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AD672" s="50" t="s">
        <v>45</v>
      </c>
      <c r="AE672" s="50" t="s">
        <v>1275</v>
      </c>
      <c r="AF672" s="50">
        <v>2304236</v>
      </c>
      <c r="AG672" s="51"/>
      <c r="AH672" s="51"/>
    </row>
    <row r="673" spans="1:34" s="69" customFormat="1">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AD673" s="50" t="s">
        <v>45</v>
      </c>
      <c r="AE673" s="50" t="s">
        <v>1296</v>
      </c>
      <c r="AF673" s="50">
        <v>2304251</v>
      </c>
      <c r="AG673" s="51"/>
      <c r="AH673" s="51"/>
    </row>
    <row r="674" spans="1:34" s="69" customFormat="1">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AD674" s="50" t="s">
        <v>45</v>
      </c>
      <c r="AE674" s="50" t="s">
        <v>1318</v>
      </c>
      <c r="AF674" s="50">
        <v>2304269</v>
      </c>
      <c r="AG674" s="51"/>
      <c r="AH674" s="51"/>
    </row>
    <row r="675" spans="1:34" s="69" customFormat="1">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AD675" s="50" t="s">
        <v>45</v>
      </c>
      <c r="AE675" s="50" t="s">
        <v>1340</v>
      </c>
      <c r="AF675" s="50">
        <v>2304277</v>
      </c>
      <c r="AG675" s="51"/>
      <c r="AH675" s="51"/>
    </row>
    <row r="676" spans="1:34" s="69" customFormat="1">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AD676" s="50" t="s">
        <v>45</v>
      </c>
      <c r="AE676" s="50" t="s">
        <v>1361</v>
      </c>
      <c r="AF676" s="50">
        <v>2304285</v>
      </c>
      <c r="AG676" s="51"/>
      <c r="AH676" s="51"/>
    </row>
    <row r="677" spans="1:34" s="69" customFormat="1">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AD677" s="50" t="s">
        <v>45</v>
      </c>
      <c r="AE677" s="50" t="s">
        <v>1383</v>
      </c>
      <c r="AF677" s="50">
        <v>2304301</v>
      </c>
      <c r="AG677" s="51"/>
      <c r="AH677" s="51"/>
    </row>
    <row r="678" spans="1:34" s="69" customFormat="1">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AD678" s="50" t="s">
        <v>45</v>
      </c>
      <c r="AE678" s="50" t="s">
        <v>1405</v>
      </c>
      <c r="AF678" s="50">
        <v>2304350</v>
      </c>
      <c r="AG678" s="51"/>
      <c r="AH678" s="51"/>
    </row>
    <row r="679" spans="1:34" s="69" customFormat="1">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AD679" s="50" t="s">
        <v>45</v>
      </c>
      <c r="AE679" s="50" t="s">
        <v>1427</v>
      </c>
      <c r="AF679" s="50">
        <v>2304400</v>
      </c>
      <c r="AG679" s="51"/>
      <c r="AH679" s="51"/>
    </row>
    <row r="680" spans="1:34" s="69" customFormat="1">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AD680" s="50" t="s">
        <v>45</v>
      </c>
      <c r="AE680" s="50" t="s">
        <v>1448</v>
      </c>
      <c r="AF680" s="50">
        <v>2304459</v>
      </c>
      <c r="AG680" s="51"/>
      <c r="AH680" s="51"/>
    </row>
    <row r="681" spans="1:34" s="69" customFormat="1">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AD681" s="50" t="s">
        <v>45</v>
      </c>
      <c r="AE681" s="50" t="s">
        <v>1468</v>
      </c>
      <c r="AF681" s="50">
        <v>2304509</v>
      </c>
      <c r="AG681" s="51"/>
      <c r="AH681" s="51"/>
    </row>
    <row r="682" spans="1:34" s="69" customFormat="1">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AD682" s="50" t="s">
        <v>45</v>
      </c>
      <c r="AE682" s="50" t="s">
        <v>1490</v>
      </c>
      <c r="AF682" s="50">
        <v>2304608</v>
      </c>
      <c r="AG682" s="51"/>
      <c r="AH682" s="51"/>
    </row>
    <row r="683" spans="1:34" s="69" customFormat="1">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AD683" s="50" t="s">
        <v>45</v>
      </c>
      <c r="AE683" s="50" t="s">
        <v>1510</v>
      </c>
      <c r="AF683" s="50">
        <v>2304657</v>
      </c>
      <c r="AG683" s="51"/>
      <c r="AH683" s="51"/>
    </row>
    <row r="684" spans="1:34" s="69" customFormat="1">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AD684" s="50" t="s">
        <v>45</v>
      </c>
      <c r="AE684" s="50" t="s">
        <v>1531</v>
      </c>
      <c r="AF684" s="50">
        <v>2304707</v>
      </c>
      <c r="AG684" s="51"/>
      <c r="AH684" s="51"/>
    </row>
    <row r="685" spans="1:34" s="69" customFormat="1">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AD685" s="50" t="s">
        <v>45</v>
      </c>
      <c r="AE685" s="50" t="s">
        <v>1552</v>
      </c>
      <c r="AF685" s="50">
        <v>2304806</v>
      </c>
      <c r="AG685" s="51"/>
      <c r="AH685" s="51"/>
    </row>
    <row r="686" spans="1:34" s="69" customFormat="1">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AD686" s="50" t="s">
        <v>45</v>
      </c>
      <c r="AE686" s="50" t="s">
        <v>1571</v>
      </c>
      <c r="AF686" s="50">
        <v>2304905</v>
      </c>
      <c r="AG686" s="51"/>
      <c r="AH686" s="51"/>
    </row>
    <row r="687" spans="1:34" s="69" customFormat="1">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AD687" s="50" t="s">
        <v>45</v>
      </c>
      <c r="AE687" s="50" t="s">
        <v>1591</v>
      </c>
      <c r="AF687" s="50">
        <v>2304954</v>
      </c>
      <c r="AG687" s="51"/>
      <c r="AH687" s="51"/>
    </row>
    <row r="688" spans="1:34" s="69" customFormat="1">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AD688" s="50" t="s">
        <v>45</v>
      </c>
      <c r="AE688" s="50" t="s">
        <v>1611</v>
      </c>
      <c r="AF688" s="50">
        <v>2305001</v>
      </c>
      <c r="AG688" s="51"/>
      <c r="AH688" s="51"/>
    </row>
    <row r="689" spans="1:34" s="69" customFormat="1">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AD689" s="50" t="s">
        <v>45</v>
      </c>
      <c r="AE689" s="50" t="s">
        <v>1632</v>
      </c>
      <c r="AF689" s="50">
        <v>2305100</v>
      </c>
      <c r="AG689" s="51"/>
      <c r="AH689" s="51"/>
    </row>
    <row r="690" spans="1:34" s="69" customFormat="1">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AD690" s="50" t="s">
        <v>45</v>
      </c>
      <c r="AE690" s="50" t="s">
        <v>1653</v>
      </c>
      <c r="AF690" s="50">
        <v>2305209</v>
      </c>
      <c r="AG690" s="51"/>
      <c r="AH690" s="51"/>
    </row>
    <row r="691" spans="1:34" s="69" customFormat="1">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AD691" s="50" t="s">
        <v>45</v>
      </c>
      <c r="AE691" s="50" t="s">
        <v>1673</v>
      </c>
      <c r="AF691" s="50">
        <v>2305233</v>
      </c>
      <c r="AG691" s="51"/>
      <c r="AH691" s="51"/>
    </row>
    <row r="692" spans="1:34" s="69" customFormat="1">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AD692" s="50" t="s">
        <v>45</v>
      </c>
      <c r="AE692" s="50" t="s">
        <v>1694</v>
      </c>
      <c r="AF692" s="50">
        <v>2305266</v>
      </c>
      <c r="AG692" s="51"/>
      <c r="AH692" s="51"/>
    </row>
    <row r="693" spans="1:34" s="69" customFormat="1">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AD693" s="50" t="s">
        <v>45</v>
      </c>
      <c r="AE693" s="50" t="s">
        <v>1714</v>
      </c>
      <c r="AF693" s="50">
        <v>2305308</v>
      </c>
      <c r="AG693" s="51"/>
      <c r="AH693" s="51"/>
    </row>
    <row r="694" spans="1:34" s="69" customFormat="1">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AD694" s="50" t="s">
        <v>45</v>
      </c>
      <c r="AE694" s="50" t="s">
        <v>1735</v>
      </c>
      <c r="AF694" s="50">
        <v>2305332</v>
      </c>
      <c r="AG694" s="51"/>
      <c r="AH694" s="51"/>
    </row>
    <row r="695" spans="1:34" s="69" customFormat="1">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AD695" s="50" t="s">
        <v>45</v>
      </c>
      <c r="AE695" s="50" t="s">
        <v>1755</v>
      </c>
      <c r="AF695" s="50">
        <v>2305357</v>
      </c>
      <c r="AG695" s="51"/>
      <c r="AH695" s="51"/>
    </row>
    <row r="696" spans="1:34" s="69" customFormat="1">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AD696" s="50" t="s">
        <v>45</v>
      </c>
      <c r="AE696" s="50" t="s">
        <v>1776</v>
      </c>
      <c r="AF696" s="50">
        <v>2305407</v>
      </c>
      <c r="AG696" s="51"/>
      <c r="AH696" s="51"/>
    </row>
    <row r="697" spans="1:34" s="69" customFormat="1">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AD697" s="50" t="s">
        <v>45</v>
      </c>
      <c r="AE697" s="50" t="s">
        <v>1795</v>
      </c>
      <c r="AF697" s="50">
        <v>2305506</v>
      </c>
      <c r="AG697" s="51"/>
      <c r="AH697" s="51"/>
    </row>
    <row r="698" spans="1:34" s="69" customFormat="1">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AD698" s="50" t="s">
        <v>45</v>
      </c>
      <c r="AE698" s="50" t="s">
        <v>1814</v>
      </c>
      <c r="AF698" s="50">
        <v>2305605</v>
      </c>
      <c r="AG698" s="51"/>
      <c r="AH698" s="51"/>
    </row>
    <row r="699" spans="1:34" s="69" customFormat="1">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AD699" s="50" t="s">
        <v>45</v>
      </c>
      <c r="AE699" s="50" t="s">
        <v>1833</v>
      </c>
      <c r="AF699" s="50">
        <v>2305654</v>
      </c>
      <c r="AG699" s="51"/>
      <c r="AH699" s="51"/>
    </row>
    <row r="700" spans="1:34" s="69" customFormat="1">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AD700" s="50" t="s">
        <v>45</v>
      </c>
      <c r="AE700" s="50" t="s">
        <v>1851</v>
      </c>
      <c r="AF700" s="50">
        <v>2305704</v>
      </c>
      <c r="AG700" s="51"/>
      <c r="AH700" s="51"/>
    </row>
    <row r="701" spans="1:34" s="69" customFormat="1">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AD701" s="50" t="s">
        <v>45</v>
      </c>
      <c r="AE701" s="50" t="s">
        <v>1869</v>
      </c>
      <c r="AF701" s="50">
        <v>2305803</v>
      </c>
      <c r="AG701" s="51"/>
      <c r="AH701" s="51"/>
    </row>
    <row r="702" spans="1:34" s="69" customFormat="1">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AD702" s="50" t="s">
        <v>45</v>
      </c>
      <c r="AE702" s="50" t="s">
        <v>1464</v>
      </c>
      <c r="AF702" s="50">
        <v>2305902</v>
      </c>
      <c r="AG702" s="51"/>
      <c r="AH702" s="51"/>
    </row>
    <row r="703" spans="1:34" s="69" customFormat="1">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AD703" s="50" t="s">
        <v>45</v>
      </c>
      <c r="AE703" s="50" t="s">
        <v>288</v>
      </c>
      <c r="AF703" s="50">
        <v>2306009</v>
      </c>
      <c r="AG703" s="51"/>
      <c r="AH703" s="51"/>
    </row>
    <row r="704" spans="1:34" s="69" customFormat="1">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AD704" s="50" t="s">
        <v>45</v>
      </c>
      <c r="AE704" s="50" t="s">
        <v>1920</v>
      </c>
      <c r="AF704" s="50">
        <v>2306108</v>
      </c>
      <c r="AG704" s="51"/>
      <c r="AH704" s="51"/>
    </row>
    <row r="705" spans="1:34" s="69" customFormat="1">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AD705" s="50" t="s">
        <v>45</v>
      </c>
      <c r="AE705" s="50" t="s">
        <v>1937</v>
      </c>
      <c r="AF705" s="50">
        <v>2306207</v>
      </c>
      <c r="AG705" s="51"/>
      <c r="AH705" s="51"/>
    </row>
    <row r="706" spans="1:34" s="69" customFormat="1">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AD706" s="50" t="s">
        <v>45</v>
      </c>
      <c r="AE706" s="50" t="s">
        <v>1953</v>
      </c>
      <c r="AF706" s="50">
        <v>2306256</v>
      </c>
      <c r="AG706" s="51"/>
      <c r="AH706" s="51"/>
    </row>
    <row r="707" spans="1:34" s="69" customFormat="1">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AD707" s="50" t="s">
        <v>45</v>
      </c>
      <c r="AE707" s="50" t="s">
        <v>5560</v>
      </c>
      <c r="AF707" s="50">
        <v>2306306</v>
      </c>
      <c r="AG707" s="51"/>
      <c r="AH707" s="51"/>
    </row>
    <row r="708" spans="1:34" s="69" customFormat="1">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AD708" s="50" t="s">
        <v>45</v>
      </c>
      <c r="AE708" s="50" t="s">
        <v>1988</v>
      </c>
      <c r="AF708" s="50">
        <v>2306405</v>
      </c>
      <c r="AG708" s="51"/>
      <c r="AH708" s="51"/>
    </row>
    <row r="709" spans="1:34" s="69" customFormat="1">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AD709" s="50" t="s">
        <v>45</v>
      </c>
      <c r="AE709" s="50" t="s">
        <v>2005</v>
      </c>
      <c r="AF709" s="50">
        <v>2306504</v>
      </c>
      <c r="AG709" s="51"/>
      <c r="AH709" s="51"/>
    </row>
    <row r="710" spans="1:34" s="69" customFormat="1">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AD710" s="50" t="s">
        <v>45</v>
      </c>
      <c r="AE710" s="50" t="s">
        <v>2023</v>
      </c>
      <c r="AF710" s="50">
        <v>2306553</v>
      </c>
      <c r="AG710" s="51"/>
      <c r="AH710" s="51"/>
    </row>
    <row r="711" spans="1:34" s="69" customFormat="1">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AD711" s="50" t="s">
        <v>45</v>
      </c>
      <c r="AE711" s="50" t="s">
        <v>2041</v>
      </c>
      <c r="AF711" s="50">
        <v>2306603</v>
      </c>
      <c r="AG711" s="51"/>
      <c r="AH711" s="51"/>
    </row>
    <row r="712" spans="1:34" s="69" customFormat="1">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AD712" s="50" t="s">
        <v>45</v>
      </c>
      <c r="AE712" s="50" t="s">
        <v>2059</v>
      </c>
      <c r="AF712" s="50">
        <v>2306702</v>
      </c>
      <c r="AG712" s="51"/>
      <c r="AH712" s="51"/>
    </row>
    <row r="713" spans="1:34" s="69" customFormat="1">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AD713" s="50" t="s">
        <v>45</v>
      </c>
      <c r="AE713" s="50" t="s">
        <v>2076</v>
      </c>
      <c r="AF713" s="50">
        <v>2306801</v>
      </c>
      <c r="AG713" s="51"/>
      <c r="AH713" s="51"/>
    </row>
    <row r="714" spans="1:34" s="69" customFormat="1">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AD714" s="50" t="s">
        <v>45</v>
      </c>
      <c r="AE714" s="50" t="s">
        <v>2092</v>
      </c>
      <c r="AF714" s="50">
        <v>2306900</v>
      </c>
      <c r="AG714" s="51"/>
      <c r="AH714" s="51"/>
    </row>
    <row r="715" spans="1:34" s="69" customFormat="1">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AD715" s="50" t="s">
        <v>45</v>
      </c>
      <c r="AE715" s="50" t="s">
        <v>2108</v>
      </c>
      <c r="AF715" s="50">
        <v>2307007</v>
      </c>
      <c r="AG715" s="51"/>
      <c r="AH715" s="51"/>
    </row>
    <row r="716" spans="1:34" s="69" customFormat="1">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AD716" s="50" t="s">
        <v>45</v>
      </c>
      <c r="AE716" s="50" t="s">
        <v>1122</v>
      </c>
      <c r="AF716" s="50">
        <v>2307106</v>
      </c>
      <c r="AG716" s="51"/>
      <c r="AH716" s="51"/>
    </row>
    <row r="717" spans="1:34" s="69" customFormat="1">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AD717" s="50" t="s">
        <v>45</v>
      </c>
      <c r="AE717" s="50" t="s">
        <v>2140</v>
      </c>
      <c r="AF717" s="50">
        <v>2307205</v>
      </c>
      <c r="AG717" s="51"/>
      <c r="AH717" s="51"/>
    </row>
    <row r="718" spans="1:34" s="69" customFormat="1">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AD718" s="50" t="s">
        <v>45</v>
      </c>
      <c r="AE718" s="50" t="s">
        <v>2156</v>
      </c>
      <c r="AF718" s="50">
        <v>2307254</v>
      </c>
      <c r="AG718" s="51"/>
      <c r="AH718" s="51"/>
    </row>
    <row r="719" spans="1:34" s="69" customFormat="1">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AD719" s="50" t="s">
        <v>45</v>
      </c>
      <c r="AE719" s="50" t="s">
        <v>2173</v>
      </c>
      <c r="AF719" s="50">
        <v>2307304</v>
      </c>
      <c r="AG719" s="51"/>
      <c r="AH719" s="51"/>
    </row>
    <row r="720" spans="1:34" s="69" customFormat="1">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AD720" s="50" t="s">
        <v>45</v>
      </c>
      <c r="AE720" s="50" t="s">
        <v>2190</v>
      </c>
      <c r="AF720" s="50">
        <v>2307403</v>
      </c>
      <c r="AG720" s="51"/>
      <c r="AH720" s="51"/>
    </row>
    <row r="721" spans="1:34" s="69" customFormat="1">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AD721" s="50" t="s">
        <v>45</v>
      </c>
      <c r="AE721" s="50" t="s">
        <v>2206</v>
      </c>
      <c r="AF721" s="50">
        <v>2307502</v>
      </c>
      <c r="AG721" s="51"/>
      <c r="AH721" s="51"/>
    </row>
    <row r="722" spans="1:34" s="69" customFormat="1">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AD722" s="50" t="s">
        <v>45</v>
      </c>
      <c r="AE722" s="50" t="s">
        <v>2221</v>
      </c>
      <c r="AF722" s="50">
        <v>2307601</v>
      </c>
      <c r="AG722" s="51"/>
      <c r="AH722" s="51"/>
    </row>
    <row r="723" spans="1:34" s="69" customFormat="1">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AD723" s="50" t="s">
        <v>45</v>
      </c>
      <c r="AE723" s="50" t="s">
        <v>2237</v>
      </c>
      <c r="AF723" s="50">
        <v>2307635</v>
      </c>
      <c r="AG723" s="51"/>
      <c r="AH723" s="51"/>
    </row>
    <row r="724" spans="1:34" s="69" customFormat="1">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AD724" s="50" t="s">
        <v>45</v>
      </c>
      <c r="AE724" s="50" t="s">
        <v>2251</v>
      </c>
      <c r="AF724" s="50">
        <v>2307650</v>
      </c>
      <c r="AG724" s="51"/>
      <c r="AH724" s="51"/>
    </row>
    <row r="725" spans="1:34" s="69" customFormat="1">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AD725" s="50" t="s">
        <v>45</v>
      </c>
      <c r="AE725" s="50" t="s">
        <v>2267</v>
      </c>
      <c r="AF725" s="50">
        <v>2307700</v>
      </c>
      <c r="AG725" s="51"/>
      <c r="AH725" s="51"/>
    </row>
    <row r="726" spans="1:34" s="69" customFormat="1">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AD726" s="50" t="s">
        <v>45</v>
      </c>
      <c r="AE726" s="50" t="s">
        <v>2282</v>
      </c>
      <c r="AF726" s="50">
        <v>2307809</v>
      </c>
      <c r="AG726" s="51"/>
      <c r="AH726" s="51"/>
    </row>
    <row r="727" spans="1:34" s="69" customFormat="1">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AD727" s="50" t="s">
        <v>45</v>
      </c>
      <c r="AE727" s="50" t="s">
        <v>2298</v>
      </c>
      <c r="AF727" s="50">
        <v>2307908</v>
      </c>
      <c r="AG727" s="51"/>
      <c r="AH727" s="51"/>
    </row>
    <row r="728" spans="1:34" s="69" customFormat="1">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AD728" s="50" t="s">
        <v>45</v>
      </c>
      <c r="AE728" s="50" t="s">
        <v>2313</v>
      </c>
      <c r="AF728" s="50">
        <v>2308005</v>
      </c>
      <c r="AG728" s="51"/>
      <c r="AH728" s="51"/>
    </row>
    <row r="729" spans="1:34" s="69" customFormat="1">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AD729" s="50" t="s">
        <v>45</v>
      </c>
      <c r="AE729" s="50" t="s">
        <v>2327</v>
      </c>
      <c r="AF729" s="50">
        <v>2308104</v>
      </c>
      <c r="AG729" s="51"/>
      <c r="AH729" s="51"/>
    </row>
    <row r="730" spans="1:34" s="69" customFormat="1">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AD730" s="50" t="s">
        <v>45</v>
      </c>
      <c r="AE730" s="50" t="s">
        <v>2343</v>
      </c>
      <c r="AF730" s="50">
        <v>2308203</v>
      </c>
      <c r="AG730" s="51"/>
      <c r="AH730" s="51"/>
    </row>
    <row r="731" spans="1:34" s="69" customFormat="1">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AD731" s="50" t="s">
        <v>45</v>
      </c>
      <c r="AE731" s="50" t="s">
        <v>2359</v>
      </c>
      <c r="AF731" s="50">
        <v>2308302</v>
      </c>
      <c r="AG731" s="51"/>
      <c r="AH731" s="51"/>
    </row>
    <row r="732" spans="1:34" s="69" customFormat="1">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AD732" s="50" t="s">
        <v>45</v>
      </c>
      <c r="AE732" s="50" t="s">
        <v>2373</v>
      </c>
      <c r="AF732" s="50">
        <v>2308351</v>
      </c>
      <c r="AG732" s="51"/>
      <c r="AH732" s="51"/>
    </row>
    <row r="733" spans="1:34" s="69" customFormat="1">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AD733" s="50" t="s">
        <v>45</v>
      </c>
      <c r="AE733" s="50" t="s">
        <v>2388</v>
      </c>
      <c r="AF733" s="50">
        <v>2308377</v>
      </c>
      <c r="AG733" s="51"/>
      <c r="AH733" s="51"/>
    </row>
    <row r="734" spans="1:34" s="69" customFormat="1">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AD734" s="50" t="s">
        <v>45</v>
      </c>
      <c r="AE734" s="50" t="s">
        <v>2404</v>
      </c>
      <c r="AF734" s="50">
        <v>2308401</v>
      </c>
      <c r="AG734" s="51"/>
      <c r="AH734" s="51"/>
    </row>
    <row r="735" spans="1:34" s="69" customFormat="1">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AD735" s="50" t="s">
        <v>45</v>
      </c>
      <c r="AE735" s="50" t="s">
        <v>2420</v>
      </c>
      <c r="AF735" s="50">
        <v>2308500</v>
      </c>
      <c r="AG735" s="51"/>
      <c r="AH735" s="51"/>
    </row>
    <row r="736" spans="1:34" s="69" customFormat="1">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AD736" s="50" t="s">
        <v>45</v>
      </c>
      <c r="AE736" s="50" t="s">
        <v>2436</v>
      </c>
      <c r="AF736" s="50">
        <v>2308609</v>
      </c>
      <c r="AG736" s="51"/>
      <c r="AH736" s="51"/>
    </row>
    <row r="737" spans="1:34" s="69" customFormat="1">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AD737" s="50" t="s">
        <v>45</v>
      </c>
      <c r="AE737" s="50" t="s">
        <v>2452</v>
      </c>
      <c r="AF737" s="50">
        <v>2308708</v>
      </c>
      <c r="AG737" s="51"/>
      <c r="AH737" s="51"/>
    </row>
    <row r="738" spans="1:34" s="69" customFormat="1">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AD738" s="50" t="s">
        <v>45</v>
      </c>
      <c r="AE738" s="50" t="s">
        <v>2466</v>
      </c>
      <c r="AF738" s="50">
        <v>2308807</v>
      </c>
      <c r="AG738" s="51"/>
      <c r="AH738" s="51"/>
    </row>
    <row r="739" spans="1:34" s="69" customFormat="1">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AD739" s="50" t="s">
        <v>45</v>
      </c>
      <c r="AE739" s="50" t="s">
        <v>2481</v>
      </c>
      <c r="AF739" s="50">
        <v>2308906</v>
      </c>
      <c r="AG739" s="51"/>
      <c r="AH739" s="51"/>
    </row>
    <row r="740" spans="1:34" s="69" customFormat="1">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AD740" s="50" t="s">
        <v>45</v>
      </c>
      <c r="AE740" s="50" t="s">
        <v>2497</v>
      </c>
      <c r="AF740" s="50">
        <v>2309003</v>
      </c>
      <c r="AG740" s="51"/>
      <c r="AH740" s="51"/>
    </row>
    <row r="741" spans="1:34" s="69" customFormat="1">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AD741" s="50" t="s">
        <v>45</v>
      </c>
      <c r="AE741" s="50" t="s">
        <v>2511</v>
      </c>
      <c r="AF741" s="50">
        <v>2309102</v>
      </c>
      <c r="AG741" s="51"/>
      <c r="AH741" s="51"/>
    </row>
    <row r="742" spans="1:34" s="69" customFormat="1">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AD742" s="50" t="s">
        <v>45</v>
      </c>
      <c r="AE742" s="50" t="s">
        <v>1917</v>
      </c>
      <c r="AF742" s="50">
        <v>2309201</v>
      </c>
      <c r="AG742" s="51"/>
      <c r="AH742" s="51"/>
    </row>
    <row r="743" spans="1:34" s="69" customFormat="1">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AD743" s="50" t="s">
        <v>45</v>
      </c>
      <c r="AE743" s="50" t="s">
        <v>2542</v>
      </c>
      <c r="AF743" s="50">
        <v>2309300</v>
      </c>
      <c r="AG743" s="51"/>
      <c r="AH743" s="51"/>
    </row>
    <row r="744" spans="1:34" s="69" customFormat="1">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AD744" s="50" t="s">
        <v>45</v>
      </c>
      <c r="AE744" s="50" t="s">
        <v>2557</v>
      </c>
      <c r="AF744" s="50">
        <v>2309409</v>
      </c>
      <c r="AG744" s="51"/>
      <c r="AH744" s="51"/>
    </row>
    <row r="745" spans="1:34" s="69" customFormat="1">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AD745" s="50" t="s">
        <v>45</v>
      </c>
      <c r="AE745" s="50" t="s">
        <v>2572</v>
      </c>
      <c r="AF745" s="50">
        <v>2309458</v>
      </c>
      <c r="AG745" s="51"/>
      <c r="AH745" s="51"/>
    </row>
    <row r="746" spans="1:34" s="69" customFormat="1">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AD746" s="50" t="s">
        <v>45</v>
      </c>
      <c r="AE746" s="50" t="s">
        <v>2587</v>
      </c>
      <c r="AF746" s="50">
        <v>2309508</v>
      </c>
      <c r="AG746" s="51"/>
      <c r="AH746" s="51"/>
    </row>
    <row r="747" spans="1:34" s="69" customFormat="1">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AD747" s="50" t="s">
        <v>45</v>
      </c>
      <c r="AE747" s="50" t="s">
        <v>2603</v>
      </c>
      <c r="AF747" s="50">
        <v>2309607</v>
      </c>
      <c r="AG747" s="51"/>
      <c r="AH747" s="51"/>
    </row>
    <row r="748" spans="1:34" s="69" customFormat="1">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AD748" s="50" t="s">
        <v>45</v>
      </c>
      <c r="AE748" s="50" t="s">
        <v>1203</v>
      </c>
      <c r="AF748" s="50">
        <v>2309706</v>
      </c>
      <c r="AG748" s="51"/>
      <c r="AH748" s="51"/>
    </row>
    <row r="749" spans="1:34" s="69" customFormat="1">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AD749" s="50" t="s">
        <v>45</v>
      </c>
      <c r="AE749" s="50" t="s">
        <v>2630</v>
      </c>
      <c r="AF749" s="50">
        <v>2309805</v>
      </c>
      <c r="AG749" s="51"/>
      <c r="AH749" s="51"/>
    </row>
    <row r="750" spans="1:34" s="69" customFormat="1">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AD750" s="50" t="s">
        <v>45</v>
      </c>
      <c r="AE750" s="50" t="s">
        <v>2645</v>
      </c>
      <c r="AF750" s="50">
        <v>2309904</v>
      </c>
      <c r="AG750" s="51"/>
      <c r="AH750" s="51"/>
    </row>
    <row r="751" spans="1:34" s="69" customFormat="1">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AD751" s="50" t="s">
        <v>45</v>
      </c>
      <c r="AE751" s="50" t="s">
        <v>2658</v>
      </c>
      <c r="AF751" s="50">
        <v>2310001</v>
      </c>
      <c r="AG751" s="51"/>
      <c r="AH751" s="51"/>
    </row>
    <row r="752" spans="1:34" s="69" customFormat="1">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AD752" s="50" t="s">
        <v>45</v>
      </c>
      <c r="AE752" s="50" t="s">
        <v>2672</v>
      </c>
      <c r="AF752" s="50">
        <v>2310100</v>
      </c>
      <c r="AG752" s="51"/>
      <c r="AH752" s="51"/>
    </row>
    <row r="753" spans="1:34" s="69" customFormat="1">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AD753" s="50" t="s">
        <v>45</v>
      </c>
      <c r="AE753" s="50" t="s">
        <v>2687</v>
      </c>
      <c r="AF753" s="50">
        <v>2310209</v>
      </c>
      <c r="AG753" s="51"/>
      <c r="AH753" s="51"/>
    </row>
    <row r="754" spans="1:34" s="69" customFormat="1">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AD754" s="50" t="s">
        <v>45</v>
      </c>
      <c r="AE754" s="50" t="s">
        <v>2703</v>
      </c>
      <c r="AF754" s="50">
        <v>2310258</v>
      </c>
      <c r="AG754" s="51"/>
      <c r="AH754" s="51"/>
    </row>
    <row r="755" spans="1:34" s="69" customFormat="1">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AD755" s="50" t="s">
        <v>45</v>
      </c>
      <c r="AE755" s="50" t="s">
        <v>2718</v>
      </c>
      <c r="AF755" s="50">
        <v>2310308</v>
      </c>
      <c r="AG755" s="51"/>
      <c r="AH755" s="51"/>
    </row>
    <row r="756" spans="1:34" s="69" customFormat="1">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AD756" s="50" t="s">
        <v>45</v>
      </c>
      <c r="AE756" s="50" t="s">
        <v>2734</v>
      </c>
      <c r="AF756" s="50">
        <v>2310407</v>
      </c>
      <c r="AG756" s="51"/>
      <c r="AH756" s="51"/>
    </row>
    <row r="757" spans="1:34" s="69" customFormat="1">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AD757" s="50" t="s">
        <v>45</v>
      </c>
      <c r="AE757" s="50" t="s">
        <v>2749</v>
      </c>
      <c r="AF757" s="50">
        <v>2310506</v>
      </c>
      <c r="AG757" s="51"/>
      <c r="AH757" s="51"/>
    </row>
    <row r="758" spans="1:34" s="69" customFormat="1">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AD758" s="50" t="s">
        <v>45</v>
      </c>
      <c r="AE758" s="50" t="s">
        <v>2764</v>
      </c>
      <c r="AF758" s="50">
        <v>2310605</v>
      </c>
      <c r="AG758" s="51"/>
      <c r="AH758" s="51"/>
    </row>
    <row r="759" spans="1:34" s="69" customFormat="1">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AD759" s="50" t="s">
        <v>45</v>
      </c>
      <c r="AE759" s="50" t="s">
        <v>2780</v>
      </c>
      <c r="AF759" s="50">
        <v>2310704</v>
      </c>
      <c r="AG759" s="51"/>
      <c r="AH759" s="51"/>
    </row>
    <row r="760" spans="1:34" s="69" customFormat="1">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AD760" s="50" t="s">
        <v>45</v>
      </c>
      <c r="AE760" s="50" t="s">
        <v>2795</v>
      </c>
      <c r="AF760" s="50">
        <v>2310803</v>
      </c>
      <c r="AG760" s="51"/>
      <c r="AH760" s="51"/>
    </row>
    <row r="761" spans="1:34" s="69" customFormat="1">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AD761" s="50" t="s">
        <v>45</v>
      </c>
      <c r="AE761" s="50" t="s">
        <v>2810</v>
      </c>
      <c r="AF761" s="50">
        <v>2310852</v>
      </c>
      <c r="AG761" s="51"/>
      <c r="AH761" s="51"/>
    </row>
    <row r="762" spans="1:34" s="69" customFormat="1">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AD762" s="50" t="s">
        <v>45</v>
      </c>
      <c r="AE762" s="50" t="s">
        <v>2825</v>
      </c>
      <c r="AF762" s="50">
        <v>2310902</v>
      </c>
      <c r="AG762" s="51"/>
      <c r="AH762" s="51"/>
    </row>
    <row r="763" spans="1:34" s="69" customFormat="1">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AD763" s="50" t="s">
        <v>45</v>
      </c>
      <c r="AE763" s="50" t="s">
        <v>2837</v>
      </c>
      <c r="AF763" s="50">
        <v>2310951</v>
      </c>
      <c r="AG763" s="51"/>
      <c r="AH763" s="51"/>
    </row>
    <row r="764" spans="1:34" s="69" customFormat="1">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AD764" s="50" t="s">
        <v>45</v>
      </c>
      <c r="AE764" s="50" t="s">
        <v>2850</v>
      </c>
      <c r="AF764" s="50">
        <v>2311009</v>
      </c>
      <c r="AG764" s="51"/>
      <c r="AH764" s="51"/>
    </row>
    <row r="765" spans="1:34" s="69" customFormat="1">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AD765" s="50" t="s">
        <v>45</v>
      </c>
      <c r="AE765" s="50" t="s">
        <v>2863</v>
      </c>
      <c r="AF765" s="50">
        <v>2311108</v>
      </c>
      <c r="AG765" s="51"/>
      <c r="AH765" s="51"/>
    </row>
    <row r="766" spans="1:34" s="69" customFormat="1">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AD766" s="50" t="s">
        <v>45</v>
      </c>
      <c r="AE766" s="50" t="s">
        <v>2876</v>
      </c>
      <c r="AF766" s="50">
        <v>2311207</v>
      </c>
      <c r="AG766" s="51"/>
      <c r="AH766" s="51"/>
    </row>
    <row r="767" spans="1:34" s="69" customFormat="1">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AD767" s="50" t="s">
        <v>45</v>
      </c>
      <c r="AE767" s="50" t="s">
        <v>2888</v>
      </c>
      <c r="AF767" s="50">
        <v>2311231</v>
      </c>
      <c r="AG767" s="51"/>
      <c r="AH767" s="51"/>
    </row>
    <row r="768" spans="1:34" s="69" customFormat="1">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AD768" s="50" t="s">
        <v>45</v>
      </c>
      <c r="AE768" s="50" t="s">
        <v>2901</v>
      </c>
      <c r="AF768" s="50">
        <v>2311264</v>
      </c>
      <c r="AG768" s="51"/>
      <c r="AH768" s="51"/>
    </row>
    <row r="769" spans="1:34" s="69" customFormat="1">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AD769" s="50" t="s">
        <v>45</v>
      </c>
      <c r="AE769" s="50" t="s">
        <v>2913</v>
      </c>
      <c r="AF769" s="50">
        <v>2311306</v>
      </c>
      <c r="AG769" s="51"/>
      <c r="AH769" s="51"/>
    </row>
    <row r="770" spans="1:34" s="69" customFormat="1">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AD770" s="50" t="s">
        <v>45</v>
      </c>
      <c r="AE770" s="50" t="s">
        <v>2926</v>
      </c>
      <c r="AF770" s="50">
        <v>2311355</v>
      </c>
      <c r="AG770" s="51"/>
      <c r="AH770" s="51"/>
    </row>
    <row r="771" spans="1:34" s="69" customFormat="1">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AD771" s="50" t="s">
        <v>45</v>
      </c>
      <c r="AE771" s="50" t="s">
        <v>2937</v>
      </c>
      <c r="AF771" s="50">
        <v>2311405</v>
      </c>
      <c r="AG771" s="51"/>
      <c r="AH771" s="51"/>
    </row>
    <row r="772" spans="1:34" s="69" customFormat="1">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AD772" s="50" t="s">
        <v>45</v>
      </c>
      <c r="AE772" s="50" t="s">
        <v>2949</v>
      </c>
      <c r="AF772" s="50">
        <v>2311504</v>
      </c>
      <c r="AG772" s="51"/>
      <c r="AH772" s="51"/>
    </row>
    <row r="773" spans="1:34" s="69" customFormat="1">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AD773" s="50" t="s">
        <v>45</v>
      </c>
      <c r="AE773" s="50" t="s">
        <v>2210</v>
      </c>
      <c r="AF773" s="50">
        <v>2311603</v>
      </c>
      <c r="AG773" s="51"/>
      <c r="AH773" s="51"/>
    </row>
    <row r="774" spans="1:34" s="69" customFormat="1">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AD774" s="50" t="s">
        <v>45</v>
      </c>
      <c r="AE774" s="50" t="s">
        <v>2973</v>
      </c>
      <c r="AF774" s="50">
        <v>2311702</v>
      </c>
      <c r="AG774" s="51"/>
      <c r="AH774" s="51"/>
    </row>
    <row r="775" spans="1:34" s="69" customFormat="1">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AD775" s="50" t="s">
        <v>45</v>
      </c>
      <c r="AE775" s="50" t="s">
        <v>2985</v>
      </c>
      <c r="AF775" s="50">
        <v>2311801</v>
      </c>
      <c r="AG775" s="51"/>
      <c r="AH775" s="51"/>
    </row>
    <row r="776" spans="1:34" s="69" customFormat="1">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AD776" s="50" t="s">
        <v>45</v>
      </c>
      <c r="AE776" s="50" t="s">
        <v>2997</v>
      </c>
      <c r="AF776" s="50">
        <v>2311900</v>
      </c>
      <c r="AG776" s="51"/>
      <c r="AH776" s="51"/>
    </row>
    <row r="777" spans="1:34" s="69" customFormat="1">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AD777" s="50" t="s">
        <v>45</v>
      </c>
      <c r="AE777" s="50" t="s">
        <v>3010</v>
      </c>
      <c r="AF777" s="50">
        <v>2311959</v>
      </c>
      <c r="AG777" s="51"/>
      <c r="AH777" s="51"/>
    </row>
    <row r="778" spans="1:34" s="69" customFormat="1">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AD778" s="50" t="s">
        <v>45</v>
      </c>
      <c r="AE778" s="50" t="s">
        <v>3023</v>
      </c>
      <c r="AF778" s="50">
        <v>2312205</v>
      </c>
      <c r="AG778" s="51"/>
      <c r="AH778" s="51"/>
    </row>
    <row r="779" spans="1:34" s="69" customFormat="1">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AD779" s="50" t="s">
        <v>45</v>
      </c>
      <c r="AE779" s="50" t="s">
        <v>3035</v>
      </c>
      <c r="AF779" s="50">
        <v>2312007</v>
      </c>
      <c r="AG779" s="51"/>
      <c r="AH779" s="51"/>
    </row>
    <row r="780" spans="1:34" s="69" customFormat="1">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AD780" s="50" t="s">
        <v>45</v>
      </c>
      <c r="AE780" s="50" t="s">
        <v>3047</v>
      </c>
      <c r="AF780" s="50">
        <v>2312106</v>
      </c>
      <c r="AG780" s="51"/>
      <c r="AH780" s="51"/>
    </row>
    <row r="781" spans="1:34" s="69" customFormat="1">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AD781" s="50" t="s">
        <v>45</v>
      </c>
      <c r="AE781" s="50" t="s">
        <v>3059</v>
      </c>
      <c r="AF781" s="50">
        <v>2312304</v>
      </c>
      <c r="AG781" s="51"/>
      <c r="AH781" s="51"/>
    </row>
    <row r="782" spans="1:34" s="69" customFormat="1">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AD782" s="50" t="s">
        <v>45</v>
      </c>
      <c r="AE782" s="50" t="s">
        <v>2653</v>
      </c>
      <c r="AF782" s="50">
        <v>2312403</v>
      </c>
      <c r="AG782" s="51"/>
      <c r="AH782" s="51"/>
    </row>
    <row r="783" spans="1:34" s="69" customFormat="1">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AD783" s="50" t="s">
        <v>45</v>
      </c>
      <c r="AE783" s="50" t="s">
        <v>3083</v>
      </c>
      <c r="AF783" s="50">
        <v>2312502</v>
      </c>
      <c r="AG783" s="51"/>
      <c r="AH783" s="51"/>
    </row>
    <row r="784" spans="1:34" s="69" customFormat="1">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AD784" s="50" t="s">
        <v>45</v>
      </c>
      <c r="AE784" s="50" t="s">
        <v>3096</v>
      </c>
      <c r="AF784" s="50">
        <v>2312601</v>
      </c>
      <c r="AG784" s="51"/>
      <c r="AH784" s="51"/>
    </row>
    <row r="785" spans="1:34" s="69" customFormat="1">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AD785" s="50" t="s">
        <v>45</v>
      </c>
      <c r="AE785" s="50" t="s">
        <v>3108</v>
      </c>
      <c r="AF785" s="50">
        <v>2312700</v>
      </c>
      <c r="AG785" s="51"/>
      <c r="AH785" s="51"/>
    </row>
    <row r="786" spans="1:34" s="69" customFormat="1">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AD786" s="50" t="s">
        <v>45</v>
      </c>
      <c r="AE786" s="50" t="s">
        <v>3120</v>
      </c>
      <c r="AF786" s="50">
        <v>2312809</v>
      </c>
      <c r="AG786" s="51"/>
      <c r="AH786" s="51"/>
    </row>
    <row r="787" spans="1:34" s="69" customFormat="1">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AD787" s="50" t="s">
        <v>45</v>
      </c>
      <c r="AE787" s="50" t="s">
        <v>3132</v>
      </c>
      <c r="AF787" s="50">
        <v>2312908</v>
      </c>
      <c r="AG787" s="51"/>
      <c r="AH787" s="51"/>
    </row>
    <row r="788" spans="1:34" s="69" customFormat="1">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AD788" s="50" t="s">
        <v>45</v>
      </c>
      <c r="AE788" s="50" t="s">
        <v>3144</v>
      </c>
      <c r="AF788" s="50">
        <v>2313005</v>
      </c>
      <c r="AG788" s="51"/>
      <c r="AH788" s="51"/>
    </row>
    <row r="789" spans="1:34" s="69" customFormat="1">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AD789" s="50" t="s">
        <v>45</v>
      </c>
      <c r="AE789" s="50" t="s">
        <v>3155</v>
      </c>
      <c r="AF789" s="50">
        <v>2313104</v>
      </c>
      <c r="AG789" s="51"/>
      <c r="AH789" s="51"/>
    </row>
    <row r="790" spans="1:34" s="69" customFormat="1">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AD790" s="50" t="s">
        <v>45</v>
      </c>
      <c r="AE790" s="50" t="s">
        <v>3166</v>
      </c>
      <c r="AF790" s="50">
        <v>2313203</v>
      </c>
      <c r="AG790" s="51"/>
      <c r="AH790" s="51"/>
    </row>
    <row r="791" spans="1:34" s="69" customFormat="1">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AD791" s="50" t="s">
        <v>45</v>
      </c>
      <c r="AE791" s="50" t="s">
        <v>3177</v>
      </c>
      <c r="AF791" s="50">
        <v>2313252</v>
      </c>
      <c r="AG791" s="51"/>
      <c r="AH791" s="51"/>
    </row>
    <row r="792" spans="1:34" s="69" customFormat="1">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AD792" s="50" t="s">
        <v>45</v>
      </c>
      <c r="AE792" s="50" t="s">
        <v>3188</v>
      </c>
      <c r="AF792" s="50">
        <v>2313302</v>
      </c>
      <c r="AG792" s="51"/>
      <c r="AH792" s="51"/>
    </row>
    <row r="793" spans="1:34" s="69" customFormat="1">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AD793" s="50" t="s">
        <v>45</v>
      </c>
      <c r="AE793" s="50" t="s">
        <v>3200</v>
      </c>
      <c r="AF793" s="50">
        <v>2313351</v>
      </c>
      <c r="AG793" s="51"/>
      <c r="AH793" s="51"/>
    </row>
    <row r="794" spans="1:34" s="69" customFormat="1">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AD794" s="50" t="s">
        <v>45</v>
      </c>
      <c r="AE794" s="50" t="s">
        <v>3212</v>
      </c>
      <c r="AF794" s="50">
        <v>2313401</v>
      </c>
      <c r="AG794" s="51"/>
      <c r="AH794" s="51"/>
    </row>
    <row r="795" spans="1:34" s="69" customFormat="1">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AD795" s="50" t="s">
        <v>45</v>
      </c>
      <c r="AE795" s="50" t="s">
        <v>3224</v>
      </c>
      <c r="AF795" s="50">
        <v>2313500</v>
      </c>
      <c r="AG795" s="51"/>
      <c r="AH795" s="51"/>
    </row>
    <row r="796" spans="1:34" s="69" customFormat="1">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AD796" s="50" t="s">
        <v>45</v>
      </c>
      <c r="AE796" s="50" t="s">
        <v>3234</v>
      </c>
      <c r="AF796" s="50">
        <v>2313559</v>
      </c>
      <c r="AG796" s="51"/>
      <c r="AH796" s="51"/>
    </row>
    <row r="797" spans="1:34" s="69" customFormat="1">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AD797" s="50" t="s">
        <v>45</v>
      </c>
      <c r="AE797" s="50" t="s">
        <v>3245</v>
      </c>
      <c r="AF797" s="50">
        <v>2313609</v>
      </c>
      <c r="AG797" s="51"/>
      <c r="AH797" s="51"/>
    </row>
    <row r="798" spans="1:34" s="69" customFormat="1">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AD798" s="50" t="s">
        <v>45</v>
      </c>
      <c r="AE798" s="50" t="s">
        <v>3255</v>
      </c>
      <c r="AF798" s="50">
        <v>2313708</v>
      </c>
      <c r="AG798" s="51"/>
      <c r="AH798" s="51"/>
    </row>
    <row r="799" spans="1:34" s="69" customFormat="1">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AD799" s="50" t="s">
        <v>45</v>
      </c>
      <c r="AE799" s="50" t="s">
        <v>3266</v>
      </c>
      <c r="AF799" s="50">
        <v>2313757</v>
      </c>
      <c r="AG799" s="51"/>
      <c r="AH799" s="51"/>
    </row>
    <row r="800" spans="1:34" s="69" customFormat="1">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AD800" s="50" t="s">
        <v>45</v>
      </c>
      <c r="AE800" s="50" t="s">
        <v>3278</v>
      </c>
      <c r="AF800" s="50">
        <v>2313807</v>
      </c>
      <c r="AG800" s="51"/>
      <c r="AH800" s="51"/>
    </row>
    <row r="801" spans="1:34" s="69" customFormat="1">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AD801" s="50" t="s">
        <v>45</v>
      </c>
      <c r="AE801" s="50" t="s">
        <v>3289</v>
      </c>
      <c r="AF801" s="50">
        <v>2313906</v>
      </c>
      <c r="AG801" s="51"/>
      <c r="AH801" s="51"/>
    </row>
    <row r="802" spans="1:34" s="69" customFormat="1">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AD802" s="50" t="s">
        <v>45</v>
      </c>
      <c r="AE802" s="50" t="s">
        <v>3301</v>
      </c>
      <c r="AF802" s="50">
        <v>2313955</v>
      </c>
      <c r="AG802" s="51"/>
      <c r="AH802" s="51"/>
    </row>
    <row r="803" spans="1:34" s="69" customFormat="1">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AD803" s="50" t="s">
        <v>45</v>
      </c>
      <c r="AE803" s="50" t="s">
        <v>3313</v>
      </c>
      <c r="AF803" s="50">
        <v>2314003</v>
      </c>
      <c r="AG803" s="51"/>
      <c r="AH803" s="51"/>
    </row>
    <row r="804" spans="1:34" s="69" customFormat="1">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AD804" s="50" t="s">
        <v>45</v>
      </c>
      <c r="AE804" s="50" t="s">
        <v>3324</v>
      </c>
      <c r="AF804" s="50">
        <v>2314102</v>
      </c>
      <c r="AG804" s="51"/>
      <c r="AH804" s="51"/>
    </row>
    <row r="805" spans="1:34" s="69" customFormat="1">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AD805" s="50" t="s">
        <v>49</v>
      </c>
      <c r="AE805" s="50" t="s">
        <v>95</v>
      </c>
      <c r="AF805" s="50">
        <v>5300108</v>
      </c>
      <c r="AG805" s="51"/>
      <c r="AH805" s="51"/>
    </row>
    <row r="806" spans="1:34" s="69" customFormat="1">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AD806" s="50" t="s">
        <v>53</v>
      </c>
      <c r="AE806" s="50" t="s">
        <v>96</v>
      </c>
      <c r="AF806" s="50">
        <v>3200102</v>
      </c>
      <c r="AG806" s="51"/>
      <c r="AH806" s="51"/>
    </row>
    <row r="807" spans="1:34" s="69" customFormat="1">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AD807" s="50" t="s">
        <v>53</v>
      </c>
      <c r="AE807" s="50" t="s">
        <v>121</v>
      </c>
      <c r="AF807" s="50">
        <v>3200169</v>
      </c>
      <c r="AG807" s="51"/>
      <c r="AH807" s="51"/>
    </row>
    <row r="808" spans="1:34" s="69" customFormat="1">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AD808" s="50" t="s">
        <v>53</v>
      </c>
      <c r="AE808" s="50" t="s">
        <v>147</v>
      </c>
      <c r="AF808" s="50">
        <v>3200136</v>
      </c>
      <c r="AG808" s="51"/>
      <c r="AH808" s="51"/>
    </row>
    <row r="809" spans="1:34" s="69" customFormat="1">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AD809" s="50" t="s">
        <v>53</v>
      </c>
      <c r="AE809" s="50" t="s">
        <v>172</v>
      </c>
      <c r="AF809" s="50">
        <v>3200201</v>
      </c>
      <c r="AG809" s="51"/>
      <c r="AH809" s="51"/>
    </row>
    <row r="810" spans="1:34" s="69" customFormat="1">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AD810" s="50" t="s">
        <v>53</v>
      </c>
      <c r="AE810" s="50" t="s">
        <v>198</v>
      </c>
      <c r="AF810" s="50">
        <v>3200300</v>
      </c>
      <c r="AG810" s="51"/>
      <c r="AH810" s="51"/>
    </row>
    <row r="811" spans="1:34" s="69" customFormat="1">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AD811" s="50" t="s">
        <v>53</v>
      </c>
      <c r="AE811" s="50" t="s">
        <v>224</v>
      </c>
      <c r="AF811" s="50">
        <v>3200359</v>
      </c>
      <c r="AG811" s="51"/>
      <c r="AH811" s="51"/>
    </row>
    <row r="812" spans="1:34" s="69" customFormat="1">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AD812" s="50" t="s">
        <v>53</v>
      </c>
      <c r="AE812" s="50" t="s">
        <v>248</v>
      </c>
      <c r="AF812" s="50">
        <v>3200409</v>
      </c>
      <c r="AG812" s="51"/>
      <c r="AH812" s="51"/>
    </row>
    <row r="813" spans="1:34" s="69" customFormat="1">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AD813" s="50" t="s">
        <v>53</v>
      </c>
      <c r="AE813" s="50" t="s">
        <v>273</v>
      </c>
      <c r="AF813" s="50">
        <v>3200508</v>
      </c>
      <c r="AG813" s="51"/>
      <c r="AH813" s="51"/>
    </row>
    <row r="814" spans="1:34" s="69" customFormat="1">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AD814" s="50" t="s">
        <v>53</v>
      </c>
      <c r="AE814" s="50" t="s">
        <v>299</v>
      </c>
      <c r="AF814" s="50">
        <v>3200607</v>
      </c>
      <c r="AG814" s="51"/>
      <c r="AH814" s="51"/>
    </row>
    <row r="815" spans="1:34" s="69" customFormat="1">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AD815" s="50" t="s">
        <v>53</v>
      </c>
      <c r="AE815" s="50" t="s">
        <v>325</v>
      </c>
      <c r="AF815" s="50">
        <v>3200706</v>
      </c>
      <c r="AG815" s="51"/>
      <c r="AH815" s="51"/>
    </row>
    <row r="816" spans="1:34" s="69" customFormat="1">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AD816" s="50" t="s">
        <v>53</v>
      </c>
      <c r="AE816" s="50" t="s">
        <v>350</v>
      </c>
      <c r="AF816" s="50">
        <v>3200805</v>
      </c>
      <c r="AG816" s="51"/>
      <c r="AH816" s="51"/>
    </row>
    <row r="817" spans="1:34" s="69" customFormat="1">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AD817" s="50" t="s">
        <v>53</v>
      </c>
      <c r="AE817" s="50" t="s">
        <v>374</v>
      </c>
      <c r="AF817" s="50">
        <v>3200904</v>
      </c>
      <c r="AG817" s="51"/>
      <c r="AH817" s="51"/>
    </row>
    <row r="818" spans="1:34" s="69" customFormat="1">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AD818" s="50" t="s">
        <v>53</v>
      </c>
      <c r="AE818" s="50" t="s">
        <v>399</v>
      </c>
      <c r="AF818" s="50">
        <v>3201001</v>
      </c>
      <c r="AG818" s="51"/>
      <c r="AH818" s="51"/>
    </row>
    <row r="819" spans="1:34" s="69" customFormat="1">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AD819" s="50" t="s">
        <v>53</v>
      </c>
      <c r="AE819" s="50" t="s">
        <v>424</v>
      </c>
      <c r="AF819" s="50">
        <v>3201100</v>
      </c>
      <c r="AG819" s="51"/>
      <c r="AH819" s="51"/>
    </row>
    <row r="820" spans="1:34" s="69" customFormat="1">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AD820" s="50" t="s">
        <v>53</v>
      </c>
      <c r="AE820" s="50" t="s">
        <v>450</v>
      </c>
      <c r="AF820" s="50">
        <v>3201159</v>
      </c>
      <c r="AG820" s="51"/>
      <c r="AH820" s="51"/>
    </row>
    <row r="821" spans="1:34" s="69" customFormat="1">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AD821" s="50" t="s">
        <v>53</v>
      </c>
      <c r="AE821" s="50" t="s">
        <v>475</v>
      </c>
      <c r="AF821" s="50">
        <v>3201209</v>
      </c>
      <c r="AG821" s="51"/>
      <c r="AH821" s="51"/>
    </row>
    <row r="822" spans="1:34" s="69" customFormat="1">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AD822" s="50" t="s">
        <v>53</v>
      </c>
      <c r="AE822" s="50" t="s">
        <v>499</v>
      </c>
      <c r="AF822" s="50">
        <v>3201308</v>
      </c>
      <c r="AG822" s="51"/>
      <c r="AH822" s="51"/>
    </row>
    <row r="823" spans="1:34" s="69" customFormat="1">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AD823" s="50" t="s">
        <v>53</v>
      </c>
      <c r="AE823" s="50" t="s">
        <v>522</v>
      </c>
      <c r="AF823" s="50">
        <v>3201407</v>
      </c>
      <c r="AG823" s="51"/>
      <c r="AH823" s="51"/>
    </row>
    <row r="824" spans="1:34" s="69" customFormat="1">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AD824" s="50" t="s">
        <v>53</v>
      </c>
      <c r="AE824" s="50" t="s">
        <v>546</v>
      </c>
      <c r="AF824" s="50">
        <v>3201506</v>
      </c>
      <c r="AG824" s="51"/>
      <c r="AH824" s="51"/>
    </row>
    <row r="825" spans="1:34" s="69" customFormat="1">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AD825" s="50" t="s">
        <v>53</v>
      </c>
      <c r="AE825" s="50" t="s">
        <v>569</v>
      </c>
      <c r="AF825" s="50">
        <v>3201605</v>
      </c>
      <c r="AG825" s="51"/>
      <c r="AH825" s="51"/>
    </row>
    <row r="826" spans="1:34" s="69" customFormat="1">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AD826" s="50" t="s">
        <v>53</v>
      </c>
      <c r="AE826" s="50" t="s">
        <v>592</v>
      </c>
      <c r="AF826" s="50">
        <v>3201704</v>
      </c>
      <c r="AG826" s="51"/>
      <c r="AH826" s="51"/>
    </row>
    <row r="827" spans="1:34" s="69" customFormat="1">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AD827" s="50" t="s">
        <v>53</v>
      </c>
      <c r="AE827" s="50" t="s">
        <v>615</v>
      </c>
      <c r="AF827" s="50">
        <v>3201803</v>
      </c>
      <c r="AG827" s="51"/>
      <c r="AH827" s="51"/>
    </row>
    <row r="828" spans="1:34" s="69" customFormat="1">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AD828" s="50" t="s">
        <v>53</v>
      </c>
      <c r="AE828" s="50" t="s">
        <v>636</v>
      </c>
      <c r="AF828" s="50">
        <v>3201902</v>
      </c>
      <c r="AG828" s="51"/>
      <c r="AH828" s="51"/>
    </row>
    <row r="829" spans="1:34" s="69" customFormat="1">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AD829" s="50" t="s">
        <v>53</v>
      </c>
      <c r="AE829" s="50" t="s">
        <v>657</v>
      </c>
      <c r="AF829" s="50">
        <v>3202009</v>
      </c>
      <c r="AG829" s="51"/>
      <c r="AH829" s="51"/>
    </row>
    <row r="830" spans="1:34" s="69" customFormat="1">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AD830" s="50" t="s">
        <v>53</v>
      </c>
      <c r="AE830" s="50" t="s">
        <v>678</v>
      </c>
      <c r="AF830" s="50">
        <v>3202108</v>
      </c>
      <c r="AG830" s="51"/>
      <c r="AH830" s="51"/>
    </row>
    <row r="831" spans="1:34" s="69" customFormat="1">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AD831" s="50" t="s">
        <v>53</v>
      </c>
      <c r="AE831" s="50" t="s">
        <v>698</v>
      </c>
      <c r="AF831" s="50">
        <v>3202207</v>
      </c>
      <c r="AG831" s="51"/>
      <c r="AH831" s="51"/>
    </row>
    <row r="832" spans="1:34" s="69" customFormat="1">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AD832" s="50" t="s">
        <v>53</v>
      </c>
      <c r="AE832" s="50" t="s">
        <v>720</v>
      </c>
      <c r="AF832" s="50">
        <v>3202256</v>
      </c>
      <c r="AG832" s="51"/>
      <c r="AH832" s="51"/>
    </row>
    <row r="833" spans="1:34" s="69" customFormat="1">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AD833" s="50" t="s">
        <v>53</v>
      </c>
      <c r="AE833" s="50" t="s">
        <v>742</v>
      </c>
      <c r="AF833" s="50">
        <v>3202306</v>
      </c>
      <c r="AG833" s="51"/>
      <c r="AH833" s="51"/>
    </row>
    <row r="834" spans="1:34" s="69" customFormat="1">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AD834" s="50" t="s">
        <v>53</v>
      </c>
      <c r="AE834" s="50" t="s">
        <v>763</v>
      </c>
      <c r="AF834" s="50">
        <v>3202405</v>
      </c>
      <c r="AG834" s="51"/>
      <c r="AH834" s="51"/>
    </row>
    <row r="835" spans="1:34" s="69" customFormat="1">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AD835" s="50" t="s">
        <v>53</v>
      </c>
      <c r="AE835" s="50" t="s">
        <v>786</v>
      </c>
      <c r="AF835" s="50">
        <v>3202454</v>
      </c>
      <c r="AG835" s="51"/>
      <c r="AH835" s="51"/>
    </row>
    <row r="836" spans="1:34" s="69" customFormat="1">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AD836" s="50" t="s">
        <v>53</v>
      </c>
      <c r="AE836" s="50" t="s">
        <v>807</v>
      </c>
      <c r="AF836" s="50">
        <v>3202504</v>
      </c>
      <c r="AG836" s="51"/>
      <c r="AH836" s="51"/>
    </row>
    <row r="837" spans="1:34" s="69" customFormat="1">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AD837" s="50" t="s">
        <v>53</v>
      </c>
      <c r="AE837" s="50" t="s">
        <v>828</v>
      </c>
      <c r="AF837" s="50">
        <v>3202553</v>
      </c>
      <c r="AG837" s="51"/>
      <c r="AH837" s="51"/>
    </row>
    <row r="838" spans="1:34" s="69" customFormat="1">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AD838" s="50" t="s">
        <v>53</v>
      </c>
      <c r="AE838" s="50" t="s">
        <v>850</v>
      </c>
      <c r="AF838" s="50">
        <v>3202603</v>
      </c>
      <c r="AG838" s="51"/>
      <c r="AH838" s="51"/>
    </row>
    <row r="839" spans="1:34" s="69" customFormat="1">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AD839" s="50" t="s">
        <v>53</v>
      </c>
      <c r="AE839" s="50" t="s">
        <v>872</v>
      </c>
      <c r="AF839" s="50">
        <v>3202652</v>
      </c>
      <c r="AG839" s="51"/>
      <c r="AH839" s="51"/>
    </row>
    <row r="840" spans="1:34" s="69" customFormat="1">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AD840" s="50" t="s">
        <v>53</v>
      </c>
      <c r="AE840" s="50" t="s">
        <v>894</v>
      </c>
      <c r="AF840" s="50">
        <v>3202702</v>
      </c>
      <c r="AG840" s="51"/>
      <c r="AH840" s="51"/>
    </row>
    <row r="841" spans="1:34" s="69" customFormat="1">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AD841" s="50" t="s">
        <v>53</v>
      </c>
      <c r="AE841" s="50" t="s">
        <v>917</v>
      </c>
      <c r="AF841" s="50">
        <v>3202801</v>
      </c>
      <c r="AG841" s="51"/>
      <c r="AH841" s="51"/>
    </row>
    <row r="842" spans="1:34" s="69" customFormat="1">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AD842" s="50" t="s">
        <v>53</v>
      </c>
      <c r="AE842" s="50" t="s">
        <v>940</v>
      </c>
      <c r="AF842" s="50">
        <v>3202900</v>
      </c>
      <c r="AG842" s="51"/>
      <c r="AH842" s="51"/>
    </row>
    <row r="843" spans="1:34" s="69" customFormat="1">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AD843" s="50" t="s">
        <v>53</v>
      </c>
      <c r="AE843" s="50" t="s">
        <v>962</v>
      </c>
      <c r="AF843" s="50">
        <v>3203007</v>
      </c>
      <c r="AG843" s="51"/>
      <c r="AH843" s="51"/>
    </row>
    <row r="844" spans="1:34" s="69" customFormat="1">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AD844" s="50" t="s">
        <v>53</v>
      </c>
      <c r="AE844" s="50" t="s">
        <v>984</v>
      </c>
      <c r="AF844" s="50">
        <v>3203056</v>
      </c>
      <c r="AG844" s="51"/>
      <c r="AH844" s="51"/>
    </row>
    <row r="845" spans="1:34" s="69" customFormat="1">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AD845" s="50" t="s">
        <v>53</v>
      </c>
      <c r="AE845" s="50" t="s">
        <v>1007</v>
      </c>
      <c r="AF845" s="50">
        <v>3203106</v>
      </c>
      <c r="AG845" s="51"/>
      <c r="AH845" s="51"/>
    </row>
    <row r="846" spans="1:34" s="69" customFormat="1">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AD846" s="50" t="s">
        <v>53</v>
      </c>
      <c r="AE846" s="50" t="s">
        <v>1029</v>
      </c>
      <c r="AF846" s="50">
        <v>3203130</v>
      </c>
      <c r="AG846" s="51"/>
      <c r="AH846" s="51"/>
    </row>
    <row r="847" spans="1:34" s="69" customFormat="1">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AD847" s="50" t="s">
        <v>53</v>
      </c>
      <c r="AE847" s="50" t="s">
        <v>1051</v>
      </c>
      <c r="AF847" s="50">
        <v>3203163</v>
      </c>
      <c r="AG847" s="51"/>
      <c r="AH847" s="51"/>
    </row>
    <row r="848" spans="1:34" s="69" customFormat="1">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AD848" s="50" t="s">
        <v>53</v>
      </c>
      <c r="AE848" s="50" t="s">
        <v>1073</v>
      </c>
      <c r="AF848" s="50">
        <v>3203205</v>
      </c>
      <c r="AG848" s="51"/>
      <c r="AH848" s="51"/>
    </row>
    <row r="849" spans="1:34" s="69" customFormat="1">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AD849" s="50" t="s">
        <v>53</v>
      </c>
      <c r="AE849" s="50" t="s">
        <v>1095</v>
      </c>
      <c r="AF849" s="50">
        <v>3203304</v>
      </c>
      <c r="AG849" s="51"/>
      <c r="AH849" s="51"/>
    </row>
    <row r="850" spans="1:34" s="69" customFormat="1">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AD850" s="50" t="s">
        <v>53</v>
      </c>
      <c r="AE850" s="50" t="s">
        <v>1118</v>
      </c>
      <c r="AF850" s="50">
        <v>3203320</v>
      </c>
      <c r="AG850" s="51"/>
      <c r="AH850" s="51"/>
    </row>
    <row r="851" spans="1:34" s="69" customFormat="1">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AD851" s="50" t="s">
        <v>53</v>
      </c>
      <c r="AE851" s="50" t="s">
        <v>1141</v>
      </c>
      <c r="AF851" s="50">
        <v>3203346</v>
      </c>
      <c r="AG851" s="51"/>
      <c r="AH851" s="51"/>
    </row>
    <row r="852" spans="1:34" s="69" customFormat="1">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AD852" s="50" t="s">
        <v>53</v>
      </c>
      <c r="AE852" s="50" t="s">
        <v>1164</v>
      </c>
      <c r="AF852" s="50">
        <v>3203353</v>
      </c>
      <c r="AG852" s="51"/>
      <c r="AH852" s="51"/>
    </row>
    <row r="853" spans="1:34" s="69" customFormat="1">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AD853" s="50" t="s">
        <v>53</v>
      </c>
      <c r="AE853" s="50" t="s">
        <v>1187</v>
      </c>
      <c r="AF853" s="50">
        <v>3203403</v>
      </c>
      <c r="AG853" s="51"/>
      <c r="AH853" s="51"/>
    </row>
    <row r="854" spans="1:34" s="69" customFormat="1">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AD854" s="50" t="s">
        <v>53</v>
      </c>
      <c r="AE854" s="50" t="s">
        <v>1209</v>
      </c>
      <c r="AF854" s="50">
        <v>3203502</v>
      </c>
      <c r="AG854" s="51"/>
      <c r="AH854" s="51"/>
    </row>
    <row r="855" spans="1:34" s="69" customFormat="1">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AD855" s="50" t="s">
        <v>53</v>
      </c>
      <c r="AE855" s="50" t="s">
        <v>1230</v>
      </c>
      <c r="AF855" s="50">
        <v>3203601</v>
      </c>
      <c r="AG855" s="51"/>
      <c r="AH855" s="51"/>
    </row>
    <row r="856" spans="1:34" s="69" customFormat="1">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AD856" s="50" t="s">
        <v>53</v>
      </c>
      <c r="AE856" s="50" t="s">
        <v>1253</v>
      </c>
      <c r="AF856" s="50">
        <v>3203700</v>
      </c>
      <c r="AG856" s="51"/>
      <c r="AH856" s="51"/>
    </row>
    <row r="857" spans="1:34" s="69" customFormat="1">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AD857" s="50" t="s">
        <v>53</v>
      </c>
      <c r="AE857" s="50" t="s">
        <v>1276</v>
      </c>
      <c r="AF857" s="50">
        <v>3203809</v>
      </c>
      <c r="AG857" s="51"/>
      <c r="AH857" s="51"/>
    </row>
    <row r="858" spans="1:34" s="69" customFormat="1">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AD858" s="50" t="s">
        <v>53</v>
      </c>
      <c r="AE858" s="50" t="s">
        <v>1297</v>
      </c>
      <c r="AF858" s="50">
        <v>3203908</v>
      </c>
      <c r="AG858" s="51"/>
      <c r="AH858" s="51"/>
    </row>
    <row r="859" spans="1:34" s="69" customFormat="1">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AD859" s="50" t="s">
        <v>53</v>
      </c>
      <c r="AE859" s="50" t="s">
        <v>1319</v>
      </c>
      <c r="AF859" s="50">
        <v>3204005</v>
      </c>
      <c r="AG859" s="51"/>
      <c r="AH859" s="51"/>
    </row>
    <row r="860" spans="1:34" s="69" customFormat="1">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AD860" s="50" t="s">
        <v>53</v>
      </c>
      <c r="AE860" s="50" t="s">
        <v>1341</v>
      </c>
      <c r="AF860" s="50">
        <v>3204054</v>
      </c>
      <c r="AG860" s="51"/>
      <c r="AH860" s="51"/>
    </row>
    <row r="861" spans="1:34" s="69" customFormat="1">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AD861" s="50" t="s">
        <v>53</v>
      </c>
      <c r="AE861" s="50" t="s">
        <v>1362</v>
      </c>
      <c r="AF861" s="50">
        <v>3204104</v>
      </c>
      <c r="AG861" s="51"/>
      <c r="AH861" s="51"/>
    </row>
    <row r="862" spans="1:34" s="69" customFormat="1">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AD862" s="50" t="s">
        <v>53</v>
      </c>
      <c r="AE862" s="50" t="s">
        <v>1384</v>
      </c>
      <c r="AF862" s="50">
        <v>3204203</v>
      </c>
      <c r="AG862" s="51"/>
      <c r="AH862" s="51"/>
    </row>
    <row r="863" spans="1:34" s="69" customFormat="1">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AD863" s="50" t="s">
        <v>53</v>
      </c>
      <c r="AE863" s="50" t="s">
        <v>1406</v>
      </c>
      <c r="AF863" s="50">
        <v>3204252</v>
      </c>
      <c r="AG863" s="51"/>
      <c r="AH863" s="51"/>
    </row>
    <row r="864" spans="1:34" s="69" customFormat="1">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AD864" s="50" t="s">
        <v>53</v>
      </c>
      <c r="AE864" s="50" t="s">
        <v>1428</v>
      </c>
      <c r="AF864" s="50">
        <v>3204302</v>
      </c>
      <c r="AG864" s="51"/>
      <c r="AH864" s="51"/>
    </row>
    <row r="865" spans="1:34" s="69" customFormat="1">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AD865" s="50" t="s">
        <v>53</v>
      </c>
      <c r="AE865" s="50" t="s">
        <v>1449</v>
      </c>
      <c r="AF865" s="50">
        <v>3204351</v>
      </c>
      <c r="AG865" s="51"/>
      <c r="AH865" s="51"/>
    </row>
    <row r="866" spans="1:34" s="69" customFormat="1">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AD866" s="50" t="s">
        <v>53</v>
      </c>
      <c r="AE866" s="50" t="s">
        <v>1469</v>
      </c>
      <c r="AF866" s="50">
        <v>3204401</v>
      </c>
      <c r="AG866" s="51"/>
      <c r="AH866" s="51"/>
    </row>
    <row r="867" spans="1:34" s="69" customFormat="1">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AD867" s="50" t="s">
        <v>53</v>
      </c>
      <c r="AE867" s="50" t="s">
        <v>1491</v>
      </c>
      <c r="AF867" s="50">
        <v>3204500</v>
      </c>
      <c r="AG867" s="51"/>
      <c r="AH867" s="51"/>
    </row>
    <row r="868" spans="1:34" s="69" customFormat="1">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AD868" s="50" t="s">
        <v>53</v>
      </c>
      <c r="AE868" s="50" t="s">
        <v>1511</v>
      </c>
      <c r="AF868" s="50">
        <v>3204559</v>
      </c>
      <c r="AG868" s="51"/>
      <c r="AH868" s="51"/>
    </row>
    <row r="869" spans="1:34" s="69" customFormat="1">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AD869" s="50" t="s">
        <v>53</v>
      </c>
      <c r="AE869" s="50" t="s">
        <v>1532</v>
      </c>
      <c r="AF869" s="50">
        <v>3204609</v>
      </c>
      <c r="AG869" s="51"/>
      <c r="AH869" s="51"/>
    </row>
    <row r="870" spans="1:34" s="69" customFormat="1">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AD870" s="50" t="s">
        <v>53</v>
      </c>
      <c r="AE870" s="50" t="s">
        <v>1553</v>
      </c>
      <c r="AF870" s="50">
        <v>3204658</v>
      </c>
      <c r="AG870" s="51"/>
      <c r="AH870" s="51"/>
    </row>
    <row r="871" spans="1:34" s="69" customFormat="1">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AD871" s="50" t="s">
        <v>53</v>
      </c>
      <c r="AE871" s="50" t="s">
        <v>1572</v>
      </c>
      <c r="AF871" s="50">
        <v>3204708</v>
      </c>
      <c r="AG871" s="51"/>
      <c r="AH871" s="51"/>
    </row>
    <row r="872" spans="1:34" s="69" customFormat="1">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AD872" s="50" t="s">
        <v>53</v>
      </c>
      <c r="AE872" s="50" t="s">
        <v>1592</v>
      </c>
      <c r="AF872" s="50">
        <v>3204807</v>
      </c>
      <c r="AG872" s="51"/>
      <c r="AH872" s="51"/>
    </row>
    <row r="873" spans="1:34" s="69" customFormat="1">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AD873" s="50" t="s">
        <v>53</v>
      </c>
      <c r="AE873" s="50" t="s">
        <v>1612</v>
      </c>
      <c r="AF873" s="50">
        <v>3204906</v>
      </c>
      <c r="AG873" s="51"/>
      <c r="AH873" s="51"/>
    </row>
    <row r="874" spans="1:34" s="69" customFormat="1">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AD874" s="50" t="s">
        <v>53</v>
      </c>
      <c r="AE874" s="50" t="s">
        <v>1633</v>
      </c>
      <c r="AF874" s="50">
        <v>3204955</v>
      </c>
      <c r="AG874" s="51"/>
      <c r="AH874" s="51"/>
    </row>
    <row r="875" spans="1:34" s="69" customFormat="1">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AD875" s="50" t="s">
        <v>53</v>
      </c>
      <c r="AE875" s="50" t="s">
        <v>1654</v>
      </c>
      <c r="AF875" s="50">
        <v>3205002</v>
      </c>
      <c r="AG875" s="51"/>
      <c r="AH875" s="51"/>
    </row>
    <row r="876" spans="1:34" s="69" customFormat="1">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AD876" s="50" t="s">
        <v>53</v>
      </c>
      <c r="AE876" s="50" t="s">
        <v>1674</v>
      </c>
      <c r="AF876" s="50">
        <v>3205010</v>
      </c>
      <c r="AG876" s="51"/>
      <c r="AH876" s="51"/>
    </row>
    <row r="877" spans="1:34" s="69" customFormat="1">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AD877" s="50" t="s">
        <v>53</v>
      </c>
      <c r="AE877" s="50" t="s">
        <v>1695</v>
      </c>
      <c r="AF877" s="50">
        <v>3205036</v>
      </c>
      <c r="AG877" s="51"/>
      <c r="AH877" s="51"/>
    </row>
    <row r="878" spans="1:34" s="69" customFormat="1">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AD878" s="50" t="s">
        <v>53</v>
      </c>
      <c r="AE878" s="50" t="s">
        <v>1715</v>
      </c>
      <c r="AF878" s="50">
        <v>3205069</v>
      </c>
      <c r="AG878" s="51"/>
      <c r="AH878" s="51"/>
    </row>
    <row r="879" spans="1:34" s="69" customFormat="1">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AD879" s="50" t="s">
        <v>53</v>
      </c>
      <c r="AE879" s="50" t="s">
        <v>1736</v>
      </c>
      <c r="AF879" s="50">
        <v>3205101</v>
      </c>
      <c r="AG879" s="51"/>
      <c r="AH879" s="51"/>
    </row>
    <row r="880" spans="1:34" s="69" customFormat="1">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AD880" s="50" t="s">
        <v>53</v>
      </c>
      <c r="AE880" s="50" t="s">
        <v>1756</v>
      </c>
      <c r="AF880" s="50">
        <v>3205150</v>
      </c>
      <c r="AG880" s="51"/>
      <c r="AH880" s="51"/>
    </row>
    <row r="881" spans="1:34" s="69" customFormat="1">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AD881" s="50" t="s">
        <v>53</v>
      </c>
      <c r="AE881" s="50" t="s">
        <v>1777</v>
      </c>
      <c r="AF881" s="50">
        <v>3205176</v>
      </c>
      <c r="AG881" s="51"/>
      <c r="AH881" s="51"/>
    </row>
    <row r="882" spans="1:34" s="69" customFormat="1">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AD882" s="50" t="s">
        <v>53</v>
      </c>
      <c r="AE882" s="50" t="s">
        <v>1796</v>
      </c>
      <c r="AF882" s="50">
        <v>3205200</v>
      </c>
      <c r="AG882" s="51"/>
      <c r="AH882" s="51"/>
    </row>
    <row r="883" spans="1:34" s="69" customFormat="1">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AD883" s="50" t="s">
        <v>53</v>
      </c>
      <c r="AE883" s="50" t="s">
        <v>1815</v>
      </c>
      <c r="AF883" s="50">
        <v>3205309</v>
      </c>
      <c r="AG883" s="51"/>
      <c r="AH883" s="51"/>
    </row>
    <row r="884" spans="1:34" s="69" customFormat="1">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AD884" s="50" t="s">
        <v>55</v>
      </c>
      <c r="AE884" s="50" t="s">
        <v>97</v>
      </c>
      <c r="AF884" s="50">
        <v>5200050</v>
      </c>
      <c r="AG884" s="51"/>
      <c r="AH884" s="51"/>
    </row>
    <row r="885" spans="1:34" s="69" customFormat="1">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AD885" s="50" t="s">
        <v>55</v>
      </c>
      <c r="AE885" s="50" t="s">
        <v>122</v>
      </c>
      <c r="AF885" s="50">
        <v>5200100</v>
      </c>
      <c r="AG885" s="51"/>
      <c r="AH885" s="51"/>
    </row>
    <row r="886" spans="1:34" s="69" customFormat="1">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AD886" s="50" t="s">
        <v>55</v>
      </c>
      <c r="AE886" s="50" t="s">
        <v>148</v>
      </c>
      <c r="AF886" s="50">
        <v>5200134</v>
      </c>
      <c r="AG886" s="51"/>
      <c r="AH886" s="51"/>
    </row>
    <row r="887" spans="1:34" s="69" customFormat="1">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AD887" s="50" t="s">
        <v>55</v>
      </c>
      <c r="AE887" s="50" t="s">
        <v>173</v>
      </c>
      <c r="AF887" s="50">
        <v>5200159</v>
      </c>
      <c r="AG887" s="51"/>
      <c r="AH887" s="51"/>
    </row>
    <row r="888" spans="1:34" s="69" customFormat="1">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AD888" s="50" t="s">
        <v>55</v>
      </c>
      <c r="AE888" s="50" t="s">
        <v>199</v>
      </c>
      <c r="AF888" s="50">
        <v>5200175</v>
      </c>
      <c r="AG888" s="51"/>
      <c r="AH888" s="51"/>
    </row>
    <row r="889" spans="1:34" s="69" customFormat="1">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AD889" s="50" t="s">
        <v>55</v>
      </c>
      <c r="AE889" s="50" t="s">
        <v>225</v>
      </c>
      <c r="AF889" s="50">
        <v>5200209</v>
      </c>
      <c r="AG889" s="51"/>
      <c r="AH889" s="51"/>
    </row>
    <row r="890" spans="1:34" s="69" customFormat="1">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AD890" s="50" t="s">
        <v>55</v>
      </c>
      <c r="AE890" s="50" t="s">
        <v>249</v>
      </c>
      <c r="AF890" s="50">
        <v>5200258</v>
      </c>
      <c r="AG890" s="51"/>
      <c r="AH890" s="51"/>
    </row>
    <row r="891" spans="1:34" s="69" customFormat="1">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AD891" s="50" t="s">
        <v>55</v>
      </c>
      <c r="AE891" s="50" t="s">
        <v>274</v>
      </c>
      <c r="AF891" s="50">
        <v>5200308</v>
      </c>
      <c r="AG891" s="51"/>
      <c r="AH891" s="51"/>
    </row>
    <row r="892" spans="1:34" s="69" customFormat="1">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AD892" s="50" t="s">
        <v>55</v>
      </c>
      <c r="AE892" s="50" t="s">
        <v>300</v>
      </c>
      <c r="AF892" s="50">
        <v>5200506</v>
      </c>
      <c r="AG892" s="51"/>
      <c r="AH892" s="51"/>
    </row>
    <row r="893" spans="1:34" s="69" customFormat="1">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AD893" s="50" t="s">
        <v>55</v>
      </c>
      <c r="AE893" s="50" t="s">
        <v>326</v>
      </c>
      <c r="AF893" s="50">
        <v>5200555</v>
      </c>
      <c r="AG893" s="51"/>
      <c r="AH893" s="51"/>
    </row>
    <row r="894" spans="1:34" s="69" customFormat="1">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AD894" s="50" t="s">
        <v>55</v>
      </c>
      <c r="AE894" s="50" t="s">
        <v>351</v>
      </c>
      <c r="AF894" s="50">
        <v>5200605</v>
      </c>
      <c r="AG894" s="51"/>
      <c r="AH894" s="51"/>
    </row>
    <row r="895" spans="1:34" s="69" customFormat="1">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AD895" s="50" t="s">
        <v>55</v>
      </c>
      <c r="AE895" s="50" t="s">
        <v>375</v>
      </c>
      <c r="AF895" s="50">
        <v>5200803</v>
      </c>
      <c r="AG895" s="51"/>
      <c r="AH895" s="51"/>
    </row>
    <row r="896" spans="1:34" s="69" customFormat="1">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AD896" s="50" t="s">
        <v>55</v>
      </c>
      <c r="AE896" s="50" t="s">
        <v>400</v>
      </c>
      <c r="AF896" s="50">
        <v>5200829</v>
      </c>
      <c r="AG896" s="51"/>
      <c r="AH896" s="51"/>
    </row>
    <row r="897" spans="1:34" s="69" customFormat="1">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AD897" s="50" t="s">
        <v>55</v>
      </c>
      <c r="AE897" s="50" t="s">
        <v>425</v>
      </c>
      <c r="AF897" s="50">
        <v>5200852</v>
      </c>
      <c r="AG897" s="51"/>
      <c r="AH897" s="51"/>
    </row>
    <row r="898" spans="1:34" s="69" customFormat="1">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AD898" s="50" t="s">
        <v>55</v>
      </c>
      <c r="AE898" s="50" t="s">
        <v>451</v>
      </c>
      <c r="AF898" s="50">
        <v>5200902</v>
      </c>
      <c r="AG898" s="51"/>
      <c r="AH898" s="51"/>
    </row>
    <row r="899" spans="1:34" s="69" customFormat="1">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AD899" s="50" t="s">
        <v>55</v>
      </c>
      <c r="AE899" s="50" t="s">
        <v>476</v>
      </c>
      <c r="AF899" s="50">
        <v>5201108</v>
      </c>
      <c r="AG899" s="51"/>
      <c r="AH899" s="51"/>
    </row>
    <row r="900" spans="1:34" s="69" customFormat="1">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AD900" s="50" t="s">
        <v>55</v>
      </c>
      <c r="AE900" s="50" t="s">
        <v>500</v>
      </c>
      <c r="AF900" s="50">
        <v>5201207</v>
      </c>
      <c r="AG900" s="51"/>
      <c r="AH900" s="51"/>
    </row>
    <row r="901" spans="1:34" s="69" customFormat="1">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AD901" s="50" t="s">
        <v>55</v>
      </c>
      <c r="AE901" s="50" t="s">
        <v>523</v>
      </c>
      <c r="AF901" s="50">
        <v>5201306</v>
      </c>
      <c r="AG901" s="51"/>
      <c r="AH901" s="51"/>
    </row>
    <row r="902" spans="1:34" s="69" customFormat="1">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AD902" s="50" t="s">
        <v>55</v>
      </c>
      <c r="AE902" s="50" t="s">
        <v>547</v>
      </c>
      <c r="AF902" s="50">
        <v>5201405</v>
      </c>
      <c r="AG902" s="51"/>
      <c r="AH902" s="51"/>
    </row>
    <row r="903" spans="1:34" s="69" customFormat="1">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AD903" s="50" t="s">
        <v>55</v>
      </c>
      <c r="AE903" s="50" t="s">
        <v>570</v>
      </c>
      <c r="AF903" s="50">
        <v>5201454</v>
      </c>
      <c r="AG903" s="51"/>
      <c r="AH903" s="51"/>
    </row>
    <row r="904" spans="1:34" s="69" customFormat="1">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AD904" s="50" t="s">
        <v>55</v>
      </c>
      <c r="AE904" s="50" t="s">
        <v>593</v>
      </c>
      <c r="AF904" s="50">
        <v>5201504</v>
      </c>
      <c r="AG904" s="51"/>
      <c r="AH904" s="51"/>
    </row>
    <row r="905" spans="1:34" s="69" customFormat="1">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AD905" s="50" t="s">
        <v>55</v>
      </c>
      <c r="AE905" s="50" t="s">
        <v>616</v>
      </c>
      <c r="AF905" s="50">
        <v>5201603</v>
      </c>
      <c r="AG905" s="51"/>
      <c r="AH905" s="51"/>
    </row>
    <row r="906" spans="1:34" s="69" customFormat="1">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AD906" s="50" t="s">
        <v>55</v>
      </c>
      <c r="AE906" s="50" t="s">
        <v>637</v>
      </c>
      <c r="AF906" s="50">
        <v>5201702</v>
      </c>
      <c r="AG906" s="51"/>
      <c r="AH906" s="51"/>
    </row>
    <row r="907" spans="1:34" s="69" customFormat="1">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AD907" s="50" t="s">
        <v>55</v>
      </c>
      <c r="AE907" s="50" t="s">
        <v>658</v>
      </c>
      <c r="AF907" s="50">
        <v>5201801</v>
      </c>
      <c r="AG907" s="51"/>
      <c r="AH907" s="51"/>
    </row>
    <row r="908" spans="1:34" s="69" customFormat="1">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AD908" s="50" t="s">
        <v>55</v>
      </c>
      <c r="AE908" s="50" t="s">
        <v>679</v>
      </c>
      <c r="AF908" s="50">
        <v>5202155</v>
      </c>
      <c r="AG908" s="51"/>
      <c r="AH908" s="51"/>
    </row>
    <row r="909" spans="1:34" s="69" customFormat="1">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AD909" s="50" t="s">
        <v>55</v>
      </c>
      <c r="AE909" s="50" t="s">
        <v>699</v>
      </c>
      <c r="AF909" s="50">
        <v>5202353</v>
      </c>
      <c r="AG909" s="51"/>
      <c r="AH909" s="51"/>
    </row>
    <row r="910" spans="1:34" s="69" customFormat="1">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AD910" s="50" t="s">
        <v>55</v>
      </c>
      <c r="AE910" s="50" t="s">
        <v>721</v>
      </c>
      <c r="AF910" s="50">
        <v>5202502</v>
      </c>
      <c r="AG910" s="51"/>
      <c r="AH910" s="51"/>
    </row>
    <row r="911" spans="1:34" s="69" customFormat="1">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AD911" s="50" t="s">
        <v>55</v>
      </c>
      <c r="AE911" s="50" t="s">
        <v>743</v>
      </c>
      <c r="AF911" s="50">
        <v>5202601</v>
      </c>
      <c r="AG911" s="51"/>
      <c r="AH911" s="51"/>
    </row>
    <row r="912" spans="1:34" s="69" customFormat="1">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AD912" s="50" t="s">
        <v>55</v>
      </c>
      <c r="AE912" s="50" t="s">
        <v>764</v>
      </c>
      <c r="AF912" s="50">
        <v>5202809</v>
      </c>
      <c r="AG912" s="51"/>
      <c r="AH912" s="51"/>
    </row>
    <row r="913" spans="1:34" s="69" customFormat="1">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AD913" s="50" t="s">
        <v>55</v>
      </c>
      <c r="AE913" s="50" t="s">
        <v>787</v>
      </c>
      <c r="AF913" s="50">
        <v>5203104</v>
      </c>
      <c r="AG913" s="51"/>
      <c r="AH913" s="51"/>
    </row>
    <row r="914" spans="1:34" s="69" customFormat="1">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AD914" s="50" t="s">
        <v>55</v>
      </c>
      <c r="AE914" s="50" t="s">
        <v>808</v>
      </c>
      <c r="AF914" s="50">
        <v>5203203</v>
      </c>
      <c r="AG914" s="51"/>
      <c r="AH914" s="51"/>
    </row>
    <row r="915" spans="1:34" s="69" customFormat="1">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AD915" s="50" t="s">
        <v>55</v>
      </c>
      <c r="AE915" s="50" t="s">
        <v>829</v>
      </c>
      <c r="AF915" s="50">
        <v>5203302</v>
      </c>
      <c r="AG915" s="51"/>
      <c r="AH915" s="51"/>
    </row>
    <row r="916" spans="1:34" s="69" customFormat="1">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AD916" s="50" t="s">
        <v>55</v>
      </c>
      <c r="AE916" s="50" t="s">
        <v>851</v>
      </c>
      <c r="AF916" s="50">
        <v>5203401</v>
      </c>
      <c r="AG916" s="51"/>
      <c r="AH916" s="51"/>
    </row>
    <row r="917" spans="1:34" s="69" customFormat="1">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AD917" s="50" t="s">
        <v>55</v>
      </c>
      <c r="AE917" s="50" t="s">
        <v>873</v>
      </c>
      <c r="AF917" s="50">
        <v>5203500</v>
      </c>
      <c r="AG917" s="51"/>
      <c r="AH917" s="51"/>
    </row>
    <row r="918" spans="1:34" s="69" customFormat="1">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AD918" s="50" t="s">
        <v>55</v>
      </c>
      <c r="AE918" s="50" t="s">
        <v>895</v>
      </c>
      <c r="AF918" s="50">
        <v>5203559</v>
      </c>
      <c r="AG918" s="51"/>
      <c r="AH918" s="51"/>
    </row>
    <row r="919" spans="1:34" s="69" customFormat="1">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AD919" s="50" t="s">
        <v>55</v>
      </c>
      <c r="AE919" s="50" t="s">
        <v>918</v>
      </c>
      <c r="AF919" s="50">
        <v>5203575</v>
      </c>
      <c r="AG919" s="51"/>
      <c r="AH919" s="51"/>
    </row>
    <row r="920" spans="1:34" s="69" customFormat="1">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AD920" s="50" t="s">
        <v>55</v>
      </c>
      <c r="AE920" s="50" t="s">
        <v>941</v>
      </c>
      <c r="AF920" s="50">
        <v>5203609</v>
      </c>
      <c r="AG920" s="51"/>
      <c r="AH920" s="51"/>
    </row>
    <row r="921" spans="1:34" s="69" customFormat="1">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AD921" s="50" t="s">
        <v>55</v>
      </c>
      <c r="AE921" s="50" t="s">
        <v>963</v>
      </c>
      <c r="AF921" s="50">
        <v>5203807</v>
      </c>
      <c r="AG921" s="51"/>
      <c r="AH921" s="51"/>
    </row>
    <row r="922" spans="1:34" s="69" customFormat="1">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AD922" s="50" t="s">
        <v>55</v>
      </c>
      <c r="AE922" s="50" t="s">
        <v>985</v>
      </c>
      <c r="AF922" s="50">
        <v>5203906</v>
      </c>
      <c r="AG922" s="51"/>
      <c r="AH922" s="51"/>
    </row>
    <row r="923" spans="1:34" s="69" customFormat="1">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AD923" s="50" t="s">
        <v>55</v>
      </c>
      <c r="AE923" s="50" t="s">
        <v>1008</v>
      </c>
      <c r="AF923" s="50">
        <v>5203939</v>
      </c>
      <c r="AG923" s="51"/>
      <c r="AH923" s="51"/>
    </row>
    <row r="924" spans="1:34" s="69" customFormat="1">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AD924" s="50" t="s">
        <v>55</v>
      </c>
      <c r="AE924" s="50" t="s">
        <v>1030</v>
      </c>
      <c r="AF924" s="50">
        <v>5203962</v>
      </c>
      <c r="AG924" s="51"/>
      <c r="AH924" s="51"/>
    </row>
    <row r="925" spans="1:34" s="69" customFormat="1">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AD925" s="50" t="s">
        <v>55</v>
      </c>
      <c r="AE925" s="50" t="s">
        <v>1052</v>
      </c>
      <c r="AF925" s="50">
        <v>5204003</v>
      </c>
      <c r="AG925" s="51"/>
      <c r="AH925" s="51"/>
    </row>
    <row r="926" spans="1:34" s="69" customFormat="1">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AD926" s="50" t="s">
        <v>55</v>
      </c>
      <c r="AE926" s="50" t="s">
        <v>1074</v>
      </c>
      <c r="AF926" s="50">
        <v>5204102</v>
      </c>
      <c r="AG926" s="51"/>
      <c r="AH926" s="51"/>
    </row>
    <row r="927" spans="1:34" s="69" customFormat="1">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AD927" s="50" t="s">
        <v>55</v>
      </c>
      <c r="AE927" s="50" t="s">
        <v>1096</v>
      </c>
      <c r="AF927" s="50">
        <v>5204201</v>
      </c>
      <c r="AG927" s="51"/>
      <c r="AH927" s="51"/>
    </row>
    <row r="928" spans="1:34" s="69" customFormat="1">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AD928" s="50" t="s">
        <v>55</v>
      </c>
      <c r="AE928" s="50" t="s">
        <v>1119</v>
      </c>
      <c r="AF928" s="50">
        <v>5204250</v>
      </c>
      <c r="AG928" s="51"/>
      <c r="AH928" s="51"/>
    </row>
    <row r="929" spans="1:34" s="69" customFormat="1">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AD929" s="50" t="s">
        <v>55</v>
      </c>
      <c r="AE929" s="50" t="s">
        <v>1142</v>
      </c>
      <c r="AF929" s="50">
        <v>5204300</v>
      </c>
      <c r="AG929" s="51"/>
      <c r="AH929" s="51"/>
    </row>
    <row r="930" spans="1:34" s="69" customFormat="1">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AD930" s="50" t="s">
        <v>55</v>
      </c>
      <c r="AE930" s="50" t="s">
        <v>1165</v>
      </c>
      <c r="AF930" s="50">
        <v>5204409</v>
      </c>
      <c r="AG930" s="51"/>
      <c r="AH930" s="51"/>
    </row>
    <row r="931" spans="1:34" s="69" customFormat="1">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AD931" s="50" t="s">
        <v>55</v>
      </c>
      <c r="AE931" s="50" t="s">
        <v>1188</v>
      </c>
      <c r="AF931" s="50">
        <v>5204508</v>
      </c>
      <c r="AG931" s="51"/>
      <c r="AH931" s="51"/>
    </row>
    <row r="932" spans="1:34" s="69" customFormat="1">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AD932" s="50" t="s">
        <v>55</v>
      </c>
      <c r="AE932" s="50" t="s">
        <v>1210</v>
      </c>
      <c r="AF932" s="50">
        <v>5204557</v>
      </c>
      <c r="AG932" s="51"/>
      <c r="AH932" s="51"/>
    </row>
    <row r="933" spans="1:34" s="69" customFormat="1">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AD933" s="50" t="s">
        <v>55</v>
      </c>
      <c r="AE933" s="50" t="s">
        <v>1231</v>
      </c>
      <c r="AF933" s="50">
        <v>5204607</v>
      </c>
      <c r="AG933" s="51"/>
      <c r="AH933" s="51"/>
    </row>
    <row r="934" spans="1:34" s="69" customFormat="1">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AD934" s="50" t="s">
        <v>55</v>
      </c>
      <c r="AE934" s="50" t="s">
        <v>1254</v>
      </c>
      <c r="AF934" s="50">
        <v>5204656</v>
      </c>
      <c r="AG934" s="51"/>
      <c r="AH934" s="51"/>
    </row>
    <row r="935" spans="1:34" s="69" customFormat="1">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AD935" s="50" t="s">
        <v>55</v>
      </c>
      <c r="AE935" s="50" t="s">
        <v>1277</v>
      </c>
      <c r="AF935" s="50">
        <v>5204706</v>
      </c>
      <c r="AG935" s="51"/>
      <c r="AH935" s="51"/>
    </row>
    <row r="936" spans="1:34" s="69" customFormat="1">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AD936" s="50" t="s">
        <v>55</v>
      </c>
      <c r="AE936" s="50" t="s">
        <v>1298</v>
      </c>
      <c r="AF936" s="50">
        <v>5204805</v>
      </c>
      <c r="AG936" s="51"/>
      <c r="AH936" s="51"/>
    </row>
    <row r="937" spans="1:34" s="69" customFormat="1">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AD937" s="50" t="s">
        <v>55</v>
      </c>
      <c r="AE937" s="50" t="s">
        <v>1320</v>
      </c>
      <c r="AF937" s="50">
        <v>5204854</v>
      </c>
      <c r="AG937" s="51"/>
      <c r="AH937" s="51"/>
    </row>
    <row r="938" spans="1:34" s="69" customFormat="1">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AD938" s="50" t="s">
        <v>55</v>
      </c>
      <c r="AE938" s="50" t="s">
        <v>1342</v>
      </c>
      <c r="AF938" s="50">
        <v>5204904</v>
      </c>
      <c r="AG938" s="51"/>
      <c r="AH938" s="51"/>
    </row>
    <row r="939" spans="1:34" s="69" customFormat="1">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AD939" s="50" t="s">
        <v>55</v>
      </c>
      <c r="AE939" s="50" t="s">
        <v>1363</v>
      </c>
      <c r="AF939" s="50">
        <v>5204953</v>
      </c>
      <c r="AG939" s="51"/>
      <c r="AH939" s="51"/>
    </row>
    <row r="940" spans="1:34" s="69" customFormat="1">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AD940" s="50" t="s">
        <v>55</v>
      </c>
      <c r="AE940" s="50" t="s">
        <v>1385</v>
      </c>
      <c r="AF940" s="50">
        <v>5205000</v>
      </c>
      <c r="AG940" s="51"/>
      <c r="AH940" s="51"/>
    </row>
    <row r="941" spans="1:34" s="69" customFormat="1">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AD941" s="50" t="s">
        <v>55</v>
      </c>
      <c r="AE941" s="50" t="s">
        <v>1407</v>
      </c>
      <c r="AF941" s="50">
        <v>5205059</v>
      </c>
      <c r="AG941" s="51"/>
      <c r="AH941" s="51"/>
    </row>
    <row r="942" spans="1:34" s="69" customFormat="1">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AD942" s="50" t="s">
        <v>55</v>
      </c>
      <c r="AE942" s="50" t="s">
        <v>1429</v>
      </c>
      <c r="AF942" s="50">
        <v>5205109</v>
      </c>
      <c r="AG942" s="51"/>
      <c r="AH942" s="51"/>
    </row>
    <row r="943" spans="1:34" s="69" customFormat="1">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AD943" s="50" t="s">
        <v>55</v>
      </c>
      <c r="AE943" s="50" t="s">
        <v>1450</v>
      </c>
      <c r="AF943" s="50">
        <v>5205208</v>
      </c>
      <c r="AG943" s="51"/>
      <c r="AH943" s="51"/>
    </row>
    <row r="944" spans="1:34" s="69" customFormat="1">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AD944" s="50" t="s">
        <v>55</v>
      </c>
      <c r="AE944" s="50" t="s">
        <v>1470</v>
      </c>
      <c r="AF944" s="50">
        <v>5205307</v>
      </c>
      <c r="AG944" s="51"/>
      <c r="AH944" s="51"/>
    </row>
    <row r="945" spans="1:34" s="69" customFormat="1">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AD945" s="50" t="s">
        <v>55</v>
      </c>
      <c r="AE945" s="50" t="s">
        <v>1492</v>
      </c>
      <c r="AF945" s="50">
        <v>5205406</v>
      </c>
      <c r="AG945" s="51"/>
      <c r="AH945" s="51"/>
    </row>
    <row r="946" spans="1:34" s="69" customFormat="1">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AD946" s="50" t="s">
        <v>55</v>
      </c>
      <c r="AE946" s="50" t="s">
        <v>1512</v>
      </c>
      <c r="AF946" s="50">
        <v>5205455</v>
      </c>
      <c r="AG946" s="51"/>
      <c r="AH946" s="51"/>
    </row>
    <row r="947" spans="1:34" s="69" customFormat="1">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AD947" s="50" t="s">
        <v>55</v>
      </c>
      <c r="AE947" s="50" t="s">
        <v>1533</v>
      </c>
      <c r="AF947" s="50">
        <v>5205471</v>
      </c>
      <c r="AG947" s="51"/>
      <c r="AH947" s="51"/>
    </row>
    <row r="948" spans="1:34" s="69" customFormat="1">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AD948" s="50" t="s">
        <v>55</v>
      </c>
      <c r="AE948" s="50" t="s">
        <v>1554</v>
      </c>
      <c r="AF948" s="50">
        <v>5205497</v>
      </c>
      <c r="AG948" s="51"/>
      <c r="AH948" s="51"/>
    </row>
    <row r="949" spans="1:34" s="69" customFormat="1">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AD949" s="50" t="s">
        <v>55</v>
      </c>
      <c r="AE949" s="50" t="s">
        <v>1573</v>
      </c>
      <c r="AF949" s="50">
        <v>5205513</v>
      </c>
      <c r="AG949" s="51"/>
      <c r="AH949" s="51"/>
    </row>
    <row r="950" spans="1:34" s="69" customFormat="1">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AD950" s="50" t="s">
        <v>55</v>
      </c>
      <c r="AE950" s="50" t="s">
        <v>1593</v>
      </c>
      <c r="AF950" s="50">
        <v>5205521</v>
      </c>
      <c r="AG950" s="51"/>
      <c r="AH950" s="51"/>
    </row>
    <row r="951" spans="1:34" s="69" customFormat="1">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AD951" s="50" t="s">
        <v>55</v>
      </c>
      <c r="AE951" s="50" t="s">
        <v>1613</v>
      </c>
      <c r="AF951" s="50">
        <v>5205703</v>
      </c>
      <c r="AG951" s="51"/>
      <c r="AH951" s="51"/>
    </row>
    <row r="952" spans="1:34" s="69" customFormat="1">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AD952" s="50" t="s">
        <v>55</v>
      </c>
      <c r="AE952" s="50" t="s">
        <v>1634</v>
      </c>
      <c r="AF952" s="50">
        <v>5205802</v>
      </c>
      <c r="AG952" s="51"/>
      <c r="AH952" s="51"/>
    </row>
    <row r="953" spans="1:34" s="69" customFormat="1">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AD953" s="50" t="s">
        <v>55</v>
      </c>
      <c r="AE953" s="50" t="s">
        <v>1655</v>
      </c>
      <c r="AF953" s="50">
        <v>5205901</v>
      </c>
      <c r="AG953" s="51"/>
      <c r="AH953" s="51"/>
    </row>
    <row r="954" spans="1:34" s="69" customFormat="1">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AD954" s="50" t="s">
        <v>55</v>
      </c>
      <c r="AE954" s="50" t="s">
        <v>1675</v>
      </c>
      <c r="AF954" s="50">
        <v>5206206</v>
      </c>
      <c r="AG954" s="51"/>
      <c r="AH954" s="51"/>
    </row>
    <row r="955" spans="1:34" s="69" customFormat="1">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AD955" s="50" t="s">
        <v>55</v>
      </c>
      <c r="AE955" s="50" t="s">
        <v>1696</v>
      </c>
      <c r="AF955" s="50">
        <v>5206305</v>
      </c>
      <c r="AG955" s="51"/>
      <c r="AH955" s="51"/>
    </row>
    <row r="956" spans="1:34" s="69" customFormat="1">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AD956" s="50" t="s">
        <v>55</v>
      </c>
      <c r="AE956" s="50" t="s">
        <v>1716</v>
      </c>
      <c r="AF956" s="50">
        <v>5206404</v>
      </c>
      <c r="AG956" s="51"/>
      <c r="AH956" s="51"/>
    </row>
    <row r="957" spans="1:34" s="69" customFormat="1">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AD957" s="50" t="s">
        <v>55</v>
      </c>
      <c r="AE957" s="50" t="s">
        <v>1737</v>
      </c>
      <c r="AF957" s="50">
        <v>5206503</v>
      </c>
      <c r="AG957" s="51"/>
      <c r="AH957" s="51"/>
    </row>
    <row r="958" spans="1:34" s="69" customFormat="1">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AD958" s="50" t="s">
        <v>55</v>
      </c>
      <c r="AE958" s="50" t="s">
        <v>1757</v>
      </c>
      <c r="AF958" s="50">
        <v>5206602</v>
      </c>
      <c r="AG958" s="51"/>
      <c r="AH958" s="51"/>
    </row>
    <row r="959" spans="1:34" s="69" customFormat="1">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AD959" s="50" t="s">
        <v>55</v>
      </c>
      <c r="AE959" s="50" t="s">
        <v>1778</v>
      </c>
      <c r="AF959" s="50">
        <v>5206701</v>
      </c>
      <c r="AG959" s="51"/>
      <c r="AH959" s="51"/>
    </row>
    <row r="960" spans="1:34" s="69" customFormat="1">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AD960" s="50" t="s">
        <v>55</v>
      </c>
      <c r="AE960" s="50" t="s">
        <v>1797</v>
      </c>
      <c r="AF960" s="50">
        <v>5206800</v>
      </c>
      <c r="AG960" s="51"/>
      <c r="AH960" s="51"/>
    </row>
    <row r="961" spans="1:34" s="69" customFormat="1">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AD961" s="50" t="s">
        <v>55</v>
      </c>
      <c r="AE961" s="50" t="s">
        <v>1555</v>
      </c>
      <c r="AF961" s="50">
        <v>5206909</v>
      </c>
      <c r="AG961" s="51"/>
      <c r="AH961" s="51"/>
    </row>
    <row r="962" spans="1:34" s="69" customFormat="1">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AD962" s="50" t="s">
        <v>55</v>
      </c>
      <c r="AE962" s="50" t="s">
        <v>1834</v>
      </c>
      <c r="AF962" s="50">
        <v>5207105</v>
      </c>
      <c r="AG962" s="51"/>
      <c r="AH962" s="51"/>
    </row>
    <row r="963" spans="1:34" s="69" customFormat="1">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AD963" s="50" t="s">
        <v>55</v>
      </c>
      <c r="AE963" s="50" t="s">
        <v>1852</v>
      </c>
      <c r="AF963" s="50">
        <v>5208301</v>
      </c>
      <c r="AG963" s="51"/>
      <c r="AH963" s="51"/>
    </row>
    <row r="964" spans="1:34" s="69" customFormat="1">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AD964" s="50" t="s">
        <v>55</v>
      </c>
      <c r="AE964" s="50" t="s">
        <v>1870</v>
      </c>
      <c r="AF964" s="50">
        <v>5207253</v>
      </c>
      <c r="AG964" s="51"/>
      <c r="AH964" s="51"/>
    </row>
    <row r="965" spans="1:34" s="69" customFormat="1">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AD965" s="50" t="s">
        <v>55</v>
      </c>
      <c r="AE965" s="50" t="s">
        <v>1886</v>
      </c>
      <c r="AF965" s="50">
        <v>5207352</v>
      </c>
      <c r="AG965" s="51"/>
      <c r="AH965" s="51"/>
    </row>
    <row r="966" spans="1:34" s="69" customFormat="1">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AD966" s="50" t="s">
        <v>55</v>
      </c>
      <c r="AE966" s="50" t="s">
        <v>1903</v>
      </c>
      <c r="AF966" s="50">
        <v>5207402</v>
      </c>
      <c r="AG966" s="51"/>
      <c r="AH966" s="51"/>
    </row>
    <row r="967" spans="1:34" s="69" customFormat="1">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AD967" s="50" t="s">
        <v>55</v>
      </c>
      <c r="AE967" s="50" t="s">
        <v>1921</v>
      </c>
      <c r="AF967" s="50">
        <v>5207501</v>
      </c>
      <c r="AG967" s="51"/>
      <c r="AH967" s="51"/>
    </row>
    <row r="968" spans="1:34" s="69" customFormat="1">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AD968" s="50" t="s">
        <v>55</v>
      </c>
      <c r="AE968" s="50" t="s">
        <v>1938</v>
      </c>
      <c r="AF968" s="50">
        <v>5207535</v>
      </c>
      <c r="AG968" s="51"/>
      <c r="AH968" s="51"/>
    </row>
    <row r="969" spans="1:34" s="69" customFormat="1">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AD969" s="50" t="s">
        <v>55</v>
      </c>
      <c r="AE969" s="50" t="s">
        <v>1954</v>
      </c>
      <c r="AF969" s="50">
        <v>5207600</v>
      </c>
      <c r="AG969" s="51"/>
      <c r="AH969" s="51"/>
    </row>
    <row r="970" spans="1:34" s="69" customFormat="1">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AD970" s="50" t="s">
        <v>55</v>
      </c>
      <c r="AE970" s="50" t="s">
        <v>1971</v>
      </c>
      <c r="AF970" s="50">
        <v>5207808</v>
      </c>
      <c r="AG970" s="51"/>
      <c r="AH970" s="51"/>
    </row>
    <row r="971" spans="1:34" s="69" customFormat="1">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AD971" s="50" t="s">
        <v>55</v>
      </c>
      <c r="AE971" s="50" t="s">
        <v>1989</v>
      </c>
      <c r="AF971" s="50">
        <v>5207907</v>
      </c>
      <c r="AG971" s="51"/>
      <c r="AH971" s="51"/>
    </row>
    <row r="972" spans="1:34" s="69" customFormat="1">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AD972" s="50" t="s">
        <v>55</v>
      </c>
      <c r="AE972" s="50" t="s">
        <v>2006</v>
      </c>
      <c r="AF972" s="50">
        <v>5208004</v>
      </c>
      <c r="AG972" s="51"/>
      <c r="AH972" s="51"/>
    </row>
    <row r="973" spans="1:34" s="69" customFormat="1">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AD973" s="50" t="s">
        <v>55</v>
      </c>
      <c r="AE973" s="50" t="s">
        <v>2024</v>
      </c>
      <c r="AF973" s="50">
        <v>5208103</v>
      </c>
      <c r="AG973" s="51"/>
      <c r="AH973" s="51"/>
    </row>
    <row r="974" spans="1:34" s="69" customFormat="1">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AD974" s="50" t="s">
        <v>55</v>
      </c>
      <c r="AE974" s="50" t="s">
        <v>2042</v>
      </c>
      <c r="AF974" s="50">
        <v>5208152</v>
      </c>
      <c r="AG974" s="51"/>
      <c r="AH974" s="51"/>
    </row>
    <row r="975" spans="1:34" s="69" customFormat="1">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AD975" s="50" t="s">
        <v>55</v>
      </c>
      <c r="AE975" s="50" t="s">
        <v>2060</v>
      </c>
      <c r="AF975" s="50">
        <v>5208400</v>
      </c>
      <c r="AG975" s="51"/>
      <c r="AH975" s="51"/>
    </row>
    <row r="976" spans="1:34" s="69" customFormat="1">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AD976" s="50" t="s">
        <v>55</v>
      </c>
      <c r="AE976" s="50" t="s">
        <v>2077</v>
      </c>
      <c r="AF976" s="50">
        <v>5208509</v>
      </c>
      <c r="AG976" s="51"/>
      <c r="AH976" s="51"/>
    </row>
    <row r="977" spans="1:34" s="69" customFormat="1">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AD977" s="50" t="s">
        <v>55</v>
      </c>
      <c r="AE977" s="50" t="s">
        <v>2093</v>
      </c>
      <c r="AF977" s="50">
        <v>5208608</v>
      </c>
      <c r="AG977" s="51"/>
      <c r="AH977" s="51"/>
    </row>
    <row r="978" spans="1:34" s="69" customFormat="1">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AD978" s="50" t="s">
        <v>55</v>
      </c>
      <c r="AE978" s="50" t="s">
        <v>2109</v>
      </c>
      <c r="AF978" s="50">
        <v>5208707</v>
      </c>
      <c r="AG978" s="51"/>
      <c r="AH978" s="51"/>
    </row>
    <row r="979" spans="1:34" s="69" customFormat="1">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AD979" s="50" t="s">
        <v>55</v>
      </c>
      <c r="AE979" s="50" t="s">
        <v>2124</v>
      </c>
      <c r="AF979" s="50">
        <v>5208806</v>
      </c>
      <c r="AG979" s="51"/>
      <c r="AH979" s="51"/>
    </row>
    <row r="980" spans="1:34" s="69" customFormat="1">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AD980" s="50" t="s">
        <v>55</v>
      </c>
      <c r="AE980" s="50" t="s">
        <v>2141</v>
      </c>
      <c r="AF980" s="50">
        <v>5208905</v>
      </c>
      <c r="AG980" s="51"/>
      <c r="AH980" s="51"/>
    </row>
    <row r="981" spans="1:34" s="69" customFormat="1">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AD981" s="50" t="s">
        <v>55</v>
      </c>
      <c r="AE981" s="50" t="s">
        <v>2157</v>
      </c>
      <c r="AF981" s="50">
        <v>5209101</v>
      </c>
      <c r="AG981" s="51"/>
      <c r="AH981" s="51"/>
    </row>
    <row r="982" spans="1:34" s="69" customFormat="1">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AD982" s="50" t="s">
        <v>55</v>
      </c>
      <c r="AE982" s="50" t="s">
        <v>2174</v>
      </c>
      <c r="AF982" s="50">
        <v>5209150</v>
      </c>
      <c r="AG982" s="51"/>
      <c r="AH982" s="51"/>
    </row>
    <row r="983" spans="1:34" s="69" customFormat="1">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AD983" s="50" t="s">
        <v>55</v>
      </c>
      <c r="AE983" s="50" t="s">
        <v>2191</v>
      </c>
      <c r="AF983" s="50">
        <v>5209200</v>
      </c>
      <c r="AG983" s="51"/>
      <c r="AH983" s="51"/>
    </row>
    <row r="984" spans="1:34" s="69" customFormat="1">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AD984" s="50" t="s">
        <v>55</v>
      </c>
      <c r="AE984" s="50" t="s">
        <v>2207</v>
      </c>
      <c r="AF984" s="50">
        <v>5209291</v>
      </c>
      <c r="AG984" s="51"/>
      <c r="AH984" s="51"/>
    </row>
    <row r="985" spans="1:34" s="69" customFormat="1">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AD985" s="50" t="s">
        <v>55</v>
      </c>
      <c r="AE985" s="50" t="s">
        <v>2222</v>
      </c>
      <c r="AF985" s="50">
        <v>5209408</v>
      </c>
      <c r="AG985" s="51"/>
      <c r="AH985" s="51"/>
    </row>
    <row r="986" spans="1:34" s="69" customFormat="1">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AD986" s="50" t="s">
        <v>55</v>
      </c>
      <c r="AE986" s="50" t="s">
        <v>2238</v>
      </c>
      <c r="AF986" s="50">
        <v>5209457</v>
      </c>
      <c r="AG986" s="51"/>
      <c r="AH986" s="51"/>
    </row>
    <row r="987" spans="1:34" s="69" customFormat="1">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AD987" s="50" t="s">
        <v>55</v>
      </c>
      <c r="AE987" s="50" t="s">
        <v>2252</v>
      </c>
      <c r="AF987" s="50">
        <v>5209606</v>
      </c>
      <c r="AG987" s="51"/>
      <c r="AH987" s="51"/>
    </row>
    <row r="988" spans="1:34" s="69" customFormat="1">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AD988" s="50" t="s">
        <v>55</v>
      </c>
      <c r="AE988" s="50" t="s">
        <v>1653</v>
      </c>
      <c r="AF988" s="50">
        <v>5209705</v>
      </c>
      <c r="AG988" s="51"/>
      <c r="AH988" s="51"/>
    </row>
    <row r="989" spans="1:34" s="69" customFormat="1">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AD989" s="50" t="s">
        <v>55</v>
      </c>
      <c r="AE989" s="50" t="s">
        <v>2283</v>
      </c>
      <c r="AF989" s="50">
        <v>5209804</v>
      </c>
      <c r="AG989" s="51"/>
      <c r="AH989" s="51"/>
    </row>
    <row r="990" spans="1:34" s="69" customFormat="1">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AD990" s="50" t="s">
        <v>55</v>
      </c>
      <c r="AE990" s="50" t="s">
        <v>2299</v>
      </c>
      <c r="AF990" s="50">
        <v>5209903</v>
      </c>
      <c r="AG990" s="51"/>
      <c r="AH990" s="51"/>
    </row>
    <row r="991" spans="1:34" s="69" customFormat="1">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AD991" s="50" t="s">
        <v>55</v>
      </c>
      <c r="AE991" s="50" t="s">
        <v>2314</v>
      </c>
      <c r="AF991" s="50">
        <v>5209937</v>
      </c>
      <c r="AG991" s="51"/>
      <c r="AH991" s="51"/>
    </row>
    <row r="992" spans="1:34" s="69" customFormat="1">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AD992" s="50" t="s">
        <v>55</v>
      </c>
      <c r="AE992" s="50" t="s">
        <v>2328</v>
      </c>
      <c r="AF992" s="50">
        <v>5209952</v>
      </c>
      <c r="AG992" s="51"/>
      <c r="AH992" s="51"/>
    </row>
    <row r="993" spans="1:34" s="69" customFormat="1">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AD993" s="50" t="s">
        <v>55</v>
      </c>
      <c r="AE993" s="50" t="s">
        <v>2344</v>
      </c>
      <c r="AF993" s="50">
        <v>5210000</v>
      </c>
      <c r="AG993" s="51"/>
      <c r="AH993" s="51"/>
    </row>
    <row r="994" spans="1:34" s="69" customFormat="1">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AD994" s="50" t="s">
        <v>55</v>
      </c>
      <c r="AE994" s="50" t="s">
        <v>2360</v>
      </c>
      <c r="AF994" s="50">
        <v>5210109</v>
      </c>
      <c r="AG994" s="51"/>
      <c r="AH994" s="51"/>
    </row>
    <row r="995" spans="1:34" s="69" customFormat="1">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AD995" s="50" t="s">
        <v>55</v>
      </c>
      <c r="AE995" s="50" t="s">
        <v>2374</v>
      </c>
      <c r="AF995" s="50">
        <v>5210158</v>
      </c>
      <c r="AG995" s="51"/>
      <c r="AH995" s="51"/>
    </row>
    <row r="996" spans="1:34" s="69" customFormat="1">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AD996" s="50" t="s">
        <v>55</v>
      </c>
      <c r="AE996" s="50" t="s">
        <v>2389</v>
      </c>
      <c r="AF996" s="50">
        <v>5210208</v>
      </c>
      <c r="AG996" s="51"/>
      <c r="AH996" s="51"/>
    </row>
    <row r="997" spans="1:34" s="69" customFormat="1">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AD997" s="50" t="s">
        <v>55</v>
      </c>
      <c r="AE997" s="50" t="s">
        <v>2405</v>
      </c>
      <c r="AF997" s="50">
        <v>5210307</v>
      </c>
      <c r="AG997" s="51"/>
      <c r="AH997" s="51"/>
    </row>
    <row r="998" spans="1:34" s="69" customFormat="1">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AD998" s="50" t="s">
        <v>55</v>
      </c>
      <c r="AE998" s="50" t="s">
        <v>2421</v>
      </c>
      <c r="AF998" s="50">
        <v>5210406</v>
      </c>
      <c r="AG998" s="51"/>
      <c r="AH998" s="51"/>
    </row>
    <row r="999" spans="1:34" s="69" customFormat="1">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AD999" s="50" t="s">
        <v>55</v>
      </c>
      <c r="AE999" s="50" t="s">
        <v>2437</v>
      </c>
      <c r="AF999" s="50">
        <v>5210562</v>
      </c>
      <c r="AG999" s="51"/>
      <c r="AH999" s="51"/>
    </row>
    <row r="1000" spans="1:34" s="69" customFormat="1">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AD1000" s="50" t="s">
        <v>55</v>
      </c>
      <c r="AE1000" s="50" t="s">
        <v>2453</v>
      </c>
      <c r="AF1000" s="50">
        <v>5210604</v>
      </c>
      <c r="AG1000" s="51"/>
      <c r="AH1000" s="51"/>
    </row>
    <row r="1001" spans="1:34" s="69" customFormat="1">
      <c r="A1001" s="54"/>
      <c r="B1001" s="54"/>
      <c r="C1001" s="54"/>
      <c r="D1001" s="54"/>
      <c r="E1001" s="54"/>
      <c r="F1001" s="54"/>
      <c r="G1001" s="54"/>
      <c r="H1001" s="54"/>
      <c r="I1001" s="54"/>
      <c r="J1001" s="54"/>
      <c r="K1001" s="54"/>
      <c r="L1001" s="54"/>
      <c r="M1001" s="54"/>
      <c r="N1001" s="54"/>
      <c r="O1001" s="54"/>
      <c r="P1001" s="54"/>
      <c r="Q1001" s="54"/>
      <c r="R1001" s="54"/>
      <c r="S1001" s="54"/>
      <c r="T1001" s="54"/>
      <c r="U1001" s="54"/>
      <c r="V1001" s="54"/>
      <c r="W1001" s="54"/>
      <c r="AD1001" s="50" t="s">
        <v>55</v>
      </c>
      <c r="AE1001" s="50" t="s">
        <v>1309</v>
      </c>
      <c r="AF1001" s="50">
        <v>5210802</v>
      </c>
      <c r="AG1001" s="51"/>
      <c r="AH1001" s="51"/>
    </row>
    <row r="1002" spans="1:34" s="69" customFormat="1">
      <c r="A1002" s="54"/>
      <c r="B1002" s="54"/>
      <c r="C1002" s="54"/>
      <c r="D1002" s="54"/>
      <c r="E1002" s="54"/>
      <c r="F1002" s="54"/>
      <c r="G1002" s="54"/>
      <c r="H1002" s="54"/>
      <c r="I1002" s="54"/>
      <c r="J1002" s="54"/>
      <c r="K1002" s="54"/>
      <c r="L1002" s="54"/>
      <c r="M1002" s="54"/>
      <c r="N1002" s="54"/>
      <c r="O1002" s="54"/>
      <c r="P1002" s="54"/>
      <c r="Q1002" s="54"/>
      <c r="R1002" s="54"/>
      <c r="S1002" s="54"/>
      <c r="T1002" s="54"/>
      <c r="U1002" s="54"/>
      <c r="V1002" s="54"/>
      <c r="W1002" s="54"/>
      <c r="AD1002" s="50" t="s">
        <v>55</v>
      </c>
      <c r="AE1002" s="50" t="s">
        <v>2482</v>
      </c>
      <c r="AF1002" s="50">
        <v>5210901</v>
      </c>
      <c r="AG1002" s="51"/>
      <c r="AH1002" s="51"/>
    </row>
    <row r="1003" spans="1:34" s="69" customFormat="1">
      <c r="A1003" s="54"/>
      <c r="B1003" s="54"/>
      <c r="C1003" s="54"/>
      <c r="D1003" s="54"/>
      <c r="E1003" s="54"/>
      <c r="F1003" s="54"/>
      <c r="G1003" s="54"/>
      <c r="H1003" s="54"/>
      <c r="I1003" s="54"/>
      <c r="J1003" s="54"/>
      <c r="K1003" s="54"/>
      <c r="L1003" s="54"/>
      <c r="M1003" s="54"/>
      <c r="N1003" s="54"/>
      <c r="O1003" s="54"/>
      <c r="P1003" s="54"/>
      <c r="Q1003" s="54"/>
      <c r="R1003" s="54"/>
      <c r="S1003" s="54"/>
      <c r="T1003" s="54"/>
      <c r="U1003" s="54"/>
      <c r="V1003" s="54"/>
      <c r="W1003" s="54"/>
      <c r="AD1003" s="50" t="s">
        <v>55</v>
      </c>
      <c r="AE1003" s="50" t="s">
        <v>2498</v>
      </c>
      <c r="AF1003" s="50">
        <v>5211008</v>
      </c>
      <c r="AG1003" s="51"/>
      <c r="AH1003" s="51"/>
    </row>
    <row r="1004" spans="1:34" s="69" customFormat="1">
      <c r="A1004" s="54"/>
      <c r="B1004" s="54"/>
      <c r="C1004" s="54"/>
      <c r="D1004" s="54"/>
      <c r="E1004" s="54"/>
      <c r="F1004" s="54"/>
      <c r="G1004" s="54"/>
      <c r="H1004" s="54"/>
      <c r="I1004" s="54"/>
      <c r="J1004" s="54"/>
      <c r="K1004" s="54"/>
      <c r="L1004" s="54"/>
      <c r="M1004" s="54"/>
      <c r="N1004" s="54"/>
      <c r="O1004" s="54"/>
      <c r="P1004" s="54"/>
      <c r="Q1004" s="54"/>
      <c r="R1004" s="54"/>
      <c r="S1004" s="54"/>
      <c r="T1004" s="54"/>
      <c r="U1004" s="54"/>
      <c r="V1004" s="54"/>
      <c r="W1004" s="54"/>
      <c r="AD1004" s="50" t="s">
        <v>55</v>
      </c>
      <c r="AE1004" s="50" t="s">
        <v>2512</v>
      </c>
      <c r="AF1004" s="50">
        <v>5211206</v>
      </c>
      <c r="AG1004" s="51"/>
      <c r="AH1004" s="51"/>
    </row>
    <row r="1005" spans="1:34" s="69" customFormat="1">
      <c r="A1005" s="54"/>
      <c r="B1005" s="54"/>
      <c r="C1005" s="54"/>
      <c r="D1005" s="54"/>
      <c r="E1005" s="54"/>
      <c r="F1005" s="54"/>
      <c r="G1005" s="54"/>
      <c r="H1005" s="54"/>
      <c r="I1005" s="54"/>
      <c r="J1005" s="54"/>
      <c r="K1005" s="54"/>
      <c r="L1005" s="54"/>
      <c r="M1005" s="54"/>
      <c r="N1005" s="54"/>
      <c r="O1005" s="54"/>
      <c r="P1005" s="54"/>
      <c r="Q1005" s="54"/>
      <c r="R1005" s="54"/>
      <c r="S1005" s="54"/>
      <c r="T1005" s="54"/>
      <c r="U1005" s="54"/>
      <c r="V1005" s="54"/>
      <c r="W1005" s="54"/>
      <c r="AD1005" s="50" t="s">
        <v>55</v>
      </c>
      <c r="AE1005" s="50" t="s">
        <v>2527</v>
      </c>
      <c r="AF1005" s="50">
        <v>5211305</v>
      </c>
      <c r="AG1005" s="51"/>
      <c r="AH1005" s="51"/>
    </row>
    <row r="1006" spans="1:34" s="69" customFormat="1">
      <c r="A1006" s="54"/>
      <c r="B1006" s="54"/>
      <c r="C1006" s="54"/>
      <c r="D1006" s="54"/>
      <c r="E1006" s="54"/>
      <c r="F1006" s="54"/>
      <c r="G1006" s="54"/>
      <c r="H1006" s="54"/>
      <c r="I1006" s="54"/>
      <c r="J1006" s="54"/>
      <c r="K1006" s="54"/>
      <c r="L1006" s="54"/>
      <c r="M1006" s="54"/>
      <c r="N1006" s="54"/>
      <c r="O1006" s="54"/>
      <c r="P1006" s="54"/>
      <c r="Q1006" s="54"/>
      <c r="R1006" s="54"/>
      <c r="S1006" s="54"/>
      <c r="T1006" s="54"/>
      <c r="U1006" s="54"/>
      <c r="V1006" s="54"/>
      <c r="W1006" s="54"/>
      <c r="AD1006" s="50" t="s">
        <v>55</v>
      </c>
      <c r="AE1006" s="50" t="s">
        <v>2543</v>
      </c>
      <c r="AF1006" s="50">
        <v>5211404</v>
      </c>
      <c r="AG1006" s="51"/>
      <c r="AH1006" s="51"/>
    </row>
    <row r="1007" spans="1:34" s="69" customFormat="1">
      <c r="A1007" s="54"/>
      <c r="B1007" s="54"/>
      <c r="C1007" s="54"/>
      <c r="D1007" s="54"/>
      <c r="E1007" s="54"/>
      <c r="F1007" s="54"/>
      <c r="G1007" s="54"/>
      <c r="H1007" s="54"/>
      <c r="I1007" s="54"/>
      <c r="J1007" s="54"/>
      <c r="K1007" s="54"/>
      <c r="L1007" s="54"/>
      <c r="M1007" s="54"/>
      <c r="N1007" s="54"/>
      <c r="O1007" s="54"/>
      <c r="P1007" s="54"/>
      <c r="Q1007" s="54"/>
      <c r="R1007" s="54"/>
      <c r="S1007" s="54"/>
      <c r="T1007" s="54"/>
      <c r="U1007" s="54"/>
      <c r="V1007" s="54"/>
      <c r="W1007" s="54"/>
      <c r="AD1007" s="50" t="s">
        <v>55</v>
      </c>
      <c r="AE1007" s="50" t="s">
        <v>2558</v>
      </c>
      <c r="AF1007" s="50">
        <v>5211503</v>
      </c>
      <c r="AG1007" s="51"/>
      <c r="AH1007" s="51"/>
    </row>
    <row r="1008" spans="1:34" s="69" customFormat="1">
      <c r="A1008" s="54"/>
      <c r="B1008" s="54"/>
      <c r="C1008" s="54"/>
      <c r="D1008" s="54"/>
      <c r="E1008" s="54"/>
      <c r="F1008" s="54"/>
      <c r="G1008" s="54"/>
      <c r="H1008" s="54"/>
      <c r="I1008" s="54"/>
      <c r="J1008" s="54"/>
      <c r="K1008" s="54"/>
      <c r="L1008" s="54"/>
      <c r="M1008" s="54"/>
      <c r="N1008" s="54"/>
      <c r="O1008" s="54"/>
      <c r="P1008" s="54"/>
      <c r="Q1008" s="54"/>
      <c r="R1008" s="54"/>
      <c r="S1008" s="54"/>
      <c r="T1008" s="54"/>
      <c r="U1008" s="54"/>
      <c r="V1008" s="54"/>
      <c r="W1008" s="54"/>
      <c r="AD1008" s="50" t="s">
        <v>55</v>
      </c>
      <c r="AE1008" s="50" t="s">
        <v>2573</v>
      </c>
      <c r="AF1008" s="50">
        <v>5211602</v>
      </c>
      <c r="AG1008" s="51"/>
      <c r="AH1008" s="51"/>
    </row>
    <row r="1009" spans="1:34" s="69" customFormat="1">
      <c r="A1009" s="54"/>
      <c r="B1009" s="54"/>
      <c r="C1009" s="54"/>
      <c r="D1009" s="54"/>
      <c r="E1009" s="54"/>
      <c r="F1009" s="54"/>
      <c r="G1009" s="54"/>
      <c r="H1009" s="54"/>
      <c r="I1009" s="54"/>
      <c r="J1009" s="54"/>
      <c r="K1009" s="54"/>
      <c r="L1009" s="54"/>
      <c r="M1009" s="54"/>
      <c r="N1009" s="54"/>
      <c r="O1009" s="54"/>
      <c r="P1009" s="54"/>
      <c r="Q1009" s="54"/>
      <c r="R1009" s="54"/>
      <c r="S1009" s="54"/>
      <c r="T1009" s="54"/>
      <c r="U1009" s="54"/>
      <c r="V1009" s="54"/>
      <c r="W1009" s="54"/>
      <c r="AD1009" s="50" t="s">
        <v>55</v>
      </c>
      <c r="AE1009" s="50" t="s">
        <v>2588</v>
      </c>
      <c r="AF1009" s="50">
        <v>5211701</v>
      </c>
      <c r="AG1009" s="51"/>
      <c r="AH1009" s="51"/>
    </row>
    <row r="1010" spans="1:34" s="69" customFormat="1">
      <c r="A1010" s="54"/>
      <c r="B1010" s="54"/>
      <c r="C1010" s="54"/>
      <c r="D1010" s="54"/>
      <c r="E1010" s="54"/>
      <c r="F1010" s="54"/>
      <c r="G1010" s="54"/>
      <c r="H1010" s="54"/>
      <c r="I1010" s="54"/>
      <c r="J1010" s="54"/>
      <c r="K1010" s="54"/>
      <c r="L1010" s="54"/>
      <c r="M1010" s="54"/>
      <c r="N1010" s="54"/>
      <c r="O1010" s="54"/>
      <c r="P1010" s="54"/>
      <c r="Q1010" s="54"/>
      <c r="R1010" s="54"/>
      <c r="S1010" s="54"/>
      <c r="T1010" s="54"/>
      <c r="U1010" s="54"/>
      <c r="V1010" s="54"/>
      <c r="W1010" s="54"/>
      <c r="AD1010" s="50" t="s">
        <v>55</v>
      </c>
      <c r="AE1010" s="50" t="s">
        <v>2604</v>
      </c>
      <c r="AF1010" s="50">
        <v>5211800</v>
      </c>
      <c r="AG1010" s="51"/>
      <c r="AH1010" s="51"/>
    </row>
    <row r="1011" spans="1:34" s="69" customFormat="1">
      <c r="A1011" s="54"/>
      <c r="B1011" s="54"/>
      <c r="C1011" s="54"/>
      <c r="D1011" s="54"/>
      <c r="E1011" s="54"/>
      <c r="F1011" s="54"/>
      <c r="G1011" s="54"/>
      <c r="H1011" s="54"/>
      <c r="I1011" s="54"/>
      <c r="J1011" s="54"/>
      <c r="K1011" s="54"/>
      <c r="L1011" s="54"/>
      <c r="M1011" s="54"/>
      <c r="N1011" s="54"/>
      <c r="O1011" s="54"/>
      <c r="P1011" s="54"/>
      <c r="Q1011" s="54"/>
      <c r="R1011" s="54"/>
      <c r="S1011" s="54"/>
      <c r="T1011" s="54"/>
      <c r="U1011" s="54"/>
      <c r="V1011" s="54"/>
      <c r="W1011" s="54"/>
      <c r="AD1011" s="50" t="s">
        <v>55</v>
      </c>
      <c r="AE1011" s="50" t="s">
        <v>2618</v>
      </c>
      <c r="AF1011" s="50">
        <v>5211909</v>
      </c>
      <c r="AG1011" s="51"/>
      <c r="AH1011" s="51"/>
    </row>
    <row r="1012" spans="1:34" s="69" customFormat="1">
      <c r="A1012" s="54"/>
      <c r="B1012" s="54"/>
      <c r="C1012" s="54"/>
      <c r="D1012" s="54"/>
      <c r="E1012" s="54"/>
      <c r="F1012" s="54"/>
      <c r="G1012" s="54"/>
      <c r="H1012" s="54"/>
      <c r="I1012" s="54"/>
      <c r="J1012" s="54"/>
      <c r="K1012" s="54"/>
      <c r="L1012" s="54"/>
      <c r="M1012" s="54"/>
      <c r="N1012" s="54"/>
      <c r="O1012" s="54"/>
      <c r="P1012" s="54"/>
      <c r="Q1012" s="54"/>
      <c r="R1012" s="54"/>
      <c r="S1012" s="54"/>
      <c r="T1012" s="54"/>
      <c r="U1012" s="54"/>
      <c r="V1012" s="54"/>
      <c r="W1012" s="54"/>
      <c r="AD1012" s="50" t="s">
        <v>55</v>
      </c>
      <c r="AE1012" s="50" t="s">
        <v>2631</v>
      </c>
      <c r="AF1012" s="50">
        <v>5212006</v>
      </c>
      <c r="AG1012" s="51"/>
      <c r="AH1012" s="51"/>
    </row>
    <row r="1013" spans="1:34" s="69" customFormat="1">
      <c r="A1013" s="54"/>
      <c r="B1013" s="54"/>
      <c r="C1013" s="54"/>
      <c r="D1013" s="54"/>
      <c r="E1013" s="54"/>
      <c r="F1013" s="54"/>
      <c r="G1013" s="54"/>
      <c r="H1013" s="54"/>
      <c r="I1013" s="54"/>
      <c r="J1013" s="54"/>
      <c r="K1013" s="54"/>
      <c r="L1013" s="54"/>
      <c r="M1013" s="54"/>
      <c r="N1013" s="54"/>
      <c r="O1013" s="54"/>
      <c r="P1013" s="54"/>
      <c r="Q1013" s="54"/>
      <c r="R1013" s="54"/>
      <c r="S1013" s="54"/>
      <c r="T1013" s="54"/>
      <c r="U1013" s="54"/>
      <c r="V1013" s="54"/>
      <c r="W1013" s="54"/>
      <c r="AD1013" s="50" t="s">
        <v>55</v>
      </c>
      <c r="AE1013" s="50" t="s">
        <v>2646</v>
      </c>
      <c r="AF1013" s="50">
        <v>5212055</v>
      </c>
      <c r="AG1013" s="51"/>
      <c r="AH1013" s="51"/>
    </row>
    <row r="1014" spans="1:34" s="69" customFormat="1">
      <c r="A1014" s="54"/>
      <c r="B1014" s="54"/>
      <c r="C1014" s="54"/>
      <c r="D1014" s="54"/>
      <c r="E1014" s="54"/>
      <c r="F1014" s="54"/>
      <c r="G1014" s="54"/>
      <c r="H1014" s="54"/>
      <c r="I1014" s="54"/>
      <c r="J1014" s="54"/>
      <c r="K1014" s="54"/>
      <c r="L1014" s="54"/>
      <c r="M1014" s="54"/>
      <c r="N1014" s="54"/>
      <c r="O1014" s="54"/>
      <c r="P1014" s="54"/>
      <c r="Q1014" s="54"/>
      <c r="R1014" s="54"/>
      <c r="S1014" s="54"/>
      <c r="T1014" s="54"/>
      <c r="U1014" s="54"/>
      <c r="V1014" s="54"/>
      <c r="W1014" s="54"/>
      <c r="AD1014" s="50" t="s">
        <v>55</v>
      </c>
      <c r="AE1014" s="50" t="s">
        <v>2659</v>
      </c>
      <c r="AF1014" s="50">
        <v>5212105</v>
      </c>
      <c r="AG1014" s="51"/>
      <c r="AH1014" s="51"/>
    </row>
    <row r="1015" spans="1:34" s="69" customFormat="1">
      <c r="A1015" s="54"/>
      <c r="B1015" s="54"/>
      <c r="C1015" s="54"/>
      <c r="D1015" s="54"/>
      <c r="E1015" s="54"/>
      <c r="F1015" s="54"/>
      <c r="G1015" s="54"/>
      <c r="H1015" s="54"/>
      <c r="I1015" s="54"/>
      <c r="J1015" s="54"/>
      <c r="K1015" s="54"/>
      <c r="L1015" s="54"/>
      <c r="M1015" s="54"/>
      <c r="N1015" s="54"/>
      <c r="O1015" s="54"/>
      <c r="P1015" s="54"/>
      <c r="Q1015" s="54"/>
      <c r="R1015" s="54"/>
      <c r="S1015" s="54"/>
      <c r="T1015" s="54"/>
      <c r="U1015" s="54"/>
      <c r="V1015" s="54"/>
      <c r="W1015" s="54"/>
      <c r="AD1015" s="50" t="s">
        <v>55</v>
      </c>
      <c r="AE1015" s="50" t="s">
        <v>2673</v>
      </c>
      <c r="AF1015" s="50">
        <v>5212204</v>
      </c>
      <c r="AG1015" s="51"/>
      <c r="AH1015" s="51"/>
    </row>
    <row r="1016" spans="1:34" s="69" customFormat="1">
      <c r="A1016" s="54"/>
      <c r="B1016" s="54"/>
      <c r="C1016" s="54"/>
      <c r="D1016" s="54"/>
      <c r="E1016" s="54"/>
      <c r="F1016" s="54"/>
      <c r="G1016" s="54"/>
      <c r="H1016" s="54"/>
      <c r="I1016" s="54"/>
      <c r="J1016" s="54"/>
      <c r="K1016" s="54"/>
      <c r="L1016" s="54"/>
      <c r="M1016" s="54"/>
      <c r="N1016" s="54"/>
      <c r="O1016" s="54"/>
      <c r="P1016" s="54"/>
      <c r="Q1016" s="54"/>
      <c r="R1016" s="54"/>
      <c r="S1016" s="54"/>
      <c r="T1016" s="54"/>
      <c r="U1016" s="54"/>
      <c r="V1016" s="54"/>
      <c r="W1016" s="54"/>
      <c r="AD1016" s="50" t="s">
        <v>55</v>
      </c>
      <c r="AE1016" s="50" t="s">
        <v>2688</v>
      </c>
      <c r="AF1016" s="50">
        <v>5212253</v>
      </c>
      <c r="AG1016" s="51"/>
      <c r="AH1016" s="51"/>
    </row>
    <row r="1017" spans="1:34" s="69" customFormat="1">
      <c r="A1017" s="54"/>
      <c r="B1017" s="54"/>
      <c r="C1017" s="54"/>
      <c r="D1017" s="54"/>
      <c r="E1017" s="54"/>
      <c r="F1017" s="54"/>
      <c r="G1017" s="54"/>
      <c r="H1017" s="54"/>
      <c r="I1017" s="54"/>
      <c r="J1017" s="54"/>
      <c r="K1017" s="54"/>
      <c r="L1017" s="54"/>
      <c r="M1017" s="54"/>
      <c r="N1017" s="54"/>
      <c r="O1017" s="54"/>
      <c r="P1017" s="54"/>
      <c r="Q1017" s="54"/>
      <c r="R1017" s="54"/>
      <c r="S1017" s="54"/>
      <c r="T1017" s="54"/>
      <c r="U1017" s="54"/>
      <c r="V1017" s="54"/>
      <c r="W1017" s="54"/>
      <c r="AD1017" s="50" t="s">
        <v>55</v>
      </c>
      <c r="AE1017" s="50" t="s">
        <v>2704</v>
      </c>
      <c r="AF1017" s="50">
        <v>5212303</v>
      </c>
      <c r="AG1017" s="51"/>
      <c r="AH1017" s="51"/>
    </row>
    <row r="1018" spans="1:34" s="69" customFormat="1">
      <c r="A1018" s="54"/>
      <c r="B1018" s="54"/>
      <c r="C1018" s="54"/>
      <c r="D1018" s="54"/>
      <c r="E1018" s="54"/>
      <c r="F1018" s="54"/>
      <c r="G1018" s="54"/>
      <c r="H1018" s="54"/>
      <c r="I1018" s="54"/>
      <c r="J1018" s="54"/>
      <c r="K1018" s="54"/>
      <c r="L1018" s="54"/>
      <c r="M1018" s="54"/>
      <c r="N1018" s="54"/>
      <c r="O1018" s="54"/>
      <c r="P1018" s="54"/>
      <c r="Q1018" s="54"/>
      <c r="R1018" s="54"/>
      <c r="S1018" s="54"/>
      <c r="T1018" s="54"/>
      <c r="U1018" s="54"/>
      <c r="V1018" s="54"/>
      <c r="W1018" s="54"/>
      <c r="AD1018" s="50" t="s">
        <v>55</v>
      </c>
      <c r="AE1018" s="50" t="s">
        <v>2719</v>
      </c>
      <c r="AF1018" s="50">
        <v>5212501</v>
      </c>
      <c r="AG1018" s="51"/>
      <c r="AH1018" s="51"/>
    </row>
    <row r="1019" spans="1:34" s="69" customFormat="1">
      <c r="A1019" s="54"/>
      <c r="B1019" s="54"/>
      <c r="C1019" s="54"/>
      <c r="D1019" s="54"/>
      <c r="E1019" s="54"/>
      <c r="F1019" s="54"/>
      <c r="G1019" s="54"/>
      <c r="H1019" s="54"/>
      <c r="I1019" s="54"/>
      <c r="J1019" s="54"/>
      <c r="K1019" s="54"/>
      <c r="L1019" s="54"/>
      <c r="M1019" s="54"/>
      <c r="N1019" s="54"/>
      <c r="O1019" s="54"/>
      <c r="P1019" s="54"/>
      <c r="Q1019" s="54"/>
      <c r="R1019" s="54"/>
      <c r="S1019" s="54"/>
      <c r="T1019" s="54"/>
      <c r="U1019" s="54"/>
      <c r="V1019" s="54"/>
      <c r="W1019" s="54"/>
      <c r="AD1019" s="50" t="s">
        <v>55</v>
      </c>
      <c r="AE1019" s="50" t="s">
        <v>2735</v>
      </c>
      <c r="AF1019" s="50">
        <v>5212600</v>
      </c>
      <c r="AG1019" s="51"/>
      <c r="AH1019" s="51"/>
    </row>
    <row r="1020" spans="1:34" s="69" customFormat="1">
      <c r="A1020" s="54"/>
      <c r="B1020" s="54"/>
      <c r="C1020" s="54"/>
      <c r="D1020" s="54"/>
      <c r="E1020" s="54"/>
      <c r="F1020" s="54"/>
      <c r="G1020" s="54"/>
      <c r="H1020" s="54"/>
      <c r="I1020" s="54"/>
      <c r="J1020" s="54"/>
      <c r="K1020" s="54"/>
      <c r="L1020" s="54"/>
      <c r="M1020" s="54"/>
      <c r="N1020" s="54"/>
      <c r="O1020" s="54"/>
      <c r="P1020" s="54"/>
      <c r="Q1020" s="54"/>
      <c r="R1020" s="54"/>
      <c r="S1020" s="54"/>
      <c r="T1020" s="54"/>
      <c r="U1020" s="54"/>
      <c r="V1020" s="54"/>
      <c r="W1020" s="54"/>
      <c r="AD1020" s="50" t="s">
        <v>55</v>
      </c>
      <c r="AE1020" s="50" t="s">
        <v>2750</v>
      </c>
      <c r="AF1020" s="50">
        <v>5212709</v>
      </c>
      <c r="AG1020" s="51"/>
      <c r="AH1020" s="51"/>
    </row>
    <row r="1021" spans="1:34" s="69" customFormat="1">
      <c r="A1021" s="54"/>
      <c r="B1021" s="54"/>
      <c r="C1021" s="54"/>
      <c r="D1021" s="54"/>
      <c r="E1021" s="54"/>
      <c r="F1021" s="54"/>
      <c r="G1021" s="54"/>
      <c r="H1021" s="54"/>
      <c r="I1021" s="54"/>
      <c r="J1021" s="54"/>
      <c r="K1021" s="54"/>
      <c r="L1021" s="54"/>
      <c r="M1021" s="54"/>
      <c r="N1021" s="54"/>
      <c r="O1021" s="54"/>
      <c r="P1021" s="54"/>
      <c r="Q1021" s="54"/>
      <c r="R1021" s="54"/>
      <c r="S1021" s="54"/>
      <c r="T1021" s="54"/>
      <c r="U1021" s="54"/>
      <c r="V1021" s="54"/>
      <c r="W1021" s="54"/>
      <c r="AD1021" s="50" t="s">
        <v>55</v>
      </c>
      <c r="AE1021" s="50" t="s">
        <v>2765</v>
      </c>
      <c r="AF1021" s="50">
        <v>5212808</v>
      </c>
      <c r="AG1021" s="51"/>
      <c r="AH1021" s="51"/>
    </row>
    <row r="1022" spans="1:34" s="69" customFormat="1">
      <c r="A1022" s="54"/>
      <c r="B1022" s="54"/>
      <c r="C1022" s="54"/>
      <c r="D1022" s="54"/>
      <c r="E1022" s="54"/>
      <c r="F1022" s="54"/>
      <c r="G1022" s="54"/>
      <c r="H1022" s="54"/>
      <c r="I1022" s="54"/>
      <c r="J1022" s="54"/>
      <c r="K1022" s="54"/>
      <c r="L1022" s="54"/>
      <c r="M1022" s="54"/>
      <c r="N1022" s="54"/>
      <c r="O1022" s="54"/>
      <c r="P1022" s="54"/>
      <c r="Q1022" s="54"/>
      <c r="R1022" s="54"/>
      <c r="S1022" s="54"/>
      <c r="T1022" s="54"/>
      <c r="U1022" s="54"/>
      <c r="V1022" s="54"/>
      <c r="W1022" s="54"/>
      <c r="AD1022" s="50" t="s">
        <v>55</v>
      </c>
      <c r="AE1022" s="50" t="s">
        <v>2781</v>
      </c>
      <c r="AF1022" s="50">
        <v>5212907</v>
      </c>
      <c r="AG1022" s="51"/>
      <c r="AH1022" s="51"/>
    </row>
    <row r="1023" spans="1:34" s="69" customFormat="1">
      <c r="A1023" s="54"/>
      <c r="B1023" s="54"/>
      <c r="C1023" s="54"/>
      <c r="D1023" s="54"/>
      <c r="E1023" s="54"/>
      <c r="F1023" s="54"/>
      <c r="G1023" s="54"/>
      <c r="H1023" s="54"/>
      <c r="I1023" s="54"/>
      <c r="J1023" s="54"/>
      <c r="K1023" s="54"/>
      <c r="L1023" s="54"/>
      <c r="M1023" s="54"/>
      <c r="N1023" s="54"/>
      <c r="O1023" s="54"/>
      <c r="P1023" s="54"/>
      <c r="Q1023" s="54"/>
      <c r="R1023" s="54"/>
      <c r="S1023" s="54"/>
      <c r="T1023" s="54"/>
      <c r="U1023" s="54"/>
      <c r="V1023" s="54"/>
      <c r="W1023" s="54"/>
      <c r="AD1023" s="50" t="s">
        <v>55</v>
      </c>
      <c r="AE1023" s="50" t="s">
        <v>2796</v>
      </c>
      <c r="AF1023" s="50">
        <v>5212956</v>
      </c>
      <c r="AG1023" s="51"/>
      <c r="AH1023" s="51"/>
    </row>
    <row r="1024" spans="1:34" s="69" customFormat="1">
      <c r="A1024" s="54"/>
      <c r="B1024" s="54"/>
      <c r="C1024" s="54"/>
      <c r="D1024" s="54"/>
      <c r="E1024" s="54"/>
      <c r="F1024" s="54"/>
      <c r="G1024" s="54"/>
      <c r="H1024" s="54"/>
      <c r="I1024" s="54"/>
      <c r="J1024" s="54"/>
      <c r="K1024" s="54"/>
      <c r="L1024" s="54"/>
      <c r="M1024" s="54"/>
      <c r="N1024" s="54"/>
      <c r="O1024" s="54"/>
      <c r="P1024" s="54"/>
      <c r="Q1024" s="54"/>
      <c r="R1024" s="54"/>
      <c r="S1024" s="54"/>
      <c r="T1024" s="54"/>
      <c r="U1024" s="54"/>
      <c r="V1024" s="54"/>
      <c r="W1024" s="54"/>
      <c r="AD1024" s="50" t="s">
        <v>55</v>
      </c>
      <c r="AE1024" s="50" t="s">
        <v>2811</v>
      </c>
      <c r="AF1024" s="50">
        <v>5213004</v>
      </c>
      <c r="AG1024" s="51"/>
      <c r="AH1024" s="51"/>
    </row>
    <row r="1025" spans="1:34" s="69" customFormat="1">
      <c r="A1025" s="54"/>
      <c r="B1025" s="54"/>
      <c r="C1025" s="54"/>
      <c r="D1025" s="54"/>
      <c r="E1025" s="54"/>
      <c r="F1025" s="54"/>
      <c r="G1025" s="54"/>
      <c r="H1025" s="54"/>
      <c r="I1025" s="54"/>
      <c r="J1025" s="54"/>
      <c r="K1025" s="54"/>
      <c r="L1025" s="54"/>
      <c r="M1025" s="54"/>
      <c r="N1025" s="54"/>
      <c r="O1025" s="54"/>
      <c r="P1025" s="54"/>
      <c r="Q1025" s="54"/>
      <c r="R1025" s="54"/>
      <c r="S1025" s="54"/>
      <c r="T1025" s="54"/>
      <c r="U1025" s="54"/>
      <c r="V1025" s="54"/>
      <c r="W1025" s="54"/>
      <c r="AD1025" s="50" t="s">
        <v>55</v>
      </c>
      <c r="AE1025" s="50" t="s">
        <v>2826</v>
      </c>
      <c r="AF1025" s="50">
        <v>5213053</v>
      </c>
      <c r="AG1025" s="51"/>
      <c r="AH1025" s="51"/>
    </row>
    <row r="1026" spans="1:34" s="69" customFormat="1">
      <c r="A1026" s="54"/>
      <c r="B1026" s="54"/>
      <c r="C1026" s="54"/>
      <c r="D1026" s="54"/>
      <c r="E1026" s="54"/>
      <c r="F1026" s="54"/>
      <c r="G1026" s="54"/>
      <c r="H1026" s="54"/>
      <c r="I1026" s="54"/>
      <c r="J1026" s="54"/>
      <c r="K1026" s="54"/>
      <c r="L1026" s="54"/>
      <c r="M1026" s="54"/>
      <c r="N1026" s="54"/>
      <c r="O1026" s="54"/>
      <c r="P1026" s="54"/>
      <c r="Q1026" s="54"/>
      <c r="R1026" s="54"/>
      <c r="S1026" s="54"/>
      <c r="T1026" s="54"/>
      <c r="U1026" s="54"/>
      <c r="V1026" s="54"/>
      <c r="W1026" s="54"/>
      <c r="AD1026" s="50" t="s">
        <v>55</v>
      </c>
      <c r="AE1026" s="50" t="s">
        <v>2838</v>
      </c>
      <c r="AF1026" s="50">
        <v>5213087</v>
      </c>
      <c r="AG1026" s="51"/>
      <c r="AH1026" s="51"/>
    </row>
    <row r="1027" spans="1:34" s="69" customFormat="1">
      <c r="A1027" s="54"/>
      <c r="B1027" s="54"/>
      <c r="C1027" s="54"/>
      <c r="D1027" s="54"/>
      <c r="E1027" s="54"/>
      <c r="F1027" s="54"/>
      <c r="G1027" s="54"/>
      <c r="H1027" s="54"/>
      <c r="I1027" s="54"/>
      <c r="J1027" s="54"/>
      <c r="K1027" s="54"/>
      <c r="L1027" s="54"/>
      <c r="M1027" s="54"/>
      <c r="N1027" s="54"/>
      <c r="O1027" s="54"/>
      <c r="P1027" s="54"/>
      <c r="Q1027" s="54"/>
      <c r="R1027" s="54"/>
      <c r="S1027" s="54"/>
      <c r="T1027" s="54"/>
      <c r="U1027" s="54"/>
      <c r="V1027" s="54"/>
      <c r="W1027" s="54"/>
      <c r="AD1027" s="50" t="s">
        <v>55</v>
      </c>
      <c r="AE1027" s="50" t="s">
        <v>2851</v>
      </c>
      <c r="AF1027" s="50">
        <v>5213103</v>
      </c>
      <c r="AG1027" s="51"/>
      <c r="AH1027" s="51"/>
    </row>
    <row r="1028" spans="1:34" s="69" customFormat="1">
      <c r="A1028" s="54"/>
      <c r="B1028" s="54"/>
      <c r="C1028" s="54"/>
      <c r="D1028" s="54"/>
      <c r="E1028" s="54"/>
      <c r="F1028" s="54"/>
      <c r="G1028" s="54"/>
      <c r="H1028" s="54"/>
      <c r="I1028" s="54"/>
      <c r="J1028" s="54"/>
      <c r="K1028" s="54"/>
      <c r="L1028" s="54"/>
      <c r="M1028" s="54"/>
      <c r="N1028" s="54"/>
      <c r="O1028" s="54"/>
      <c r="P1028" s="54"/>
      <c r="Q1028" s="54"/>
      <c r="R1028" s="54"/>
      <c r="S1028" s="54"/>
      <c r="T1028" s="54"/>
      <c r="U1028" s="54"/>
      <c r="V1028" s="54"/>
      <c r="W1028" s="54"/>
      <c r="AD1028" s="50" t="s">
        <v>55</v>
      </c>
      <c r="AE1028" s="50" t="s">
        <v>2864</v>
      </c>
      <c r="AF1028" s="50">
        <v>5213400</v>
      </c>
      <c r="AG1028" s="51"/>
      <c r="AH1028" s="51"/>
    </row>
    <row r="1029" spans="1:34" s="69" customFormat="1">
      <c r="A1029" s="54"/>
      <c r="B1029" s="54"/>
      <c r="C1029" s="54"/>
      <c r="D1029" s="54"/>
      <c r="E1029" s="54"/>
      <c r="F1029" s="54"/>
      <c r="G1029" s="54"/>
      <c r="H1029" s="54"/>
      <c r="I1029" s="54"/>
      <c r="J1029" s="54"/>
      <c r="K1029" s="54"/>
      <c r="L1029" s="54"/>
      <c r="M1029" s="54"/>
      <c r="N1029" s="54"/>
      <c r="O1029" s="54"/>
      <c r="P1029" s="54"/>
      <c r="Q1029" s="54"/>
      <c r="R1029" s="54"/>
      <c r="S1029" s="54"/>
      <c r="T1029" s="54"/>
      <c r="U1029" s="54"/>
      <c r="V1029" s="54"/>
      <c r="W1029" s="54"/>
      <c r="AD1029" s="50" t="s">
        <v>55</v>
      </c>
      <c r="AE1029" s="50" t="s">
        <v>2877</v>
      </c>
      <c r="AF1029" s="50">
        <v>5213509</v>
      </c>
      <c r="AG1029" s="51"/>
      <c r="AH1029" s="51"/>
    </row>
    <row r="1030" spans="1:34" s="69" customFormat="1">
      <c r="A1030" s="54"/>
      <c r="B1030" s="54"/>
      <c r="C1030" s="54"/>
      <c r="D1030" s="54"/>
      <c r="E1030" s="54"/>
      <c r="F1030" s="54"/>
      <c r="G1030" s="54"/>
      <c r="H1030" s="54"/>
      <c r="I1030" s="54"/>
      <c r="J1030" s="54"/>
      <c r="K1030" s="54"/>
      <c r="L1030" s="54"/>
      <c r="M1030" s="54"/>
      <c r="N1030" s="54"/>
      <c r="O1030" s="54"/>
      <c r="P1030" s="54"/>
      <c r="Q1030" s="54"/>
      <c r="R1030" s="54"/>
      <c r="S1030" s="54"/>
      <c r="T1030" s="54"/>
      <c r="U1030" s="54"/>
      <c r="V1030" s="54"/>
      <c r="W1030" s="54"/>
      <c r="AD1030" s="50" t="s">
        <v>55</v>
      </c>
      <c r="AE1030" s="50" t="s">
        <v>2889</v>
      </c>
      <c r="AF1030" s="50">
        <v>5213707</v>
      </c>
      <c r="AG1030" s="51"/>
      <c r="AH1030" s="51"/>
    </row>
    <row r="1031" spans="1:34" s="69" customFormat="1">
      <c r="A1031" s="54"/>
      <c r="B1031" s="54"/>
      <c r="C1031" s="54"/>
      <c r="D1031" s="54"/>
      <c r="E1031" s="54"/>
      <c r="F1031" s="54"/>
      <c r="G1031" s="54"/>
      <c r="H1031" s="54"/>
      <c r="I1031" s="54"/>
      <c r="J1031" s="54"/>
      <c r="K1031" s="54"/>
      <c r="L1031" s="54"/>
      <c r="M1031" s="54"/>
      <c r="N1031" s="54"/>
      <c r="O1031" s="54"/>
      <c r="P1031" s="54"/>
      <c r="Q1031" s="54"/>
      <c r="R1031" s="54"/>
      <c r="S1031" s="54"/>
      <c r="T1031" s="54"/>
      <c r="U1031" s="54"/>
      <c r="V1031" s="54"/>
      <c r="W1031" s="54"/>
      <c r="AD1031" s="50" t="s">
        <v>55</v>
      </c>
      <c r="AE1031" s="50" t="s">
        <v>2902</v>
      </c>
      <c r="AF1031" s="50">
        <v>5213756</v>
      </c>
      <c r="AG1031" s="51"/>
      <c r="AH1031" s="51"/>
    </row>
    <row r="1032" spans="1:34" s="69" customFormat="1">
      <c r="A1032" s="54"/>
      <c r="B1032" s="54"/>
      <c r="C1032" s="54"/>
      <c r="D1032" s="54"/>
      <c r="E1032" s="54"/>
      <c r="F1032" s="54"/>
      <c r="G1032" s="54"/>
      <c r="H1032" s="54"/>
      <c r="I1032" s="54"/>
      <c r="J1032" s="54"/>
      <c r="K1032" s="54"/>
      <c r="L1032" s="54"/>
      <c r="M1032" s="54"/>
      <c r="N1032" s="54"/>
      <c r="O1032" s="54"/>
      <c r="P1032" s="54"/>
      <c r="Q1032" s="54"/>
      <c r="R1032" s="54"/>
      <c r="S1032" s="54"/>
      <c r="T1032" s="54"/>
      <c r="U1032" s="54"/>
      <c r="V1032" s="54"/>
      <c r="W1032" s="54"/>
      <c r="AD1032" s="50" t="s">
        <v>55</v>
      </c>
      <c r="AE1032" s="50" t="s">
        <v>2914</v>
      </c>
      <c r="AF1032" s="50">
        <v>5213772</v>
      </c>
      <c r="AG1032" s="51"/>
      <c r="AH1032" s="51"/>
    </row>
    <row r="1033" spans="1:34" s="69" customFormat="1">
      <c r="A1033" s="54"/>
      <c r="B1033" s="54"/>
      <c r="C1033" s="54"/>
      <c r="D1033" s="54"/>
      <c r="E1033" s="54"/>
      <c r="F1033" s="54"/>
      <c r="G1033" s="54"/>
      <c r="H1033" s="54"/>
      <c r="I1033" s="54"/>
      <c r="J1033" s="54"/>
      <c r="K1033" s="54"/>
      <c r="L1033" s="54"/>
      <c r="M1033" s="54"/>
      <c r="N1033" s="54"/>
      <c r="O1033" s="54"/>
      <c r="P1033" s="54"/>
      <c r="Q1033" s="54"/>
      <c r="R1033" s="54"/>
      <c r="S1033" s="54"/>
      <c r="T1033" s="54"/>
      <c r="U1033" s="54"/>
      <c r="V1033" s="54"/>
      <c r="W1033" s="54"/>
      <c r="AD1033" s="50" t="s">
        <v>55</v>
      </c>
      <c r="AE1033" s="50" t="s">
        <v>2481</v>
      </c>
      <c r="AF1033" s="50">
        <v>5213806</v>
      </c>
      <c r="AG1033" s="51"/>
      <c r="AH1033" s="51"/>
    </row>
    <row r="1034" spans="1:34" s="69" customFormat="1">
      <c r="A1034" s="54"/>
      <c r="B1034" s="54"/>
      <c r="C1034" s="54"/>
      <c r="D1034" s="54"/>
      <c r="E1034" s="54"/>
      <c r="F1034" s="54"/>
      <c r="G1034" s="54"/>
      <c r="H1034" s="54"/>
      <c r="I1034" s="54"/>
      <c r="J1034" s="54"/>
      <c r="K1034" s="54"/>
      <c r="L1034" s="54"/>
      <c r="M1034" s="54"/>
      <c r="N1034" s="54"/>
      <c r="O1034" s="54"/>
      <c r="P1034" s="54"/>
      <c r="Q1034" s="54"/>
      <c r="R1034" s="54"/>
      <c r="S1034" s="54"/>
      <c r="T1034" s="54"/>
      <c r="U1034" s="54"/>
      <c r="V1034" s="54"/>
      <c r="W1034" s="54"/>
      <c r="AD1034" s="50" t="s">
        <v>55</v>
      </c>
      <c r="AE1034" s="50" t="s">
        <v>2938</v>
      </c>
      <c r="AF1034" s="50">
        <v>5213855</v>
      </c>
      <c r="AG1034" s="51"/>
      <c r="AH1034" s="51"/>
    </row>
    <row r="1035" spans="1:34" s="69" customFormat="1">
      <c r="A1035" s="54"/>
      <c r="B1035" s="54"/>
      <c r="C1035" s="54"/>
      <c r="D1035" s="54"/>
      <c r="E1035" s="54"/>
      <c r="F1035" s="54"/>
      <c r="G1035" s="54"/>
      <c r="H1035" s="54"/>
      <c r="I1035" s="54"/>
      <c r="J1035" s="54"/>
      <c r="K1035" s="54"/>
      <c r="L1035" s="54"/>
      <c r="M1035" s="54"/>
      <c r="N1035" s="54"/>
      <c r="O1035" s="54"/>
      <c r="P1035" s="54"/>
      <c r="Q1035" s="54"/>
      <c r="R1035" s="54"/>
      <c r="S1035" s="54"/>
      <c r="T1035" s="54"/>
      <c r="U1035" s="54"/>
      <c r="V1035" s="54"/>
      <c r="W1035" s="54"/>
      <c r="AD1035" s="50" t="s">
        <v>55</v>
      </c>
      <c r="AE1035" s="50" t="s">
        <v>2950</v>
      </c>
      <c r="AF1035" s="50">
        <v>5213905</v>
      </c>
      <c r="AG1035" s="51"/>
      <c r="AH1035" s="51"/>
    </row>
    <row r="1036" spans="1:34" s="69" customFormat="1">
      <c r="A1036" s="54"/>
      <c r="B1036" s="54"/>
      <c r="C1036" s="54"/>
      <c r="D1036" s="54"/>
      <c r="E1036" s="54"/>
      <c r="F1036" s="54"/>
      <c r="G1036" s="54"/>
      <c r="H1036" s="54"/>
      <c r="I1036" s="54"/>
      <c r="J1036" s="54"/>
      <c r="K1036" s="54"/>
      <c r="L1036" s="54"/>
      <c r="M1036" s="54"/>
      <c r="N1036" s="54"/>
      <c r="O1036" s="54"/>
      <c r="P1036" s="54"/>
      <c r="Q1036" s="54"/>
      <c r="R1036" s="54"/>
      <c r="S1036" s="54"/>
      <c r="T1036" s="54"/>
      <c r="U1036" s="54"/>
      <c r="V1036" s="54"/>
      <c r="W1036" s="54"/>
      <c r="AD1036" s="50" t="s">
        <v>55</v>
      </c>
      <c r="AE1036" s="50" t="s">
        <v>2961</v>
      </c>
      <c r="AF1036" s="50">
        <v>5214002</v>
      </c>
      <c r="AG1036" s="51"/>
      <c r="AH1036" s="51"/>
    </row>
    <row r="1037" spans="1:34" s="69" customFormat="1">
      <c r="A1037" s="54"/>
      <c r="B1037" s="54"/>
      <c r="C1037" s="54"/>
      <c r="D1037" s="54"/>
      <c r="E1037" s="54"/>
      <c r="F1037" s="54"/>
      <c r="G1037" s="54"/>
      <c r="H1037" s="54"/>
      <c r="I1037" s="54"/>
      <c r="J1037" s="54"/>
      <c r="K1037" s="54"/>
      <c r="L1037" s="54"/>
      <c r="M1037" s="54"/>
      <c r="N1037" s="54"/>
      <c r="O1037" s="54"/>
      <c r="P1037" s="54"/>
      <c r="Q1037" s="54"/>
      <c r="R1037" s="54"/>
      <c r="S1037" s="54"/>
      <c r="T1037" s="54"/>
      <c r="U1037" s="54"/>
      <c r="V1037" s="54"/>
      <c r="W1037" s="54"/>
      <c r="AD1037" s="50" t="s">
        <v>55</v>
      </c>
      <c r="AE1037" s="50" t="s">
        <v>1280</v>
      </c>
      <c r="AF1037" s="50">
        <v>5214051</v>
      </c>
      <c r="AG1037" s="51"/>
      <c r="AH1037" s="51"/>
    </row>
    <row r="1038" spans="1:34" s="69" customFormat="1">
      <c r="A1038" s="54"/>
      <c r="B1038" s="54"/>
      <c r="C1038" s="54"/>
      <c r="D1038" s="54"/>
      <c r="E1038" s="54"/>
      <c r="F1038" s="54"/>
      <c r="G1038" s="54"/>
      <c r="H1038" s="54"/>
      <c r="I1038" s="54"/>
      <c r="J1038" s="54"/>
      <c r="K1038" s="54"/>
      <c r="L1038" s="54"/>
      <c r="M1038" s="54"/>
      <c r="N1038" s="54"/>
      <c r="O1038" s="54"/>
      <c r="P1038" s="54"/>
      <c r="Q1038" s="54"/>
      <c r="R1038" s="54"/>
      <c r="S1038" s="54"/>
      <c r="T1038" s="54"/>
      <c r="U1038" s="54"/>
      <c r="V1038" s="54"/>
      <c r="W1038" s="54"/>
      <c r="AD1038" s="50" t="s">
        <v>55</v>
      </c>
      <c r="AE1038" s="50" t="s">
        <v>2986</v>
      </c>
      <c r="AF1038" s="50">
        <v>5214101</v>
      </c>
      <c r="AG1038" s="51"/>
      <c r="AH1038" s="51"/>
    </row>
    <row r="1039" spans="1:34" s="69" customFormat="1">
      <c r="A1039" s="54"/>
      <c r="B1039" s="54"/>
      <c r="C1039" s="54"/>
      <c r="D1039" s="54"/>
      <c r="E1039" s="54"/>
      <c r="F1039" s="54"/>
      <c r="G1039" s="54"/>
      <c r="H1039" s="54"/>
      <c r="I1039" s="54"/>
      <c r="J1039" s="54"/>
      <c r="K1039" s="54"/>
      <c r="L1039" s="54"/>
      <c r="M1039" s="54"/>
      <c r="N1039" s="54"/>
      <c r="O1039" s="54"/>
      <c r="P1039" s="54"/>
      <c r="Q1039" s="54"/>
      <c r="R1039" s="54"/>
      <c r="S1039" s="54"/>
      <c r="T1039" s="54"/>
      <c r="U1039" s="54"/>
      <c r="V1039" s="54"/>
      <c r="W1039" s="54"/>
      <c r="AD1039" s="50" t="s">
        <v>55</v>
      </c>
      <c r="AE1039" s="50" t="s">
        <v>2998</v>
      </c>
      <c r="AF1039" s="50">
        <v>5214408</v>
      </c>
      <c r="AG1039" s="51"/>
      <c r="AH1039" s="51"/>
    </row>
    <row r="1040" spans="1:34" s="69" customFormat="1">
      <c r="A1040" s="54"/>
      <c r="B1040" s="54"/>
      <c r="C1040" s="54"/>
      <c r="D1040" s="54"/>
      <c r="E1040" s="54"/>
      <c r="F1040" s="54"/>
      <c r="G1040" s="54"/>
      <c r="H1040" s="54"/>
      <c r="I1040" s="54"/>
      <c r="J1040" s="54"/>
      <c r="K1040" s="54"/>
      <c r="L1040" s="54"/>
      <c r="M1040" s="54"/>
      <c r="N1040" s="54"/>
      <c r="O1040" s="54"/>
      <c r="P1040" s="54"/>
      <c r="Q1040" s="54"/>
      <c r="R1040" s="54"/>
      <c r="S1040" s="54"/>
      <c r="T1040" s="54"/>
      <c r="U1040" s="54"/>
      <c r="V1040" s="54"/>
      <c r="W1040" s="54"/>
      <c r="AD1040" s="50" t="s">
        <v>55</v>
      </c>
      <c r="AE1040" s="50" t="s">
        <v>3011</v>
      </c>
      <c r="AF1040" s="50">
        <v>5214507</v>
      </c>
      <c r="AG1040" s="51"/>
      <c r="AH1040" s="51"/>
    </row>
    <row r="1041" spans="1:34" s="69" customFormat="1">
      <c r="A1041" s="54"/>
      <c r="B1041" s="54"/>
      <c r="C1041" s="54"/>
      <c r="D1041" s="54"/>
      <c r="E1041" s="54"/>
      <c r="F1041" s="54"/>
      <c r="G1041" s="54"/>
      <c r="H1041" s="54"/>
      <c r="I1041" s="54"/>
      <c r="J1041" s="54"/>
      <c r="K1041" s="54"/>
      <c r="L1041" s="54"/>
      <c r="M1041" s="54"/>
      <c r="N1041" s="54"/>
      <c r="O1041" s="54"/>
      <c r="P1041" s="54"/>
      <c r="Q1041" s="54"/>
      <c r="R1041" s="54"/>
      <c r="S1041" s="54"/>
      <c r="T1041" s="54"/>
      <c r="U1041" s="54"/>
      <c r="V1041" s="54"/>
      <c r="W1041" s="54"/>
      <c r="AD1041" s="50" t="s">
        <v>55</v>
      </c>
      <c r="AE1041" s="50" t="s">
        <v>3024</v>
      </c>
      <c r="AF1041" s="50">
        <v>5214606</v>
      </c>
      <c r="AG1041" s="51"/>
      <c r="AH1041" s="51"/>
    </row>
    <row r="1042" spans="1:34" s="69" customFormat="1">
      <c r="A1042" s="54"/>
      <c r="B1042" s="54"/>
      <c r="C1042" s="54"/>
      <c r="D1042" s="54"/>
      <c r="E1042" s="54"/>
      <c r="F1042" s="54"/>
      <c r="G1042" s="54"/>
      <c r="H1042" s="54"/>
      <c r="I1042" s="54"/>
      <c r="J1042" s="54"/>
      <c r="K1042" s="54"/>
      <c r="L1042" s="54"/>
      <c r="M1042" s="54"/>
      <c r="N1042" s="54"/>
      <c r="O1042" s="54"/>
      <c r="P1042" s="54"/>
      <c r="Q1042" s="54"/>
      <c r="R1042" s="54"/>
      <c r="S1042" s="54"/>
      <c r="T1042" s="54"/>
      <c r="U1042" s="54"/>
      <c r="V1042" s="54"/>
      <c r="W1042" s="54"/>
      <c r="AD1042" s="50" t="s">
        <v>55</v>
      </c>
      <c r="AE1042" s="50" t="s">
        <v>3036</v>
      </c>
      <c r="AF1042" s="50">
        <v>5214705</v>
      </c>
      <c r="AG1042" s="51"/>
      <c r="AH1042" s="51"/>
    </row>
    <row r="1043" spans="1:34" s="69" customFormat="1">
      <c r="A1043" s="54"/>
      <c r="B1043" s="54"/>
      <c r="C1043" s="54"/>
      <c r="D1043" s="54"/>
      <c r="E1043" s="54"/>
      <c r="F1043" s="54"/>
      <c r="G1043" s="54"/>
      <c r="H1043" s="54"/>
      <c r="I1043" s="54"/>
      <c r="J1043" s="54"/>
      <c r="K1043" s="54"/>
      <c r="L1043" s="54"/>
      <c r="M1043" s="54"/>
      <c r="N1043" s="54"/>
      <c r="O1043" s="54"/>
      <c r="P1043" s="54"/>
      <c r="Q1043" s="54"/>
      <c r="R1043" s="54"/>
      <c r="S1043" s="54"/>
      <c r="T1043" s="54"/>
      <c r="U1043" s="54"/>
      <c r="V1043" s="54"/>
      <c r="W1043" s="54"/>
      <c r="AD1043" s="50" t="s">
        <v>55</v>
      </c>
      <c r="AE1043" s="50" t="s">
        <v>3048</v>
      </c>
      <c r="AF1043" s="50">
        <v>5214804</v>
      </c>
      <c r="AG1043" s="51"/>
      <c r="AH1043" s="51"/>
    </row>
    <row r="1044" spans="1:34" s="69" customFormat="1">
      <c r="A1044" s="54"/>
      <c r="B1044" s="54"/>
      <c r="C1044" s="54"/>
      <c r="D1044" s="54"/>
      <c r="E1044" s="54"/>
      <c r="F1044" s="54"/>
      <c r="G1044" s="54"/>
      <c r="H1044" s="54"/>
      <c r="I1044" s="54"/>
      <c r="J1044" s="54"/>
      <c r="K1044" s="54"/>
      <c r="L1044" s="54"/>
      <c r="M1044" s="54"/>
      <c r="N1044" s="54"/>
      <c r="O1044" s="54"/>
      <c r="P1044" s="54"/>
      <c r="Q1044" s="54"/>
      <c r="R1044" s="54"/>
      <c r="S1044" s="54"/>
      <c r="T1044" s="54"/>
      <c r="U1044" s="54"/>
      <c r="V1044" s="54"/>
      <c r="W1044" s="54"/>
      <c r="AD1044" s="50" t="s">
        <v>55</v>
      </c>
      <c r="AE1044" s="50" t="s">
        <v>3060</v>
      </c>
      <c r="AF1044" s="50">
        <v>5214838</v>
      </c>
      <c r="AG1044" s="51"/>
      <c r="AH1044" s="51"/>
    </row>
    <row r="1045" spans="1:34" s="69" customForma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AD1045" s="50" t="s">
        <v>55</v>
      </c>
      <c r="AE1045" s="50" t="s">
        <v>3071</v>
      </c>
      <c r="AF1045" s="50">
        <v>5214861</v>
      </c>
      <c r="AG1045" s="51"/>
      <c r="AH1045" s="51"/>
    </row>
    <row r="1046" spans="1:34" s="69" customFormat="1">
      <c r="A1046" s="54"/>
      <c r="B1046" s="54"/>
      <c r="C1046" s="54"/>
      <c r="D1046" s="54"/>
      <c r="E1046" s="54"/>
      <c r="F1046" s="54"/>
      <c r="G1046" s="54"/>
      <c r="H1046" s="54"/>
      <c r="I1046" s="54"/>
      <c r="J1046" s="54"/>
      <c r="K1046" s="54"/>
      <c r="L1046" s="54"/>
      <c r="M1046" s="54"/>
      <c r="N1046" s="54"/>
      <c r="O1046" s="54"/>
      <c r="P1046" s="54"/>
      <c r="Q1046" s="54"/>
      <c r="R1046" s="54"/>
      <c r="S1046" s="54"/>
      <c r="T1046" s="54"/>
      <c r="U1046" s="54"/>
      <c r="V1046" s="54"/>
      <c r="W1046" s="54"/>
      <c r="AD1046" s="50" t="s">
        <v>55</v>
      </c>
      <c r="AE1046" s="50" t="s">
        <v>3084</v>
      </c>
      <c r="AF1046" s="50">
        <v>5214879</v>
      </c>
      <c r="AG1046" s="51"/>
      <c r="AH1046" s="51"/>
    </row>
    <row r="1047" spans="1:34" s="69" customFormat="1">
      <c r="A1047" s="54"/>
      <c r="B1047" s="54"/>
      <c r="C1047" s="54"/>
      <c r="D1047" s="54"/>
      <c r="E1047" s="54"/>
      <c r="F1047" s="54"/>
      <c r="G1047" s="54"/>
      <c r="H1047" s="54"/>
      <c r="I1047" s="54"/>
      <c r="J1047" s="54"/>
      <c r="K1047" s="54"/>
      <c r="L1047" s="54"/>
      <c r="M1047" s="54"/>
      <c r="N1047" s="54"/>
      <c r="O1047" s="54"/>
      <c r="P1047" s="54"/>
      <c r="Q1047" s="54"/>
      <c r="R1047" s="54"/>
      <c r="S1047" s="54"/>
      <c r="T1047" s="54"/>
      <c r="U1047" s="54"/>
      <c r="V1047" s="54"/>
      <c r="W1047" s="54"/>
      <c r="AD1047" s="50" t="s">
        <v>55</v>
      </c>
      <c r="AE1047" s="50" t="s">
        <v>3097</v>
      </c>
      <c r="AF1047" s="50">
        <v>5214903</v>
      </c>
      <c r="AG1047" s="51"/>
      <c r="AH1047" s="51"/>
    </row>
    <row r="1048" spans="1:34" s="69" customFormat="1">
      <c r="A1048" s="54"/>
      <c r="B1048" s="54"/>
      <c r="C1048" s="54"/>
      <c r="D1048" s="54"/>
      <c r="E1048" s="54"/>
      <c r="F1048" s="54"/>
      <c r="G1048" s="54"/>
      <c r="H1048" s="54"/>
      <c r="I1048" s="54"/>
      <c r="J1048" s="54"/>
      <c r="K1048" s="54"/>
      <c r="L1048" s="54"/>
      <c r="M1048" s="54"/>
      <c r="N1048" s="54"/>
      <c r="O1048" s="54"/>
      <c r="P1048" s="54"/>
      <c r="Q1048" s="54"/>
      <c r="R1048" s="54"/>
      <c r="S1048" s="54"/>
      <c r="T1048" s="54"/>
      <c r="U1048" s="54"/>
      <c r="V1048" s="54"/>
      <c r="W1048" s="54"/>
      <c r="AD1048" s="50" t="s">
        <v>55</v>
      </c>
      <c r="AE1048" s="50" t="s">
        <v>3109</v>
      </c>
      <c r="AF1048" s="50">
        <v>5215009</v>
      </c>
      <c r="AG1048" s="51"/>
      <c r="AH1048" s="51"/>
    </row>
    <row r="1049" spans="1:34" s="69" customFormat="1">
      <c r="A1049" s="54"/>
      <c r="B1049" s="54"/>
      <c r="C1049" s="54"/>
      <c r="D1049" s="54"/>
      <c r="E1049" s="54"/>
      <c r="F1049" s="54"/>
      <c r="G1049" s="54"/>
      <c r="H1049" s="54"/>
      <c r="I1049" s="54"/>
      <c r="J1049" s="54"/>
      <c r="K1049" s="54"/>
      <c r="L1049" s="54"/>
      <c r="M1049" s="54"/>
      <c r="N1049" s="54"/>
      <c r="O1049" s="54"/>
      <c r="P1049" s="54"/>
      <c r="Q1049" s="54"/>
      <c r="R1049" s="54"/>
      <c r="S1049" s="54"/>
      <c r="T1049" s="54"/>
      <c r="U1049" s="54"/>
      <c r="V1049" s="54"/>
      <c r="W1049" s="54"/>
      <c r="AD1049" s="50" t="s">
        <v>55</v>
      </c>
      <c r="AE1049" s="50" t="s">
        <v>3121</v>
      </c>
      <c r="AF1049" s="50">
        <v>5215207</v>
      </c>
      <c r="AG1049" s="51"/>
      <c r="AH1049" s="51"/>
    </row>
    <row r="1050" spans="1:34" s="69" customFormat="1">
      <c r="A1050" s="54"/>
      <c r="B1050" s="54"/>
      <c r="C1050" s="54"/>
      <c r="D1050" s="54"/>
      <c r="E1050" s="54"/>
      <c r="F1050" s="54"/>
      <c r="G1050" s="54"/>
      <c r="H1050" s="54"/>
      <c r="I1050" s="54"/>
      <c r="J1050" s="54"/>
      <c r="K1050" s="54"/>
      <c r="L1050" s="54"/>
      <c r="M1050" s="54"/>
      <c r="N1050" s="54"/>
      <c r="O1050" s="54"/>
      <c r="P1050" s="54"/>
      <c r="Q1050" s="54"/>
      <c r="R1050" s="54"/>
      <c r="S1050" s="54"/>
      <c r="T1050" s="54"/>
      <c r="U1050" s="54"/>
      <c r="V1050" s="54"/>
      <c r="W1050" s="54"/>
      <c r="AD1050" s="50" t="s">
        <v>55</v>
      </c>
      <c r="AE1050" s="50" t="s">
        <v>3133</v>
      </c>
      <c r="AF1050" s="50">
        <v>5215231</v>
      </c>
      <c r="AG1050" s="51"/>
      <c r="AH1050" s="51"/>
    </row>
    <row r="1051" spans="1:34" s="69" customFormat="1">
      <c r="A1051" s="54"/>
      <c r="B1051" s="54"/>
      <c r="C1051" s="54"/>
      <c r="D1051" s="54"/>
      <c r="E1051" s="54"/>
      <c r="F1051" s="54"/>
      <c r="G1051" s="54"/>
      <c r="H1051" s="54"/>
      <c r="I1051" s="54"/>
      <c r="J1051" s="54"/>
      <c r="K1051" s="54"/>
      <c r="L1051" s="54"/>
      <c r="M1051" s="54"/>
      <c r="N1051" s="54"/>
      <c r="O1051" s="54"/>
      <c r="P1051" s="54"/>
      <c r="Q1051" s="54"/>
      <c r="R1051" s="54"/>
      <c r="S1051" s="54"/>
      <c r="T1051" s="54"/>
      <c r="U1051" s="54"/>
      <c r="V1051" s="54"/>
      <c r="W1051" s="54"/>
      <c r="AD1051" s="50" t="s">
        <v>55</v>
      </c>
      <c r="AE1051" s="50" t="s">
        <v>3145</v>
      </c>
      <c r="AF1051" s="50">
        <v>5215256</v>
      </c>
      <c r="AG1051" s="51"/>
      <c r="AH1051" s="51"/>
    </row>
    <row r="1052" spans="1:34" s="69" customFormat="1">
      <c r="A1052" s="54"/>
      <c r="B1052" s="54"/>
      <c r="C1052" s="54"/>
      <c r="D1052" s="54"/>
      <c r="E1052" s="54"/>
      <c r="F1052" s="54"/>
      <c r="G1052" s="54"/>
      <c r="H1052" s="54"/>
      <c r="I1052" s="54"/>
      <c r="J1052" s="54"/>
      <c r="K1052" s="54"/>
      <c r="L1052" s="54"/>
      <c r="M1052" s="54"/>
      <c r="N1052" s="54"/>
      <c r="O1052" s="54"/>
      <c r="P1052" s="54"/>
      <c r="Q1052" s="54"/>
      <c r="R1052" s="54"/>
      <c r="S1052" s="54"/>
      <c r="T1052" s="54"/>
      <c r="U1052" s="54"/>
      <c r="V1052" s="54"/>
      <c r="W1052" s="54"/>
      <c r="AD1052" s="50" t="s">
        <v>55</v>
      </c>
      <c r="AE1052" s="50" t="s">
        <v>3156</v>
      </c>
      <c r="AF1052" s="50">
        <v>5215306</v>
      </c>
      <c r="AG1052" s="51"/>
      <c r="AH1052" s="51"/>
    </row>
    <row r="1053" spans="1:34" s="69" customFormat="1">
      <c r="A1053" s="54"/>
      <c r="B1053" s="54"/>
      <c r="C1053" s="54"/>
      <c r="D1053" s="54"/>
      <c r="E1053" s="54"/>
      <c r="F1053" s="54"/>
      <c r="G1053" s="54"/>
      <c r="H1053" s="54"/>
      <c r="I1053" s="54"/>
      <c r="J1053" s="54"/>
      <c r="K1053" s="54"/>
      <c r="L1053" s="54"/>
      <c r="M1053" s="54"/>
      <c r="N1053" s="54"/>
      <c r="O1053" s="54"/>
      <c r="P1053" s="54"/>
      <c r="Q1053" s="54"/>
      <c r="R1053" s="54"/>
      <c r="S1053" s="54"/>
      <c r="T1053" s="54"/>
      <c r="U1053" s="54"/>
      <c r="V1053" s="54"/>
      <c r="W1053" s="54"/>
      <c r="AD1053" s="50" t="s">
        <v>55</v>
      </c>
      <c r="AE1053" s="50" t="s">
        <v>3167</v>
      </c>
      <c r="AF1053" s="50">
        <v>5215405</v>
      </c>
      <c r="AG1053" s="51"/>
      <c r="AH1053" s="51"/>
    </row>
    <row r="1054" spans="1:34" s="69" customFormat="1">
      <c r="A1054" s="54"/>
      <c r="B1054" s="54"/>
      <c r="C1054" s="54"/>
      <c r="D1054" s="54"/>
      <c r="E1054" s="54"/>
      <c r="F1054" s="54"/>
      <c r="G1054" s="54"/>
      <c r="H1054" s="54"/>
      <c r="I1054" s="54"/>
      <c r="J1054" s="54"/>
      <c r="K1054" s="54"/>
      <c r="L1054" s="54"/>
      <c r="M1054" s="54"/>
      <c r="N1054" s="54"/>
      <c r="O1054" s="54"/>
      <c r="P1054" s="54"/>
      <c r="Q1054" s="54"/>
      <c r="R1054" s="54"/>
      <c r="S1054" s="54"/>
      <c r="T1054" s="54"/>
      <c r="U1054" s="54"/>
      <c r="V1054" s="54"/>
      <c r="W1054" s="54"/>
      <c r="AD1054" s="50" t="s">
        <v>55</v>
      </c>
      <c r="AE1054" s="50" t="s">
        <v>3178</v>
      </c>
      <c r="AF1054" s="50">
        <v>5215504</v>
      </c>
      <c r="AG1054" s="51"/>
      <c r="AH1054" s="51"/>
    </row>
    <row r="1055" spans="1:34" s="69" customFormat="1">
      <c r="A1055" s="54"/>
      <c r="B1055" s="54"/>
      <c r="C1055" s="54"/>
      <c r="D1055" s="54"/>
      <c r="E1055" s="54"/>
      <c r="F1055" s="54"/>
      <c r="G1055" s="54"/>
      <c r="H1055" s="54"/>
      <c r="I1055" s="54"/>
      <c r="J1055" s="54"/>
      <c r="K1055" s="54"/>
      <c r="L1055" s="54"/>
      <c r="M1055" s="54"/>
      <c r="N1055" s="54"/>
      <c r="O1055" s="54"/>
      <c r="P1055" s="54"/>
      <c r="Q1055" s="54"/>
      <c r="R1055" s="54"/>
      <c r="S1055" s="54"/>
      <c r="T1055" s="54"/>
      <c r="U1055" s="54"/>
      <c r="V1055" s="54"/>
      <c r="W1055" s="54"/>
      <c r="AD1055" s="50" t="s">
        <v>55</v>
      </c>
      <c r="AE1055" s="50" t="s">
        <v>3189</v>
      </c>
      <c r="AF1055" s="50">
        <v>5215603</v>
      </c>
      <c r="AG1055" s="51"/>
      <c r="AH1055" s="51"/>
    </row>
    <row r="1056" spans="1:34" s="69" customFormat="1">
      <c r="A1056" s="54"/>
      <c r="B1056" s="54"/>
      <c r="C1056" s="54"/>
      <c r="D1056" s="54"/>
      <c r="E1056" s="54"/>
      <c r="F1056" s="54"/>
      <c r="G1056" s="54"/>
      <c r="H1056" s="54"/>
      <c r="I1056" s="54"/>
      <c r="J1056" s="54"/>
      <c r="K1056" s="54"/>
      <c r="L1056" s="54"/>
      <c r="M1056" s="54"/>
      <c r="N1056" s="54"/>
      <c r="O1056" s="54"/>
      <c r="P1056" s="54"/>
      <c r="Q1056" s="54"/>
      <c r="R1056" s="54"/>
      <c r="S1056" s="54"/>
      <c r="T1056" s="54"/>
      <c r="U1056" s="54"/>
      <c r="V1056" s="54"/>
      <c r="W1056" s="54"/>
      <c r="AD1056" s="50" t="s">
        <v>55</v>
      </c>
      <c r="AE1056" s="50" t="s">
        <v>3201</v>
      </c>
      <c r="AF1056" s="50">
        <v>5215652</v>
      </c>
      <c r="AG1056" s="51"/>
      <c r="AH1056" s="51"/>
    </row>
    <row r="1057" spans="1:34" s="69" customFormat="1">
      <c r="A1057" s="54"/>
      <c r="B1057" s="54"/>
      <c r="C1057" s="54"/>
      <c r="D1057" s="54"/>
      <c r="E1057" s="54"/>
      <c r="F1057" s="54"/>
      <c r="G1057" s="54"/>
      <c r="H1057" s="54"/>
      <c r="I1057" s="54"/>
      <c r="J1057" s="54"/>
      <c r="K1057" s="54"/>
      <c r="L1057" s="54"/>
      <c r="M1057" s="54"/>
      <c r="N1057" s="54"/>
      <c r="O1057" s="54"/>
      <c r="P1057" s="54"/>
      <c r="Q1057" s="54"/>
      <c r="R1057" s="54"/>
      <c r="S1057" s="54"/>
      <c r="T1057" s="54"/>
      <c r="U1057" s="54"/>
      <c r="V1057" s="54"/>
      <c r="W1057" s="54"/>
      <c r="AD1057" s="50" t="s">
        <v>55</v>
      </c>
      <c r="AE1057" s="50" t="s">
        <v>3213</v>
      </c>
      <c r="AF1057" s="50">
        <v>5215702</v>
      </c>
      <c r="AG1057" s="51"/>
      <c r="AH1057" s="51"/>
    </row>
    <row r="1058" spans="1:34" s="69" customFormat="1">
      <c r="A1058" s="54"/>
      <c r="B1058" s="54"/>
      <c r="C1058" s="54"/>
      <c r="D1058" s="54"/>
      <c r="E1058" s="54"/>
      <c r="F1058" s="54"/>
      <c r="G1058" s="54"/>
      <c r="H1058" s="54"/>
      <c r="I1058" s="54"/>
      <c r="J1058" s="54"/>
      <c r="K1058" s="54"/>
      <c r="L1058" s="54"/>
      <c r="M1058" s="54"/>
      <c r="N1058" s="54"/>
      <c r="O1058" s="54"/>
      <c r="P1058" s="54"/>
      <c r="Q1058" s="54"/>
      <c r="R1058" s="54"/>
      <c r="S1058" s="54"/>
      <c r="T1058" s="54"/>
      <c r="U1058" s="54"/>
      <c r="V1058" s="54"/>
      <c r="W1058" s="54"/>
      <c r="AD1058" s="50" t="s">
        <v>55</v>
      </c>
      <c r="AE1058" s="50" t="s">
        <v>3225</v>
      </c>
      <c r="AF1058" s="50">
        <v>5215801</v>
      </c>
      <c r="AG1058" s="51"/>
      <c r="AH1058" s="51"/>
    </row>
    <row r="1059" spans="1:34" s="69" customFormat="1">
      <c r="A1059" s="54"/>
      <c r="B1059" s="54"/>
      <c r="C1059" s="54"/>
      <c r="D1059" s="54"/>
      <c r="E1059" s="54"/>
      <c r="F1059" s="54"/>
      <c r="G1059" s="54"/>
      <c r="H1059" s="54"/>
      <c r="I1059" s="54"/>
      <c r="J1059" s="54"/>
      <c r="K1059" s="54"/>
      <c r="L1059" s="54"/>
      <c r="M1059" s="54"/>
      <c r="N1059" s="54"/>
      <c r="O1059" s="54"/>
      <c r="P1059" s="54"/>
      <c r="Q1059" s="54"/>
      <c r="R1059" s="54"/>
      <c r="S1059" s="54"/>
      <c r="T1059" s="54"/>
      <c r="U1059" s="54"/>
      <c r="V1059" s="54"/>
      <c r="W1059" s="54"/>
      <c r="AD1059" s="50" t="s">
        <v>55</v>
      </c>
      <c r="AE1059" s="50" t="s">
        <v>3235</v>
      </c>
      <c r="AF1059" s="50">
        <v>5215900</v>
      </c>
      <c r="AG1059" s="51"/>
      <c r="AH1059" s="51"/>
    </row>
    <row r="1060" spans="1:34" s="69" customFormat="1">
      <c r="A1060" s="54"/>
      <c r="B1060" s="54"/>
      <c r="C1060" s="54"/>
      <c r="D1060" s="54"/>
      <c r="E1060" s="54"/>
      <c r="F1060" s="54"/>
      <c r="G1060" s="54"/>
      <c r="H1060" s="54"/>
      <c r="I1060" s="54"/>
      <c r="J1060" s="54"/>
      <c r="K1060" s="54"/>
      <c r="L1060" s="54"/>
      <c r="M1060" s="54"/>
      <c r="N1060" s="54"/>
      <c r="O1060" s="54"/>
      <c r="P1060" s="54"/>
      <c r="Q1060" s="54"/>
      <c r="R1060" s="54"/>
      <c r="S1060" s="54"/>
      <c r="T1060" s="54"/>
      <c r="U1060" s="54"/>
      <c r="V1060" s="54"/>
      <c r="W1060" s="54"/>
      <c r="AD1060" s="50" t="s">
        <v>55</v>
      </c>
      <c r="AE1060" s="50" t="s">
        <v>3246</v>
      </c>
      <c r="AF1060" s="50">
        <v>5216007</v>
      </c>
      <c r="AG1060" s="51"/>
      <c r="AH1060" s="51"/>
    </row>
    <row r="1061" spans="1:34" s="69" customFormat="1">
      <c r="A1061" s="54"/>
      <c r="B1061" s="54"/>
      <c r="C1061" s="54"/>
      <c r="D1061" s="54"/>
      <c r="E1061" s="54"/>
      <c r="F1061" s="54"/>
      <c r="G1061" s="54"/>
      <c r="H1061" s="54"/>
      <c r="I1061" s="54"/>
      <c r="J1061" s="54"/>
      <c r="K1061" s="54"/>
      <c r="L1061" s="54"/>
      <c r="M1061" s="54"/>
      <c r="N1061" s="54"/>
      <c r="O1061" s="54"/>
      <c r="P1061" s="54"/>
      <c r="Q1061" s="54"/>
      <c r="R1061" s="54"/>
      <c r="S1061" s="54"/>
      <c r="T1061" s="54"/>
      <c r="U1061" s="54"/>
      <c r="V1061" s="54"/>
      <c r="W1061" s="54"/>
      <c r="AD1061" s="50" t="s">
        <v>55</v>
      </c>
      <c r="AE1061" s="50" t="s">
        <v>3256</v>
      </c>
      <c r="AF1061" s="50">
        <v>5216304</v>
      </c>
      <c r="AG1061" s="51"/>
      <c r="AH1061" s="51"/>
    </row>
    <row r="1062" spans="1:34" s="69" customFormat="1">
      <c r="A1062" s="54"/>
      <c r="B1062" s="54"/>
      <c r="C1062" s="54"/>
      <c r="D1062" s="54"/>
      <c r="E1062" s="54"/>
      <c r="F1062" s="54"/>
      <c r="G1062" s="54"/>
      <c r="H1062" s="54"/>
      <c r="I1062" s="54"/>
      <c r="J1062" s="54"/>
      <c r="K1062" s="54"/>
      <c r="L1062" s="54"/>
      <c r="M1062" s="54"/>
      <c r="N1062" s="54"/>
      <c r="O1062" s="54"/>
      <c r="P1062" s="54"/>
      <c r="Q1062" s="54"/>
      <c r="R1062" s="54"/>
      <c r="S1062" s="54"/>
      <c r="T1062" s="54"/>
      <c r="U1062" s="54"/>
      <c r="V1062" s="54"/>
      <c r="W1062" s="54"/>
      <c r="AD1062" s="50" t="s">
        <v>55</v>
      </c>
      <c r="AE1062" s="50" t="s">
        <v>3267</v>
      </c>
      <c r="AF1062" s="50">
        <v>5216403</v>
      </c>
      <c r="AG1062" s="51"/>
      <c r="AH1062" s="51"/>
    </row>
    <row r="1063" spans="1:34" s="69" customFormat="1">
      <c r="A1063" s="54"/>
      <c r="B1063" s="54"/>
      <c r="C1063" s="54"/>
      <c r="D1063" s="54"/>
      <c r="E1063" s="54"/>
      <c r="F1063" s="54"/>
      <c r="G1063" s="54"/>
      <c r="H1063" s="54"/>
      <c r="I1063" s="54"/>
      <c r="J1063" s="54"/>
      <c r="K1063" s="54"/>
      <c r="L1063" s="54"/>
      <c r="M1063" s="54"/>
      <c r="N1063" s="54"/>
      <c r="O1063" s="54"/>
      <c r="P1063" s="54"/>
      <c r="Q1063" s="54"/>
      <c r="R1063" s="54"/>
      <c r="S1063" s="54"/>
      <c r="T1063" s="54"/>
      <c r="U1063" s="54"/>
      <c r="V1063" s="54"/>
      <c r="W1063" s="54"/>
      <c r="AD1063" s="50" t="s">
        <v>55</v>
      </c>
      <c r="AE1063" s="50" t="s">
        <v>3279</v>
      </c>
      <c r="AF1063" s="50">
        <v>5216452</v>
      </c>
      <c r="AG1063" s="51"/>
      <c r="AH1063" s="51"/>
    </row>
    <row r="1064" spans="1:34" s="69" customFormat="1">
      <c r="A1064" s="54"/>
      <c r="B1064" s="54"/>
      <c r="C1064" s="54"/>
      <c r="D1064" s="54"/>
      <c r="E1064" s="54"/>
      <c r="F1064" s="54"/>
      <c r="G1064" s="54"/>
      <c r="H1064" s="54"/>
      <c r="I1064" s="54"/>
      <c r="J1064" s="54"/>
      <c r="K1064" s="54"/>
      <c r="L1064" s="54"/>
      <c r="M1064" s="54"/>
      <c r="N1064" s="54"/>
      <c r="O1064" s="54"/>
      <c r="P1064" s="54"/>
      <c r="Q1064" s="54"/>
      <c r="R1064" s="54"/>
      <c r="S1064" s="54"/>
      <c r="T1064" s="54"/>
      <c r="U1064" s="54"/>
      <c r="V1064" s="54"/>
      <c r="W1064" s="54"/>
      <c r="AD1064" s="50" t="s">
        <v>55</v>
      </c>
      <c r="AE1064" s="50" t="s">
        <v>3290</v>
      </c>
      <c r="AF1064" s="50">
        <v>5216809</v>
      </c>
      <c r="AG1064" s="51"/>
      <c r="AH1064" s="51"/>
    </row>
    <row r="1065" spans="1:34" s="69" customFormat="1">
      <c r="A1065" s="54"/>
      <c r="B1065" s="54"/>
      <c r="C1065" s="54"/>
      <c r="D1065" s="54"/>
      <c r="E1065" s="54"/>
      <c r="F1065" s="54"/>
      <c r="G1065" s="54"/>
      <c r="H1065" s="54"/>
      <c r="I1065" s="54"/>
      <c r="J1065" s="54"/>
      <c r="K1065" s="54"/>
      <c r="L1065" s="54"/>
      <c r="M1065" s="54"/>
      <c r="N1065" s="54"/>
      <c r="O1065" s="54"/>
      <c r="P1065" s="54"/>
      <c r="Q1065" s="54"/>
      <c r="R1065" s="54"/>
      <c r="S1065" s="54"/>
      <c r="T1065" s="54"/>
      <c r="U1065" s="54"/>
      <c r="V1065" s="54"/>
      <c r="W1065" s="54"/>
      <c r="AD1065" s="50" t="s">
        <v>55</v>
      </c>
      <c r="AE1065" s="50" t="s">
        <v>3302</v>
      </c>
      <c r="AF1065" s="50">
        <v>5216908</v>
      </c>
      <c r="AG1065" s="51"/>
      <c r="AH1065" s="51"/>
    </row>
    <row r="1066" spans="1:34" s="69" customFormat="1">
      <c r="A1066" s="54"/>
      <c r="B1066" s="54"/>
      <c r="C1066" s="54"/>
      <c r="D1066" s="54"/>
      <c r="E1066" s="54"/>
      <c r="F1066" s="54"/>
      <c r="G1066" s="54"/>
      <c r="H1066" s="54"/>
      <c r="I1066" s="54"/>
      <c r="J1066" s="54"/>
      <c r="K1066" s="54"/>
      <c r="L1066" s="54"/>
      <c r="M1066" s="54"/>
      <c r="N1066" s="54"/>
      <c r="O1066" s="54"/>
      <c r="P1066" s="54"/>
      <c r="Q1066" s="54"/>
      <c r="R1066" s="54"/>
      <c r="S1066" s="54"/>
      <c r="T1066" s="54"/>
      <c r="U1066" s="54"/>
      <c r="V1066" s="54"/>
      <c r="W1066" s="54"/>
      <c r="AD1066" s="50" t="s">
        <v>55</v>
      </c>
      <c r="AE1066" s="50" t="s">
        <v>3314</v>
      </c>
      <c r="AF1066" s="50">
        <v>5217104</v>
      </c>
      <c r="AG1066" s="51"/>
      <c r="AH1066" s="51"/>
    </row>
    <row r="1067" spans="1:34" s="69" customFormat="1">
      <c r="A1067" s="54"/>
      <c r="B1067" s="54"/>
      <c r="C1067" s="54"/>
      <c r="D1067" s="54"/>
      <c r="E1067" s="54"/>
      <c r="F1067" s="54"/>
      <c r="G1067" s="54"/>
      <c r="H1067" s="54"/>
      <c r="I1067" s="54"/>
      <c r="J1067" s="54"/>
      <c r="K1067" s="54"/>
      <c r="L1067" s="54"/>
      <c r="M1067" s="54"/>
      <c r="N1067" s="54"/>
      <c r="O1067" s="54"/>
      <c r="P1067" s="54"/>
      <c r="Q1067" s="54"/>
      <c r="R1067" s="54"/>
      <c r="S1067" s="54"/>
      <c r="T1067" s="54"/>
      <c r="U1067" s="54"/>
      <c r="V1067" s="54"/>
      <c r="W1067" s="54"/>
      <c r="AD1067" s="50" t="s">
        <v>55</v>
      </c>
      <c r="AE1067" s="50" t="s">
        <v>1793</v>
      </c>
      <c r="AF1067" s="50">
        <v>5217203</v>
      </c>
      <c r="AG1067" s="51"/>
      <c r="AH1067" s="51"/>
    </row>
    <row r="1068" spans="1:34" s="69" customFormat="1">
      <c r="A1068" s="54"/>
      <c r="B1068" s="54"/>
      <c r="C1068" s="54"/>
      <c r="D1068" s="54"/>
      <c r="E1068" s="54"/>
      <c r="F1068" s="54"/>
      <c r="G1068" s="54"/>
      <c r="H1068" s="54"/>
      <c r="I1068" s="54"/>
      <c r="J1068" s="54"/>
      <c r="K1068" s="54"/>
      <c r="L1068" s="54"/>
      <c r="M1068" s="54"/>
      <c r="N1068" s="54"/>
      <c r="O1068" s="54"/>
      <c r="P1068" s="54"/>
      <c r="Q1068" s="54"/>
      <c r="R1068" s="54"/>
      <c r="S1068" s="54"/>
      <c r="T1068" s="54"/>
      <c r="U1068" s="54"/>
      <c r="V1068" s="54"/>
      <c r="W1068" s="54"/>
      <c r="AD1068" s="50" t="s">
        <v>55</v>
      </c>
      <c r="AE1068" s="50" t="s">
        <v>3335</v>
      </c>
      <c r="AF1068" s="50">
        <v>5217302</v>
      </c>
      <c r="AG1068" s="51"/>
      <c r="AH1068" s="51"/>
    </row>
    <row r="1069" spans="1:34" s="69" customFormat="1">
      <c r="A1069" s="54"/>
      <c r="B1069" s="54"/>
      <c r="C1069" s="54"/>
      <c r="D1069" s="54"/>
      <c r="E1069" s="54"/>
      <c r="F1069" s="54"/>
      <c r="G1069" s="54"/>
      <c r="H1069" s="54"/>
      <c r="I1069" s="54"/>
      <c r="J1069" s="54"/>
      <c r="K1069" s="54"/>
      <c r="L1069" s="54"/>
      <c r="M1069" s="54"/>
      <c r="N1069" s="54"/>
      <c r="O1069" s="54"/>
      <c r="P1069" s="54"/>
      <c r="Q1069" s="54"/>
      <c r="R1069" s="54"/>
      <c r="S1069" s="54"/>
      <c r="T1069" s="54"/>
      <c r="U1069" s="54"/>
      <c r="V1069" s="54"/>
      <c r="W1069" s="54"/>
      <c r="AD1069" s="50" t="s">
        <v>55</v>
      </c>
      <c r="AE1069" s="50" t="s">
        <v>3346</v>
      </c>
      <c r="AF1069" s="50">
        <v>5217401</v>
      </c>
      <c r="AG1069" s="51"/>
      <c r="AH1069" s="51"/>
    </row>
    <row r="1070" spans="1:34" s="69" customFormat="1">
      <c r="A1070" s="54"/>
      <c r="B1070" s="54"/>
      <c r="C1070" s="54"/>
      <c r="D1070" s="54"/>
      <c r="E1070" s="54"/>
      <c r="F1070" s="54"/>
      <c r="G1070" s="54"/>
      <c r="H1070" s="54"/>
      <c r="I1070" s="54"/>
      <c r="J1070" s="54"/>
      <c r="K1070" s="54"/>
      <c r="L1070" s="54"/>
      <c r="M1070" s="54"/>
      <c r="N1070" s="54"/>
      <c r="O1070" s="54"/>
      <c r="P1070" s="54"/>
      <c r="Q1070" s="54"/>
      <c r="R1070" s="54"/>
      <c r="S1070" s="54"/>
      <c r="T1070" s="54"/>
      <c r="U1070" s="54"/>
      <c r="V1070" s="54"/>
      <c r="W1070" s="54"/>
      <c r="AD1070" s="50" t="s">
        <v>55</v>
      </c>
      <c r="AE1070" s="50" t="s">
        <v>3356</v>
      </c>
      <c r="AF1070" s="50">
        <v>5217609</v>
      </c>
      <c r="AG1070" s="51"/>
      <c r="AH1070" s="51"/>
    </row>
    <row r="1071" spans="1:34" s="69" customFormat="1">
      <c r="A1071" s="54"/>
      <c r="B1071" s="54"/>
      <c r="C1071" s="54"/>
      <c r="D1071" s="54"/>
      <c r="E1071" s="54"/>
      <c r="F1071" s="54"/>
      <c r="G1071" s="54"/>
      <c r="H1071" s="54"/>
      <c r="I1071" s="54"/>
      <c r="J1071" s="54"/>
      <c r="K1071" s="54"/>
      <c r="L1071" s="54"/>
      <c r="M1071" s="54"/>
      <c r="N1071" s="54"/>
      <c r="O1071" s="54"/>
      <c r="P1071" s="54"/>
      <c r="Q1071" s="54"/>
      <c r="R1071" s="54"/>
      <c r="S1071" s="54"/>
      <c r="T1071" s="54"/>
      <c r="U1071" s="54"/>
      <c r="V1071" s="54"/>
      <c r="W1071" s="54"/>
      <c r="AD1071" s="50" t="s">
        <v>55</v>
      </c>
      <c r="AE1071" s="50" t="s">
        <v>3365</v>
      </c>
      <c r="AF1071" s="50">
        <v>5217708</v>
      </c>
      <c r="AG1071" s="51"/>
      <c r="AH1071" s="51"/>
    </row>
    <row r="1072" spans="1:34" s="69" customFormat="1">
      <c r="A1072" s="54"/>
      <c r="B1072" s="54"/>
      <c r="C1072" s="54"/>
      <c r="D1072" s="54"/>
      <c r="E1072" s="54"/>
      <c r="F1072" s="54"/>
      <c r="G1072" s="54"/>
      <c r="H1072" s="54"/>
      <c r="I1072" s="54"/>
      <c r="J1072" s="54"/>
      <c r="K1072" s="54"/>
      <c r="L1072" s="54"/>
      <c r="M1072" s="54"/>
      <c r="N1072" s="54"/>
      <c r="O1072" s="54"/>
      <c r="P1072" s="54"/>
      <c r="Q1072" s="54"/>
      <c r="R1072" s="54"/>
      <c r="S1072" s="54"/>
      <c r="T1072" s="54"/>
      <c r="U1072" s="54"/>
      <c r="V1072" s="54"/>
      <c r="W1072" s="54"/>
      <c r="AD1072" s="50" t="s">
        <v>55</v>
      </c>
      <c r="AE1072" s="50" t="s">
        <v>3375</v>
      </c>
      <c r="AF1072" s="50">
        <v>5218003</v>
      </c>
      <c r="AG1072" s="51"/>
      <c r="AH1072" s="51"/>
    </row>
    <row r="1073" spans="1:34" s="69" customFormat="1">
      <c r="A1073" s="54"/>
      <c r="B1073" s="54"/>
      <c r="C1073" s="54"/>
      <c r="D1073" s="54"/>
      <c r="E1073" s="54"/>
      <c r="F1073" s="54"/>
      <c r="G1073" s="54"/>
      <c r="H1073" s="54"/>
      <c r="I1073" s="54"/>
      <c r="J1073" s="54"/>
      <c r="K1073" s="54"/>
      <c r="L1073" s="54"/>
      <c r="M1073" s="54"/>
      <c r="N1073" s="54"/>
      <c r="O1073" s="54"/>
      <c r="P1073" s="54"/>
      <c r="Q1073" s="54"/>
      <c r="R1073" s="54"/>
      <c r="S1073" s="54"/>
      <c r="T1073" s="54"/>
      <c r="U1073" s="54"/>
      <c r="V1073" s="54"/>
      <c r="W1073" s="54"/>
      <c r="AD1073" s="50" t="s">
        <v>55</v>
      </c>
      <c r="AE1073" s="50" t="s">
        <v>3385</v>
      </c>
      <c r="AF1073" s="50">
        <v>5218052</v>
      </c>
      <c r="AG1073" s="51"/>
      <c r="AH1073" s="51"/>
    </row>
    <row r="1074" spans="1:34" s="69" customFormat="1">
      <c r="A1074" s="54"/>
      <c r="B1074" s="54"/>
      <c r="C1074" s="54"/>
      <c r="D1074" s="54"/>
      <c r="E1074" s="54"/>
      <c r="F1074" s="54"/>
      <c r="G1074" s="54"/>
      <c r="H1074" s="54"/>
      <c r="I1074" s="54"/>
      <c r="J1074" s="54"/>
      <c r="K1074" s="54"/>
      <c r="L1074" s="54"/>
      <c r="M1074" s="54"/>
      <c r="N1074" s="54"/>
      <c r="O1074" s="54"/>
      <c r="P1074" s="54"/>
      <c r="Q1074" s="54"/>
      <c r="R1074" s="54"/>
      <c r="S1074" s="54"/>
      <c r="T1074" s="54"/>
      <c r="U1074" s="54"/>
      <c r="V1074" s="54"/>
      <c r="W1074" s="54"/>
      <c r="AD1074" s="50" t="s">
        <v>55</v>
      </c>
      <c r="AE1074" s="50" t="s">
        <v>3395</v>
      </c>
      <c r="AF1074" s="50">
        <v>5218102</v>
      </c>
      <c r="AG1074" s="51"/>
      <c r="AH1074" s="51"/>
    </row>
    <row r="1075" spans="1:34" s="69" customFormat="1">
      <c r="A1075" s="54"/>
      <c r="B1075" s="54"/>
      <c r="C1075" s="54"/>
      <c r="D1075" s="54"/>
      <c r="E1075" s="54"/>
      <c r="F1075" s="54"/>
      <c r="G1075" s="54"/>
      <c r="H1075" s="54"/>
      <c r="I1075" s="54"/>
      <c r="J1075" s="54"/>
      <c r="K1075" s="54"/>
      <c r="L1075" s="54"/>
      <c r="M1075" s="54"/>
      <c r="N1075" s="54"/>
      <c r="O1075" s="54"/>
      <c r="P1075" s="54"/>
      <c r="Q1075" s="54"/>
      <c r="R1075" s="54"/>
      <c r="S1075" s="54"/>
      <c r="T1075" s="54"/>
      <c r="U1075" s="54"/>
      <c r="V1075" s="54"/>
      <c r="W1075" s="54"/>
      <c r="AD1075" s="50" t="s">
        <v>55</v>
      </c>
      <c r="AE1075" s="50" t="s">
        <v>3405</v>
      </c>
      <c r="AF1075" s="50">
        <v>5218300</v>
      </c>
      <c r="AG1075" s="51"/>
      <c r="AH1075" s="51"/>
    </row>
    <row r="1076" spans="1:34" s="69" customFormat="1">
      <c r="A1076" s="54"/>
      <c r="B1076" s="54"/>
      <c r="C1076" s="54"/>
      <c r="D1076" s="54"/>
      <c r="E1076" s="54"/>
      <c r="F1076" s="54"/>
      <c r="G1076" s="54"/>
      <c r="H1076" s="54"/>
      <c r="I1076" s="54"/>
      <c r="J1076" s="54"/>
      <c r="K1076" s="54"/>
      <c r="L1076" s="54"/>
      <c r="M1076" s="54"/>
      <c r="N1076" s="54"/>
      <c r="O1076" s="54"/>
      <c r="P1076" s="54"/>
      <c r="Q1076" s="54"/>
      <c r="R1076" s="54"/>
      <c r="S1076" s="54"/>
      <c r="T1076" s="54"/>
      <c r="U1076" s="54"/>
      <c r="V1076" s="54"/>
      <c r="W1076" s="54"/>
      <c r="AD1076" s="50" t="s">
        <v>55</v>
      </c>
      <c r="AE1076" s="50" t="s">
        <v>3415</v>
      </c>
      <c r="AF1076" s="50">
        <v>5218391</v>
      </c>
      <c r="AG1076" s="51"/>
      <c r="AH1076" s="51"/>
    </row>
    <row r="1077" spans="1:34" s="69" customFormat="1">
      <c r="A1077" s="54"/>
      <c r="B1077" s="54"/>
      <c r="C1077" s="54"/>
      <c r="D1077" s="54"/>
      <c r="E1077" s="54"/>
      <c r="F1077" s="54"/>
      <c r="G1077" s="54"/>
      <c r="H1077" s="54"/>
      <c r="I1077" s="54"/>
      <c r="J1077" s="54"/>
      <c r="K1077" s="54"/>
      <c r="L1077" s="54"/>
      <c r="M1077" s="54"/>
      <c r="N1077" s="54"/>
      <c r="O1077" s="54"/>
      <c r="P1077" s="54"/>
      <c r="Q1077" s="54"/>
      <c r="R1077" s="54"/>
      <c r="S1077" s="54"/>
      <c r="T1077" s="54"/>
      <c r="U1077" s="54"/>
      <c r="V1077" s="54"/>
      <c r="W1077" s="54"/>
      <c r="AD1077" s="50" t="s">
        <v>55</v>
      </c>
      <c r="AE1077" s="50" t="s">
        <v>3425</v>
      </c>
      <c r="AF1077" s="50">
        <v>5218508</v>
      </c>
      <c r="AG1077" s="51"/>
      <c r="AH1077" s="51"/>
    </row>
    <row r="1078" spans="1:34" s="69" customForma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AD1078" s="50" t="s">
        <v>55</v>
      </c>
      <c r="AE1078" s="50" t="s">
        <v>3434</v>
      </c>
      <c r="AF1078" s="50">
        <v>5218607</v>
      </c>
      <c r="AG1078" s="51"/>
      <c r="AH1078" s="51"/>
    </row>
    <row r="1079" spans="1:34" s="69" customFormat="1">
      <c r="A1079" s="54"/>
      <c r="B1079" s="54"/>
      <c r="C1079" s="54"/>
      <c r="D1079" s="54"/>
      <c r="E1079" s="54"/>
      <c r="F1079" s="54"/>
      <c r="G1079" s="54"/>
      <c r="H1079" s="54"/>
      <c r="I1079" s="54"/>
      <c r="J1079" s="54"/>
      <c r="K1079" s="54"/>
      <c r="L1079" s="54"/>
      <c r="M1079" s="54"/>
      <c r="N1079" s="54"/>
      <c r="O1079" s="54"/>
      <c r="P1079" s="54"/>
      <c r="Q1079" s="54"/>
      <c r="R1079" s="54"/>
      <c r="S1079" s="54"/>
      <c r="T1079" s="54"/>
      <c r="U1079" s="54"/>
      <c r="V1079" s="54"/>
      <c r="W1079" s="54"/>
      <c r="AD1079" s="50" t="s">
        <v>55</v>
      </c>
      <c r="AE1079" s="50" t="s">
        <v>3443</v>
      </c>
      <c r="AF1079" s="50">
        <v>5218706</v>
      </c>
      <c r="AG1079" s="51"/>
      <c r="AH1079" s="51"/>
    </row>
    <row r="1080" spans="1:34" s="69" customFormat="1">
      <c r="A1080" s="54"/>
      <c r="B1080" s="54"/>
      <c r="C1080" s="54"/>
      <c r="D1080" s="54"/>
      <c r="E1080" s="54"/>
      <c r="F1080" s="54"/>
      <c r="G1080" s="54"/>
      <c r="H1080" s="54"/>
      <c r="I1080" s="54"/>
      <c r="J1080" s="54"/>
      <c r="K1080" s="54"/>
      <c r="L1080" s="54"/>
      <c r="M1080" s="54"/>
      <c r="N1080" s="54"/>
      <c r="O1080" s="54"/>
      <c r="P1080" s="54"/>
      <c r="Q1080" s="54"/>
      <c r="R1080" s="54"/>
      <c r="S1080" s="54"/>
      <c r="T1080" s="54"/>
      <c r="U1080" s="54"/>
      <c r="V1080" s="54"/>
      <c r="W1080" s="54"/>
      <c r="AD1080" s="50" t="s">
        <v>55</v>
      </c>
      <c r="AE1080" s="50" t="s">
        <v>3452</v>
      </c>
      <c r="AF1080" s="50">
        <v>5218789</v>
      </c>
      <c r="AG1080" s="51"/>
      <c r="AH1080" s="51"/>
    </row>
    <row r="1081" spans="1:34" s="69" customFormat="1">
      <c r="A1081" s="54"/>
      <c r="B1081" s="54"/>
      <c r="C1081" s="54"/>
      <c r="D1081" s="54"/>
      <c r="E1081" s="54"/>
      <c r="F1081" s="54"/>
      <c r="G1081" s="54"/>
      <c r="H1081" s="54"/>
      <c r="I1081" s="54"/>
      <c r="J1081" s="54"/>
      <c r="K1081" s="54"/>
      <c r="L1081" s="54"/>
      <c r="M1081" s="54"/>
      <c r="N1081" s="54"/>
      <c r="O1081" s="54"/>
      <c r="P1081" s="54"/>
      <c r="Q1081" s="54"/>
      <c r="R1081" s="54"/>
      <c r="S1081" s="54"/>
      <c r="T1081" s="54"/>
      <c r="U1081" s="54"/>
      <c r="V1081" s="54"/>
      <c r="W1081" s="54"/>
      <c r="AD1081" s="50" t="s">
        <v>55</v>
      </c>
      <c r="AE1081" s="50" t="s">
        <v>3462</v>
      </c>
      <c r="AF1081" s="50">
        <v>5218805</v>
      </c>
      <c r="AG1081" s="51"/>
      <c r="AH1081" s="51"/>
    </row>
    <row r="1082" spans="1:34" s="69" customFormat="1">
      <c r="A1082" s="54"/>
      <c r="B1082" s="54"/>
      <c r="C1082" s="54"/>
      <c r="D1082" s="54"/>
      <c r="E1082" s="54"/>
      <c r="F1082" s="54"/>
      <c r="G1082" s="54"/>
      <c r="H1082" s="54"/>
      <c r="I1082" s="54"/>
      <c r="J1082" s="54"/>
      <c r="K1082" s="54"/>
      <c r="L1082" s="54"/>
      <c r="M1082" s="54"/>
      <c r="N1082" s="54"/>
      <c r="O1082" s="54"/>
      <c r="P1082" s="54"/>
      <c r="Q1082" s="54"/>
      <c r="R1082" s="54"/>
      <c r="S1082" s="54"/>
      <c r="T1082" s="54"/>
      <c r="U1082" s="54"/>
      <c r="V1082" s="54"/>
      <c r="W1082" s="54"/>
      <c r="AD1082" s="50" t="s">
        <v>55</v>
      </c>
      <c r="AE1082" s="50" t="s">
        <v>3472</v>
      </c>
      <c r="AF1082" s="50">
        <v>5218904</v>
      </c>
      <c r="AG1082" s="51"/>
      <c r="AH1082" s="51"/>
    </row>
    <row r="1083" spans="1:34" s="69" customFormat="1">
      <c r="A1083" s="54"/>
      <c r="B1083" s="54"/>
      <c r="C1083" s="54"/>
      <c r="D1083" s="54"/>
      <c r="E1083" s="54"/>
      <c r="F1083" s="54"/>
      <c r="G1083" s="54"/>
      <c r="H1083" s="54"/>
      <c r="I1083" s="54"/>
      <c r="J1083" s="54"/>
      <c r="K1083" s="54"/>
      <c r="L1083" s="54"/>
      <c r="M1083" s="54"/>
      <c r="N1083" s="54"/>
      <c r="O1083" s="54"/>
      <c r="P1083" s="54"/>
      <c r="Q1083" s="54"/>
      <c r="R1083" s="54"/>
      <c r="S1083" s="54"/>
      <c r="T1083" s="54"/>
      <c r="U1083" s="54"/>
      <c r="V1083" s="54"/>
      <c r="W1083" s="54"/>
      <c r="AD1083" s="50" t="s">
        <v>55</v>
      </c>
      <c r="AE1083" s="50" t="s">
        <v>3481</v>
      </c>
      <c r="AF1083" s="50">
        <v>5219001</v>
      </c>
      <c r="AG1083" s="51"/>
      <c r="AH1083" s="51"/>
    </row>
    <row r="1084" spans="1:34" s="69" customFormat="1">
      <c r="A1084" s="54"/>
      <c r="B1084" s="54"/>
      <c r="C1084" s="54"/>
      <c r="D1084" s="54"/>
      <c r="E1084" s="54"/>
      <c r="F1084" s="54"/>
      <c r="G1084" s="54"/>
      <c r="H1084" s="54"/>
      <c r="I1084" s="54"/>
      <c r="J1084" s="54"/>
      <c r="K1084" s="54"/>
      <c r="L1084" s="54"/>
      <c r="M1084" s="54"/>
      <c r="N1084" s="54"/>
      <c r="O1084" s="54"/>
      <c r="P1084" s="54"/>
      <c r="Q1084" s="54"/>
      <c r="R1084" s="54"/>
      <c r="S1084" s="54"/>
      <c r="T1084" s="54"/>
      <c r="U1084" s="54"/>
      <c r="V1084" s="54"/>
      <c r="W1084" s="54"/>
      <c r="AD1084" s="50" t="s">
        <v>55</v>
      </c>
      <c r="AE1084" s="50" t="s">
        <v>3491</v>
      </c>
      <c r="AF1084" s="50">
        <v>5219100</v>
      </c>
      <c r="AG1084" s="51"/>
      <c r="AH1084" s="51"/>
    </row>
    <row r="1085" spans="1:34" s="69" customFormat="1">
      <c r="A1085" s="54"/>
      <c r="B1085" s="54"/>
      <c r="C1085" s="54"/>
      <c r="D1085" s="54"/>
      <c r="E1085" s="54"/>
      <c r="F1085" s="54"/>
      <c r="G1085" s="54"/>
      <c r="H1085" s="54"/>
      <c r="I1085" s="54"/>
      <c r="J1085" s="54"/>
      <c r="K1085" s="54"/>
      <c r="L1085" s="54"/>
      <c r="M1085" s="54"/>
      <c r="N1085" s="54"/>
      <c r="O1085" s="54"/>
      <c r="P1085" s="54"/>
      <c r="Q1085" s="54"/>
      <c r="R1085" s="54"/>
      <c r="S1085" s="54"/>
      <c r="T1085" s="54"/>
      <c r="U1085" s="54"/>
      <c r="V1085" s="54"/>
      <c r="W1085" s="54"/>
      <c r="AD1085" s="50" t="s">
        <v>55</v>
      </c>
      <c r="AE1085" s="50" t="s">
        <v>3500</v>
      </c>
      <c r="AF1085" s="50">
        <v>5219209</v>
      </c>
      <c r="AG1085" s="51"/>
      <c r="AH1085" s="51"/>
    </row>
    <row r="1086" spans="1:34" s="69" customFormat="1">
      <c r="A1086" s="54"/>
      <c r="B1086" s="54"/>
      <c r="C1086" s="54"/>
      <c r="D1086" s="54"/>
      <c r="E1086" s="54"/>
      <c r="F1086" s="54"/>
      <c r="G1086" s="54"/>
      <c r="H1086" s="54"/>
      <c r="I1086" s="54"/>
      <c r="J1086" s="54"/>
      <c r="K1086" s="54"/>
      <c r="L1086" s="54"/>
      <c r="M1086" s="54"/>
      <c r="N1086" s="54"/>
      <c r="O1086" s="54"/>
      <c r="P1086" s="54"/>
      <c r="Q1086" s="54"/>
      <c r="R1086" s="54"/>
      <c r="S1086" s="54"/>
      <c r="T1086" s="54"/>
      <c r="U1086" s="54"/>
      <c r="V1086" s="54"/>
      <c r="W1086" s="54"/>
      <c r="AD1086" s="50" t="s">
        <v>55</v>
      </c>
      <c r="AE1086" s="50" t="s">
        <v>3510</v>
      </c>
      <c r="AF1086" s="50">
        <v>5219258</v>
      </c>
      <c r="AG1086" s="51"/>
      <c r="AH1086" s="51"/>
    </row>
    <row r="1087" spans="1:34" s="69" customFormat="1">
      <c r="A1087" s="54"/>
      <c r="B1087" s="54"/>
      <c r="C1087" s="54"/>
      <c r="D1087" s="54"/>
      <c r="E1087" s="54"/>
      <c r="F1087" s="54"/>
      <c r="G1087" s="54"/>
      <c r="H1087" s="54"/>
      <c r="I1087" s="54"/>
      <c r="J1087" s="54"/>
      <c r="K1087" s="54"/>
      <c r="L1087" s="54"/>
      <c r="M1087" s="54"/>
      <c r="N1087" s="54"/>
      <c r="O1087" s="54"/>
      <c r="P1087" s="54"/>
      <c r="Q1087" s="54"/>
      <c r="R1087" s="54"/>
      <c r="S1087" s="54"/>
      <c r="T1087" s="54"/>
      <c r="U1087" s="54"/>
      <c r="V1087" s="54"/>
      <c r="W1087" s="54"/>
      <c r="AD1087" s="50" t="s">
        <v>55</v>
      </c>
      <c r="AE1087" s="50" t="s">
        <v>3520</v>
      </c>
      <c r="AF1087" s="50">
        <v>5219308</v>
      </c>
      <c r="AG1087" s="51"/>
      <c r="AH1087" s="51"/>
    </row>
    <row r="1088" spans="1:34" s="69" customFormat="1">
      <c r="A1088" s="54"/>
      <c r="B1088" s="54"/>
      <c r="C1088" s="54"/>
      <c r="D1088" s="54"/>
      <c r="E1088" s="54"/>
      <c r="F1088" s="54"/>
      <c r="G1088" s="54"/>
      <c r="H1088" s="54"/>
      <c r="I1088" s="54"/>
      <c r="J1088" s="54"/>
      <c r="K1088" s="54"/>
      <c r="L1088" s="54"/>
      <c r="M1088" s="54"/>
      <c r="N1088" s="54"/>
      <c r="O1088" s="54"/>
      <c r="P1088" s="54"/>
      <c r="Q1088" s="54"/>
      <c r="R1088" s="54"/>
      <c r="S1088" s="54"/>
      <c r="T1088" s="54"/>
      <c r="U1088" s="54"/>
      <c r="V1088" s="54"/>
      <c r="W1088" s="54"/>
      <c r="AD1088" s="50" t="s">
        <v>55</v>
      </c>
      <c r="AE1088" s="50" t="s">
        <v>3530</v>
      </c>
      <c r="AF1088" s="50">
        <v>5219357</v>
      </c>
      <c r="AG1088" s="51"/>
      <c r="AH1088" s="51"/>
    </row>
    <row r="1089" spans="1:34" s="69" customFormat="1">
      <c r="A1089" s="54"/>
      <c r="B1089" s="54"/>
      <c r="C1089" s="54"/>
      <c r="D1089" s="54"/>
      <c r="E1089" s="54"/>
      <c r="F1089" s="54"/>
      <c r="G1089" s="54"/>
      <c r="H1089" s="54"/>
      <c r="I1089" s="54"/>
      <c r="J1089" s="54"/>
      <c r="K1089" s="54"/>
      <c r="L1089" s="54"/>
      <c r="M1089" s="54"/>
      <c r="N1089" s="54"/>
      <c r="O1089" s="54"/>
      <c r="P1089" s="54"/>
      <c r="Q1089" s="54"/>
      <c r="R1089" s="54"/>
      <c r="S1089" s="54"/>
      <c r="T1089" s="54"/>
      <c r="U1089" s="54"/>
      <c r="V1089" s="54"/>
      <c r="W1089" s="54"/>
      <c r="AD1089" s="50" t="s">
        <v>55</v>
      </c>
      <c r="AE1089" s="50" t="s">
        <v>3540</v>
      </c>
      <c r="AF1089" s="50">
        <v>5219407</v>
      </c>
      <c r="AG1089" s="51"/>
      <c r="AH1089" s="51"/>
    </row>
    <row r="1090" spans="1:34" s="69" customFormat="1">
      <c r="A1090" s="54"/>
      <c r="B1090" s="54"/>
      <c r="C1090" s="54"/>
      <c r="D1090" s="54"/>
      <c r="E1090" s="54"/>
      <c r="F1090" s="54"/>
      <c r="G1090" s="54"/>
      <c r="H1090" s="54"/>
      <c r="I1090" s="54"/>
      <c r="J1090" s="54"/>
      <c r="K1090" s="54"/>
      <c r="L1090" s="54"/>
      <c r="M1090" s="54"/>
      <c r="N1090" s="54"/>
      <c r="O1090" s="54"/>
      <c r="P1090" s="54"/>
      <c r="Q1090" s="54"/>
      <c r="R1090" s="54"/>
      <c r="S1090" s="54"/>
      <c r="T1090" s="54"/>
      <c r="U1090" s="54"/>
      <c r="V1090" s="54"/>
      <c r="W1090" s="54"/>
      <c r="AD1090" s="50" t="s">
        <v>55</v>
      </c>
      <c r="AE1090" s="50" t="s">
        <v>3548</v>
      </c>
      <c r="AF1090" s="50">
        <v>5219456</v>
      </c>
      <c r="AG1090" s="51"/>
      <c r="AH1090" s="51"/>
    </row>
    <row r="1091" spans="1:34" s="69" customFormat="1">
      <c r="A1091" s="54"/>
      <c r="B1091" s="54"/>
      <c r="C1091" s="54"/>
      <c r="D1091" s="54"/>
      <c r="E1091" s="54"/>
      <c r="F1091" s="54"/>
      <c r="G1091" s="54"/>
      <c r="H1091" s="54"/>
      <c r="I1091" s="54"/>
      <c r="J1091" s="54"/>
      <c r="K1091" s="54"/>
      <c r="L1091" s="54"/>
      <c r="M1091" s="54"/>
      <c r="N1091" s="54"/>
      <c r="O1091" s="54"/>
      <c r="P1091" s="54"/>
      <c r="Q1091" s="54"/>
      <c r="R1091" s="54"/>
      <c r="S1091" s="54"/>
      <c r="T1091" s="54"/>
      <c r="U1091" s="54"/>
      <c r="V1091" s="54"/>
      <c r="W1091" s="54"/>
      <c r="AD1091" s="50" t="s">
        <v>55</v>
      </c>
      <c r="AE1091" s="50" t="s">
        <v>3558</v>
      </c>
      <c r="AF1091" s="50">
        <v>5219506</v>
      </c>
      <c r="AG1091" s="51"/>
      <c r="AH1091" s="51"/>
    </row>
    <row r="1092" spans="1:34" s="69" customFormat="1">
      <c r="A1092" s="54"/>
      <c r="B1092" s="54"/>
      <c r="C1092" s="54"/>
      <c r="D1092" s="54"/>
      <c r="E1092" s="54"/>
      <c r="F1092" s="54"/>
      <c r="G1092" s="54"/>
      <c r="H1092" s="54"/>
      <c r="I1092" s="54"/>
      <c r="J1092" s="54"/>
      <c r="K1092" s="54"/>
      <c r="L1092" s="54"/>
      <c r="M1092" s="54"/>
      <c r="N1092" s="54"/>
      <c r="O1092" s="54"/>
      <c r="P1092" s="54"/>
      <c r="Q1092" s="54"/>
      <c r="R1092" s="54"/>
      <c r="S1092" s="54"/>
      <c r="T1092" s="54"/>
      <c r="U1092" s="54"/>
      <c r="V1092" s="54"/>
      <c r="W1092" s="54"/>
      <c r="AD1092" s="50" t="s">
        <v>55</v>
      </c>
      <c r="AE1092" s="50" t="s">
        <v>3568</v>
      </c>
      <c r="AF1092" s="50">
        <v>5219605</v>
      </c>
      <c r="AG1092" s="51"/>
      <c r="AH1092" s="51"/>
    </row>
    <row r="1093" spans="1:34" s="69" customFormat="1">
      <c r="A1093" s="54"/>
      <c r="B1093" s="54"/>
      <c r="C1093" s="54"/>
      <c r="D1093" s="54"/>
      <c r="E1093" s="54"/>
      <c r="F1093" s="54"/>
      <c r="G1093" s="54"/>
      <c r="H1093" s="54"/>
      <c r="I1093" s="54"/>
      <c r="J1093" s="54"/>
      <c r="K1093" s="54"/>
      <c r="L1093" s="54"/>
      <c r="M1093" s="54"/>
      <c r="N1093" s="54"/>
      <c r="O1093" s="54"/>
      <c r="P1093" s="54"/>
      <c r="Q1093" s="54"/>
      <c r="R1093" s="54"/>
      <c r="S1093" s="54"/>
      <c r="T1093" s="54"/>
      <c r="U1093" s="54"/>
      <c r="V1093" s="54"/>
      <c r="W1093" s="54"/>
      <c r="AD1093" s="50" t="s">
        <v>55</v>
      </c>
      <c r="AE1093" s="50" t="s">
        <v>3578</v>
      </c>
      <c r="AF1093" s="50">
        <v>5219704</v>
      </c>
      <c r="AG1093" s="51"/>
      <c r="AH1093" s="51"/>
    </row>
    <row r="1094" spans="1:34" s="69" customFormat="1">
      <c r="A1094" s="54"/>
      <c r="B1094" s="54"/>
      <c r="C1094" s="54"/>
      <c r="D1094" s="54"/>
      <c r="E1094" s="54"/>
      <c r="F1094" s="54"/>
      <c r="G1094" s="54"/>
      <c r="H1094" s="54"/>
      <c r="I1094" s="54"/>
      <c r="J1094" s="54"/>
      <c r="K1094" s="54"/>
      <c r="L1094" s="54"/>
      <c r="M1094" s="54"/>
      <c r="N1094" s="54"/>
      <c r="O1094" s="54"/>
      <c r="P1094" s="54"/>
      <c r="Q1094" s="54"/>
      <c r="R1094" s="54"/>
      <c r="S1094" s="54"/>
      <c r="T1094" s="54"/>
      <c r="U1094" s="54"/>
      <c r="V1094" s="54"/>
      <c r="W1094" s="54"/>
      <c r="AD1094" s="50" t="s">
        <v>55</v>
      </c>
      <c r="AE1094" s="50" t="s">
        <v>3588</v>
      </c>
      <c r="AF1094" s="50">
        <v>5219712</v>
      </c>
      <c r="AG1094" s="51"/>
      <c r="AH1094" s="51"/>
    </row>
    <row r="1095" spans="1:34" s="69" customFormat="1">
      <c r="A1095" s="54"/>
      <c r="B1095" s="54"/>
      <c r="C1095" s="54"/>
      <c r="D1095" s="54"/>
      <c r="E1095" s="54"/>
      <c r="F1095" s="54"/>
      <c r="G1095" s="54"/>
      <c r="H1095" s="54"/>
      <c r="I1095" s="54"/>
      <c r="J1095" s="54"/>
      <c r="K1095" s="54"/>
      <c r="L1095" s="54"/>
      <c r="M1095" s="54"/>
      <c r="N1095" s="54"/>
      <c r="O1095" s="54"/>
      <c r="P1095" s="54"/>
      <c r="Q1095" s="54"/>
      <c r="R1095" s="54"/>
      <c r="S1095" s="54"/>
      <c r="T1095" s="54"/>
      <c r="U1095" s="54"/>
      <c r="V1095" s="54"/>
      <c r="W1095" s="54"/>
      <c r="AD1095" s="50" t="s">
        <v>55</v>
      </c>
      <c r="AE1095" s="50" t="s">
        <v>3597</v>
      </c>
      <c r="AF1095" s="50">
        <v>5219738</v>
      </c>
      <c r="AG1095" s="51"/>
      <c r="AH1095" s="51"/>
    </row>
    <row r="1096" spans="1:34" s="69" customFormat="1">
      <c r="A1096" s="54"/>
      <c r="B1096" s="54"/>
      <c r="C1096" s="54"/>
      <c r="D1096" s="54"/>
      <c r="E1096" s="54"/>
      <c r="F1096" s="54"/>
      <c r="G1096" s="54"/>
      <c r="H1096" s="54"/>
      <c r="I1096" s="54"/>
      <c r="J1096" s="54"/>
      <c r="K1096" s="54"/>
      <c r="L1096" s="54"/>
      <c r="M1096" s="54"/>
      <c r="N1096" s="54"/>
      <c r="O1096" s="54"/>
      <c r="P1096" s="54"/>
      <c r="Q1096" s="54"/>
      <c r="R1096" s="54"/>
      <c r="S1096" s="54"/>
      <c r="T1096" s="54"/>
      <c r="U1096" s="54"/>
      <c r="V1096" s="54"/>
      <c r="W1096" s="54"/>
      <c r="AD1096" s="50" t="s">
        <v>55</v>
      </c>
      <c r="AE1096" s="50" t="s">
        <v>3607</v>
      </c>
      <c r="AF1096" s="50">
        <v>5219753</v>
      </c>
      <c r="AG1096" s="51"/>
      <c r="AH1096" s="51"/>
    </row>
    <row r="1097" spans="1:34" s="69" customFormat="1">
      <c r="A1097" s="54"/>
      <c r="B1097" s="54"/>
      <c r="C1097" s="54"/>
      <c r="D1097" s="54"/>
      <c r="E1097" s="54"/>
      <c r="F1097" s="54"/>
      <c r="G1097" s="54"/>
      <c r="H1097" s="54"/>
      <c r="I1097" s="54"/>
      <c r="J1097" s="54"/>
      <c r="K1097" s="54"/>
      <c r="L1097" s="54"/>
      <c r="M1097" s="54"/>
      <c r="N1097" s="54"/>
      <c r="O1097" s="54"/>
      <c r="P1097" s="54"/>
      <c r="Q1097" s="54"/>
      <c r="R1097" s="54"/>
      <c r="S1097" s="54"/>
      <c r="T1097" s="54"/>
      <c r="U1097" s="54"/>
      <c r="V1097" s="54"/>
      <c r="W1097" s="54"/>
      <c r="AD1097" s="50" t="s">
        <v>55</v>
      </c>
      <c r="AE1097" s="50" t="s">
        <v>1607</v>
      </c>
      <c r="AF1097" s="50">
        <v>5219803</v>
      </c>
      <c r="AG1097" s="51"/>
      <c r="AH1097" s="51"/>
    </row>
    <row r="1098" spans="1:34" s="69" customFormat="1">
      <c r="A1098" s="54"/>
      <c r="B1098" s="54"/>
      <c r="C1098" s="54"/>
      <c r="D1098" s="54"/>
      <c r="E1098" s="54"/>
      <c r="F1098" s="54"/>
      <c r="G1098" s="54"/>
      <c r="H1098" s="54"/>
      <c r="I1098" s="54"/>
      <c r="J1098" s="54"/>
      <c r="K1098" s="54"/>
      <c r="L1098" s="54"/>
      <c r="M1098" s="54"/>
      <c r="N1098" s="54"/>
      <c r="O1098" s="54"/>
      <c r="P1098" s="54"/>
      <c r="Q1098" s="54"/>
      <c r="R1098" s="54"/>
      <c r="S1098" s="54"/>
      <c r="T1098" s="54"/>
      <c r="U1098" s="54"/>
      <c r="V1098" s="54"/>
      <c r="W1098" s="54"/>
      <c r="AD1098" s="50" t="s">
        <v>55</v>
      </c>
      <c r="AE1098" s="50" t="s">
        <v>3625</v>
      </c>
      <c r="AF1098" s="50">
        <v>5219902</v>
      </c>
      <c r="AG1098" s="51"/>
      <c r="AH1098" s="51"/>
    </row>
    <row r="1099" spans="1:34" s="69" customFormat="1">
      <c r="A1099" s="54"/>
      <c r="B1099" s="54"/>
      <c r="C1099" s="54"/>
      <c r="D1099" s="54"/>
      <c r="E1099" s="54"/>
      <c r="F1099" s="54"/>
      <c r="G1099" s="54"/>
      <c r="H1099" s="54"/>
      <c r="I1099" s="54"/>
      <c r="J1099" s="54"/>
      <c r="K1099" s="54"/>
      <c r="L1099" s="54"/>
      <c r="M1099" s="54"/>
      <c r="N1099" s="54"/>
      <c r="O1099" s="54"/>
      <c r="P1099" s="54"/>
      <c r="Q1099" s="54"/>
      <c r="R1099" s="54"/>
      <c r="S1099" s="54"/>
      <c r="T1099" s="54"/>
      <c r="U1099" s="54"/>
      <c r="V1099" s="54"/>
      <c r="W1099" s="54"/>
      <c r="AD1099" s="50" t="s">
        <v>55</v>
      </c>
      <c r="AE1099" s="50" t="s">
        <v>3635</v>
      </c>
      <c r="AF1099" s="50">
        <v>5220058</v>
      </c>
      <c r="AG1099" s="51"/>
      <c r="AH1099" s="51"/>
    </row>
    <row r="1100" spans="1:34" s="69" customFormat="1">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AD1100" s="50" t="s">
        <v>55</v>
      </c>
      <c r="AE1100" s="50" t="s">
        <v>3645</v>
      </c>
      <c r="AF1100" s="50">
        <v>5220009</v>
      </c>
      <c r="AG1100" s="51"/>
      <c r="AH1100" s="51"/>
    </row>
    <row r="1101" spans="1:34" s="69" customFormat="1">
      <c r="A1101" s="54"/>
      <c r="B1101" s="54"/>
      <c r="C1101" s="54"/>
      <c r="D1101" s="54"/>
      <c r="E1101" s="54"/>
      <c r="F1101" s="54"/>
      <c r="G1101" s="54"/>
      <c r="H1101" s="54"/>
      <c r="I1101" s="54"/>
      <c r="J1101" s="54"/>
      <c r="K1101" s="54"/>
      <c r="L1101" s="54"/>
      <c r="M1101" s="54"/>
      <c r="N1101" s="54"/>
      <c r="O1101" s="54"/>
      <c r="P1101" s="54"/>
      <c r="Q1101" s="54"/>
      <c r="R1101" s="54"/>
      <c r="S1101" s="54"/>
      <c r="T1101" s="54"/>
      <c r="U1101" s="54"/>
      <c r="V1101" s="54"/>
      <c r="W1101" s="54"/>
      <c r="AD1101" s="50" t="s">
        <v>55</v>
      </c>
      <c r="AE1101" s="50" t="s">
        <v>3654</v>
      </c>
      <c r="AF1101" s="50">
        <v>5220108</v>
      </c>
      <c r="AG1101" s="51"/>
      <c r="AH1101" s="51"/>
    </row>
    <row r="1102" spans="1:34" s="69" customFormat="1">
      <c r="A1102" s="54"/>
      <c r="B1102" s="54"/>
      <c r="C1102" s="54"/>
      <c r="D1102" s="54"/>
      <c r="E1102" s="54"/>
      <c r="F1102" s="54"/>
      <c r="G1102" s="54"/>
      <c r="H1102" s="54"/>
      <c r="I1102" s="54"/>
      <c r="J1102" s="54"/>
      <c r="K1102" s="54"/>
      <c r="L1102" s="54"/>
      <c r="M1102" s="54"/>
      <c r="N1102" s="54"/>
      <c r="O1102" s="54"/>
      <c r="P1102" s="54"/>
      <c r="Q1102" s="54"/>
      <c r="R1102" s="54"/>
      <c r="S1102" s="54"/>
      <c r="T1102" s="54"/>
      <c r="U1102" s="54"/>
      <c r="V1102" s="54"/>
      <c r="W1102" s="54"/>
      <c r="AD1102" s="50" t="s">
        <v>55</v>
      </c>
      <c r="AE1102" s="50" t="s">
        <v>3663</v>
      </c>
      <c r="AF1102" s="50">
        <v>5220157</v>
      </c>
      <c r="AG1102" s="51"/>
      <c r="AH1102" s="51"/>
    </row>
    <row r="1103" spans="1:34" s="69" customFormat="1">
      <c r="A1103" s="54"/>
      <c r="B1103" s="54"/>
      <c r="C1103" s="54"/>
      <c r="D1103" s="54"/>
      <c r="E1103" s="54"/>
      <c r="F1103" s="54"/>
      <c r="G1103" s="54"/>
      <c r="H1103" s="54"/>
      <c r="I1103" s="54"/>
      <c r="J1103" s="54"/>
      <c r="K1103" s="54"/>
      <c r="L1103" s="54"/>
      <c r="M1103" s="54"/>
      <c r="N1103" s="54"/>
      <c r="O1103" s="54"/>
      <c r="P1103" s="54"/>
      <c r="Q1103" s="54"/>
      <c r="R1103" s="54"/>
      <c r="S1103" s="54"/>
      <c r="T1103" s="54"/>
      <c r="U1103" s="54"/>
      <c r="V1103" s="54"/>
      <c r="W1103" s="54"/>
      <c r="AD1103" s="50" t="s">
        <v>55</v>
      </c>
      <c r="AE1103" s="50" t="s">
        <v>3671</v>
      </c>
      <c r="AF1103" s="50">
        <v>5220207</v>
      </c>
      <c r="AG1103" s="51"/>
      <c r="AH1103" s="51"/>
    </row>
    <row r="1104" spans="1:34" s="69" customFormat="1">
      <c r="A1104" s="54"/>
      <c r="B1104" s="54"/>
      <c r="C1104" s="54"/>
      <c r="D1104" s="54"/>
      <c r="E1104" s="54"/>
      <c r="F1104" s="54"/>
      <c r="G1104" s="54"/>
      <c r="H1104" s="54"/>
      <c r="I1104" s="54"/>
      <c r="J1104" s="54"/>
      <c r="K1104" s="54"/>
      <c r="L1104" s="54"/>
      <c r="M1104" s="54"/>
      <c r="N1104" s="54"/>
      <c r="O1104" s="54"/>
      <c r="P1104" s="54"/>
      <c r="Q1104" s="54"/>
      <c r="R1104" s="54"/>
      <c r="S1104" s="54"/>
      <c r="T1104" s="54"/>
      <c r="U1104" s="54"/>
      <c r="V1104" s="54"/>
      <c r="W1104" s="54"/>
      <c r="AD1104" s="50" t="s">
        <v>55</v>
      </c>
      <c r="AE1104" s="50" t="s">
        <v>3679</v>
      </c>
      <c r="AF1104" s="50">
        <v>5220264</v>
      </c>
      <c r="AG1104" s="51"/>
      <c r="AH1104" s="51"/>
    </row>
    <row r="1105" spans="1:34" s="69" customFormat="1">
      <c r="A1105" s="54"/>
      <c r="B1105" s="54"/>
      <c r="C1105" s="54"/>
      <c r="D1105" s="54"/>
      <c r="E1105" s="54"/>
      <c r="F1105" s="54"/>
      <c r="G1105" s="54"/>
      <c r="H1105" s="54"/>
      <c r="I1105" s="54"/>
      <c r="J1105" s="54"/>
      <c r="K1105" s="54"/>
      <c r="L1105" s="54"/>
      <c r="M1105" s="54"/>
      <c r="N1105" s="54"/>
      <c r="O1105" s="54"/>
      <c r="P1105" s="54"/>
      <c r="Q1105" s="54"/>
      <c r="R1105" s="54"/>
      <c r="S1105" s="54"/>
      <c r="T1105" s="54"/>
      <c r="U1105" s="54"/>
      <c r="V1105" s="54"/>
      <c r="W1105" s="54"/>
      <c r="AD1105" s="50" t="s">
        <v>55</v>
      </c>
      <c r="AE1105" s="50" t="s">
        <v>3687</v>
      </c>
      <c r="AF1105" s="50">
        <v>5220280</v>
      </c>
      <c r="AG1105" s="51"/>
      <c r="AH1105" s="51"/>
    </row>
    <row r="1106" spans="1:34" s="69" customFormat="1">
      <c r="A1106" s="54"/>
      <c r="B1106" s="54"/>
      <c r="C1106" s="54"/>
      <c r="D1106" s="54"/>
      <c r="E1106" s="54"/>
      <c r="F1106" s="54"/>
      <c r="G1106" s="54"/>
      <c r="H1106" s="54"/>
      <c r="I1106" s="54"/>
      <c r="J1106" s="54"/>
      <c r="K1106" s="54"/>
      <c r="L1106" s="54"/>
      <c r="M1106" s="54"/>
      <c r="N1106" s="54"/>
      <c r="O1106" s="54"/>
      <c r="P1106" s="54"/>
      <c r="Q1106" s="54"/>
      <c r="R1106" s="54"/>
      <c r="S1106" s="54"/>
      <c r="T1106" s="54"/>
      <c r="U1106" s="54"/>
      <c r="V1106" s="54"/>
      <c r="W1106" s="54"/>
      <c r="AD1106" s="50" t="s">
        <v>55</v>
      </c>
      <c r="AE1106" s="50" t="s">
        <v>3696</v>
      </c>
      <c r="AF1106" s="50">
        <v>5220405</v>
      </c>
      <c r="AG1106" s="51"/>
      <c r="AH1106" s="51"/>
    </row>
    <row r="1107" spans="1:34" s="69" customFormat="1">
      <c r="A1107" s="54"/>
      <c r="B1107" s="54"/>
      <c r="C1107" s="54"/>
      <c r="D1107" s="54"/>
      <c r="E1107" s="54"/>
      <c r="F1107" s="54"/>
      <c r="G1107" s="54"/>
      <c r="H1107" s="54"/>
      <c r="I1107" s="54"/>
      <c r="J1107" s="54"/>
      <c r="K1107" s="54"/>
      <c r="L1107" s="54"/>
      <c r="M1107" s="54"/>
      <c r="N1107" s="54"/>
      <c r="O1107" s="54"/>
      <c r="P1107" s="54"/>
      <c r="Q1107" s="54"/>
      <c r="R1107" s="54"/>
      <c r="S1107" s="54"/>
      <c r="T1107" s="54"/>
      <c r="U1107" s="54"/>
      <c r="V1107" s="54"/>
      <c r="W1107" s="54"/>
      <c r="AD1107" s="50" t="s">
        <v>55</v>
      </c>
      <c r="AE1107" s="50" t="s">
        <v>3704</v>
      </c>
      <c r="AF1107" s="50">
        <v>5220454</v>
      </c>
      <c r="AG1107" s="51"/>
      <c r="AH1107" s="51"/>
    </row>
    <row r="1108" spans="1:34" s="69" customFormat="1">
      <c r="A1108" s="54"/>
      <c r="B1108" s="54"/>
      <c r="C1108" s="54"/>
      <c r="D1108" s="54"/>
      <c r="E1108" s="54"/>
      <c r="F1108" s="54"/>
      <c r="G1108" s="54"/>
      <c r="H1108" s="54"/>
      <c r="I1108" s="54"/>
      <c r="J1108" s="54"/>
      <c r="K1108" s="54"/>
      <c r="L1108" s="54"/>
      <c r="M1108" s="54"/>
      <c r="N1108" s="54"/>
      <c r="O1108" s="54"/>
      <c r="P1108" s="54"/>
      <c r="Q1108" s="54"/>
      <c r="R1108" s="54"/>
      <c r="S1108" s="54"/>
      <c r="T1108" s="54"/>
      <c r="U1108" s="54"/>
      <c r="V1108" s="54"/>
      <c r="W1108" s="54"/>
      <c r="AD1108" s="50" t="s">
        <v>55</v>
      </c>
      <c r="AE1108" s="50" t="s">
        <v>3712</v>
      </c>
      <c r="AF1108" s="50">
        <v>5220504</v>
      </c>
      <c r="AG1108" s="51"/>
      <c r="AH1108" s="51"/>
    </row>
    <row r="1109" spans="1:34" s="69" customFormat="1">
      <c r="A1109" s="54"/>
      <c r="B1109" s="54"/>
      <c r="C1109" s="54"/>
      <c r="D1109" s="54"/>
      <c r="E1109" s="54"/>
      <c r="F1109" s="54"/>
      <c r="G1109" s="54"/>
      <c r="H1109" s="54"/>
      <c r="I1109" s="54"/>
      <c r="J1109" s="54"/>
      <c r="K1109" s="54"/>
      <c r="L1109" s="54"/>
      <c r="M1109" s="54"/>
      <c r="N1109" s="54"/>
      <c r="O1109" s="54"/>
      <c r="P1109" s="54"/>
      <c r="Q1109" s="54"/>
      <c r="R1109" s="54"/>
      <c r="S1109" s="54"/>
      <c r="T1109" s="54"/>
      <c r="U1109" s="54"/>
      <c r="V1109" s="54"/>
      <c r="W1109" s="54"/>
      <c r="AD1109" s="50" t="s">
        <v>55</v>
      </c>
      <c r="AE1109" s="50" t="s">
        <v>3719</v>
      </c>
      <c r="AF1109" s="50">
        <v>5220603</v>
      </c>
      <c r="AG1109" s="51"/>
      <c r="AH1109" s="51"/>
    </row>
    <row r="1110" spans="1:34" s="69" customFormat="1">
      <c r="A1110" s="54"/>
      <c r="B1110" s="54"/>
      <c r="C1110" s="54"/>
      <c r="D1110" s="54"/>
      <c r="E1110" s="54"/>
      <c r="F1110" s="54"/>
      <c r="G1110" s="54"/>
      <c r="H1110" s="54"/>
      <c r="I1110" s="54"/>
      <c r="J1110" s="54"/>
      <c r="K1110" s="54"/>
      <c r="L1110" s="54"/>
      <c r="M1110" s="54"/>
      <c r="N1110" s="54"/>
      <c r="O1110" s="54"/>
      <c r="P1110" s="54"/>
      <c r="Q1110" s="54"/>
      <c r="R1110" s="54"/>
      <c r="S1110" s="54"/>
      <c r="T1110" s="54"/>
      <c r="U1110" s="54"/>
      <c r="V1110" s="54"/>
      <c r="W1110" s="54"/>
      <c r="AD1110" s="50" t="s">
        <v>55</v>
      </c>
      <c r="AE1110" s="50" t="s">
        <v>3726</v>
      </c>
      <c r="AF1110" s="50">
        <v>5220686</v>
      </c>
      <c r="AG1110" s="51"/>
      <c r="AH1110" s="51"/>
    </row>
    <row r="1111" spans="1:34" s="69" customFormat="1">
      <c r="A1111" s="54"/>
      <c r="B1111" s="54"/>
      <c r="C1111" s="54"/>
      <c r="D1111" s="54"/>
      <c r="E1111" s="54"/>
      <c r="F1111" s="54"/>
      <c r="G1111" s="54"/>
      <c r="H1111" s="54"/>
      <c r="I1111" s="54"/>
      <c r="J1111" s="54"/>
      <c r="K1111" s="54"/>
      <c r="L1111" s="54"/>
      <c r="M1111" s="54"/>
      <c r="N1111" s="54"/>
      <c r="O1111" s="54"/>
      <c r="P1111" s="54"/>
      <c r="Q1111" s="54"/>
      <c r="R1111" s="54"/>
      <c r="S1111" s="54"/>
      <c r="T1111" s="54"/>
      <c r="U1111" s="54"/>
      <c r="V1111" s="54"/>
      <c r="W1111" s="54"/>
      <c r="AD1111" s="50" t="s">
        <v>55</v>
      </c>
      <c r="AE1111" s="50" t="s">
        <v>3733</v>
      </c>
      <c r="AF1111" s="50">
        <v>5220702</v>
      </c>
      <c r="AG1111" s="51"/>
      <c r="AH1111" s="51"/>
    </row>
    <row r="1112" spans="1:34" s="69" customFormat="1">
      <c r="A1112" s="54"/>
      <c r="B1112" s="54"/>
      <c r="C1112" s="54"/>
      <c r="D1112" s="54"/>
      <c r="E1112" s="54"/>
      <c r="F1112" s="54"/>
      <c r="G1112" s="54"/>
      <c r="H1112" s="54"/>
      <c r="I1112" s="54"/>
      <c r="J1112" s="54"/>
      <c r="K1112" s="54"/>
      <c r="L1112" s="54"/>
      <c r="M1112" s="54"/>
      <c r="N1112" s="54"/>
      <c r="O1112" s="54"/>
      <c r="P1112" s="54"/>
      <c r="Q1112" s="54"/>
      <c r="R1112" s="54"/>
      <c r="S1112" s="54"/>
      <c r="T1112" s="54"/>
      <c r="U1112" s="54"/>
      <c r="V1112" s="54"/>
      <c r="W1112" s="54"/>
      <c r="AD1112" s="50" t="s">
        <v>55</v>
      </c>
      <c r="AE1112" s="50" t="s">
        <v>3740</v>
      </c>
      <c r="AF1112" s="50">
        <v>5221007</v>
      </c>
      <c r="AG1112" s="51"/>
      <c r="AH1112" s="51"/>
    </row>
    <row r="1113" spans="1:34" s="69" customFormat="1">
      <c r="A1113" s="54"/>
      <c r="B1113" s="54"/>
      <c r="C1113" s="54"/>
      <c r="D1113" s="54"/>
      <c r="E1113" s="54"/>
      <c r="F1113" s="54"/>
      <c r="G1113" s="54"/>
      <c r="H1113" s="54"/>
      <c r="I1113" s="54"/>
      <c r="J1113" s="54"/>
      <c r="K1113" s="54"/>
      <c r="L1113" s="54"/>
      <c r="M1113" s="54"/>
      <c r="N1113" s="54"/>
      <c r="O1113" s="54"/>
      <c r="P1113" s="54"/>
      <c r="Q1113" s="54"/>
      <c r="R1113" s="54"/>
      <c r="S1113" s="54"/>
      <c r="T1113" s="54"/>
      <c r="U1113" s="54"/>
      <c r="V1113" s="54"/>
      <c r="W1113" s="54"/>
      <c r="AD1113" s="50" t="s">
        <v>55</v>
      </c>
      <c r="AE1113" s="50" t="s">
        <v>3747</v>
      </c>
      <c r="AF1113" s="50">
        <v>5221080</v>
      </c>
      <c r="AG1113" s="51"/>
      <c r="AH1113" s="51"/>
    </row>
    <row r="1114" spans="1:34" s="69" customFormat="1">
      <c r="A1114" s="54"/>
      <c r="B1114" s="54"/>
      <c r="C1114" s="54"/>
      <c r="D1114" s="54"/>
      <c r="E1114" s="54"/>
      <c r="F1114" s="54"/>
      <c r="G1114" s="54"/>
      <c r="H1114" s="54"/>
      <c r="I1114" s="54"/>
      <c r="J1114" s="54"/>
      <c r="K1114" s="54"/>
      <c r="L1114" s="54"/>
      <c r="M1114" s="54"/>
      <c r="N1114" s="54"/>
      <c r="O1114" s="54"/>
      <c r="P1114" s="54"/>
      <c r="Q1114" s="54"/>
      <c r="R1114" s="54"/>
      <c r="S1114" s="54"/>
      <c r="T1114" s="54"/>
      <c r="U1114" s="54"/>
      <c r="V1114" s="54"/>
      <c r="W1114" s="54"/>
      <c r="AD1114" s="50" t="s">
        <v>55</v>
      </c>
      <c r="AE1114" s="50" t="s">
        <v>3753</v>
      </c>
      <c r="AF1114" s="50">
        <v>5221197</v>
      </c>
      <c r="AG1114" s="51"/>
      <c r="AH1114" s="51"/>
    </row>
    <row r="1115" spans="1:34" s="69" customFormat="1">
      <c r="A1115" s="54"/>
      <c r="B1115" s="54"/>
      <c r="C1115" s="54"/>
      <c r="D1115" s="54"/>
      <c r="E1115" s="54"/>
      <c r="F1115" s="54"/>
      <c r="G1115" s="54"/>
      <c r="H1115" s="54"/>
      <c r="I1115" s="54"/>
      <c r="J1115" s="54"/>
      <c r="K1115" s="54"/>
      <c r="L1115" s="54"/>
      <c r="M1115" s="54"/>
      <c r="N1115" s="54"/>
      <c r="O1115" s="54"/>
      <c r="P1115" s="54"/>
      <c r="Q1115" s="54"/>
      <c r="R1115" s="54"/>
      <c r="S1115" s="54"/>
      <c r="T1115" s="54"/>
      <c r="U1115" s="54"/>
      <c r="V1115" s="54"/>
      <c r="W1115" s="54"/>
      <c r="AD1115" s="50" t="s">
        <v>55</v>
      </c>
      <c r="AE1115" s="50" t="s">
        <v>3759</v>
      </c>
      <c r="AF1115" s="50">
        <v>5221304</v>
      </c>
      <c r="AG1115" s="51"/>
      <c r="AH1115" s="51"/>
    </row>
    <row r="1116" spans="1:34" s="69" customFormat="1">
      <c r="A1116" s="54"/>
      <c r="B1116" s="54"/>
      <c r="C1116" s="54"/>
      <c r="D1116" s="54"/>
      <c r="E1116" s="54"/>
      <c r="F1116" s="54"/>
      <c r="G1116" s="54"/>
      <c r="H1116" s="54"/>
      <c r="I1116" s="54"/>
      <c r="J1116" s="54"/>
      <c r="K1116" s="54"/>
      <c r="L1116" s="54"/>
      <c r="M1116" s="54"/>
      <c r="N1116" s="54"/>
      <c r="O1116" s="54"/>
      <c r="P1116" s="54"/>
      <c r="Q1116" s="54"/>
      <c r="R1116" s="54"/>
      <c r="S1116" s="54"/>
      <c r="T1116" s="54"/>
      <c r="U1116" s="54"/>
      <c r="V1116" s="54"/>
      <c r="W1116" s="54"/>
      <c r="AD1116" s="50" t="s">
        <v>55</v>
      </c>
      <c r="AE1116" s="50" t="s">
        <v>3229</v>
      </c>
      <c r="AF1116" s="50">
        <v>5221403</v>
      </c>
      <c r="AG1116" s="51"/>
      <c r="AH1116" s="51"/>
    </row>
    <row r="1117" spans="1:34" s="69" customFormat="1">
      <c r="A1117" s="54"/>
      <c r="B1117" s="54"/>
      <c r="C1117" s="54"/>
      <c r="D1117" s="54"/>
      <c r="E1117" s="54"/>
      <c r="F1117" s="54"/>
      <c r="G1117" s="54"/>
      <c r="H1117" s="54"/>
      <c r="I1117" s="54"/>
      <c r="J1117" s="54"/>
      <c r="K1117" s="54"/>
      <c r="L1117" s="54"/>
      <c r="M1117" s="54"/>
      <c r="N1117" s="54"/>
      <c r="O1117" s="54"/>
      <c r="P1117" s="54"/>
      <c r="Q1117" s="54"/>
      <c r="R1117" s="54"/>
      <c r="S1117" s="54"/>
      <c r="T1117" s="54"/>
      <c r="U1117" s="54"/>
      <c r="V1117" s="54"/>
      <c r="W1117" s="54"/>
      <c r="AD1117" s="50" t="s">
        <v>55</v>
      </c>
      <c r="AE1117" s="50" t="s">
        <v>3769</v>
      </c>
      <c r="AF1117" s="50">
        <v>5221452</v>
      </c>
      <c r="AG1117" s="51"/>
      <c r="AH1117" s="51"/>
    </row>
    <row r="1118" spans="1:34" s="69" customFormat="1">
      <c r="A1118" s="54"/>
      <c r="B1118" s="54"/>
      <c r="C1118" s="54"/>
      <c r="D1118" s="54"/>
      <c r="E1118" s="54"/>
      <c r="F1118" s="54"/>
      <c r="G1118" s="54"/>
      <c r="H1118" s="54"/>
      <c r="I1118" s="54"/>
      <c r="J1118" s="54"/>
      <c r="K1118" s="54"/>
      <c r="L1118" s="54"/>
      <c r="M1118" s="54"/>
      <c r="N1118" s="54"/>
      <c r="O1118" s="54"/>
      <c r="P1118" s="54"/>
      <c r="Q1118" s="54"/>
      <c r="R1118" s="54"/>
      <c r="S1118" s="54"/>
      <c r="T1118" s="54"/>
      <c r="U1118" s="54"/>
      <c r="V1118" s="54"/>
      <c r="W1118" s="54"/>
      <c r="AD1118" s="50" t="s">
        <v>55</v>
      </c>
      <c r="AE1118" s="50" t="s">
        <v>3775</v>
      </c>
      <c r="AF1118" s="50">
        <v>5221502</v>
      </c>
      <c r="AG1118" s="51"/>
      <c r="AH1118" s="51"/>
    </row>
    <row r="1119" spans="1:34" s="69" customFormat="1">
      <c r="A1119" s="54"/>
      <c r="B1119" s="54"/>
      <c r="C1119" s="54"/>
      <c r="D1119" s="54"/>
      <c r="E1119" s="54"/>
      <c r="F1119" s="54"/>
      <c r="G1119" s="54"/>
      <c r="H1119" s="54"/>
      <c r="I1119" s="54"/>
      <c r="J1119" s="54"/>
      <c r="K1119" s="54"/>
      <c r="L1119" s="54"/>
      <c r="M1119" s="54"/>
      <c r="N1119" s="54"/>
      <c r="O1119" s="54"/>
      <c r="P1119" s="54"/>
      <c r="Q1119" s="54"/>
      <c r="R1119" s="54"/>
      <c r="S1119" s="54"/>
      <c r="T1119" s="54"/>
      <c r="U1119" s="54"/>
      <c r="V1119" s="54"/>
      <c r="W1119" s="54"/>
      <c r="AD1119" s="50" t="s">
        <v>55</v>
      </c>
      <c r="AE1119" s="50" t="s">
        <v>3782</v>
      </c>
      <c r="AF1119" s="50">
        <v>5221551</v>
      </c>
      <c r="AG1119" s="51"/>
      <c r="AH1119" s="51"/>
    </row>
    <row r="1120" spans="1:34" s="69" customFormat="1">
      <c r="A1120" s="54"/>
      <c r="B1120" s="54"/>
      <c r="C1120" s="54"/>
      <c r="D1120" s="54"/>
      <c r="E1120" s="54"/>
      <c r="F1120" s="54"/>
      <c r="G1120" s="54"/>
      <c r="H1120" s="54"/>
      <c r="I1120" s="54"/>
      <c r="J1120" s="54"/>
      <c r="K1120" s="54"/>
      <c r="L1120" s="54"/>
      <c r="M1120" s="54"/>
      <c r="N1120" s="54"/>
      <c r="O1120" s="54"/>
      <c r="P1120" s="54"/>
      <c r="Q1120" s="54"/>
      <c r="R1120" s="54"/>
      <c r="S1120" s="54"/>
      <c r="T1120" s="54"/>
      <c r="U1120" s="54"/>
      <c r="V1120" s="54"/>
      <c r="W1120" s="54"/>
      <c r="AD1120" s="50" t="s">
        <v>55</v>
      </c>
      <c r="AE1120" s="50" t="s">
        <v>3789</v>
      </c>
      <c r="AF1120" s="50">
        <v>5221577</v>
      </c>
      <c r="AG1120" s="51"/>
      <c r="AH1120" s="51"/>
    </row>
    <row r="1121" spans="1:34" s="69" customFormat="1">
      <c r="A1121" s="54"/>
      <c r="B1121" s="54"/>
      <c r="C1121" s="54"/>
      <c r="D1121" s="54"/>
      <c r="E1121" s="54"/>
      <c r="F1121" s="54"/>
      <c r="G1121" s="54"/>
      <c r="H1121" s="54"/>
      <c r="I1121" s="54"/>
      <c r="J1121" s="54"/>
      <c r="K1121" s="54"/>
      <c r="L1121" s="54"/>
      <c r="M1121" s="54"/>
      <c r="N1121" s="54"/>
      <c r="O1121" s="54"/>
      <c r="P1121" s="54"/>
      <c r="Q1121" s="54"/>
      <c r="R1121" s="54"/>
      <c r="S1121" s="54"/>
      <c r="T1121" s="54"/>
      <c r="U1121" s="54"/>
      <c r="V1121" s="54"/>
      <c r="W1121" s="54"/>
      <c r="AD1121" s="50" t="s">
        <v>55</v>
      </c>
      <c r="AE1121" s="50" t="s">
        <v>3796</v>
      </c>
      <c r="AF1121" s="50">
        <v>5221601</v>
      </c>
      <c r="AG1121" s="51"/>
      <c r="AH1121" s="51"/>
    </row>
    <row r="1122" spans="1:34" s="69" customFormat="1">
      <c r="A1122" s="54"/>
      <c r="B1122" s="54"/>
      <c r="C1122" s="54"/>
      <c r="D1122" s="54"/>
      <c r="E1122" s="54"/>
      <c r="F1122" s="54"/>
      <c r="G1122" s="54"/>
      <c r="H1122" s="54"/>
      <c r="I1122" s="54"/>
      <c r="J1122" s="54"/>
      <c r="K1122" s="54"/>
      <c r="L1122" s="54"/>
      <c r="M1122" s="54"/>
      <c r="N1122" s="54"/>
      <c r="O1122" s="54"/>
      <c r="P1122" s="54"/>
      <c r="Q1122" s="54"/>
      <c r="R1122" s="54"/>
      <c r="S1122" s="54"/>
      <c r="T1122" s="54"/>
      <c r="U1122" s="54"/>
      <c r="V1122" s="54"/>
      <c r="W1122" s="54"/>
      <c r="AD1122" s="50" t="s">
        <v>55</v>
      </c>
      <c r="AE1122" s="50" t="s">
        <v>3803</v>
      </c>
      <c r="AF1122" s="50">
        <v>5221700</v>
      </c>
      <c r="AG1122" s="51"/>
      <c r="AH1122" s="51"/>
    </row>
    <row r="1123" spans="1:34" s="69" customFormat="1">
      <c r="A1123" s="54"/>
      <c r="B1123" s="54"/>
      <c r="C1123" s="54"/>
      <c r="D1123" s="54"/>
      <c r="E1123" s="54"/>
      <c r="F1123" s="54"/>
      <c r="G1123" s="54"/>
      <c r="H1123" s="54"/>
      <c r="I1123" s="54"/>
      <c r="J1123" s="54"/>
      <c r="K1123" s="54"/>
      <c r="L1123" s="54"/>
      <c r="M1123" s="54"/>
      <c r="N1123" s="54"/>
      <c r="O1123" s="54"/>
      <c r="P1123" s="54"/>
      <c r="Q1123" s="54"/>
      <c r="R1123" s="54"/>
      <c r="S1123" s="54"/>
      <c r="T1123" s="54"/>
      <c r="U1123" s="54"/>
      <c r="V1123" s="54"/>
      <c r="W1123" s="54"/>
      <c r="AD1123" s="50" t="s">
        <v>55</v>
      </c>
      <c r="AE1123" s="50" t="s">
        <v>3809</v>
      </c>
      <c r="AF1123" s="50">
        <v>5221809</v>
      </c>
      <c r="AG1123" s="51"/>
      <c r="AH1123" s="51"/>
    </row>
    <row r="1124" spans="1:34" s="69" customFormat="1">
      <c r="A1124" s="54"/>
      <c r="B1124" s="54"/>
      <c r="C1124" s="54"/>
      <c r="D1124" s="54"/>
      <c r="E1124" s="54"/>
      <c r="F1124" s="54"/>
      <c r="G1124" s="54"/>
      <c r="H1124" s="54"/>
      <c r="I1124" s="54"/>
      <c r="J1124" s="54"/>
      <c r="K1124" s="54"/>
      <c r="L1124" s="54"/>
      <c r="M1124" s="54"/>
      <c r="N1124" s="54"/>
      <c r="O1124" s="54"/>
      <c r="P1124" s="54"/>
      <c r="Q1124" s="54"/>
      <c r="R1124" s="54"/>
      <c r="S1124" s="54"/>
      <c r="T1124" s="54"/>
      <c r="U1124" s="54"/>
      <c r="V1124" s="54"/>
      <c r="W1124" s="54"/>
      <c r="AD1124" s="50" t="s">
        <v>55</v>
      </c>
      <c r="AE1124" s="50" t="s">
        <v>3816</v>
      </c>
      <c r="AF1124" s="50">
        <v>5221858</v>
      </c>
      <c r="AG1124" s="51"/>
      <c r="AH1124" s="51"/>
    </row>
    <row r="1125" spans="1:34" s="69" customFormat="1">
      <c r="A1125" s="54"/>
      <c r="B1125" s="54"/>
      <c r="C1125" s="54"/>
      <c r="D1125" s="54"/>
      <c r="E1125" s="54"/>
      <c r="F1125" s="54"/>
      <c r="G1125" s="54"/>
      <c r="H1125" s="54"/>
      <c r="I1125" s="54"/>
      <c r="J1125" s="54"/>
      <c r="K1125" s="54"/>
      <c r="L1125" s="54"/>
      <c r="M1125" s="54"/>
      <c r="N1125" s="54"/>
      <c r="O1125" s="54"/>
      <c r="P1125" s="54"/>
      <c r="Q1125" s="54"/>
      <c r="R1125" s="54"/>
      <c r="S1125" s="54"/>
      <c r="T1125" s="54"/>
      <c r="U1125" s="54"/>
      <c r="V1125" s="54"/>
      <c r="W1125" s="54"/>
      <c r="AD1125" s="50" t="s">
        <v>55</v>
      </c>
      <c r="AE1125" s="50" t="s">
        <v>3823</v>
      </c>
      <c r="AF1125" s="50">
        <v>5221908</v>
      </c>
      <c r="AG1125" s="51"/>
      <c r="AH1125" s="51"/>
    </row>
    <row r="1126" spans="1:34" s="69" customFormat="1">
      <c r="A1126" s="54"/>
      <c r="B1126" s="54"/>
      <c r="C1126" s="54"/>
      <c r="D1126" s="54"/>
      <c r="E1126" s="54"/>
      <c r="F1126" s="54"/>
      <c r="G1126" s="54"/>
      <c r="H1126" s="54"/>
      <c r="I1126" s="54"/>
      <c r="J1126" s="54"/>
      <c r="K1126" s="54"/>
      <c r="L1126" s="54"/>
      <c r="M1126" s="54"/>
      <c r="N1126" s="54"/>
      <c r="O1126" s="54"/>
      <c r="P1126" s="54"/>
      <c r="Q1126" s="54"/>
      <c r="R1126" s="54"/>
      <c r="S1126" s="54"/>
      <c r="T1126" s="54"/>
      <c r="U1126" s="54"/>
      <c r="V1126" s="54"/>
      <c r="W1126" s="54"/>
      <c r="AD1126" s="50" t="s">
        <v>55</v>
      </c>
      <c r="AE1126" s="50" t="s">
        <v>3830</v>
      </c>
      <c r="AF1126" s="50">
        <v>5222005</v>
      </c>
      <c r="AG1126" s="51"/>
      <c r="AH1126" s="51"/>
    </row>
    <row r="1127" spans="1:34" s="69" customFormat="1">
      <c r="A1127" s="54"/>
      <c r="B1127" s="54"/>
      <c r="C1127" s="54"/>
      <c r="D1127" s="54"/>
      <c r="E1127" s="54"/>
      <c r="F1127" s="54"/>
      <c r="G1127" s="54"/>
      <c r="H1127" s="54"/>
      <c r="I1127" s="54"/>
      <c r="J1127" s="54"/>
      <c r="K1127" s="54"/>
      <c r="L1127" s="54"/>
      <c r="M1127" s="54"/>
      <c r="N1127" s="54"/>
      <c r="O1127" s="54"/>
      <c r="P1127" s="54"/>
      <c r="Q1127" s="54"/>
      <c r="R1127" s="54"/>
      <c r="S1127" s="54"/>
      <c r="T1127" s="54"/>
      <c r="U1127" s="54"/>
      <c r="V1127" s="54"/>
      <c r="W1127" s="54"/>
      <c r="AD1127" s="50" t="s">
        <v>55</v>
      </c>
      <c r="AE1127" s="50" t="s">
        <v>3836</v>
      </c>
      <c r="AF1127" s="50">
        <v>5222054</v>
      </c>
      <c r="AG1127" s="51"/>
      <c r="AH1127" s="51"/>
    </row>
    <row r="1128" spans="1:34" s="69" customFormat="1">
      <c r="A1128" s="54"/>
      <c r="B1128" s="54"/>
      <c r="C1128" s="54"/>
      <c r="D1128" s="54"/>
      <c r="E1128" s="54"/>
      <c r="F1128" s="54"/>
      <c r="G1128" s="54"/>
      <c r="H1128" s="54"/>
      <c r="I1128" s="54"/>
      <c r="J1128" s="54"/>
      <c r="K1128" s="54"/>
      <c r="L1128" s="54"/>
      <c r="M1128" s="54"/>
      <c r="N1128" s="54"/>
      <c r="O1128" s="54"/>
      <c r="P1128" s="54"/>
      <c r="Q1128" s="54"/>
      <c r="R1128" s="54"/>
      <c r="S1128" s="54"/>
      <c r="T1128" s="54"/>
      <c r="U1128" s="54"/>
      <c r="V1128" s="54"/>
      <c r="W1128" s="54"/>
      <c r="AD1128" s="50" t="s">
        <v>55</v>
      </c>
      <c r="AE1128" s="50" t="s">
        <v>3843</v>
      </c>
      <c r="AF1128" s="50">
        <v>5222203</v>
      </c>
      <c r="AG1128" s="51"/>
      <c r="AH1128" s="51"/>
    </row>
    <row r="1129" spans="1:34" s="69" customFormat="1">
      <c r="A1129" s="54"/>
      <c r="B1129" s="54"/>
      <c r="C1129" s="54"/>
      <c r="D1129" s="54"/>
      <c r="E1129" s="54"/>
      <c r="F1129" s="54"/>
      <c r="G1129" s="54"/>
      <c r="H1129" s="54"/>
      <c r="I1129" s="54"/>
      <c r="J1129" s="54"/>
      <c r="K1129" s="54"/>
      <c r="L1129" s="54"/>
      <c r="M1129" s="54"/>
      <c r="N1129" s="54"/>
      <c r="O1129" s="54"/>
      <c r="P1129" s="54"/>
      <c r="Q1129" s="54"/>
      <c r="R1129" s="54"/>
      <c r="S1129" s="54"/>
      <c r="T1129" s="54"/>
      <c r="U1129" s="54"/>
      <c r="V1129" s="54"/>
      <c r="W1129" s="54"/>
      <c r="AD1129" s="50" t="s">
        <v>55</v>
      </c>
      <c r="AE1129" s="50" t="s">
        <v>3849</v>
      </c>
      <c r="AF1129" s="50">
        <v>5222302</v>
      </c>
      <c r="AG1129" s="51"/>
      <c r="AH1129" s="51"/>
    </row>
    <row r="1130" spans="1:34" s="69" customFormat="1">
      <c r="A1130" s="54"/>
      <c r="B1130" s="54"/>
      <c r="C1130" s="54"/>
      <c r="D1130" s="54"/>
      <c r="E1130" s="54"/>
      <c r="F1130" s="54"/>
      <c r="G1130" s="54"/>
      <c r="H1130" s="54"/>
      <c r="I1130" s="54"/>
      <c r="J1130" s="54"/>
      <c r="K1130" s="54"/>
      <c r="L1130" s="54"/>
      <c r="M1130" s="54"/>
      <c r="N1130" s="54"/>
      <c r="O1130" s="54"/>
      <c r="P1130" s="54"/>
      <c r="Q1130" s="54"/>
      <c r="R1130" s="54"/>
      <c r="S1130" s="54"/>
      <c r="T1130" s="54"/>
      <c r="U1130" s="54"/>
      <c r="V1130" s="54"/>
      <c r="W1130" s="54"/>
      <c r="AD1130" s="50" t="s">
        <v>57</v>
      </c>
      <c r="AE1130" s="50" t="s">
        <v>98</v>
      </c>
      <c r="AF1130" s="50">
        <v>2100055</v>
      </c>
      <c r="AG1130" s="51"/>
      <c r="AH1130" s="51"/>
    </row>
    <row r="1131" spans="1:34" s="69" customFormat="1">
      <c r="A1131" s="54"/>
      <c r="B1131" s="54"/>
      <c r="C1131" s="54"/>
      <c r="D1131" s="54"/>
      <c r="E1131" s="54"/>
      <c r="F1131" s="54"/>
      <c r="G1131" s="54"/>
      <c r="H1131" s="54"/>
      <c r="I1131" s="54"/>
      <c r="J1131" s="54"/>
      <c r="K1131" s="54"/>
      <c r="L1131" s="54"/>
      <c r="M1131" s="54"/>
      <c r="N1131" s="54"/>
      <c r="O1131" s="54"/>
      <c r="P1131" s="54"/>
      <c r="Q1131" s="54"/>
      <c r="R1131" s="54"/>
      <c r="S1131" s="54"/>
      <c r="T1131" s="54"/>
      <c r="U1131" s="54"/>
      <c r="V1131" s="54"/>
      <c r="W1131" s="54"/>
      <c r="AD1131" s="50" t="s">
        <v>57</v>
      </c>
      <c r="AE1131" s="50" t="s">
        <v>123</v>
      </c>
      <c r="AF1131" s="50">
        <v>2100105</v>
      </c>
      <c r="AG1131" s="51"/>
      <c r="AH1131" s="51"/>
    </row>
    <row r="1132" spans="1:34" s="69" customFormat="1">
      <c r="A1132" s="54"/>
      <c r="B1132" s="54"/>
      <c r="C1132" s="54"/>
      <c r="D1132" s="54"/>
      <c r="E1132" s="54"/>
      <c r="F1132" s="54"/>
      <c r="G1132" s="54"/>
      <c r="H1132" s="54"/>
      <c r="I1132" s="54"/>
      <c r="J1132" s="54"/>
      <c r="K1132" s="54"/>
      <c r="L1132" s="54"/>
      <c r="M1132" s="54"/>
      <c r="N1132" s="54"/>
      <c r="O1132" s="54"/>
      <c r="P1132" s="54"/>
      <c r="Q1132" s="54"/>
      <c r="R1132" s="54"/>
      <c r="S1132" s="54"/>
      <c r="T1132" s="54"/>
      <c r="U1132" s="54"/>
      <c r="V1132" s="54"/>
      <c r="W1132" s="54"/>
      <c r="AD1132" s="50" t="s">
        <v>57</v>
      </c>
      <c r="AE1132" s="50" t="s">
        <v>149</v>
      </c>
      <c r="AF1132" s="50">
        <v>2100154</v>
      </c>
      <c r="AG1132" s="51"/>
      <c r="AH1132" s="51"/>
    </row>
    <row r="1133" spans="1:34" s="69" customFormat="1">
      <c r="A1133" s="54"/>
      <c r="B1133" s="54"/>
      <c r="C1133" s="54"/>
      <c r="D1133" s="54"/>
      <c r="E1133" s="54"/>
      <c r="F1133" s="54"/>
      <c r="G1133" s="54"/>
      <c r="H1133" s="54"/>
      <c r="I1133" s="54"/>
      <c r="J1133" s="54"/>
      <c r="K1133" s="54"/>
      <c r="L1133" s="54"/>
      <c r="M1133" s="54"/>
      <c r="N1133" s="54"/>
      <c r="O1133" s="54"/>
      <c r="P1133" s="54"/>
      <c r="Q1133" s="54"/>
      <c r="R1133" s="54"/>
      <c r="S1133" s="54"/>
      <c r="T1133" s="54"/>
      <c r="U1133" s="54"/>
      <c r="V1133" s="54"/>
      <c r="W1133" s="54"/>
      <c r="AD1133" s="50" t="s">
        <v>57</v>
      </c>
      <c r="AE1133" s="50" t="s">
        <v>174</v>
      </c>
      <c r="AF1133" s="50">
        <v>2100204</v>
      </c>
      <c r="AG1133" s="51"/>
      <c r="AH1133" s="51"/>
    </row>
    <row r="1134" spans="1:34" s="69" customFormat="1">
      <c r="A1134" s="54"/>
      <c r="B1134" s="54"/>
      <c r="C1134" s="54"/>
      <c r="D1134" s="54"/>
      <c r="E1134" s="54"/>
      <c r="F1134" s="54"/>
      <c r="G1134" s="54"/>
      <c r="H1134" s="54"/>
      <c r="I1134" s="54"/>
      <c r="J1134" s="54"/>
      <c r="K1134" s="54"/>
      <c r="L1134" s="54"/>
      <c r="M1134" s="54"/>
      <c r="N1134" s="54"/>
      <c r="O1134" s="54"/>
      <c r="P1134" s="54"/>
      <c r="Q1134" s="54"/>
      <c r="R1134" s="54"/>
      <c r="S1134" s="54"/>
      <c r="T1134" s="54"/>
      <c r="U1134" s="54"/>
      <c r="V1134" s="54"/>
      <c r="W1134" s="54"/>
      <c r="AD1134" s="50" t="s">
        <v>57</v>
      </c>
      <c r="AE1134" s="50" t="s">
        <v>200</v>
      </c>
      <c r="AF1134" s="50">
        <v>2100303</v>
      </c>
      <c r="AG1134" s="51"/>
      <c r="AH1134" s="51"/>
    </row>
    <row r="1135" spans="1:34" s="69" customFormat="1">
      <c r="A1135" s="54"/>
      <c r="B1135" s="54"/>
      <c r="C1135" s="54"/>
      <c r="D1135" s="54"/>
      <c r="E1135" s="54"/>
      <c r="F1135" s="54"/>
      <c r="G1135" s="54"/>
      <c r="H1135" s="54"/>
      <c r="I1135" s="54"/>
      <c r="J1135" s="54"/>
      <c r="K1135" s="54"/>
      <c r="L1135" s="54"/>
      <c r="M1135" s="54"/>
      <c r="N1135" s="54"/>
      <c r="O1135" s="54"/>
      <c r="P1135" s="54"/>
      <c r="Q1135" s="54"/>
      <c r="R1135" s="54"/>
      <c r="S1135" s="54"/>
      <c r="T1135" s="54"/>
      <c r="U1135" s="54"/>
      <c r="V1135" s="54"/>
      <c r="W1135" s="54"/>
      <c r="AD1135" s="50" t="s">
        <v>57</v>
      </c>
      <c r="AE1135" s="50" t="s">
        <v>226</v>
      </c>
      <c r="AF1135" s="50">
        <v>2100402</v>
      </c>
      <c r="AG1135" s="51"/>
      <c r="AH1135" s="51"/>
    </row>
    <row r="1136" spans="1:34" s="69" customFormat="1">
      <c r="A1136" s="54"/>
      <c r="B1136" s="54"/>
      <c r="C1136" s="54"/>
      <c r="D1136" s="54"/>
      <c r="E1136" s="54"/>
      <c r="F1136" s="54"/>
      <c r="G1136" s="54"/>
      <c r="H1136" s="54"/>
      <c r="I1136" s="54"/>
      <c r="J1136" s="54"/>
      <c r="K1136" s="54"/>
      <c r="L1136" s="54"/>
      <c r="M1136" s="54"/>
      <c r="N1136" s="54"/>
      <c r="O1136" s="54"/>
      <c r="P1136" s="54"/>
      <c r="Q1136" s="54"/>
      <c r="R1136" s="54"/>
      <c r="S1136" s="54"/>
      <c r="T1136" s="54"/>
      <c r="U1136" s="54"/>
      <c r="V1136" s="54"/>
      <c r="W1136" s="54"/>
      <c r="AD1136" s="50" t="s">
        <v>57</v>
      </c>
      <c r="AE1136" s="50" t="s">
        <v>250</v>
      </c>
      <c r="AF1136" s="50">
        <v>2100436</v>
      </c>
      <c r="AG1136" s="51"/>
      <c r="AH1136" s="51"/>
    </row>
    <row r="1137" spans="1:34" s="69" customFormat="1">
      <c r="A1137" s="54"/>
      <c r="B1137" s="54"/>
      <c r="C1137" s="54"/>
      <c r="D1137" s="54"/>
      <c r="E1137" s="54"/>
      <c r="F1137" s="54"/>
      <c r="G1137" s="54"/>
      <c r="H1137" s="54"/>
      <c r="I1137" s="54"/>
      <c r="J1137" s="54"/>
      <c r="K1137" s="54"/>
      <c r="L1137" s="54"/>
      <c r="M1137" s="54"/>
      <c r="N1137" s="54"/>
      <c r="O1137" s="54"/>
      <c r="P1137" s="54"/>
      <c r="Q1137" s="54"/>
      <c r="R1137" s="54"/>
      <c r="S1137" s="54"/>
      <c r="T1137" s="54"/>
      <c r="U1137" s="54"/>
      <c r="V1137" s="54"/>
      <c r="W1137" s="54"/>
      <c r="AD1137" s="50" t="s">
        <v>57</v>
      </c>
      <c r="AE1137" s="50" t="s">
        <v>275</v>
      </c>
      <c r="AF1137" s="50">
        <v>2100477</v>
      </c>
      <c r="AG1137" s="51"/>
      <c r="AH1137" s="51"/>
    </row>
    <row r="1138" spans="1:34" s="69" customFormat="1">
      <c r="A1138" s="54"/>
      <c r="B1138" s="54"/>
      <c r="C1138" s="54"/>
      <c r="D1138" s="54"/>
      <c r="E1138" s="54"/>
      <c r="F1138" s="54"/>
      <c r="G1138" s="54"/>
      <c r="H1138" s="54"/>
      <c r="I1138" s="54"/>
      <c r="J1138" s="54"/>
      <c r="K1138" s="54"/>
      <c r="L1138" s="54"/>
      <c r="M1138" s="54"/>
      <c r="N1138" s="54"/>
      <c r="O1138" s="54"/>
      <c r="P1138" s="54"/>
      <c r="Q1138" s="54"/>
      <c r="R1138" s="54"/>
      <c r="S1138" s="54"/>
      <c r="T1138" s="54"/>
      <c r="U1138" s="54"/>
      <c r="V1138" s="54"/>
      <c r="W1138" s="54"/>
      <c r="AD1138" s="50" t="s">
        <v>57</v>
      </c>
      <c r="AE1138" s="50" t="s">
        <v>301</v>
      </c>
      <c r="AF1138" s="50">
        <v>2100501</v>
      </c>
      <c r="AG1138" s="51"/>
      <c r="AH1138" s="51"/>
    </row>
    <row r="1139" spans="1:34" s="69" customFormat="1">
      <c r="A1139" s="54"/>
      <c r="B1139" s="54"/>
      <c r="C1139" s="54"/>
      <c r="D1139" s="54"/>
      <c r="E1139" s="54"/>
      <c r="F1139" s="54"/>
      <c r="G1139" s="54"/>
      <c r="H1139" s="54"/>
      <c r="I1139" s="54"/>
      <c r="J1139" s="54"/>
      <c r="K1139" s="54"/>
      <c r="L1139" s="54"/>
      <c r="M1139" s="54"/>
      <c r="N1139" s="54"/>
      <c r="O1139" s="54"/>
      <c r="P1139" s="54"/>
      <c r="Q1139" s="54"/>
      <c r="R1139" s="54"/>
      <c r="S1139" s="54"/>
      <c r="T1139" s="54"/>
      <c r="U1139" s="54"/>
      <c r="V1139" s="54"/>
      <c r="W1139" s="54"/>
      <c r="AD1139" s="50" t="s">
        <v>57</v>
      </c>
      <c r="AE1139" s="50" t="s">
        <v>327</v>
      </c>
      <c r="AF1139" s="50">
        <v>2100550</v>
      </c>
      <c r="AG1139" s="51"/>
      <c r="AH1139" s="51"/>
    </row>
    <row r="1140" spans="1:34" s="69" customFormat="1">
      <c r="A1140" s="54"/>
      <c r="B1140" s="54"/>
      <c r="C1140" s="54"/>
      <c r="D1140" s="54"/>
      <c r="E1140" s="54"/>
      <c r="F1140" s="54"/>
      <c r="G1140" s="54"/>
      <c r="H1140" s="54"/>
      <c r="I1140" s="54"/>
      <c r="J1140" s="54"/>
      <c r="K1140" s="54"/>
      <c r="L1140" s="54"/>
      <c r="M1140" s="54"/>
      <c r="N1140" s="54"/>
      <c r="O1140" s="54"/>
      <c r="P1140" s="54"/>
      <c r="Q1140" s="54"/>
      <c r="R1140" s="54"/>
      <c r="S1140" s="54"/>
      <c r="T1140" s="54"/>
      <c r="U1140" s="54"/>
      <c r="V1140" s="54"/>
      <c r="W1140" s="54"/>
      <c r="AD1140" s="50" t="s">
        <v>57</v>
      </c>
      <c r="AE1140" s="50" t="s">
        <v>352</v>
      </c>
      <c r="AF1140" s="50">
        <v>2100600</v>
      </c>
      <c r="AG1140" s="51"/>
      <c r="AH1140" s="51"/>
    </row>
    <row r="1141" spans="1:34" s="69" customFormat="1">
      <c r="A1141" s="54"/>
      <c r="B1141" s="54"/>
      <c r="C1141" s="54"/>
      <c r="D1141" s="54"/>
      <c r="E1141" s="54"/>
      <c r="F1141" s="54"/>
      <c r="G1141" s="54"/>
      <c r="H1141" s="54"/>
      <c r="I1141" s="54"/>
      <c r="J1141" s="54"/>
      <c r="K1141" s="54"/>
      <c r="L1141" s="54"/>
      <c r="M1141" s="54"/>
      <c r="N1141" s="54"/>
      <c r="O1141" s="54"/>
      <c r="P1141" s="54"/>
      <c r="Q1141" s="54"/>
      <c r="R1141" s="54"/>
      <c r="S1141" s="54"/>
      <c r="T1141" s="54"/>
      <c r="U1141" s="54"/>
      <c r="V1141" s="54"/>
      <c r="W1141" s="54"/>
      <c r="AD1141" s="50" t="s">
        <v>57</v>
      </c>
      <c r="AE1141" s="50" t="s">
        <v>376</v>
      </c>
      <c r="AF1141" s="50">
        <v>2100709</v>
      </c>
      <c r="AG1141" s="51"/>
      <c r="AH1141" s="51"/>
    </row>
    <row r="1142" spans="1:34" s="69" customFormat="1">
      <c r="A1142" s="54"/>
      <c r="B1142" s="54"/>
      <c r="C1142" s="54"/>
      <c r="D1142" s="54"/>
      <c r="E1142" s="54"/>
      <c r="F1142" s="54"/>
      <c r="G1142" s="54"/>
      <c r="H1142" s="54"/>
      <c r="I1142" s="54"/>
      <c r="J1142" s="54"/>
      <c r="K1142" s="54"/>
      <c r="L1142" s="54"/>
      <c r="M1142" s="54"/>
      <c r="N1142" s="54"/>
      <c r="O1142" s="54"/>
      <c r="P1142" s="54"/>
      <c r="Q1142" s="54"/>
      <c r="R1142" s="54"/>
      <c r="S1142" s="54"/>
      <c r="T1142" s="54"/>
      <c r="U1142" s="54"/>
      <c r="V1142" s="54"/>
      <c r="W1142" s="54"/>
      <c r="AD1142" s="50" t="s">
        <v>57</v>
      </c>
      <c r="AE1142" s="50" t="s">
        <v>401</v>
      </c>
      <c r="AF1142" s="50">
        <v>2100808</v>
      </c>
      <c r="AG1142" s="51"/>
      <c r="AH1142" s="51"/>
    </row>
    <row r="1143" spans="1:34" s="69" customFormat="1">
      <c r="A1143" s="54"/>
      <c r="B1143" s="54"/>
      <c r="C1143" s="54"/>
      <c r="D1143" s="54"/>
      <c r="E1143" s="54"/>
      <c r="F1143" s="54"/>
      <c r="G1143" s="54"/>
      <c r="H1143" s="54"/>
      <c r="I1143" s="54"/>
      <c r="J1143" s="54"/>
      <c r="K1143" s="54"/>
      <c r="L1143" s="54"/>
      <c r="M1143" s="54"/>
      <c r="N1143" s="54"/>
      <c r="O1143" s="54"/>
      <c r="P1143" s="54"/>
      <c r="Q1143" s="54"/>
      <c r="R1143" s="54"/>
      <c r="S1143" s="54"/>
      <c r="T1143" s="54"/>
      <c r="U1143" s="54"/>
      <c r="V1143" s="54"/>
      <c r="W1143" s="54"/>
      <c r="AD1143" s="50" t="s">
        <v>57</v>
      </c>
      <c r="AE1143" s="50" t="s">
        <v>426</v>
      </c>
      <c r="AF1143" s="50">
        <v>2100832</v>
      </c>
      <c r="AG1143" s="51"/>
      <c r="AH1143" s="51"/>
    </row>
    <row r="1144" spans="1:34" s="69" customFormat="1">
      <c r="A1144" s="54"/>
      <c r="B1144" s="54"/>
      <c r="C1144" s="54"/>
      <c r="D1144" s="54"/>
      <c r="E1144" s="54"/>
      <c r="F1144" s="54"/>
      <c r="G1144" s="54"/>
      <c r="H1144" s="54"/>
      <c r="I1144" s="54"/>
      <c r="J1144" s="54"/>
      <c r="K1144" s="54"/>
      <c r="L1144" s="54"/>
      <c r="M1144" s="54"/>
      <c r="N1144" s="54"/>
      <c r="O1144" s="54"/>
      <c r="P1144" s="54"/>
      <c r="Q1144" s="54"/>
      <c r="R1144" s="54"/>
      <c r="S1144" s="54"/>
      <c r="T1144" s="54"/>
      <c r="U1144" s="54"/>
      <c r="V1144" s="54"/>
      <c r="W1144" s="54"/>
      <c r="AD1144" s="50" t="s">
        <v>57</v>
      </c>
      <c r="AE1144" s="50" t="s">
        <v>417</v>
      </c>
      <c r="AF1144" s="50">
        <v>2100873</v>
      </c>
      <c r="AG1144" s="51"/>
      <c r="AH1144" s="51"/>
    </row>
    <row r="1145" spans="1:34" s="69" customFormat="1">
      <c r="A1145" s="54"/>
      <c r="B1145" s="54"/>
      <c r="C1145" s="54"/>
      <c r="D1145" s="54"/>
      <c r="E1145" s="54"/>
      <c r="F1145" s="54"/>
      <c r="G1145" s="54"/>
      <c r="H1145" s="54"/>
      <c r="I1145" s="54"/>
      <c r="J1145" s="54"/>
      <c r="K1145" s="54"/>
      <c r="L1145" s="54"/>
      <c r="M1145" s="54"/>
      <c r="N1145" s="54"/>
      <c r="O1145" s="54"/>
      <c r="P1145" s="54"/>
      <c r="Q1145" s="54"/>
      <c r="R1145" s="54"/>
      <c r="S1145" s="54"/>
      <c r="T1145" s="54"/>
      <c r="U1145" s="54"/>
      <c r="V1145" s="54"/>
      <c r="W1145" s="54"/>
      <c r="AD1145" s="50" t="s">
        <v>57</v>
      </c>
      <c r="AE1145" s="50" t="s">
        <v>477</v>
      </c>
      <c r="AF1145" s="50">
        <v>2100907</v>
      </c>
      <c r="AG1145" s="51"/>
      <c r="AH1145" s="51"/>
    </row>
    <row r="1146" spans="1:34" s="69" customFormat="1">
      <c r="A1146" s="54"/>
      <c r="B1146" s="54"/>
      <c r="C1146" s="54"/>
      <c r="D1146" s="54"/>
      <c r="E1146" s="54"/>
      <c r="F1146" s="54"/>
      <c r="G1146" s="54"/>
      <c r="H1146" s="54"/>
      <c r="I1146" s="54"/>
      <c r="J1146" s="54"/>
      <c r="K1146" s="54"/>
      <c r="L1146" s="54"/>
      <c r="M1146" s="54"/>
      <c r="N1146" s="54"/>
      <c r="O1146" s="54"/>
      <c r="P1146" s="54"/>
      <c r="Q1146" s="54"/>
      <c r="R1146" s="54"/>
      <c r="S1146" s="54"/>
      <c r="T1146" s="54"/>
      <c r="U1146" s="54"/>
      <c r="V1146" s="54"/>
      <c r="W1146" s="54"/>
      <c r="AD1146" s="50" t="s">
        <v>57</v>
      </c>
      <c r="AE1146" s="50" t="s">
        <v>501</v>
      </c>
      <c r="AF1146" s="50">
        <v>2100956</v>
      </c>
      <c r="AG1146" s="51"/>
      <c r="AH1146" s="51"/>
    </row>
    <row r="1147" spans="1:34" s="69" customFormat="1">
      <c r="A1147" s="54"/>
      <c r="B1147" s="54"/>
      <c r="C1147" s="54"/>
      <c r="D1147" s="54"/>
      <c r="E1147" s="54"/>
      <c r="F1147" s="54"/>
      <c r="G1147" s="54"/>
      <c r="H1147" s="54"/>
      <c r="I1147" s="54"/>
      <c r="J1147" s="54"/>
      <c r="K1147" s="54"/>
      <c r="L1147" s="54"/>
      <c r="M1147" s="54"/>
      <c r="N1147" s="54"/>
      <c r="O1147" s="54"/>
      <c r="P1147" s="54"/>
      <c r="Q1147" s="54"/>
      <c r="R1147" s="54"/>
      <c r="S1147" s="54"/>
      <c r="T1147" s="54"/>
      <c r="U1147" s="54"/>
      <c r="V1147" s="54"/>
      <c r="W1147" s="54"/>
      <c r="AD1147" s="50" t="s">
        <v>57</v>
      </c>
      <c r="AE1147" s="50" t="s">
        <v>524</v>
      </c>
      <c r="AF1147" s="50">
        <v>2101004</v>
      </c>
      <c r="AG1147" s="51"/>
      <c r="AH1147" s="51"/>
    </row>
    <row r="1148" spans="1:34" s="69" customFormat="1">
      <c r="A1148" s="54"/>
      <c r="B1148" s="54"/>
      <c r="C1148" s="54"/>
      <c r="D1148" s="54"/>
      <c r="E1148" s="54"/>
      <c r="F1148" s="54"/>
      <c r="G1148" s="54"/>
      <c r="H1148" s="54"/>
      <c r="I1148" s="54"/>
      <c r="J1148" s="54"/>
      <c r="K1148" s="54"/>
      <c r="L1148" s="54"/>
      <c r="M1148" s="54"/>
      <c r="N1148" s="54"/>
      <c r="O1148" s="54"/>
      <c r="P1148" s="54"/>
      <c r="Q1148" s="54"/>
      <c r="R1148" s="54"/>
      <c r="S1148" s="54"/>
      <c r="T1148" s="54"/>
      <c r="U1148" s="54"/>
      <c r="V1148" s="54"/>
      <c r="W1148" s="54"/>
      <c r="AD1148" s="50" t="s">
        <v>57</v>
      </c>
      <c r="AE1148" s="50" t="s">
        <v>548</v>
      </c>
      <c r="AF1148" s="50">
        <v>2101103</v>
      </c>
      <c r="AG1148" s="51"/>
      <c r="AH1148" s="51"/>
    </row>
    <row r="1149" spans="1:34" s="69" customFormat="1">
      <c r="A1149" s="54"/>
      <c r="B1149" s="54"/>
      <c r="C1149" s="54"/>
      <c r="D1149" s="54"/>
      <c r="E1149" s="54"/>
      <c r="F1149" s="54"/>
      <c r="G1149" s="54"/>
      <c r="H1149" s="54"/>
      <c r="I1149" s="54"/>
      <c r="J1149" s="54"/>
      <c r="K1149" s="54"/>
      <c r="L1149" s="54"/>
      <c r="M1149" s="54"/>
      <c r="N1149" s="54"/>
      <c r="O1149" s="54"/>
      <c r="P1149" s="54"/>
      <c r="Q1149" s="54"/>
      <c r="R1149" s="54"/>
      <c r="S1149" s="54"/>
      <c r="T1149" s="54"/>
      <c r="U1149" s="54"/>
      <c r="V1149" s="54"/>
      <c r="W1149" s="54"/>
      <c r="AD1149" s="50" t="s">
        <v>57</v>
      </c>
      <c r="AE1149" s="50" t="s">
        <v>571</v>
      </c>
      <c r="AF1149" s="50">
        <v>2101202</v>
      </c>
      <c r="AG1149" s="51"/>
      <c r="AH1149" s="51"/>
    </row>
    <row r="1150" spans="1:34" s="69" customFormat="1">
      <c r="A1150" s="54"/>
      <c r="B1150" s="54"/>
      <c r="C1150" s="54"/>
      <c r="D1150" s="54"/>
      <c r="E1150" s="54"/>
      <c r="F1150" s="54"/>
      <c r="G1150" s="54"/>
      <c r="H1150" s="54"/>
      <c r="I1150" s="54"/>
      <c r="J1150" s="54"/>
      <c r="K1150" s="54"/>
      <c r="L1150" s="54"/>
      <c r="M1150" s="54"/>
      <c r="N1150" s="54"/>
      <c r="O1150" s="54"/>
      <c r="P1150" s="54"/>
      <c r="Q1150" s="54"/>
      <c r="R1150" s="54"/>
      <c r="S1150" s="54"/>
      <c r="T1150" s="54"/>
      <c r="U1150" s="54"/>
      <c r="V1150" s="54"/>
      <c r="W1150" s="54"/>
      <c r="AD1150" s="50" t="s">
        <v>57</v>
      </c>
      <c r="AE1150" s="50" t="s">
        <v>594</v>
      </c>
      <c r="AF1150" s="50">
        <v>2101251</v>
      </c>
      <c r="AG1150" s="51"/>
      <c r="AH1150" s="51"/>
    </row>
    <row r="1151" spans="1:34" s="69" customFormat="1">
      <c r="A1151" s="54"/>
      <c r="B1151" s="54"/>
      <c r="C1151" s="54"/>
      <c r="D1151" s="54"/>
      <c r="E1151" s="54"/>
      <c r="F1151" s="54"/>
      <c r="G1151" s="54"/>
      <c r="H1151" s="54"/>
      <c r="I1151" s="54"/>
      <c r="J1151" s="54"/>
      <c r="K1151" s="54"/>
      <c r="L1151" s="54"/>
      <c r="M1151" s="54"/>
      <c r="N1151" s="54"/>
      <c r="O1151" s="54"/>
      <c r="P1151" s="54"/>
      <c r="Q1151" s="54"/>
      <c r="R1151" s="54"/>
      <c r="S1151" s="54"/>
      <c r="T1151" s="54"/>
      <c r="U1151" s="54"/>
      <c r="V1151" s="54"/>
      <c r="W1151" s="54"/>
      <c r="AD1151" s="50" t="s">
        <v>57</v>
      </c>
      <c r="AE1151" s="50" t="s">
        <v>617</v>
      </c>
      <c r="AF1151" s="50">
        <v>2101301</v>
      </c>
      <c r="AG1151" s="51"/>
      <c r="AH1151" s="51"/>
    </row>
    <row r="1152" spans="1:34" s="69" customFormat="1">
      <c r="A1152" s="54"/>
      <c r="B1152" s="54"/>
      <c r="C1152" s="54"/>
      <c r="D1152" s="54"/>
      <c r="E1152" s="54"/>
      <c r="F1152" s="54"/>
      <c r="G1152" s="54"/>
      <c r="H1152" s="54"/>
      <c r="I1152" s="54"/>
      <c r="J1152" s="54"/>
      <c r="K1152" s="54"/>
      <c r="L1152" s="54"/>
      <c r="M1152" s="54"/>
      <c r="N1152" s="54"/>
      <c r="O1152" s="54"/>
      <c r="P1152" s="54"/>
      <c r="Q1152" s="54"/>
      <c r="R1152" s="54"/>
      <c r="S1152" s="54"/>
      <c r="T1152" s="54"/>
      <c r="U1152" s="54"/>
      <c r="V1152" s="54"/>
      <c r="W1152" s="54"/>
      <c r="AD1152" s="50" t="s">
        <v>57</v>
      </c>
      <c r="AE1152" s="50" t="s">
        <v>638</v>
      </c>
      <c r="AF1152" s="50">
        <v>2101350</v>
      </c>
      <c r="AG1152" s="51"/>
      <c r="AH1152" s="51"/>
    </row>
    <row r="1153" spans="1:34" s="69" customFormat="1">
      <c r="A1153" s="54"/>
      <c r="B1153" s="54"/>
      <c r="C1153" s="54"/>
      <c r="D1153" s="54"/>
      <c r="E1153" s="54"/>
      <c r="F1153" s="54"/>
      <c r="G1153" s="54"/>
      <c r="H1153" s="54"/>
      <c r="I1153" s="54"/>
      <c r="J1153" s="54"/>
      <c r="K1153" s="54"/>
      <c r="L1153" s="54"/>
      <c r="M1153" s="54"/>
      <c r="N1153" s="54"/>
      <c r="O1153" s="54"/>
      <c r="P1153" s="54"/>
      <c r="Q1153" s="54"/>
      <c r="R1153" s="54"/>
      <c r="S1153" s="54"/>
      <c r="T1153" s="54"/>
      <c r="U1153" s="54"/>
      <c r="V1153" s="54"/>
      <c r="W1153" s="54"/>
      <c r="AD1153" s="50" t="s">
        <v>57</v>
      </c>
      <c r="AE1153" s="50" t="s">
        <v>659</v>
      </c>
      <c r="AF1153" s="50">
        <v>2101400</v>
      </c>
      <c r="AG1153" s="51"/>
      <c r="AH1153" s="51"/>
    </row>
    <row r="1154" spans="1:34" s="69" customFormat="1">
      <c r="A1154" s="54"/>
      <c r="B1154" s="54"/>
      <c r="C1154" s="54"/>
      <c r="D1154" s="54"/>
      <c r="E1154" s="54"/>
      <c r="F1154" s="54"/>
      <c r="G1154" s="54"/>
      <c r="H1154" s="54"/>
      <c r="I1154" s="54"/>
      <c r="J1154" s="54"/>
      <c r="K1154" s="54"/>
      <c r="L1154" s="54"/>
      <c r="M1154" s="54"/>
      <c r="N1154" s="54"/>
      <c r="O1154" s="54"/>
      <c r="P1154" s="54"/>
      <c r="Q1154" s="54"/>
      <c r="R1154" s="54"/>
      <c r="S1154" s="54"/>
      <c r="T1154" s="54"/>
      <c r="U1154" s="54"/>
      <c r="V1154" s="54"/>
      <c r="W1154" s="54"/>
      <c r="AD1154" s="50" t="s">
        <v>57</v>
      </c>
      <c r="AE1154" s="50" t="s">
        <v>680</v>
      </c>
      <c r="AF1154" s="50">
        <v>2101509</v>
      </c>
      <c r="AG1154" s="51"/>
      <c r="AH1154" s="51"/>
    </row>
    <row r="1155" spans="1:34" s="69" customFormat="1">
      <c r="A1155" s="54"/>
      <c r="B1155" s="54"/>
      <c r="C1155" s="54"/>
      <c r="D1155" s="54"/>
      <c r="E1155" s="54"/>
      <c r="F1155" s="54"/>
      <c r="G1155" s="54"/>
      <c r="H1155" s="54"/>
      <c r="I1155" s="54"/>
      <c r="J1155" s="54"/>
      <c r="K1155" s="54"/>
      <c r="L1155" s="54"/>
      <c r="M1155" s="54"/>
      <c r="N1155" s="54"/>
      <c r="O1155" s="54"/>
      <c r="P1155" s="54"/>
      <c r="Q1155" s="54"/>
      <c r="R1155" s="54"/>
      <c r="S1155" s="54"/>
      <c r="T1155" s="54"/>
      <c r="U1155" s="54"/>
      <c r="V1155" s="54"/>
      <c r="W1155" s="54"/>
      <c r="AD1155" s="50" t="s">
        <v>57</v>
      </c>
      <c r="AE1155" s="50" t="s">
        <v>700</v>
      </c>
      <c r="AF1155" s="50">
        <v>2101608</v>
      </c>
      <c r="AG1155" s="51"/>
      <c r="AH1155" s="51"/>
    </row>
    <row r="1156" spans="1:34" s="69" customFormat="1">
      <c r="A1156" s="54"/>
      <c r="B1156" s="54"/>
      <c r="C1156" s="54"/>
      <c r="D1156" s="54"/>
      <c r="E1156" s="54"/>
      <c r="F1156" s="54"/>
      <c r="G1156" s="54"/>
      <c r="H1156" s="54"/>
      <c r="I1156" s="54"/>
      <c r="J1156" s="54"/>
      <c r="K1156" s="54"/>
      <c r="L1156" s="54"/>
      <c r="M1156" s="54"/>
      <c r="N1156" s="54"/>
      <c r="O1156" s="54"/>
      <c r="P1156" s="54"/>
      <c r="Q1156" s="54"/>
      <c r="R1156" s="54"/>
      <c r="S1156" s="54"/>
      <c r="T1156" s="54"/>
      <c r="U1156" s="54"/>
      <c r="V1156" s="54"/>
      <c r="W1156" s="54"/>
      <c r="AD1156" s="50" t="s">
        <v>57</v>
      </c>
      <c r="AE1156" s="50" t="s">
        <v>722</v>
      </c>
      <c r="AF1156" s="50">
        <v>2101707</v>
      </c>
      <c r="AG1156" s="51"/>
      <c r="AH1156" s="51"/>
    </row>
    <row r="1157" spans="1:34" s="69" customFormat="1">
      <c r="A1157" s="54"/>
      <c r="B1157" s="54"/>
      <c r="C1157" s="54"/>
      <c r="D1157" s="54"/>
      <c r="E1157" s="54"/>
      <c r="F1157" s="54"/>
      <c r="G1157" s="54"/>
      <c r="H1157" s="54"/>
      <c r="I1157" s="54"/>
      <c r="J1157" s="54"/>
      <c r="K1157" s="54"/>
      <c r="L1157" s="54"/>
      <c r="M1157" s="54"/>
      <c r="N1157" s="54"/>
      <c r="O1157" s="54"/>
      <c r="P1157" s="54"/>
      <c r="Q1157" s="54"/>
      <c r="R1157" s="54"/>
      <c r="S1157" s="54"/>
      <c r="T1157" s="54"/>
      <c r="U1157" s="54"/>
      <c r="V1157" s="54"/>
      <c r="W1157" s="54"/>
      <c r="AD1157" s="50" t="s">
        <v>57</v>
      </c>
      <c r="AE1157" s="50" t="s">
        <v>744</v>
      </c>
      <c r="AF1157" s="50">
        <v>2101772</v>
      </c>
      <c r="AG1157" s="51"/>
      <c r="AH1157" s="51"/>
    </row>
    <row r="1158" spans="1:34" s="69" customFormat="1">
      <c r="A1158" s="54"/>
      <c r="B1158" s="54"/>
      <c r="C1158" s="54"/>
      <c r="D1158" s="54"/>
      <c r="E1158" s="54"/>
      <c r="F1158" s="54"/>
      <c r="G1158" s="54"/>
      <c r="H1158" s="54"/>
      <c r="I1158" s="54"/>
      <c r="J1158" s="54"/>
      <c r="K1158" s="54"/>
      <c r="L1158" s="54"/>
      <c r="M1158" s="54"/>
      <c r="N1158" s="54"/>
      <c r="O1158" s="54"/>
      <c r="P1158" s="54"/>
      <c r="Q1158" s="54"/>
      <c r="R1158" s="54"/>
      <c r="S1158" s="54"/>
      <c r="T1158" s="54"/>
      <c r="U1158" s="54"/>
      <c r="V1158" s="54"/>
      <c r="W1158" s="54"/>
      <c r="AD1158" s="50" t="s">
        <v>57</v>
      </c>
      <c r="AE1158" s="50" t="s">
        <v>765</v>
      </c>
      <c r="AF1158" s="50">
        <v>2101731</v>
      </c>
      <c r="AG1158" s="51"/>
      <c r="AH1158" s="51"/>
    </row>
    <row r="1159" spans="1:34" s="69" customFormat="1">
      <c r="A1159" s="54"/>
      <c r="B1159" s="54"/>
      <c r="C1159" s="54"/>
      <c r="D1159" s="54"/>
      <c r="E1159" s="54"/>
      <c r="F1159" s="54"/>
      <c r="G1159" s="54"/>
      <c r="H1159" s="54"/>
      <c r="I1159" s="54"/>
      <c r="J1159" s="54"/>
      <c r="K1159" s="54"/>
      <c r="L1159" s="54"/>
      <c r="M1159" s="54"/>
      <c r="N1159" s="54"/>
      <c r="O1159" s="54"/>
      <c r="P1159" s="54"/>
      <c r="Q1159" s="54"/>
      <c r="R1159" s="54"/>
      <c r="S1159" s="54"/>
      <c r="T1159" s="54"/>
      <c r="U1159" s="54"/>
      <c r="V1159" s="54"/>
      <c r="W1159" s="54"/>
      <c r="AD1159" s="50" t="s">
        <v>57</v>
      </c>
      <c r="AE1159" s="50" t="s">
        <v>788</v>
      </c>
      <c r="AF1159" s="50">
        <v>2101806</v>
      </c>
      <c r="AG1159" s="51"/>
      <c r="AH1159" s="51"/>
    </row>
    <row r="1160" spans="1:34" s="69" customFormat="1">
      <c r="A1160" s="54"/>
      <c r="B1160" s="54"/>
      <c r="C1160" s="54"/>
      <c r="D1160" s="54"/>
      <c r="E1160" s="54"/>
      <c r="F1160" s="54"/>
      <c r="G1160" s="54"/>
      <c r="H1160" s="54"/>
      <c r="I1160" s="54"/>
      <c r="J1160" s="54"/>
      <c r="K1160" s="54"/>
      <c r="L1160" s="54"/>
      <c r="M1160" s="54"/>
      <c r="N1160" s="54"/>
      <c r="O1160" s="54"/>
      <c r="P1160" s="54"/>
      <c r="Q1160" s="54"/>
      <c r="R1160" s="54"/>
      <c r="S1160" s="54"/>
      <c r="T1160" s="54"/>
      <c r="U1160" s="54"/>
      <c r="V1160" s="54"/>
      <c r="W1160" s="54"/>
      <c r="AD1160" s="50" t="s">
        <v>57</v>
      </c>
      <c r="AE1160" s="50" t="s">
        <v>809</v>
      </c>
      <c r="AF1160" s="50">
        <v>2101905</v>
      </c>
      <c r="AG1160" s="51"/>
      <c r="AH1160" s="51"/>
    </row>
    <row r="1161" spans="1:34" s="69" customFormat="1">
      <c r="A1161" s="54"/>
      <c r="B1161" s="54"/>
      <c r="C1161" s="54"/>
      <c r="D1161" s="54"/>
      <c r="E1161" s="54"/>
      <c r="F1161" s="54"/>
      <c r="G1161" s="54"/>
      <c r="H1161" s="54"/>
      <c r="I1161" s="54"/>
      <c r="J1161" s="54"/>
      <c r="K1161" s="54"/>
      <c r="L1161" s="54"/>
      <c r="M1161" s="54"/>
      <c r="N1161" s="54"/>
      <c r="O1161" s="54"/>
      <c r="P1161" s="54"/>
      <c r="Q1161" s="54"/>
      <c r="R1161" s="54"/>
      <c r="S1161" s="54"/>
      <c r="T1161" s="54"/>
      <c r="U1161" s="54"/>
      <c r="V1161" s="54"/>
      <c r="W1161" s="54"/>
      <c r="AD1161" s="50" t="s">
        <v>57</v>
      </c>
      <c r="AE1161" s="50" t="s">
        <v>830</v>
      </c>
      <c r="AF1161" s="50">
        <v>2101939</v>
      </c>
      <c r="AG1161" s="51"/>
      <c r="AH1161" s="51"/>
    </row>
    <row r="1162" spans="1:34" s="69" customFormat="1">
      <c r="A1162" s="54"/>
      <c r="B1162" s="54"/>
      <c r="C1162" s="54"/>
      <c r="D1162" s="54"/>
      <c r="E1162" s="54"/>
      <c r="F1162" s="54"/>
      <c r="G1162" s="54"/>
      <c r="H1162" s="54"/>
      <c r="I1162" s="54"/>
      <c r="J1162" s="54"/>
      <c r="K1162" s="54"/>
      <c r="L1162" s="54"/>
      <c r="M1162" s="54"/>
      <c r="N1162" s="54"/>
      <c r="O1162" s="54"/>
      <c r="P1162" s="54"/>
      <c r="Q1162" s="54"/>
      <c r="R1162" s="54"/>
      <c r="S1162" s="54"/>
      <c r="T1162" s="54"/>
      <c r="U1162" s="54"/>
      <c r="V1162" s="54"/>
      <c r="W1162" s="54"/>
      <c r="AD1162" s="50" t="s">
        <v>57</v>
      </c>
      <c r="AE1162" s="50" t="s">
        <v>852</v>
      </c>
      <c r="AF1162" s="50">
        <v>2101970</v>
      </c>
      <c r="AG1162" s="51"/>
      <c r="AH1162" s="51"/>
    </row>
    <row r="1163" spans="1:34" s="69" customFormat="1">
      <c r="A1163" s="54"/>
      <c r="B1163" s="54"/>
      <c r="C1163" s="54"/>
      <c r="D1163" s="54"/>
      <c r="E1163" s="54"/>
      <c r="F1163" s="54"/>
      <c r="G1163" s="54"/>
      <c r="H1163" s="54"/>
      <c r="I1163" s="54"/>
      <c r="J1163" s="54"/>
      <c r="K1163" s="54"/>
      <c r="L1163" s="54"/>
      <c r="M1163" s="54"/>
      <c r="N1163" s="54"/>
      <c r="O1163" s="54"/>
      <c r="P1163" s="54"/>
      <c r="Q1163" s="54"/>
      <c r="R1163" s="54"/>
      <c r="S1163" s="54"/>
      <c r="T1163" s="54"/>
      <c r="U1163" s="54"/>
      <c r="V1163" s="54"/>
      <c r="W1163" s="54"/>
      <c r="AD1163" s="50" t="s">
        <v>57</v>
      </c>
      <c r="AE1163" s="50" t="s">
        <v>336</v>
      </c>
      <c r="AF1163" s="50">
        <v>2102002</v>
      </c>
      <c r="AG1163" s="51"/>
      <c r="AH1163" s="51"/>
    </row>
    <row r="1164" spans="1:34" s="69" customFormat="1">
      <c r="A1164" s="54"/>
      <c r="B1164" s="54"/>
      <c r="C1164" s="54"/>
      <c r="D1164" s="54"/>
      <c r="E1164" s="54"/>
      <c r="F1164" s="54"/>
      <c r="G1164" s="54"/>
      <c r="H1164" s="54"/>
      <c r="I1164" s="54"/>
      <c r="J1164" s="54"/>
      <c r="K1164" s="54"/>
      <c r="L1164" s="54"/>
      <c r="M1164" s="54"/>
      <c r="N1164" s="54"/>
      <c r="O1164" s="54"/>
      <c r="P1164" s="54"/>
      <c r="Q1164" s="54"/>
      <c r="R1164" s="54"/>
      <c r="S1164" s="54"/>
      <c r="T1164" s="54"/>
      <c r="U1164" s="54"/>
      <c r="V1164" s="54"/>
      <c r="W1164" s="54"/>
      <c r="AD1164" s="50" t="s">
        <v>57</v>
      </c>
      <c r="AE1164" s="50" t="s">
        <v>896</v>
      </c>
      <c r="AF1164" s="50">
        <v>2102036</v>
      </c>
      <c r="AG1164" s="51"/>
      <c r="AH1164" s="51"/>
    </row>
    <row r="1165" spans="1:34" s="69" customFormat="1">
      <c r="A1165" s="54"/>
      <c r="B1165" s="54"/>
      <c r="C1165" s="54"/>
      <c r="D1165" s="54"/>
      <c r="E1165" s="54"/>
      <c r="F1165" s="54"/>
      <c r="G1165" s="54"/>
      <c r="H1165" s="54"/>
      <c r="I1165" s="54"/>
      <c r="J1165" s="54"/>
      <c r="K1165" s="54"/>
      <c r="L1165" s="54"/>
      <c r="M1165" s="54"/>
      <c r="N1165" s="54"/>
      <c r="O1165" s="54"/>
      <c r="P1165" s="54"/>
      <c r="Q1165" s="54"/>
      <c r="R1165" s="54"/>
      <c r="S1165" s="54"/>
      <c r="T1165" s="54"/>
      <c r="U1165" s="54"/>
      <c r="V1165" s="54"/>
      <c r="W1165" s="54"/>
      <c r="AD1165" s="50" t="s">
        <v>57</v>
      </c>
      <c r="AE1165" s="50" t="s">
        <v>919</v>
      </c>
      <c r="AF1165" s="50">
        <v>2102077</v>
      </c>
      <c r="AG1165" s="51"/>
      <c r="AH1165" s="51"/>
    </row>
    <row r="1166" spans="1:34" s="69" customFormat="1">
      <c r="A1166" s="54"/>
      <c r="B1166" s="54"/>
      <c r="C1166" s="54"/>
      <c r="D1166" s="54"/>
      <c r="E1166" s="54"/>
      <c r="F1166" s="54"/>
      <c r="G1166" s="54"/>
      <c r="H1166" s="54"/>
      <c r="I1166" s="54"/>
      <c r="J1166" s="54"/>
      <c r="K1166" s="54"/>
      <c r="L1166" s="54"/>
      <c r="M1166" s="54"/>
      <c r="N1166" s="54"/>
      <c r="O1166" s="54"/>
      <c r="P1166" s="54"/>
      <c r="Q1166" s="54"/>
      <c r="R1166" s="54"/>
      <c r="S1166" s="54"/>
      <c r="T1166" s="54"/>
      <c r="U1166" s="54"/>
      <c r="V1166" s="54"/>
      <c r="W1166" s="54"/>
      <c r="AD1166" s="50" t="s">
        <v>57</v>
      </c>
      <c r="AE1166" s="50" t="s">
        <v>942</v>
      </c>
      <c r="AF1166" s="50">
        <v>2102101</v>
      </c>
      <c r="AG1166" s="51"/>
      <c r="AH1166" s="51"/>
    </row>
    <row r="1167" spans="1:34" s="69" customFormat="1">
      <c r="A1167" s="54"/>
      <c r="B1167" s="54"/>
      <c r="C1167" s="54"/>
      <c r="D1167" s="54"/>
      <c r="E1167" s="54"/>
      <c r="F1167" s="54"/>
      <c r="G1167" s="54"/>
      <c r="H1167" s="54"/>
      <c r="I1167" s="54"/>
      <c r="J1167" s="54"/>
      <c r="K1167" s="54"/>
      <c r="L1167" s="54"/>
      <c r="M1167" s="54"/>
      <c r="N1167" s="54"/>
      <c r="O1167" s="54"/>
      <c r="P1167" s="54"/>
      <c r="Q1167" s="54"/>
      <c r="R1167" s="54"/>
      <c r="S1167" s="54"/>
      <c r="T1167" s="54"/>
      <c r="U1167" s="54"/>
      <c r="V1167" s="54"/>
      <c r="W1167" s="54"/>
      <c r="AD1167" s="50" t="s">
        <v>57</v>
      </c>
      <c r="AE1167" s="50" t="s">
        <v>964</v>
      </c>
      <c r="AF1167" s="50">
        <v>2102150</v>
      </c>
      <c r="AG1167" s="51"/>
      <c r="AH1167" s="51"/>
    </row>
    <row r="1168" spans="1:34" s="69" customFormat="1">
      <c r="A1168" s="54"/>
      <c r="B1168" s="54"/>
      <c r="C1168" s="54"/>
      <c r="D1168" s="54"/>
      <c r="E1168" s="54"/>
      <c r="F1168" s="54"/>
      <c r="G1168" s="54"/>
      <c r="H1168" s="54"/>
      <c r="I1168" s="54"/>
      <c r="J1168" s="54"/>
      <c r="K1168" s="54"/>
      <c r="L1168" s="54"/>
      <c r="M1168" s="54"/>
      <c r="N1168" s="54"/>
      <c r="O1168" s="54"/>
      <c r="P1168" s="54"/>
      <c r="Q1168" s="54"/>
      <c r="R1168" s="54"/>
      <c r="S1168" s="54"/>
      <c r="T1168" s="54"/>
      <c r="U1168" s="54"/>
      <c r="V1168" s="54"/>
      <c r="W1168" s="54"/>
      <c r="AD1168" s="50" t="s">
        <v>57</v>
      </c>
      <c r="AE1168" s="50" t="s">
        <v>986</v>
      </c>
      <c r="AF1168" s="50">
        <v>2102200</v>
      </c>
      <c r="AG1168" s="51"/>
      <c r="AH1168" s="51"/>
    </row>
    <row r="1169" spans="1:34" s="69" customFormat="1">
      <c r="A1169" s="54"/>
      <c r="B1169" s="54"/>
      <c r="C1169" s="54"/>
      <c r="D1169" s="54"/>
      <c r="E1169" s="54"/>
      <c r="F1169" s="54"/>
      <c r="G1169" s="54"/>
      <c r="H1169" s="54"/>
      <c r="I1169" s="54"/>
      <c r="J1169" s="54"/>
      <c r="K1169" s="54"/>
      <c r="L1169" s="54"/>
      <c r="M1169" s="54"/>
      <c r="N1169" s="54"/>
      <c r="O1169" s="54"/>
      <c r="P1169" s="54"/>
      <c r="Q1169" s="54"/>
      <c r="R1169" s="54"/>
      <c r="S1169" s="54"/>
      <c r="T1169" s="54"/>
      <c r="U1169" s="54"/>
      <c r="V1169" s="54"/>
      <c r="W1169" s="54"/>
      <c r="AD1169" s="50" t="s">
        <v>57</v>
      </c>
      <c r="AE1169" s="50" t="s">
        <v>1009</v>
      </c>
      <c r="AF1169" s="50">
        <v>2102309</v>
      </c>
      <c r="AG1169" s="51"/>
      <c r="AH1169" s="51"/>
    </row>
    <row r="1170" spans="1:34" s="69" customFormat="1">
      <c r="A1170" s="54"/>
      <c r="B1170" s="54"/>
      <c r="C1170" s="54"/>
      <c r="D1170" s="54"/>
      <c r="E1170" s="54"/>
      <c r="F1170" s="54"/>
      <c r="G1170" s="54"/>
      <c r="H1170" s="54"/>
      <c r="I1170" s="54"/>
      <c r="J1170" s="54"/>
      <c r="K1170" s="54"/>
      <c r="L1170" s="54"/>
      <c r="M1170" s="54"/>
      <c r="N1170" s="54"/>
      <c r="O1170" s="54"/>
      <c r="P1170" s="54"/>
      <c r="Q1170" s="54"/>
      <c r="R1170" s="54"/>
      <c r="S1170" s="54"/>
      <c r="T1170" s="54"/>
      <c r="U1170" s="54"/>
      <c r="V1170" s="54"/>
      <c r="W1170" s="54"/>
      <c r="AD1170" s="50" t="s">
        <v>57</v>
      </c>
      <c r="AE1170" s="50" t="s">
        <v>1031</v>
      </c>
      <c r="AF1170" s="50">
        <v>2102325</v>
      </c>
      <c r="AG1170" s="51"/>
      <c r="AH1170" s="51"/>
    </row>
    <row r="1171" spans="1:34" s="69" customFormat="1">
      <c r="A1171" s="54"/>
      <c r="B1171" s="54"/>
      <c r="C1171" s="54"/>
      <c r="D1171" s="54"/>
      <c r="E1171" s="54"/>
      <c r="F1171" s="54"/>
      <c r="G1171" s="54"/>
      <c r="H1171" s="54"/>
      <c r="I1171" s="54"/>
      <c r="J1171" s="54"/>
      <c r="K1171" s="54"/>
      <c r="L1171" s="54"/>
      <c r="M1171" s="54"/>
      <c r="N1171" s="54"/>
      <c r="O1171" s="54"/>
      <c r="P1171" s="54"/>
      <c r="Q1171" s="54"/>
      <c r="R1171" s="54"/>
      <c r="S1171" s="54"/>
      <c r="T1171" s="54"/>
      <c r="U1171" s="54"/>
      <c r="V1171" s="54"/>
      <c r="W1171" s="54"/>
      <c r="AD1171" s="50" t="s">
        <v>57</v>
      </c>
      <c r="AE1171" s="50" t="s">
        <v>1053</v>
      </c>
      <c r="AF1171" s="50">
        <v>2102358</v>
      </c>
      <c r="AG1171" s="51"/>
      <c r="AH1171" s="51"/>
    </row>
    <row r="1172" spans="1:34" s="69" customFormat="1">
      <c r="A1172" s="54"/>
      <c r="B1172" s="54"/>
      <c r="C1172" s="54"/>
      <c r="D1172" s="54"/>
      <c r="E1172" s="54"/>
      <c r="F1172" s="54"/>
      <c r="G1172" s="54"/>
      <c r="H1172" s="54"/>
      <c r="I1172" s="54"/>
      <c r="J1172" s="54"/>
      <c r="K1172" s="54"/>
      <c r="L1172" s="54"/>
      <c r="M1172" s="54"/>
      <c r="N1172" s="54"/>
      <c r="O1172" s="54"/>
      <c r="P1172" s="54"/>
      <c r="Q1172" s="54"/>
      <c r="R1172" s="54"/>
      <c r="S1172" s="54"/>
      <c r="T1172" s="54"/>
      <c r="U1172" s="54"/>
      <c r="V1172" s="54"/>
      <c r="W1172" s="54"/>
      <c r="AD1172" s="50" t="s">
        <v>57</v>
      </c>
      <c r="AE1172" s="50" t="s">
        <v>1075</v>
      </c>
      <c r="AF1172" s="50">
        <v>2102374</v>
      </c>
      <c r="AG1172" s="51"/>
      <c r="AH1172" s="51"/>
    </row>
    <row r="1173" spans="1:34" s="69" customFormat="1">
      <c r="A1173" s="54"/>
      <c r="B1173" s="54"/>
      <c r="C1173" s="54"/>
      <c r="D1173" s="54"/>
      <c r="E1173" s="54"/>
      <c r="F1173" s="54"/>
      <c r="G1173" s="54"/>
      <c r="H1173" s="54"/>
      <c r="I1173" s="54"/>
      <c r="J1173" s="54"/>
      <c r="K1173" s="54"/>
      <c r="L1173" s="54"/>
      <c r="M1173" s="54"/>
      <c r="N1173" s="54"/>
      <c r="O1173" s="54"/>
      <c r="P1173" s="54"/>
      <c r="Q1173" s="54"/>
      <c r="R1173" s="54"/>
      <c r="S1173" s="54"/>
      <c r="T1173" s="54"/>
      <c r="U1173" s="54"/>
      <c r="V1173" s="54"/>
      <c r="W1173" s="54"/>
      <c r="AD1173" s="50" t="s">
        <v>57</v>
      </c>
      <c r="AE1173" s="50" t="s">
        <v>1097</v>
      </c>
      <c r="AF1173" s="50">
        <v>2102408</v>
      </c>
      <c r="AG1173" s="51"/>
      <c r="AH1173" s="51"/>
    </row>
    <row r="1174" spans="1:34" s="69" customFormat="1">
      <c r="A1174" s="54"/>
      <c r="B1174" s="54"/>
      <c r="C1174" s="54"/>
      <c r="D1174" s="54"/>
      <c r="E1174" s="54"/>
      <c r="F1174" s="54"/>
      <c r="G1174" s="54"/>
      <c r="H1174" s="54"/>
      <c r="I1174" s="54"/>
      <c r="J1174" s="54"/>
      <c r="K1174" s="54"/>
      <c r="L1174" s="54"/>
      <c r="M1174" s="54"/>
      <c r="N1174" s="54"/>
      <c r="O1174" s="54"/>
      <c r="P1174" s="54"/>
      <c r="Q1174" s="54"/>
      <c r="R1174" s="54"/>
      <c r="S1174" s="54"/>
      <c r="T1174" s="54"/>
      <c r="U1174" s="54"/>
      <c r="V1174" s="54"/>
      <c r="W1174" s="54"/>
      <c r="AD1174" s="50" t="s">
        <v>57</v>
      </c>
      <c r="AE1174" s="50" t="s">
        <v>1120</v>
      </c>
      <c r="AF1174" s="50">
        <v>2102507</v>
      </c>
      <c r="AG1174" s="51"/>
      <c r="AH1174" s="51"/>
    </row>
    <row r="1175" spans="1:34" s="69" customFormat="1">
      <c r="A1175" s="54"/>
      <c r="B1175" s="54"/>
      <c r="C1175" s="54"/>
      <c r="D1175" s="54"/>
      <c r="E1175" s="54"/>
      <c r="F1175" s="54"/>
      <c r="G1175" s="54"/>
      <c r="H1175" s="54"/>
      <c r="I1175" s="54"/>
      <c r="J1175" s="54"/>
      <c r="K1175" s="54"/>
      <c r="L1175" s="54"/>
      <c r="M1175" s="54"/>
      <c r="N1175" s="54"/>
      <c r="O1175" s="54"/>
      <c r="P1175" s="54"/>
      <c r="Q1175" s="54"/>
      <c r="R1175" s="54"/>
      <c r="S1175" s="54"/>
      <c r="T1175" s="54"/>
      <c r="U1175" s="54"/>
      <c r="V1175" s="54"/>
      <c r="W1175" s="54"/>
      <c r="AD1175" s="50" t="s">
        <v>57</v>
      </c>
      <c r="AE1175" s="50" t="s">
        <v>1143</v>
      </c>
      <c r="AF1175" s="50">
        <v>2102556</v>
      </c>
      <c r="AG1175" s="51"/>
      <c r="AH1175" s="51"/>
    </row>
    <row r="1176" spans="1:34" s="69" customFormat="1">
      <c r="A1176" s="54"/>
      <c r="B1176" s="54"/>
      <c r="C1176" s="54"/>
      <c r="D1176" s="54"/>
      <c r="E1176" s="54"/>
      <c r="F1176" s="54"/>
      <c r="G1176" s="54"/>
      <c r="H1176" s="54"/>
      <c r="I1176" s="54"/>
      <c r="J1176" s="54"/>
      <c r="K1176" s="54"/>
      <c r="L1176" s="54"/>
      <c r="M1176" s="54"/>
      <c r="N1176" s="54"/>
      <c r="O1176" s="54"/>
      <c r="P1176" s="54"/>
      <c r="Q1176" s="54"/>
      <c r="R1176" s="54"/>
      <c r="S1176" s="54"/>
      <c r="T1176" s="54"/>
      <c r="U1176" s="54"/>
      <c r="V1176" s="54"/>
      <c r="W1176" s="54"/>
      <c r="AD1176" s="50" t="s">
        <v>57</v>
      </c>
      <c r="AE1176" s="50" t="s">
        <v>1166</v>
      </c>
      <c r="AF1176" s="50">
        <v>2102606</v>
      </c>
      <c r="AG1176" s="51"/>
      <c r="AH1176" s="51"/>
    </row>
    <row r="1177" spans="1:34" s="69" customFormat="1">
      <c r="A1177" s="54"/>
      <c r="B1177" s="54"/>
      <c r="C1177" s="54"/>
      <c r="D1177" s="54"/>
      <c r="E1177" s="54"/>
      <c r="F1177" s="54"/>
      <c r="G1177" s="54"/>
      <c r="H1177" s="54"/>
      <c r="I1177" s="54"/>
      <c r="J1177" s="54"/>
      <c r="K1177" s="54"/>
      <c r="L1177" s="54"/>
      <c r="M1177" s="54"/>
      <c r="N1177" s="54"/>
      <c r="O1177" s="54"/>
      <c r="P1177" s="54"/>
      <c r="Q1177" s="54"/>
      <c r="R1177" s="54"/>
      <c r="S1177" s="54"/>
      <c r="T1177" s="54"/>
      <c r="U1177" s="54"/>
      <c r="V1177" s="54"/>
      <c r="W1177" s="54"/>
      <c r="AD1177" s="50" t="s">
        <v>57</v>
      </c>
      <c r="AE1177" s="50" t="s">
        <v>1189</v>
      </c>
      <c r="AF1177" s="50">
        <v>2102705</v>
      </c>
      <c r="AG1177" s="51"/>
      <c r="AH1177" s="51"/>
    </row>
    <row r="1178" spans="1:34" s="69" customFormat="1">
      <c r="A1178" s="54"/>
      <c r="B1178" s="54"/>
      <c r="C1178" s="54"/>
      <c r="D1178" s="54"/>
      <c r="E1178" s="54"/>
      <c r="F1178" s="54"/>
      <c r="G1178" s="54"/>
      <c r="H1178" s="54"/>
      <c r="I1178" s="54"/>
      <c r="J1178" s="54"/>
      <c r="K1178" s="54"/>
      <c r="L1178" s="54"/>
      <c r="M1178" s="54"/>
      <c r="N1178" s="54"/>
      <c r="O1178" s="54"/>
      <c r="P1178" s="54"/>
      <c r="Q1178" s="54"/>
      <c r="R1178" s="54"/>
      <c r="S1178" s="54"/>
      <c r="T1178" s="54"/>
      <c r="U1178" s="54"/>
      <c r="V1178" s="54"/>
      <c r="W1178" s="54"/>
      <c r="AD1178" s="50" t="s">
        <v>57</v>
      </c>
      <c r="AE1178" s="50" t="s">
        <v>1211</v>
      </c>
      <c r="AF1178" s="50">
        <v>2102754</v>
      </c>
      <c r="AG1178" s="51"/>
      <c r="AH1178" s="51"/>
    </row>
    <row r="1179" spans="1:34" s="69" customFormat="1">
      <c r="A1179" s="54"/>
      <c r="B1179" s="54"/>
      <c r="C1179" s="54"/>
      <c r="D1179" s="54"/>
      <c r="E1179" s="54"/>
      <c r="F1179" s="54"/>
      <c r="G1179" s="54"/>
      <c r="H1179" s="54"/>
      <c r="I1179" s="54"/>
      <c r="J1179" s="54"/>
      <c r="K1179" s="54"/>
      <c r="L1179" s="54"/>
      <c r="M1179" s="54"/>
      <c r="N1179" s="54"/>
      <c r="O1179" s="54"/>
      <c r="P1179" s="54"/>
      <c r="Q1179" s="54"/>
      <c r="R1179" s="54"/>
      <c r="S1179" s="54"/>
      <c r="T1179" s="54"/>
      <c r="U1179" s="54"/>
      <c r="V1179" s="54"/>
      <c r="W1179" s="54"/>
      <c r="AD1179" s="50" t="s">
        <v>57</v>
      </c>
      <c r="AE1179" s="50" t="s">
        <v>1232</v>
      </c>
      <c r="AF1179" s="50">
        <v>2102804</v>
      </c>
      <c r="AG1179" s="51"/>
      <c r="AH1179" s="51"/>
    </row>
    <row r="1180" spans="1:34" s="69" customFormat="1">
      <c r="A1180" s="54"/>
      <c r="B1180" s="54"/>
      <c r="C1180" s="54"/>
      <c r="D1180" s="54"/>
      <c r="E1180" s="54"/>
      <c r="F1180" s="54"/>
      <c r="G1180" s="54"/>
      <c r="H1180" s="54"/>
      <c r="I1180" s="54"/>
      <c r="J1180" s="54"/>
      <c r="K1180" s="54"/>
      <c r="L1180" s="54"/>
      <c r="M1180" s="54"/>
      <c r="N1180" s="54"/>
      <c r="O1180" s="54"/>
      <c r="P1180" s="54"/>
      <c r="Q1180" s="54"/>
      <c r="R1180" s="54"/>
      <c r="S1180" s="54"/>
      <c r="T1180" s="54"/>
      <c r="U1180" s="54"/>
      <c r="V1180" s="54"/>
      <c r="W1180" s="54"/>
      <c r="AD1180" s="50" t="s">
        <v>57</v>
      </c>
      <c r="AE1180" s="50" t="s">
        <v>1255</v>
      </c>
      <c r="AF1180" s="50">
        <v>2102903</v>
      </c>
      <c r="AG1180" s="51"/>
      <c r="AH1180" s="51"/>
    </row>
    <row r="1181" spans="1:34" s="69" customFormat="1">
      <c r="A1181" s="54"/>
      <c r="B1181" s="54"/>
      <c r="C1181" s="54"/>
      <c r="D1181" s="54"/>
      <c r="E1181" s="54"/>
      <c r="F1181" s="54"/>
      <c r="G1181" s="54"/>
      <c r="H1181" s="54"/>
      <c r="I1181" s="54"/>
      <c r="J1181" s="54"/>
      <c r="K1181" s="54"/>
      <c r="L1181" s="54"/>
      <c r="M1181" s="54"/>
      <c r="N1181" s="54"/>
      <c r="O1181" s="54"/>
      <c r="P1181" s="54"/>
      <c r="Q1181" s="54"/>
      <c r="R1181" s="54"/>
      <c r="S1181" s="54"/>
      <c r="T1181" s="54"/>
      <c r="U1181" s="54"/>
      <c r="V1181" s="54"/>
      <c r="W1181" s="54"/>
      <c r="AD1181" s="50" t="s">
        <v>57</v>
      </c>
      <c r="AE1181" s="50" t="s">
        <v>1278</v>
      </c>
      <c r="AF1181" s="50">
        <v>2103000</v>
      </c>
      <c r="AG1181" s="51"/>
      <c r="AH1181" s="51"/>
    </row>
    <row r="1182" spans="1:34" s="69" customFormat="1">
      <c r="A1182" s="54"/>
      <c r="B1182" s="54"/>
      <c r="C1182" s="54"/>
      <c r="D1182" s="54"/>
      <c r="E1182" s="54"/>
      <c r="F1182" s="54"/>
      <c r="G1182" s="54"/>
      <c r="H1182" s="54"/>
      <c r="I1182" s="54"/>
      <c r="J1182" s="54"/>
      <c r="K1182" s="54"/>
      <c r="L1182" s="54"/>
      <c r="M1182" s="54"/>
      <c r="N1182" s="54"/>
      <c r="O1182" s="54"/>
      <c r="P1182" s="54"/>
      <c r="Q1182" s="54"/>
      <c r="R1182" s="54"/>
      <c r="S1182" s="54"/>
      <c r="T1182" s="54"/>
      <c r="U1182" s="54"/>
      <c r="V1182" s="54"/>
      <c r="W1182" s="54"/>
      <c r="AD1182" s="50" t="s">
        <v>57</v>
      </c>
      <c r="AE1182" s="50" t="s">
        <v>1299</v>
      </c>
      <c r="AF1182" s="50">
        <v>2103109</v>
      </c>
      <c r="AG1182" s="51"/>
      <c r="AH1182" s="51"/>
    </row>
    <row r="1183" spans="1:34" s="69" customFormat="1">
      <c r="A1183" s="54"/>
      <c r="B1183" s="54"/>
      <c r="C1183" s="54"/>
      <c r="D1183" s="54"/>
      <c r="E1183" s="54"/>
      <c r="F1183" s="54"/>
      <c r="G1183" s="54"/>
      <c r="H1183" s="54"/>
      <c r="I1183" s="54"/>
      <c r="J1183" s="54"/>
      <c r="K1183" s="54"/>
      <c r="L1183" s="54"/>
      <c r="M1183" s="54"/>
      <c r="N1183" s="54"/>
      <c r="O1183" s="54"/>
      <c r="P1183" s="54"/>
      <c r="Q1183" s="54"/>
      <c r="R1183" s="54"/>
      <c r="S1183" s="54"/>
      <c r="T1183" s="54"/>
      <c r="U1183" s="54"/>
      <c r="V1183" s="54"/>
      <c r="W1183" s="54"/>
      <c r="AD1183" s="50" t="s">
        <v>57</v>
      </c>
      <c r="AE1183" s="50" t="s">
        <v>1321</v>
      </c>
      <c r="AF1183" s="50">
        <v>2103125</v>
      </c>
      <c r="AG1183" s="51"/>
      <c r="AH1183" s="51"/>
    </row>
    <row r="1184" spans="1:34" s="69" customFormat="1">
      <c r="A1184" s="54"/>
      <c r="B1184" s="54"/>
      <c r="C1184" s="54"/>
      <c r="D1184" s="54"/>
      <c r="E1184" s="54"/>
      <c r="F1184" s="54"/>
      <c r="G1184" s="54"/>
      <c r="H1184" s="54"/>
      <c r="I1184" s="54"/>
      <c r="J1184" s="54"/>
      <c r="K1184" s="54"/>
      <c r="L1184" s="54"/>
      <c r="M1184" s="54"/>
      <c r="N1184" s="54"/>
      <c r="O1184" s="54"/>
      <c r="P1184" s="54"/>
      <c r="Q1184" s="54"/>
      <c r="R1184" s="54"/>
      <c r="S1184" s="54"/>
      <c r="T1184" s="54"/>
      <c r="U1184" s="54"/>
      <c r="V1184" s="54"/>
      <c r="W1184" s="54"/>
      <c r="AD1184" s="50" t="s">
        <v>57</v>
      </c>
      <c r="AE1184" s="50" t="s">
        <v>1343</v>
      </c>
      <c r="AF1184" s="50">
        <v>2103158</v>
      </c>
      <c r="AG1184" s="51"/>
      <c r="AH1184" s="51"/>
    </row>
    <row r="1185" spans="1:34" s="69" customFormat="1">
      <c r="A1185" s="54"/>
      <c r="B1185" s="54"/>
      <c r="C1185" s="54"/>
      <c r="D1185" s="54"/>
      <c r="E1185" s="54"/>
      <c r="F1185" s="54"/>
      <c r="G1185" s="54"/>
      <c r="H1185" s="54"/>
      <c r="I1185" s="54"/>
      <c r="J1185" s="54"/>
      <c r="K1185" s="54"/>
      <c r="L1185" s="54"/>
      <c r="M1185" s="54"/>
      <c r="N1185" s="54"/>
      <c r="O1185" s="54"/>
      <c r="P1185" s="54"/>
      <c r="Q1185" s="54"/>
      <c r="R1185" s="54"/>
      <c r="S1185" s="54"/>
      <c r="T1185" s="54"/>
      <c r="U1185" s="54"/>
      <c r="V1185" s="54"/>
      <c r="W1185" s="54"/>
      <c r="AD1185" s="50" t="s">
        <v>57</v>
      </c>
      <c r="AE1185" s="50" t="s">
        <v>1364</v>
      </c>
      <c r="AF1185" s="50">
        <v>2103174</v>
      </c>
      <c r="AG1185" s="51"/>
      <c r="AH1185" s="51"/>
    </row>
    <row r="1186" spans="1:34" s="69" customFormat="1">
      <c r="A1186" s="54"/>
      <c r="B1186" s="54"/>
      <c r="C1186" s="54"/>
      <c r="D1186" s="54"/>
      <c r="E1186" s="54"/>
      <c r="F1186" s="54"/>
      <c r="G1186" s="54"/>
      <c r="H1186" s="54"/>
      <c r="I1186" s="54"/>
      <c r="J1186" s="54"/>
      <c r="K1186" s="54"/>
      <c r="L1186" s="54"/>
      <c r="M1186" s="54"/>
      <c r="N1186" s="54"/>
      <c r="O1186" s="54"/>
      <c r="P1186" s="54"/>
      <c r="Q1186" s="54"/>
      <c r="R1186" s="54"/>
      <c r="S1186" s="54"/>
      <c r="T1186" s="54"/>
      <c r="U1186" s="54"/>
      <c r="V1186" s="54"/>
      <c r="W1186" s="54"/>
      <c r="AD1186" s="50" t="s">
        <v>57</v>
      </c>
      <c r="AE1186" s="50" t="s">
        <v>1386</v>
      </c>
      <c r="AF1186" s="50">
        <v>2103208</v>
      </c>
      <c r="AG1186" s="51"/>
      <c r="AH1186" s="51"/>
    </row>
    <row r="1187" spans="1:34" s="69" customFormat="1">
      <c r="A1187" s="54"/>
      <c r="B1187" s="54"/>
      <c r="C1187" s="54"/>
      <c r="D1187" s="54"/>
      <c r="E1187" s="54"/>
      <c r="F1187" s="54"/>
      <c r="G1187" s="54"/>
      <c r="H1187" s="54"/>
      <c r="I1187" s="54"/>
      <c r="J1187" s="54"/>
      <c r="K1187" s="54"/>
      <c r="L1187" s="54"/>
      <c r="M1187" s="54"/>
      <c r="N1187" s="54"/>
      <c r="O1187" s="54"/>
      <c r="P1187" s="54"/>
      <c r="Q1187" s="54"/>
      <c r="R1187" s="54"/>
      <c r="S1187" s="54"/>
      <c r="T1187" s="54"/>
      <c r="U1187" s="54"/>
      <c r="V1187" s="54"/>
      <c r="W1187" s="54"/>
      <c r="AD1187" s="50" t="s">
        <v>57</v>
      </c>
      <c r="AE1187" s="50" t="s">
        <v>1408</v>
      </c>
      <c r="AF1187" s="50">
        <v>2103257</v>
      </c>
      <c r="AG1187" s="51"/>
      <c r="AH1187" s="51"/>
    </row>
    <row r="1188" spans="1:34" s="69" customFormat="1">
      <c r="A1188" s="54"/>
      <c r="B1188" s="54"/>
      <c r="C1188" s="54"/>
      <c r="D1188" s="54"/>
      <c r="E1188" s="54"/>
      <c r="F1188" s="54"/>
      <c r="G1188" s="54"/>
      <c r="H1188" s="54"/>
      <c r="I1188" s="54"/>
      <c r="J1188" s="54"/>
      <c r="K1188" s="54"/>
      <c r="L1188" s="54"/>
      <c r="M1188" s="54"/>
      <c r="N1188" s="54"/>
      <c r="O1188" s="54"/>
      <c r="P1188" s="54"/>
      <c r="Q1188" s="54"/>
      <c r="R1188" s="54"/>
      <c r="S1188" s="54"/>
      <c r="T1188" s="54"/>
      <c r="U1188" s="54"/>
      <c r="V1188" s="54"/>
      <c r="W1188" s="54"/>
      <c r="AD1188" s="50" t="s">
        <v>57</v>
      </c>
      <c r="AE1188" s="50" t="s">
        <v>1430</v>
      </c>
      <c r="AF1188" s="50">
        <v>2103307</v>
      </c>
      <c r="AG1188" s="51"/>
      <c r="AH1188" s="51"/>
    </row>
    <row r="1189" spans="1:34" s="69" customFormat="1">
      <c r="A1189" s="54"/>
      <c r="B1189" s="54"/>
      <c r="C1189" s="54"/>
      <c r="D1189" s="54"/>
      <c r="E1189" s="54"/>
      <c r="F1189" s="54"/>
      <c r="G1189" s="54"/>
      <c r="H1189" s="54"/>
      <c r="I1189" s="54"/>
      <c r="J1189" s="54"/>
      <c r="K1189" s="54"/>
      <c r="L1189" s="54"/>
      <c r="M1189" s="54"/>
      <c r="N1189" s="54"/>
      <c r="O1189" s="54"/>
      <c r="P1189" s="54"/>
      <c r="Q1189" s="54"/>
      <c r="R1189" s="54"/>
      <c r="S1189" s="54"/>
      <c r="T1189" s="54"/>
      <c r="U1189" s="54"/>
      <c r="V1189" s="54"/>
      <c r="W1189" s="54"/>
      <c r="AD1189" s="50" t="s">
        <v>57</v>
      </c>
      <c r="AE1189" s="50" t="s">
        <v>1451</v>
      </c>
      <c r="AF1189" s="50">
        <v>2103406</v>
      </c>
      <c r="AG1189" s="51"/>
      <c r="AH1189" s="51"/>
    </row>
    <row r="1190" spans="1:34" s="69" customFormat="1">
      <c r="A1190" s="54"/>
      <c r="B1190" s="54"/>
      <c r="C1190" s="54"/>
      <c r="D1190" s="54"/>
      <c r="E1190" s="54"/>
      <c r="F1190" s="54"/>
      <c r="G1190" s="54"/>
      <c r="H1190" s="54"/>
      <c r="I1190" s="54"/>
      <c r="J1190" s="54"/>
      <c r="K1190" s="54"/>
      <c r="L1190" s="54"/>
      <c r="M1190" s="54"/>
      <c r="N1190" s="54"/>
      <c r="O1190" s="54"/>
      <c r="P1190" s="54"/>
      <c r="Q1190" s="54"/>
      <c r="R1190" s="54"/>
      <c r="S1190" s="54"/>
      <c r="T1190" s="54"/>
      <c r="U1190" s="54"/>
      <c r="V1190" s="54"/>
      <c r="W1190" s="54"/>
      <c r="AD1190" s="50" t="s">
        <v>57</v>
      </c>
      <c r="AE1190" s="50" t="s">
        <v>1471</v>
      </c>
      <c r="AF1190" s="50">
        <v>2103505</v>
      </c>
      <c r="AG1190" s="51"/>
      <c r="AH1190" s="51"/>
    </row>
    <row r="1191" spans="1:34" s="69" customFormat="1">
      <c r="A1191" s="54"/>
      <c r="B1191" s="54"/>
      <c r="C1191" s="54"/>
      <c r="D1191" s="54"/>
      <c r="E1191" s="54"/>
      <c r="F1191" s="54"/>
      <c r="G1191" s="54"/>
      <c r="H1191" s="54"/>
      <c r="I1191" s="54"/>
      <c r="J1191" s="54"/>
      <c r="K1191" s="54"/>
      <c r="L1191" s="54"/>
      <c r="M1191" s="54"/>
      <c r="N1191" s="54"/>
      <c r="O1191" s="54"/>
      <c r="P1191" s="54"/>
      <c r="Q1191" s="54"/>
      <c r="R1191" s="54"/>
      <c r="S1191" s="54"/>
      <c r="T1191" s="54"/>
      <c r="U1191" s="54"/>
      <c r="V1191" s="54"/>
      <c r="W1191" s="54"/>
      <c r="AD1191" s="50" t="s">
        <v>57</v>
      </c>
      <c r="AE1191" s="50" t="s">
        <v>1493</v>
      </c>
      <c r="AF1191" s="50">
        <v>2103554</v>
      </c>
      <c r="AG1191" s="51"/>
      <c r="AH1191" s="51"/>
    </row>
    <row r="1192" spans="1:34" s="69" customFormat="1">
      <c r="A1192" s="54"/>
      <c r="B1192" s="54"/>
      <c r="C1192" s="54"/>
      <c r="D1192" s="54"/>
      <c r="E1192" s="54"/>
      <c r="F1192" s="54"/>
      <c r="G1192" s="54"/>
      <c r="H1192" s="54"/>
      <c r="I1192" s="54"/>
      <c r="J1192" s="54"/>
      <c r="K1192" s="54"/>
      <c r="L1192" s="54"/>
      <c r="M1192" s="54"/>
      <c r="N1192" s="54"/>
      <c r="O1192" s="54"/>
      <c r="P1192" s="54"/>
      <c r="Q1192" s="54"/>
      <c r="R1192" s="54"/>
      <c r="S1192" s="54"/>
      <c r="T1192" s="54"/>
      <c r="U1192" s="54"/>
      <c r="V1192" s="54"/>
      <c r="W1192" s="54"/>
      <c r="AD1192" s="50" t="s">
        <v>57</v>
      </c>
      <c r="AE1192" s="50" t="s">
        <v>1513</v>
      </c>
      <c r="AF1192" s="50">
        <v>2103604</v>
      </c>
      <c r="AG1192" s="51"/>
      <c r="AH1192" s="51"/>
    </row>
    <row r="1193" spans="1:34" s="69" customFormat="1">
      <c r="A1193" s="54"/>
      <c r="B1193" s="54"/>
      <c r="C1193" s="54"/>
      <c r="D1193" s="54"/>
      <c r="E1193" s="54"/>
      <c r="F1193" s="54"/>
      <c r="G1193" s="54"/>
      <c r="H1193" s="54"/>
      <c r="I1193" s="54"/>
      <c r="J1193" s="54"/>
      <c r="K1193" s="54"/>
      <c r="L1193" s="54"/>
      <c r="M1193" s="54"/>
      <c r="N1193" s="54"/>
      <c r="O1193" s="54"/>
      <c r="P1193" s="54"/>
      <c r="Q1193" s="54"/>
      <c r="R1193" s="54"/>
      <c r="S1193" s="54"/>
      <c r="T1193" s="54"/>
      <c r="U1193" s="54"/>
      <c r="V1193" s="54"/>
      <c r="W1193" s="54"/>
      <c r="AD1193" s="50" t="s">
        <v>57</v>
      </c>
      <c r="AE1193" s="50" t="s">
        <v>1534</v>
      </c>
      <c r="AF1193" s="50">
        <v>2103703</v>
      </c>
      <c r="AG1193" s="51"/>
      <c r="AH1193" s="51"/>
    </row>
    <row r="1194" spans="1:34" s="69" customFormat="1">
      <c r="A1194" s="54"/>
      <c r="B1194" s="54"/>
      <c r="C1194" s="54"/>
      <c r="D1194" s="54"/>
      <c r="E1194" s="54"/>
      <c r="F1194" s="54"/>
      <c r="G1194" s="54"/>
      <c r="H1194" s="54"/>
      <c r="I1194" s="54"/>
      <c r="J1194" s="54"/>
      <c r="K1194" s="54"/>
      <c r="L1194" s="54"/>
      <c r="M1194" s="54"/>
      <c r="N1194" s="54"/>
      <c r="O1194" s="54"/>
      <c r="P1194" s="54"/>
      <c r="Q1194" s="54"/>
      <c r="R1194" s="54"/>
      <c r="S1194" s="54"/>
      <c r="T1194" s="54"/>
      <c r="U1194" s="54"/>
      <c r="V1194" s="54"/>
      <c r="W1194" s="54"/>
      <c r="AD1194" s="50" t="s">
        <v>57</v>
      </c>
      <c r="AE1194" s="50" t="s">
        <v>1555</v>
      </c>
      <c r="AF1194" s="50">
        <v>2103752</v>
      </c>
      <c r="AG1194" s="51"/>
      <c r="AH1194" s="51"/>
    </row>
    <row r="1195" spans="1:34" s="69" customFormat="1">
      <c r="A1195" s="54"/>
      <c r="B1195" s="54"/>
      <c r="C1195" s="54"/>
      <c r="D1195" s="54"/>
      <c r="E1195" s="54"/>
      <c r="F1195" s="54"/>
      <c r="G1195" s="54"/>
      <c r="H1195" s="54"/>
      <c r="I1195" s="54"/>
      <c r="J1195" s="54"/>
      <c r="K1195" s="54"/>
      <c r="L1195" s="54"/>
      <c r="M1195" s="54"/>
      <c r="N1195" s="54"/>
      <c r="O1195" s="54"/>
      <c r="P1195" s="54"/>
      <c r="Q1195" s="54"/>
      <c r="R1195" s="54"/>
      <c r="S1195" s="54"/>
      <c r="T1195" s="54"/>
      <c r="U1195" s="54"/>
      <c r="V1195" s="54"/>
      <c r="W1195" s="54"/>
      <c r="AD1195" s="50" t="s">
        <v>57</v>
      </c>
      <c r="AE1195" s="50" t="s">
        <v>1574</v>
      </c>
      <c r="AF1195" s="50">
        <v>2103802</v>
      </c>
      <c r="AG1195" s="51"/>
      <c r="AH1195" s="51"/>
    </row>
    <row r="1196" spans="1:34" s="69" customFormat="1">
      <c r="A1196" s="54"/>
      <c r="B1196" s="54"/>
      <c r="C1196" s="54"/>
      <c r="D1196" s="54"/>
      <c r="E1196" s="54"/>
      <c r="F1196" s="54"/>
      <c r="G1196" s="54"/>
      <c r="H1196" s="54"/>
      <c r="I1196" s="54"/>
      <c r="J1196" s="54"/>
      <c r="K1196" s="54"/>
      <c r="L1196" s="54"/>
      <c r="M1196" s="54"/>
      <c r="N1196" s="54"/>
      <c r="O1196" s="54"/>
      <c r="P1196" s="54"/>
      <c r="Q1196" s="54"/>
      <c r="R1196" s="54"/>
      <c r="S1196" s="54"/>
      <c r="T1196" s="54"/>
      <c r="U1196" s="54"/>
      <c r="V1196" s="54"/>
      <c r="W1196" s="54"/>
      <c r="AD1196" s="50" t="s">
        <v>57</v>
      </c>
      <c r="AE1196" s="50" t="s">
        <v>1594</v>
      </c>
      <c r="AF1196" s="50">
        <v>2103901</v>
      </c>
      <c r="AG1196" s="51"/>
      <c r="AH1196" s="51"/>
    </row>
    <row r="1197" spans="1:34" s="69" customFormat="1">
      <c r="A1197" s="54"/>
      <c r="B1197" s="54"/>
      <c r="C1197" s="54"/>
      <c r="D1197" s="54"/>
      <c r="E1197" s="54"/>
      <c r="F1197" s="54"/>
      <c r="G1197" s="54"/>
      <c r="H1197" s="54"/>
      <c r="I1197" s="54"/>
      <c r="J1197" s="54"/>
      <c r="K1197" s="54"/>
      <c r="L1197" s="54"/>
      <c r="M1197" s="54"/>
      <c r="N1197" s="54"/>
      <c r="O1197" s="54"/>
      <c r="P1197" s="54"/>
      <c r="Q1197" s="54"/>
      <c r="R1197" s="54"/>
      <c r="S1197" s="54"/>
      <c r="T1197" s="54"/>
      <c r="U1197" s="54"/>
      <c r="V1197" s="54"/>
      <c r="W1197" s="54"/>
      <c r="AD1197" s="50" t="s">
        <v>57</v>
      </c>
      <c r="AE1197" s="50" t="s">
        <v>1614</v>
      </c>
      <c r="AF1197" s="50">
        <v>2104008</v>
      </c>
      <c r="AG1197" s="51"/>
      <c r="AH1197" s="51"/>
    </row>
    <row r="1198" spans="1:34" s="69" customFormat="1">
      <c r="A1198" s="54"/>
      <c r="B1198" s="54"/>
      <c r="C1198" s="54"/>
      <c r="D1198" s="54"/>
      <c r="E1198" s="54"/>
      <c r="F1198" s="54"/>
      <c r="G1198" s="54"/>
      <c r="H1198" s="54"/>
      <c r="I1198" s="54"/>
      <c r="J1198" s="54"/>
      <c r="K1198" s="54"/>
      <c r="L1198" s="54"/>
      <c r="M1198" s="54"/>
      <c r="N1198" s="54"/>
      <c r="O1198" s="54"/>
      <c r="P1198" s="54"/>
      <c r="Q1198" s="54"/>
      <c r="R1198" s="54"/>
      <c r="S1198" s="54"/>
      <c r="T1198" s="54"/>
      <c r="U1198" s="54"/>
      <c r="V1198" s="54"/>
      <c r="W1198" s="54"/>
      <c r="AD1198" s="50" t="s">
        <v>57</v>
      </c>
      <c r="AE1198" s="50" t="s">
        <v>1635</v>
      </c>
      <c r="AF1198" s="50">
        <v>2104057</v>
      </c>
      <c r="AG1198" s="51"/>
      <c r="AH1198" s="51"/>
    </row>
    <row r="1199" spans="1:34" s="69" customFormat="1">
      <c r="A1199" s="54"/>
      <c r="B1199" s="54"/>
      <c r="C1199" s="54"/>
      <c r="D1199" s="54"/>
      <c r="E1199" s="54"/>
      <c r="F1199" s="54"/>
      <c r="G1199" s="54"/>
      <c r="H1199" s="54"/>
      <c r="I1199" s="54"/>
      <c r="J1199" s="54"/>
      <c r="K1199" s="54"/>
      <c r="L1199" s="54"/>
      <c r="M1199" s="54"/>
      <c r="N1199" s="54"/>
      <c r="O1199" s="54"/>
      <c r="P1199" s="54"/>
      <c r="Q1199" s="54"/>
      <c r="R1199" s="54"/>
      <c r="S1199" s="54"/>
      <c r="T1199" s="54"/>
      <c r="U1199" s="54"/>
      <c r="V1199" s="54"/>
      <c r="W1199" s="54"/>
      <c r="AD1199" s="50" t="s">
        <v>57</v>
      </c>
      <c r="AE1199" s="50" t="s">
        <v>1656</v>
      </c>
      <c r="AF1199" s="50">
        <v>2104073</v>
      </c>
      <c r="AG1199" s="51"/>
      <c r="AH1199" s="51"/>
    </row>
    <row r="1200" spans="1:34" s="69" customFormat="1">
      <c r="A1200" s="54"/>
      <c r="B1200" s="54"/>
      <c r="C1200" s="54"/>
      <c r="D1200" s="54"/>
      <c r="E1200" s="54"/>
      <c r="F1200" s="54"/>
      <c r="G1200" s="54"/>
      <c r="H1200" s="54"/>
      <c r="I1200" s="54"/>
      <c r="J1200" s="54"/>
      <c r="K1200" s="54"/>
      <c r="L1200" s="54"/>
      <c r="M1200" s="54"/>
      <c r="N1200" s="54"/>
      <c r="O1200" s="54"/>
      <c r="P1200" s="54"/>
      <c r="Q1200" s="54"/>
      <c r="R1200" s="54"/>
      <c r="S1200" s="54"/>
      <c r="T1200" s="54"/>
      <c r="U1200" s="54"/>
      <c r="V1200" s="54"/>
      <c r="W1200" s="54"/>
      <c r="AD1200" s="50" t="s">
        <v>57</v>
      </c>
      <c r="AE1200" s="50" t="s">
        <v>1676</v>
      </c>
      <c r="AF1200" s="50">
        <v>2104081</v>
      </c>
      <c r="AG1200" s="51"/>
      <c r="AH1200" s="51"/>
    </row>
    <row r="1201" spans="1:34" s="69" customFormat="1">
      <c r="A1201" s="54"/>
      <c r="B1201" s="54"/>
      <c r="C1201" s="54"/>
      <c r="D1201" s="54"/>
      <c r="E1201" s="54"/>
      <c r="F1201" s="54"/>
      <c r="G1201" s="54"/>
      <c r="H1201" s="54"/>
      <c r="I1201" s="54"/>
      <c r="J1201" s="54"/>
      <c r="K1201" s="54"/>
      <c r="L1201" s="54"/>
      <c r="M1201" s="54"/>
      <c r="N1201" s="54"/>
      <c r="O1201" s="54"/>
      <c r="P1201" s="54"/>
      <c r="Q1201" s="54"/>
      <c r="R1201" s="54"/>
      <c r="S1201" s="54"/>
      <c r="T1201" s="54"/>
      <c r="U1201" s="54"/>
      <c r="V1201" s="54"/>
      <c r="W1201" s="54"/>
      <c r="AD1201" s="50" t="s">
        <v>57</v>
      </c>
      <c r="AE1201" s="50" t="s">
        <v>1697</v>
      </c>
      <c r="AF1201" s="50">
        <v>2104099</v>
      </c>
      <c r="AG1201" s="51"/>
      <c r="AH1201" s="51"/>
    </row>
    <row r="1202" spans="1:34" s="69" customFormat="1">
      <c r="A1202" s="54"/>
      <c r="B1202" s="54"/>
      <c r="C1202" s="54"/>
      <c r="D1202" s="54"/>
      <c r="E1202" s="54"/>
      <c r="F1202" s="54"/>
      <c r="G1202" s="54"/>
      <c r="H1202" s="54"/>
      <c r="I1202" s="54"/>
      <c r="J1202" s="54"/>
      <c r="K1202" s="54"/>
      <c r="L1202" s="54"/>
      <c r="M1202" s="54"/>
      <c r="N1202" s="54"/>
      <c r="O1202" s="54"/>
      <c r="P1202" s="54"/>
      <c r="Q1202" s="54"/>
      <c r="R1202" s="54"/>
      <c r="S1202" s="54"/>
      <c r="T1202" s="54"/>
      <c r="U1202" s="54"/>
      <c r="V1202" s="54"/>
      <c r="W1202" s="54"/>
      <c r="AD1202" s="50" t="s">
        <v>57</v>
      </c>
      <c r="AE1202" s="50" t="s">
        <v>1717</v>
      </c>
      <c r="AF1202" s="50">
        <v>2104107</v>
      </c>
      <c r="AG1202" s="51"/>
      <c r="AH1202" s="51"/>
    </row>
    <row r="1203" spans="1:34" s="69" customFormat="1">
      <c r="A1203" s="54"/>
      <c r="B1203" s="54"/>
      <c r="C1203" s="54"/>
      <c r="D1203" s="54"/>
      <c r="E1203" s="54"/>
      <c r="F1203" s="54"/>
      <c r="G1203" s="54"/>
      <c r="H1203" s="54"/>
      <c r="I1203" s="54"/>
      <c r="J1203" s="54"/>
      <c r="K1203" s="54"/>
      <c r="L1203" s="54"/>
      <c r="M1203" s="54"/>
      <c r="N1203" s="54"/>
      <c r="O1203" s="54"/>
      <c r="P1203" s="54"/>
      <c r="Q1203" s="54"/>
      <c r="R1203" s="54"/>
      <c r="S1203" s="54"/>
      <c r="T1203" s="54"/>
      <c r="U1203" s="54"/>
      <c r="V1203" s="54"/>
      <c r="W1203" s="54"/>
      <c r="AD1203" s="50" t="s">
        <v>57</v>
      </c>
      <c r="AE1203" s="50" t="s">
        <v>1738</v>
      </c>
      <c r="AF1203" s="50">
        <v>2104206</v>
      </c>
      <c r="AG1203" s="51"/>
      <c r="AH1203" s="51"/>
    </row>
    <row r="1204" spans="1:34" s="69" customFormat="1">
      <c r="A1204" s="54"/>
      <c r="B1204" s="54"/>
      <c r="C1204" s="54"/>
      <c r="D1204" s="54"/>
      <c r="E1204" s="54"/>
      <c r="F1204" s="54"/>
      <c r="G1204" s="54"/>
      <c r="H1204" s="54"/>
      <c r="I1204" s="54"/>
      <c r="J1204" s="54"/>
      <c r="K1204" s="54"/>
      <c r="L1204" s="54"/>
      <c r="M1204" s="54"/>
      <c r="N1204" s="54"/>
      <c r="O1204" s="54"/>
      <c r="P1204" s="54"/>
      <c r="Q1204" s="54"/>
      <c r="R1204" s="54"/>
      <c r="S1204" s="54"/>
      <c r="T1204" s="54"/>
      <c r="U1204" s="54"/>
      <c r="V1204" s="54"/>
      <c r="W1204" s="54"/>
      <c r="AD1204" s="50" t="s">
        <v>57</v>
      </c>
      <c r="AE1204" s="50" t="s">
        <v>1758</v>
      </c>
      <c r="AF1204" s="50">
        <v>2104305</v>
      </c>
      <c r="AG1204" s="51"/>
      <c r="AH1204" s="51"/>
    </row>
    <row r="1205" spans="1:34" s="69" customFormat="1">
      <c r="A1205" s="54"/>
      <c r="B1205" s="54"/>
      <c r="C1205" s="54"/>
      <c r="D1205" s="54"/>
      <c r="E1205" s="54"/>
      <c r="F1205" s="54"/>
      <c r="G1205" s="54"/>
      <c r="H1205" s="54"/>
      <c r="I1205" s="54"/>
      <c r="J1205" s="54"/>
      <c r="K1205" s="54"/>
      <c r="L1205" s="54"/>
      <c r="M1205" s="54"/>
      <c r="N1205" s="54"/>
      <c r="O1205" s="54"/>
      <c r="P1205" s="54"/>
      <c r="Q1205" s="54"/>
      <c r="R1205" s="54"/>
      <c r="S1205" s="54"/>
      <c r="T1205" s="54"/>
      <c r="U1205" s="54"/>
      <c r="V1205" s="54"/>
      <c r="W1205" s="54"/>
      <c r="AD1205" s="50" t="s">
        <v>57</v>
      </c>
      <c r="AE1205" s="50" t="s">
        <v>1779</v>
      </c>
      <c r="AF1205" s="50">
        <v>2104404</v>
      </c>
      <c r="AG1205" s="51"/>
      <c r="AH1205" s="51"/>
    </row>
    <row r="1206" spans="1:34" s="69" customFormat="1">
      <c r="A1206" s="54"/>
      <c r="B1206" s="54"/>
      <c r="C1206" s="54"/>
      <c r="D1206" s="54"/>
      <c r="E1206" s="54"/>
      <c r="F1206" s="54"/>
      <c r="G1206" s="54"/>
      <c r="H1206" s="54"/>
      <c r="I1206" s="54"/>
      <c r="J1206" s="54"/>
      <c r="K1206" s="54"/>
      <c r="L1206" s="54"/>
      <c r="M1206" s="54"/>
      <c r="N1206" s="54"/>
      <c r="O1206" s="54"/>
      <c r="P1206" s="54"/>
      <c r="Q1206" s="54"/>
      <c r="R1206" s="54"/>
      <c r="S1206" s="54"/>
      <c r="T1206" s="54"/>
      <c r="U1206" s="54"/>
      <c r="V1206" s="54"/>
      <c r="W1206" s="54"/>
      <c r="AD1206" s="50" t="s">
        <v>57</v>
      </c>
      <c r="AE1206" s="50" t="s">
        <v>1798</v>
      </c>
      <c r="AF1206" s="50">
        <v>2104503</v>
      </c>
      <c r="AG1206" s="51"/>
      <c r="AH1206" s="51"/>
    </row>
    <row r="1207" spans="1:34" s="69" customFormat="1">
      <c r="A1207" s="54"/>
      <c r="B1207" s="54"/>
      <c r="C1207" s="54"/>
      <c r="D1207" s="54"/>
      <c r="E1207" s="54"/>
      <c r="F1207" s="54"/>
      <c r="G1207" s="54"/>
      <c r="H1207" s="54"/>
      <c r="I1207" s="54"/>
      <c r="J1207" s="54"/>
      <c r="K1207" s="54"/>
      <c r="L1207" s="54"/>
      <c r="M1207" s="54"/>
      <c r="N1207" s="54"/>
      <c r="O1207" s="54"/>
      <c r="P1207" s="54"/>
      <c r="Q1207" s="54"/>
      <c r="R1207" s="54"/>
      <c r="S1207" s="54"/>
      <c r="T1207" s="54"/>
      <c r="U1207" s="54"/>
      <c r="V1207" s="54"/>
      <c r="W1207" s="54"/>
      <c r="AD1207" s="50" t="s">
        <v>57</v>
      </c>
      <c r="AE1207" s="50" t="s">
        <v>1816</v>
      </c>
      <c r="AF1207" s="50">
        <v>2104552</v>
      </c>
      <c r="AG1207" s="51"/>
      <c r="AH1207" s="51"/>
    </row>
    <row r="1208" spans="1:34" s="69" customFormat="1">
      <c r="A1208" s="54"/>
      <c r="B1208" s="54"/>
      <c r="C1208" s="54"/>
      <c r="D1208" s="54"/>
      <c r="E1208" s="54"/>
      <c r="F1208" s="54"/>
      <c r="G1208" s="54"/>
      <c r="H1208" s="54"/>
      <c r="I1208" s="54"/>
      <c r="J1208" s="54"/>
      <c r="K1208" s="54"/>
      <c r="L1208" s="54"/>
      <c r="M1208" s="54"/>
      <c r="N1208" s="54"/>
      <c r="O1208" s="54"/>
      <c r="P1208" s="54"/>
      <c r="Q1208" s="54"/>
      <c r="R1208" s="54"/>
      <c r="S1208" s="54"/>
      <c r="T1208" s="54"/>
      <c r="U1208" s="54"/>
      <c r="V1208" s="54"/>
      <c r="W1208" s="54"/>
      <c r="AD1208" s="50" t="s">
        <v>57</v>
      </c>
      <c r="AE1208" s="50" t="s">
        <v>1835</v>
      </c>
      <c r="AF1208" s="50">
        <v>2104602</v>
      </c>
      <c r="AG1208" s="51"/>
      <c r="AH1208" s="51"/>
    </row>
    <row r="1209" spans="1:34" s="69" customFormat="1">
      <c r="A1209" s="54"/>
      <c r="B1209" s="54"/>
      <c r="C1209" s="54"/>
      <c r="D1209" s="54"/>
      <c r="E1209" s="54"/>
      <c r="F1209" s="54"/>
      <c r="G1209" s="54"/>
      <c r="H1209" s="54"/>
      <c r="I1209" s="54"/>
      <c r="J1209" s="54"/>
      <c r="K1209" s="54"/>
      <c r="L1209" s="54"/>
      <c r="M1209" s="54"/>
      <c r="N1209" s="54"/>
      <c r="O1209" s="54"/>
      <c r="P1209" s="54"/>
      <c r="Q1209" s="54"/>
      <c r="R1209" s="54"/>
      <c r="S1209" s="54"/>
      <c r="T1209" s="54"/>
      <c r="U1209" s="54"/>
      <c r="V1209" s="54"/>
      <c r="W1209" s="54"/>
      <c r="AD1209" s="50" t="s">
        <v>57</v>
      </c>
      <c r="AE1209" s="50" t="s">
        <v>1853</v>
      </c>
      <c r="AF1209" s="50">
        <v>2104628</v>
      </c>
      <c r="AG1209" s="51"/>
      <c r="AH1209" s="51"/>
    </row>
    <row r="1210" spans="1:34" s="69" customFormat="1">
      <c r="A1210" s="54"/>
      <c r="B1210" s="54"/>
      <c r="C1210" s="54"/>
      <c r="D1210" s="54"/>
      <c r="E1210" s="54"/>
      <c r="F1210" s="54"/>
      <c r="G1210" s="54"/>
      <c r="H1210" s="54"/>
      <c r="I1210" s="54"/>
      <c r="J1210" s="54"/>
      <c r="K1210" s="54"/>
      <c r="L1210" s="54"/>
      <c r="M1210" s="54"/>
      <c r="N1210" s="54"/>
      <c r="O1210" s="54"/>
      <c r="P1210" s="54"/>
      <c r="Q1210" s="54"/>
      <c r="R1210" s="54"/>
      <c r="S1210" s="54"/>
      <c r="T1210" s="54"/>
      <c r="U1210" s="54"/>
      <c r="V1210" s="54"/>
      <c r="W1210" s="54"/>
      <c r="AD1210" s="50" t="s">
        <v>57</v>
      </c>
      <c r="AE1210" s="50" t="s">
        <v>1871</v>
      </c>
      <c r="AF1210" s="50">
        <v>2104651</v>
      </c>
      <c r="AG1210" s="51"/>
      <c r="AH1210" s="51"/>
    </row>
    <row r="1211" spans="1:34" s="69" customFormat="1">
      <c r="A1211" s="54"/>
      <c r="B1211" s="54"/>
      <c r="C1211" s="54"/>
      <c r="D1211" s="54"/>
      <c r="E1211" s="54"/>
      <c r="F1211" s="54"/>
      <c r="G1211" s="54"/>
      <c r="H1211" s="54"/>
      <c r="I1211" s="54"/>
      <c r="J1211" s="54"/>
      <c r="K1211" s="54"/>
      <c r="L1211" s="54"/>
      <c r="M1211" s="54"/>
      <c r="N1211" s="54"/>
      <c r="O1211" s="54"/>
      <c r="P1211" s="54"/>
      <c r="Q1211" s="54"/>
      <c r="R1211" s="54"/>
      <c r="S1211" s="54"/>
      <c r="T1211" s="54"/>
      <c r="U1211" s="54"/>
      <c r="V1211" s="54"/>
      <c r="W1211" s="54"/>
      <c r="AD1211" s="50" t="s">
        <v>57</v>
      </c>
      <c r="AE1211" s="50" t="s">
        <v>1887</v>
      </c>
      <c r="AF1211" s="50">
        <v>2104677</v>
      </c>
      <c r="AG1211" s="51"/>
      <c r="AH1211" s="51"/>
    </row>
    <row r="1212" spans="1:34" s="69" customFormat="1">
      <c r="A1212" s="54"/>
      <c r="B1212" s="54"/>
      <c r="C1212" s="54"/>
      <c r="D1212" s="54"/>
      <c r="E1212" s="54"/>
      <c r="F1212" s="54"/>
      <c r="G1212" s="54"/>
      <c r="H1212" s="54"/>
      <c r="I1212" s="54"/>
      <c r="J1212" s="54"/>
      <c r="K1212" s="54"/>
      <c r="L1212" s="54"/>
      <c r="M1212" s="54"/>
      <c r="N1212" s="54"/>
      <c r="O1212" s="54"/>
      <c r="P1212" s="54"/>
      <c r="Q1212" s="54"/>
      <c r="R1212" s="54"/>
      <c r="S1212" s="54"/>
      <c r="T1212" s="54"/>
      <c r="U1212" s="54"/>
      <c r="V1212" s="54"/>
      <c r="W1212" s="54"/>
      <c r="AD1212" s="50" t="s">
        <v>57</v>
      </c>
      <c r="AE1212" s="50" t="s">
        <v>1904</v>
      </c>
      <c r="AF1212" s="50">
        <v>2104701</v>
      </c>
      <c r="AG1212" s="51"/>
      <c r="AH1212" s="51"/>
    </row>
    <row r="1213" spans="1:34" s="69" customFormat="1">
      <c r="A1213" s="54"/>
      <c r="B1213" s="54"/>
      <c r="C1213" s="54"/>
      <c r="D1213" s="54"/>
      <c r="E1213" s="54"/>
      <c r="F1213" s="54"/>
      <c r="G1213" s="54"/>
      <c r="H1213" s="54"/>
      <c r="I1213" s="54"/>
      <c r="J1213" s="54"/>
      <c r="K1213" s="54"/>
      <c r="L1213" s="54"/>
      <c r="M1213" s="54"/>
      <c r="N1213" s="54"/>
      <c r="O1213" s="54"/>
      <c r="P1213" s="54"/>
      <c r="Q1213" s="54"/>
      <c r="R1213" s="54"/>
      <c r="S1213" s="54"/>
      <c r="T1213" s="54"/>
      <c r="U1213" s="54"/>
      <c r="V1213" s="54"/>
      <c r="W1213" s="54"/>
      <c r="AD1213" s="50" t="s">
        <v>57</v>
      </c>
      <c r="AE1213" s="50" t="s">
        <v>1922</v>
      </c>
      <c r="AF1213" s="50">
        <v>2104800</v>
      </c>
      <c r="AG1213" s="51"/>
      <c r="AH1213" s="51"/>
    </row>
    <row r="1214" spans="1:34" s="69" customFormat="1">
      <c r="A1214" s="54"/>
      <c r="B1214" s="54"/>
      <c r="C1214" s="54"/>
      <c r="D1214" s="54"/>
      <c r="E1214" s="54"/>
      <c r="F1214" s="54"/>
      <c r="G1214" s="54"/>
      <c r="H1214" s="54"/>
      <c r="I1214" s="54"/>
      <c r="J1214" s="54"/>
      <c r="K1214" s="54"/>
      <c r="L1214" s="54"/>
      <c r="M1214" s="54"/>
      <c r="N1214" s="54"/>
      <c r="O1214" s="54"/>
      <c r="P1214" s="54"/>
      <c r="Q1214" s="54"/>
      <c r="R1214" s="54"/>
      <c r="S1214" s="54"/>
      <c r="T1214" s="54"/>
      <c r="U1214" s="54"/>
      <c r="V1214" s="54"/>
      <c r="W1214" s="54"/>
      <c r="AD1214" s="50" t="s">
        <v>57</v>
      </c>
      <c r="AE1214" s="50" t="s">
        <v>1939</v>
      </c>
      <c r="AF1214" s="50">
        <v>2104909</v>
      </c>
      <c r="AG1214" s="51"/>
      <c r="AH1214" s="51"/>
    </row>
    <row r="1215" spans="1:34" s="69" customFormat="1">
      <c r="A1215" s="54"/>
      <c r="B1215" s="54"/>
      <c r="C1215" s="54"/>
      <c r="D1215" s="54"/>
      <c r="E1215" s="54"/>
      <c r="F1215" s="54"/>
      <c r="G1215" s="54"/>
      <c r="H1215" s="54"/>
      <c r="I1215" s="54"/>
      <c r="J1215" s="54"/>
      <c r="K1215" s="54"/>
      <c r="L1215" s="54"/>
      <c r="M1215" s="54"/>
      <c r="N1215" s="54"/>
      <c r="O1215" s="54"/>
      <c r="P1215" s="54"/>
      <c r="Q1215" s="54"/>
      <c r="R1215" s="54"/>
      <c r="S1215" s="54"/>
      <c r="T1215" s="54"/>
      <c r="U1215" s="54"/>
      <c r="V1215" s="54"/>
      <c r="W1215" s="54"/>
      <c r="AD1215" s="50" t="s">
        <v>57</v>
      </c>
      <c r="AE1215" s="50" t="s">
        <v>1955</v>
      </c>
      <c r="AF1215" s="50">
        <v>2105005</v>
      </c>
      <c r="AG1215" s="51"/>
      <c r="AH1215" s="51"/>
    </row>
    <row r="1216" spans="1:34" s="69" customFormat="1">
      <c r="A1216" s="54"/>
      <c r="B1216" s="54"/>
      <c r="C1216" s="54"/>
      <c r="D1216" s="54"/>
      <c r="E1216" s="54"/>
      <c r="F1216" s="54"/>
      <c r="G1216" s="54"/>
      <c r="H1216" s="54"/>
      <c r="I1216" s="54"/>
      <c r="J1216" s="54"/>
      <c r="K1216" s="54"/>
      <c r="L1216" s="54"/>
      <c r="M1216" s="54"/>
      <c r="N1216" s="54"/>
      <c r="O1216" s="54"/>
      <c r="P1216" s="54"/>
      <c r="Q1216" s="54"/>
      <c r="R1216" s="54"/>
      <c r="S1216" s="54"/>
      <c r="T1216" s="54"/>
      <c r="U1216" s="54"/>
      <c r="V1216" s="54"/>
      <c r="W1216" s="54"/>
      <c r="AD1216" s="50" t="s">
        <v>57</v>
      </c>
      <c r="AE1216" s="50" t="s">
        <v>1972</v>
      </c>
      <c r="AF1216" s="50">
        <v>2105104</v>
      </c>
      <c r="AG1216" s="51"/>
      <c r="AH1216" s="51"/>
    </row>
    <row r="1217" spans="1:34" s="69" customFormat="1">
      <c r="A1217" s="54"/>
      <c r="B1217" s="54"/>
      <c r="C1217" s="54"/>
      <c r="D1217" s="54"/>
      <c r="E1217" s="54"/>
      <c r="F1217" s="54"/>
      <c r="G1217" s="54"/>
      <c r="H1217" s="54"/>
      <c r="I1217" s="54"/>
      <c r="J1217" s="54"/>
      <c r="K1217" s="54"/>
      <c r="L1217" s="54"/>
      <c r="M1217" s="54"/>
      <c r="N1217" s="54"/>
      <c r="O1217" s="54"/>
      <c r="P1217" s="54"/>
      <c r="Q1217" s="54"/>
      <c r="R1217" s="54"/>
      <c r="S1217" s="54"/>
      <c r="T1217" s="54"/>
      <c r="U1217" s="54"/>
      <c r="V1217" s="54"/>
      <c r="W1217" s="54"/>
      <c r="AD1217" s="50" t="s">
        <v>57</v>
      </c>
      <c r="AE1217" s="50" t="s">
        <v>1990</v>
      </c>
      <c r="AF1217" s="50">
        <v>2105153</v>
      </c>
      <c r="AG1217" s="51"/>
      <c r="AH1217" s="51"/>
    </row>
    <row r="1218" spans="1:34" s="69" customFormat="1">
      <c r="A1218" s="54"/>
      <c r="B1218" s="54"/>
      <c r="C1218" s="54"/>
      <c r="D1218" s="54"/>
      <c r="E1218" s="54"/>
      <c r="F1218" s="54"/>
      <c r="G1218" s="54"/>
      <c r="H1218" s="54"/>
      <c r="I1218" s="54"/>
      <c r="J1218" s="54"/>
      <c r="K1218" s="54"/>
      <c r="L1218" s="54"/>
      <c r="M1218" s="54"/>
      <c r="N1218" s="54"/>
      <c r="O1218" s="54"/>
      <c r="P1218" s="54"/>
      <c r="Q1218" s="54"/>
      <c r="R1218" s="54"/>
      <c r="S1218" s="54"/>
      <c r="T1218" s="54"/>
      <c r="U1218" s="54"/>
      <c r="V1218" s="54"/>
      <c r="W1218" s="54"/>
      <c r="AD1218" s="50" t="s">
        <v>57</v>
      </c>
      <c r="AE1218" s="50" t="s">
        <v>2007</v>
      </c>
      <c r="AF1218" s="50">
        <v>2105203</v>
      </c>
      <c r="AG1218" s="51"/>
      <c r="AH1218" s="51"/>
    </row>
    <row r="1219" spans="1:34" s="69" customFormat="1">
      <c r="A1219" s="54"/>
      <c r="B1219" s="54"/>
      <c r="C1219" s="54"/>
      <c r="D1219" s="54"/>
      <c r="E1219" s="54"/>
      <c r="F1219" s="54"/>
      <c r="G1219" s="54"/>
      <c r="H1219" s="54"/>
      <c r="I1219" s="54"/>
      <c r="J1219" s="54"/>
      <c r="K1219" s="54"/>
      <c r="L1219" s="54"/>
      <c r="M1219" s="54"/>
      <c r="N1219" s="54"/>
      <c r="O1219" s="54"/>
      <c r="P1219" s="54"/>
      <c r="Q1219" s="54"/>
      <c r="R1219" s="54"/>
      <c r="S1219" s="54"/>
      <c r="T1219" s="54"/>
      <c r="U1219" s="54"/>
      <c r="V1219" s="54"/>
      <c r="W1219" s="54"/>
      <c r="AD1219" s="50" t="s">
        <v>57</v>
      </c>
      <c r="AE1219" s="50" t="s">
        <v>2025</v>
      </c>
      <c r="AF1219" s="50">
        <v>2105302</v>
      </c>
      <c r="AG1219" s="51"/>
      <c r="AH1219" s="51"/>
    </row>
    <row r="1220" spans="1:34" s="69" customFormat="1">
      <c r="A1220" s="54"/>
      <c r="B1220" s="54"/>
      <c r="C1220" s="54"/>
      <c r="D1220" s="54"/>
      <c r="E1220" s="54"/>
      <c r="F1220" s="54"/>
      <c r="G1220" s="54"/>
      <c r="H1220" s="54"/>
      <c r="I1220" s="54"/>
      <c r="J1220" s="54"/>
      <c r="K1220" s="54"/>
      <c r="L1220" s="54"/>
      <c r="M1220" s="54"/>
      <c r="N1220" s="54"/>
      <c r="O1220" s="54"/>
      <c r="P1220" s="54"/>
      <c r="Q1220" s="54"/>
      <c r="R1220" s="54"/>
      <c r="S1220" s="54"/>
      <c r="T1220" s="54"/>
      <c r="U1220" s="54"/>
      <c r="V1220" s="54"/>
      <c r="W1220" s="54"/>
      <c r="AD1220" s="50" t="s">
        <v>57</v>
      </c>
      <c r="AE1220" s="50" t="s">
        <v>2043</v>
      </c>
      <c r="AF1220" s="50">
        <v>2105351</v>
      </c>
      <c r="AG1220" s="51"/>
      <c r="AH1220" s="51"/>
    </row>
    <row r="1221" spans="1:34" s="69" customFormat="1">
      <c r="A1221" s="54"/>
      <c r="B1221" s="54"/>
      <c r="C1221" s="54"/>
      <c r="D1221" s="54"/>
      <c r="E1221" s="54"/>
      <c r="F1221" s="54"/>
      <c r="G1221" s="54"/>
      <c r="H1221" s="54"/>
      <c r="I1221" s="54"/>
      <c r="J1221" s="54"/>
      <c r="K1221" s="54"/>
      <c r="L1221" s="54"/>
      <c r="M1221" s="54"/>
      <c r="N1221" s="54"/>
      <c r="O1221" s="54"/>
      <c r="P1221" s="54"/>
      <c r="Q1221" s="54"/>
      <c r="R1221" s="54"/>
      <c r="S1221" s="54"/>
      <c r="T1221" s="54"/>
      <c r="U1221" s="54"/>
      <c r="V1221" s="54"/>
      <c r="W1221" s="54"/>
      <c r="AD1221" s="50" t="s">
        <v>57</v>
      </c>
      <c r="AE1221" s="50" t="s">
        <v>2061</v>
      </c>
      <c r="AF1221" s="50">
        <v>2105401</v>
      </c>
      <c r="AG1221" s="51"/>
      <c r="AH1221" s="51"/>
    </row>
    <row r="1222" spans="1:34" s="69" customFormat="1">
      <c r="A1222" s="54"/>
      <c r="B1222" s="54"/>
      <c r="C1222" s="54"/>
      <c r="D1222" s="54"/>
      <c r="E1222" s="54"/>
      <c r="F1222" s="54"/>
      <c r="G1222" s="54"/>
      <c r="H1222" s="54"/>
      <c r="I1222" s="54"/>
      <c r="J1222" s="54"/>
      <c r="K1222" s="54"/>
      <c r="L1222" s="54"/>
      <c r="M1222" s="54"/>
      <c r="N1222" s="54"/>
      <c r="O1222" s="54"/>
      <c r="P1222" s="54"/>
      <c r="Q1222" s="54"/>
      <c r="R1222" s="54"/>
      <c r="S1222" s="54"/>
      <c r="T1222" s="54"/>
      <c r="U1222" s="54"/>
      <c r="V1222" s="54"/>
      <c r="W1222" s="54"/>
      <c r="AD1222" s="50" t="s">
        <v>57</v>
      </c>
      <c r="AE1222" s="50" t="s">
        <v>2078</v>
      </c>
      <c r="AF1222" s="50">
        <v>2105427</v>
      </c>
      <c r="AG1222" s="51"/>
      <c r="AH1222" s="51"/>
    </row>
    <row r="1223" spans="1:34" s="69" customFormat="1">
      <c r="A1223" s="54"/>
      <c r="B1223" s="54"/>
      <c r="C1223" s="54"/>
      <c r="D1223" s="54"/>
      <c r="E1223" s="54"/>
      <c r="F1223" s="54"/>
      <c r="G1223" s="54"/>
      <c r="H1223" s="54"/>
      <c r="I1223" s="54"/>
      <c r="J1223" s="54"/>
      <c r="K1223" s="54"/>
      <c r="L1223" s="54"/>
      <c r="M1223" s="54"/>
      <c r="N1223" s="54"/>
      <c r="O1223" s="54"/>
      <c r="P1223" s="54"/>
      <c r="Q1223" s="54"/>
      <c r="R1223" s="54"/>
      <c r="S1223" s="54"/>
      <c r="T1223" s="54"/>
      <c r="U1223" s="54"/>
      <c r="V1223" s="54"/>
      <c r="W1223" s="54"/>
      <c r="AD1223" s="50" t="s">
        <v>57</v>
      </c>
      <c r="AE1223" s="50" t="s">
        <v>2049</v>
      </c>
      <c r="AF1223" s="50">
        <v>2105450</v>
      </c>
      <c r="AG1223" s="51"/>
      <c r="AH1223" s="51"/>
    </row>
    <row r="1224" spans="1:34" s="69" customFormat="1">
      <c r="A1224" s="54"/>
      <c r="B1224" s="54"/>
      <c r="C1224" s="54"/>
      <c r="D1224" s="54"/>
      <c r="E1224" s="54"/>
      <c r="F1224" s="54"/>
      <c r="G1224" s="54"/>
      <c r="H1224" s="54"/>
      <c r="I1224" s="54"/>
      <c r="J1224" s="54"/>
      <c r="K1224" s="54"/>
      <c r="L1224" s="54"/>
      <c r="M1224" s="54"/>
      <c r="N1224" s="54"/>
      <c r="O1224" s="54"/>
      <c r="P1224" s="54"/>
      <c r="Q1224" s="54"/>
      <c r="R1224" s="54"/>
      <c r="S1224" s="54"/>
      <c r="T1224" s="54"/>
      <c r="U1224" s="54"/>
      <c r="V1224" s="54"/>
      <c r="W1224" s="54"/>
      <c r="AD1224" s="50" t="s">
        <v>57</v>
      </c>
      <c r="AE1224" s="50" t="s">
        <v>2110</v>
      </c>
      <c r="AF1224" s="50">
        <v>2105476</v>
      </c>
      <c r="AG1224" s="51"/>
      <c r="AH1224" s="51"/>
    </row>
    <row r="1225" spans="1:34" s="69" customFormat="1">
      <c r="A1225" s="54"/>
      <c r="B1225" s="54"/>
      <c r="C1225" s="54"/>
      <c r="D1225" s="54"/>
      <c r="E1225" s="54"/>
      <c r="F1225" s="54"/>
      <c r="G1225" s="54"/>
      <c r="H1225" s="54"/>
      <c r="I1225" s="54"/>
      <c r="J1225" s="54"/>
      <c r="K1225" s="54"/>
      <c r="L1225" s="54"/>
      <c r="M1225" s="54"/>
      <c r="N1225" s="54"/>
      <c r="O1225" s="54"/>
      <c r="P1225" s="54"/>
      <c r="Q1225" s="54"/>
      <c r="R1225" s="54"/>
      <c r="S1225" s="54"/>
      <c r="T1225" s="54"/>
      <c r="U1225" s="54"/>
      <c r="V1225" s="54"/>
      <c r="W1225" s="54"/>
      <c r="AD1225" s="50" t="s">
        <v>57</v>
      </c>
      <c r="AE1225" s="50" t="s">
        <v>2125</v>
      </c>
      <c r="AF1225" s="50">
        <v>2105500</v>
      </c>
      <c r="AG1225" s="51"/>
      <c r="AH1225" s="51"/>
    </row>
    <row r="1226" spans="1:34" s="69" customFormat="1">
      <c r="A1226" s="54"/>
      <c r="B1226" s="54"/>
      <c r="C1226" s="54"/>
      <c r="D1226" s="54"/>
      <c r="E1226" s="54"/>
      <c r="F1226" s="54"/>
      <c r="G1226" s="54"/>
      <c r="H1226" s="54"/>
      <c r="I1226" s="54"/>
      <c r="J1226" s="54"/>
      <c r="K1226" s="54"/>
      <c r="L1226" s="54"/>
      <c r="M1226" s="54"/>
      <c r="N1226" s="54"/>
      <c r="O1226" s="54"/>
      <c r="P1226" s="54"/>
      <c r="Q1226" s="54"/>
      <c r="R1226" s="54"/>
      <c r="S1226" s="54"/>
      <c r="T1226" s="54"/>
      <c r="U1226" s="54"/>
      <c r="V1226" s="54"/>
      <c r="W1226" s="54"/>
      <c r="AD1226" s="50" t="s">
        <v>57</v>
      </c>
      <c r="AE1226" s="50" t="s">
        <v>2142</v>
      </c>
      <c r="AF1226" s="50">
        <v>2105609</v>
      </c>
      <c r="AG1226" s="51"/>
      <c r="AH1226" s="51"/>
    </row>
    <row r="1227" spans="1:34" s="69" customFormat="1">
      <c r="A1227" s="54"/>
      <c r="B1227" s="54"/>
      <c r="C1227" s="54"/>
      <c r="D1227" s="54"/>
      <c r="E1227" s="54"/>
      <c r="F1227" s="54"/>
      <c r="G1227" s="54"/>
      <c r="H1227" s="54"/>
      <c r="I1227" s="54"/>
      <c r="J1227" s="54"/>
      <c r="K1227" s="54"/>
      <c r="L1227" s="54"/>
      <c r="M1227" s="54"/>
      <c r="N1227" s="54"/>
      <c r="O1227" s="54"/>
      <c r="P1227" s="54"/>
      <c r="Q1227" s="54"/>
      <c r="R1227" s="54"/>
      <c r="S1227" s="54"/>
      <c r="T1227" s="54"/>
      <c r="U1227" s="54"/>
      <c r="V1227" s="54"/>
      <c r="W1227" s="54"/>
      <c r="AD1227" s="50" t="s">
        <v>57</v>
      </c>
      <c r="AE1227" s="50" t="s">
        <v>2158</v>
      </c>
      <c r="AF1227" s="50">
        <v>2105658</v>
      </c>
      <c r="AG1227" s="51"/>
      <c r="AH1227" s="51"/>
    </row>
    <row r="1228" spans="1:34" s="69" customFormat="1">
      <c r="A1228" s="54"/>
      <c r="B1228" s="54"/>
      <c r="C1228" s="54"/>
      <c r="D1228" s="54"/>
      <c r="E1228" s="54"/>
      <c r="F1228" s="54"/>
      <c r="G1228" s="54"/>
      <c r="H1228" s="54"/>
      <c r="I1228" s="54"/>
      <c r="J1228" s="54"/>
      <c r="K1228" s="54"/>
      <c r="L1228" s="54"/>
      <c r="M1228" s="54"/>
      <c r="N1228" s="54"/>
      <c r="O1228" s="54"/>
      <c r="P1228" s="54"/>
      <c r="Q1228" s="54"/>
      <c r="R1228" s="54"/>
      <c r="S1228" s="54"/>
      <c r="T1228" s="54"/>
      <c r="U1228" s="54"/>
      <c r="V1228" s="54"/>
      <c r="W1228" s="54"/>
      <c r="AD1228" s="50" t="s">
        <v>57</v>
      </c>
      <c r="AE1228" s="50" t="s">
        <v>2175</v>
      </c>
      <c r="AF1228" s="50">
        <v>2105708</v>
      </c>
      <c r="AG1228" s="51"/>
      <c r="AH1228" s="51"/>
    </row>
    <row r="1229" spans="1:34" s="69" customFormat="1">
      <c r="A1229" s="54"/>
      <c r="B1229" s="54"/>
      <c r="C1229" s="54"/>
      <c r="D1229" s="54"/>
      <c r="E1229" s="54"/>
      <c r="F1229" s="54"/>
      <c r="G1229" s="54"/>
      <c r="H1229" s="54"/>
      <c r="I1229" s="54"/>
      <c r="J1229" s="54"/>
      <c r="K1229" s="54"/>
      <c r="L1229" s="54"/>
      <c r="M1229" s="54"/>
      <c r="N1229" s="54"/>
      <c r="O1229" s="54"/>
      <c r="P1229" s="54"/>
      <c r="Q1229" s="54"/>
      <c r="R1229" s="54"/>
      <c r="S1229" s="54"/>
      <c r="T1229" s="54"/>
      <c r="U1229" s="54"/>
      <c r="V1229" s="54"/>
      <c r="W1229" s="54"/>
      <c r="AD1229" s="50" t="s">
        <v>57</v>
      </c>
      <c r="AE1229" s="50" t="s">
        <v>2192</v>
      </c>
      <c r="AF1229" s="50">
        <v>2105807</v>
      </c>
      <c r="AG1229" s="51"/>
      <c r="AH1229" s="51"/>
    </row>
    <row r="1230" spans="1:34" s="69" customFormat="1">
      <c r="A1230" s="54"/>
      <c r="B1230" s="54"/>
      <c r="C1230" s="54"/>
      <c r="D1230" s="54"/>
      <c r="E1230" s="54"/>
      <c r="F1230" s="54"/>
      <c r="G1230" s="54"/>
      <c r="H1230" s="54"/>
      <c r="I1230" s="54"/>
      <c r="J1230" s="54"/>
      <c r="K1230" s="54"/>
      <c r="L1230" s="54"/>
      <c r="M1230" s="54"/>
      <c r="N1230" s="54"/>
      <c r="O1230" s="54"/>
      <c r="P1230" s="54"/>
      <c r="Q1230" s="54"/>
      <c r="R1230" s="54"/>
      <c r="S1230" s="54"/>
      <c r="T1230" s="54"/>
      <c r="U1230" s="54"/>
      <c r="V1230" s="54"/>
      <c r="W1230" s="54"/>
      <c r="AD1230" s="50" t="s">
        <v>57</v>
      </c>
      <c r="AE1230" s="50" t="s">
        <v>2208</v>
      </c>
      <c r="AF1230" s="50">
        <v>2105948</v>
      </c>
      <c r="AG1230" s="51"/>
      <c r="AH1230" s="51"/>
    </row>
    <row r="1231" spans="1:34" s="69" customFormat="1">
      <c r="A1231" s="54"/>
      <c r="B1231" s="54"/>
      <c r="C1231" s="54"/>
      <c r="D1231" s="54"/>
      <c r="E1231" s="54"/>
      <c r="F1231" s="54"/>
      <c r="G1231" s="54"/>
      <c r="H1231" s="54"/>
      <c r="I1231" s="54"/>
      <c r="J1231" s="54"/>
      <c r="K1231" s="54"/>
      <c r="L1231" s="54"/>
      <c r="M1231" s="54"/>
      <c r="N1231" s="54"/>
      <c r="O1231" s="54"/>
      <c r="P1231" s="54"/>
      <c r="Q1231" s="54"/>
      <c r="R1231" s="54"/>
      <c r="S1231" s="54"/>
      <c r="T1231" s="54"/>
      <c r="U1231" s="54"/>
      <c r="V1231" s="54"/>
      <c r="W1231" s="54"/>
      <c r="AD1231" s="50" t="s">
        <v>57</v>
      </c>
      <c r="AE1231" s="50" t="s">
        <v>2223</v>
      </c>
      <c r="AF1231" s="50">
        <v>2105906</v>
      </c>
      <c r="AG1231" s="51"/>
      <c r="AH1231" s="51"/>
    </row>
    <row r="1232" spans="1:34" s="69" customFormat="1">
      <c r="A1232" s="54"/>
      <c r="B1232" s="54"/>
      <c r="C1232" s="54"/>
      <c r="D1232" s="54"/>
      <c r="E1232" s="54"/>
      <c r="F1232" s="54"/>
      <c r="G1232" s="54"/>
      <c r="H1232" s="54"/>
      <c r="I1232" s="54"/>
      <c r="J1232" s="54"/>
      <c r="K1232" s="54"/>
      <c r="L1232" s="54"/>
      <c r="M1232" s="54"/>
      <c r="N1232" s="54"/>
      <c r="O1232" s="54"/>
      <c r="P1232" s="54"/>
      <c r="Q1232" s="54"/>
      <c r="R1232" s="54"/>
      <c r="S1232" s="54"/>
      <c r="T1232" s="54"/>
      <c r="U1232" s="54"/>
      <c r="V1232" s="54"/>
      <c r="W1232" s="54"/>
      <c r="AD1232" s="50" t="s">
        <v>57</v>
      </c>
      <c r="AE1232" s="50" t="s">
        <v>2239</v>
      </c>
      <c r="AF1232" s="50">
        <v>2105922</v>
      </c>
      <c r="AG1232" s="51"/>
      <c r="AH1232" s="51"/>
    </row>
    <row r="1233" spans="1:34" s="69" customFormat="1">
      <c r="A1233" s="54"/>
      <c r="B1233" s="54"/>
      <c r="C1233" s="54"/>
      <c r="D1233" s="54"/>
      <c r="E1233" s="54"/>
      <c r="F1233" s="54"/>
      <c r="G1233" s="54"/>
      <c r="H1233" s="54"/>
      <c r="I1233" s="54"/>
      <c r="J1233" s="54"/>
      <c r="K1233" s="54"/>
      <c r="L1233" s="54"/>
      <c r="M1233" s="54"/>
      <c r="N1233" s="54"/>
      <c r="O1233" s="54"/>
      <c r="P1233" s="54"/>
      <c r="Q1233" s="54"/>
      <c r="R1233" s="54"/>
      <c r="S1233" s="54"/>
      <c r="T1233" s="54"/>
      <c r="U1233" s="54"/>
      <c r="V1233" s="54"/>
      <c r="W1233" s="54"/>
      <c r="AD1233" s="50" t="s">
        <v>57</v>
      </c>
      <c r="AE1233" s="50" t="s">
        <v>2253</v>
      </c>
      <c r="AF1233" s="50">
        <v>2105963</v>
      </c>
      <c r="AG1233" s="51"/>
      <c r="AH1233" s="51"/>
    </row>
    <row r="1234" spans="1:34" s="69" customFormat="1">
      <c r="A1234" s="54"/>
      <c r="B1234" s="54"/>
      <c r="C1234" s="54"/>
      <c r="D1234" s="54"/>
      <c r="E1234" s="54"/>
      <c r="F1234" s="54"/>
      <c r="G1234" s="54"/>
      <c r="H1234" s="54"/>
      <c r="I1234" s="54"/>
      <c r="J1234" s="54"/>
      <c r="K1234" s="54"/>
      <c r="L1234" s="54"/>
      <c r="M1234" s="54"/>
      <c r="N1234" s="54"/>
      <c r="O1234" s="54"/>
      <c r="P1234" s="54"/>
      <c r="Q1234" s="54"/>
      <c r="R1234" s="54"/>
      <c r="S1234" s="54"/>
      <c r="T1234" s="54"/>
      <c r="U1234" s="54"/>
      <c r="V1234" s="54"/>
      <c r="W1234" s="54"/>
      <c r="AD1234" s="50" t="s">
        <v>57</v>
      </c>
      <c r="AE1234" s="50" t="s">
        <v>2268</v>
      </c>
      <c r="AF1234" s="50">
        <v>2105989</v>
      </c>
      <c r="AG1234" s="51"/>
      <c r="AH1234" s="51"/>
    </row>
    <row r="1235" spans="1:34" s="69" customFormat="1">
      <c r="A1235" s="54"/>
      <c r="B1235" s="54"/>
      <c r="C1235" s="54"/>
      <c r="D1235" s="54"/>
      <c r="E1235" s="54"/>
      <c r="F1235" s="54"/>
      <c r="G1235" s="54"/>
      <c r="H1235" s="54"/>
      <c r="I1235" s="54"/>
      <c r="J1235" s="54"/>
      <c r="K1235" s="54"/>
      <c r="L1235" s="54"/>
      <c r="M1235" s="54"/>
      <c r="N1235" s="54"/>
      <c r="O1235" s="54"/>
      <c r="P1235" s="54"/>
      <c r="Q1235" s="54"/>
      <c r="R1235" s="54"/>
      <c r="S1235" s="54"/>
      <c r="T1235" s="54"/>
      <c r="U1235" s="54"/>
      <c r="V1235" s="54"/>
      <c r="W1235" s="54"/>
      <c r="AD1235" s="50" t="s">
        <v>57</v>
      </c>
      <c r="AE1235" s="50" t="s">
        <v>2284</v>
      </c>
      <c r="AF1235" s="50">
        <v>2106003</v>
      </c>
      <c r="AG1235" s="51"/>
      <c r="AH1235" s="51"/>
    </row>
    <row r="1236" spans="1:34" s="69" customFormat="1">
      <c r="A1236" s="54"/>
      <c r="B1236" s="54"/>
      <c r="C1236" s="54"/>
      <c r="D1236" s="54"/>
      <c r="E1236" s="54"/>
      <c r="F1236" s="54"/>
      <c r="G1236" s="54"/>
      <c r="H1236" s="54"/>
      <c r="I1236" s="54"/>
      <c r="J1236" s="54"/>
      <c r="K1236" s="54"/>
      <c r="L1236" s="54"/>
      <c r="M1236" s="54"/>
      <c r="N1236" s="54"/>
      <c r="O1236" s="54"/>
      <c r="P1236" s="54"/>
      <c r="Q1236" s="54"/>
      <c r="R1236" s="54"/>
      <c r="S1236" s="54"/>
      <c r="T1236" s="54"/>
      <c r="U1236" s="54"/>
      <c r="V1236" s="54"/>
      <c r="W1236" s="54"/>
      <c r="AD1236" s="50" t="s">
        <v>57</v>
      </c>
      <c r="AE1236" s="50" t="s">
        <v>2300</v>
      </c>
      <c r="AF1236" s="50">
        <v>2106102</v>
      </c>
      <c r="AG1236" s="51"/>
      <c r="AH1236" s="51"/>
    </row>
    <row r="1237" spans="1:34" s="69" customFormat="1">
      <c r="A1237" s="54"/>
      <c r="B1237" s="54"/>
      <c r="C1237" s="54"/>
      <c r="D1237" s="54"/>
      <c r="E1237" s="54"/>
      <c r="F1237" s="54"/>
      <c r="G1237" s="54"/>
      <c r="H1237" s="54"/>
      <c r="I1237" s="54"/>
      <c r="J1237" s="54"/>
      <c r="K1237" s="54"/>
      <c r="L1237" s="54"/>
      <c r="M1237" s="54"/>
      <c r="N1237" s="54"/>
      <c r="O1237" s="54"/>
      <c r="P1237" s="54"/>
      <c r="Q1237" s="54"/>
      <c r="R1237" s="54"/>
      <c r="S1237" s="54"/>
      <c r="T1237" s="54"/>
      <c r="U1237" s="54"/>
      <c r="V1237" s="54"/>
      <c r="W1237" s="54"/>
      <c r="AD1237" s="50" t="s">
        <v>57</v>
      </c>
      <c r="AE1237" s="50" t="s">
        <v>2315</v>
      </c>
      <c r="AF1237" s="50">
        <v>2106201</v>
      </c>
      <c r="AG1237" s="51"/>
      <c r="AH1237" s="51"/>
    </row>
    <row r="1238" spans="1:34" s="69" customFormat="1">
      <c r="A1238" s="54"/>
      <c r="B1238" s="54"/>
      <c r="C1238" s="54"/>
      <c r="D1238" s="54"/>
      <c r="E1238" s="54"/>
      <c r="F1238" s="54"/>
      <c r="G1238" s="54"/>
      <c r="H1238" s="54"/>
      <c r="I1238" s="54"/>
      <c r="J1238" s="54"/>
      <c r="K1238" s="54"/>
      <c r="L1238" s="54"/>
      <c r="M1238" s="54"/>
      <c r="N1238" s="54"/>
      <c r="O1238" s="54"/>
      <c r="P1238" s="54"/>
      <c r="Q1238" s="54"/>
      <c r="R1238" s="54"/>
      <c r="S1238" s="54"/>
      <c r="T1238" s="54"/>
      <c r="U1238" s="54"/>
      <c r="V1238" s="54"/>
      <c r="W1238" s="54"/>
      <c r="AD1238" s="50" t="s">
        <v>57</v>
      </c>
      <c r="AE1238" s="50" t="s">
        <v>2329</v>
      </c>
      <c r="AF1238" s="50">
        <v>2106300</v>
      </c>
      <c r="AG1238" s="51"/>
      <c r="AH1238" s="51"/>
    </row>
    <row r="1239" spans="1:34" s="69" customFormat="1">
      <c r="A1239" s="54"/>
      <c r="B1239" s="54"/>
      <c r="C1239" s="54"/>
      <c r="D1239" s="54"/>
      <c r="E1239" s="54"/>
      <c r="F1239" s="54"/>
      <c r="G1239" s="54"/>
      <c r="H1239" s="54"/>
      <c r="I1239" s="54"/>
      <c r="J1239" s="54"/>
      <c r="K1239" s="54"/>
      <c r="L1239" s="54"/>
      <c r="M1239" s="54"/>
      <c r="N1239" s="54"/>
      <c r="O1239" s="54"/>
      <c r="P1239" s="54"/>
      <c r="Q1239" s="54"/>
      <c r="R1239" s="54"/>
      <c r="S1239" s="54"/>
      <c r="T1239" s="54"/>
      <c r="U1239" s="54"/>
      <c r="V1239" s="54"/>
      <c r="W1239" s="54"/>
      <c r="AD1239" s="50" t="s">
        <v>57</v>
      </c>
      <c r="AE1239" s="50" t="s">
        <v>2345</v>
      </c>
      <c r="AF1239" s="50">
        <v>2106326</v>
      </c>
      <c r="AG1239" s="51"/>
      <c r="AH1239" s="51"/>
    </row>
    <row r="1240" spans="1:34" s="69" customFormat="1">
      <c r="A1240" s="54"/>
      <c r="B1240" s="54"/>
      <c r="C1240" s="54"/>
      <c r="D1240" s="54"/>
      <c r="E1240" s="54"/>
      <c r="F1240" s="54"/>
      <c r="G1240" s="54"/>
      <c r="H1240" s="54"/>
      <c r="I1240" s="54"/>
      <c r="J1240" s="54"/>
      <c r="K1240" s="54"/>
      <c r="L1240" s="54"/>
      <c r="M1240" s="54"/>
      <c r="N1240" s="54"/>
      <c r="O1240" s="54"/>
      <c r="P1240" s="54"/>
      <c r="Q1240" s="54"/>
      <c r="R1240" s="54"/>
      <c r="S1240" s="54"/>
      <c r="T1240" s="54"/>
      <c r="U1240" s="54"/>
      <c r="V1240" s="54"/>
      <c r="W1240" s="54"/>
      <c r="AD1240" s="50" t="s">
        <v>57</v>
      </c>
      <c r="AE1240" s="50" t="s">
        <v>2361</v>
      </c>
      <c r="AF1240" s="50">
        <v>2106359</v>
      </c>
      <c r="AG1240" s="51"/>
      <c r="AH1240" s="51"/>
    </row>
    <row r="1241" spans="1:34" s="69" customFormat="1">
      <c r="A1241" s="54"/>
      <c r="B1241" s="54"/>
      <c r="C1241" s="54"/>
      <c r="D1241" s="54"/>
      <c r="E1241" s="54"/>
      <c r="F1241" s="54"/>
      <c r="G1241" s="54"/>
      <c r="H1241" s="54"/>
      <c r="I1241" s="54"/>
      <c r="J1241" s="54"/>
      <c r="K1241" s="54"/>
      <c r="L1241" s="54"/>
      <c r="M1241" s="54"/>
      <c r="N1241" s="54"/>
      <c r="O1241" s="54"/>
      <c r="P1241" s="54"/>
      <c r="Q1241" s="54"/>
      <c r="R1241" s="54"/>
      <c r="S1241" s="54"/>
      <c r="T1241" s="54"/>
      <c r="U1241" s="54"/>
      <c r="V1241" s="54"/>
      <c r="W1241" s="54"/>
      <c r="AD1241" s="50" t="s">
        <v>57</v>
      </c>
      <c r="AE1241" s="50" t="s">
        <v>2375</v>
      </c>
      <c r="AF1241" s="50">
        <v>2106375</v>
      </c>
      <c r="AG1241" s="51"/>
      <c r="AH1241" s="51"/>
    </row>
    <row r="1242" spans="1:34" s="69" customFormat="1">
      <c r="A1242" s="54"/>
      <c r="B1242" s="54"/>
      <c r="C1242" s="54"/>
      <c r="D1242" s="54"/>
      <c r="E1242" s="54"/>
      <c r="F1242" s="54"/>
      <c r="G1242" s="54"/>
      <c r="H1242" s="54"/>
      <c r="I1242" s="54"/>
      <c r="J1242" s="54"/>
      <c r="K1242" s="54"/>
      <c r="L1242" s="54"/>
      <c r="M1242" s="54"/>
      <c r="N1242" s="54"/>
      <c r="O1242" s="54"/>
      <c r="P1242" s="54"/>
      <c r="Q1242" s="54"/>
      <c r="R1242" s="54"/>
      <c r="S1242" s="54"/>
      <c r="T1242" s="54"/>
      <c r="U1242" s="54"/>
      <c r="V1242" s="54"/>
      <c r="W1242" s="54"/>
      <c r="AD1242" s="50" t="s">
        <v>57</v>
      </c>
      <c r="AE1242" s="50" t="s">
        <v>2390</v>
      </c>
      <c r="AF1242" s="50">
        <v>2106409</v>
      </c>
      <c r="AG1242" s="51"/>
      <c r="AH1242" s="51"/>
    </row>
    <row r="1243" spans="1:34" s="69" customFormat="1">
      <c r="A1243" s="54"/>
      <c r="B1243" s="54"/>
      <c r="C1243" s="54"/>
      <c r="D1243" s="54"/>
      <c r="E1243" s="54"/>
      <c r="F1243" s="54"/>
      <c r="G1243" s="54"/>
      <c r="H1243" s="54"/>
      <c r="I1243" s="54"/>
      <c r="J1243" s="54"/>
      <c r="K1243" s="54"/>
      <c r="L1243" s="54"/>
      <c r="M1243" s="54"/>
      <c r="N1243" s="54"/>
      <c r="O1243" s="54"/>
      <c r="P1243" s="54"/>
      <c r="Q1243" s="54"/>
      <c r="R1243" s="54"/>
      <c r="S1243" s="54"/>
      <c r="T1243" s="54"/>
      <c r="U1243" s="54"/>
      <c r="V1243" s="54"/>
      <c r="W1243" s="54"/>
      <c r="AD1243" s="50" t="s">
        <v>57</v>
      </c>
      <c r="AE1243" s="50" t="s">
        <v>2406</v>
      </c>
      <c r="AF1243" s="50">
        <v>2106508</v>
      </c>
      <c r="AG1243" s="51"/>
      <c r="AH1243" s="51"/>
    </row>
    <row r="1244" spans="1:34" s="69" customFormat="1">
      <c r="A1244" s="54"/>
      <c r="B1244" s="54"/>
      <c r="C1244" s="54"/>
      <c r="D1244" s="54"/>
      <c r="E1244" s="54"/>
      <c r="F1244" s="54"/>
      <c r="G1244" s="54"/>
      <c r="H1244" s="54"/>
      <c r="I1244" s="54"/>
      <c r="J1244" s="54"/>
      <c r="K1244" s="54"/>
      <c r="L1244" s="54"/>
      <c r="M1244" s="54"/>
      <c r="N1244" s="54"/>
      <c r="O1244" s="54"/>
      <c r="P1244" s="54"/>
      <c r="Q1244" s="54"/>
      <c r="R1244" s="54"/>
      <c r="S1244" s="54"/>
      <c r="T1244" s="54"/>
      <c r="U1244" s="54"/>
      <c r="V1244" s="54"/>
      <c r="W1244" s="54"/>
      <c r="AD1244" s="50" t="s">
        <v>57</v>
      </c>
      <c r="AE1244" s="50" t="s">
        <v>2422</v>
      </c>
      <c r="AF1244" s="50">
        <v>2106607</v>
      </c>
      <c r="AG1244" s="51"/>
      <c r="AH1244" s="51"/>
    </row>
    <row r="1245" spans="1:34" s="69" customFormat="1">
      <c r="A1245" s="54"/>
      <c r="B1245" s="54"/>
      <c r="C1245" s="54"/>
      <c r="D1245" s="54"/>
      <c r="E1245" s="54"/>
      <c r="F1245" s="54"/>
      <c r="G1245" s="54"/>
      <c r="H1245" s="54"/>
      <c r="I1245" s="54"/>
      <c r="J1245" s="54"/>
      <c r="K1245" s="54"/>
      <c r="L1245" s="54"/>
      <c r="M1245" s="54"/>
      <c r="N1245" s="54"/>
      <c r="O1245" s="54"/>
      <c r="P1245" s="54"/>
      <c r="Q1245" s="54"/>
      <c r="R1245" s="54"/>
      <c r="S1245" s="54"/>
      <c r="T1245" s="54"/>
      <c r="U1245" s="54"/>
      <c r="V1245" s="54"/>
      <c r="W1245" s="54"/>
      <c r="AD1245" s="50" t="s">
        <v>57</v>
      </c>
      <c r="AE1245" s="50" t="s">
        <v>2438</v>
      </c>
      <c r="AF1245" s="50">
        <v>2106631</v>
      </c>
      <c r="AG1245" s="51"/>
      <c r="AH1245" s="51"/>
    </row>
    <row r="1246" spans="1:34" s="69" customFormat="1">
      <c r="A1246" s="54"/>
      <c r="B1246" s="54"/>
      <c r="C1246" s="54"/>
      <c r="D1246" s="54"/>
      <c r="E1246" s="54"/>
      <c r="F1246" s="54"/>
      <c r="G1246" s="54"/>
      <c r="H1246" s="54"/>
      <c r="I1246" s="54"/>
      <c r="J1246" s="54"/>
      <c r="K1246" s="54"/>
      <c r="L1246" s="54"/>
      <c r="M1246" s="54"/>
      <c r="N1246" s="54"/>
      <c r="O1246" s="54"/>
      <c r="P1246" s="54"/>
      <c r="Q1246" s="54"/>
      <c r="R1246" s="54"/>
      <c r="S1246" s="54"/>
      <c r="T1246" s="54"/>
      <c r="U1246" s="54"/>
      <c r="V1246" s="54"/>
      <c r="W1246" s="54"/>
      <c r="AD1246" s="50" t="s">
        <v>57</v>
      </c>
      <c r="AE1246" s="50" t="s">
        <v>2454</v>
      </c>
      <c r="AF1246" s="50">
        <v>2106672</v>
      </c>
      <c r="AG1246" s="51"/>
      <c r="AH1246" s="51"/>
    </row>
    <row r="1247" spans="1:34" s="69" customFormat="1">
      <c r="A1247" s="54"/>
      <c r="B1247" s="54"/>
      <c r="C1247" s="54"/>
      <c r="D1247" s="54"/>
      <c r="E1247" s="54"/>
      <c r="F1247" s="54"/>
      <c r="G1247" s="54"/>
      <c r="H1247" s="54"/>
      <c r="I1247" s="54"/>
      <c r="J1247" s="54"/>
      <c r="K1247" s="54"/>
      <c r="L1247" s="54"/>
      <c r="M1247" s="54"/>
      <c r="N1247" s="54"/>
      <c r="O1247" s="54"/>
      <c r="P1247" s="54"/>
      <c r="Q1247" s="54"/>
      <c r="R1247" s="54"/>
      <c r="S1247" s="54"/>
      <c r="T1247" s="54"/>
      <c r="U1247" s="54"/>
      <c r="V1247" s="54"/>
      <c r="W1247" s="54"/>
      <c r="AD1247" s="50" t="s">
        <v>57</v>
      </c>
      <c r="AE1247" s="50" t="s">
        <v>2467</v>
      </c>
      <c r="AF1247" s="50">
        <v>2106706</v>
      </c>
      <c r="AG1247" s="51"/>
      <c r="AH1247" s="51"/>
    </row>
    <row r="1248" spans="1:34" s="69" customFormat="1">
      <c r="A1248" s="54"/>
      <c r="B1248" s="54"/>
      <c r="C1248" s="54"/>
      <c r="D1248" s="54"/>
      <c r="E1248" s="54"/>
      <c r="F1248" s="54"/>
      <c r="G1248" s="54"/>
      <c r="H1248" s="54"/>
      <c r="I1248" s="54"/>
      <c r="J1248" s="54"/>
      <c r="K1248" s="54"/>
      <c r="L1248" s="54"/>
      <c r="M1248" s="54"/>
      <c r="N1248" s="54"/>
      <c r="O1248" s="54"/>
      <c r="P1248" s="54"/>
      <c r="Q1248" s="54"/>
      <c r="R1248" s="54"/>
      <c r="S1248" s="54"/>
      <c r="T1248" s="54"/>
      <c r="U1248" s="54"/>
      <c r="V1248" s="54"/>
      <c r="W1248" s="54"/>
      <c r="AD1248" s="50" t="s">
        <v>57</v>
      </c>
      <c r="AE1248" s="50" t="s">
        <v>2483</v>
      </c>
      <c r="AF1248" s="50">
        <v>2106755</v>
      </c>
      <c r="AG1248" s="51"/>
      <c r="AH1248" s="51"/>
    </row>
    <row r="1249" spans="1:34" s="69" customFormat="1">
      <c r="A1249" s="54"/>
      <c r="B1249" s="54"/>
      <c r="C1249" s="54"/>
      <c r="D1249" s="54"/>
      <c r="E1249" s="54"/>
      <c r="F1249" s="54"/>
      <c r="G1249" s="54"/>
      <c r="H1249" s="54"/>
      <c r="I1249" s="54"/>
      <c r="J1249" s="54"/>
      <c r="K1249" s="54"/>
      <c r="L1249" s="54"/>
      <c r="M1249" s="54"/>
      <c r="N1249" s="54"/>
      <c r="O1249" s="54"/>
      <c r="P1249" s="54"/>
      <c r="Q1249" s="54"/>
      <c r="R1249" s="54"/>
      <c r="S1249" s="54"/>
      <c r="T1249" s="54"/>
      <c r="U1249" s="54"/>
      <c r="V1249" s="54"/>
      <c r="W1249" s="54"/>
      <c r="AD1249" s="50" t="s">
        <v>57</v>
      </c>
      <c r="AE1249" s="50" t="s">
        <v>2499</v>
      </c>
      <c r="AF1249" s="50">
        <v>2106805</v>
      </c>
      <c r="AG1249" s="51"/>
      <c r="AH1249" s="51"/>
    </row>
    <row r="1250" spans="1:34" s="69" customFormat="1">
      <c r="A1250" s="54"/>
      <c r="B1250" s="54"/>
      <c r="C1250" s="54"/>
      <c r="D1250" s="54"/>
      <c r="E1250" s="54"/>
      <c r="F1250" s="54"/>
      <c r="G1250" s="54"/>
      <c r="H1250" s="54"/>
      <c r="I1250" s="54"/>
      <c r="J1250" s="54"/>
      <c r="K1250" s="54"/>
      <c r="L1250" s="54"/>
      <c r="M1250" s="54"/>
      <c r="N1250" s="54"/>
      <c r="O1250" s="54"/>
      <c r="P1250" s="54"/>
      <c r="Q1250" s="54"/>
      <c r="R1250" s="54"/>
      <c r="S1250" s="54"/>
      <c r="T1250" s="54"/>
      <c r="U1250" s="54"/>
      <c r="V1250" s="54"/>
      <c r="W1250" s="54"/>
      <c r="AD1250" s="50" t="s">
        <v>57</v>
      </c>
      <c r="AE1250" s="50" t="s">
        <v>2513</v>
      </c>
      <c r="AF1250" s="50">
        <v>2106904</v>
      </c>
      <c r="AG1250" s="51"/>
      <c r="AH1250" s="51"/>
    </row>
    <row r="1251" spans="1:34" s="69" customFormat="1">
      <c r="A1251" s="54"/>
      <c r="B1251" s="54"/>
      <c r="C1251" s="54"/>
      <c r="D1251" s="54"/>
      <c r="E1251" s="54"/>
      <c r="F1251" s="54"/>
      <c r="G1251" s="54"/>
      <c r="H1251" s="54"/>
      <c r="I1251" s="54"/>
      <c r="J1251" s="54"/>
      <c r="K1251" s="54"/>
      <c r="L1251" s="54"/>
      <c r="M1251" s="54"/>
      <c r="N1251" s="54"/>
      <c r="O1251" s="54"/>
      <c r="P1251" s="54"/>
      <c r="Q1251" s="54"/>
      <c r="R1251" s="54"/>
      <c r="S1251" s="54"/>
      <c r="T1251" s="54"/>
      <c r="U1251" s="54"/>
      <c r="V1251" s="54"/>
      <c r="W1251" s="54"/>
      <c r="AD1251" s="50" t="s">
        <v>57</v>
      </c>
      <c r="AE1251" s="50" t="s">
        <v>2528</v>
      </c>
      <c r="AF1251" s="50">
        <v>2107001</v>
      </c>
      <c r="AG1251" s="51"/>
      <c r="AH1251" s="51"/>
    </row>
    <row r="1252" spans="1:34" s="69" customFormat="1">
      <c r="A1252" s="54"/>
      <c r="B1252" s="54"/>
      <c r="C1252" s="54"/>
      <c r="D1252" s="54"/>
      <c r="E1252" s="54"/>
      <c r="F1252" s="54"/>
      <c r="G1252" s="54"/>
      <c r="H1252" s="54"/>
      <c r="I1252" s="54"/>
      <c r="J1252" s="54"/>
      <c r="K1252" s="54"/>
      <c r="L1252" s="54"/>
      <c r="M1252" s="54"/>
      <c r="N1252" s="54"/>
      <c r="O1252" s="54"/>
      <c r="P1252" s="54"/>
      <c r="Q1252" s="54"/>
      <c r="R1252" s="54"/>
      <c r="S1252" s="54"/>
      <c r="T1252" s="54"/>
      <c r="U1252" s="54"/>
      <c r="V1252" s="54"/>
      <c r="W1252" s="54"/>
      <c r="AD1252" s="50" t="s">
        <v>57</v>
      </c>
      <c r="AE1252" s="50" t="s">
        <v>2544</v>
      </c>
      <c r="AF1252" s="50">
        <v>2107100</v>
      </c>
      <c r="AG1252" s="51"/>
      <c r="AH1252" s="51"/>
    </row>
    <row r="1253" spans="1:34" s="69" customFormat="1">
      <c r="A1253" s="54"/>
      <c r="B1253" s="54"/>
      <c r="C1253" s="54"/>
      <c r="D1253" s="54"/>
      <c r="E1253" s="54"/>
      <c r="F1253" s="54"/>
      <c r="G1253" s="54"/>
      <c r="H1253" s="54"/>
      <c r="I1253" s="54"/>
      <c r="J1253" s="54"/>
      <c r="K1253" s="54"/>
      <c r="L1253" s="54"/>
      <c r="M1253" s="54"/>
      <c r="N1253" s="54"/>
      <c r="O1253" s="54"/>
      <c r="P1253" s="54"/>
      <c r="Q1253" s="54"/>
      <c r="R1253" s="54"/>
      <c r="S1253" s="54"/>
      <c r="T1253" s="54"/>
      <c r="U1253" s="54"/>
      <c r="V1253" s="54"/>
      <c r="W1253" s="54"/>
      <c r="AD1253" s="50" t="s">
        <v>57</v>
      </c>
      <c r="AE1253" s="50" t="s">
        <v>2559</v>
      </c>
      <c r="AF1253" s="50">
        <v>2107209</v>
      </c>
      <c r="AG1253" s="51"/>
      <c r="AH1253" s="51"/>
    </row>
    <row r="1254" spans="1:34" s="69" customFormat="1">
      <c r="A1254" s="54"/>
      <c r="B1254" s="54"/>
      <c r="C1254" s="54"/>
      <c r="D1254" s="54"/>
      <c r="E1254" s="54"/>
      <c r="F1254" s="54"/>
      <c r="G1254" s="54"/>
      <c r="H1254" s="54"/>
      <c r="I1254" s="54"/>
      <c r="J1254" s="54"/>
      <c r="K1254" s="54"/>
      <c r="L1254" s="54"/>
      <c r="M1254" s="54"/>
      <c r="N1254" s="54"/>
      <c r="O1254" s="54"/>
      <c r="P1254" s="54"/>
      <c r="Q1254" s="54"/>
      <c r="R1254" s="54"/>
      <c r="S1254" s="54"/>
      <c r="T1254" s="54"/>
      <c r="U1254" s="54"/>
      <c r="V1254" s="54"/>
      <c r="W1254" s="54"/>
      <c r="AD1254" s="50" t="s">
        <v>57</v>
      </c>
      <c r="AE1254" s="50" t="s">
        <v>2574</v>
      </c>
      <c r="AF1254" s="50">
        <v>2107258</v>
      </c>
      <c r="AG1254" s="51"/>
      <c r="AH1254" s="51"/>
    </row>
    <row r="1255" spans="1:34" s="69" customFormat="1">
      <c r="A1255" s="54"/>
      <c r="B1255" s="54"/>
      <c r="C1255" s="54"/>
      <c r="D1255" s="54"/>
      <c r="E1255" s="54"/>
      <c r="F1255" s="54"/>
      <c r="G1255" s="54"/>
      <c r="H1255" s="54"/>
      <c r="I1255" s="54"/>
      <c r="J1255" s="54"/>
      <c r="K1255" s="54"/>
      <c r="L1255" s="54"/>
      <c r="M1255" s="54"/>
      <c r="N1255" s="54"/>
      <c r="O1255" s="54"/>
      <c r="P1255" s="54"/>
      <c r="Q1255" s="54"/>
      <c r="R1255" s="54"/>
      <c r="S1255" s="54"/>
      <c r="T1255" s="54"/>
      <c r="U1255" s="54"/>
      <c r="V1255" s="54"/>
      <c r="W1255" s="54"/>
      <c r="AD1255" s="50" t="s">
        <v>57</v>
      </c>
      <c r="AE1255" s="50" t="s">
        <v>2589</v>
      </c>
      <c r="AF1255" s="50">
        <v>2107308</v>
      </c>
      <c r="AG1255" s="51"/>
      <c r="AH1255" s="51"/>
    </row>
    <row r="1256" spans="1:34" s="69" customFormat="1">
      <c r="A1256" s="54"/>
      <c r="B1256" s="54"/>
      <c r="C1256" s="54"/>
      <c r="D1256" s="54"/>
      <c r="E1256" s="54"/>
      <c r="F1256" s="54"/>
      <c r="G1256" s="54"/>
      <c r="H1256" s="54"/>
      <c r="I1256" s="54"/>
      <c r="J1256" s="54"/>
      <c r="K1256" s="54"/>
      <c r="L1256" s="54"/>
      <c r="M1256" s="54"/>
      <c r="N1256" s="54"/>
      <c r="O1256" s="54"/>
      <c r="P1256" s="54"/>
      <c r="Q1256" s="54"/>
      <c r="R1256" s="54"/>
      <c r="S1256" s="54"/>
      <c r="T1256" s="54"/>
      <c r="U1256" s="54"/>
      <c r="V1256" s="54"/>
      <c r="W1256" s="54"/>
      <c r="AD1256" s="50" t="s">
        <v>57</v>
      </c>
      <c r="AE1256" s="50" t="s">
        <v>2605</v>
      </c>
      <c r="AF1256" s="50">
        <v>2107357</v>
      </c>
      <c r="AG1256" s="51"/>
      <c r="AH1256" s="51"/>
    </row>
    <row r="1257" spans="1:34" s="69" customFormat="1">
      <c r="A1257" s="54"/>
      <c r="B1257" s="54"/>
      <c r="C1257" s="54"/>
      <c r="D1257" s="54"/>
      <c r="E1257" s="54"/>
      <c r="F1257" s="54"/>
      <c r="G1257" s="54"/>
      <c r="H1257" s="54"/>
      <c r="I1257" s="54"/>
      <c r="J1257" s="54"/>
      <c r="K1257" s="54"/>
      <c r="L1257" s="54"/>
      <c r="M1257" s="54"/>
      <c r="N1257" s="54"/>
      <c r="O1257" s="54"/>
      <c r="P1257" s="54"/>
      <c r="Q1257" s="54"/>
      <c r="R1257" s="54"/>
      <c r="S1257" s="54"/>
      <c r="T1257" s="54"/>
      <c r="U1257" s="54"/>
      <c r="V1257" s="54"/>
      <c r="W1257" s="54"/>
      <c r="AD1257" s="50" t="s">
        <v>57</v>
      </c>
      <c r="AE1257" s="50" t="s">
        <v>2619</v>
      </c>
      <c r="AF1257" s="50">
        <v>2107407</v>
      </c>
      <c r="AG1257" s="51"/>
      <c r="AH1257" s="51"/>
    </row>
    <row r="1258" spans="1:34" s="69" customFormat="1">
      <c r="A1258" s="54"/>
      <c r="B1258" s="54"/>
      <c r="C1258" s="54"/>
      <c r="D1258" s="54"/>
      <c r="E1258" s="54"/>
      <c r="F1258" s="54"/>
      <c r="G1258" s="54"/>
      <c r="H1258" s="54"/>
      <c r="I1258" s="54"/>
      <c r="J1258" s="54"/>
      <c r="K1258" s="54"/>
      <c r="L1258" s="54"/>
      <c r="M1258" s="54"/>
      <c r="N1258" s="54"/>
      <c r="O1258" s="54"/>
      <c r="P1258" s="54"/>
      <c r="Q1258" s="54"/>
      <c r="R1258" s="54"/>
      <c r="S1258" s="54"/>
      <c r="T1258" s="54"/>
      <c r="U1258" s="54"/>
      <c r="V1258" s="54"/>
      <c r="W1258" s="54"/>
      <c r="AD1258" s="50" t="s">
        <v>57</v>
      </c>
      <c r="AE1258" s="50" t="s">
        <v>2632</v>
      </c>
      <c r="AF1258" s="50">
        <v>2107456</v>
      </c>
      <c r="AG1258" s="51"/>
      <c r="AH1258" s="51"/>
    </row>
    <row r="1259" spans="1:34" s="69" customFormat="1">
      <c r="A1259" s="54"/>
      <c r="B1259" s="54"/>
      <c r="C1259" s="54"/>
      <c r="D1259" s="54"/>
      <c r="E1259" s="54"/>
      <c r="F1259" s="54"/>
      <c r="G1259" s="54"/>
      <c r="H1259" s="54"/>
      <c r="I1259" s="54"/>
      <c r="J1259" s="54"/>
      <c r="K1259" s="54"/>
      <c r="L1259" s="54"/>
      <c r="M1259" s="54"/>
      <c r="N1259" s="54"/>
      <c r="O1259" s="54"/>
      <c r="P1259" s="54"/>
      <c r="Q1259" s="54"/>
      <c r="R1259" s="54"/>
      <c r="S1259" s="54"/>
      <c r="T1259" s="54"/>
      <c r="U1259" s="54"/>
      <c r="V1259" s="54"/>
      <c r="W1259" s="54"/>
      <c r="AD1259" s="50" t="s">
        <v>57</v>
      </c>
      <c r="AE1259" s="50" t="s">
        <v>2647</v>
      </c>
      <c r="AF1259" s="50">
        <v>2107506</v>
      </c>
      <c r="AG1259" s="51"/>
      <c r="AH1259" s="51"/>
    </row>
    <row r="1260" spans="1:34" s="69" customFormat="1">
      <c r="A1260" s="54"/>
      <c r="B1260" s="54"/>
      <c r="C1260" s="54"/>
      <c r="D1260" s="54"/>
      <c r="E1260" s="54"/>
      <c r="F1260" s="54"/>
      <c r="G1260" s="54"/>
      <c r="H1260" s="54"/>
      <c r="I1260" s="54"/>
      <c r="J1260" s="54"/>
      <c r="K1260" s="54"/>
      <c r="L1260" s="54"/>
      <c r="M1260" s="54"/>
      <c r="N1260" s="54"/>
      <c r="O1260" s="54"/>
      <c r="P1260" s="54"/>
      <c r="Q1260" s="54"/>
      <c r="R1260" s="54"/>
      <c r="S1260" s="54"/>
      <c r="T1260" s="54"/>
      <c r="U1260" s="54"/>
      <c r="V1260" s="54"/>
      <c r="W1260" s="54"/>
      <c r="AD1260" s="50" t="s">
        <v>57</v>
      </c>
      <c r="AE1260" s="50" t="s">
        <v>2660</v>
      </c>
      <c r="AF1260" s="50">
        <v>2107605</v>
      </c>
      <c r="AG1260" s="51"/>
      <c r="AH1260" s="51"/>
    </row>
    <row r="1261" spans="1:34" s="69" customFormat="1">
      <c r="A1261" s="54"/>
      <c r="B1261" s="54"/>
      <c r="C1261" s="54"/>
      <c r="D1261" s="54"/>
      <c r="E1261" s="54"/>
      <c r="F1261" s="54"/>
      <c r="G1261" s="54"/>
      <c r="H1261" s="54"/>
      <c r="I1261" s="54"/>
      <c r="J1261" s="54"/>
      <c r="K1261" s="54"/>
      <c r="L1261" s="54"/>
      <c r="M1261" s="54"/>
      <c r="N1261" s="54"/>
      <c r="O1261" s="54"/>
      <c r="P1261" s="54"/>
      <c r="Q1261" s="54"/>
      <c r="R1261" s="54"/>
      <c r="S1261" s="54"/>
      <c r="T1261" s="54"/>
      <c r="U1261" s="54"/>
      <c r="V1261" s="54"/>
      <c r="W1261" s="54"/>
      <c r="AD1261" s="50" t="s">
        <v>57</v>
      </c>
      <c r="AE1261" s="50" t="s">
        <v>2674</v>
      </c>
      <c r="AF1261" s="50">
        <v>2107704</v>
      </c>
      <c r="AG1261" s="51"/>
      <c r="AH1261" s="51"/>
    </row>
    <row r="1262" spans="1:34" s="69" customFormat="1">
      <c r="A1262" s="54"/>
      <c r="B1262" s="54"/>
      <c r="C1262" s="54"/>
      <c r="D1262" s="54"/>
      <c r="E1262" s="54"/>
      <c r="F1262" s="54"/>
      <c r="G1262" s="54"/>
      <c r="H1262" s="54"/>
      <c r="I1262" s="54"/>
      <c r="J1262" s="54"/>
      <c r="K1262" s="54"/>
      <c r="L1262" s="54"/>
      <c r="M1262" s="54"/>
      <c r="N1262" s="54"/>
      <c r="O1262" s="54"/>
      <c r="P1262" s="54"/>
      <c r="Q1262" s="54"/>
      <c r="R1262" s="54"/>
      <c r="S1262" s="54"/>
      <c r="T1262" s="54"/>
      <c r="U1262" s="54"/>
      <c r="V1262" s="54"/>
      <c r="W1262" s="54"/>
      <c r="AD1262" s="50" t="s">
        <v>57</v>
      </c>
      <c r="AE1262" s="50" t="s">
        <v>2689</v>
      </c>
      <c r="AF1262" s="50">
        <v>2107803</v>
      </c>
      <c r="AG1262" s="51"/>
      <c r="AH1262" s="51"/>
    </row>
    <row r="1263" spans="1:34" s="69" customFormat="1">
      <c r="A1263" s="54"/>
      <c r="B1263" s="54"/>
      <c r="C1263" s="54"/>
      <c r="D1263" s="54"/>
      <c r="E1263" s="54"/>
      <c r="F1263" s="54"/>
      <c r="G1263" s="54"/>
      <c r="H1263" s="54"/>
      <c r="I1263" s="54"/>
      <c r="J1263" s="54"/>
      <c r="K1263" s="54"/>
      <c r="L1263" s="54"/>
      <c r="M1263" s="54"/>
      <c r="N1263" s="54"/>
      <c r="O1263" s="54"/>
      <c r="P1263" s="54"/>
      <c r="Q1263" s="54"/>
      <c r="R1263" s="54"/>
      <c r="S1263" s="54"/>
      <c r="T1263" s="54"/>
      <c r="U1263" s="54"/>
      <c r="V1263" s="54"/>
      <c r="W1263" s="54"/>
      <c r="AD1263" s="50" t="s">
        <v>57</v>
      </c>
      <c r="AE1263" s="50" t="s">
        <v>2705</v>
      </c>
      <c r="AF1263" s="50">
        <v>2107902</v>
      </c>
      <c r="AG1263" s="51"/>
      <c r="AH1263" s="51"/>
    </row>
    <row r="1264" spans="1:34" s="69" customFormat="1">
      <c r="A1264" s="54"/>
      <c r="B1264" s="54"/>
      <c r="C1264" s="54"/>
      <c r="D1264" s="54"/>
      <c r="E1264" s="54"/>
      <c r="F1264" s="54"/>
      <c r="G1264" s="54"/>
      <c r="H1264" s="54"/>
      <c r="I1264" s="54"/>
      <c r="J1264" s="54"/>
      <c r="K1264" s="54"/>
      <c r="L1264" s="54"/>
      <c r="M1264" s="54"/>
      <c r="N1264" s="54"/>
      <c r="O1264" s="54"/>
      <c r="P1264" s="54"/>
      <c r="Q1264" s="54"/>
      <c r="R1264" s="54"/>
      <c r="S1264" s="54"/>
      <c r="T1264" s="54"/>
      <c r="U1264" s="54"/>
      <c r="V1264" s="54"/>
      <c r="W1264" s="54"/>
      <c r="AD1264" s="50" t="s">
        <v>57</v>
      </c>
      <c r="AE1264" s="50" t="s">
        <v>2720</v>
      </c>
      <c r="AF1264" s="50">
        <v>2108009</v>
      </c>
      <c r="AG1264" s="51"/>
      <c r="AH1264" s="51"/>
    </row>
    <row r="1265" spans="1:34" s="69" customFormat="1">
      <c r="A1265" s="54"/>
      <c r="B1265" s="54"/>
      <c r="C1265" s="54"/>
      <c r="D1265" s="54"/>
      <c r="E1265" s="54"/>
      <c r="F1265" s="54"/>
      <c r="G1265" s="54"/>
      <c r="H1265" s="54"/>
      <c r="I1265" s="54"/>
      <c r="J1265" s="54"/>
      <c r="K1265" s="54"/>
      <c r="L1265" s="54"/>
      <c r="M1265" s="54"/>
      <c r="N1265" s="54"/>
      <c r="O1265" s="54"/>
      <c r="P1265" s="54"/>
      <c r="Q1265" s="54"/>
      <c r="R1265" s="54"/>
      <c r="S1265" s="54"/>
      <c r="T1265" s="54"/>
      <c r="U1265" s="54"/>
      <c r="V1265" s="54"/>
      <c r="W1265" s="54"/>
      <c r="AD1265" s="50" t="s">
        <v>57</v>
      </c>
      <c r="AE1265" s="50" t="s">
        <v>2736</v>
      </c>
      <c r="AF1265" s="50">
        <v>2108058</v>
      </c>
      <c r="AG1265" s="51"/>
      <c r="AH1265" s="51"/>
    </row>
    <row r="1266" spans="1:34" s="69" customFormat="1">
      <c r="A1266" s="54"/>
      <c r="B1266" s="54"/>
      <c r="C1266" s="54"/>
      <c r="D1266" s="54"/>
      <c r="E1266" s="54"/>
      <c r="F1266" s="54"/>
      <c r="G1266" s="54"/>
      <c r="H1266" s="54"/>
      <c r="I1266" s="54"/>
      <c r="J1266" s="54"/>
      <c r="K1266" s="54"/>
      <c r="L1266" s="54"/>
      <c r="M1266" s="54"/>
      <c r="N1266" s="54"/>
      <c r="O1266" s="54"/>
      <c r="P1266" s="54"/>
      <c r="Q1266" s="54"/>
      <c r="R1266" s="54"/>
      <c r="S1266" s="54"/>
      <c r="T1266" s="54"/>
      <c r="U1266" s="54"/>
      <c r="V1266" s="54"/>
      <c r="W1266" s="54"/>
      <c r="AD1266" s="50" t="s">
        <v>57</v>
      </c>
      <c r="AE1266" s="50" t="s">
        <v>2751</v>
      </c>
      <c r="AF1266" s="50">
        <v>2108108</v>
      </c>
      <c r="AG1266" s="51"/>
      <c r="AH1266" s="51"/>
    </row>
    <row r="1267" spans="1:34" s="69" customFormat="1">
      <c r="A1267" s="54"/>
      <c r="B1267" s="54"/>
      <c r="C1267" s="54"/>
      <c r="D1267" s="54"/>
      <c r="E1267" s="54"/>
      <c r="F1267" s="54"/>
      <c r="G1267" s="54"/>
      <c r="H1267" s="54"/>
      <c r="I1267" s="54"/>
      <c r="J1267" s="54"/>
      <c r="K1267" s="54"/>
      <c r="L1267" s="54"/>
      <c r="M1267" s="54"/>
      <c r="N1267" s="54"/>
      <c r="O1267" s="54"/>
      <c r="P1267" s="54"/>
      <c r="Q1267" s="54"/>
      <c r="R1267" s="54"/>
      <c r="S1267" s="54"/>
      <c r="T1267" s="54"/>
      <c r="U1267" s="54"/>
      <c r="V1267" s="54"/>
      <c r="W1267" s="54"/>
      <c r="AD1267" s="50" t="s">
        <v>57</v>
      </c>
      <c r="AE1267" s="50" t="s">
        <v>2766</v>
      </c>
      <c r="AF1267" s="50">
        <v>2108207</v>
      </c>
      <c r="AG1267" s="51"/>
      <c r="AH1267" s="51"/>
    </row>
    <row r="1268" spans="1:34" s="69" customFormat="1">
      <c r="A1268" s="54"/>
      <c r="B1268" s="54"/>
      <c r="C1268" s="54"/>
      <c r="D1268" s="54"/>
      <c r="E1268" s="54"/>
      <c r="F1268" s="54"/>
      <c r="G1268" s="54"/>
      <c r="H1268" s="54"/>
      <c r="I1268" s="54"/>
      <c r="J1268" s="54"/>
      <c r="K1268" s="54"/>
      <c r="L1268" s="54"/>
      <c r="M1268" s="54"/>
      <c r="N1268" s="54"/>
      <c r="O1268" s="54"/>
      <c r="P1268" s="54"/>
      <c r="Q1268" s="54"/>
      <c r="R1268" s="54"/>
      <c r="S1268" s="54"/>
      <c r="T1268" s="54"/>
      <c r="U1268" s="54"/>
      <c r="V1268" s="54"/>
      <c r="W1268" s="54"/>
      <c r="AD1268" s="50" t="s">
        <v>57</v>
      </c>
      <c r="AE1268" s="50" t="s">
        <v>2782</v>
      </c>
      <c r="AF1268" s="50">
        <v>2108256</v>
      </c>
      <c r="AG1268" s="51"/>
      <c r="AH1268" s="51"/>
    </row>
    <row r="1269" spans="1:34" s="69" customFormat="1">
      <c r="A1269" s="54"/>
      <c r="B1269" s="54"/>
      <c r="C1269" s="54"/>
      <c r="D1269" s="54"/>
      <c r="E1269" s="54"/>
      <c r="F1269" s="54"/>
      <c r="G1269" s="54"/>
      <c r="H1269" s="54"/>
      <c r="I1269" s="54"/>
      <c r="J1269" s="54"/>
      <c r="K1269" s="54"/>
      <c r="L1269" s="54"/>
      <c r="M1269" s="54"/>
      <c r="N1269" s="54"/>
      <c r="O1269" s="54"/>
      <c r="P1269" s="54"/>
      <c r="Q1269" s="54"/>
      <c r="R1269" s="54"/>
      <c r="S1269" s="54"/>
      <c r="T1269" s="54"/>
      <c r="U1269" s="54"/>
      <c r="V1269" s="54"/>
      <c r="W1269" s="54"/>
      <c r="AD1269" s="50" t="s">
        <v>57</v>
      </c>
      <c r="AE1269" s="50" t="s">
        <v>2797</v>
      </c>
      <c r="AF1269" s="50">
        <v>2108306</v>
      </c>
      <c r="AG1269" s="51"/>
      <c r="AH1269" s="51"/>
    </row>
    <row r="1270" spans="1:34" s="69" customFormat="1">
      <c r="A1270" s="54"/>
      <c r="B1270" s="54"/>
      <c r="C1270" s="54"/>
      <c r="D1270" s="54"/>
      <c r="E1270" s="54"/>
      <c r="F1270" s="54"/>
      <c r="G1270" s="54"/>
      <c r="H1270" s="54"/>
      <c r="I1270" s="54"/>
      <c r="J1270" s="54"/>
      <c r="K1270" s="54"/>
      <c r="L1270" s="54"/>
      <c r="M1270" s="54"/>
      <c r="N1270" s="54"/>
      <c r="O1270" s="54"/>
      <c r="P1270" s="54"/>
      <c r="Q1270" s="54"/>
      <c r="R1270" s="54"/>
      <c r="S1270" s="54"/>
      <c r="T1270" s="54"/>
      <c r="U1270" s="54"/>
      <c r="V1270" s="54"/>
      <c r="W1270" s="54"/>
      <c r="AD1270" s="50" t="s">
        <v>57</v>
      </c>
      <c r="AE1270" s="50" t="s">
        <v>2812</v>
      </c>
      <c r="AF1270" s="50">
        <v>2108405</v>
      </c>
      <c r="AG1270" s="51"/>
      <c r="AH1270" s="51"/>
    </row>
    <row r="1271" spans="1:34" s="69" customFormat="1">
      <c r="A1271" s="54"/>
      <c r="B1271" s="54"/>
      <c r="C1271" s="54"/>
      <c r="D1271" s="54"/>
      <c r="E1271" s="54"/>
      <c r="F1271" s="54"/>
      <c r="G1271" s="54"/>
      <c r="H1271" s="54"/>
      <c r="I1271" s="54"/>
      <c r="J1271" s="54"/>
      <c r="K1271" s="54"/>
      <c r="L1271" s="54"/>
      <c r="M1271" s="54"/>
      <c r="N1271" s="54"/>
      <c r="O1271" s="54"/>
      <c r="P1271" s="54"/>
      <c r="Q1271" s="54"/>
      <c r="R1271" s="54"/>
      <c r="S1271" s="54"/>
      <c r="T1271" s="54"/>
      <c r="U1271" s="54"/>
      <c r="V1271" s="54"/>
      <c r="W1271" s="54"/>
      <c r="AD1271" s="50" t="s">
        <v>57</v>
      </c>
      <c r="AE1271" s="50" t="s">
        <v>2827</v>
      </c>
      <c r="AF1271" s="50">
        <v>2108454</v>
      </c>
      <c r="AG1271" s="51"/>
      <c r="AH1271" s="51"/>
    </row>
    <row r="1272" spans="1:34" s="69" customFormat="1">
      <c r="A1272" s="54"/>
      <c r="B1272" s="54"/>
      <c r="C1272" s="54"/>
      <c r="D1272" s="54"/>
      <c r="E1272" s="54"/>
      <c r="F1272" s="54"/>
      <c r="G1272" s="54"/>
      <c r="H1272" s="54"/>
      <c r="I1272" s="54"/>
      <c r="J1272" s="54"/>
      <c r="K1272" s="54"/>
      <c r="L1272" s="54"/>
      <c r="M1272" s="54"/>
      <c r="N1272" s="54"/>
      <c r="O1272" s="54"/>
      <c r="P1272" s="54"/>
      <c r="Q1272" s="54"/>
      <c r="R1272" s="54"/>
      <c r="S1272" s="54"/>
      <c r="T1272" s="54"/>
      <c r="U1272" s="54"/>
      <c r="V1272" s="54"/>
      <c r="W1272" s="54"/>
      <c r="AD1272" s="50" t="s">
        <v>57</v>
      </c>
      <c r="AE1272" s="50" t="s">
        <v>2839</v>
      </c>
      <c r="AF1272" s="50">
        <v>2108504</v>
      </c>
      <c r="AG1272" s="51"/>
      <c r="AH1272" s="51"/>
    </row>
    <row r="1273" spans="1:34" s="69" customFormat="1">
      <c r="A1273" s="54"/>
      <c r="B1273" s="54"/>
      <c r="C1273" s="54"/>
      <c r="D1273" s="54"/>
      <c r="E1273" s="54"/>
      <c r="F1273" s="54"/>
      <c r="G1273" s="54"/>
      <c r="H1273" s="54"/>
      <c r="I1273" s="54"/>
      <c r="J1273" s="54"/>
      <c r="K1273" s="54"/>
      <c r="L1273" s="54"/>
      <c r="M1273" s="54"/>
      <c r="N1273" s="54"/>
      <c r="O1273" s="54"/>
      <c r="P1273" s="54"/>
      <c r="Q1273" s="54"/>
      <c r="R1273" s="54"/>
      <c r="S1273" s="54"/>
      <c r="T1273" s="54"/>
      <c r="U1273" s="54"/>
      <c r="V1273" s="54"/>
      <c r="W1273" s="54"/>
      <c r="AD1273" s="50" t="s">
        <v>57</v>
      </c>
      <c r="AE1273" s="50" t="s">
        <v>2852</v>
      </c>
      <c r="AF1273" s="50">
        <v>2108603</v>
      </c>
      <c r="AG1273" s="51"/>
      <c r="AH1273" s="51"/>
    </row>
    <row r="1274" spans="1:34" s="69" customFormat="1">
      <c r="A1274" s="54"/>
      <c r="B1274" s="54"/>
      <c r="C1274" s="54"/>
      <c r="D1274" s="54"/>
      <c r="E1274" s="54"/>
      <c r="F1274" s="54"/>
      <c r="G1274" s="54"/>
      <c r="H1274" s="54"/>
      <c r="I1274" s="54"/>
      <c r="J1274" s="54"/>
      <c r="K1274" s="54"/>
      <c r="L1274" s="54"/>
      <c r="M1274" s="54"/>
      <c r="N1274" s="54"/>
      <c r="O1274" s="54"/>
      <c r="P1274" s="54"/>
      <c r="Q1274" s="54"/>
      <c r="R1274" s="54"/>
      <c r="S1274" s="54"/>
      <c r="T1274" s="54"/>
      <c r="U1274" s="54"/>
      <c r="V1274" s="54"/>
      <c r="W1274" s="54"/>
      <c r="AD1274" s="50" t="s">
        <v>57</v>
      </c>
      <c r="AE1274" s="50" t="s">
        <v>2865</v>
      </c>
      <c r="AF1274" s="50">
        <v>2108702</v>
      </c>
      <c r="AG1274" s="51"/>
      <c r="AH1274" s="51"/>
    </row>
    <row r="1275" spans="1:34" s="69" customFormat="1">
      <c r="A1275" s="54"/>
      <c r="B1275" s="54"/>
      <c r="C1275" s="54"/>
      <c r="D1275" s="54"/>
      <c r="E1275" s="54"/>
      <c r="F1275" s="54"/>
      <c r="G1275" s="54"/>
      <c r="H1275" s="54"/>
      <c r="I1275" s="54"/>
      <c r="J1275" s="54"/>
      <c r="K1275" s="54"/>
      <c r="L1275" s="54"/>
      <c r="M1275" s="54"/>
      <c r="N1275" s="54"/>
      <c r="O1275" s="54"/>
      <c r="P1275" s="54"/>
      <c r="Q1275" s="54"/>
      <c r="R1275" s="54"/>
      <c r="S1275" s="54"/>
      <c r="T1275" s="54"/>
      <c r="U1275" s="54"/>
      <c r="V1275" s="54"/>
      <c r="W1275" s="54"/>
      <c r="AD1275" s="50" t="s">
        <v>57</v>
      </c>
      <c r="AE1275" s="50" t="s">
        <v>2878</v>
      </c>
      <c r="AF1275" s="50">
        <v>2108801</v>
      </c>
      <c r="AG1275" s="51"/>
      <c r="AH1275" s="51"/>
    </row>
    <row r="1276" spans="1:34" s="69" customFormat="1">
      <c r="A1276" s="54"/>
      <c r="B1276" s="54"/>
      <c r="C1276" s="54"/>
      <c r="D1276" s="54"/>
      <c r="E1276" s="54"/>
      <c r="F1276" s="54"/>
      <c r="G1276" s="54"/>
      <c r="H1276" s="54"/>
      <c r="I1276" s="54"/>
      <c r="J1276" s="54"/>
      <c r="K1276" s="54"/>
      <c r="L1276" s="54"/>
      <c r="M1276" s="54"/>
      <c r="N1276" s="54"/>
      <c r="O1276" s="54"/>
      <c r="P1276" s="54"/>
      <c r="Q1276" s="54"/>
      <c r="R1276" s="54"/>
      <c r="S1276" s="54"/>
      <c r="T1276" s="54"/>
      <c r="U1276" s="54"/>
      <c r="V1276" s="54"/>
      <c r="W1276" s="54"/>
      <c r="AD1276" s="50" t="s">
        <v>57</v>
      </c>
      <c r="AE1276" s="50" t="s">
        <v>2890</v>
      </c>
      <c r="AF1276" s="50">
        <v>2108900</v>
      </c>
      <c r="AG1276" s="51"/>
      <c r="AH1276" s="51"/>
    </row>
    <row r="1277" spans="1:34" s="69" customFormat="1">
      <c r="A1277" s="54"/>
      <c r="B1277" s="54"/>
      <c r="C1277" s="54"/>
      <c r="D1277" s="54"/>
      <c r="E1277" s="54"/>
      <c r="F1277" s="54"/>
      <c r="G1277" s="54"/>
      <c r="H1277" s="54"/>
      <c r="I1277" s="54"/>
      <c r="J1277" s="54"/>
      <c r="K1277" s="54"/>
      <c r="L1277" s="54"/>
      <c r="M1277" s="54"/>
      <c r="N1277" s="54"/>
      <c r="O1277" s="54"/>
      <c r="P1277" s="54"/>
      <c r="Q1277" s="54"/>
      <c r="R1277" s="54"/>
      <c r="S1277" s="54"/>
      <c r="T1277" s="54"/>
      <c r="U1277" s="54"/>
      <c r="V1277" s="54"/>
      <c r="W1277" s="54"/>
      <c r="AD1277" s="50" t="s">
        <v>57</v>
      </c>
      <c r="AE1277" s="50" t="s">
        <v>2903</v>
      </c>
      <c r="AF1277" s="50">
        <v>2109007</v>
      </c>
      <c r="AG1277" s="51"/>
      <c r="AH1277" s="51"/>
    </row>
    <row r="1278" spans="1:34" s="69" customFormat="1">
      <c r="A1278" s="54"/>
      <c r="B1278" s="54"/>
      <c r="C1278" s="54"/>
      <c r="D1278" s="54"/>
      <c r="E1278" s="54"/>
      <c r="F1278" s="54"/>
      <c r="G1278" s="54"/>
      <c r="H1278" s="54"/>
      <c r="I1278" s="54"/>
      <c r="J1278" s="54"/>
      <c r="K1278" s="54"/>
      <c r="L1278" s="54"/>
      <c r="M1278" s="54"/>
      <c r="N1278" s="54"/>
      <c r="O1278" s="54"/>
      <c r="P1278" s="54"/>
      <c r="Q1278" s="54"/>
      <c r="R1278" s="54"/>
      <c r="S1278" s="54"/>
      <c r="T1278" s="54"/>
      <c r="U1278" s="54"/>
      <c r="V1278" s="54"/>
      <c r="W1278" s="54"/>
      <c r="AD1278" s="50" t="s">
        <v>57</v>
      </c>
      <c r="AE1278" s="50" t="s">
        <v>2915</v>
      </c>
      <c r="AF1278" s="50">
        <v>2109056</v>
      </c>
      <c r="AG1278" s="51"/>
      <c r="AH1278" s="51"/>
    </row>
    <row r="1279" spans="1:34" s="69" customFormat="1">
      <c r="A1279" s="54"/>
      <c r="B1279" s="54"/>
      <c r="C1279" s="54"/>
      <c r="D1279" s="54"/>
      <c r="E1279" s="54"/>
      <c r="F1279" s="54"/>
      <c r="G1279" s="54"/>
      <c r="H1279" s="54"/>
      <c r="I1279" s="54"/>
      <c r="J1279" s="54"/>
      <c r="K1279" s="54"/>
      <c r="L1279" s="54"/>
      <c r="M1279" s="54"/>
      <c r="N1279" s="54"/>
      <c r="O1279" s="54"/>
      <c r="P1279" s="54"/>
      <c r="Q1279" s="54"/>
      <c r="R1279" s="54"/>
      <c r="S1279" s="54"/>
      <c r="T1279" s="54"/>
      <c r="U1279" s="54"/>
      <c r="V1279" s="54"/>
      <c r="W1279" s="54"/>
      <c r="AD1279" s="50" t="s">
        <v>57</v>
      </c>
      <c r="AE1279" s="50" t="s">
        <v>2927</v>
      </c>
      <c r="AF1279" s="50">
        <v>2109106</v>
      </c>
      <c r="AG1279" s="51"/>
      <c r="AH1279" s="51"/>
    </row>
    <row r="1280" spans="1:34" s="69" customFormat="1">
      <c r="A1280" s="54"/>
      <c r="B1280" s="54"/>
      <c r="C1280" s="54"/>
      <c r="D1280" s="54"/>
      <c r="E1280" s="54"/>
      <c r="F1280" s="54"/>
      <c r="G1280" s="54"/>
      <c r="H1280" s="54"/>
      <c r="I1280" s="54"/>
      <c r="J1280" s="54"/>
      <c r="K1280" s="54"/>
      <c r="L1280" s="54"/>
      <c r="M1280" s="54"/>
      <c r="N1280" s="54"/>
      <c r="O1280" s="54"/>
      <c r="P1280" s="54"/>
      <c r="Q1280" s="54"/>
      <c r="R1280" s="54"/>
      <c r="S1280" s="54"/>
      <c r="T1280" s="54"/>
      <c r="U1280" s="54"/>
      <c r="V1280" s="54"/>
      <c r="W1280" s="54"/>
      <c r="AD1280" s="50" t="s">
        <v>57</v>
      </c>
      <c r="AE1280" s="50" t="s">
        <v>2368</v>
      </c>
      <c r="AF1280" s="50">
        <v>2109205</v>
      </c>
      <c r="AG1280" s="51"/>
      <c r="AH1280" s="51"/>
    </row>
    <row r="1281" spans="1:34" s="69" customFormat="1">
      <c r="A1281" s="54"/>
      <c r="B1281" s="54"/>
      <c r="C1281" s="54"/>
      <c r="D1281" s="54"/>
      <c r="E1281" s="54"/>
      <c r="F1281" s="54"/>
      <c r="G1281" s="54"/>
      <c r="H1281" s="54"/>
      <c r="I1281" s="54"/>
      <c r="J1281" s="54"/>
      <c r="K1281" s="54"/>
      <c r="L1281" s="54"/>
      <c r="M1281" s="54"/>
      <c r="N1281" s="54"/>
      <c r="O1281" s="54"/>
      <c r="P1281" s="54"/>
      <c r="Q1281" s="54"/>
      <c r="R1281" s="54"/>
      <c r="S1281" s="54"/>
      <c r="T1281" s="54"/>
      <c r="U1281" s="54"/>
      <c r="V1281" s="54"/>
      <c r="W1281" s="54"/>
      <c r="AD1281" s="50" t="s">
        <v>57</v>
      </c>
      <c r="AE1281" s="50" t="s">
        <v>976</v>
      </c>
      <c r="AF1281" s="50">
        <v>2109239</v>
      </c>
      <c r="AG1281" s="51"/>
      <c r="AH1281" s="51"/>
    </row>
    <row r="1282" spans="1:34" s="69" customFormat="1">
      <c r="A1282" s="54"/>
      <c r="B1282" s="54"/>
      <c r="C1282" s="54"/>
      <c r="D1282" s="54"/>
      <c r="E1282" s="54"/>
      <c r="F1282" s="54"/>
      <c r="G1282" s="54"/>
      <c r="H1282" s="54"/>
      <c r="I1282" s="54"/>
      <c r="J1282" s="54"/>
      <c r="K1282" s="54"/>
      <c r="L1282" s="54"/>
      <c r="M1282" s="54"/>
      <c r="N1282" s="54"/>
      <c r="O1282" s="54"/>
      <c r="P1282" s="54"/>
      <c r="Q1282" s="54"/>
      <c r="R1282" s="54"/>
      <c r="S1282" s="54"/>
      <c r="T1282" s="54"/>
      <c r="U1282" s="54"/>
      <c r="V1282" s="54"/>
      <c r="W1282" s="54"/>
      <c r="AD1282" s="50" t="s">
        <v>57</v>
      </c>
      <c r="AE1282" s="50" t="s">
        <v>2962</v>
      </c>
      <c r="AF1282" s="50">
        <v>2109270</v>
      </c>
      <c r="AG1282" s="51"/>
      <c r="AH1282" s="51"/>
    </row>
    <row r="1283" spans="1:34" s="69" customFormat="1">
      <c r="A1283" s="54"/>
      <c r="B1283" s="54"/>
      <c r="C1283" s="54"/>
      <c r="D1283" s="54"/>
      <c r="E1283" s="54"/>
      <c r="F1283" s="54"/>
      <c r="G1283" s="54"/>
      <c r="H1283" s="54"/>
      <c r="I1283" s="54"/>
      <c r="J1283" s="54"/>
      <c r="K1283" s="54"/>
      <c r="L1283" s="54"/>
      <c r="M1283" s="54"/>
      <c r="N1283" s="54"/>
      <c r="O1283" s="54"/>
      <c r="P1283" s="54"/>
      <c r="Q1283" s="54"/>
      <c r="R1283" s="54"/>
      <c r="S1283" s="54"/>
      <c r="T1283" s="54"/>
      <c r="U1283" s="54"/>
      <c r="V1283" s="54"/>
      <c r="W1283" s="54"/>
      <c r="AD1283" s="50" t="s">
        <v>57</v>
      </c>
      <c r="AE1283" s="50" t="s">
        <v>2974</v>
      </c>
      <c r="AF1283" s="50">
        <v>2109304</v>
      </c>
      <c r="AG1283" s="51"/>
      <c r="AH1283" s="51"/>
    </row>
    <row r="1284" spans="1:34" s="69" customFormat="1">
      <c r="A1284" s="54"/>
      <c r="B1284" s="54"/>
      <c r="C1284" s="54"/>
      <c r="D1284" s="54"/>
      <c r="E1284" s="54"/>
      <c r="F1284" s="54"/>
      <c r="G1284" s="54"/>
      <c r="H1284" s="54"/>
      <c r="I1284" s="54"/>
      <c r="J1284" s="54"/>
      <c r="K1284" s="54"/>
      <c r="L1284" s="54"/>
      <c r="M1284" s="54"/>
      <c r="N1284" s="54"/>
      <c r="O1284" s="54"/>
      <c r="P1284" s="54"/>
      <c r="Q1284" s="54"/>
      <c r="R1284" s="54"/>
      <c r="S1284" s="54"/>
      <c r="T1284" s="54"/>
      <c r="U1284" s="54"/>
      <c r="V1284" s="54"/>
      <c r="W1284" s="54"/>
      <c r="AD1284" s="50" t="s">
        <v>57</v>
      </c>
      <c r="AE1284" s="50" t="s">
        <v>2987</v>
      </c>
      <c r="AF1284" s="50">
        <v>2109403</v>
      </c>
      <c r="AG1284" s="51"/>
      <c r="AH1284" s="51"/>
    </row>
    <row r="1285" spans="1:34" s="69" customFormat="1">
      <c r="A1285" s="54"/>
      <c r="B1285" s="54"/>
      <c r="C1285" s="54"/>
      <c r="D1285" s="54"/>
      <c r="E1285" s="54"/>
      <c r="F1285" s="54"/>
      <c r="G1285" s="54"/>
      <c r="H1285" s="54"/>
      <c r="I1285" s="54"/>
      <c r="J1285" s="54"/>
      <c r="K1285" s="54"/>
      <c r="L1285" s="54"/>
      <c r="M1285" s="54"/>
      <c r="N1285" s="54"/>
      <c r="O1285" s="54"/>
      <c r="P1285" s="54"/>
      <c r="Q1285" s="54"/>
      <c r="R1285" s="54"/>
      <c r="S1285" s="54"/>
      <c r="T1285" s="54"/>
      <c r="U1285" s="54"/>
      <c r="V1285" s="54"/>
      <c r="W1285" s="54"/>
      <c r="AD1285" s="50" t="s">
        <v>57</v>
      </c>
      <c r="AE1285" s="50" t="s">
        <v>2999</v>
      </c>
      <c r="AF1285" s="50">
        <v>2109452</v>
      </c>
      <c r="AG1285" s="51"/>
      <c r="AH1285" s="51"/>
    </row>
    <row r="1286" spans="1:34" s="69" customFormat="1">
      <c r="A1286" s="54"/>
      <c r="B1286" s="54"/>
      <c r="C1286" s="54"/>
      <c r="D1286" s="54"/>
      <c r="E1286" s="54"/>
      <c r="F1286" s="54"/>
      <c r="G1286" s="54"/>
      <c r="H1286" s="54"/>
      <c r="I1286" s="54"/>
      <c r="J1286" s="54"/>
      <c r="K1286" s="54"/>
      <c r="L1286" s="54"/>
      <c r="M1286" s="54"/>
      <c r="N1286" s="54"/>
      <c r="O1286" s="54"/>
      <c r="P1286" s="54"/>
      <c r="Q1286" s="54"/>
      <c r="R1286" s="54"/>
      <c r="S1286" s="54"/>
      <c r="T1286" s="54"/>
      <c r="U1286" s="54"/>
      <c r="V1286" s="54"/>
      <c r="W1286" s="54"/>
      <c r="AD1286" s="50" t="s">
        <v>57</v>
      </c>
      <c r="AE1286" s="50" t="s">
        <v>3012</v>
      </c>
      <c r="AF1286" s="50">
        <v>2109502</v>
      </c>
      <c r="AG1286" s="51"/>
      <c r="AH1286" s="51"/>
    </row>
    <row r="1287" spans="1:34" s="69" customFormat="1">
      <c r="A1287" s="54"/>
      <c r="B1287" s="54"/>
      <c r="C1287" s="54"/>
      <c r="D1287" s="54"/>
      <c r="E1287" s="54"/>
      <c r="F1287" s="54"/>
      <c r="G1287" s="54"/>
      <c r="H1287" s="54"/>
      <c r="I1287" s="54"/>
      <c r="J1287" s="54"/>
      <c r="K1287" s="54"/>
      <c r="L1287" s="54"/>
      <c r="M1287" s="54"/>
      <c r="N1287" s="54"/>
      <c r="O1287" s="54"/>
      <c r="P1287" s="54"/>
      <c r="Q1287" s="54"/>
      <c r="R1287" s="54"/>
      <c r="S1287" s="54"/>
      <c r="T1287" s="54"/>
      <c r="U1287" s="54"/>
      <c r="V1287" s="54"/>
      <c r="W1287" s="54"/>
      <c r="AD1287" s="50" t="s">
        <v>57</v>
      </c>
      <c r="AE1287" s="50" t="s">
        <v>3025</v>
      </c>
      <c r="AF1287" s="50">
        <v>2109551</v>
      </c>
      <c r="AG1287" s="51"/>
      <c r="AH1287" s="51"/>
    </row>
    <row r="1288" spans="1:34" s="69" customFormat="1">
      <c r="A1288" s="54"/>
      <c r="B1288" s="54"/>
      <c r="C1288" s="54"/>
      <c r="D1288" s="54"/>
      <c r="E1288" s="54"/>
      <c r="F1288" s="54"/>
      <c r="G1288" s="54"/>
      <c r="H1288" s="54"/>
      <c r="I1288" s="54"/>
      <c r="J1288" s="54"/>
      <c r="K1288" s="54"/>
      <c r="L1288" s="54"/>
      <c r="M1288" s="54"/>
      <c r="N1288" s="54"/>
      <c r="O1288" s="54"/>
      <c r="P1288" s="54"/>
      <c r="Q1288" s="54"/>
      <c r="R1288" s="54"/>
      <c r="S1288" s="54"/>
      <c r="T1288" s="54"/>
      <c r="U1288" s="54"/>
      <c r="V1288" s="54"/>
      <c r="W1288" s="54"/>
      <c r="AD1288" s="50" t="s">
        <v>57</v>
      </c>
      <c r="AE1288" s="50" t="s">
        <v>3037</v>
      </c>
      <c r="AF1288" s="50">
        <v>2109601</v>
      </c>
      <c r="AG1288" s="51"/>
      <c r="AH1288" s="51"/>
    </row>
    <row r="1289" spans="1:34" s="69" customFormat="1">
      <c r="A1289" s="54"/>
      <c r="B1289" s="54"/>
      <c r="C1289" s="54"/>
      <c r="D1289" s="54"/>
      <c r="E1289" s="54"/>
      <c r="F1289" s="54"/>
      <c r="G1289" s="54"/>
      <c r="H1289" s="54"/>
      <c r="I1289" s="54"/>
      <c r="J1289" s="54"/>
      <c r="K1289" s="54"/>
      <c r="L1289" s="54"/>
      <c r="M1289" s="54"/>
      <c r="N1289" s="54"/>
      <c r="O1289" s="54"/>
      <c r="P1289" s="54"/>
      <c r="Q1289" s="54"/>
      <c r="R1289" s="54"/>
      <c r="S1289" s="54"/>
      <c r="T1289" s="54"/>
      <c r="U1289" s="54"/>
      <c r="V1289" s="54"/>
      <c r="W1289" s="54"/>
      <c r="AD1289" s="50" t="s">
        <v>57</v>
      </c>
      <c r="AE1289" s="50" t="s">
        <v>3049</v>
      </c>
      <c r="AF1289" s="50">
        <v>2109700</v>
      </c>
      <c r="AG1289" s="51"/>
      <c r="AH1289" s="51"/>
    </row>
    <row r="1290" spans="1:34" s="69" customFormat="1">
      <c r="A1290" s="54"/>
      <c r="B1290" s="54"/>
      <c r="C1290" s="54"/>
      <c r="D1290" s="54"/>
      <c r="E1290" s="54"/>
      <c r="F1290" s="54"/>
      <c r="G1290" s="54"/>
      <c r="H1290" s="54"/>
      <c r="I1290" s="54"/>
      <c r="J1290" s="54"/>
      <c r="K1290" s="54"/>
      <c r="L1290" s="54"/>
      <c r="M1290" s="54"/>
      <c r="N1290" s="54"/>
      <c r="O1290" s="54"/>
      <c r="P1290" s="54"/>
      <c r="Q1290" s="54"/>
      <c r="R1290" s="54"/>
      <c r="S1290" s="54"/>
      <c r="T1290" s="54"/>
      <c r="U1290" s="54"/>
      <c r="V1290" s="54"/>
      <c r="W1290" s="54"/>
      <c r="AD1290" s="50" t="s">
        <v>57</v>
      </c>
      <c r="AE1290" s="50" t="s">
        <v>3061</v>
      </c>
      <c r="AF1290" s="50">
        <v>2109759</v>
      </c>
      <c r="AG1290" s="51"/>
      <c r="AH1290" s="51"/>
    </row>
    <row r="1291" spans="1:34" s="69" customFormat="1">
      <c r="A1291" s="54"/>
      <c r="B1291" s="54"/>
      <c r="C1291" s="54"/>
      <c r="D1291" s="54"/>
      <c r="E1291" s="54"/>
      <c r="F1291" s="54"/>
      <c r="G1291" s="54"/>
      <c r="H1291" s="54"/>
      <c r="I1291" s="54"/>
      <c r="J1291" s="54"/>
      <c r="K1291" s="54"/>
      <c r="L1291" s="54"/>
      <c r="M1291" s="54"/>
      <c r="N1291" s="54"/>
      <c r="O1291" s="54"/>
      <c r="P1291" s="54"/>
      <c r="Q1291" s="54"/>
      <c r="R1291" s="54"/>
      <c r="S1291" s="54"/>
      <c r="T1291" s="54"/>
      <c r="U1291" s="54"/>
      <c r="V1291" s="54"/>
      <c r="W1291" s="54"/>
      <c r="AD1291" s="50" t="s">
        <v>57</v>
      </c>
      <c r="AE1291" s="50" t="s">
        <v>3072</v>
      </c>
      <c r="AF1291" s="50">
        <v>2109809</v>
      </c>
      <c r="AG1291" s="51"/>
      <c r="AH1291" s="51"/>
    </row>
    <row r="1292" spans="1:34" s="69" customFormat="1">
      <c r="A1292" s="54"/>
      <c r="B1292" s="54"/>
      <c r="C1292" s="54"/>
      <c r="D1292" s="54"/>
      <c r="E1292" s="54"/>
      <c r="F1292" s="54"/>
      <c r="G1292" s="54"/>
      <c r="H1292" s="54"/>
      <c r="I1292" s="54"/>
      <c r="J1292" s="54"/>
      <c r="K1292" s="54"/>
      <c r="L1292" s="54"/>
      <c r="M1292" s="54"/>
      <c r="N1292" s="54"/>
      <c r="O1292" s="54"/>
      <c r="P1292" s="54"/>
      <c r="Q1292" s="54"/>
      <c r="R1292" s="54"/>
      <c r="S1292" s="54"/>
      <c r="T1292" s="54"/>
      <c r="U1292" s="54"/>
      <c r="V1292" s="54"/>
      <c r="W1292" s="54"/>
      <c r="AD1292" s="50" t="s">
        <v>57</v>
      </c>
      <c r="AE1292" s="50" t="s">
        <v>3085</v>
      </c>
      <c r="AF1292" s="50">
        <v>2109908</v>
      </c>
      <c r="AG1292" s="51"/>
      <c r="AH1292" s="51"/>
    </row>
    <row r="1293" spans="1:34" s="69" customFormat="1">
      <c r="A1293" s="54"/>
      <c r="B1293" s="54"/>
      <c r="C1293" s="54"/>
      <c r="D1293" s="54"/>
      <c r="E1293" s="54"/>
      <c r="F1293" s="54"/>
      <c r="G1293" s="54"/>
      <c r="H1293" s="54"/>
      <c r="I1293" s="54"/>
      <c r="J1293" s="54"/>
      <c r="K1293" s="54"/>
      <c r="L1293" s="54"/>
      <c r="M1293" s="54"/>
      <c r="N1293" s="54"/>
      <c r="O1293" s="54"/>
      <c r="P1293" s="54"/>
      <c r="Q1293" s="54"/>
      <c r="R1293" s="54"/>
      <c r="S1293" s="54"/>
      <c r="T1293" s="54"/>
      <c r="U1293" s="54"/>
      <c r="V1293" s="54"/>
      <c r="W1293" s="54"/>
      <c r="AD1293" s="50" t="s">
        <v>57</v>
      </c>
      <c r="AE1293" s="50" t="s">
        <v>3098</v>
      </c>
      <c r="AF1293" s="50">
        <v>2110005</v>
      </c>
      <c r="AG1293" s="51"/>
      <c r="AH1293" s="51"/>
    </row>
    <row r="1294" spans="1:34" s="69" customFormat="1">
      <c r="A1294" s="54"/>
      <c r="B1294" s="54"/>
      <c r="C1294" s="54"/>
      <c r="D1294" s="54"/>
      <c r="E1294" s="54"/>
      <c r="F1294" s="54"/>
      <c r="G1294" s="54"/>
      <c r="H1294" s="54"/>
      <c r="I1294" s="54"/>
      <c r="J1294" s="54"/>
      <c r="K1294" s="54"/>
      <c r="L1294" s="54"/>
      <c r="M1294" s="54"/>
      <c r="N1294" s="54"/>
      <c r="O1294" s="54"/>
      <c r="P1294" s="54"/>
      <c r="Q1294" s="54"/>
      <c r="R1294" s="54"/>
      <c r="S1294" s="54"/>
      <c r="T1294" s="54"/>
      <c r="U1294" s="54"/>
      <c r="V1294" s="54"/>
      <c r="W1294" s="54"/>
      <c r="AD1294" s="50" t="s">
        <v>57</v>
      </c>
      <c r="AE1294" s="50" t="s">
        <v>3110</v>
      </c>
      <c r="AF1294" s="50">
        <v>2110039</v>
      </c>
      <c r="AG1294" s="51"/>
      <c r="AH1294" s="51"/>
    </row>
    <row r="1295" spans="1:34" s="69" customFormat="1">
      <c r="A1295" s="54"/>
      <c r="B1295" s="54"/>
      <c r="C1295" s="54"/>
      <c r="D1295" s="54"/>
      <c r="E1295" s="54"/>
      <c r="F1295" s="54"/>
      <c r="G1295" s="54"/>
      <c r="H1295" s="54"/>
      <c r="I1295" s="54"/>
      <c r="J1295" s="54"/>
      <c r="K1295" s="54"/>
      <c r="L1295" s="54"/>
      <c r="M1295" s="54"/>
      <c r="N1295" s="54"/>
      <c r="O1295" s="54"/>
      <c r="P1295" s="54"/>
      <c r="Q1295" s="54"/>
      <c r="R1295" s="54"/>
      <c r="S1295" s="54"/>
      <c r="T1295" s="54"/>
      <c r="U1295" s="54"/>
      <c r="V1295" s="54"/>
      <c r="W1295" s="54"/>
      <c r="AD1295" s="50" t="s">
        <v>57</v>
      </c>
      <c r="AE1295" s="50" t="s">
        <v>3122</v>
      </c>
      <c r="AF1295" s="50">
        <v>2110104</v>
      </c>
      <c r="AG1295" s="51"/>
      <c r="AH1295" s="51"/>
    </row>
    <row r="1296" spans="1:34" s="69" customFormat="1">
      <c r="A1296" s="54"/>
      <c r="B1296" s="54"/>
      <c r="C1296" s="54"/>
      <c r="D1296" s="54"/>
      <c r="E1296" s="54"/>
      <c r="F1296" s="54"/>
      <c r="G1296" s="54"/>
      <c r="H1296" s="54"/>
      <c r="I1296" s="54"/>
      <c r="J1296" s="54"/>
      <c r="K1296" s="54"/>
      <c r="L1296" s="54"/>
      <c r="M1296" s="54"/>
      <c r="N1296" s="54"/>
      <c r="O1296" s="54"/>
      <c r="P1296" s="54"/>
      <c r="Q1296" s="54"/>
      <c r="R1296" s="54"/>
      <c r="S1296" s="54"/>
      <c r="T1296" s="54"/>
      <c r="U1296" s="54"/>
      <c r="V1296" s="54"/>
      <c r="W1296" s="54"/>
      <c r="AD1296" s="50" t="s">
        <v>57</v>
      </c>
      <c r="AE1296" s="50" t="s">
        <v>3134</v>
      </c>
      <c r="AF1296" s="50">
        <v>2110203</v>
      </c>
      <c r="AG1296" s="51"/>
      <c r="AH1296" s="51"/>
    </row>
    <row r="1297" spans="1:34" s="69" customFormat="1">
      <c r="A1297" s="54"/>
      <c r="B1297" s="54"/>
      <c r="C1297" s="54"/>
      <c r="D1297" s="54"/>
      <c r="E1297" s="54"/>
      <c r="F1297" s="54"/>
      <c r="G1297" s="54"/>
      <c r="H1297" s="54"/>
      <c r="I1297" s="54"/>
      <c r="J1297" s="54"/>
      <c r="K1297" s="54"/>
      <c r="L1297" s="54"/>
      <c r="M1297" s="54"/>
      <c r="N1297" s="54"/>
      <c r="O1297" s="54"/>
      <c r="P1297" s="54"/>
      <c r="Q1297" s="54"/>
      <c r="R1297" s="54"/>
      <c r="S1297" s="54"/>
      <c r="T1297" s="54"/>
      <c r="U1297" s="54"/>
      <c r="V1297" s="54"/>
      <c r="W1297" s="54"/>
      <c r="AD1297" s="50" t="s">
        <v>57</v>
      </c>
      <c r="AE1297" s="50" t="s">
        <v>3146</v>
      </c>
      <c r="AF1297" s="50">
        <v>2110237</v>
      </c>
      <c r="AG1297" s="51"/>
      <c r="AH1297" s="51"/>
    </row>
    <row r="1298" spans="1:34" s="69" customFormat="1">
      <c r="A1298" s="54"/>
      <c r="B1298" s="54"/>
      <c r="C1298" s="54"/>
      <c r="D1298" s="54"/>
      <c r="E1298" s="54"/>
      <c r="F1298" s="54"/>
      <c r="G1298" s="54"/>
      <c r="H1298" s="54"/>
      <c r="I1298" s="54"/>
      <c r="J1298" s="54"/>
      <c r="K1298" s="54"/>
      <c r="L1298" s="54"/>
      <c r="M1298" s="54"/>
      <c r="N1298" s="54"/>
      <c r="O1298" s="54"/>
      <c r="P1298" s="54"/>
      <c r="Q1298" s="54"/>
      <c r="R1298" s="54"/>
      <c r="S1298" s="54"/>
      <c r="T1298" s="54"/>
      <c r="U1298" s="54"/>
      <c r="V1298" s="54"/>
      <c r="W1298" s="54"/>
      <c r="AD1298" s="50" t="s">
        <v>57</v>
      </c>
      <c r="AE1298" s="50" t="s">
        <v>3157</v>
      </c>
      <c r="AF1298" s="50">
        <v>2110278</v>
      </c>
      <c r="AG1298" s="51"/>
      <c r="AH1298" s="51"/>
    </row>
    <row r="1299" spans="1:34" s="69" customFormat="1">
      <c r="A1299" s="54"/>
      <c r="B1299" s="54"/>
      <c r="C1299" s="54"/>
      <c r="D1299" s="54"/>
      <c r="E1299" s="54"/>
      <c r="F1299" s="54"/>
      <c r="G1299" s="54"/>
      <c r="H1299" s="54"/>
      <c r="I1299" s="54"/>
      <c r="J1299" s="54"/>
      <c r="K1299" s="54"/>
      <c r="L1299" s="54"/>
      <c r="M1299" s="54"/>
      <c r="N1299" s="54"/>
      <c r="O1299" s="54"/>
      <c r="P1299" s="54"/>
      <c r="Q1299" s="54"/>
      <c r="R1299" s="54"/>
      <c r="S1299" s="54"/>
      <c r="T1299" s="54"/>
      <c r="U1299" s="54"/>
      <c r="V1299" s="54"/>
      <c r="W1299" s="54"/>
      <c r="AD1299" s="50" t="s">
        <v>57</v>
      </c>
      <c r="AE1299" s="50" t="s">
        <v>3168</v>
      </c>
      <c r="AF1299" s="50">
        <v>2110302</v>
      </c>
      <c r="AG1299" s="51"/>
      <c r="AH1299" s="51"/>
    </row>
    <row r="1300" spans="1:34" s="69" customFormat="1">
      <c r="A1300" s="54"/>
      <c r="B1300" s="54"/>
      <c r="C1300" s="54"/>
      <c r="D1300" s="54"/>
      <c r="E1300" s="54"/>
      <c r="F1300" s="54"/>
      <c r="G1300" s="54"/>
      <c r="H1300" s="54"/>
      <c r="I1300" s="54"/>
      <c r="J1300" s="54"/>
      <c r="K1300" s="54"/>
      <c r="L1300" s="54"/>
      <c r="M1300" s="54"/>
      <c r="N1300" s="54"/>
      <c r="O1300" s="54"/>
      <c r="P1300" s="54"/>
      <c r="Q1300" s="54"/>
      <c r="R1300" s="54"/>
      <c r="S1300" s="54"/>
      <c r="T1300" s="54"/>
      <c r="U1300" s="54"/>
      <c r="V1300" s="54"/>
      <c r="W1300" s="54"/>
      <c r="AD1300" s="50" t="s">
        <v>57</v>
      </c>
      <c r="AE1300" s="50" t="s">
        <v>3179</v>
      </c>
      <c r="AF1300" s="50">
        <v>2110401</v>
      </c>
      <c r="AG1300" s="51"/>
      <c r="AH1300" s="51"/>
    </row>
    <row r="1301" spans="1:34" s="69" customFormat="1">
      <c r="A1301" s="54"/>
      <c r="B1301" s="54"/>
      <c r="C1301" s="54"/>
      <c r="D1301" s="54"/>
      <c r="E1301" s="54"/>
      <c r="F1301" s="54"/>
      <c r="G1301" s="54"/>
      <c r="H1301" s="54"/>
      <c r="I1301" s="54"/>
      <c r="J1301" s="54"/>
      <c r="K1301" s="54"/>
      <c r="L1301" s="54"/>
      <c r="M1301" s="54"/>
      <c r="N1301" s="54"/>
      <c r="O1301" s="54"/>
      <c r="P1301" s="54"/>
      <c r="Q1301" s="54"/>
      <c r="R1301" s="54"/>
      <c r="S1301" s="54"/>
      <c r="T1301" s="54"/>
      <c r="U1301" s="54"/>
      <c r="V1301" s="54"/>
      <c r="W1301" s="54"/>
      <c r="AD1301" s="50" t="s">
        <v>57</v>
      </c>
      <c r="AE1301" s="50" t="s">
        <v>3190</v>
      </c>
      <c r="AF1301" s="50">
        <v>2110500</v>
      </c>
      <c r="AG1301" s="51"/>
      <c r="AH1301" s="51"/>
    </row>
    <row r="1302" spans="1:34" s="69" customFormat="1">
      <c r="A1302" s="54"/>
      <c r="B1302" s="54"/>
      <c r="C1302" s="54"/>
      <c r="D1302" s="54"/>
      <c r="E1302" s="54"/>
      <c r="F1302" s="54"/>
      <c r="G1302" s="54"/>
      <c r="H1302" s="54"/>
      <c r="I1302" s="54"/>
      <c r="J1302" s="54"/>
      <c r="K1302" s="54"/>
      <c r="L1302" s="54"/>
      <c r="M1302" s="54"/>
      <c r="N1302" s="54"/>
      <c r="O1302" s="54"/>
      <c r="P1302" s="54"/>
      <c r="Q1302" s="54"/>
      <c r="R1302" s="54"/>
      <c r="S1302" s="54"/>
      <c r="T1302" s="54"/>
      <c r="U1302" s="54"/>
      <c r="V1302" s="54"/>
      <c r="W1302" s="54"/>
      <c r="AD1302" s="50" t="s">
        <v>57</v>
      </c>
      <c r="AE1302" s="50" t="s">
        <v>3202</v>
      </c>
      <c r="AF1302" s="50">
        <v>2110609</v>
      </c>
      <c r="AG1302" s="51"/>
      <c r="AH1302" s="51"/>
    </row>
    <row r="1303" spans="1:34" s="69" customFormat="1">
      <c r="A1303" s="54"/>
      <c r="B1303" s="54"/>
      <c r="C1303" s="54"/>
      <c r="D1303" s="54"/>
      <c r="E1303" s="54"/>
      <c r="F1303" s="54"/>
      <c r="G1303" s="54"/>
      <c r="H1303" s="54"/>
      <c r="I1303" s="54"/>
      <c r="J1303" s="54"/>
      <c r="K1303" s="54"/>
      <c r="L1303" s="54"/>
      <c r="M1303" s="54"/>
      <c r="N1303" s="54"/>
      <c r="O1303" s="54"/>
      <c r="P1303" s="54"/>
      <c r="Q1303" s="54"/>
      <c r="R1303" s="54"/>
      <c r="S1303" s="54"/>
      <c r="T1303" s="54"/>
      <c r="U1303" s="54"/>
      <c r="V1303" s="54"/>
      <c r="W1303" s="54"/>
      <c r="AD1303" s="50" t="s">
        <v>57</v>
      </c>
      <c r="AE1303" s="50" t="s">
        <v>3214</v>
      </c>
      <c r="AF1303" s="50">
        <v>2110658</v>
      </c>
      <c r="AG1303" s="51"/>
      <c r="AH1303" s="51"/>
    </row>
    <row r="1304" spans="1:34" s="69" customFormat="1">
      <c r="A1304" s="54"/>
      <c r="B1304" s="54"/>
      <c r="C1304" s="54"/>
      <c r="D1304" s="54"/>
      <c r="E1304" s="54"/>
      <c r="F1304" s="54"/>
      <c r="G1304" s="54"/>
      <c r="H1304" s="54"/>
      <c r="I1304" s="54"/>
      <c r="J1304" s="54"/>
      <c r="K1304" s="54"/>
      <c r="L1304" s="54"/>
      <c r="M1304" s="54"/>
      <c r="N1304" s="54"/>
      <c r="O1304" s="54"/>
      <c r="P1304" s="54"/>
      <c r="Q1304" s="54"/>
      <c r="R1304" s="54"/>
      <c r="S1304" s="54"/>
      <c r="T1304" s="54"/>
      <c r="U1304" s="54"/>
      <c r="V1304" s="54"/>
      <c r="W1304" s="54"/>
      <c r="AD1304" s="50" t="s">
        <v>57</v>
      </c>
      <c r="AE1304" s="50" t="s">
        <v>3226</v>
      </c>
      <c r="AF1304" s="50">
        <v>2110708</v>
      </c>
      <c r="AG1304" s="51"/>
      <c r="AH1304" s="51"/>
    </row>
    <row r="1305" spans="1:34" s="69" customFormat="1">
      <c r="A1305" s="54"/>
      <c r="B1305" s="54"/>
      <c r="C1305" s="54"/>
      <c r="D1305" s="54"/>
      <c r="E1305" s="54"/>
      <c r="F1305" s="54"/>
      <c r="G1305" s="54"/>
      <c r="H1305" s="54"/>
      <c r="I1305" s="54"/>
      <c r="J1305" s="54"/>
      <c r="K1305" s="54"/>
      <c r="L1305" s="54"/>
      <c r="M1305" s="54"/>
      <c r="N1305" s="54"/>
      <c r="O1305" s="54"/>
      <c r="P1305" s="54"/>
      <c r="Q1305" s="54"/>
      <c r="R1305" s="54"/>
      <c r="S1305" s="54"/>
      <c r="T1305" s="54"/>
      <c r="U1305" s="54"/>
      <c r="V1305" s="54"/>
      <c r="W1305" s="54"/>
      <c r="AD1305" s="50" t="s">
        <v>57</v>
      </c>
      <c r="AE1305" s="50" t="s">
        <v>3236</v>
      </c>
      <c r="AF1305" s="50">
        <v>2110807</v>
      </c>
      <c r="AG1305" s="51"/>
      <c r="AH1305" s="51"/>
    </row>
    <row r="1306" spans="1:34" s="69" customFormat="1">
      <c r="A1306" s="54"/>
      <c r="B1306" s="54"/>
      <c r="C1306" s="54"/>
      <c r="D1306" s="54"/>
      <c r="E1306" s="54"/>
      <c r="F1306" s="54"/>
      <c r="G1306" s="54"/>
      <c r="H1306" s="54"/>
      <c r="I1306" s="54"/>
      <c r="J1306" s="54"/>
      <c r="K1306" s="54"/>
      <c r="L1306" s="54"/>
      <c r="M1306" s="54"/>
      <c r="N1306" s="54"/>
      <c r="O1306" s="54"/>
      <c r="P1306" s="54"/>
      <c r="Q1306" s="54"/>
      <c r="R1306" s="54"/>
      <c r="S1306" s="54"/>
      <c r="T1306" s="54"/>
      <c r="U1306" s="54"/>
      <c r="V1306" s="54"/>
      <c r="W1306" s="54"/>
      <c r="AD1306" s="50" t="s">
        <v>57</v>
      </c>
      <c r="AE1306" s="50" t="s">
        <v>3247</v>
      </c>
      <c r="AF1306" s="50">
        <v>2110856</v>
      </c>
      <c r="AG1306" s="51"/>
      <c r="AH1306" s="51"/>
    </row>
    <row r="1307" spans="1:34" s="69" customFormat="1">
      <c r="A1307" s="54"/>
      <c r="B1307" s="54"/>
      <c r="C1307" s="54"/>
      <c r="D1307" s="54"/>
      <c r="E1307" s="54"/>
      <c r="F1307" s="54"/>
      <c r="G1307" s="54"/>
      <c r="H1307" s="54"/>
      <c r="I1307" s="54"/>
      <c r="J1307" s="54"/>
      <c r="K1307" s="54"/>
      <c r="L1307" s="54"/>
      <c r="M1307" s="54"/>
      <c r="N1307" s="54"/>
      <c r="O1307" s="54"/>
      <c r="P1307" s="54"/>
      <c r="Q1307" s="54"/>
      <c r="R1307" s="54"/>
      <c r="S1307" s="54"/>
      <c r="T1307" s="54"/>
      <c r="U1307" s="54"/>
      <c r="V1307" s="54"/>
      <c r="W1307" s="54"/>
      <c r="AD1307" s="50" t="s">
        <v>57</v>
      </c>
      <c r="AE1307" s="50" t="s">
        <v>3257</v>
      </c>
      <c r="AF1307" s="50">
        <v>2110906</v>
      </c>
      <c r="AG1307" s="51"/>
      <c r="AH1307" s="51"/>
    </row>
    <row r="1308" spans="1:34" s="69" customFormat="1">
      <c r="A1308" s="54"/>
      <c r="B1308" s="54"/>
      <c r="C1308" s="54"/>
      <c r="D1308" s="54"/>
      <c r="E1308" s="54"/>
      <c r="F1308" s="54"/>
      <c r="G1308" s="54"/>
      <c r="H1308" s="54"/>
      <c r="I1308" s="54"/>
      <c r="J1308" s="54"/>
      <c r="K1308" s="54"/>
      <c r="L1308" s="54"/>
      <c r="M1308" s="54"/>
      <c r="N1308" s="54"/>
      <c r="O1308" s="54"/>
      <c r="P1308" s="54"/>
      <c r="Q1308" s="54"/>
      <c r="R1308" s="54"/>
      <c r="S1308" s="54"/>
      <c r="T1308" s="54"/>
      <c r="U1308" s="54"/>
      <c r="V1308" s="54"/>
      <c r="W1308" s="54"/>
      <c r="AD1308" s="50" t="s">
        <v>57</v>
      </c>
      <c r="AE1308" s="50" t="s">
        <v>3268</v>
      </c>
      <c r="AF1308" s="50">
        <v>2111003</v>
      </c>
      <c r="AG1308" s="51"/>
      <c r="AH1308" s="51"/>
    </row>
    <row r="1309" spans="1:34" s="69" customFormat="1">
      <c r="A1309" s="54"/>
      <c r="B1309" s="54"/>
      <c r="C1309" s="54"/>
      <c r="D1309" s="54"/>
      <c r="E1309" s="54"/>
      <c r="F1309" s="54"/>
      <c r="G1309" s="54"/>
      <c r="H1309" s="54"/>
      <c r="I1309" s="54"/>
      <c r="J1309" s="54"/>
      <c r="K1309" s="54"/>
      <c r="L1309" s="54"/>
      <c r="M1309" s="54"/>
      <c r="N1309" s="54"/>
      <c r="O1309" s="54"/>
      <c r="P1309" s="54"/>
      <c r="Q1309" s="54"/>
      <c r="R1309" s="54"/>
      <c r="S1309" s="54"/>
      <c r="T1309" s="54"/>
      <c r="U1309" s="54"/>
      <c r="V1309" s="54"/>
      <c r="W1309" s="54"/>
      <c r="AD1309" s="50" t="s">
        <v>57</v>
      </c>
      <c r="AE1309" s="50" t="s">
        <v>3280</v>
      </c>
      <c r="AF1309" s="50">
        <v>2111029</v>
      </c>
      <c r="AG1309" s="51"/>
      <c r="AH1309" s="51"/>
    </row>
    <row r="1310" spans="1:34" s="69" customFormat="1">
      <c r="A1310" s="54"/>
      <c r="B1310" s="54"/>
      <c r="C1310" s="54"/>
      <c r="D1310" s="54"/>
      <c r="E1310" s="54"/>
      <c r="F1310" s="54"/>
      <c r="G1310" s="54"/>
      <c r="H1310" s="54"/>
      <c r="I1310" s="54"/>
      <c r="J1310" s="54"/>
      <c r="K1310" s="54"/>
      <c r="L1310" s="54"/>
      <c r="M1310" s="54"/>
      <c r="N1310" s="54"/>
      <c r="O1310" s="54"/>
      <c r="P1310" s="54"/>
      <c r="Q1310" s="54"/>
      <c r="R1310" s="54"/>
      <c r="S1310" s="54"/>
      <c r="T1310" s="54"/>
      <c r="U1310" s="54"/>
      <c r="V1310" s="54"/>
      <c r="W1310" s="54"/>
      <c r="AD1310" s="50" t="s">
        <v>57</v>
      </c>
      <c r="AE1310" s="50" t="s">
        <v>3291</v>
      </c>
      <c r="AF1310" s="50">
        <v>2111052</v>
      </c>
      <c r="AG1310" s="51"/>
      <c r="AH1310" s="51"/>
    </row>
    <row r="1311" spans="1:34" s="69" customFormat="1">
      <c r="A1311" s="54"/>
      <c r="B1311" s="54"/>
      <c r="C1311" s="54"/>
      <c r="D1311" s="54"/>
      <c r="E1311" s="54"/>
      <c r="F1311" s="54"/>
      <c r="G1311" s="54"/>
      <c r="H1311" s="54"/>
      <c r="I1311" s="54"/>
      <c r="J1311" s="54"/>
      <c r="K1311" s="54"/>
      <c r="L1311" s="54"/>
      <c r="M1311" s="54"/>
      <c r="N1311" s="54"/>
      <c r="O1311" s="54"/>
      <c r="P1311" s="54"/>
      <c r="Q1311" s="54"/>
      <c r="R1311" s="54"/>
      <c r="S1311" s="54"/>
      <c r="T1311" s="54"/>
      <c r="U1311" s="54"/>
      <c r="V1311" s="54"/>
      <c r="W1311" s="54"/>
      <c r="AD1311" s="50" t="s">
        <v>57</v>
      </c>
      <c r="AE1311" s="50" t="s">
        <v>3303</v>
      </c>
      <c r="AF1311" s="50">
        <v>2111078</v>
      </c>
      <c r="AG1311" s="51"/>
      <c r="AH1311" s="51"/>
    </row>
    <row r="1312" spans="1:34" s="69" customFormat="1">
      <c r="A1312" s="54"/>
      <c r="B1312" s="54"/>
      <c r="C1312" s="54"/>
      <c r="D1312" s="54"/>
      <c r="E1312" s="54"/>
      <c r="F1312" s="54"/>
      <c r="G1312" s="54"/>
      <c r="H1312" s="54"/>
      <c r="I1312" s="54"/>
      <c r="J1312" s="54"/>
      <c r="K1312" s="54"/>
      <c r="L1312" s="54"/>
      <c r="M1312" s="54"/>
      <c r="N1312" s="54"/>
      <c r="O1312" s="54"/>
      <c r="P1312" s="54"/>
      <c r="Q1312" s="54"/>
      <c r="R1312" s="54"/>
      <c r="S1312" s="54"/>
      <c r="T1312" s="54"/>
      <c r="U1312" s="54"/>
      <c r="V1312" s="54"/>
      <c r="W1312" s="54"/>
      <c r="AD1312" s="50" t="s">
        <v>57</v>
      </c>
      <c r="AE1312" s="50" t="s">
        <v>3315</v>
      </c>
      <c r="AF1312" s="50">
        <v>2111102</v>
      </c>
      <c r="AG1312" s="51"/>
      <c r="AH1312" s="51"/>
    </row>
    <row r="1313" spans="1:34" s="69" customFormat="1">
      <c r="A1313" s="54"/>
      <c r="B1313" s="54"/>
      <c r="C1313" s="54"/>
      <c r="D1313" s="54"/>
      <c r="E1313" s="54"/>
      <c r="F1313" s="54"/>
      <c r="G1313" s="54"/>
      <c r="H1313" s="54"/>
      <c r="I1313" s="54"/>
      <c r="J1313" s="54"/>
      <c r="K1313" s="54"/>
      <c r="L1313" s="54"/>
      <c r="M1313" s="54"/>
      <c r="N1313" s="54"/>
      <c r="O1313" s="54"/>
      <c r="P1313" s="54"/>
      <c r="Q1313" s="54"/>
      <c r="R1313" s="54"/>
      <c r="S1313" s="54"/>
      <c r="T1313" s="54"/>
      <c r="U1313" s="54"/>
      <c r="V1313" s="54"/>
      <c r="W1313" s="54"/>
      <c r="AD1313" s="50" t="s">
        <v>57</v>
      </c>
      <c r="AE1313" s="50" t="s">
        <v>3325</v>
      </c>
      <c r="AF1313" s="50">
        <v>2111201</v>
      </c>
      <c r="AG1313" s="51"/>
      <c r="AH1313" s="51"/>
    </row>
    <row r="1314" spans="1:34" s="69" customFormat="1">
      <c r="A1314" s="54"/>
      <c r="B1314" s="54"/>
      <c r="C1314" s="54"/>
      <c r="D1314" s="54"/>
      <c r="E1314" s="54"/>
      <c r="F1314" s="54"/>
      <c r="G1314" s="54"/>
      <c r="H1314" s="54"/>
      <c r="I1314" s="54"/>
      <c r="J1314" s="54"/>
      <c r="K1314" s="54"/>
      <c r="L1314" s="54"/>
      <c r="M1314" s="54"/>
      <c r="N1314" s="54"/>
      <c r="O1314" s="54"/>
      <c r="P1314" s="54"/>
      <c r="Q1314" s="54"/>
      <c r="R1314" s="54"/>
      <c r="S1314" s="54"/>
      <c r="T1314" s="54"/>
      <c r="U1314" s="54"/>
      <c r="V1314" s="54"/>
      <c r="W1314" s="54"/>
      <c r="AD1314" s="50" t="s">
        <v>57</v>
      </c>
      <c r="AE1314" s="50" t="s">
        <v>3336</v>
      </c>
      <c r="AF1314" s="50">
        <v>2111250</v>
      </c>
      <c r="AG1314" s="51"/>
      <c r="AH1314" s="51"/>
    </row>
    <row r="1315" spans="1:34" s="69" customFormat="1">
      <c r="A1315" s="54"/>
      <c r="B1315" s="54"/>
      <c r="C1315" s="54"/>
      <c r="D1315" s="54"/>
      <c r="E1315" s="54"/>
      <c r="F1315" s="54"/>
      <c r="G1315" s="54"/>
      <c r="H1315" s="54"/>
      <c r="I1315" s="54"/>
      <c r="J1315" s="54"/>
      <c r="K1315" s="54"/>
      <c r="L1315" s="54"/>
      <c r="M1315" s="54"/>
      <c r="N1315" s="54"/>
      <c r="O1315" s="54"/>
      <c r="P1315" s="54"/>
      <c r="Q1315" s="54"/>
      <c r="R1315" s="54"/>
      <c r="S1315" s="54"/>
      <c r="T1315" s="54"/>
      <c r="U1315" s="54"/>
      <c r="V1315" s="54"/>
      <c r="W1315" s="54"/>
      <c r="AD1315" s="50" t="s">
        <v>57</v>
      </c>
      <c r="AE1315" s="50" t="s">
        <v>3347</v>
      </c>
      <c r="AF1315" s="50">
        <v>2111300</v>
      </c>
      <c r="AG1315" s="51"/>
      <c r="AH1315" s="51"/>
    </row>
    <row r="1316" spans="1:34" s="69" customFormat="1">
      <c r="A1316" s="54"/>
      <c r="B1316" s="54"/>
      <c r="C1316" s="54"/>
      <c r="D1316" s="54"/>
      <c r="E1316" s="54"/>
      <c r="F1316" s="54"/>
      <c r="G1316" s="54"/>
      <c r="H1316" s="54"/>
      <c r="I1316" s="54"/>
      <c r="J1316" s="54"/>
      <c r="K1316" s="54"/>
      <c r="L1316" s="54"/>
      <c r="M1316" s="54"/>
      <c r="N1316" s="54"/>
      <c r="O1316" s="54"/>
      <c r="P1316" s="54"/>
      <c r="Q1316" s="54"/>
      <c r="R1316" s="54"/>
      <c r="S1316" s="54"/>
      <c r="T1316" s="54"/>
      <c r="U1316" s="54"/>
      <c r="V1316" s="54"/>
      <c r="W1316" s="54"/>
      <c r="AD1316" s="50" t="s">
        <v>57</v>
      </c>
      <c r="AE1316" s="50" t="s">
        <v>3357</v>
      </c>
      <c r="AF1316" s="50">
        <v>2111409</v>
      </c>
      <c r="AG1316" s="51"/>
      <c r="AH1316" s="51"/>
    </row>
    <row r="1317" spans="1:34" s="69" customFormat="1">
      <c r="A1317" s="54"/>
      <c r="B1317" s="54"/>
      <c r="C1317" s="54"/>
      <c r="D1317" s="54"/>
      <c r="E1317" s="54"/>
      <c r="F1317" s="54"/>
      <c r="G1317" s="54"/>
      <c r="H1317" s="54"/>
      <c r="I1317" s="54"/>
      <c r="J1317" s="54"/>
      <c r="K1317" s="54"/>
      <c r="L1317" s="54"/>
      <c r="M1317" s="54"/>
      <c r="N1317" s="54"/>
      <c r="O1317" s="54"/>
      <c r="P1317" s="54"/>
      <c r="Q1317" s="54"/>
      <c r="R1317" s="54"/>
      <c r="S1317" s="54"/>
      <c r="T1317" s="54"/>
      <c r="U1317" s="54"/>
      <c r="V1317" s="54"/>
      <c r="W1317" s="54"/>
      <c r="AD1317" s="50" t="s">
        <v>57</v>
      </c>
      <c r="AE1317" s="50" t="s">
        <v>3366</v>
      </c>
      <c r="AF1317" s="50">
        <v>2111508</v>
      </c>
      <c r="AG1317" s="51"/>
      <c r="AH1317" s="51"/>
    </row>
    <row r="1318" spans="1:34" s="69" customFormat="1">
      <c r="A1318" s="54"/>
      <c r="B1318" s="54"/>
      <c r="C1318" s="54"/>
      <c r="D1318" s="54"/>
      <c r="E1318" s="54"/>
      <c r="F1318" s="54"/>
      <c r="G1318" s="54"/>
      <c r="H1318" s="54"/>
      <c r="I1318" s="54"/>
      <c r="J1318" s="54"/>
      <c r="K1318" s="54"/>
      <c r="L1318" s="54"/>
      <c r="M1318" s="54"/>
      <c r="N1318" s="54"/>
      <c r="O1318" s="54"/>
      <c r="P1318" s="54"/>
      <c r="Q1318" s="54"/>
      <c r="R1318" s="54"/>
      <c r="S1318" s="54"/>
      <c r="T1318" s="54"/>
      <c r="U1318" s="54"/>
      <c r="V1318" s="54"/>
      <c r="W1318" s="54"/>
      <c r="AD1318" s="50" t="s">
        <v>57</v>
      </c>
      <c r="AE1318" s="50" t="s">
        <v>3376</v>
      </c>
      <c r="AF1318" s="50">
        <v>2111532</v>
      </c>
      <c r="AG1318" s="51"/>
      <c r="AH1318" s="51"/>
    </row>
    <row r="1319" spans="1:34" s="69" customFormat="1">
      <c r="A1319" s="54"/>
      <c r="B1319" s="54"/>
      <c r="C1319" s="54"/>
      <c r="D1319" s="54"/>
      <c r="E1319" s="54"/>
      <c r="F1319" s="54"/>
      <c r="G1319" s="54"/>
      <c r="H1319" s="54"/>
      <c r="I1319" s="54"/>
      <c r="J1319" s="54"/>
      <c r="K1319" s="54"/>
      <c r="L1319" s="54"/>
      <c r="M1319" s="54"/>
      <c r="N1319" s="54"/>
      <c r="O1319" s="54"/>
      <c r="P1319" s="54"/>
      <c r="Q1319" s="54"/>
      <c r="R1319" s="54"/>
      <c r="S1319" s="54"/>
      <c r="T1319" s="54"/>
      <c r="U1319" s="54"/>
      <c r="V1319" s="54"/>
      <c r="W1319" s="54"/>
      <c r="AD1319" s="50" t="s">
        <v>57</v>
      </c>
      <c r="AE1319" s="50" t="s">
        <v>3386</v>
      </c>
      <c r="AF1319" s="50">
        <v>2111573</v>
      </c>
      <c r="AG1319" s="51"/>
      <c r="AH1319" s="51"/>
    </row>
    <row r="1320" spans="1:34" s="69" customFormat="1">
      <c r="A1320" s="54"/>
      <c r="B1320" s="54"/>
      <c r="C1320" s="54"/>
      <c r="D1320" s="54"/>
      <c r="E1320" s="54"/>
      <c r="F1320" s="54"/>
      <c r="G1320" s="54"/>
      <c r="H1320" s="54"/>
      <c r="I1320" s="54"/>
      <c r="J1320" s="54"/>
      <c r="K1320" s="54"/>
      <c r="L1320" s="54"/>
      <c r="M1320" s="54"/>
      <c r="N1320" s="54"/>
      <c r="O1320" s="54"/>
      <c r="P1320" s="54"/>
      <c r="Q1320" s="54"/>
      <c r="R1320" s="54"/>
      <c r="S1320" s="54"/>
      <c r="T1320" s="54"/>
      <c r="U1320" s="54"/>
      <c r="V1320" s="54"/>
      <c r="W1320" s="54"/>
      <c r="AD1320" s="50" t="s">
        <v>57</v>
      </c>
      <c r="AE1320" s="50" t="s">
        <v>3396</v>
      </c>
      <c r="AF1320" s="50">
        <v>2111607</v>
      </c>
      <c r="AG1320" s="51"/>
      <c r="AH1320" s="51"/>
    </row>
    <row r="1321" spans="1:34" s="69" customFormat="1">
      <c r="A1321" s="54"/>
      <c r="B1321" s="54"/>
      <c r="C1321" s="54"/>
      <c r="D1321" s="54"/>
      <c r="E1321" s="54"/>
      <c r="F1321" s="54"/>
      <c r="G1321" s="54"/>
      <c r="H1321" s="54"/>
      <c r="I1321" s="54"/>
      <c r="J1321" s="54"/>
      <c r="K1321" s="54"/>
      <c r="L1321" s="54"/>
      <c r="M1321" s="54"/>
      <c r="N1321" s="54"/>
      <c r="O1321" s="54"/>
      <c r="P1321" s="54"/>
      <c r="Q1321" s="54"/>
      <c r="R1321" s="54"/>
      <c r="S1321" s="54"/>
      <c r="T1321" s="54"/>
      <c r="U1321" s="54"/>
      <c r="V1321" s="54"/>
      <c r="W1321" s="54"/>
      <c r="AD1321" s="50" t="s">
        <v>57</v>
      </c>
      <c r="AE1321" s="50" t="s">
        <v>3406</v>
      </c>
      <c r="AF1321" s="50">
        <v>2111631</v>
      </c>
      <c r="AG1321" s="51"/>
      <c r="AH1321" s="51"/>
    </row>
    <row r="1322" spans="1:34" s="69" customFormat="1">
      <c r="A1322" s="54"/>
      <c r="B1322" s="54"/>
      <c r="C1322" s="54"/>
      <c r="D1322" s="54"/>
      <c r="E1322" s="54"/>
      <c r="F1322" s="54"/>
      <c r="G1322" s="54"/>
      <c r="H1322" s="54"/>
      <c r="I1322" s="54"/>
      <c r="J1322" s="54"/>
      <c r="K1322" s="54"/>
      <c r="L1322" s="54"/>
      <c r="M1322" s="54"/>
      <c r="N1322" s="54"/>
      <c r="O1322" s="54"/>
      <c r="P1322" s="54"/>
      <c r="Q1322" s="54"/>
      <c r="R1322" s="54"/>
      <c r="S1322" s="54"/>
      <c r="T1322" s="54"/>
      <c r="U1322" s="54"/>
      <c r="V1322" s="54"/>
      <c r="W1322" s="54"/>
      <c r="AD1322" s="50" t="s">
        <v>57</v>
      </c>
      <c r="AE1322" s="50" t="s">
        <v>3416</v>
      </c>
      <c r="AF1322" s="50">
        <v>2111672</v>
      </c>
      <c r="AG1322" s="51"/>
      <c r="AH1322" s="51"/>
    </row>
    <row r="1323" spans="1:34" s="69" customFormat="1">
      <c r="A1323" s="54"/>
      <c r="B1323" s="54"/>
      <c r="C1323" s="54"/>
      <c r="D1323" s="54"/>
      <c r="E1323" s="54"/>
      <c r="F1323" s="54"/>
      <c r="G1323" s="54"/>
      <c r="H1323" s="54"/>
      <c r="I1323" s="54"/>
      <c r="J1323" s="54"/>
      <c r="K1323" s="54"/>
      <c r="L1323" s="54"/>
      <c r="M1323" s="54"/>
      <c r="N1323" s="54"/>
      <c r="O1323" s="54"/>
      <c r="P1323" s="54"/>
      <c r="Q1323" s="54"/>
      <c r="R1323" s="54"/>
      <c r="S1323" s="54"/>
      <c r="T1323" s="54"/>
      <c r="U1323" s="54"/>
      <c r="V1323" s="54"/>
      <c r="W1323" s="54"/>
      <c r="AD1323" s="50" t="s">
        <v>57</v>
      </c>
      <c r="AE1323" s="50" t="s">
        <v>3028</v>
      </c>
      <c r="AF1323" s="50">
        <v>2111706</v>
      </c>
      <c r="AG1323" s="51"/>
      <c r="AH1323" s="51"/>
    </row>
    <row r="1324" spans="1:34" s="69" customFormat="1">
      <c r="A1324" s="54"/>
      <c r="B1324" s="54"/>
      <c r="C1324" s="54"/>
      <c r="D1324" s="54"/>
      <c r="E1324" s="54"/>
      <c r="F1324" s="54"/>
      <c r="G1324" s="54"/>
      <c r="H1324" s="54"/>
      <c r="I1324" s="54"/>
      <c r="J1324" s="54"/>
      <c r="K1324" s="54"/>
      <c r="L1324" s="54"/>
      <c r="M1324" s="54"/>
      <c r="N1324" s="54"/>
      <c r="O1324" s="54"/>
      <c r="P1324" s="54"/>
      <c r="Q1324" s="54"/>
      <c r="R1324" s="54"/>
      <c r="S1324" s="54"/>
      <c r="T1324" s="54"/>
      <c r="U1324" s="54"/>
      <c r="V1324" s="54"/>
      <c r="W1324" s="54"/>
      <c r="AD1324" s="50" t="s">
        <v>57</v>
      </c>
      <c r="AE1324" s="50" t="s">
        <v>3435</v>
      </c>
      <c r="AF1324" s="50">
        <v>2111722</v>
      </c>
      <c r="AG1324" s="51"/>
      <c r="AH1324" s="51"/>
    </row>
    <row r="1325" spans="1:34" s="69" customFormat="1">
      <c r="A1325" s="54"/>
      <c r="B1325" s="54"/>
      <c r="C1325" s="54"/>
      <c r="D1325" s="54"/>
      <c r="E1325" s="54"/>
      <c r="F1325" s="54"/>
      <c r="G1325" s="54"/>
      <c r="H1325" s="54"/>
      <c r="I1325" s="54"/>
      <c r="J1325" s="54"/>
      <c r="K1325" s="54"/>
      <c r="L1325" s="54"/>
      <c r="M1325" s="54"/>
      <c r="N1325" s="54"/>
      <c r="O1325" s="54"/>
      <c r="P1325" s="54"/>
      <c r="Q1325" s="54"/>
      <c r="R1325" s="54"/>
      <c r="S1325" s="54"/>
      <c r="T1325" s="54"/>
      <c r="U1325" s="54"/>
      <c r="V1325" s="54"/>
      <c r="W1325" s="54"/>
      <c r="AD1325" s="50" t="s">
        <v>57</v>
      </c>
      <c r="AE1325" s="50" t="s">
        <v>3444</v>
      </c>
      <c r="AF1325" s="50">
        <v>2111748</v>
      </c>
      <c r="AG1325" s="51"/>
      <c r="AH1325" s="51"/>
    </row>
    <row r="1326" spans="1:34" s="69" customFormat="1">
      <c r="A1326" s="54"/>
      <c r="B1326" s="54"/>
      <c r="C1326" s="54"/>
      <c r="D1326" s="54"/>
      <c r="E1326" s="54"/>
      <c r="F1326" s="54"/>
      <c r="G1326" s="54"/>
      <c r="H1326" s="54"/>
      <c r="I1326" s="54"/>
      <c r="J1326" s="54"/>
      <c r="K1326" s="54"/>
      <c r="L1326" s="54"/>
      <c r="M1326" s="54"/>
      <c r="N1326" s="54"/>
      <c r="O1326" s="54"/>
      <c r="P1326" s="54"/>
      <c r="Q1326" s="54"/>
      <c r="R1326" s="54"/>
      <c r="S1326" s="54"/>
      <c r="T1326" s="54"/>
      <c r="U1326" s="54"/>
      <c r="V1326" s="54"/>
      <c r="W1326" s="54"/>
      <c r="AD1326" s="50" t="s">
        <v>57</v>
      </c>
      <c r="AE1326" s="50" t="s">
        <v>3453</v>
      </c>
      <c r="AF1326" s="50">
        <v>2111763</v>
      </c>
      <c r="AG1326" s="51"/>
      <c r="AH1326" s="51"/>
    </row>
    <row r="1327" spans="1:34" s="69" customFormat="1">
      <c r="A1327" s="54"/>
      <c r="B1327" s="54"/>
      <c r="C1327" s="54"/>
      <c r="D1327" s="54"/>
      <c r="E1327" s="54"/>
      <c r="F1327" s="54"/>
      <c r="G1327" s="54"/>
      <c r="H1327" s="54"/>
      <c r="I1327" s="54"/>
      <c r="J1327" s="54"/>
      <c r="K1327" s="54"/>
      <c r="L1327" s="54"/>
      <c r="M1327" s="54"/>
      <c r="N1327" s="54"/>
      <c r="O1327" s="54"/>
      <c r="P1327" s="54"/>
      <c r="Q1327" s="54"/>
      <c r="R1327" s="54"/>
      <c r="S1327" s="54"/>
      <c r="T1327" s="54"/>
      <c r="U1327" s="54"/>
      <c r="V1327" s="54"/>
      <c r="W1327" s="54"/>
      <c r="AD1327" s="50" t="s">
        <v>57</v>
      </c>
      <c r="AE1327" s="50" t="s">
        <v>3463</v>
      </c>
      <c r="AF1327" s="50">
        <v>2111789</v>
      </c>
      <c r="AG1327" s="51"/>
      <c r="AH1327" s="51"/>
    </row>
    <row r="1328" spans="1:34" s="69" customFormat="1">
      <c r="A1328" s="54"/>
      <c r="B1328" s="54"/>
      <c r="C1328" s="54"/>
      <c r="D1328" s="54"/>
      <c r="E1328" s="54"/>
      <c r="F1328" s="54"/>
      <c r="G1328" s="54"/>
      <c r="H1328" s="54"/>
      <c r="I1328" s="54"/>
      <c r="J1328" s="54"/>
      <c r="K1328" s="54"/>
      <c r="L1328" s="54"/>
      <c r="M1328" s="54"/>
      <c r="N1328" s="54"/>
      <c r="O1328" s="54"/>
      <c r="P1328" s="54"/>
      <c r="Q1328" s="54"/>
      <c r="R1328" s="54"/>
      <c r="S1328" s="54"/>
      <c r="T1328" s="54"/>
      <c r="U1328" s="54"/>
      <c r="V1328" s="54"/>
      <c r="W1328" s="54"/>
      <c r="AD1328" s="50" t="s">
        <v>57</v>
      </c>
      <c r="AE1328" s="50" t="s">
        <v>2932</v>
      </c>
      <c r="AF1328" s="50">
        <v>2111805</v>
      </c>
      <c r="AG1328" s="51"/>
      <c r="AH1328" s="51"/>
    </row>
    <row r="1329" spans="1:34" s="69" customFormat="1">
      <c r="A1329" s="54"/>
      <c r="B1329" s="54"/>
      <c r="C1329" s="54"/>
      <c r="D1329" s="54"/>
      <c r="E1329" s="54"/>
      <c r="F1329" s="54"/>
      <c r="G1329" s="54"/>
      <c r="H1329" s="54"/>
      <c r="I1329" s="54"/>
      <c r="J1329" s="54"/>
      <c r="K1329" s="54"/>
      <c r="L1329" s="54"/>
      <c r="M1329" s="54"/>
      <c r="N1329" s="54"/>
      <c r="O1329" s="54"/>
      <c r="P1329" s="54"/>
      <c r="Q1329" s="54"/>
      <c r="R1329" s="54"/>
      <c r="S1329" s="54"/>
      <c r="T1329" s="54"/>
      <c r="U1329" s="54"/>
      <c r="V1329" s="54"/>
      <c r="W1329" s="54"/>
      <c r="AD1329" s="50" t="s">
        <v>57</v>
      </c>
      <c r="AE1329" s="50" t="s">
        <v>3482</v>
      </c>
      <c r="AF1329" s="50">
        <v>2111904</v>
      </c>
      <c r="AG1329" s="51"/>
      <c r="AH1329" s="51"/>
    </row>
    <row r="1330" spans="1:34" s="69" customFormat="1">
      <c r="A1330" s="54"/>
      <c r="B1330" s="54"/>
      <c r="C1330" s="54"/>
      <c r="D1330" s="54"/>
      <c r="E1330" s="54"/>
      <c r="F1330" s="54"/>
      <c r="G1330" s="54"/>
      <c r="H1330" s="54"/>
      <c r="I1330" s="54"/>
      <c r="J1330" s="54"/>
      <c r="K1330" s="54"/>
      <c r="L1330" s="54"/>
      <c r="M1330" s="54"/>
      <c r="N1330" s="54"/>
      <c r="O1330" s="54"/>
      <c r="P1330" s="54"/>
      <c r="Q1330" s="54"/>
      <c r="R1330" s="54"/>
      <c r="S1330" s="54"/>
      <c r="T1330" s="54"/>
      <c r="U1330" s="54"/>
      <c r="V1330" s="54"/>
      <c r="W1330" s="54"/>
      <c r="AD1330" s="50" t="s">
        <v>57</v>
      </c>
      <c r="AE1330" s="50" t="s">
        <v>3492</v>
      </c>
      <c r="AF1330" s="50">
        <v>2111953</v>
      </c>
      <c r="AG1330" s="51"/>
      <c r="AH1330" s="51"/>
    </row>
    <row r="1331" spans="1:34" s="69" customFormat="1">
      <c r="A1331" s="54"/>
      <c r="B1331" s="54"/>
      <c r="C1331" s="54"/>
      <c r="D1331" s="54"/>
      <c r="E1331" s="54"/>
      <c r="F1331" s="54"/>
      <c r="G1331" s="54"/>
      <c r="H1331" s="54"/>
      <c r="I1331" s="54"/>
      <c r="J1331" s="54"/>
      <c r="K1331" s="54"/>
      <c r="L1331" s="54"/>
      <c r="M1331" s="54"/>
      <c r="N1331" s="54"/>
      <c r="O1331" s="54"/>
      <c r="P1331" s="54"/>
      <c r="Q1331" s="54"/>
      <c r="R1331" s="54"/>
      <c r="S1331" s="54"/>
      <c r="T1331" s="54"/>
      <c r="U1331" s="54"/>
      <c r="V1331" s="54"/>
      <c r="W1331" s="54"/>
      <c r="AD1331" s="50" t="s">
        <v>57</v>
      </c>
      <c r="AE1331" s="50" t="s">
        <v>3501</v>
      </c>
      <c r="AF1331" s="50">
        <v>2112001</v>
      </c>
      <c r="AG1331" s="51"/>
      <c r="AH1331" s="51"/>
    </row>
    <row r="1332" spans="1:34" s="69" customFormat="1">
      <c r="A1332" s="54"/>
      <c r="B1332" s="54"/>
      <c r="C1332" s="54"/>
      <c r="D1332" s="54"/>
      <c r="E1332" s="54"/>
      <c r="F1332" s="54"/>
      <c r="G1332" s="54"/>
      <c r="H1332" s="54"/>
      <c r="I1332" s="54"/>
      <c r="J1332" s="54"/>
      <c r="K1332" s="54"/>
      <c r="L1332" s="54"/>
      <c r="M1332" s="54"/>
      <c r="N1332" s="54"/>
      <c r="O1332" s="54"/>
      <c r="P1332" s="54"/>
      <c r="Q1332" s="54"/>
      <c r="R1332" s="54"/>
      <c r="S1332" s="54"/>
      <c r="T1332" s="54"/>
      <c r="U1332" s="54"/>
      <c r="V1332" s="54"/>
      <c r="W1332" s="54"/>
      <c r="AD1332" s="50" t="s">
        <v>57</v>
      </c>
      <c r="AE1332" s="50" t="s">
        <v>3511</v>
      </c>
      <c r="AF1332" s="50">
        <v>2112100</v>
      </c>
      <c r="AG1332" s="51"/>
      <c r="AH1332" s="51"/>
    </row>
    <row r="1333" spans="1:34" s="69" customFormat="1">
      <c r="A1333" s="54"/>
      <c r="B1333" s="54"/>
      <c r="C1333" s="54"/>
      <c r="D1333" s="54"/>
      <c r="E1333" s="54"/>
      <c r="F1333" s="54"/>
      <c r="G1333" s="54"/>
      <c r="H1333" s="54"/>
      <c r="I1333" s="54"/>
      <c r="J1333" s="54"/>
      <c r="K1333" s="54"/>
      <c r="L1333" s="54"/>
      <c r="M1333" s="54"/>
      <c r="N1333" s="54"/>
      <c r="O1333" s="54"/>
      <c r="P1333" s="54"/>
      <c r="Q1333" s="54"/>
      <c r="R1333" s="54"/>
      <c r="S1333" s="54"/>
      <c r="T1333" s="54"/>
      <c r="U1333" s="54"/>
      <c r="V1333" s="54"/>
      <c r="W1333" s="54"/>
      <c r="AD1333" s="50" t="s">
        <v>57</v>
      </c>
      <c r="AE1333" s="50" t="s">
        <v>3521</v>
      </c>
      <c r="AF1333" s="50">
        <v>2112209</v>
      </c>
      <c r="AG1333" s="51"/>
      <c r="AH1333" s="51"/>
    </row>
    <row r="1334" spans="1:34" s="69" customFormat="1">
      <c r="A1334" s="54"/>
      <c r="B1334" s="54"/>
      <c r="C1334" s="54"/>
      <c r="D1334" s="54"/>
      <c r="E1334" s="54"/>
      <c r="F1334" s="54"/>
      <c r="G1334" s="54"/>
      <c r="H1334" s="54"/>
      <c r="I1334" s="54"/>
      <c r="J1334" s="54"/>
      <c r="K1334" s="54"/>
      <c r="L1334" s="54"/>
      <c r="M1334" s="54"/>
      <c r="N1334" s="54"/>
      <c r="O1334" s="54"/>
      <c r="P1334" s="54"/>
      <c r="Q1334" s="54"/>
      <c r="R1334" s="54"/>
      <c r="S1334" s="54"/>
      <c r="T1334" s="54"/>
      <c r="U1334" s="54"/>
      <c r="V1334" s="54"/>
      <c r="W1334" s="54"/>
      <c r="AD1334" s="50" t="s">
        <v>57</v>
      </c>
      <c r="AE1334" s="50" t="s">
        <v>3531</v>
      </c>
      <c r="AF1334" s="50">
        <v>2112233</v>
      </c>
      <c r="AG1334" s="51"/>
      <c r="AH1334" s="51"/>
    </row>
    <row r="1335" spans="1:34" s="69" customFormat="1">
      <c r="A1335" s="54"/>
      <c r="B1335" s="54"/>
      <c r="C1335" s="54"/>
      <c r="D1335" s="54"/>
      <c r="E1335" s="54"/>
      <c r="F1335" s="54"/>
      <c r="G1335" s="54"/>
      <c r="H1335" s="54"/>
      <c r="I1335" s="54"/>
      <c r="J1335" s="54"/>
      <c r="K1335" s="54"/>
      <c r="L1335" s="54"/>
      <c r="M1335" s="54"/>
      <c r="N1335" s="54"/>
      <c r="O1335" s="54"/>
      <c r="P1335" s="54"/>
      <c r="Q1335" s="54"/>
      <c r="R1335" s="54"/>
      <c r="S1335" s="54"/>
      <c r="T1335" s="54"/>
      <c r="U1335" s="54"/>
      <c r="V1335" s="54"/>
      <c r="W1335" s="54"/>
      <c r="AD1335" s="50" t="s">
        <v>57</v>
      </c>
      <c r="AE1335" s="50" t="s">
        <v>3541</v>
      </c>
      <c r="AF1335" s="50">
        <v>2112274</v>
      </c>
      <c r="AG1335" s="51"/>
      <c r="AH1335" s="51"/>
    </row>
    <row r="1336" spans="1:34" s="69" customFormat="1">
      <c r="A1336" s="54"/>
      <c r="B1336" s="54"/>
      <c r="C1336" s="54"/>
      <c r="D1336" s="54"/>
      <c r="E1336" s="54"/>
      <c r="F1336" s="54"/>
      <c r="G1336" s="54"/>
      <c r="H1336" s="54"/>
      <c r="I1336" s="54"/>
      <c r="J1336" s="54"/>
      <c r="K1336" s="54"/>
      <c r="L1336" s="54"/>
      <c r="M1336" s="54"/>
      <c r="N1336" s="54"/>
      <c r="O1336" s="54"/>
      <c r="P1336" s="54"/>
      <c r="Q1336" s="54"/>
      <c r="R1336" s="54"/>
      <c r="S1336" s="54"/>
      <c r="T1336" s="54"/>
      <c r="U1336" s="54"/>
      <c r="V1336" s="54"/>
      <c r="W1336" s="54"/>
      <c r="AD1336" s="50" t="s">
        <v>57</v>
      </c>
      <c r="AE1336" s="50" t="s">
        <v>3549</v>
      </c>
      <c r="AF1336" s="50">
        <v>2112308</v>
      </c>
      <c r="AG1336" s="51"/>
      <c r="AH1336" s="51"/>
    </row>
    <row r="1337" spans="1:34" s="69" customFormat="1">
      <c r="A1337" s="54"/>
      <c r="B1337" s="54"/>
      <c r="C1337" s="54"/>
      <c r="D1337" s="54"/>
      <c r="E1337" s="54"/>
      <c r="F1337" s="54"/>
      <c r="G1337" s="54"/>
      <c r="H1337" s="54"/>
      <c r="I1337" s="54"/>
      <c r="J1337" s="54"/>
      <c r="K1337" s="54"/>
      <c r="L1337" s="54"/>
      <c r="M1337" s="54"/>
      <c r="N1337" s="54"/>
      <c r="O1337" s="54"/>
      <c r="P1337" s="54"/>
      <c r="Q1337" s="54"/>
      <c r="R1337" s="54"/>
      <c r="S1337" s="54"/>
      <c r="T1337" s="54"/>
      <c r="U1337" s="54"/>
      <c r="V1337" s="54"/>
      <c r="W1337" s="54"/>
      <c r="AD1337" s="50" t="s">
        <v>57</v>
      </c>
      <c r="AE1337" s="50" t="s">
        <v>3559</v>
      </c>
      <c r="AF1337" s="50">
        <v>2112407</v>
      </c>
      <c r="AG1337" s="51"/>
      <c r="AH1337" s="51"/>
    </row>
    <row r="1338" spans="1:34" s="69" customFormat="1">
      <c r="A1338" s="54"/>
      <c r="B1338" s="54"/>
      <c r="C1338" s="54"/>
      <c r="D1338" s="54"/>
      <c r="E1338" s="54"/>
      <c r="F1338" s="54"/>
      <c r="G1338" s="54"/>
      <c r="H1338" s="54"/>
      <c r="I1338" s="54"/>
      <c r="J1338" s="54"/>
      <c r="K1338" s="54"/>
      <c r="L1338" s="54"/>
      <c r="M1338" s="54"/>
      <c r="N1338" s="54"/>
      <c r="O1338" s="54"/>
      <c r="P1338" s="54"/>
      <c r="Q1338" s="54"/>
      <c r="R1338" s="54"/>
      <c r="S1338" s="54"/>
      <c r="T1338" s="54"/>
      <c r="U1338" s="54"/>
      <c r="V1338" s="54"/>
      <c r="W1338" s="54"/>
      <c r="AD1338" s="50" t="s">
        <v>57</v>
      </c>
      <c r="AE1338" s="50" t="s">
        <v>3569</v>
      </c>
      <c r="AF1338" s="50">
        <v>2112456</v>
      </c>
      <c r="AG1338" s="51"/>
      <c r="AH1338" s="51"/>
    </row>
    <row r="1339" spans="1:34" s="69" customFormat="1">
      <c r="A1339" s="54"/>
      <c r="B1339" s="54"/>
      <c r="C1339" s="54"/>
      <c r="D1339" s="54"/>
      <c r="E1339" s="54"/>
      <c r="F1339" s="54"/>
      <c r="G1339" s="54"/>
      <c r="H1339" s="54"/>
      <c r="I1339" s="54"/>
      <c r="J1339" s="54"/>
      <c r="K1339" s="54"/>
      <c r="L1339" s="54"/>
      <c r="M1339" s="54"/>
      <c r="N1339" s="54"/>
      <c r="O1339" s="54"/>
      <c r="P1339" s="54"/>
      <c r="Q1339" s="54"/>
      <c r="R1339" s="54"/>
      <c r="S1339" s="54"/>
      <c r="T1339" s="54"/>
      <c r="U1339" s="54"/>
      <c r="V1339" s="54"/>
      <c r="W1339" s="54"/>
      <c r="AD1339" s="50" t="s">
        <v>57</v>
      </c>
      <c r="AE1339" s="50" t="s">
        <v>3579</v>
      </c>
      <c r="AF1339" s="50">
        <v>2112506</v>
      </c>
      <c r="AG1339" s="51"/>
      <c r="AH1339" s="51"/>
    </row>
    <row r="1340" spans="1:34" s="69" customFormat="1">
      <c r="A1340" s="54"/>
      <c r="B1340" s="54"/>
      <c r="C1340" s="54"/>
      <c r="D1340" s="54"/>
      <c r="E1340" s="54"/>
      <c r="F1340" s="54"/>
      <c r="G1340" s="54"/>
      <c r="H1340" s="54"/>
      <c r="I1340" s="54"/>
      <c r="J1340" s="54"/>
      <c r="K1340" s="54"/>
      <c r="L1340" s="54"/>
      <c r="M1340" s="54"/>
      <c r="N1340" s="54"/>
      <c r="O1340" s="54"/>
      <c r="P1340" s="54"/>
      <c r="Q1340" s="54"/>
      <c r="R1340" s="54"/>
      <c r="S1340" s="54"/>
      <c r="T1340" s="54"/>
      <c r="U1340" s="54"/>
      <c r="V1340" s="54"/>
      <c r="W1340" s="54"/>
      <c r="AD1340" s="50" t="s">
        <v>57</v>
      </c>
      <c r="AE1340" s="50" t="s">
        <v>3589</v>
      </c>
      <c r="AF1340" s="50">
        <v>2112605</v>
      </c>
      <c r="AG1340" s="51"/>
      <c r="AH1340" s="51"/>
    </row>
    <row r="1341" spans="1:34" s="69" customFormat="1">
      <c r="A1341" s="54"/>
      <c r="B1341" s="54"/>
      <c r="C1341" s="54"/>
      <c r="D1341" s="54"/>
      <c r="E1341" s="54"/>
      <c r="F1341" s="54"/>
      <c r="G1341" s="54"/>
      <c r="H1341" s="54"/>
      <c r="I1341" s="54"/>
      <c r="J1341" s="54"/>
      <c r="K1341" s="54"/>
      <c r="L1341" s="54"/>
      <c r="M1341" s="54"/>
      <c r="N1341" s="54"/>
      <c r="O1341" s="54"/>
      <c r="P1341" s="54"/>
      <c r="Q1341" s="54"/>
      <c r="R1341" s="54"/>
      <c r="S1341" s="54"/>
      <c r="T1341" s="54"/>
      <c r="U1341" s="54"/>
      <c r="V1341" s="54"/>
      <c r="W1341" s="54"/>
      <c r="AD1341" s="50" t="s">
        <v>57</v>
      </c>
      <c r="AE1341" s="50" t="s">
        <v>3598</v>
      </c>
      <c r="AF1341" s="50">
        <v>2112704</v>
      </c>
      <c r="AG1341" s="51"/>
      <c r="AH1341" s="51"/>
    </row>
    <row r="1342" spans="1:34" s="69" customFormat="1">
      <c r="A1342" s="54"/>
      <c r="B1342" s="54"/>
      <c r="C1342" s="54"/>
      <c r="D1342" s="54"/>
      <c r="E1342" s="54"/>
      <c r="F1342" s="54"/>
      <c r="G1342" s="54"/>
      <c r="H1342" s="54"/>
      <c r="I1342" s="54"/>
      <c r="J1342" s="54"/>
      <c r="K1342" s="54"/>
      <c r="L1342" s="54"/>
      <c r="M1342" s="54"/>
      <c r="N1342" s="54"/>
      <c r="O1342" s="54"/>
      <c r="P1342" s="54"/>
      <c r="Q1342" s="54"/>
      <c r="R1342" s="54"/>
      <c r="S1342" s="54"/>
      <c r="T1342" s="54"/>
      <c r="U1342" s="54"/>
      <c r="V1342" s="54"/>
      <c r="W1342" s="54"/>
      <c r="AD1342" s="50" t="s">
        <v>57</v>
      </c>
      <c r="AE1342" s="50" t="s">
        <v>1736</v>
      </c>
      <c r="AF1342" s="50">
        <v>2112803</v>
      </c>
      <c r="AG1342" s="51"/>
      <c r="AH1342" s="51"/>
    </row>
    <row r="1343" spans="1:34" s="69" customFormat="1">
      <c r="A1343" s="54"/>
      <c r="B1343" s="54"/>
      <c r="C1343" s="54"/>
      <c r="D1343" s="54"/>
      <c r="E1343" s="54"/>
      <c r="F1343" s="54"/>
      <c r="G1343" s="54"/>
      <c r="H1343" s="54"/>
      <c r="I1343" s="54"/>
      <c r="J1343" s="54"/>
      <c r="K1343" s="54"/>
      <c r="L1343" s="54"/>
      <c r="M1343" s="54"/>
      <c r="N1343" s="54"/>
      <c r="O1343" s="54"/>
      <c r="P1343" s="54"/>
      <c r="Q1343" s="54"/>
      <c r="R1343" s="54"/>
      <c r="S1343" s="54"/>
      <c r="T1343" s="54"/>
      <c r="U1343" s="54"/>
      <c r="V1343" s="54"/>
      <c r="W1343" s="54"/>
      <c r="AD1343" s="50" t="s">
        <v>57</v>
      </c>
      <c r="AE1343" s="50" t="s">
        <v>3616</v>
      </c>
      <c r="AF1343" s="50">
        <v>2112852</v>
      </c>
      <c r="AG1343" s="51"/>
      <c r="AH1343" s="51"/>
    </row>
    <row r="1344" spans="1:34" s="69" customFormat="1">
      <c r="A1344" s="54"/>
      <c r="B1344" s="54"/>
      <c r="C1344" s="54"/>
      <c r="D1344" s="54"/>
      <c r="E1344" s="54"/>
      <c r="F1344" s="54"/>
      <c r="G1344" s="54"/>
      <c r="H1344" s="54"/>
      <c r="I1344" s="54"/>
      <c r="J1344" s="54"/>
      <c r="K1344" s="54"/>
      <c r="L1344" s="54"/>
      <c r="M1344" s="54"/>
      <c r="N1344" s="54"/>
      <c r="O1344" s="54"/>
      <c r="P1344" s="54"/>
      <c r="Q1344" s="54"/>
      <c r="R1344" s="54"/>
      <c r="S1344" s="54"/>
      <c r="T1344" s="54"/>
      <c r="U1344" s="54"/>
      <c r="V1344" s="54"/>
      <c r="W1344" s="54"/>
      <c r="AD1344" s="50" t="s">
        <v>57</v>
      </c>
      <c r="AE1344" s="50" t="s">
        <v>3626</v>
      </c>
      <c r="AF1344" s="50">
        <v>2112902</v>
      </c>
      <c r="AG1344" s="51"/>
      <c r="AH1344" s="51"/>
    </row>
    <row r="1345" spans="1:34" s="69" customFormat="1">
      <c r="A1345" s="54"/>
      <c r="B1345" s="54"/>
      <c r="C1345" s="54"/>
      <c r="D1345" s="54"/>
      <c r="E1345" s="54"/>
      <c r="F1345" s="54"/>
      <c r="G1345" s="54"/>
      <c r="H1345" s="54"/>
      <c r="I1345" s="54"/>
      <c r="J1345" s="54"/>
      <c r="K1345" s="54"/>
      <c r="L1345" s="54"/>
      <c r="M1345" s="54"/>
      <c r="N1345" s="54"/>
      <c r="O1345" s="54"/>
      <c r="P1345" s="54"/>
      <c r="Q1345" s="54"/>
      <c r="R1345" s="54"/>
      <c r="S1345" s="54"/>
      <c r="T1345" s="54"/>
      <c r="U1345" s="54"/>
      <c r="V1345" s="54"/>
      <c r="W1345" s="54"/>
      <c r="AD1345" s="50" t="s">
        <v>57</v>
      </c>
      <c r="AE1345" s="50" t="s">
        <v>3636</v>
      </c>
      <c r="AF1345" s="50">
        <v>2113009</v>
      </c>
      <c r="AG1345" s="51"/>
      <c r="AH1345" s="51"/>
    </row>
    <row r="1346" spans="1:34" s="69" customFormat="1">
      <c r="A1346" s="54"/>
      <c r="B1346" s="54"/>
      <c r="C1346" s="54"/>
      <c r="D1346" s="54"/>
      <c r="E1346" s="54"/>
      <c r="F1346" s="54"/>
      <c r="G1346" s="54"/>
      <c r="H1346" s="54"/>
      <c r="I1346" s="54"/>
      <c r="J1346" s="54"/>
      <c r="K1346" s="54"/>
      <c r="L1346" s="54"/>
      <c r="M1346" s="54"/>
      <c r="N1346" s="54"/>
      <c r="O1346" s="54"/>
      <c r="P1346" s="54"/>
      <c r="Q1346" s="54"/>
      <c r="R1346" s="54"/>
      <c r="S1346" s="54"/>
      <c r="T1346" s="54"/>
      <c r="U1346" s="54"/>
      <c r="V1346" s="54"/>
      <c r="W1346" s="54"/>
      <c r="AD1346" s="50" t="s">
        <v>57</v>
      </c>
      <c r="AE1346" s="50" t="s">
        <v>3646</v>
      </c>
      <c r="AF1346" s="50">
        <v>2114007</v>
      </c>
      <c r="AG1346" s="51"/>
      <c r="AH1346" s="51"/>
    </row>
    <row r="1347" spans="1:34" s="69" customFormat="1">
      <c r="A1347" s="54"/>
      <c r="B1347" s="54"/>
      <c r="C1347" s="54"/>
      <c r="D1347" s="54"/>
      <c r="E1347" s="54"/>
      <c r="F1347" s="54"/>
      <c r="G1347" s="54"/>
      <c r="H1347" s="54"/>
      <c r="I1347" s="54"/>
      <c r="J1347" s="54"/>
      <c r="K1347" s="54"/>
      <c r="L1347" s="54"/>
      <c r="M1347" s="54"/>
      <c r="N1347" s="54"/>
      <c r="O1347" s="54"/>
      <c r="P1347" s="54"/>
      <c r="Q1347" s="54"/>
      <c r="R1347" s="54"/>
      <c r="S1347" s="54"/>
      <c r="T1347" s="54"/>
      <c r="U1347" s="54"/>
      <c r="V1347" s="54"/>
      <c r="W1347" s="54"/>
      <c r="AD1347" s="50" t="s">
        <v>59</v>
      </c>
      <c r="AE1347" s="50" t="s">
        <v>101</v>
      </c>
      <c r="AF1347" s="50">
        <v>3100104</v>
      </c>
      <c r="AG1347" s="51"/>
      <c r="AH1347" s="51"/>
    </row>
    <row r="1348" spans="1:34" s="69" customFormat="1">
      <c r="A1348" s="54"/>
      <c r="B1348" s="54"/>
      <c r="C1348" s="54"/>
      <c r="D1348" s="54"/>
      <c r="E1348" s="54"/>
      <c r="F1348" s="54"/>
      <c r="G1348" s="54"/>
      <c r="H1348" s="54"/>
      <c r="I1348" s="54"/>
      <c r="J1348" s="54"/>
      <c r="K1348" s="54"/>
      <c r="L1348" s="54"/>
      <c r="M1348" s="54"/>
      <c r="N1348" s="54"/>
      <c r="O1348" s="54"/>
      <c r="P1348" s="54"/>
      <c r="Q1348" s="54"/>
      <c r="R1348" s="54"/>
      <c r="S1348" s="54"/>
      <c r="T1348" s="54"/>
      <c r="U1348" s="54"/>
      <c r="V1348" s="54"/>
      <c r="W1348" s="54"/>
      <c r="AD1348" s="50" t="s">
        <v>59</v>
      </c>
      <c r="AE1348" s="50" t="s">
        <v>126</v>
      </c>
      <c r="AF1348" s="50">
        <v>3100203</v>
      </c>
      <c r="AG1348" s="51"/>
      <c r="AH1348" s="51"/>
    </row>
    <row r="1349" spans="1:34" s="69" customFormat="1">
      <c r="A1349" s="54"/>
      <c r="B1349" s="54"/>
      <c r="C1349" s="54"/>
      <c r="D1349" s="54"/>
      <c r="E1349" s="54"/>
      <c r="F1349" s="54"/>
      <c r="G1349" s="54"/>
      <c r="H1349" s="54"/>
      <c r="I1349" s="54"/>
      <c r="J1349" s="54"/>
      <c r="K1349" s="54"/>
      <c r="L1349" s="54"/>
      <c r="M1349" s="54"/>
      <c r="N1349" s="54"/>
      <c r="O1349" s="54"/>
      <c r="P1349" s="54"/>
      <c r="Q1349" s="54"/>
      <c r="R1349" s="54"/>
      <c r="S1349" s="54"/>
      <c r="T1349" s="54"/>
      <c r="U1349" s="54"/>
      <c r="V1349" s="54"/>
      <c r="W1349" s="54"/>
      <c r="AD1349" s="50" t="s">
        <v>59</v>
      </c>
      <c r="AE1349" s="50" t="s">
        <v>152</v>
      </c>
      <c r="AF1349" s="50">
        <v>3100302</v>
      </c>
      <c r="AG1349" s="51"/>
      <c r="AH1349" s="51"/>
    </row>
    <row r="1350" spans="1:34" s="69" customFormat="1">
      <c r="A1350" s="54"/>
      <c r="B1350" s="54"/>
      <c r="C1350" s="54"/>
      <c r="D1350" s="54"/>
      <c r="E1350" s="54"/>
      <c r="F1350" s="54"/>
      <c r="G1350" s="54"/>
      <c r="H1350" s="54"/>
      <c r="I1350" s="54"/>
      <c r="J1350" s="54"/>
      <c r="K1350" s="54"/>
      <c r="L1350" s="54"/>
      <c r="M1350" s="54"/>
      <c r="N1350" s="54"/>
      <c r="O1350" s="54"/>
      <c r="P1350" s="54"/>
      <c r="Q1350" s="54"/>
      <c r="R1350" s="54"/>
      <c r="S1350" s="54"/>
      <c r="T1350" s="54"/>
      <c r="U1350" s="54"/>
      <c r="V1350" s="54"/>
      <c r="W1350" s="54"/>
      <c r="AD1350" s="50" t="s">
        <v>59</v>
      </c>
      <c r="AE1350" s="50" t="s">
        <v>177</v>
      </c>
      <c r="AF1350" s="50">
        <v>3100401</v>
      </c>
      <c r="AG1350" s="51"/>
      <c r="AH1350" s="51"/>
    </row>
    <row r="1351" spans="1:34" s="69" customFormat="1">
      <c r="A1351" s="54"/>
      <c r="B1351" s="54"/>
      <c r="C1351" s="54"/>
      <c r="D1351" s="54"/>
      <c r="E1351" s="54"/>
      <c r="F1351" s="54"/>
      <c r="G1351" s="54"/>
      <c r="H1351" s="54"/>
      <c r="I1351" s="54"/>
      <c r="J1351" s="54"/>
      <c r="K1351" s="54"/>
      <c r="L1351" s="54"/>
      <c r="M1351" s="54"/>
      <c r="N1351" s="54"/>
      <c r="O1351" s="54"/>
      <c r="P1351" s="54"/>
      <c r="Q1351" s="54"/>
      <c r="R1351" s="54"/>
      <c r="S1351" s="54"/>
      <c r="T1351" s="54"/>
      <c r="U1351" s="54"/>
      <c r="V1351" s="54"/>
      <c r="W1351" s="54"/>
      <c r="AD1351" s="50" t="s">
        <v>59</v>
      </c>
      <c r="AE1351" s="50" t="s">
        <v>203</v>
      </c>
      <c r="AF1351" s="50">
        <v>3100500</v>
      </c>
      <c r="AG1351" s="51"/>
      <c r="AH1351" s="51"/>
    </row>
    <row r="1352" spans="1:34" s="69" customFormat="1">
      <c r="A1352" s="54"/>
      <c r="B1352" s="54"/>
      <c r="C1352" s="54"/>
      <c r="D1352" s="54"/>
      <c r="E1352" s="54"/>
      <c r="F1352" s="54"/>
      <c r="G1352" s="54"/>
      <c r="H1352" s="54"/>
      <c r="I1352" s="54"/>
      <c r="J1352" s="54"/>
      <c r="K1352" s="54"/>
      <c r="L1352" s="54"/>
      <c r="M1352" s="54"/>
      <c r="N1352" s="54"/>
      <c r="O1352" s="54"/>
      <c r="P1352" s="54"/>
      <c r="Q1352" s="54"/>
      <c r="R1352" s="54"/>
      <c r="S1352" s="54"/>
      <c r="T1352" s="54"/>
      <c r="U1352" s="54"/>
      <c r="V1352" s="54"/>
      <c r="W1352" s="54"/>
      <c r="AD1352" s="50" t="s">
        <v>59</v>
      </c>
      <c r="AE1352" s="50" t="s">
        <v>124</v>
      </c>
      <c r="AF1352" s="50">
        <v>3100609</v>
      </c>
      <c r="AG1352" s="51"/>
      <c r="AH1352" s="51"/>
    </row>
    <row r="1353" spans="1:34" s="69" customFormat="1">
      <c r="A1353" s="54"/>
      <c r="B1353" s="54"/>
      <c r="C1353" s="54"/>
      <c r="D1353" s="54"/>
      <c r="E1353" s="54"/>
      <c r="F1353" s="54"/>
      <c r="G1353" s="54"/>
      <c r="H1353" s="54"/>
      <c r="I1353" s="54"/>
      <c r="J1353" s="54"/>
      <c r="K1353" s="54"/>
      <c r="L1353" s="54"/>
      <c r="M1353" s="54"/>
      <c r="N1353" s="54"/>
      <c r="O1353" s="54"/>
      <c r="P1353" s="54"/>
      <c r="Q1353" s="54"/>
      <c r="R1353" s="54"/>
      <c r="S1353" s="54"/>
      <c r="T1353" s="54"/>
      <c r="U1353" s="54"/>
      <c r="V1353" s="54"/>
      <c r="W1353" s="54"/>
      <c r="AD1353" s="50" t="s">
        <v>59</v>
      </c>
      <c r="AE1353" s="50" t="s">
        <v>253</v>
      </c>
      <c r="AF1353" s="50">
        <v>3100708</v>
      </c>
      <c r="AG1353" s="51"/>
      <c r="AH1353" s="51"/>
    </row>
    <row r="1354" spans="1:34" s="69" customFormat="1">
      <c r="A1354" s="54"/>
      <c r="B1354" s="54"/>
      <c r="C1354" s="54"/>
      <c r="D1354" s="54"/>
      <c r="E1354" s="54"/>
      <c r="F1354" s="54"/>
      <c r="G1354" s="54"/>
      <c r="H1354" s="54"/>
      <c r="I1354" s="54"/>
      <c r="J1354" s="54"/>
      <c r="K1354" s="54"/>
      <c r="L1354" s="54"/>
      <c r="M1354" s="54"/>
      <c r="N1354" s="54"/>
      <c r="O1354" s="54"/>
      <c r="P1354" s="54"/>
      <c r="Q1354" s="54"/>
      <c r="R1354" s="54"/>
      <c r="S1354" s="54"/>
      <c r="T1354" s="54"/>
      <c r="U1354" s="54"/>
      <c r="V1354" s="54"/>
      <c r="W1354" s="54"/>
      <c r="AD1354" s="50" t="s">
        <v>59</v>
      </c>
      <c r="AE1354" s="50" t="s">
        <v>278</v>
      </c>
      <c r="AF1354" s="50">
        <v>3100807</v>
      </c>
      <c r="AG1354" s="51"/>
      <c r="AH1354" s="51"/>
    </row>
    <row r="1355" spans="1:34" s="69" customFormat="1">
      <c r="A1355" s="54"/>
      <c r="B1355" s="54"/>
      <c r="C1355" s="54"/>
      <c r="D1355" s="54"/>
      <c r="E1355" s="54"/>
      <c r="F1355" s="54"/>
      <c r="G1355" s="54"/>
      <c r="H1355" s="54"/>
      <c r="I1355" s="54"/>
      <c r="J1355" s="54"/>
      <c r="K1355" s="54"/>
      <c r="L1355" s="54"/>
      <c r="M1355" s="54"/>
      <c r="N1355" s="54"/>
      <c r="O1355" s="54"/>
      <c r="P1355" s="54"/>
      <c r="Q1355" s="54"/>
      <c r="R1355" s="54"/>
      <c r="S1355" s="54"/>
      <c r="T1355" s="54"/>
      <c r="U1355" s="54"/>
      <c r="V1355" s="54"/>
      <c r="W1355" s="54"/>
      <c r="AD1355" s="50" t="s">
        <v>59</v>
      </c>
      <c r="AE1355" s="50" t="s">
        <v>304</v>
      </c>
      <c r="AF1355" s="50">
        <v>3100906</v>
      </c>
      <c r="AG1355" s="51"/>
      <c r="AH1355" s="51"/>
    </row>
    <row r="1356" spans="1:34" s="69" customFormat="1">
      <c r="A1356" s="54"/>
      <c r="B1356" s="54"/>
      <c r="C1356" s="54"/>
      <c r="D1356" s="54"/>
      <c r="E1356" s="54"/>
      <c r="F1356" s="54"/>
      <c r="G1356" s="54"/>
      <c r="H1356" s="54"/>
      <c r="I1356" s="54"/>
      <c r="J1356" s="54"/>
      <c r="K1356" s="54"/>
      <c r="L1356" s="54"/>
      <c r="M1356" s="54"/>
      <c r="N1356" s="54"/>
      <c r="O1356" s="54"/>
      <c r="P1356" s="54"/>
      <c r="Q1356" s="54"/>
      <c r="R1356" s="54"/>
      <c r="S1356" s="54"/>
      <c r="T1356" s="54"/>
      <c r="U1356" s="54"/>
      <c r="V1356" s="54"/>
      <c r="W1356" s="54"/>
      <c r="AD1356" s="50" t="s">
        <v>59</v>
      </c>
      <c r="AE1356" s="50" t="s">
        <v>330</v>
      </c>
      <c r="AF1356" s="50">
        <v>3101003</v>
      </c>
      <c r="AG1356" s="51"/>
      <c r="AH1356" s="51"/>
    </row>
    <row r="1357" spans="1:34" s="69" customFormat="1">
      <c r="A1357" s="54"/>
      <c r="B1357" s="54"/>
      <c r="C1357" s="54"/>
      <c r="D1357" s="54"/>
      <c r="E1357" s="54"/>
      <c r="F1357" s="54"/>
      <c r="G1357" s="54"/>
      <c r="H1357" s="54"/>
      <c r="I1357" s="54"/>
      <c r="J1357" s="54"/>
      <c r="K1357" s="54"/>
      <c r="L1357" s="54"/>
      <c r="M1357" s="54"/>
      <c r="N1357" s="54"/>
      <c r="O1357" s="54"/>
      <c r="P1357" s="54"/>
      <c r="Q1357" s="54"/>
      <c r="R1357" s="54"/>
      <c r="S1357" s="54"/>
      <c r="T1357" s="54"/>
      <c r="U1357" s="54"/>
      <c r="V1357" s="54"/>
      <c r="W1357" s="54"/>
      <c r="AD1357" s="50" t="s">
        <v>59</v>
      </c>
      <c r="AE1357" s="50" t="s">
        <v>355</v>
      </c>
      <c r="AF1357" s="50">
        <v>3101102</v>
      </c>
      <c r="AG1357" s="51"/>
      <c r="AH1357" s="51"/>
    </row>
    <row r="1358" spans="1:34" s="69" customFormat="1">
      <c r="A1358" s="54"/>
      <c r="B1358" s="54"/>
      <c r="C1358" s="54"/>
      <c r="D1358" s="54"/>
      <c r="E1358" s="54"/>
      <c r="F1358" s="54"/>
      <c r="G1358" s="54"/>
      <c r="H1358" s="54"/>
      <c r="I1358" s="54"/>
      <c r="J1358" s="54"/>
      <c r="K1358" s="54"/>
      <c r="L1358" s="54"/>
      <c r="M1358" s="54"/>
      <c r="N1358" s="54"/>
      <c r="O1358" s="54"/>
      <c r="P1358" s="54"/>
      <c r="Q1358" s="54"/>
      <c r="R1358" s="54"/>
      <c r="S1358" s="54"/>
      <c r="T1358" s="54"/>
      <c r="U1358" s="54"/>
      <c r="V1358" s="54"/>
      <c r="W1358" s="54"/>
      <c r="AD1358" s="50" t="s">
        <v>59</v>
      </c>
      <c r="AE1358" s="50" t="s">
        <v>379</v>
      </c>
      <c r="AF1358" s="50">
        <v>3101201</v>
      </c>
      <c r="AG1358" s="51"/>
      <c r="AH1358" s="51"/>
    </row>
    <row r="1359" spans="1:34" s="69" customFormat="1">
      <c r="A1359" s="54"/>
      <c r="B1359" s="54"/>
      <c r="C1359" s="54"/>
      <c r="D1359" s="54"/>
      <c r="E1359" s="54"/>
      <c r="F1359" s="54"/>
      <c r="G1359" s="54"/>
      <c r="H1359" s="54"/>
      <c r="I1359" s="54"/>
      <c r="J1359" s="54"/>
      <c r="K1359" s="54"/>
      <c r="L1359" s="54"/>
      <c r="M1359" s="54"/>
      <c r="N1359" s="54"/>
      <c r="O1359" s="54"/>
      <c r="P1359" s="54"/>
      <c r="Q1359" s="54"/>
      <c r="R1359" s="54"/>
      <c r="S1359" s="54"/>
      <c r="T1359" s="54"/>
      <c r="U1359" s="54"/>
      <c r="V1359" s="54"/>
      <c r="W1359" s="54"/>
      <c r="AD1359" s="50" t="s">
        <v>59</v>
      </c>
      <c r="AE1359" s="50" t="s">
        <v>404</v>
      </c>
      <c r="AF1359" s="50">
        <v>3101300</v>
      </c>
      <c r="AG1359" s="51"/>
      <c r="AH1359" s="51"/>
    </row>
    <row r="1360" spans="1:34" s="69" customFormat="1">
      <c r="A1360" s="54"/>
      <c r="B1360" s="54"/>
      <c r="C1360" s="54"/>
      <c r="D1360" s="54"/>
      <c r="E1360" s="54"/>
      <c r="F1360" s="54"/>
      <c r="G1360" s="54"/>
      <c r="H1360" s="54"/>
      <c r="I1360" s="54"/>
      <c r="J1360" s="54"/>
      <c r="K1360" s="54"/>
      <c r="L1360" s="54"/>
      <c r="M1360" s="54"/>
      <c r="N1360" s="54"/>
      <c r="O1360" s="54"/>
      <c r="P1360" s="54"/>
      <c r="Q1360" s="54"/>
      <c r="R1360" s="54"/>
      <c r="S1360" s="54"/>
      <c r="T1360" s="54"/>
      <c r="U1360" s="54"/>
      <c r="V1360" s="54"/>
      <c r="W1360" s="54"/>
      <c r="AD1360" s="50" t="s">
        <v>59</v>
      </c>
      <c r="AE1360" s="50" t="s">
        <v>429</v>
      </c>
      <c r="AF1360" s="50">
        <v>3101409</v>
      </c>
      <c r="AG1360" s="51"/>
      <c r="AH1360" s="51"/>
    </row>
    <row r="1361" spans="1:34" s="69" customFormat="1">
      <c r="A1361" s="54"/>
      <c r="B1361" s="54"/>
      <c r="C1361" s="54"/>
      <c r="D1361" s="54"/>
      <c r="E1361" s="54"/>
      <c r="F1361" s="54"/>
      <c r="G1361" s="54"/>
      <c r="H1361" s="54"/>
      <c r="I1361" s="54"/>
      <c r="J1361" s="54"/>
      <c r="K1361" s="54"/>
      <c r="L1361" s="54"/>
      <c r="M1361" s="54"/>
      <c r="N1361" s="54"/>
      <c r="O1361" s="54"/>
      <c r="P1361" s="54"/>
      <c r="Q1361" s="54"/>
      <c r="R1361" s="54"/>
      <c r="S1361" s="54"/>
      <c r="T1361" s="54"/>
      <c r="U1361" s="54"/>
      <c r="V1361" s="54"/>
      <c r="W1361" s="54"/>
      <c r="AD1361" s="50" t="s">
        <v>59</v>
      </c>
      <c r="AE1361" s="50" t="s">
        <v>454</v>
      </c>
      <c r="AF1361" s="50">
        <v>3101508</v>
      </c>
      <c r="AG1361" s="51"/>
      <c r="AH1361" s="51"/>
    </row>
    <row r="1362" spans="1:34" s="69" customFormat="1">
      <c r="A1362" s="54"/>
      <c r="B1362" s="54"/>
      <c r="C1362" s="54"/>
      <c r="D1362" s="54"/>
      <c r="E1362" s="54"/>
      <c r="F1362" s="54"/>
      <c r="G1362" s="54"/>
      <c r="H1362" s="54"/>
      <c r="I1362" s="54"/>
      <c r="J1362" s="54"/>
      <c r="K1362" s="54"/>
      <c r="L1362" s="54"/>
      <c r="M1362" s="54"/>
      <c r="N1362" s="54"/>
      <c r="O1362" s="54"/>
      <c r="P1362" s="54"/>
      <c r="Q1362" s="54"/>
      <c r="R1362" s="54"/>
      <c r="S1362" s="54"/>
      <c r="T1362" s="54"/>
      <c r="U1362" s="54"/>
      <c r="V1362" s="54"/>
      <c r="W1362" s="54"/>
      <c r="AD1362" s="50" t="s">
        <v>59</v>
      </c>
      <c r="AE1362" s="50" t="s">
        <v>480</v>
      </c>
      <c r="AF1362" s="50">
        <v>3101607</v>
      </c>
      <c r="AG1362" s="51"/>
      <c r="AH1362" s="51"/>
    </row>
    <row r="1363" spans="1:34" s="69" customFormat="1">
      <c r="A1363" s="54"/>
      <c r="B1363" s="54"/>
      <c r="C1363" s="54"/>
      <c r="D1363" s="54"/>
      <c r="E1363" s="54"/>
      <c r="F1363" s="54"/>
      <c r="G1363" s="54"/>
      <c r="H1363" s="54"/>
      <c r="I1363" s="54"/>
      <c r="J1363" s="54"/>
      <c r="K1363" s="54"/>
      <c r="L1363" s="54"/>
      <c r="M1363" s="54"/>
      <c r="N1363" s="54"/>
      <c r="O1363" s="54"/>
      <c r="P1363" s="54"/>
      <c r="Q1363" s="54"/>
      <c r="R1363" s="54"/>
      <c r="S1363" s="54"/>
      <c r="T1363" s="54"/>
      <c r="U1363" s="54"/>
      <c r="V1363" s="54"/>
      <c r="W1363" s="54"/>
      <c r="AD1363" s="50" t="s">
        <v>59</v>
      </c>
      <c r="AE1363" s="50" t="s">
        <v>504</v>
      </c>
      <c r="AF1363" s="50">
        <v>3101631</v>
      </c>
      <c r="AG1363" s="51"/>
      <c r="AH1363" s="51"/>
    </row>
    <row r="1364" spans="1:34" s="69" customFormat="1">
      <c r="A1364" s="54"/>
      <c r="B1364" s="54"/>
      <c r="C1364" s="54"/>
      <c r="D1364" s="54"/>
      <c r="E1364" s="54"/>
      <c r="F1364" s="54"/>
      <c r="G1364" s="54"/>
      <c r="H1364" s="54"/>
      <c r="I1364" s="54"/>
      <c r="J1364" s="54"/>
      <c r="K1364" s="54"/>
      <c r="L1364" s="54"/>
      <c r="M1364" s="54"/>
      <c r="N1364" s="54"/>
      <c r="O1364" s="54"/>
      <c r="P1364" s="54"/>
      <c r="Q1364" s="54"/>
      <c r="R1364" s="54"/>
      <c r="S1364" s="54"/>
      <c r="T1364" s="54"/>
      <c r="U1364" s="54"/>
      <c r="V1364" s="54"/>
      <c r="W1364" s="54"/>
      <c r="AD1364" s="50" t="s">
        <v>59</v>
      </c>
      <c r="AE1364" s="50" t="s">
        <v>527</v>
      </c>
      <c r="AF1364" s="50">
        <v>3101706</v>
      </c>
      <c r="AG1364" s="51"/>
      <c r="AH1364" s="51"/>
    </row>
    <row r="1365" spans="1:34" s="69" customFormat="1">
      <c r="A1365" s="54"/>
      <c r="B1365" s="54"/>
      <c r="C1365" s="54"/>
      <c r="D1365" s="54"/>
      <c r="E1365" s="54"/>
      <c r="F1365" s="54"/>
      <c r="G1365" s="54"/>
      <c r="H1365" s="54"/>
      <c r="I1365" s="54"/>
      <c r="J1365" s="54"/>
      <c r="K1365" s="54"/>
      <c r="L1365" s="54"/>
      <c r="M1365" s="54"/>
      <c r="N1365" s="54"/>
      <c r="O1365" s="54"/>
      <c r="P1365" s="54"/>
      <c r="Q1365" s="54"/>
      <c r="R1365" s="54"/>
      <c r="S1365" s="54"/>
      <c r="T1365" s="54"/>
      <c r="U1365" s="54"/>
      <c r="V1365" s="54"/>
      <c r="W1365" s="54"/>
      <c r="AD1365" s="50" t="s">
        <v>59</v>
      </c>
      <c r="AE1365" s="50" t="s">
        <v>551</v>
      </c>
      <c r="AF1365" s="50">
        <v>3101805</v>
      </c>
      <c r="AG1365" s="51"/>
      <c r="AH1365" s="51"/>
    </row>
    <row r="1366" spans="1:34" s="69" customFormat="1">
      <c r="A1366" s="54"/>
      <c r="B1366" s="54"/>
      <c r="C1366" s="54"/>
      <c r="D1366" s="54"/>
      <c r="E1366" s="54"/>
      <c r="F1366" s="54"/>
      <c r="G1366" s="54"/>
      <c r="H1366" s="54"/>
      <c r="I1366" s="54"/>
      <c r="J1366" s="54"/>
      <c r="K1366" s="54"/>
      <c r="L1366" s="54"/>
      <c r="M1366" s="54"/>
      <c r="N1366" s="54"/>
      <c r="O1366" s="54"/>
      <c r="P1366" s="54"/>
      <c r="Q1366" s="54"/>
      <c r="R1366" s="54"/>
      <c r="S1366" s="54"/>
      <c r="T1366" s="54"/>
      <c r="U1366" s="54"/>
      <c r="V1366" s="54"/>
      <c r="W1366" s="54"/>
      <c r="AD1366" s="50" t="s">
        <v>59</v>
      </c>
      <c r="AE1366" s="50" t="s">
        <v>573</v>
      </c>
      <c r="AF1366" s="50">
        <v>3101904</v>
      </c>
      <c r="AG1366" s="51"/>
      <c r="AH1366" s="51"/>
    </row>
    <row r="1367" spans="1:34" s="69" customFormat="1">
      <c r="A1367" s="54"/>
      <c r="B1367" s="54"/>
      <c r="C1367" s="54"/>
      <c r="D1367" s="54"/>
      <c r="E1367" s="54"/>
      <c r="F1367" s="54"/>
      <c r="G1367" s="54"/>
      <c r="H1367" s="54"/>
      <c r="I1367" s="54"/>
      <c r="J1367" s="54"/>
      <c r="K1367" s="54"/>
      <c r="L1367" s="54"/>
      <c r="M1367" s="54"/>
      <c r="N1367" s="54"/>
      <c r="O1367" s="54"/>
      <c r="P1367" s="54"/>
      <c r="Q1367" s="54"/>
      <c r="R1367" s="54"/>
      <c r="S1367" s="54"/>
      <c r="T1367" s="54"/>
      <c r="U1367" s="54"/>
      <c r="V1367" s="54"/>
      <c r="W1367" s="54"/>
      <c r="AD1367" s="50" t="s">
        <v>59</v>
      </c>
      <c r="AE1367" s="50" t="s">
        <v>597</v>
      </c>
      <c r="AF1367" s="50">
        <v>3102001</v>
      </c>
      <c r="AG1367" s="51"/>
      <c r="AH1367" s="51"/>
    </row>
    <row r="1368" spans="1:34" s="69" customFormat="1">
      <c r="A1368" s="54"/>
      <c r="B1368" s="54"/>
      <c r="C1368" s="54"/>
      <c r="D1368" s="54"/>
      <c r="E1368" s="54"/>
      <c r="F1368" s="54"/>
      <c r="G1368" s="54"/>
      <c r="H1368" s="54"/>
      <c r="I1368" s="54"/>
      <c r="J1368" s="54"/>
      <c r="K1368" s="54"/>
      <c r="L1368" s="54"/>
      <c r="M1368" s="54"/>
      <c r="N1368" s="54"/>
      <c r="O1368" s="54"/>
      <c r="P1368" s="54"/>
      <c r="Q1368" s="54"/>
      <c r="R1368" s="54"/>
      <c r="S1368" s="54"/>
      <c r="T1368" s="54"/>
      <c r="U1368" s="54"/>
      <c r="V1368" s="54"/>
      <c r="W1368" s="54"/>
      <c r="AD1368" s="50" t="s">
        <v>59</v>
      </c>
      <c r="AE1368" s="50" t="s">
        <v>620</v>
      </c>
      <c r="AF1368" s="50">
        <v>3102050</v>
      </c>
      <c r="AG1368" s="51"/>
      <c r="AH1368" s="51"/>
    </row>
    <row r="1369" spans="1:34" s="69" customFormat="1">
      <c r="A1369" s="54"/>
      <c r="B1369" s="54"/>
      <c r="C1369" s="54"/>
      <c r="D1369" s="54"/>
      <c r="E1369" s="54"/>
      <c r="F1369" s="54"/>
      <c r="G1369" s="54"/>
      <c r="H1369" s="54"/>
      <c r="I1369" s="54"/>
      <c r="J1369" s="54"/>
      <c r="K1369" s="54"/>
      <c r="L1369" s="54"/>
      <c r="M1369" s="54"/>
      <c r="N1369" s="54"/>
      <c r="O1369" s="54"/>
      <c r="P1369" s="54"/>
      <c r="Q1369" s="54"/>
      <c r="R1369" s="54"/>
      <c r="S1369" s="54"/>
      <c r="T1369" s="54"/>
      <c r="U1369" s="54"/>
      <c r="V1369" s="54"/>
      <c r="W1369" s="54"/>
      <c r="AD1369" s="50" t="s">
        <v>59</v>
      </c>
      <c r="AE1369" s="50" t="s">
        <v>641</v>
      </c>
      <c r="AF1369" s="50">
        <v>3153509</v>
      </c>
      <c r="AG1369" s="51"/>
      <c r="AH1369" s="51"/>
    </row>
    <row r="1370" spans="1:34" s="69" customFormat="1">
      <c r="A1370" s="54"/>
      <c r="B1370" s="54"/>
      <c r="C1370" s="54"/>
      <c r="D1370" s="54"/>
      <c r="E1370" s="54"/>
      <c r="F1370" s="54"/>
      <c r="G1370" s="54"/>
      <c r="H1370" s="54"/>
      <c r="I1370" s="54"/>
      <c r="J1370" s="54"/>
      <c r="K1370" s="54"/>
      <c r="L1370" s="54"/>
      <c r="M1370" s="54"/>
      <c r="N1370" s="54"/>
      <c r="O1370" s="54"/>
      <c r="P1370" s="54"/>
      <c r="Q1370" s="54"/>
      <c r="R1370" s="54"/>
      <c r="S1370" s="54"/>
      <c r="T1370" s="54"/>
      <c r="U1370" s="54"/>
      <c r="V1370" s="54"/>
      <c r="W1370" s="54"/>
      <c r="AD1370" s="50" t="s">
        <v>59</v>
      </c>
      <c r="AE1370" s="50" t="s">
        <v>662</v>
      </c>
      <c r="AF1370" s="50">
        <v>3102100</v>
      </c>
      <c r="AG1370" s="51"/>
      <c r="AH1370" s="51"/>
    </row>
    <row r="1371" spans="1:34" s="69" customFormat="1">
      <c r="A1371" s="54"/>
      <c r="B1371" s="54"/>
      <c r="C1371" s="54"/>
      <c r="D1371" s="54"/>
      <c r="E1371" s="54"/>
      <c r="F1371" s="54"/>
      <c r="G1371" s="54"/>
      <c r="H1371" s="54"/>
      <c r="I1371" s="54"/>
      <c r="J1371" s="54"/>
      <c r="K1371" s="54"/>
      <c r="L1371" s="54"/>
      <c r="M1371" s="54"/>
      <c r="N1371" s="54"/>
      <c r="O1371" s="54"/>
      <c r="P1371" s="54"/>
      <c r="Q1371" s="54"/>
      <c r="R1371" s="54"/>
      <c r="S1371" s="54"/>
      <c r="T1371" s="54"/>
      <c r="U1371" s="54"/>
      <c r="V1371" s="54"/>
      <c r="W1371" s="54"/>
      <c r="AD1371" s="50" t="s">
        <v>59</v>
      </c>
      <c r="AE1371" s="50" t="s">
        <v>683</v>
      </c>
      <c r="AF1371" s="50">
        <v>3102209</v>
      </c>
      <c r="AG1371" s="51"/>
      <c r="AH1371" s="51"/>
    </row>
    <row r="1372" spans="1:34" s="69" customFormat="1">
      <c r="A1372" s="54"/>
      <c r="B1372" s="54"/>
      <c r="C1372" s="54"/>
      <c r="D1372" s="54"/>
      <c r="E1372" s="54"/>
      <c r="F1372" s="54"/>
      <c r="G1372" s="54"/>
      <c r="H1372" s="54"/>
      <c r="I1372" s="54"/>
      <c r="J1372" s="54"/>
      <c r="K1372" s="54"/>
      <c r="L1372" s="54"/>
      <c r="M1372" s="54"/>
      <c r="N1372" s="54"/>
      <c r="O1372" s="54"/>
      <c r="P1372" s="54"/>
      <c r="Q1372" s="54"/>
      <c r="R1372" s="54"/>
      <c r="S1372" s="54"/>
      <c r="T1372" s="54"/>
      <c r="U1372" s="54"/>
      <c r="V1372" s="54"/>
      <c r="W1372" s="54"/>
      <c r="AD1372" s="50" t="s">
        <v>59</v>
      </c>
      <c r="AE1372" s="50" t="s">
        <v>703</v>
      </c>
      <c r="AF1372" s="50">
        <v>3102308</v>
      </c>
      <c r="AG1372" s="51"/>
      <c r="AH1372" s="51"/>
    </row>
    <row r="1373" spans="1:34" s="69" customFormat="1">
      <c r="A1373" s="54"/>
      <c r="B1373" s="54"/>
      <c r="C1373" s="54"/>
      <c r="D1373" s="54"/>
      <c r="E1373" s="54"/>
      <c r="F1373" s="54"/>
      <c r="G1373" s="54"/>
      <c r="H1373" s="54"/>
      <c r="I1373" s="54"/>
      <c r="J1373" s="54"/>
      <c r="K1373" s="54"/>
      <c r="L1373" s="54"/>
      <c r="M1373" s="54"/>
      <c r="N1373" s="54"/>
      <c r="O1373" s="54"/>
      <c r="P1373" s="54"/>
      <c r="Q1373" s="54"/>
      <c r="R1373" s="54"/>
      <c r="S1373" s="54"/>
      <c r="T1373" s="54"/>
      <c r="U1373" s="54"/>
      <c r="V1373" s="54"/>
      <c r="W1373" s="54"/>
      <c r="AD1373" s="50" t="s">
        <v>59</v>
      </c>
      <c r="AE1373" s="50" t="s">
        <v>725</v>
      </c>
      <c r="AF1373" s="50">
        <v>3102407</v>
      </c>
      <c r="AG1373" s="51"/>
      <c r="AH1373" s="51"/>
    </row>
    <row r="1374" spans="1:34" s="69" customFormat="1">
      <c r="A1374" s="54"/>
      <c r="B1374" s="54"/>
      <c r="C1374" s="54"/>
      <c r="D1374" s="54"/>
      <c r="E1374" s="54"/>
      <c r="F1374" s="54"/>
      <c r="G1374" s="54"/>
      <c r="H1374" s="54"/>
      <c r="I1374" s="54"/>
      <c r="J1374" s="54"/>
      <c r="K1374" s="54"/>
      <c r="L1374" s="54"/>
      <c r="M1374" s="54"/>
      <c r="N1374" s="54"/>
      <c r="O1374" s="54"/>
      <c r="P1374" s="54"/>
      <c r="Q1374" s="54"/>
      <c r="R1374" s="54"/>
      <c r="S1374" s="54"/>
      <c r="T1374" s="54"/>
      <c r="U1374" s="54"/>
      <c r="V1374" s="54"/>
      <c r="W1374" s="54"/>
      <c r="AD1374" s="50" t="s">
        <v>59</v>
      </c>
      <c r="AE1374" s="50" t="s">
        <v>747</v>
      </c>
      <c r="AF1374" s="50">
        <v>3102506</v>
      </c>
      <c r="AG1374" s="51"/>
      <c r="AH1374" s="51"/>
    </row>
    <row r="1375" spans="1:34" s="69" customFormat="1">
      <c r="A1375" s="54"/>
      <c r="B1375" s="54"/>
      <c r="C1375" s="54"/>
      <c r="D1375" s="54"/>
      <c r="E1375" s="54"/>
      <c r="F1375" s="54"/>
      <c r="G1375" s="54"/>
      <c r="H1375" s="54"/>
      <c r="I1375" s="54"/>
      <c r="J1375" s="54"/>
      <c r="K1375" s="54"/>
      <c r="L1375" s="54"/>
      <c r="M1375" s="54"/>
      <c r="N1375" s="54"/>
      <c r="O1375" s="54"/>
      <c r="P1375" s="54"/>
      <c r="Q1375" s="54"/>
      <c r="R1375" s="54"/>
      <c r="S1375" s="54"/>
      <c r="T1375" s="54"/>
      <c r="U1375" s="54"/>
      <c r="V1375" s="54"/>
      <c r="W1375" s="54"/>
      <c r="AD1375" s="50" t="s">
        <v>59</v>
      </c>
      <c r="AE1375" s="50" t="s">
        <v>768</v>
      </c>
      <c r="AF1375" s="50">
        <v>3102605</v>
      </c>
      <c r="AG1375" s="51"/>
      <c r="AH1375" s="51"/>
    </row>
    <row r="1376" spans="1:34" s="69" customFormat="1">
      <c r="A1376" s="54"/>
      <c r="B1376" s="54"/>
      <c r="C1376" s="54"/>
      <c r="D1376" s="54"/>
      <c r="E1376" s="54"/>
      <c r="F1376" s="54"/>
      <c r="G1376" s="54"/>
      <c r="H1376" s="54"/>
      <c r="I1376" s="54"/>
      <c r="J1376" s="54"/>
      <c r="K1376" s="54"/>
      <c r="L1376" s="54"/>
      <c r="M1376" s="54"/>
      <c r="N1376" s="54"/>
      <c r="O1376" s="54"/>
      <c r="P1376" s="54"/>
      <c r="Q1376" s="54"/>
      <c r="R1376" s="54"/>
      <c r="S1376" s="54"/>
      <c r="T1376" s="54"/>
      <c r="U1376" s="54"/>
      <c r="V1376" s="54"/>
      <c r="W1376" s="54"/>
      <c r="AD1376" s="50" t="s">
        <v>59</v>
      </c>
      <c r="AE1376" s="50" t="s">
        <v>791</v>
      </c>
      <c r="AF1376" s="50">
        <v>3102803</v>
      </c>
      <c r="AG1376" s="51"/>
      <c r="AH1376" s="51"/>
    </row>
    <row r="1377" spans="1:34" s="69" customFormat="1">
      <c r="A1377" s="54"/>
      <c r="B1377" s="54"/>
      <c r="C1377" s="54"/>
      <c r="D1377" s="54"/>
      <c r="E1377" s="54"/>
      <c r="F1377" s="54"/>
      <c r="G1377" s="54"/>
      <c r="H1377" s="54"/>
      <c r="I1377" s="54"/>
      <c r="J1377" s="54"/>
      <c r="K1377" s="54"/>
      <c r="L1377" s="54"/>
      <c r="M1377" s="54"/>
      <c r="N1377" s="54"/>
      <c r="O1377" s="54"/>
      <c r="P1377" s="54"/>
      <c r="Q1377" s="54"/>
      <c r="R1377" s="54"/>
      <c r="S1377" s="54"/>
      <c r="T1377" s="54"/>
      <c r="U1377" s="54"/>
      <c r="V1377" s="54"/>
      <c r="W1377" s="54"/>
      <c r="AD1377" s="50" t="s">
        <v>59</v>
      </c>
      <c r="AE1377" s="50" t="s">
        <v>812</v>
      </c>
      <c r="AF1377" s="50">
        <v>3102852</v>
      </c>
      <c r="AG1377" s="51"/>
      <c r="AH1377" s="51"/>
    </row>
    <row r="1378" spans="1:34" s="69" customFormat="1">
      <c r="A1378" s="54"/>
      <c r="B1378" s="54"/>
      <c r="C1378" s="54"/>
      <c r="D1378" s="54"/>
      <c r="E1378" s="54"/>
      <c r="F1378" s="54"/>
      <c r="G1378" s="54"/>
      <c r="H1378" s="54"/>
      <c r="I1378" s="54"/>
      <c r="J1378" s="54"/>
      <c r="K1378" s="54"/>
      <c r="L1378" s="54"/>
      <c r="M1378" s="54"/>
      <c r="N1378" s="54"/>
      <c r="O1378" s="54"/>
      <c r="P1378" s="54"/>
      <c r="Q1378" s="54"/>
      <c r="R1378" s="54"/>
      <c r="S1378" s="54"/>
      <c r="T1378" s="54"/>
      <c r="U1378" s="54"/>
      <c r="V1378" s="54"/>
      <c r="W1378" s="54"/>
      <c r="AD1378" s="50" t="s">
        <v>59</v>
      </c>
      <c r="AE1378" s="50" t="s">
        <v>465</v>
      </c>
      <c r="AF1378" s="50">
        <v>3102902</v>
      </c>
      <c r="AG1378" s="51"/>
      <c r="AH1378" s="51"/>
    </row>
    <row r="1379" spans="1:34" s="69" customFormat="1">
      <c r="A1379" s="54"/>
      <c r="B1379" s="54"/>
      <c r="C1379" s="54"/>
      <c r="D1379" s="54"/>
      <c r="E1379" s="54"/>
      <c r="F1379" s="54"/>
      <c r="G1379" s="54"/>
      <c r="H1379" s="54"/>
      <c r="I1379" s="54"/>
      <c r="J1379" s="54"/>
      <c r="K1379" s="54"/>
      <c r="L1379" s="54"/>
      <c r="M1379" s="54"/>
      <c r="N1379" s="54"/>
      <c r="O1379" s="54"/>
      <c r="P1379" s="54"/>
      <c r="Q1379" s="54"/>
      <c r="R1379" s="54"/>
      <c r="S1379" s="54"/>
      <c r="T1379" s="54"/>
      <c r="U1379" s="54"/>
      <c r="V1379" s="54"/>
      <c r="W1379" s="54"/>
      <c r="AD1379" s="50" t="s">
        <v>59</v>
      </c>
      <c r="AE1379" s="50" t="s">
        <v>855</v>
      </c>
      <c r="AF1379" s="50">
        <v>3103009</v>
      </c>
      <c r="AG1379" s="51"/>
      <c r="AH1379" s="51"/>
    </row>
    <row r="1380" spans="1:34" s="69" customFormat="1">
      <c r="A1380" s="54"/>
      <c r="B1380" s="54"/>
      <c r="C1380" s="54"/>
      <c r="D1380" s="54"/>
      <c r="E1380" s="54"/>
      <c r="F1380" s="54"/>
      <c r="G1380" s="54"/>
      <c r="H1380" s="54"/>
      <c r="I1380" s="54"/>
      <c r="J1380" s="54"/>
      <c r="K1380" s="54"/>
      <c r="L1380" s="54"/>
      <c r="M1380" s="54"/>
      <c r="N1380" s="54"/>
      <c r="O1380" s="54"/>
      <c r="P1380" s="54"/>
      <c r="Q1380" s="54"/>
      <c r="R1380" s="54"/>
      <c r="S1380" s="54"/>
      <c r="T1380" s="54"/>
      <c r="U1380" s="54"/>
      <c r="V1380" s="54"/>
      <c r="W1380" s="54"/>
      <c r="AD1380" s="50" t="s">
        <v>59</v>
      </c>
      <c r="AE1380" s="50" t="s">
        <v>876</v>
      </c>
      <c r="AF1380" s="50">
        <v>3103108</v>
      </c>
      <c r="AG1380" s="51"/>
      <c r="AH1380" s="51"/>
    </row>
    <row r="1381" spans="1:34" s="69" customFormat="1">
      <c r="A1381" s="54"/>
      <c r="B1381" s="54"/>
      <c r="C1381" s="54"/>
      <c r="D1381" s="54"/>
      <c r="E1381" s="54"/>
      <c r="F1381" s="54"/>
      <c r="G1381" s="54"/>
      <c r="H1381" s="54"/>
      <c r="I1381" s="54"/>
      <c r="J1381" s="54"/>
      <c r="K1381" s="54"/>
      <c r="L1381" s="54"/>
      <c r="M1381" s="54"/>
      <c r="N1381" s="54"/>
      <c r="O1381" s="54"/>
      <c r="P1381" s="54"/>
      <c r="Q1381" s="54"/>
      <c r="R1381" s="54"/>
      <c r="S1381" s="54"/>
      <c r="T1381" s="54"/>
      <c r="U1381" s="54"/>
      <c r="V1381" s="54"/>
      <c r="W1381" s="54"/>
      <c r="AD1381" s="50" t="s">
        <v>59</v>
      </c>
      <c r="AE1381" s="50" t="s">
        <v>899</v>
      </c>
      <c r="AF1381" s="50">
        <v>3103207</v>
      </c>
      <c r="AG1381" s="51"/>
      <c r="AH1381" s="51"/>
    </row>
    <row r="1382" spans="1:34" s="69" customFormat="1">
      <c r="A1382" s="54"/>
      <c r="B1382" s="54"/>
      <c r="C1382" s="54"/>
      <c r="D1382" s="54"/>
      <c r="E1382" s="54"/>
      <c r="F1382" s="54"/>
      <c r="G1382" s="54"/>
      <c r="H1382" s="54"/>
      <c r="I1382" s="54"/>
      <c r="J1382" s="54"/>
      <c r="K1382" s="54"/>
      <c r="L1382" s="54"/>
      <c r="M1382" s="54"/>
      <c r="N1382" s="54"/>
      <c r="O1382" s="54"/>
      <c r="P1382" s="54"/>
      <c r="Q1382" s="54"/>
      <c r="R1382" s="54"/>
      <c r="S1382" s="54"/>
      <c r="T1382" s="54"/>
      <c r="U1382" s="54"/>
      <c r="V1382" s="54"/>
      <c r="W1382" s="54"/>
      <c r="AD1382" s="50" t="s">
        <v>59</v>
      </c>
      <c r="AE1382" s="50" t="s">
        <v>922</v>
      </c>
      <c r="AF1382" s="50">
        <v>3103306</v>
      </c>
      <c r="AG1382" s="51"/>
      <c r="AH1382" s="51"/>
    </row>
    <row r="1383" spans="1:34" s="69" customFormat="1">
      <c r="A1383" s="54"/>
      <c r="B1383" s="54"/>
      <c r="C1383" s="54"/>
      <c r="D1383" s="54"/>
      <c r="E1383" s="54"/>
      <c r="F1383" s="54"/>
      <c r="G1383" s="54"/>
      <c r="H1383" s="54"/>
      <c r="I1383" s="54"/>
      <c r="J1383" s="54"/>
      <c r="K1383" s="54"/>
      <c r="L1383" s="54"/>
      <c r="M1383" s="54"/>
      <c r="N1383" s="54"/>
      <c r="O1383" s="54"/>
      <c r="P1383" s="54"/>
      <c r="Q1383" s="54"/>
      <c r="R1383" s="54"/>
      <c r="S1383" s="54"/>
      <c r="T1383" s="54"/>
      <c r="U1383" s="54"/>
      <c r="V1383" s="54"/>
      <c r="W1383" s="54"/>
      <c r="AD1383" s="50" t="s">
        <v>59</v>
      </c>
      <c r="AE1383" s="50" t="s">
        <v>945</v>
      </c>
      <c r="AF1383" s="50">
        <v>3103405</v>
      </c>
      <c r="AG1383" s="51"/>
      <c r="AH1383" s="51"/>
    </row>
    <row r="1384" spans="1:34" s="69" customFormat="1">
      <c r="A1384" s="54"/>
      <c r="B1384" s="54"/>
      <c r="C1384" s="54"/>
      <c r="D1384" s="54"/>
      <c r="E1384" s="54"/>
      <c r="F1384" s="54"/>
      <c r="G1384" s="54"/>
      <c r="H1384" s="54"/>
      <c r="I1384" s="54"/>
      <c r="J1384" s="54"/>
      <c r="K1384" s="54"/>
      <c r="L1384" s="54"/>
      <c r="M1384" s="54"/>
      <c r="N1384" s="54"/>
      <c r="O1384" s="54"/>
      <c r="P1384" s="54"/>
      <c r="Q1384" s="54"/>
      <c r="R1384" s="54"/>
      <c r="S1384" s="54"/>
      <c r="T1384" s="54"/>
      <c r="U1384" s="54"/>
      <c r="V1384" s="54"/>
      <c r="W1384" s="54"/>
      <c r="AD1384" s="50" t="s">
        <v>59</v>
      </c>
      <c r="AE1384" s="50" t="s">
        <v>967</v>
      </c>
      <c r="AF1384" s="50">
        <v>3103504</v>
      </c>
      <c r="AG1384" s="51"/>
      <c r="AH1384" s="51"/>
    </row>
    <row r="1385" spans="1:34" s="69" customFormat="1">
      <c r="A1385" s="54"/>
      <c r="B1385" s="54"/>
      <c r="C1385" s="54"/>
      <c r="D1385" s="54"/>
      <c r="E1385" s="54"/>
      <c r="F1385" s="54"/>
      <c r="G1385" s="54"/>
      <c r="H1385" s="54"/>
      <c r="I1385" s="54"/>
      <c r="J1385" s="54"/>
      <c r="K1385" s="54"/>
      <c r="L1385" s="54"/>
      <c r="M1385" s="54"/>
      <c r="N1385" s="54"/>
      <c r="O1385" s="54"/>
      <c r="P1385" s="54"/>
      <c r="Q1385" s="54"/>
      <c r="R1385" s="54"/>
      <c r="S1385" s="54"/>
      <c r="T1385" s="54"/>
      <c r="U1385" s="54"/>
      <c r="V1385" s="54"/>
      <c r="W1385" s="54"/>
      <c r="AD1385" s="50" t="s">
        <v>59</v>
      </c>
      <c r="AE1385" s="50" t="s">
        <v>989</v>
      </c>
      <c r="AF1385" s="50">
        <v>3103603</v>
      </c>
      <c r="AG1385" s="51"/>
      <c r="AH1385" s="51"/>
    </row>
    <row r="1386" spans="1:34" s="69" customFormat="1">
      <c r="A1386" s="54"/>
      <c r="B1386" s="54"/>
      <c r="C1386" s="54"/>
      <c r="D1386" s="54"/>
      <c r="E1386" s="54"/>
      <c r="F1386" s="54"/>
      <c r="G1386" s="54"/>
      <c r="H1386" s="54"/>
      <c r="I1386" s="54"/>
      <c r="J1386" s="54"/>
      <c r="K1386" s="54"/>
      <c r="L1386" s="54"/>
      <c r="M1386" s="54"/>
      <c r="N1386" s="54"/>
      <c r="O1386" s="54"/>
      <c r="P1386" s="54"/>
      <c r="Q1386" s="54"/>
      <c r="R1386" s="54"/>
      <c r="S1386" s="54"/>
      <c r="T1386" s="54"/>
      <c r="U1386" s="54"/>
      <c r="V1386" s="54"/>
      <c r="W1386" s="54"/>
      <c r="AD1386" s="50" t="s">
        <v>59</v>
      </c>
      <c r="AE1386" s="50" t="s">
        <v>1012</v>
      </c>
      <c r="AF1386" s="50">
        <v>3103702</v>
      </c>
      <c r="AG1386" s="51"/>
      <c r="AH1386" s="51"/>
    </row>
    <row r="1387" spans="1:34" s="69" customFormat="1">
      <c r="A1387" s="54"/>
      <c r="B1387" s="54"/>
      <c r="C1387" s="54"/>
      <c r="D1387" s="54"/>
      <c r="E1387" s="54"/>
      <c r="F1387" s="54"/>
      <c r="G1387" s="54"/>
      <c r="H1387" s="54"/>
      <c r="I1387" s="54"/>
      <c r="J1387" s="54"/>
      <c r="K1387" s="54"/>
      <c r="L1387" s="54"/>
      <c r="M1387" s="54"/>
      <c r="N1387" s="54"/>
      <c r="O1387" s="54"/>
      <c r="P1387" s="54"/>
      <c r="Q1387" s="54"/>
      <c r="R1387" s="54"/>
      <c r="S1387" s="54"/>
      <c r="T1387" s="54"/>
      <c r="U1387" s="54"/>
      <c r="V1387" s="54"/>
      <c r="W1387" s="54"/>
      <c r="AD1387" s="50" t="s">
        <v>59</v>
      </c>
      <c r="AE1387" s="50" t="s">
        <v>1034</v>
      </c>
      <c r="AF1387" s="50">
        <v>3103751</v>
      </c>
      <c r="AG1387" s="51"/>
      <c r="AH1387" s="51"/>
    </row>
    <row r="1388" spans="1:34" s="69" customFormat="1">
      <c r="A1388" s="54"/>
      <c r="B1388" s="54"/>
      <c r="C1388" s="54"/>
      <c r="D1388" s="54"/>
      <c r="E1388" s="54"/>
      <c r="F1388" s="54"/>
      <c r="G1388" s="54"/>
      <c r="H1388" s="54"/>
      <c r="I1388" s="54"/>
      <c r="J1388" s="54"/>
      <c r="K1388" s="54"/>
      <c r="L1388" s="54"/>
      <c r="M1388" s="54"/>
      <c r="N1388" s="54"/>
      <c r="O1388" s="54"/>
      <c r="P1388" s="54"/>
      <c r="Q1388" s="54"/>
      <c r="R1388" s="54"/>
      <c r="S1388" s="54"/>
      <c r="T1388" s="54"/>
      <c r="U1388" s="54"/>
      <c r="V1388" s="54"/>
      <c r="W1388" s="54"/>
      <c r="AD1388" s="50" t="s">
        <v>59</v>
      </c>
      <c r="AE1388" s="50" t="s">
        <v>1056</v>
      </c>
      <c r="AF1388" s="50">
        <v>3103801</v>
      </c>
      <c r="AG1388" s="51"/>
      <c r="AH1388" s="51"/>
    </row>
    <row r="1389" spans="1:34" s="69" customFormat="1">
      <c r="A1389" s="54"/>
      <c r="B1389" s="54"/>
      <c r="C1389" s="54"/>
      <c r="D1389" s="54"/>
      <c r="E1389" s="54"/>
      <c r="F1389" s="54"/>
      <c r="G1389" s="54"/>
      <c r="H1389" s="54"/>
      <c r="I1389" s="54"/>
      <c r="J1389" s="54"/>
      <c r="K1389" s="54"/>
      <c r="L1389" s="54"/>
      <c r="M1389" s="54"/>
      <c r="N1389" s="54"/>
      <c r="O1389" s="54"/>
      <c r="P1389" s="54"/>
      <c r="Q1389" s="54"/>
      <c r="R1389" s="54"/>
      <c r="S1389" s="54"/>
      <c r="T1389" s="54"/>
      <c r="U1389" s="54"/>
      <c r="V1389" s="54"/>
      <c r="W1389" s="54"/>
      <c r="AD1389" s="50" t="s">
        <v>59</v>
      </c>
      <c r="AE1389" s="50" t="s">
        <v>1078</v>
      </c>
      <c r="AF1389" s="50">
        <v>3103900</v>
      </c>
      <c r="AG1389" s="51"/>
      <c r="AH1389" s="51"/>
    </row>
    <row r="1390" spans="1:34" s="69" customFormat="1">
      <c r="A1390" s="54"/>
      <c r="B1390" s="54"/>
      <c r="C1390" s="54"/>
      <c r="D1390" s="54"/>
      <c r="E1390" s="54"/>
      <c r="F1390" s="54"/>
      <c r="G1390" s="54"/>
      <c r="H1390" s="54"/>
      <c r="I1390" s="54"/>
      <c r="J1390" s="54"/>
      <c r="K1390" s="54"/>
      <c r="L1390" s="54"/>
      <c r="M1390" s="54"/>
      <c r="N1390" s="54"/>
      <c r="O1390" s="54"/>
      <c r="P1390" s="54"/>
      <c r="Q1390" s="54"/>
      <c r="R1390" s="54"/>
      <c r="S1390" s="54"/>
      <c r="T1390" s="54"/>
      <c r="U1390" s="54"/>
      <c r="V1390" s="54"/>
      <c r="W1390" s="54"/>
      <c r="AD1390" s="50" t="s">
        <v>59</v>
      </c>
      <c r="AE1390" s="50" t="s">
        <v>1100</v>
      </c>
      <c r="AF1390" s="50">
        <v>3104007</v>
      </c>
      <c r="AG1390" s="51"/>
      <c r="AH1390" s="51"/>
    </row>
    <row r="1391" spans="1:34" s="69" customFormat="1">
      <c r="A1391" s="54"/>
      <c r="B1391" s="54"/>
      <c r="C1391" s="54"/>
      <c r="D1391" s="54"/>
      <c r="E1391" s="54"/>
      <c r="F1391" s="54"/>
      <c r="G1391" s="54"/>
      <c r="H1391" s="54"/>
      <c r="I1391" s="54"/>
      <c r="J1391" s="54"/>
      <c r="K1391" s="54"/>
      <c r="L1391" s="54"/>
      <c r="M1391" s="54"/>
      <c r="N1391" s="54"/>
      <c r="O1391" s="54"/>
      <c r="P1391" s="54"/>
      <c r="Q1391" s="54"/>
      <c r="R1391" s="54"/>
      <c r="S1391" s="54"/>
      <c r="T1391" s="54"/>
      <c r="U1391" s="54"/>
      <c r="V1391" s="54"/>
      <c r="W1391" s="54"/>
      <c r="AD1391" s="50" t="s">
        <v>59</v>
      </c>
      <c r="AE1391" s="50" t="s">
        <v>1123</v>
      </c>
      <c r="AF1391" s="50">
        <v>3104106</v>
      </c>
      <c r="AG1391" s="51"/>
      <c r="AH1391" s="51"/>
    </row>
    <row r="1392" spans="1:34" s="69" customFormat="1">
      <c r="A1392" s="54"/>
      <c r="B1392" s="54"/>
      <c r="C1392" s="54"/>
      <c r="D1392" s="54"/>
      <c r="E1392" s="54"/>
      <c r="F1392" s="54"/>
      <c r="G1392" s="54"/>
      <c r="H1392" s="54"/>
      <c r="I1392" s="54"/>
      <c r="J1392" s="54"/>
      <c r="K1392" s="54"/>
      <c r="L1392" s="54"/>
      <c r="M1392" s="54"/>
      <c r="N1392" s="54"/>
      <c r="O1392" s="54"/>
      <c r="P1392" s="54"/>
      <c r="Q1392" s="54"/>
      <c r="R1392" s="54"/>
      <c r="S1392" s="54"/>
      <c r="T1392" s="54"/>
      <c r="U1392" s="54"/>
      <c r="V1392" s="54"/>
      <c r="W1392" s="54"/>
      <c r="AD1392" s="50" t="s">
        <v>59</v>
      </c>
      <c r="AE1392" s="50" t="s">
        <v>1146</v>
      </c>
      <c r="AF1392" s="50">
        <v>3104205</v>
      </c>
      <c r="AG1392" s="51"/>
      <c r="AH1392" s="51"/>
    </row>
    <row r="1393" spans="1:34" s="69" customFormat="1">
      <c r="A1393" s="54"/>
      <c r="B1393" s="54"/>
      <c r="C1393" s="54"/>
      <c r="D1393" s="54"/>
      <c r="E1393" s="54"/>
      <c r="F1393" s="54"/>
      <c r="G1393" s="54"/>
      <c r="H1393" s="54"/>
      <c r="I1393" s="54"/>
      <c r="J1393" s="54"/>
      <c r="K1393" s="54"/>
      <c r="L1393" s="54"/>
      <c r="M1393" s="54"/>
      <c r="N1393" s="54"/>
      <c r="O1393" s="54"/>
      <c r="P1393" s="54"/>
      <c r="Q1393" s="54"/>
      <c r="R1393" s="54"/>
      <c r="S1393" s="54"/>
      <c r="T1393" s="54"/>
      <c r="U1393" s="54"/>
      <c r="V1393" s="54"/>
      <c r="W1393" s="54"/>
      <c r="AD1393" s="50" t="s">
        <v>59</v>
      </c>
      <c r="AE1393" s="50" t="s">
        <v>1169</v>
      </c>
      <c r="AF1393" s="50">
        <v>3104304</v>
      </c>
      <c r="AG1393" s="51"/>
      <c r="AH1393" s="51"/>
    </row>
    <row r="1394" spans="1:34" s="69" customFormat="1">
      <c r="A1394" s="54"/>
      <c r="B1394" s="54"/>
      <c r="C1394" s="54"/>
      <c r="D1394" s="54"/>
      <c r="E1394" s="54"/>
      <c r="F1394" s="54"/>
      <c r="G1394" s="54"/>
      <c r="H1394" s="54"/>
      <c r="I1394" s="54"/>
      <c r="J1394" s="54"/>
      <c r="K1394" s="54"/>
      <c r="L1394" s="54"/>
      <c r="M1394" s="54"/>
      <c r="N1394" s="54"/>
      <c r="O1394" s="54"/>
      <c r="P1394" s="54"/>
      <c r="Q1394" s="54"/>
      <c r="R1394" s="54"/>
      <c r="S1394" s="54"/>
      <c r="T1394" s="54"/>
      <c r="U1394" s="54"/>
      <c r="V1394" s="54"/>
      <c r="W1394" s="54"/>
      <c r="AD1394" s="50" t="s">
        <v>59</v>
      </c>
      <c r="AE1394" s="50" t="s">
        <v>1192</v>
      </c>
      <c r="AF1394" s="50">
        <v>3104403</v>
      </c>
      <c r="AG1394" s="51"/>
      <c r="AH1394" s="51"/>
    </row>
    <row r="1395" spans="1:34" s="69" customFormat="1">
      <c r="A1395" s="54"/>
      <c r="B1395" s="54"/>
      <c r="C1395" s="54"/>
      <c r="D1395" s="54"/>
      <c r="E1395" s="54"/>
      <c r="F1395" s="54"/>
      <c r="G1395" s="54"/>
      <c r="H1395" s="54"/>
      <c r="I1395" s="54"/>
      <c r="J1395" s="54"/>
      <c r="K1395" s="54"/>
      <c r="L1395" s="54"/>
      <c r="M1395" s="54"/>
      <c r="N1395" s="54"/>
      <c r="O1395" s="54"/>
      <c r="P1395" s="54"/>
      <c r="Q1395" s="54"/>
      <c r="R1395" s="54"/>
      <c r="S1395" s="54"/>
      <c r="T1395" s="54"/>
      <c r="U1395" s="54"/>
      <c r="V1395" s="54"/>
      <c r="W1395" s="54"/>
      <c r="AD1395" s="50" t="s">
        <v>59</v>
      </c>
      <c r="AE1395" s="50" t="s">
        <v>1214</v>
      </c>
      <c r="AF1395" s="50">
        <v>3104452</v>
      </c>
      <c r="AG1395" s="51"/>
      <c r="AH1395" s="51"/>
    </row>
    <row r="1396" spans="1:34" s="69" customFormat="1">
      <c r="A1396" s="54"/>
      <c r="B1396" s="54"/>
      <c r="C1396" s="54"/>
      <c r="D1396" s="54"/>
      <c r="E1396" s="54"/>
      <c r="F1396" s="54"/>
      <c r="G1396" s="54"/>
      <c r="H1396" s="54"/>
      <c r="I1396" s="54"/>
      <c r="J1396" s="54"/>
      <c r="K1396" s="54"/>
      <c r="L1396" s="54"/>
      <c r="M1396" s="54"/>
      <c r="N1396" s="54"/>
      <c r="O1396" s="54"/>
      <c r="P1396" s="54"/>
      <c r="Q1396" s="54"/>
      <c r="R1396" s="54"/>
      <c r="S1396" s="54"/>
      <c r="T1396" s="54"/>
      <c r="U1396" s="54"/>
      <c r="V1396" s="54"/>
      <c r="W1396" s="54"/>
      <c r="AD1396" s="50" t="s">
        <v>59</v>
      </c>
      <c r="AE1396" s="50" t="s">
        <v>1235</v>
      </c>
      <c r="AF1396" s="50">
        <v>3104502</v>
      </c>
      <c r="AG1396" s="51"/>
      <c r="AH1396" s="51"/>
    </row>
    <row r="1397" spans="1:34" s="69" customFormat="1">
      <c r="A1397" s="54"/>
      <c r="B1397" s="54"/>
      <c r="C1397" s="54"/>
      <c r="D1397" s="54"/>
      <c r="E1397" s="54"/>
      <c r="F1397" s="54"/>
      <c r="G1397" s="54"/>
      <c r="H1397" s="54"/>
      <c r="I1397" s="54"/>
      <c r="J1397" s="54"/>
      <c r="K1397" s="54"/>
      <c r="L1397" s="54"/>
      <c r="M1397" s="54"/>
      <c r="N1397" s="54"/>
      <c r="O1397" s="54"/>
      <c r="P1397" s="54"/>
      <c r="Q1397" s="54"/>
      <c r="R1397" s="54"/>
      <c r="S1397" s="54"/>
      <c r="T1397" s="54"/>
      <c r="U1397" s="54"/>
      <c r="V1397" s="54"/>
      <c r="W1397" s="54"/>
      <c r="AD1397" s="50" t="s">
        <v>59</v>
      </c>
      <c r="AE1397" s="50" t="s">
        <v>1258</v>
      </c>
      <c r="AF1397" s="50">
        <v>3104601</v>
      </c>
      <c r="AG1397" s="51"/>
      <c r="AH1397" s="51"/>
    </row>
    <row r="1398" spans="1:34" s="69" customFormat="1">
      <c r="A1398" s="54"/>
      <c r="B1398" s="54"/>
      <c r="C1398" s="54"/>
      <c r="D1398" s="54"/>
      <c r="E1398" s="54"/>
      <c r="F1398" s="54"/>
      <c r="G1398" s="54"/>
      <c r="H1398" s="54"/>
      <c r="I1398" s="54"/>
      <c r="J1398" s="54"/>
      <c r="K1398" s="54"/>
      <c r="L1398" s="54"/>
      <c r="M1398" s="54"/>
      <c r="N1398" s="54"/>
      <c r="O1398" s="54"/>
      <c r="P1398" s="54"/>
      <c r="Q1398" s="54"/>
      <c r="R1398" s="54"/>
      <c r="S1398" s="54"/>
      <c r="T1398" s="54"/>
      <c r="U1398" s="54"/>
      <c r="V1398" s="54"/>
      <c r="W1398" s="54"/>
      <c r="AD1398" s="50" t="s">
        <v>59</v>
      </c>
      <c r="AE1398" s="50" t="s">
        <v>1281</v>
      </c>
      <c r="AF1398" s="50">
        <v>3104700</v>
      </c>
      <c r="AG1398" s="51"/>
      <c r="AH1398" s="51"/>
    </row>
    <row r="1399" spans="1:34" s="69" customFormat="1">
      <c r="A1399" s="54"/>
      <c r="B1399" s="54"/>
      <c r="C1399" s="54"/>
      <c r="D1399" s="54"/>
      <c r="E1399" s="54"/>
      <c r="F1399" s="54"/>
      <c r="G1399" s="54"/>
      <c r="H1399" s="54"/>
      <c r="I1399" s="54"/>
      <c r="J1399" s="54"/>
      <c r="K1399" s="54"/>
      <c r="L1399" s="54"/>
      <c r="M1399" s="54"/>
      <c r="N1399" s="54"/>
      <c r="O1399" s="54"/>
      <c r="P1399" s="54"/>
      <c r="Q1399" s="54"/>
      <c r="R1399" s="54"/>
      <c r="S1399" s="54"/>
      <c r="T1399" s="54"/>
      <c r="U1399" s="54"/>
      <c r="V1399" s="54"/>
      <c r="W1399" s="54"/>
      <c r="AD1399" s="50" t="s">
        <v>59</v>
      </c>
      <c r="AE1399" s="50" t="s">
        <v>1302</v>
      </c>
      <c r="AF1399" s="50">
        <v>3104809</v>
      </c>
      <c r="AG1399" s="51"/>
      <c r="AH1399" s="51"/>
    </row>
    <row r="1400" spans="1:34" s="69" customFormat="1">
      <c r="A1400" s="54"/>
      <c r="B1400" s="54"/>
      <c r="C1400" s="54"/>
      <c r="D1400" s="54"/>
      <c r="E1400" s="54"/>
      <c r="F1400" s="54"/>
      <c r="G1400" s="54"/>
      <c r="H1400" s="54"/>
      <c r="I1400" s="54"/>
      <c r="J1400" s="54"/>
      <c r="K1400" s="54"/>
      <c r="L1400" s="54"/>
      <c r="M1400" s="54"/>
      <c r="N1400" s="54"/>
      <c r="O1400" s="54"/>
      <c r="P1400" s="54"/>
      <c r="Q1400" s="54"/>
      <c r="R1400" s="54"/>
      <c r="S1400" s="54"/>
      <c r="T1400" s="54"/>
      <c r="U1400" s="54"/>
      <c r="V1400" s="54"/>
      <c r="W1400" s="54"/>
      <c r="AD1400" s="50" t="s">
        <v>59</v>
      </c>
      <c r="AE1400" s="50" t="s">
        <v>1324</v>
      </c>
      <c r="AF1400" s="50">
        <v>3104908</v>
      </c>
      <c r="AG1400" s="51"/>
      <c r="AH1400" s="51"/>
    </row>
    <row r="1401" spans="1:34" s="69" customFormat="1">
      <c r="A1401" s="54"/>
      <c r="B1401" s="54"/>
      <c r="C1401" s="54"/>
      <c r="D1401" s="54"/>
      <c r="E1401" s="54"/>
      <c r="F1401" s="54"/>
      <c r="G1401" s="54"/>
      <c r="H1401" s="54"/>
      <c r="I1401" s="54"/>
      <c r="J1401" s="54"/>
      <c r="K1401" s="54"/>
      <c r="L1401" s="54"/>
      <c r="M1401" s="54"/>
      <c r="N1401" s="54"/>
      <c r="O1401" s="54"/>
      <c r="P1401" s="54"/>
      <c r="Q1401" s="54"/>
      <c r="R1401" s="54"/>
      <c r="S1401" s="54"/>
      <c r="T1401" s="54"/>
      <c r="U1401" s="54"/>
      <c r="V1401" s="54"/>
      <c r="W1401" s="54"/>
      <c r="AD1401" s="50" t="s">
        <v>59</v>
      </c>
      <c r="AE1401" s="50" t="s">
        <v>1346</v>
      </c>
      <c r="AF1401" s="50">
        <v>3105004</v>
      </c>
      <c r="AG1401" s="51"/>
      <c r="AH1401" s="51"/>
    </row>
    <row r="1402" spans="1:34" s="69" customFormat="1">
      <c r="A1402" s="54"/>
      <c r="B1402" s="54"/>
      <c r="C1402" s="54"/>
      <c r="D1402" s="54"/>
      <c r="E1402" s="54"/>
      <c r="F1402" s="54"/>
      <c r="G1402" s="54"/>
      <c r="H1402" s="54"/>
      <c r="I1402" s="54"/>
      <c r="J1402" s="54"/>
      <c r="K1402" s="54"/>
      <c r="L1402" s="54"/>
      <c r="M1402" s="54"/>
      <c r="N1402" s="54"/>
      <c r="O1402" s="54"/>
      <c r="P1402" s="54"/>
      <c r="Q1402" s="54"/>
      <c r="R1402" s="54"/>
      <c r="S1402" s="54"/>
      <c r="T1402" s="54"/>
      <c r="U1402" s="54"/>
      <c r="V1402" s="54"/>
      <c r="W1402" s="54"/>
      <c r="AD1402" s="50" t="s">
        <v>59</v>
      </c>
      <c r="AE1402" s="50" t="s">
        <v>1367</v>
      </c>
      <c r="AF1402" s="50">
        <v>3105103</v>
      </c>
      <c r="AG1402" s="51"/>
      <c r="AH1402" s="51"/>
    </row>
    <row r="1403" spans="1:34" s="69" customFormat="1">
      <c r="A1403" s="54"/>
      <c r="B1403" s="54"/>
      <c r="C1403" s="54"/>
      <c r="D1403" s="54"/>
      <c r="E1403" s="54"/>
      <c r="F1403" s="54"/>
      <c r="G1403" s="54"/>
      <c r="H1403" s="54"/>
      <c r="I1403" s="54"/>
      <c r="J1403" s="54"/>
      <c r="K1403" s="54"/>
      <c r="L1403" s="54"/>
      <c r="M1403" s="54"/>
      <c r="N1403" s="54"/>
      <c r="O1403" s="54"/>
      <c r="P1403" s="54"/>
      <c r="Q1403" s="54"/>
      <c r="R1403" s="54"/>
      <c r="S1403" s="54"/>
      <c r="T1403" s="54"/>
      <c r="U1403" s="54"/>
      <c r="V1403" s="54"/>
      <c r="W1403" s="54"/>
      <c r="AD1403" s="50" t="s">
        <v>59</v>
      </c>
      <c r="AE1403" s="50" t="s">
        <v>1389</v>
      </c>
      <c r="AF1403" s="50">
        <v>3105202</v>
      </c>
      <c r="AG1403" s="51"/>
      <c r="AH1403" s="51"/>
    </row>
    <row r="1404" spans="1:34" s="69" customFormat="1">
      <c r="A1404" s="54"/>
      <c r="B1404" s="54"/>
      <c r="C1404" s="54"/>
      <c r="D1404" s="54"/>
      <c r="E1404" s="54"/>
      <c r="F1404" s="54"/>
      <c r="G1404" s="54"/>
      <c r="H1404" s="54"/>
      <c r="I1404" s="54"/>
      <c r="J1404" s="54"/>
      <c r="K1404" s="54"/>
      <c r="L1404" s="54"/>
      <c r="M1404" s="54"/>
      <c r="N1404" s="54"/>
      <c r="O1404" s="54"/>
      <c r="P1404" s="54"/>
      <c r="Q1404" s="54"/>
      <c r="R1404" s="54"/>
      <c r="S1404" s="54"/>
      <c r="T1404" s="54"/>
      <c r="U1404" s="54"/>
      <c r="V1404" s="54"/>
      <c r="W1404" s="54"/>
      <c r="AD1404" s="50" t="s">
        <v>59</v>
      </c>
      <c r="AE1404" s="50" t="s">
        <v>1411</v>
      </c>
      <c r="AF1404" s="50">
        <v>3105301</v>
      </c>
      <c r="AG1404" s="51"/>
      <c r="AH1404" s="51"/>
    </row>
    <row r="1405" spans="1:34" s="69" customFormat="1">
      <c r="A1405" s="54"/>
      <c r="B1405" s="54"/>
      <c r="C1405" s="54"/>
      <c r="D1405" s="54"/>
      <c r="E1405" s="54"/>
      <c r="F1405" s="54"/>
      <c r="G1405" s="54"/>
      <c r="H1405" s="54"/>
      <c r="I1405" s="54"/>
      <c r="J1405" s="54"/>
      <c r="K1405" s="54"/>
      <c r="L1405" s="54"/>
      <c r="M1405" s="54"/>
      <c r="N1405" s="54"/>
      <c r="O1405" s="54"/>
      <c r="P1405" s="54"/>
      <c r="Q1405" s="54"/>
      <c r="R1405" s="54"/>
      <c r="S1405" s="54"/>
      <c r="T1405" s="54"/>
      <c r="U1405" s="54"/>
      <c r="V1405" s="54"/>
      <c r="W1405" s="54"/>
      <c r="AD1405" s="50" t="s">
        <v>59</v>
      </c>
      <c r="AE1405" s="50" t="s">
        <v>1433</v>
      </c>
      <c r="AF1405" s="50">
        <v>3105400</v>
      </c>
      <c r="AG1405" s="51"/>
      <c r="AH1405" s="51"/>
    </row>
    <row r="1406" spans="1:34" s="69" customFormat="1">
      <c r="A1406" s="54"/>
      <c r="B1406" s="54"/>
      <c r="C1406" s="54"/>
      <c r="D1406" s="54"/>
      <c r="E1406" s="54"/>
      <c r="F1406" s="54"/>
      <c r="G1406" s="54"/>
      <c r="H1406" s="54"/>
      <c r="I1406" s="54"/>
      <c r="J1406" s="54"/>
      <c r="K1406" s="54"/>
      <c r="L1406" s="54"/>
      <c r="M1406" s="54"/>
      <c r="N1406" s="54"/>
      <c r="O1406" s="54"/>
      <c r="P1406" s="54"/>
      <c r="Q1406" s="54"/>
      <c r="R1406" s="54"/>
      <c r="S1406" s="54"/>
      <c r="T1406" s="54"/>
      <c r="U1406" s="54"/>
      <c r="V1406" s="54"/>
      <c r="W1406" s="54"/>
      <c r="AD1406" s="50" t="s">
        <v>59</v>
      </c>
      <c r="AE1406" s="50" t="s">
        <v>1454</v>
      </c>
      <c r="AF1406" s="50">
        <v>3105509</v>
      </c>
      <c r="AG1406" s="51"/>
      <c r="AH1406" s="51"/>
    </row>
    <row r="1407" spans="1:34" s="69" customFormat="1">
      <c r="A1407" s="54"/>
      <c r="B1407" s="54"/>
      <c r="C1407" s="54"/>
      <c r="D1407" s="54"/>
      <c r="E1407" s="54"/>
      <c r="F1407" s="54"/>
      <c r="G1407" s="54"/>
      <c r="H1407" s="54"/>
      <c r="I1407" s="54"/>
      <c r="J1407" s="54"/>
      <c r="K1407" s="54"/>
      <c r="L1407" s="54"/>
      <c r="M1407" s="54"/>
      <c r="N1407" s="54"/>
      <c r="O1407" s="54"/>
      <c r="P1407" s="54"/>
      <c r="Q1407" s="54"/>
      <c r="R1407" s="54"/>
      <c r="S1407" s="54"/>
      <c r="T1407" s="54"/>
      <c r="U1407" s="54"/>
      <c r="V1407" s="54"/>
      <c r="W1407" s="54"/>
      <c r="AD1407" s="50" t="s">
        <v>59</v>
      </c>
      <c r="AE1407" s="50" t="s">
        <v>1474</v>
      </c>
      <c r="AF1407" s="50">
        <v>3105608</v>
      </c>
      <c r="AG1407" s="51"/>
      <c r="AH1407" s="51"/>
    </row>
    <row r="1408" spans="1:34" s="69" customFormat="1">
      <c r="A1408" s="54"/>
      <c r="B1408" s="54"/>
      <c r="C1408" s="54"/>
      <c r="D1408" s="54"/>
      <c r="E1408" s="54"/>
      <c r="F1408" s="54"/>
      <c r="G1408" s="54"/>
      <c r="H1408" s="54"/>
      <c r="I1408" s="54"/>
      <c r="J1408" s="54"/>
      <c r="K1408" s="54"/>
      <c r="L1408" s="54"/>
      <c r="M1408" s="54"/>
      <c r="N1408" s="54"/>
      <c r="O1408" s="54"/>
      <c r="P1408" s="54"/>
      <c r="Q1408" s="54"/>
      <c r="R1408" s="54"/>
      <c r="S1408" s="54"/>
      <c r="T1408" s="54"/>
      <c r="U1408" s="54"/>
      <c r="V1408" s="54"/>
      <c r="W1408" s="54"/>
      <c r="AD1408" s="50" t="s">
        <v>59</v>
      </c>
      <c r="AE1408" s="50" t="s">
        <v>1496</v>
      </c>
      <c r="AF1408" s="50">
        <v>3105707</v>
      </c>
      <c r="AG1408" s="51"/>
      <c r="AH1408" s="51"/>
    </row>
    <row r="1409" spans="1:34" s="69" customFormat="1">
      <c r="A1409" s="54"/>
      <c r="B1409" s="54"/>
      <c r="C1409" s="54"/>
      <c r="D1409" s="54"/>
      <c r="E1409" s="54"/>
      <c r="F1409" s="54"/>
      <c r="G1409" s="54"/>
      <c r="H1409" s="54"/>
      <c r="I1409" s="54"/>
      <c r="J1409" s="54"/>
      <c r="K1409" s="54"/>
      <c r="L1409" s="54"/>
      <c r="M1409" s="54"/>
      <c r="N1409" s="54"/>
      <c r="O1409" s="54"/>
      <c r="P1409" s="54"/>
      <c r="Q1409" s="54"/>
      <c r="R1409" s="54"/>
      <c r="S1409" s="54"/>
      <c r="T1409" s="54"/>
      <c r="U1409" s="54"/>
      <c r="V1409" s="54"/>
      <c r="W1409" s="54"/>
      <c r="AD1409" s="50" t="s">
        <v>59</v>
      </c>
      <c r="AE1409" s="50" t="s">
        <v>1516</v>
      </c>
      <c r="AF1409" s="50">
        <v>3105905</v>
      </c>
      <c r="AG1409" s="51"/>
      <c r="AH1409" s="51"/>
    </row>
    <row r="1410" spans="1:34" s="69" customFormat="1">
      <c r="A1410" s="54"/>
      <c r="B1410" s="54"/>
      <c r="C1410" s="54"/>
      <c r="D1410" s="54"/>
      <c r="E1410" s="54"/>
      <c r="F1410" s="54"/>
      <c r="G1410" s="54"/>
      <c r="H1410" s="54"/>
      <c r="I1410" s="54"/>
      <c r="J1410" s="54"/>
      <c r="K1410" s="54"/>
      <c r="L1410" s="54"/>
      <c r="M1410" s="54"/>
      <c r="N1410" s="54"/>
      <c r="O1410" s="54"/>
      <c r="P1410" s="54"/>
      <c r="Q1410" s="54"/>
      <c r="R1410" s="54"/>
      <c r="S1410" s="54"/>
      <c r="T1410" s="54"/>
      <c r="U1410" s="54"/>
      <c r="V1410" s="54"/>
      <c r="W1410" s="54"/>
      <c r="AD1410" s="50" t="s">
        <v>59</v>
      </c>
      <c r="AE1410" s="50" t="s">
        <v>1537</v>
      </c>
      <c r="AF1410" s="50">
        <v>3106002</v>
      </c>
      <c r="AG1410" s="51"/>
      <c r="AH1410" s="51"/>
    </row>
    <row r="1411" spans="1:34" s="69" customFormat="1">
      <c r="A1411" s="54"/>
      <c r="B1411" s="54"/>
      <c r="C1411" s="54"/>
      <c r="D1411" s="54"/>
      <c r="E1411" s="54"/>
      <c r="F1411" s="54"/>
      <c r="G1411" s="54"/>
      <c r="H1411" s="54"/>
      <c r="I1411" s="54"/>
      <c r="J1411" s="54"/>
      <c r="K1411" s="54"/>
      <c r="L1411" s="54"/>
      <c r="M1411" s="54"/>
      <c r="N1411" s="54"/>
      <c r="O1411" s="54"/>
      <c r="P1411" s="54"/>
      <c r="Q1411" s="54"/>
      <c r="R1411" s="54"/>
      <c r="S1411" s="54"/>
      <c r="T1411" s="54"/>
      <c r="U1411" s="54"/>
      <c r="V1411" s="54"/>
      <c r="W1411" s="54"/>
      <c r="AD1411" s="50" t="s">
        <v>59</v>
      </c>
      <c r="AE1411" s="50" t="s">
        <v>1558</v>
      </c>
      <c r="AF1411" s="50">
        <v>3106101</v>
      </c>
      <c r="AG1411" s="51"/>
      <c r="AH1411" s="51"/>
    </row>
    <row r="1412" spans="1:34" s="69" customFormat="1">
      <c r="A1412" s="54"/>
      <c r="B1412" s="54"/>
      <c r="C1412" s="54"/>
      <c r="D1412" s="54"/>
      <c r="E1412" s="54"/>
      <c r="F1412" s="54"/>
      <c r="G1412" s="54"/>
      <c r="H1412" s="54"/>
      <c r="I1412" s="54"/>
      <c r="J1412" s="54"/>
      <c r="K1412" s="54"/>
      <c r="L1412" s="54"/>
      <c r="M1412" s="54"/>
      <c r="N1412" s="54"/>
      <c r="O1412" s="54"/>
      <c r="P1412" s="54"/>
      <c r="Q1412" s="54"/>
      <c r="R1412" s="54"/>
      <c r="S1412" s="54"/>
      <c r="T1412" s="54"/>
      <c r="U1412" s="54"/>
      <c r="V1412" s="54"/>
      <c r="W1412" s="54"/>
      <c r="AD1412" s="50" t="s">
        <v>59</v>
      </c>
      <c r="AE1412" s="50" t="s">
        <v>1577</v>
      </c>
      <c r="AF1412" s="50">
        <v>3106200</v>
      </c>
      <c r="AG1412" s="51"/>
      <c r="AH1412" s="51"/>
    </row>
    <row r="1413" spans="1:34" s="69" customFormat="1">
      <c r="A1413" s="54"/>
      <c r="B1413" s="54"/>
      <c r="C1413" s="54"/>
      <c r="D1413" s="54"/>
      <c r="E1413" s="54"/>
      <c r="F1413" s="54"/>
      <c r="G1413" s="54"/>
      <c r="H1413" s="54"/>
      <c r="I1413" s="54"/>
      <c r="J1413" s="54"/>
      <c r="K1413" s="54"/>
      <c r="L1413" s="54"/>
      <c r="M1413" s="54"/>
      <c r="N1413" s="54"/>
      <c r="O1413" s="54"/>
      <c r="P1413" s="54"/>
      <c r="Q1413" s="54"/>
      <c r="R1413" s="54"/>
      <c r="S1413" s="54"/>
      <c r="T1413" s="54"/>
      <c r="U1413" s="54"/>
      <c r="V1413" s="54"/>
      <c r="W1413" s="54"/>
      <c r="AD1413" s="50" t="s">
        <v>59</v>
      </c>
      <c r="AE1413" s="50" t="s">
        <v>1597</v>
      </c>
      <c r="AF1413" s="50">
        <v>3106309</v>
      </c>
      <c r="AG1413" s="51"/>
      <c r="AH1413" s="51"/>
    </row>
    <row r="1414" spans="1:34" s="69" customFormat="1">
      <c r="A1414" s="54"/>
      <c r="B1414" s="54"/>
      <c r="C1414" s="54"/>
      <c r="D1414" s="54"/>
      <c r="E1414" s="54"/>
      <c r="F1414" s="54"/>
      <c r="G1414" s="54"/>
      <c r="H1414" s="54"/>
      <c r="I1414" s="54"/>
      <c r="J1414" s="54"/>
      <c r="K1414" s="54"/>
      <c r="L1414" s="54"/>
      <c r="M1414" s="54"/>
      <c r="N1414" s="54"/>
      <c r="O1414" s="54"/>
      <c r="P1414" s="54"/>
      <c r="Q1414" s="54"/>
      <c r="R1414" s="54"/>
      <c r="S1414" s="54"/>
      <c r="T1414" s="54"/>
      <c r="U1414" s="54"/>
      <c r="V1414" s="54"/>
      <c r="W1414" s="54"/>
      <c r="AD1414" s="50" t="s">
        <v>59</v>
      </c>
      <c r="AE1414" s="50" t="s">
        <v>1617</v>
      </c>
      <c r="AF1414" s="50">
        <v>3106408</v>
      </c>
      <c r="AG1414" s="51"/>
      <c r="AH1414" s="51"/>
    </row>
    <row r="1415" spans="1:34" s="69" customFormat="1">
      <c r="A1415" s="54"/>
      <c r="B1415" s="54"/>
      <c r="C1415" s="54"/>
      <c r="D1415" s="54"/>
      <c r="E1415" s="54"/>
      <c r="F1415" s="54"/>
      <c r="G1415" s="54"/>
      <c r="H1415" s="54"/>
      <c r="I1415" s="54"/>
      <c r="J1415" s="54"/>
      <c r="K1415" s="54"/>
      <c r="L1415" s="54"/>
      <c r="M1415" s="54"/>
      <c r="N1415" s="54"/>
      <c r="O1415" s="54"/>
      <c r="P1415" s="54"/>
      <c r="Q1415" s="54"/>
      <c r="R1415" s="54"/>
      <c r="S1415" s="54"/>
      <c r="T1415" s="54"/>
      <c r="U1415" s="54"/>
      <c r="V1415" s="54"/>
      <c r="W1415" s="54"/>
      <c r="AD1415" s="50" t="s">
        <v>59</v>
      </c>
      <c r="AE1415" s="50" t="s">
        <v>1638</v>
      </c>
      <c r="AF1415" s="50">
        <v>3106507</v>
      </c>
      <c r="AG1415" s="51"/>
      <c r="AH1415" s="51"/>
    </row>
    <row r="1416" spans="1:34" s="69" customFormat="1">
      <c r="A1416" s="54"/>
      <c r="B1416" s="54"/>
      <c r="C1416" s="54"/>
      <c r="D1416" s="54"/>
      <c r="E1416" s="54"/>
      <c r="F1416" s="54"/>
      <c r="G1416" s="54"/>
      <c r="H1416" s="54"/>
      <c r="I1416" s="54"/>
      <c r="J1416" s="54"/>
      <c r="K1416" s="54"/>
      <c r="L1416" s="54"/>
      <c r="M1416" s="54"/>
      <c r="N1416" s="54"/>
      <c r="O1416" s="54"/>
      <c r="P1416" s="54"/>
      <c r="Q1416" s="54"/>
      <c r="R1416" s="54"/>
      <c r="S1416" s="54"/>
      <c r="T1416" s="54"/>
      <c r="U1416" s="54"/>
      <c r="V1416" s="54"/>
      <c r="W1416" s="54"/>
      <c r="AD1416" s="50" t="s">
        <v>59</v>
      </c>
      <c r="AE1416" s="50" t="s">
        <v>1659</v>
      </c>
      <c r="AF1416" s="50">
        <v>3106655</v>
      </c>
      <c r="AG1416" s="51"/>
      <c r="AH1416" s="51"/>
    </row>
    <row r="1417" spans="1:34" s="69" customFormat="1">
      <c r="A1417" s="54"/>
      <c r="B1417" s="54"/>
      <c r="C1417" s="54"/>
      <c r="D1417" s="54"/>
      <c r="E1417" s="54"/>
      <c r="F1417" s="54"/>
      <c r="G1417" s="54"/>
      <c r="H1417" s="54"/>
      <c r="I1417" s="54"/>
      <c r="J1417" s="54"/>
      <c r="K1417" s="54"/>
      <c r="L1417" s="54"/>
      <c r="M1417" s="54"/>
      <c r="N1417" s="54"/>
      <c r="O1417" s="54"/>
      <c r="P1417" s="54"/>
      <c r="Q1417" s="54"/>
      <c r="R1417" s="54"/>
      <c r="S1417" s="54"/>
      <c r="T1417" s="54"/>
      <c r="U1417" s="54"/>
      <c r="V1417" s="54"/>
      <c r="W1417" s="54"/>
      <c r="AD1417" s="50" t="s">
        <v>59</v>
      </c>
      <c r="AE1417" s="50" t="s">
        <v>1679</v>
      </c>
      <c r="AF1417" s="50">
        <v>3106606</v>
      </c>
      <c r="AG1417" s="51"/>
      <c r="AH1417" s="51"/>
    </row>
    <row r="1418" spans="1:34" s="69" customFormat="1">
      <c r="A1418" s="54"/>
      <c r="B1418" s="54"/>
      <c r="C1418" s="54"/>
      <c r="D1418" s="54"/>
      <c r="E1418" s="54"/>
      <c r="F1418" s="54"/>
      <c r="G1418" s="54"/>
      <c r="H1418" s="54"/>
      <c r="I1418" s="54"/>
      <c r="J1418" s="54"/>
      <c r="K1418" s="54"/>
      <c r="L1418" s="54"/>
      <c r="M1418" s="54"/>
      <c r="N1418" s="54"/>
      <c r="O1418" s="54"/>
      <c r="P1418" s="54"/>
      <c r="Q1418" s="54"/>
      <c r="R1418" s="54"/>
      <c r="S1418" s="54"/>
      <c r="T1418" s="54"/>
      <c r="U1418" s="54"/>
      <c r="V1418" s="54"/>
      <c r="W1418" s="54"/>
      <c r="AD1418" s="50" t="s">
        <v>59</v>
      </c>
      <c r="AE1418" s="50" t="s">
        <v>1700</v>
      </c>
      <c r="AF1418" s="50">
        <v>3106705</v>
      </c>
      <c r="AG1418" s="51"/>
      <c r="AH1418" s="51"/>
    </row>
    <row r="1419" spans="1:34" s="69" customFormat="1">
      <c r="A1419" s="54"/>
      <c r="B1419" s="54"/>
      <c r="C1419" s="54"/>
      <c r="D1419" s="54"/>
      <c r="E1419" s="54"/>
      <c r="F1419" s="54"/>
      <c r="G1419" s="54"/>
      <c r="H1419" s="54"/>
      <c r="I1419" s="54"/>
      <c r="J1419" s="54"/>
      <c r="K1419" s="54"/>
      <c r="L1419" s="54"/>
      <c r="M1419" s="54"/>
      <c r="N1419" s="54"/>
      <c r="O1419" s="54"/>
      <c r="P1419" s="54"/>
      <c r="Q1419" s="54"/>
      <c r="R1419" s="54"/>
      <c r="S1419" s="54"/>
      <c r="T1419" s="54"/>
      <c r="U1419" s="54"/>
      <c r="V1419" s="54"/>
      <c r="W1419" s="54"/>
      <c r="AD1419" s="50" t="s">
        <v>59</v>
      </c>
      <c r="AE1419" s="50" t="s">
        <v>1720</v>
      </c>
      <c r="AF1419" s="50">
        <v>3106804</v>
      </c>
      <c r="AG1419" s="51"/>
      <c r="AH1419" s="51"/>
    </row>
    <row r="1420" spans="1:34" s="69" customFormat="1">
      <c r="A1420" s="54"/>
      <c r="B1420" s="54"/>
      <c r="C1420" s="54"/>
      <c r="D1420" s="54"/>
      <c r="E1420" s="54"/>
      <c r="F1420" s="54"/>
      <c r="G1420" s="54"/>
      <c r="H1420" s="54"/>
      <c r="I1420" s="54"/>
      <c r="J1420" s="54"/>
      <c r="K1420" s="54"/>
      <c r="L1420" s="54"/>
      <c r="M1420" s="54"/>
      <c r="N1420" s="54"/>
      <c r="O1420" s="54"/>
      <c r="P1420" s="54"/>
      <c r="Q1420" s="54"/>
      <c r="R1420" s="54"/>
      <c r="S1420" s="54"/>
      <c r="T1420" s="54"/>
      <c r="U1420" s="54"/>
      <c r="V1420" s="54"/>
      <c r="W1420" s="54"/>
      <c r="AD1420" s="50" t="s">
        <v>59</v>
      </c>
      <c r="AE1420" s="50" t="s">
        <v>1741</v>
      </c>
      <c r="AF1420" s="50">
        <v>3106903</v>
      </c>
      <c r="AG1420" s="51"/>
      <c r="AH1420" s="51"/>
    </row>
    <row r="1421" spans="1:34" s="69" customFormat="1">
      <c r="A1421" s="54"/>
      <c r="B1421" s="54"/>
      <c r="C1421" s="54"/>
      <c r="D1421" s="54"/>
      <c r="E1421" s="54"/>
      <c r="F1421" s="54"/>
      <c r="G1421" s="54"/>
      <c r="H1421" s="54"/>
      <c r="I1421" s="54"/>
      <c r="J1421" s="54"/>
      <c r="K1421" s="54"/>
      <c r="L1421" s="54"/>
      <c r="M1421" s="54"/>
      <c r="N1421" s="54"/>
      <c r="O1421" s="54"/>
      <c r="P1421" s="54"/>
      <c r="Q1421" s="54"/>
      <c r="R1421" s="54"/>
      <c r="S1421" s="54"/>
      <c r="T1421" s="54"/>
      <c r="U1421" s="54"/>
      <c r="V1421" s="54"/>
      <c r="W1421" s="54"/>
      <c r="AD1421" s="50" t="s">
        <v>59</v>
      </c>
      <c r="AE1421" s="50" t="s">
        <v>1761</v>
      </c>
      <c r="AF1421" s="50">
        <v>3107000</v>
      </c>
      <c r="AG1421" s="51"/>
      <c r="AH1421" s="51"/>
    </row>
    <row r="1422" spans="1:34" s="69" customFormat="1">
      <c r="A1422" s="54"/>
      <c r="B1422" s="54"/>
      <c r="C1422" s="54"/>
      <c r="D1422" s="54"/>
      <c r="E1422" s="54"/>
      <c r="F1422" s="54"/>
      <c r="G1422" s="54"/>
      <c r="H1422" s="54"/>
      <c r="I1422" s="54"/>
      <c r="J1422" s="54"/>
      <c r="K1422" s="54"/>
      <c r="L1422" s="54"/>
      <c r="M1422" s="54"/>
      <c r="N1422" s="54"/>
      <c r="O1422" s="54"/>
      <c r="P1422" s="54"/>
      <c r="Q1422" s="54"/>
      <c r="R1422" s="54"/>
      <c r="S1422" s="54"/>
      <c r="T1422" s="54"/>
      <c r="U1422" s="54"/>
      <c r="V1422" s="54"/>
      <c r="W1422" s="54"/>
      <c r="AD1422" s="50" t="s">
        <v>59</v>
      </c>
      <c r="AE1422" s="50" t="s">
        <v>399</v>
      </c>
      <c r="AF1422" s="50">
        <v>3107109</v>
      </c>
      <c r="AG1422" s="51"/>
      <c r="AH1422" s="51"/>
    </row>
    <row r="1423" spans="1:34" s="69" customFormat="1">
      <c r="A1423" s="54"/>
      <c r="B1423" s="54"/>
      <c r="C1423" s="54"/>
      <c r="D1423" s="54"/>
      <c r="E1423" s="54"/>
      <c r="F1423" s="54"/>
      <c r="G1423" s="54"/>
      <c r="H1423" s="54"/>
      <c r="I1423" s="54"/>
      <c r="J1423" s="54"/>
      <c r="K1423" s="54"/>
      <c r="L1423" s="54"/>
      <c r="M1423" s="54"/>
      <c r="N1423" s="54"/>
      <c r="O1423" s="54"/>
      <c r="P1423" s="54"/>
      <c r="Q1423" s="54"/>
      <c r="R1423" s="54"/>
      <c r="S1423" s="54"/>
      <c r="T1423" s="54"/>
      <c r="U1423" s="54"/>
      <c r="V1423" s="54"/>
      <c r="W1423" s="54"/>
      <c r="AD1423" s="50" t="s">
        <v>59</v>
      </c>
      <c r="AE1423" s="50" t="s">
        <v>1801</v>
      </c>
      <c r="AF1423" s="50">
        <v>3107208</v>
      </c>
      <c r="AG1423" s="51"/>
      <c r="AH1423" s="51"/>
    </row>
    <row r="1424" spans="1:34" s="69" customFormat="1">
      <c r="A1424" s="54"/>
      <c r="B1424" s="54"/>
      <c r="C1424" s="54"/>
      <c r="D1424" s="54"/>
      <c r="E1424" s="54"/>
      <c r="F1424" s="54"/>
      <c r="G1424" s="54"/>
      <c r="H1424" s="54"/>
      <c r="I1424" s="54"/>
      <c r="J1424" s="54"/>
      <c r="K1424" s="54"/>
      <c r="L1424" s="54"/>
      <c r="M1424" s="54"/>
      <c r="N1424" s="54"/>
      <c r="O1424" s="54"/>
      <c r="P1424" s="54"/>
      <c r="Q1424" s="54"/>
      <c r="R1424" s="54"/>
      <c r="S1424" s="54"/>
      <c r="T1424" s="54"/>
      <c r="U1424" s="54"/>
      <c r="V1424" s="54"/>
      <c r="W1424" s="54"/>
      <c r="AD1424" s="50" t="s">
        <v>59</v>
      </c>
      <c r="AE1424" s="50" t="s">
        <v>1819</v>
      </c>
      <c r="AF1424" s="50">
        <v>3107307</v>
      </c>
      <c r="AG1424" s="51"/>
      <c r="AH1424" s="51"/>
    </row>
    <row r="1425" spans="1:34" s="69" customFormat="1">
      <c r="A1425" s="54"/>
      <c r="B1425" s="54"/>
      <c r="C1425" s="54"/>
      <c r="D1425" s="54"/>
      <c r="E1425" s="54"/>
      <c r="F1425" s="54"/>
      <c r="G1425" s="54"/>
      <c r="H1425" s="54"/>
      <c r="I1425" s="54"/>
      <c r="J1425" s="54"/>
      <c r="K1425" s="54"/>
      <c r="L1425" s="54"/>
      <c r="M1425" s="54"/>
      <c r="N1425" s="54"/>
      <c r="O1425" s="54"/>
      <c r="P1425" s="54"/>
      <c r="Q1425" s="54"/>
      <c r="R1425" s="54"/>
      <c r="S1425" s="54"/>
      <c r="T1425" s="54"/>
      <c r="U1425" s="54"/>
      <c r="V1425" s="54"/>
      <c r="W1425" s="54"/>
      <c r="AD1425" s="50" t="s">
        <v>59</v>
      </c>
      <c r="AE1425" s="50" t="s">
        <v>1838</v>
      </c>
      <c r="AF1425" s="50">
        <v>3107406</v>
      </c>
      <c r="AG1425" s="51"/>
      <c r="AH1425" s="51"/>
    </row>
    <row r="1426" spans="1:34" s="69" customFormat="1">
      <c r="A1426" s="54"/>
      <c r="B1426" s="54"/>
      <c r="C1426" s="54"/>
      <c r="D1426" s="54"/>
      <c r="E1426" s="54"/>
      <c r="F1426" s="54"/>
      <c r="G1426" s="54"/>
      <c r="H1426" s="54"/>
      <c r="I1426" s="54"/>
      <c r="J1426" s="54"/>
      <c r="K1426" s="54"/>
      <c r="L1426" s="54"/>
      <c r="M1426" s="54"/>
      <c r="N1426" s="54"/>
      <c r="O1426" s="54"/>
      <c r="P1426" s="54"/>
      <c r="Q1426" s="54"/>
      <c r="R1426" s="54"/>
      <c r="S1426" s="54"/>
      <c r="T1426" s="54"/>
      <c r="U1426" s="54"/>
      <c r="V1426" s="54"/>
      <c r="W1426" s="54"/>
      <c r="AD1426" s="50" t="s">
        <v>59</v>
      </c>
      <c r="AE1426" s="50" t="s">
        <v>1855</v>
      </c>
      <c r="AF1426" s="50">
        <v>3107505</v>
      </c>
      <c r="AG1426" s="51"/>
      <c r="AH1426" s="51"/>
    </row>
    <row r="1427" spans="1:34" s="69" customFormat="1">
      <c r="A1427" s="54"/>
      <c r="B1427" s="54"/>
      <c r="C1427" s="54"/>
      <c r="D1427" s="54"/>
      <c r="E1427" s="54"/>
      <c r="F1427" s="54"/>
      <c r="G1427" s="54"/>
      <c r="H1427" s="54"/>
      <c r="I1427" s="54"/>
      <c r="J1427" s="54"/>
      <c r="K1427" s="54"/>
      <c r="L1427" s="54"/>
      <c r="M1427" s="54"/>
      <c r="N1427" s="54"/>
      <c r="O1427" s="54"/>
      <c r="P1427" s="54"/>
      <c r="Q1427" s="54"/>
      <c r="R1427" s="54"/>
      <c r="S1427" s="54"/>
      <c r="T1427" s="54"/>
      <c r="U1427" s="54"/>
      <c r="V1427" s="54"/>
      <c r="W1427" s="54"/>
      <c r="AD1427" s="50" t="s">
        <v>59</v>
      </c>
      <c r="AE1427" s="50" t="s">
        <v>1873</v>
      </c>
      <c r="AF1427" s="50">
        <v>3107604</v>
      </c>
      <c r="AG1427" s="51"/>
      <c r="AH1427" s="51"/>
    </row>
    <row r="1428" spans="1:34" s="69" customFormat="1">
      <c r="A1428" s="54"/>
      <c r="B1428" s="54"/>
      <c r="C1428" s="54"/>
      <c r="D1428" s="54"/>
      <c r="E1428" s="54"/>
      <c r="F1428" s="54"/>
      <c r="G1428" s="54"/>
      <c r="H1428" s="54"/>
      <c r="I1428" s="54"/>
      <c r="J1428" s="54"/>
      <c r="K1428" s="54"/>
      <c r="L1428" s="54"/>
      <c r="M1428" s="54"/>
      <c r="N1428" s="54"/>
      <c r="O1428" s="54"/>
      <c r="P1428" s="54"/>
      <c r="Q1428" s="54"/>
      <c r="R1428" s="54"/>
      <c r="S1428" s="54"/>
      <c r="T1428" s="54"/>
      <c r="U1428" s="54"/>
      <c r="V1428" s="54"/>
      <c r="W1428" s="54"/>
      <c r="AD1428" s="50" t="s">
        <v>59</v>
      </c>
      <c r="AE1428" s="50" t="s">
        <v>1889</v>
      </c>
      <c r="AF1428" s="50">
        <v>3107703</v>
      </c>
      <c r="AG1428" s="51"/>
      <c r="AH1428" s="51"/>
    </row>
    <row r="1429" spans="1:34" s="69" customFormat="1">
      <c r="A1429" s="54"/>
      <c r="B1429" s="54"/>
      <c r="C1429" s="54"/>
      <c r="D1429" s="54"/>
      <c r="E1429" s="54"/>
      <c r="F1429" s="54"/>
      <c r="G1429" s="54"/>
      <c r="H1429" s="54"/>
      <c r="I1429" s="54"/>
      <c r="J1429" s="54"/>
      <c r="K1429" s="54"/>
      <c r="L1429" s="54"/>
      <c r="M1429" s="54"/>
      <c r="N1429" s="54"/>
      <c r="O1429" s="54"/>
      <c r="P1429" s="54"/>
      <c r="Q1429" s="54"/>
      <c r="R1429" s="54"/>
      <c r="S1429" s="54"/>
      <c r="T1429" s="54"/>
      <c r="U1429" s="54"/>
      <c r="V1429" s="54"/>
      <c r="W1429" s="54"/>
      <c r="AD1429" s="50" t="s">
        <v>59</v>
      </c>
      <c r="AE1429" s="50" t="s">
        <v>1906</v>
      </c>
      <c r="AF1429" s="50">
        <v>3107802</v>
      </c>
      <c r="AG1429" s="51"/>
      <c r="AH1429" s="51"/>
    </row>
    <row r="1430" spans="1:34" s="69" customFormat="1">
      <c r="A1430" s="54"/>
      <c r="B1430" s="54"/>
      <c r="C1430" s="54"/>
      <c r="D1430" s="54"/>
      <c r="E1430" s="54"/>
      <c r="F1430" s="54"/>
      <c r="G1430" s="54"/>
      <c r="H1430" s="54"/>
      <c r="I1430" s="54"/>
      <c r="J1430" s="54"/>
      <c r="K1430" s="54"/>
      <c r="L1430" s="54"/>
      <c r="M1430" s="54"/>
      <c r="N1430" s="54"/>
      <c r="O1430" s="54"/>
      <c r="P1430" s="54"/>
      <c r="Q1430" s="54"/>
      <c r="R1430" s="54"/>
      <c r="S1430" s="54"/>
      <c r="T1430" s="54"/>
      <c r="U1430" s="54"/>
      <c r="V1430" s="54"/>
      <c r="W1430" s="54"/>
      <c r="AD1430" s="50" t="s">
        <v>59</v>
      </c>
      <c r="AE1430" s="50" t="s">
        <v>1924</v>
      </c>
      <c r="AF1430" s="50">
        <v>3107901</v>
      </c>
      <c r="AG1430" s="51"/>
      <c r="AH1430" s="51"/>
    </row>
    <row r="1431" spans="1:34" s="69" customFormat="1">
      <c r="A1431" s="54"/>
      <c r="B1431" s="54"/>
      <c r="C1431" s="54"/>
      <c r="D1431" s="54"/>
      <c r="E1431" s="54"/>
      <c r="F1431" s="54"/>
      <c r="G1431" s="54"/>
      <c r="H1431" s="54"/>
      <c r="I1431" s="54"/>
      <c r="J1431" s="54"/>
      <c r="K1431" s="54"/>
      <c r="L1431" s="54"/>
      <c r="M1431" s="54"/>
      <c r="N1431" s="54"/>
      <c r="O1431" s="54"/>
      <c r="P1431" s="54"/>
      <c r="Q1431" s="54"/>
      <c r="R1431" s="54"/>
      <c r="S1431" s="54"/>
      <c r="T1431" s="54"/>
      <c r="U1431" s="54"/>
      <c r="V1431" s="54"/>
      <c r="W1431" s="54"/>
      <c r="AD1431" s="50" t="s">
        <v>59</v>
      </c>
      <c r="AE1431" s="50" t="s">
        <v>834</v>
      </c>
      <c r="AF1431" s="50">
        <v>3108008</v>
      </c>
      <c r="AG1431" s="51"/>
      <c r="AH1431" s="51"/>
    </row>
    <row r="1432" spans="1:34" s="69" customFormat="1">
      <c r="A1432" s="54"/>
      <c r="B1432" s="54"/>
      <c r="C1432" s="54"/>
      <c r="D1432" s="54"/>
      <c r="E1432" s="54"/>
      <c r="F1432" s="54"/>
      <c r="G1432" s="54"/>
      <c r="H1432" s="54"/>
      <c r="I1432" s="54"/>
      <c r="J1432" s="54"/>
      <c r="K1432" s="54"/>
      <c r="L1432" s="54"/>
      <c r="M1432" s="54"/>
      <c r="N1432" s="54"/>
      <c r="O1432" s="54"/>
      <c r="P1432" s="54"/>
      <c r="Q1432" s="54"/>
      <c r="R1432" s="54"/>
      <c r="S1432" s="54"/>
      <c r="T1432" s="54"/>
      <c r="U1432" s="54"/>
      <c r="V1432" s="54"/>
      <c r="W1432" s="54"/>
      <c r="AD1432" s="50" t="s">
        <v>59</v>
      </c>
      <c r="AE1432" s="50" t="s">
        <v>187</v>
      </c>
      <c r="AF1432" s="50">
        <v>3108107</v>
      </c>
      <c r="AG1432" s="51"/>
      <c r="AH1432" s="51"/>
    </row>
    <row r="1433" spans="1:34" s="69" customFormat="1">
      <c r="A1433" s="54"/>
      <c r="B1433" s="54"/>
      <c r="C1433" s="54"/>
      <c r="D1433" s="54"/>
      <c r="E1433" s="54"/>
      <c r="F1433" s="54"/>
      <c r="G1433" s="54"/>
      <c r="H1433" s="54"/>
      <c r="I1433" s="54"/>
      <c r="J1433" s="54"/>
      <c r="K1433" s="54"/>
      <c r="L1433" s="54"/>
      <c r="M1433" s="54"/>
      <c r="N1433" s="54"/>
      <c r="O1433" s="54"/>
      <c r="P1433" s="54"/>
      <c r="Q1433" s="54"/>
      <c r="R1433" s="54"/>
      <c r="S1433" s="54"/>
      <c r="T1433" s="54"/>
      <c r="U1433" s="54"/>
      <c r="V1433" s="54"/>
      <c r="W1433" s="54"/>
      <c r="AD1433" s="50" t="s">
        <v>59</v>
      </c>
      <c r="AE1433" s="50" t="s">
        <v>1974</v>
      </c>
      <c r="AF1433" s="50">
        <v>3108206</v>
      </c>
      <c r="AG1433" s="51"/>
      <c r="AH1433" s="51"/>
    </row>
    <row r="1434" spans="1:34" s="69" customFormat="1">
      <c r="A1434" s="54"/>
      <c r="B1434" s="54"/>
      <c r="C1434" s="54"/>
      <c r="D1434" s="54"/>
      <c r="E1434" s="54"/>
      <c r="F1434" s="54"/>
      <c r="G1434" s="54"/>
      <c r="H1434" s="54"/>
      <c r="I1434" s="54"/>
      <c r="J1434" s="54"/>
      <c r="K1434" s="54"/>
      <c r="L1434" s="54"/>
      <c r="M1434" s="54"/>
      <c r="N1434" s="54"/>
      <c r="O1434" s="54"/>
      <c r="P1434" s="54"/>
      <c r="Q1434" s="54"/>
      <c r="R1434" s="54"/>
      <c r="S1434" s="54"/>
      <c r="T1434" s="54"/>
      <c r="U1434" s="54"/>
      <c r="V1434" s="54"/>
      <c r="W1434" s="54"/>
      <c r="AD1434" s="50" t="s">
        <v>59</v>
      </c>
      <c r="AE1434" s="50" t="s">
        <v>1992</v>
      </c>
      <c r="AF1434" s="50">
        <v>3108255</v>
      </c>
      <c r="AG1434" s="51"/>
      <c r="AH1434" s="51"/>
    </row>
    <row r="1435" spans="1:34" s="69" customFormat="1">
      <c r="A1435" s="54"/>
      <c r="B1435" s="54"/>
      <c r="C1435" s="54"/>
      <c r="D1435" s="54"/>
      <c r="E1435" s="54"/>
      <c r="F1435" s="54"/>
      <c r="G1435" s="54"/>
      <c r="H1435" s="54"/>
      <c r="I1435" s="54"/>
      <c r="J1435" s="54"/>
      <c r="K1435" s="54"/>
      <c r="L1435" s="54"/>
      <c r="M1435" s="54"/>
      <c r="N1435" s="54"/>
      <c r="O1435" s="54"/>
      <c r="P1435" s="54"/>
      <c r="Q1435" s="54"/>
      <c r="R1435" s="54"/>
      <c r="S1435" s="54"/>
      <c r="T1435" s="54"/>
      <c r="U1435" s="54"/>
      <c r="V1435" s="54"/>
      <c r="W1435" s="54"/>
      <c r="AD1435" s="50" t="s">
        <v>59</v>
      </c>
      <c r="AE1435" s="50" t="s">
        <v>2009</v>
      </c>
      <c r="AF1435" s="50">
        <v>3108305</v>
      </c>
      <c r="AG1435" s="51"/>
      <c r="AH1435" s="51"/>
    </row>
    <row r="1436" spans="1:34" s="69" customFormat="1">
      <c r="A1436" s="54"/>
      <c r="B1436" s="54"/>
      <c r="C1436" s="54"/>
      <c r="D1436" s="54"/>
      <c r="E1436" s="54"/>
      <c r="F1436" s="54"/>
      <c r="G1436" s="54"/>
      <c r="H1436" s="54"/>
      <c r="I1436" s="54"/>
      <c r="J1436" s="54"/>
      <c r="K1436" s="54"/>
      <c r="L1436" s="54"/>
      <c r="M1436" s="54"/>
      <c r="N1436" s="54"/>
      <c r="O1436" s="54"/>
      <c r="P1436" s="54"/>
      <c r="Q1436" s="54"/>
      <c r="R1436" s="54"/>
      <c r="S1436" s="54"/>
      <c r="T1436" s="54"/>
      <c r="U1436" s="54"/>
      <c r="V1436" s="54"/>
      <c r="W1436" s="54"/>
      <c r="AD1436" s="50" t="s">
        <v>59</v>
      </c>
      <c r="AE1436" s="50" t="s">
        <v>2027</v>
      </c>
      <c r="AF1436" s="50">
        <v>3108404</v>
      </c>
      <c r="AG1436" s="51"/>
      <c r="AH1436" s="51"/>
    </row>
    <row r="1437" spans="1:34" s="69" customFormat="1">
      <c r="A1437" s="54"/>
      <c r="B1437" s="54"/>
      <c r="C1437" s="54"/>
      <c r="D1437" s="54"/>
      <c r="E1437" s="54"/>
      <c r="F1437" s="54"/>
      <c r="G1437" s="54"/>
      <c r="H1437" s="54"/>
      <c r="I1437" s="54"/>
      <c r="J1437" s="54"/>
      <c r="K1437" s="54"/>
      <c r="L1437" s="54"/>
      <c r="M1437" s="54"/>
      <c r="N1437" s="54"/>
      <c r="O1437" s="54"/>
      <c r="P1437" s="54"/>
      <c r="Q1437" s="54"/>
      <c r="R1437" s="54"/>
      <c r="S1437" s="54"/>
      <c r="T1437" s="54"/>
      <c r="U1437" s="54"/>
      <c r="V1437" s="54"/>
      <c r="W1437" s="54"/>
      <c r="AD1437" s="50" t="s">
        <v>59</v>
      </c>
      <c r="AE1437" s="50" t="s">
        <v>2045</v>
      </c>
      <c r="AF1437" s="50">
        <v>3108503</v>
      </c>
      <c r="AG1437" s="51"/>
      <c r="AH1437" s="51"/>
    </row>
    <row r="1438" spans="1:34" s="69" customFormat="1">
      <c r="A1438" s="54"/>
      <c r="B1438" s="54"/>
      <c r="C1438" s="54"/>
      <c r="D1438" s="54"/>
      <c r="E1438" s="54"/>
      <c r="F1438" s="54"/>
      <c r="G1438" s="54"/>
      <c r="H1438" s="54"/>
      <c r="I1438" s="54"/>
      <c r="J1438" s="54"/>
      <c r="K1438" s="54"/>
      <c r="L1438" s="54"/>
      <c r="M1438" s="54"/>
      <c r="N1438" s="54"/>
      <c r="O1438" s="54"/>
      <c r="P1438" s="54"/>
      <c r="Q1438" s="54"/>
      <c r="R1438" s="54"/>
      <c r="S1438" s="54"/>
      <c r="T1438" s="54"/>
      <c r="U1438" s="54"/>
      <c r="V1438" s="54"/>
      <c r="W1438" s="54"/>
      <c r="AD1438" s="50" t="s">
        <v>59</v>
      </c>
      <c r="AE1438" s="50" t="s">
        <v>2063</v>
      </c>
      <c r="AF1438" s="50">
        <v>3108701</v>
      </c>
      <c r="AG1438" s="51"/>
      <c r="AH1438" s="51"/>
    </row>
    <row r="1439" spans="1:34" s="69" customFormat="1">
      <c r="A1439" s="54"/>
      <c r="B1439" s="54"/>
      <c r="C1439" s="54"/>
      <c r="D1439" s="54"/>
      <c r="E1439" s="54"/>
      <c r="F1439" s="54"/>
      <c r="G1439" s="54"/>
      <c r="H1439" s="54"/>
      <c r="I1439" s="54"/>
      <c r="J1439" s="54"/>
      <c r="K1439" s="54"/>
      <c r="L1439" s="54"/>
      <c r="M1439" s="54"/>
      <c r="N1439" s="54"/>
      <c r="O1439" s="54"/>
      <c r="P1439" s="54"/>
      <c r="Q1439" s="54"/>
      <c r="R1439" s="54"/>
      <c r="S1439" s="54"/>
      <c r="T1439" s="54"/>
      <c r="U1439" s="54"/>
      <c r="V1439" s="54"/>
      <c r="W1439" s="54"/>
      <c r="AD1439" s="50" t="s">
        <v>59</v>
      </c>
      <c r="AE1439" s="50" t="s">
        <v>2080</v>
      </c>
      <c r="AF1439" s="50">
        <v>3108552</v>
      </c>
      <c r="AG1439" s="51"/>
      <c r="AH1439" s="51"/>
    </row>
    <row r="1440" spans="1:34" s="69" customFormat="1">
      <c r="A1440" s="54"/>
      <c r="B1440" s="54"/>
      <c r="C1440" s="54"/>
      <c r="D1440" s="54"/>
      <c r="E1440" s="54"/>
      <c r="F1440" s="54"/>
      <c r="G1440" s="54"/>
      <c r="H1440" s="54"/>
      <c r="I1440" s="54"/>
      <c r="J1440" s="54"/>
      <c r="K1440" s="54"/>
      <c r="L1440" s="54"/>
      <c r="M1440" s="54"/>
      <c r="N1440" s="54"/>
      <c r="O1440" s="54"/>
      <c r="P1440" s="54"/>
      <c r="Q1440" s="54"/>
      <c r="R1440" s="54"/>
      <c r="S1440" s="54"/>
      <c r="T1440" s="54"/>
      <c r="U1440" s="54"/>
      <c r="V1440" s="54"/>
      <c r="W1440" s="54"/>
      <c r="AD1440" s="50" t="s">
        <v>59</v>
      </c>
      <c r="AE1440" s="50" t="s">
        <v>2095</v>
      </c>
      <c r="AF1440" s="50">
        <v>3108602</v>
      </c>
      <c r="AG1440" s="51"/>
      <c r="AH1440" s="51"/>
    </row>
    <row r="1441" spans="1:34" s="69" customFormat="1">
      <c r="A1441" s="54"/>
      <c r="B1441" s="54"/>
      <c r="C1441" s="54"/>
      <c r="D1441" s="54"/>
      <c r="E1441" s="54"/>
      <c r="F1441" s="54"/>
      <c r="G1441" s="54"/>
      <c r="H1441" s="54"/>
      <c r="I1441" s="54"/>
      <c r="J1441" s="54"/>
      <c r="K1441" s="54"/>
      <c r="L1441" s="54"/>
      <c r="M1441" s="54"/>
      <c r="N1441" s="54"/>
      <c r="O1441" s="54"/>
      <c r="P1441" s="54"/>
      <c r="Q1441" s="54"/>
      <c r="R1441" s="54"/>
      <c r="S1441" s="54"/>
      <c r="T1441" s="54"/>
      <c r="U1441" s="54"/>
      <c r="V1441" s="54"/>
      <c r="W1441" s="54"/>
      <c r="AD1441" s="50" t="s">
        <v>59</v>
      </c>
      <c r="AE1441" s="50" t="s">
        <v>2112</v>
      </c>
      <c r="AF1441" s="50">
        <v>3108800</v>
      </c>
      <c r="AG1441" s="51"/>
      <c r="AH1441" s="51"/>
    </row>
    <row r="1442" spans="1:34" s="69" customFormat="1">
      <c r="A1442" s="54"/>
      <c r="B1442" s="54"/>
      <c r="C1442" s="54"/>
      <c r="D1442" s="54"/>
      <c r="E1442" s="54"/>
      <c r="F1442" s="54"/>
      <c r="G1442" s="54"/>
      <c r="H1442" s="54"/>
      <c r="I1442" s="54"/>
      <c r="J1442" s="54"/>
      <c r="K1442" s="54"/>
      <c r="L1442" s="54"/>
      <c r="M1442" s="54"/>
      <c r="N1442" s="54"/>
      <c r="O1442" s="54"/>
      <c r="P1442" s="54"/>
      <c r="Q1442" s="54"/>
      <c r="R1442" s="54"/>
      <c r="S1442" s="54"/>
      <c r="T1442" s="54"/>
      <c r="U1442" s="54"/>
      <c r="V1442" s="54"/>
      <c r="W1442" s="54"/>
      <c r="AD1442" s="50" t="s">
        <v>59</v>
      </c>
      <c r="AE1442" s="50" t="s">
        <v>5566</v>
      </c>
      <c r="AF1442" s="50">
        <v>3108909</v>
      </c>
      <c r="AG1442" s="51"/>
      <c r="AH1442" s="51"/>
    </row>
    <row r="1443" spans="1:34" s="69" customFormat="1">
      <c r="A1443" s="54"/>
      <c r="B1443" s="54"/>
      <c r="C1443" s="54"/>
      <c r="D1443" s="54"/>
      <c r="E1443" s="54"/>
      <c r="F1443" s="54"/>
      <c r="G1443" s="54"/>
      <c r="H1443" s="54"/>
      <c r="I1443" s="54"/>
      <c r="J1443" s="54"/>
      <c r="K1443" s="54"/>
      <c r="L1443" s="54"/>
      <c r="M1443" s="54"/>
      <c r="N1443" s="54"/>
      <c r="O1443" s="54"/>
      <c r="P1443" s="54"/>
      <c r="Q1443" s="54"/>
      <c r="R1443" s="54"/>
      <c r="S1443" s="54"/>
      <c r="T1443" s="54"/>
      <c r="U1443" s="54"/>
      <c r="V1443" s="54"/>
      <c r="W1443" s="54"/>
      <c r="AD1443" s="50" t="s">
        <v>59</v>
      </c>
      <c r="AE1443" s="50" t="s">
        <v>2144</v>
      </c>
      <c r="AF1443" s="50">
        <v>3109006</v>
      </c>
      <c r="AG1443" s="51"/>
      <c r="AH1443" s="51"/>
    </row>
    <row r="1444" spans="1:34" s="69" customFormat="1">
      <c r="A1444" s="54"/>
      <c r="B1444" s="54"/>
      <c r="C1444" s="54"/>
      <c r="D1444" s="54"/>
      <c r="E1444" s="54"/>
      <c r="F1444" s="54"/>
      <c r="G1444" s="54"/>
      <c r="H1444" s="54"/>
      <c r="I1444" s="54"/>
      <c r="J1444" s="54"/>
      <c r="K1444" s="54"/>
      <c r="L1444" s="54"/>
      <c r="M1444" s="54"/>
      <c r="N1444" s="54"/>
      <c r="O1444" s="54"/>
      <c r="P1444" s="54"/>
      <c r="Q1444" s="54"/>
      <c r="R1444" s="54"/>
      <c r="S1444" s="54"/>
      <c r="T1444" s="54"/>
      <c r="U1444" s="54"/>
      <c r="V1444" s="54"/>
      <c r="W1444" s="54"/>
      <c r="AD1444" s="50" t="s">
        <v>59</v>
      </c>
      <c r="AE1444" s="50" t="s">
        <v>2160</v>
      </c>
      <c r="AF1444" s="50">
        <v>3109105</v>
      </c>
      <c r="AG1444" s="51"/>
      <c r="AH1444" s="51"/>
    </row>
    <row r="1445" spans="1:34" s="69" customFormat="1">
      <c r="A1445" s="54"/>
      <c r="B1445" s="54"/>
      <c r="C1445" s="54"/>
      <c r="D1445" s="54"/>
      <c r="E1445" s="54"/>
      <c r="F1445" s="54"/>
      <c r="G1445" s="54"/>
      <c r="H1445" s="54"/>
      <c r="I1445" s="54"/>
      <c r="J1445" s="54"/>
      <c r="K1445" s="54"/>
      <c r="L1445" s="54"/>
      <c r="M1445" s="54"/>
      <c r="N1445" s="54"/>
      <c r="O1445" s="54"/>
      <c r="P1445" s="54"/>
      <c r="Q1445" s="54"/>
      <c r="R1445" s="54"/>
      <c r="S1445" s="54"/>
      <c r="T1445" s="54"/>
      <c r="U1445" s="54"/>
      <c r="V1445" s="54"/>
      <c r="W1445" s="54"/>
      <c r="AD1445" s="50" t="s">
        <v>59</v>
      </c>
      <c r="AE1445" s="50" t="s">
        <v>2177</v>
      </c>
      <c r="AF1445" s="50">
        <v>3109204</v>
      </c>
      <c r="AG1445" s="51"/>
      <c r="AH1445" s="51"/>
    </row>
    <row r="1446" spans="1:34" s="69" customFormat="1">
      <c r="A1446" s="54"/>
      <c r="B1446" s="54"/>
      <c r="C1446" s="54"/>
      <c r="D1446" s="54"/>
      <c r="E1446" s="54"/>
      <c r="F1446" s="54"/>
      <c r="G1446" s="54"/>
      <c r="H1446" s="54"/>
      <c r="I1446" s="54"/>
      <c r="J1446" s="54"/>
      <c r="K1446" s="54"/>
      <c r="L1446" s="54"/>
      <c r="M1446" s="54"/>
      <c r="N1446" s="54"/>
      <c r="O1446" s="54"/>
      <c r="P1446" s="54"/>
      <c r="Q1446" s="54"/>
      <c r="R1446" s="54"/>
      <c r="S1446" s="54"/>
      <c r="T1446" s="54"/>
      <c r="U1446" s="54"/>
      <c r="V1446" s="54"/>
      <c r="W1446" s="54"/>
      <c r="AD1446" s="50" t="s">
        <v>59</v>
      </c>
      <c r="AE1446" s="50" t="s">
        <v>2194</v>
      </c>
      <c r="AF1446" s="50">
        <v>3109253</v>
      </c>
      <c r="AG1446" s="51"/>
      <c r="AH1446" s="51"/>
    </row>
    <row r="1447" spans="1:34" s="69" customFormat="1">
      <c r="A1447" s="54"/>
      <c r="B1447" s="54"/>
      <c r="C1447" s="54"/>
      <c r="D1447" s="54"/>
      <c r="E1447" s="54"/>
      <c r="F1447" s="54"/>
      <c r="G1447" s="54"/>
      <c r="H1447" s="54"/>
      <c r="I1447" s="54"/>
      <c r="J1447" s="54"/>
      <c r="K1447" s="54"/>
      <c r="L1447" s="54"/>
      <c r="M1447" s="54"/>
      <c r="N1447" s="54"/>
      <c r="O1447" s="54"/>
      <c r="P1447" s="54"/>
      <c r="Q1447" s="54"/>
      <c r="R1447" s="54"/>
      <c r="S1447" s="54"/>
      <c r="T1447" s="54"/>
      <c r="U1447" s="54"/>
      <c r="V1447" s="54"/>
      <c r="W1447" s="54"/>
      <c r="AD1447" s="50" t="s">
        <v>59</v>
      </c>
      <c r="AE1447" s="50" t="s">
        <v>236</v>
      </c>
      <c r="AF1447" s="50">
        <v>3109303</v>
      </c>
      <c r="AG1447" s="51"/>
      <c r="AH1447" s="51"/>
    </row>
    <row r="1448" spans="1:34" s="69" customFormat="1">
      <c r="A1448" s="54"/>
      <c r="B1448" s="54"/>
      <c r="C1448" s="54"/>
      <c r="D1448" s="54"/>
      <c r="E1448" s="54"/>
      <c r="F1448" s="54"/>
      <c r="G1448" s="54"/>
      <c r="H1448" s="54"/>
      <c r="I1448" s="54"/>
      <c r="J1448" s="54"/>
      <c r="K1448" s="54"/>
      <c r="L1448" s="54"/>
      <c r="M1448" s="54"/>
      <c r="N1448" s="54"/>
      <c r="O1448" s="54"/>
      <c r="P1448" s="54"/>
      <c r="Q1448" s="54"/>
      <c r="R1448" s="54"/>
      <c r="S1448" s="54"/>
      <c r="T1448" s="54"/>
      <c r="U1448" s="54"/>
      <c r="V1448" s="54"/>
      <c r="W1448" s="54"/>
      <c r="AD1448" s="50" t="s">
        <v>59</v>
      </c>
      <c r="AE1448" s="50" t="s">
        <v>2225</v>
      </c>
      <c r="AF1448" s="50">
        <v>3109402</v>
      </c>
      <c r="AG1448" s="51"/>
      <c r="AH1448" s="51"/>
    </row>
    <row r="1449" spans="1:34" s="69" customFormat="1">
      <c r="A1449" s="54"/>
      <c r="B1449" s="54"/>
      <c r="C1449" s="54"/>
      <c r="D1449" s="54"/>
      <c r="E1449" s="54"/>
      <c r="F1449" s="54"/>
      <c r="G1449" s="54"/>
      <c r="H1449" s="54"/>
      <c r="I1449" s="54"/>
      <c r="J1449" s="54"/>
      <c r="K1449" s="54"/>
      <c r="L1449" s="54"/>
      <c r="M1449" s="54"/>
      <c r="N1449" s="54"/>
      <c r="O1449" s="54"/>
      <c r="P1449" s="54"/>
      <c r="Q1449" s="54"/>
      <c r="R1449" s="54"/>
      <c r="S1449" s="54"/>
      <c r="T1449" s="54"/>
      <c r="U1449" s="54"/>
      <c r="V1449" s="54"/>
      <c r="W1449" s="54"/>
      <c r="AD1449" s="50" t="s">
        <v>59</v>
      </c>
      <c r="AE1449" s="50" t="s">
        <v>2241</v>
      </c>
      <c r="AF1449" s="50">
        <v>3109451</v>
      </c>
      <c r="AG1449" s="51"/>
      <c r="AH1449" s="51"/>
    </row>
    <row r="1450" spans="1:34" s="69" customFormat="1">
      <c r="A1450" s="54"/>
      <c r="B1450" s="54"/>
      <c r="C1450" s="54"/>
      <c r="D1450" s="54"/>
      <c r="E1450" s="54"/>
      <c r="F1450" s="54"/>
      <c r="G1450" s="54"/>
      <c r="H1450" s="54"/>
      <c r="I1450" s="54"/>
      <c r="J1450" s="54"/>
      <c r="K1450" s="54"/>
      <c r="L1450" s="54"/>
      <c r="M1450" s="54"/>
      <c r="N1450" s="54"/>
      <c r="O1450" s="54"/>
      <c r="P1450" s="54"/>
      <c r="Q1450" s="54"/>
      <c r="R1450" s="54"/>
      <c r="S1450" s="54"/>
      <c r="T1450" s="54"/>
      <c r="U1450" s="54"/>
      <c r="V1450" s="54"/>
      <c r="W1450" s="54"/>
      <c r="AD1450" s="50" t="s">
        <v>59</v>
      </c>
      <c r="AE1450" s="50" t="s">
        <v>2255</v>
      </c>
      <c r="AF1450" s="50">
        <v>3109501</v>
      </c>
      <c r="AG1450" s="51"/>
      <c r="AH1450" s="51"/>
    </row>
    <row r="1451" spans="1:34" s="69" customFormat="1">
      <c r="A1451" s="54"/>
      <c r="B1451" s="54"/>
      <c r="C1451" s="54"/>
      <c r="D1451" s="54"/>
      <c r="E1451" s="54"/>
      <c r="F1451" s="54"/>
      <c r="G1451" s="54"/>
      <c r="H1451" s="54"/>
      <c r="I1451" s="54"/>
      <c r="J1451" s="54"/>
      <c r="K1451" s="54"/>
      <c r="L1451" s="54"/>
      <c r="M1451" s="54"/>
      <c r="N1451" s="54"/>
      <c r="O1451" s="54"/>
      <c r="P1451" s="54"/>
      <c r="Q1451" s="54"/>
      <c r="R1451" s="54"/>
      <c r="S1451" s="54"/>
      <c r="T1451" s="54"/>
      <c r="U1451" s="54"/>
      <c r="V1451" s="54"/>
      <c r="W1451" s="54"/>
      <c r="AD1451" s="50" t="s">
        <v>59</v>
      </c>
      <c r="AE1451" s="50" t="s">
        <v>2270</v>
      </c>
      <c r="AF1451" s="50">
        <v>3109600</v>
      </c>
      <c r="AG1451" s="51"/>
      <c r="AH1451" s="51"/>
    </row>
    <row r="1452" spans="1:34" s="69" customFormat="1">
      <c r="A1452" s="54"/>
      <c r="B1452" s="54"/>
      <c r="C1452" s="54"/>
      <c r="D1452" s="54"/>
      <c r="E1452" s="54"/>
      <c r="F1452" s="54"/>
      <c r="G1452" s="54"/>
      <c r="H1452" s="54"/>
      <c r="I1452" s="54"/>
      <c r="J1452" s="54"/>
      <c r="K1452" s="54"/>
      <c r="L1452" s="54"/>
      <c r="M1452" s="54"/>
      <c r="N1452" s="54"/>
      <c r="O1452" s="54"/>
      <c r="P1452" s="54"/>
      <c r="Q1452" s="54"/>
      <c r="R1452" s="54"/>
      <c r="S1452" s="54"/>
      <c r="T1452" s="54"/>
      <c r="U1452" s="54"/>
      <c r="V1452" s="54"/>
      <c r="W1452" s="54"/>
      <c r="AD1452" s="50" t="s">
        <v>59</v>
      </c>
      <c r="AE1452" s="50" t="s">
        <v>2286</v>
      </c>
      <c r="AF1452" s="50">
        <v>3109709</v>
      </c>
      <c r="AG1452" s="51"/>
      <c r="AH1452" s="51"/>
    </row>
    <row r="1453" spans="1:34" s="69" customFormat="1">
      <c r="A1453" s="54"/>
      <c r="B1453" s="54"/>
      <c r="C1453" s="54"/>
      <c r="D1453" s="54"/>
      <c r="E1453" s="54"/>
      <c r="F1453" s="54"/>
      <c r="G1453" s="54"/>
      <c r="H1453" s="54"/>
      <c r="I1453" s="54"/>
      <c r="J1453" s="54"/>
      <c r="K1453" s="54"/>
      <c r="L1453" s="54"/>
      <c r="M1453" s="54"/>
      <c r="N1453" s="54"/>
      <c r="O1453" s="54"/>
      <c r="P1453" s="54"/>
      <c r="Q1453" s="54"/>
      <c r="R1453" s="54"/>
      <c r="S1453" s="54"/>
      <c r="T1453" s="54"/>
      <c r="U1453" s="54"/>
      <c r="V1453" s="54"/>
      <c r="W1453" s="54"/>
      <c r="AD1453" s="50" t="s">
        <v>59</v>
      </c>
      <c r="AE1453" s="50" t="s">
        <v>2302</v>
      </c>
      <c r="AF1453" s="50">
        <v>3102704</v>
      </c>
      <c r="AG1453" s="51"/>
      <c r="AH1453" s="51"/>
    </row>
    <row r="1454" spans="1:34" s="69" customFormat="1">
      <c r="A1454" s="54"/>
      <c r="B1454" s="54"/>
      <c r="C1454" s="54"/>
      <c r="D1454" s="54"/>
      <c r="E1454" s="54"/>
      <c r="F1454" s="54"/>
      <c r="G1454" s="54"/>
      <c r="H1454" s="54"/>
      <c r="I1454" s="54"/>
      <c r="J1454" s="54"/>
      <c r="K1454" s="54"/>
      <c r="L1454" s="54"/>
      <c r="M1454" s="54"/>
      <c r="N1454" s="54"/>
      <c r="O1454" s="54"/>
      <c r="P1454" s="54"/>
      <c r="Q1454" s="54"/>
      <c r="R1454" s="54"/>
      <c r="S1454" s="54"/>
      <c r="T1454" s="54"/>
      <c r="U1454" s="54"/>
      <c r="V1454" s="54"/>
      <c r="W1454" s="54"/>
      <c r="AD1454" s="50" t="s">
        <v>59</v>
      </c>
      <c r="AE1454" s="50" t="s">
        <v>1119</v>
      </c>
      <c r="AF1454" s="50">
        <v>3109808</v>
      </c>
      <c r="AG1454" s="51"/>
      <c r="AH1454" s="51"/>
    </row>
    <row r="1455" spans="1:34" s="69" customFormat="1">
      <c r="A1455" s="54"/>
      <c r="B1455" s="54"/>
      <c r="C1455" s="54"/>
      <c r="D1455" s="54"/>
      <c r="E1455" s="54"/>
      <c r="F1455" s="54"/>
      <c r="G1455" s="54"/>
      <c r="H1455" s="54"/>
      <c r="I1455" s="54"/>
      <c r="J1455" s="54"/>
      <c r="K1455" s="54"/>
      <c r="L1455" s="54"/>
      <c r="M1455" s="54"/>
      <c r="N1455" s="54"/>
      <c r="O1455" s="54"/>
      <c r="P1455" s="54"/>
      <c r="Q1455" s="54"/>
      <c r="R1455" s="54"/>
      <c r="S1455" s="54"/>
      <c r="T1455" s="54"/>
      <c r="U1455" s="54"/>
      <c r="V1455" s="54"/>
      <c r="W1455" s="54"/>
      <c r="AD1455" s="50" t="s">
        <v>59</v>
      </c>
      <c r="AE1455" s="50" t="s">
        <v>2331</v>
      </c>
      <c r="AF1455" s="50">
        <v>3109907</v>
      </c>
      <c r="AG1455" s="51"/>
      <c r="AH1455" s="51"/>
    </row>
    <row r="1456" spans="1:34" s="69" customFormat="1">
      <c r="A1456" s="54"/>
      <c r="B1456" s="54"/>
      <c r="C1456" s="54"/>
      <c r="D1456" s="54"/>
      <c r="E1456" s="54"/>
      <c r="F1456" s="54"/>
      <c r="G1456" s="54"/>
      <c r="H1456" s="54"/>
      <c r="I1456" s="54"/>
      <c r="J1456" s="54"/>
      <c r="K1456" s="54"/>
      <c r="L1456" s="54"/>
      <c r="M1456" s="54"/>
      <c r="N1456" s="54"/>
      <c r="O1456" s="54"/>
      <c r="P1456" s="54"/>
      <c r="Q1456" s="54"/>
      <c r="R1456" s="54"/>
      <c r="S1456" s="54"/>
      <c r="T1456" s="54"/>
      <c r="U1456" s="54"/>
      <c r="V1456" s="54"/>
      <c r="W1456" s="54"/>
      <c r="AD1456" s="50" t="s">
        <v>59</v>
      </c>
      <c r="AE1456" s="50" t="s">
        <v>2347</v>
      </c>
      <c r="AF1456" s="50">
        <v>3110004</v>
      </c>
      <c r="AG1456" s="51"/>
      <c r="AH1456" s="51"/>
    </row>
    <row r="1457" spans="1:34" s="69" customFormat="1">
      <c r="A1457" s="54"/>
      <c r="B1457" s="54"/>
      <c r="C1457" s="54"/>
      <c r="D1457" s="54"/>
      <c r="E1457" s="54"/>
      <c r="F1457" s="54"/>
      <c r="G1457" s="54"/>
      <c r="H1457" s="54"/>
      <c r="I1457" s="54"/>
      <c r="J1457" s="54"/>
      <c r="K1457" s="54"/>
      <c r="L1457" s="54"/>
      <c r="M1457" s="54"/>
      <c r="N1457" s="54"/>
      <c r="O1457" s="54"/>
      <c r="P1457" s="54"/>
      <c r="Q1457" s="54"/>
      <c r="R1457" s="54"/>
      <c r="S1457" s="54"/>
      <c r="T1457" s="54"/>
      <c r="U1457" s="54"/>
      <c r="V1457" s="54"/>
      <c r="W1457" s="54"/>
      <c r="AD1457" s="50" t="s">
        <v>59</v>
      </c>
      <c r="AE1457" s="50" t="s">
        <v>2363</v>
      </c>
      <c r="AF1457" s="50">
        <v>3110103</v>
      </c>
      <c r="AG1457" s="51"/>
      <c r="AH1457" s="51"/>
    </row>
    <row r="1458" spans="1:34" s="69" customFormat="1">
      <c r="A1458" s="54"/>
      <c r="B1458" s="54"/>
      <c r="C1458" s="54"/>
      <c r="D1458" s="54"/>
      <c r="E1458" s="54"/>
      <c r="F1458" s="54"/>
      <c r="G1458" s="54"/>
      <c r="H1458" s="54"/>
      <c r="I1458" s="54"/>
      <c r="J1458" s="54"/>
      <c r="K1458" s="54"/>
      <c r="L1458" s="54"/>
      <c r="M1458" s="54"/>
      <c r="N1458" s="54"/>
      <c r="O1458" s="54"/>
      <c r="P1458" s="54"/>
      <c r="Q1458" s="54"/>
      <c r="R1458" s="54"/>
      <c r="S1458" s="54"/>
      <c r="T1458" s="54"/>
      <c r="U1458" s="54"/>
      <c r="V1458" s="54"/>
      <c r="W1458" s="54"/>
      <c r="AD1458" s="50" t="s">
        <v>59</v>
      </c>
      <c r="AE1458" s="50" t="s">
        <v>2377</v>
      </c>
      <c r="AF1458" s="50">
        <v>3110202</v>
      </c>
      <c r="AG1458" s="51"/>
      <c r="AH1458" s="51"/>
    </row>
    <row r="1459" spans="1:34" s="69" customFormat="1">
      <c r="A1459" s="54"/>
      <c r="B1459" s="54"/>
      <c r="C1459" s="54"/>
      <c r="D1459" s="54"/>
      <c r="E1459" s="54"/>
      <c r="F1459" s="54"/>
      <c r="G1459" s="54"/>
      <c r="H1459" s="54"/>
      <c r="I1459" s="54"/>
      <c r="J1459" s="54"/>
      <c r="K1459" s="54"/>
      <c r="L1459" s="54"/>
      <c r="M1459" s="54"/>
      <c r="N1459" s="54"/>
      <c r="O1459" s="54"/>
      <c r="P1459" s="54"/>
      <c r="Q1459" s="54"/>
      <c r="R1459" s="54"/>
      <c r="S1459" s="54"/>
      <c r="T1459" s="54"/>
      <c r="U1459" s="54"/>
      <c r="V1459" s="54"/>
      <c r="W1459" s="54"/>
      <c r="AD1459" s="50" t="s">
        <v>59</v>
      </c>
      <c r="AE1459" s="50" t="s">
        <v>2392</v>
      </c>
      <c r="AF1459" s="50">
        <v>3110301</v>
      </c>
      <c r="AG1459" s="51"/>
      <c r="AH1459" s="51"/>
    </row>
    <row r="1460" spans="1:34" s="69" customFormat="1">
      <c r="A1460" s="54"/>
      <c r="B1460" s="54"/>
      <c r="C1460" s="54"/>
      <c r="D1460" s="54"/>
      <c r="E1460" s="54"/>
      <c r="F1460" s="54"/>
      <c r="G1460" s="54"/>
      <c r="H1460" s="54"/>
      <c r="I1460" s="54"/>
      <c r="J1460" s="54"/>
      <c r="K1460" s="54"/>
      <c r="L1460" s="54"/>
      <c r="M1460" s="54"/>
      <c r="N1460" s="54"/>
      <c r="O1460" s="54"/>
      <c r="P1460" s="54"/>
      <c r="Q1460" s="54"/>
      <c r="R1460" s="54"/>
      <c r="S1460" s="54"/>
      <c r="T1460" s="54"/>
      <c r="U1460" s="54"/>
      <c r="V1460" s="54"/>
      <c r="W1460" s="54"/>
      <c r="AD1460" s="50" t="s">
        <v>59</v>
      </c>
      <c r="AE1460" s="50" t="s">
        <v>2408</v>
      </c>
      <c r="AF1460" s="50">
        <v>3110400</v>
      </c>
      <c r="AG1460" s="51"/>
      <c r="AH1460" s="51"/>
    </row>
    <row r="1461" spans="1:34" s="69" customFormat="1">
      <c r="A1461" s="54"/>
      <c r="B1461" s="54"/>
      <c r="C1461" s="54"/>
      <c r="D1461" s="54"/>
      <c r="E1461" s="54"/>
      <c r="F1461" s="54"/>
      <c r="G1461" s="54"/>
      <c r="H1461" s="54"/>
      <c r="I1461" s="54"/>
      <c r="J1461" s="54"/>
      <c r="K1461" s="54"/>
      <c r="L1461" s="54"/>
      <c r="M1461" s="54"/>
      <c r="N1461" s="54"/>
      <c r="O1461" s="54"/>
      <c r="P1461" s="54"/>
      <c r="Q1461" s="54"/>
      <c r="R1461" s="54"/>
      <c r="S1461" s="54"/>
      <c r="T1461" s="54"/>
      <c r="U1461" s="54"/>
      <c r="V1461" s="54"/>
      <c r="W1461" s="54"/>
      <c r="AD1461" s="50" t="s">
        <v>59</v>
      </c>
      <c r="AE1461" s="50" t="s">
        <v>2424</v>
      </c>
      <c r="AF1461" s="50">
        <v>3110509</v>
      </c>
      <c r="AG1461" s="51"/>
      <c r="AH1461" s="51"/>
    </row>
    <row r="1462" spans="1:34" s="69" customFormat="1">
      <c r="A1462" s="54"/>
      <c r="B1462" s="54"/>
      <c r="C1462" s="54"/>
      <c r="D1462" s="54"/>
      <c r="E1462" s="54"/>
      <c r="F1462" s="54"/>
      <c r="G1462" s="54"/>
      <c r="H1462" s="54"/>
      <c r="I1462" s="54"/>
      <c r="J1462" s="54"/>
      <c r="K1462" s="54"/>
      <c r="L1462" s="54"/>
      <c r="M1462" s="54"/>
      <c r="N1462" s="54"/>
      <c r="O1462" s="54"/>
      <c r="P1462" s="54"/>
      <c r="Q1462" s="54"/>
      <c r="R1462" s="54"/>
      <c r="S1462" s="54"/>
      <c r="T1462" s="54"/>
      <c r="U1462" s="54"/>
      <c r="V1462" s="54"/>
      <c r="W1462" s="54"/>
      <c r="AD1462" s="50" t="s">
        <v>59</v>
      </c>
      <c r="AE1462" s="50" t="s">
        <v>2440</v>
      </c>
      <c r="AF1462" s="50">
        <v>3110608</v>
      </c>
      <c r="AG1462" s="51"/>
      <c r="AH1462" s="51"/>
    </row>
    <row r="1463" spans="1:34" s="69" customFormat="1">
      <c r="A1463" s="54"/>
      <c r="B1463" s="54"/>
      <c r="C1463" s="54"/>
      <c r="D1463" s="54"/>
      <c r="E1463" s="54"/>
      <c r="F1463" s="54"/>
      <c r="G1463" s="54"/>
      <c r="H1463" s="54"/>
      <c r="I1463" s="54"/>
      <c r="J1463" s="54"/>
      <c r="K1463" s="54"/>
      <c r="L1463" s="54"/>
      <c r="M1463" s="54"/>
      <c r="N1463" s="54"/>
      <c r="O1463" s="54"/>
      <c r="P1463" s="54"/>
      <c r="Q1463" s="54"/>
      <c r="R1463" s="54"/>
      <c r="S1463" s="54"/>
      <c r="T1463" s="54"/>
      <c r="U1463" s="54"/>
      <c r="V1463" s="54"/>
      <c r="W1463" s="54"/>
      <c r="AD1463" s="50" t="s">
        <v>59</v>
      </c>
      <c r="AE1463" s="50" t="s">
        <v>2456</v>
      </c>
      <c r="AF1463" s="50">
        <v>3110707</v>
      </c>
      <c r="AG1463" s="51"/>
      <c r="AH1463" s="51"/>
    </row>
    <row r="1464" spans="1:34" s="69" customFormat="1">
      <c r="A1464" s="54"/>
      <c r="B1464" s="54"/>
      <c r="C1464" s="54"/>
      <c r="D1464" s="54"/>
      <c r="E1464" s="54"/>
      <c r="F1464" s="54"/>
      <c r="G1464" s="54"/>
      <c r="H1464" s="54"/>
      <c r="I1464" s="54"/>
      <c r="J1464" s="54"/>
      <c r="K1464" s="54"/>
      <c r="L1464" s="54"/>
      <c r="M1464" s="54"/>
      <c r="N1464" s="54"/>
      <c r="O1464" s="54"/>
      <c r="P1464" s="54"/>
      <c r="Q1464" s="54"/>
      <c r="R1464" s="54"/>
      <c r="S1464" s="54"/>
      <c r="T1464" s="54"/>
      <c r="U1464" s="54"/>
      <c r="V1464" s="54"/>
      <c r="W1464" s="54"/>
      <c r="AD1464" s="50" t="s">
        <v>59</v>
      </c>
      <c r="AE1464" s="50" t="s">
        <v>2469</v>
      </c>
      <c r="AF1464" s="50">
        <v>3110806</v>
      </c>
      <c r="AG1464" s="51"/>
      <c r="AH1464" s="51"/>
    </row>
    <row r="1465" spans="1:34" s="69" customFormat="1">
      <c r="A1465" s="54"/>
      <c r="B1465" s="54"/>
      <c r="C1465" s="54"/>
      <c r="D1465" s="54"/>
      <c r="E1465" s="54"/>
      <c r="F1465" s="54"/>
      <c r="G1465" s="54"/>
      <c r="H1465" s="54"/>
      <c r="I1465" s="54"/>
      <c r="J1465" s="54"/>
      <c r="K1465" s="54"/>
      <c r="L1465" s="54"/>
      <c r="M1465" s="54"/>
      <c r="N1465" s="54"/>
      <c r="O1465" s="54"/>
      <c r="P1465" s="54"/>
      <c r="Q1465" s="54"/>
      <c r="R1465" s="54"/>
      <c r="S1465" s="54"/>
      <c r="T1465" s="54"/>
      <c r="U1465" s="54"/>
      <c r="V1465" s="54"/>
      <c r="W1465" s="54"/>
      <c r="AD1465" s="50" t="s">
        <v>59</v>
      </c>
      <c r="AE1465" s="50" t="s">
        <v>2485</v>
      </c>
      <c r="AF1465" s="50">
        <v>3110905</v>
      </c>
      <c r="AG1465" s="51"/>
      <c r="AH1465" s="51"/>
    </row>
    <row r="1466" spans="1:34" s="69" customFormat="1">
      <c r="A1466" s="54"/>
      <c r="B1466" s="54"/>
      <c r="C1466" s="54"/>
      <c r="D1466" s="54"/>
      <c r="E1466" s="54"/>
      <c r="F1466" s="54"/>
      <c r="G1466" s="54"/>
      <c r="H1466" s="54"/>
      <c r="I1466" s="54"/>
      <c r="J1466" s="54"/>
      <c r="K1466" s="54"/>
      <c r="L1466" s="54"/>
      <c r="M1466" s="54"/>
      <c r="N1466" s="54"/>
      <c r="O1466" s="54"/>
      <c r="P1466" s="54"/>
      <c r="Q1466" s="54"/>
      <c r="R1466" s="54"/>
      <c r="S1466" s="54"/>
      <c r="T1466" s="54"/>
      <c r="U1466" s="54"/>
      <c r="V1466" s="54"/>
      <c r="W1466" s="54"/>
      <c r="AD1466" s="50" t="s">
        <v>59</v>
      </c>
      <c r="AE1466" s="50" t="s">
        <v>419</v>
      </c>
      <c r="AF1466" s="50">
        <v>3111002</v>
      </c>
      <c r="AG1466" s="51"/>
      <c r="AH1466" s="51"/>
    </row>
    <row r="1467" spans="1:34" s="69" customFormat="1">
      <c r="A1467" s="54"/>
      <c r="B1467" s="54"/>
      <c r="C1467" s="54"/>
      <c r="D1467" s="54"/>
      <c r="E1467" s="54"/>
      <c r="F1467" s="54"/>
      <c r="G1467" s="54"/>
      <c r="H1467" s="54"/>
      <c r="I1467" s="54"/>
      <c r="J1467" s="54"/>
      <c r="K1467" s="54"/>
      <c r="L1467" s="54"/>
      <c r="M1467" s="54"/>
      <c r="N1467" s="54"/>
      <c r="O1467" s="54"/>
      <c r="P1467" s="54"/>
      <c r="Q1467" s="54"/>
      <c r="R1467" s="54"/>
      <c r="S1467" s="54"/>
      <c r="T1467" s="54"/>
      <c r="U1467" s="54"/>
      <c r="V1467" s="54"/>
      <c r="W1467" s="54"/>
      <c r="AD1467" s="50" t="s">
        <v>59</v>
      </c>
      <c r="AE1467" s="50" t="s">
        <v>2515</v>
      </c>
      <c r="AF1467" s="50">
        <v>3111101</v>
      </c>
      <c r="AG1467" s="51"/>
      <c r="AH1467" s="51"/>
    </row>
    <row r="1468" spans="1:34" s="69" customFormat="1">
      <c r="A1468" s="54"/>
      <c r="B1468" s="54"/>
      <c r="C1468" s="54"/>
      <c r="D1468" s="54"/>
      <c r="E1468" s="54"/>
      <c r="F1468" s="54"/>
      <c r="G1468" s="54"/>
      <c r="H1468" s="54"/>
      <c r="I1468" s="54"/>
      <c r="J1468" s="54"/>
      <c r="K1468" s="54"/>
      <c r="L1468" s="54"/>
      <c r="M1468" s="54"/>
      <c r="N1468" s="54"/>
      <c r="O1468" s="54"/>
      <c r="P1468" s="54"/>
      <c r="Q1468" s="54"/>
      <c r="R1468" s="54"/>
      <c r="S1468" s="54"/>
      <c r="T1468" s="54"/>
      <c r="U1468" s="54"/>
      <c r="V1468" s="54"/>
      <c r="W1468" s="54"/>
      <c r="AD1468" s="50" t="s">
        <v>59</v>
      </c>
      <c r="AE1468" s="50" t="s">
        <v>2530</v>
      </c>
      <c r="AF1468" s="50">
        <v>3111150</v>
      </c>
      <c r="AG1468" s="51"/>
      <c r="AH1468" s="51"/>
    </row>
    <row r="1469" spans="1:34" s="69" customFormat="1">
      <c r="A1469" s="54"/>
      <c r="B1469" s="54"/>
      <c r="C1469" s="54"/>
      <c r="D1469" s="54"/>
      <c r="E1469" s="54"/>
      <c r="F1469" s="54"/>
      <c r="G1469" s="54"/>
      <c r="H1469" s="54"/>
      <c r="I1469" s="54"/>
      <c r="J1469" s="54"/>
      <c r="K1469" s="54"/>
      <c r="L1469" s="54"/>
      <c r="M1469" s="54"/>
      <c r="N1469" s="54"/>
      <c r="O1469" s="54"/>
      <c r="P1469" s="54"/>
      <c r="Q1469" s="54"/>
      <c r="R1469" s="54"/>
      <c r="S1469" s="54"/>
      <c r="T1469" s="54"/>
      <c r="U1469" s="54"/>
      <c r="V1469" s="54"/>
      <c r="W1469" s="54"/>
      <c r="AD1469" s="50" t="s">
        <v>59</v>
      </c>
      <c r="AE1469" s="50" t="s">
        <v>2546</v>
      </c>
      <c r="AF1469" s="50">
        <v>3111200</v>
      </c>
      <c r="AG1469" s="51"/>
      <c r="AH1469" s="51"/>
    </row>
    <row r="1470" spans="1:34" s="69" customFormat="1">
      <c r="A1470" s="54"/>
      <c r="B1470" s="54"/>
      <c r="C1470" s="54"/>
      <c r="D1470" s="54"/>
      <c r="E1470" s="54"/>
      <c r="F1470" s="54"/>
      <c r="G1470" s="54"/>
      <c r="H1470" s="54"/>
      <c r="I1470" s="54"/>
      <c r="J1470" s="54"/>
      <c r="K1470" s="54"/>
      <c r="L1470" s="54"/>
      <c r="M1470" s="54"/>
      <c r="N1470" s="54"/>
      <c r="O1470" s="54"/>
      <c r="P1470" s="54"/>
      <c r="Q1470" s="54"/>
      <c r="R1470" s="54"/>
      <c r="S1470" s="54"/>
      <c r="T1470" s="54"/>
      <c r="U1470" s="54"/>
      <c r="V1470" s="54"/>
      <c r="W1470" s="54"/>
      <c r="AD1470" s="50" t="s">
        <v>59</v>
      </c>
      <c r="AE1470" s="50" t="s">
        <v>2561</v>
      </c>
      <c r="AF1470" s="50">
        <v>3111309</v>
      </c>
      <c r="AG1470" s="51"/>
      <c r="AH1470" s="51"/>
    </row>
    <row r="1471" spans="1:34" s="69" customFormat="1">
      <c r="A1471" s="54"/>
      <c r="B1471" s="54"/>
      <c r="C1471" s="54"/>
      <c r="D1471" s="54"/>
      <c r="E1471" s="54"/>
      <c r="F1471" s="54"/>
      <c r="G1471" s="54"/>
      <c r="H1471" s="54"/>
      <c r="I1471" s="54"/>
      <c r="J1471" s="54"/>
      <c r="K1471" s="54"/>
      <c r="L1471" s="54"/>
      <c r="M1471" s="54"/>
      <c r="N1471" s="54"/>
      <c r="O1471" s="54"/>
      <c r="P1471" s="54"/>
      <c r="Q1471" s="54"/>
      <c r="R1471" s="54"/>
      <c r="S1471" s="54"/>
      <c r="T1471" s="54"/>
      <c r="U1471" s="54"/>
      <c r="V1471" s="54"/>
      <c r="W1471" s="54"/>
      <c r="AD1471" s="50" t="s">
        <v>59</v>
      </c>
      <c r="AE1471" s="50" t="s">
        <v>2576</v>
      </c>
      <c r="AF1471" s="50">
        <v>3111408</v>
      </c>
      <c r="AG1471" s="51"/>
      <c r="AH1471" s="51"/>
    </row>
    <row r="1472" spans="1:34" s="69" customFormat="1">
      <c r="A1472" s="54"/>
      <c r="B1472" s="54"/>
      <c r="C1472" s="54"/>
      <c r="D1472" s="54"/>
      <c r="E1472" s="54"/>
      <c r="F1472" s="54"/>
      <c r="G1472" s="54"/>
      <c r="H1472" s="54"/>
      <c r="I1472" s="54"/>
      <c r="J1472" s="54"/>
      <c r="K1472" s="54"/>
      <c r="L1472" s="54"/>
      <c r="M1472" s="54"/>
      <c r="N1472" s="54"/>
      <c r="O1472" s="54"/>
      <c r="P1472" s="54"/>
      <c r="Q1472" s="54"/>
      <c r="R1472" s="54"/>
      <c r="S1472" s="54"/>
      <c r="T1472" s="54"/>
      <c r="U1472" s="54"/>
      <c r="V1472" s="54"/>
      <c r="W1472" s="54"/>
      <c r="AD1472" s="50" t="s">
        <v>59</v>
      </c>
      <c r="AE1472" s="50" t="s">
        <v>2591</v>
      </c>
      <c r="AF1472" s="50">
        <v>3111507</v>
      </c>
      <c r="AG1472" s="51"/>
      <c r="AH1472" s="51"/>
    </row>
    <row r="1473" spans="1:34" s="69" customFormat="1">
      <c r="A1473" s="54"/>
      <c r="B1473" s="54"/>
      <c r="C1473" s="54"/>
      <c r="D1473" s="54"/>
      <c r="E1473" s="54"/>
      <c r="F1473" s="54"/>
      <c r="G1473" s="54"/>
      <c r="H1473" s="54"/>
      <c r="I1473" s="54"/>
      <c r="J1473" s="54"/>
      <c r="K1473" s="54"/>
      <c r="L1473" s="54"/>
      <c r="M1473" s="54"/>
      <c r="N1473" s="54"/>
      <c r="O1473" s="54"/>
      <c r="P1473" s="54"/>
      <c r="Q1473" s="54"/>
      <c r="R1473" s="54"/>
      <c r="S1473" s="54"/>
      <c r="T1473" s="54"/>
      <c r="U1473" s="54"/>
      <c r="V1473" s="54"/>
      <c r="W1473" s="54"/>
      <c r="AD1473" s="50" t="s">
        <v>59</v>
      </c>
      <c r="AE1473" s="50" t="s">
        <v>2607</v>
      </c>
      <c r="AF1473" s="50">
        <v>3111606</v>
      </c>
      <c r="AG1473" s="51"/>
      <c r="AH1473" s="51"/>
    </row>
    <row r="1474" spans="1:34" s="69" customFormat="1">
      <c r="A1474" s="54"/>
      <c r="B1474" s="54"/>
      <c r="C1474" s="54"/>
      <c r="D1474" s="54"/>
      <c r="E1474" s="54"/>
      <c r="F1474" s="54"/>
      <c r="G1474" s="54"/>
      <c r="H1474" s="54"/>
      <c r="I1474" s="54"/>
      <c r="J1474" s="54"/>
      <c r="K1474" s="54"/>
      <c r="L1474" s="54"/>
      <c r="M1474" s="54"/>
      <c r="N1474" s="54"/>
      <c r="O1474" s="54"/>
      <c r="P1474" s="54"/>
      <c r="Q1474" s="54"/>
      <c r="R1474" s="54"/>
      <c r="S1474" s="54"/>
      <c r="T1474" s="54"/>
      <c r="U1474" s="54"/>
      <c r="V1474" s="54"/>
      <c r="W1474" s="54"/>
      <c r="AD1474" s="50" t="s">
        <v>59</v>
      </c>
      <c r="AE1474" s="50" t="s">
        <v>2621</v>
      </c>
      <c r="AF1474" s="50">
        <v>3111903</v>
      </c>
      <c r="AG1474" s="51"/>
      <c r="AH1474" s="51"/>
    </row>
    <row r="1475" spans="1:34" s="69" customFormat="1">
      <c r="A1475" s="54"/>
      <c r="B1475" s="54"/>
      <c r="C1475" s="54"/>
      <c r="D1475" s="54"/>
      <c r="E1475" s="54"/>
      <c r="F1475" s="54"/>
      <c r="G1475" s="54"/>
      <c r="H1475" s="54"/>
      <c r="I1475" s="54"/>
      <c r="J1475" s="54"/>
      <c r="K1475" s="54"/>
      <c r="L1475" s="54"/>
      <c r="M1475" s="54"/>
      <c r="N1475" s="54"/>
      <c r="O1475" s="54"/>
      <c r="P1475" s="54"/>
      <c r="Q1475" s="54"/>
      <c r="R1475" s="54"/>
      <c r="S1475" s="54"/>
      <c r="T1475" s="54"/>
      <c r="U1475" s="54"/>
      <c r="V1475" s="54"/>
      <c r="W1475" s="54"/>
      <c r="AD1475" s="50" t="s">
        <v>59</v>
      </c>
      <c r="AE1475" s="50" t="s">
        <v>2634</v>
      </c>
      <c r="AF1475" s="50">
        <v>3111705</v>
      </c>
      <c r="AG1475" s="51"/>
      <c r="AH1475" s="51"/>
    </row>
    <row r="1476" spans="1:34" s="69" customFormat="1">
      <c r="A1476" s="54"/>
      <c r="B1476" s="54"/>
      <c r="C1476" s="54"/>
      <c r="D1476" s="54"/>
      <c r="E1476" s="54"/>
      <c r="F1476" s="54"/>
      <c r="G1476" s="54"/>
      <c r="H1476" s="54"/>
      <c r="I1476" s="54"/>
      <c r="J1476" s="54"/>
      <c r="K1476" s="54"/>
      <c r="L1476" s="54"/>
      <c r="M1476" s="54"/>
      <c r="N1476" s="54"/>
      <c r="O1476" s="54"/>
      <c r="P1476" s="54"/>
      <c r="Q1476" s="54"/>
      <c r="R1476" s="54"/>
      <c r="S1476" s="54"/>
      <c r="T1476" s="54"/>
      <c r="U1476" s="54"/>
      <c r="V1476" s="54"/>
      <c r="W1476" s="54"/>
      <c r="AD1476" s="50" t="s">
        <v>59</v>
      </c>
      <c r="AE1476" s="50" t="s">
        <v>1734</v>
      </c>
      <c r="AF1476" s="50">
        <v>3111804</v>
      </c>
      <c r="AG1476" s="51"/>
      <c r="AH1476" s="51"/>
    </row>
    <row r="1477" spans="1:34" s="69" customFormat="1">
      <c r="A1477" s="54"/>
      <c r="B1477" s="54"/>
      <c r="C1477" s="54"/>
      <c r="D1477" s="54"/>
      <c r="E1477" s="54"/>
      <c r="F1477" s="54"/>
      <c r="G1477" s="54"/>
      <c r="H1477" s="54"/>
      <c r="I1477" s="54"/>
      <c r="J1477" s="54"/>
      <c r="K1477" s="54"/>
      <c r="L1477" s="54"/>
      <c r="M1477" s="54"/>
      <c r="N1477" s="54"/>
      <c r="O1477" s="54"/>
      <c r="P1477" s="54"/>
      <c r="Q1477" s="54"/>
      <c r="R1477" s="54"/>
      <c r="S1477" s="54"/>
      <c r="T1477" s="54"/>
      <c r="U1477" s="54"/>
      <c r="V1477" s="54"/>
      <c r="W1477" s="54"/>
      <c r="AD1477" s="50" t="s">
        <v>59</v>
      </c>
      <c r="AE1477" s="50" t="s">
        <v>1813</v>
      </c>
      <c r="AF1477" s="50">
        <v>3112000</v>
      </c>
      <c r="AG1477" s="51"/>
      <c r="AH1477" s="51"/>
    </row>
    <row r="1478" spans="1:34" s="69" customFormat="1">
      <c r="A1478" s="54"/>
      <c r="B1478" s="54"/>
      <c r="C1478" s="54"/>
      <c r="D1478" s="54"/>
      <c r="E1478" s="54"/>
      <c r="F1478" s="54"/>
      <c r="G1478" s="54"/>
      <c r="H1478" s="54"/>
      <c r="I1478" s="54"/>
      <c r="J1478" s="54"/>
      <c r="K1478" s="54"/>
      <c r="L1478" s="54"/>
      <c r="M1478" s="54"/>
      <c r="N1478" s="54"/>
      <c r="O1478" s="54"/>
      <c r="P1478" s="54"/>
      <c r="Q1478" s="54"/>
      <c r="R1478" s="54"/>
      <c r="S1478" s="54"/>
      <c r="T1478" s="54"/>
      <c r="U1478" s="54"/>
      <c r="V1478" s="54"/>
      <c r="W1478" s="54"/>
      <c r="AD1478" s="50" t="s">
        <v>59</v>
      </c>
      <c r="AE1478" s="50" t="s">
        <v>486</v>
      </c>
      <c r="AF1478" s="50">
        <v>3112059</v>
      </c>
      <c r="AG1478" s="51"/>
      <c r="AH1478" s="51"/>
    </row>
    <row r="1479" spans="1:34" s="69" customFormat="1">
      <c r="A1479" s="54"/>
      <c r="B1479" s="54"/>
      <c r="C1479" s="54"/>
      <c r="D1479" s="54"/>
      <c r="E1479" s="54"/>
      <c r="F1479" s="54"/>
      <c r="G1479" s="54"/>
      <c r="H1479" s="54"/>
      <c r="I1479" s="54"/>
      <c r="J1479" s="54"/>
      <c r="K1479" s="54"/>
      <c r="L1479" s="54"/>
      <c r="M1479" s="54"/>
      <c r="N1479" s="54"/>
      <c r="O1479" s="54"/>
      <c r="P1479" s="54"/>
      <c r="Q1479" s="54"/>
      <c r="R1479" s="54"/>
      <c r="S1479" s="54"/>
      <c r="T1479" s="54"/>
      <c r="U1479" s="54"/>
      <c r="V1479" s="54"/>
      <c r="W1479" s="54"/>
      <c r="AD1479" s="50" t="s">
        <v>59</v>
      </c>
      <c r="AE1479" s="50" t="s">
        <v>2691</v>
      </c>
      <c r="AF1479" s="50">
        <v>3112109</v>
      </c>
      <c r="AG1479" s="51"/>
      <c r="AH1479" s="51"/>
    </row>
    <row r="1480" spans="1:34" s="69" customFormat="1">
      <c r="A1480" s="54"/>
      <c r="B1480" s="54"/>
      <c r="C1480" s="54"/>
      <c r="D1480" s="54"/>
      <c r="E1480" s="54"/>
      <c r="F1480" s="54"/>
      <c r="G1480" s="54"/>
      <c r="H1480" s="54"/>
      <c r="I1480" s="54"/>
      <c r="J1480" s="54"/>
      <c r="K1480" s="54"/>
      <c r="L1480" s="54"/>
      <c r="M1480" s="54"/>
      <c r="N1480" s="54"/>
      <c r="O1480" s="54"/>
      <c r="P1480" s="54"/>
      <c r="Q1480" s="54"/>
      <c r="R1480" s="54"/>
      <c r="S1480" s="54"/>
      <c r="T1480" s="54"/>
      <c r="U1480" s="54"/>
      <c r="V1480" s="54"/>
      <c r="W1480" s="54"/>
      <c r="AD1480" s="50" t="s">
        <v>59</v>
      </c>
      <c r="AE1480" s="50" t="s">
        <v>2707</v>
      </c>
      <c r="AF1480" s="50">
        <v>3112208</v>
      </c>
      <c r="AG1480" s="51"/>
      <c r="AH1480" s="51"/>
    </row>
    <row r="1481" spans="1:34" s="69" customFormat="1">
      <c r="A1481" s="54"/>
      <c r="B1481" s="54"/>
      <c r="C1481" s="54"/>
      <c r="D1481" s="54"/>
      <c r="E1481" s="54"/>
      <c r="F1481" s="54"/>
      <c r="G1481" s="54"/>
      <c r="H1481" s="54"/>
      <c r="I1481" s="54"/>
      <c r="J1481" s="54"/>
      <c r="K1481" s="54"/>
      <c r="L1481" s="54"/>
      <c r="M1481" s="54"/>
      <c r="N1481" s="54"/>
      <c r="O1481" s="54"/>
      <c r="P1481" s="54"/>
      <c r="Q1481" s="54"/>
      <c r="R1481" s="54"/>
      <c r="S1481" s="54"/>
      <c r="T1481" s="54"/>
      <c r="U1481" s="54"/>
      <c r="V1481" s="54"/>
      <c r="W1481" s="54"/>
      <c r="AD1481" s="50" t="s">
        <v>59</v>
      </c>
      <c r="AE1481" s="50" t="s">
        <v>2722</v>
      </c>
      <c r="AF1481" s="50">
        <v>3112307</v>
      </c>
      <c r="AG1481" s="51"/>
      <c r="AH1481" s="51"/>
    </row>
    <row r="1482" spans="1:34" s="69" customFormat="1">
      <c r="A1482" s="54"/>
      <c r="B1482" s="54"/>
      <c r="C1482" s="54"/>
      <c r="D1482" s="54"/>
      <c r="E1482" s="54"/>
      <c r="F1482" s="54"/>
      <c r="G1482" s="54"/>
      <c r="H1482" s="54"/>
      <c r="I1482" s="54"/>
      <c r="J1482" s="54"/>
      <c r="K1482" s="54"/>
      <c r="L1482" s="54"/>
      <c r="M1482" s="54"/>
      <c r="N1482" s="54"/>
      <c r="O1482" s="54"/>
      <c r="P1482" s="54"/>
      <c r="Q1482" s="54"/>
      <c r="R1482" s="54"/>
      <c r="S1482" s="54"/>
      <c r="T1482" s="54"/>
      <c r="U1482" s="54"/>
      <c r="V1482" s="54"/>
      <c r="W1482" s="54"/>
      <c r="AD1482" s="50" t="s">
        <v>59</v>
      </c>
      <c r="AE1482" s="50" t="s">
        <v>2738</v>
      </c>
      <c r="AF1482" s="50">
        <v>3112406</v>
      </c>
      <c r="AG1482" s="51"/>
      <c r="AH1482" s="51"/>
    </row>
    <row r="1483" spans="1:34" s="69" customFormat="1">
      <c r="A1483" s="54"/>
      <c r="B1483" s="54"/>
      <c r="C1483" s="54"/>
      <c r="D1483" s="54"/>
      <c r="E1483" s="54"/>
      <c r="F1483" s="54"/>
      <c r="G1483" s="54"/>
      <c r="H1483" s="54"/>
      <c r="I1483" s="54"/>
      <c r="J1483" s="54"/>
      <c r="K1483" s="54"/>
      <c r="L1483" s="54"/>
      <c r="M1483" s="54"/>
      <c r="N1483" s="54"/>
      <c r="O1483" s="54"/>
      <c r="P1483" s="54"/>
      <c r="Q1483" s="54"/>
      <c r="R1483" s="54"/>
      <c r="S1483" s="54"/>
      <c r="T1483" s="54"/>
      <c r="U1483" s="54"/>
      <c r="V1483" s="54"/>
      <c r="W1483" s="54"/>
      <c r="AD1483" s="50" t="s">
        <v>59</v>
      </c>
      <c r="AE1483" s="50" t="s">
        <v>2753</v>
      </c>
      <c r="AF1483" s="50">
        <v>3112505</v>
      </c>
      <c r="AG1483" s="51"/>
      <c r="AH1483" s="51"/>
    </row>
    <row r="1484" spans="1:34" s="69" customFormat="1">
      <c r="A1484" s="54"/>
      <c r="B1484" s="54"/>
      <c r="C1484" s="54"/>
      <c r="D1484" s="54"/>
      <c r="E1484" s="54"/>
      <c r="F1484" s="54"/>
      <c r="G1484" s="54"/>
      <c r="H1484" s="54"/>
      <c r="I1484" s="54"/>
      <c r="J1484" s="54"/>
      <c r="K1484" s="54"/>
      <c r="L1484" s="54"/>
      <c r="M1484" s="54"/>
      <c r="N1484" s="54"/>
      <c r="O1484" s="54"/>
      <c r="P1484" s="54"/>
      <c r="Q1484" s="54"/>
      <c r="R1484" s="54"/>
      <c r="S1484" s="54"/>
      <c r="T1484" s="54"/>
      <c r="U1484" s="54"/>
      <c r="V1484" s="54"/>
      <c r="W1484" s="54"/>
      <c r="AD1484" s="50" t="s">
        <v>59</v>
      </c>
      <c r="AE1484" s="50" t="s">
        <v>2768</v>
      </c>
      <c r="AF1484" s="50">
        <v>3112604</v>
      </c>
      <c r="AG1484" s="51"/>
      <c r="AH1484" s="51"/>
    </row>
    <row r="1485" spans="1:34" s="69" customFormat="1">
      <c r="A1485" s="54"/>
      <c r="B1485" s="54"/>
      <c r="C1485" s="54"/>
      <c r="D1485" s="54"/>
      <c r="E1485" s="54"/>
      <c r="F1485" s="54"/>
      <c r="G1485" s="54"/>
      <c r="H1485" s="54"/>
      <c r="I1485" s="54"/>
      <c r="J1485" s="54"/>
      <c r="K1485" s="54"/>
      <c r="L1485" s="54"/>
      <c r="M1485" s="54"/>
      <c r="N1485" s="54"/>
      <c r="O1485" s="54"/>
      <c r="P1485" s="54"/>
      <c r="Q1485" s="54"/>
      <c r="R1485" s="54"/>
      <c r="S1485" s="54"/>
      <c r="T1485" s="54"/>
      <c r="U1485" s="54"/>
      <c r="V1485" s="54"/>
      <c r="W1485" s="54"/>
      <c r="AD1485" s="50" t="s">
        <v>59</v>
      </c>
      <c r="AE1485" s="50" t="s">
        <v>2784</v>
      </c>
      <c r="AF1485" s="50">
        <v>3112653</v>
      </c>
      <c r="AG1485" s="51"/>
      <c r="AH1485" s="51"/>
    </row>
    <row r="1486" spans="1:34" s="69" customFormat="1">
      <c r="A1486" s="54"/>
      <c r="B1486" s="54"/>
      <c r="C1486" s="54"/>
      <c r="D1486" s="54"/>
      <c r="E1486" s="54"/>
      <c r="F1486" s="54"/>
      <c r="G1486" s="54"/>
      <c r="H1486" s="54"/>
      <c r="I1486" s="54"/>
      <c r="J1486" s="54"/>
      <c r="K1486" s="54"/>
      <c r="L1486" s="54"/>
      <c r="M1486" s="54"/>
      <c r="N1486" s="54"/>
      <c r="O1486" s="54"/>
      <c r="P1486" s="54"/>
      <c r="Q1486" s="54"/>
      <c r="R1486" s="54"/>
      <c r="S1486" s="54"/>
      <c r="T1486" s="54"/>
      <c r="U1486" s="54"/>
      <c r="V1486" s="54"/>
      <c r="W1486" s="54"/>
      <c r="AD1486" s="50" t="s">
        <v>59</v>
      </c>
      <c r="AE1486" s="50" t="s">
        <v>2799</v>
      </c>
      <c r="AF1486" s="50">
        <v>3112703</v>
      </c>
      <c r="AG1486" s="51"/>
      <c r="AH1486" s="51"/>
    </row>
    <row r="1487" spans="1:34" s="69" customFormat="1">
      <c r="A1487" s="54"/>
      <c r="B1487" s="54"/>
      <c r="C1487" s="54"/>
      <c r="D1487" s="54"/>
      <c r="E1487" s="54"/>
      <c r="F1487" s="54"/>
      <c r="G1487" s="54"/>
      <c r="H1487" s="54"/>
      <c r="I1487" s="54"/>
      <c r="J1487" s="54"/>
      <c r="K1487" s="54"/>
      <c r="L1487" s="54"/>
      <c r="M1487" s="54"/>
      <c r="N1487" s="54"/>
      <c r="O1487" s="54"/>
      <c r="P1487" s="54"/>
      <c r="Q1487" s="54"/>
      <c r="R1487" s="54"/>
      <c r="S1487" s="54"/>
      <c r="T1487" s="54"/>
      <c r="U1487" s="54"/>
      <c r="V1487" s="54"/>
      <c r="W1487" s="54"/>
      <c r="AD1487" s="50" t="s">
        <v>59</v>
      </c>
      <c r="AE1487" s="50" t="s">
        <v>2814</v>
      </c>
      <c r="AF1487" s="50">
        <v>3112802</v>
      </c>
      <c r="AG1487" s="51"/>
      <c r="AH1487" s="51"/>
    </row>
    <row r="1488" spans="1:34" s="69" customFormat="1">
      <c r="A1488" s="54"/>
      <c r="B1488" s="54"/>
      <c r="C1488" s="54"/>
      <c r="D1488" s="54"/>
      <c r="E1488" s="54"/>
      <c r="F1488" s="54"/>
      <c r="G1488" s="54"/>
      <c r="H1488" s="54"/>
      <c r="I1488" s="54"/>
      <c r="J1488" s="54"/>
      <c r="K1488" s="54"/>
      <c r="L1488" s="54"/>
      <c r="M1488" s="54"/>
      <c r="N1488" s="54"/>
      <c r="O1488" s="54"/>
      <c r="P1488" s="54"/>
      <c r="Q1488" s="54"/>
      <c r="R1488" s="54"/>
      <c r="S1488" s="54"/>
      <c r="T1488" s="54"/>
      <c r="U1488" s="54"/>
      <c r="V1488" s="54"/>
      <c r="W1488" s="54"/>
      <c r="AD1488" s="50" t="s">
        <v>59</v>
      </c>
      <c r="AE1488" s="50" t="s">
        <v>2828</v>
      </c>
      <c r="AF1488" s="50">
        <v>3112901</v>
      </c>
      <c r="AG1488" s="51"/>
      <c r="AH1488" s="51"/>
    </row>
    <row r="1489" spans="1:34" s="69" customFormat="1">
      <c r="A1489" s="54"/>
      <c r="B1489" s="54"/>
      <c r="C1489" s="54"/>
      <c r="D1489" s="54"/>
      <c r="E1489" s="54"/>
      <c r="F1489" s="54"/>
      <c r="G1489" s="54"/>
      <c r="H1489" s="54"/>
      <c r="I1489" s="54"/>
      <c r="J1489" s="54"/>
      <c r="K1489" s="54"/>
      <c r="L1489" s="54"/>
      <c r="M1489" s="54"/>
      <c r="N1489" s="54"/>
      <c r="O1489" s="54"/>
      <c r="P1489" s="54"/>
      <c r="Q1489" s="54"/>
      <c r="R1489" s="54"/>
      <c r="S1489" s="54"/>
      <c r="T1489" s="54"/>
      <c r="U1489" s="54"/>
      <c r="V1489" s="54"/>
      <c r="W1489" s="54"/>
      <c r="AD1489" s="50" t="s">
        <v>59</v>
      </c>
      <c r="AE1489" s="50" t="s">
        <v>2840</v>
      </c>
      <c r="AF1489" s="50">
        <v>3113008</v>
      </c>
      <c r="AG1489" s="51"/>
      <c r="AH1489" s="51"/>
    </row>
    <row r="1490" spans="1:34" s="69" customFormat="1">
      <c r="A1490" s="54"/>
      <c r="B1490" s="54"/>
      <c r="C1490" s="54"/>
      <c r="D1490" s="54"/>
      <c r="E1490" s="54"/>
      <c r="F1490" s="54"/>
      <c r="G1490" s="54"/>
      <c r="H1490" s="54"/>
      <c r="I1490" s="54"/>
      <c r="J1490" s="54"/>
      <c r="K1490" s="54"/>
      <c r="L1490" s="54"/>
      <c r="M1490" s="54"/>
      <c r="N1490" s="54"/>
      <c r="O1490" s="54"/>
      <c r="P1490" s="54"/>
      <c r="Q1490" s="54"/>
      <c r="R1490" s="54"/>
      <c r="S1490" s="54"/>
      <c r="T1490" s="54"/>
      <c r="U1490" s="54"/>
      <c r="V1490" s="54"/>
      <c r="W1490" s="54"/>
      <c r="AD1490" s="50" t="s">
        <v>59</v>
      </c>
      <c r="AE1490" s="50" t="s">
        <v>2853</v>
      </c>
      <c r="AF1490" s="50">
        <v>3113107</v>
      </c>
      <c r="AG1490" s="51"/>
      <c r="AH1490" s="51"/>
    </row>
    <row r="1491" spans="1:34" s="69" customFormat="1">
      <c r="A1491" s="54"/>
      <c r="B1491" s="54"/>
      <c r="C1491" s="54"/>
      <c r="D1491" s="54"/>
      <c r="E1491" s="54"/>
      <c r="F1491" s="54"/>
      <c r="G1491" s="54"/>
      <c r="H1491" s="54"/>
      <c r="I1491" s="54"/>
      <c r="J1491" s="54"/>
      <c r="K1491" s="54"/>
      <c r="L1491" s="54"/>
      <c r="M1491" s="54"/>
      <c r="N1491" s="54"/>
      <c r="O1491" s="54"/>
      <c r="P1491" s="54"/>
      <c r="Q1491" s="54"/>
      <c r="R1491" s="54"/>
      <c r="S1491" s="54"/>
      <c r="T1491" s="54"/>
      <c r="U1491" s="54"/>
      <c r="V1491" s="54"/>
      <c r="W1491" s="54"/>
      <c r="AD1491" s="50" t="s">
        <v>59</v>
      </c>
      <c r="AE1491" s="50" t="s">
        <v>2866</v>
      </c>
      <c r="AF1491" s="50">
        <v>3113206</v>
      </c>
      <c r="AG1491" s="51"/>
      <c r="AH1491" s="51"/>
    </row>
    <row r="1492" spans="1:34" s="69" customFormat="1">
      <c r="A1492" s="54"/>
      <c r="B1492" s="54"/>
      <c r="C1492" s="54"/>
      <c r="D1492" s="54"/>
      <c r="E1492" s="54"/>
      <c r="F1492" s="54"/>
      <c r="G1492" s="54"/>
      <c r="H1492" s="54"/>
      <c r="I1492" s="54"/>
      <c r="J1492" s="54"/>
      <c r="K1492" s="54"/>
      <c r="L1492" s="54"/>
      <c r="M1492" s="54"/>
      <c r="N1492" s="54"/>
      <c r="O1492" s="54"/>
      <c r="P1492" s="54"/>
      <c r="Q1492" s="54"/>
      <c r="R1492" s="54"/>
      <c r="S1492" s="54"/>
      <c r="T1492" s="54"/>
      <c r="U1492" s="54"/>
      <c r="V1492" s="54"/>
      <c r="W1492" s="54"/>
      <c r="AD1492" s="50" t="s">
        <v>59</v>
      </c>
      <c r="AE1492" s="50" t="s">
        <v>2879</v>
      </c>
      <c r="AF1492" s="50">
        <v>3113305</v>
      </c>
      <c r="AG1492" s="51"/>
      <c r="AH1492" s="51"/>
    </row>
    <row r="1493" spans="1:34" s="69" customFormat="1">
      <c r="A1493" s="54"/>
      <c r="B1493" s="54"/>
      <c r="C1493" s="54"/>
      <c r="D1493" s="54"/>
      <c r="E1493" s="54"/>
      <c r="F1493" s="54"/>
      <c r="G1493" s="54"/>
      <c r="H1493" s="54"/>
      <c r="I1493" s="54"/>
      <c r="J1493" s="54"/>
      <c r="K1493" s="54"/>
      <c r="L1493" s="54"/>
      <c r="M1493" s="54"/>
      <c r="N1493" s="54"/>
      <c r="O1493" s="54"/>
      <c r="P1493" s="54"/>
      <c r="Q1493" s="54"/>
      <c r="R1493" s="54"/>
      <c r="S1493" s="54"/>
      <c r="T1493" s="54"/>
      <c r="U1493" s="54"/>
      <c r="V1493" s="54"/>
      <c r="W1493" s="54"/>
      <c r="AD1493" s="50" t="s">
        <v>59</v>
      </c>
      <c r="AE1493" s="50" t="s">
        <v>2891</v>
      </c>
      <c r="AF1493" s="50">
        <v>3113404</v>
      </c>
      <c r="AG1493" s="51"/>
      <c r="AH1493" s="51"/>
    </row>
    <row r="1494" spans="1:34" s="69" customFormat="1">
      <c r="A1494" s="54"/>
      <c r="B1494" s="54"/>
      <c r="C1494" s="54"/>
      <c r="D1494" s="54"/>
      <c r="E1494" s="54"/>
      <c r="F1494" s="54"/>
      <c r="G1494" s="54"/>
      <c r="H1494" s="54"/>
      <c r="I1494" s="54"/>
      <c r="J1494" s="54"/>
      <c r="K1494" s="54"/>
      <c r="L1494" s="54"/>
      <c r="M1494" s="54"/>
      <c r="N1494" s="54"/>
      <c r="O1494" s="54"/>
      <c r="P1494" s="54"/>
      <c r="Q1494" s="54"/>
      <c r="R1494" s="54"/>
      <c r="S1494" s="54"/>
      <c r="T1494" s="54"/>
      <c r="U1494" s="54"/>
      <c r="V1494" s="54"/>
      <c r="W1494" s="54"/>
      <c r="AD1494" s="50" t="s">
        <v>59</v>
      </c>
      <c r="AE1494" s="50" t="s">
        <v>2904</v>
      </c>
      <c r="AF1494" s="50">
        <v>3113503</v>
      </c>
      <c r="AG1494" s="51"/>
      <c r="AH1494" s="51"/>
    </row>
    <row r="1495" spans="1:34" s="69" customFormat="1">
      <c r="A1495" s="54"/>
      <c r="B1495" s="54"/>
      <c r="C1495" s="54"/>
      <c r="D1495" s="54"/>
      <c r="E1495" s="54"/>
      <c r="F1495" s="54"/>
      <c r="G1495" s="54"/>
      <c r="H1495" s="54"/>
      <c r="I1495" s="54"/>
      <c r="J1495" s="54"/>
      <c r="K1495" s="54"/>
      <c r="L1495" s="54"/>
      <c r="M1495" s="54"/>
      <c r="N1495" s="54"/>
      <c r="O1495" s="54"/>
      <c r="P1495" s="54"/>
      <c r="Q1495" s="54"/>
      <c r="R1495" s="54"/>
      <c r="S1495" s="54"/>
      <c r="T1495" s="54"/>
      <c r="U1495" s="54"/>
      <c r="V1495" s="54"/>
      <c r="W1495" s="54"/>
      <c r="AD1495" s="50" t="s">
        <v>59</v>
      </c>
      <c r="AE1495" s="50" t="s">
        <v>2916</v>
      </c>
      <c r="AF1495" s="50">
        <v>3113602</v>
      </c>
      <c r="AG1495" s="51"/>
      <c r="AH1495" s="51"/>
    </row>
    <row r="1496" spans="1:34" s="69" customFormat="1">
      <c r="A1496" s="54"/>
      <c r="B1496" s="54"/>
      <c r="C1496" s="54"/>
      <c r="D1496" s="54"/>
      <c r="E1496" s="54"/>
      <c r="F1496" s="54"/>
      <c r="G1496" s="54"/>
      <c r="H1496" s="54"/>
      <c r="I1496" s="54"/>
      <c r="J1496" s="54"/>
      <c r="K1496" s="54"/>
      <c r="L1496" s="54"/>
      <c r="M1496" s="54"/>
      <c r="N1496" s="54"/>
      <c r="O1496" s="54"/>
      <c r="P1496" s="54"/>
      <c r="Q1496" s="54"/>
      <c r="R1496" s="54"/>
      <c r="S1496" s="54"/>
      <c r="T1496" s="54"/>
      <c r="U1496" s="54"/>
      <c r="V1496" s="54"/>
      <c r="W1496" s="54"/>
      <c r="AD1496" s="50" t="s">
        <v>59</v>
      </c>
      <c r="AE1496" s="50" t="s">
        <v>2928</v>
      </c>
      <c r="AF1496" s="50">
        <v>3113701</v>
      </c>
      <c r="AG1496" s="51"/>
      <c r="AH1496" s="51"/>
    </row>
    <row r="1497" spans="1:34" s="69" customFormat="1">
      <c r="A1497" s="54"/>
      <c r="B1497" s="54"/>
      <c r="C1497" s="54"/>
      <c r="D1497" s="54"/>
      <c r="E1497" s="54"/>
      <c r="F1497" s="54"/>
      <c r="G1497" s="54"/>
      <c r="H1497" s="54"/>
      <c r="I1497" s="54"/>
      <c r="J1497" s="54"/>
      <c r="K1497" s="54"/>
      <c r="L1497" s="54"/>
      <c r="M1497" s="54"/>
      <c r="N1497" s="54"/>
      <c r="O1497" s="54"/>
      <c r="P1497" s="54"/>
      <c r="Q1497" s="54"/>
      <c r="R1497" s="54"/>
      <c r="S1497" s="54"/>
      <c r="T1497" s="54"/>
      <c r="U1497" s="54"/>
      <c r="V1497" s="54"/>
      <c r="W1497" s="54"/>
      <c r="AD1497" s="50" t="s">
        <v>59</v>
      </c>
      <c r="AE1497" s="50" t="s">
        <v>2939</v>
      </c>
      <c r="AF1497" s="50">
        <v>3113800</v>
      </c>
      <c r="AG1497" s="51"/>
      <c r="AH1497" s="51"/>
    </row>
    <row r="1498" spans="1:34" s="69" customFormat="1">
      <c r="A1498" s="54"/>
      <c r="B1498" s="54"/>
      <c r="C1498" s="54"/>
      <c r="D1498" s="54"/>
      <c r="E1498" s="54"/>
      <c r="F1498" s="54"/>
      <c r="G1498" s="54"/>
      <c r="H1498" s="54"/>
      <c r="I1498" s="54"/>
      <c r="J1498" s="54"/>
      <c r="K1498" s="54"/>
      <c r="L1498" s="54"/>
      <c r="M1498" s="54"/>
      <c r="N1498" s="54"/>
      <c r="O1498" s="54"/>
      <c r="P1498" s="54"/>
      <c r="Q1498" s="54"/>
      <c r="R1498" s="54"/>
      <c r="S1498" s="54"/>
      <c r="T1498" s="54"/>
      <c r="U1498" s="54"/>
      <c r="V1498" s="54"/>
      <c r="W1498" s="54"/>
      <c r="AD1498" s="50" t="s">
        <v>59</v>
      </c>
      <c r="AE1498" s="50" t="s">
        <v>2951</v>
      </c>
      <c r="AF1498" s="50">
        <v>3113909</v>
      </c>
      <c r="AG1498" s="51"/>
      <c r="AH1498" s="51"/>
    </row>
    <row r="1499" spans="1:34" s="69" customFormat="1">
      <c r="A1499" s="54"/>
      <c r="B1499" s="54"/>
      <c r="C1499" s="54"/>
      <c r="D1499" s="54"/>
      <c r="E1499" s="54"/>
      <c r="F1499" s="54"/>
      <c r="G1499" s="54"/>
      <c r="H1499" s="54"/>
      <c r="I1499" s="54"/>
      <c r="J1499" s="54"/>
      <c r="K1499" s="54"/>
      <c r="L1499" s="54"/>
      <c r="M1499" s="54"/>
      <c r="N1499" s="54"/>
      <c r="O1499" s="54"/>
      <c r="P1499" s="54"/>
      <c r="Q1499" s="54"/>
      <c r="R1499" s="54"/>
      <c r="S1499" s="54"/>
      <c r="T1499" s="54"/>
      <c r="U1499" s="54"/>
      <c r="V1499" s="54"/>
      <c r="W1499" s="54"/>
      <c r="AD1499" s="50" t="s">
        <v>59</v>
      </c>
      <c r="AE1499" s="50" t="s">
        <v>2963</v>
      </c>
      <c r="AF1499" s="50">
        <v>3114006</v>
      </c>
      <c r="AG1499" s="51"/>
      <c r="AH1499" s="51"/>
    </row>
    <row r="1500" spans="1:34" s="69" customFormat="1">
      <c r="A1500" s="54"/>
      <c r="B1500" s="54"/>
      <c r="C1500" s="54"/>
      <c r="D1500" s="54"/>
      <c r="E1500" s="54"/>
      <c r="F1500" s="54"/>
      <c r="G1500" s="54"/>
      <c r="H1500" s="54"/>
      <c r="I1500" s="54"/>
      <c r="J1500" s="54"/>
      <c r="K1500" s="54"/>
      <c r="L1500" s="54"/>
      <c r="M1500" s="54"/>
      <c r="N1500" s="54"/>
      <c r="O1500" s="54"/>
      <c r="P1500" s="54"/>
      <c r="Q1500" s="54"/>
      <c r="R1500" s="54"/>
      <c r="S1500" s="54"/>
      <c r="T1500" s="54"/>
      <c r="U1500" s="54"/>
      <c r="V1500" s="54"/>
      <c r="W1500" s="54"/>
      <c r="AD1500" s="50" t="s">
        <v>59</v>
      </c>
      <c r="AE1500" s="50" t="s">
        <v>2975</v>
      </c>
      <c r="AF1500" s="50">
        <v>3114105</v>
      </c>
      <c r="AG1500" s="51"/>
      <c r="AH1500" s="51"/>
    </row>
    <row r="1501" spans="1:34" s="69" customFormat="1">
      <c r="A1501" s="54"/>
      <c r="B1501" s="54"/>
      <c r="C1501" s="54"/>
      <c r="D1501" s="54"/>
      <c r="E1501" s="54"/>
      <c r="F1501" s="54"/>
      <c r="G1501" s="54"/>
      <c r="H1501" s="54"/>
      <c r="I1501" s="54"/>
      <c r="J1501" s="54"/>
      <c r="K1501" s="54"/>
      <c r="L1501" s="54"/>
      <c r="M1501" s="54"/>
      <c r="N1501" s="54"/>
      <c r="O1501" s="54"/>
      <c r="P1501" s="54"/>
      <c r="Q1501" s="54"/>
      <c r="R1501" s="54"/>
      <c r="S1501" s="54"/>
      <c r="T1501" s="54"/>
      <c r="U1501" s="54"/>
      <c r="V1501" s="54"/>
      <c r="W1501" s="54"/>
      <c r="AD1501" s="50" t="s">
        <v>59</v>
      </c>
      <c r="AE1501" s="50" t="s">
        <v>2988</v>
      </c>
      <c r="AF1501" s="50">
        <v>3114204</v>
      </c>
      <c r="AG1501" s="51"/>
      <c r="AH1501" s="51"/>
    </row>
    <row r="1502" spans="1:34" s="69" customFormat="1">
      <c r="A1502" s="54"/>
      <c r="B1502" s="54"/>
      <c r="C1502" s="54"/>
      <c r="D1502" s="54"/>
      <c r="E1502" s="54"/>
      <c r="F1502" s="54"/>
      <c r="G1502" s="54"/>
      <c r="H1502" s="54"/>
      <c r="I1502" s="54"/>
      <c r="J1502" s="54"/>
      <c r="K1502" s="54"/>
      <c r="L1502" s="54"/>
      <c r="M1502" s="54"/>
      <c r="N1502" s="54"/>
      <c r="O1502" s="54"/>
      <c r="P1502" s="54"/>
      <c r="Q1502" s="54"/>
      <c r="R1502" s="54"/>
      <c r="S1502" s="54"/>
      <c r="T1502" s="54"/>
      <c r="U1502" s="54"/>
      <c r="V1502" s="54"/>
      <c r="W1502" s="54"/>
      <c r="AD1502" s="50" t="s">
        <v>59</v>
      </c>
      <c r="AE1502" s="50" t="s">
        <v>3000</v>
      </c>
      <c r="AF1502" s="50">
        <v>3114303</v>
      </c>
      <c r="AG1502" s="51"/>
      <c r="AH1502" s="51"/>
    </row>
    <row r="1503" spans="1:34" s="69" customFormat="1">
      <c r="A1503" s="54"/>
      <c r="B1503" s="54"/>
      <c r="C1503" s="54"/>
      <c r="D1503" s="54"/>
      <c r="E1503" s="54"/>
      <c r="F1503" s="54"/>
      <c r="G1503" s="54"/>
      <c r="H1503" s="54"/>
      <c r="I1503" s="54"/>
      <c r="J1503" s="54"/>
      <c r="K1503" s="54"/>
      <c r="L1503" s="54"/>
      <c r="M1503" s="54"/>
      <c r="N1503" s="54"/>
      <c r="O1503" s="54"/>
      <c r="P1503" s="54"/>
      <c r="Q1503" s="54"/>
      <c r="R1503" s="54"/>
      <c r="S1503" s="54"/>
      <c r="T1503" s="54"/>
      <c r="U1503" s="54"/>
      <c r="V1503" s="54"/>
      <c r="W1503" s="54"/>
      <c r="AD1503" s="50" t="s">
        <v>59</v>
      </c>
      <c r="AE1503" s="50" t="s">
        <v>3013</v>
      </c>
      <c r="AF1503" s="50">
        <v>3114402</v>
      </c>
      <c r="AG1503" s="51"/>
      <c r="AH1503" s="51"/>
    </row>
    <row r="1504" spans="1:34" s="69" customFormat="1">
      <c r="A1504" s="54"/>
      <c r="B1504" s="54"/>
      <c r="C1504" s="54"/>
      <c r="D1504" s="54"/>
      <c r="E1504" s="54"/>
      <c r="F1504" s="54"/>
      <c r="G1504" s="54"/>
      <c r="H1504" s="54"/>
      <c r="I1504" s="54"/>
      <c r="J1504" s="54"/>
      <c r="K1504" s="54"/>
      <c r="L1504" s="54"/>
      <c r="M1504" s="54"/>
      <c r="N1504" s="54"/>
      <c r="O1504" s="54"/>
      <c r="P1504" s="54"/>
      <c r="Q1504" s="54"/>
      <c r="R1504" s="54"/>
      <c r="S1504" s="54"/>
      <c r="T1504" s="54"/>
      <c r="U1504" s="54"/>
      <c r="V1504" s="54"/>
      <c r="W1504" s="54"/>
      <c r="AD1504" s="50" t="s">
        <v>59</v>
      </c>
      <c r="AE1504" s="50" t="s">
        <v>3026</v>
      </c>
      <c r="AF1504" s="50">
        <v>3114501</v>
      </c>
      <c r="AG1504" s="51"/>
      <c r="AH1504" s="51"/>
    </row>
    <row r="1505" spans="1:34" s="69" customFormat="1">
      <c r="A1505" s="54"/>
      <c r="B1505" s="54"/>
      <c r="C1505" s="54"/>
      <c r="D1505" s="54"/>
      <c r="E1505" s="54"/>
      <c r="F1505" s="54"/>
      <c r="G1505" s="54"/>
      <c r="H1505" s="54"/>
      <c r="I1505" s="54"/>
      <c r="J1505" s="54"/>
      <c r="K1505" s="54"/>
      <c r="L1505" s="54"/>
      <c r="M1505" s="54"/>
      <c r="N1505" s="54"/>
      <c r="O1505" s="54"/>
      <c r="P1505" s="54"/>
      <c r="Q1505" s="54"/>
      <c r="R1505" s="54"/>
      <c r="S1505" s="54"/>
      <c r="T1505" s="54"/>
      <c r="U1505" s="54"/>
      <c r="V1505" s="54"/>
      <c r="W1505" s="54"/>
      <c r="AD1505" s="50" t="s">
        <v>59</v>
      </c>
      <c r="AE1505" s="50" t="s">
        <v>3038</v>
      </c>
      <c r="AF1505" s="50">
        <v>3114550</v>
      </c>
      <c r="AG1505" s="51"/>
      <c r="AH1505" s="51"/>
    </row>
    <row r="1506" spans="1:34" s="69" customFormat="1">
      <c r="A1506" s="54"/>
      <c r="B1506" s="54"/>
      <c r="C1506" s="54"/>
      <c r="D1506" s="54"/>
      <c r="E1506" s="54"/>
      <c r="F1506" s="54"/>
      <c r="G1506" s="54"/>
      <c r="H1506" s="54"/>
      <c r="I1506" s="54"/>
      <c r="J1506" s="54"/>
      <c r="K1506" s="54"/>
      <c r="L1506" s="54"/>
      <c r="M1506" s="54"/>
      <c r="N1506" s="54"/>
      <c r="O1506" s="54"/>
      <c r="P1506" s="54"/>
      <c r="Q1506" s="54"/>
      <c r="R1506" s="54"/>
      <c r="S1506" s="54"/>
      <c r="T1506" s="54"/>
      <c r="U1506" s="54"/>
      <c r="V1506" s="54"/>
      <c r="W1506" s="54"/>
      <c r="AD1506" s="50" t="s">
        <v>59</v>
      </c>
      <c r="AE1506" s="50" t="s">
        <v>3050</v>
      </c>
      <c r="AF1506" s="50">
        <v>3114600</v>
      </c>
      <c r="AG1506" s="51"/>
      <c r="AH1506" s="51"/>
    </row>
    <row r="1507" spans="1:34" s="69" customFormat="1">
      <c r="A1507" s="54"/>
      <c r="B1507" s="54"/>
      <c r="C1507" s="54"/>
      <c r="D1507" s="54"/>
      <c r="E1507" s="54"/>
      <c r="F1507" s="54"/>
      <c r="G1507" s="54"/>
      <c r="H1507" s="54"/>
      <c r="I1507" s="54"/>
      <c r="J1507" s="54"/>
      <c r="K1507" s="54"/>
      <c r="L1507" s="54"/>
      <c r="M1507" s="54"/>
      <c r="N1507" s="54"/>
      <c r="O1507" s="54"/>
      <c r="P1507" s="54"/>
      <c r="Q1507" s="54"/>
      <c r="R1507" s="54"/>
      <c r="S1507" s="54"/>
      <c r="T1507" s="54"/>
      <c r="U1507" s="54"/>
      <c r="V1507" s="54"/>
      <c r="W1507" s="54"/>
      <c r="AD1507" s="50" t="s">
        <v>59</v>
      </c>
      <c r="AE1507" s="50" t="s">
        <v>3062</v>
      </c>
      <c r="AF1507" s="50">
        <v>3114709</v>
      </c>
      <c r="AG1507" s="51"/>
      <c r="AH1507" s="51"/>
    </row>
    <row r="1508" spans="1:34" s="69" customFormat="1">
      <c r="A1508" s="54"/>
      <c r="B1508" s="54"/>
      <c r="C1508" s="54"/>
      <c r="D1508" s="54"/>
      <c r="E1508" s="54"/>
      <c r="F1508" s="54"/>
      <c r="G1508" s="54"/>
      <c r="H1508" s="54"/>
      <c r="I1508" s="54"/>
      <c r="J1508" s="54"/>
      <c r="K1508" s="54"/>
      <c r="L1508" s="54"/>
      <c r="M1508" s="54"/>
      <c r="N1508" s="54"/>
      <c r="O1508" s="54"/>
      <c r="P1508" s="54"/>
      <c r="Q1508" s="54"/>
      <c r="R1508" s="54"/>
      <c r="S1508" s="54"/>
      <c r="T1508" s="54"/>
      <c r="U1508" s="54"/>
      <c r="V1508" s="54"/>
      <c r="W1508" s="54"/>
      <c r="AD1508" s="50" t="s">
        <v>59</v>
      </c>
      <c r="AE1508" s="50" t="s">
        <v>3073</v>
      </c>
      <c r="AF1508" s="50">
        <v>3114808</v>
      </c>
      <c r="AG1508" s="51"/>
      <c r="AH1508" s="51"/>
    </row>
    <row r="1509" spans="1:34" s="69" customFormat="1">
      <c r="A1509" s="54"/>
      <c r="B1509" s="54"/>
      <c r="C1509" s="54"/>
      <c r="D1509" s="54"/>
      <c r="E1509" s="54"/>
      <c r="F1509" s="54"/>
      <c r="G1509" s="54"/>
      <c r="H1509" s="54"/>
      <c r="I1509" s="54"/>
      <c r="J1509" s="54"/>
      <c r="K1509" s="54"/>
      <c r="L1509" s="54"/>
      <c r="M1509" s="54"/>
      <c r="N1509" s="54"/>
      <c r="O1509" s="54"/>
      <c r="P1509" s="54"/>
      <c r="Q1509" s="54"/>
      <c r="R1509" s="54"/>
      <c r="S1509" s="54"/>
      <c r="T1509" s="54"/>
      <c r="U1509" s="54"/>
      <c r="V1509" s="54"/>
      <c r="W1509" s="54"/>
      <c r="AD1509" s="50" t="s">
        <v>59</v>
      </c>
      <c r="AE1509" s="50" t="s">
        <v>3086</v>
      </c>
      <c r="AF1509" s="50">
        <v>3114907</v>
      </c>
      <c r="AG1509" s="51"/>
      <c r="AH1509" s="51"/>
    </row>
    <row r="1510" spans="1:34" s="69" customFormat="1">
      <c r="A1510" s="54"/>
      <c r="B1510" s="54"/>
      <c r="C1510" s="54"/>
      <c r="D1510" s="54"/>
      <c r="E1510" s="54"/>
      <c r="F1510" s="54"/>
      <c r="G1510" s="54"/>
      <c r="H1510" s="54"/>
      <c r="I1510" s="54"/>
      <c r="J1510" s="54"/>
      <c r="K1510" s="54"/>
      <c r="L1510" s="54"/>
      <c r="M1510" s="54"/>
      <c r="N1510" s="54"/>
      <c r="O1510" s="54"/>
      <c r="P1510" s="54"/>
      <c r="Q1510" s="54"/>
      <c r="R1510" s="54"/>
      <c r="S1510" s="54"/>
      <c r="T1510" s="54"/>
      <c r="U1510" s="54"/>
      <c r="V1510" s="54"/>
      <c r="W1510" s="54"/>
      <c r="AD1510" s="50" t="s">
        <v>59</v>
      </c>
      <c r="AE1510" s="50" t="s">
        <v>3099</v>
      </c>
      <c r="AF1510" s="50">
        <v>3115003</v>
      </c>
      <c r="AG1510" s="51"/>
      <c r="AH1510" s="51"/>
    </row>
    <row r="1511" spans="1:34" s="69" customFormat="1">
      <c r="A1511" s="54"/>
      <c r="B1511" s="54"/>
      <c r="C1511" s="54"/>
      <c r="D1511" s="54"/>
      <c r="E1511" s="54"/>
      <c r="F1511" s="54"/>
      <c r="G1511" s="54"/>
      <c r="H1511" s="54"/>
      <c r="I1511" s="54"/>
      <c r="J1511" s="54"/>
      <c r="K1511" s="54"/>
      <c r="L1511" s="54"/>
      <c r="M1511" s="54"/>
      <c r="N1511" s="54"/>
      <c r="O1511" s="54"/>
      <c r="P1511" s="54"/>
      <c r="Q1511" s="54"/>
      <c r="R1511" s="54"/>
      <c r="S1511" s="54"/>
      <c r="T1511" s="54"/>
      <c r="U1511" s="54"/>
      <c r="V1511" s="54"/>
      <c r="W1511" s="54"/>
      <c r="AD1511" s="50" t="s">
        <v>59</v>
      </c>
      <c r="AE1511" s="50" t="s">
        <v>3111</v>
      </c>
      <c r="AF1511" s="50">
        <v>3115102</v>
      </c>
      <c r="AG1511" s="51"/>
      <c r="AH1511" s="51"/>
    </row>
    <row r="1512" spans="1:34" s="69" customFormat="1">
      <c r="A1512" s="54"/>
      <c r="B1512" s="54"/>
      <c r="C1512" s="54"/>
      <c r="D1512" s="54"/>
      <c r="E1512" s="54"/>
      <c r="F1512" s="54"/>
      <c r="G1512" s="54"/>
      <c r="H1512" s="54"/>
      <c r="I1512" s="54"/>
      <c r="J1512" s="54"/>
      <c r="K1512" s="54"/>
      <c r="L1512" s="54"/>
      <c r="M1512" s="54"/>
      <c r="N1512" s="54"/>
      <c r="O1512" s="54"/>
      <c r="P1512" s="54"/>
      <c r="Q1512" s="54"/>
      <c r="R1512" s="54"/>
      <c r="S1512" s="54"/>
      <c r="T1512" s="54"/>
      <c r="U1512" s="54"/>
      <c r="V1512" s="54"/>
      <c r="W1512" s="54"/>
      <c r="AD1512" s="50" t="s">
        <v>59</v>
      </c>
      <c r="AE1512" s="50" t="s">
        <v>3123</v>
      </c>
      <c r="AF1512" s="50">
        <v>3115300</v>
      </c>
      <c r="AG1512" s="51"/>
      <c r="AH1512" s="51"/>
    </row>
    <row r="1513" spans="1:34" s="69" customFormat="1">
      <c r="A1513" s="54"/>
      <c r="B1513" s="54"/>
      <c r="C1513" s="54"/>
      <c r="D1513" s="54"/>
      <c r="E1513" s="54"/>
      <c r="F1513" s="54"/>
      <c r="G1513" s="54"/>
      <c r="H1513" s="54"/>
      <c r="I1513" s="54"/>
      <c r="J1513" s="54"/>
      <c r="K1513" s="54"/>
      <c r="L1513" s="54"/>
      <c r="M1513" s="54"/>
      <c r="N1513" s="54"/>
      <c r="O1513" s="54"/>
      <c r="P1513" s="54"/>
      <c r="Q1513" s="54"/>
      <c r="R1513" s="54"/>
      <c r="S1513" s="54"/>
      <c r="T1513" s="54"/>
      <c r="U1513" s="54"/>
      <c r="V1513" s="54"/>
      <c r="W1513" s="54"/>
      <c r="AD1513" s="50" t="s">
        <v>59</v>
      </c>
      <c r="AE1513" s="50" t="s">
        <v>3135</v>
      </c>
      <c r="AF1513" s="50">
        <v>3115359</v>
      </c>
      <c r="AG1513" s="51"/>
      <c r="AH1513" s="51"/>
    </row>
    <row r="1514" spans="1:34" s="69" customFormat="1">
      <c r="A1514" s="54"/>
      <c r="B1514" s="54"/>
      <c r="C1514" s="54"/>
      <c r="D1514" s="54"/>
      <c r="E1514" s="54"/>
      <c r="F1514" s="54"/>
      <c r="G1514" s="54"/>
      <c r="H1514" s="54"/>
      <c r="I1514" s="54"/>
      <c r="J1514" s="54"/>
      <c r="K1514" s="54"/>
      <c r="L1514" s="54"/>
      <c r="M1514" s="54"/>
      <c r="N1514" s="54"/>
      <c r="O1514" s="54"/>
      <c r="P1514" s="54"/>
      <c r="Q1514" s="54"/>
      <c r="R1514" s="54"/>
      <c r="S1514" s="54"/>
      <c r="T1514" s="54"/>
      <c r="U1514" s="54"/>
      <c r="V1514" s="54"/>
      <c r="W1514" s="54"/>
      <c r="AD1514" s="50" t="s">
        <v>59</v>
      </c>
      <c r="AE1514" s="50" t="s">
        <v>3147</v>
      </c>
      <c r="AF1514" s="50">
        <v>3115409</v>
      </c>
      <c r="AG1514" s="51"/>
      <c r="AH1514" s="51"/>
    </row>
    <row r="1515" spans="1:34" s="69" customFormat="1">
      <c r="A1515" s="54"/>
      <c r="B1515" s="54"/>
      <c r="C1515" s="54"/>
      <c r="D1515" s="54"/>
      <c r="E1515" s="54"/>
      <c r="F1515" s="54"/>
      <c r="G1515" s="54"/>
      <c r="H1515" s="54"/>
      <c r="I1515" s="54"/>
      <c r="J1515" s="54"/>
      <c r="K1515" s="54"/>
      <c r="L1515" s="54"/>
      <c r="M1515" s="54"/>
      <c r="N1515" s="54"/>
      <c r="O1515" s="54"/>
      <c r="P1515" s="54"/>
      <c r="Q1515" s="54"/>
      <c r="R1515" s="54"/>
      <c r="S1515" s="54"/>
      <c r="T1515" s="54"/>
      <c r="U1515" s="54"/>
      <c r="V1515" s="54"/>
      <c r="W1515" s="54"/>
      <c r="AD1515" s="50" t="s">
        <v>59</v>
      </c>
      <c r="AE1515" s="50" t="s">
        <v>3158</v>
      </c>
      <c r="AF1515" s="50">
        <v>3115458</v>
      </c>
      <c r="AG1515" s="51"/>
      <c r="AH1515" s="51"/>
    </row>
    <row r="1516" spans="1:34" s="69" customFormat="1">
      <c r="A1516" s="54"/>
      <c r="B1516" s="54"/>
      <c r="C1516" s="54"/>
      <c r="D1516" s="54"/>
      <c r="E1516" s="54"/>
      <c r="F1516" s="54"/>
      <c r="G1516" s="54"/>
      <c r="H1516" s="54"/>
      <c r="I1516" s="54"/>
      <c r="J1516" s="54"/>
      <c r="K1516" s="54"/>
      <c r="L1516" s="54"/>
      <c r="M1516" s="54"/>
      <c r="N1516" s="54"/>
      <c r="O1516" s="54"/>
      <c r="P1516" s="54"/>
      <c r="Q1516" s="54"/>
      <c r="R1516" s="54"/>
      <c r="S1516" s="54"/>
      <c r="T1516" s="54"/>
      <c r="U1516" s="54"/>
      <c r="V1516" s="54"/>
      <c r="W1516" s="54"/>
      <c r="AD1516" s="50" t="s">
        <v>59</v>
      </c>
      <c r="AE1516" s="50" t="s">
        <v>3169</v>
      </c>
      <c r="AF1516" s="50">
        <v>3115474</v>
      </c>
      <c r="AG1516" s="51"/>
      <c r="AH1516" s="51"/>
    </row>
    <row r="1517" spans="1:34" s="69" customFormat="1">
      <c r="A1517" s="54"/>
      <c r="B1517" s="54"/>
      <c r="C1517" s="54"/>
      <c r="D1517" s="54"/>
      <c r="E1517" s="54"/>
      <c r="F1517" s="54"/>
      <c r="G1517" s="54"/>
      <c r="H1517" s="54"/>
      <c r="I1517" s="54"/>
      <c r="J1517" s="54"/>
      <c r="K1517" s="54"/>
      <c r="L1517" s="54"/>
      <c r="M1517" s="54"/>
      <c r="N1517" s="54"/>
      <c r="O1517" s="54"/>
      <c r="P1517" s="54"/>
      <c r="Q1517" s="54"/>
      <c r="R1517" s="54"/>
      <c r="S1517" s="54"/>
      <c r="T1517" s="54"/>
      <c r="U1517" s="54"/>
      <c r="V1517" s="54"/>
      <c r="W1517" s="54"/>
      <c r="AD1517" s="50" t="s">
        <v>59</v>
      </c>
      <c r="AE1517" s="50" t="s">
        <v>3180</v>
      </c>
      <c r="AF1517" s="50">
        <v>3115508</v>
      </c>
      <c r="AG1517" s="51"/>
      <c r="AH1517" s="51"/>
    </row>
    <row r="1518" spans="1:34" s="69" customFormat="1">
      <c r="A1518" s="54"/>
      <c r="B1518" s="54"/>
      <c r="C1518" s="54"/>
      <c r="D1518" s="54"/>
      <c r="E1518" s="54"/>
      <c r="F1518" s="54"/>
      <c r="G1518" s="54"/>
      <c r="H1518" s="54"/>
      <c r="I1518" s="54"/>
      <c r="J1518" s="54"/>
      <c r="K1518" s="54"/>
      <c r="L1518" s="54"/>
      <c r="M1518" s="54"/>
      <c r="N1518" s="54"/>
      <c r="O1518" s="54"/>
      <c r="P1518" s="54"/>
      <c r="Q1518" s="54"/>
      <c r="R1518" s="54"/>
      <c r="S1518" s="54"/>
      <c r="T1518" s="54"/>
      <c r="U1518" s="54"/>
      <c r="V1518" s="54"/>
      <c r="W1518" s="54"/>
      <c r="AD1518" s="50" t="s">
        <v>59</v>
      </c>
      <c r="AE1518" s="50" t="s">
        <v>3191</v>
      </c>
      <c r="AF1518" s="50">
        <v>3115607</v>
      </c>
      <c r="AG1518" s="51"/>
      <c r="AH1518" s="51"/>
    </row>
    <row r="1519" spans="1:34" s="69" customFormat="1">
      <c r="A1519" s="54"/>
      <c r="B1519" s="54"/>
      <c r="C1519" s="54"/>
      <c r="D1519" s="54"/>
      <c r="E1519" s="54"/>
      <c r="F1519" s="54"/>
      <c r="G1519" s="54"/>
      <c r="H1519" s="54"/>
      <c r="I1519" s="54"/>
      <c r="J1519" s="54"/>
      <c r="K1519" s="54"/>
      <c r="L1519" s="54"/>
      <c r="M1519" s="54"/>
      <c r="N1519" s="54"/>
      <c r="O1519" s="54"/>
      <c r="P1519" s="54"/>
      <c r="Q1519" s="54"/>
      <c r="R1519" s="54"/>
      <c r="S1519" s="54"/>
      <c r="T1519" s="54"/>
      <c r="U1519" s="54"/>
      <c r="V1519" s="54"/>
      <c r="W1519" s="54"/>
      <c r="AD1519" s="50" t="s">
        <v>59</v>
      </c>
      <c r="AE1519" s="50" t="s">
        <v>3203</v>
      </c>
      <c r="AF1519" s="50">
        <v>3115706</v>
      </c>
      <c r="AG1519" s="51"/>
      <c r="AH1519" s="51"/>
    </row>
    <row r="1520" spans="1:34" s="69" customFormat="1">
      <c r="A1520" s="54"/>
      <c r="B1520" s="54"/>
      <c r="C1520" s="54"/>
      <c r="D1520" s="54"/>
      <c r="E1520" s="54"/>
      <c r="F1520" s="54"/>
      <c r="G1520" s="54"/>
      <c r="H1520" s="54"/>
      <c r="I1520" s="54"/>
      <c r="J1520" s="54"/>
      <c r="K1520" s="54"/>
      <c r="L1520" s="54"/>
      <c r="M1520" s="54"/>
      <c r="N1520" s="54"/>
      <c r="O1520" s="54"/>
      <c r="P1520" s="54"/>
      <c r="Q1520" s="54"/>
      <c r="R1520" s="54"/>
      <c r="S1520" s="54"/>
      <c r="T1520" s="54"/>
      <c r="U1520" s="54"/>
      <c r="V1520" s="54"/>
      <c r="W1520" s="54"/>
      <c r="AD1520" s="50" t="s">
        <v>59</v>
      </c>
      <c r="AE1520" s="50" t="s">
        <v>3215</v>
      </c>
      <c r="AF1520" s="50">
        <v>3115805</v>
      </c>
      <c r="AG1520" s="51"/>
      <c r="AH1520" s="51"/>
    </row>
    <row r="1521" spans="1:34" s="69" customFormat="1">
      <c r="A1521" s="54"/>
      <c r="B1521" s="54"/>
      <c r="C1521" s="54"/>
      <c r="D1521" s="54"/>
      <c r="E1521" s="54"/>
      <c r="F1521" s="54"/>
      <c r="G1521" s="54"/>
      <c r="H1521" s="54"/>
      <c r="I1521" s="54"/>
      <c r="J1521" s="54"/>
      <c r="K1521" s="54"/>
      <c r="L1521" s="54"/>
      <c r="M1521" s="54"/>
      <c r="N1521" s="54"/>
      <c r="O1521" s="54"/>
      <c r="P1521" s="54"/>
      <c r="Q1521" s="54"/>
      <c r="R1521" s="54"/>
      <c r="S1521" s="54"/>
      <c r="T1521" s="54"/>
      <c r="U1521" s="54"/>
      <c r="V1521" s="54"/>
      <c r="W1521" s="54"/>
      <c r="AD1521" s="50" t="s">
        <v>59</v>
      </c>
      <c r="AE1521" s="50" t="s">
        <v>3227</v>
      </c>
      <c r="AF1521" s="50">
        <v>3115904</v>
      </c>
      <c r="AG1521" s="51"/>
      <c r="AH1521" s="51"/>
    </row>
    <row r="1522" spans="1:34" s="69" customFormat="1">
      <c r="A1522" s="54"/>
      <c r="B1522" s="54"/>
      <c r="C1522" s="54"/>
      <c r="D1522" s="54"/>
      <c r="E1522" s="54"/>
      <c r="F1522" s="54"/>
      <c r="G1522" s="54"/>
      <c r="H1522" s="54"/>
      <c r="I1522" s="54"/>
      <c r="J1522" s="54"/>
      <c r="K1522" s="54"/>
      <c r="L1522" s="54"/>
      <c r="M1522" s="54"/>
      <c r="N1522" s="54"/>
      <c r="O1522" s="54"/>
      <c r="P1522" s="54"/>
      <c r="Q1522" s="54"/>
      <c r="R1522" s="54"/>
      <c r="S1522" s="54"/>
      <c r="T1522" s="54"/>
      <c r="U1522" s="54"/>
      <c r="V1522" s="54"/>
      <c r="W1522" s="54"/>
      <c r="AD1522" s="50" t="s">
        <v>59</v>
      </c>
      <c r="AE1522" s="50" t="s">
        <v>3237</v>
      </c>
      <c r="AF1522" s="50">
        <v>3116001</v>
      </c>
      <c r="AG1522" s="51"/>
      <c r="AH1522" s="51"/>
    </row>
    <row r="1523" spans="1:34" s="69" customFormat="1">
      <c r="A1523" s="54"/>
      <c r="B1523" s="54"/>
      <c r="C1523" s="54"/>
      <c r="D1523" s="54"/>
      <c r="E1523" s="54"/>
      <c r="F1523" s="54"/>
      <c r="G1523" s="54"/>
      <c r="H1523" s="54"/>
      <c r="I1523" s="54"/>
      <c r="J1523" s="54"/>
      <c r="K1523" s="54"/>
      <c r="L1523" s="54"/>
      <c r="M1523" s="54"/>
      <c r="N1523" s="54"/>
      <c r="O1523" s="54"/>
      <c r="P1523" s="54"/>
      <c r="Q1523" s="54"/>
      <c r="R1523" s="54"/>
      <c r="S1523" s="54"/>
      <c r="T1523" s="54"/>
      <c r="U1523" s="54"/>
      <c r="V1523" s="54"/>
      <c r="W1523" s="54"/>
      <c r="AD1523" s="50" t="s">
        <v>59</v>
      </c>
      <c r="AE1523" s="50" t="s">
        <v>3248</v>
      </c>
      <c r="AF1523" s="50">
        <v>3116100</v>
      </c>
      <c r="AG1523" s="51"/>
      <c r="AH1523" s="51"/>
    </row>
    <row r="1524" spans="1:34" s="69" customFormat="1">
      <c r="A1524" s="54"/>
      <c r="B1524" s="54"/>
      <c r="C1524" s="54"/>
      <c r="D1524" s="54"/>
      <c r="E1524" s="54"/>
      <c r="F1524" s="54"/>
      <c r="G1524" s="54"/>
      <c r="H1524" s="54"/>
      <c r="I1524" s="54"/>
      <c r="J1524" s="54"/>
      <c r="K1524" s="54"/>
      <c r="L1524" s="54"/>
      <c r="M1524" s="54"/>
      <c r="N1524" s="54"/>
      <c r="O1524" s="54"/>
      <c r="P1524" s="54"/>
      <c r="Q1524" s="54"/>
      <c r="R1524" s="54"/>
      <c r="S1524" s="54"/>
      <c r="T1524" s="54"/>
      <c r="U1524" s="54"/>
      <c r="V1524" s="54"/>
      <c r="W1524" s="54"/>
      <c r="AD1524" s="50" t="s">
        <v>59</v>
      </c>
      <c r="AE1524" s="50" t="s">
        <v>3258</v>
      </c>
      <c r="AF1524" s="50">
        <v>3116159</v>
      </c>
      <c r="AG1524" s="51"/>
      <c r="AH1524" s="51"/>
    </row>
    <row r="1525" spans="1:34" s="69" customFormat="1">
      <c r="A1525" s="54"/>
      <c r="B1525" s="54"/>
      <c r="C1525" s="54"/>
      <c r="D1525" s="54"/>
      <c r="E1525" s="54"/>
      <c r="F1525" s="54"/>
      <c r="G1525" s="54"/>
      <c r="H1525" s="54"/>
      <c r="I1525" s="54"/>
      <c r="J1525" s="54"/>
      <c r="K1525" s="54"/>
      <c r="L1525" s="54"/>
      <c r="M1525" s="54"/>
      <c r="N1525" s="54"/>
      <c r="O1525" s="54"/>
      <c r="P1525" s="54"/>
      <c r="Q1525" s="54"/>
      <c r="R1525" s="54"/>
      <c r="S1525" s="54"/>
      <c r="T1525" s="54"/>
      <c r="U1525" s="54"/>
      <c r="V1525" s="54"/>
      <c r="W1525" s="54"/>
      <c r="AD1525" s="50" t="s">
        <v>59</v>
      </c>
      <c r="AE1525" s="50" t="s">
        <v>3269</v>
      </c>
      <c r="AF1525" s="50">
        <v>3116209</v>
      </c>
      <c r="AG1525" s="51"/>
      <c r="AH1525" s="51"/>
    </row>
    <row r="1526" spans="1:34" s="69" customFormat="1">
      <c r="A1526" s="54"/>
      <c r="B1526" s="54"/>
      <c r="C1526" s="54"/>
      <c r="D1526" s="54"/>
      <c r="E1526" s="54"/>
      <c r="F1526" s="54"/>
      <c r="G1526" s="54"/>
      <c r="H1526" s="54"/>
      <c r="I1526" s="54"/>
      <c r="J1526" s="54"/>
      <c r="K1526" s="54"/>
      <c r="L1526" s="54"/>
      <c r="M1526" s="54"/>
      <c r="N1526" s="54"/>
      <c r="O1526" s="54"/>
      <c r="P1526" s="54"/>
      <c r="Q1526" s="54"/>
      <c r="R1526" s="54"/>
      <c r="S1526" s="54"/>
      <c r="T1526" s="54"/>
      <c r="U1526" s="54"/>
      <c r="V1526" s="54"/>
      <c r="W1526" s="54"/>
      <c r="AD1526" s="50" t="s">
        <v>59</v>
      </c>
      <c r="AE1526" s="50" t="s">
        <v>3281</v>
      </c>
      <c r="AF1526" s="50">
        <v>3116308</v>
      </c>
      <c r="AG1526" s="51"/>
      <c r="AH1526" s="51"/>
    </row>
    <row r="1527" spans="1:34" s="69" customFormat="1">
      <c r="A1527" s="54"/>
      <c r="B1527" s="54"/>
      <c r="C1527" s="54"/>
      <c r="D1527" s="54"/>
      <c r="E1527" s="54"/>
      <c r="F1527" s="54"/>
      <c r="G1527" s="54"/>
      <c r="H1527" s="54"/>
      <c r="I1527" s="54"/>
      <c r="J1527" s="54"/>
      <c r="K1527" s="54"/>
      <c r="L1527" s="54"/>
      <c r="M1527" s="54"/>
      <c r="N1527" s="54"/>
      <c r="O1527" s="54"/>
      <c r="P1527" s="54"/>
      <c r="Q1527" s="54"/>
      <c r="R1527" s="54"/>
      <c r="S1527" s="54"/>
      <c r="T1527" s="54"/>
      <c r="U1527" s="54"/>
      <c r="V1527" s="54"/>
      <c r="W1527" s="54"/>
      <c r="AD1527" s="50" t="s">
        <v>59</v>
      </c>
      <c r="AE1527" s="50" t="s">
        <v>3292</v>
      </c>
      <c r="AF1527" s="50">
        <v>3116407</v>
      </c>
      <c r="AG1527" s="51"/>
      <c r="AH1527" s="51"/>
    </row>
    <row r="1528" spans="1:34" s="69" customFormat="1">
      <c r="A1528" s="54"/>
      <c r="B1528" s="54"/>
      <c r="C1528" s="54"/>
      <c r="D1528" s="54"/>
      <c r="E1528" s="54"/>
      <c r="F1528" s="54"/>
      <c r="G1528" s="54"/>
      <c r="H1528" s="54"/>
      <c r="I1528" s="54"/>
      <c r="J1528" s="54"/>
      <c r="K1528" s="54"/>
      <c r="L1528" s="54"/>
      <c r="M1528" s="54"/>
      <c r="N1528" s="54"/>
      <c r="O1528" s="54"/>
      <c r="P1528" s="54"/>
      <c r="Q1528" s="54"/>
      <c r="R1528" s="54"/>
      <c r="S1528" s="54"/>
      <c r="T1528" s="54"/>
      <c r="U1528" s="54"/>
      <c r="V1528" s="54"/>
      <c r="W1528" s="54"/>
      <c r="AD1528" s="50" t="s">
        <v>59</v>
      </c>
      <c r="AE1528" s="50" t="s">
        <v>3304</v>
      </c>
      <c r="AF1528" s="50">
        <v>3116506</v>
      </c>
      <c r="AG1528" s="51"/>
      <c r="AH1528" s="51"/>
    </row>
    <row r="1529" spans="1:34" s="69" customFormat="1">
      <c r="A1529" s="54"/>
      <c r="B1529" s="54"/>
      <c r="C1529" s="54"/>
      <c r="D1529" s="54"/>
      <c r="E1529" s="54"/>
      <c r="F1529" s="54"/>
      <c r="G1529" s="54"/>
      <c r="H1529" s="54"/>
      <c r="I1529" s="54"/>
      <c r="J1529" s="54"/>
      <c r="K1529" s="54"/>
      <c r="L1529" s="54"/>
      <c r="M1529" s="54"/>
      <c r="N1529" s="54"/>
      <c r="O1529" s="54"/>
      <c r="P1529" s="54"/>
      <c r="Q1529" s="54"/>
      <c r="R1529" s="54"/>
      <c r="S1529" s="54"/>
      <c r="T1529" s="54"/>
      <c r="U1529" s="54"/>
      <c r="V1529" s="54"/>
      <c r="W1529" s="54"/>
      <c r="AD1529" s="50" t="s">
        <v>59</v>
      </c>
      <c r="AE1529" s="50" t="s">
        <v>3316</v>
      </c>
      <c r="AF1529" s="50">
        <v>3116605</v>
      </c>
      <c r="AG1529" s="51"/>
      <c r="AH1529" s="51"/>
    </row>
    <row r="1530" spans="1:34" s="69" customFormat="1">
      <c r="A1530" s="54"/>
      <c r="B1530" s="54"/>
      <c r="C1530" s="54"/>
      <c r="D1530" s="54"/>
      <c r="E1530" s="54"/>
      <c r="F1530" s="54"/>
      <c r="G1530" s="54"/>
      <c r="H1530" s="54"/>
      <c r="I1530" s="54"/>
      <c r="J1530" s="54"/>
      <c r="K1530" s="54"/>
      <c r="L1530" s="54"/>
      <c r="M1530" s="54"/>
      <c r="N1530" s="54"/>
      <c r="O1530" s="54"/>
      <c r="P1530" s="54"/>
      <c r="Q1530" s="54"/>
      <c r="R1530" s="54"/>
      <c r="S1530" s="54"/>
      <c r="T1530" s="54"/>
      <c r="U1530" s="54"/>
      <c r="V1530" s="54"/>
      <c r="W1530" s="54"/>
      <c r="AD1530" s="50" t="s">
        <v>59</v>
      </c>
      <c r="AE1530" s="50" t="s">
        <v>3326</v>
      </c>
      <c r="AF1530" s="50">
        <v>3116704</v>
      </c>
      <c r="AG1530" s="51"/>
      <c r="AH1530" s="51"/>
    </row>
    <row r="1531" spans="1:34" s="69" customFormat="1">
      <c r="A1531" s="54"/>
      <c r="B1531" s="54"/>
      <c r="C1531" s="54"/>
      <c r="D1531" s="54"/>
      <c r="E1531" s="54"/>
      <c r="F1531" s="54"/>
      <c r="G1531" s="54"/>
      <c r="H1531" s="54"/>
      <c r="I1531" s="54"/>
      <c r="J1531" s="54"/>
      <c r="K1531" s="54"/>
      <c r="L1531" s="54"/>
      <c r="M1531" s="54"/>
      <c r="N1531" s="54"/>
      <c r="O1531" s="54"/>
      <c r="P1531" s="54"/>
      <c r="Q1531" s="54"/>
      <c r="R1531" s="54"/>
      <c r="S1531" s="54"/>
      <c r="T1531" s="54"/>
      <c r="U1531" s="54"/>
      <c r="V1531" s="54"/>
      <c r="W1531" s="54"/>
      <c r="AD1531" s="50" t="s">
        <v>59</v>
      </c>
      <c r="AE1531" s="50" t="s">
        <v>3337</v>
      </c>
      <c r="AF1531" s="50">
        <v>3116803</v>
      </c>
      <c r="AG1531" s="51"/>
      <c r="AH1531" s="51"/>
    </row>
    <row r="1532" spans="1:34" s="69" customFormat="1">
      <c r="A1532" s="54"/>
      <c r="B1532" s="54"/>
      <c r="C1532" s="54"/>
      <c r="D1532" s="54"/>
      <c r="E1532" s="54"/>
      <c r="F1532" s="54"/>
      <c r="G1532" s="54"/>
      <c r="H1532" s="54"/>
      <c r="I1532" s="54"/>
      <c r="J1532" s="54"/>
      <c r="K1532" s="54"/>
      <c r="L1532" s="54"/>
      <c r="M1532" s="54"/>
      <c r="N1532" s="54"/>
      <c r="O1532" s="54"/>
      <c r="P1532" s="54"/>
      <c r="Q1532" s="54"/>
      <c r="R1532" s="54"/>
      <c r="S1532" s="54"/>
      <c r="T1532" s="54"/>
      <c r="U1532" s="54"/>
      <c r="V1532" s="54"/>
      <c r="W1532" s="54"/>
      <c r="AD1532" s="50" t="s">
        <v>59</v>
      </c>
      <c r="AE1532" s="50" t="s">
        <v>3348</v>
      </c>
      <c r="AF1532" s="50">
        <v>3116902</v>
      </c>
      <c r="AG1532" s="51"/>
      <c r="AH1532" s="51"/>
    </row>
    <row r="1533" spans="1:34" s="69" customFormat="1">
      <c r="A1533" s="54"/>
      <c r="B1533" s="54"/>
      <c r="C1533" s="54"/>
      <c r="D1533" s="54"/>
      <c r="E1533" s="54"/>
      <c r="F1533" s="54"/>
      <c r="G1533" s="54"/>
      <c r="H1533" s="54"/>
      <c r="I1533" s="54"/>
      <c r="J1533" s="54"/>
      <c r="K1533" s="54"/>
      <c r="L1533" s="54"/>
      <c r="M1533" s="54"/>
      <c r="N1533" s="54"/>
      <c r="O1533" s="54"/>
      <c r="P1533" s="54"/>
      <c r="Q1533" s="54"/>
      <c r="R1533" s="54"/>
      <c r="S1533" s="54"/>
      <c r="T1533" s="54"/>
      <c r="U1533" s="54"/>
      <c r="V1533" s="54"/>
      <c r="W1533" s="54"/>
      <c r="AD1533" s="50" t="s">
        <v>59</v>
      </c>
      <c r="AE1533" s="50" t="s">
        <v>3358</v>
      </c>
      <c r="AF1533" s="50">
        <v>3117009</v>
      </c>
      <c r="AG1533" s="51"/>
      <c r="AH1533" s="51"/>
    </row>
    <row r="1534" spans="1:34" s="69" customFormat="1">
      <c r="A1534" s="54"/>
      <c r="B1534" s="54"/>
      <c r="C1534" s="54"/>
      <c r="D1534" s="54"/>
      <c r="E1534" s="54"/>
      <c r="F1534" s="54"/>
      <c r="G1534" s="54"/>
      <c r="H1534" s="54"/>
      <c r="I1534" s="54"/>
      <c r="J1534" s="54"/>
      <c r="K1534" s="54"/>
      <c r="L1534" s="54"/>
      <c r="M1534" s="54"/>
      <c r="N1534" s="54"/>
      <c r="O1534" s="54"/>
      <c r="P1534" s="54"/>
      <c r="Q1534" s="54"/>
      <c r="R1534" s="54"/>
      <c r="S1534" s="54"/>
      <c r="T1534" s="54"/>
      <c r="U1534" s="54"/>
      <c r="V1534" s="54"/>
      <c r="W1534" s="54"/>
      <c r="AD1534" s="50" t="s">
        <v>59</v>
      </c>
      <c r="AE1534" s="50" t="s">
        <v>3367</v>
      </c>
      <c r="AF1534" s="50">
        <v>3117108</v>
      </c>
      <c r="AG1534" s="51"/>
      <c r="AH1534" s="51"/>
    </row>
    <row r="1535" spans="1:34" s="69" customFormat="1">
      <c r="A1535" s="54"/>
      <c r="B1535" s="54"/>
      <c r="C1535" s="54"/>
      <c r="D1535" s="54"/>
      <c r="E1535" s="54"/>
      <c r="F1535" s="54"/>
      <c r="G1535" s="54"/>
      <c r="H1535" s="54"/>
      <c r="I1535" s="54"/>
      <c r="J1535" s="54"/>
      <c r="K1535" s="54"/>
      <c r="L1535" s="54"/>
      <c r="M1535" s="54"/>
      <c r="N1535" s="54"/>
      <c r="O1535" s="54"/>
      <c r="P1535" s="54"/>
      <c r="Q1535" s="54"/>
      <c r="R1535" s="54"/>
      <c r="S1535" s="54"/>
      <c r="T1535" s="54"/>
      <c r="U1535" s="54"/>
      <c r="V1535" s="54"/>
      <c r="W1535" s="54"/>
      <c r="AD1535" s="50" t="s">
        <v>59</v>
      </c>
      <c r="AE1535" s="50" t="s">
        <v>3377</v>
      </c>
      <c r="AF1535" s="50">
        <v>3115201</v>
      </c>
      <c r="AG1535" s="51"/>
      <c r="AH1535" s="51"/>
    </row>
    <row r="1536" spans="1:34" s="69" customFormat="1">
      <c r="A1536" s="54"/>
      <c r="B1536" s="54"/>
      <c r="C1536" s="54"/>
      <c r="D1536" s="54"/>
      <c r="E1536" s="54"/>
      <c r="F1536" s="54"/>
      <c r="G1536" s="54"/>
      <c r="H1536" s="54"/>
      <c r="I1536" s="54"/>
      <c r="J1536" s="54"/>
      <c r="K1536" s="54"/>
      <c r="L1536" s="54"/>
      <c r="M1536" s="54"/>
      <c r="N1536" s="54"/>
      <c r="O1536" s="54"/>
      <c r="P1536" s="54"/>
      <c r="Q1536" s="54"/>
      <c r="R1536" s="54"/>
      <c r="S1536" s="54"/>
      <c r="T1536" s="54"/>
      <c r="U1536" s="54"/>
      <c r="V1536" s="54"/>
      <c r="W1536" s="54"/>
      <c r="AD1536" s="50" t="s">
        <v>59</v>
      </c>
      <c r="AE1536" s="50" t="s">
        <v>3387</v>
      </c>
      <c r="AF1536" s="50">
        <v>3117306</v>
      </c>
      <c r="AG1536" s="51"/>
      <c r="AH1536" s="51"/>
    </row>
    <row r="1537" spans="1:34" s="69" customFormat="1">
      <c r="A1537" s="54"/>
      <c r="B1537" s="54"/>
      <c r="C1537" s="54"/>
      <c r="D1537" s="54"/>
      <c r="E1537" s="54"/>
      <c r="F1537" s="54"/>
      <c r="G1537" s="54"/>
      <c r="H1537" s="54"/>
      <c r="I1537" s="54"/>
      <c r="J1537" s="54"/>
      <c r="K1537" s="54"/>
      <c r="L1537" s="54"/>
      <c r="M1537" s="54"/>
      <c r="N1537" s="54"/>
      <c r="O1537" s="54"/>
      <c r="P1537" s="54"/>
      <c r="Q1537" s="54"/>
      <c r="R1537" s="54"/>
      <c r="S1537" s="54"/>
      <c r="T1537" s="54"/>
      <c r="U1537" s="54"/>
      <c r="V1537" s="54"/>
      <c r="W1537" s="54"/>
      <c r="AD1537" s="50" t="s">
        <v>59</v>
      </c>
      <c r="AE1537" s="50" t="s">
        <v>3397</v>
      </c>
      <c r="AF1537" s="50">
        <v>3117207</v>
      </c>
      <c r="AG1537" s="51"/>
      <c r="AH1537" s="51"/>
    </row>
    <row r="1538" spans="1:34" s="69" customFormat="1">
      <c r="A1538" s="54"/>
      <c r="B1538" s="54"/>
      <c r="C1538" s="54"/>
      <c r="D1538" s="54"/>
      <c r="E1538" s="54"/>
      <c r="F1538" s="54"/>
      <c r="G1538" s="54"/>
      <c r="H1538" s="54"/>
      <c r="I1538" s="54"/>
      <c r="J1538" s="54"/>
      <c r="K1538" s="54"/>
      <c r="L1538" s="54"/>
      <c r="M1538" s="54"/>
      <c r="N1538" s="54"/>
      <c r="O1538" s="54"/>
      <c r="P1538" s="54"/>
      <c r="Q1538" s="54"/>
      <c r="R1538" s="54"/>
      <c r="S1538" s="54"/>
      <c r="T1538" s="54"/>
      <c r="U1538" s="54"/>
      <c r="V1538" s="54"/>
      <c r="W1538" s="54"/>
      <c r="AD1538" s="50" t="s">
        <v>59</v>
      </c>
      <c r="AE1538" s="50" t="s">
        <v>3407</v>
      </c>
      <c r="AF1538" s="50">
        <v>3117405</v>
      </c>
      <c r="AG1538" s="51"/>
      <c r="AH1538" s="51"/>
    </row>
    <row r="1539" spans="1:34" s="69" customFormat="1">
      <c r="A1539" s="54"/>
      <c r="B1539" s="54"/>
      <c r="C1539" s="54"/>
      <c r="D1539" s="54"/>
      <c r="E1539" s="54"/>
      <c r="F1539" s="54"/>
      <c r="G1539" s="54"/>
      <c r="H1539" s="54"/>
      <c r="I1539" s="54"/>
      <c r="J1539" s="54"/>
      <c r="K1539" s="54"/>
      <c r="L1539" s="54"/>
      <c r="M1539" s="54"/>
      <c r="N1539" s="54"/>
      <c r="O1539" s="54"/>
      <c r="P1539" s="54"/>
      <c r="Q1539" s="54"/>
      <c r="R1539" s="54"/>
      <c r="S1539" s="54"/>
      <c r="T1539" s="54"/>
      <c r="U1539" s="54"/>
      <c r="V1539" s="54"/>
      <c r="W1539" s="54"/>
      <c r="AD1539" s="50" t="s">
        <v>59</v>
      </c>
      <c r="AE1539" s="50" t="s">
        <v>3417</v>
      </c>
      <c r="AF1539" s="50">
        <v>3117504</v>
      </c>
      <c r="AG1539" s="51"/>
      <c r="AH1539" s="51"/>
    </row>
    <row r="1540" spans="1:34" s="69" customFormat="1">
      <c r="A1540" s="54"/>
      <c r="B1540" s="54"/>
      <c r="C1540" s="54"/>
      <c r="D1540" s="54"/>
      <c r="E1540" s="54"/>
      <c r="F1540" s="54"/>
      <c r="G1540" s="54"/>
      <c r="H1540" s="54"/>
      <c r="I1540" s="54"/>
      <c r="J1540" s="54"/>
      <c r="K1540" s="54"/>
      <c r="L1540" s="54"/>
      <c r="M1540" s="54"/>
      <c r="N1540" s="54"/>
      <c r="O1540" s="54"/>
      <c r="P1540" s="54"/>
      <c r="Q1540" s="54"/>
      <c r="R1540" s="54"/>
      <c r="S1540" s="54"/>
      <c r="T1540" s="54"/>
      <c r="U1540" s="54"/>
      <c r="V1540" s="54"/>
      <c r="W1540" s="54"/>
      <c r="AD1540" s="50" t="s">
        <v>59</v>
      </c>
      <c r="AE1540" s="50" t="s">
        <v>3426</v>
      </c>
      <c r="AF1540" s="50">
        <v>3117603</v>
      </c>
      <c r="AG1540" s="51"/>
      <c r="AH1540" s="51"/>
    </row>
    <row r="1541" spans="1:34" s="69" customFormat="1">
      <c r="A1541" s="54"/>
      <c r="B1541" s="54"/>
      <c r="C1541" s="54"/>
      <c r="D1541" s="54"/>
      <c r="E1541" s="54"/>
      <c r="F1541" s="54"/>
      <c r="G1541" s="54"/>
      <c r="H1541" s="54"/>
      <c r="I1541" s="54"/>
      <c r="J1541" s="54"/>
      <c r="K1541" s="54"/>
      <c r="L1541" s="54"/>
      <c r="M1541" s="54"/>
      <c r="N1541" s="54"/>
      <c r="O1541" s="54"/>
      <c r="P1541" s="54"/>
      <c r="Q1541" s="54"/>
      <c r="R1541" s="54"/>
      <c r="S1541" s="54"/>
      <c r="T1541" s="54"/>
      <c r="U1541" s="54"/>
      <c r="V1541" s="54"/>
      <c r="W1541" s="54"/>
      <c r="AD1541" s="50" t="s">
        <v>59</v>
      </c>
      <c r="AE1541" s="50" t="s">
        <v>3436</v>
      </c>
      <c r="AF1541" s="50">
        <v>3117702</v>
      </c>
      <c r="AG1541" s="51"/>
      <c r="AH1541" s="51"/>
    </row>
    <row r="1542" spans="1:34" s="69" customFormat="1">
      <c r="A1542" s="54"/>
      <c r="B1542" s="54"/>
      <c r="C1542" s="54"/>
      <c r="D1542" s="54"/>
      <c r="E1542" s="54"/>
      <c r="F1542" s="54"/>
      <c r="G1542" s="54"/>
      <c r="H1542" s="54"/>
      <c r="I1542" s="54"/>
      <c r="J1542" s="54"/>
      <c r="K1542" s="54"/>
      <c r="L1542" s="54"/>
      <c r="M1542" s="54"/>
      <c r="N1542" s="54"/>
      <c r="O1542" s="54"/>
      <c r="P1542" s="54"/>
      <c r="Q1542" s="54"/>
      <c r="R1542" s="54"/>
      <c r="S1542" s="54"/>
      <c r="T1542" s="54"/>
      <c r="U1542" s="54"/>
      <c r="V1542" s="54"/>
      <c r="W1542" s="54"/>
      <c r="AD1542" s="50" t="s">
        <v>59</v>
      </c>
      <c r="AE1542" s="50" t="s">
        <v>3445</v>
      </c>
      <c r="AF1542" s="50">
        <v>3117801</v>
      </c>
      <c r="AG1542" s="51"/>
      <c r="AH1542" s="51"/>
    </row>
    <row r="1543" spans="1:34" s="69" customFormat="1">
      <c r="A1543" s="54"/>
      <c r="B1543" s="54"/>
      <c r="C1543" s="54"/>
      <c r="D1543" s="54"/>
      <c r="E1543" s="54"/>
      <c r="F1543" s="54"/>
      <c r="G1543" s="54"/>
      <c r="H1543" s="54"/>
      <c r="I1543" s="54"/>
      <c r="J1543" s="54"/>
      <c r="K1543" s="54"/>
      <c r="L1543" s="54"/>
      <c r="M1543" s="54"/>
      <c r="N1543" s="54"/>
      <c r="O1543" s="54"/>
      <c r="P1543" s="54"/>
      <c r="Q1543" s="54"/>
      <c r="R1543" s="54"/>
      <c r="S1543" s="54"/>
      <c r="T1543" s="54"/>
      <c r="U1543" s="54"/>
      <c r="V1543" s="54"/>
      <c r="W1543" s="54"/>
      <c r="AD1543" s="50" t="s">
        <v>59</v>
      </c>
      <c r="AE1543" s="50" t="s">
        <v>3454</v>
      </c>
      <c r="AF1543" s="50">
        <v>3117836</v>
      </c>
      <c r="AG1543" s="51"/>
      <c r="AH1543" s="51"/>
    </row>
    <row r="1544" spans="1:34" s="69" customFormat="1">
      <c r="A1544" s="54"/>
      <c r="B1544" s="54"/>
      <c r="C1544" s="54"/>
      <c r="D1544" s="54"/>
      <c r="E1544" s="54"/>
      <c r="F1544" s="54"/>
      <c r="G1544" s="54"/>
      <c r="H1544" s="54"/>
      <c r="I1544" s="54"/>
      <c r="J1544" s="54"/>
      <c r="K1544" s="54"/>
      <c r="L1544" s="54"/>
      <c r="M1544" s="54"/>
      <c r="N1544" s="54"/>
      <c r="O1544" s="54"/>
      <c r="P1544" s="54"/>
      <c r="Q1544" s="54"/>
      <c r="R1544" s="54"/>
      <c r="S1544" s="54"/>
      <c r="T1544" s="54"/>
      <c r="U1544" s="54"/>
      <c r="V1544" s="54"/>
      <c r="W1544" s="54"/>
      <c r="AD1544" s="50" t="s">
        <v>59</v>
      </c>
      <c r="AE1544" s="50" t="s">
        <v>3464</v>
      </c>
      <c r="AF1544" s="50">
        <v>3117876</v>
      </c>
      <c r="AG1544" s="51"/>
      <c r="AH1544" s="51"/>
    </row>
    <row r="1545" spans="1:34" s="69" customFormat="1">
      <c r="A1545" s="54"/>
      <c r="B1545" s="54"/>
      <c r="C1545" s="54"/>
      <c r="D1545" s="54"/>
      <c r="E1545" s="54"/>
      <c r="F1545" s="54"/>
      <c r="G1545" s="54"/>
      <c r="H1545" s="54"/>
      <c r="I1545" s="54"/>
      <c r="J1545" s="54"/>
      <c r="K1545" s="54"/>
      <c r="L1545" s="54"/>
      <c r="M1545" s="54"/>
      <c r="N1545" s="54"/>
      <c r="O1545" s="54"/>
      <c r="P1545" s="54"/>
      <c r="Q1545" s="54"/>
      <c r="R1545" s="54"/>
      <c r="S1545" s="54"/>
      <c r="T1545" s="54"/>
      <c r="U1545" s="54"/>
      <c r="V1545" s="54"/>
      <c r="W1545" s="54"/>
      <c r="AD1545" s="50" t="s">
        <v>59</v>
      </c>
      <c r="AE1545" s="50" t="s">
        <v>3473</v>
      </c>
      <c r="AF1545" s="50">
        <v>3117900</v>
      </c>
      <c r="AG1545" s="51"/>
      <c r="AH1545" s="51"/>
    </row>
    <row r="1546" spans="1:34" s="69" customFormat="1">
      <c r="A1546" s="54"/>
      <c r="B1546" s="54"/>
      <c r="C1546" s="54"/>
      <c r="D1546" s="54"/>
      <c r="E1546" s="54"/>
      <c r="F1546" s="54"/>
      <c r="G1546" s="54"/>
      <c r="H1546" s="54"/>
      <c r="I1546" s="54"/>
      <c r="J1546" s="54"/>
      <c r="K1546" s="54"/>
      <c r="L1546" s="54"/>
      <c r="M1546" s="54"/>
      <c r="N1546" s="54"/>
      <c r="O1546" s="54"/>
      <c r="P1546" s="54"/>
      <c r="Q1546" s="54"/>
      <c r="R1546" s="54"/>
      <c r="S1546" s="54"/>
      <c r="T1546" s="54"/>
      <c r="U1546" s="54"/>
      <c r="V1546" s="54"/>
      <c r="W1546" s="54"/>
      <c r="AD1546" s="50" t="s">
        <v>59</v>
      </c>
      <c r="AE1546" s="50" t="s">
        <v>3483</v>
      </c>
      <c r="AF1546" s="50">
        <v>3118007</v>
      </c>
      <c r="AG1546" s="51"/>
      <c r="AH1546" s="51"/>
    </row>
    <row r="1547" spans="1:34" s="69" customFormat="1">
      <c r="A1547" s="54"/>
      <c r="B1547" s="54"/>
      <c r="C1547" s="54"/>
      <c r="D1547" s="54"/>
      <c r="E1547" s="54"/>
      <c r="F1547" s="54"/>
      <c r="G1547" s="54"/>
      <c r="H1547" s="54"/>
      <c r="I1547" s="54"/>
      <c r="J1547" s="54"/>
      <c r="K1547" s="54"/>
      <c r="L1547" s="54"/>
      <c r="M1547" s="54"/>
      <c r="N1547" s="54"/>
      <c r="O1547" s="54"/>
      <c r="P1547" s="54"/>
      <c r="Q1547" s="54"/>
      <c r="R1547" s="54"/>
      <c r="S1547" s="54"/>
      <c r="T1547" s="54"/>
      <c r="U1547" s="54"/>
      <c r="V1547" s="54"/>
      <c r="W1547" s="54"/>
      <c r="AD1547" s="50" t="s">
        <v>59</v>
      </c>
      <c r="AE1547" s="50" t="s">
        <v>3493</v>
      </c>
      <c r="AF1547" s="50">
        <v>3118106</v>
      </c>
      <c r="AG1547" s="51"/>
      <c r="AH1547" s="51"/>
    </row>
    <row r="1548" spans="1:34" s="69" customFormat="1">
      <c r="A1548" s="54"/>
      <c r="B1548" s="54"/>
      <c r="C1548" s="54"/>
      <c r="D1548" s="54"/>
      <c r="E1548" s="54"/>
      <c r="F1548" s="54"/>
      <c r="G1548" s="54"/>
      <c r="H1548" s="54"/>
      <c r="I1548" s="54"/>
      <c r="J1548" s="54"/>
      <c r="K1548" s="54"/>
      <c r="L1548" s="54"/>
      <c r="M1548" s="54"/>
      <c r="N1548" s="54"/>
      <c r="O1548" s="54"/>
      <c r="P1548" s="54"/>
      <c r="Q1548" s="54"/>
      <c r="R1548" s="54"/>
      <c r="S1548" s="54"/>
      <c r="T1548" s="54"/>
      <c r="U1548" s="54"/>
      <c r="V1548" s="54"/>
      <c r="W1548" s="54"/>
      <c r="AD1548" s="50" t="s">
        <v>59</v>
      </c>
      <c r="AE1548" s="50" t="s">
        <v>3502</v>
      </c>
      <c r="AF1548" s="50">
        <v>3118205</v>
      </c>
      <c r="AG1548" s="51"/>
      <c r="AH1548" s="51"/>
    </row>
    <row r="1549" spans="1:34" s="69" customFormat="1">
      <c r="A1549" s="54"/>
      <c r="B1549" s="54"/>
      <c r="C1549" s="54"/>
      <c r="D1549" s="54"/>
      <c r="E1549" s="54"/>
      <c r="F1549" s="54"/>
      <c r="G1549" s="54"/>
      <c r="H1549" s="54"/>
      <c r="I1549" s="54"/>
      <c r="J1549" s="54"/>
      <c r="K1549" s="54"/>
      <c r="L1549" s="54"/>
      <c r="M1549" s="54"/>
      <c r="N1549" s="54"/>
      <c r="O1549" s="54"/>
      <c r="P1549" s="54"/>
      <c r="Q1549" s="54"/>
      <c r="R1549" s="54"/>
      <c r="S1549" s="54"/>
      <c r="T1549" s="54"/>
      <c r="U1549" s="54"/>
      <c r="V1549" s="54"/>
      <c r="W1549" s="54"/>
      <c r="AD1549" s="50" t="s">
        <v>59</v>
      </c>
      <c r="AE1549" s="50" t="s">
        <v>3512</v>
      </c>
      <c r="AF1549" s="50">
        <v>3118304</v>
      </c>
      <c r="AG1549" s="51"/>
      <c r="AH1549" s="51"/>
    </row>
    <row r="1550" spans="1:34" s="69" customFormat="1">
      <c r="A1550" s="54"/>
      <c r="B1550" s="54"/>
      <c r="C1550" s="54"/>
      <c r="D1550" s="54"/>
      <c r="E1550" s="54"/>
      <c r="F1550" s="54"/>
      <c r="G1550" s="54"/>
      <c r="H1550" s="54"/>
      <c r="I1550" s="54"/>
      <c r="J1550" s="54"/>
      <c r="K1550" s="54"/>
      <c r="L1550" s="54"/>
      <c r="M1550" s="54"/>
      <c r="N1550" s="54"/>
      <c r="O1550" s="54"/>
      <c r="P1550" s="54"/>
      <c r="Q1550" s="54"/>
      <c r="R1550" s="54"/>
      <c r="S1550" s="54"/>
      <c r="T1550" s="54"/>
      <c r="U1550" s="54"/>
      <c r="V1550" s="54"/>
      <c r="W1550" s="54"/>
      <c r="AD1550" s="50" t="s">
        <v>59</v>
      </c>
      <c r="AE1550" s="50" t="s">
        <v>3522</v>
      </c>
      <c r="AF1550" s="50">
        <v>3118403</v>
      </c>
      <c r="AG1550" s="51"/>
      <c r="AH1550" s="51"/>
    </row>
    <row r="1551" spans="1:34" s="69" customFormat="1">
      <c r="A1551" s="54"/>
      <c r="B1551" s="54"/>
      <c r="C1551" s="54"/>
      <c r="D1551" s="54"/>
      <c r="E1551" s="54"/>
      <c r="F1551" s="54"/>
      <c r="G1551" s="54"/>
      <c r="H1551" s="54"/>
      <c r="I1551" s="54"/>
      <c r="J1551" s="54"/>
      <c r="K1551" s="54"/>
      <c r="L1551" s="54"/>
      <c r="M1551" s="54"/>
      <c r="N1551" s="54"/>
      <c r="O1551" s="54"/>
      <c r="P1551" s="54"/>
      <c r="Q1551" s="54"/>
      <c r="R1551" s="54"/>
      <c r="S1551" s="54"/>
      <c r="T1551" s="54"/>
      <c r="U1551" s="54"/>
      <c r="V1551" s="54"/>
      <c r="W1551" s="54"/>
      <c r="AD1551" s="50" t="s">
        <v>59</v>
      </c>
      <c r="AE1551" s="50" t="s">
        <v>3532</v>
      </c>
      <c r="AF1551" s="50">
        <v>3118502</v>
      </c>
      <c r="AG1551" s="51"/>
      <c r="AH1551" s="51"/>
    </row>
    <row r="1552" spans="1:34" s="69" customFormat="1">
      <c r="A1552" s="54"/>
      <c r="B1552" s="54"/>
      <c r="C1552" s="54"/>
      <c r="D1552" s="54"/>
      <c r="E1552" s="54"/>
      <c r="F1552" s="54"/>
      <c r="G1552" s="54"/>
      <c r="H1552" s="54"/>
      <c r="I1552" s="54"/>
      <c r="J1552" s="54"/>
      <c r="K1552" s="54"/>
      <c r="L1552" s="54"/>
      <c r="M1552" s="54"/>
      <c r="N1552" s="54"/>
      <c r="O1552" s="54"/>
      <c r="P1552" s="54"/>
      <c r="Q1552" s="54"/>
      <c r="R1552" s="54"/>
      <c r="S1552" s="54"/>
      <c r="T1552" s="54"/>
      <c r="U1552" s="54"/>
      <c r="V1552" s="54"/>
      <c r="W1552" s="54"/>
      <c r="AD1552" s="50" t="s">
        <v>59</v>
      </c>
      <c r="AE1552" s="50" t="s">
        <v>3542</v>
      </c>
      <c r="AF1552" s="50">
        <v>3118601</v>
      </c>
      <c r="AG1552" s="51"/>
      <c r="AH1552" s="51"/>
    </row>
    <row r="1553" spans="1:34" s="69" customFormat="1">
      <c r="A1553" s="54"/>
      <c r="B1553" s="54"/>
      <c r="C1553" s="54"/>
      <c r="D1553" s="54"/>
      <c r="E1553" s="54"/>
      <c r="F1553" s="54"/>
      <c r="G1553" s="54"/>
      <c r="H1553" s="54"/>
      <c r="I1553" s="54"/>
      <c r="J1553" s="54"/>
      <c r="K1553" s="54"/>
      <c r="L1553" s="54"/>
      <c r="M1553" s="54"/>
      <c r="N1553" s="54"/>
      <c r="O1553" s="54"/>
      <c r="P1553" s="54"/>
      <c r="Q1553" s="54"/>
      <c r="R1553" s="54"/>
      <c r="S1553" s="54"/>
      <c r="T1553" s="54"/>
      <c r="U1553" s="54"/>
      <c r="V1553" s="54"/>
      <c r="W1553" s="54"/>
      <c r="AD1553" s="50" t="s">
        <v>59</v>
      </c>
      <c r="AE1553" s="50" t="s">
        <v>3550</v>
      </c>
      <c r="AF1553" s="50">
        <v>3118700</v>
      </c>
      <c r="AG1553" s="51"/>
      <c r="AH1553" s="51"/>
    </row>
    <row r="1554" spans="1:34" s="69" customFormat="1">
      <c r="A1554" s="54"/>
      <c r="B1554" s="54"/>
      <c r="C1554" s="54"/>
      <c r="D1554" s="54"/>
      <c r="E1554" s="54"/>
      <c r="F1554" s="54"/>
      <c r="G1554" s="54"/>
      <c r="H1554" s="54"/>
      <c r="I1554" s="54"/>
      <c r="J1554" s="54"/>
      <c r="K1554" s="54"/>
      <c r="L1554" s="54"/>
      <c r="M1554" s="54"/>
      <c r="N1554" s="54"/>
      <c r="O1554" s="54"/>
      <c r="P1554" s="54"/>
      <c r="Q1554" s="54"/>
      <c r="R1554" s="54"/>
      <c r="S1554" s="54"/>
      <c r="T1554" s="54"/>
      <c r="U1554" s="54"/>
      <c r="V1554" s="54"/>
      <c r="W1554" s="54"/>
      <c r="AD1554" s="50" t="s">
        <v>59</v>
      </c>
      <c r="AE1554" s="50" t="s">
        <v>3560</v>
      </c>
      <c r="AF1554" s="50">
        <v>3118809</v>
      </c>
      <c r="AG1554" s="51"/>
      <c r="AH1554" s="51"/>
    </row>
    <row r="1555" spans="1:34" s="69" customFormat="1">
      <c r="A1555" s="54"/>
      <c r="B1555" s="54"/>
      <c r="C1555" s="54"/>
      <c r="D1555" s="54"/>
      <c r="E1555" s="54"/>
      <c r="F1555" s="54"/>
      <c r="G1555" s="54"/>
      <c r="H1555" s="54"/>
      <c r="I1555" s="54"/>
      <c r="J1555" s="54"/>
      <c r="K1555" s="54"/>
      <c r="L1555" s="54"/>
      <c r="M1555" s="54"/>
      <c r="N1555" s="54"/>
      <c r="O1555" s="54"/>
      <c r="P1555" s="54"/>
      <c r="Q1555" s="54"/>
      <c r="R1555" s="54"/>
      <c r="S1555" s="54"/>
      <c r="T1555" s="54"/>
      <c r="U1555" s="54"/>
      <c r="V1555" s="54"/>
      <c r="W1555" s="54"/>
      <c r="AD1555" s="50" t="s">
        <v>59</v>
      </c>
      <c r="AE1555" s="50" t="s">
        <v>3570</v>
      </c>
      <c r="AF1555" s="50">
        <v>3118908</v>
      </c>
      <c r="AG1555" s="51"/>
      <c r="AH1555" s="51"/>
    </row>
    <row r="1556" spans="1:34" s="69" customFormat="1">
      <c r="A1556" s="54"/>
      <c r="B1556" s="54"/>
      <c r="C1556" s="54"/>
      <c r="D1556" s="54"/>
      <c r="E1556" s="54"/>
      <c r="F1556" s="54"/>
      <c r="G1556" s="54"/>
      <c r="H1556" s="54"/>
      <c r="I1556" s="54"/>
      <c r="J1556" s="54"/>
      <c r="K1556" s="54"/>
      <c r="L1556" s="54"/>
      <c r="M1556" s="54"/>
      <c r="N1556" s="54"/>
      <c r="O1556" s="54"/>
      <c r="P1556" s="54"/>
      <c r="Q1556" s="54"/>
      <c r="R1556" s="54"/>
      <c r="S1556" s="54"/>
      <c r="T1556" s="54"/>
      <c r="U1556" s="54"/>
      <c r="V1556" s="54"/>
      <c r="W1556" s="54"/>
      <c r="AD1556" s="50" t="s">
        <v>59</v>
      </c>
      <c r="AE1556" s="50" t="s">
        <v>3580</v>
      </c>
      <c r="AF1556" s="50">
        <v>3119005</v>
      </c>
      <c r="AG1556" s="51"/>
      <c r="AH1556" s="51"/>
    </row>
    <row r="1557" spans="1:34" s="69" customFormat="1">
      <c r="A1557" s="54"/>
      <c r="B1557" s="54"/>
      <c r="C1557" s="54"/>
      <c r="D1557" s="54"/>
      <c r="E1557" s="54"/>
      <c r="F1557" s="54"/>
      <c r="G1557" s="54"/>
      <c r="H1557" s="54"/>
      <c r="I1557" s="54"/>
      <c r="J1557" s="54"/>
      <c r="K1557" s="54"/>
      <c r="L1557" s="54"/>
      <c r="M1557" s="54"/>
      <c r="N1557" s="54"/>
      <c r="O1557" s="54"/>
      <c r="P1557" s="54"/>
      <c r="Q1557" s="54"/>
      <c r="R1557" s="54"/>
      <c r="S1557" s="54"/>
      <c r="T1557" s="54"/>
      <c r="U1557" s="54"/>
      <c r="V1557" s="54"/>
      <c r="W1557" s="54"/>
      <c r="AD1557" s="50" t="s">
        <v>59</v>
      </c>
      <c r="AE1557" s="50" t="s">
        <v>3590</v>
      </c>
      <c r="AF1557" s="50">
        <v>3119104</v>
      </c>
      <c r="AG1557" s="51"/>
      <c r="AH1557" s="51"/>
    </row>
    <row r="1558" spans="1:34" s="69" customFormat="1">
      <c r="A1558" s="54"/>
      <c r="B1558" s="54"/>
      <c r="C1558" s="54"/>
      <c r="D1558" s="54"/>
      <c r="E1558" s="54"/>
      <c r="F1558" s="54"/>
      <c r="G1558" s="54"/>
      <c r="H1558" s="54"/>
      <c r="I1558" s="54"/>
      <c r="J1558" s="54"/>
      <c r="K1558" s="54"/>
      <c r="L1558" s="54"/>
      <c r="M1558" s="54"/>
      <c r="N1558" s="54"/>
      <c r="O1558" s="54"/>
      <c r="P1558" s="54"/>
      <c r="Q1558" s="54"/>
      <c r="R1558" s="54"/>
      <c r="S1558" s="54"/>
      <c r="T1558" s="54"/>
      <c r="U1558" s="54"/>
      <c r="V1558" s="54"/>
      <c r="W1558" s="54"/>
      <c r="AD1558" s="50" t="s">
        <v>59</v>
      </c>
      <c r="AE1558" s="50" t="s">
        <v>3599</v>
      </c>
      <c r="AF1558" s="50">
        <v>3119203</v>
      </c>
      <c r="AG1558" s="51"/>
      <c r="AH1558" s="51"/>
    </row>
    <row r="1559" spans="1:34" s="69" customFormat="1">
      <c r="A1559" s="54"/>
      <c r="B1559" s="54"/>
      <c r="C1559" s="54"/>
      <c r="D1559" s="54"/>
      <c r="E1559" s="54"/>
      <c r="F1559" s="54"/>
      <c r="G1559" s="54"/>
      <c r="H1559" s="54"/>
      <c r="I1559" s="54"/>
      <c r="J1559" s="54"/>
      <c r="K1559" s="54"/>
      <c r="L1559" s="54"/>
      <c r="M1559" s="54"/>
      <c r="N1559" s="54"/>
      <c r="O1559" s="54"/>
      <c r="P1559" s="54"/>
      <c r="Q1559" s="54"/>
      <c r="R1559" s="54"/>
      <c r="S1559" s="54"/>
      <c r="T1559" s="54"/>
      <c r="U1559" s="54"/>
      <c r="V1559" s="54"/>
      <c r="W1559" s="54"/>
      <c r="AD1559" s="50" t="s">
        <v>59</v>
      </c>
      <c r="AE1559" s="50" t="s">
        <v>3608</v>
      </c>
      <c r="AF1559" s="50">
        <v>3119302</v>
      </c>
      <c r="AG1559" s="51"/>
      <c r="AH1559" s="51"/>
    </row>
    <row r="1560" spans="1:34" s="69" customFormat="1">
      <c r="A1560" s="54"/>
      <c r="B1560" s="54"/>
      <c r="C1560" s="54"/>
      <c r="D1560" s="54"/>
      <c r="E1560" s="54"/>
      <c r="F1560" s="54"/>
      <c r="G1560" s="54"/>
      <c r="H1560" s="54"/>
      <c r="I1560" s="54"/>
      <c r="J1560" s="54"/>
      <c r="K1560" s="54"/>
      <c r="L1560" s="54"/>
      <c r="M1560" s="54"/>
      <c r="N1560" s="54"/>
      <c r="O1560" s="54"/>
      <c r="P1560" s="54"/>
      <c r="Q1560" s="54"/>
      <c r="R1560" s="54"/>
      <c r="S1560" s="54"/>
      <c r="T1560" s="54"/>
      <c r="U1560" s="54"/>
      <c r="V1560" s="54"/>
      <c r="W1560" s="54"/>
      <c r="AD1560" s="50" t="s">
        <v>59</v>
      </c>
      <c r="AE1560" s="50" t="s">
        <v>3617</v>
      </c>
      <c r="AF1560" s="50">
        <v>3119401</v>
      </c>
      <c r="AG1560" s="51"/>
      <c r="AH1560" s="51"/>
    </row>
    <row r="1561" spans="1:34" s="69" customFormat="1">
      <c r="A1561" s="54"/>
      <c r="B1561" s="54"/>
      <c r="C1561" s="54"/>
      <c r="D1561" s="54"/>
      <c r="E1561" s="54"/>
      <c r="F1561" s="54"/>
      <c r="G1561" s="54"/>
      <c r="H1561" s="54"/>
      <c r="I1561" s="54"/>
      <c r="J1561" s="54"/>
      <c r="K1561" s="54"/>
      <c r="L1561" s="54"/>
      <c r="M1561" s="54"/>
      <c r="N1561" s="54"/>
      <c r="O1561" s="54"/>
      <c r="P1561" s="54"/>
      <c r="Q1561" s="54"/>
      <c r="R1561" s="54"/>
      <c r="S1561" s="54"/>
      <c r="T1561" s="54"/>
      <c r="U1561" s="54"/>
      <c r="V1561" s="54"/>
      <c r="W1561" s="54"/>
      <c r="AD1561" s="50" t="s">
        <v>59</v>
      </c>
      <c r="AE1561" s="50" t="s">
        <v>3627</v>
      </c>
      <c r="AF1561" s="50">
        <v>3119500</v>
      </c>
      <c r="AG1561" s="51"/>
      <c r="AH1561" s="51"/>
    </row>
    <row r="1562" spans="1:34" s="69" customFormat="1">
      <c r="A1562" s="54"/>
      <c r="B1562" s="54"/>
      <c r="C1562" s="54"/>
      <c r="D1562" s="54"/>
      <c r="E1562" s="54"/>
      <c r="F1562" s="54"/>
      <c r="G1562" s="54"/>
      <c r="H1562" s="54"/>
      <c r="I1562" s="54"/>
      <c r="J1562" s="54"/>
      <c r="K1562" s="54"/>
      <c r="L1562" s="54"/>
      <c r="M1562" s="54"/>
      <c r="N1562" s="54"/>
      <c r="O1562" s="54"/>
      <c r="P1562" s="54"/>
      <c r="Q1562" s="54"/>
      <c r="R1562" s="54"/>
      <c r="S1562" s="54"/>
      <c r="T1562" s="54"/>
      <c r="U1562" s="54"/>
      <c r="V1562" s="54"/>
      <c r="W1562" s="54"/>
      <c r="AD1562" s="50" t="s">
        <v>59</v>
      </c>
      <c r="AE1562" s="50" t="s">
        <v>3637</v>
      </c>
      <c r="AF1562" s="50">
        <v>3119609</v>
      </c>
      <c r="AG1562" s="51"/>
      <c r="AH1562" s="51"/>
    </row>
    <row r="1563" spans="1:34" s="69" customFormat="1">
      <c r="A1563" s="54"/>
      <c r="B1563" s="54"/>
      <c r="C1563" s="54"/>
      <c r="D1563" s="54"/>
      <c r="E1563" s="54"/>
      <c r="F1563" s="54"/>
      <c r="G1563" s="54"/>
      <c r="H1563" s="54"/>
      <c r="I1563" s="54"/>
      <c r="J1563" s="54"/>
      <c r="K1563" s="54"/>
      <c r="L1563" s="54"/>
      <c r="M1563" s="54"/>
      <c r="N1563" s="54"/>
      <c r="O1563" s="54"/>
      <c r="P1563" s="54"/>
      <c r="Q1563" s="54"/>
      <c r="R1563" s="54"/>
      <c r="S1563" s="54"/>
      <c r="T1563" s="54"/>
      <c r="U1563" s="54"/>
      <c r="V1563" s="54"/>
      <c r="W1563" s="54"/>
      <c r="AD1563" s="50" t="s">
        <v>59</v>
      </c>
      <c r="AE1563" s="50" t="s">
        <v>3647</v>
      </c>
      <c r="AF1563" s="50">
        <v>3119708</v>
      </c>
      <c r="AG1563" s="51"/>
      <c r="AH1563" s="51"/>
    </row>
    <row r="1564" spans="1:34" s="69" customFormat="1">
      <c r="A1564" s="54"/>
      <c r="B1564" s="54"/>
      <c r="C1564" s="54"/>
      <c r="D1564" s="54"/>
      <c r="E1564" s="54"/>
      <c r="F1564" s="54"/>
      <c r="G1564" s="54"/>
      <c r="H1564" s="54"/>
      <c r="I1564" s="54"/>
      <c r="J1564" s="54"/>
      <c r="K1564" s="54"/>
      <c r="L1564" s="54"/>
      <c r="M1564" s="54"/>
      <c r="N1564" s="54"/>
      <c r="O1564" s="54"/>
      <c r="P1564" s="54"/>
      <c r="Q1564" s="54"/>
      <c r="R1564" s="54"/>
      <c r="S1564" s="54"/>
      <c r="T1564" s="54"/>
      <c r="U1564" s="54"/>
      <c r="V1564" s="54"/>
      <c r="W1564" s="54"/>
      <c r="AD1564" s="50" t="s">
        <v>59</v>
      </c>
      <c r="AE1564" s="50" t="s">
        <v>3655</v>
      </c>
      <c r="AF1564" s="50">
        <v>3119807</v>
      </c>
      <c r="AG1564" s="51"/>
      <c r="AH1564" s="51"/>
    </row>
    <row r="1565" spans="1:34" s="69" customFormat="1">
      <c r="A1565" s="54"/>
      <c r="B1565" s="54"/>
      <c r="C1565" s="54"/>
      <c r="D1565" s="54"/>
      <c r="E1565" s="54"/>
      <c r="F1565" s="54"/>
      <c r="G1565" s="54"/>
      <c r="H1565" s="54"/>
      <c r="I1565" s="54"/>
      <c r="J1565" s="54"/>
      <c r="K1565" s="54"/>
      <c r="L1565" s="54"/>
      <c r="M1565" s="54"/>
      <c r="N1565" s="54"/>
      <c r="O1565" s="54"/>
      <c r="P1565" s="54"/>
      <c r="Q1565" s="54"/>
      <c r="R1565" s="54"/>
      <c r="S1565" s="54"/>
      <c r="T1565" s="54"/>
      <c r="U1565" s="54"/>
      <c r="V1565" s="54"/>
      <c r="W1565" s="54"/>
      <c r="AD1565" s="50" t="s">
        <v>59</v>
      </c>
      <c r="AE1565" s="50" t="s">
        <v>3664</v>
      </c>
      <c r="AF1565" s="50">
        <v>3119906</v>
      </c>
      <c r="AG1565" s="51"/>
      <c r="AH1565" s="51"/>
    </row>
    <row r="1566" spans="1:34" s="69" customFormat="1">
      <c r="A1566" s="54"/>
      <c r="B1566" s="54"/>
      <c r="C1566" s="54"/>
      <c r="D1566" s="54"/>
      <c r="E1566" s="54"/>
      <c r="F1566" s="54"/>
      <c r="G1566" s="54"/>
      <c r="H1566" s="54"/>
      <c r="I1566" s="54"/>
      <c r="J1566" s="54"/>
      <c r="K1566" s="54"/>
      <c r="L1566" s="54"/>
      <c r="M1566" s="54"/>
      <c r="N1566" s="54"/>
      <c r="O1566" s="54"/>
      <c r="P1566" s="54"/>
      <c r="Q1566" s="54"/>
      <c r="R1566" s="54"/>
      <c r="S1566" s="54"/>
      <c r="T1566" s="54"/>
      <c r="U1566" s="54"/>
      <c r="V1566" s="54"/>
      <c r="W1566" s="54"/>
      <c r="AD1566" s="50" t="s">
        <v>59</v>
      </c>
      <c r="AE1566" s="50" t="s">
        <v>3672</v>
      </c>
      <c r="AF1566" s="50">
        <v>3119955</v>
      </c>
      <c r="AG1566" s="51"/>
      <c r="AH1566" s="51"/>
    </row>
    <row r="1567" spans="1:34" s="69" customFormat="1">
      <c r="A1567" s="54"/>
      <c r="B1567" s="54"/>
      <c r="C1567" s="54"/>
      <c r="D1567" s="54"/>
      <c r="E1567" s="54"/>
      <c r="F1567" s="54"/>
      <c r="G1567" s="54"/>
      <c r="H1567" s="54"/>
      <c r="I1567" s="54"/>
      <c r="J1567" s="54"/>
      <c r="K1567" s="54"/>
      <c r="L1567" s="54"/>
      <c r="M1567" s="54"/>
      <c r="N1567" s="54"/>
      <c r="O1567" s="54"/>
      <c r="P1567" s="54"/>
      <c r="Q1567" s="54"/>
      <c r="R1567" s="54"/>
      <c r="S1567" s="54"/>
      <c r="T1567" s="54"/>
      <c r="U1567" s="54"/>
      <c r="V1567" s="54"/>
      <c r="W1567" s="54"/>
      <c r="AD1567" s="50" t="s">
        <v>59</v>
      </c>
      <c r="AE1567" s="50" t="s">
        <v>3680</v>
      </c>
      <c r="AF1567" s="50">
        <v>3120003</v>
      </c>
      <c r="AG1567" s="51"/>
      <c r="AH1567" s="51"/>
    </row>
    <row r="1568" spans="1:34" s="69" customFormat="1">
      <c r="A1568" s="54"/>
      <c r="B1568" s="54"/>
      <c r="C1568" s="54"/>
      <c r="D1568" s="54"/>
      <c r="E1568" s="54"/>
      <c r="F1568" s="54"/>
      <c r="G1568" s="54"/>
      <c r="H1568" s="54"/>
      <c r="I1568" s="54"/>
      <c r="J1568" s="54"/>
      <c r="K1568" s="54"/>
      <c r="L1568" s="54"/>
      <c r="M1568" s="54"/>
      <c r="N1568" s="54"/>
      <c r="O1568" s="54"/>
      <c r="P1568" s="54"/>
      <c r="Q1568" s="54"/>
      <c r="R1568" s="54"/>
      <c r="S1568" s="54"/>
      <c r="T1568" s="54"/>
      <c r="U1568" s="54"/>
      <c r="V1568" s="54"/>
      <c r="W1568" s="54"/>
      <c r="AD1568" s="50" t="s">
        <v>59</v>
      </c>
      <c r="AE1568" s="50" t="s">
        <v>3688</v>
      </c>
      <c r="AF1568" s="50">
        <v>3120102</v>
      </c>
      <c r="AG1568" s="51"/>
      <c r="AH1568" s="51"/>
    </row>
    <row r="1569" spans="1:34" s="69" customFormat="1">
      <c r="A1569" s="54"/>
      <c r="B1569" s="54"/>
      <c r="C1569" s="54"/>
      <c r="D1569" s="54"/>
      <c r="E1569" s="54"/>
      <c r="F1569" s="54"/>
      <c r="G1569" s="54"/>
      <c r="H1569" s="54"/>
      <c r="I1569" s="54"/>
      <c r="J1569" s="54"/>
      <c r="K1569" s="54"/>
      <c r="L1569" s="54"/>
      <c r="M1569" s="54"/>
      <c r="N1569" s="54"/>
      <c r="O1569" s="54"/>
      <c r="P1569" s="54"/>
      <c r="Q1569" s="54"/>
      <c r="R1569" s="54"/>
      <c r="S1569" s="54"/>
      <c r="T1569" s="54"/>
      <c r="U1569" s="54"/>
      <c r="V1569" s="54"/>
      <c r="W1569" s="54"/>
      <c r="AD1569" s="50" t="s">
        <v>59</v>
      </c>
      <c r="AE1569" s="50" t="s">
        <v>3697</v>
      </c>
      <c r="AF1569" s="50">
        <v>3120151</v>
      </c>
      <c r="AG1569" s="51"/>
      <c r="AH1569" s="51"/>
    </row>
    <row r="1570" spans="1:34" s="69" customFormat="1">
      <c r="A1570" s="54"/>
      <c r="B1570" s="54"/>
      <c r="C1570" s="54"/>
      <c r="D1570" s="54"/>
      <c r="E1570" s="54"/>
      <c r="F1570" s="54"/>
      <c r="G1570" s="54"/>
      <c r="H1570" s="54"/>
      <c r="I1570" s="54"/>
      <c r="J1570" s="54"/>
      <c r="K1570" s="54"/>
      <c r="L1570" s="54"/>
      <c r="M1570" s="54"/>
      <c r="N1570" s="54"/>
      <c r="O1570" s="54"/>
      <c r="P1570" s="54"/>
      <c r="Q1570" s="54"/>
      <c r="R1570" s="54"/>
      <c r="S1570" s="54"/>
      <c r="T1570" s="54"/>
      <c r="U1570" s="54"/>
      <c r="V1570" s="54"/>
      <c r="W1570" s="54"/>
      <c r="AD1570" s="50" t="s">
        <v>59</v>
      </c>
      <c r="AE1570" s="50" t="s">
        <v>3705</v>
      </c>
      <c r="AF1570" s="50">
        <v>3120201</v>
      </c>
      <c r="AG1570" s="51"/>
      <c r="AH1570" s="51"/>
    </row>
    <row r="1571" spans="1:34" s="69" customFormat="1">
      <c r="A1571" s="54"/>
      <c r="B1571" s="54"/>
      <c r="C1571" s="54"/>
      <c r="D1571" s="54"/>
      <c r="E1571" s="54"/>
      <c r="F1571" s="54"/>
      <c r="G1571" s="54"/>
      <c r="H1571" s="54"/>
      <c r="I1571" s="54"/>
      <c r="J1571" s="54"/>
      <c r="K1571" s="54"/>
      <c r="L1571" s="54"/>
      <c r="M1571" s="54"/>
      <c r="N1571" s="54"/>
      <c r="O1571" s="54"/>
      <c r="P1571" s="54"/>
      <c r="Q1571" s="54"/>
      <c r="R1571" s="54"/>
      <c r="S1571" s="54"/>
      <c r="T1571" s="54"/>
      <c r="U1571" s="54"/>
      <c r="V1571" s="54"/>
      <c r="W1571" s="54"/>
      <c r="AD1571" s="50" t="s">
        <v>59</v>
      </c>
      <c r="AE1571" s="50" t="s">
        <v>3713</v>
      </c>
      <c r="AF1571" s="50">
        <v>3120300</v>
      </c>
      <c r="AG1571" s="51"/>
      <c r="AH1571" s="51"/>
    </row>
    <row r="1572" spans="1:34" s="69" customFormat="1">
      <c r="A1572" s="54"/>
      <c r="B1572" s="54"/>
      <c r="C1572" s="54"/>
      <c r="D1572" s="54"/>
      <c r="E1572" s="54"/>
      <c r="F1572" s="54"/>
      <c r="G1572" s="54"/>
      <c r="H1572" s="54"/>
      <c r="I1572" s="54"/>
      <c r="J1572" s="54"/>
      <c r="K1572" s="54"/>
      <c r="L1572" s="54"/>
      <c r="M1572" s="54"/>
      <c r="N1572" s="54"/>
      <c r="O1572" s="54"/>
      <c r="P1572" s="54"/>
      <c r="Q1572" s="54"/>
      <c r="R1572" s="54"/>
      <c r="S1572" s="54"/>
      <c r="T1572" s="54"/>
      <c r="U1572" s="54"/>
      <c r="V1572" s="54"/>
      <c r="W1572" s="54"/>
      <c r="AD1572" s="50" t="s">
        <v>59</v>
      </c>
      <c r="AE1572" s="50" t="s">
        <v>3720</v>
      </c>
      <c r="AF1572" s="50">
        <v>3120409</v>
      </c>
      <c r="AG1572" s="51"/>
      <c r="AH1572" s="51"/>
    </row>
    <row r="1573" spans="1:34" s="69" customFormat="1">
      <c r="A1573" s="54"/>
      <c r="B1573" s="54"/>
      <c r="C1573" s="54"/>
      <c r="D1573" s="54"/>
      <c r="E1573" s="54"/>
      <c r="F1573" s="54"/>
      <c r="G1573" s="54"/>
      <c r="H1573" s="54"/>
      <c r="I1573" s="54"/>
      <c r="J1573" s="54"/>
      <c r="K1573" s="54"/>
      <c r="L1573" s="54"/>
      <c r="M1573" s="54"/>
      <c r="N1573" s="54"/>
      <c r="O1573" s="54"/>
      <c r="P1573" s="54"/>
      <c r="Q1573" s="54"/>
      <c r="R1573" s="54"/>
      <c r="S1573" s="54"/>
      <c r="T1573" s="54"/>
      <c r="U1573" s="54"/>
      <c r="V1573" s="54"/>
      <c r="W1573" s="54"/>
      <c r="AD1573" s="50" t="s">
        <v>59</v>
      </c>
      <c r="AE1573" s="50" t="s">
        <v>3727</v>
      </c>
      <c r="AF1573" s="50">
        <v>3120508</v>
      </c>
      <c r="AG1573" s="51"/>
      <c r="AH1573" s="51"/>
    </row>
    <row r="1574" spans="1:34" s="69" customFormat="1">
      <c r="A1574" s="54"/>
      <c r="B1574" s="54"/>
      <c r="C1574" s="54"/>
      <c r="D1574" s="54"/>
      <c r="E1574" s="54"/>
      <c r="F1574" s="54"/>
      <c r="G1574" s="54"/>
      <c r="H1574" s="54"/>
      <c r="I1574" s="54"/>
      <c r="J1574" s="54"/>
      <c r="K1574" s="54"/>
      <c r="L1574" s="54"/>
      <c r="M1574" s="54"/>
      <c r="N1574" s="54"/>
      <c r="O1574" s="54"/>
      <c r="P1574" s="54"/>
      <c r="Q1574" s="54"/>
      <c r="R1574" s="54"/>
      <c r="S1574" s="54"/>
      <c r="T1574" s="54"/>
      <c r="U1574" s="54"/>
      <c r="V1574" s="54"/>
      <c r="W1574" s="54"/>
      <c r="AD1574" s="50" t="s">
        <v>59</v>
      </c>
      <c r="AE1574" s="50" t="s">
        <v>3734</v>
      </c>
      <c r="AF1574" s="50">
        <v>3120607</v>
      </c>
      <c r="AG1574" s="51"/>
      <c r="AH1574" s="51"/>
    </row>
    <row r="1575" spans="1:34" s="69" customFormat="1">
      <c r="A1575" s="54"/>
      <c r="B1575" s="54"/>
      <c r="C1575" s="54"/>
      <c r="D1575" s="54"/>
      <c r="E1575" s="54"/>
      <c r="F1575" s="54"/>
      <c r="G1575" s="54"/>
      <c r="H1575" s="54"/>
      <c r="I1575" s="54"/>
      <c r="J1575" s="54"/>
      <c r="K1575" s="54"/>
      <c r="L1575" s="54"/>
      <c r="M1575" s="54"/>
      <c r="N1575" s="54"/>
      <c r="O1575" s="54"/>
      <c r="P1575" s="54"/>
      <c r="Q1575" s="54"/>
      <c r="R1575" s="54"/>
      <c r="S1575" s="54"/>
      <c r="T1575" s="54"/>
      <c r="U1575" s="54"/>
      <c r="V1575" s="54"/>
      <c r="W1575" s="54"/>
      <c r="AD1575" s="50" t="s">
        <v>59</v>
      </c>
      <c r="AE1575" s="50" t="s">
        <v>3741</v>
      </c>
      <c r="AF1575" s="50">
        <v>3120706</v>
      </c>
      <c r="AG1575" s="51"/>
      <c r="AH1575" s="51"/>
    </row>
    <row r="1576" spans="1:34" s="69" customFormat="1">
      <c r="A1576" s="54"/>
      <c r="B1576" s="54"/>
      <c r="C1576" s="54"/>
      <c r="D1576" s="54"/>
      <c r="E1576" s="54"/>
      <c r="F1576" s="54"/>
      <c r="G1576" s="54"/>
      <c r="H1576" s="54"/>
      <c r="I1576" s="54"/>
      <c r="J1576" s="54"/>
      <c r="K1576" s="54"/>
      <c r="L1576" s="54"/>
      <c r="M1576" s="54"/>
      <c r="N1576" s="54"/>
      <c r="O1576" s="54"/>
      <c r="P1576" s="54"/>
      <c r="Q1576" s="54"/>
      <c r="R1576" s="54"/>
      <c r="S1576" s="54"/>
      <c r="T1576" s="54"/>
      <c r="U1576" s="54"/>
      <c r="V1576" s="54"/>
      <c r="W1576" s="54"/>
      <c r="AD1576" s="50" t="s">
        <v>59</v>
      </c>
      <c r="AE1576" s="50" t="s">
        <v>3748</v>
      </c>
      <c r="AF1576" s="50">
        <v>3120805</v>
      </c>
      <c r="AG1576" s="51"/>
      <c r="AH1576" s="51"/>
    </row>
    <row r="1577" spans="1:34" s="69" customFormat="1">
      <c r="A1577" s="54"/>
      <c r="B1577" s="54"/>
      <c r="C1577" s="54"/>
      <c r="D1577" s="54"/>
      <c r="E1577" s="54"/>
      <c r="F1577" s="54"/>
      <c r="G1577" s="54"/>
      <c r="H1577" s="54"/>
      <c r="I1577" s="54"/>
      <c r="J1577" s="54"/>
      <c r="K1577" s="54"/>
      <c r="L1577" s="54"/>
      <c r="M1577" s="54"/>
      <c r="N1577" s="54"/>
      <c r="O1577" s="54"/>
      <c r="P1577" s="54"/>
      <c r="Q1577" s="54"/>
      <c r="R1577" s="54"/>
      <c r="S1577" s="54"/>
      <c r="T1577" s="54"/>
      <c r="U1577" s="54"/>
      <c r="V1577" s="54"/>
      <c r="W1577" s="54"/>
      <c r="AD1577" s="50" t="s">
        <v>59</v>
      </c>
      <c r="AE1577" s="50" t="s">
        <v>3754</v>
      </c>
      <c r="AF1577" s="50">
        <v>3120839</v>
      </c>
      <c r="AG1577" s="51"/>
      <c r="AH1577" s="51"/>
    </row>
    <row r="1578" spans="1:34" s="69" customFormat="1">
      <c r="A1578" s="54"/>
      <c r="B1578" s="54"/>
      <c r="C1578" s="54"/>
      <c r="D1578" s="54"/>
      <c r="E1578" s="54"/>
      <c r="F1578" s="54"/>
      <c r="G1578" s="54"/>
      <c r="H1578" s="54"/>
      <c r="I1578" s="54"/>
      <c r="J1578" s="54"/>
      <c r="K1578" s="54"/>
      <c r="L1578" s="54"/>
      <c r="M1578" s="54"/>
      <c r="N1578" s="54"/>
      <c r="O1578" s="54"/>
      <c r="P1578" s="54"/>
      <c r="Q1578" s="54"/>
      <c r="R1578" s="54"/>
      <c r="S1578" s="54"/>
      <c r="T1578" s="54"/>
      <c r="U1578" s="54"/>
      <c r="V1578" s="54"/>
      <c r="W1578" s="54"/>
      <c r="AD1578" s="50" t="s">
        <v>59</v>
      </c>
      <c r="AE1578" s="50" t="s">
        <v>3760</v>
      </c>
      <c r="AF1578" s="50">
        <v>3120870</v>
      </c>
      <c r="AG1578" s="51"/>
      <c r="AH1578" s="51"/>
    </row>
    <row r="1579" spans="1:34" s="69" customFormat="1">
      <c r="A1579" s="54"/>
      <c r="B1579" s="54"/>
      <c r="C1579" s="54"/>
      <c r="D1579" s="54"/>
      <c r="E1579" s="54"/>
      <c r="F1579" s="54"/>
      <c r="G1579" s="54"/>
      <c r="H1579" s="54"/>
      <c r="I1579" s="54"/>
      <c r="J1579" s="54"/>
      <c r="K1579" s="54"/>
      <c r="L1579" s="54"/>
      <c r="M1579" s="54"/>
      <c r="N1579" s="54"/>
      <c r="O1579" s="54"/>
      <c r="P1579" s="54"/>
      <c r="Q1579" s="54"/>
      <c r="R1579" s="54"/>
      <c r="S1579" s="54"/>
      <c r="T1579" s="54"/>
      <c r="U1579" s="54"/>
      <c r="V1579" s="54"/>
      <c r="W1579" s="54"/>
      <c r="AD1579" s="50" t="s">
        <v>59</v>
      </c>
      <c r="AE1579" s="50" t="s">
        <v>3763</v>
      </c>
      <c r="AF1579" s="50">
        <v>3120904</v>
      </c>
      <c r="AG1579" s="51"/>
      <c r="AH1579" s="51"/>
    </row>
    <row r="1580" spans="1:34" s="69" customFormat="1">
      <c r="A1580" s="54"/>
      <c r="B1580" s="54"/>
      <c r="C1580" s="54"/>
      <c r="D1580" s="54"/>
      <c r="E1580" s="54"/>
      <c r="F1580" s="54"/>
      <c r="G1580" s="54"/>
      <c r="H1580" s="54"/>
      <c r="I1580" s="54"/>
      <c r="J1580" s="54"/>
      <c r="K1580" s="54"/>
      <c r="L1580" s="54"/>
      <c r="M1580" s="54"/>
      <c r="N1580" s="54"/>
      <c r="O1580" s="54"/>
      <c r="P1580" s="54"/>
      <c r="Q1580" s="54"/>
      <c r="R1580" s="54"/>
      <c r="S1580" s="54"/>
      <c r="T1580" s="54"/>
      <c r="U1580" s="54"/>
      <c r="V1580" s="54"/>
      <c r="W1580" s="54"/>
      <c r="AD1580" s="50" t="s">
        <v>59</v>
      </c>
      <c r="AE1580" s="50" t="s">
        <v>3770</v>
      </c>
      <c r="AF1580" s="50">
        <v>3121001</v>
      </c>
      <c r="AG1580" s="51"/>
      <c r="AH1580" s="51"/>
    </row>
    <row r="1581" spans="1:34" s="69" customFormat="1">
      <c r="A1581" s="54"/>
      <c r="B1581" s="54"/>
      <c r="C1581" s="54"/>
      <c r="D1581" s="54"/>
      <c r="E1581" s="54"/>
      <c r="F1581" s="54"/>
      <c r="G1581" s="54"/>
      <c r="H1581" s="54"/>
      <c r="I1581" s="54"/>
      <c r="J1581" s="54"/>
      <c r="K1581" s="54"/>
      <c r="L1581" s="54"/>
      <c r="M1581" s="54"/>
      <c r="N1581" s="54"/>
      <c r="O1581" s="54"/>
      <c r="P1581" s="54"/>
      <c r="Q1581" s="54"/>
      <c r="R1581" s="54"/>
      <c r="S1581" s="54"/>
      <c r="T1581" s="54"/>
      <c r="U1581" s="54"/>
      <c r="V1581" s="54"/>
      <c r="W1581" s="54"/>
      <c r="AD1581" s="50" t="s">
        <v>59</v>
      </c>
      <c r="AE1581" s="50" t="s">
        <v>3776</v>
      </c>
      <c r="AF1581" s="50">
        <v>3121100</v>
      </c>
      <c r="AG1581" s="51"/>
      <c r="AH1581" s="51"/>
    </row>
    <row r="1582" spans="1:34" s="69" customFormat="1">
      <c r="A1582" s="54"/>
      <c r="B1582" s="54"/>
      <c r="C1582" s="54"/>
      <c r="D1582" s="54"/>
      <c r="E1582" s="54"/>
      <c r="F1582" s="54"/>
      <c r="G1582" s="54"/>
      <c r="H1582" s="54"/>
      <c r="I1582" s="54"/>
      <c r="J1582" s="54"/>
      <c r="K1582" s="54"/>
      <c r="L1582" s="54"/>
      <c r="M1582" s="54"/>
      <c r="N1582" s="54"/>
      <c r="O1582" s="54"/>
      <c r="P1582" s="54"/>
      <c r="Q1582" s="54"/>
      <c r="R1582" s="54"/>
      <c r="S1582" s="54"/>
      <c r="T1582" s="54"/>
      <c r="U1582" s="54"/>
      <c r="V1582" s="54"/>
      <c r="W1582" s="54"/>
      <c r="AD1582" s="50" t="s">
        <v>59</v>
      </c>
      <c r="AE1582" s="50" t="s">
        <v>3783</v>
      </c>
      <c r="AF1582" s="50">
        <v>3121209</v>
      </c>
      <c r="AG1582" s="51"/>
      <c r="AH1582" s="51"/>
    </row>
    <row r="1583" spans="1:34" s="69" customFormat="1">
      <c r="A1583" s="54"/>
      <c r="B1583" s="54"/>
      <c r="C1583" s="54"/>
      <c r="D1583" s="54"/>
      <c r="E1583" s="54"/>
      <c r="F1583" s="54"/>
      <c r="G1583" s="54"/>
      <c r="H1583" s="54"/>
      <c r="I1583" s="54"/>
      <c r="J1583" s="54"/>
      <c r="K1583" s="54"/>
      <c r="L1583" s="54"/>
      <c r="M1583" s="54"/>
      <c r="N1583" s="54"/>
      <c r="O1583" s="54"/>
      <c r="P1583" s="54"/>
      <c r="Q1583" s="54"/>
      <c r="R1583" s="54"/>
      <c r="S1583" s="54"/>
      <c r="T1583" s="54"/>
      <c r="U1583" s="54"/>
      <c r="V1583" s="54"/>
      <c r="W1583" s="54"/>
      <c r="AD1583" s="50" t="s">
        <v>59</v>
      </c>
      <c r="AE1583" s="50" t="s">
        <v>3790</v>
      </c>
      <c r="AF1583" s="50">
        <v>3121258</v>
      </c>
      <c r="AG1583" s="51"/>
      <c r="AH1583" s="51"/>
    </row>
    <row r="1584" spans="1:34" s="69" customFormat="1">
      <c r="A1584" s="54"/>
      <c r="B1584" s="54"/>
      <c r="C1584" s="54"/>
      <c r="D1584" s="54"/>
      <c r="E1584" s="54"/>
      <c r="F1584" s="54"/>
      <c r="G1584" s="54"/>
      <c r="H1584" s="54"/>
      <c r="I1584" s="54"/>
      <c r="J1584" s="54"/>
      <c r="K1584" s="54"/>
      <c r="L1584" s="54"/>
      <c r="M1584" s="54"/>
      <c r="N1584" s="54"/>
      <c r="O1584" s="54"/>
      <c r="P1584" s="54"/>
      <c r="Q1584" s="54"/>
      <c r="R1584" s="54"/>
      <c r="S1584" s="54"/>
      <c r="T1584" s="54"/>
      <c r="U1584" s="54"/>
      <c r="V1584" s="54"/>
      <c r="W1584" s="54"/>
      <c r="AD1584" s="50" t="s">
        <v>59</v>
      </c>
      <c r="AE1584" s="50" t="s">
        <v>3797</v>
      </c>
      <c r="AF1584" s="50">
        <v>3121308</v>
      </c>
      <c r="AG1584" s="51"/>
      <c r="AH1584" s="51"/>
    </row>
    <row r="1585" spans="1:34" s="69" customFormat="1">
      <c r="A1585" s="54"/>
      <c r="B1585" s="54"/>
      <c r="C1585" s="54"/>
      <c r="D1585" s="54"/>
      <c r="E1585" s="54"/>
      <c r="F1585" s="54"/>
      <c r="G1585" s="54"/>
      <c r="H1585" s="54"/>
      <c r="I1585" s="54"/>
      <c r="J1585" s="54"/>
      <c r="K1585" s="54"/>
      <c r="L1585" s="54"/>
      <c r="M1585" s="54"/>
      <c r="N1585" s="54"/>
      <c r="O1585" s="54"/>
      <c r="P1585" s="54"/>
      <c r="Q1585" s="54"/>
      <c r="R1585" s="54"/>
      <c r="S1585" s="54"/>
      <c r="T1585" s="54"/>
      <c r="U1585" s="54"/>
      <c r="V1585" s="54"/>
      <c r="W1585" s="54"/>
      <c r="AD1585" s="50" t="s">
        <v>59</v>
      </c>
      <c r="AE1585" s="50" t="s">
        <v>3804</v>
      </c>
      <c r="AF1585" s="50">
        <v>3121407</v>
      </c>
      <c r="AG1585" s="51"/>
      <c r="AH1585" s="51"/>
    </row>
    <row r="1586" spans="1:34" s="69" customFormat="1">
      <c r="A1586" s="54"/>
      <c r="B1586" s="54"/>
      <c r="C1586" s="54"/>
      <c r="D1586" s="54"/>
      <c r="E1586" s="54"/>
      <c r="F1586" s="54"/>
      <c r="G1586" s="54"/>
      <c r="H1586" s="54"/>
      <c r="I1586" s="54"/>
      <c r="J1586" s="54"/>
      <c r="K1586" s="54"/>
      <c r="L1586" s="54"/>
      <c r="M1586" s="54"/>
      <c r="N1586" s="54"/>
      <c r="O1586" s="54"/>
      <c r="P1586" s="54"/>
      <c r="Q1586" s="54"/>
      <c r="R1586" s="54"/>
      <c r="S1586" s="54"/>
      <c r="T1586" s="54"/>
      <c r="U1586" s="54"/>
      <c r="V1586" s="54"/>
      <c r="W1586" s="54"/>
      <c r="AD1586" s="50" t="s">
        <v>59</v>
      </c>
      <c r="AE1586" s="50" t="s">
        <v>3810</v>
      </c>
      <c r="AF1586" s="50">
        <v>3121506</v>
      </c>
      <c r="AG1586" s="51"/>
      <c r="AH1586" s="51"/>
    </row>
    <row r="1587" spans="1:34" s="69" customFormat="1">
      <c r="A1587" s="54"/>
      <c r="B1587" s="54"/>
      <c r="C1587" s="54"/>
      <c r="D1587" s="54"/>
      <c r="E1587" s="54"/>
      <c r="F1587" s="54"/>
      <c r="G1587" s="54"/>
      <c r="H1587" s="54"/>
      <c r="I1587" s="54"/>
      <c r="J1587" s="54"/>
      <c r="K1587" s="54"/>
      <c r="L1587" s="54"/>
      <c r="M1587" s="54"/>
      <c r="N1587" s="54"/>
      <c r="O1587" s="54"/>
      <c r="P1587" s="54"/>
      <c r="Q1587" s="54"/>
      <c r="R1587" s="54"/>
      <c r="S1587" s="54"/>
      <c r="T1587" s="54"/>
      <c r="U1587" s="54"/>
      <c r="V1587" s="54"/>
      <c r="W1587" s="54"/>
      <c r="AD1587" s="50" t="s">
        <v>59</v>
      </c>
      <c r="AE1587" s="50" t="s">
        <v>3817</v>
      </c>
      <c r="AF1587" s="50">
        <v>3121605</v>
      </c>
      <c r="AG1587" s="51"/>
      <c r="AH1587" s="51"/>
    </row>
    <row r="1588" spans="1:34" s="69" customFormat="1">
      <c r="A1588" s="54"/>
      <c r="B1588" s="54"/>
      <c r="C1588" s="54"/>
      <c r="D1588" s="54"/>
      <c r="E1588" s="54"/>
      <c r="F1588" s="54"/>
      <c r="G1588" s="54"/>
      <c r="H1588" s="54"/>
      <c r="I1588" s="54"/>
      <c r="J1588" s="54"/>
      <c r="K1588" s="54"/>
      <c r="L1588" s="54"/>
      <c r="M1588" s="54"/>
      <c r="N1588" s="54"/>
      <c r="O1588" s="54"/>
      <c r="P1588" s="54"/>
      <c r="Q1588" s="54"/>
      <c r="R1588" s="54"/>
      <c r="S1588" s="54"/>
      <c r="T1588" s="54"/>
      <c r="U1588" s="54"/>
      <c r="V1588" s="54"/>
      <c r="W1588" s="54"/>
      <c r="AD1588" s="50" t="s">
        <v>59</v>
      </c>
      <c r="AE1588" s="50" t="s">
        <v>3824</v>
      </c>
      <c r="AF1588" s="50">
        <v>3121704</v>
      </c>
      <c r="AG1588" s="51"/>
      <c r="AH1588" s="51"/>
    </row>
    <row r="1589" spans="1:34" s="69" customFormat="1">
      <c r="A1589" s="54"/>
      <c r="B1589" s="54"/>
      <c r="C1589" s="54"/>
      <c r="D1589" s="54"/>
      <c r="E1589" s="54"/>
      <c r="F1589" s="54"/>
      <c r="G1589" s="54"/>
      <c r="H1589" s="54"/>
      <c r="I1589" s="54"/>
      <c r="J1589" s="54"/>
      <c r="K1589" s="54"/>
      <c r="L1589" s="54"/>
      <c r="M1589" s="54"/>
      <c r="N1589" s="54"/>
      <c r="O1589" s="54"/>
      <c r="P1589" s="54"/>
      <c r="Q1589" s="54"/>
      <c r="R1589" s="54"/>
      <c r="S1589" s="54"/>
      <c r="T1589" s="54"/>
      <c r="U1589" s="54"/>
      <c r="V1589" s="54"/>
      <c r="W1589" s="54"/>
      <c r="AD1589" s="50" t="s">
        <v>59</v>
      </c>
      <c r="AE1589" s="50" t="s">
        <v>3831</v>
      </c>
      <c r="AF1589" s="50">
        <v>3121803</v>
      </c>
      <c r="AG1589" s="51"/>
      <c r="AH1589" s="51"/>
    </row>
    <row r="1590" spans="1:34" s="69" customFormat="1">
      <c r="A1590" s="54"/>
      <c r="B1590" s="54"/>
      <c r="C1590" s="54"/>
      <c r="D1590" s="54"/>
      <c r="E1590" s="54"/>
      <c r="F1590" s="54"/>
      <c r="G1590" s="54"/>
      <c r="H1590" s="54"/>
      <c r="I1590" s="54"/>
      <c r="J1590" s="54"/>
      <c r="K1590" s="54"/>
      <c r="L1590" s="54"/>
      <c r="M1590" s="54"/>
      <c r="N1590" s="54"/>
      <c r="O1590" s="54"/>
      <c r="P1590" s="54"/>
      <c r="Q1590" s="54"/>
      <c r="R1590" s="54"/>
      <c r="S1590" s="54"/>
      <c r="T1590" s="54"/>
      <c r="U1590" s="54"/>
      <c r="V1590" s="54"/>
      <c r="W1590" s="54"/>
      <c r="AD1590" s="50" t="s">
        <v>59</v>
      </c>
      <c r="AE1590" s="50" t="s">
        <v>3837</v>
      </c>
      <c r="AF1590" s="50">
        <v>3121902</v>
      </c>
      <c r="AG1590" s="51"/>
      <c r="AH1590" s="51"/>
    </row>
    <row r="1591" spans="1:34" s="69" customFormat="1">
      <c r="A1591" s="54"/>
      <c r="B1591" s="54"/>
      <c r="C1591" s="54"/>
      <c r="D1591" s="54"/>
      <c r="E1591" s="54"/>
      <c r="F1591" s="54"/>
      <c r="G1591" s="54"/>
      <c r="H1591" s="54"/>
      <c r="I1591" s="54"/>
      <c r="J1591" s="54"/>
      <c r="K1591" s="54"/>
      <c r="L1591" s="54"/>
      <c r="M1591" s="54"/>
      <c r="N1591" s="54"/>
      <c r="O1591" s="54"/>
      <c r="P1591" s="54"/>
      <c r="Q1591" s="54"/>
      <c r="R1591" s="54"/>
      <c r="S1591" s="54"/>
      <c r="T1591" s="54"/>
      <c r="U1591" s="54"/>
      <c r="V1591" s="54"/>
      <c r="W1591" s="54"/>
      <c r="AD1591" s="50" t="s">
        <v>59</v>
      </c>
      <c r="AE1591" s="50" t="s">
        <v>3844</v>
      </c>
      <c r="AF1591" s="50">
        <v>3122009</v>
      </c>
      <c r="AG1591" s="51"/>
      <c r="AH1591" s="51"/>
    </row>
    <row r="1592" spans="1:34" s="69" customFormat="1">
      <c r="A1592" s="54"/>
      <c r="B1592" s="54"/>
      <c r="C1592" s="54"/>
      <c r="D1592" s="54"/>
      <c r="E1592" s="54"/>
      <c r="F1592" s="54"/>
      <c r="G1592" s="54"/>
      <c r="H1592" s="54"/>
      <c r="I1592" s="54"/>
      <c r="J1592" s="54"/>
      <c r="K1592" s="54"/>
      <c r="L1592" s="54"/>
      <c r="M1592" s="54"/>
      <c r="N1592" s="54"/>
      <c r="O1592" s="54"/>
      <c r="P1592" s="54"/>
      <c r="Q1592" s="54"/>
      <c r="R1592" s="54"/>
      <c r="S1592" s="54"/>
      <c r="T1592" s="54"/>
      <c r="U1592" s="54"/>
      <c r="V1592" s="54"/>
      <c r="W1592" s="54"/>
      <c r="AD1592" s="50" t="s">
        <v>59</v>
      </c>
      <c r="AE1592" s="50" t="s">
        <v>3850</v>
      </c>
      <c r="AF1592" s="50">
        <v>3122108</v>
      </c>
      <c r="AG1592" s="51"/>
      <c r="AH1592" s="51"/>
    </row>
    <row r="1593" spans="1:34" s="69" customFormat="1">
      <c r="A1593" s="54"/>
      <c r="B1593" s="54"/>
      <c r="C1593" s="54"/>
      <c r="D1593" s="54"/>
      <c r="E1593" s="54"/>
      <c r="F1593" s="54"/>
      <c r="G1593" s="54"/>
      <c r="H1593" s="54"/>
      <c r="I1593" s="54"/>
      <c r="J1593" s="54"/>
      <c r="K1593" s="54"/>
      <c r="L1593" s="54"/>
      <c r="M1593" s="54"/>
      <c r="N1593" s="54"/>
      <c r="O1593" s="54"/>
      <c r="P1593" s="54"/>
      <c r="Q1593" s="54"/>
      <c r="R1593" s="54"/>
      <c r="S1593" s="54"/>
      <c r="T1593" s="54"/>
      <c r="U1593" s="54"/>
      <c r="V1593" s="54"/>
      <c r="W1593" s="54"/>
      <c r="AD1593" s="50" t="s">
        <v>59</v>
      </c>
      <c r="AE1593" s="50" t="s">
        <v>3856</v>
      </c>
      <c r="AF1593" s="50">
        <v>3122207</v>
      </c>
      <c r="AG1593" s="51"/>
      <c r="AH1593" s="51"/>
    </row>
    <row r="1594" spans="1:34" s="69" customFormat="1">
      <c r="A1594" s="54"/>
      <c r="B1594" s="54"/>
      <c r="C1594" s="54"/>
      <c r="D1594" s="54"/>
      <c r="E1594" s="54"/>
      <c r="F1594" s="54"/>
      <c r="G1594" s="54"/>
      <c r="H1594" s="54"/>
      <c r="I1594" s="54"/>
      <c r="J1594" s="54"/>
      <c r="K1594" s="54"/>
      <c r="L1594" s="54"/>
      <c r="M1594" s="54"/>
      <c r="N1594" s="54"/>
      <c r="O1594" s="54"/>
      <c r="P1594" s="54"/>
      <c r="Q1594" s="54"/>
      <c r="R1594" s="54"/>
      <c r="S1594" s="54"/>
      <c r="T1594" s="54"/>
      <c r="U1594" s="54"/>
      <c r="V1594" s="54"/>
      <c r="W1594" s="54"/>
      <c r="AD1594" s="50" t="s">
        <v>59</v>
      </c>
      <c r="AE1594" s="50" t="s">
        <v>3862</v>
      </c>
      <c r="AF1594" s="50">
        <v>3122306</v>
      </c>
      <c r="AG1594" s="51"/>
      <c r="AH1594" s="51"/>
    </row>
    <row r="1595" spans="1:34" s="69" customFormat="1">
      <c r="A1595" s="54"/>
      <c r="B1595" s="54"/>
      <c r="C1595" s="54"/>
      <c r="D1595" s="54"/>
      <c r="E1595" s="54"/>
      <c r="F1595" s="54"/>
      <c r="G1595" s="54"/>
      <c r="H1595" s="54"/>
      <c r="I1595" s="54"/>
      <c r="J1595" s="54"/>
      <c r="K1595" s="54"/>
      <c r="L1595" s="54"/>
      <c r="M1595" s="54"/>
      <c r="N1595" s="54"/>
      <c r="O1595" s="54"/>
      <c r="P1595" s="54"/>
      <c r="Q1595" s="54"/>
      <c r="R1595" s="54"/>
      <c r="S1595" s="54"/>
      <c r="T1595" s="54"/>
      <c r="U1595" s="54"/>
      <c r="V1595" s="54"/>
      <c r="W1595" s="54"/>
      <c r="AD1595" s="50" t="s">
        <v>59</v>
      </c>
      <c r="AE1595" s="50" t="s">
        <v>3868</v>
      </c>
      <c r="AF1595" s="50">
        <v>3122355</v>
      </c>
      <c r="AG1595" s="51"/>
      <c r="AH1595" s="51"/>
    </row>
    <row r="1596" spans="1:34" s="69" customFormat="1">
      <c r="A1596" s="54"/>
      <c r="B1596" s="54"/>
      <c r="C1596" s="54"/>
      <c r="D1596" s="54"/>
      <c r="E1596" s="54"/>
      <c r="F1596" s="54"/>
      <c r="G1596" s="54"/>
      <c r="H1596" s="54"/>
      <c r="I1596" s="54"/>
      <c r="J1596" s="54"/>
      <c r="K1596" s="54"/>
      <c r="L1596" s="54"/>
      <c r="M1596" s="54"/>
      <c r="N1596" s="54"/>
      <c r="O1596" s="54"/>
      <c r="P1596" s="54"/>
      <c r="Q1596" s="54"/>
      <c r="R1596" s="54"/>
      <c r="S1596" s="54"/>
      <c r="T1596" s="54"/>
      <c r="U1596" s="54"/>
      <c r="V1596" s="54"/>
      <c r="W1596" s="54"/>
      <c r="AD1596" s="50" t="s">
        <v>59</v>
      </c>
      <c r="AE1596" s="50" t="s">
        <v>3873</v>
      </c>
      <c r="AF1596" s="50">
        <v>3122405</v>
      </c>
      <c r="AG1596" s="51"/>
      <c r="AH1596" s="51"/>
    </row>
    <row r="1597" spans="1:34" s="69" customFormat="1">
      <c r="A1597" s="54"/>
      <c r="B1597" s="54"/>
      <c r="C1597" s="54"/>
      <c r="D1597" s="54"/>
      <c r="E1597" s="54"/>
      <c r="F1597" s="54"/>
      <c r="G1597" s="54"/>
      <c r="H1597" s="54"/>
      <c r="I1597" s="54"/>
      <c r="J1597" s="54"/>
      <c r="K1597" s="54"/>
      <c r="L1597" s="54"/>
      <c r="M1597" s="54"/>
      <c r="N1597" s="54"/>
      <c r="O1597" s="54"/>
      <c r="P1597" s="54"/>
      <c r="Q1597" s="54"/>
      <c r="R1597" s="54"/>
      <c r="S1597" s="54"/>
      <c r="T1597" s="54"/>
      <c r="U1597" s="54"/>
      <c r="V1597" s="54"/>
      <c r="W1597" s="54"/>
      <c r="AD1597" s="50" t="s">
        <v>59</v>
      </c>
      <c r="AE1597" s="50" t="s">
        <v>3878</v>
      </c>
      <c r="AF1597" s="50">
        <v>3122454</v>
      </c>
      <c r="AG1597" s="51"/>
      <c r="AH1597" s="51"/>
    </row>
    <row r="1598" spans="1:34" s="69" customFormat="1">
      <c r="A1598" s="54"/>
      <c r="B1598" s="54"/>
      <c r="C1598" s="54"/>
      <c r="D1598" s="54"/>
      <c r="E1598" s="54"/>
      <c r="F1598" s="54"/>
      <c r="G1598" s="54"/>
      <c r="H1598" s="54"/>
      <c r="I1598" s="54"/>
      <c r="J1598" s="54"/>
      <c r="K1598" s="54"/>
      <c r="L1598" s="54"/>
      <c r="M1598" s="54"/>
      <c r="N1598" s="54"/>
      <c r="O1598" s="54"/>
      <c r="P1598" s="54"/>
      <c r="Q1598" s="54"/>
      <c r="R1598" s="54"/>
      <c r="S1598" s="54"/>
      <c r="T1598" s="54"/>
      <c r="U1598" s="54"/>
      <c r="V1598" s="54"/>
      <c r="W1598" s="54"/>
      <c r="AD1598" s="50" t="s">
        <v>59</v>
      </c>
      <c r="AE1598" s="50" t="s">
        <v>3884</v>
      </c>
      <c r="AF1598" s="50">
        <v>3122470</v>
      </c>
      <c r="AG1598" s="51"/>
      <c r="AH1598" s="51"/>
    </row>
    <row r="1599" spans="1:34" s="69" customFormat="1">
      <c r="A1599" s="54"/>
      <c r="B1599" s="54"/>
      <c r="C1599" s="54"/>
      <c r="D1599" s="54"/>
      <c r="E1599" s="54"/>
      <c r="F1599" s="54"/>
      <c r="G1599" s="54"/>
      <c r="H1599" s="54"/>
      <c r="I1599" s="54"/>
      <c r="J1599" s="54"/>
      <c r="K1599" s="54"/>
      <c r="L1599" s="54"/>
      <c r="M1599" s="54"/>
      <c r="N1599" s="54"/>
      <c r="O1599" s="54"/>
      <c r="P1599" s="54"/>
      <c r="Q1599" s="54"/>
      <c r="R1599" s="54"/>
      <c r="S1599" s="54"/>
      <c r="T1599" s="54"/>
      <c r="U1599" s="54"/>
      <c r="V1599" s="54"/>
      <c r="W1599" s="54"/>
      <c r="AD1599" s="50" t="s">
        <v>59</v>
      </c>
      <c r="AE1599" s="50" t="s">
        <v>3890</v>
      </c>
      <c r="AF1599" s="50">
        <v>3122504</v>
      </c>
      <c r="AG1599" s="51"/>
      <c r="AH1599" s="51"/>
    </row>
    <row r="1600" spans="1:34" s="69" customFormat="1">
      <c r="A1600" s="54"/>
      <c r="B1600" s="54"/>
      <c r="C1600" s="54"/>
      <c r="D1600" s="54"/>
      <c r="E1600" s="54"/>
      <c r="F1600" s="54"/>
      <c r="G1600" s="54"/>
      <c r="H1600" s="54"/>
      <c r="I1600" s="54"/>
      <c r="J1600" s="54"/>
      <c r="K1600" s="54"/>
      <c r="L1600" s="54"/>
      <c r="M1600" s="54"/>
      <c r="N1600" s="54"/>
      <c r="O1600" s="54"/>
      <c r="P1600" s="54"/>
      <c r="Q1600" s="54"/>
      <c r="R1600" s="54"/>
      <c r="S1600" s="54"/>
      <c r="T1600" s="54"/>
      <c r="U1600" s="54"/>
      <c r="V1600" s="54"/>
      <c r="W1600" s="54"/>
      <c r="AD1600" s="50" t="s">
        <v>59</v>
      </c>
      <c r="AE1600" s="50" t="s">
        <v>3896</v>
      </c>
      <c r="AF1600" s="50">
        <v>3122603</v>
      </c>
      <c r="AG1600" s="51"/>
      <c r="AH1600" s="51"/>
    </row>
    <row r="1601" spans="1:34" s="69" customFormat="1">
      <c r="A1601" s="54"/>
      <c r="B1601" s="54"/>
      <c r="C1601" s="54"/>
      <c r="D1601" s="54"/>
      <c r="E1601" s="54"/>
      <c r="F1601" s="54"/>
      <c r="G1601" s="54"/>
      <c r="H1601" s="54"/>
      <c r="I1601" s="54"/>
      <c r="J1601" s="54"/>
      <c r="K1601" s="54"/>
      <c r="L1601" s="54"/>
      <c r="M1601" s="54"/>
      <c r="N1601" s="54"/>
      <c r="O1601" s="54"/>
      <c r="P1601" s="54"/>
      <c r="Q1601" s="54"/>
      <c r="R1601" s="54"/>
      <c r="S1601" s="54"/>
      <c r="T1601" s="54"/>
      <c r="U1601" s="54"/>
      <c r="V1601" s="54"/>
      <c r="W1601" s="54"/>
      <c r="AD1601" s="50" t="s">
        <v>59</v>
      </c>
      <c r="AE1601" s="50" t="s">
        <v>3902</v>
      </c>
      <c r="AF1601" s="50">
        <v>3122702</v>
      </c>
      <c r="AG1601" s="51"/>
      <c r="AH1601" s="51"/>
    </row>
    <row r="1602" spans="1:34" s="69" customFormat="1">
      <c r="A1602" s="54"/>
      <c r="B1602" s="54"/>
      <c r="C1602" s="54"/>
      <c r="D1602" s="54"/>
      <c r="E1602" s="54"/>
      <c r="F1602" s="54"/>
      <c r="G1602" s="54"/>
      <c r="H1602" s="54"/>
      <c r="I1602" s="54"/>
      <c r="J1602" s="54"/>
      <c r="K1602" s="54"/>
      <c r="L1602" s="54"/>
      <c r="M1602" s="54"/>
      <c r="N1602" s="54"/>
      <c r="O1602" s="54"/>
      <c r="P1602" s="54"/>
      <c r="Q1602" s="54"/>
      <c r="R1602" s="54"/>
      <c r="S1602" s="54"/>
      <c r="T1602" s="54"/>
      <c r="U1602" s="54"/>
      <c r="V1602" s="54"/>
      <c r="W1602" s="54"/>
      <c r="AD1602" s="50" t="s">
        <v>59</v>
      </c>
      <c r="AE1602" s="50" t="s">
        <v>3908</v>
      </c>
      <c r="AF1602" s="50">
        <v>3122801</v>
      </c>
      <c r="AG1602" s="51"/>
      <c r="AH1602" s="51"/>
    </row>
    <row r="1603" spans="1:34" s="69" customFormat="1">
      <c r="A1603" s="54"/>
      <c r="B1603" s="54"/>
      <c r="C1603" s="54"/>
      <c r="D1603" s="54"/>
      <c r="E1603" s="54"/>
      <c r="F1603" s="54"/>
      <c r="G1603" s="54"/>
      <c r="H1603" s="54"/>
      <c r="I1603" s="54"/>
      <c r="J1603" s="54"/>
      <c r="K1603" s="54"/>
      <c r="L1603" s="54"/>
      <c r="M1603" s="54"/>
      <c r="N1603" s="54"/>
      <c r="O1603" s="54"/>
      <c r="P1603" s="54"/>
      <c r="Q1603" s="54"/>
      <c r="R1603" s="54"/>
      <c r="S1603" s="54"/>
      <c r="T1603" s="54"/>
      <c r="U1603" s="54"/>
      <c r="V1603" s="54"/>
      <c r="W1603" s="54"/>
      <c r="AD1603" s="50" t="s">
        <v>59</v>
      </c>
      <c r="AE1603" s="50" t="s">
        <v>3913</v>
      </c>
      <c r="AF1603" s="50">
        <v>3122900</v>
      </c>
      <c r="AG1603" s="51"/>
      <c r="AH1603" s="51"/>
    </row>
    <row r="1604" spans="1:34" s="69" customFormat="1">
      <c r="A1604" s="54"/>
      <c r="B1604" s="54"/>
      <c r="C1604" s="54"/>
      <c r="D1604" s="54"/>
      <c r="E1604" s="54"/>
      <c r="F1604" s="54"/>
      <c r="G1604" s="54"/>
      <c r="H1604" s="54"/>
      <c r="I1604" s="54"/>
      <c r="J1604" s="54"/>
      <c r="K1604" s="54"/>
      <c r="L1604" s="54"/>
      <c r="M1604" s="54"/>
      <c r="N1604" s="54"/>
      <c r="O1604" s="54"/>
      <c r="P1604" s="54"/>
      <c r="Q1604" s="54"/>
      <c r="R1604" s="54"/>
      <c r="S1604" s="54"/>
      <c r="T1604" s="54"/>
      <c r="U1604" s="54"/>
      <c r="V1604" s="54"/>
      <c r="W1604" s="54"/>
      <c r="AD1604" s="50" t="s">
        <v>59</v>
      </c>
      <c r="AE1604" s="50" t="s">
        <v>3919</v>
      </c>
      <c r="AF1604" s="50">
        <v>3123007</v>
      </c>
      <c r="AG1604" s="51"/>
      <c r="AH1604" s="51"/>
    </row>
    <row r="1605" spans="1:34" s="69" customFormat="1">
      <c r="A1605" s="54"/>
      <c r="B1605" s="54"/>
      <c r="C1605" s="54"/>
      <c r="D1605" s="54"/>
      <c r="E1605" s="54"/>
      <c r="F1605" s="54"/>
      <c r="G1605" s="54"/>
      <c r="H1605" s="54"/>
      <c r="I1605" s="54"/>
      <c r="J1605" s="54"/>
      <c r="K1605" s="54"/>
      <c r="L1605" s="54"/>
      <c r="M1605" s="54"/>
      <c r="N1605" s="54"/>
      <c r="O1605" s="54"/>
      <c r="P1605" s="54"/>
      <c r="Q1605" s="54"/>
      <c r="R1605" s="54"/>
      <c r="S1605" s="54"/>
      <c r="T1605" s="54"/>
      <c r="U1605" s="54"/>
      <c r="V1605" s="54"/>
      <c r="W1605" s="54"/>
      <c r="AD1605" s="50" t="s">
        <v>59</v>
      </c>
      <c r="AE1605" s="50" t="s">
        <v>3925</v>
      </c>
      <c r="AF1605" s="50">
        <v>3123106</v>
      </c>
      <c r="AG1605" s="51"/>
      <c r="AH1605" s="51"/>
    </row>
    <row r="1606" spans="1:34" s="69" customFormat="1">
      <c r="A1606" s="54"/>
      <c r="B1606" s="54"/>
      <c r="C1606" s="54"/>
      <c r="D1606" s="54"/>
      <c r="E1606" s="54"/>
      <c r="F1606" s="54"/>
      <c r="G1606" s="54"/>
      <c r="H1606" s="54"/>
      <c r="I1606" s="54"/>
      <c r="J1606" s="54"/>
      <c r="K1606" s="54"/>
      <c r="L1606" s="54"/>
      <c r="M1606" s="54"/>
      <c r="N1606" s="54"/>
      <c r="O1606" s="54"/>
      <c r="P1606" s="54"/>
      <c r="Q1606" s="54"/>
      <c r="R1606" s="54"/>
      <c r="S1606" s="54"/>
      <c r="T1606" s="54"/>
      <c r="U1606" s="54"/>
      <c r="V1606" s="54"/>
      <c r="W1606" s="54"/>
      <c r="AD1606" s="50" t="s">
        <v>59</v>
      </c>
      <c r="AE1606" s="50" t="s">
        <v>3931</v>
      </c>
      <c r="AF1606" s="50">
        <v>3123205</v>
      </c>
      <c r="AG1606" s="51"/>
      <c r="AH1606" s="51"/>
    </row>
    <row r="1607" spans="1:34" s="69" customFormat="1">
      <c r="A1607" s="54"/>
      <c r="B1607" s="54"/>
      <c r="C1607" s="54"/>
      <c r="D1607" s="54"/>
      <c r="E1607" s="54"/>
      <c r="F1607" s="54"/>
      <c r="G1607" s="54"/>
      <c r="H1607" s="54"/>
      <c r="I1607" s="54"/>
      <c r="J1607" s="54"/>
      <c r="K1607" s="54"/>
      <c r="L1607" s="54"/>
      <c r="M1607" s="54"/>
      <c r="N1607" s="54"/>
      <c r="O1607" s="54"/>
      <c r="P1607" s="54"/>
      <c r="Q1607" s="54"/>
      <c r="R1607" s="54"/>
      <c r="S1607" s="54"/>
      <c r="T1607" s="54"/>
      <c r="U1607" s="54"/>
      <c r="V1607" s="54"/>
      <c r="W1607" s="54"/>
      <c r="AD1607" s="50" t="s">
        <v>59</v>
      </c>
      <c r="AE1607" s="50" t="s">
        <v>3937</v>
      </c>
      <c r="AF1607" s="50">
        <v>3123304</v>
      </c>
      <c r="AG1607" s="51"/>
      <c r="AH1607" s="51"/>
    </row>
    <row r="1608" spans="1:34" s="69" customFormat="1">
      <c r="A1608" s="54"/>
      <c r="B1608" s="54"/>
      <c r="C1608" s="54"/>
      <c r="D1608" s="54"/>
      <c r="E1608" s="54"/>
      <c r="F1608" s="54"/>
      <c r="G1608" s="54"/>
      <c r="H1608" s="54"/>
      <c r="I1608" s="54"/>
      <c r="J1608" s="54"/>
      <c r="K1608" s="54"/>
      <c r="L1608" s="54"/>
      <c r="M1608" s="54"/>
      <c r="N1608" s="54"/>
      <c r="O1608" s="54"/>
      <c r="P1608" s="54"/>
      <c r="Q1608" s="54"/>
      <c r="R1608" s="54"/>
      <c r="S1608" s="54"/>
      <c r="T1608" s="54"/>
      <c r="U1608" s="54"/>
      <c r="V1608" s="54"/>
      <c r="W1608" s="54"/>
      <c r="AD1608" s="50" t="s">
        <v>59</v>
      </c>
      <c r="AE1608" s="50" t="s">
        <v>3943</v>
      </c>
      <c r="AF1608" s="50">
        <v>3123403</v>
      </c>
      <c r="AG1608" s="51"/>
      <c r="AH1608" s="51"/>
    </row>
    <row r="1609" spans="1:34" s="69" customFormat="1">
      <c r="A1609" s="54"/>
      <c r="B1609" s="54"/>
      <c r="C1609" s="54"/>
      <c r="D1609" s="54"/>
      <c r="E1609" s="54"/>
      <c r="F1609" s="54"/>
      <c r="G1609" s="54"/>
      <c r="H1609" s="54"/>
      <c r="I1609" s="54"/>
      <c r="J1609" s="54"/>
      <c r="K1609" s="54"/>
      <c r="L1609" s="54"/>
      <c r="M1609" s="54"/>
      <c r="N1609" s="54"/>
      <c r="O1609" s="54"/>
      <c r="P1609" s="54"/>
      <c r="Q1609" s="54"/>
      <c r="R1609" s="54"/>
      <c r="S1609" s="54"/>
      <c r="T1609" s="54"/>
      <c r="U1609" s="54"/>
      <c r="V1609" s="54"/>
      <c r="W1609" s="54"/>
      <c r="AD1609" s="50" t="s">
        <v>59</v>
      </c>
      <c r="AE1609" s="50" t="s">
        <v>3949</v>
      </c>
      <c r="AF1609" s="50">
        <v>3123502</v>
      </c>
      <c r="AG1609" s="51"/>
      <c r="AH1609" s="51"/>
    </row>
    <row r="1610" spans="1:34" s="69" customFormat="1">
      <c r="A1610" s="54"/>
      <c r="B1610" s="54"/>
      <c r="C1610" s="54"/>
      <c r="D1610" s="54"/>
      <c r="E1610" s="54"/>
      <c r="F1610" s="54"/>
      <c r="G1610" s="54"/>
      <c r="H1610" s="54"/>
      <c r="I1610" s="54"/>
      <c r="J1610" s="54"/>
      <c r="K1610" s="54"/>
      <c r="L1610" s="54"/>
      <c r="M1610" s="54"/>
      <c r="N1610" s="54"/>
      <c r="O1610" s="54"/>
      <c r="P1610" s="54"/>
      <c r="Q1610" s="54"/>
      <c r="R1610" s="54"/>
      <c r="S1610" s="54"/>
      <c r="T1610" s="54"/>
      <c r="U1610" s="54"/>
      <c r="V1610" s="54"/>
      <c r="W1610" s="54"/>
      <c r="AD1610" s="50" t="s">
        <v>59</v>
      </c>
      <c r="AE1610" s="50" t="s">
        <v>3955</v>
      </c>
      <c r="AF1610" s="50">
        <v>3123528</v>
      </c>
      <c r="AG1610" s="51"/>
      <c r="AH1610" s="51"/>
    </row>
    <row r="1611" spans="1:34" s="69" customFormat="1">
      <c r="A1611" s="54"/>
      <c r="B1611" s="54"/>
      <c r="C1611" s="54"/>
      <c r="D1611" s="54"/>
      <c r="E1611" s="54"/>
      <c r="F1611" s="54"/>
      <c r="G1611" s="54"/>
      <c r="H1611" s="54"/>
      <c r="I1611" s="54"/>
      <c r="J1611" s="54"/>
      <c r="K1611" s="54"/>
      <c r="L1611" s="54"/>
      <c r="M1611" s="54"/>
      <c r="N1611" s="54"/>
      <c r="O1611" s="54"/>
      <c r="P1611" s="54"/>
      <c r="Q1611" s="54"/>
      <c r="R1611" s="54"/>
      <c r="S1611" s="54"/>
      <c r="T1611" s="54"/>
      <c r="U1611" s="54"/>
      <c r="V1611" s="54"/>
      <c r="W1611" s="54"/>
      <c r="AD1611" s="50" t="s">
        <v>59</v>
      </c>
      <c r="AE1611" s="50" t="s">
        <v>3960</v>
      </c>
      <c r="AF1611" s="50">
        <v>3123601</v>
      </c>
      <c r="AG1611" s="51"/>
      <c r="AH1611" s="51"/>
    </row>
    <row r="1612" spans="1:34" s="69" customFormat="1">
      <c r="A1612" s="54"/>
      <c r="B1612" s="54"/>
      <c r="C1612" s="54"/>
      <c r="D1612" s="54"/>
      <c r="E1612" s="54"/>
      <c r="F1612" s="54"/>
      <c r="G1612" s="54"/>
      <c r="H1612" s="54"/>
      <c r="I1612" s="54"/>
      <c r="J1612" s="54"/>
      <c r="K1612" s="54"/>
      <c r="L1612" s="54"/>
      <c r="M1612" s="54"/>
      <c r="N1612" s="54"/>
      <c r="O1612" s="54"/>
      <c r="P1612" s="54"/>
      <c r="Q1612" s="54"/>
      <c r="R1612" s="54"/>
      <c r="S1612" s="54"/>
      <c r="T1612" s="54"/>
      <c r="U1612" s="54"/>
      <c r="V1612" s="54"/>
      <c r="W1612" s="54"/>
      <c r="AD1612" s="50" t="s">
        <v>59</v>
      </c>
      <c r="AE1612" s="50" t="s">
        <v>3966</v>
      </c>
      <c r="AF1612" s="50">
        <v>3123700</v>
      </c>
      <c r="AG1612" s="51"/>
      <c r="AH1612" s="51"/>
    </row>
    <row r="1613" spans="1:34" s="69" customFormat="1">
      <c r="A1613" s="54"/>
      <c r="B1613" s="54"/>
      <c r="C1613" s="54"/>
      <c r="D1613" s="54"/>
      <c r="E1613" s="54"/>
      <c r="F1613" s="54"/>
      <c r="G1613" s="54"/>
      <c r="H1613" s="54"/>
      <c r="I1613" s="54"/>
      <c r="J1613" s="54"/>
      <c r="K1613" s="54"/>
      <c r="L1613" s="54"/>
      <c r="M1613" s="54"/>
      <c r="N1613" s="54"/>
      <c r="O1613" s="54"/>
      <c r="P1613" s="54"/>
      <c r="Q1613" s="54"/>
      <c r="R1613" s="54"/>
      <c r="S1613" s="54"/>
      <c r="T1613" s="54"/>
      <c r="U1613" s="54"/>
      <c r="V1613" s="54"/>
      <c r="W1613" s="54"/>
      <c r="AD1613" s="50" t="s">
        <v>59</v>
      </c>
      <c r="AE1613" s="50" t="s">
        <v>3971</v>
      </c>
      <c r="AF1613" s="50">
        <v>3123809</v>
      </c>
      <c r="AG1613" s="51"/>
      <c r="AH1613" s="51"/>
    </row>
    <row r="1614" spans="1:34" s="69" customFormat="1">
      <c r="A1614" s="54"/>
      <c r="B1614" s="54"/>
      <c r="C1614" s="54"/>
      <c r="D1614" s="54"/>
      <c r="E1614" s="54"/>
      <c r="F1614" s="54"/>
      <c r="G1614" s="54"/>
      <c r="H1614" s="54"/>
      <c r="I1614" s="54"/>
      <c r="J1614" s="54"/>
      <c r="K1614" s="54"/>
      <c r="L1614" s="54"/>
      <c r="M1614" s="54"/>
      <c r="N1614" s="54"/>
      <c r="O1614" s="54"/>
      <c r="P1614" s="54"/>
      <c r="Q1614" s="54"/>
      <c r="R1614" s="54"/>
      <c r="S1614" s="54"/>
      <c r="T1614" s="54"/>
      <c r="U1614" s="54"/>
      <c r="V1614" s="54"/>
      <c r="W1614" s="54"/>
      <c r="AD1614" s="50" t="s">
        <v>59</v>
      </c>
      <c r="AE1614" s="50" t="s">
        <v>3976</v>
      </c>
      <c r="AF1614" s="50">
        <v>3123858</v>
      </c>
      <c r="AG1614" s="51"/>
      <c r="AH1614" s="51"/>
    </row>
    <row r="1615" spans="1:34" s="69" customFormat="1">
      <c r="A1615" s="54"/>
      <c r="B1615" s="54"/>
      <c r="C1615" s="54"/>
      <c r="D1615" s="54"/>
      <c r="E1615" s="54"/>
      <c r="F1615" s="54"/>
      <c r="G1615" s="54"/>
      <c r="H1615" s="54"/>
      <c r="I1615" s="54"/>
      <c r="J1615" s="54"/>
      <c r="K1615" s="54"/>
      <c r="L1615" s="54"/>
      <c r="M1615" s="54"/>
      <c r="N1615" s="54"/>
      <c r="O1615" s="54"/>
      <c r="P1615" s="54"/>
      <c r="Q1615" s="54"/>
      <c r="R1615" s="54"/>
      <c r="S1615" s="54"/>
      <c r="T1615" s="54"/>
      <c r="U1615" s="54"/>
      <c r="V1615" s="54"/>
      <c r="W1615" s="54"/>
      <c r="AD1615" s="50" t="s">
        <v>59</v>
      </c>
      <c r="AE1615" s="50" t="s">
        <v>3982</v>
      </c>
      <c r="AF1615" s="50">
        <v>3123908</v>
      </c>
      <c r="AG1615" s="51"/>
      <c r="AH1615" s="51"/>
    </row>
    <row r="1616" spans="1:34" s="69" customFormat="1">
      <c r="A1616" s="54"/>
      <c r="B1616" s="54"/>
      <c r="C1616" s="54"/>
      <c r="D1616" s="54"/>
      <c r="E1616" s="54"/>
      <c r="F1616" s="54"/>
      <c r="G1616" s="54"/>
      <c r="H1616" s="54"/>
      <c r="I1616" s="54"/>
      <c r="J1616" s="54"/>
      <c r="K1616" s="54"/>
      <c r="L1616" s="54"/>
      <c r="M1616" s="54"/>
      <c r="N1616" s="54"/>
      <c r="O1616" s="54"/>
      <c r="P1616" s="54"/>
      <c r="Q1616" s="54"/>
      <c r="R1616" s="54"/>
      <c r="S1616" s="54"/>
      <c r="T1616" s="54"/>
      <c r="U1616" s="54"/>
      <c r="V1616" s="54"/>
      <c r="W1616" s="54"/>
      <c r="AD1616" s="50" t="s">
        <v>59</v>
      </c>
      <c r="AE1616" s="50" t="s">
        <v>3988</v>
      </c>
      <c r="AF1616" s="50">
        <v>3124005</v>
      </c>
      <c r="AG1616" s="51"/>
      <c r="AH1616" s="51"/>
    </row>
    <row r="1617" spans="1:34" s="69" customFormat="1">
      <c r="A1617" s="54"/>
      <c r="B1617" s="54"/>
      <c r="C1617" s="54"/>
      <c r="D1617" s="54"/>
      <c r="E1617" s="54"/>
      <c r="F1617" s="54"/>
      <c r="G1617" s="54"/>
      <c r="H1617" s="54"/>
      <c r="I1617" s="54"/>
      <c r="J1617" s="54"/>
      <c r="K1617" s="54"/>
      <c r="L1617" s="54"/>
      <c r="M1617" s="54"/>
      <c r="N1617" s="54"/>
      <c r="O1617" s="54"/>
      <c r="P1617" s="54"/>
      <c r="Q1617" s="54"/>
      <c r="R1617" s="54"/>
      <c r="S1617" s="54"/>
      <c r="T1617" s="54"/>
      <c r="U1617" s="54"/>
      <c r="V1617" s="54"/>
      <c r="W1617" s="54"/>
      <c r="AD1617" s="50" t="s">
        <v>59</v>
      </c>
      <c r="AE1617" s="50" t="s">
        <v>3993</v>
      </c>
      <c r="AF1617" s="50">
        <v>3124104</v>
      </c>
      <c r="AG1617" s="51"/>
      <c r="AH1617" s="51"/>
    </row>
    <row r="1618" spans="1:34" s="69" customFormat="1">
      <c r="A1618" s="54"/>
      <c r="B1618" s="54"/>
      <c r="C1618" s="54"/>
      <c r="D1618" s="54"/>
      <c r="E1618" s="54"/>
      <c r="F1618" s="54"/>
      <c r="G1618" s="54"/>
      <c r="H1618" s="54"/>
      <c r="I1618" s="54"/>
      <c r="J1618" s="54"/>
      <c r="K1618" s="54"/>
      <c r="L1618" s="54"/>
      <c r="M1618" s="54"/>
      <c r="N1618" s="54"/>
      <c r="O1618" s="54"/>
      <c r="P1618" s="54"/>
      <c r="Q1618" s="54"/>
      <c r="R1618" s="54"/>
      <c r="S1618" s="54"/>
      <c r="T1618" s="54"/>
      <c r="U1618" s="54"/>
      <c r="V1618" s="54"/>
      <c r="W1618" s="54"/>
      <c r="AD1618" s="50" t="s">
        <v>59</v>
      </c>
      <c r="AE1618" s="50" t="s">
        <v>3998</v>
      </c>
      <c r="AF1618" s="50">
        <v>3124203</v>
      </c>
      <c r="AG1618" s="51"/>
      <c r="AH1618" s="51"/>
    </row>
    <row r="1619" spans="1:34" s="69" customFormat="1">
      <c r="A1619" s="54"/>
      <c r="B1619" s="54"/>
      <c r="C1619" s="54"/>
      <c r="D1619" s="54"/>
      <c r="E1619" s="54"/>
      <c r="F1619" s="54"/>
      <c r="G1619" s="54"/>
      <c r="H1619" s="54"/>
      <c r="I1619" s="54"/>
      <c r="J1619" s="54"/>
      <c r="K1619" s="54"/>
      <c r="L1619" s="54"/>
      <c r="M1619" s="54"/>
      <c r="N1619" s="54"/>
      <c r="O1619" s="54"/>
      <c r="P1619" s="54"/>
      <c r="Q1619" s="54"/>
      <c r="R1619" s="54"/>
      <c r="S1619" s="54"/>
      <c r="T1619" s="54"/>
      <c r="U1619" s="54"/>
      <c r="V1619" s="54"/>
      <c r="W1619" s="54"/>
      <c r="AD1619" s="50" t="s">
        <v>59</v>
      </c>
      <c r="AE1619" s="50" t="s">
        <v>4004</v>
      </c>
      <c r="AF1619" s="50">
        <v>3124302</v>
      </c>
      <c r="AG1619" s="51"/>
      <c r="AH1619" s="51"/>
    </row>
    <row r="1620" spans="1:34" s="69" customFormat="1">
      <c r="A1620" s="54"/>
      <c r="B1620" s="54"/>
      <c r="C1620" s="54"/>
      <c r="D1620" s="54"/>
      <c r="E1620" s="54"/>
      <c r="F1620" s="54"/>
      <c r="G1620" s="54"/>
      <c r="H1620" s="54"/>
      <c r="I1620" s="54"/>
      <c r="J1620" s="54"/>
      <c r="K1620" s="54"/>
      <c r="L1620" s="54"/>
      <c r="M1620" s="54"/>
      <c r="N1620" s="54"/>
      <c r="O1620" s="54"/>
      <c r="P1620" s="54"/>
      <c r="Q1620" s="54"/>
      <c r="R1620" s="54"/>
      <c r="S1620" s="54"/>
      <c r="T1620" s="54"/>
      <c r="U1620" s="54"/>
      <c r="V1620" s="54"/>
      <c r="W1620" s="54"/>
      <c r="AD1620" s="50" t="s">
        <v>59</v>
      </c>
      <c r="AE1620" s="50" t="s">
        <v>4010</v>
      </c>
      <c r="AF1620" s="50">
        <v>3124401</v>
      </c>
      <c r="AG1620" s="51"/>
      <c r="AH1620" s="51"/>
    </row>
    <row r="1621" spans="1:34" s="69" customFormat="1">
      <c r="A1621" s="54"/>
      <c r="B1621" s="54"/>
      <c r="C1621" s="54"/>
      <c r="D1621" s="54"/>
      <c r="E1621" s="54"/>
      <c r="F1621" s="54"/>
      <c r="G1621" s="54"/>
      <c r="H1621" s="54"/>
      <c r="I1621" s="54"/>
      <c r="J1621" s="54"/>
      <c r="K1621" s="54"/>
      <c r="L1621" s="54"/>
      <c r="M1621" s="54"/>
      <c r="N1621" s="54"/>
      <c r="O1621" s="54"/>
      <c r="P1621" s="54"/>
      <c r="Q1621" s="54"/>
      <c r="R1621" s="54"/>
      <c r="S1621" s="54"/>
      <c r="T1621" s="54"/>
      <c r="U1621" s="54"/>
      <c r="V1621" s="54"/>
      <c r="W1621" s="54"/>
      <c r="AD1621" s="50" t="s">
        <v>59</v>
      </c>
      <c r="AE1621" s="50" t="s">
        <v>4016</v>
      </c>
      <c r="AF1621" s="50">
        <v>3124500</v>
      </c>
      <c r="AG1621" s="51"/>
      <c r="AH1621" s="51"/>
    </row>
    <row r="1622" spans="1:34" s="69" customFormat="1">
      <c r="A1622" s="54"/>
      <c r="B1622" s="54"/>
      <c r="C1622" s="54"/>
      <c r="D1622" s="54"/>
      <c r="E1622" s="54"/>
      <c r="F1622" s="54"/>
      <c r="G1622" s="54"/>
      <c r="H1622" s="54"/>
      <c r="I1622" s="54"/>
      <c r="J1622" s="54"/>
      <c r="K1622" s="54"/>
      <c r="L1622" s="54"/>
      <c r="M1622" s="54"/>
      <c r="N1622" s="54"/>
      <c r="O1622" s="54"/>
      <c r="P1622" s="54"/>
      <c r="Q1622" s="54"/>
      <c r="R1622" s="54"/>
      <c r="S1622" s="54"/>
      <c r="T1622" s="54"/>
      <c r="U1622" s="54"/>
      <c r="V1622" s="54"/>
      <c r="W1622" s="54"/>
      <c r="AD1622" s="50" t="s">
        <v>59</v>
      </c>
      <c r="AE1622" s="50" t="s">
        <v>4021</v>
      </c>
      <c r="AF1622" s="50">
        <v>3124609</v>
      </c>
      <c r="AG1622" s="51"/>
      <c r="AH1622" s="51"/>
    </row>
    <row r="1623" spans="1:34" s="69" customFormat="1">
      <c r="A1623" s="54"/>
      <c r="B1623" s="54"/>
      <c r="C1623" s="54"/>
      <c r="D1623" s="54"/>
      <c r="E1623" s="54"/>
      <c r="F1623" s="54"/>
      <c r="G1623" s="54"/>
      <c r="H1623" s="54"/>
      <c r="I1623" s="54"/>
      <c r="J1623" s="54"/>
      <c r="K1623" s="54"/>
      <c r="L1623" s="54"/>
      <c r="M1623" s="54"/>
      <c r="N1623" s="54"/>
      <c r="O1623" s="54"/>
      <c r="P1623" s="54"/>
      <c r="Q1623" s="54"/>
      <c r="R1623" s="54"/>
      <c r="S1623" s="54"/>
      <c r="T1623" s="54"/>
      <c r="U1623" s="54"/>
      <c r="V1623" s="54"/>
      <c r="W1623" s="54"/>
      <c r="AD1623" s="50" t="s">
        <v>59</v>
      </c>
      <c r="AE1623" s="50" t="s">
        <v>4027</v>
      </c>
      <c r="AF1623" s="50">
        <v>3124708</v>
      </c>
      <c r="AG1623" s="51"/>
      <c r="AH1623" s="51"/>
    </row>
    <row r="1624" spans="1:34" s="69" customFormat="1">
      <c r="A1624" s="54"/>
      <c r="B1624" s="54"/>
      <c r="C1624" s="54"/>
      <c r="D1624" s="54"/>
      <c r="E1624" s="54"/>
      <c r="F1624" s="54"/>
      <c r="G1624" s="54"/>
      <c r="H1624" s="54"/>
      <c r="I1624" s="54"/>
      <c r="J1624" s="54"/>
      <c r="K1624" s="54"/>
      <c r="L1624" s="54"/>
      <c r="M1624" s="54"/>
      <c r="N1624" s="54"/>
      <c r="O1624" s="54"/>
      <c r="P1624" s="54"/>
      <c r="Q1624" s="54"/>
      <c r="R1624" s="54"/>
      <c r="S1624" s="54"/>
      <c r="T1624" s="54"/>
      <c r="U1624" s="54"/>
      <c r="V1624" s="54"/>
      <c r="W1624" s="54"/>
      <c r="AD1624" s="50" t="s">
        <v>59</v>
      </c>
      <c r="AE1624" s="50" t="s">
        <v>4033</v>
      </c>
      <c r="AF1624" s="50">
        <v>3124807</v>
      </c>
      <c r="AG1624" s="51"/>
      <c r="AH1624" s="51"/>
    </row>
    <row r="1625" spans="1:34" s="69" customFormat="1">
      <c r="A1625" s="54"/>
      <c r="B1625" s="54"/>
      <c r="C1625" s="54"/>
      <c r="D1625" s="54"/>
      <c r="E1625" s="54"/>
      <c r="F1625" s="54"/>
      <c r="G1625" s="54"/>
      <c r="H1625" s="54"/>
      <c r="I1625" s="54"/>
      <c r="J1625" s="54"/>
      <c r="K1625" s="54"/>
      <c r="L1625" s="54"/>
      <c r="M1625" s="54"/>
      <c r="N1625" s="54"/>
      <c r="O1625" s="54"/>
      <c r="P1625" s="54"/>
      <c r="Q1625" s="54"/>
      <c r="R1625" s="54"/>
      <c r="S1625" s="54"/>
      <c r="T1625" s="54"/>
      <c r="U1625" s="54"/>
      <c r="V1625" s="54"/>
      <c r="W1625" s="54"/>
      <c r="AD1625" s="50" t="s">
        <v>59</v>
      </c>
      <c r="AE1625" s="50" t="s">
        <v>4038</v>
      </c>
      <c r="AF1625" s="50">
        <v>3124906</v>
      </c>
      <c r="AG1625" s="51"/>
      <c r="AH1625" s="51"/>
    </row>
    <row r="1626" spans="1:34" s="69" customFormat="1">
      <c r="A1626" s="54"/>
      <c r="B1626" s="54"/>
      <c r="C1626" s="54"/>
      <c r="D1626" s="54"/>
      <c r="E1626" s="54"/>
      <c r="F1626" s="54"/>
      <c r="G1626" s="54"/>
      <c r="H1626" s="54"/>
      <c r="I1626" s="54"/>
      <c r="J1626" s="54"/>
      <c r="K1626" s="54"/>
      <c r="L1626" s="54"/>
      <c r="M1626" s="54"/>
      <c r="N1626" s="54"/>
      <c r="O1626" s="54"/>
      <c r="P1626" s="54"/>
      <c r="Q1626" s="54"/>
      <c r="R1626" s="54"/>
      <c r="S1626" s="54"/>
      <c r="T1626" s="54"/>
      <c r="U1626" s="54"/>
      <c r="V1626" s="54"/>
      <c r="W1626" s="54"/>
      <c r="AD1626" s="50" t="s">
        <v>59</v>
      </c>
      <c r="AE1626" s="50" t="s">
        <v>4044</v>
      </c>
      <c r="AF1626" s="50">
        <v>3125002</v>
      </c>
      <c r="AG1626" s="51"/>
      <c r="AH1626" s="51"/>
    </row>
    <row r="1627" spans="1:34" s="69" customFormat="1">
      <c r="A1627" s="54"/>
      <c r="B1627" s="54"/>
      <c r="C1627" s="54"/>
      <c r="D1627" s="54"/>
      <c r="E1627" s="54"/>
      <c r="F1627" s="54"/>
      <c r="G1627" s="54"/>
      <c r="H1627" s="54"/>
      <c r="I1627" s="54"/>
      <c r="J1627" s="54"/>
      <c r="K1627" s="54"/>
      <c r="L1627" s="54"/>
      <c r="M1627" s="54"/>
      <c r="N1627" s="54"/>
      <c r="O1627" s="54"/>
      <c r="P1627" s="54"/>
      <c r="Q1627" s="54"/>
      <c r="R1627" s="54"/>
      <c r="S1627" s="54"/>
      <c r="T1627" s="54"/>
      <c r="U1627" s="54"/>
      <c r="V1627" s="54"/>
      <c r="W1627" s="54"/>
      <c r="AD1627" s="50" t="s">
        <v>59</v>
      </c>
      <c r="AE1627" s="50" t="s">
        <v>4050</v>
      </c>
      <c r="AF1627" s="50">
        <v>3125101</v>
      </c>
      <c r="AG1627" s="51"/>
      <c r="AH1627" s="51"/>
    </row>
    <row r="1628" spans="1:34" s="69" customFormat="1">
      <c r="A1628" s="54"/>
      <c r="B1628" s="54"/>
      <c r="C1628" s="54"/>
      <c r="D1628" s="54"/>
      <c r="E1628" s="54"/>
      <c r="F1628" s="54"/>
      <c r="G1628" s="54"/>
      <c r="H1628" s="54"/>
      <c r="I1628" s="54"/>
      <c r="J1628" s="54"/>
      <c r="K1628" s="54"/>
      <c r="L1628" s="54"/>
      <c r="M1628" s="54"/>
      <c r="N1628" s="54"/>
      <c r="O1628" s="54"/>
      <c r="P1628" s="54"/>
      <c r="Q1628" s="54"/>
      <c r="R1628" s="54"/>
      <c r="S1628" s="54"/>
      <c r="T1628" s="54"/>
      <c r="U1628" s="54"/>
      <c r="V1628" s="54"/>
      <c r="W1628" s="54"/>
      <c r="AD1628" s="50" t="s">
        <v>59</v>
      </c>
      <c r="AE1628" s="50" t="s">
        <v>4055</v>
      </c>
      <c r="AF1628" s="50">
        <v>3125200</v>
      </c>
      <c r="AG1628" s="51"/>
      <c r="AH1628" s="51"/>
    </row>
    <row r="1629" spans="1:34" s="69" customFormat="1">
      <c r="A1629" s="54"/>
      <c r="B1629" s="54"/>
      <c r="C1629" s="54"/>
      <c r="D1629" s="54"/>
      <c r="E1629" s="54"/>
      <c r="F1629" s="54"/>
      <c r="G1629" s="54"/>
      <c r="H1629" s="54"/>
      <c r="I1629" s="54"/>
      <c r="J1629" s="54"/>
      <c r="K1629" s="54"/>
      <c r="L1629" s="54"/>
      <c r="M1629" s="54"/>
      <c r="N1629" s="54"/>
      <c r="O1629" s="54"/>
      <c r="P1629" s="54"/>
      <c r="Q1629" s="54"/>
      <c r="R1629" s="54"/>
      <c r="S1629" s="54"/>
      <c r="T1629" s="54"/>
      <c r="U1629" s="54"/>
      <c r="V1629" s="54"/>
      <c r="W1629" s="54"/>
      <c r="AD1629" s="50" t="s">
        <v>59</v>
      </c>
      <c r="AE1629" s="50" t="s">
        <v>4061</v>
      </c>
      <c r="AF1629" s="50">
        <v>3125309</v>
      </c>
      <c r="AG1629" s="51"/>
      <c r="AH1629" s="51"/>
    </row>
    <row r="1630" spans="1:34" s="69" customFormat="1">
      <c r="A1630" s="54"/>
      <c r="B1630" s="54"/>
      <c r="C1630" s="54"/>
      <c r="D1630" s="54"/>
      <c r="E1630" s="54"/>
      <c r="F1630" s="54"/>
      <c r="G1630" s="54"/>
      <c r="H1630" s="54"/>
      <c r="I1630" s="54"/>
      <c r="J1630" s="54"/>
      <c r="K1630" s="54"/>
      <c r="L1630" s="54"/>
      <c r="M1630" s="54"/>
      <c r="N1630" s="54"/>
      <c r="O1630" s="54"/>
      <c r="P1630" s="54"/>
      <c r="Q1630" s="54"/>
      <c r="R1630" s="54"/>
      <c r="S1630" s="54"/>
      <c r="T1630" s="54"/>
      <c r="U1630" s="54"/>
      <c r="V1630" s="54"/>
      <c r="W1630" s="54"/>
      <c r="AD1630" s="50" t="s">
        <v>59</v>
      </c>
      <c r="AE1630" s="50" t="s">
        <v>4067</v>
      </c>
      <c r="AF1630" s="50">
        <v>3125408</v>
      </c>
      <c r="AG1630" s="51"/>
      <c r="AH1630" s="51"/>
    </row>
    <row r="1631" spans="1:34" s="69" customFormat="1">
      <c r="A1631" s="54"/>
      <c r="B1631" s="54"/>
      <c r="C1631" s="54"/>
      <c r="D1631" s="54"/>
      <c r="E1631" s="54"/>
      <c r="F1631" s="54"/>
      <c r="G1631" s="54"/>
      <c r="H1631" s="54"/>
      <c r="I1631" s="54"/>
      <c r="J1631" s="54"/>
      <c r="K1631" s="54"/>
      <c r="L1631" s="54"/>
      <c r="M1631" s="54"/>
      <c r="N1631" s="54"/>
      <c r="O1631" s="54"/>
      <c r="P1631" s="54"/>
      <c r="Q1631" s="54"/>
      <c r="R1631" s="54"/>
      <c r="S1631" s="54"/>
      <c r="T1631" s="54"/>
      <c r="U1631" s="54"/>
      <c r="V1631" s="54"/>
      <c r="W1631" s="54"/>
      <c r="AD1631" s="50" t="s">
        <v>59</v>
      </c>
      <c r="AE1631" s="50" t="s">
        <v>4073</v>
      </c>
      <c r="AF1631" s="50">
        <v>3125606</v>
      </c>
      <c r="AG1631" s="51"/>
      <c r="AH1631" s="51"/>
    </row>
    <row r="1632" spans="1:34" s="69" customFormat="1">
      <c r="A1632" s="54"/>
      <c r="B1632" s="54"/>
      <c r="C1632" s="54"/>
      <c r="D1632" s="54"/>
      <c r="E1632" s="54"/>
      <c r="F1632" s="54"/>
      <c r="G1632" s="54"/>
      <c r="H1632" s="54"/>
      <c r="I1632" s="54"/>
      <c r="J1632" s="54"/>
      <c r="K1632" s="54"/>
      <c r="L1632" s="54"/>
      <c r="M1632" s="54"/>
      <c r="N1632" s="54"/>
      <c r="O1632" s="54"/>
      <c r="P1632" s="54"/>
      <c r="Q1632" s="54"/>
      <c r="R1632" s="54"/>
      <c r="S1632" s="54"/>
      <c r="T1632" s="54"/>
      <c r="U1632" s="54"/>
      <c r="V1632" s="54"/>
      <c r="W1632" s="54"/>
      <c r="AD1632" s="50" t="s">
        <v>59</v>
      </c>
      <c r="AE1632" s="50" t="s">
        <v>4078</v>
      </c>
      <c r="AF1632" s="50">
        <v>3125705</v>
      </c>
      <c r="AG1632" s="51"/>
      <c r="AH1632" s="51"/>
    </row>
    <row r="1633" spans="1:34" s="69" customFormat="1">
      <c r="A1633" s="54"/>
      <c r="B1633" s="54"/>
      <c r="C1633" s="54"/>
      <c r="D1633" s="54"/>
      <c r="E1633" s="54"/>
      <c r="F1633" s="54"/>
      <c r="G1633" s="54"/>
      <c r="H1633" s="54"/>
      <c r="I1633" s="54"/>
      <c r="J1633" s="54"/>
      <c r="K1633" s="54"/>
      <c r="L1633" s="54"/>
      <c r="M1633" s="54"/>
      <c r="N1633" s="54"/>
      <c r="O1633" s="54"/>
      <c r="P1633" s="54"/>
      <c r="Q1633" s="54"/>
      <c r="R1633" s="54"/>
      <c r="S1633" s="54"/>
      <c r="T1633" s="54"/>
      <c r="U1633" s="54"/>
      <c r="V1633" s="54"/>
      <c r="W1633" s="54"/>
      <c r="AD1633" s="50" t="s">
        <v>59</v>
      </c>
      <c r="AE1633" s="50" t="s">
        <v>4084</v>
      </c>
      <c r="AF1633" s="50">
        <v>3125804</v>
      </c>
      <c r="AG1633" s="51"/>
      <c r="AH1633" s="51"/>
    </row>
    <row r="1634" spans="1:34" s="69" customFormat="1">
      <c r="A1634" s="54"/>
      <c r="B1634" s="54"/>
      <c r="C1634" s="54"/>
      <c r="D1634" s="54"/>
      <c r="E1634" s="54"/>
      <c r="F1634" s="54"/>
      <c r="G1634" s="54"/>
      <c r="H1634" s="54"/>
      <c r="I1634" s="54"/>
      <c r="J1634" s="54"/>
      <c r="K1634" s="54"/>
      <c r="L1634" s="54"/>
      <c r="M1634" s="54"/>
      <c r="N1634" s="54"/>
      <c r="O1634" s="54"/>
      <c r="P1634" s="54"/>
      <c r="Q1634" s="54"/>
      <c r="R1634" s="54"/>
      <c r="S1634" s="54"/>
      <c r="T1634" s="54"/>
      <c r="U1634" s="54"/>
      <c r="V1634" s="54"/>
      <c r="W1634" s="54"/>
      <c r="AD1634" s="50" t="s">
        <v>59</v>
      </c>
      <c r="AE1634" s="50" t="s">
        <v>4089</v>
      </c>
      <c r="AF1634" s="50">
        <v>3125903</v>
      </c>
      <c r="AG1634" s="51"/>
      <c r="AH1634" s="51"/>
    </row>
    <row r="1635" spans="1:34" s="69" customFormat="1">
      <c r="A1635" s="54"/>
      <c r="B1635" s="54"/>
      <c r="C1635" s="54"/>
      <c r="D1635" s="54"/>
      <c r="E1635" s="54"/>
      <c r="F1635" s="54"/>
      <c r="G1635" s="54"/>
      <c r="H1635" s="54"/>
      <c r="I1635" s="54"/>
      <c r="J1635" s="54"/>
      <c r="K1635" s="54"/>
      <c r="L1635" s="54"/>
      <c r="M1635" s="54"/>
      <c r="N1635" s="54"/>
      <c r="O1635" s="54"/>
      <c r="P1635" s="54"/>
      <c r="Q1635" s="54"/>
      <c r="R1635" s="54"/>
      <c r="S1635" s="54"/>
      <c r="T1635" s="54"/>
      <c r="U1635" s="54"/>
      <c r="V1635" s="54"/>
      <c r="W1635" s="54"/>
      <c r="AD1635" s="50" t="s">
        <v>59</v>
      </c>
      <c r="AE1635" s="50" t="s">
        <v>4095</v>
      </c>
      <c r="AF1635" s="50">
        <v>3125952</v>
      </c>
      <c r="AG1635" s="51"/>
      <c r="AH1635" s="51"/>
    </row>
    <row r="1636" spans="1:34" s="69" customFormat="1">
      <c r="A1636" s="54"/>
      <c r="B1636" s="54"/>
      <c r="C1636" s="54"/>
      <c r="D1636" s="54"/>
      <c r="E1636" s="54"/>
      <c r="F1636" s="54"/>
      <c r="G1636" s="54"/>
      <c r="H1636" s="54"/>
      <c r="I1636" s="54"/>
      <c r="J1636" s="54"/>
      <c r="K1636" s="54"/>
      <c r="L1636" s="54"/>
      <c r="M1636" s="54"/>
      <c r="N1636" s="54"/>
      <c r="O1636" s="54"/>
      <c r="P1636" s="54"/>
      <c r="Q1636" s="54"/>
      <c r="R1636" s="54"/>
      <c r="S1636" s="54"/>
      <c r="T1636" s="54"/>
      <c r="U1636" s="54"/>
      <c r="V1636" s="54"/>
      <c r="W1636" s="54"/>
      <c r="AD1636" s="50" t="s">
        <v>59</v>
      </c>
      <c r="AE1636" s="50" t="s">
        <v>4101</v>
      </c>
      <c r="AF1636" s="50">
        <v>3126000</v>
      </c>
      <c r="AG1636" s="51"/>
      <c r="AH1636" s="51"/>
    </row>
    <row r="1637" spans="1:34" s="69" customFormat="1">
      <c r="A1637" s="54"/>
      <c r="B1637" s="54"/>
      <c r="C1637" s="54"/>
      <c r="D1637" s="54"/>
      <c r="E1637" s="54"/>
      <c r="F1637" s="54"/>
      <c r="G1637" s="54"/>
      <c r="H1637" s="54"/>
      <c r="I1637" s="54"/>
      <c r="J1637" s="54"/>
      <c r="K1637" s="54"/>
      <c r="L1637" s="54"/>
      <c r="M1637" s="54"/>
      <c r="N1637" s="54"/>
      <c r="O1637" s="54"/>
      <c r="P1637" s="54"/>
      <c r="Q1637" s="54"/>
      <c r="R1637" s="54"/>
      <c r="S1637" s="54"/>
      <c r="T1637" s="54"/>
      <c r="U1637" s="54"/>
      <c r="V1637" s="54"/>
      <c r="W1637" s="54"/>
      <c r="AD1637" s="50" t="s">
        <v>59</v>
      </c>
      <c r="AE1637" s="50" t="s">
        <v>4107</v>
      </c>
      <c r="AF1637" s="50">
        <v>3126109</v>
      </c>
      <c r="AG1637" s="51"/>
      <c r="AH1637" s="51"/>
    </row>
    <row r="1638" spans="1:34" s="69" customFormat="1">
      <c r="A1638" s="54"/>
      <c r="B1638" s="54"/>
      <c r="C1638" s="54"/>
      <c r="D1638" s="54"/>
      <c r="E1638" s="54"/>
      <c r="F1638" s="54"/>
      <c r="G1638" s="54"/>
      <c r="H1638" s="54"/>
      <c r="I1638" s="54"/>
      <c r="J1638" s="54"/>
      <c r="K1638" s="54"/>
      <c r="L1638" s="54"/>
      <c r="M1638" s="54"/>
      <c r="N1638" s="54"/>
      <c r="O1638" s="54"/>
      <c r="P1638" s="54"/>
      <c r="Q1638" s="54"/>
      <c r="R1638" s="54"/>
      <c r="S1638" s="54"/>
      <c r="T1638" s="54"/>
      <c r="U1638" s="54"/>
      <c r="V1638" s="54"/>
      <c r="W1638" s="54"/>
      <c r="AD1638" s="50" t="s">
        <v>59</v>
      </c>
      <c r="AE1638" s="50" t="s">
        <v>2024</v>
      </c>
      <c r="AF1638" s="50">
        <v>3126208</v>
      </c>
      <c r="AG1638" s="51"/>
      <c r="AH1638" s="51"/>
    </row>
    <row r="1639" spans="1:34" s="69" customFormat="1">
      <c r="A1639" s="54"/>
      <c r="B1639" s="54"/>
      <c r="C1639" s="54"/>
      <c r="D1639" s="54"/>
      <c r="E1639" s="54"/>
      <c r="F1639" s="54"/>
      <c r="G1639" s="54"/>
      <c r="H1639" s="54"/>
      <c r="I1639" s="54"/>
      <c r="J1639" s="54"/>
      <c r="K1639" s="54"/>
      <c r="L1639" s="54"/>
      <c r="M1639" s="54"/>
      <c r="N1639" s="54"/>
      <c r="O1639" s="54"/>
      <c r="P1639" s="54"/>
      <c r="Q1639" s="54"/>
      <c r="R1639" s="54"/>
      <c r="S1639" s="54"/>
      <c r="T1639" s="54"/>
      <c r="U1639" s="54"/>
      <c r="V1639" s="54"/>
      <c r="W1639" s="54"/>
      <c r="AD1639" s="50" t="s">
        <v>59</v>
      </c>
      <c r="AE1639" s="50" t="s">
        <v>4118</v>
      </c>
      <c r="AF1639" s="50">
        <v>3126307</v>
      </c>
      <c r="AG1639" s="51"/>
      <c r="AH1639" s="51"/>
    </row>
    <row r="1640" spans="1:34" s="69" customFormat="1">
      <c r="A1640" s="54"/>
      <c r="B1640" s="54"/>
      <c r="C1640" s="54"/>
      <c r="D1640" s="54"/>
      <c r="E1640" s="54"/>
      <c r="F1640" s="54"/>
      <c r="G1640" s="54"/>
      <c r="H1640" s="54"/>
      <c r="I1640" s="54"/>
      <c r="J1640" s="54"/>
      <c r="K1640" s="54"/>
      <c r="L1640" s="54"/>
      <c r="M1640" s="54"/>
      <c r="N1640" s="54"/>
      <c r="O1640" s="54"/>
      <c r="P1640" s="54"/>
      <c r="Q1640" s="54"/>
      <c r="R1640" s="54"/>
      <c r="S1640" s="54"/>
      <c r="T1640" s="54"/>
      <c r="U1640" s="54"/>
      <c r="V1640" s="54"/>
      <c r="W1640" s="54"/>
      <c r="AD1640" s="50" t="s">
        <v>59</v>
      </c>
      <c r="AE1640" s="50" t="s">
        <v>4124</v>
      </c>
      <c r="AF1640" s="50">
        <v>3126406</v>
      </c>
      <c r="AG1640" s="51"/>
      <c r="AH1640" s="51"/>
    </row>
    <row r="1641" spans="1:34" s="69" customFormat="1">
      <c r="A1641" s="54"/>
      <c r="B1641" s="54"/>
      <c r="C1641" s="54"/>
      <c r="D1641" s="54"/>
      <c r="E1641" s="54"/>
      <c r="F1641" s="54"/>
      <c r="G1641" s="54"/>
      <c r="H1641" s="54"/>
      <c r="I1641" s="54"/>
      <c r="J1641" s="54"/>
      <c r="K1641" s="54"/>
      <c r="L1641" s="54"/>
      <c r="M1641" s="54"/>
      <c r="N1641" s="54"/>
      <c r="O1641" s="54"/>
      <c r="P1641" s="54"/>
      <c r="Q1641" s="54"/>
      <c r="R1641" s="54"/>
      <c r="S1641" s="54"/>
      <c r="T1641" s="54"/>
      <c r="U1641" s="54"/>
      <c r="V1641" s="54"/>
      <c r="W1641" s="54"/>
      <c r="AD1641" s="50" t="s">
        <v>59</v>
      </c>
      <c r="AE1641" s="50" t="s">
        <v>4130</v>
      </c>
      <c r="AF1641" s="50">
        <v>3126505</v>
      </c>
      <c r="AG1641" s="51"/>
      <c r="AH1641" s="51"/>
    </row>
    <row r="1642" spans="1:34" s="69" customFormat="1">
      <c r="A1642" s="54"/>
      <c r="B1642" s="54"/>
      <c r="C1642" s="54"/>
      <c r="D1642" s="54"/>
      <c r="E1642" s="54"/>
      <c r="F1642" s="54"/>
      <c r="G1642" s="54"/>
      <c r="H1642" s="54"/>
      <c r="I1642" s="54"/>
      <c r="J1642" s="54"/>
      <c r="K1642" s="54"/>
      <c r="L1642" s="54"/>
      <c r="M1642" s="54"/>
      <c r="N1642" s="54"/>
      <c r="O1642" s="54"/>
      <c r="P1642" s="54"/>
      <c r="Q1642" s="54"/>
      <c r="R1642" s="54"/>
      <c r="S1642" s="54"/>
      <c r="T1642" s="54"/>
      <c r="U1642" s="54"/>
      <c r="V1642" s="54"/>
      <c r="W1642" s="54"/>
      <c r="AD1642" s="50" t="s">
        <v>59</v>
      </c>
      <c r="AE1642" s="50" t="s">
        <v>4136</v>
      </c>
      <c r="AF1642" s="50">
        <v>3126604</v>
      </c>
      <c r="AG1642" s="51"/>
      <c r="AH1642" s="51"/>
    </row>
    <row r="1643" spans="1:34" s="69" customFormat="1">
      <c r="A1643" s="54"/>
      <c r="B1643" s="54"/>
      <c r="C1643" s="54"/>
      <c r="D1643" s="54"/>
      <c r="E1643" s="54"/>
      <c r="F1643" s="54"/>
      <c r="G1643" s="54"/>
      <c r="H1643" s="54"/>
      <c r="I1643" s="54"/>
      <c r="J1643" s="54"/>
      <c r="K1643" s="54"/>
      <c r="L1643" s="54"/>
      <c r="M1643" s="54"/>
      <c r="N1643" s="54"/>
      <c r="O1643" s="54"/>
      <c r="P1643" s="54"/>
      <c r="Q1643" s="54"/>
      <c r="R1643" s="54"/>
      <c r="S1643" s="54"/>
      <c r="T1643" s="54"/>
      <c r="U1643" s="54"/>
      <c r="V1643" s="54"/>
      <c r="W1643" s="54"/>
      <c r="AD1643" s="50" t="s">
        <v>59</v>
      </c>
      <c r="AE1643" s="50" t="s">
        <v>4141</v>
      </c>
      <c r="AF1643" s="50">
        <v>3126703</v>
      </c>
      <c r="AG1643" s="51"/>
      <c r="AH1643" s="51"/>
    </row>
    <row r="1644" spans="1:34" s="69" customFormat="1">
      <c r="A1644" s="54"/>
      <c r="B1644" s="54"/>
      <c r="C1644" s="54"/>
      <c r="D1644" s="54"/>
      <c r="E1644" s="54"/>
      <c r="F1644" s="54"/>
      <c r="G1644" s="54"/>
      <c r="H1644" s="54"/>
      <c r="I1644" s="54"/>
      <c r="J1644" s="54"/>
      <c r="K1644" s="54"/>
      <c r="L1644" s="54"/>
      <c r="M1644" s="54"/>
      <c r="N1644" s="54"/>
      <c r="O1644" s="54"/>
      <c r="P1644" s="54"/>
      <c r="Q1644" s="54"/>
      <c r="R1644" s="54"/>
      <c r="S1644" s="54"/>
      <c r="T1644" s="54"/>
      <c r="U1644" s="54"/>
      <c r="V1644" s="54"/>
      <c r="W1644" s="54"/>
      <c r="AD1644" s="50" t="s">
        <v>59</v>
      </c>
      <c r="AE1644" s="50" t="s">
        <v>4146</v>
      </c>
      <c r="AF1644" s="50">
        <v>3126752</v>
      </c>
      <c r="AG1644" s="51"/>
      <c r="AH1644" s="51"/>
    </row>
    <row r="1645" spans="1:34" s="69" customFormat="1">
      <c r="A1645" s="54"/>
      <c r="B1645" s="54"/>
      <c r="C1645" s="54"/>
      <c r="D1645" s="54"/>
      <c r="E1645" s="54"/>
      <c r="F1645" s="54"/>
      <c r="G1645" s="54"/>
      <c r="H1645" s="54"/>
      <c r="I1645" s="54"/>
      <c r="J1645" s="54"/>
      <c r="K1645" s="54"/>
      <c r="L1645" s="54"/>
      <c r="M1645" s="54"/>
      <c r="N1645" s="54"/>
      <c r="O1645" s="54"/>
      <c r="P1645" s="54"/>
      <c r="Q1645" s="54"/>
      <c r="R1645" s="54"/>
      <c r="S1645" s="54"/>
      <c r="T1645" s="54"/>
      <c r="U1645" s="54"/>
      <c r="V1645" s="54"/>
      <c r="W1645" s="54"/>
      <c r="AD1645" s="50" t="s">
        <v>59</v>
      </c>
      <c r="AE1645" s="50" t="s">
        <v>4151</v>
      </c>
      <c r="AF1645" s="50">
        <v>3126802</v>
      </c>
      <c r="AG1645" s="51"/>
      <c r="AH1645" s="51"/>
    </row>
    <row r="1646" spans="1:34" s="69" customFormat="1">
      <c r="A1646" s="54"/>
      <c r="B1646" s="54"/>
      <c r="C1646" s="54"/>
      <c r="D1646" s="54"/>
      <c r="E1646" s="54"/>
      <c r="F1646" s="54"/>
      <c r="G1646" s="54"/>
      <c r="H1646" s="54"/>
      <c r="I1646" s="54"/>
      <c r="J1646" s="54"/>
      <c r="K1646" s="54"/>
      <c r="L1646" s="54"/>
      <c r="M1646" s="54"/>
      <c r="N1646" s="54"/>
      <c r="O1646" s="54"/>
      <c r="P1646" s="54"/>
      <c r="Q1646" s="54"/>
      <c r="R1646" s="54"/>
      <c r="S1646" s="54"/>
      <c r="T1646" s="54"/>
      <c r="U1646" s="54"/>
      <c r="V1646" s="54"/>
      <c r="W1646" s="54"/>
      <c r="AD1646" s="50" t="s">
        <v>59</v>
      </c>
      <c r="AE1646" s="50" t="s">
        <v>4156</v>
      </c>
      <c r="AF1646" s="50">
        <v>3126901</v>
      </c>
      <c r="AG1646" s="51"/>
      <c r="AH1646" s="51"/>
    </row>
    <row r="1647" spans="1:34" s="69" customFormat="1">
      <c r="A1647" s="54"/>
      <c r="B1647" s="54"/>
      <c r="C1647" s="54"/>
      <c r="D1647" s="54"/>
      <c r="E1647" s="54"/>
      <c r="F1647" s="54"/>
      <c r="G1647" s="54"/>
      <c r="H1647" s="54"/>
      <c r="I1647" s="54"/>
      <c r="J1647" s="54"/>
      <c r="K1647" s="54"/>
      <c r="L1647" s="54"/>
      <c r="M1647" s="54"/>
      <c r="N1647" s="54"/>
      <c r="O1647" s="54"/>
      <c r="P1647" s="54"/>
      <c r="Q1647" s="54"/>
      <c r="R1647" s="54"/>
      <c r="S1647" s="54"/>
      <c r="T1647" s="54"/>
      <c r="U1647" s="54"/>
      <c r="V1647" s="54"/>
      <c r="W1647" s="54"/>
      <c r="AD1647" s="50" t="s">
        <v>59</v>
      </c>
      <c r="AE1647" s="50" t="s">
        <v>4161</v>
      </c>
      <c r="AF1647" s="50">
        <v>3126950</v>
      </c>
      <c r="AG1647" s="51"/>
      <c r="AH1647" s="51"/>
    </row>
    <row r="1648" spans="1:34" s="69" customFormat="1">
      <c r="A1648" s="54"/>
      <c r="B1648" s="54"/>
      <c r="C1648" s="54"/>
      <c r="D1648" s="54"/>
      <c r="E1648" s="54"/>
      <c r="F1648" s="54"/>
      <c r="G1648" s="54"/>
      <c r="H1648" s="54"/>
      <c r="I1648" s="54"/>
      <c r="J1648" s="54"/>
      <c r="K1648" s="54"/>
      <c r="L1648" s="54"/>
      <c r="M1648" s="54"/>
      <c r="N1648" s="54"/>
      <c r="O1648" s="54"/>
      <c r="P1648" s="54"/>
      <c r="Q1648" s="54"/>
      <c r="R1648" s="54"/>
      <c r="S1648" s="54"/>
      <c r="T1648" s="54"/>
      <c r="U1648" s="54"/>
      <c r="V1648" s="54"/>
      <c r="W1648" s="54"/>
      <c r="AD1648" s="50" t="s">
        <v>59</v>
      </c>
      <c r="AE1648" s="50" t="s">
        <v>4166</v>
      </c>
      <c r="AF1648" s="50">
        <v>3127008</v>
      </c>
      <c r="AG1648" s="51"/>
      <c r="AH1648" s="51"/>
    </row>
    <row r="1649" spans="1:34" s="69" customFormat="1">
      <c r="A1649" s="54"/>
      <c r="B1649" s="54"/>
      <c r="C1649" s="54"/>
      <c r="D1649" s="54"/>
      <c r="E1649" s="54"/>
      <c r="F1649" s="54"/>
      <c r="G1649" s="54"/>
      <c r="H1649" s="54"/>
      <c r="I1649" s="54"/>
      <c r="J1649" s="54"/>
      <c r="K1649" s="54"/>
      <c r="L1649" s="54"/>
      <c r="M1649" s="54"/>
      <c r="N1649" s="54"/>
      <c r="O1649" s="54"/>
      <c r="P1649" s="54"/>
      <c r="Q1649" s="54"/>
      <c r="R1649" s="54"/>
      <c r="S1649" s="54"/>
      <c r="T1649" s="54"/>
      <c r="U1649" s="54"/>
      <c r="V1649" s="54"/>
      <c r="W1649" s="54"/>
      <c r="AD1649" s="50" t="s">
        <v>59</v>
      </c>
      <c r="AE1649" s="50" t="s">
        <v>4171</v>
      </c>
      <c r="AF1649" s="50">
        <v>3127057</v>
      </c>
      <c r="AG1649" s="51"/>
      <c r="AH1649" s="51"/>
    </row>
    <row r="1650" spans="1:34" s="69" customFormat="1">
      <c r="A1650" s="54"/>
      <c r="B1650" s="54"/>
      <c r="C1650" s="54"/>
      <c r="D1650" s="54"/>
      <c r="E1650" s="54"/>
      <c r="F1650" s="54"/>
      <c r="G1650" s="54"/>
      <c r="H1650" s="54"/>
      <c r="I1650" s="54"/>
      <c r="J1650" s="54"/>
      <c r="K1650" s="54"/>
      <c r="L1650" s="54"/>
      <c r="M1650" s="54"/>
      <c r="N1650" s="54"/>
      <c r="O1650" s="54"/>
      <c r="P1650" s="54"/>
      <c r="Q1650" s="54"/>
      <c r="R1650" s="54"/>
      <c r="S1650" s="54"/>
      <c r="T1650" s="54"/>
      <c r="U1650" s="54"/>
      <c r="V1650" s="54"/>
      <c r="W1650" s="54"/>
      <c r="AD1650" s="50" t="s">
        <v>59</v>
      </c>
      <c r="AE1650" s="50" t="s">
        <v>4176</v>
      </c>
      <c r="AF1650" s="50">
        <v>3127073</v>
      </c>
      <c r="AG1650" s="51"/>
      <c r="AH1650" s="51"/>
    </row>
    <row r="1651" spans="1:34" s="69" customFormat="1">
      <c r="A1651" s="54"/>
      <c r="B1651" s="54"/>
      <c r="C1651" s="54"/>
      <c r="D1651" s="54"/>
      <c r="E1651" s="54"/>
      <c r="F1651" s="54"/>
      <c r="G1651" s="54"/>
      <c r="H1651" s="54"/>
      <c r="I1651" s="54"/>
      <c r="J1651" s="54"/>
      <c r="K1651" s="54"/>
      <c r="L1651" s="54"/>
      <c r="M1651" s="54"/>
      <c r="N1651" s="54"/>
      <c r="O1651" s="54"/>
      <c r="P1651" s="54"/>
      <c r="Q1651" s="54"/>
      <c r="R1651" s="54"/>
      <c r="S1651" s="54"/>
      <c r="T1651" s="54"/>
      <c r="U1651" s="54"/>
      <c r="V1651" s="54"/>
      <c r="W1651" s="54"/>
      <c r="AD1651" s="50" t="s">
        <v>59</v>
      </c>
      <c r="AE1651" s="50" t="s">
        <v>4181</v>
      </c>
      <c r="AF1651" s="50">
        <v>3127107</v>
      </c>
      <c r="AG1651" s="51"/>
      <c r="AH1651" s="51"/>
    </row>
    <row r="1652" spans="1:34" s="69" customFormat="1">
      <c r="A1652" s="54"/>
      <c r="B1652" s="54"/>
      <c r="C1652" s="54"/>
      <c r="D1652" s="54"/>
      <c r="E1652" s="54"/>
      <c r="F1652" s="54"/>
      <c r="G1652" s="54"/>
      <c r="H1652" s="54"/>
      <c r="I1652" s="54"/>
      <c r="J1652" s="54"/>
      <c r="K1652" s="54"/>
      <c r="L1652" s="54"/>
      <c r="M1652" s="54"/>
      <c r="N1652" s="54"/>
      <c r="O1652" s="54"/>
      <c r="P1652" s="54"/>
      <c r="Q1652" s="54"/>
      <c r="R1652" s="54"/>
      <c r="S1652" s="54"/>
      <c r="T1652" s="54"/>
      <c r="U1652" s="54"/>
      <c r="V1652" s="54"/>
      <c r="W1652" s="54"/>
      <c r="AD1652" s="50" t="s">
        <v>59</v>
      </c>
      <c r="AE1652" s="50" t="s">
        <v>4186</v>
      </c>
      <c r="AF1652" s="50">
        <v>3127206</v>
      </c>
      <c r="AG1652" s="51"/>
      <c r="AH1652" s="51"/>
    </row>
    <row r="1653" spans="1:34" s="69" customFormat="1">
      <c r="A1653" s="54"/>
      <c r="B1653" s="54"/>
      <c r="C1653" s="54"/>
      <c r="D1653" s="54"/>
      <c r="E1653" s="54"/>
      <c r="F1653" s="54"/>
      <c r="G1653" s="54"/>
      <c r="H1653" s="54"/>
      <c r="I1653" s="54"/>
      <c r="J1653" s="54"/>
      <c r="K1653" s="54"/>
      <c r="L1653" s="54"/>
      <c r="M1653" s="54"/>
      <c r="N1653" s="54"/>
      <c r="O1653" s="54"/>
      <c r="P1653" s="54"/>
      <c r="Q1653" s="54"/>
      <c r="R1653" s="54"/>
      <c r="S1653" s="54"/>
      <c r="T1653" s="54"/>
      <c r="U1653" s="54"/>
      <c r="V1653" s="54"/>
      <c r="W1653" s="54"/>
      <c r="AD1653" s="50" t="s">
        <v>59</v>
      </c>
      <c r="AE1653" s="50" t="s">
        <v>4190</v>
      </c>
      <c r="AF1653" s="50">
        <v>3127305</v>
      </c>
      <c r="AG1653" s="51"/>
      <c r="AH1653" s="51"/>
    </row>
    <row r="1654" spans="1:34" s="69" customFormat="1">
      <c r="A1654" s="54"/>
      <c r="B1654" s="54"/>
      <c r="C1654" s="54"/>
      <c r="D1654" s="54"/>
      <c r="E1654" s="54"/>
      <c r="F1654" s="54"/>
      <c r="G1654" s="54"/>
      <c r="H1654" s="54"/>
      <c r="I1654" s="54"/>
      <c r="J1654" s="54"/>
      <c r="K1654" s="54"/>
      <c r="L1654" s="54"/>
      <c r="M1654" s="54"/>
      <c r="N1654" s="54"/>
      <c r="O1654" s="54"/>
      <c r="P1654" s="54"/>
      <c r="Q1654" s="54"/>
      <c r="R1654" s="54"/>
      <c r="S1654" s="54"/>
      <c r="T1654" s="54"/>
      <c r="U1654" s="54"/>
      <c r="V1654" s="54"/>
      <c r="W1654" s="54"/>
      <c r="AD1654" s="50" t="s">
        <v>59</v>
      </c>
      <c r="AE1654" s="50" t="s">
        <v>4195</v>
      </c>
      <c r="AF1654" s="50">
        <v>3127339</v>
      </c>
      <c r="AG1654" s="51"/>
      <c r="AH1654" s="51"/>
    </row>
    <row r="1655" spans="1:34" s="69" customFormat="1">
      <c r="A1655" s="54"/>
      <c r="B1655" s="54"/>
      <c r="C1655" s="54"/>
      <c r="D1655" s="54"/>
      <c r="E1655" s="54"/>
      <c r="F1655" s="54"/>
      <c r="G1655" s="54"/>
      <c r="H1655" s="54"/>
      <c r="I1655" s="54"/>
      <c r="J1655" s="54"/>
      <c r="K1655" s="54"/>
      <c r="L1655" s="54"/>
      <c r="M1655" s="54"/>
      <c r="N1655" s="54"/>
      <c r="O1655" s="54"/>
      <c r="P1655" s="54"/>
      <c r="Q1655" s="54"/>
      <c r="R1655" s="54"/>
      <c r="S1655" s="54"/>
      <c r="T1655" s="54"/>
      <c r="U1655" s="54"/>
      <c r="V1655" s="54"/>
      <c r="W1655" s="54"/>
      <c r="AD1655" s="50" t="s">
        <v>59</v>
      </c>
      <c r="AE1655" s="50" t="s">
        <v>4200</v>
      </c>
      <c r="AF1655" s="50">
        <v>3127354</v>
      </c>
      <c r="AG1655" s="51"/>
      <c r="AH1655" s="51"/>
    </row>
    <row r="1656" spans="1:34" s="69" customFormat="1">
      <c r="A1656" s="54"/>
      <c r="B1656" s="54"/>
      <c r="C1656" s="54"/>
      <c r="D1656" s="54"/>
      <c r="E1656" s="54"/>
      <c r="F1656" s="54"/>
      <c r="G1656" s="54"/>
      <c r="H1656" s="54"/>
      <c r="I1656" s="54"/>
      <c r="J1656" s="54"/>
      <c r="K1656" s="54"/>
      <c r="L1656" s="54"/>
      <c r="M1656" s="54"/>
      <c r="N1656" s="54"/>
      <c r="O1656" s="54"/>
      <c r="P1656" s="54"/>
      <c r="Q1656" s="54"/>
      <c r="R1656" s="54"/>
      <c r="S1656" s="54"/>
      <c r="T1656" s="54"/>
      <c r="U1656" s="54"/>
      <c r="V1656" s="54"/>
      <c r="W1656" s="54"/>
      <c r="AD1656" s="50" t="s">
        <v>59</v>
      </c>
      <c r="AE1656" s="50" t="s">
        <v>4205</v>
      </c>
      <c r="AF1656" s="50">
        <v>3127370</v>
      </c>
      <c r="AG1656" s="51"/>
      <c r="AH1656" s="51"/>
    </row>
    <row r="1657" spans="1:34" s="69" customFormat="1">
      <c r="A1657" s="54"/>
      <c r="B1657" s="54"/>
      <c r="C1657" s="54"/>
      <c r="D1657" s="54"/>
      <c r="E1657" s="54"/>
      <c r="F1657" s="54"/>
      <c r="G1657" s="54"/>
      <c r="H1657" s="54"/>
      <c r="I1657" s="54"/>
      <c r="J1657" s="54"/>
      <c r="K1657" s="54"/>
      <c r="L1657" s="54"/>
      <c r="M1657" s="54"/>
      <c r="N1657" s="54"/>
      <c r="O1657" s="54"/>
      <c r="P1657" s="54"/>
      <c r="Q1657" s="54"/>
      <c r="R1657" s="54"/>
      <c r="S1657" s="54"/>
      <c r="T1657" s="54"/>
      <c r="U1657" s="54"/>
      <c r="V1657" s="54"/>
      <c r="W1657" s="54"/>
      <c r="AD1657" s="50" t="s">
        <v>59</v>
      </c>
      <c r="AE1657" s="50" t="s">
        <v>4210</v>
      </c>
      <c r="AF1657" s="50">
        <v>3127388</v>
      </c>
      <c r="AG1657" s="51"/>
      <c r="AH1657" s="51"/>
    </row>
    <row r="1658" spans="1:34" s="69" customFormat="1">
      <c r="A1658" s="54"/>
      <c r="B1658" s="54"/>
      <c r="C1658" s="54"/>
      <c r="D1658" s="54"/>
      <c r="E1658" s="54"/>
      <c r="F1658" s="54"/>
      <c r="G1658" s="54"/>
      <c r="H1658" s="54"/>
      <c r="I1658" s="54"/>
      <c r="J1658" s="54"/>
      <c r="K1658" s="54"/>
      <c r="L1658" s="54"/>
      <c r="M1658" s="54"/>
      <c r="N1658" s="54"/>
      <c r="O1658" s="54"/>
      <c r="P1658" s="54"/>
      <c r="Q1658" s="54"/>
      <c r="R1658" s="54"/>
      <c r="S1658" s="54"/>
      <c r="T1658" s="54"/>
      <c r="U1658" s="54"/>
      <c r="V1658" s="54"/>
      <c r="W1658" s="54"/>
      <c r="AD1658" s="50" t="s">
        <v>59</v>
      </c>
      <c r="AE1658" s="50" t="s">
        <v>4215</v>
      </c>
      <c r="AF1658" s="50">
        <v>3127404</v>
      </c>
      <c r="AG1658" s="51"/>
      <c r="AH1658" s="51"/>
    </row>
    <row r="1659" spans="1:34" s="69" customFormat="1">
      <c r="A1659" s="54"/>
      <c r="B1659" s="54"/>
      <c r="C1659" s="54"/>
      <c r="D1659" s="54"/>
      <c r="E1659" s="54"/>
      <c r="F1659" s="54"/>
      <c r="G1659" s="54"/>
      <c r="H1659" s="54"/>
      <c r="I1659" s="54"/>
      <c r="J1659" s="54"/>
      <c r="K1659" s="54"/>
      <c r="L1659" s="54"/>
      <c r="M1659" s="54"/>
      <c r="N1659" s="54"/>
      <c r="O1659" s="54"/>
      <c r="P1659" s="54"/>
      <c r="Q1659" s="54"/>
      <c r="R1659" s="54"/>
      <c r="S1659" s="54"/>
      <c r="T1659" s="54"/>
      <c r="U1659" s="54"/>
      <c r="V1659" s="54"/>
      <c r="W1659" s="54"/>
      <c r="AD1659" s="50" t="s">
        <v>59</v>
      </c>
      <c r="AE1659" s="50" t="s">
        <v>4219</v>
      </c>
      <c r="AF1659" s="50">
        <v>3127503</v>
      </c>
      <c r="AG1659" s="51"/>
      <c r="AH1659" s="51"/>
    </row>
    <row r="1660" spans="1:34" s="69" customFormat="1">
      <c r="A1660" s="54"/>
      <c r="B1660" s="54"/>
      <c r="C1660" s="54"/>
      <c r="D1660" s="54"/>
      <c r="E1660" s="54"/>
      <c r="F1660" s="54"/>
      <c r="G1660" s="54"/>
      <c r="H1660" s="54"/>
      <c r="I1660" s="54"/>
      <c r="J1660" s="54"/>
      <c r="K1660" s="54"/>
      <c r="L1660" s="54"/>
      <c r="M1660" s="54"/>
      <c r="N1660" s="54"/>
      <c r="O1660" s="54"/>
      <c r="P1660" s="54"/>
      <c r="Q1660" s="54"/>
      <c r="R1660" s="54"/>
      <c r="S1660" s="54"/>
      <c r="T1660" s="54"/>
      <c r="U1660" s="54"/>
      <c r="V1660" s="54"/>
      <c r="W1660" s="54"/>
      <c r="AD1660" s="50" t="s">
        <v>59</v>
      </c>
      <c r="AE1660" s="50" t="s">
        <v>4223</v>
      </c>
      <c r="AF1660" s="50">
        <v>3127602</v>
      </c>
      <c r="AG1660" s="51"/>
      <c r="AH1660" s="51"/>
    </row>
    <row r="1661" spans="1:34" s="69" customFormat="1">
      <c r="A1661" s="54"/>
      <c r="B1661" s="54"/>
      <c r="C1661" s="54"/>
      <c r="D1661" s="54"/>
      <c r="E1661" s="54"/>
      <c r="F1661" s="54"/>
      <c r="G1661" s="54"/>
      <c r="H1661" s="54"/>
      <c r="I1661" s="54"/>
      <c r="J1661" s="54"/>
      <c r="K1661" s="54"/>
      <c r="L1661" s="54"/>
      <c r="M1661" s="54"/>
      <c r="N1661" s="54"/>
      <c r="O1661" s="54"/>
      <c r="P1661" s="54"/>
      <c r="Q1661" s="54"/>
      <c r="R1661" s="54"/>
      <c r="S1661" s="54"/>
      <c r="T1661" s="54"/>
      <c r="U1661" s="54"/>
      <c r="V1661" s="54"/>
      <c r="W1661" s="54"/>
      <c r="AD1661" s="50" t="s">
        <v>59</v>
      </c>
      <c r="AE1661" s="50" t="s">
        <v>4228</v>
      </c>
      <c r="AF1661" s="50">
        <v>3127701</v>
      </c>
      <c r="AG1661" s="51"/>
      <c r="AH1661" s="51"/>
    </row>
    <row r="1662" spans="1:34" s="69" customFormat="1">
      <c r="A1662" s="54"/>
      <c r="B1662" s="54"/>
      <c r="C1662" s="54"/>
      <c r="D1662" s="54"/>
      <c r="E1662" s="54"/>
      <c r="F1662" s="54"/>
      <c r="G1662" s="54"/>
      <c r="H1662" s="54"/>
      <c r="I1662" s="54"/>
      <c r="J1662" s="54"/>
      <c r="K1662" s="54"/>
      <c r="L1662" s="54"/>
      <c r="M1662" s="54"/>
      <c r="N1662" s="54"/>
      <c r="O1662" s="54"/>
      <c r="P1662" s="54"/>
      <c r="Q1662" s="54"/>
      <c r="R1662" s="54"/>
      <c r="S1662" s="54"/>
      <c r="T1662" s="54"/>
      <c r="U1662" s="54"/>
      <c r="V1662" s="54"/>
      <c r="W1662" s="54"/>
      <c r="AD1662" s="50" t="s">
        <v>59</v>
      </c>
      <c r="AE1662" s="50" t="s">
        <v>4233</v>
      </c>
      <c r="AF1662" s="50">
        <v>3127800</v>
      </c>
      <c r="AG1662" s="51"/>
      <c r="AH1662" s="51"/>
    </row>
    <row r="1663" spans="1:34" s="69" customFormat="1">
      <c r="A1663" s="54"/>
      <c r="B1663" s="54"/>
      <c r="C1663" s="54"/>
      <c r="D1663" s="54"/>
      <c r="E1663" s="54"/>
      <c r="F1663" s="54"/>
      <c r="G1663" s="54"/>
      <c r="H1663" s="54"/>
      <c r="I1663" s="54"/>
      <c r="J1663" s="54"/>
      <c r="K1663" s="54"/>
      <c r="L1663" s="54"/>
      <c r="M1663" s="54"/>
      <c r="N1663" s="54"/>
      <c r="O1663" s="54"/>
      <c r="P1663" s="54"/>
      <c r="Q1663" s="54"/>
      <c r="R1663" s="54"/>
      <c r="S1663" s="54"/>
      <c r="T1663" s="54"/>
      <c r="U1663" s="54"/>
      <c r="V1663" s="54"/>
      <c r="W1663" s="54"/>
      <c r="AD1663" s="50" t="s">
        <v>59</v>
      </c>
      <c r="AE1663" s="50" t="s">
        <v>4237</v>
      </c>
      <c r="AF1663" s="50">
        <v>3127909</v>
      </c>
      <c r="AG1663" s="51"/>
      <c r="AH1663" s="51"/>
    </row>
    <row r="1664" spans="1:34" s="69" customFormat="1">
      <c r="A1664" s="54"/>
      <c r="B1664" s="54"/>
      <c r="C1664" s="54"/>
      <c r="D1664" s="54"/>
      <c r="E1664" s="54"/>
      <c r="F1664" s="54"/>
      <c r="G1664" s="54"/>
      <c r="H1664" s="54"/>
      <c r="I1664" s="54"/>
      <c r="J1664" s="54"/>
      <c r="K1664" s="54"/>
      <c r="L1664" s="54"/>
      <c r="M1664" s="54"/>
      <c r="N1664" s="54"/>
      <c r="O1664" s="54"/>
      <c r="P1664" s="54"/>
      <c r="Q1664" s="54"/>
      <c r="R1664" s="54"/>
      <c r="S1664" s="54"/>
      <c r="T1664" s="54"/>
      <c r="U1664" s="54"/>
      <c r="V1664" s="54"/>
      <c r="W1664" s="54"/>
      <c r="AD1664" s="50" t="s">
        <v>59</v>
      </c>
      <c r="AE1664" s="50" t="s">
        <v>4242</v>
      </c>
      <c r="AF1664" s="50">
        <v>3128006</v>
      </c>
      <c r="AG1664" s="51"/>
      <c r="AH1664" s="51"/>
    </row>
    <row r="1665" spans="1:34" s="69" customFormat="1">
      <c r="A1665" s="54"/>
      <c r="B1665" s="54"/>
      <c r="C1665" s="54"/>
      <c r="D1665" s="54"/>
      <c r="E1665" s="54"/>
      <c r="F1665" s="54"/>
      <c r="G1665" s="54"/>
      <c r="H1665" s="54"/>
      <c r="I1665" s="54"/>
      <c r="J1665" s="54"/>
      <c r="K1665" s="54"/>
      <c r="L1665" s="54"/>
      <c r="M1665" s="54"/>
      <c r="N1665" s="54"/>
      <c r="O1665" s="54"/>
      <c r="P1665" s="54"/>
      <c r="Q1665" s="54"/>
      <c r="R1665" s="54"/>
      <c r="S1665" s="54"/>
      <c r="T1665" s="54"/>
      <c r="U1665" s="54"/>
      <c r="V1665" s="54"/>
      <c r="W1665" s="54"/>
      <c r="AD1665" s="50" t="s">
        <v>59</v>
      </c>
      <c r="AE1665" s="50" t="s">
        <v>4247</v>
      </c>
      <c r="AF1665" s="50">
        <v>3128105</v>
      </c>
      <c r="AG1665" s="51"/>
      <c r="AH1665" s="51"/>
    </row>
    <row r="1666" spans="1:34" s="69" customFormat="1">
      <c r="A1666" s="54"/>
      <c r="B1666" s="54"/>
      <c r="C1666" s="54"/>
      <c r="D1666" s="54"/>
      <c r="E1666" s="54"/>
      <c r="F1666" s="54"/>
      <c r="G1666" s="54"/>
      <c r="H1666" s="54"/>
      <c r="I1666" s="54"/>
      <c r="J1666" s="54"/>
      <c r="K1666" s="54"/>
      <c r="L1666" s="54"/>
      <c r="M1666" s="54"/>
      <c r="N1666" s="54"/>
      <c r="O1666" s="54"/>
      <c r="P1666" s="54"/>
      <c r="Q1666" s="54"/>
      <c r="R1666" s="54"/>
      <c r="S1666" s="54"/>
      <c r="T1666" s="54"/>
      <c r="U1666" s="54"/>
      <c r="V1666" s="54"/>
      <c r="W1666" s="54"/>
      <c r="AD1666" s="50" t="s">
        <v>59</v>
      </c>
      <c r="AE1666" s="50" t="s">
        <v>2248</v>
      </c>
      <c r="AF1666" s="50">
        <v>3128204</v>
      </c>
      <c r="AG1666" s="51"/>
      <c r="AH1666" s="51"/>
    </row>
    <row r="1667" spans="1:34" s="69" customFormat="1">
      <c r="A1667" s="54"/>
      <c r="B1667" s="54"/>
      <c r="C1667" s="54"/>
      <c r="D1667" s="54"/>
      <c r="E1667" s="54"/>
      <c r="F1667" s="54"/>
      <c r="G1667" s="54"/>
      <c r="H1667" s="54"/>
      <c r="I1667" s="54"/>
      <c r="J1667" s="54"/>
      <c r="K1667" s="54"/>
      <c r="L1667" s="54"/>
      <c r="M1667" s="54"/>
      <c r="N1667" s="54"/>
      <c r="O1667" s="54"/>
      <c r="P1667" s="54"/>
      <c r="Q1667" s="54"/>
      <c r="R1667" s="54"/>
      <c r="S1667" s="54"/>
      <c r="T1667" s="54"/>
      <c r="U1667" s="54"/>
      <c r="V1667" s="54"/>
      <c r="W1667" s="54"/>
      <c r="AD1667" s="50" t="s">
        <v>59</v>
      </c>
      <c r="AE1667" s="50" t="s">
        <v>4256</v>
      </c>
      <c r="AF1667" s="50">
        <v>3128253</v>
      </c>
      <c r="AG1667" s="51"/>
      <c r="AH1667" s="51"/>
    </row>
    <row r="1668" spans="1:34" s="69" customFormat="1">
      <c r="A1668" s="54"/>
      <c r="B1668" s="54"/>
      <c r="C1668" s="54"/>
      <c r="D1668" s="54"/>
      <c r="E1668" s="54"/>
      <c r="F1668" s="54"/>
      <c r="G1668" s="54"/>
      <c r="H1668" s="54"/>
      <c r="I1668" s="54"/>
      <c r="J1668" s="54"/>
      <c r="K1668" s="54"/>
      <c r="L1668" s="54"/>
      <c r="M1668" s="54"/>
      <c r="N1668" s="54"/>
      <c r="O1668" s="54"/>
      <c r="P1668" s="54"/>
      <c r="Q1668" s="54"/>
      <c r="R1668" s="54"/>
      <c r="S1668" s="54"/>
      <c r="T1668" s="54"/>
      <c r="U1668" s="54"/>
      <c r="V1668" s="54"/>
      <c r="W1668" s="54"/>
      <c r="AD1668" s="50" t="s">
        <v>59</v>
      </c>
      <c r="AE1668" s="50" t="s">
        <v>4260</v>
      </c>
      <c r="AF1668" s="50">
        <v>3128303</v>
      </c>
      <c r="AG1668" s="51"/>
      <c r="AH1668" s="51"/>
    </row>
    <row r="1669" spans="1:34" s="69" customFormat="1">
      <c r="A1669" s="54"/>
      <c r="B1669" s="54"/>
      <c r="C1669" s="54"/>
      <c r="D1669" s="54"/>
      <c r="E1669" s="54"/>
      <c r="F1669" s="54"/>
      <c r="G1669" s="54"/>
      <c r="H1669" s="54"/>
      <c r="I1669" s="54"/>
      <c r="J1669" s="54"/>
      <c r="K1669" s="54"/>
      <c r="L1669" s="54"/>
      <c r="M1669" s="54"/>
      <c r="N1669" s="54"/>
      <c r="O1669" s="54"/>
      <c r="P1669" s="54"/>
      <c r="Q1669" s="54"/>
      <c r="R1669" s="54"/>
      <c r="S1669" s="54"/>
      <c r="T1669" s="54"/>
      <c r="U1669" s="54"/>
      <c r="V1669" s="54"/>
      <c r="W1669" s="54"/>
      <c r="AD1669" s="50" t="s">
        <v>59</v>
      </c>
      <c r="AE1669" s="50" t="s">
        <v>4265</v>
      </c>
      <c r="AF1669" s="50">
        <v>3128402</v>
      </c>
      <c r="AG1669" s="51"/>
      <c r="AH1669" s="51"/>
    </row>
    <row r="1670" spans="1:34" s="69" customFormat="1">
      <c r="A1670" s="54"/>
      <c r="B1670" s="54"/>
      <c r="C1670" s="54"/>
      <c r="D1670" s="54"/>
      <c r="E1670" s="54"/>
      <c r="F1670" s="54"/>
      <c r="G1670" s="54"/>
      <c r="H1670" s="54"/>
      <c r="I1670" s="54"/>
      <c r="J1670" s="54"/>
      <c r="K1670" s="54"/>
      <c r="L1670" s="54"/>
      <c r="M1670" s="54"/>
      <c r="N1670" s="54"/>
      <c r="O1670" s="54"/>
      <c r="P1670" s="54"/>
      <c r="Q1670" s="54"/>
      <c r="R1670" s="54"/>
      <c r="S1670" s="54"/>
      <c r="T1670" s="54"/>
      <c r="U1670" s="54"/>
      <c r="V1670" s="54"/>
      <c r="W1670" s="54"/>
      <c r="AD1670" s="50" t="s">
        <v>59</v>
      </c>
      <c r="AE1670" s="50" t="s">
        <v>4270</v>
      </c>
      <c r="AF1670" s="50">
        <v>3128501</v>
      </c>
      <c r="AG1670" s="51"/>
      <c r="AH1670" s="51"/>
    </row>
    <row r="1671" spans="1:34" s="69" customFormat="1">
      <c r="A1671" s="54"/>
      <c r="B1671" s="54"/>
      <c r="C1671" s="54"/>
      <c r="D1671" s="54"/>
      <c r="E1671" s="54"/>
      <c r="F1671" s="54"/>
      <c r="G1671" s="54"/>
      <c r="H1671" s="54"/>
      <c r="I1671" s="54"/>
      <c r="J1671" s="54"/>
      <c r="K1671" s="54"/>
      <c r="L1671" s="54"/>
      <c r="M1671" s="54"/>
      <c r="N1671" s="54"/>
      <c r="O1671" s="54"/>
      <c r="P1671" s="54"/>
      <c r="Q1671" s="54"/>
      <c r="R1671" s="54"/>
      <c r="S1671" s="54"/>
      <c r="T1671" s="54"/>
      <c r="U1671" s="54"/>
      <c r="V1671" s="54"/>
      <c r="W1671" s="54"/>
      <c r="AD1671" s="50" t="s">
        <v>59</v>
      </c>
      <c r="AE1671" s="50" t="s">
        <v>4274</v>
      </c>
      <c r="AF1671" s="50">
        <v>3128600</v>
      </c>
      <c r="AG1671" s="51"/>
      <c r="AH1671" s="51"/>
    </row>
    <row r="1672" spans="1:34" s="69" customFormat="1">
      <c r="A1672" s="54"/>
      <c r="B1672" s="54"/>
      <c r="C1672" s="54"/>
      <c r="D1672" s="54"/>
      <c r="E1672" s="54"/>
      <c r="F1672" s="54"/>
      <c r="G1672" s="54"/>
      <c r="H1672" s="54"/>
      <c r="I1672" s="54"/>
      <c r="J1672" s="54"/>
      <c r="K1672" s="54"/>
      <c r="L1672" s="54"/>
      <c r="M1672" s="54"/>
      <c r="N1672" s="54"/>
      <c r="O1672" s="54"/>
      <c r="P1672" s="54"/>
      <c r="Q1672" s="54"/>
      <c r="R1672" s="54"/>
      <c r="S1672" s="54"/>
      <c r="T1672" s="54"/>
      <c r="U1672" s="54"/>
      <c r="V1672" s="54"/>
      <c r="W1672" s="54"/>
      <c r="AD1672" s="50" t="s">
        <v>59</v>
      </c>
      <c r="AE1672" s="50" t="s">
        <v>4278</v>
      </c>
      <c r="AF1672" s="50">
        <v>3128709</v>
      </c>
      <c r="AG1672" s="51"/>
      <c r="AH1672" s="51"/>
    </row>
    <row r="1673" spans="1:34" s="69" customFormat="1">
      <c r="A1673" s="54"/>
      <c r="B1673" s="54"/>
      <c r="C1673" s="54"/>
      <c r="D1673" s="54"/>
      <c r="E1673" s="54"/>
      <c r="F1673" s="54"/>
      <c r="G1673" s="54"/>
      <c r="H1673" s="54"/>
      <c r="I1673" s="54"/>
      <c r="J1673" s="54"/>
      <c r="K1673" s="54"/>
      <c r="L1673" s="54"/>
      <c r="M1673" s="54"/>
      <c r="N1673" s="54"/>
      <c r="O1673" s="54"/>
      <c r="P1673" s="54"/>
      <c r="Q1673" s="54"/>
      <c r="R1673" s="54"/>
      <c r="S1673" s="54"/>
      <c r="T1673" s="54"/>
      <c r="U1673" s="54"/>
      <c r="V1673" s="54"/>
      <c r="W1673" s="54"/>
      <c r="AD1673" s="50" t="s">
        <v>59</v>
      </c>
      <c r="AE1673" s="50" t="s">
        <v>4282</v>
      </c>
      <c r="AF1673" s="50">
        <v>3128808</v>
      </c>
      <c r="AG1673" s="51"/>
      <c r="AH1673" s="51"/>
    </row>
    <row r="1674" spans="1:34" s="69" customFormat="1">
      <c r="A1674" s="54"/>
      <c r="B1674" s="54"/>
      <c r="C1674" s="54"/>
      <c r="D1674" s="54"/>
      <c r="E1674" s="54"/>
      <c r="F1674" s="54"/>
      <c r="G1674" s="54"/>
      <c r="H1674" s="54"/>
      <c r="I1674" s="54"/>
      <c r="J1674" s="54"/>
      <c r="K1674" s="54"/>
      <c r="L1674" s="54"/>
      <c r="M1674" s="54"/>
      <c r="N1674" s="54"/>
      <c r="O1674" s="54"/>
      <c r="P1674" s="54"/>
      <c r="Q1674" s="54"/>
      <c r="R1674" s="54"/>
      <c r="S1674" s="54"/>
      <c r="T1674" s="54"/>
      <c r="U1674" s="54"/>
      <c r="V1674" s="54"/>
      <c r="W1674" s="54"/>
      <c r="AD1674" s="50" t="s">
        <v>59</v>
      </c>
      <c r="AE1674" s="50" t="s">
        <v>4287</v>
      </c>
      <c r="AF1674" s="50">
        <v>3128907</v>
      </c>
      <c r="AG1674" s="51"/>
      <c r="AH1674" s="51"/>
    </row>
    <row r="1675" spans="1:34" s="69" customFormat="1">
      <c r="A1675" s="54"/>
      <c r="B1675" s="54"/>
      <c r="C1675" s="54"/>
      <c r="D1675" s="54"/>
      <c r="E1675" s="54"/>
      <c r="F1675" s="54"/>
      <c r="G1675" s="54"/>
      <c r="H1675" s="54"/>
      <c r="I1675" s="54"/>
      <c r="J1675" s="54"/>
      <c r="K1675" s="54"/>
      <c r="L1675" s="54"/>
      <c r="M1675" s="54"/>
      <c r="N1675" s="54"/>
      <c r="O1675" s="54"/>
      <c r="P1675" s="54"/>
      <c r="Q1675" s="54"/>
      <c r="R1675" s="54"/>
      <c r="S1675" s="54"/>
      <c r="T1675" s="54"/>
      <c r="U1675" s="54"/>
      <c r="V1675" s="54"/>
      <c r="W1675" s="54"/>
      <c r="AD1675" s="50" t="s">
        <v>59</v>
      </c>
      <c r="AE1675" s="50" t="s">
        <v>4292</v>
      </c>
      <c r="AF1675" s="50">
        <v>3129004</v>
      </c>
      <c r="AG1675" s="51"/>
      <c r="AH1675" s="51"/>
    </row>
    <row r="1676" spans="1:34" s="69" customFormat="1">
      <c r="A1676" s="54"/>
      <c r="B1676" s="54"/>
      <c r="C1676" s="54"/>
      <c r="D1676" s="54"/>
      <c r="E1676" s="54"/>
      <c r="F1676" s="54"/>
      <c r="G1676" s="54"/>
      <c r="H1676" s="54"/>
      <c r="I1676" s="54"/>
      <c r="J1676" s="54"/>
      <c r="K1676" s="54"/>
      <c r="L1676" s="54"/>
      <c r="M1676" s="54"/>
      <c r="N1676" s="54"/>
      <c r="O1676" s="54"/>
      <c r="P1676" s="54"/>
      <c r="Q1676" s="54"/>
      <c r="R1676" s="54"/>
      <c r="S1676" s="54"/>
      <c r="T1676" s="54"/>
      <c r="U1676" s="54"/>
      <c r="V1676" s="54"/>
      <c r="W1676" s="54"/>
      <c r="AD1676" s="50" t="s">
        <v>59</v>
      </c>
      <c r="AE1676" s="50" t="s">
        <v>4297</v>
      </c>
      <c r="AF1676" s="50">
        <v>3129103</v>
      </c>
      <c r="AG1676" s="51"/>
      <c r="AH1676" s="51"/>
    </row>
    <row r="1677" spans="1:34" s="69" customFormat="1">
      <c r="A1677" s="54"/>
      <c r="B1677" s="54"/>
      <c r="C1677" s="54"/>
      <c r="D1677" s="54"/>
      <c r="E1677" s="54"/>
      <c r="F1677" s="54"/>
      <c r="G1677" s="54"/>
      <c r="H1677" s="54"/>
      <c r="I1677" s="54"/>
      <c r="J1677" s="54"/>
      <c r="K1677" s="54"/>
      <c r="L1677" s="54"/>
      <c r="M1677" s="54"/>
      <c r="N1677" s="54"/>
      <c r="O1677" s="54"/>
      <c r="P1677" s="54"/>
      <c r="Q1677" s="54"/>
      <c r="R1677" s="54"/>
      <c r="S1677" s="54"/>
      <c r="T1677" s="54"/>
      <c r="U1677" s="54"/>
      <c r="V1677" s="54"/>
      <c r="W1677" s="54"/>
      <c r="AD1677" s="50" t="s">
        <v>59</v>
      </c>
      <c r="AE1677" s="50" t="s">
        <v>4302</v>
      </c>
      <c r="AF1677" s="50">
        <v>3129202</v>
      </c>
      <c r="AG1677" s="51"/>
      <c r="AH1677" s="51"/>
    </row>
    <row r="1678" spans="1:34" s="69" customFormat="1">
      <c r="A1678" s="54"/>
      <c r="B1678" s="54"/>
      <c r="C1678" s="54"/>
      <c r="D1678" s="54"/>
      <c r="E1678" s="54"/>
      <c r="F1678" s="54"/>
      <c r="G1678" s="54"/>
      <c r="H1678" s="54"/>
      <c r="I1678" s="54"/>
      <c r="J1678" s="54"/>
      <c r="K1678" s="54"/>
      <c r="L1678" s="54"/>
      <c r="M1678" s="54"/>
      <c r="N1678" s="54"/>
      <c r="O1678" s="54"/>
      <c r="P1678" s="54"/>
      <c r="Q1678" s="54"/>
      <c r="R1678" s="54"/>
      <c r="S1678" s="54"/>
      <c r="T1678" s="54"/>
      <c r="U1678" s="54"/>
      <c r="V1678" s="54"/>
      <c r="W1678" s="54"/>
      <c r="AD1678" s="50" t="s">
        <v>59</v>
      </c>
      <c r="AE1678" s="50" t="s">
        <v>4307</v>
      </c>
      <c r="AF1678" s="50">
        <v>3129301</v>
      </c>
      <c r="AG1678" s="51"/>
      <c r="AH1678" s="51"/>
    </row>
    <row r="1679" spans="1:34" s="69" customFormat="1">
      <c r="A1679" s="54"/>
      <c r="B1679" s="54"/>
      <c r="C1679" s="54"/>
      <c r="D1679" s="54"/>
      <c r="E1679" s="54"/>
      <c r="F1679" s="54"/>
      <c r="G1679" s="54"/>
      <c r="H1679" s="54"/>
      <c r="I1679" s="54"/>
      <c r="J1679" s="54"/>
      <c r="K1679" s="54"/>
      <c r="L1679" s="54"/>
      <c r="M1679" s="54"/>
      <c r="N1679" s="54"/>
      <c r="O1679" s="54"/>
      <c r="P1679" s="54"/>
      <c r="Q1679" s="54"/>
      <c r="R1679" s="54"/>
      <c r="S1679" s="54"/>
      <c r="T1679" s="54"/>
      <c r="U1679" s="54"/>
      <c r="V1679" s="54"/>
      <c r="W1679" s="54"/>
      <c r="AD1679" s="50" t="s">
        <v>59</v>
      </c>
      <c r="AE1679" s="50" t="s">
        <v>4312</v>
      </c>
      <c r="AF1679" s="50">
        <v>3129400</v>
      </c>
      <c r="AG1679" s="51"/>
      <c r="AH1679" s="51"/>
    </row>
    <row r="1680" spans="1:34" s="69" customFormat="1">
      <c r="A1680" s="54"/>
      <c r="B1680" s="54"/>
      <c r="C1680" s="54"/>
      <c r="D1680" s="54"/>
      <c r="E1680" s="54"/>
      <c r="F1680" s="54"/>
      <c r="G1680" s="54"/>
      <c r="H1680" s="54"/>
      <c r="I1680" s="54"/>
      <c r="J1680" s="54"/>
      <c r="K1680" s="54"/>
      <c r="L1680" s="54"/>
      <c r="M1680" s="54"/>
      <c r="N1680" s="54"/>
      <c r="O1680" s="54"/>
      <c r="P1680" s="54"/>
      <c r="Q1680" s="54"/>
      <c r="R1680" s="54"/>
      <c r="S1680" s="54"/>
      <c r="T1680" s="54"/>
      <c r="U1680" s="54"/>
      <c r="V1680" s="54"/>
      <c r="W1680" s="54"/>
      <c r="AD1680" s="50" t="s">
        <v>59</v>
      </c>
      <c r="AE1680" s="50" t="s">
        <v>4316</v>
      </c>
      <c r="AF1680" s="50">
        <v>3129509</v>
      </c>
      <c r="AG1680" s="51"/>
      <c r="AH1680" s="51"/>
    </row>
    <row r="1681" spans="1:34" s="69" customFormat="1">
      <c r="A1681" s="54"/>
      <c r="B1681" s="54"/>
      <c r="C1681" s="54"/>
      <c r="D1681" s="54"/>
      <c r="E1681" s="54"/>
      <c r="F1681" s="54"/>
      <c r="G1681" s="54"/>
      <c r="H1681" s="54"/>
      <c r="I1681" s="54"/>
      <c r="J1681" s="54"/>
      <c r="K1681" s="54"/>
      <c r="L1681" s="54"/>
      <c r="M1681" s="54"/>
      <c r="N1681" s="54"/>
      <c r="O1681" s="54"/>
      <c r="P1681" s="54"/>
      <c r="Q1681" s="54"/>
      <c r="R1681" s="54"/>
      <c r="S1681" s="54"/>
      <c r="T1681" s="54"/>
      <c r="U1681" s="54"/>
      <c r="V1681" s="54"/>
      <c r="W1681" s="54"/>
      <c r="AD1681" s="50" t="s">
        <v>59</v>
      </c>
      <c r="AE1681" s="50" t="s">
        <v>4321</v>
      </c>
      <c r="AF1681" s="50">
        <v>3129608</v>
      </c>
      <c r="AG1681" s="51"/>
      <c r="AH1681" s="51"/>
    </row>
    <row r="1682" spans="1:34" s="69" customFormat="1">
      <c r="A1682" s="54"/>
      <c r="B1682" s="54"/>
      <c r="C1682" s="54"/>
      <c r="D1682" s="54"/>
      <c r="E1682" s="54"/>
      <c r="F1682" s="54"/>
      <c r="G1682" s="54"/>
      <c r="H1682" s="54"/>
      <c r="I1682" s="54"/>
      <c r="J1682" s="54"/>
      <c r="K1682" s="54"/>
      <c r="L1682" s="54"/>
      <c r="M1682" s="54"/>
      <c r="N1682" s="54"/>
      <c r="O1682" s="54"/>
      <c r="P1682" s="54"/>
      <c r="Q1682" s="54"/>
      <c r="R1682" s="54"/>
      <c r="S1682" s="54"/>
      <c r="T1682" s="54"/>
      <c r="U1682" s="54"/>
      <c r="V1682" s="54"/>
      <c r="W1682" s="54"/>
      <c r="AD1682" s="50" t="s">
        <v>59</v>
      </c>
      <c r="AE1682" s="50" t="s">
        <v>4326</v>
      </c>
      <c r="AF1682" s="50">
        <v>3129657</v>
      </c>
      <c r="AG1682" s="51"/>
      <c r="AH1682" s="51"/>
    </row>
    <row r="1683" spans="1:34" s="69" customFormat="1">
      <c r="A1683" s="54"/>
      <c r="B1683" s="54"/>
      <c r="C1683" s="54"/>
      <c r="D1683" s="54"/>
      <c r="E1683" s="54"/>
      <c r="F1683" s="54"/>
      <c r="G1683" s="54"/>
      <c r="H1683" s="54"/>
      <c r="I1683" s="54"/>
      <c r="J1683" s="54"/>
      <c r="K1683" s="54"/>
      <c r="L1683" s="54"/>
      <c r="M1683" s="54"/>
      <c r="N1683" s="54"/>
      <c r="O1683" s="54"/>
      <c r="P1683" s="54"/>
      <c r="Q1683" s="54"/>
      <c r="R1683" s="54"/>
      <c r="S1683" s="54"/>
      <c r="T1683" s="54"/>
      <c r="U1683" s="54"/>
      <c r="V1683" s="54"/>
      <c r="W1683" s="54"/>
      <c r="AD1683" s="50" t="s">
        <v>59</v>
      </c>
      <c r="AE1683" s="50" t="s">
        <v>4331</v>
      </c>
      <c r="AF1683" s="50">
        <v>3129707</v>
      </c>
      <c r="AG1683" s="51"/>
      <c r="AH1683" s="51"/>
    </row>
    <row r="1684" spans="1:34" s="69" customFormat="1">
      <c r="A1684" s="54"/>
      <c r="B1684" s="54"/>
      <c r="C1684" s="54"/>
      <c r="D1684" s="54"/>
      <c r="E1684" s="54"/>
      <c r="F1684" s="54"/>
      <c r="G1684" s="54"/>
      <c r="H1684" s="54"/>
      <c r="I1684" s="54"/>
      <c r="J1684" s="54"/>
      <c r="K1684" s="54"/>
      <c r="L1684" s="54"/>
      <c r="M1684" s="54"/>
      <c r="N1684" s="54"/>
      <c r="O1684" s="54"/>
      <c r="P1684" s="54"/>
      <c r="Q1684" s="54"/>
      <c r="R1684" s="54"/>
      <c r="S1684" s="54"/>
      <c r="T1684" s="54"/>
      <c r="U1684" s="54"/>
      <c r="V1684" s="54"/>
      <c r="W1684" s="54"/>
      <c r="AD1684" s="50" t="s">
        <v>59</v>
      </c>
      <c r="AE1684" s="50" t="s">
        <v>4336</v>
      </c>
      <c r="AF1684" s="50">
        <v>3129806</v>
      </c>
      <c r="AG1684" s="51"/>
      <c r="AH1684" s="51"/>
    </row>
    <row r="1685" spans="1:34" s="69" customFormat="1">
      <c r="A1685" s="54"/>
      <c r="B1685" s="54"/>
      <c r="C1685" s="54"/>
      <c r="D1685" s="54"/>
      <c r="E1685" s="54"/>
      <c r="F1685" s="54"/>
      <c r="G1685" s="54"/>
      <c r="H1685" s="54"/>
      <c r="I1685" s="54"/>
      <c r="J1685" s="54"/>
      <c r="K1685" s="54"/>
      <c r="L1685" s="54"/>
      <c r="M1685" s="54"/>
      <c r="N1685" s="54"/>
      <c r="O1685" s="54"/>
      <c r="P1685" s="54"/>
      <c r="Q1685" s="54"/>
      <c r="R1685" s="54"/>
      <c r="S1685" s="54"/>
      <c r="T1685" s="54"/>
      <c r="U1685" s="54"/>
      <c r="V1685" s="54"/>
      <c r="W1685" s="54"/>
      <c r="AD1685" s="50" t="s">
        <v>59</v>
      </c>
      <c r="AE1685" s="50" t="s">
        <v>4341</v>
      </c>
      <c r="AF1685" s="50">
        <v>3129905</v>
      </c>
      <c r="AG1685" s="51"/>
      <c r="AH1685" s="51"/>
    </row>
    <row r="1686" spans="1:34" s="69" customFormat="1">
      <c r="A1686" s="54"/>
      <c r="B1686" s="54"/>
      <c r="C1686" s="54"/>
      <c r="D1686" s="54"/>
      <c r="E1686" s="54"/>
      <c r="F1686" s="54"/>
      <c r="G1686" s="54"/>
      <c r="H1686" s="54"/>
      <c r="I1686" s="54"/>
      <c r="J1686" s="54"/>
      <c r="K1686" s="54"/>
      <c r="L1686" s="54"/>
      <c r="M1686" s="54"/>
      <c r="N1686" s="54"/>
      <c r="O1686" s="54"/>
      <c r="P1686" s="54"/>
      <c r="Q1686" s="54"/>
      <c r="R1686" s="54"/>
      <c r="S1686" s="54"/>
      <c r="T1686" s="54"/>
      <c r="U1686" s="54"/>
      <c r="V1686" s="54"/>
      <c r="W1686" s="54"/>
      <c r="AD1686" s="50" t="s">
        <v>59</v>
      </c>
      <c r="AE1686" s="50" t="s">
        <v>4346</v>
      </c>
      <c r="AF1686" s="50">
        <v>3130002</v>
      </c>
      <c r="AG1686" s="51"/>
      <c r="AH1686" s="51"/>
    </row>
    <row r="1687" spans="1:34" s="69" customFormat="1">
      <c r="A1687" s="54"/>
      <c r="B1687" s="54"/>
      <c r="C1687" s="54"/>
      <c r="D1687" s="54"/>
      <c r="E1687" s="54"/>
      <c r="F1687" s="54"/>
      <c r="G1687" s="54"/>
      <c r="H1687" s="54"/>
      <c r="I1687" s="54"/>
      <c r="J1687" s="54"/>
      <c r="K1687" s="54"/>
      <c r="L1687" s="54"/>
      <c r="M1687" s="54"/>
      <c r="N1687" s="54"/>
      <c r="O1687" s="54"/>
      <c r="P1687" s="54"/>
      <c r="Q1687" s="54"/>
      <c r="R1687" s="54"/>
      <c r="S1687" s="54"/>
      <c r="T1687" s="54"/>
      <c r="U1687" s="54"/>
      <c r="V1687" s="54"/>
      <c r="W1687" s="54"/>
      <c r="AD1687" s="50" t="s">
        <v>59</v>
      </c>
      <c r="AE1687" s="50" t="s">
        <v>4350</v>
      </c>
      <c r="AF1687" s="50">
        <v>3130051</v>
      </c>
      <c r="AG1687" s="51"/>
      <c r="AH1687" s="51"/>
    </row>
    <row r="1688" spans="1:34" s="69" customFormat="1">
      <c r="A1688" s="54"/>
      <c r="B1688" s="54"/>
      <c r="C1688" s="54"/>
      <c r="D1688" s="54"/>
      <c r="E1688" s="54"/>
      <c r="F1688" s="54"/>
      <c r="G1688" s="54"/>
      <c r="H1688" s="54"/>
      <c r="I1688" s="54"/>
      <c r="J1688" s="54"/>
      <c r="K1688" s="54"/>
      <c r="L1688" s="54"/>
      <c r="M1688" s="54"/>
      <c r="N1688" s="54"/>
      <c r="O1688" s="54"/>
      <c r="P1688" s="54"/>
      <c r="Q1688" s="54"/>
      <c r="R1688" s="54"/>
      <c r="S1688" s="54"/>
      <c r="T1688" s="54"/>
      <c r="U1688" s="54"/>
      <c r="V1688" s="54"/>
      <c r="W1688" s="54"/>
      <c r="AD1688" s="50" t="s">
        <v>59</v>
      </c>
      <c r="AE1688" s="50" t="s">
        <v>4354</v>
      </c>
      <c r="AF1688" s="50">
        <v>3130101</v>
      </c>
      <c r="AG1688" s="51"/>
      <c r="AH1688" s="51"/>
    </row>
    <row r="1689" spans="1:34" s="69" customFormat="1">
      <c r="A1689" s="54"/>
      <c r="B1689" s="54"/>
      <c r="C1689" s="54"/>
      <c r="D1689" s="54"/>
      <c r="E1689" s="54"/>
      <c r="F1689" s="54"/>
      <c r="G1689" s="54"/>
      <c r="H1689" s="54"/>
      <c r="I1689" s="54"/>
      <c r="J1689" s="54"/>
      <c r="K1689" s="54"/>
      <c r="L1689" s="54"/>
      <c r="M1689" s="54"/>
      <c r="N1689" s="54"/>
      <c r="O1689" s="54"/>
      <c r="P1689" s="54"/>
      <c r="Q1689" s="54"/>
      <c r="R1689" s="54"/>
      <c r="S1689" s="54"/>
      <c r="T1689" s="54"/>
      <c r="U1689" s="54"/>
      <c r="V1689" s="54"/>
      <c r="W1689" s="54"/>
      <c r="AD1689" s="50" t="s">
        <v>59</v>
      </c>
      <c r="AE1689" s="50" t="s">
        <v>4359</v>
      </c>
      <c r="AF1689" s="50">
        <v>3130200</v>
      </c>
      <c r="AG1689" s="51"/>
      <c r="AH1689" s="51"/>
    </row>
    <row r="1690" spans="1:34" s="69" customFormat="1">
      <c r="A1690" s="54"/>
      <c r="B1690" s="54"/>
      <c r="C1690" s="54"/>
      <c r="D1690" s="54"/>
      <c r="E1690" s="54"/>
      <c r="F1690" s="54"/>
      <c r="G1690" s="54"/>
      <c r="H1690" s="54"/>
      <c r="I1690" s="54"/>
      <c r="J1690" s="54"/>
      <c r="K1690" s="54"/>
      <c r="L1690" s="54"/>
      <c r="M1690" s="54"/>
      <c r="N1690" s="54"/>
      <c r="O1690" s="54"/>
      <c r="P1690" s="54"/>
      <c r="Q1690" s="54"/>
      <c r="R1690" s="54"/>
      <c r="S1690" s="54"/>
      <c r="T1690" s="54"/>
      <c r="U1690" s="54"/>
      <c r="V1690" s="54"/>
      <c r="W1690" s="54"/>
      <c r="AD1690" s="50" t="s">
        <v>59</v>
      </c>
      <c r="AE1690" s="50" t="s">
        <v>4363</v>
      </c>
      <c r="AF1690" s="50">
        <v>3130309</v>
      </c>
      <c r="AG1690" s="51"/>
      <c r="AH1690" s="51"/>
    </row>
    <row r="1691" spans="1:34" s="69" customFormat="1">
      <c r="A1691" s="54"/>
      <c r="B1691" s="54"/>
      <c r="C1691" s="54"/>
      <c r="D1691" s="54"/>
      <c r="E1691" s="54"/>
      <c r="F1691" s="54"/>
      <c r="G1691" s="54"/>
      <c r="H1691" s="54"/>
      <c r="I1691" s="54"/>
      <c r="J1691" s="54"/>
      <c r="K1691" s="54"/>
      <c r="L1691" s="54"/>
      <c r="M1691" s="54"/>
      <c r="N1691" s="54"/>
      <c r="O1691" s="54"/>
      <c r="P1691" s="54"/>
      <c r="Q1691" s="54"/>
      <c r="R1691" s="54"/>
      <c r="S1691" s="54"/>
      <c r="T1691" s="54"/>
      <c r="U1691" s="54"/>
      <c r="V1691" s="54"/>
      <c r="W1691" s="54"/>
      <c r="AD1691" s="50" t="s">
        <v>59</v>
      </c>
      <c r="AE1691" s="50" t="s">
        <v>4367</v>
      </c>
      <c r="AF1691" s="50">
        <v>3130408</v>
      </c>
      <c r="AG1691" s="51"/>
      <c r="AH1691" s="51"/>
    </row>
    <row r="1692" spans="1:34" s="69" customFormat="1">
      <c r="A1692" s="54"/>
      <c r="B1692" s="54"/>
      <c r="C1692" s="54"/>
      <c r="D1692" s="54"/>
      <c r="E1692" s="54"/>
      <c r="F1692" s="54"/>
      <c r="G1692" s="54"/>
      <c r="H1692" s="54"/>
      <c r="I1692" s="54"/>
      <c r="J1692" s="54"/>
      <c r="K1692" s="54"/>
      <c r="L1692" s="54"/>
      <c r="M1692" s="54"/>
      <c r="N1692" s="54"/>
      <c r="O1692" s="54"/>
      <c r="P1692" s="54"/>
      <c r="Q1692" s="54"/>
      <c r="R1692" s="54"/>
      <c r="S1692" s="54"/>
      <c r="T1692" s="54"/>
      <c r="U1692" s="54"/>
      <c r="V1692" s="54"/>
      <c r="W1692" s="54"/>
      <c r="AD1692" s="50" t="s">
        <v>59</v>
      </c>
      <c r="AE1692" s="50" t="s">
        <v>4372</v>
      </c>
      <c r="AF1692" s="50">
        <v>3130507</v>
      </c>
      <c r="AG1692" s="51"/>
      <c r="AH1692" s="51"/>
    </row>
    <row r="1693" spans="1:34" s="69" customFormat="1">
      <c r="A1693" s="54"/>
      <c r="B1693" s="54"/>
      <c r="C1693" s="54"/>
      <c r="D1693" s="54"/>
      <c r="E1693" s="54"/>
      <c r="F1693" s="54"/>
      <c r="G1693" s="54"/>
      <c r="H1693" s="54"/>
      <c r="I1693" s="54"/>
      <c r="J1693" s="54"/>
      <c r="K1693" s="54"/>
      <c r="L1693" s="54"/>
      <c r="M1693" s="54"/>
      <c r="N1693" s="54"/>
      <c r="O1693" s="54"/>
      <c r="P1693" s="54"/>
      <c r="Q1693" s="54"/>
      <c r="R1693" s="54"/>
      <c r="S1693" s="54"/>
      <c r="T1693" s="54"/>
      <c r="U1693" s="54"/>
      <c r="V1693" s="54"/>
      <c r="W1693" s="54"/>
      <c r="AD1693" s="50" t="s">
        <v>59</v>
      </c>
      <c r="AE1693" s="50" t="s">
        <v>4376</v>
      </c>
      <c r="AF1693" s="50">
        <v>3130556</v>
      </c>
      <c r="AG1693" s="51"/>
      <c r="AH1693" s="51"/>
    </row>
    <row r="1694" spans="1:34" s="69" customFormat="1">
      <c r="A1694" s="54"/>
      <c r="B1694" s="54"/>
      <c r="C1694" s="54"/>
      <c r="D1694" s="54"/>
      <c r="E1694" s="54"/>
      <c r="F1694" s="54"/>
      <c r="G1694" s="54"/>
      <c r="H1694" s="54"/>
      <c r="I1694" s="54"/>
      <c r="J1694" s="54"/>
      <c r="K1694" s="54"/>
      <c r="L1694" s="54"/>
      <c r="M1694" s="54"/>
      <c r="N1694" s="54"/>
      <c r="O1694" s="54"/>
      <c r="P1694" s="54"/>
      <c r="Q1694" s="54"/>
      <c r="R1694" s="54"/>
      <c r="S1694" s="54"/>
      <c r="T1694" s="54"/>
      <c r="U1694" s="54"/>
      <c r="V1694" s="54"/>
      <c r="W1694" s="54"/>
      <c r="AD1694" s="50" t="s">
        <v>59</v>
      </c>
      <c r="AE1694" s="50" t="s">
        <v>4381</v>
      </c>
      <c r="AF1694" s="50">
        <v>3130606</v>
      </c>
      <c r="AG1694" s="51"/>
      <c r="AH1694" s="51"/>
    </row>
    <row r="1695" spans="1:34" s="69" customFormat="1">
      <c r="A1695" s="54"/>
      <c r="B1695" s="54"/>
      <c r="C1695" s="54"/>
      <c r="D1695" s="54"/>
      <c r="E1695" s="54"/>
      <c r="F1695" s="54"/>
      <c r="G1695" s="54"/>
      <c r="H1695" s="54"/>
      <c r="I1695" s="54"/>
      <c r="J1695" s="54"/>
      <c r="K1695" s="54"/>
      <c r="L1695" s="54"/>
      <c r="M1695" s="54"/>
      <c r="N1695" s="54"/>
      <c r="O1695" s="54"/>
      <c r="P1695" s="54"/>
      <c r="Q1695" s="54"/>
      <c r="R1695" s="54"/>
      <c r="S1695" s="54"/>
      <c r="T1695" s="54"/>
      <c r="U1695" s="54"/>
      <c r="V1695" s="54"/>
      <c r="W1695" s="54"/>
      <c r="AD1695" s="50" t="s">
        <v>59</v>
      </c>
      <c r="AE1695" s="50" t="s">
        <v>4386</v>
      </c>
      <c r="AF1695" s="50">
        <v>3130655</v>
      </c>
      <c r="AG1695" s="51"/>
      <c r="AH1695" s="51"/>
    </row>
    <row r="1696" spans="1:34" s="69" customFormat="1">
      <c r="A1696" s="54"/>
      <c r="B1696" s="54"/>
      <c r="C1696" s="54"/>
      <c r="D1696" s="54"/>
      <c r="E1696" s="54"/>
      <c r="F1696" s="54"/>
      <c r="G1696" s="54"/>
      <c r="H1696" s="54"/>
      <c r="I1696" s="54"/>
      <c r="J1696" s="54"/>
      <c r="K1696" s="54"/>
      <c r="L1696" s="54"/>
      <c r="M1696" s="54"/>
      <c r="N1696" s="54"/>
      <c r="O1696" s="54"/>
      <c r="P1696" s="54"/>
      <c r="Q1696" s="54"/>
      <c r="R1696" s="54"/>
      <c r="S1696" s="54"/>
      <c r="T1696" s="54"/>
      <c r="U1696" s="54"/>
      <c r="V1696" s="54"/>
      <c r="W1696" s="54"/>
      <c r="AD1696" s="50" t="s">
        <v>59</v>
      </c>
      <c r="AE1696" s="50" t="s">
        <v>2941</v>
      </c>
      <c r="AF1696" s="50">
        <v>3130705</v>
      </c>
      <c r="AG1696" s="51"/>
      <c r="AH1696" s="51"/>
    </row>
    <row r="1697" spans="1:34" s="69" customFormat="1">
      <c r="A1697" s="54"/>
      <c r="B1697" s="54"/>
      <c r="C1697" s="54"/>
      <c r="D1697" s="54"/>
      <c r="E1697" s="54"/>
      <c r="F1697" s="54"/>
      <c r="G1697" s="54"/>
      <c r="H1697" s="54"/>
      <c r="I1697" s="54"/>
      <c r="J1697" s="54"/>
      <c r="K1697" s="54"/>
      <c r="L1697" s="54"/>
      <c r="M1697" s="54"/>
      <c r="N1697" s="54"/>
      <c r="O1697" s="54"/>
      <c r="P1697" s="54"/>
      <c r="Q1697" s="54"/>
      <c r="R1697" s="54"/>
      <c r="S1697" s="54"/>
      <c r="T1697" s="54"/>
      <c r="U1697" s="54"/>
      <c r="V1697" s="54"/>
      <c r="W1697" s="54"/>
      <c r="AD1697" s="50" t="s">
        <v>59</v>
      </c>
      <c r="AE1697" s="50" t="s">
        <v>4395</v>
      </c>
      <c r="AF1697" s="50">
        <v>3130804</v>
      </c>
      <c r="AG1697" s="51"/>
      <c r="AH1697" s="51"/>
    </row>
    <row r="1698" spans="1:34" s="69" customFormat="1">
      <c r="A1698" s="54"/>
      <c r="B1698" s="54"/>
      <c r="C1698" s="54"/>
      <c r="D1698" s="54"/>
      <c r="E1698" s="54"/>
      <c r="F1698" s="54"/>
      <c r="G1698" s="54"/>
      <c r="H1698" s="54"/>
      <c r="I1698" s="54"/>
      <c r="J1698" s="54"/>
      <c r="K1698" s="54"/>
      <c r="L1698" s="54"/>
      <c r="M1698" s="54"/>
      <c r="N1698" s="54"/>
      <c r="O1698" s="54"/>
      <c r="P1698" s="54"/>
      <c r="Q1698" s="54"/>
      <c r="R1698" s="54"/>
      <c r="S1698" s="54"/>
      <c r="T1698" s="54"/>
      <c r="U1698" s="54"/>
      <c r="V1698" s="54"/>
      <c r="W1698" s="54"/>
      <c r="AD1698" s="50" t="s">
        <v>59</v>
      </c>
      <c r="AE1698" s="50" t="s">
        <v>4400</v>
      </c>
      <c r="AF1698" s="50">
        <v>3130903</v>
      </c>
      <c r="AG1698" s="51"/>
      <c r="AH1698" s="51"/>
    </row>
    <row r="1699" spans="1:34" s="69" customFormat="1">
      <c r="A1699" s="54"/>
      <c r="B1699" s="54"/>
      <c r="C1699" s="54"/>
      <c r="D1699" s="54"/>
      <c r="E1699" s="54"/>
      <c r="F1699" s="54"/>
      <c r="G1699" s="54"/>
      <c r="H1699" s="54"/>
      <c r="I1699" s="54"/>
      <c r="J1699" s="54"/>
      <c r="K1699" s="54"/>
      <c r="L1699" s="54"/>
      <c r="M1699" s="54"/>
      <c r="N1699" s="54"/>
      <c r="O1699" s="54"/>
      <c r="P1699" s="54"/>
      <c r="Q1699" s="54"/>
      <c r="R1699" s="54"/>
      <c r="S1699" s="54"/>
      <c r="T1699" s="54"/>
      <c r="U1699" s="54"/>
      <c r="V1699" s="54"/>
      <c r="W1699" s="54"/>
      <c r="AD1699" s="50" t="s">
        <v>59</v>
      </c>
      <c r="AE1699" s="50" t="s">
        <v>4404</v>
      </c>
      <c r="AF1699" s="50">
        <v>3131000</v>
      </c>
      <c r="AG1699" s="51"/>
      <c r="AH1699" s="51"/>
    </row>
    <row r="1700" spans="1:34" s="69" customFormat="1">
      <c r="A1700" s="54"/>
      <c r="B1700" s="54"/>
      <c r="C1700" s="54"/>
      <c r="D1700" s="54"/>
      <c r="E1700" s="54"/>
      <c r="F1700" s="54"/>
      <c r="G1700" s="54"/>
      <c r="H1700" s="54"/>
      <c r="I1700" s="54"/>
      <c r="J1700" s="54"/>
      <c r="K1700" s="54"/>
      <c r="L1700" s="54"/>
      <c r="M1700" s="54"/>
      <c r="N1700" s="54"/>
      <c r="O1700" s="54"/>
      <c r="P1700" s="54"/>
      <c r="Q1700" s="54"/>
      <c r="R1700" s="54"/>
      <c r="S1700" s="54"/>
      <c r="T1700" s="54"/>
      <c r="U1700" s="54"/>
      <c r="V1700" s="54"/>
      <c r="W1700" s="54"/>
      <c r="AD1700" s="50" t="s">
        <v>59</v>
      </c>
      <c r="AE1700" s="50" t="s">
        <v>4409</v>
      </c>
      <c r="AF1700" s="50">
        <v>3131109</v>
      </c>
      <c r="AG1700" s="51"/>
      <c r="AH1700" s="51"/>
    </row>
    <row r="1701" spans="1:34" s="69" customFormat="1">
      <c r="A1701" s="54"/>
      <c r="B1701" s="54"/>
      <c r="C1701" s="54"/>
      <c r="D1701" s="54"/>
      <c r="E1701" s="54"/>
      <c r="F1701" s="54"/>
      <c r="G1701" s="54"/>
      <c r="H1701" s="54"/>
      <c r="I1701" s="54"/>
      <c r="J1701" s="54"/>
      <c r="K1701" s="54"/>
      <c r="L1701" s="54"/>
      <c r="M1701" s="54"/>
      <c r="N1701" s="54"/>
      <c r="O1701" s="54"/>
      <c r="P1701" s="54"/>
      <c r="Q1701" s="54"/>
      <c r="R1701" s="54"/>
      <c r="S1701" s="54"/>
      <c r="T1701" s="54"/>
      <c r="U1701" s="54"/>
      <c r="V1701" s="54"/>
      <c r="W1701" s="54"/>
      <c r="AD1701" s="50" t="s">
        <v>59</v>
      </c>
      <c r="AE1701" s="50" t="s">
        <v>4414</v>
      </c>
      <c r="AF1701" s="50">
        <v>3131158</v>
      </c>
      <c r="AG1701" s="51"/>
      <c r="AH1701" s="51"/>
    </row>
    <row r="1702" spans="1:34" s="69" customFormat="1">
      <c r="A1702" s="54"/>
      <c r="B1702" s="54"/>
      <c r="C1702" s="54"/>
      <c r="D1702" s="54"/>
      <c r="E1702" s="54"/>
      <c r="F1702" s="54"/>
      <c r="G1702" s="54"/>
      <c r="H1702" s="54"/>
      <c r="I1702" s="54"/>
      <c r="J1702" s="54"/>
      <c r="K1702" s="54"/>
      <c r="L1702" s="54"/>
      <c r="M1702" s="54"/>
      <c r="N1702" s="54"/>
      <c r="O1702" s="54"/>
      <c r="P1702" s="54"/>
      <c r="Q1702" s="54"/>
      <c r="R1702" s="54"/>
      <c r="S1702" s="54"/>
      <c r="T1702" s="54"/>
      <c r="U1702" s="54"/>
      <c r="V1702" s="54"/>
      <c r="W1702" s="54"/>
      <c r="AD1702" s="50" t="s">
        <v>59</v>
      </c>
      <c r="AE1702" s="50" t="s">
        <v>4419</v>
      </c>
      <c r="AF1702" s="50">
        <v>3131208</v>
      </c>
      <c r="AG1702" s="51"/>
      <c r="AH1702" s="51"/>
    </row>
    <row r="1703" spans="1:34" s="69" customFormat="1">
      <c r="A1703" s="54"/>
      <c r="B1703" s="54"/>
      <c r="C1703" s="54"/>
      <c r="D1703" s="54"/>
      <c r="E1703" s="54"/>
      <c r="F1703" s="54"/>
      <c r="G1703" s="54"/>
      <c r="H1703" s="54"/>
      <c r="I1703" s="54"/>
      <c r="J1703" s="54"/>
      <c r="K1703" s="54"/>
      <c r="L1703" s="54"/>
      <c r="M1703" s="54"/>
      <c r="N1703" s="54"/>
      <c r="O1703" s="54"/>
      <c r="P1703" s="54"/>
      <c r="Q1703" s="54"/>
      <c r="R1703" s="54"/>
      <c r="S1703" s="54"/>
      <c r="T1703" s="54"/>
      <c r="U1703" s="54"/>
      <c r="V1703" s="54"/>
      <c r="W1703" s="54"/>
      <c r="AD1703" s="50" t="s">
        <v>59</v>
      </c>
      <c r="AE1703" s="50" t="s">
        <v>4423</v>
      </c>
      <c r="AF1703" s="50">
        <v>3131307</v>
      </c>
      <c r="AG1703" s="51"/>
      <c r="AH1703" s="51"/>
    </row>
    <row r="1704" spans="1:34" s="69" customFormat="1">
      <c r="A1704" s="54"/>
      <c r="B1704" s="54"/>
      <c r="C1704" s="54"/>
      <c r="D1704" s="54"/>
      <c r="E1704" s="54"/>
      <c r="F1704" s="54"/>
      <c r="G1704" s="54"/>
      <c r="H1704" s="54"/>
      <c r="I1704" s="54"/>
      <c r="J1704" s="54"/>
      <c r="K1704" s="54"/>
      <c r="L1704" s="54"/>
      <c r="M1704" s="54"/>
      <c r="N1704" s="54"/>
      <c r="O1704" s="54"/>
      <c r="P1704" s="54"/>
      <c r="Q1704" s="54"/>
      <c r="R1704" s="54"/>
      <c r="S1704" s="54"/>
      <c r="T1704" s="54"/>
      <c r="U1704" s="54"/>
      <c r="V1704" s="54"/>
      <c r="W1704" s="54"/>
      <c r="AD1704" s="50" t="s">
        <v>59</v>
      </c>
      <c r="AE1704" s="50" t="s">
        <v>4428</v>
      </c>
      <c r="AF1704" s="50">
        <v>3131406</v>
      </c>
      <c r="AG1704" s="51"/>
      <c r="AH1704" s="51"/>
    </row>
    <row r="1705" spans="1:34" s="69" customFormat="1">
      <c r="A1705" s="54"/>
      <c r="B1705" s="54"/>
      <c r="C1705" s="54"/>
      <c r="D1705" s="54"/>
      <c r="E1705" s="54"/>
      <c r="F1705" s="54"/>
      <c r="G1705" s="54"/>
      <c r="H1705" s="54"/>
      <c r="I1705" s="54"/>
      <c r="J1705" s="54"/>
      <c r="K1705" s="54"/>
      <c r="L1705" s="54"/>
      <c r="M1705" s="54"/>
      <c r="N1705" s="54"/>
      <c r="O1705" s="54"/>
      <c r="P1705" s="54"/>
      <c r="Q1705" s="54"/>
      <c r="R1705" s="54"/>
      <c r="S1705" s="54"/>
      <c r="T1705" s="54"/>
      <c r="U1705" s="54"/>
      <c r="V1705" s="54"/>
      <c r="W1705" s="54"/>
      <c r="AD1705" s="50" t="s">
        <v>59</v>
      </c>
      <c r="AE1705" s="50" t="s">
        <v>4433</v>
      </c>
      <c r="AF1705" s="50">
        <v>3131505</v>
      </c>
      <c r="AG1705" s="51"/>
      <c r="AH1705" s="51"/>
    </row>
    <row r="1706" spans="1:34" s="69" customFormat="1">
      <c r="A1706" s="54"/>
      <c r="B1706" s="54"/>
      <c r="C1706" s="54"/>
      <c r="D1706" s="54"/>
      <c r="E1706" s="54"/>
      <c r="F1706" s="54"/>
      <c r="G1706" s="54"/>
      <c r="H1706" s="54"/>
      <c r="I1706" s="54"/>
      <c r="J1706" s="54"/>
      <c r="K1706" s="54"/>
      <c r="L1706" s="54"/>
      <c r="M1706" s="54"/>
      <c r="N1706" s="54"/>
      <c r="O1706" s="54"/>
      <c r="P1706" s="54"/>
      <c r="Q1706" s="54"/>
      <c r="R1706" s="54"/>
      <c r="S1706" s="54"/>
      <c r="T1706" s="54"/>
      <c r="U1706" s="54"/>
      <c r="V1706" s="54"/>
      <c r="W1706" s="54"/>
      <c r="AD1706" s="50" t="s">
        <v>59</v>
      </c>
      <c r="AE1706" s="50" t="s">
        <v>4438</v>
      </c>
      <c r="AF1706" s="50">
        <v>3131604</v>
      </c>
      <c r="AG1706" s="51"/>
      <c r="AH1706" s="51"/>
    </row>
    <row r="1707" spans="1:34" s="69" customFormat="1">
      <c r="A1707" s="54"/>
      <c r="B1707" s="54"/>
      <c r="C1707" s="54"/>
      <c r="D1707" s="54"/>
      <c r="E1707" s="54"/>
      <c r="F1707" s="54"/>
      <c r="G1707" s="54"/>
      <c r="H1707" s="54"/>
      <c r="I1707" s="54"/>
      <c r="J1707" s="54"/>
      <c r="K1707" s="54"/>
      <c r="L1707" s="54"/>
      <c r="M1707" s="54"/>
      <c r="N1707" s="54"/>
      <c r="O1707" s="54"/>
      <c r="P1707" s="54"/>
      <c r="Q1707" s="54"/>
      <c r="R1707" s="54"/>
      <c r="S1707" s="54"/>
      <c r="T1707" s="54"/>
      <c r="U1707" s="54"/>
      <c r="V1707" s="54"/>
      <c r="W1707" s="54"/>
      <c r="AD1707" s="50" t="s">
        <v>59</v>
      </c>
      <c r="AE1707" s="50" t="s">
        <v>4442</v>
      </c>
      <c r="AF1707" s="50">
        <v>3131703</v>
      </c>
      <c r="AG1707" s="51"/>
      <c r="AH1707" s="51"/>
    </row>
    <row r="1708" spans="1:34" s="69" customFormat="1">
      <c r="A1708" s="54"/>
      <c r="B1708" s="54"/>
      <c r="C1708" s="54"/>
      <c r="D1708" s="54"/>
      <c r="E1708" s="54"/>
      <c r="F1708" s="54"/>
      <c r="G1708" s="54"/>
      <c r="H1708" s="54"/>
      <c r="I1708" s="54"/>
      <c r="J1708" s="54"/>
      <c r="K1708" s="54"/>
      <c r="L1708" s="54"/>
      <c r="M1708" s="54"/>
      <c r="N1708" s="54"/>
      <c r="O1708" s="54"/>
      <c r="P1708" s="54"/>
      <c r="Q1708" s="54"/>
      <c r="R1708" s="54"/>
      <c r="S1708" s="54"/>
      <c r="T1708" s="54"/>
      <c r="U1708" s="54"/>
      <c r="V1708" s="54"/>
      <c r="W1708" s="54"/>
      <c r="AD1708" s="50" t="s">
        <v>59</v>
      </c>
      <c r="AE1708" s="50" t="s">
        <v>4447</v>
      </c>
      <c r="AF1708" s="50">
        <v>3131802</v>
      </c>
      <c r="AG1708" s="51"/>
      <c r="AH1708" s="51"/>
    </row>
    <row r="1709" spans="1:34" s="69" customFormat="1">
      <c r="A1709" s="54"/>
      <c r="B1709" s="54"/>
      <c r="C1709" s="54"/>
      <c r="D1709" s="54"/>
      <c r="E1709" s="54"/>
      <c r="F1709" s="54"/>
      <c r="G1709" s="54"/>
      <c r="H1709" s="54"/>
      <c r="I1709" s="54"/>
      <c r="J1709" s="54"/>
      <c r="K1709" s="54"/>
      <c r="L1709" s="54"/>
      <c r="M1709" s="54"/>
      <c r="N1709" s="54"/>
      <c r="O1709" s="54"/>
      <c r="P1709" s="54"/>
      <c r="Q1709" s="54"/>
      <c r="R1709" s="54"/>
      <c r="S1709" s="54"/>
      <c r="T1709" s="54"/>
      <c r="U1709" s="54"/>
      <c r="V1709" s="54"/>
      <c r="W1709" s="54"/>
      <c r="AD1709" s="50" t="s">
        <v>59</v>
      </c>
      <c r="AE1709" s="50" t="s">
        <v>4452</v>
      </c>
      <c r="AF1709" s="50">
        <v>3131901</v>
      </c>
      <c r="AG1709" s="51"/>
      <c r="AH1709" s="51"/>
    </row>
    <row r="1710" spans="1:34" s="69" customFormat="1">
      <c r="A1710" s="54"/>
      <c r="B1710" s="54"/>
      <c r="C1710" s="54"/>
      <c r="D1710" s="54"/>
      <c r="E1710" s="54"/>
      <c r="F1710" s="54"/>
      <c r="G1710" s="54"/>
      <c r="H1710" s="54"/>
      <c r="I1710" s="54"/>
      <c r="J1710" s="54"/>
      <c r="K1710" s="54"/>
      <c r="L1710" s="54"/>
      <c r="M1710" s="54"/>
      <c r="N1710" s="54"/>
      <c r="O1710" s="54"/>
      <c r="P1710" s="54"/>
      <c r="Q1710" s="54"/>
      <c r="R1710" s="54"/>
      <c r="S1710" s="54"/>
      <c r="T1710" s="54"/>
      <c r="U1710" s="54"/>
      <c r="V1710" s="54"/>
      <c r="W1710" s="54"/>
      <c r="AD1710" s="50" t="s">
        <v>59</v>
      </c>
      <c r="AE1710" s="50" t="s">
        <v>4457</v>
      </c>
      <c r="AF1710" s="50">
        <v>3132008</v>
      </c>
      <c r="AG1710" s="51"/>
      <c r="AH1710" s="51"/>
    </row>
    <row r="1711" spans="1:34" s="69" customFormat="1">
      <c r="A1711" s="54"/>
      <c r="B1711" s="54"/>
      <c r="C1711" s="54"/>
      <c r="D1711" s="54"/>
      <c r="E1711" s="54"/>
      <c r="F1711" s="54"/>
      <c r="G1711" s="54"/>
      <c r="H1711" s="54"/>
      <c r="I1711" s="54"/>
      <c r="J1711" s="54"/>
      <c r="K1711" s="54"/>
      <c r="L1711" s="54"/>
      <c r="M1711" s="54"/>
      <c r="N1711" s="54"/>
      <c r="O1711" s="54"/>
      <c r="P1711" s="54"/>
      <c r="Q1711" s="54"/>
      <c r="R1711" s="54"/>
      <c r="S1711" s="54"/>
      <c r="T1711" s="54"/>
      <c r="U1711" s="54"/>
      <c r="V1711" s="54"/>
      <c r="W1711" s="54"/>
      <c r="AD1711" s="50" t="s">
        <v>59</v>
      </c>
      <c r="AE1711" s="50" t="s">
        <v>4462</v>
      </c>
      <c r="AF1711" s="50">
        <v>3132107</v>
      </c>
      <c r="AG1711" s="51"/>
      <c r="AH1711" s="51"/>
    </row>
    <row r="1712" spans="1:34" s="69" customFormat="1">
      <c r="A1712" s="54"/>
      <c r="B1712" s="54"/>
      <c r="C1712" s="54"/>
      <c r="D1712" s="54"/>
      <c r="E1712" s="54"/>
      <c r="F1712" s="54"/>
      <c r="G1712" s="54"/>
      <c r="H1712" s="54"/>
      <c r="I1712" s="54"/>
      <c r="J1712" s="54"/>
      <c r="K1712" s="54"/>
      <c r="L1712" s="54"/>
      <c r="M1712" s="54"/>
      <c r="N1712" s="54"/>
      <c r="O1712" s="54"/>
      <c r="P1712" s="54"/>
      <c r="Q1712" s="54"/>
      <c r="R1712" s="54"/>
      <c r="S1712" s="54"/>
      <c r="T1712" s="54"/>
      <c r="U1712" s="54"/>
      <c r="V1712" s="54"/>
      <c r="W1712" s="54"/>
      <c r="AD1712" s="50" t="s">
        <v>59</v>
      </c>
      <c r="AE1712" s="50" t="s">
        <v>4467</v>
      </c>
      <c r="AF1712" s="50">
        <v>3132206</v>
      </c>
      <c r="AG1712" s="51"/>
      <c r="AH1712" s="51"/>
    </row>
    <row r="1713" spans="1:34" s="69" customFormat="1">
      <c r="A1713" s="54"/>
      <c r="B1713" s="54"/>
      <c r="C1713" s="54"/>
      <c r="D1713" s="54"/>
      <c r="E1713" s="54"/>
      <c r="F1713" s="54"/>
      <c r="G1713" s="54"/>
      <c r="H1713" s="54"/>
      <c r="I1713" s="54"/>
      <c r="J1713" s="54"/>
      <c r="K1713" s="54"/>
      <c r="L1713" s="54"/>
      <c r="M1713" s="54"/>
      <c r="N1713" s="54"/>
      <c r="O1713" s="54"/>
      <c r="P1713" s="54"/>
      <c r="Q1713" s="54"/>
      <c r="R1713" s="54"/>
      <c r="S1713" s="54"/>
      <c r="T1713" s="54"/>
      <c r="U1713" s="54"/>
      <c r="V1713" s="54"/>
      <c r="W1713" s="54"/>
      <c r="AD1713" s="50" t="s">
        <v>59</v>
      </c>
      <c r="AE1713" s="50" t="s">
        <v>4471</v>
      </c>
      <c r="AF1713" s="50">
        <v>3132305</v>
      </c>
      <c r="AG1713" s="51"/>
      <c r="AH1713" s="51"/>
    </row>
    <row r="1714" spans="1:34" s="69" customFormat="1">
      <c r="A1714" s="54"/>
      <c r="B1714" s="54"/>
      <c r="C1714" s="54"/>
      <c r="D1714" s="54"/>
      <c r="E1714" s="54"/>
      <c r="F1714" s="54"/>
      <c r="G1714" s="54"/>
      <c r="H1714" s="54"/>
      <c r="I1714" s="54"/>
      <c r="J1714" s="54"/>
      <c r="K1714" s="54"/>
      <c r="L1714" s="54"/>
      <c r="M1714" s="54"/>
      <c r="N1714" s="54"/>
      <c r="O1714" s="54"/>
      <c r="P1714" s="54"/>
      <c r="Q1714" s="54"/>
      <c r="R1714" s="54"/>
      <c r="S1714" s="54"/>
      <c r="T1714" s="54"/>
      <c r="U1714" s="54"/>
      <c r="V1714" s="54"/>
      <c r="W1714" s="54"/>
      <c r="AD1714" s="50" t="s">
        <v>59</v>
      </c>
      <c r="AE1714" s="50" t="s">
        <v>4476</v>
      </c>
      <c r="AF1714" s="50">
        <v>3132404</v>
      </c>
      <c r="AG1714" s="51"/>
      <c r="AH1714" s="51"/>
    </row>
    <row r="1715" spans="1:34" s="69" customFormat="1">
      <c r="A1715" s="54"/>
      <c r="B1715" s="54"/>
      <c r="C1715" s="54"/>
      <c r="D1715" s="54"/>
      <c r="E1715" s="54"/>
      <c r="F1715" s="54"/>
      <c r="G1715" s="54"/>
      <c r="H1715" s="54"/>
      <c r="I1715" s="54"/>
      <c r="J1715" s="54"/>
      <c r="K1715" s="54"/>
      <c r="L1715" s="54"/>
      <c r="M1715" s="54"/>
      <c r="N1715" s="54"/>
      <c r="O1715" s="54"/>
      <c r="P1715" s="54"/>
      <c r="Q1715" s="54"/>
      <c r="R1715" s="54"/>
      <c r="S1715" s="54"/>
      <c r="T1715" s="54"/>
      <c r="U1715" s="54"/>
      <c r="V1715" s="54"/>
      <c r="W1715" s="54"/>
      <c r="AD1715" s="50" t="s">
        <v>59</v>
      </c>
      <c r="AE1715" s="50" t="s">
        <v>4481</v>
      </c>
      <c r="AF1715" s="50">
        <v>3132503</v>
      </c>
      <c r="AG1715" s="51"/>
      <c r="AH1715" s="51"/>
    </row>
    <row r="1716" spans="1:34" s="69" customFormat="1">
      <c r="A1716" s="54"/>
      <c r="B1716" s="54"/>
      <c r="C1716" s="54"/>
      <c r="D1716" s="54"/>
      <c r="E1716" s="54"/>
      <c r="F1716" s="54"/>
      <c r="G1716" s="54"/>
      <c r="H1716" s="54"/>
      <c r="I1716" s="54"/>
      <c r="J1716" s="54"/>
      <c r="K1716" s="54"/>
      <c r="L1716" s="54"/>
      <c r="M1716" s="54"/>
      <c r="N1716" s="54"/>
      <c r="O1716" s="54"/>
      <c r="P1716" s="54"/>
      <c r="Q1716" s="54"/>
      <c r="R1716" s="54"/>
      <c r="S1716" s="54"/>
      <c r="T1716" s="54"/>
      <c r="U1716" s="54"/>
      <c r="V1716" s="54"/>
      <c r="W1716" s="54"/>
      <c r="AD1716" s="50" t="s">
        <v>59</v>
      </c>
      <c r="AE1716" s="50" t="s">
        <v>4486</v>
      </c>
      <c r="AF1716" s="50">
        <v>3132602</v>
      </c>
      <c r="AG1716" s="51"/>
      <c r="AH1716" s="51"/>
    </row>
    <row r="1717" spans="1:34" s="69" customFormat="1">
      <c r="A1717" s="54"/>
      <c r="B1717" s="54"/>
      <c r="C1717" s="54"/>
      <c r="D1717" s="54"/>
      <c r="E1717" s="54"/>
      <c r="F1717" s="54"/>
      <c r="G1717" s="54"/>
      <c r="H1717" s="54"/>
      <c r="I1717" s="54"/>
      <c r="J1717" s="54"/>
      <c r="K1717" s="54"/>
      <c r="L1717" s="54"/>
      <c r="M1717" s="54"/>
      <c r="N1717" s="54"/>
      <c r="O1717" s="54"/>
      <c r="P1717" s="54"/>
      <c r="Q1717" s="54"/>
      <c r="R1717" s="54"/>
      <c r="S1717" s="54"/>
      <c r="T1717" s="54"/>
      <c r="U1717" s="54"/>
      <c r="V1717" s="54"/>
      <c r="W1717" s="54"/>
      <c r="AD1717" s="50" t="s">
        <v>59</v>
      </c>
      <c r="AE1717" s="50" t="s">
        <v>4491</v>
      </c>
      <c r="AF1717" s="50">
        <v>3132701</v>
      </c>
      <c r="AG1717" s="51"/>
      <c r="AH1717" s="51"/>
    </row>
    <row r="1718" spans="1:34" s="69" customFormat="1">
      <c r="A1718" s="54"/>
      <c r="B1718" s="54"/>
      <c r="C1718" s="54"/>
      <c r="D1718" s="54"/>
      <c r="E1718" s="54"/>
      <c r="F1718" s="54"/>
      <c r="G1718" s="54"/>
      <c r="H1718" s="54"/>
      <c r="I1718" s="54"/>
      <c r="J1718" s="54"/>
      <c r="K1718" s="54"/>
      <c r="L1718" s="54"/>
      <c r="M1718" s="54"/>
      <c r="N1718" s="54"/>
      <c r="O1718" s="54"/>
      <c r="P1718" s="54"/>
      <c r="Q1718" s="54"/>
      <c r="R1718" s="54"/>
      <c r="S1718" s="54"/>
      <c r="T1718" s="54"/>
      <c r="U1718" s="54"/>
      <c r="V1718" s="54"/>
      <c r="W1718" s="54"/>
      <c r="AD1718" s="50" t="s">
        <v>59</v>
      </c>
      <c r="AE1718" s="50" t="s">
        <v>4496</v>
      </c>
      <c r="AF1718" s="50">
        <v>3132800</v>
      </c>
      <c r="AG1718" s="51"/>
      <c r="AH1718" s="51"/>
    </row>
    <row r="1719" spans="1:34" s="69" customFormat="1">
      <c r="A1719" s="54"/>
      <c r="B1719" s="54"/>
      <c r="C1719" s="54"/>
      <c r="D1719" s="54"/>
      <c r="E1719" s="54"/>
      <c r="F1719" s="54"/>
      <c r="G1719" s="54"/>
      <c r="H1719" s="54"/>
      <c r="I1719" s="54"/>
      <c r="J1719" s="54"/>
      <c r="K1719" s="54"/>
      <c r="L1719" s="54"/>
      <c r="M1719" s="54"/>
      <c r="N1719" s="54"/>
      <c r="O1719" s="54"/>
      <c r="P1719" s="54"/>
      <c r="Q1719" s="54"/>
      <c r="R1719" s="54"/>
      <c r="S1719" s="54"/>
      <c r="T1719" s="54"/>
      <c r="U1719" s="54"/>
      <c r="V1719" s="54"/>
      <c r="W1719" s="54"/>
      <c r="AD1719" s="50" t="s">
        <v>59</v>
      </c>
      <c r="AE1719" s="50" t="s">
        <v>4501</v>
      </c>
      <c r="AF1719" s="50">
        <v>3132909</v>
      </c>
      <c r="AG1719" s="51"/>
      <c r="AH1719" s="51"/>
    </row>
    <row r="1720" spans="1:34" s="69" customFormat="1">
      <c r="A1720" s="54"/>
      <c r="B1720" s="54"/>
      <c r="C1720" s="54"/>
      <c r="D1720" s="54"/>
      <c r="E1720" s="54"/>
      <c r="F1720" s="54"/>
      <c r="G1720" s="54"/>
      <c r="H1720" s="54"/>
      <c r="I1720" s="54"/>
      <c r="J1720" s="54"/>
      <c r="K1720" s="54"/>
      <c r="L1720" s="54"/>
      <c r="M1720" s="54"/>
      <c r="N1720" s="54"/>
      <c r="O1720" s="54"/>
      <c r="P1720" s="54"/>
      <c r="Q1720" s="54"/>
      <c r="R1720" s="54"/>
      <c r="S1720" s="54"/>
      <c r="T1720" s="54"/>
      <c r="U1720" s="54"/>
      <c r="V1720" s="54"/>
      <c r="W1720" s="54"/>
      <c r="AD1720" s="50" t="s">
        <v>59</v>
      </c>
      <c r="AE1720" s="50" t="s">
        <v>4506</v>
      </c>
      <c r="AF1720" s="50">
        <v>3133006</v>
      </c>
      <c r="AG1720" s="51"/>
      <c r="AH1720" s="51"/>
    </row>
    <row r="1721" spans="1:34" s="69" customFormat="1">
      <c r="A1721" s="54"/>
      <c r="B1721" s="54"/>
      <c r="C1721" s="54"/>
      <c r="D1721" s="54"/>
      <c r="E1721" s="54"/>
      <c r="F1721" s="54"/>
      <c r="G1721" s="54"/>
      <c r="H1721" s="54"/>
      <c r="I1721" s="54"/>
      <c r="J1721" s="54"/>
      <c r="K1721" s="54"/>
      <c r="L1721" s="54"/>
      <c r="M1721" s="54"/>
      <c r="N1721" s="54"/>
      <c r="O1721" s="54"/>
      <c r="P1721" s="54"/>
      <c r="Q1721" s="54"/>
      <c r="R1721" s="54"/>
      <c r="S1721" s="54"/>
      <c r="T1721" s="54"/>
      <c r="U1721" s="54"/>
      <c r="V1721" s="54"/>
      <c r="W1721" s="54"/>
      <c r="AD1721" s="50" t="s">
        <v>59</v>
      </c>
      <c r="AE1721" s="50" t="s">
        <v>4510</v>
      </c>
      <c r="AF1721" s="50">
        <v>3133105</v>
      </c>
      <c r="AG1721" s="51"/>
      <c r="AH1721" s="51"/>
    </row>
    <row r="1722" spans="1:34" s="69" customFormat="1">
      <c r="A1722" s="54"/>
      <c r="B1722" s="54"/>
      <c r="C1722" s="54"/>
      <c r="D1722" s="54"/>
      <c r="E1722" s="54"/>
      <c r="F1722" s="54"/>
      <c r="G1722" s="54"/>
      <c r="H1722" s="54"/>
      <c r="I1722" s="54"/>
      <c r="J1722" s="54"/>
      <c r="K1722" s="54"/>
      <c r="L1722" s="54"/>
      <c r="M1722" s="54"/>
      <c r="N1722" s="54"/>
      <c r="O1722" s="54"/>
      <c r="P1722" s="54"/>
      <c r="Q1722" s="54"/>
      <c r="R1722" s="54"/>
      <c r="S1722" s="54"/>
      <c r="T1722" s="54"/>
      <c r="U1722" s="54"/>
      <c r="V1722" s="54"/>
      <c r="W1722" s="54"/>
      <c r="AD1722" s="50" t="s">
        <v>59</v>
      </c>
      <c r="AE1722" s="50" t="s">
        <v>4515</v>
      </c>
      <c r="AF1722" s="50">
        <v>3133204</v>
      </c>
      <c r="AG1722" s="51"/>
      <c r="AH1722" s="51"/>
    </row>
    <row r="1723" spans="1:34" s="69" customFormat="1">
      <c r="A1723" s="54"/>
      <c r="B1723" s="54"/>
      <c r="C1723" s="54"/>
      <c r="D1723" s="54"/>
      <c r="E1723" s="54"/>
      <c r="F1723" s="54"/>
      <c r="G1723" s="54"/>
      <c r="H1723" s="54"/>
      <c r="I1723" s="54"/>
      <c r="J1723" s="54"/>
      <c r="K1723" s="54"/>
      <c r="L1723" s="54"/>
      <c r="M1723" s="54"/>
      <c r="N1723" s="54"/>
      <c r="O1723" s="54"/>
      <c r="P1723" s="54"/>
      <c r="Q1723" s="54"/>
      <c r="R1723" s="54"/>
      <c r="S1723" s="54"/>
      <c r="T1723" s="54"/>
      <c r="U1723" s="54"/>
      <c r="V1723" s="54"/>
      <c r="W1723" s="54"/>
      <c r="AD1723" s="50" t="s">
        <v>59</v>
      </c>
      <c r="AE1723" s="50" t="s">
        <v>4520</v>
      </c>
      <c r="AF1723" s="50">
        <v>3133303</v>
      </c>
      <c r="AG1723" s="51"/>
      <c r="AH1723" s="51"/>
    </row>
    <row r="1724" spans="1:34" s="69" customFormat="1">
      <c r="A1724" s="54"/>
      <c r="B1724" s="54"/>
      <c r="C1724" s="54"/>
      <c r="D1724" s="54"/>
      <c r="E1724" s="54"/>
      <c r="F1724" s="54"/>
      <c r="G1724" s="54"/>
      <c r="H1724" s="54"/>
      <c r="I1724" s="54"/>
      <c r="J1724" s="54"/>
      <c r="K1724" s="54"/>
      <c r="L1724" s="54"/>
      <c r="M1724" s="54"/>
      <c r="N1724" s="54"/>
      <c r="O1724" s="54"/>
      <c r="P1724" s="54"/>
      <c r="Q1724" s="54"/>
      <c r="R1724" s="54"/>
      <c r="S1724" s="54"/>
      <c r="T1724" s="54"/>
      <c r="U1724" s="54"/>
      <c r="V1724" s="54"/>
      <c r="W1724" s="54"/>
      <c r="AD1724" s="50" t="s">
        <v>59</v>
      </c>
      <c r="AE1724" s="50" t="s">
        <v>4525</v>
      </c>
      <c r="AF1724" s="50">
        <v>3133402</v>
      </c>
      <c r="AG1724" s="51"/>
      <c r="AH1724" s="51"/>
    </row>
    <row r="1725" spans="1:34" s="69" customFormat="1">
      <c r="A1725" s="54"/>
      <c r="B1725" s="54"/>
      <c r="C1725" s="54"/>
      <c r="D1725" s="54"/>
      <c r="E1725" s="54"/>
      <c r="F1725" s="54"/>
      <c r="G1725" s="54"/>
      <c r="H1725" s="54"/>
      <c r="I1725" s="54"/>
      <c r="J1725" s="54"/>
      <c r="K1725" s="54"/>
      <c r="L1725" s="54"/>
      <c r="M1725" s="54"/>
      <c r="N1725" s="54"/>
      <c r="O1725" s="54"/>
      <c r="P1725" s="54"/>
      <c r="Q1725" s="54"/>
      <c r="R1725" s="54"/>
      <c r="S1725" s="54"/>
      <c r="T1725" s="54"/>
      <c r="U1725" s="54"/>
      <c r="V1725" s="54"/>
      <c r="W1725" s="54"/>
      <c r="AD1725" s="50" t="s">
        <v>59</v>
      </c>
      <c r="AE1725" s="50" t="s">
        <v>4530</v>
      </c>
      <c r="AF1725" s="50">
        <v>3133501</v>
      </c>
      <c r="AG1725" s="51"/>
      <c r="AH1725" s="51"/>
    </row>
    <row r="1726" spans="1:34" s="69" customFormat="1">
      <c r="A1726" s="54"/>
      <c r="B1726" s="54"/>
      <c r="C1726" s="54"/>
      <c r="D1726" s="54"/>
      <c r="E1726" s="54"/>
      <c r="F1726" s="54"/>
      <c r="G1726" s="54"/>
      <c r="H1726" s="54"/>
      <c r="I1726" s="54"/>
      <c r="J1726" s="54"/>
      <c r="K1726" s="54"/>
      <c r="L1726" s="54"/>
      <c r="M1726" s="54"/>
      <c r="N1726" s="54"/>
      <c r="O1726" s="54"/>
      <c r="P1726" s="54"/>
      <c r="Q1726" s="54"/>
      <c r="R1726" s="54"/>
      <c r="S1726" s="54"/>
      <c r="T1726" s="54"/>
      <c r="U1726" s="54"/>
      <c r="V1726" s="54"/>
      <c r="W1726" s="54"/>
      <c r="AD1726" s="50" t="s">
        <v>59</v>
      </c>
      <c r="AE1726" s="50" t="s">
        <v>3929</v>
      </c>
      <c r="AF1726" s="50">
        <v>3133600</v>
      </c>
      <c r="AG1726" s="51"/>
      <c r="AH1726" s="51"/>
    </row>
    <row r="1727" spans="1:34" s="69" customFormat="1">
      <c r="A1727" s="54"/>
      <c r="B1727" s="54"/>
      <c r="C1727" s="54"/>
      <c r="D1727" s="54"/>
      <c r="E1727" s="54"/>
      <c r="F1727" s="54"/>
      <c r="G1727" s="54"/>
      <c r="H1727" s="54"/>
      <c r="I1727" s="54"/>
      <c r="J1727" s="54"/>
      <c r="K1727" s="54"/>
      <c r="L1727" s="54"/>
      <c r="M1727" s="54"/>
      <c r="N1727" s="54"/>
      <c r="O1727" s="54"/>
      <c r="P1727" s="54"/>
      <c r="Q1727" s="54"/>
      <c r="R1727" s="54"/>
      <c r="S1727" s="54"/>
      <c r="T1727" s="54"/>
      <c r="U1727" s="54"/>
      <c r="V1727" s="54"/>
      <c r="W1727" s="54"/>
      <c r="AD1727" s="50" t="s">
        <v>59</v>
      </c>
      <c r="AE1727" s="50" t="s">
        <v>4539</v>
      </c>
      <c r="AF1727" s="50">
        <v>3133709</v>
      </c>
      <c r="AG1727" s="51"/>
      <c r="AH1727" s="51"/>
    </row>
    <row r="1728" spans="1:34" s="69" customFormat="1">
      <c r="A1728" s="54"/>
      <c r="B1728" s="54"/>
      <c r="C1728" s="54"/>
      <c r="D1728" s="54"/>
      <c r="E1728" s="54"/>
      <c r="F1728" s="54"/>
      <c r="G1728" s="54"/>
      <c r="H1728" s="54"/>
      <c r="I1728" s="54"/>
      <c r="J1728" s="54"/>
      <c r="K1728" s="54"/>
      <c r="L1728" s="54"/>
      <c r="M1728" s="54"/>
      <c r="N1728" s="54"/>
      <c r="O1728" s="54"/>
      <c r="P1728" s="54"/>
      <c r="Q1728" s="54"/>
      <c r="R1728" s="54"/>
      <c r="S1728" s="54"/>
      <c r="T1728" s="54"/>
      <c r="U1728" s="54"/>
      <c r="V1728" s="54"/>
      <c r="W1728" s="54"/>
      <c r="AD1728" s="50" t="s">
        <v>59</v>
      </c>
      <c r="AE1728" s="50" t="s">
        <v>4543</v>
      </c>
      <c r="AF1728" s="50">
        <v>3133758</v>
      </c>
      <c r="AG1728" s="51"/>
      <c r="AH1728" s="51"/>
    </row>
    <row r="1729" spans="1:34" s="69" customFormat="1">
      <c r="A1729" s="54"/>
      <c r="B1729" s="54"/>
      <c r="C1729" s="54"/>
      <c r="D1729" s="54"/>
      <c r="E1729" s="54"/>
      <c r="F1729" s="54"/>
      <c r="G1729" s="54"/>
      <c r="H1729" s="54"/>
      <c r="I1729" s="54"/>
      <c r="J1729" s="54"/>
      <c r="K1729" s="54"/>
      <c r="L1729" s="54"/>
      <c r="M1729" s="54"/>
      <c r="N1729" s="54"/>
      <c r="O1729" s="54"/>
      <c r="P1729" s="54"/>
      <c r="Q1729" s="54"/>
      <c r="R1729" s="54"/>
      <c r="S1729" s="54"/>
      <c r="T1729" s="54"/>
      <c r="U1729" s="54"/>
      <c r="V1729" s="54"/>
      <c r="W1729" s="54"/>
      <c r="AD1729" s="50" t="s">
        <v>59</v>
      </c>
      <c r="AE1729" s="50" t="s">
        <v>4548</v>
      </c>
      <c r="AF1729" s="50">
        <v>3133808</v>
      </c>
      <c r="AG1729" s="51"/>
      <c r="AH1729" s="51"/>
    </row>
    <row r="1730" spans="1:34" s="69" customFormat="1">
      <c r="A1730" s="54"/>
      <c r="B1730" s="54"/>
      <c r="C1730" s="54"/>
      <c r="D1730" s="54"/>
      <c r="E1730" s="54"/>
      <c r="F1730" s="54"/>
      <c r="G1730" s="54"/>
      <c r="H1730" s="54"/>
      <c r="I1730" s="54"/>
      <c r="J1730" s="54"/>
      <c r="K1730" s="54"/>
      <c r="L1730" s="54"/>
      <c r="M1730" s="54"/>
      <c r="N1730" s="54"/>
      <c r="O1730" s="54"/>
      <c r="P1730" s="54"/>
      <c r="Q1730" s="54"/>
      <c r="R1730" s="54"/>
      <c r="S1730" s="54"/>
      <c r="T1730" s="54"/>
      <c r="U1730" s="54"/>
      <c r="V1730" s="54"/>
      <c r="W1730" s="54"/>
      <c r="AD1730" s="50" t="s">
        <v>59</v>
      </c>
      <c r="AE1730" s="50" t="s">
        <v>4553</v>
      </c>
      <c r="AF1730" s="50">
        <v>3133907</v>
      </c>
      <c r="AG1730" s="51"/>
      <c r="AH1730" s="51"/>
    </row>
    <row r="1731" spans="1:34" s="69" customFormat="1">
      <c r="A1731" s="54"/>
      <c r="B1731" s="54"/>
      <c r="C1731" s="54"/>
      <c r="D1731" s="54"/>
      <c r="E1731" s="54"/>
      <c r="F1731" s="54"/>
      <c r="G1731" s="54"/>
      <c r="H1731" s="54"/>
      <c r="I1731" s="54"/>
      <c r="J1731" s="54"/>
      <c r="K1731" s="54"/>
      <c r="L1731" s="54"/>
      <c r="M1731" s="54"/>
      <c r="N1731" s="54"/>
      <c r="O1731" s="54"/>
      <c r="P1731" s="54"/>
      <c r="Q1731" s="54"/>
      <c r="R1731" s="54"/>
      <c r="S1731" s="54"/>
      <c r="T1731" s="54"/>
      <c r="U1731" s="54"/>
      <c r="V1731" s="54"/>
      <c r="W1731" s="54"/>
      <c r="AD1731" s="50" t="s">
        <v>59</v>
      </c>
      <c r="AE1731" s="50" t="s">
        <v>4558</v>
      </c>
      <c r="AF1731" s="50">
        <v>3134004</v>
      </c>
      <c r="AG1731" s="51"/>
      <c r="AH1731" s="51"/>
    </row>
    <row r="1732" spans="1:34" s="69" customFormat="1">
      <c r="A1732" s="54"/>
      <c r="B1732" s="54"/>
      <c r="C1732" s="54"/>
      <c r="D1732" s="54"/>
      <c r="E1732" s="54"/>
      <c r="F1732" s="54"/>
      <c r="G1732" s="54"/>
      <c r="H1732" s="54"/>
      <c r="I1732" s="54"/>
      <c r="J1732" s="54"/>
      <c r="K1732" s="54"/>
      <c r="L1732" s="54"/>
      <c r="M1732" s="54"/>
      <c r="N1732" s="54"/>
      <c r="O1732" s="54"/>
      <c r="P1732" s="54"/>
      <c r="Q1732" s="54"/>
      <c r="R1732" s="54"/>
      <c r="S1732" s="54"/>
      <c r="T1732" s="54"/>
      <c r="U1732" s="54"/>
      <c r="V1732" s="54"/>
      <c r="W1732" s="54"/>
      <c r="AD1732" s="50" t="s">
        <v>59</v>
      </c>
      <c r="AE1732" s="50" t="s">
        <v>4562</v>
      </c>
      <c r="AF1732" s="50">
        <v>3134103</v>
      </c>
      <c r="AG1732" s="51"/>
      <c r="AH1732" s="51"/>
    </row>
    <row r="1733" spans="1:34" s="69" customFormat="1">
      <c r="A1733" s="54"/>
      <c r="B1733" s="54"/>
      <c r="C1733" s="54"/>
      <c r="D1733" s="54"/>
      <c r="E1733" s="54"/>
      <c r="F1733" s="54"/>
      <c r="G1733" s="54"/>
      <c r="H1733" s="54"/>
      <c r="I1733" s="54"/>
      <c r="J1733" s="54"/>
      <c r="K1733" s="54"/>
      <c r="L1733" s="54"/>
      <c r="M1733" s="54"/>
      <c r="N1733" s="54"/>
      <c r="O1733" s="54"/>
      <c r="P1733" s="54"/>
      <c r="Q1733" s="54"/>
      <c r="R1733" s="54"/>
      <c r="S1733" s="54"/>
      <c r="T1733" s="54"/>
      <c r="U1733" s="54"/>
      <c r="V1733" s="54"/>
      <c r="W1733" s="54"/>
      <c r="AD1733" s="50" t="s">
        <v>59</v>
      </c>
      <c r="AE1733" s="50" t="s">
        <v>4566</v>
      </c>
      <c r="AF1733" s="50">
        <v>3134202</v>
      </c>
      <c r="AG1733" s="51"/>
      <c r="AH1733" s="51"/>
    </row>
    <row r="1734" spans="1:34" s="69" customFormat="1">
      <c r="A1734" s="54"/>
      <c r="B1734" s="54"/>
      <c r="C1734" s="54"/>
      <c r="D1734" s="54"/>
      <c r="E1734" s="54"/>
      <c r="F1734" s="54"/>
      <c r="G1734" s="54"/>
      <c r="H1734" s="54"/>
      <c r="I1734" s="54"/>
      <c r="J1734" s="54"/>
      <c r="K1734" s="54"/>
      <c r="L1734" s="54"/>
      <c r="M1734" s="54"/>
      <c r="N1734" s="54"/>
      <c r="O1734" s="54"/>
      <c r="P1734" s="54"/>
      <c r="Q1734" s="54"/>
      <c r="R1734" s="54"/>
      <c r="S1734" s="54"/>
      <c r="T1734" s="54"/>
      <c r="U1734" s="54"/>
      <c r="V1734" s="54"/>
      <c r="W1734" s="54"/>
      <c r="AD1734" s="50" t="s">
        <v>59</v>
      </c>
      <c r="AE1734" s="50" t="s">
        <v>4570</v>
      </c>
      <c r="AF1734" s="50">
        <v>3134301</v>
      </c>
      <c r="AG1734" s="51"/>
      <c r="AH1734" s="51"/>
    </row>
    <row r="1735" spans="1:34" s="69" customFormat="1">
      <c r="A1735" s="54"/>
      <c r="B1735" s="54"/>
      <c r="C1735" s="54"/>
      <c r="D1735" s="54"/>
      <c r="E1735" s="54"/>
      <c r="F1735" s="54"/>
      <c r="G1735" s="54"/>
      <c r="H1735" s="54"/>
      <c r="I1735" s="54"/>
      <c r="J1735" s="54"/>
      <c r="K1735" s="54"/>
      <c r="L1735" s="54"/>
      <c r="M1735" s="54"/>
      <c r="N1735" s="54"/>
      <c r="O1735" s="54"/>
      <c r="P1735" s="54"/>
      <c r="Q1735" s="54"/>
      <c r="R1735" s="54"/>
      <c r="S1735" s="54"/>
      <c r="T1735" s="54"/>
      <c r="U1735" s="54"/>
      <c r="V1735" s="54"/>
      <c r="W1735" s="54"/>
      <c r="AD1735" s="50" t="s">
        <v>59</v>
      </c>
      <c r="AE1735" s="50" t="s">
        <v>4575</v>
      </c>
      <c r="AF1735" s="50">
        <v>3134400</v>
      </c>
      <c r="AG1735" s="51"/>
      <c r="AH1735" s="51"/>
    </row>
    <row r="1736" spans="1:34" s="69" customFormat="1">
      <c r="A1736" s="54"/>
      <c r="B1736" s="54"/>
      <c r="C1736" s="54"/>
      <c r="D1736" s="54"/>
      <c r="E1736" s="54"/>
      <c r="F1736" s="54"/>
      <c r="G1736" s="54"/>
      <c r="H1736" s="54"/>
      <c r="I1736" s="54"/>
      <c r="J1736" s="54"/>
      <c r="K1736" s="54"/>
      <c r="L1736" s="54"/>
      <c r="M1736" s="54"/>
      <c r="N1736" s="54"/>
      <c r="O1736" s="54"/>
      <c r="P1736" s="54"/>
      <c r="Q1736" s="54"/>
      <c r="R1736" s="54"/>
      <c r="S1736" s="54"/>
      <c r="T1736" s="54"/>
      <c r="U1736" s="54"/>
      <c r="V1736" s="54"/>
      <c r="W1736" s="54"/>
      <c r="AD1736" s="50" t="s">
        <v>59</v>
      </c>
      <c r="AE1736" s="50" t="s">
        <v>4580</v>
      </c>
      <c r="AF1736" s="50">
        <v>3134509</v>
      </c>
      <c r="AG1736" s="51"/>
      <c r="AH1736" s="51"/>
    </row>
    <row r="1737" spans="1:34" s="69" customFormat="1">
      <c r="A1737" s="54"/>
      <c r="B1737" s="54"/>
      <c r="C1737" s="54"/>
      <c r="D1737" s="54"/>
      <c r="E1737" s="54"/>
      <c r="F1737" s="54"/>
      <c r="G1737" s="54"/>
      <c r="H1737" s="54"/>
      <c r="I1737" s="54"/>
      <c r="J1737" s="54"/>
      <c r="K1737" s="54"/>
      <c r="L1737" s="54"/>
      <c r="M1737" s="54"/>
      <c r="N1737" s="54"/>
      <c r="O1737" s="54"/>
      <c r="P1737" s="54"/>
      <c r="Q1737" s="54"/>
      <c r="R1737" s="54"/>
      <c r="S1737" s="54"/>
      <c r="T1737" s="54"/>
      <c r="U1737" s="54"/>
      <c r="V1737" s="54"/>
      <c r="W1737" s="54"/>
      <c r="AD1737" s="50" t="s">
        <v>59</v>
      </c>
      <c r="AE1737" s="50" t="s">
        <v>4585</v>
      </c>
      <c r="AF1737" s="50">
        <v>3134608</v>
      </c>
      <c r="AG1737" s="51"/>
      <c r="AH1737" s="51"/>
    </row>
    <row r="1738" spans="1:34" s="69" customFormat="1">
      <c r="A1738" s="54"/>
      <c r="B1738" s="54"/>
      <c r="C1738" s="54"/>
      <c r="D1738" s="54"/>
      <c r="E1738" s="54"/>
      <c r="F1738" s="54"/>
      <c r="G1738" s="54"/>
      <c r="H1738" s="54"/>
      <c r="I1738" s="54"/>
      <c r="J1738" s="54"/>
      <c r="K1738" s="54"/>
      <c r="L1738" s="54"/>
      <c r="M1738" s="54"/>
      <c r="N1738" s="54"/>
      <c r="O1738" s="54"/>
      <c r="P1738" s="54"/>
      <c r="Q1738" s="54"/>
      <c r="R1738" s="54"/>
      <c r="S1738" s="54"/>
      <c r="T1738" s="54"/>
      <c r="U1738" s="54"/>
      <c r="V1738" s="54"/>
      <c r="W1738" s="54"/>
      <c r="AD1738" s="50" t="s">
        <v>59</v>
      </c>
      <c r="AE1738" s="50" t="s">
        <v>4589</v>
      </c>
      <c r="AF1738" s="50">
        <v>3134707</v>
      </c>
      <c r="AG1738" s="51"/>
      <c r="AH1738" s="51"/>
    </row>
    <row r="1739" spans="1:34" s="69" customFormat="1">
      <c r="A1739" s="54"/>
      <c r="B1739" s="54"/>
      <c r="C1739" s="54"/>
      <c r="D1739" s="54"/>
      <c r="E1739" s="54"/>
      <c r="F1739" s="54"/>
      <c r="G1739" s="54"/>
      <c r="H1739" s="54"/>
      <c r="I1739" s="54"/>
      <c r="J1739" s="54"/>
      <c r="K1739" s="54"/>
      <c r="L1739" s="54"/>
      <c r="M1739" s="54"/>
      <c r="N1739" s="54"/>
      <c r="O1739" s="54"/>
      <c r="P1739" s="54"/>
      <c r="Q1739" s="54"/>
      <c r="R1739" s="54"/>
      <c r="S1739" s="54"/>
      <c r="T1739" s="54"/>
      <c r="U1739" s="54"/>
      <c r="V1739" s="54"/>
      <c r="W1739" s="54"/>
      <c r="AD1739" s="50" t="s">
        <v>59</v>
      </c>
      <c r="AE1739" s="50" t="s">
        <v>4594</v>
      </c>
      <c r="AF1739" s="50">
        <v>3134806</v>
      </c>
      <c r="AG1739" s="51"/>
      <c r="AH1739" s="51"/>
    </row>
    <row r="1740" spans="1:34" s="69" customFormat="1">
      <c r="A1740" s="54"/>
      <c r="B1740" s="54"/>
      <c r="C1740" s="54"/>
      <c r="D1740" s="54"/>
      <c r="E1740" s="54"/>
      <c r="F1740" s="54"/>
      <c r="G1740" s="54"/>
      <c r="H1740" s="54"/>
      <c r="I1740" s="54"/>
      <c r="J1740" s="54"/>
      <c r="K1740" s="54"/>
      <c r="L1740" s="54"/>
      <c r="M1740" s="54"/>
      <c r="N1740" s="54"/>
      <c r="O1740" s="54"/>
      <c r="P1740" s="54"/>
      <c r="Q1740" s="54"/>
      <c r="R1740" s="54"/>
      <c r="S1740" s="54"/>
      <c r="T1740" s="54"/>
      <c r="U1740" s="54"/>
      <c r="V1740" s="54"/>
      <c r="W1740" s="54"/>
      <c r="AD1740" s="50" t="s">
        <v>59</v>
      </c>
      <c r="AE1740" s="50" t="s">
        <v>3683</v>
      </c>
      <c r="AF1740" s="50">
        <v>3134905</v>
      </c>
      <c r="AG1740" s="51"/>
      <c r="AH1740" s="51"/>
    </row>
    <row r="1741" spans="1:34" s="69" customFormat="1">
      <c r="A1741" s="54"/>
      <c r="B1741" s="54"/>
      <c r="C1741" s="54"/>
      <c r="D1741" s="54"/>
      <c r="E1741" s="54"/>
      <c r="F1741" s="54"/>
      <c r="G1741" s="54"/>
      <c r="H1741" s="54"/>
      <c r="I1741" s="54"/>
      <c r="J1741" s="54"/>
      <c r="K1741" s="54"/>
      <c r="L1741" s="54"/>
      <c r="M1741" s="54"/>
      <c r="N1741" s="54"/>
      <c r="O1741" s="54"/>
      <c r="P1741" s="54"/>
      <c r="Q1741" s="54"/>
      <c r="R1741" s="54"/>
      <c r="S1741" s="54"/>
      <c r="T1741" s="54"/>
      <c r="U1741" s="54"/>
      <c r="V1741" s="54"/>
      <c r="W1741" s="54"/>
      <c r="AD1741" s="50" t="s">
        <v>59</v>
      </c>
      <c r="AE1741" s="50" t="s">
        <v>4602</v>
      </c>
      <c r="AF1741" s="50">
        <v>3135001</v>
      </c>
      <c r="AG1741" s="51"/>
      <c r="AH1741" s="51"/>
    </row>
    <row r="1742" spans="1:34" s="69" customFormat="1">
      <c r="A1742" s="54"/>
      <c r="B1742" s="54"/>
      <c r="C1742" s="54"/>
      <c r="D1742" s="54"/>
      <c r="E1742" s="54"/>
      <c r="F1742" s="54"/>
      <c r="G1742" s="54"/>
      <c r="H1742" s="54"/>
      <c r="I1742" s="54"/>
      <c r="J1742" s="54"/>
      <c r="K1742" s="54"/>
      <c r="L1742" s="54"/>
      <c r="M1742" s="54"/>
      <c r="N1742" s="54"/>
      <c r="O1742" s="54"/>
      <c r="P1742" s="54"/>
      <c r="Q1742" s="54"/>
      <c r="R1742" s="54"/>
      <c r="S1742" s="54"/>
      <c r="T1742" s="54"/>
      <c r="U1742" s="54"/>
      <c r="V1742" s="54"/>
      <c r="W1742" s="54"/>
      <c r="AD1742" s="50" t="s">
        <v>59</v>
      </c>
      <c r="AE1742" s="50" t="s">
        <v>4607</v>
      </c>
      <c r="AF1742" s="50">
        <v>3135050</v>
      </c>
      <c r="AG1742" s="51"/>
      <c r="AH1742" s="51"/>
    </row>
    <row r="1743" spans="1:34" s="69" customFormat="1">
      <c r="A1743" s="54"/>
      <c r="B1743" s="54"/>
      <c r="C1743" s="54"/>
      <c r="D1743" s="54"/>
      <c r="E1743" s="54"/>
      <c r="F1743" s="54"/>
      <c r="G1743" s="54"/>
      <c r="H1743" s="54"/>
      <c r="I1743" s="54"/>
      <c r="J1743" s="54"/>
      <c r="K1743" s="54"/>
      <c r="L1743" s="54"/>
      <c r="M1743" s="54"/>
      <c r="N1743" s="54"/>
      <c r="O1743" s="54"/>
      <c r="P1743" s="54"/>
      <c r="Q1743" s="54"/>
      <c r="R1743" s="54"/>
      <c r="S1743" s="54"/>
      <c r="T1743" s="54"/>
      <c r="U1743" s="54"/>
      <c r="V1743" s="54"/>
      <c r="W1743" s="54"/>
      <c r="AD1743" s="50" t="s">
        <v>59</v>
      </c>
      <c r="AE1743" s="50" t="s">
        <v>4612</v>
      </c>
      <c r="AF1743" s="50">
        <v>3135076</v>
      </c>
      <c r="AG1743" s="51"/>
      <c r="AH1743" s="51"/>
    </row>
    <row r="1744" spans="1:34" s="69" customFormat="1">
      <c r="A1744" s="54"/>
      <c r="B1744" s="54"/>
      <c r="C1744" s="54"/>
      <c r="D1744" s="54"/>
      <c r="E1744" s="54"/>
      <c r="F1744" s="54"/>
      <c r="G1744" s="54"/>
      <c r="H1744" s="54"/>
      <c r="I1744" s="54"/>
      <c r="J1744" s="54"/>
      <c r="K1744" s="54"/>
      <c r="L1744" s="54"/>
      <c r="M1744" s="54"/>
      <c r="N1744" s="54"/>
      <c r="O1744" s="54"/>
      <c r="P1744" s="54"/>
      <c r="Q1744" s="54"/>
      <c r="R1744" s="54"/>
      <c r="S1744" s="54"/>
      <c r="T1744" s="54"/>
      <c r="U1744" s="54"/>
      <c r="V1744" s="54"/>
      <c r="W1744" s="54"/>
      <c r="AD1744" s="50" t="s">
        <v>59</v>
      </c>
      <c r="AE1744" s="50" t="s">
        <v>4616</v>
      </c>
      <c r="AF1744" s="50">
        <v>3135100</v>
      </c>
      <c r="AG1744" s="51"/>
      <c r="AH1744" s="51"/>
    </row>
    <row r="1745" spans="1:34" s="69" customFormat="1">
      <c r="A1745" s="54"/>
      <c r="B1745" s="54"/>
      <c r="C1745" s="54"/>
      <c r="D1745" s="54"/>
      <c r="E1745" s="54"/>
      <c r="F1745" s="54"/>
      <c r="G1745" s="54"/>
      <c r="H1745" s="54"/>
      <c r="I1745" s="54"/>
      <c r="J1745" s="54"/>
      <c r="K1745" s="54"/>
      <c r="L1745" s="54"/>
      <c r="M1745" s="54"/>
      <c r="N1745" s="54"/>
      <c r="O1745" s="54"/>
      <c r="P1745" s="54"/>
      <c r="Q1745" s="54"/>
      <c r="R1745" s="54"/>
      <c r="S1745" s="54"/>
      <c r="T1745" s="54"/>
      <c r="U1745" s="54"/>
      <c r="V1745" s="54"/>
      <c r="W1745" s="54"/>
      <c r="AD1745" s="50" t="s">
        <v>59</v>
      </c>
      <c r="AE1745" s="50" t="s">
        <v>4621</v>
      </c>
      <c r="AF1745" s="50">
        <v>3135209</v>
      </c>
      <c r="AG1745" s="51"/>
      <c r="AH1745" s="51"/>
    </row>
    <row r="1746" spans="1:34" s="69" customFormat="1">
      <c r="A1746" s="54"/>
      <c r="B1746" s="54"/>
      <c r="C1746" s="54"/>
      <c r="D1746" s="54"/>
      <c r="E1746" s="54"/>
      <c r="F1746" s="54"/>
      <c r="G1746" s="54"/>
      <c r="H1746" s="54"/>
      <c r="I1746" s="54"/>
      <c r="J1746" s="54"/>
      <c r="K1746" s="54"/>
      <c r="L1746" s="54"/>
      <c r="M1746" s="54"/>
      <c r="N1746" s="54"/>
      <c r="O1746" s="54"/>
      <c r="P1746" s="54"/>
      <c r="Q1746" s="54"/>
      <c r="R1746" s="54"/>
      <c r="S1746" s="54"/>
      <c r="T1746" s="54"/>
      <c r="U1746" s="54"/>
      <c r="V1746" s="54"/>
      <c r="W1746" s="54"/>
      <c r="AD1746" s="50" t="s">
        <v>59</v>
      </c>
      <c r="AE1746" s="50" t="s">
        <v>4626</v>
      </c>
      <c r="AF1746" s="50">
        <v>3135308</v>
      </c>
      <c r="AG1746" s="51"/>
      <c r="AH1746" s="51"/>
    </row>
    <row r="1747" spans="1:34" s="69" customFormat="1">
      <c r="A1747" s="54"/>
      <c r="B1747" s="54"/>
      <c r="C1747" s="54"/>
      <c r="D1747" s="54"/>
      <c r="E1747" s="54"/>
      <c r="F1747" s="54"/>
      <c r="G1747" s="54"/>
      <c r="H1747" s="54"/>
      <c r="I1747" s="54"/>
      <c r="J1747" s="54"/>
      <c r="K1747" s="54"/>
      <c r="L1747" s="54"/>
      <c r="M1747" s="54"/>
      <c r="N1747" s="54"/>
      <c r="O1747" s="54"/>
      <c r="P1747" s="54"/>
      <c r="Q1747" s="54"/>
      <c r="R1747" s="54"/>
      <c r="S1747" s="54"/>
      <c r="T1747" s="54"/>
      <c r="U1747" s="54"/>
      <c r="V1747" s="54"/>
      <c r="W1747" s="54"/>
      <c r="AD1747" s="50" t="s">
        <v>59</v>
      </c>
      <c r="AE1747" s="50" t="s">
        <v>4629</v>
      </c>
      <c r="AF1747" s="50">
        <v>3135357</v>
      </c>
      <c r="AG1747" s="51"/>
      <c r="AH1747" s="51"/>
    </row>
    <row r="1748" spans="1:34" s="69" customFormat="1">
      <c r="A1748" s="54"/>
      <c r="B1748" s="54"/>
      <c r="C1748" s="54"/>
      <c r="D1748" s="54"/>
      <c r="E1748" s="54"/>
      <c r="F1748" s="54"/>
      <c r="G1748" s="54"/>
      <c r="H1748" s="54"/>
      <c r="I1748" s="54"/>
      <c r="J1748" s="54"/>
      <c r="K1748" s="54"/>
      <c r="L1748" s="54"/>
      <c r="M1748" s="54"/>
      <c r="N1748" s="54"/>
      <c r="O1748" s="54"/>
      <c r="P1748" s="54"/>
      <c r="Q1748" s="54"/>
      <c r="R1748" s="54"/>
      <c r="S1748" s="54"/>
      <c r="T1748" s="54"/>
      <c r="U1748" s="54"/>
      <c r="V1748" s="54"/>
      <c r="W1748" s="54"/>
      <c r="AD1748" s="50" t="s">
        <v>59</v>
      </c>
      <c r="AE1748" s="50" t="s">
        <v>4633</v>
      </c>
      <c r="AF1748" s="50">
        <v>3135407</v>
      </c>
      <c r="AG1748" s="51"/>
      <c r="AH1748" s="51"/>
    </row>
    <row r="1749" spans="1:34" s="69" customFormat="1">
      <c r="A1749" s="54"/>
      <c r="B1749" s="54"/>
      <c r="C1749" s="54"/>
      <c r="D1749" s="54"/>
      <c r="E1749" s="54"/>
      <c r="F1749" s="54"/>
      <c r="G1749" s="54"/>
      <c r="H1749" s="54"/>
      <c r="I1749" s="54"/>
      <c r="J1749" s="54"/>
      <c r="K1749" s="54"/>
      <c r="L1749" s="54"/>
      <c r="M1749" s="54"/>
      <c r="N1749" s="54"/>
      <c r="O1749" s="54"/>
      <c r="P1749" s="54"/>
      <c r="Q1749" s="54"/>
      <c r="R1749" s="54"/>
      <c r="S1749" s="54"/>
      <c r="T1749" s="54"/>
      <c r="U1749" s="54"/>
      <c r="V1749" s="54"/>
      <c r="W1749" s="54"/>
      <c r="AD1749" s="50" t="s">
        <v>59</v>
      </c>
      <c r="AE1749" s="50" t="s">
        <v>4637</v>
      </c>
      <c r="AF1749" s="50">
        <v>3135456</v>
      </c>
      <c r="AG1749" s="51"/>
      <c r="AH1749" s="51"/>
    </row>
    <row r="1750" spans="1:34" s="69" customFormat="1">
      <c r="A1750" s="54"/>
      <c r="B1750" s="54"/>
      <c r="C1750" s="54"/>
      <c r="D1750" s="54"/>
      <c r="E1750" s="54"/>
      <c r="F1750" s="54"/>
      <c r="G1750" s="54"/>
      <c r="H1750" s="54"/>
      <c r="I1750" s="54"/>
      <c r="J1750" s="54"/>
      <c r="K1750" s="54"/>
      <c r="L1750" s="54"/>
      <c r="M1750" s="54"/>
      <c r="N1750" s="54"/>
      <c r="O1750" s="54"/>
      <c r="P1750" s="54"/>
      <c r="Q1750" s="54"/>
      <c r="R1750" s="54"/>
      <c r="S1750" s="54"/>
      <c r="T1750" s="54"/>
      <c r="U1750" s="54"/>
      <c r="V1750" s="54"/>
      <c r="W1750" s="54"/>
      <c r="AD1750" s="50" t="s">
        <v>59</v>
      </c>
      <c r="AE1750" s="50" t="s">
        <v>4640</v>
      </c>
      <c r="AF1750" s="50">
        <v>3135506</v>
      </c>
      <c r="AG1750" s="51"/>
      <c r="AH1750" s="51"/>
    </row>
    <row r="1751" spans="1:34" s="69" customFormat="1">
      <c r="A1751" s="54"/>
      <c r="B1751" s="54"/>
      <c r="C1751" s="54"/>
      <c r="D1751" s="54"/>
      <c r="E1751" s="54"/>
      <c r="F1751" s="54"/>
      <c r="G1751" s="54"/>
      <c r="H1751" s="54"/>
      <c r="I1751" s="54"/>
      <c r="J1751" s="54"/>
      <c r="K1751" s="54"/>
      <c r="L1751" s="54"/>
      <c r="M1751" s="54"/>
      <c r="N1751" s="54"/>
      <c r="O1751" s="54"/>
      <c r="P1751" s="54"/>
      <c r="Q1751" s="54"/>
      <c r="R1751" s="54"/>
      <c r="S1751" s="54"/>
      <c r="T1751" s="54"/>
      <c r="U1751" s="54"/>
      <c r="V1751" s="54"/>
      <c r="W1751" s="54"/>
      <c r="AD1751" s="50" t="s">
        <v>59</v>
      </c>
      <c r="AE1751" s="50" t="s">
        <v>4642</v>
      </c>
      <c r="AF1751" s="50">
        <v>3135605</v>
      </c>
      <c r="AG1751" s="51"/>
      <c r="AH1751" s="51"/>
    </row>
    <row r="1752" spans="1:34" s="69" customFormat="1">
      <c r="A1752" s="54"/>
      <c r="B1752" s="54"/>
      <c r="C1752" s="54"/>
      <c r="D1752" s="54"/>
      <c r="E1752" s="54"/>
      <c r="F1752" s="54"/>
      <c r="G1752" s="54"/>
      <c r="H1752" s="54"/>
      <c r="I1752" s="54"/>
      <c r="J1752" s="54"/>
      <c r="K1752" s="54"/>
      <c r="L1752" s="54"/>
      <c r="M1752" s="54"/>
      <c r="N1752" s="54"/>
      <c r="O1752" s="54"/>
      <c r="P1752" s="54"/>
      <c r="Q1752" s="54"/>
      <c r="R1752" s="54"/>
      <c r="S1752" s="54"/>
      <c r="T1752" s="54"/>
      <c r="U1752" s="54"/>
      <c r="V1752" s="54"/>
      <c r="W1752" s="54"/>
      <c r="AD1752" s="50" t="s">
        <v>59</v>
      </c>
      <c r="AE1752" s="50" t="s">
        <v>4646</v>
      </c>
      <c r="AF1752" s="50">
        <v>3135704</v>
      </c>
      <c r="AG1752" s="51"/>
      <c r="AH1752" s="51"/>
    </row>
    <row r="1753" spans="1:34" s="69" customFormat="1">
      <c r="A1753" s="54"/>
      <c r="B1753" s="54"/>
      <c r="C1753" s="54"/>
      <c r="D1753" s="54"/>
      <c r="E1753" s="54"/>
      <c r="F1753" s="54"/>
      <c r="G1753" s="54"/>
      <c r="H1753" s="54"/>
      <c r="I1753" s="54"/>
      <c r="J1753" s="54"/>
      <c r="K1753" s="54"/>
      <c r="L1753" s="54"/>
      <c r="M1753" s="54"/>
      <c r="N1753" s="54"/>
      <c r="O1753" s="54"/>
      <c r="P1753" s="54"/>
      <c r="Q1753" s="54"/>
      <c r="R1753" s="54"/>
      <c r="S1753" s="54"/>
      <c r="T1753" s="54"/>
      <c r="U1753" s="54"/>
      <c r="V1753" s="54"/>
      <c r="W1753" s="54"/>
      <c r="AD1753" s="50" t="s">
        <v>59</v>
      </c>
      <c r="AE1753" s="50" t="s">
        <v>4650</v>
      </c>
      <c r="AF1753" s="50">
        <v>3135803</v>
      </c>
      <c r="AG1753" s="51"/>
      <c r="AH1753" s="51"/>
    </row>
    <row r="1754" spans="1:34" s="69" customFormat="1">
      <c r="A1754" s="54"/>
      <c r="B1754" s="54"/>
      <c r="C1754" s="54"/>
      <c r="D1754" s="54"/>
      <c r="E1754" s="54"/>
      <c r="F1754" s="54"/>
      <c r="G1754" s="54"/>
      <c r="H1754" s="54"/>
      <c r="I1754" s="54"/>
      <c r="J1754" s="54"/>
      <c r="K1754" s="54"/>
      <c r="L1754" s="54"/>
      <c r="M1754" s="54"/>
      <c r="N1754" s="54"/>
      <c r="O1754" s="54"/>
      <c r="P1754" s="54"/>
      <c r="Q1754" s="54"/>
      <c r="R1754" s="54"/>
      <c r="S1754" s="54"/>
      <c r="T1754" s="54"/>
      <c r="U1754" s="54"/>
      <c r="V1754" s="54"/>
      <c r="W1754" s="54"/>
      <c r="AD1754" s="50" t="s">
        <v>59</v>
      </c>
      <c r="AE1754" s="50" t="s">
        <v>4654</v>
      </c>
      <c r="AF1754" s="50">
        <v>3135902</v>
      </c>
      <c r="AG1754" s="51"/>
      <c r="AH1754" s="51"/>
    </row>
    <row r="1755" spans="1:34" s="69" customFormat="1">
      <c r="A1755" s="54"/>
      <c r="B1755" s="54"/>
      <c r="C1755" s="54"/>
      <c r="D1755" s="54"/>
      <c r="E1755" s="54"/>
      <c r="F1755" s="54"/>
      <c r="G1755" s="54"/>
      <c r="H1755" s="54"/>
      <c r="I1755" s="54"/>
      <c r="J1755" s="54"/>
      <c r="K1755" s="54"/>
      <c r="L1755" s="54"/>
      <c r="M1755" s="54"/>
      <c r="N1755" s="54"/>
      <c r="O1755" s="54"/>
      <c r="P1755" s="54"/>
      <c r="Q1755" s="54"/>
      <c r="R1755" s="54"/>
      <c r="S1755" s="54"/>
      <c r="T1755" s="54"/>
      <c r="U1755" s="54"/>
      <c r="V1755" s="54"/>
      <c r="W1755" s="54"/>
      <c r="AD1755" s="50" t="s">
        <v>59</v>
      </c>
      <c r="AE1755" s="50" t="s">
        <v>4658</v>
      </c>
      <c r="AF1755" s="50">
        <v>3136009</v>
      </c>
      <c r="AG1755" s="51"/>
      <c r="AH1755" s="51"/>
    </row>
    <row r="1756" spans="1:34" s="69" customFormat="1">
      <c r="A1756" s="54"/>
      <c r="B1756" s="54"/>
      <c r="C1756" s="54"/>
      <c r="D1756" s="54"/>
      <c r="E1756" s="54"/>
      <c r="F1756" s="54"/>
      <c r="G1756" s="54"/>
      <c r="H1756" s="54"/>
      <c r="I1756" s="54"/>
      <c r="J1756" s="54"/>
      <c r="K1756" s="54"/>
      <c r="L1756" s="54"/>
      <c r="M1756" s="54"/>
      <c r="N1756" s="54"/>
      <c r="O1756" s="54"/>
      <c r="P1756" s="54"/>
      <c r="Q1756" s="54"/>
      <c r="R1756" s="54"/>
      <c r="S1756" s="54"/>
      <c r="T1756" s="54"/>
      <c r="U1756" s="54"/>
      <c r="V1756" s="54"/>
      <c r="W1756" s="54"/>
      <c r="AD1756" s="50" t="s">
        <v>59</v>
      </c>
      <c r="AE1756" s="50" t="s">
        <v>4662</v>
      </c>
      <c r="AF1756" s="50">
        <v>3136108</v>
      </c>
      <c r="AG1756" s="51"/>
      <c r="AH1756" s="51"/>
    </row>
    <row r="1757" spans="1:34" s="69" customFormat="1">
      <c r="A1757" s="54"/>
      <c r="B1757" s="54"/>
      <c r="C1757" s="54"/>
      <c r="D1757" s="54"/>
      <c r="E1757" s="54"/>
      <c r="F1757" s="54"/>
      <c r="G1757" s="54"/>
      <c r="H1757" s="54"/>
      <c r="I1757" s="54"/>
      <c r="J1757" s="54"/>
      <c r="K1757" s="54"/>
      <c r="L1757" s="54"/>
      <c r="M1757" s="54"/>
      <c r="N1757" s="54"/>
      <c r="O1757" s="54"/>
      <c r="P1757" s="54"/>
      <c r="Q1757" s="54"/>
      <c r="R1757" s="54"/>
      <c r="S1757" s="54"/>
      <c r="T1757" s="54"/>
      <c r="U1757" s="54"/>
      <c r="V1757" s="54"/>
      <c r="W1757" s="54"/>
      <c r="AD1757" s="50" t="s">
        <v>59</v>
      </c>
      <c r="AE1757" s="50" t="s">
        <v>4665</v>
      </c>
      <c r="AF1757" s="50">
        <v>3136207</v>
      </c>
      <c r="AG1757" s="51"/>
      <c r="AH1757" s="51"/>
    </row>
    <row r="1758" spans="1:34" s="69" customFormat="1">
      <c r="A1758" s="54"/>
      <c r="B1758" s="54"/>
      <c r="C1758" s="54"/>
      <c r="D1758" s="54"/>
      <c r="E1758" s="54"/>
      <c r="F1758" s="54"/>
      <c r="G1758" s="54"/>
      <c r="H1758" s="54"/>
      <c r="I1758" s="54"/>
      <c r="J1758" s="54"/>
      <c r="K1758" s="54"/>
      <c r="L1758" s="54"/>
      <c r="M1758" s="54"/>
      <c r="N1758" s="54"/>
      <c r="O1758" s="54"/>
      <c r="P1758" s="54"/>
      <c r="Q1758" s="54"/>
      <c r="R1758" s="54"/>
      <c r="S1758" s="54"/>
      <c r="T1758" s="54"/>
      <c r="U1758" s="54"/>
      <c r="V1758" s="54"/>
      <c r="W1758" s="54"/>
      <c r="AD1758" s="50" t="s">
        <v>59</v>
      </c>
      <c r="AE1758" s="50" t="s">
        <v>4669</v>
      </c>
      <c r="AF1758" s="50">
        <v>3136306</v>
      </c>
      <c r="AG1758" s="51"/>
      <c r="AH1758" s="51"/>
    </row>
    <row r="1759" spans="1:34" s="69" customFormat="1">
      <c r="A1759" s="54"/>
      <c r="B1759" s="54"/>
      <c r="C1759" s="54"/>
      <c r="D1759" s="54"/>
      <c r="E1759" s="54"/>
      <c r="F1759" s="54"/>
      <c r="G1759" s="54"/>
      <c r="H1759" s="54"/>
      <c r="I1759" s="54"/>
      <c r="J1759" s="54"/>
      <c r="K1759" s="54"/>
      <c r="L1759" s="54"/>
      <c r="M1759" s="54"/>
      <c r="N1759" s="54"/>
      <c r="O1759" s="54"/>
      <c r="P1759" s="54"/>
      <c r="Q1759" s="54"/>
      <c r="R1759" s="54"/>
      <c r="S1759" s="54"/>
      <c r="T1759" s="54"/>
      <c r="U1759" s="54"/>
      <c r="V1759" s="54"/>
      <c r="W1759" s="54"/>
      <c r="AD1759" s="50" t="s">
        <v>59</v>
      </c>
      <c r="AE1759" s="50" t="s">
        <v>4673</v>
      </c>
      <c r="AF1759" s="50">
        <v>3136405</v>
      </c>
      <c r="AG1759" s="51"/>
      <c r="AH1759" s="51"/>
    </row>
    <row r="1760" spans="1:34" s="69" customFormat="1">
      <c r="A1760" s="54"/>
      <c r="B1760" s="54"/>
      <c r="C1760" s="54"/>
      <c r="D1760" s="54"/>
      <c r="E1760" s="54"/>
      <c r="F1760" s="54"/>
      <c r="G1760" s="54"/>
      <c r="H1760" s="54"/>
      <c r="I1760" s="54"/>
      <c r="J1760" s="54"/>
      <c r="K1760" s="54"/>
      <c r="L1760" s="54"/>
      <c r="M1760" s="54"/>
      <c r="N1760" s="54"/>
      <c r="O1760" s="54"/>
      <c r="P1760" s="54"/>
      <c r="Q1760" s="54"/>
      <c r="R1760" s="54"/>
      <c r="S1760" s="54"/>
      <c r="T1760" s="54"/>
      <c r="U1760" s="54"/>
      <c r="V1760" s="54"/>
      <c r="W1760" s="54"/>
      <c r="AD1760" s="50" t="s">
        <v>59</v>
      </c>
      <c r="AE1760" s="50" t="s">
        <v>4677</v>
      </c>
      <c r="AF1760" s="50">
        <v>3136504</v>
      </c>
      <c r="AG1760" s="51"/>
      <c r="AH1760" s="51"/>
    </row>
    <row r="1761" spans="1:34" s="69" customFormat="1">
      <c r="A1761" s="54"/>
      <c r="B1761" s="54"/>
      <c r="C1761" s="54"/>
      <c r="D1761" s="54"/>
      <c r="E1761" s="54"/>
      <c r="F1761" s="54"/>
      <c r="G1761" s="54"/>
      <c r="H1761" s="54"/>
      <c r="I1761" s="54"/>
      <c r="J1761" s="54"/>
      <c r="K1761" s="54"/>
      <c r="L1761" s="54"/>
      <c r="M1761" s="54"/>
      <c r="N1761" s="54"/>
      <c r="O1761" s="54"/>
      <c r="P1761" s="54"/>
      <c r="Q1761" s="54"/>
      <c r="R1761" s="54"/>
      <c r="S1761" s="54"/>
      <c r="T1761" s="54"/>
      <c r="U1761" s="54"/>
      <c r="V1761" s="54"/>
      <c r="W1761" s="54"/>
      <c r="AD1761" s="50" t="s">
        <v>59</v>
      </c>
      <c r="AE1761" s="50" t="s">
        <v>4681</v>
      </c>
      <c r="AF1761" s="50">
        <v>3136520</v>
      </c>
      <c r="AG1761" s="51"/>
      <c r="AH1761" s="51"/>
    </row>
    <row r="1762" spans="1:34" s="69" customFormat="1">
      <c r="A1762" s="54"/>
      <c r="B1762" s="54"/>
      <c r="C1762" s="54"/>
      <c r="D1762" s="54"/>
      <c r="E1762" s="54"/>
      <c r="F1762" s="54"/>
      <c r="G1762" s="54"/>
      <c r="H1762" s="54"/>
      <c r="I1762" s="54"/>
      <c r="J1762" s="54"/>
      <c r="K1762" s="54"/>
      <c r="L1762" s="54"/>
      <c r="M1762" s="54"/>
      <c r="N1762" s="54"/>
      <c r="O1762" s="54"/>
      <c r="P1762" s="54"/>
      <c r="Q1762" s="54"/>
      <c r="R1762" s="54"/>
      <c r="S1762" s="54"/>
      <c r="T1762" s="54"/>
      <c r="U1762" s="54"/>
      <c r="V1762" s="54"/>
      <c r="W1762" s="54"/>
      <c r="AD1762" s="50" t="s">
        <v>59</v>
      </c>
      <c r="AE1762" s="50" t="s">
        <v>4685</v>
      </c>
      <c r="AF1762" s="50">
        <v>3136553</v>
      </c>
      <c r="AG1762" s="51"/>
      <c r="AH1762" s="51"/>
    </row>
    <row r="1763" spans="1:34" s="69" customFormat="1">
      <c r="A1763" s="54"/>
      <c r="B1763" s="54"/>
      <c r="C1763" s="54"/>
      <c r="D1763" s="54"/>
      <c r="E1763" s="54"/>
      <c r="F1763" s="54"/>
      <c r="G1763" s="54"/>
      <c r="H1763" s="54"/>
      <c r="I1763" s="54"/>
      <c r="J1763" s="54"/>
      <c r="K1763" s="54"/>
      <c r="L1763" s="54"/>
      <c r="M1763" s="54"/>
      <c r="N1763" s="54"/>
      <c r="O1763" s="54"/>
      <c r="P1763" s="54"/>
      <c r="Q1763" s="54"/>
      <c r="R1763" s="54"/>
      <c r="S1763" s="54"/>
      <c r="T1763" s="54"/>
      <c r="U1763" s="54"/>
      <c r="V1763" s="54"/>
      <c r="W1763" s="54"/>
      <c r="AD1763" s="50" t="s">
        <v>59</v>
      </c>
      <c r="AE1763" s="50" t="s">
        <v>4689</v>
      </c>
      <c r="AF1763" s="50">
        <v>3136579</v>
      </c>
      <c r="AG1763" s="51"/>
      <c r="AH1763" s="51"/>
    </row>
    <row r="1764" spans="1:34" s="69" customFormat="1">
      <c r="A1764" s="54"/>
      <c r="B1764" s="54"/>
      <c r="C1764" s="54"/>
      <c r="D1764" s="54"/>
      <c r="E1764" s="54"/>
      <c r="F1764" s="54"/>
      <c r="G1764" s="54"/>
      <c r="H1764" s="54"/>
      <c r="I1764" s="54"/>
      <c r="J1764" s="54"/>
      <c r="K1764" s="54"/>
      <c r="L1764" s="54"/>
      <c r="M1764" s="54"/>
      <c r="N1764" s="54"/>
      <c r="O1764" s="54"/>
      <c r="P1764" s="54"/>
      <c r="Q1764" s="54"/>
      <c r="R1764" s="54"/>
      <c r="S1764" s="54"/>
      <c r="T1764" s="54"/>
      <c r="U1764" s="54"/>
      <c r="V1764" s="54"/>
      <c r="W1764" s="54"/>
      <c r="AD1764" s="50" t="s">
        <v>59</v>
      </c>
      <c r="AE1764" s="50" t="s">
        <v>4692</v>
      </c>
      <c r="AF1764" s="50">
        <v>3136652</v>
      </c>
      <c r="AG1764" s="51"/>
      <c r="AH1764" s="51"/>
    </row>
    <row r="1765" spans="1:34" s="69" customFormat="1">
      <c r="A1765" s="54"/>
      <c r="B1765" s="54"/>
      <c r="C1765" s="54"/>
      <c r="D1765" s="54"/>
      <c r="E1765" s="54"/>
      <c r="F1765" s="54"/>
      <c r="G1765" s="54"/>
      <c r="H1765" s="54"/>
      <c r="I1765" s="54"/>
      <c r="J1765" s="54"/>
      <c r="K1765" s="54"/>
      <c r="L1765" s="54"/>
      <c r="M1765" s="54"/>
      <c r="N1765" s="54"/>
      <c r="O1765" s="54"/>
      <c r="P1765" s="54"/>
      <c r="Q1765" s="54"/>
      <c r="R1765" s="54"/>
      <c r="S1765" s="54"/>
      <c r="T1765" s="54"/>
      <c r="U1765" s="54"/>
      <c r="V1765" s="54"/>
      <c r="W1765" s="54"/>
      <c r="AD1765" s="50" t="s">
        <v>59</v>
      </c>
      <c r="AE1765" s="50" t="s">
        <v>4695</v>
      </c>
      <c r="AF1765" s="50">
        <v>3136702</v>
      </c>
      <c r="AG1765" s="51"/>
      <c r="AH1765" s="51"/>
    </row>
    <row r="1766" spans="1:34" s="69" customFormat="1">
      <c r="A1766" s="54"/>
      <c r="B1766" s="54"/>
      <c r="C1766" s="54"/>
      <c r="D1766" s="54"/>
      <c r="E1766" s="54"/>
      <c r="F1766" s="54"/>
      <c r="G1766" s="54"/>
      <c r="H1766" s="54"/>
      <c r="I1766" s="54"/>
      <c r="J1766" s="54"/>
      <c r="K1766" s="54"/>
      <c r="L1766" s="54"/>
      <c r="M1766" s="54"/>
      <c r="N1766" s="54"/>
      <c r="O1766" s="54"/>
      <c r="P1766" s="54"/>
      <c r="Q1766" s="54"/>
      <c r="R1766" s="54"/>
      <c r="S1766" s="54"/>
      <c r="T1766" s="54"/>
      <c r="U1766" s="54"/>
      <c r="V1766" s="54"/>
      <c r="W1766" s="54"/>
      <c r="AD1766" s="50" t="s">
        <v>59</v>
      </c>
      <c r="AE1766" s="50" t="s">
        <v>4698</v>
      </c>
      <c r="AF1766" s="50">
        <v>3136801</v>
      </c>
      <c r="AG1766" s="51"/>
      <c r="AH1766" s="51"/>
    </row>
    <row r="1767" spans="1:34" s="69" customFormat="1">
      <c r="A1767" s="54"/>
      <c r="B1767" s="54"/>
      <c r="C1767" s="54"/>
      <c r="D1767" s="54"/>
      <c r="E1767" s="54"/>
      <c r="F1767" s="54"/>
      <c r="G1767" s="54"/>
      <c r="H1767" s="54"/>
      <c r="I1767" s="54"/>
      <c r="J1767" s="54"/>
      <c r="K1767" s="54"/>
      <c r="L1767" s="54"/>
      <c r="M1767" s="54"/>
      <c r="N1767" s="54"/>
      <c r="O1767" s="54"/>
      <c r="P1767" s="54"/>
      <c r="Q1767" s="54"/>
      <c r="R1767" s="54"/>
      <c r="S1767" s="54"/>
      <c r="T1767" s="54"/>
      <c r="U1767" s="54"/>
      <c r="V1767" s="54"/>
      <c r="W1767" s="54"/>
      <c r="AD1767" s="50" t="s">
        <v>59</v>
      </c>
      <c r="AE1767" s="50" t="s">
        <v>4701</v>
      </c>
      <c r="AF1767" s="50">
        <v>3136900</v>
      </c>
      <c r="AG1767" s="51"/>
      <c r="AH1767" s="51"/>
    </row>
    <row r="1768" spans="1:34" s="69" customFormat="1">
      <c r="A1768" s="54"/>
      <c r="B1768" s="54"/>
      <c r="C1768" s="54"/>
      <c r="D1768" s="54"/>
      <c r="E1768" s="54"/>
      <c r="F1768" s="54"/>
      <c r="G1768" s="54"/>
      <c r="H1768" s="54"/>
      <c r="I1768" s="54"/>
      <c r="J1768" s="54"/>
      <c r="K1768" s="54"/>
      <c r="L1768" s="54"/>
      <c r="M1768" s="54"/>
      <c r="N1768" s="54"/>
      <c r="O1768" s="54"/>
      <c r="P1768" s="54"/>
      <c r="Q1768" s="54"/>
      <c r="R1768" s="54"/>
      <c r="S1768" s="54"/>
      <c r="T1768" s="54"/>
      <c r="U1768" s="54"/>
      <c r="V1768" s="54"/>
      <c r="W1768" s="54"/>
      <c r="AD1768" s="50" t="s">
        <v>59</v>
      </c>
      <c r="AE1768" s="50" t="s">
        <v>4703</v>
      </c>
      <c r="AF1768" s="50">
        <v>3136959</v>
      </c>
      <c r="AG1768" s="51"/>
      <c r="AH1768" s="51"/>
    </row>
    <row r="1769" spans="1:34" s="69" customFormat="1">
      <c r="A1769" s="54"/>
      <c r="B1769" s="54"/>
      <c r="C1769" s="54"/>
      <c r="D1769" s="54"/>
      <c r="E1769" s="54"/>
      <c r="F1769" s="54"/>
      <c r="G1769" s="54"/>
      <c r="H1769" s="54"/>
      <c r="I1769" s="54"/>
      <c r="J1769" s="54"/>
      <c r="K1769" s="54"/>
      <c r="L1769" s="54"/>
      <c r="M1769" s="54"/>
      <c r="N1769" s="54"/>
      <c r="O1769" s="54"/>
      <c r="P1769" s="54"/>
      <c r="Q1769" s="54"/>
      <c r="R1769" s="54"/>
      <c r="S1769" s="54"/>
      <c r="T1769" s="54"/>
      <c r="U1769" s="54"/>
      <c r="V1769" s="54"/>
      <c r="W1769" s="54"/>
      <c r="AD1769" s="50" t="s">
        <v>59</v>
      </c>
      <c r="AE1769" s="50" t="s">
        <v>4706</v>
      </c>
      <c r="AF1769" s="50">
        <v>3137007</v>
      </c>
      <c r="AG1769" s="51"/>
      <c r="AH1769" s="51"/>
    </row>
    <row r="1770" spans="1:34" s="69" customFormat="1">
      <c r="A1770" s="54"/>
      <c r="B1770" s="54"/>
      <c r="C1770" s="54"/>
      <c r="D1770" s="54"/>
      <c r="E1770" s="54"/>
      <c r="F1770" s="54"/>
      <c r="G1770" s="54"/>
      <c r="H1770" s="54"/>
      <c r="I1770" s="54"/>
      <c r="J1770" s="54"/>
      <c r="K1770" s="54"/>
      <c r="L1770" s="54"/>
      <c r="M1770" s="54"/>
      <c r="N1770" s="54"/>
      <c r="O1770" s="54"/>
      <c r="P1770" s="54"/>
      <c r="Q1770" s="54"/>
      <c r="R1770" s="54"/>
      <c r="S1770" s="54"/>
      <c r="T1770" s="54"/>
      <c r="U1770" s="54"/>
      <c r="V1770" s="54"/>
      <c r="W1770" s="54"/>
      <c r="AD1770" s="50" t="s">
        <v>59</v>
      </c>
      <c r="AE1770" s="50" t="s">
        <v>4709</v>
      </c>
      <c r="AF1770" s="50">
        <v>3137106</v>
      </c>
      <c r="AG1770" s="51"/>
      <c r="AH1770" s="51"/>
    </row>
    <row r="1771" spans="1:34" s="69" customFormat="1">
      <c r="A1771" s="54"/>
      <c r="B1771" s="54"/>
      <c r="C1771" s="54"/>
      <c r="D1771" s="54"/>
      <c r="E1771" s="54"/>
      <c r="F1771" s="54"/>
      <c r="G1771" s="54"/>
      <c r="H1771" s="54"/>
      <c r="I1771" s="54"/>
      <c r="J1771" s="54"/>
      <c r="K1771" s="54"/>
      <c r="L1771" s="54"/>
      <c r="M1771" s="54"/>
      <c r="N1771" s="54"/>
      <c r="O1771" s="54"/>
      <c r="P1771" s="54"/>
      <c r="Q1771" s="54"/>
      <c r="R1771" s="54"/>
      <c r="S1771" s="54"/>
      <c r="T1771" s="54"/>
      <c r="U1771" s="54"/>
      <c r="V1771" s="54"/>
      <c r="W1771" s="54"/>
      <c r="AD1771" s="50" t="s">
        <v>59</v>
      </c>
      <c r="AE1771" s="50" t="s">
        <v>4712</v>
      </c>
      <c r="AF1771" s="50">
        <v>3137205</v>
      </c>
      <c r="AG1771" s="51"/>
      <c r="AH1771" s="51"/>
    </row>
    <row r="1772" spans="1:34" s="69" customFormat="1">
      <c r="A1772" s="54"/>
      <c r="B1772" s="54"/>
      <c r="C1772" s="54"/>
      <c r="D1772" s="54"/>
      <c r="E1772" s="54"/>
      <c r="F1772" s="54"/>
      <c r="G1772" s="54"/>
      <c r="H1772" s="54"/>
      <c r="I1772" s="54"/>
      <c r="J1772" s="54"/>
      <c r="K1772" s="54"/>
      <c r="L1772" s="54"/>
      <c r="M1772" s="54"/>
      <c r="N1772" s="54"/>
      <c r="O1772" s="54"/>
      <c r="P1772" s="54"/>
      <c r="Q1772" s="54"/>
      <c r="R1772" s="54"/>
      <c r="S1772" s="54"/>
      <c r="T1772" s="54"/>
      <c r="U1772" s="54"/>
      <c r="V1772" s="54"/>
      <c r="W1772" s="54"/>
      <c r="AD1772" s="50" t="s">
        <v>59</v>
      </c>
      <c r="AE1772" s="50" t="s">
        <v>4715</v>
      </c>
      <c r="AF1772" s="50">
        <v>3137304</v>
      </c>
      <c r="AG1772" s="51"/>
      <c r="AH1772" s="51"/>
    </row>
    <row r="1773" spans="1:34" s="69" customFormat="1">
      <c r="A1773" s="54"/>
      <c r="B1773" s="54"/>
      <c r="C1773" s="54"/>
      <c r="D1773" s="54"/>
      <c r="E1773" s="54"/>
      <c r="F1773" s="54"/>
      <c r="G1773" s="54"/>
      <c r="H1773" s="54"/>
      <c r="I1773" s="54"/>
      <c r="J1773" s="54"/>
      <c r="K1773" s="54"/>
      <c r="L1773" s="54"/>
      <c r="M1773" s="54"/>
      <c r="N1773" s="54"/>
      <c r="O1773" s="54"/>
      <c r="P1773" s="54"/>
      <c r="Q1773" s="54"/>
      <c r="R1773" s="54"/>
      <c r="S1773" s="54"/>
      <c r="T1773" s="54"/>
      <c r="U1773" s="54"/>
      <c r="V1773" s="54"/>
      <c r="W1773" s="54"/>
      <c r="AD1773" s="50" t="s">
        <v>59</v>
      </c>
      <c r="AE1773" s="50" t="s">
        <v>4718</v>
      </c>
      <c r="AF1773" s="50">
        <v>3137403</v>
      </c>
      <c r="AG1773" s="51"/>
      <c r="AH1773" s="51"/>
    </row>
    <row r="1774" spans="1:34" s="69" customFormat="1">
      <c r="A1774" s="54"/>
      <c r="B1774" s="54"/>
      <c r="C1774" s="54"/>
      <c r="D1774" s="54"/>
      <c r="E1774" s="54"/>
      <c r="F1774" s="54"/>
      <c r="G1774" s="54"/>
      <c r="H1774" s="54"/>
      <c r="I1774" s="54"/>
      <c r="J1774" s="54"/>
      <c r="K1774" s="54"/>
      <c r="L1774" s="54"/>
      <c r="M1774" s="54"/>
      <c r="N1774" s="54"/>
      <c r="O1774" s="54"/>
      <c r="P1774" s="54"/>
      <c r="Q1774" s="54"/>
      <c r="R1774" s="54"/>
      <c r="S1774" s="54"/>
      <c r="T1774" s="54"/>
      <c r="U1774" s="54"/>
      <c r="V1774" s="54"/>
      <c r="W1774" s="54"/>
      <c r="AD1774" s="50" t="s">
        <v>59</v>
      </c>
      <c r="AE1774" s="50" t="s">
        <v>4721</v>
      </c>
      <c r="AF1774" s="50">
        <v>3137502</v>
      </c>
      <c r="AG1774" s="51"/>
      <c r="AH1774" s="51"/>
    </row>
    <row r="1775" spans="1:34" s="69" customFormat="1">
      <c r="A1775" s="54"/>
      <c r="B1775" s="54"/>
      <c r="C1775" s="54"/>
      <c r="D1775" s="54"/>
      <c r="E1775" s="54"/>
      <c r="F1775" s="54"/>
      <c r="G1775" s="54"/>
      <c r="H1775" s="54"/>
      <c r="I1775" s="54"/>
      <c r="J1775" s="54"/>
      <c r="K1775" s="54"/>
      <c r="L1775" s="54"/>
      <c r="M1775" s="54"/>
      <c r="N1775" s="54"/>
      <c r="O1775" s="54"/>
      <c r="P1775" s="54"/>
      <c r="Q1775" s="54"/>
      <c r="R1775" s="54"/>
      <c r="S1775" s="54"/>
      <c r="T1775" s="54"/>
      <c r="U1775" s="54"/>
      <c r="V1775" s="54"/>
      <c r="W1775" s="54"/>
      <c r="AD1775" s="50" t="s">
        <v>59</v>
      </c>
      <c r="AE1775" s="50" t="s">
        <v>2212</v>
      </c>
      <c r="AF1775" s="50">
        <v>3137536</v>
      </c>
      <c r="AG1775" s="51"/>
      <c r="AH1775" s="51"/>
    </row>
    <row r="1776" spans="1:34" s="69" customFormat="1">
      <c r="A1776" s="54"/>
      <c r="B1776" s="54"/>
      <c r="C1776" s="54"/>
      <c r="D1776" s="54"/>
      <c r="E1776" s="54"/>
      <c r="F1776" s="54"/>
      <c r="G1776" s="54"/>
      <c r="H1776" s="54"/>
      <c r="I1776" s="54"/>
      <c r="J1776" s="54"/>
      <c r="K1776" s="54"/>
      <c r="L1776" s="54"/>
      <c r="M1776" s="54"/>
      <c r="N1776" s="54"/>
      <c r="O1776" s="54"/>
      <c r="P1776" s="54"/>
      <c r="Q1776" s="54"/>
      <c r="R1776" s="54"/>
      <c r="S1776" s="54"/>
      <c r="T1776" s="54"/>
      <c r="U1776" s="54"/>
      <c r="V1776" s="54"/>
      <c r="W1776" s="54"/>
      <c r="AD1776" s="50" t="s">
        <v>59</v>
      </c>
      <c r="AE1776" s="50" t="s">
        <v>2688</v>
      </c>
      <c r="AF1776" s="50">
        <v>3137601</v>
      </c>
      <c r="AG1776" s="51"/>
      <c r="AH1776" s="51"/>
    </row>
    <row r="1777" spans="1:34" s="69" customFormat="1">
      <c r="A1777" s="54"/>
      <c r="B1777" s="54"/>
      <c r="C1777" s="54"/>
      <c r="D1777" s="54"/>
      <c r="E1777" s="54"/>
      <c r="F1777" s="54"/>
      <c r="G1777" s="54"/>
      <c r="H1777" s="54"/>
      <c r="I1777" s="54"/>
      <c r="J1777" s="54"/>
      <c r="K1777" s="54"/>
      <c r="L1777" s="54"/>
      <c r="M1777" s="54"/>
      <c r="N1777" s="54"/>
      <c r="O1777" s="54"/>
      <c r="P1777" s="54"/>
      <c r="Q1777" s="54"/>
      <c r="R1777" s="54"/>
      <c r="S1777" s="54"/>
      <c r="T1777" s="54"/>
      <c r="U1777" s="54"/>
      <c r="V1777" s="54"/>
      <c r="W1777" s="54"/>
      <c r="AD1777" s="50" t="s">
        <v>59</v>
      </c>
      <c r="AE1777" s="50" t="s">
        <v>4728</v>
      </c>
      <c r="AF1777" s="50">
        <v>3137700</v>
      </c>
      <c r="AG1777" s="51"/>
      <c r="AH1777" s="51"/>
    </row>
    <row r="1778" spans="1:34" s="69" customFormat="1">
      <c r="A1778" s="54"/>
      <c r="B1778" s="54"/>
      <c r="C1778" s="54"/>
      <c r="D1778" s="54"/>
      <c r="E1778" s="54"/>
      <c r="F1778" s="54"/>
      <c r="G1778" s="54"/>
      <c r="H1778" s="54"/>
      <c r="I1778" s="54"/>
      <c r="J1778" s="54"/>
      <c r="K1778" s="54"/>
      <c r="L1778" s="54"/>
      <c r="M1778" s="54"/>
      <c r="N1778" s="54"/>
      <c r="O1778" s="54"/>
      <c r="P1778" s="54"/>
      <c r="Q1778" s="54"/>
      <c r="R1778" s="54"/>
      <c r="S1778" s="54"/>
      <c r="T1778" s="54"/>
      <c r="U1778" s="54"/>
      <c r="V1778" s="54"/>
      <c r="W1778" s="54"/>
      <c r="AD1778" s="50" t="s">
        <v>59</v>
      </c>
      <c r="AE1778" s="50" t="s">
        <v>4731</v>
      </c>
      <c r="AF1778" s="50">
        <v>3137809</v>
      </c>
      <c r="AG1778" s="51"/>
      <c r="AH1778" s="51"/>
    </row>
    <row r="1779" spans="1:34" s="69" customFormat="1">
      <c r="A1779" s="54"/>
      <c r="B1779" s="54"/>
      <c r="C1779" s="54"/>
      <c r="D1779" s="54"/>
      <c r="E1779" s="54"/>
      <c r="F1779" s="54"/>
      <c r="G1779" s="54"/>
      <c r="H1779" s="54"/>
      <c r="I1779" s="54"/>
      <c r="J1779" s="54"/>
      <c r="K1779" s="54"/>
      <c r="L1779" s="54"/>
      <c r="M1779" s="54"/>
      <c r="N1779" s="54"/>
      <c r="O1779" s="54"/>
      <c r="P1779" s="54"/>
      <c r="Q1779" s="54"/>
      <c r="R1779" s="54"/>
      <c r="S1779" s="54"/>
      <c r="T1779" s="54"/>
      <c r="U1779" s="54"/>
      <c r="V1779" s="54"/>
      <c r="W1779" s="54"/>
      <c r="AD1779" s="50" t="s">
        <v>59</v>
      </c>
      <c r="AE1779" s="50" t="s">
        <v>4733</v>
      </c>
      <c r="AF1779" s="50">
        <v>3137908</v>
      </c>
      <c r="AG1779" s="51"/>
      <c r="AH1779" s="51"/>
    </row>
    <row r="1780" spans="1:34" s="69" customFormat="1">
      <c r="A1780" s="54"/>
      <c r="B1780" s="54"/>
      <c r="C1780" s="54"/>
      <c r="D1780" s="54"/>
      <c r="E1780" s="54"/>
      <c r="F1780" s="54"/>
      <c r="G1780" s="54"/>
      <c r="H1780" s="54"/>
      <c r="I1780" s="54"/>
      <c r="J1780" s="54"/>
      <c r="K1780" s="54"/>
      <c r="L1780" s="54"/>
      <c r="M1780" s="54"/>
      <c r="N1780" s="54"/>
      <c r="O1780" s="54"/>
      <c r="P1780" s="54"/>
      <c r="Q1780" s="54"/>
      <c r="R1780" s="54"/>
      <c r="S1780" s="54"/>
      <c r="T1780" s="54"/>
      <c r="U1780" s="54"/>
      <c r="V1780" s="54"/>
      <c r="W1780" s="54"/>
      <c r="AD1780" s="50" t="s">
        <v>59</v>
      </c>
      <c r="AE1780" s="50" t="s">
        <v>3350</v>
      </c>
      <c r="AF1780" s="50">
        <v>3138005</v>
      </c>
      <c r="AG1780" s="51"/>
      <c r="AH1780" s="51"/>
    </row>
    <row r="1781" spans="1:34" s="69" customFormat="1">
      <c r="A1781" s="54"/>
      <c r="B1781" s="54"/>
      <c r="C1781" s="54"/>
      <c r="D1781" s="54"/>
      <c r="E1781" s="54"/>
      <c r="F1781" s="54"/>
      <c r="G1781" s="54"/>
      <c r="H1781" s="54"/>
      <c r="I1781" s="54"/>
      <c r="J1781" s="54"/>
      <c r="K1781" s="54"/>
      <c r="L1781" s="54"/>
      <c r="M1781" s="54"/>
      <c r="N1781" s="54"/>
      <c r="O1781" s="54"/>
      <c r="P1781" s="54"/>
      <c r="Q1781" s="54"/>
      <c r="R1781" s="54"/>
      <c r="S1781" s="54"/>
      <c r="T1781" s="54"/>
      <c r="U1781" s="54"/>
      <c r="V1781" s="54"/>
      <c r="W1781" s="54"/>
      <c r="AD1781" s="50" t="s">
        <v>59</v>
      </c>
      <c r="AE1781" s="50" t="s">
        <v>4738</v>
      </c>
      <c r="AF1781" s="50">
        <v>3138104</v>
      </c>
      <c r="AG1781" s="51"/>
      <c r="AH1781" s="51"/>
    </row>
    <row r="1782" spans="1:34" s="69" customFormat="1">
      <c r="A1782" s="54"/>
      <c r="B1782" s="54"/>
      <c r="C1782" s="54"/>
      <c r="D1782" s="54"/>
      <c r="E1782" s="54"/>
      <c r="F1782" s="54"/>
      <c r="G1782" s="54"/>
      <c r="H1782" s="54"/>
      <c r="I1782" s="54"/>
      <c r="J1782" s="54"/>
      <c r="K1782" s="54"/>
      <c r="L1782" s="54"/>
      <c r="M1782" s="54"/>
      <c r="N1782" s="54"/>
      <c r="O1782" s="54"/>
      <c r="P1782" s="54"/>
      <c r="Q1782" s="54"/>
      <c r="R1782" s="54"/>
      <c r="S1782" s="54"/>
      <c r="T1782" s="54"/>
      <c r="U1782" s="54"/>
      <c r="V1782" s="54"/>
      <c r="W1782" s="54"/>
      <c r="AD1782" s="50" t="s">
        <v>59</v>
      </c>
      <c r="AE1782" s="50" t="s">
        <v>4741</v>
      </c>
      <c r="AF1782" s="50">
        <v>3138203</v>
      </c>
      <c r="AG1782" s="51"/>
      <c r="AH1782" s="51"/>
    </row>
    <row r="1783" spans="1:34" s="69" customFormat="1">
      <c r="A1783" s="54"/>
      <c r="B1783" s="54"/>
      <c r="C1783" s="54"/>
      <c r="D1783" s="54"/>
      <c r="E1783" s="54"/>
      <c r="F1783" s="54"/>
      <c r="G1783" s="54"/>
      <c r="H1783" s="54"/>
      <c r="I1783" s="54"/>
      <c r="J1783" s="54"/>
      <c r="K1783" s="54"/>
      <c r="L1783" s="54"/>
      <c r="M1783" s="54"/>
      <c r="N1783" s="54"/>
      <c r="O1783" s="54"/>
      <c r="P1783" s="54"/>
      <c r="Q1783" s="54"/>
      <c r="R1783" s="54"/>
      <c r="S1783" s="54"/>
      <c r="T1783" s="54"/>
      <c r="U1783" s="54"/>
      <c r="V1783" s="54"/>
      <c r="W1783" s="54"/>
      <c r="AD1783" s="50" t="s">
        <v>59</v>
      </c>
      <c r="AE1783" s="50" t="s">
        <v>4743</v>
      </c>
      <c r="AF1783" s="50">
        <v>3138302</v>
      </c>
      <c r="AG1783" s="51"/>
      <c r="AH1783" s="51"/>
    </row>
    <row r="1784" spans="1:34" s="69" customFormat="1">
      <c r="A1784" s="54"/>
      <c r="B1784" s="54"/>
      <c r="C1784" s="54"/>
      <c r="D1784" s="54"/>
      <c r="E1784" s="54"/>
      <c r="F1784" s="54"/>
      <c r="G1784" s="54"/>
      <c r="H1784" s="54"/>
      <c r="I1784" s="54"/>
      <c r="J1784" s="54"/>
      <c r="K1784" s="54"/>
      <c r="L1784" s="54"/>
      <c r="M1784" s="54"/>
      <c r="N1784" s="54"/>
      <c r="O1784" s="54"/>
      <c r="P1784" s="54"/>
      <c r="Q1784" s="54"/>
      <c r="R1784" s="54"/>
      <c r="S1784" s="54"/>
      <c r="T1784" s="54"/>
      <c r="U1784" s="54"/>
      <c r="V1784" s="54"/>
      <c r="W1784" s="54"/>
      <c r="AD1784" s="50" t="s">
        <v>59</v>
      </c>
      <c r="AE1784" s="50" t="s">
        <v>4745</v>
      </c>
      <c r="AF1784" s="50">
        <v>3138351</v>
      </c>
      <c r="AG1784" s="51"/>
      <c r="AH1784" s="51"/>
    </row>
    <row r="1785" spans="1:34" s="69" customFormat="1">
      <c r="A1785" s="54"/>
      <c r="B1785" s="54"/>
      <c r="C1785" s="54"/>
      <c r="D1785" s="54"/>
      <c r="E1785" s="54"/>
      <c r="F1785" s="54"/>
      <c r="G1785" s="54"/>
      <c r="H1785" s="54"/>
      <c r="I1785" s="54"/>
      <c r="J1785" s="54"/>
      <c r="K1785" s="54"/>
      <c r="L1785" s="54"/>
      <c r="M1785" s="54"/>
      <c r="N1785" s="54"/>
      <c r="O1785" s="54"/>
      <c r="P1785" s="54"/>
      <c r="Q1785" s="54"/>
      <c r="R1785" s="54"/>
      <c r="S1785" s="54"/>
      <c r="T1785" s="54"/>
      <c r="U1785" s="54"/>
      <c r="V1785" s="54"/>
      <c r="W1785" s="54"/>
      <c r="AD1785" s="50" t="s">
        <v>59</v>
      </c>
      <c r="AE1785" s="50" t="s">
        <v>4748</v>
      </c>
      <c r="AF1785" s="50">
        <v>3138401</v>
      </c>
      <c r="AG1785" s="51"/>
      <c r="AH1785" s="51"/>
    </row>
    <row r="1786" spans="1:34" s="69" customFormat="1">
      <c r="A1786" s="54"/>
      <c r="B1786" s="54"/>
      <c r="C1786" s="54"/>
      <c r="D1786" s="54"/>
      <c r="E1786" s="54"/>
      <c r="F1786" s="54"/>
      <c r="G1786" s="54"/>
      <c r="H1786" s="54"/>
      <c r="I1786" s="54"/>
      <c r="J1786" s="54"/>
      <c r="K1786" s="54"/>
      <c r="L1786" s="54"/>
      <c r="M1786" s="54"/>
      <c r="N1786" s="54"/>
      <c r="O1786" s="54"/>
      <c r="P1786" s="54"/>
      <c r="Q1786" s="54"/>
      <c r="R1786" s="54"/>
      <c r="S1786" s="54"/>
      <c r="T1786" s="54"/>
      <c r="U1786" s="54"/>
      <c r="V1786" s="54"/>
      <c r="W1786" s="54"/>
      <c r="AD1786" s="50" t="s">
        <v>59</v>
      </c>
      <c r="AE1786" s="50" t="s">
        <v>4750</v>
      </c>
      <c r="AF1786" s="50">
        <v>3138500</v>
      </c>
      <c r="AG1786" s="51"/>
      <c r="AH1786" s="51"/>
    </row>
    <row r="1787" spans="1:34" s="69" customFormat="1">
      <c r="A1787" s="54"/>
      <c r="B1787" s="54"/>
      <c r="C1787" s="54"/>
      <c r="D1787" s="54"/>
      <c r="E1787" s="54"/>
      <c r="F1787" s="54"/>
      <c r="G1787" s="54"/>
      <c r="H1787" s="54"/>
      <c r="I1787" s="54"/>
      <c r="J1787" s="54"/>
      <c r="K1787" s="54"/>
      <c r="L1787" s="54"/>
      <c r="M1787" s="54"/>
      <c r="N1787" s="54"/>
      <c r="O1787" s="54"/>
      <c r="P1787" s="54"/>
      <c r="Q1787" s="54"/>
      <c r="R1787" s="54"/>
      <c r="S1787" s="54"/>
      <c r="T1787" s="54"/>
      <c r="U1787" s="54"/>
      <c r="V1787" s="54"/>
      <c r="W1787" s="54"/>
      <c r="AD1787" s="50" t="s">
        <v>59</v>
      </c>
      <c r="AE1787" s="50" t="s">
        <v>4753</v>
      </c>
      <c r="AF1787" s="50">
        <v>3138609</v>
      </c>
      <c r="AG1787" s="51"/>
      <c r="AH1787" s="51"/>
    </row>
    <row r="1788" spans="1:34" s="69" customFormat="1">
      <c r="A1788" s="54"/>
      <c r="B1788" s="54"/>
      <c r="C1788" s="54"/>
      <c r="D1788" s="54"/>
      <c r="E1788" s="54"/>
      <c r="F1788" s="54"/>
      <c r="G1788" s="54"/>
      <c r="H1788" s="54"/>
      <c r="I1788" s="54"/>
      <c r="J1788" s="54"/>
      <c r="K1788" s="54"/>
      <c r="L1788" s="54"/>
      <c r="M1788" s="54"/>
      <c r="N1788" s="54"/>
      <c r="O1788" s="54"/>
      <c r="P1788" s="54"/>
      <c r="Q1788" s="54"/>
      <c r="R1788" s="54"/>
      <c r="S1788" s="54"/>
      <c r="T1788" s="54"/>
      <c r="U1788" s="54"/>
      <c r="V1788" s="54"/>
      <c r="W1788" s="54"/>
      <c r="AD1788" s="50" t="s">
        <v>59</v>
      </c>
      <c r="AE1788" s="50" t="s">
        <v>4756</v>
      </c>
      <c r="AF1788" s="50">
        <v>3138625</v>
      </c>
      <c r="AG1788" s="51"/>
      <c r="AH1788" s="51"/>
    </row>
    <row r="1789" spans="1:34" s="69" customFormat="1">
      <c r="A1789" s="54"/>
      <c r="B1789" s="54"/>
      <c r="C1789" s="54"/>
      <c r="D1789" s="54"/>
      <c r="E1789" s="54"/>
      <c r="F1789" s="54"/>
      <c r="G1789" s="54"/>
      <c r="H1789" s="54"/>
      <c r="I1789" s="54"/>
      <c r="J1789" s="54"/>
      <c r="K1789" s="54"/>
      <c r="L1789" s="54"/>
      <c r="M1789" s="54"/>
      <c r="N1789" s="54"/>
      <c r="O1789" s="54"/>
      <c r="P1789" s="54"/>
      <c r="Q1789" s="54"/>
      <c r="R1789" s="54"/>
      <c r="S1789" s="54"/>
      <c r="T1789" s="54"/>
      <c r="U1789" s="54"/>
      <c r="V1789" s="54"/>
      <c r="W1789" s="54"/>
      <c r="AD1789" s="50" t="s">
        <v>59</v>
      </c>
      <c r="AE1789" s="50" t="s">
        <v>4759</v>
      </c>
      <c r="AF1789" s="50">
        <v>3138658</v>
      </c>
      <c r="AG1789" s="51"/>
      <c r="AH1789" s="51"/>
    </row>
    <row r="1790" spans="1:34" s="69" customFormat="1">
      <c r="A1790" s="54"/>
      <c r="B1790" s="54"/>
      <c r="C1790" s="54"/>
      <c r="D1790" s="54"/>
      <c r="E1790" s="54"/>
      <c r="F1790" s="54"/>
      <c r="G1790" s="54"/>
      <c r="H1790" s="54"/>
      <c r="I1790" s="54"/>
      <c r="J1790" s="54"/>
      <c r="K1790" s="54"/>
      <c r="L1790" s="54"/>
      <c r="M1790" s="54"/>
      <c r="N1790" s="54"/>
      <c r="O1790" s="54"/>
      <c r="P1790" s="54"/>
      <c r="Q1790" s="54"/>
      <c r="R1790" s="54"/>
      <c r="S1790" s="54"/>
      <c r="T1790" s="54"/>
      <c r="U1790" s="54"/>
      <c r="V1790" s="54"/>
      <c r="W1790" s="54"/>
      <c r="AD1790" s="50" t="s">
        <v>59</v>
      </c>
      <c r="AE1790" s="50" t="s">
        <v>4762</v>
      </c>
      <c r="AF1790" s="50">
        <v>3138674</v>
      </c>
      <c r="AG1790" s="51"/>
      <c r="AH1790" s="51"/>
    </row>
    <row r="1791" spans="1:34" s="69" customFormat="1">
      <c r="A1791" s="54"/>
      <c r="B1791" s="54"/>
      <c r="C1791" s="54"/>
      <c r="D1791" s="54"/>
      <c r="E1791" s="54"/>
      <c r="F1791" s="54"/>
      <c r="G1791" s="54"/>
      <c r="H1791" s="54"/>
      <c r="I1791" s="54"/>
      <c r="J1791" s="54"/>
      <c r="K1791" s="54"/>
      <c r="L1791" s="54"/>
      <c r="M1791" s="54"/>
      <c r="N1791" s="54"/>
      <c r="O1791" s="54"/>
      <c r="P1791" s="54"/>
      <c r="Q1791" s="54"/>
      <c r="R1791" s="54"/>
      <c r="S1791" s="54"/>
      <c r="T1791" s="54"/>
      <c r="U1791" s="54"/>
      <c r="V1791" s="54"/>
      <c r="W1791" s="54"/>
      <c r="AD1791" s="50" t="s">
        <v>59</v>
      </c>
      <c r="AE1791" s="50" t="s">
        <v>4764</v>
      </c>
      <c r="AF1791" s="50">
        <v>3138682</v>
      </c>
      <c r="AG1791" s="51"/>
      <c r="AH1791" s="51"/>
    </row>
    <row r="1792" spans="1:34" s="69" customFormat="1">
      <c r="A1792" s="54"/>
      <c r="B1792" s="54"/>
      <c r="C1792" s="54"/>
      <c r="D1792" s="54"/>
      <c r="E1792" s="54"/>
      <c r="F1792" s="54"/>
      <c r="G1792" s="54"/>
      <c r="H1792" s="54"/>
      <c r="I1792" s="54"/>
      <c r="J1792" s="54"/>
      <c r="K1792" s="54"/>
      <c r="L1792" s="54"/>
      <c r="M1792" s="54"/>
      <c r="N1792" s="54"/>
      <c r="O1792" s="54"/>
      <c r="P1792" s="54"/>
      <c r="Q1792" s="54"/>
      <c r="R1792" s="54"/>
      <c r="S1792" s="54"/>
      <c r="T1792" s="54"/>
      <c r="U1792" s="54"/>
      <c r="V1792" s="54"/>
      <c r="W1792" s="54"/>
      <c r="AD1792" s="50" t="s">
        <v>59</v>
      </c>
      <c r="AE1792" s="50" t="s">
        <v>4765</v>
      </c>
      <c r="AF1792" s="50">
        <v>3138708</v>
      </c>
      <c r="AG1792" s="51"/>
      <c r="AH1792" s="51"/>
    </row>
    <row r="1793" spans="1:34" s="69" customFormat="1">
      <c r="A1793" s="54"/>
      <c r="B1793" s="54"/>
      <c r="C1793" s="54"/>
      <c r="D1793" s="54"/>
      <c r="E1793" s="54"/>
      <c r="F1793" s="54"/>
      <c r="G1793" s="54"/>
      <c r="H1793" s="54"/>
      <c r="I1793" s="54"/>
      <c r="J1793" s="54"/>
      <c r="K1793" s="54"/>
      <c r="L1793" s="54"/>
      <c r="M1793" s="54"/>
      <c r="N1793" s="54"/>
      <c r="O1793" s="54"/>
      <c r="P1793" s="54"/>
      <c r="Q1793" s="54"/>
      <c r="R1793" s="54"/>
      <c r="S1793" s="54"/>
      <c r="T1793" s="54"/>
      <c r="U1793" s="54"/>
      <c r="V1793" s="54"/>
      <c r="W1793" s="54"/>
      <c r="AD1793" s="50" t="s">
        <v>59</v>
      </c>
      <c r="AE1793" s="50" t="s">
        <v>4768</v>
      </c>
      <c r="AF1793" s="50">
        <v>3138807</v>
      </c>
      <c r="AG1793" s="51"/>
      <c r="AH1793" s="51"/>
    </row>
    <row r="1794" spans="1:34" s="69" customFormat="1">
      <c r="A1794" s="54"/>
      <c r="B1794" s="54"/>
      <c r="C1794" s="54"/>
      <c r="D1794" s="54"/>
      <c r="E1794" s="54"/>
      <c r="F1794" s="54"/>
      <c r="G1794" s="54"/>
      <c r="H1794" s="54"/>
      <c r="I1794" s="54"/>
      <c r="J1794" s="54"/>
      <c r="K1794" s="54"/>
      <c r="L1794" s="54"/>
      <c r="M1794" s="54"/>
      <c r="N1794" s="54"/>
      <c r="O1794" s="54"/>
      <c r="P1794" s="54"/>
      <c r="Q1794" s="54"/>
      <c r="R1794" s="54"/>
      <c r="S1794" s="54"/>
      <c r="T1794" s="54"/>
      <c r="U1794" s="54"/>
      <c r="V1794" s="54"/>
      <c r="W1794" s="54"/>
      <c r="AD1794" s="50" t="s">
        <v>59</v>
      </c>
      <c r="AE1794" s="50" t="s">
        <v>4771</v>
      </c>
      <c r="AF1794" s="50">
        <v>3138906</v>
      </c>
      <c r="AG1794" s="51"/>
      <c r="AH1794" s="51"/>
    </row>
    <row r="1795" spans="1:34" s="69" customFormat="1">
      <c r="A1795" s="54"/>
      <c r="B1795" s="54"/>
      <c r="C1795" s="54"/>
      <c r="D1795" s="54"/>
      <c r="E1795" s="54"/>
      <c r="F1795" s="54"/>
      <c r="G1795" s="54"/>
      <c r="H1795" s="54"/>
      <c r="I1795" s="54"/>
      <c r="J1795" s="54"/>
      <c r="K1795" s="54"/>
      <c r="L1795" s="54"/>
      <c r="M1795" s="54"/>
      <c r="N1795" s="54"/>
      <c r="O1795" s="54"/>
      <c r="P1795" s="54"/>
      <c r="Q1795" s="54"/>
      <c r="R1795" s="54"/>
      <c r="S1795" s="54"/>
      <c r="T1795" s="54"/>
      <c r="U1795" s="54"/>
      <c r="V1795" s="54"/>
      <c r="W1795" s="54"/>
      <c r="AD1795" s="50" t="s">
        <v>59</v>
      </c>
      <c r="AE1795" s="50" t="s">
        <v>4774</v>
      </c>
      <c r="AF1795" s="50">
        <v>3139003</v>
      </c>
      <c r="AG1795" s="51"/>
      <c r="AH1795" s="51"/>
    </row>
    <row r="1796" spans="1:34" s="69" customFormat="1">
      <c r="A1796" s="54"/>
      <c r="B1796" s="54"/>
      <c r="C1796" s="54"/>
      <c r="D1796" s="54"/>
      <c r="E1796" s="54"/>
      <c r="F1796" s="54"/>
      <c r="G1796" s="54"/>
      <c r="H1796" s="54"/>
      <c r="I1796" s="54"/>
      <c r="J1796" s="54"/>
      <c r="K1796" s="54"/>
      <c r="L1796" s="54"/>
      <c r="M1796" s="54"/>
      <c r="N1796" s="54"/>
      <c r="O1796" s="54"/>
      <c r="P1796" s="54"/>
      <c r="Q1796" s="54"/>
      <c r="R1796" s="54"/>
      <c r="S1796" s="54"/>
      <c r="T1796" s="54"/>
      <c r="U1796" s="54"/>
      <c r="V1796" s="54"/>
      <c r="W1796" s="54"/>
      <c r="AD1796" s="50" t="s">
        <v>59</v>
      </c>
      <c r="AE1796" s="50" t="s">
        <v>4777</v>
      </c>
      <c r="AF1796" s="50">
        <v>3139102</v>
      </c>
      <c r="AG1796" s="51"/>
      <c r="AH1796" s="51"/>
    </row>
    <row r="1797" spans="1:34" s="69" customFormat="1">
      <c r="A1797" s="54"/>
      <c r="B1797" s="54"/>
      <c r="C1797" s="54"/>
      <c r="D1797" s="54"/>
      <c r="E1797" s="54"/>
      <c r="F1797" s="54"/>
      <c r="G1797" s="54"/>
      <c r="H1797" s="54"/>
      <c r="I1797" s="54"/>
      <c r="J1797" s="54"/>
      <c r="K1797" s="54"/>
      <c r="L1797" s="54"/>
      <c r="M1797" s="54"/>
      <c r="N1797" s="54"/>
      <c r="O1797" s="54"/>
      <c r="P1797" s="54"/>
      <c r="Q1797" s="54"/>
      <c r="R1797" s="54"/>
      <c r="S1797" s="54"/>
      <c r="T1797" s="54"/>
      <c r="U1797" s="54"/>
      <c r="V1797" s="54"/>
      <c r="W1797" s="54"/>
      <c r="AD1797" s="50" t="s">
        <v>59</v>
      </c>
      <c r="AE1797" s="50" t="s">
        <v>4780</v>
      </c>
      <c r="AF1797" s="50">
        <v>3139201</v>
      </c>
      <c r="AG1797" s="51"/>
      <c r="AH1797" s="51"/>
    </row>
    <row r="1798" spans="1:34" s="69" customFormat="1">
      <c r="A1798" s="54"/>
      <c r="B1798" s="54"/>
      <c r="C1798" s="54"/>
      <c r="D1798" s="54"/>
      <c r="E1798" s="54"/>
      <c r="F1798" s="54"/>
      <c r="G1798" s="54"/>
      <c r="H1798" s="54"/>
      <c r="I1798" s="54"/>
      <c r="J1798" s="54"/>
      <c r="K1798" s="54"/>
      <c r="L1798" s="54"/>
      <c r="M1798" s="54"/>
      <c r="N1798" s="54"/>
      <c r="O1798" s="54"/>
      <c r="P1798" s="54"/>
      <c r="Q1798" s="54"/>
      <c r="R1798" s="54"/>
      <c r="S1798" s="54"/>
      <c r="T1798" s="54"/>
      <c r="U1798" s="54"/>
      <c r="V1798" s="54"/>
      <c r="W1798" s="54"/>
      <c r="AD1798" s="50" t="s">
        <v>59</v>
      </c>
      <c r="AE1798" s="50" t="s">
        <v>4783</v>
      </c>
      <c r="AF1798" s="50">
        <v>3139250</v>
      </c>
      <c r="AG1798" s="51"/>
      <c r="AH1798" s="51"/>
    </row>
    <row r="1799" spans="1:34" s="69" customFormat="1">
      <c r="A1799" s="54"/>
      <c r="B1799" s="54"/>
      <c r="C1799" s="54"/>
      <c r="D1799" s="54"/>
      <c r="E1799" s="54"/>
      <c r="F1799" s="54"/>
      <c r="G1799" s="54"/>
      <c r="H1799" s="54"/>
      <c r="I1799" s="54"/>
      <c r="J1799" s="54"/>
      <c r="K1799" s="54"/>
      <c r="L1799" s="54"/>
      <c r="M1799" s="54"/>
      <c r="N1799" s="54"/>
      <c r="O1799" s="54"/>
      <c r="P1799" s="54"/>
      <c r="Q1799" s="54"/>
      <c r="R1799" s="54"/>
      <c r="S1799" s="54"/>
      <c r="T1799" s="54"/>
      <c r="U1799" s="54"/>
      <c r="V1799" s="54"/>
      <c r="W1799" s="54"/>
      <c r="AD1799" s="50" t="s">
        <v>59</v>
      </c>
      <c r="AE1799" s="50" t="s">
        <v>4786</v>
      </c>
      <c r="AF1799" s="50">
        <v>3139300</v>
      </c>
      <c r="AG1799" s="51"/>
      <c r="AH1799" s="51"/>
    </row>
    <row r="1800" spans="1:34" s="69" customFormat="1">
      <c r="A1800" s="54"/>
      <c r="B1800" s="54"/>
      <c r="C1800" s="54"/>
      <c r="D1800" s="54"/>
      <c r="E1800" s="54"/>
      <c r="F1800" s="54"/>
      <c r="G1800" s="54"/>
      <c r="H1800" s="54"/>
      <c r="I1800" s="54"/>
      <c r="J1800" s="54"/>
      <c r="K1800" s="54"/>
      <c r="L1800" s="54"/>
      <c r="M1800" s="54"/>
      <c r="N1800" s="54"/>
      <c r="O1800" s="54"/>
      <c r="P1800" s="54"/>
      <c r="Q1800" s="54"/>
      <c r="R1800" s="54"/>
      <c r="S1800" s="54"/>
      <c r="T1800" s="54"/>
      <c r="U1800" s="54"/>
      <c r="V1800" s="54"/>
      <c r="W1800" s="54"/>
      <c r="AD1800" s="50" t="s">
        <v>59</v>
      </c>
      <c r="AE1800" s="50" t="s">
        <v>4789</v>
      </c>
      <c r="AF1800" s="50">
        <v>3139409</v>
      </c>
      <c r="AG1800" s="51"/>
      <c r="AH1800" s="51"/>
    </row>
    <row r="1801" spans="1:34" s="69" customFormat="1">
      <c r="A1801" s="54"/>
      <c r="B1801" s="54"/>
      <c r="C1801" s="54"/>
      <c r="D1801" s="54"/>
      <c r="E1801" s="54"/>
      <c r="F1801" s="54"/>
      <c r="G1801" s="54"/>
      <c r="H1801" s="54"/>
      <c r="I1801" s="54"/>
      <c r="J1801" s="54"/>
      <c r="K1801" s="54"/>
      <c r="L1801" s="54"/>
      <c r="M1801" s="54"/>
      <c r="N1801" s="54"/>
      <c r="O1801" s="54"/>
      <c r="P1801" s="54"/>
      <c r="Q1801" s="54"/>
      <c r="R1801" s="54"/>
      <c r="S1801" s="54"/>
      <c r="T1801" s="54"/>
      <c r="U1801" s="54"/>
      <c r="V1801" s="54"/>
      <c r="W1801" s="54"/>
      <c r="AD1801" s="50" t="s">
        <v>59</v>
      </c>
      <c r="AE1801" s="50" t="s">
        <v>4792</v>
      </c>
      <c r="AF1801" s="50">
        <v>3139508</v>
      </c>
      <c r="AG1801" s="51"/>
      <c r="AH1801" s="51"/>
    </row>
    <row r="1802" spans="1:34" s="69" customFormat="1">
      <c r="A1802" s="54"/>
      <c r="B1802" s="54"/>
      <c r="C1802" s="54"/>
      <c r="D1802" s="54"/>
      <c r="E1802" s="54"/>
      <c r="F1802" s="54"/>
      <c r="G1802" s="54"/>
      <c r="H1802" s="54"/>
      <c r="I1802" s="54"/>
      <c r="J1802" s="54"/>
      <c r="K1802" s="54"/>
      <c r="L1802" s="54"/>
      <c r="M1802" s="54"/>
      <c r="N1802" s="54"/>
      <c r="O1802" s="54"/>
      <c r="P1802" s="54"/>
      <c r="Q1802" s="54"/>
      <c r="R1802" s="54"/>
      <c r="S1802" s="54"/>
      <c r="T1802" s="54"/>
      <c r="U1802" s="54"/>
      <c r="V1802" s="54"/>
      <c r="W1802" s="54"/>
      <c r="AD1802" s="50" t="s">
        <v>59</v>
      </c>
      <c r="AE1802" s="50" t="s">
        <v>4795</v>
      </c>
      <c r="AF1802" s="50">
        <v>3139607</v>
      </c>
      <c r="AG1802" s="51"/>
      <c r="AH1802" s="51"/>
    </row>
    <row r="1803" spans="1:34" s="69" customFormat="1">
      <c r="A1803" s="54"/>
      <c r="B1803" s="54"/>
      <c r="C1803" s="54"/>
      <c r="D1803" s="54"/>
      <c r="E1803" s="54"/>
      <c r="F1803" s="54"/>
      <c r="G1803" s="54"/>
      <c r="H1803" s="54"/>
      <c r="I1803" s="54"/>
      <c r="J1803" s="54"/>
      <c r="K1803" s="54"/>
      <c r="L1803" s="54"/>
      <c r="M1803" s="54"/>
      <c r="N1803" s="54"/>
      <c r="O1803" s="54"/>
      <c r="P1803" s="54"/>
      <c r="Q1803" s="54"/>
      <c r="R1803" s="54"/>
      <c r="S1803" s="54"/>
      <c r="T1803" s="54"/>
      <c r="U1803" s="54"/>
      <c r="V1803" s="54"/>
      <c r="W1803" s="54"/>
      <c r="AD1803" s="50" t="s">
        <v>59</v>
      </c>
      <c r="AE1803" s="50" t="s">
        <v>4798</v>
      </c>
      <c r="AF1803" s="50">
        <v>3139805</v>
      </c>
      <c r="AG1803" s="51"/>
      <c r="AH1803" s="51"/>
    </row>
    <row r="1804" spans="1:34" s="69" customFormat="1">
      <c r="A1804" s="54"/>
      <c r="B1804" s="54"/>
      <c r="C1804" s="54"/>
      <c r="D1804" s="54"/>
      <c r="E1804" s="54"/>
      <c r="F1804" s="54"/>
      <c r="G1804" s="54"/>
      <c r="H1804" s="54"/>
      <c r="I1804" s="54"/>
      <c r="J1804" s="54"/>
      <c r="K1804" s="54"/>
      <c r="L1804" s="54"/>
      <c r="M1804" s="54"/>
      <c r="N1804" s="54"/>
      <c r="O1804" s="54"/>
      <c r="P1804" s="54"/>
      <c r="Q1804" s="54"/>
      <c r="R1804" s="54"/>
      <c r="S1804" s="54"/>
      <c r="T1804" s="54"/>
      <c r="U1804" s="54"/>
      <c r="V1804" s="54"/>
      <c r="W1804" s="54"/>
      <c r="AD1804" s="50" t="s">
        <v>59</v>
      </c>
      <c r="AE1804" s="50" t="s">
        <v>4801</v>
      </c>
      <c r="AF1804" s="50">
        <v>3139706</v>
      </c>
      <c r="AG1804" s="51"/>
      <c r="AH1804" s="51"/>
    </row>
    <row r="1805" spans="1:34" s="69" customFormat="1">
      <c r="A1805" s="54"/>
      <c r="B1805" s="54"/>
      <c r="C1805" s="54"/>
      <c r="D1805" s="54"/>
      <c r="E1805" s="54"/>
      <c r="F1805" s="54"/>
      <c r="G1805" s="54"/>
      <c r="H1805" s="54"/>
      <c r="I1805" s="54"/>
      <c r="J1805" s="54"/>
      <c r="K1805" s="54"/>
      <c r="L1805" s="54"/>
      <c r="M1805" s="54"/>
      <c r="N1805" s="54"/>
      <c r="O1805" s="54"/>
      <c r="P1805" s="54"/>
      <c r="Q1805" s="54"/>
      <c r="R1805" s="54"/>
      <c r="S1805" s="54"/>
      <c r="T1805" s="54"/>
      <c r="U1805" s="54"/>
      <c r="V1805" s="54"/>
      <c r="W1805" s="54"/>
      <c r="AD1805" s="50" t="s">
        <v>59</v>
      </c>
      <c r="AE1805" s="50" t="s">
        <v>4804</v>
      </c>
      <c r="AF1805" s="50">
        <v>3139904</v>
      </c>
      <c r="AG1805" s="51"/>
      <c r="AH1805" s="51"/>
    </row>
    <row r="1806" spans="1:34" s="69" customFormat="1">
      <c r="A1806" s="54"/>
      <c r="B1806" s="54"/>
      <c r="C1806" s="54"/>
      <c r="D1806" s="54"/>
      <c r="E1806" s="54"/>
      <c r="F1806" s="54"/>
      <c r="G1806" s="54"/>
      <c r="H1806" s="54"/>
      <c r="I1806" s="54"/>
      <c r="J1806" s="54"/>
      <c r="K1806" s="54"/>
      <c r="L1806" s="54"/>
      <c r="M1806" s="54"/>
      <c r="N1806" s="54"/>
      <c r="O1806" s="54"/>
      <c r="P1806" s="54"/>
      <c r="Q1806" s="54"/>
      <c r="R1806" s="54"/>
      <c r="S1806" s="54"/>
      <c r="T1806" s="54"/>
      <c r="U1806" s="54"/>
      <c r="V1806" s="54"/>
      <c r="W1806" s="54"/>
      <c r="AD1806" s="50" t="s">
        <v>59</v>
      </c>
      <c r="AE1806" s="50" t="s">
        <v>4807</v>
      </c>
      <c r="AF1806" s="50">
        <v>3140001</v>
      </c>
      <c r="AG1806" s="51"/>
      <c r="AH1806" s="51"/>
    </row>
    <row r="1807" spans="1:34" s="69" customFormat="1">
      <c r="A1807" s="54"/>
      <c r="B1807" s="54"/>
      <c r="C1807" s="54"/>
      <c r="D1807" s="54"/>
      <c r="E1807" s="54"/>
      <c r="F1807" s="54"/>
      <c r="G1807" s="54"/>
      <c r="H1807" s="54"/>
      <c r="I1807" s="54"/>
      <c r="J1807" s="54"/>
      <c r="K1807" s="54"/>
      <c r="L1807" s="54"/>
      <c r="M1807" s="54"/>
      <c r="N1807" s="54"/>
      <c r="O1807" s="54"/>
      <c r="P1807" s="54"/>
      <c r="Q1807" s="54"/>
      <c r="R1807" s="54"/>
      <c r="S1807" s="54"/>
      <c r="T1807" s="54"/>
      <c r="U1807" s="54"/>
      <c r="V1807" s="54"/>
      <c r="W1807" s="54"/>
      <c r="AD1807" s="50" t="s">
        <v>59</v>
      </c>
      <c r="AE1807" s="50" t="s">
        <v>4810</v>
      </c>
      <c r="AF1807" s="50">
        <v>3140100</v>
      </c>
      <c r="AG1807" s="51"/>
      <c r="AH1807" s="51"/>
    </row>
    <row r="1808" spans="1:34" s="69" customFormat="1">
      <c r="A1808" s="54"/>
      <c r="B1808" s="54"/>
      <c r="C1808" s="54"/>
      <c r="D1808" s="54"/>
      <c r="E1808" s="54"/>
      <c r="F1808" s="54"/>
      <c r="G1808" s="54"/>
      <c r="H1808" s="54"/>
      <c r="I1808" s="54"/>
      <c r="J1808" s="54"/>
      <c r="K1808" s="54"/>
      <c r="L1808" s="54"/>
      <c r="M1808" s="54"/>
      <c r="N1808" s="54"/>
      <c r="O1808" s="54"/>
      <c r="P1808" s="54"/>
      <c r="Q1808" s="54"/>
      <c r="R1808" s="54"/>
      <c r="S1808" s="54"/>
      <c r="T1808" s="54"/>
      <c r="U1808" s="54"/>
      <c r="V1808" s="54"/>
      <c r="W1808" s="54"/>
      <c r="AD1808" s="50" t="s">
        <v>59</v>
      </c>
      <c r="AE1808" s="50" t="s">
        <v>4813</v>
      </c>
      <c r="AF1808" s="50">
        <v>3140159</v>
      </c>
      <c r="AG1808" s="51"/>
      <c r="AH1808" s="51"/>
    </row>
    <row r="1809" spans="1:34" s="69" customFormat="1">
      <c r="A1809" s="54"/>
      <c r="B1809" s="54"/>
      <c r="C1809" s="54"/>
      <c r="D1809" s="54"/>
      <c r="E1809" s="54"/>
      <c r="F1809" s="54"/>
      <c r="G1809" s="54"/>
      <c r="H1809" s="54"/>
      <c r="I1809" s="54"/>
      <c r="J1809" s="54"/>
      <c r="K1809" s="54"/>
      <c r="L1809" s="54"/>
      <c r="M1809" s="54"/>
      <c r="N1809" s="54"/>
      <c r="O1809" s="54"/>
      <c r="P1809" s="54"/>
      <c r="Q1809" s="54"/>
      <c r="R1809" s="54"/>
      <c r="S1809" s="54"/>
      <c r="T1809" s="54"/>
      <c r="U1809" s="54"/>
      <c r="V1809" s="54"/>
      <c r="W1809" s="54"/>
      <c r="AD1809" s="50" t="s">
        <v>59</v>
      </c>
      <c r="AE1809" s="50" t="s">
        <v>4815</v>
      </c>
      <c r="AF1809" s="50">
        <v>3140209</v>
      </c>
      <c r="AG1809" s="51"/>
      <c r="AH1809" s="51"/>
    </row>
    <row r="1810" spans="1:34" s="69" customFormat="1">
      <c r="A1810" s="54"/>
      <c r="B1810" s="54"/>
      <c r="C1810" s="54"/>
      <c r="D1810" s="54"/>
      <c r="E1810" s="54"/>
      <c r="F1810" s="54"/>
      <c r="G1810" s="54"/>
      <c r="H1810" s="54"/>
      <c r="I1810" s="54"/>
      <c r="J1810" s="54"/>
      <c r="K1810" s="54"/>
      <c r="L1810" s="54"/>
      <c r="M1810" s="54"/>
      <c r="N1810" s="54"/>
      <c r="O1810" s="54"/>
      <c r="P1810" s="54"/>
      <c r="Q1810" s="54"/>
      <c r="R1810" s="54"/>
      <c r="S1810" s="54"/>
      <c r="T1810" s="54"/>
      <c r="U1810" s="54"/>
      <c r="V1810" s="54"/>
      <c r="W1810" s="54"/>
      <c r="AD1810" s="50" t="s">
        <v>59</v>
      </c>
      <c r="AE1810" s="50" t="s">
        <v>4817</v>
      </c>
      <c r="AF1810" s="50">
        <v>3140308</v>
      </c>
      <c r="AG1810" s="51"/>
      <c r="AH1810" s="51"/>
    </row>
    <row r="1811" spans="1:34" s="69" customFormat="1">
      <c r="A1811" s="54"/>
      <c r="B1811" s="54"/>
      <c r="C1811" s="54"/>
      <c r="D1811" s="54"/>
      <c r="E1811" s="54"/>
      <c r="F1811" s="54"/>
      <c r="G1811" s="54"/>
      <c r="H1811" s="54"/>
      <c r="I1811" s="54"/>
      <c r="J1811" s="54"/>
      <c r="K1811" s="54"/>
      <c r="L1811" s="54"/>
      <c r="M1811" s="54"/>
      <c r="N1811" s="54"/>
      <c r="O1811" s="54"/>
      <c r="P1811" s="54"/>
      <c r="Q1811" s="54"/>
      <c r="R1811" s="54"/>
      <c r="S1811" s="54"/>
      <c r="T1811" s="54"/>
      <c r="U1811" s="54"/>
      <c r="V1811" s="54"/>
      <c r="W1811" s="54"/>
      <c r="AD1811" s="50" t="s">
        <v>59</v>
      </c>
      <c r="AE1811" s="50" t="s">
        <v>4820</v>
      </c>
      <c r="AF1811" s="50">
        <v>3140407</v>
      </c>
      <c r="AG1811" s="51"/>
      <c r="AH1811" s="51"/>
    </row>
    <row r="1812" spans="1:34" s="69" customFormat="1">
      <c r="A1812" s="54"/>
      <c r="B1812" s="54"/>
      <c r="C1812" s="54"/>
      <c r="D1812" s="54"/>
      <c r="E1812" s="54"/>
      <c r="F1812" s="54"/>
      <c r="G1812" s="54"/>
      <c r="H1812" s="54"/>
      <c r="I1812" s="54"/>
      <c r="J1812" s="54"/>
      <c r="K1812" s="54"/>
      <c r="L1812" s="54"/>
      <c r="M1812" s="54"/>
      <c r="N1812" s="54"/>
      <c r="O1812" s="54"/>
      <c r="P1812" s="54"/>
      <c r="Q1812" s="54"/>
      <c r="R1812" s="54"/>
      <c r="S1812" s="54"/>
      <c r="T1812" s="54"/>
      <c r="U1812" s="54"/>
      <c r="V1812" s="54"/>
      <c r="W1812" s="54"/>
      <c r="AD1812" s="50" t="s">
        <v>59</v>
      </c>
      <c r="AE1812" s="50" t="s">
        <v>4823</v>
      </c>
      <c r="AF1812" s="50">
        <v>3140506</v>
      </c>
      <c r="AG1812" s="51"/>
      <c r="AH1812" s="51"/>
    </row>
    <row r="1813" spans="1:34" s="69" customFormat="1">
      <c r="A1813" s="54"/>
      <c r="B1813" s="54"/>
      <c r="C1813" s="54"/>
      <c r="D1813" s="54"/>
      <c r="E1813" s="54"/>
      <c r="F1813" s="54"/>
      <c r="G1813" s="54"/>
      <c r="H1813" s="54"/>
      <c r="I1813" s="54"/>
      <c r="J1813" s="54"/>
      <c r="K1813" s="54"/>
      <c r="L1813" s="54"/>
      <c r="M1813" s="54"/>
      <c r="N1813" s="54"/>
      <c r="O1813" s="54"/>
      <c r="P1813" s="54"/>
      <c r="Q1813" s="54"/>
      <c r="R1813" s="54"/>
      <c r="S1813" s="54"/>
      <c r="T1813" s="54"/>
      <c r="U1813" s="54"/>
      <c r="V1813" s="54"/>
      <c r="W1813" s="54"/>
      <c r="AD1813" s="50" t="s">
        <v>59</v>
      </c>
      <c r="AE1813" s="50" t="s">
        <v>4826</v>
      </c>
      <c r="AF1813" s="50">
        <v>3140530</v>
      </c>
      <c r="AG1813" s="51"/>
      <c r="AH1813" s="51"/>
    </row>
    <row r="1814" spans="1:34" s="69" customFormat="1">
      <c r="A1814" s="54"/>
      <c r="B1814" s="54"/>
      <c r="C1814" s="54"/>
      <c r="D1814" s="54"/>
      <c r="E1814" s="54"/>
      <c r="F1814" s="54"/>
      <c r="G1814" s="54"/>
      <c r="H1814" s="54"/>
      <c r="I1814" s="54"/>
      <c r="J1814" s="54"/>
      <c r="K1814" s="54"/>
      <c r="L1814" s="54"/>
      <c r="M1814" s="54"/>
      <c r="N1814" s="54"/>
      <c r="O1814" s="54"/>
      <c r="P1814" s="54"/>
      <c r="Q1814" s="54"/>
      <c r="R1814" s="54"/>
      <c r="S1814" s="54"/>
      <c r="T1814" s="54"/>
      <c r="U1814" s="54"/>
      <c r="V1814" s="54"/>
      <c r="W1814" s="54"/>
      <c r="AD1814" s="50" t="s">
        <v>59</v>
      </c>
      <c r="AE1814" s="50" t="s">
        <v>4829</v>
      </c>
      <c r="AF1814" s="50">
        <v>3140555</v>
      </c>
      <c r="AG1814" s="51"/>
      <c r="AH1814" s="51"/>
    </row>
    <row r="1815" spans="1:34" s="69" customFormat="1">
      <c r="A1815" s="54"/>
      <c r="B1815" s="54"/>
      <c r="C1815" s="54"/>
      <c r="D1815" s="54"/>
      <c r="E1815" s="54"/>
      <c r="F1815" s="54"/>
      <c r="G1815" s="54"/>
      <c r="H1815" s="54"/>
      <c r="I1815" s="54"/>
      <c r="J1815" s="54"/>
      <c r="K1815" s="54"/>
      <c r="L1815" s="54"/>
      <c r="M1815" s="54"/>
      <c r="N1815" s="54"/>
      <c r="O1815" s="54"/>
      <c r="P1815" s="54"/>
      <c r="Q1815" s="54"/>
      <c r="R1815" s="54"/>
      <c r="S1815" s="54"/>
      <c r="T1815" s="54"/>
      <c r="U1815" s="54"/>
      <c r="V1815" s="54"/>
      <c r="W1815" s="54"/>
      <c r="AD1815" s="50" t="s">
        <v>59</v>
      </c>
      <c r="AE1815" s="50" t="s">
        <v>4832</v>
      </c>
      <c r="AF1815" s="50">
        <v>3140605</v>
      </c>
      <c r="AG1815" s="51"/>
      <c r="AH1815" s="51"/>
    </row>
    <row r="1816" spans="1:34" s="69" customFormat="1">
      <c r="A1816" s="54"/>
      <c r="B1816" s="54"/>
      <c r="C1816" s="54"/>
      <c r="D1816" s="54"/>
      <c r="E1816" s="54"/>
      <c r="F1816" s="54"/>
      <c r="G1816" s="54"/>
      <c r="H1816" s="54"/>
      <c r="I1816" s="54"/>
      <c r="J1816" s="54"/>
      <c r="K1816" s="54"/>
      <c r="L1816" s="54"/>
      <c r="M1816" s="54"/>
      <c r="N1816" s="54"/>
      <c r="O1816" s="54"/>
      <c r="P1816" s="54"/>
      <c r="Q1816" s="54"/>
      <c r="R1816" s="54"/>
      <c r="S1816" s="54"/>
      <c r="T1816" s="54"/>
      <c r="U1816" s="54"/>
      <c r="V1816" s="54"/>
      <c r="W1816" s="54"/>
      <c r="AD1816" s="50" t="s">
        <v>59</v>
      </c>
      <c r="AE1816" s="50" t="s">
        <v>4835</v>
      </c>
      <c r="AF1816" s="50">
        <v>3140704</v>
      </c>
      <c r="AG1816" s="51"/>
      <c r="AH1816" s="51"/>
    </row>
    <row r="1817" spans="1:34" s="69" customFormat="1">
      <c r="A1817" s="54"/>
      <c r="B1817" s="54"/>
      <c r="C1817" s="54"/>
      <c r="D1817" s="54"/>
      <c r="E1817" s="54"/>
      <c r="F1817" s="54"/>
      <c r="G1817" s="54"/>
      <c r="H1817" s="54"/>
      <c r="I1817" s="54"/>
      <c r="J1817" s="54"/>
      <c r="K1817" s="54"/>
      <c r="L1817" s="54"/>
      <c r="M1817" s="54"/>
      <c r="N1817" s="54"/>
      <c r="O1817" s="54"/>
      <c r="P1817" s="54"/>
      <c r="Q1817" s="54"/>
      <c r="R1817" s="54"/>
      <c r="S1817" s="54"/>
      <c r="T1817" s="54"/>
      <c r="U1817" s="54"/>
      <c r="V1817" s="54"/>
      <c r="W1817" s="54"/>
      <c r="AD1817" s="50" t="s">
        <v>59</v>
      </c>
      <c r="AE1817" s="50" t="s">
        <v>4838</v>
      </c>
      <c r="AF1817" s="50">
        <v>3171501</v>
      </c>
      <c r="AG1817" s="51"/>
      <c r="AH1817" s="51"/>
    </row>
    <row r="1818" spans="1:34" s="69" customFormat="1">
      <c r="A1818" s="54"/>
      <c r="B1818" s="54"/>
      <c r="C1818" s="54"/>
      <c r="D1818" s="54"/>
      <c r="E1818" s="54"/>
      <c r="F1818" s="54"/>
      <c r="G1818" s="54"/>
      <c r="H1818" s="54"/>
      <c r="I1818" s="54"/>
      <c r="J1818" s="54"/>
      <c r="K1818" s="54"/>
      <c r="L1818" s="54"/>
      <c r="M1818" s="54"/>
      <c r="N1818" s="54"/>
      <c r="O1818" s="54"/>
      <c r="P1818" s="54"/>
      <c r="Q1818" s="54"/>
      <c r="R1818" s="54"/>
      <c r="S1818" s="54"/>
      <c r="T1818" s="54"/>
      <c r="U1818" s="54"/>
      <c r="V1818" s="54"/>
      <c r="W1818" s="54"/>
      <c r="AD1818" s="50" t="s">
        <v>59</v>
      </c>
      <c r="AE1818" s="50" t="s">
        <v>4841</v>
      </c>
      <c r="AF1818" s="50">
        <v>3140803</v>
      </c>
      <c r="AG1818" s="51"/>
      <c r="AH1818" s="51"/>
    </row>
    <row r="1819" spans="1:34" s="69" customFormat="1">
      <c r="A1819" s="54"/>
      <c r="B1819" s="54"/>
      <c r="C1819" s="54"/>
      <c r="D1819" s="54"/>
      <c r="E1819" s="54"/>
      <c r="F1819" s="54"/>
      <c r="G1819" s="54"/>
      <c r="H1819" s="54"/>
      <c r="I1819" s="54"/>
      <c r="J1819" s="54"/>
      <c r="K1819" s="54"/>
      <c r="L1819" s="54"/>
      <c r="M1819" s="54"/>
      <c r="N1819" s="54"/>
      <c r="O1819" s="54"/>
      <c r="P1819" s="54"/>
      <c r="Q1819" s="54"/>
      <c r="R1819" s="54"/>
      <c r="S1819" s="54"/>
      <c r="T1819" s="54"/>
      <c r="U1819" s="54"/>
      <c r="V1819" s="54"/>
      <c r="W1819" s="54"/>
      <c r="AD1819" s="50" t="s">
        <v>59</v>
      </c>
      <c r="AE1819" s="50" t="s">
        <v>4844</v>
      </c>
      <c r="AF1819" s="50">
        <v>3140852</v>
      </c>
      <c r="AG1819" s="51"/>
      <c r="AH1819" s="51"/>
    </row>
    <row r="1820" spans="1:34" s="69" customFormat="1">
      <c r="A1820" s="54"/>
      <c r="B1820" s="54"/>
      <c r="C1820" s="54"/>
      <c r="D1820" s="54"/>
      <c r="E1820" s="54"/>
      <c r="F1820" s="54"/>
      <c r="G1820" s="54"/>
      <c r="H1820" s="54"/>
      <c r="I1820" s="54"/>
      <c r="J1820" s="54"/>
      <c r="K1820" s="54"/>
      <c r="L1820" s="54"/>
      <c r="M1820" s="54"/>
      <c r="N1820" s="54"/>
      <c r="O1820" s="54"/>
      <c r="P1820" s="54"/>
      <c r="Q1820" s="54"/>
      <c r="R1820" s="54"/>
      <c r="S1820" s="54"/>
      <c r="T1820" s="54"/>
      <c r="U1820" s="54"/>
      <c r="V1820" s="54"/>
      <c r="W1820" s="54"/>
      <c r="AD1820" s="50" t="s">
        <v>59</v>
      </c>
      <c r="AE1820" s="50" t="s">
        <v>4847</v>
      </c>
      <c r="AF1820" s="50">
        <v>3140902</v>
      </c>
      <c r="AG1820" s="51"/>
      <c r="AH1820" s="51"/>
    </row>
    <row r="1821" spans="1:34" s="69" customFormat="1">
      <c r="A1821" s="54"/>
      <c r="B1821" s="54"/>
      <c r="C1821" s="54"/>
      <c r="D1821" s="54"/>
      <c r="E1821" s="54"/>
      <c r="F1821" s="54"/>
      <c r="G1821" s="54"/>
      <c r="H1821" s="54"/>
      <c r="I1821" s="54"/>
      <c r="J1821" s="54"/>
      <c r="K1821" s="54"/>
      <c r="L1821" s="54"/>
      <c r="M1821" s="54"/>
      <c r="N1821" s="54"/>
      <c r="O1821" s="54"/>
      <c r="P1821" s="54"/>
      <c r="Q1821" s="54"/>
      <c r="R1821" s="54"/>
      <c r="S1821" s="54"/>
      <c r="T1821" s="54"/>
      <c r="U1821" s="54"/>
      <c r="V1821" s="54"/>
      <c r="W1821" s="54"/>
      <c r="AD1821" s="50" t="s">
        <v>59</v>
      </c>
      <c r="AE1821" s="50" t="s">
        <v>4850</v>
      </c>
      <c r="AF1821" s="50">
        <v>3141009</v>
      </c>
      <c r="AG1821" s="51"/>
      <c r="AH1821" s="51"/>
    </row>
    <row r="1822" spans="1:34" s="69" customFormat="1">
      <c r="A1822" s="54"/>
      <c r="B1822" s="54"/>
      <c r="C1822" s="54"/>
      <c r="D1822" s="54"/>
      <c r="E1822" s="54"/>
      <c r="F1822" s="54"/>
      <c r="G1822" s="54"/>
      <c r="H1822" s="54"/>
      <c r="I1822" s="54"/>
      <c r="J1822" s="54"/>
      <c r="K1822" s="54"/>
      <c r="L1822" s="54"/>
      <c r="M1822" s="54"/>
      <c r="N1822" s="54"/>
      <c r="O1822" s="54"/>
      <c r="P1822" s="54"/>
      <c r="Q1822" s="54"/>
      <c r="R1822" s="54"/>
      <c r="S1822" s="54"/>
      <c r="T1822" s="54"/>
      <c r="U1822" s="54"/>
      <c r="V1822" s="54"/>
      <c r="W1822" s="54"/>
      <c r="AD1822" s="50" t="s">
        <v>59</v>
      </c>
      <c r="AE1822" s="50" t="s">
        <v>4853</v>
      </c>
      <c r="AF1822" s="50">
        <v>3141108</v>
      </c>
      <c r="AG1822" s="51"/>
      <c r="AH1822" s="51"/>
    </row>
    <row r="1823" spans="1:34" s="69" customFormat="1">
      <c r="A1823" s="54"/>
      <c r="B1823" s="54"/>
      <c r="C1823" s="54"/>
      <c r="D1823" s="54"/>
      <c r="E1823" s="54"/>
      <c r="F1823" s="54"/>
      <c r="G1823" s="54"/>
      <c r="H1823" s="54"/>
      <c r="I1823" s="54"/>
      <c r="J1823" s="54"/>
      <c r="K1823" s="54"/>
      <c r="L1823" s="54"/>
      <c r="M1823" s="54"/>
      <c r="N1823" s="54"/>
      <c r="O1823" s="54"/>
      <c r="P1823" s="54"/>
      <c r="Q1823" s="54"/>
      <c r="R1823" s="54"/>
      <c r="S1823" s="54"/>
      <c r="T1823" s="54"/>
      <c r="U1823" s="54"/>
      <c r="V1823" s="54"/>
      <c r="W1823" s="54"/>
      <c r="AD1823" s="50" t="s">
        <v>59</v>
      </c>
      <c r="AE1823" s="50" t="s">
        <v>4856</v>
      </c>
      <c r="AF1823" s="50">
        <v>3141207</v>
      </c>
      <c r="AG1823" s="51"/>
      <c r="AH1823" s="51"/>
    </row>
    <row r="1824" spans="1:34" s="69" customFormat="1">
      <c r="A1824" s="54"/>
      <c r="B1824" s="54"/>
      <c r="C1824" s="54"/>
      <c r="D1824" s="54"/>
      <c r="E1824" s="54"/>
      <c r="F1824" s="54"/>
      <c r="G1824" s="54"/>
      <c r="H1824" s="54"/>
      <c r="I1824" s="54"/>
      <c r="J1824" s="54"/>
      <c r="K1824" s="54"/>
      <c r="L1824" s="54"/>
      <c r="M1824" s="54"/>
      <c r="N1824" s="54"/>
      <c r="O1824" s="54"/>
      <c r="P1824" s="54"/>
      <c r="Q1824" s="54"/>
      <c r="R1824" s="54"/>
      <c r="S1824" s="54"/>
      <c r="T1824" s="54"/>
      <c r="U1824" s="54"/>
      <c r="V1824" s="54"/>
      <c r="W1824" s="54"/>
      <c r="AD1824" s="50" t="s">
        <v>59</v>
      </c>
      <c r="AE1824" s="50" t="s">
        <v>4859</v>
      </c>
      <c r="AF1824" s="50">
        <v>3141306</v>
      </c>
      <c r="AG1824" s="51"/>
      <c r="AH1824" s="51"/>
    </row>
    <row r="1825" spans="1:34" s="69" customFormat="1">
      <c r="A1825" s="54"/>
      <c r="B1825" s="54"/>
      <c r="C1825" s="54"/>
      <c r="D1825" s="54"/>
      <c r="E1825" s="54"/>
      <c r="F1825" s="54"/>
      <c r="G1825" s="54"/>
      <c r="H1825" s="54"/>
      <c r="I1825" s="54"/>
      <c r="J1825" s="54"/>
      <c r="K1825" s="54"/>
      <c r="L1825" s="54"/>
      <c r="M1825" s="54"/>
      <c r="N1825" s="54"/>
      <c r="O1825" s="54"/>
      <c r="P1825" s="54"/>
      <c r="Q1825" s="54"/>
      <c r="R1825" s="54"/>
      <c r="S1825" s="54"/>
      <c r="T1825" s="54"/>
      <c r="U1825" s="54"/>
      <c r="V1825" s="54"/>
      <c r="W1825" s="54"/>
      <c r="AD1825" s="50" t="s">
        <v>59</v>
      </c>
      <c r="AE1825" s="50" t="s">
        <v>4862</v>
      </c>
      <c r="AF1825" s="50">
        <v>3141405</v>
      </c>
      <c r="AG1825" s="51"/>
      <c r="AH1825" s="51"/>
    </row>
    <row r="1826" spans="1:34" s="69" customFormat="1">
      <c r="A1826" s="54"/>
      <c r="B1826" s="54"/>
      <c r="C1826" s="54"/>
      <c r="D1826" s="54"/>
      <c r="E1826" s="54"/>
      <c r="F1826" s="54"/>
      <c r="G1826" s="54"/>
      <c r="H1826" s="54"/>
      <c r="I1826" s="54"/>
      <c r="J1826" s="54"/>
      <c r="K1826" s="54"/>
      <c r="L1826" s="54"/>
      <c r="M1826" s="54"/>
      <c r="N1826" s="54"/>
      <c r="O1826" s="54"/>
      <c r="P1826" s="54"/>
      <c r="Q1826" s="54"/>
      <c r="R1826" s="54"/>
      <c r="S1826" s="54"/>
      <c r="T1826" s="54"/>
      <c r="U1826" s="54"/>
      <c r="V1826" s="54"/>
      <c r="W1826" s="54"/>
      <c r="AD1826" s="50" t="s">
        <v>59</v>
      </c>
      <c r="AE1826" s="50" t="s">
        <v>4865</v>
      </c>
      <c r="AF1826" s="50">
        <v>3141504</v>
      </c>
      <c r="AG1826" s="51"/>
      <c r="AH1826" s="51"/>
    </row>
    <row r="1827" spans="1:34" s="69" customFormat="1">
      <c r="A1827" s="54"/>
      <c r="B1827" s="54"/>
      <c r="C1827" s="54"/>
      <c r="D1827" s="54"/>
      <c r="E1827" s="54"/>
      <c r="F1827" s="54"/>
      <c r="G1827" s="54"/>
      <c r="H1827" s="54"/>
      <c r="I1827" s="54"/>
      <c r="J1827" s="54"/>
      <c r="K1827" s="54"/>
      <c r="L1827" s="54"/>
      <c r="M1827" s="54"/>
      <c r="N1827" s="54"/>
      <c r="O1827" s="54"/>
      <c r="P1827" s="54"/>
      <c r="Q1827" s="54"/>
      <c r="R1827" s="54"/>
      <c r="S1827" s="54"/>
      <c r="T1827" s="54"/>
      <c r="U1827" s="54"/>
      <c r="V1827" s="54"/>
      <c r="W1827" s="54"/>
      <c r="AD1827" s="50" t="s">
        <v>59</v>
      </c>
      <c r="AE1827" s="50" t="s">
        <v>4868</v>
      </c>
      <c r="AF1827" s="50">
        <v>3141603</v>
      </c>
      <c r="AG1827" s="51"/>
      <c r="AH1827" s="51"/>
    </row>
    <row r="1828" spans="1:34" s="69" customFormat="1">
      <c r="A1828" s="54"/>
      <c r="B1828" s="54"/>
      <c r="C1828" s="54"/>
      <c r="D1828" s="54"/>
      <c r="E1828" s="54"/>
      <c r="F1828" s="54"/>
      <c r="G1828" s="54"/>
      <c r="H1828" s="54"/>
      <c r="I1828" s="54"/>
      <c r="J1828" s="54"/>
      <c r="K1828" s="54"/>
      <c r="L1828" s="54"/>
      <c r="M1828" s="54"/>
      <c r="N1828" s="54"/>
      <c r="O1828" s="54"/>
      <c r="P1828" s="54"/>
      <c r="Q1828" s="54"/>
      <c r="R1828" s="54"/>
      <c r="S1828" s="54"/>
      <c r="T1828" s="54"/>
      <c r="U1828" s="54"/>
      <c r="V1828" s="54"/>
      <c r="W1828" s="54"/>
      <c r="AD1828" s="50" t="s">
        <v>59</v>
      </c>
      <c r="AE1828" s="50" t="s">
        <v>1083</v>
      </c>
      <c r="AF1828" s="50">
        <v>3141702</v>
      </c>
      <c r="AG1828" s="51"/>
      <c r="AH1828" s="51"/>
    </row>
    <row r="1829" spans="1:34" s="69" customFormat="1">
      <c r="A1829" s="54"/>
      <c r="B1829" s="54"/>
      <c r="C1829" s="54"/>
      <c r="D1829" s="54"/>
      <c r="E1829" s="54"/>
      <c r="F1829" s="54"/>
      <c r="G1829" s="54"/>
      <c r="H1829" s="54"/>
      <c r="I1829" s="54"/>
      <c r="J1829" s="54"/>
      <c r="K1829" s="54"/>
      <c r="L1829" s="54"/>
      <c r="M1829" s="54"/>
      <c r="N1829" s="54"/>
      <c r="O1829" s="54"/>
      <c r="P1829" s="54"/>
      <c r="Q1829" s="54"/>
      <c r="R1829" s="54"/>
      <c r="S1829" s="54"/>
      <c r="T1829" s="54"/>
      <c r="U1829" s="54"/>
      <c r="V1829" s="54"/>
      <c r="W1829" s="54"/>
      <c r="AD1829" s="50" t="s">
        <v>59</v>
      </c>
      <c r="AE1829" s="50" t="s">
        <v>4872</v>
      </c>
      <c r="AF1829" s="50">
        <v>3141801</v>
      </c>
      <c r="AG1829" s="51"/>
      <c r="AH1829" s="51"/>
    </row>
    <row r="1830" spans="1:34" s="69" customFormat="1">
      <c r="A1830" s="54"/>
      <c r="B1830" s="54"/>
      <c r="C1830" s="54"/>
      <c r="D1830" s="54"/>
      <c r="E1830" s="54"/>
      <c r="F1830" s="54"/>
      <c r="G1830" s="54"/>
      <c r="H1830" s="54"/>
      <c r="I1830" s="54"/>
      <c r="J1830" s="54"/>
      <c r="K1830" s="54"/>
      <c r="L1830" s="54"/>
      <c r="M1830" s="54"/>
      <c r="N1830" s="54"/>
      <c r="O1830" s="54"/>
      <c r="P1830" s="54"/>
      <c r="Q1830" s="54"/>
      <c r="R1830" s="54"/>
      <c r="S1830" s="54"/>
      <c r="T1830" s="54"/>
      <c r="U1830" s="54"/>
      <c r="V1830" s="54"/>
      <c r="W1830" s="54"/>
      <c r="AD1830" s="50" t="s">
        <v>59</v>
      </c>
      <c r="AE1830" s="50" t="s">
        <v>4875</v>
      </c>
      <c r="AF1830" s="50">
        <v>3141900</v>
      </c>
      <c r="AG1830" s="51"/>
      <c r="AH1830" s="51"/>
    </row>
    <row r="1831" spans="1:34" s="69" customFormat="1">
      <c r="A1831" s="54"/>
      <c r="B1831" s="54"/>
      <c r="C1831" s="54"/>
      <c r="D1831" s="54"/>
      <c r="E1831" s="54"/>
      <c r="F1831" s="54"/>
      <c r="G1831" s="54"/>
      <c r="H1831" s="54"/>
      <c r="I1831" s="54"/>
      <c r="J1831" s="54"/>
      <c r="K1831" s="54"/>
      <c r="L1831" s="54"/>
      <c r="M1831" s="54"/>
      <c r="N1831" s="54"/>
      <c r="O1831" s="54"/>
      <c r="P1831" s="54"/>
      <c r="Q1831" s="54"/>
      <c r="R1831" s="54"/>
      <c r="S1831" s="54"/>
      <c r="T1831" s="54"/>
      <c r="U1831" s="54"/>
      <c r="V1831" s="54"/>
      <c r="W1831" s="54"/>
      <c r="AD1831" s="50" t="s">
        <v>59</v>
      </c>
      <c r="AE1831" s="50" t="s">
        <v>4878</v>
      </c>
      <c r="AF1831" s="50">
        <v>3142007</v>
      </c>
      <c r="AG1831" s="51"/>
      <c r="AH1831" s="51"/>
    </row>
    <row r="1832" spans="1:34" s="69" customFormat="1">
      <c r="A1832" s="54"/>
      <c r="B1832" s="54"/>
      <c r="C1832" s="54"/>
      <c r="D1832" s="54"/>
      <c r="E1832" s="54"/>
      <c r="F1832" s="54"/>
      <c r="G1832" s="54"/>
      <c r="H1832" s="54"/>
      <c r="I1832" s="54"/>
      <c r="J1832" s="54"/>
      <c r="K1832" s="54"/>
      <c r="L1832" s="54"/>
      <c r="M1832" s="54"/>
      <c r="N1832" s="54"/>
      <c r="O1832" s="54"/>
      <c r="P1832" s="54"/>
      <c r="Q1832" s="54"/>
      <c r="R1832" s="54"/>
      <c r="S1832" s="54"/>
      <c r="T1832" s="54"/>
      <c r="U1832" s="54"/>
      <c r="V1832" s="54"/>
      <c r="W1832" s="54"/>
      <c r="AD1832" s="50" t="s">
        <v>59</v>
      </c>
      <c r="AE1832" s="50" t="s">
        <v>4881</v>
      </c>
      <c r="AF1832" s="50">
        <v>3142106</v>
      </c>
      <c r="AG1832" s="51"/>
      <c r="AH1832" s="51"/>
    </row>
    <row r="1833" spans="1:34" s="69" customFormat="1">
      <c r="A1833" s="54"/>
      <c r="B1833" s="54"/>
      <c r="C1833" s="54"/>
      <c r="D1833" s="54"/>
      <c r="E1833" s="54"/>
      <c r="F1833" s="54"/>
      <c r="G1833" s="54"/>
      <c r="H1833" s="54"/>
      <c r="I1833" s="54"/>
      <c r="J1833" s="54"/>
      <c r="K1833" s="54"/>
      <c r="L1833" s="54"/>
      <c r="M1833" s="54"/>
      <c r="N1833" s="54"/>
      <c r="O1833" s="54"/>
      <c r="P1833" s="54"/>
      <c r="Q1833" s="54"/>
      <c r="R1833" s="54"/>
      <c r="S1833" s="54"/>
      <c r="T1833" s="54"/>
      <c r="U1833" s="54"/>
      <c r="V1833" s="54"/>
      <c r="W1833" s="54"/>
      <c r="AD1833" s="50" t="s">
        <v>59</v>
      </c>
      <c r="AE1833" s="50" t="s">
        <v>4884</v>
      </c>
      <c r="AF1833" s="50">
        <v>3142205</v>
      </c>
      <c r="AG1833" s="51"/>
      <c r="AH1833" s="51"/>
    </row>
    <row r="1834" spans="1:34" s="69" customFormat="1">
      <c r="A1834" s="54"/>
      <c r="B1834" s="54"/>
      <c r="C1834" s="54"/>
      <c r="D1834" s="54"/>
      <c r="E1834" s="54"/>
      <c r="F1834" s="54"/>
      <c r="G1834" s="54"/>
      <c r="H1834" s="54"/>
      <c r="I1834" s="54"/>
      <c r="J1834" s="54"/>
      <c r="K1834" s="54"/>
      <c r="L1834" s="54"/>
      <c r="M1834" s="54"/>
      <c r="N1834" s="54"/>
      <c r="O1834" s="54"/>
      <c r="P1834" s="54"/>
      <c r="Q1834" s="54"/>
      <c r="R1834" s="54"/>
      <c r="S1834" s="54"/>
      <c r="T1834" s="54"/>
      <c r="U1834" s="54"/>
      <c r="V1834" s="54"/>
      <c r="W1834" s="54"/>
      <c r="AD1834" s="50" t="s">
        <v>59</v>
      </c>
      <c r="AE1834" s="50" t="s">
        <v>4887</v>
      </c>
      <c r="AF1834" s="50">
        <v>3142254</v>
      </c>
      <c r="AG1834" s="51"/>
      <c r="AH1834" s="51"/>
    </row>
    <row r="1835" spans="1:34" s="69" customFormat="1">
      <c r="A1835" s="54"/>
      <c r="B1835" s="54"/>
      <c r="C1835" s="54"/>
      <c r="D1835" s="54"/>
      <c r="E1835" s="54"/>
      <c r="F1835" s="54"/>
      <c r="G1835" s="54"/>
      <c r="H1835" s="54"/>
      <c r="I1835" s="54"/>
      <c r="J1835" s="54"/>
      <c r="K1835" s="54"/>
      <c r="L1835" s="54"/>
      <c r="M1835" s="54"/>
      <c r="N1835" s="54"/>
      <c r="O1835" s="54"/>
      <c r="P1835" s="54"/>
      <c r="Q1835" s="54"/>
      <c r="R1835" s="54"/>
      <c r="S1835" s="54"/>
      <c r="T1835" s="54"/>
      <c r="U1835" s="54"/>
      <c r="V1835" s="54"/>
      <c r="W1835" s="54"/>
      <c r="AD1835" s="50" t="s">
        <v>59</v>
      </c>
      <c r="AE1835" s="50" t="s">
        <v>4890</v>
      </c>
      <c r="AF1835" s="50">
        <v>3142304</v>
      </c>
      <c r="AG1835" s="51"/>
      <c r="AH1835" s="51"/>
    </row>
    <row r="1836" spans="1:34" s="69" customFormat="1">
      <c r="A1836" s="54"/>
      <c r="B1836" s="54"/>
      <c r="C1836" s="54"/>
      <c r="D1836" s="54"/>
      <c r="E1836" s="54"/>
      <c r="F1836" s="54"/>
      <c r="G1836" s="54"/>
      <c r="H1836" s="54"/>
      <c r="I1836" s="54"/>
      <c r="J1836" s="54"/>
      <c r="K1836" s="54"/>
      <c r="L1836" s="54"/>
      <c r="M1836" s="54"/>
      <c r="N1836" s="54"/>
      <c r="O1836" s="54"/>
      <c r="P1836" s="54"/>
      <c r="Q1836" s="54"/>
      <c r="R1836" s="54"/>
      <c r="S1836" s="54"/>
      <c r="T1836" s="54"/>
      <c r="U1836" s="54"/>
      <c r="V1836" s="54"/>
      <c r="W1836" s="54"/>
      <c r="AD1836" s="50" t="s">
        <v>59</v>
      </c>
      <c r="AE1836" s="50" t="s">
        <v>4893</v>
      </c>
      <c r="AF1836" s="50">
        <v>3142403</v>
      </c>
      <c r="AG1836" s="51"/>
      <c r="AH1836" s="51"/>
    </row>
    <row r="1837" spans="1:34" s="69" customFormat="1">
      <c r="A1837" s="54"/>
      <c r="B1837" s="54"/>
      <c r="C1837" s="54"/>
      <c r="D1837" s="54"/>
      <c r="E1837" s="54"/>
      <c r="F1837" s="54"/>
      <c r="G1837" s="54"/>
      <c r="H1837" s="54"/>
      <c r="I1837" s="54"/>
      <c r="J1837" s="54"/>
      <c r="K1837" s="54"/>
      <c r="L1837" s="54"/>
      <c r="M1837" s="54"/>
      <c r="N1837" s="54"/>
      <c r="O1837" s="54"/>
      <c r="P1837" s="54"/>
      <c r="Q1837" s="54"/>
      <c r="R1837" s="54"/>
      <c r="S1837" s="54"/>
      <c r="T1837" s="54"/>
      <c r="U1837" s="54"/>
      <c r="V1837" s="54"/>
      <c r="W1837" s="54"/>
      <c r="AD1837" s="50" t="s">
        <v>59</v>
      </c>
      <c r="AE1837" s="50" t="s">
        <v>4896</v>
      </c>
      <c r="AF1837" s="50">
        <v>3142502</v>
      </c>
      <c r="AG1837" s="51"/>
      <c r="AH1837" s="51"/>
    </row>
    <row r="1838" spans="1:34" s="69" customFormat="1">
      <c r="A1838" s="54"/>
      <c r="B1838" s="54"/>
      <c r="C1838" s="54"/>
      <c r="D1838" s="54"/>
      <c r="E1838" s="54"/>
      <c r="F1838" s="54"/>
      <c r="G1838" s="54"/>
      <c r="H1838" s="54"/>
      <c r="I1838" s="54"/>
      <c r="J1838" s="54"/>
      <c r="K1838" s="54"/>
      <c r="L1838" s="54"/>
      <c r="M1838" s="54"/>
      <c r="N1838" s="54"/>
      <c r="O1838" s="54"/>
      <c r="P1838" s="54"/>
      <c r="Q1838" s="54"/>
      <c r="R1838" s="54"/>
      <c r="S1838" s="54"/>
      <c r="T1838" s="54"/>
      <c r="U1838" s="54"/>
      <c r="V1838" s="54"/>
      <c r="W1838" s="54"/>
      <c r="AD1838" s="50" t="s">
        <v>59</v>
      </c>
      <c r="AE1838" s="50" t="s">
        <v>4899</v>
      </c>
      <c r="AF1838" s="50">
        <v>3142601</v>
      </c>
      <c r="AG1838" s="51"/>
      <c r="AH1838" s="51"/>
    </row>
    <row r="1839" spans="1:34" s="69" customFormat="1">
      <c r="A1839" s="54"/>
      <c r="B1839" s="54"/>
      <c r="C1839" s="54"/>
      <c r="D1839" s="54"/>
      <c r="E1839" s="54"/>
      <c r="F1839" s="54"/>
      <c r="G1839" s="54"/>
      <c r="H1839" s="54"/>
      <c r="I1839" s="54"/>
      <c r="J1839" s="54"/>
      <c r="K1839" s="54"/>
      <c r="L1839" s="54"/>
      <c r="M1839" s="54"/>
      <c r="N1839" s="54"/>
      <c r="O1839" s="54"/>
      <c r="P1839" s="54"/>
      <c r="Q1839" s="54"/>
      <c r="R1839" s="54"/>
      <c r="S1839" s="54"/>
      <c r="T1839" s="54"/>
      <c r="U1839" s="54"/>
      <c r="V1839" s="54"/>
      <c r="W1839" s="54"/>
      <c r="AD1839" s="50" t="s">
        <v>59</v>
      </c>
      <c r="AE1839" s="50" t="s">
        <v>4902</v>
      </c>
      <c r="AF1839" s="50">
        <v>3142700</v>
      </c>
      <c r="AG1839" s="51"/>
      <c r="AH1839" s="51"/>
    </row>
    <row r="1840" spans="1:34" s="69" customFormat="1">
      <c r="A1840" s="54"/>
      <c r="B1840" s="54"/>
      <c r="C1840" s="54"/>
      <c r="D1840" s="54"/>
      <c r="E1840" s="54"/>
      <c r="F1840" s="54"/>
      <c r="G1840" s="54"/>
      <c r="H1840" s="54"/>
      <c r="I1840" s="54"/>
      <c r="J1840" s="54"/>
      <c r="K1840" s="54"/>
      <c r="L1840" s="54"/>
      <c r="M1840" s="54"/>
      <c r="N1840" s="54"/>
      <c r="O1840" s="54"/>
      <c r="P1840" s="54"/>
      <c r="Q1840" s="54"/>
      <c r="R1840" s="54"/>
      <c r="S1840" s="54"/>
      <c r="T1840" s="54"/>
      <c r="U1840" s="54"/>
      <c r="V1840" s="54"/>
      <c r="W1840" s="54"/>
      <c r="AD1840" s="50" t="s">
        <v>59</v>
      </c>
      <c r="AE1840" s="50" t="s">
        <v>4905</v>
      </c>
      <c r="AF1840" s="50">
        <v>3142809</v>
      </c>
      <c r="AG1840" s="51"/>
      <c r="AH1840" s="51"/>
    </row>
    <row r="1841" spans="1:34" s="69" customFormat="1">
      <c r="A1841" s="54"/>
      <c r="B1841" s="54"/>
      <c r="C1841" s="54"/>
      <c r="D1841" s="54"/>
      <c r="E1841" s="54"/>
      <c r="F1841" s="54"/>
      <c r="G1841" s="54"/>
      <c r="H1841" s="54"/>
      <c r="I1841" s="54"/>
      <c r="J1841" s="54"/>
      <c r="K1841" s="54"/>
      <c r="L1841" s="54"/>
      <c r="M1841" s="54"/>
      <c r="N1841" s="54"/>
      <c r="O1841" s="54"/>
      <c r="P1841" s="54"/>
      <c r="Q1841" s="54"/>
      <c r="R1841" s="54"/>
      <c r="S1841" s="54"/>
      <c r="T1841" s="54"/>
      <c r="U1841" s="54"/>
      <c r="V1841" s="54"/>
      <c r="W1841" s="54"/>
      <c r="AD1841" s="50" t="s">
        <v>59</v>
      </c>
      <c r="AE1841" s="50" t="s">
        <v>4907</v>
      </c>
      <c r="AF1841" s="50">
        <v>3142908</v>
      </c>
      <c r="AG1841" s="51"/>
      <c r="AH1841" s="51"/>
    </row>
    <row r="1842" spans="1:34" s="69" customFormat="1">
      <c r="A1842" s="54"/>
      <c r="B1842" s="54"/>
      <c r="C1842" s="54"/>
      <c r="D1842" s="54"/>
      <c r="E1842" s="54"/>
      <c r="F1842" s="54"/>
      <c r="G1842" s="54"/>
      <c r="H1842" s="54"/>
      <c r="I1842" s="54"/>
      <c r="J1842" s="54"/>
      <c r="K1842" s="54"/>
      <c r="L1842" s="54"/>
      <c r="M1842" s="54"/>
      <c r="N1842" s="54"/>
      <c r="O1842" s="54"/>
      <c r="P1842" s="54"/>
      <c r="Q1842" s="54"/>
      <c r="R1842" s="54"/>
      <c r="S1842" s="54"/>
      <c r="T1842" s="54"/>
      <c r="U1842" s="54"/>
      <c r="V1842" s="54"/>
      <c r="W1842" s="54"/>
      <c r="AD1842" s="50" t="s">
        <v>59</v>
      </c>
      <c r="AE1842" s="50" t="s">
        <v>4910</v>
      </c>
      <c r="AF1842" s="50">
        <v>3143005</v>
      </c>
      <c r="AG1842" s="51"/>
      <c r="AH1842" s="51"/>
    </row>
    <row r="1843" spans="1:34" s="69" customFormat="1">
      <c r="A1843" s="54"/>
      <c r="B1843" s="54"/>
      <c r="C1843" s="54"/>
      <c r="D1843" s="54"/>
      <c r="E1843" s="54"/>
      <c r="F1843" s="54"/>
      <c r="G1843" s="54"/>
      <c r="H1843" s="54"/>
      <c r="I1843" s="54"/>
      <c r="J1843" s="54"/>
      <c r="K1843" s="54"/>
      <c r="L1843" s="54"/>
      <c r="M1843" s="54"/>
      <c r="N1843" s="54"/>
      <c r="O1843" s="54"/>
      <c r="P1843" s="54"/>
      <c r="Q1843" s="54"/>
      <c r="R1843" s="54"/>
      <c r="S1843" s="54"/>
      <c r="T1843" s="54"/>
      <c r="U1843" s="54"/>
      <c r="V1843" s="54"/>
      <c r="W1843" s="54"/>
      <c r="AD1843" s="50" t="s">
        <v>59</v>
      </c>
      <c r="AE1843" s="50" t="s">
        <v>4913</v>
      </c>
      <c r="AF1843" s="50">
        <v>3143104</v>
      </c>
      <c r="AG1843" s="51"/>
      <c r="AH1843" s="51"/>
    </row>
    <row r="1844" spans="1:34" s="69" customFormat="1">
      <c r="A1844" s="54"/>
      <c r="B1844" s="54"/>
      <c r="C1844" s="54"/>
      <c r="D1844" s="54"/>
      <c r="E1844" s="54"/>
      <c r="F1844" s="54"/>
      <c r="G1844" s="54"/>
      <c r="H1844" s="54"/>
      <c r="I1844" s="54"/>
      <c r="J1844" s="54"/>
      <c r="K1844" s="54"/>
      <c r="L1844" s="54"/>
      <c r="M1844" s="54"/>
      <c r="N1844" s="54"/>
      <c r="O1844" s="54"/>
      <c r="P1844" s="54"/>
      <c r="Q1844" s="54"/>
      <c r="R1844" s="54"/>
      <c r="S1844" s="54"/>
      <c r="T1844" s="54"/>
      <c r="U1844" s="54"/>
      <c r="V1844" s="54"/>
      <c r="W1844" s="54"/>
      <c r="AD1844" s="50" t="s">
        <v>59</v>
      </c>
      <c r="AE1844" s="50" t="s">
        <v>4916</v>
      </c>
      <c r="AF1844" s="50">
        <v>3143153</v>
      </c>
      <c r="AG1844" s="51"/>
      <c r="AH1844" s="51"/>
    </row>
    <row r="1845" spans="1:34" s="69" customFormat="1">
      <c r="A1845" s="54"/>
      <c r="B1845" s="54"/>
      <c r="C1845" s="54"/>
      <c r="D1845" s="54"/>
      <c r="E1845" s="54"/>
      <c r="F1845" s="54"/>
      <c r="G1845" s="54"/>
      <c r="H1845" s="54"/>
      <c r="I1845" s="54"/>
      <c r="J1845" s="54"/>
      <c r="K1845" s="54"/>
      <c r="L1845" s="54"/>
      <c r="M1845" s="54"/>
      <c r="N1845" s="54"/>
      <c r="O1845" s="54"/>
      <c r="P1845" s="54"/>
      <c r="Q1845" s="54"/>
      <c r="R1845" s="54"/>
      <c r="S1845" s="54"/>
      <c r="T1845" s="54"/>
      <c r="U1845" s="54"/>
      <c r="V1845" s="54"/>
      <c r="W1845" s="54"/>
      <c r="AD1845" s="50" t="s">
        <v>59</v>
      </c>
      <c r="AE1845" s="50" t="s">
        <v>4918</v>
      </c>
      <c r="AF1845" s="50">
        <v>3143203</v>
      </c>
      <c r="AG1845" s="51"/>
      <c r="AH1845" s="51"/>
    </row>
    <row r="1846" spans="1:34" s="69" customFormat="1">
      <c r="A1846" s="54"/>
      <c r="B1846" s="54"/>
      <c r="C1846" s="54"/>
      <c r="D1846" s="54"/>
      <c r="E1846" s="54"/>
      <c r="F1846" s="54"/>
      <c r="G1846" s="54"/>
      <c r="H1846" s="54"/>
      <c r="I1846" s="54"/>
      <c r="J1846" s="54"/>
      <c r="K1846" s="54"/>
      <c r="L1846" s="54"/>
      <c r="M1846" s="54"/>
      <c r="N1846" s="54"/>
      <c r="O1846" s="54"/>
      <c r="P1846" s="54"/>
      <c r="Q1846" s="54"/>
      <c r="R1846" s="54"/>
      <c r="S1846" s="54"/>
      <c r="T1846" s="54"/>
      <c r="U1846" s="54"/>
      <c r="V1846" s="54"/>
      <c r="W1846" s="54"/>
      <c r="AD1846" s="50" t="s">
        <v>59</v>
      </c>
      <c r="AE1846" s="50" t="s">
        <v>4920</v>
      </c>
      <c r="AF1846" s="50">
        <v>3143401</v>
      </c>
      <c r="AG1846" s="51"/>
      <c r="AH1846" s="51"/>
    </row>
    <row r="1847" spans="1:34" s="69" customFormat="1">
      <c r="A1847" s="54"/>
      <c r="B1847" s="54"/>
      <c r="C1847" s="54"/>
      <c r="D1847" s="54"/>
      <c r="E1847" s="54"/>
      <c r="F1847" s="54"/>
      <c r="G1847" s="54"/>
      <c r="H1847" s="54"/>
      <c r="I1847" s="54"/>
      <c r="J1847" s="54"/>
      <c r="K1847" s="54"/>
      <c r="L1847" s="54"/>
      <c r="M1847" s="54"/>
      <c r="N1847" s="54"/>
      <c r="O1847" s="54"/>
      <c r="P1847" s="54"/>
      <c r="Q1847" s="54"/>
      <c r="R1847" s="54"/>
      <c r="S1847" s="54"/>
      <c r="T1847" s="54"/>
      <c r="U1847" s="54"/>
      <c r="V1847" s="54"/>
      <c r="W1847" s="54"/>
      <c r="AD1847" s="50" t="s">
        <v>59</v>
      </c>
      <c r="AE1847" s="50" t="s">
        <v>4922</v>
      </c>
      <c r="AF1847" s="50">
        <v>3143302</v>
      </c>
      <c r="AG1847" s="51"/>
      <c r="AH1847" s="51"/>
    </row>
    <row r="1848" spans="1:34" s="69" customFormat="1">
      <c r="A1848" s="54"/>
      <c r="B1848" s="54"/>
      <c r="C1848" s="54"/>
      <c r="D1848" s="54"/>
      <c r="E1848" s="54"/>
      <c r="F1848" s="54"/>
      <c r="G1848" s="54"/>
      <c r="H1848" s="54"/>
      <c r="I1848" s="54"/>
      <c r="J1848" s="54"/>
      <c r="K1848" s="54"/>
      <c r="L1848" s="54"/>
      <c r="M1848" s="54"/>
      <c r="N1848" s="54"/>
      <c r="O1848" s="54"/>
      <c r="P1848" s="54"/>
      <c r="Q1848" s="54"/>
      <c r="R1848" s="54"/>
      <c r="S1848" s="54"/>
      <c r="T1848" s="54"/>
      <c r="U1848" s="54"/>
      <c r="V1848" s="54"/>
      <c r="W1848" s="54"/>
      <c r="AD1848" s="50" t="s">
        <v>59</v>
      </c>
      <c r="AE1848" s="50" t="s">
        <v>4924</v>
      </c>
      <c r="AF1848" s="50">
        <v>3143450</v>
      </c>
      <c r="AG1848" s="51"/>
      <c r="AH1848" s="51"/>
    </row>
    <row r="1849" spans="1:34" s="69" customFormat="1">
      <c r="A1849" s="54"/>
      <c r="B1849" s="54"/>
      <c r="C1849" s="54"/>
      <c r="D1849" s="54"/>
      <c r="E1849" s="54"/>
      <c r="F1849" s="54"/>
      <c r="G1849" s="54"/>
      <c r="H1849" s="54"/>
      <c r="I1849" s="54"/>
      <c r="J1849" s="54"/>
      <c r="K1849" s="54"/>
      <c r="L1849" s="54"/>
      <c r="M1849" s="54"/>
      <c r="N1849" s="54"/>
      <c r="O1849" s="54"/>
      <c r="P1849" s="54"/>
      <c r="Q1849" s="54"/>
      <c r="R1849" s="54"/>
      <c r="S1849" s="54"/>
      <c r="T1849" s="54"/>
      <c r="U1849" s="54"/>
      <c r="V1849" s="54"/>
      <c r="W1849" s="54"/>
      <c r="AD1849" s="50" t="s">
        <v>59</v>
      </c>
      <c r="AE1849" s="50" t="s">
        <v>4926</v>
      </c>
      <c r="AF1849" s="50">
        <v>3143500</v>
      </c>
      <c r="AG1849" s="51"/>
      <c r="AH1849" s="51"/>
    </row>
    <row r="1850" spans="1:34" s="69" customFormat="1">
      <c r="A1850" s="54"/>
      <c r="B1850" s="54"/>
      <c r="C1850" s="54"/>
      <c r="D1850" s="54"/>
      <c r="E1850" s="54"/>
      <c r="F1850" s="54"/>
      <c r="G1850" s="54"/>
      <c r="H1850" s="54"/>
      <c r="I1850" s="54"/>
      <c r="J1850" s="54"/>
      <c r="K1850" s="54"/>
      <c r="L1850" s="54"/>
      <c r="M1850" s="54"/>
      <c r="N1850" s="54"/>
      <c r="O1850" s="54"/>
      <c r="P1850" s="54"/>
      <c r="Q1850" s="54"/>
      <c r="R1850" s="54"/>
      <c r="S1850" s="54"/>
      <c r="T1850" s="54"/>
      <c r="U1850" s="54"/>
      <c r="V1850" s="54"/>
      <c r="W1850" s="54"/>
      <c r="AD1850" s="50" t="s">
        <v>59</v>
      </c>
      <c r="AE1850" s="50" t="s">
        <v>4928</v>
      </c>
      <c r="AF1850" s="50">
        <v>3143609</v>
      </c>
      <c r="AG1850" s="51"/>
      <c r="AH1850" s="51"/>
    </row>
    <row r="1851" spans="1:34" s="69" customFormat="1">
      <c r="A1851" s="54"/>
      <c r="B1851" s="54"/>
      <c r="C1851" s="54"/>
      <c r="D1851" s="54"/>
      <c r="E1851" s="54"/>
      <c r="F1851" s="54"/>
      <c r="G1851" s="54"/>
      <c r="H1851" s="54"/>
      <c r="I1851" s="54"/>
      <c r="J1851" s="54"/>
      <c r="K1851" s="54"/>
      <c r="L1851" s="54"/>
      <c r="M1851" s="54"/>
      <c r="N1851" s="54"/>
      <c r="O1851" s="54"/>
      <c r="P1851" s="54"/>
      <c r="Q1851" s="54"/>
      <c r="R1851" s="54"/>
      <c r="S1851" s="54"/>
      <c r="T1851" s="54"/>
      <c r="U1851" s="54"/>
      <c r="V1851" s="54"/>
      <c r="W1851" s="54"/>
      <c r="AD1851" s="50" t="s">
        <v>59</v>
      </c>
      <c r="AE1851" s="50" t="s">
        <v>4930</v>
      </c>
      <c r="AF1851" s="50">
        <v>3143708</v>
      </c>
      <c r="AG1851" s="51"/>
      <c r="AH1851" s="51"/>
    </row>
    <row r="1852" spans="1:34" s="69" customFormat="1">
      <c r="A1852" s="54"/>
      <c r="B1852" s="54"/>
      <c r="C1852" s="54"/>
      <c r="D1852" s="54"/>
      <c r="E1852" s="54"/>
      <c r="F1852" s="54"/>
      <c r="G1852" s="54"/>
      <c r="H1852" s="54"/>
      <c r="I1852" s="54"/>
      <c r="J1852" s="54"/>
      <c r="K1852" s="54"/>
      <c r="L1852" s="54"/>
      <c r="M1852" s="54"/>
      <c r="N1852" s="54"/>
      <c r="O1852" s="54"/>
      <c r="P1852" s="54"/>
      <c r="Q1852" s="54"/>
      <c r="R1852" s="54"/>
      <c r="S1852" s="54"/>
      <c r="T1852" s="54"/>
      <c r="U1852" s="54"/>
      <c r="V1852" s="54"/>
      <c r="W1852" s="54"/>
      <c r="AD1852" s="50" t="s">
        <v>59</v>
      </c>
      <c r="AE1852" s="50" t="s">
        <v>4932</v>
      </c>
      <c r="AF1852" s="50">
        <v>3143807</v>
      </c>
      <c r="AG1852" s="51"/>
      <c r="AH1852" s="51"/>
    </row>
    <row r="1853" spans="1:34" s="69" customFormat="1">
      <c r="A1853" s="54"/>
      <c r="B1853" s="54"/>
      <c r="C1853" s="54"/>
      <c r="D1853" s="54"/>
      <c r="E1853" s="54"/>
      <c r="F1853" s="54"/>
      <c r="G1853" s="54"/>
      <c r="H1853" s="54"/>
      <c r="I1853" s="54"/>
      <c r="J1853" s="54"/>
      <c r="K1853" s="54"/>
      <c r="L1853" s="54"/>
      <c r="M1853" s="54"/>
      <c r="N1853" s="54"/>
      <c r="O1853" s="54"/>
      <c r="P1853" s="54"/>
      <c r="Q1853" s="54"/>
      <c r="R1853" s="54"/>
      <c r="S1853" s="54"/>
      <c r="T1853" s="54"/>
      <c r="U1853" s="54"/>
      <c r="V1853" s="54"/>
      <c r="W1853" s="54"/>
      <c r="AD1853" s="50" t="s">
        <v>59</v>
      </c>
      <c r="AE1853" s="50" t="s">
        <v>4934</v>
      </c>
      <c r="AF1853" s="50">
        <v>3143906</v>
      </c>
      <c r="AG1853" s="51"/>
      <c r="AH1853" s="51"/>
    </row>
    <row r="1854" spans="1:34" s="69" customFormat="1">
      <c r="A1854" s="54"/>
      <c r="B1854" s="54"/>
      <c r="C1854" s="54"/>
      <c r="D1854" s="54"/>
      <c r="E1854" s="54"/>
      <c r="F1854" s="54"/>
      <c r="G1854" s="54"/>
      <c r="H1854" s="54"/>
      <c r="I1854" s="54"/>
      <c r="J1854" s="54"/>
      <c r="K1854" s="54"/>
      <c r="L1854" s="54"/>
      <c r="M1854" s="54"/>
      <c r="N1854" s="54"/>
      <c r="O1854" s="54"/>
      <c r="P1854" s="54"/>
      <c r="Q1854" s="54"/>
      <c r="R1854" s="54"/>
      <c r="S1854" s="54"/>
      <c r="T1854" s="54"/>
      <c r="U1854" s="54"/>
      <c r="V1854" s="54"/>
      <c r="W1854" s="54"/>
      <c r="AD1854" s="50" t="s">
        <v>59</v>
      </c>
      <c r="AE1854" s="50" t="s">
        <v>4936</v>
      </c>
      <c r="AF1854" s="50">
        <v>3144003</v>
      </c>
      <c r="AG1854" s="51"/>
      <c r="AH1854" s="51"/>
    </row>
    <row r="1855" spans="1:34" s="69" customFormat="1">
      <c r="A1855" s="54"/>
      <c r="B1855" s="54"/>
      <c r="C1855" s="54"/>
      <c r="D1855" s="54"/>
      <c r="E1855" s="54"/>
      <c r="F1855" s="54"/>
      <c r="G1855" s="54"/>
      <c r="H1855" s="54"/>
      <c r="I1855" s="54"/>
      <c r="J1855" s="54"/>
      <c r="K1855" s="54"/>
      <c r="L1855" s="54"/>
      <c r="M1855" s="54"/>
      <c r="N1855" s="54"/>
      <c r="O1855" s="54"/>
      <c r="P1855" s="54"/>
      <c r="Q1855" s="54"/>
      <c r="R1855" s="54"/>
      <c r="S1855" s="54"/>
      <c r="T1855" s="54"/>
      <c r="U1855" s="54"/>
      <c r="V1855" s="54"/>
      <c r="W1855" s="54"/>
      <c r="AD1855" s="50" t="s">
        <v>59</v>
      </c>
      <c r="AE1855" s="50" t="s">
        <v>4938</v>
      </c>
      <c r="AF1855" s="50">
        <v>3144102</v>
      </c>
      <c r="AG1855" s="51"/>
      <c r="AH1855" s="51"/>
    </row>
    <row r="1856" spans="1:34" s="69" customFormat="1">
      <c r="A1856" s="54"/>
      <c r="B1856" s="54"/>
      <c r="C1856" s="54"/>
      <c r="D1856" s="54"/>
      <c r="E1856" s="54"/>
      <c r="F1856" s="54"/>
      <c r="G1856" s="54"/>
      <c r="H1856" s="54"/>
      <c r="I1856" s="54"/>
      <c r="J1856" s="54"/>
      <c r="K1856" s="54"/>
      <c r="L1856" s="54"/>
      <c r="M1856" s="54"/>
      <c r="N1856" s="54"/>
      <c r="O1856" s="54"/>
      <c r="P1856" s="54"/>
      <c r="Q1856" s="54"/>
      <c r="R1856" s="54"/>
      <c r="S1856" s="54"/>
      <c r="T1856" s="54"/>
      <c r="U1856" s="54"/>
      <c r="V1856" s="54"/>
      <c r="W1856" s="54"/>
      <c r="AD1856" s="50" t="s">
        <v>59</v>
      </c>
      <c r="AE1856" s="50" t="s">
        <v>4939</v>
      </c>
      <c r="AF1856" s="50">
        <v>3144201</v>
      </c>
      <c r="AG1856" s="51"/>
      <c r="AH1856" s="51"/>
    </row>
    <row r="1857" spans="1:34" s="69" customFormat="1">
      <c r="A1857" s="54"/>
      <c r="B1857" s="54"/>
      <c r="C1857" s="54"/>
      <c r="D1857" s="54"/>
      <c r="E1857" s="54"/>
      <c r="F1857" s="54"/>
      <c r="G1857" s="54"/>
      <c r="H1857" s="54"/>
      <c r="I1857" s="54"/>
      <c r="J1857" s="54"/>
      <c r="K1857" s="54"/>
      <c r="L1857" s="54"/>
      <c r="M1857" s="54"/>
      <c r="N1857" s="54"/>
      <c r="O1857" s="54"/>
      <c r="P1857" s="54"/>
      <c r="Q1857" s="54"/>
      <c r="R1857" s="54"/>
      <c r="S1857" s="54"/>
      <c r="T1857" s="54"/>
      <c r="U1857" s="54"/>
      <c r="V1857" s="54"/>
      <c r="W1857" s="54"/>
      <c r="AD1857" s="50" t="s">
        <v>59</v>
      </c>
      <c r="AE1857" s="50" t="s">
        <v>4941</v>
      </c>
      <c r="AF1857" s="50">
        <v>3144300</v>
      </c>
      <c r="AG1857" s="51"/>
      <c r="AH1857" s="51"/>
    </row>
    <row r="1858" spans="1:34" s="69" customFormat="1">
      <c r="A1858" s="54"/>
      <c r="B1858" s="54"/>
      <c r="C1858" s="54"/>
      <c r="D1858" s="54"/>
      <c r="E1858" s="54"/>
      <c r="F1858" s="54"/>
      <c r="G1858" s="54"/>
      <c r="H1858" s="54"/>
      <c r="I1858" s="54"/>
      <c r="J1858" s="54"/>
      <c r="K1858" s="54"/>
      <c r="L1858" s="54"/>
      <c r="M1858" s="54"/>
      <c r="N1858" s="54"/>
      <c r="O1858" s="54"/>
      <c r="P1858" s="54"/>
      <c r="Q1858" s="54"/>
      <c r="R1858" s="54"/>
      <c r="S1858" s="54"/>
      <c r="T1858" s="54"/>
      <c r="U1858" s="54"/>
      <c r="V1858" s="54"/>
      <c r="W1858" s="54"/>
      <c r="AD1858" s="50" t="s">
        <v>59</v>
      </c>
      <c r="AE1858" s="50" t="s">
        <v>4943</v>
      </c>
      <c r="AF1858" s="50">
        <v>3144359</v>
      </c>
      <c r="AG1858" s="51"/>
      <c r="AH1858" s="51"/>
    </row>
    <row r="1859" spans="1:34" s="69" customFormat="1">
      <c r="A1859" s="54"/>
      <c r="B1859" s="54"/>
      <c r="C1859" s="54"/>
      <c r="D1859" s="54"/>
      <c r="E1859" s="54"/>
      <c r="F1859" s="54"/>
      <c r="G1859" s="54"/>
      <c r="H1859" s="54"/>
      <c r="I1859" s="54"/>
      <c r="J1859" s="54"/>
      <c r="K1859" s="54"/>
      <c r="L1859" s="54"/>
      <c r="M1859" s="54"/>
      <c r="N1859" s="54"/>
      <c r="O1859" s="54"/>
      <c r="P1859" s="54"/>
      <c r="Q1859" s="54"/>
      <c r="R1859" s="54"/>
      <c r="S1859" s="54"/>
      <c r="T1859" s="54"/>
      <c r="U1859" s="54"/>
      <c r="V1859" s="54"/>
      <c r="W1859" s="54"/>
      <c r="AD1859" s="50" t="s">
        <v>59</v>
      </c>
      <c r="AE1859" s="50" t="s">
        <v>4945</v>
      </c>
      <c r="AF1859" s="50">
        <v>3144375</v>
      </c>
      <c r="AG1859" s="51"/>
      <c r="AH1859" s="51"/>
    </row>
    <row r="1860" spans="1:34" s="69" customFormat="1">
      <c r="A1860" s="54"/>
      <c r="B1860" s="54"/>
      <c r="C1860" s="54"/>
      <c r="D1860" s="54"/>
      <c r="E1860" s="54"/>
      <c r="F1860" s="54"/>
      <c r="G1860" s="54"/>
      <c r="H1860" s="54"/>
      <c r="I1860" s="54"/>
      <c r="J1860" s="54"/>
      <c r="K1860" s="54"/>
      <c r="L1860" s="54"/>
      <c r="M1860" s="54"/>
      <c r="N1860" s="54"/>
      <c r="O1860" s="54"/>
      <c r="P1860" s="54"/>
      <c r="Q1860" s="54"/>
      <c r="R1860" s="54"/>
      <c r="S1860" s="54"/>
      <c r="T1860" s="54"/>
      <c r="U1860" s="54"/>
      <c r="V1860" s="54"/>
      <c r="W1860" s="54"/>
      <c r="AD1860" s="50" t="s">
        <v>59</v>
      </c>
      <c r="AE1860" s="50" t="s">
        <v>4947</v>
      </c>
      <c r="AF1860" s="50">
        <v>3144409</v>
      </c>
      <c r="AG1860" s="51"/>
      <c r="AH1860" s="51"/>
    </row>
    <row r="1861" spans="1:34" s="69" customFormat="1">
      <c r="A1861" s="54"/>
      <c r="B1861" s="54"/>
      <c r="C1861" s="54"/>
      <c r="D1861" s="54"/>
      <c r="E1861" s="54"/>
      <c r="F1861" s="54"/>
      <c r="G1861" s="54"/>
      <c r="H1861" s="54"/>
      <c r="I1861" s="54"/>
      <c r="J1861" s="54"/>
      <c r="K1861" s="54"/>
      <c r="L1861" s="54"/>
      <c r="M1861" s="54"/>
      <c r="N1861" s="54"/>
      <c r="O1861" s="54"/>
      <c r="P1861" s="54"/>
      <c r="Q1861" s="54"/>
      <c r="R1861" s="54"/>
      <c r="S1861" s="54"/>
      <c r="T1861" s="54"/>
      <c r="U1861" s="54"/>
      <c r="V1861" s="54"/>
      <c r="W1861" s="54"/>
      <c r="AD1861" s="50" t="s">
        <v>59</v>
      </c>
      <c r="AE1861" s="50" t="s">
        <v>4949</v>
      </c>
      <c r="AF1861" s="50">
        <v>3144508</v>
      </c>
      <c r="AG1861" s="51"/>
      <c r="AH1861" s="51"/>
    </row>
    <row r="1862" spans="1:34" s="69" customFormat="1">
      <c r="A1862" s="54"/>
      <c r="B1862" s="54"/>
      <c r="C1862" s="54"/>
      <c r="D1862" s="54"/>
      <c r="E1862" s="54"/>
      <c r="F1862" s="54"/>
      <c r="G1862" s="54"/>
      <c r="H1862" s="54"/>
      <c r="I1862" s="54"/>
      <c r="J1862" s="54"/>
      <c r="K1862" s="54"/>
      <c r="L1862" s="54"/>
      <c r="M1862" s="54"/>
      <c r="N1862" s="54"/>
      <c r="O1862" s="54"/>
      <c r="P1862" s="54"/>
      <c r="Q1862" s="54"/>
      <c r="R1862" s="54"/>
      <c r="S1862" s="54"/>
      <c r="T1862" s="54"/>
      <c r="U1862" s="54"/>
      <c r="V1862" s="54"/>
      <c r="W1862" s="54"/>
      <c r="AD1862" s="50" t="s">
        <v>59</v>
      </c>
      <c r="AE1862" s="50" t="s">
        <v>4951</v>
      </c>
      <c r="AF1862" s="50">
        <v>3144607</v>
      </c>
      <c r="AG1862" s="51"/>
      <c r="AH1862" s="51"/>
    </row>
    <row r="1863" spans="1:34" s="69" customFormat="1">
      <c r="A1863" s="54"/>
      <c r="B1863" s="54"/>
      <c r="C1863" s="54"/>
      <c r="D1863" s="54"/>
      <c r="E1863" s="54"/>
      <c r="F1863" s="54"/>
      <c r="G1863" s="54"/>
      <c r="H1863" s="54"/>
      <c r="I1863" s="54"/>
      <c r="J1863" s="54"/>
      <c r="K1863" s="54"/>
      <c r="L1863" s="54"/>
      <c r="M1863" s="54"/>
      <c r="N1863" s="54"/>
      <c r="O1863" s="54"/>
      <c r="P1863" s="54"/>
      <c r="Q1863" s="54"/>
      <c r="R1863" s="54"/>
      <c r="S1863" s="54"/>
      <c r="T1863" s="54"/>
      <c r="U1863" s="54"/>
      <c r="V1863" s="54"/>
      <c r="W1863" s="54"/>
      <c r="AD1863" s="50" t="s">
        <v>59</v>
      </c>
      <c r="AE1863" s="50" t="s">
        <v>4953</v>
      </c>
      <c r="AF1863" s="50">
        <v>3144656</v>
      </c>
      <c r="AG1863" s="51"/>
      <c r="AH1863" s="51"/>
    </row>
    <row r="1864" spans="1:34" s="69" customFormat="1">
      <c r="A1864" s="54"/>
      <c r="B1864" s="54"/>
      <c r="C1864" s="54"/>
      <c r="D1864" s="54"/>
      <c r="E1864" s="54"/>
      <c r="F1864" s="54"/>
      <c r="G1864" s="54"/>
      <c r="H1864" s="54"/>
      <c r="I1864" s="54"/>
      <c r="J1864" s="54"/>
      <c r="K1864" s="54"/>
      <c r="L1864" s="54"/>
      <c r="M1864" s="54"/>
      <c r="N1864" s="54"/>
      <c r="O1864" s="54"/>
      <c r="P1864" s="54"/>
      <c r="Q1864" s="54"/>
      <c r="R1864" s="54"/>
      <c r="S1864" s="54"/>
      <c r="T1864" s="54"/>
      <c r="U1864" s="54"/>
      <c r="V1864" s="54"/>
      <c r="W1864" s="54"/>
      <c r="AD1864" s="50" t="s">
        <v>59</v>
      </c>
      <c r="AE1864" s="50" t="s">
        <v>4955</v>
      </c>
      <c r="AF1864" s="50">
        <v>3144672</v>
      </c>
      <c r="AG1864" s="51"/>
      <c r="AH1864" s="51"/>
    </row>
    <row r="1865" spans="1:34" s="69" customFormat="1">
      <c r="A1865" s="54"/>
      <c r="B1865" s="54"/>
      <c r="C1865" s="54"/>
      <c r="D1865" s="54"/>
      <c r="E1865" s="54"/>
      <c r="F1865" s="54"/>
      <c r="G1865" s="54"/>
      <c r="H1865" s="54"/>
      <c r="I1865" s="54"/>
      <c r="J1865" s="54"/>
      <c r="K1865" s="54"/>
      <c r="L1865" s="54"/>
      <c r="M1865" s="54"/>
      <c r="N1865" s="54"/>
      <c r="O1865" s="54"/>
      <c r="P1865" s="54"/>
      <c r="Q1865" s="54"/>
      <c r="R1865" s="54"/>
      <c r="S1865" s="54"/>
      <c r="T1865" s="54"/>
      <c r="U1865" s="54"/>
      <c r="V1865" s="54"/>
      <c r="W1865" s="54"/>
      <c r="AD1865" s="50" t="s">
        <v>59</v>
      </c>
      <c r="AE1865" s="50" t="s">
        <v>4957</v>
      </c>
      <c r="AF1865" s="50">
        <v>3144706</v>
      </c>
      <c r="AG1865" s="51"/>
      <c r="AH1865" s="51"/>
    </row>
    <row r="1866" spans="1:34" s="69" customFormat="1">
      <c r="A1866" s="54"/>
      <c r="B1866" s="54"/>
      <c r="C1866" s="54"/>
      <c r="D1866" s="54"/>
      <c r="E1866" s="54"/>
      <c r="F1866" s="54"/>
      <c r="G1866" s="54"/>
      <c r="H1866" s="54"/>
      <c r="I1866" s="54"/>
      <c r="J1866" s="54"/>
      <c r="K1866" s="54"/>
      <c r="L1866" s="54"/>
      <c r="M1866" s="54"/>
      <c r="N1866" s="54"/>
      <c r="O1866" s="54"/>
      <c r="P1866" s="54"/>
      <c r="Q1866" s="54"/>
      <c r="R1866" s="54"/>
      <c r="S1866" s="54"/>
      <c r="T1866" s="54"/>
      <c r="U1866" s="54"/>
      <c r="V1866" s="54"/>
      <c r="W1866" s="54"/>
      <c r="AD1866" s="50" t="s">
        <v>59</v>
      </c>
      <c r="AE1866" s="50" t="s">
        <v>4959</v>
      </c>
      <c r="AF1866" s="50">
        <v>3144805</v>
      </c>
      <c r="AG1866" s="51"/>
      <c r="AH1866" s="51"/>
    </row>
    <row r="1867" spans="1:34" s="69" customFormat="1">
      <c r="A1867" s="54"/>
      <c r="B1867" s="54"/>
      <c r="C1867" s="54"/>
      <c r="D1867" s="54"/>
      <c r="E1867" s="54"/>
      <c r="F1867" s="54"/>
      <c r="G1867" s="54"/>
      <c r="H1867" s="54"/>
      <c r="I1867" s="54"/>
      <c r="J1867" s="54"/>
      <c r="K1867" s="54"/>
      <c r="L1867" s="54"/>
      <c r="M1867" s="54"/>
      <c r="N1867" s="54"/>
      <c r="O1867" s="54"/>
      <c r="P1867" s="54"/>
      <c r="Q1867" s="54"/>
      <c r="R1867" s="54"/>
      <c r="S1867" s="54"/>
      <c r="T1867" s="54"/>
      <c r="U1867" s="54"/>
      <c r="V1867" s="54"/>
      <c r="W1867" s="54"/>
      <c r="AD1867" s="50" t="s">
        <v>59</v>
      </c>
      <c r="AE1867" s="50" t="s">
        <v>4961</v>
      </c>
      <c r="AF1867" s="50">
        <v>3144904</v>
      </c>
      <c r="AG1867" s="51"/>
      <c r="AH1867" s="51"/>
    </row>
    <row r="1868" spans="1:34" s="69" customFormat="1">
      <c r="A1868" s="54"/>
      <c r="B1868" s="54"/>
      <c r="C1868" s="54"/>
      <c r="D1868" s="54"/>
      <c r="E1868" s="54"/>
      <c r="F1868" s="54"/>
      <c r="G1868" s="54"/>
      <c r="H1868" s="54"/>
      <c r="I1868" s="54"/>
      <c r="J1868" s="54"/>
      <c r="K1868" s="54"/>
      <c r="L1868" s="54"/>
      <c r="M1868" s="54"/>
      <c r="N1868" s="54"/>
      <c r="O1868" s="54"/>
      <c r="P1868" s="54"/>
      <c r="Q1868" s="54"/>
      <c r="R1868" s="54"/>
      <c r="S1868" s="54"/>
      <c r="T1868" s="54"/>
      <c r="U1868" s="54"/>
      <c r="V1868" s="54"/>
      <c r="W1868" s="54"/>
      <c r="AD1868" s="50" t="s">
        <v>59</v>
      </c>
      <c r="AE1868" s="50" t="s">
        <v>4963</v>
      </c>
      <c r="AF1868" s="50">
        <v>3145000</v>
      </c>
      <c r="AG1868" s="51"/>
      <c r="AH1868" s="51"/>
    </row>
    <row r="1869" spans="1:34" s="69" customFormat="1">
      <c r="A1869" s="54"/>
      <c r="B1869" s="54"/>
      <c r="C1869" s="54"/>
      <c r="D1869" s="54"/>
      <c r="E1869" s="54"/>
      <c r="F1869" s="54"/>
      <c r="G1869" s="54"/>
      <c r="H1869" s="54"/>
      <c r="I1869" s="54"/>
      <c r="J1869" s="54"/>
      <c r="K1869" s="54"/>
      <c r="L1869" s="54"/>
      <c r="M1869" s="54"/>
      <c r="N1869" s="54"/>
      <c r="O1869" s="54"/>
      <c r="P1869" s="54"/>
      <c r="Q1869" s="54"/>
      <c r="R1869" s="54"/>
      <c r="S1869" s="54"/>
      <c r="T1869" s="54"/>
      <c r="U1869" s="54"/>
      <c r="V1869" s="54"/>
      <c r="W1869" s="54"/>
      <c r="AD1869" s="50" t="s">
        <v>59</v>
      </c>
      <c r="AE1869" s="50" t="s">
        <v>4965</v>
      </c>
      <c r="AF1869" s="50">
        <v>3145059</v>
      </c>
      <c r="AG1869" s="51"/>
      <c r="AH1869" s="51"/>
    </row>
    <row r="1870" spans="1:34" s="69" customFormat="1">
      <c r="A1870" s="54"/>
      <c r="B1870" s="54"/>
      <c r="C1870" s="54"/>
      <c r="D1870" s="54"/>
      <c r="E1870" s="54"/>
      <c r="F1870" s="54"/>
      <c r="G1870" s="54"/>
      <c r="H1870" s="54"/>
      <c r="I1870" s="54"/>
      <c r="J1870" s="54"/>
      <c r="K1870" s="54"/>
      <c r="L1870" s="54"/>
      <c r="M1870" s="54"/>
      <c r="N1870" s="54"/>
      <c r="O1870" s="54"/>
      <c r="P1870" s="54"/>
      <c r="Q1870" s="54"/>
      <c r="R1870" s="54"/>
      <c r="S1870" s="54"/>
      <c r="T1870" s="54"/>
      <c r="U1870" s="54"/>
      <c r="V1870" s="54"/>
      <c r="W1870" s="54"/>
      <c r="AD1870" s="50" t="s">
        <v>59</v>
      </c>
      <c r="AE1870" s="50" t="s">
        <v>4967</v>
      </c>
      <c r="AF1870" s="50">
        <v>3145109</v>
      </c>
      <c r="AG1870" s="51"/>
      <c r="AH1870" s="51"/>
    </row>
    <row r="1871" spans="1:34" s="69" customFormat="1">
      <c r="A1871" s="54"/>
      <c r="B1871" s="54"/>
      <c r="C1871" s="54"/>
      <c r="D1871" s="54"/>
      <c r="E1871" s="54"/>
      <c r="F1871" s="54"/>
      <c r="G1871" s="54"/>
      <c r="H1871" s="54"/>
      <c r="I1871" s="54"/>
      <c r="J1871" s="54"/>
      <c r="K1871" s="54"/>
      <c r="L1871" s="54"/>
      <c r="M1871" s="54"/>
      <c r="N1871" s="54"/>
      <c r="O1871" s="54"/>
      <c r="P1871" s="54"/>
      <c r="Q1871" s="54"/>
      <c r="R1871" s="54"/>
      <c r="S1871" s="54"/>
      <c r="T1871" s="54"/>
      <c r="U1871" s="54"/>
      <c r="V1871" s="54"/>
      <c r="W1871" s="54"/>
      <c r="AD1871" s="50" t="s">
        <v>59</v>
      </c>
      <c r="AE1871" s="50" t="s">
        <v>4969</v>
      </c>
      <c r="AF1871" s="50">
        <v>3145208</v>
      </c>
      <c r="AG1871" s="51"/>
      <c r="AH1871" s="51"/>
    </row>
    <row r="1872" spans="1:34" s="69" customFormat="1">
      <c r="A1872" s="54"/>
      <c r="B1872" s="54"/>
      <c r="C1872" s="54"/>
      <c r="D1872" s="54"/>
      <c r="E1872" s="54"/>
      <c r="F1872" s="54"/>
      <c r="G1872" s="54"/>
      <c r="H1872" s="54"/>
      <c r="I1872" s="54"/>
      <c r="J1872" s="54"/>
      <c r="K1872" s="54"/>
      <c r="L1872" s="54"/>
      <c r="M1872" s="54"/>
      <c r="N1872" s="54"/>
      <c r="O1872" s="54"/>
      <c r="P1872" s="54"/>
      <c r="Q1872" s="54"/>
      <c r="R1872" s="54"/>
      <c r="S1872" s="54"/>
      <c r="T1872" s="54"/>
      <c r="U1872" s="54"/>
      <c r="V1872" s="54"/>
      <c r="W1872" s="54"/>
      <c r="AD1872" s="50" t="s">
        <v>59</v>
      </c>
      <c r="AE1872" s="50" t="s">
        <v>819</v>
      </c>
      <c r="AF1872" s="50">
        <v>3136603</v>
      </c>
      <c r="AG1872" s="51"/>
      <c r="AH1872" s="51"/>
    </row>
    <row r="1873" spans="1:34" s="69" customFormat="1">
      <c r="A1873" s="54"/>
      <c r="B1873" s="54"/>
      <c r="C1873" s="54"/>
      <c r="D1873" s="54"/>
      <c r="E1873" s="54"/>
      <c r="F1873" s="54"/>
      <c r="G1873" s="54"/>
      <c r="H1873" s="54"/>
      <c r="I1873" s="54"/>
      <c r="J1873" s="54"/>
      <c r="K1873" s="54"/>
      <c r="L1873" s="54"/>
      <c r="M1873" s="54"/>
      <c r="N1873" s="54"/>
      <c r="O1873" s="54"/>
      <c r="P1873" s="54"/>
      <c r="Q1873" s="54"/>
      <c r="R1873" s="54"/>
      <c r="S1873" s="54"/>
      <c r="T1873" s="54"/>
      <c r="U1873" s="54"/>
      <c r="V1873" s="54"/>
      <c r="W1873" s="54"/>
      <c r="AD1873" s="50" t="s">
        <v>59</v>
      </c>
      <c r="AE1873" s="50" t="s">
        <v>4971</v>
      </c>
      <c r="AF1873" s="50">
        <v>3145307</v>
      </c>
      <c r="AG1873" s="51"/>
      <c r="AH1873" s="51"/>
    </row>
    <row r="1874" spans="1:34" s="69" customFormat="1">
      <c r="A1874" s="54"/>
      <c r="B1874" s="54"/>
      <c r="C1874" s="54"/>
      <c r="D1874" s="54"/>
      <c r="E1874" s="54"/>
      <c r="F1874" s="54"/>
      <c r="G1874" s="54"/>
      <c r="H1874" s="54"/>
      <c r="I1874" s="54"/>
      <c r="J1874" s="54"/>
      <c r="K1874" s="54"/>
      <c r="L1874" s="54"/>
      <c r="M1874" s="54"/>
      <c r="N1874" s="54"/>
      <c r="O1874" s="54"/>
      <c r="P1874" s="54"/>
      <c r="Q1874" s="54"/>
      <c r="R1874" s="54"/>
      <c r="S1874" s="54"/>
      <c r="T1874" s="54"/>
      <c r="U1874" s="54"/>
      <c r="V1874" s="54"/>
      <c r="W1874" s="54"/>
      <c r="AD1874" s="50" t="s">
        <v>59</v>
      </c>
      <c r="AE1874" s="50" t="s">
        <v>4972</v>
      </c>
      <c r="AF1874" s="50">
        <v>3145356</v>
      </c>
      <c r="AG1874" s="51"/>
      <c r="AH1874" s="51"/>
    </row>
    <row r="1875" spans="1:34" s="69" customFormat="1">
      <c r="A1875" s="54"/>
      <c r="B1875" s="54"/>
      <c r="C1875" s="54"/>
      <c r="D1875" s="54"/>
      <c r="E1875" s="54"/>
      <c r="F1875" s="54"/>
      <c r="G1875" s="54"/>
      <c r="H1875" s="54"/>
      <c r="I1875" s="54"/>
      <c r="J1875" s="54"/>
      <c r="K1875" s="54"/>
      <c r="L1875" s="54"/>
      <c r="M1875" s="54"/>
      <c r="N1875" s="54"/>
      <c r="O1875" s="54"/>
      <c r="P1875" s="54"/>
      <c r="Q1875" s="54"/>
      <c r="R1875" s="54"/>
      <c r="S1875" s="54"/>
      <c r="T1875" s="54"/>
      <c r="U1875" s="54"/>
      <c r="V1875" s="54"/>
      <c r="W1875" s="54"/>
      <c r="AD1875" s="50" t="s">
        <v>59</v>
      </c>
      <c r="AE1875" s="50" t="s">
        <v>4974</v>
      </c>
      <c r="AF1875" s="50">
        <v>3145372</v>
      </c>
      <c r="AG1875" s="51"/>
      <c r="AH1875" s="51"/>
    </row>
    <row r="1876" spans="1:34" s="69" customFormat="1">
      <c r="A1876" s="54"/>
      <c r="B1876" s="54"/>
      <c r="C1876" s="54"/>
      <c r="D1876" s="54"/>
      <c r="E1876" s="54"/>
      <c r="F1876" s="54"/>
      <c r="G1876" s="54"/>
      <c r="H1876" s="54"/>
      <c r="I1876" s="54"/>
      <c r="J1876" s="54"/>
      <c r="K1876" s="54"/>
      <c r="L1876" s="54"/>
      <c r="M1876" s="54"/>
      <c r="N1876" s="54"/>
      <c r="O1876" s="54"/>
      <c r="P1876" s="54"/>
      <c r="Q1876" s="54"/>
      <c r="R1876" s="54"/>
      <c r="S1876" s="54"/>
      <c r="T1876" s="54"/>
      <c r="U1876" s="54"/>
      <c r="V1876" s="54"/>
      <c r="W1876" s="54"/>
      <c r="AD1876" s="50" t="s">
        <v>59</v>
      </c>
      <c r="AE1876" s="50" t="s">
        <v>4976</v>
      </c>
      <c r="AF1876" s="50">
        <v>3145406</v>
      </c>
      <c r="AG1876" s="51"/>
      <c r="AH1876" s="51"/>
    </row>
    <row r="1877" spans="1:34" s="69" customFormat="1">
      <c r="A1877" s="54"/>
      <c r="B1877" s="54"/>
      <c r="C1877" s="54"/>
      <c r="D1877" s="54"/>
      <c r="E1877" s="54"/>
      <c r="F1877" s="54"/>
      <c r="G1877" s="54"/>
      <c r="H1877" s="54"/>
      <c r="I1877" s="54"/>
      <c r="J1877" s="54"/>
      <c r="K1877" s="54"/>
      <c r="L1877" s="54"/>
      <c r="M1877" s="54"/>
      <c r="N1877" s="54"/>
      <c r="O1877" s="54"/>
      <c r="P1877" s="54"/>
      <c r="Q1877" s="54"/>
      <c r="R1877" s="54"/>
      <c r="S1877" s="54"/>
      <c r="T1877" s="54"/>
      <c r="U1877" s="54"/>
      <c r="V1877" s="54"/>
      <c r="W1877" s="54"/>
      <c r="AD1877" s="50" t="s">
        <v>59</v>
      </c>
      <c r="AE1877" s="50" t="s">
        <v>4978</v>
      </c>
      <c r="AF1877" s="50">
        <v>3145455</v>
      </c>
      <c r="AG1877" s="51"/>
      <c r="AH1877" s="51"/>
    </row>
    <row r="1878" spans="1:34" s="69" customFormat="1">
      <c r="A1878" s="54"/>
      <c r="B1878" s="54"/>
      <c r="C1878" s="54"/>
      <c r="D1878" s="54"/>
      <c r="E1878" s="54"/>
      <c r="F1878" s="54"/>
      <c r="G1878" s="54"/>
      <c r="H1878" s="54"/>
      <c r="I1878" s="54"/>
      <c r="J1878" s="54"/>
      <c r="K1878" s="54"/>
      <c r="L1878" s="54"/>
      <c r="M1878" s="54"/>
      <c r="N1878" s="54"/>
      <c r="O1878" s="54"/>
      <c r="P1878" s="54"/>
      <c r="Q1878" s="54"/>
      <c r="R1878" s="54"/>
      <c r="S1878" s="54"/>
      <c r="T1878" s="54"/>
      <c r="U1878" s="54"/>
      <c r="V1878" s="54"/>
      <c r="W1878" s="54"/>
      <c r="AD1878" s="50" t="s">
        <v>59</v>
      </c>
      <c r="AE1878" s="50" t="s">
        <v>4980</v>
      </c>
      <c r="AF1878" s="50">
        <v>3145505</v>
      </c>
      <c r="AG1878" s="51"/>
      <c r="AH1878" s="51"/>
    </row>
    <row r="1879" spans="1:34" s="69" customFormat="1">
      <c r="A1879" s="54"/>
      <c r="B1879" s="54"/>
      <c r="C1879" s="54"/>
      <c r="D1879" s="54"/>
      <c r="E1879" s="54"/>
      <c r="F1879" s="54"/>
      <c r="G1879" s="54"/>
      <c r="H1879" s="54"/>
      <c r="I1879" s="54"/>
      <c r="J1879" s="54"/>
      <c r="K1879" s="54"/>
      <c r="L1879" s="54"/>
      <c r="M1879" s="54"/>
      <c r="N1879" s="54"/>
      <c r="O1879" s="54"/>
      <c r="P1879" s="54"/>
      <c r="Q1879" s="54"/>
      <c r="R1879" s="54"/>
      <c r="S1879" s="54"/>
      <c r="T1879" s="54"/>
      <c r="U1879" s="54"/>
      <c r="V1879" s="54"/>
      <c r="W1879" s="54"/>
      <c r="AD1879" s="50" t="s">
        <v>59</v>
      </c>
      <c r="AE1879" s="50" t="s">
        <v>4982</v>
      </c>
      <c r="AF1879" s="50">
        <v>3145604</v>
      </c>
      <c r="AG1879" s="51"/>
      <c r="AH1879" s="51"/>
    </row>
    <row r="1880" spans="1:34" s="69" customFormat="1">
      <c r="A1880" s="54"/>
      <c r="B1880" s="54"/>
      <c r="C1880" s="54"/>
      <c r="D1880" s="54"/>
      <c r="E1880" s="54"/>
      <c r="F1880" s="54"/>
      <c r="G1880" s="54"/>
      <c r="H1880" s="54"/>
      <c r="I1880" s="54"/>
      <c r="J1880" s="54"/>
      <c r="K1880" s="54"/>
      <c r="L1880" s="54"/>
      <c r="M1880" s="54"/>
      <c r="N1880" s="54"/>
      <c r="O1880" s="54"/>
      <c r="P1880" s="54"/>
      <c r="Q1880" s="54"/>
      <c r="R1880" s="54"/>
      <c r="S1880" s="54"/>
      <c r="T1880" s="54"/>
      <c r="U1880" s="54"/>
      <c r="V1880" s="54"/>
      <c r="W1880" s="54"/>
      <c r="AD1880" s="50" t="s">
        <v>59</v>
      </c>
      <c r="AE1880" s="50" t="s">
        <v>4984</v>
      </c>
      <c r="AF1880" s="50">
        <v>3145703</v>
      </c>
      <c r="AG1880" s="51"/>
      <c r="AH1880" s="51"/>
    </row>
    <row r="1881" spans="1:34" s="69" customFormat="1">
      <c r="A1881" s="54"/>
      <c r="B1881" s="54"/>
      <c r="C1881" s="54"/>
      <c r="D1881" s="54"/>
      <c r="E1881" s="54"/>
      <c r="F1881" s="54"/>
      <c r="G1881" s="54"/>
      <c r="H1881" s="54"/>
      <c r="I1881" s="54"/>
      <c r="J1881" s="54"/>
      <c r="K1881" s="54"/>
      <c r="L1881" s="54"/>
      <c r="M1881" s="54"/>
      <c r="N1881" s="54"/>
      <c r="O1881" s="54"/>
      <c r="P1881" s="54"/>
      <c r="Q1881" s="54"/>
      <c r="R1881" s="54"/>
      <c r="S1881" s="54"/>
      <c r="T1881" s="54"/>
      <c r="U1881" s="54"/>
      <c r="V1881" s="54"/>
      <c r="W1881" s="54"/>
      <c r="AD1881" s="50" t="s">
        <v>59</v>
      </c>
      <c r="AE1881" s="50" t="s">
        <v>4986</v>
      </c>
      <c r="AF1881" s="50">
        <v>3145802</v>
      </c>
      <c r="AG1881" s="51"/>
      <c r="AH1881" s="51"/>
    </row>
    <row r="1882" spans="1:34" s="69" customFormat="1">
      <c r="A1882" s="54"/>
      <c r="B1882" s="54"/>
      <c r="C1882" s="54"/>
      <c r="D1882" s="54"/>
      <c r="E1882" s="54"/>
      <c r="F1882" s="54"/>
      <c r="G1882" s="54"/>
      <c r="H1882" s="54"/>
      <c r="I1882" s="54"/>
      <c r="J1882" s="54"/>
      <c r="K1882" s="54"/>
      <c r="L1882" s="54"/>
      <c r="M1882" s="54"/>
      <c r="N1882" s="54"/>
      <c r="O1882" s="54"/>
      <c r="P1882" s="54"/>
      <c r="Q1882" s="54"/>
      <c r="R1882" s="54"/>
      <c r="S1882" s="54"/>
      <c r="T1882" s="54"/>
      <c r="U1882" s="54"/>
      <c r="V1882" s="54"/>
      <c r="W1882" s="54"/>
      <c r="AD1882" s="50" t="s">
        <v>59</v>
      </c>
      <c r="AE1882" s="50" t="s">
        <v>4988</v>
      </c>
      <c r="AF1882" s="50">
        <v>3145851</v>
      </c>
      <c r="AG1882" s="51"/>
      <c r="AH1882" s="51"/>
    </row>
    <row r="1883" spans="1:34" s="69" customFormat="1">
      <c r="A1883" s="54"/>
      <c r="B1883" s="54"/>
      <c r="C1883" s="54"/>
      <c r="D1883" s="54"/>
      <c r="E1883" s="54"/>
      <c r="F1883" s="54"/>
      <c r="G1883" s="54"/>
      <c r="H1883" s="54"/>
      <c r="I1883" s="54"/>
      <c r="J1883" s="54"/>
      <c r="K1883" s="54"/>
      <c r="L1883" s="54"/>
      <c r="M1883" s="54"/>
      <c r="N1883" s="54"/>
      <c r="O1883" s="54"/>
      <c r="P1883" s="54"/>
      <c r="Q1883" s="54"/>
      <c r="R1883" s="54"/>
      <c r="S1883" s="54"/>
      <c r="T1883" s="54"/>
      <c r="U1883" s="54"/>
      <c r="V1883" s="54"/>
      <c r="W1883" s="54"/>
      <c r="AD1883" s="50" t="s">
        <v>59</v>
      </c>
      <c r="AE1883" s="50" t="s">
        <v>4990</v>
      </c>
      <c r="AF1883" s="50">
        <v>3145877</v>
      </c>
      <c r="AG1883" s="51"/>
      <c r="AH1883" s="51"/>
    </row>
    <row r="1884" spans="1:34" s="69" customFormat="1">
      <c r="A1884" s="54"/>
      <c r="B1884" s="54"/>
      <c r="C1884" s="54"/>
      <c r="D1884" s="54"/>
      <c r="E1884" s="54"/>
      <c r="F1884" s="54"/>
      <c r="G1884" s="54"/>
      <c r="H1884" s="54"/>
      <c r="I1884" s="54"/>
      <c r="J1884" s="54"/>
      <c r="K1884" s="54"/>
      <c r="L1884" s="54"/>
      <c r="M1884" s="54"/>
      <c r="N1884" s="54"/>
      <c r="O1884" s="54"/>
      <c r="P1884" s="54"/>
      <c r="Q1884" s="54"/>
      <c r="R1884" s="54"/>
      <c r="S1884" s="54"/>
      <c r="T1884" s="54"/>
      <c r="U1884" s="54"/>
      <c r="V1884" s="54"/>
      <c r="W1884" s="54"/>
      <c r="AD1884" s="50" t="s">
        <v>59</v>
      </c>
      <c r="AE1884" s="50" t="s">
        <v>1550</v>
      </c>
      <c r="AF1884" s="50">
        <v>3145901</v>
      </c>
      <c r="AG1884" s="51"/>
      <c r="AH1884" s="51"/>
    </row>
    <row r="1885" spans="1:34" s="69" customFormat="1">
      <c r="A1885" s="54"/>
      <c r="B1885" s="54"/>
      <c r="C1885" s="54"/>
      <c r="D1885" s="54"/>
      <c r="E1885" s="54"/>
      <c r="F1885" s="54"/>
      <c r="G1885" s="54"/>
      <c r="H1885" s="54"/>
      <c r="I1885" s="54"/>
      <c r="J1885" s="54"/>
      <c r="K1885" s="54"/>
      <c r="L1885" s="54"/>
      <c r="M1885" s="54"/>
      <c r="N1885" s="54"/>
      <c r="O1885" s="54"/>
      <c r="P1885" s="54"/>
      <c r="Q1885" s="54"/>
      <c r="R1885" s="54"/>
      <c r="S1885" s="54"/>
      <c r="T1885" s="54"/>
      <c r="U1885" s="54"/>
      <c r="V1885" s="54"/>
      <c r="W1885" s="54"/>
      <c r="AD1885" s="50" t="s">
        <v>59</v>
      </c>
      <c r="AE1885" s="50" t="s">
        <v>4992</v>
      </c>
      <c r="AF1885" s="50">
        <v>3146008</v>
      </c>
      <c r="AG1885" s="51"/>
      <c r="AH1885" s="51"/>
    </row>
    <row r="1886" spans="1:34" s="69" customFormat="1">
      <c r="A1886" s="54"/>
      <c r="B1886" s="54"/>
      <c r="C1886" s="54"/>
      <c r="D1886" s="54"/>
      <c r="E1886" s="54"/>
      <c r="F1886" s="54"/>
      <c r="G1886" s="54"/>
      <c r="H1886" s="54"/>
      <c r="I1886" s="54"/>
      <c r="J1886" s="54"/>
      <c r="K1886" s="54"/>
      <c r="L1886" s="54"/>
      <c r="M1886" s="54"/>
      <c r="N1886" s="54"/>
      <c r="O1886" s="54"/>
      <c r="P1886" s="54"/>
      <c r="Q1886" s="54"/>
      <c r="R1886" s="54"/>
      <c r="S1886" s="54"/>
      <c r="T1886" s="54"/>
      <c r="U1886" s="54"/>
      <c r="V1886" s="54"/>
      <c r="W1886" s="54"/>
      <c r="AD1886" s="50" t="s">
        <v>59</v>
      </c>
      <c r="AE1886" s="50" t="s">
        <v>4994</v>
      </c>
      <c r="AF1886" s="50">
        <v>3146107</v>
      </c>
      <c r="AG1886" s="51"/>
      <c r="AH1886" s="51"/>
    </row>
    <row r="1887" spans="1:34" s="69" customFormat="1">
      <c r="A1887" s="54"/>
      <c r="B1887" s="54"/>
      <c r="C1887" s="54"/>
      <c r="D1887" s="54"/>
      <c r="E1887" s="54"/>
      <c r="F1887" s="54"/>
      <c r="G1887" s="54"/>
      <c r="H1887" s="54"/>
      <c r="I1887" s="54"/>
      <c r="J1887" s="54"/>
      <c r="K1887" s="54"/>
      <c r="L1887" s="54"/>
      <c r="M1887" s="54"/>
      <c r="N1887" s="54"/>
      <c r="O1887" s="54"/>
      <c r="P1887" s="54"/>
      <c r="Q1887" s="54"/>
      <c r="R1887" s="54"/>
      <c r="S1887" s="54"/>
      <c r="T1887" s="54"/>
      <c r="U1887" s="54"/>
      <c r="V1887" s="54"/>
      <c r="W1887" s="54"/>
      <c r="AD1887" s="50" t="s">
        <v>59</v>
      </c>
      <c r="AE1887" s="50" t="s">
        <v>4996</v>
      </c>
      <c r="AF1887" s="50">
        <v>3146206</v>
      </c>
      <c r="AG1887" s="51"/>
      <c r="AH1887" s="51"/>
    </row>
    <row r="1888" spans="1:34" s="69" customFormat="1">
      <c r="A1888" s="54"/>
      <c r="B1888" s="54"/>
      <c r="C1888" s="54"/>
      <c r="D1888" s="54"/>
      <c r="E1888" s="54"/>
      <c r="F1888" s="54"/>
      <c r="G1888" s="54"/>
      <c r="H1888" s="54"/>
      <c r="I1888" s="54"/>
      <c r="J1888" s="54"/>
      <c r="K1888" s="54"/>
      <c r="L1888" s="54"/>
      <c r="M1888" s="54"/>
      <c r="N1888" s="54"/>
      <c r="O1888" s="54"/>
      <c r="P1888" s="54"/>
      <c r="Q1888" s="54"/>
      <c r="R1888" s="54"/>
      <c r="S1888" s="54"/>
      <c r="T1888" s="54"/>
      <c r="U1888" s="54"/>
      <c r="V1888" s="54"/>
      <c r="W1888" s="54"/>
      <c r="AD1888" s="50" t="s">
        <v>59</v>
      </c>
      <c r="AE1888" s="50" t="s">
        <v>4998</v>
      </c>
      <c r="AF1888" s="50">
        <v>3146255</v>
      </c>
      <c r="AG1888" s="51"/>
      <c r="AH1888" s="51"/>
    </row>
    <row r="1889" spans="1:34" s="69" customFormat="1">
      <c r="A1889" s="54"/>
      <c r="B1889" s="54"/>
      <c r="C1889" s="54"/>
      <c r="D1889" s="54"/>
      <c r="E1889" s="54"/>
      <c r="F1889" s="54"/>
      <c r="G1889" s="54"/>
      <c r="H1889" s="54"/>
      <c r="I1889" s="54"/>
      <c r="J1889" s="54"/>
      <c r="K1889" s="54"/>
      <c r="L1889" s="54"/>
      <c r="M1889" s="54"/>
      <c r="N1889" s="54"/>
      <c r="O1889" s="54"/>
      <c r="P1889" s="54"/>
      <c r="Q1889" s="54"/>
      <c r="R1889" s="54"/>
      <c r="S1889" s="54"/>
      <c r="T1889" s="54"/>
      <c r="U1889" s="54"/>
      <c r="V1889" s="54"/>
      <c r="W1889" s="54"/>
      <c r="AD1889" s="50" t="s">
        <v>59</v>
      </c>
      <c r="AE1889" s="50" t="s">
        <v>5000</v>
      </c>
      <c r="AF1889" s="50">
        <v>3146305</v>
      </c>
      <c r="AG1889" s="51"/>
      <c r="AH1889" s="51"/>
    </row>
    <row r="1890" spans="1:34" s="69" customFormat="1">
      <c r="A1890" s="54"/>
      <c r="B1890" s="54"/>
      <c r="C1890" s="54"/>
      <c r="D1890" s="54"/>
      <c r="E1890" s="54"/>
      <c r="F1890" s="54"/>
      <c r="G1890" s="54"/>
      <c r="H1890" s="54"/>
      <c r="I1890" s="54"/>
      <c r="J1890" s="54"/>
      <c r="K1890" s="54"/>
      <c r="L1890" s="54"/>
      <c r="M1890" s="54"/>
      <c r="N1890" s="54"/>
      <c r="O1890" s="54"/>
      <c r="P1890" s="54"/>
      <c r="Q1890" s="54"/>
      <c r="R1890" s="54"/>
      <c r="S1890" s="54"/>
      <c r="T1890" s="54"/>
      <c r="U1890" s="54"/>
      <c r="V1890" s="54"/>
      <c r="W1890" s="54"/>
      <c r="AD1890" s="50" t="s">
        <v>59</v>
      </c>
      <c r="AE1890" s="50" t="s">
        <v>5002</v>
      </c>
      <c r="AF1890" s="50">
        <v>3146552</v>
      </c>
      <c r="AG1890" s="51"/>
      <c r="AH1890" s="51"/>
    </row>
    <row r="1891" spans="1:34" s="69" customFormat="1">
      <c r="A1891" s="54"/>
      <c r="B1891" s="54"/>
      <c r="C1891" s="54"/>
      <c r="D1891" s="54"/>
      <c r="E1891" s="54"/>
      <c r="F1891" s="54"/>
      <c r="G1891" s="54"/>
      <c r="H1891" s="54"/>
      <c r="I1891" s="54"/>
      <c r="J1891" s="54"/>
      <c r="K1891" s="54"/>
      <c r="L1891" s="54"/>
      <c r="M1891" s="54"/>
      <c r="N1891" s="54"/>
      <c r="O1891" s="54"/>
      <c r="P1891" s="54"/>
      <c r="Q1891" s="54"/>
      <c r="R1891" s="54"/>
      <c r="S1891" s="54"/>
      <c r="T1891" s="54"/>
      <c r="U1891" s="54"/>
      <c r="V1891" s="54"/>
      <c r="W1891" s="54"/>
      <c r="AD1891" s="50" t="s">
        <v>59</v>
      </c>
      <c r="AE1891" s="50" t="s">
        <v>5004</v>
      </c>
      <c r="AF1891" s="50">
        <v>3146404</v>
      </c>
      <c r="AG1891" s="51"/>
      <c r="AH1891" s="51"/>
    </row>
    <row r="1892" spans="1:34" s="69" customFormat="1">
      <c r="A1892" s="54"/>
      <c r="B1892" s="54"/>
      <c r="C1892" s="54"/>
      <c r="D1892" s="54"/>
      <c r="E1892" s="54"/>
      <c r="F1892" s="54"/>
      <c r="G1892" s="54"/>
      <c r="H1892" s="54"/>
      <c r="I1892" s="54"/>
      <c r="J1892" s="54"/>
      <c r="K1892" s="54"/>
      <c r="L1892" s="54"/>
      <c r="M1892" s="54"/>
      <c r="N1892" s="54"/>
      <c r="O1892" s="54"/>
      <c r="P1892" s="54"/>
      <c r="Q1892" s="54"/>
      <c r="R1892" s="54"/>
      <c r="S1892" s="54"/>
      <c r="T1892" s="54"/>
      <c r="U1892" s="54"/>
      <c r="V1892" s="54"/>
      <c r="W1892" s="54"/>
      <c r="AD1892" s="50" t="s">
        <v>59</v>
      </c>
      <c r="AE1892" s="50" t="s">
        <v>5006</v>
      </c>
      <c r="AF1892" s="50">
        <v>3146503</v>
      </c>
      <c r="AG1892" s="51"/>
      <c r="AH1892" s="51"/>
    </row>
    <row r="1893" spans="1:34" s="69" customFormat="1">
      <c r="A1893" s="54"/>
      <c r="B1893" s="54"/>
      <c r="C1893" s="54"/>
      <c r="D1893" s="54"/>
      <c r="E1893" s="54"/>
      <c r="F1893" s="54"/>
      <c r="G1893" s="54"/>
      <c r="H1893" s="54"/>
      <c r="I1893" s="54"/>
      <c r="J1893" s="54"/>
      <c r="K1893" s="54"/>
      <c r="L1893" s="54"/>
      <c r="M1893" s="54"/>
      <c r="N1893" s="54"/>
      <c r="O1893" s="54"/>
      <c r="P1893" s="54"/>
      <c r="Q1893" s="54"/>
      <c r="R1893" s="54"/>
      <c r="S1893" s="54"/>
      <c r="T1893" s="54"/>
      <c r="U1893" s="54"/>
      <c r="V1893" s="54"/>
      <c r="W1893" s="54"/>
      <c r="AD1893" s="50" t="s">
        <v>59</v>
      </c>
      <c r="AE1893" s="50" t="s">
        <v>5008</v>
      </c>
      <c r="AF1893" s="50">
        <v>3146602</v>
      </c>
      <c r="AG1893" s="51"/>
      <c r="AH1893" s="51"/>
    </row>
    <row r="1894" spans="1:34" s="69" customFormat="1">
      <c r="A1894" s="54"/>
      <c r="B1894" s="54"/>
      <c r="C1894" s="54"/>
      <c r="D1894" s="54"/>
      <c r="E1894" s="54"/>
      <c r="F1894" s="54"/>
      <c r="G1894" s="54"/>
      <c r="H1894" s="54"/>
      <c r="I1894" s="54"/>
      <c r="J1894" s="54"/>
      <c r="K1894" s="54"/>
      <c r="L1894" s="54"/>
      <c r="M1894" s="54"/>
      <c r="N1894" s="54"/>
      <c r="O1894" s="54"/>
      <c r="P1894" s="54"/>
      <c r="Q1894" s="54"/>
      <c r="R1894" s="54"/>
      <c r="S1894" s="54"/>
      <c r="T1894" s="54"/>
      <c r="U1894" s="54"/>
      <c r="V1894" s="54"/>
      <c r="W1894" s="54"/>
      <c r="AD1894" s="50" t="s">
        <v>59</v>
      </c>
      <c r="AE1894" s="50" t="s">
        <v>5010</v>
      </c>
      <c r="AF1894" s="50">
        <v>3146701</v>
      </c>
      <c r="AG1894" s="51"/>
      <c r="AH1894" s="51"/>
    </row>
    <row r="1895" spans="1:34" s="69" customFormat="1">
      <c r="A1895" s="54"/>
      <c r="B1895" s="54"/>
      <c r="C1895" s="54"/>
      <c r="D1895" s="54"/>
      <c r="E1895" s="54"/>
      <c r="F1895" s="54"/>
      <c r="G1895" s="54"/>
      <c r="H1895" s="54"/>
      <c r="I1895" s="54"/>
      <c r="J1895" s="54"/>
      <c r="K1895" s="54"/>
      <c r="L1895" s="54"/>
      <c r="M1895" s="54"/>
      <c r="N1895" s="54"/>
      <c r="O1895" s="54"/>
      <c r="P1895" s="54"/>
      <c r="Q1895" s="54"/>
      <c r="R1895" s="54"/>
      <c r="S1895" s="54"/>
      <c r="T1895" s="54"/>
      <c r="U1895" s="54"/>
      <c r="V1895" s="54"/>
      <c r="W1895" s="54"/>
      <c r="AD1895" s="50" t="s">
        <v>59</v>
      </c>
      <c r="AE1895" s="50" t="s">
        <v>5012</v>
      </c>
      <c r="AF1895" s="50">
        <v>3146750</v>
      </c>
      <c r="AG1895" s="51"/>
      <c r="AH1895" s="51"/>
    </row>
    <row r="1896" spans="1:34" s="69" customFormat="1">
      <c r="A1896" s="54"/>
      <c r="B1896" s="54"/>
      <c r="C1896" s="54"/>
      <c r="D1896" s="54"/>
      <c r="E1896" s="54"/>
      <c r="F1896" s="54"/>
      <c r="G1896" s="54"/>
      <c r="H1896" s="54"/>
      <c r="I1896" s="54"/>
      <c r="J1896" s="54"/>
      <c r="K1896" s="54"/>
      <c r="L1896" s="54"/>
      <c r="M1896" s="54"/>
      <c r="N1896" s="54"/>
      <c r="O1896" s="54"/>
      <c r="P1896" s="54"/>
      <c r="Q1896" s="54"/>
      <c r="R1896" s="54"/>
      <c r="S1896" s="54"/>
      <c r="T1896" s="54"/>
      <c r="U1896" s="54"/>
      <c r="V1896" s="54"/>
      <c r="W1896" s="54"/>
      <c r="AD1896" s="50" t="s">
        <v>59</v>
      </c>
      <c r="AE1896" s="50" t="s">
        <v>5013</v>
      </c>
      <c r="AF1896" s="50">
        <v>3146909</v>
      </c>
      <c r="AG1896" s="51"/>
      <c r="AH1896" s="51"/>
    </row>
    <row r="1897" spans="1:34" s="69" customFormat="1">
      <c r="A1897" s="54"/>
      <c r="B1897" s="54"/>
      <c r="C1897" s="54"/>
      <c r="D1897" s="54"/>
      <c r="E1897" s="54"/>
      <c r="F1897" s="54"/>
      <c r="G1897" s="54"/>
      <c r="H1897" s="54"/>
      <c r="I1897" s="54"/>
      <c r="J1897" s="54"/>
      <c r="K1897" s="54"/>
      <c r="L1897" s="54"/>
      <c r="M1897" s="54"/>
      <c r="N1897" s="54"/>
      <c r="O1897" s="54"/>
      <c r="P1897" s="54"/>
      <c r="Q1897" s="54"/>
      <c r="R1897" s="54"/>
      <c r="S1897" s="54"/>
      <c r="T1897" s="54"/>
      <c r="U1897" s="54"/>
      <c r="V1897" s="54"/>
      <c r="W1897" s="54"/>
      <c r="AD1897" s="50" t="s">
        <v>59</v>
      </c>
      <c r="AE1897" s="50" t="s">
        <v>5014</v>
      </c>
      <c r="AF1897" s="50">
        <v>3147105</v>
      </c>
      <c r="AG1897" s="51"/>
      <c r="AH1897" s="51"/>
    </row>
    <row r="1898" spans="1:34" s="69" customFormat="1">
      <c r="A1898" s="54"/>
      <c r="B1898" s="54"/>
      <c r="C1898" s="54"/>
      <c r="D1898" s="54"/>
      <c r="E1898" s="54"/>
      <c r="F1898" s="54"/>
      <c r="G1898" s="54"/>
      <c r="H1898" s="54"/>
      <c r="I1898" s="54"/>
      <c r="J1898" s="54"/>
      <c r="K1898" s="54"/>
      <c r="L1898" s="54"/>
      <c r="M1898" s="54"/>
      <c r="N1898" s="54"/>
      <c r="O1898" s="54"/>
      <c r="P1898" s="54"/>
      <c r="Q1898" s="54"/>
      <c r="R1898" s="54"/>
      <c r="S1898" s="54"/>
      <c r="T1898" s="54"/>
      <c r="U1898" s="54"/>
      <c r="V1898" s="54"/>
      <c r="W1898" s="54"/>
      <c r="AD1898" s="50" t="s">
        <v>59</v>
      </c>
      <c r="AE1898" s="50" t="s">
        <v>5016</v>
      </c>
      <c r="AF1898" s="50">
        <v>3147006</v>
      </c>
      <c r="AG1898" s="51"/>
      <c r="AH1898" s="51"/>
    </row>
    <row r="1899" spans="1:34" s="69" customFormat="1">
      <c r="A1899" s="54"/>
      <c r="B1899" s="54"/>
      <c r="C1899" s="54"/>
      <c r="D1899" s="54"/>
      <c r="E1899" s="54"/>
      <c r="F1899" s="54"/>
      <c r="G1899" s="54"/>
      <c r="H1899" s="54"/>
      <c r="I1899" s="54"/>
      <c r="J1899" s="54"/>
      <c r="K1899" s="54"/>
      <c r="L1899" s="54"/>
      <c r="M1899" s="54"/>
      <c r="N1899" s="54"/>
      <c r="O1899" s="54"/>
      <c r="P1899" s="54"/>
      <c r="Q1899" s="54"/>
      <c r="R1899" s="54"/>
      <c r="S1899" s="54"/>
      <c r="T1899" s="54"/>
      <c r="U1899" s="54"/>
      <c r="V1899" s="54"/>
      <c r="W1899" s="54"/>
      <c r="AD1899" s="50" t="s">
        <v>59</v>
      </c>
      <c r="AE1899" s="50" t="s">
        <v>5018</v>
      </c>
      <c r="AF1899" s="50">
        <v>3147204</v>
      </c>
      <c r="AG1899" s="51"/>
      <c r="AH1899" s="51"/>
    </row>
    <row r="1900" spans="1:34" s="69" customFormat="1">
      <c r="A1900" s="54"/>
      <c r="B1900" s="54"/>
      <c r="C1900" s="54"/>
      <c r="D1900" s="54"/>
      <c r="E1900" s="54"/>
      <c r="F1900" s="54"/>
      <c r="G1900" s="54"/>
      <c r="H1900" s="54"/>
      <c r="I1900" s="54"/>
      <c r="J1900" s="54"/>
      <c r="K1900" s="54"/>
      <c r="L1900" s="54"/>
      <c r="M1900" s="54"/>
      <c r="N1900" s="54"/>
      <c r="O1900" s="54"/>
      <c r="P1900" s="54"/>
      <c r="Q1900" s="54"/>
      <c r="R1900" s="54"/>
      <c r="S1900" s="54"/>
      <c r="T1900" s="54"/>
      <c r="U1900" s="54"/>
      <c r="V1900" s="54"/>
      <c r="W1900" s="54"/>
      <c r="AD1900" s="50" t="s">
        <v>59</v>
      </c>
      <c r="AE1900" s="50" t="s">
        <v>5020</v>
      </c>
      <c r="AF1900" s="50">
        <v>3147303</v>
      </c>
      <c r="AG1900" s="51"/>
      <c r="AH1900" s="51"/>
    </row>
    <row r="1901" spans="1:34" s="69" customFormat="1">
      <c r="A1901" s="54"/>
      <c r="B1901" s="54"/>
      <c r="C1901" s="54"/>
      <c r="D1901" s="54"/>
      <c r="E1901" s="54"/>
      <c r="F1901" s="54"/>
      <c r="G1901" s="54"/>
      <c r="H1901" s="54"/>
      <c r="I1901" s="54"/>
      <c r="J1901" s="54"/>
      <c r="K1901" s="54"/>
      <c r="L1901" s="54"/>
      <c r="M1901" s="54"/>
      <c r="N1901" s="54"/>
      <c r="O1901" s="54"/>
      <c r="P1901" s="54"/>
      <c r="Q1901" s="54"/>
      <c r="R1901" s="54"/>
      <c r="S1901" s="54"/>
      <c r="T1901" s="54"/>
      <c r="U1901" s="54"/>
      <c r="V1901" s="54"/>
      <c r="W1901" s="54"/>
      <c r="AD1901" s="50" t="s">
        <v>59</v>
      </c>
      <c r="AE1901" s="50" t="s">
        <v>5022</v>
      </c>
      <c r="AF1901" s="50">
        <v>3147402</v>
      </c>
      <c r="AG1901" s="51"/>
      <c r="AH1901" s="51"/>
    </row>
    <row r="1902" spans="1:34" s="69" customFormat="1">
      <c r="A1902" s="54"/>
      <c r="B1902" s="54"/>
      <c r="C1902" s="54"/>
      <c r="D1902" s="54"/>
      <c r="E1902" s="54"/>
      <c r="F1902" s="54"/>
      <c r="G1902" s="54"/>
      <c r="H1902" s="54"/>
      <c r="I1902" s="54"/>
      <c r="J1902" s="54"/>
      <c r="K1902" s="54"/>
      <c r="L1902" s="54"/>
      <c r="M1902" s="54"/>
      <c r="N1902" s="54"/>
      <c r="O1902" s="54"/>
      <c r="P1902" s="54"/>
      <c r="Q1902" s="54"/>
      <c r="R1902" s="54"/>
      <c r="S1902" s="54"/>
      <c r="T1902" s="54"/>
      <c r="U1902" s="54"/>
      <c r="V1902" s="54"/>
      <c r="W1902" s="54"/>
      <c r="AD1902" s="50" t="s">
        <v>59</v>
      </c>
      <c r="AE1902" s="50" t="s">
        <v>5024</v>
      </c>
      <c r="AF1902" s="50">
        <v>3147600</v>
      </c>
      <c r="AG1902" s="51"/>
      <c r="AH1902" s="51"/>
    </row>
    <row r="1903" spans="1:34" s="69" customFormat="1">
      <c r="A1903" s="54"/>
      <c r="B1903" s="54"/>
      <c r="C1903" s="54"/>
      <c r="D1903" s="54"/>
      <c r="E1903" s="54"/>
      <c r="F1903" s="54"/>
      <c r="G1903" s="54"/>
      <c r="H1903" s="54"/>
      <c r="I1903" s="54"/>
      <c r="J1903" s="54"/>
      <c r="K1903" s="54"/>
      <c r="L1903" s="54"/>
      <c r="M1903" s="54"/>
      <c r="N1903" s="54"/>
      <c r="O1903" s="54"/>
      <c r="P1903" s="54"/>
      <c r="Q1903" s="54"/>
      <c r="R1903" s="54"/>
      <c r="S1903" s="54"/>
      <c r="T1903" s="54"/>
      <c r="U1903" s="54"/>
      <c r="V1903" s="54"/>
      <c r="W1903" s="54"/>
      <c r="AD1903" s="50" t="s">
        <v>59</v>
      </c>
      <c r="AE1903" s="50" t="s">
        <v>5026</v>
      </c>
      <c r="AF1903" s="50">
        <v>3147709</v>
      </c>
      <c r="AG1903" s="51"/>
      <c r="AH1903" s="51"/>
    </row>
    <row r="1904" spans="1:34" s="69" customFormat="1">
      <c r="A1904" s="54"/>
      <c r="B1904" s="54"/>
      <c r="C1904" s="54"/>
      <c r="D1904" s="54"/>
      <c r="E1904" s="54"/>
      <c r="F1904" s="54"/>
      <c r="G1904" s="54"/>
      <c r="H1904" s="54"/>
      <c r="I1904" s="54"/>
      <c r="J1904" s="54"/>
      <c r="K1904" s="54"/>
      <c r="L1904" s="54"/>
      <c r="M1904" s="54"/>
      <c r="N1904" s="54"/>
      <c r="O1904" s="54"/>
      <c r="P1904" s="54"/>
      <c r="Q1904" s="54"/>
      <c r="R1904" s="54"/>
      <c r="S1904" s="54"/>
      <c r="T1904" s="54"/>
      <c r="U1904" s="54"/>
      <c r="V1904" s="54"/>
      <c r="W1904" s="54"/>
      <c r="AD1904" s="50" t="s">
        <v>59</v>
      </c>
      <c r="AE1904" s="50" t="s">
        <v>5028</v>
      </c>
      <c r="AF1904" s="50">
        <v>3147501</v>
      </c>
      <c r="AG1904" s="51"/>
      <c r="AH1904" s="51"/>
    </row>
    <row r="1905" spans="1:34" s="69" customFormat="1">
      <c r="A1905" s="54"/>
      <c r="B1905" s="54"/>
      <c r="C1905" s="54"/>
      <c r="D1905" s="54"/>
      <c r="E1905" s="54"/>
      <c r="F1905" s="54"/>
      <c r="G1905" s="54"/>
      <c r="H1905" s="54"/>
      <c r="I1905" s="54"/>
      <c r="J1905" s="54"/>
      <c r="K1905" s="54"/>
      <c r="L1905" s="54"/>
      <c r="M1905" s="54"/>
      <c r="N1905" s="54"/>
      <c r="O1905" s="54"/>
      <c r="P1905" s="54"/>
      <c r="Q1905" s="54"/>
      <c r="R1905" s="54"/>
      <c r="S1905" s="54"/>
      <c r="T1905" s="54"/>
      <c r="U1905" s="54"/>
      <c r="V1905" s="54"/>
      <c r="W1905" s="54"/>
      <c r="AD1905" s="50" t="s">
        <v>59</v>
      </c>
      <c r="AE1905" s="50" t="s">
        <v>5030</v>
      </c>
      <c r="AF1905" s="50">
        <v>3147808</v>
      </c>
      <c r="AG1905" s="51"/>
      <c r="AH1905" s="51"/>
    </row>
    <row r="1906" spans="1:34" s="69" customFormat="1">
      <c r="A1906" s="54"/>
      <c r="B1906" s="54"/>
      <c r="C1906" s="54"/>
      <c r="D1906" s="54"/>
      <c r="E1906" s="54"/>
      <c r="F1906" s="54"/>
      <c r="G1906" s="54"/>
      <c r="H1906" s="54"/>
      <c r="I1906" s="54"/>
      <c r="J1906" s="54"/>
      <c r="K1906" s="54"/>
      <c r="L1906" s="54"/>
      <c r="M1906" s="54"/>
      <c r="N1906" s="54"/>
      <c r="O1906" s="54"/>
      <c r="P1906" s="54"/>
      <c r="Q1906" s="54"/>
      <c r="R1906" s="54"/>
      <c r="S1906" s="54"/>
      <c r="T1906" s="54"/>
      <c r="U1906" s="54"/>
      <c r="V1906" s="54"/>
      <c r="W1906" s="54"/>
      <c r="AD1906" s="50" t="s">
        <v>59</v>
      </c>
      <c r="AE1906" s="50" t="s">
        <v>5032</v>
      </c>
      <c r="AF1906" s="50">
        <v>3147907</v>
      </c>
      <c r="AG1906" s="51"/>
      <c r="AH1906" s="51"/>
    </row>
    <row r="1907" spans="1:34" s="69" customFormat="1">
      <c r="A1907" s="54"/>
      <c r="B1907" s="54"/>
      <c r="C1907" s="54"/>
      <c r="D1907" s="54"/>
      <c r="E1907" s="54"/>
      <c r="F1907" s="54"/>
      <c r="G1907" s="54"/>
      <c r="H1907" s="54"/>
      <c r="I1907" s="54"/>
      <c r="J1907" s="54"/>
      <c r="K1907" s="54"/>
      <c r="L1907" s="54"/>
      <c r="M1907" s="54"/>
      <c r="N1907" s="54"/>
      <c r="O1907" s="54"/>
      <c r="P1907" s="54"/>
      <c r="Q1907" s="54"/>
      <c r="R1907" s="54"/>
      <c r="S1907" s="54"/>
      <c r="T1907" s="54"/>
      <c r="U1907" s="54"/>
      <c r="V1907" s="54"/>
      <c r="W1907" s="54"/>
      <c r="AD1907" s="50" t="s">
        <v>59</v>
      </c>
      <c r="AE1907" s="50" t="s">
        <v>5034</v>
      </c>
      <c r="AF1907" s="50">
        <v>3147956</v>
      </c>
      <c r="AG1907" s="51"/>
      <c r="AH1907" s="51"/>
    </row>
    <row r="1908" spans="1:34" s="69" customFormat="1">
      <c r="A1908" s="54"/>
      <c r="B1908" s="54"/>
      <c r="C1908" s="54"/>
      <c r="D1908" s="54"/>
      <c r="E1908" s="54"/>
      <c r="F1908" s="54"/>
      <c r="G1908" s="54"/>
      <c r="H1908" s="54"/>
      <c r="I1908" s="54"/>
      <c r="J1908" s="54"/>
      <c r="K1908" s="54"/>
      <c r="L1908" s="54"/>
      <c r="M1908" s="54"/>
      <c r="N1908" s="54"/>
      <c r="O1908" s="54"/>
      <c r="P1908" s="54"/>
      <c r="Q1908" s="54"/>
      <c r="R1908" s="54"/>
      <c r="S1908" s="54"/>
      <c r="T1908" s="54"/>
      <c r="U1908" s="54"/>
      <c r="V1908" s="54"/>
      <c r="W1908" s="54"/>
      <c r="AD1908" s="50" t="s">
        <v>59</v>
      </c>
      <c r="AE1908" s="50" t="s">
        <v>5036</v>
      </c>
      <c r="AF1908" s="50">
        <v>3148004</v>
      </c>
      <c r="AG1908" s="51"/>
      <c r="AH1908" s="51"/>
    </row>
    <row r="1909" spans="1:34" s="69" customFormat="1">
      <c r="A1909" s="54"/>
      <c r="B1909" s="54"/>
      <c r="C1909" s="54"/>
      <c r="D1909" s="54"/>
      <c r="E1909" s="54"/>
      <c r="F1909" s="54"/>
      <c r="G1909" s="54"/>
      <c r="H1909" s="54"/>
      <c r="I1909" s="54"/>
      <c r="J1909" s="54"/>
      <c r="K1909" s="54"/>
      <c r="L1909" s="54"/>
      <c r="M1909" s="54"/>
      <c r="N1909" s="54"/>
      <c r="O1909" s="54"/>
      <c r="P1909" s="54"/>
      <c r="Q1909" s="54"/>
      <c r="R1909" s="54"/>
      <c r="S1909" s="54"/>
      <c r="T1909" s="54"/>
      <c r="U1909" s="54"/>
      <c r="V1909" s="54"/>
      <c r="W1909" s="54"/>
      <c r="AD1909" s="50" t="s">
        <v>59</v>
      </c>
      <c r="AE1909" s="50" t="s">
        <v>5038</v>
      </c>
      <c r="AF1909" s="50">
        <v>3148103</v>
      </c>
      <c r="AG1909" s="51"/>
      <c r="AH1909" s="51"/>
    </row>
    <row r="1910" spans="1:34" s="69" customFormat="1">
      <c r="A1910" s="54"/>
      <c r="B1910" s="54"/>
      <c r="C1910" s="54"/>
      <c r="D1910" s="54"/>
      <c r="E1910" s="54"/>
      <c r="F1910" s="54"/>
      <c r="G1910" s="54"/>
      <c r="H1910" s="54"/>
      <c r="I1910" s="54"/>
      <c r="J1910" s="54"/>
      <c r="K1910" s="54"/>
      <c r="L1910" s="54"/>
      <c r="M1910" s="54"/>
      <c r="N1910" s="54"/>
      <c r="O1910" s="54"/>
      <c r="P1910" s="54"/>
      <c r="Q1910" s="54"/>
      <c r="R1910" s="54"/>
      <c r="S1910" s="54"/>
      <c r="T1910" s="54"/>
      <c r="U1910" s="54"/>
      <c r="V1910" s="54"/>
      <c r="W1910" s="54"/>
      <c r="AD1910" s="50" t="s">
        <v>59</v>
      </c>
      <c r="AE1910" s="50" t="s">
        <v>5040</v>
      </c>
      <c r="AF1910" s="50">
        <v>3148202</v>
      </c>
      <c r="AG1910" s="51"/>
      <c r="AH1910" s="51"/>
    </row>
    <row r="1911" spans="1:34" s="69" customFormat="1">
      <c r="A1911" s="54"/>
      <c r="B1911" s="54"/>
      <c r="C1911" s="54"/>
      <c r="D1911" s="54"/>
      <c r="E1911" s="54"/>
      <c r="F1911" s="54"/>
      <c r="G1911" s="54"/>
      <c r="H1911" s="54"/>
      <c r="I1911" s="54"/>
      <c r="J1911" s="54"/>
      <c r="K1911" s="54"/>
      <c r="L1911" s="54"/>
      <c r="M1911" s="54"/>
      <c r="N1911" s="54"/>
      <c r="O1911" s="54"/>
      <c r="P1911" s="54"/>
      <c r="Q1911" s="54"/>
      <c r="R1911" s="54"/>
      <c r="S1911" s="54"/>
      <c r="T1911" s="54"/>
      <c r="U1911" s="54"/>
      <c r="V1911" s="54"/>
      <c r="W1911" s="54"/>
      <c r="AD1911" s="50" t="s">
        <v>59</v>
      </c>
      <c r="AE1911" s="50" t="s">
        <v>5042</v>
      </c>
      <c r="AF1911" s="50">
        <v>3148301</v>
      </c>
      <c r="AG1911" s="51"/>
      <c r="AH1911" s="51"/>
    </row>
    <row r="1912" spans="1:34" s="69" customFormat="1">
      <c r="A1912" s="54"/>
      <c r="B1912" s="54"/>
      <c r="C1912" s="54"/>
      <c r="D1912" s="54"/>
      <c r="E1912" s="54"/>
      <c r="F1912" s="54"/>
      <c r="G1912" s="54"/>
      <c r="H1912" s="54"/>
      <c r="I1912" s="54"/>
      <c r="J1912" s="54"/>
      <c r="K1912" s="54"/>
      <c r="L1912" s="54"/>
      <c r="M1912" s="54"/>
      <c r="N1912" s="54"/>
      <c r="O1912" s="54"/>
      <c r="P1912" s="54"/>
      <c r="Q1912" s="54"/>
      <c r="R1912" s="54"/>
      <c r="S1912" s="54"/>
      <c r="T1912" s="54"/>
      <c r="U1912" s="54"/>
      <c r="V1912" s="54"/>
      <c r="W1912" s="54"/>
      <c r="AD1912" s="50" t="s">
        <v>59</v>
      </c>
      <c r="AE1912" s="50" t="s">
        <v>5044</v>
      </c>
      <c r="AF1912" s="50">
        <v>3148400</v>
      </c>
      <c r="AG1912" s="51"/>
      <c r="AH1912" s="51"/>
    </row>
    <row r="1913" spans="1:34" s="69" customFormat="1">
      <c r="A1913" s="54"/>
      <c r="B1913" s="54"/>
      <c r="C1913" s="54"/>
      <c r="D1913" s="54"/>
      <c r="E1913" s="54"/>
      <c r="F1913" s="54"/>
      <c r="G1913" s="54"/>
      <c r="H1913" s="54"/>
      <c r="I1913" s="54"/>
      <c r="J1913" s="54"/>
      <c r="K1913" s="54"/>
      <c r="L1913" s="54"/>
      <c r="M1913" s="54"/>
      <c r="N1913" s="54"/>
      <c r="O1913" s="54"/>
      <c r="P1913" s="54"/>
      <c r="Q1913" s="54"/>
      <c r="R1913" s="54"/>
      <c r="S1913" s="54"/>
      <c r="T1913" s="54"/>
      <c r="U1913" s="54"/>
      <c r="V1913" s="54"/>
      <c r="W1913" s="54"/>
      <c r="AD1913" s="50" t="s">
        <v>59</v>
      </c>
      <c r="AE1913" s="50" t="s">
        <v>5045</v>
      </c>
      <c r="AF1913" s="50">
        <v>3148509</v>
      </c>
      <c r="AG1913" s="51"/>
      <c r="AH1913" s="51"/>
    </row>
    <row r="1914" spans="1:34" s="69" customFormat="1">
      <c r="A1914" s="54"/>
      <c r="B1914" s="54"/>
      <c r="C1914" s="54"/>
      <c r="D1914" s="54"/>
      <c r="E1914" s="54"/>
      <c r="F1914" s="54"/>
      <c r="G1914" s="54"/>
      <c r="H1914" s="54"/>
      <c r="I1914" s="54"/>
      <c r="J1914" s="54"/>
      <c r="K1914" s="54"/>
      <c r="L1914" s="54"/>
      <c r="M1914" s="54"/>
      <c r="N1914" s="54"/>
      <c r="O1914" s="54"/>
      <c r="P1914" s="54"/>
      <c r="Q1914" s="54"/>
      <c r="R1914" s="54"/>
      <c r="S1914" s="54"/>
      <c r="T1914" s="54"/>
      <c r="U1914" s="54"/>
      <c r="V1914" s="54"/>
      <c r="W1914" s="54"/>
      <c r="AD1914" s="50" t="s">
        <v>59</v>
      </c>
      <c r="AE1914" s="50" t="s">
        <v>5047</v>
      </c>
      <c r="AF1914" s="50">
        <v>3148608</v>
      </c>
      <c r="AG1914" s="51"/>
      <c r="AH1914" s="51"/>
    </row>
    <row r="1915" spans="1:34" s="69" customFormat="1">
      <c r="A1915" s="54"/>
      <c r="B1915" s="54"/>
      <c r="C1915" s="54"/>
      <c r="D1915" s="54"/>
      <c r="E1915" s="54"/>
      <c r="F1915" s="54"/>
      <c r="G1915" s="54"/>
      <c r="H1915" s="54"/>
      <c r="I1915" s="54"/>
      <c r="J1915" s="54"/>
      <c r="K1915" s="54"/>
      <c r="L1915" s="54"/>
      <c r="M1915" s="54"/>
      <c r="N1915" s="54"/>
      <c r="O1915" s="54"/>
      <c r="P1915" s="54"/>
      <c r="Q1915" s="54"/>
      <c r="R1915" s="54"/>
      <c r="S1915" s="54"/>
      <c r="T1915" s="54"/>
      <c r="U1915" s="54"/>
      <c r="V1915" s="54"/>
      <c r="W1915" s="54"/>
      <c r="AD1915" s="50" t="s">
        <v>59</v>
      </c>
      <c r="AE1915" s="50" t="s">
        <v>5049</v>
      </c>
      <c r="AF1915" s="50">
        <v>3148707</v>
      </c>
      <c r="AG1915" s="51"/>
      <c r="AH1915" s="51"/>
    </row>
    <row r="1916" spans="1:34" s="69" customFormat="1">
      <c r="A1916" s="54"/>
      <c r="B1916" s="54"/>
      <c r="C1916" s="54"/>
      <c r="D1916" s="54"/>
      <c r="E1916" s="54"/>
      <c r="F1916" s="54"/>
      <c r="G1916" s="54"/>
      <c r="H1916" s="54"/>
      <c r="I1916" s="54"/>
      <c r="J1916" s="54"/>
      <c r="K1916" s="54"/>
      <c r="L1916" s="54"/>
      <c r="M1916" s="54"/>
      <c r="N1916" s="54"/>
      <c r="O1916" s="54"/>
      <c r="P1916" s="54"/>
      <c r="Q1916" s="54"/>
      <c r="R1916" s="54"/>
      <c r="S1916" s="54"/>
      <c r="T1916" s="54"/>
      <c r="U1916" s="54"/>
      <c r="V1916" s="54"/>
      <c r="W1916" s="54"/>
      <c r="AD1916" s="50" t="s">
        <v>59</v>
      </c>
      <c r="AE1916" s="50" t="s">
        <v>5050</v>
      </c>
      <c r="AF1916" s="50">
        <v>3148756</v>
      </c>
      <c r="AG1916" s="51"/>
      <c r="AH1916" s="51"/>
    </row>
    <row r="1917" spans="1:34" s="69" customFormat="1">
      <c r="A1917" s="54"/>
      <c r="B1917" s="54"/>
      <c r="C1917" s="54"/>
      <c r="D1917" s="54"/>
      <c r="E1917" s="54"/>
      <c r="F1917" s="54"/>
      <c r="G1917" s="54"/>
      <c r="H1917" s="54"/>
      <c r="I1917" s="54"/>
      <c r="J1917" s="54"/>
      <c r="K1917" s="54"/>
      <c r="L1917" s="54"/>
      <c r="M1917" s="54"/>
      <c r="N1917" s="54"/>
      <c r="O1917" s="54"/>
      <c r="P1917" s="54"/>
      <c r="Q1917" s="54"/>
      <c r="R1917" s="54"/>
      <c r="S1917" s="54"/>
      <c r="T1917" s="54"/>
      <c r="U1917" s="54"/>
      <c r="V1917" s="54"/>
      <c r="W1917" s="54"/>
      <c r="AD1917" s="50" t="s">
        <v>59</v>
      </c>
      <c r="AE1917" s="50" t="s">
        <v>5052</v>
      </c>
      <c r="AF1917" s="50">
        <v>3148806</v>
      </c>
      <c r="AG1917" s="51"/>
      <c r="AH1917" s="51"/>
    </row>
    <row r="1918" spans="1:34" s="69" customFormat="1">
      <c r="A1918" s="54"/>
      <c r="B1918" s="54"/>
      <c r="C1918" s="54"/>
      <c r="D1918" s="54"/>
      <c r="E1918" s="54"/>
      <c r="F1918" s="54"/>
      <c r="G1918" s="54"/>
      <c r="H1918" s="54"/>
      <c r="I1918" s="54"/>
      <c r="J1918" s="54"/>
      <c r="K1918" s="54"/>
      <c r="L1918" s="54"/>
      <c r="M1918" s="54"/>
      <c r="N1918" s="54"/>
      <c r="O1918" s="54"/>
      <c r="P1918" s="54"/>
      <c r="Q1918" s="54"/>
      <c r="R1918" s="54"/>
      <c r="S1918" s="54"/>
      <c r="T1918" s="54"/>
      <c r="U1918" s="54"/>
      <c r="V1918" s="54"/>
      <c r="W1918" s="54"/>
      <c r="AD1918" s="50" t="s">
        <v>59</v>
      </c>
      <c r="AE1918" s="50" t="s">
        <v>5053</v>
      </c>
      <c r="AF1918" s="50">
        <v>3148905</v>
      </c>
      <c r="AG1918" s="51"/>
      <c r="AH1918" s="51"/>
    </row>
    <row r="1919" spans="1:34" s="69" customFormat="1">
      <c r="A1919" s="54"/>
      <c r="B1919" s="54"/>
      <c r="C1919" s="54"/>
      <c r="D1919" s="54"/>
      <c r="E1919" s="54"/>
      <c r="F1919" s="54"/>
      <c r="G1919" s="54"/>
      <c r="H1919" s="54"/>
      <c r="I1919" s="54"/>
      <c r="J1919" s="54"/>
      <c r="K1919" s="54"/>
      <c r="L1919" s="54"/>
      <c r="M1919" s="54"/>
      <c r="N1919" s="54"/>
      <c r="O1919" s="54"/>
      <c r="P1919" s="54"/>
      <c r="Q1919" s="54"/>
      <c r="R1919" s="54"/>
      <c r="S1919" s="54"/>
      <c r="T1919" s="54"/>
      <c r="U1919" s="54"/>
      <c r="V1919" s="54"/>
      <c r="W1919" s="54"/>
      <c r="AD1919" s="50" t="s">
        <v>59</v>
      </c>
      <c r="AE1919" s="50" t="s">
        <v>5054</v>
      </c>
      <c r="AF1919" s="50">
        <v>3149002</v>
      </c>
      <c r="AG1919" s="51"/>
      <c r="AH1919" s="51"/>
    </row>
    <row r="1920" spans="1:34" s="69" customFormat="1">
      <c r="A1920" s="54"/>
      <c r="B1920" s="54"/>
      <c r="C1920" s="54"/>
      <c r="D1920" s="54"/>
      <c r="E1920" s="54"/>
      <c r="F1920" s="54"/>
      <c r="G1920" s="54"/>
      <c r="H1920" s="54"/>
      <c r="I1920" s="54"/>
      <c r="J1920" s="54"/>
      <c r="K1920" s="54"/>
      <c r="L1920" s="54"/>
      <c r="M1920" s="54"/>
      <c r="N1920" s="54"/>
      <c r="O1920" s="54"/>
      <c r="P1920" s="54"/>
      <c r="Q1920" s="54"/>
      <c r="R1920" s="54"/>
      <c r="S1920" s="54"/>
      <c r="T1920" s="54"/>
      <c r="U1920" s="54"/>
      <c r="V1920" s="54"/>
      <c r="W1920" s="54"/>
      <c r="AD1920" s="50" t="s">
        <v>59</v>
      </c>
      <c r="AE1920" s="50" t="s">
        <v>5056</v>
      </c>
      <c r="AF1920" s="50">
        <v>3149101</v>
      </c>
      <c r="AG1920" s="51"/>
      <c r="AH1920" s="51"/>
    </row>
    <row r="1921" spans="1:34" s="69" customFormat="1">
      <c r="A1921" s="54"/>
      <c r="B1921" s="54"/>
      <c r="C1921" s="54"/>
      <c r="D1921" s="54"/>
      <c r="E1921" s="54"/>
      <c r="F1921" s="54"/>
      <c r="G1921" s="54"/>
      <c r="H1921" s="54"/>
      <c r="I1921" s="54"/>
      <c r="J1921" s="54"/>
      <c r="K1921" s="54"/>
      <c r="L1921" s="54"/>
      <c r="M1921" s="54"/>
      <c r="N1921" s="54"/>
      <c r="O1921" s="54"/>
      <c r="P1921" s="54"/>
      <c r="Q1921" s="54"/>
      <c r="R1921" s="54"/>
      <c r="S1921" s="54"/>
      <c r="T1921" s="54"/>
      <c r="U1921" s="54"/>
      <c r="V1921" s="54"/>
      <c r="W1921" s="54"/>
      <c r="AD1921" s="50" t="s">
        <v>59</v>
      </c>
      <c r="AE1921" s="50" t="s">
        <v>5058</v>
      </c>
      <c r="AF1921" s="50">
        <v>3149150</v>
      </c>
      <c r="AG1921" s="51"/>
      <c r="AH1921" s="51"/>
    </row>
    <row r="1922" spans="1:34" s="69" customFormat="1">
      <c r="A1922" s="54"/>
      <c r="B1922" s="54"/>
      <c r="C1922" s="54"/>
      <c r="D1922" s="54"/>
      <c r="E1922" s="54"/>
      <c r="F1922" s="54"/>
      <c r="G1922" s="54"/>
      <c r="H1922" s="54"/>
      <c r="I1922" s="54"/>
      <c r="J1922" s="54"/>
      <c r="K1922" s="54"/>
      <c r="L1922" s="54"/>
      <c r="M1922" s="54"/>
      <c r="N1922" s="54"/>
      <c r="O1922" s="54"/>
      <c r="P1922" s="54"/>
      <c r="Q1922" s="54"/>
      <c r="R1922" s="54"/>
      <c r="S1922" s="54"/>
      <c r="T1922" s="54"/>
      <c r="U1922" s="54"/>
      <c r="V1922" s="54"/>
      <c r="W1922" s="54"/>
      <c r="AD1922" s="50" t="s">
        <v>59</v>
      </c>
      <c r="AE1922" s="50" t="s">
        <v>5060</v>
      </c>
      <c r="AF1922" s="50">
        <v>3149200</v>
      </c>
      <c r="AG1922" s="51"/>
      <c r="AH1922" s="51"/>
    </row>
    <row r="1923" spans="1:34" s="69" customFormat="1">
      <c r="A1923" s="54"/>
      <c r="B1923" s="54"/>
      <c r="C1923" s="54"/>
      <c r="D1923" s="54"/>
      <c r="E1923" s="54"/>
      <c r="F1923" s="54"/>
      <c r="G1923" s="54"/>
      <c r="H1923" s="54"/>
      <c r="I1923" s="54"/>
      <c r="J1923" s="54"/>
      <c r="K1923" s="54"/>
      <c r="L1923" s="54"/>
      <c r="M1923" s="54"/>
      <c r="N1923" s="54"/>
      <c r="O1923" s="54"/>
      <c r="P1923" s="54"/>
      <c r="Q1923" s="54"/>
      <c r="R1923" s="54"/>
      <c r="S1923" s="54"/>
      <c r="T1923" s="54"/>
      <c r="U1923" s="54"/>
      <c r="V1923" s="54"/>
      <c r="W1923" s="54"/>
      <c r="AD1923" s="50" t="s">
        <v>59</v>
      </c>
      <c r="AE1923" s="50" t="s">
        <v>5062</v>
      </c>
      <c r="AF1923" s="50">
        <v>3149309</v>
      </c>
      <c r="AG1923" s="51"/>
      <c r="AH1923" s="51"/>
    </row>
    <row r="1924" spans="1:34" s="69" customFormat="1">
      <c r="A1924" s="54"/>
      <c r="B1924" s="54"/>
      <c r="C1924" s="54"/>
      <c r="D1924" s="54"/>
      <c r="E1924" s="54"/>
      <c r="F1924" s="54"/>
      <c r="G1924" s="54"/>
      <c r="H1924" s="54"/>
      <c r="I1924" s="54"/>
      <c r="J1924" s="54"/>
      <c r="K1924" s="54"/>
      <c r="L1924" s="54"/>
      <c r="M1924" s="54"/>
      <c r="N1924" s="54"/>
      <c r="O1924" s="54"/>
      <c r="P1924" s="54"/>
      <c r="Q1924" s="54"/>
      <c r="R1924" s="54"/>
      <c r="S1924" s="54"/>
      <c r="T1924" s="54"/>
      <c r="U1924" s="54"/>
      <c r="V1924" s="54"/>
      <c r="W1924" s="54"/>
      <c r="AD1924" s="50" t="s">
        <v>59</v>
      </c>
      <c r="AE1924" s="50" t="s">
        <v>5064</v>
      </c>
      <c r="AF1924" s="50">
        <v>3149408</v>
      </c>
      <c r="AG1924" s="51"/>
      <c r="AH1924" s="51"/>
    </row>
    <row r="1925" spans="1:34" s="69" customFormat="1">
      <c r="A1925" s="54"/>
      <c r="B1925" s="54"/>
      <c r="C1925" s="54"/>
      <c r="D1925" s="54"/>
      <c r="E1925" s="54"/>
      <c r="F1925" s="54"/>
      <c r="G1925" s="54"/>
      <c r="H1925" s="54"/>
      <c r="I1925" s="54"/>
      <c r="J1925" s="54"/>
      <c r="K1925" s="54"/>
      <c r="L1925" s="54"/>
      <c r="M1925" s="54"/>
      <c r="N1925" s="54"/>
      <c r="O1925" s="54"/>
      <c r="P1925" s="54"/>
      <c r="Q1925" s="54"/>
      <c r="R1925" s="54"/>
      <c r="S1925" s="54"/>
      <c r="T1925" s="54"/>
      <c r="U1925" s="54"/>
      <c r="V1925" s="54"/>
      <c r="W1925" s="54"/>
      <c r="AD1925" s="50" t="s">
        <v>59</v>
      </c>
      <c r="AE1925" s="50" t="s">
        <v>5066</v>
      </c>
      <c r="AF1925" s="50">
        <v>3149507</v>
      </c>
      <c r="AG1925" s="51"/>
      <c r="AH1925" s="51"/>
    </row>
    <row r="1926" spans="1:34" s="69" customFormat="1">
      <c r="A1926" s="54"/>
      <c r="B1926" s="54"/>
      <c r="C1926" s="54"/>
      <c r="D1926" s="54"/>
      <c r="E1926" s="54"/>
      <c r="F1926" s="54"/>
      <c r="G1926" s="54"/>
      <c r="H1926" s="54"/>
      <c r="I1926" s="54"/>
      <c r="J1926" s="54"/>
      <c r="K1926" s="54"/>
      <c r="L1926" s="54"/>
      <c r="M1926" s="54"/>
      <c r="N1926" s="54"/>
      <c r="O1926" s="54"/>
      <c r="P1926" s="54"/>
      <c r="Q1926" s="54"/>
      <c r="R1926" s="54"/>
      <c r="S1926" s="54"/>
      <c r="T1926" s="54"/>
      <c r="U1926" s="54"/>
      <c r="V1926" s="54"/>
      <c r="W1926" s="54"/>
      <c r="AD1926" s="50" t="s">
        <v>59</v>
      </c>
      <c r="AE1926" s="50" t="s">
        <v>5067</v>
      </c>
      <c r="AF1926" s="50">
        <v>3149606</v>
      </c>
      <c r="AG1926" s="51"/>
      <c r="AH1926" s="51"/>
    </row>
    <row r="1927" spans="1:34" s="69" customFormat="1">
      <c r="A1927" s="54"/>
      <c r="B1927" s="54"/>
      <c r="C1927" s="54"/>
      <c r="D1927" s="54"/>
      <c r="E1927" s="54"/>
      <c r="F1927" s="54"/>
      <c r="G1927" s="54"/>
      <c r="H1927" s="54"/>
      <c r="I1927" s="54"/>
      <c r="J1927" s="54"/>
      <c r="K1927" s="54"/>
      <c r="L1927" s="54"/>
      <c r="M1927" s="54"/>
      <c r="N1927" s="54"/>
      <c r="O1927" s="54"/>
      <c r="P1927" s="54"/>
      <c r="Q1927" s="54"/>
      <c r="R1927" s="54"/>
      <c r="S1927" s="54"/>
      <c r="T1927" s="54"/>
      <c r="U1927" s="54"/>
      <c r="V1927" s="54"/>
      <c r="W1927" s="54"/>
      <c r="AD1927" s="50" t="s">
        <v>59</v>
      </c>
      <c r="AE1927" s="50" t="s">
        <v>5069</v>
      </c>
      <c r="AF1927" s="50">
        <v>3149705</v>
      </c>
      <c r="AG1927" s="51"/>
      <c r="AH1927" s="51"/>
    </row>
    <row r="1928" spans="1:34" s="69" customFormat="1">
      <c r="A1928" s="54"/>
      <c r="B1928" s="54"/>
      <c r="C1928" s="54"/>
      <c r="D1928" s="54"/>
      <c r="E1928" s="54"/>
      <c r="F1928" s="54"/>
      <c r="G1928" s="54"/>
      <c r="H1928" s="54"/>
      <c r="I1928" s="54"/>
      <c r="J1928" s="54"/>
      <c r="K1928" s="54"/>
      <c r="L1928" s="54"/>
      <c r="M1928" s="54"/>
      <c r="N1928" s="54"/>
      <c r="O1928" s="54"/>
      <c r="P1928" s="54"/>
      <c r="Q1928" s="54"/>
      <c r="R1928" s="54"/>
      <c r="S1928" s="54"/>
      <c r="T1928" s="54"/>
      <c r="U1928" s="54"/>
      <c r="V1928" s="54"/>
      <c r="W1928" s="54"/>
      <c r="AD1928" s="50" t="s">
        <v>59</v>
      </c>
      <c r="AE1928" s="50" t="s">
        <v>5071</v>
      </c>
      <c r="AF1928" s="50">
        <v>3149804</v>
      </c>
      <c r="AG1928" s="51"/>
      <c r="AH1928" s="51"/>
    </row>
    <row r="1929" spans="1:34" s="69" customFormat="1">
      <c r="A1929" s="54"/>
      <c r="B1929" s="54"/>
      <c r="C1929" s="54"/>
      <c r="D1929" s="54"/>
      <c r="E1929" s="54"/>
      <c r="F1929" s="54"/>
      <c r="G1929" s="54"/>
      <c r="H1929" s="54"/>
      <c r="I1929" s="54"/>
      <c r="J1929" s="54"/>
      <c r="K1929" s="54"/>
      <c r="L1929" s="54"/>
      <c r="M1929" s="54"/>
      <c r="N1929" s="54"/>
      <c r="O1929" s="54"/>
      <c r="P1929" s="54"/>
      <c r="Q1929" s="54"/>
      <c r="R1929" s="54"/>
      <c r="S1929" s="54"/>
      <c r="T1929" s="54"/>
      <c r="U1929" s="54"/>
      <c r="V1929" s="54"/>
      <c r="W1929" s="54"/>
      <c r="AD1929" s="50" t="s">
        <v>59</v>
      </c>
      <c r="AE1929" s="50" t="s">
        <v>5073</v>
      </c>
      <c r="AF1929" s="50">
        <v>3149903</v>
      </c>
      <c r="AG1929" s="51"/>
      <c r="AH1929" s="51"/>
    </row>
    <row r="1930" spans="1:34" s="69" customFormat="1">
      <c r="A1930" s="54"/>
      <c r="B1930" s="54"/>
      <c r="C1930" s="54"/>
      <c r="D1930" s="54"/>
      <c r="E1930" s="54"/>
      <c r="F1930" s="54"/>
      <c r="G1930" s="54"/>
      <c r="H1930" s="54"/>
      <c r="I1930" s="54"/>
      <c r="J1930" s="54"/>
      <c r="K1930" s="54"/>
      <c r="L1930" s="54"/>
      <c r="M1930" s="54"/>
      <c r="N1930" s="54"/>
      <c r="O1930" s="54"/>
      <c r="P1930" s="54"/>
      <c r="Q1930" s="54"/>
      <c r="R1930" s="54"/>
      <c r="S1930" s="54"/>
      <c r="T1930" s="54"/>
      <c r="U1930" s="54"/>
      <c r="V1930" s="54"/>
      <c r="W1930" s="54"/>
      <c r="AD1930" s="50" t="s">
        <v>59</v>
      </c>
      <c r="AE1930" s="50" t="s">
        <v>5075</v>
      </c>
      <c r="AF1930" s="50">
        <v>3149952</v>
      </c>
      <c r="AG1930" s="51"/>
      <c r="AH1930" s="51"/>
    </row>
    <row r="1931" spans="1:34" s="69" customFormat="1">
      <c r="A1931" s="54"/>
      <c r="B1931" s="54"/>
      <c r="C1931" s="54"/>
      <c r="D1931" s="54"/>
      <c r="E1931" s="54"/>
      <c r="F1931" s="54"/>
      <c r="G1931" s="54"/>
      <c r="H1931" s="54"/>
      <c r="I1931" s="54"/>
      <c r="J1931" s="54"/>
      <c r="K1931" s="54"/>
      <c r="L1931" s="54"/>
      <c r="M1931" s="54"/>
      <c r="N1931" s="54"/>
      <c r="O1931" s="54"/>
      <c r="P1931" s="54"/>
      <c r="Q1931" s="54"/>
      <c r="R1931" s="54"/>
      <c r="S1931" s="54"/>
      <c r="T1931" s="54"/>
      <c r="U1931" s="54"/>
      <c r="V1931" s="54"/>
      <c r="W1931" s="54"/>
      <c r="AD1931" s="50" t="s">
        <v>59</v>
      </c>
      <c r="AE1931" s="50" t="s">
        <v>5077</v>
      </c>
      <c r="AF1931" s="50">
        <v>3150000</v>
      </c>
      <c r="AG1931" s="51"/>
      <c r="AH1931" s="51"/>
    </row>
    <row r="1932" spans="1:34" s="69" customFormat="1">
      <c r="A1932" s="54"/>
      <c r="B1932" s="54"/>
      <c r="C1932" s="54"/>
      <c r="D1932" s="54"/>
      <c r="E1932" s="54"/>
      <c r="F1932" s="54"/>
      <c r="G1932" s="54"/>
      <c r="H1932" s="54"/>
      <c r="I1932" s="54"/>
      <c r="J1932" s="54"/>
      <c r="K1932" s="54"/>
      <c r="L1932" s="54"/>
      <c r="M1932" s="54"/>
      <c r="N1932" s="54"/>
      <c r="O1932" s="54"/>
      <c r="P1932" s="54"/>
      <c r="Q1932" s="54"/>
      <c r="R1932" s="54"/>
      <c r="S1932" s="54"/>
      <c r="T1932" s="54"/>
      <c r="U1932" s="54"/>
      <c r="V1932" s="54"/>
      <c r="W1932" s="54"/>
      <c r="AD1932" s="50" t="s">
        <v>59</v>
      </c>
      <c r="AE1932" s="50" t="s">
        <v>5079</v>
      </c>
      <c r="AF1932" s="50">
        <v>3150109</v>
      </c>
      <c r="AG1932" s="51"/>
      <c r="AH1932" s="51"/>
    </row>
    <row r="1933" spans="1:34" s="69" customFormat="1">
      <c r="A1933" s="54"/>
      <c r="B1933" s="54"/>
      <c r="C1933" s="54"/>
      <c r="D1933" s="54"/>
      <c r="E1933" s="54"/>
      <c r="F1933" s="54"/>
      <c r="G1933" s="54"/>
      <c r="H1933" s="54"/>
      <c r="I1933" s="54"/>
      <c r="J1933" s="54"/>
      <c r="K1933" s="54"/>
      <c r="L1933" s="54"/>
      <c r="M1933" s="54"/>
      <c r="N1933" s="54"/>
      <c r="O1933" s="54"/>
      <c r="P1933" s="54"/>
      <c r="Q1933" s="54"/>
      <c r="R1933" s="54"/>
      <c r="S1933" s="54"/>
      <c r="T1933" s="54"/>
      <c r="U1933" s="54"/>
      <c r="V1933" s="54"/>
      <c r="W1933" s="54"/>
      <c r="AD1933" s="50" t="s">
        <v>59</v>
      </c>
      <c r="AE1933" s="50" t="s">
        <v>5081</v>
      </c>
      <c r="AF1933" s="50">
        <v>3150158</v>
      </c>
      <c r="AG1933" s="51"/>
      <c r="AH1933" s="51"/>
    </row>
    <row r="1934" spans="1:34" s="69" customFormat="1">
      <c r="A1934" s="54"/>
      <c r="B1934" s="54"/>
      <c r="C1934" s="54"/>
      <c r="D1934" s="54"/>
      <c r="E1934" s="54"/>
      <c r="F1934" s="54"/>
      <c r="G1934" s="54"/>
      <c r="H1934" s="54"/>
      <c r="I1934" s="54"/>
      <c r="J1934" s="54"/>
      <c r="K1934" s="54"/>
      <c r="L1934" s="54"/>
      <c r="M1934" s="54"/>
      <c r="N1934" s="54"/>
      <c r="O1934" s="54"/>
      <c r="P1934" s="54"/>
      <c r="Q1934" s="54"/>
      <c r="R1934" s="54"/>
      <c r="S1934" s="54"/>
      <c r="T1934" s="54"/>
      <c r="U1934" s="54"/>
      <c r="V1934" s="54"/>
      <c r="W1934" s="54"/>
      <c r="AD1934" s="50" t="s">
        <v>59</v>
      </c>
      <c r="AE1934" s="50" t="s">
        <v>5083</v>
      </c>
      <c r="AF1934" s="50">
        <v>3150208</v>
      </c>
      <c r="AG1934" s="51"/>
      <c r="AH1934" s="51"/>
    </row>
    <row r="1935" spans="1:34" s="69" customFormat="1">
      <c r="A1935" s="54"/>
      <c r="B1935" s="54"/>
      <c r="C1935" s="54"/>
      <c r="D1935" s="54"/>
      <c r="E1935" s="54"/>
      <c r="F1935" s="54"/>
      <c r="G1935" s="54"/>
      <c r="H1935" s="54"/>
      <c r="I1935" s="54"/>
      <c r="J1935" s="54"/>
      <c r="K1935" s="54"/>
      <c r="L1935" s="54"/>
      <c r="M1935" s="54"/>
      <c r="N1935" s="54"/>
      <c r="O1935" s="54"/>
      <c r="P1935" s="54"/>
      <c r="Q1935" s="54"/>
      <c r="R1935" s="54"/>
      <c r="S1935" s="54"/>
      <c r="T1935" s="54"/>
      <c r="U1935" s="54"/>
      <c r="V1935" s="54"/>
      <c r="W1935" s="54"/>
      <c r="AD1935" s="50" t="s">
        <v>59</v>
      </c>
      <c r="AE1935" s="50" t="s">
        <v>5085</v>
      </c>
      <c r="AF1935" s="50">
        <v>3150307</v>
      </c>
      <c r="AG1935" s="51"/>
      <c r="AH1935" s="51"/>
    </row>
    <row r="1936" spans="1:34" s="69" customFormat="1">
      <c r="A1936" s="54"/>
      <c r="B1936" s="54"/>
      <c r="C1936" s="54"/>
      <c r="D1936" s="54"/>
      <c r="E1936" s="54"/>
      <c r="F1936" s="54"/>
      <c r="G1936" s="54"/>
      <c r="H1936" s="54"/>
      <c r="I1936" s="54"/>
      <c r="J1936" s="54"/>
      <c r="K1936" s="54"/>
      <c r="L1936" s="54"/>
      <c r="M1936" s="54"/>
      <c r="N1936" s="54"/>
      <c r="O1936" s="54"/>
      <c r="P1936" s="54"/>
      <c r="Q1936" s="54"/>
      <c r="R1936" s="54"/>
      <c r="S1936" s="54"/>
      <c r="T1936" s="54"/>
      <c r="U1936" s="54"/>
      <c r="V1936" s="54"/>
      <c r="W1936" s="54"/>
      <c r="AD1936" s="50" t="s">
        <v>59</v>
      </c>
      <c r="AE1936" s="50" t="s">
        <v>5087</v>
      </c>
      <c r="AF1936" s="50">
        <v>3150406</v>
      </c>
      <c r="AG1936" s="51"/>
      <c r="AH1936" s="51"/>
    </row>
    <row r="1937" spans="1:34" s="69" customFormat="1">
      <c r="A1937" s="54"/>
      <c r="B1937" s="54"/>
      <c r="C1937" s="54"/>
      <c r="D1937" s="54"/>
      <c r="E1937" s="54"/>
      <c r="F1937" s="54"/>
      <c r="G1937" s="54"/>
      <c r="H1937" s="54"/>
      <c r="I1937" s="54"/>
      <c r="J1937" s="54"/>
      <c r="K1937" s="54"/>
      <c r="L1937" s="54"/>
      <c r="M1937" s="54"/>
      <c r="N1937" s="54"/>
      <c r="O1937" s="54"/>
      <c r="P1937" s="54"/>
      <c r="Q1937" s="54"/>
      <c r="R1937" s="54"/>
      <c r="S1937" s="54"/>
      <c r="T1937" s="54"/>
      <c r="U1937" s="54"/>
      <c r="V1937" s="54"/>
      <c r="W1937" s="54"/>
      <c r="AD1937" s="50" t="s">
        <v>59</v>
      </c>
      <c r="AE1937" s="50" t="s">
        <v>5088</v>
      </c>
      <c r="AF1937" s="50">
        <v>3150505</v>
      </c>
      <c r="AG1937" s="51"/>
      <c r="AH1937" s="51"/>
    </row>
    <row r="1938" spans="1:34" s="69" customFormat="1">
      <c r="A1938" s="54"/>
      <c r="B1938" s="54"/>
      <c r="C1938" s="54"/>
      <c r="D1938" s="54"/>
      <c r="E1938" s="54"/>
      <c r="F1938" s="54"/>
      <c r="G1938" s="54"/>
      <c r="H1938" s="54"/>
      <c r="I1938" s="54"/>
      <c r="J1938" s="54"/>
      <c r="K1938" s="54"/>
      <c r="L1938" s="54"/>
      <c r="M1938" s="54"/>
      <c r="N1938" s="54"/>
      <c r="O1938" s="54"/>
      <c r="P1938" s="54"/>
      <c r="Q1938" s="54"/>
      <c r="R1938" s="54"/>
      <c r="S1938" s="54"/>
      <c r="T1938" s="54"/>
      <c r="U1938" s="54"/>
      <c r="V1938" s="54"/>
      <c r="W1938" s="54"/>
      <c r="AD1938" s="50" t="s">
        <v>59</v>
      </c>
      <c r="AE1938" s="50" t="s">
        <v>5090</v>
      </c>
      <c r="AF1938" s="50">
        <v>3150539</v>
      </c>
      <c r="AG1938" s="51"/>
      <c r="AH1938" s="51"/>
    </row>
    <row r="1939" spans="1:34" s="69" customFormat="1">
      <c r="A1939" s="54"/>
      <c r="B1939" s="54"/>
      <c r="C1939" s="54"/>
      <c r="D1939" s="54"/>
      <c r="E1939" s="54"/>
      <c r="F1939" s="54"/>
      <c r="G1939" s="54"/>
      <c r="H1939" s="54"/>
      <c r="I1939" s="54"/>
      <c r="J1939" s="54"/>
      <c r="K1939" s="54"/>
      <c r="L1939" s="54"/>
      <c r="M1939" s="54"/>
      <c r="N1939" s="54"/>
      <c r="O1939" s="54"/>
      <c r="P1939" s="54"/>
      <c r="Q1939" s="54"/>
      <c r="R1939" s="54"/>
      <c r="S1939" s="54"/>
      <c r="T1939" s="54"/>
      <c r="U1939" s="54"/>
      <c r="V1939" s="54"/>
      <c r="W1939" s="54"/>
      <c r="AD1939" s="50" t="s">
        <v>59</v>
      </c>
      <c r="AE1939" s="50" t="s">
        <v>5092</v>
      </c>
      <c r="AF1939" s="50">
        <v>3150570</v>
      </c>
      <c r="AG1939" s="51"/>
      <c r="AH1939" s="51"/>
    </row>
    <row r="1940" spans="1:34" s="69" customFormat="1">
      <c r="A1940" s="54"/>
      <c r="B1940" s="54"/>
      <c r="C1940" s="54"/>
      <c r="D1940" s="54"/>
      <c r="E1940" s="54"/>
      <c r="F1940" s="54"/>
      <c r="G1940" s="54"/>
      <c r="H1940" s="54"/>
      <c r="I1940" s="54"/>
      <c r="J1940" s="54"/>
      <c r="K1940" s="54"/>
      <c r="L1940" s="54"/>
      <c r="M1940" s="54"/>
      <c r="N1940" s="54"/>
      <c r="O1940" s="54"/>
      <c r="P1940" s="54"/>
      <c r="Q1940" s="54"/>
      <c r="R1940" s="54"/>
      <c r="S1940" s="54"/>
      <c r="T1940" s="54"/>
      <c r="U1940" s="54"/>
      <c r="V1940" s="54"/>
      <c r="W1940" s="54"/>
      <c r="AD1940" s="50" t="s">
        <v>59</v>
      </c>
      <c r="AE1940" s="50" t="s">
        <v>5094</v>
      </c>
      <c r="AF1940" s="50">
        <v>3150604</v>
      </c>
      <c r="AG1940" s="51"/>
      <c r="AH1940" s="51"/>
    </row>
    <row r="1941" spans="1:34" s="69" customFormat="1">
      <c r="A1941" s="54"/>
      <c r="B1941" s="54"/>
      <c r="C1941" s="54"/>
      <c r="D1941" s="54"/>
      <c r="E1941" s="54"/>
      <c r="F1941" s="54"/>
      <c r="G1941" s="54"/>
      <c r="H1941" s="54"/>
      <c r="I1941" s="54"/>
      <c r="J1941" s="54"/>
      <c r="K1941" s="54"/>
      <c r="L1941" s="54"/>
      <c r="M1941" s="54"/>
      <c r="N1941" s="54"/>
      <c r="O1941" s="54"/>
      <c r="P1941" s="54"/>
      <c r="Q1941" s="54"/>
      <c r="R1941" s="54"/>
      <c r="S1941" s="54"/>
      <c r="T1941" s="54"/>
      <c r="U1941" s="54"/>
      <c r="V1941" s="54"/>
      <c r="W1941" s="54"/>
      <c r="AD1941" s="50" t="s">
        <v>59</v>
      </c>
      <c r="AE1941" s="50" t="s">
        <v>5096</v>
      </c>
      <c r="AF1941" s="50">
        <v>3150703</v>
      </c>
      <c r="AG1941" s="51"/>
      <c r="AH1941" s="51"/>
    </row>
    <row r="1942" spans="1:34" s="69" customFormat="1">
      <c r="A1942" s="54"/>
      <c r="B1942" s="54"/>
      <c r="C1942" s="54"/>
      <c r="D1942" s="54"/>
      <c r="E1942" s="54"/>
      <c r="F1942" s="54"/>
      <c r="G1942" s="54"/>
      <c r="H1942" s="54"/>
      <c r="I1942" s="54"/>
      <c r="J1942" s="54"/>
      <c r="K1942" s="54"/>
      <c r="L1942" s="54"/>
      <c r="M1942" s="54"/>
      <c r="N1942" s="54"/>
      <c r="O1942" s="54"/>
      <c r="P1942" s="54"/>
      <c r="Q1942" s="54"/>
      <c r="R1942" s="54"/>
      <c r="S1942" s="54"/>
      <c r="T1942" s="54"/>
      <c r="U1942" s="54"/>
      <c r="V1942" s="54"/>
      <c r="W1942" s="54"/>
      <c r="AD1942" s="50" t="s">
        <v>59</v>
      </c>
      <c r="AE1942" s="50" t="s">
        <v>5098</v>
      </c>
      <c r="AF1942" s="50">
        <v>3150802</v>
      </c>
      <c r="AG1942" s="51"/>
      <c r="AH1942" s="51"/>
    </row>
    <row r="1943" spans="1:34" s="69" customFormat="1">
      <c r="A1943" s="54"/>
      <c r="B1943" s="54"/>
      <c r="C1943" s="54"/>
      <c r="D1943" s="54"/>
      <c r="E1943" s="54"/>
      <c r="F1943" s="54"/>
      <c r="G1943" s="54"/>
      <c r="H1943" s="54"/>
      <c r="I1943" s="54"/>
      <c r="J1943" s="54"/>
      <c r="K1943" s="54"/>
      <c r="L1943" s="54"/>
      <c r="M1943" s="54"/>
      <c r="N1943" s="54"/>
      <c r="O1943" s="54"/>
      <c r="P1943" s="54"/>
      <c r="Q1943" s="54"/>
      <c r="R1943" s="54"/>
      <c r="S1943" s="54"/>
      <c r="T1943" s="54"/>
      <c r="U1943" s="54"/>
      <c r="V1943" s="54"/>
      <c r="W1943" s="54"/>
      <c r="AD1943" s="50" t="s">
        <v>59</v>
      </c>
      <c r="AE1943" s="50" t="s">
        <v>5100</v>
      </c>
      <c r="AF1943" s="50">
        <v>3150901</v>
      </c>
      <c r="AG1943" s="51"/>
      <c r="AH1943" s="51"/>
    </row>
    <row r="1944" spans="1:34" s="69" customFormat="1">
      <c r="A1944" s="54"/>
      <c r="B1944" s="54"/>
      <c r="C1944" s="54"/>
      <c r="D1944" s="54"/>
      <c r="E1944" s="54"/>
      <c r="F1944" s="54"/>
      <c r="G1944" s="54"/>
      <c r="H1944" s="54"/>
      <c r="I1944" s="54"/>
      <c r="J1944" s="54"/>
      <c r="K1944" s="54"/>
      <c r="L1944" s="54"/>
      <c r="M1944" s="54"/>
      <c r="N1944" s="54"/>
      <c r="O1944" s="54"/>
      <c r="P1944" s="54"/>
      <c r="Q1944" s="54"/>
      <c r="R1944" s="54"/>
      <c r="S1944" s="54"/>
      <c r="T1944" s="54"/>
      <c r="U1944" s="54"/>
      <c r="V1944" s="54"/>
      <c r="W1944" s="54"/>
      <c r="AD1944" s="50" t="s">
        <v>59</v>
      </c>
      <c r="AE1944" s="50" t="s">
        <v>5102</v>
      </c>
      <c r="AF1944" s="50">
        <v>3151008</v>
      </c>
      <c r="AG1944" s="51"/>
      <c r="AH1944" s="51"/>
    </row>
    <row r="1945" spans="1:34" s="69" customFormat="1">
      <c r="A1945" s="54"/>
      <c r="B1945" s="54"/>
      <c r="C1945" s="54"/>
      <c r="D1945" s="54"/>
      <c r="E1945" s="54"/>
      <c r="F1945" s="54"/>
      <c r="G1945" s="54"/>
      <c r="H1945" s="54"/>
      <c r="I1945" s="54"/>
      <c r="J1945" s="54"/>
      <c r="K1945" s="54"/>
      <c r="L1945" s="54"/>
      <c r="M1945" s="54"/>
      <c r="N1945" s="54"/>
      <c r="O1945" s="54"/>
      <c r="P1945" s="54"/>
      <c r="Q1945" s="54"/>
      <c r="R1945" s="54"/>
      <c r="S1945" s="54"/>
      <c r="T1945" s="54"/>
      <c r="U1945" s="54"/>
      <c r="V1945" s="54"/>
      <c r="W1945" s="54"/>
      <c r="AD1945" s="50" t="s">
        <v>59</v>
      </c>
      <c r="AE1945" s="50" t="s">
        <v>5104</v>
      </c>
      <c r="AF1945" s="50">
        <v>3151107</v>
      </c>
      <c r="AG1945" s="51"/>
      <c r="AH1945" s="51"/>
    </row>
    <row r="1946" spans="1:34" s="69" customFormat="1">
      <c r="A1946" s="54"/>
      <c r="B1946" s="54"/>
      <c r="C1946" s="54"/>
      <c r="D1946" s="54"/>
      <c r="E1946" s="54"/>
      <c r="F1946" s="54"/>
      <c r="G1946" s="54"/>
      <c r="H1946" s="54"/>
      <c r="I1946" s="54"/>
      <c r="J1946" s="54"/>
      <c r="K1946" s="54"/>
      <c r="L1946" s="54"/>
      <c r="M1946" s="54"/>
      <c r="N1946" s="54"/>
      <c r="O1946" s="54"/>
      <c r="P1946" s="54"/>
      <c r="Q1946" s="54"/>
      <c r="R1946" s="54"/>
      <c r="S1946" s="54"/>
      <c r="T1946" s="54"/>
      <c r="U1946" s="54"/>
      <c r="V1946" s="54"/>
      <c r="W1946" s="54"/>
      <c r="AD1946" s="50" t="s">
        <v>59</v>
      </c>
      <c r="AE1946" s="50" t="s">
        <v>5106</v>
      </c>
      <c r="AF1946" s="50">
        <v>3151206</v>
      </c>
      <c r="AG1946" s="51"/>
      <c r="AH1946" s="51"/>
    </row>
    <row r="1947" spans="1:34" s="69" customFormat="1">
      <c r="A1947" s="54"/>
      <c r="B1947" s="54"/>
      <c r="C1947" s="54"/>
      <c r="D1947" s="54"/>
      <c r="E1947" s="54"/>
      <c r="F1947" s="54"/>
      <c r="G1947" s="54"/>
      <c r="H1947" s="54"/>
      <c r="I1947" s="54"/>
      <c r="J1947" s="54"/>
      <c r="K1947" s="54"/>
      <c r="L1947" s="54"/>
      <c r="M1947" s="54"/>
      <c r="N1947" s="54"/>
      <c r="O1947" s="54"/>
      <c r="P1947" s="54"/>
      <c r="Q1947" s="54"/>
      <c r="R1947" s="54"/>
      <c r="S1947" s="54"/>
      <c r="T1947" s="54"/>
      <c r="U1947" s="54"/>
      <c r="V1947" s="54"/>
      <c r="W1947" s="54"/>
      <c r="AD1947" s="50" t="s">
        <v>59</v>
      </c>
      <c r="AE1947" s="50" t="s">
        <v>5108</v>
      </c>
      <c r="AF1947" s="50">
        <v>3151305</v>
      </c>
      <c r="AG1947" s="51"/>
      <c r="AH1947" s="51"/>
    </row>
    <row r="1948" spans="1:34" s="69" customFormat="1">
      <c r="A1948" s="54"/>
      <c r="B1948" s="54"/>
      <c r="C1948" s="54"/>
      <c r="D1948" s="54"/>
      <c r="E1948" s="54"/>
      <c r="F1948" s="54"/>
      <c r="G1948" s="54"/>
      <c r="H1948" s="54"/>
      <c r="I1948" s="54"/>
      <c r="J1948" s="54"/>
      <c r="K1948" s="54"/>
      <c r="L1948" s="54"/>
      <c r="M1948" s="54"/>
      <c r="N1948" s="54"/>
      <c r="O1948" s="54"/>
      <c r="P1948" s="54"/>
      <c r="Q1948" s="54"/>
      <c r="R1948" s="54"/>
      <c r="S1948" s="54"/>
      <c r="T1948" s="54"/>
      <c r="U1948" s="54"/>
      <c r="V1948" s="54"/>
      <c r="W1948" s="54"/>
      <c r="AD1948" s="50" t="s">
        <v>59</v>
      </c>
      <c r="AE1948" s="50" t="s">
        <v>5110</v>
      </c>
      <c r="AF1948" s="50">
        <v>3151404</v>
      </c>
      <c r="AG1948" s="51"/>
      <c r="AH1948" s="51"/>
    </row>
    <row r="1949" spans="1:34" s="69" customFormat="1">
      <c r="A1949" s="54"/>
      <c r="B1949" s="54"/>
      <c r="C1949" s="54"/>
      <c r="D1949" s="54"/>
      <c r="E1949" s="54"/>
      <c r="F1949" s="54"/>
      <c r="G1949" s="54"/>
      <c r="H1949" s="54"/>
      <c r="I1949" s="54"/>
      <c r="J1949" s="54"/>
      <c r="K1949" s="54"/>
      <c r="L1949" s="54"/>
      <c r="M1949" s="54"/>
      <c r="N1949" s="54"/>
      <c r="O1949" s="54"/>
      <c r="P1949" s="54"/>
      <c r="Q1949" s="54"/>
      <c r="R1949" s="54"/>
      <c r="S1949" s="54"/>
      <c r="T1949" s="54"/>
      <c r="U1949" s="54"/>
      <c r="V1949" s="54"/>
      <c r="W1949" s="54"/>
      <c r="AD1949" s="50" t="s">
        <v>59</v>
      </c>
      <c r="AE1949" s="50" t="s">
        <v>5112</v>
      </c>
      <c r="AF1949" s="50">
        <v>3151503</v>
      </c>
      <c r="AG1949" s="51"/>
      <c r="AH1949" s="51"/>
    </row>
    <row r="1950" spans="1:34" s="69" customFormat="1">
      <c r="A1950" s="54"/>
      <c r="B1950" s="54"/>
      <c r="C1950" s="54"/>
      <c r="D1950" s="54"/>
      <c r="E1950" s="54"/>
      <c r="F1950" s="54"/>
      <c r="G1950" s="54"/>
      <c r="H1950" s="54"/>
      <c r="I1950" s="54"/>
      <c r="J1950" s="54"/>
      <c r="K1950" s="54"/>
      <c r="L1950" s="54"/>
      <c r="M1950" s="54"/>
      <c r="N1950" s="54"/>
      <c r="O1950" s="54"/>
      <c r="P1950" s="54"/>
      <c r="Q1950" s="54"/>
      <c r="R1950" s="54"/>
      <c r="S1950" s="54"/>
      <c r="T1950" s="54"/>
      <c r="U1950" s="54"/>
      <c r="V1950" s="54"/>
      <c r="W1950" s="54"/>
      <c r="AD1950" s="50" t="s">
        <v>59</v>
      </c>
      <c r="AE1950" s="50" t="s">
        <v>5114</v>
      </c>
      <c r="AF1950" s="50">
        <v>3151602</v>
      </c>
      <c r="AG1950" s="51"/>
      <c r="AH1950" s="51"/>
    </row>
    <row r="1951" spans="1:34" s="69" customFormat="1">
      <c r="A1951" s="54"/>
      <c r="B1951" s="54"/>
      <c r="C1951" s="54"/>
      <c r="D1951" s="54"/>
      <c r="E1951" s="54"/>
      <c r="F1951" s="54"/>
      <c r="G1951" s="54"/>
      <c r="H1951" s="54"/>
      <c r="I1951" s="54"/>
      <c r="J1951" s="54"/>
      <c r="K1951" s="54"/>
      <c r="L1951" s="54"/>
      <c r="M1951" s="54"/>
      <c r="N1951" s="54"/>
      <c r="O1951" s="54"/>
      <c r="P1951" s="54"/>
      <c r="Q1951" s="54"/>
      <c r="R1951" s="54"/>
      <c r="S1951" s="54"/>
      <c r="T1951" s="54"/>
      <c r="U1951" s="54"/>
      <c r="V1951" s="54"/>
      <c r="W1951" s="54"/>
      <c r="AD1951" s="50" t="s">
        <v>59</v>
      </c>
      <c r="AE1951" s="50" t="s">
        <v>5116</v>
      </c>
      <c r="AF1951" s="50">
        <v>3151701</v>
      </c>
      <c r="AG1951" s="51"/>
      <c r="AH1951" s="51"/>
    </row>
    <row r="1952" spans="1:34" s="69" customFormat="1">
      <c r="A1952" s="54"/>
      <c r="B1952" s="54"/>
      <c r="C1952" s="54"/>
      <c r="D1952" s="54"/>
      <c r="E1952" s="54"/>
      <c r="F1952" s="54"/>
      <c r="G1952" s="54"/>
      <c r="H1952" s="54"/>
      <c r="I1952" s="54"/>
      <c r="J1952" s="54"/>
      <c r="K1952" s="54"/>
      <c r="L1952" s="54"/>
      <c r="M1952" s="54"/>
      <c r="N1952" s="54"/>
      <c r="O1952" s="54"/>
      <c r="P1952" s="54"/>
      <c r="Q1952" s="54"/>
      <c r="R1952" s="54"/>
      <c r="S1952" s="54"/>
      <c r="T1952" s="54"/>
      <c r="U1952" s="54"/>
      <c r="V1952" s="54"/>
      <c r="W1952" s="54"/>
      <c r="AD1952" s="50" t="s">
        <v>59</v>
      </c>
      <c r="AE1952" s="50" t="s">
        <v>5118</v>
      </c>
      <c r="AF1952" s="50">
        <v>3151800</v>
      </c>
      <c r="AG1952" s="51"/>
      <c r="AH1952" s="51"/>
    </row>
    <row r="1953" spans="1:34" s="69" customFormat="1">
      <c r="A1953" s="54"/>
      <c r="B1953" s="54"/>
      <c r="C1953" s="54"/>
      <c r="D1953" s="54"/>
      <c r="E1953" s="54"/>
      <c r="F1953" s="54"/>
      <c r="G1953" s="54"/>
      <c r="H1953" s="54"/>
      <c r="I1953" s="54"/>
      <c r="J1953" s="54"/>
      <c r="K1953" s="54"/>
      <c r="L1953" s="54"/>
      <c r="M1953" s="54"/>
      <c r="N1953" s="54"/>
      <c r="O1953" s="54"/>
      <c r="P1953" s="54"/>
      <c r="Q1953" s="54"/>
      <c r="R1953" s="54"/>
      <c r="S1953" s="54"/>
      <c r="T1953" s="54"/>
      <c r="U1953" s="54"/>
      <c r="V1953" s="54"/>
      <c r="W1953" s="54"/>
      <c r="AD1953" s="50" t="s">
        <v>59</v>
      </c>
      <c r="AE1953" s="50" t="s">
        <v>5120</v>
      </c>
      <c r="AF1953" s="50">
        <v>3151909</v>
      </c>
      <c r="AG1953" s="51"/>
      <c r="AH1953" s="51"/>
    </row>
    <row r="1954" spans="1:34" s="69" customFormat="1">
      <c r="A1954" s="54"/>
      <c r="B1954" s="54"/>
      <c r="C1954" s="54"/>
      <c r="D1954" s="54"/>
      <c r="E1954" s="54"/>
      <c r="F1954" s="54"/>
      <c r="G1954" s="54"/>
      <c r="H1954" s="54"/>
      <c r="I1954" s="54"/>
      <c r="J1954" s="54"/>
      <c r="K1954" s="54"/>
      <c r="L1954" s="54"/>
      <c r="M1954" s="54"/>
      <c r="N1954" s="54"/>
      <c r="O1954" s="54"/>
      <c r="P1954" s="54"/>
      <c r="Q1954" s="54"/>
      <c r="R1954" s="54"/>
      <c r="S1954" s="54"/>
      <c r="T1954" s="54"/>
      <c r="U1954" s="54"/>
      <c r="V1954" s="54"/>
      <c r="W1954" s="54"/>
      <c r="AD1954" s="50" t="s">
        <v>59</v>
      </c>
      <c r="AE1954" s="50" t="s">
        <v>5122</v>
      </c>
      <c r="AF1954" s="50">
        <v>3152006</v>
      </c>
      <c r="AG1954" s="51"/>
      <c r="AH1954" s="51"/>
    </row>
    <row r="1955" spans="1:34" s="69" customFormat="1">
      <c r="A1955" s="54"/>
      <c r="B1955" s="54"/>
      <c r="C1955" s="54"/>
      <c r="D1955" s="54"/>
      <c r="E1955" s="54"/>
      <c r="F1955" s="54"/>
      <c r="G1955" s="54"/>
      <c r="H1955" s="54"/>
      <c r="I1955" s="54"/>
      <c r="J1955" s="54"/>
      <c r="K1955" s="54"/>
      <c r="L1955" s="54"/>
      <c r="M1955" s="54"/>
      <c r="N1955" s="54"/>
      <c r="O1955" s="54"/>
      <c r="P1955" s="54"/>
      <c r="Q1955" s="54"/>
      <c r="R1955" s="54"/>
      <c r="S1955" s="54"/>
      <c r="T1955" s="54"/>
      <c r="U1955" s="54"/>
      <c r="V1955" s="54"/>
      <c r="W1955" s="54"/>
      <c r="AD1955" s="50" t="s">
        <v>59</v>
      </c>
      <c r="AE1955" s="50" t="s">
        <v>5124</v>
      </c>
      <c r="AF1955" s="50">
        <v>3152105</v>
      </c>
      <c r="AG1955" s="51"/>
      <c r="AH1955" s="51"/>
    </row>
    <row r="1956" spans="1:34" s="69" customFormat="1">
      <c r="A1956" s="54"/>
      <c r="B1956" s="54"/>
      <c r="C1956" s="54"/>
      <c r="D1956" s="54"/>
      <c r="E1956" s="54"/>
      <c r="F1956" s="54"/>
      <c r="G1956" s="54"/>
      <c r="H1956" s="54"/>
      <c r="I1956" s="54"/>
      <c r="J1956" s="54"/>
      <c r="K1956" s="54"/>
      <c r="L1956" s="54"/>
      <c r="M1956" s="54"/>
      <c r="N1956" s="54"/>
      <c r="O1956" s="54"/>
      <c r="P1956" s="54"/>
      <c r="Q1956" s="54"/>
      <c r="R1956" s="54"/>
      <c r="S1956" s="54"/>
      <c r="T1956" s="54"/>
      <c r="U1956" s="54"/>
      <c r="V1956" s="54"/>
      <c r="W1956" s="54"/>
      <c r="AD1956" s="50" t="s">
        <v>59</v>
      </c>
      <c r="AE1956" s="50" t="s">
        <v>5125</v>
      </c>
      <c r="AF1956" s="50">
        <v>3152131</v>
      </c>
      <c r="AG1956" s="51"/>
      <c r="AH1956" s="51"/>
    </row>
    <row r="1957" spans="1:34" s="69" customFormat="1">
      <c r="A1957" s="54"/>
      <c r="B1957" s="54"/>
      <c r="C1957" s="54"/>
      <c r="D1957" s="54"/>
      <c r="E1957" s="54"/>
      <c r="F1957" s="54"/>
      <c r="G1957" s="54"/>
      <c r="H1957" s="54"/>
      <c r="I1957" s="54"/>
      <c r="J1957" s="54"/>
      <c r="K1957" s="54"/>
      <c r="L1957" s="54"/>
      <c r="M1957" s="54"/>
      <c r="N1957" s="54"/>
      <c r="O1957" s="54"/>
      <c r="P1957" s="54"/>
      <c r="Q1957" s="54"/>
      <c r="R1957" s="54"/>
      <c r="S1957" s="54"/>
      <c r="T1957" s="54"/>
      <c r="U1957" s="54"/>
      <c r="V1957" s="54"/>
      <c r="W1957" s="54"/>
      <c r="AD1957" s="50" t="s">
        <v>59</v>
      </c>
      <c r="AE1957" s="50" t="s">
        <v>5126</v>
      </c>
      <c r="AF1957" s="50">
        <v>3152170</v>
      </c>
      <c r="AG1957" s="51"/>
      <c r="AH1957" s="51"/>
    </row>
    <row r="1958" spans="1:34" s="69" customFormat="1">
      <c r="A1958" s="54"/>
      <c r="B1958" s="54"/>
      <c r="C1958" s="54"/>
      <c r="D1958" s="54"/>
      <c r="E1958" s="54"/>
      <c r="F1958" s="54"/>
      <c r="G1958" s="54"/>
      <c r="H1958" s="54"/>
      <c r="I1958" s="54"/>
      <c r="J1958" s="54"/>
      <c r="K1958" s="54"/>
      <c r="L1958" s="54"/>
      <c r="M1958" s="54"/>
      <c r="N1958" s="54"/>
      <c r="O1958" s="54"/>
      <c r="P1958" s="54"/>
      <c r="Q1958" s="54"/>
      <c r="R1958" s="54"/>
      <c r="S1958" s="54"/>
      <c r="T1958" s="54"/>
      <c r="U1958" s="54"/>
      <c r="V1958" s="54"/>
      <c r="W1958" s="54"/>
      <c r="AD1958" s="50" t="s">
        <v>59</v>
      </c>
      <c r="AE1958" s="50" t="s">
        <v>5128</v>
      </c>
      <c r="AF1958" s="50">
        <v>3152204</v>
      </c>
      <c r="AG1958" s="51"/>
      <c r="AH1958" s="51"/>
    </row>
    <row r="1959" spans="1:34" s="69" customFormat="1">
      <c r="A1959" s="54"/>
      <c r="B1959" s="54"/>
      <c r="C1959" s="54"/>
      <c r="D1959" s="54"/>
      <c r="E1959" s="54"/>
      <c r="F1959" s="54"/>
      <c r="G1959" s="54"/>
      <c r="H1959" s="54"/>
      <c r="I1959" s="54"/>
      <c r="J1959" s="54"/>
      <c r="K1959" s="54"/>
      <c r="L1959" s="54"/>
      <c r="M1959" s="54"/>
      <c r="N1959" s="54"/>
      <c r="O1959" s="54"/>
      <c r="P1959" s="54"/>
      <c r="Q1959" s="54"/>
      <c r="R1959" s="54"/>
      <c r="S1959" s="54"/>
      <c r="T1959" s="54"/>
      <c r="U1959" s="54"/>
      <c r="V1959" s="54"/>
      <c r="W1959" s="54"/>
      <c r="AD1959" s="50" t="s">
        <v>59</v>
      </c>
      <c r="AE1959" s="50" t="s">
        <v>5130</v>
      </c>
      <c r="AF1959" s="50">
        <v>3152303</v>
      </c>
      <c r="AG1959" s="51"/>
      <c r="AH1959" s="51"/>
    </row>
    <row r="1960" spans="1:34" s="69" customFormat="1">
      <c r="A1960" s="54"/>
      <c r="B1960" s="54"/>
      <c r="C1960" s="54"/>
      <c r="D1960" s="54"/>
      <c r="E1960" s="54"/>
      <c r="F1960" s="54"/>
      <c r="G1960" s="54"/>
      <c r="H1960" s="54"/>
      <c r="I1960" s="54"/>
      <c r="J1960" s="54"/>
      <c r="K1960" s="54"/>
      <c r="L1960" s="54"/>
      <c r="M1960" s="54"/>
      <c r="N1960" s="54"/>
      <c r="O1960" s="54"/>
      <c r="P1960" s="54"/>
      <c r="Q1960" s="54"/>
      <c r="R1960" s="54"/>
      <c r="S1960" s="54"/>
      <c r="T1960" s="54"/>
      <c r="U1960" s="54"/>
      <c r="V1960" s="54"/>
      <c r="W1960" s="54"/>
      <c r="AD1960" s="50" t="s">
        <v>59</v>
      </c>
      <c r="AE1960" s="50" t="s">
        <v>5132</v>
      </c>
      <c r="AF1960" s="50">
        <v>3152402</v>
      </c>
      <c r="AG1960" s="51"/>
      <c r="AH1960" s="51"/>
    </row>
    <row r="1961" spans="1:34" s="69" customFormat="1">
      <c r="A1961" s="54"/>
      <c r="B1961" s="54"/>
      <c r="C1961" s="54"/>
      <c r="D1961" s="54"/>
      <c r="E1961" s="54"/>
      <c r="F1961" s="54"/>
      <c r="G1961" s="54"/>
      <c r="H1961" s="54"/>
      <c r="I1961" s="54"/>
      <c r="J1961" s="54"/>
      <c r="K1961" s="54"/>
      <c r="L1961" s="54"/>
      <c r="M1961" s="54"/>
      <c r="N1961" s="54"/>
      <c r="O1961" s="54"/>
      <c r="P1961" s="54"/>
      <c r="Q1961" s="54"/>
      <c r="R1961" s="54"/>
      <c r="S1961" s="54"/>
      <c r="T1961" s="54"/>
      <c r="U1961" s="54"/>
      <c r="V1961" s="54"/>
      <c r="W1961" s="54"/>
      <c r="AD1961" s="50" t="s">
        <v>59</v>
      </c>
      <c r="AE1961" s="50" t="s">
        <v>5134</v>
      </c>
      <c r="AF1961" s="50">
        <v>3152501</v>
      </c>
      <c r="AG1961" s="51"/>
      <c r="AH1961" s="51"/>
    </row>
    <row r="1962" spans="1:34" s="69" customFormat="1">
      <c r="A1962" s="54"/>
      <c r="B1962" s="54"/>
      <c r="C1962" s="54"/>
      <c r="D1962" s="54"/>
      <c r="E1962" s="54"/>
      <c r="F1962" s="54"/>
      <c r="G1962" s="54"/>
      <c r="H1962" s="54"/>
      <c r="I1962" s="54"/>
      <c r="J1962" s="54"/>
      <c r="K1962" s="54"/>
      <c r="L1962" s="54"/>
      <c r="M1962" s="54"/>
      <c r="N1962" s="54"/>
      <c r="O1962" s="54"/>
      <c r="P1962" s="54"/>
      <c r="Q1962" s="54"/>
      <c r="R1962" s="54"/>
      <c r="S1962" s="54"/>
      <c r="T1962" s="54"/>
      <c r="U1962" s="54"/>
      <c r="V1962" s="54"/>
      <c r="W1962" s="54"/>
      <c r="AD1962" s="50" t="s">
        <v>59</v>
      </c>
      <c r="AE1962" s="50" t="s">
        <v>5136</v>
      </c>
      <c r="AF1962" s="50">
        <v>3152600</v>
      </c>
      <c r="AG1962" s="51"/>
      <c r="AH1962" s="51"/>
    </row>
    <row r="1963" spans="1:34" s="69" customFormat="1">
      <c r="A1963" s="54"/>
      <c r="B1963" s="54"/>
      <c r="C1963" s="54"/>
      <c r="D1963" s="54"/>
      <c r="E1963" s="54"/>
      <c r="F1963" s="54"/>
      <c r="G1963" s="54"/>
      <c r="H1963" s="54"/>
      <c r="I1963" s="54"/>
      <c r="J1963" s="54"/>
      <c r="K1963" s="54"/>
      <c r="L1963" s="54"/>
      <c r="M1963" s="54"/>
      <c r="N1963" s="54"/>
      <c r="O1963" s="54"/>
      <c r="P1963" s="54"/>
      <c r="Q1963" s="54"/>
      <c r="R1963" s="54"/>
      <c r="S1963" s="54"/>
      <c r="T1963" s="54"/>
      <c r="U1963" s="54"/>
      <c r="V1963" s="54"/>
      <c r="W1963" s="54"/>
      <c r="AD1963" s="50" t="s">
        <v>59</v>
      </c>
      <c r="AE1963" s="50" t="s">
        <v>5138</v>
      </c>
      <c r="AF1963" s="50">
        <v>3152709</v>
      </c>
      <c r="AG1963" s="51"/>
      <c r="AH1963" s="51"/>
    </row>
    <row r="1964" spans="1:34" s="69" customFormat="1">
      <c r="A1964" s="54"/>
      <c r="B1964" s="54"/>
      <c r="C1964" s="54"/>
      <c r="D1964" s="54"/>
      <c r="E1964" s="54"/>
      <c r="F1964" s="54"/>
      <c r="G1964" s="54"/>
      <c r="H1964" s="54"/>
      <c r="I1964" s="54"/>
      <c r="J1964" s="54"/>
      <c r="K1964" s="54"/>
      <c r="L1964" s="54"/>
      <c r="M1964" s="54"/>
      <c r="N1964" s="54"/>
      <c r="O1964" s="54"/>
      <c r="P1964" s="54"/>
      <c r="Q1964" s="54"/>
      <c r="R1964" s="54"/>
      <c r="S1964" s="54"/>
      <c r="T1964" s="54"/>
      <c r="U1964" s="54"/>
      <c r="V1964" s="54"/>
      <c r="W1964" s="54"/>
      <c r="AD1964" s="50" t="s">
        <v>59</v>
      </c>
      <c r="AE1964" s="50" t="s">
        <v>2952</v>
      </c>
      <c r="AF1964" s="50">
        <v>3152808</v>
      </c>
      <c r="AG1964" s="51"/>
      <c r="AH1964" s="51"/>
    </row>
    <row r="1965" spans="1:34" s="69" customFormat="1">
      <c r="A1965" s="54"/>
      <c r="B1965" s="54"/>
      <c r="C1965" s="54"/>
      <c r="D1965" s="54"/>
      <c r="E1965" s="54"/>
      <c r="F1965" s="54"/>
      <c r="G1965" s="54"/>
      <c r="H1965" s="54"/>
      <c r="I1965" s="54"/>
      <c r="J1965" s="54"/>
      <c r="K1965" s="54"/>
      <c r="L1965" s="54"/>
      <c r="M1965" s="54"/>
      <c r="N1965" s="54"/>
      <c r="O1965" s="54"/>
      <c r="P1965" s="54"/>
      <c r="Q1965" s="54"/>
      <c r="R1965" s="54"/>
      <c r="S1965" s="54"/>
      <c r="T1965" s="54"/>
      <c r="U1965" s="54"/>
      <c r="V1965" s="54"/>
      <c r="W1965" s="54"/>
      <c r="AD1965" s="50" t="s">
        <v>59</v>
      </c>
      <c r="AE1965" s="50" t="s">
        <v>5141</v>
      </c>
      <c r="AF1965" s="50">
        <v>3152907</v>
      </c>
      <c r="AG1965" s="51"/>
      <c r="AH1965" s="51"/>
    </row>
    <row r="1966" spans="1:34" s="69" customFormat="1">
      <c r="A1966" s="54"/>
      <c r="B1966" s="54"/>
      <c r="C1966" s="54"/>
      <c r="D1966" s="54"/>
      <c r="E1966" s="54"/>
      <c r="F1966" s="54"/>
      <c r="G1966" s="54"/>
      <c r="H1966" s="54"/>
      <c r="I1966" s="54"/>
      <c r="J1966" s="54"/>
      <c r="K1966" s="54"/>
      <c r="L1966" s="54"/>
      <c r="M1966" s="54"/>
      <c r="N1966" s="54"/>
      <c r="O1966" s="54"/>
      <c r="P1966" s="54"/>
      <c r="Q1966" s="54"/>
      <c r="R1966" s="54"/>
      <c r="S1966" s="54"/>
      <c r="T1966" s="54"/>
      <c r="U1966" s="54"/>
      <c r="V1966" s="54"/>
      <c r="W1966" s="54"/>
      <c r="AD1966" s="50" t="s">
        <v>59</v>
      </c>
      <c r="AE1966" s="50" t="s">
        <v>5143</v>
      </c>
      <c r="AF1966" s="50">
        <v>3153004</v>
      </c>
      <c r="AG1966" s="51"/>
      <c r="AH1966" s="51"/>
    </row>
    <row r="1967" spans="1:34" s="69" customFormat="1">
      <c r="A1967" s="54"/>
      <c r="B1967" s="54"/>
      <c r="C1967" s="54"/>
      <c r="D1967" s="54"/>
      <c r="E1967" s="54"/>
      <c r="F1967" s="54"/>
      <c r="G1967" s="54"/>
      <c r="H1967" s="54"/>
      <c r="I1967" s="54"/>
      <c r="J1967" s="54"/>
      <c r="K1967" s="54"/>
      <c r="L1967" s="54"/>
      <c r="M1967" s="54"/>
      <c r="N1967" s="54"/>
      <c r="O1967" s="54"/>
      <c r="P1967" s="54"/>
      <c r="Q1967" s="54"/>
      <c r="R1967" s="54"/>
      <c r="S1967" s="54"/>
      <c r="T1967" s="54"/>
      <c r="U1967" s="54"/>
      <c r="V1967" s="54"/>
      <c r="W1967" s="54"/>
      <c r="AD1967" s="50" t="s">
        <v>59</v>
      </c>
      <c r="AE1967" s="50" t="s">
        <v>4822</v>
      </c>
      <c r="AF1967" s="50">
        <v>3153103</v>
      </c>
      <c r="AG1967" s="51"/>
      <c r="AH1967" s="51"/>
    </row>
    <row r="1968" spans="1:34" s="69" customFormat="1">
      <c r="A1968" s="54"/>
      <c r="B1968" s="54"/>
      <c r="C1968" s="54"/>
      <c r="D1968" s="54"/>
      <c r="E1968" s="54"/>
      <c r="F1968" s="54"/>
      <c r="G1968" s="54"/>
      <c r="H1968" s="54"/>
      <c r="I1968" s="54"/>
      <c r="J1968" s="54"/>
      <c r="K1968" s="54"/>
      <c r="L1968" s="54"/>
      <c r="M1968" s="54"/>
      <c r="N1968" s="54"/>
      <c r="O1968" s="54"/>
      <c r="P1968" s="54"/>
      <c r="Q1968" s="54"/>
      <c r="R1968" s="54"/>
      <c r="S1968" s="54"/>
      <c r="T1968" s="54"/>
      <c r="U1968" s="54"/>
      <c r="V1968" s="54"/>
      <c r="W1968" s="54"/>
      <c r="AD1968" s="50" t="s">
        <v>59</v>
      </c>
      <c r="AE1968" s="50" t="s">
        <v>2368</v>
      </c>
      <c r="AF1968" s="50">
        <v>3153202</v>
      </c>
      <c r="AG1968" s="51"/>
      <c r="AH1968" s="51"/>
    </row>
    <row r="1969" spans="1:34" s="69" customFormat="1">
      <c r="A1969" s="54"/>
      <c r="B1969" s="54"/>
      <c r="C1969" s="54"/>
      <c r="D1969" s="54"/>
      <c r="E1969" s="54"/>
      <c r="F1969" s="54"/>
      <c r="G1969" s="54"/>
      <c r="H1969" s="54"/>
      <c r="I1969" s="54"/>
      <c r="J1969" s="54"/>
      <c r="K1969" s="54"/>
      <c r="L1969" s="54"/>
      <c r="M1969" s="54"/>
      <c r="N1969" s="54"/>
      <c r="O1969" s="54"/>
      <c r="P1969" s="54"/>
      <c r="Q1969" s="54"/>
      <c r="R1969" s="54"/>
      <c r="S1969" s="54"/>
      <c r="T1969" s="54"/>
      <c r="U1969" s="54"/>
      <c r="V1969" s="54"/>
      <c r="W1969" s="54"/>
      <c r="AD1969" s="50" t="s">
        <v>59</v>
      </c>
      <c r="AE1969" s="50" t="s">
        <v>5147</v>
      </c>
      <c r="AF1969" s="50">
        <v>3153301</v>
      </c>
      <c r="AG1969" s="51"/>
      <c r="AH1969" s="51"/>
    </row>
    <row r="1970" spans="1:34" s="69" customFormat="1">
      <c r="A1970" s="54"/>
      <c r="B1970" s="54"/>
      <c r="C1970" s="54"/>
      <c r="D1970" s="54"/>
      <c r="E1970" s="54"/>
      <c r="F1970" s="54"/>
      <c r="G1970" s="54"/>
      <c r="H1970" s="54"/>
      <c r="I1970" s="54"/>
      <c r="J1970" s="54"/>
      <c r="K1970" s="54"/>
      <c r="L1970" s="54"/>
      <c r="M1970" s="54"/>
      <c r="N1970" s="54"/>
      <c r="O1970" s="54"/>
      <c r="P1970" s="54"/>
      <c r="Q1970" s="54"/>
      <c r="R1970" s="54"/>
      <c r="S1970" s="54"/>
      <c r="T1970" s="54"/>
      <c r="U1970" s="54"/>
      <c r="V1970" s="54"/>
      <c r="W1970" s="54"/>
      <c r="AD1970" s="50" t="s">
        <v>59</v>
      </c>
      <c r="AE1970" s="50" t="s">
        <v>5149</v>
      </c>
      <c r="AF1970" s="50">
        <v>3153400</v>
      </c>
      <c r="AG1970" s="51"/>
      <c r="AH1970" s="51"/>
    </row>
    <row r="1971" spans="1:34">
      <c r="AD1971" s="50" t="s">
        <v>59</v>
      </c>
      <c r="AE1971" s="50" t="s">
        <v>5151</v>
      </c>
      <c r="AF1971" s="50">
        <v>3153608</v>
      </c>
      <c r="AG1971" s="51"/>
      <c r="AH1971" s="51"/>
    </row>
    <row r="1972" spans="1:34">
      <c r="AD1972" s="50" t="s">
        <v>59</v>
      </c>
      <c r="AE1972" s="50" t="s">
        <v>5153</v>
      </c>
      <c r="AF1972" s="50">
        <v>3153707</v>
      </c>
      <c r="AG1972" s="51"/>
      <c r="AH1972" s="51"/>
    </row>
    <row r="1973" spans="1:34">
      <c r="AD1973" s="50" t="s">
        <v>59</v>
      </c>
      <c r="AE1973" s="50" t="s">
        <v>5155</v>
      </c>
      <c r="AF1973" s="50">
        <v>3153806</v>
      </c>
      <c r="AG1973" s="51"/>
      <c r="AH1973" s="51"/>
    </row>
    <row r="1974" spans="1:34">
      <c r="AD1974" s="50" t="s">
        <v>59</v>
      </c>
      <c r="AE1974" s="50" t="s">
        <v>5157</v>
      </c>
      <c r="AF1974" s="50">
        <v>3153905</v>
      </c>
      <c r="AG1974" s="51"/>
      <c r="AH1974" s="51"/>
    </row>
    <row r="1975" spans="1:34">
      <c r="AD1975" s="50" t="s">
        <v>59</v>
      </c>
      <c r="AE1975" s="50" t="s">
        <v>5159</v>
      </c>
      <c r="AF1975" s="50">
        <v>3154002</v>
      </c>
      <c r="AG1975" s="51"/>
      <c r="AH1975" s="51"/>
    </row>
    <row r="1976" spans="1:34">
      <c r="AD1976" s="50" t="s">
        <v>59</v>
      </c>
      <c r="AE1976" s="50" t="s">
        <v>5161</v>
      </c>
      <c r="AF1976" s="50">
        <v>3154101</v>
      </c>
      <c r="AG1976" s="51"/>
      <c r="AH1976" s="51"/>
    </row>
    <row r="1977" spans="1:34">
      <c r="AD1977" s="50" t="s">
        <v>59</v>
      </c>
      <c r="AE1977" s="50" t="s">
        <v>5163</v>
      </c>
      <c r="AF1977" s="50">
        <v>3154150</v>
      </c>
      <c r="AG1977" s="51"/>
      <c r="AH1977" s="51"/>
    </row>
    <row r="1978" spans="1:34">
      <c r="AD1978" s="50" t="s">
        <v>59</v>
      </c>
      <c r="AE1978" s="50" t="s">
        <v>5165</v>
      </c>
      <c r="AF1978" s="50">
        <v>3154200</v>
      </c>
      <c r="AG1978" s="51"/>
      <c r="AH1978" s="51"/>
    </row>
    <row r="1979" spans="1:34">
      <c r="AD1979" s="50" t="s">
        <v>59</v>
      </c>
      <c r="AE1979" s="50" t="s">
        <v>5167</v>
      </c>
      <c r="AF1979" s="50">
        <v>3154309</v>
      </c>
      <c r="AG1979" s="51"/>
      <c r="AH1979" s="51"/>
    </row>
    <row r="1980" spans="1:34">
      <c r="AD1980" s="50" t="s">
        <v>59</v>
      </c>
      <c r="AE1980" s="50" t="s">
        <v>5169</v>
      </c>
      <c r="AF1980" s="50">
        <v>3154408</v>
      </c>
      <c r="AG1980" s="51"/>
      <c r="AH1980" s="51"/>
    </row>
    <row r="1981" spans="1:34">
      <c r="AD1981" s="50" t="s">
        <v>59</v>
      </c>
      <c r="AE1981" s="50" t="s">
        <v>2357</v>
      </c>
      <c r="AF1981" s="50">
        <v>3154457</v>
      </c>
      <c r="AG1981" s="51"/>
      <c r="AH1981" s="51"/>
    </row>
    <row r="1982" spans="1:34">
      <c r="AD1982" s="50" t="s">
        <v>59</v>
      </c>
      <c r="AE1982" s="50" t="s">
        <v>5171</v>
      </c>
      <c r="AF1982" s="50">
        <v>3154507</v>
      </c>
      <c r="AG1982" s="51"/>
      <c r="AH1982" s="51"/>
    </row>
    <row r="1983" spans="1:34">
      <c r="AD1983" s="50" t="s">
        <v>59</v>
      </c>
      <c r="AE1983" s="50" t="s">
        <v>5173</v>
      </c>
      <c r="AF1983" s="50">
        <v>3154606</v>
      </c>
      <c r="AG1983" s="51"/>
      <c r="AH1983" s="51"/>
    </row>
    <row r="1984" spans="1:34">
      <c r="AD1984" s="50" t="s">
        <v>59</v>
      </c>
      <c r="AE1984" s="50" t="s">
        <v>5175</v>
      </c>
      <c r="AF1984" s="50">
        <v>3154705</v>
      </c>
      <c r="AG1984" s="51"/>
      <c r="AH1984" s="51"/>
    </row>
    <row r="1985" spans="30:34">
      <c r="AD1985" s="50" t="s">
        <v>59</v>
      </c>
      <c r="AE1985" s="50" t="s">
        <v>5176</v>
      </c>
      <c r="AF1985" s="50">
        <v>3154804</v>
      </c>
      <c r="AG1985" s="51"/>
      <c r="AH1985" s="51"/>
    </row>
    <row r="1986" spans="30:34">
      <c r="AD1986" s="50" t="s">
        <v>59</v>
      </c>
      <c r="AE1986" s="50" t="s">
        <v>5178</v>
      </c>
      <c r="AF1986" s="50">
        <v>3154903</v>
      </c>
      <c r="AG1986" s="51"/>
      <c r="AH1986" s="51"/>
    </row>
    <row r="1987" spans="30:34">
      <c r="AD1987" s="50" t="s">
        <v>59</v>
      </c>
      <c r="AE1987" s="50" t="s">
        <v>5180</v>
      </c>
      <c r="AF1987" s="50">
        <v>3155108</v>
      </c>
      <c r="AG1987" s="51"/>
      <c r="AH1987" s="51"/>
    </row>
    <row r="1988" spans="30:34">
      <c r="AD1988" s="50" t="s">
        <v>59</v>
      </c>
      <c r="AE1988" s="50" t="s">
        <v>5182</v>
      </c>
      <c r="AF1988" s="50">
        <v>3155009</v>
      </c>
      <c r="AG1988" s="51"/>
      <c r="AH1988" s="51"/>
    </row>
    <row r="1989" spans="30:34">
      <c r="AD1989" s="50" t="s">
        <v>59</v>
      </c>
      <c r="AE1989" s="50" t="s">
        <v>5184</v>
      </c>
      <c r="AF1989" s="50">
        <v>3155207</v>
      </c>
      <c r="AG1989" s="51"/>
      <c r="AH1989" s="51"/>
    </row>
    <row r="1990" spans="30:34">
      <c r="AD1990" s="50" t="s">
        <v>59</v>
      </c>
      <c r="AE1990" s="50" t="s">
        <v>5186</v>
      </c>
      <c r="AF1990" s="50">
        <v>3155306</v>
      </c>
      <c r="AG1990" s="51"/>
      <c r="AH1990" s="51"/>
    </row>
    <row r="1991" spans="30:34">
      <c r="AD1991" s="50" t="s">
        <v>59</v>
      </c>
      <c r="AE1991" s="50" t="s">
        <v>5188</v>
      </c>
      <c r="AF1991" s="50">
        <v>3155405</v>
      </c>
      <c r="AG1991" s="51"/>
      <c r="AH1991" s="51"/>
    </row>
    <row r="1992" spans="30:34">
      <c r="AD1992" s="50" t="s">
        <v>59</v>
      </c>
      <c r="AE1992" s="50" t="s">
        <v>5190</v>
      </c>
      <c r="AF1992" s="50">
        <v>3155504</v>
      </c>
      <c r="AG1992" s="51"/>
      <c r="AH1992" s="51"/>
    </row>
    <row r="1993" spans="30:34">
      <c r="AD1993" s="50" t="s">
        <v>59</v>
      </c>
      <c r="AE1993" s="50" t="s">
        <v>5191</v>
      </c>
      <c r="AF1993" s="50">
        <v>3155603</v>
      </c>
      <c r="AG1993" s="51"/>
      <c r="AH1993" s="51"/>
    </row>
    <row r="1994" spans="30:34">
      <c r="AD1994" s="50" t="s">
        <v>59</v>
      </c>
      <c r="AE1994" s="50" t="s">
        <v>5192</v>
      </c>
      <c r="AF1994" s="50">
        <v>3155702</v>
      </c>
      <c r="AG1994" s="51"/>
      <c r="AH1994" s="51"/>
    </row>
    <row r="1995" spans="30:34">
      <c r="AD1995" s="50" t="s">
        <v>59</v>
      </c>
      <c r="AE1995" s="50" t="s">
        <v>5193</v>
      </c>
      <c r="AF1995" s="50">
        <v>3155801</v>
      </c>
      <c r="AG1995" s="51"/>
      <c r="AH1995" s="51"/>
    </row>
    <row r="1996" spans="30:34">
      <c r="AD1996" s="50" t="s">
        <v>59</v>
      </c>
      <c r="AE1996" s="50" t="s">
        <v>5194</v>
      </c>
      <c r="AF1996" s="50">
        <v>3155900</v>
      </c>
      <c r="AG1996" s="51"/>
      <c r="AH1996" s="51"/>
    </row>
    <row r="1997" spans="30:34">
      <c r="AD1997" s="50" t="s">
        <v>59</v>
      </c>
      <c r="AE1997" s="50" t="s">
        <v>5195</v>
      </c>
      <c r="AF1997" s="50">
        <v>3156007</v>
      </c>
      <c r="AG1997" s="51"/>
      <c r="AH1997" s="51"/>
    </row>
    <row r="1998" spans="30:34">
      <c r="AD1998" s="50" t="s">
        <v>59</v>
      </c>
      <c r="AE1998" s="50" t="s">
        <v>5196</v>
      </c>
      <c r="AF1998" s="50">
        <v>3156106</v>
      </c>
      <c r="AG1998" s="51"/>
      <c r="AH1998" s="51"/>
    </row>
    <row r="1999" spans="30:34">
      <c r="AD1999" s="50" t="s">
        <v>59</v>
      </c>
      <c r="AE1999" s="50" t="s">
        <v>5197</v>
      </c>
      <c r="AF1999" s="50">
        <v>3156205</v>
      </c>
      <c r="AG1999" s="51"/>
      <c r="AH1999" s="51"/>
    </row>
    <row r="2000" spans="30:34">
      <c r="AD2000" s="50" t="s">
        <v>59</v>
      </c>
      <c r="AE2000" s="50" t="s">
        <v>5198</v>
      </c>
      <c r="AF2000" s="50">
        <v>3156304</v>
      </c>
      <c r="AG2000" s="51"/>
      <c r="AH2000" s="51"/>
    </row>
    <row r="2001" spans="30:34">
      <c r="AD2001" s="50" t="s">
        <v>59</v>
      </c>
      <c r="AE2001" s="50" t="s">
        <v>5199</v>
      </c>
      <c r="AF2001" s="50">
        <v>3156403</v>
      </c>
      <c r="AG2001" s="51"/>
      <c r="AH2001" s="51"/>
    </row>
    <row r="2002" spans="30:34">
      <c r="AD2002" s="50" t="s">
        <v>59</v>
      </c>
      <c r="AE2002" s="50" t="s">
        <v>5200</v>
      </c>
      <c r="AF2002" s="50">
        <v>3156452</v>
      </c>
      <c r="AG2002" s="51"/>
      <c r="AH2002" s="51"/>
    </row>
    <row r="2003" spans="30:34">
      <c r="AD2003" s="50" t="s">
        <v>59</v>
      </c>
      <c r="AE2003" s="50" t="s">
        <v>5201</v>
      </c>
      <c r="AF2003" s="50">
        <v>3156502</v>
      </c>
      <c r="AG2003" s="51"/>
      <c r="AH2003" s="51"/>
    </row>
    <row r="2004" spans="30:34">
      <c r="AD2004" s="50" t="s">
        <v>59</v>
      </c>
      <c r="AE2004" s="50" t="s">
        <v>5202</v>
      </c>
      <c r="AF2004" s="50">
        <v>3156601</v>
      </c>
      <c r="AG2004" s="51"/>
      <c r="AH2004" s="51"/>
    </row>
    <row r="2005" spans="30:34">
      <c r="AD2005" s="50" t="s">
        <v>59</v>
      </c>
      <c r="AE2005" s="50" t="s">
        <v>5203</v>
      </c>
      <c r="AF2005" s="50">
        <v>3156700</v>
      </c>
      <c r="AG2005" s="51"/>
      <c r="AH2005" s="51"/>
    </row>
    <row r="2006" spans="30:34">
      <c r="AD2006" s="50" t="s">
        <v>59</v>
      </c>
      <c r="AE2006" s="50" t="s">
        <v>5204</v>
      </c>
      <c r="AF2006" s="50">
        <v>3156809</v>
      </c>
      <c r="AG2006" s="51"/>
      <c r="AH2006" s="51"/>
    </row>
    <row r="2007" spans="30:34">
      <c r="AD2007" s="50" t="s">
        <v>59</v>
      </c>
      <c r="AE2007" s="50" t="s">
        <v>5205</v>
      </c>
      <c r="AF2007" s="50">
        <v>3156908</v>
      </c>
      <c r="AG2007" s="51"/>
      <c r="AH2007" s="51"/>
    </row>
    <row r="2008" spans="30:34">
      <c r="AD2008" s="50" t="s">
        <v>59</v>
      </c>
      <c r="AE2008" s="50" t="s">
        <v>5206</v>
      </c>
      <c r="AF2008" s="50">
        <v>3157005</v>
      </c>
      <c r="AG2008" s="51"/>
      <c r="AH2008" s="51"/>
    </row>
    <row r="2009" spans="30:34">
      <c r="AD2009" s="50" t="s">
        <v>59</v>
      </c>
      <c r="AE2009" s="50" t="s">
        <v>5207</v>
      </c>
      <c r="AF2009" s="50">
        <v>3157104</v>
      </c>
      <c r="AG2009" s="51"/>
      <c r="AH2009" s="51"/>
    </row>
    <row r="2010" spans="30:34">
      <c r="AD2010" s="50" t="s">
        <v>59</v>
      </c>
      <c r="AE2010" s="50" t="s">
        <v>4330</v>
      </c>
      <c r="AF2010" s="50">
        <v>3157203</v>
      </c>
      <c r="AG2010" s="51"/>
      <c r="AH2010" s="51"/>
    </row>
    <row r="2011" spans="30:34">
      <c r="AD2011" s="50" t="s">
        <v>59</v>
      </c>
      <c r="AE2011" s="50" t="s">
        <v>5208</v>
      </c>
      <c r="AF2011" s="50">
        <v>3157252</v>
      </c>
      <c r="AG2011" s="51"/>
      <c r="AH2011" s="51"/>
    </row>
    <row r="2012" spans="30:34">
      <c r="AD2012" s="50" t="s">
        <v>59</v>
      </c>
      <c r="AE2012" s="50" t="s">
        <v>5209</v>
      </c>
      <c r="AF2012" s="50">
        <v>3157278</v>
      </c>
      <c r="AG2012" s="51"/>
      <c r="AH2012" s="51"/>
    </row>
    <row r="2013" spans="30:34">
      <c r="AD2013" s="50" t="s">
        <v>59</v>
      </c>
      <c r="AE2013" s="50" t="s">
        <v>5210</v>
      </c>
      <c r="AF2013" s="50">
        <v>3157302</v>
      </c>
      <c r="AG2013" s="51"/>
      <c r="AH2013" s="51"/>
    </row>
    <row r="2014" spans="30:34">
      <c r="AD2014" s="50" t="s">
        <v>59</v>
      </c>
      <c r="AE2014" s="50" t="s">
        <v>5211</v>
      </c>
      <c r="AF2014" s="50">
        <v>3157336</v>
      </c>
      <c r="AG2014" s="51"/>
      <c r="AH2014" s="51"/>
    </row>
    <row r="2015" spans="30:34">
      <c r="AD2015" s="50" t="s">
        <v>59</v>
      </c>
      <c r="AE2015" s="50" t="s">
        <v>5212</v>
      </c>
      <c r="AF2015" s="50">
        <v>3157377</v>
      </c>
      <c r="AG2015" s="51"/>
      <c r="AH2015" s="51"/>
    </row>
    <row r="2016" spans="30:34">
      <c r="AD2016" s="50" t="s">
        <v>59</v>
      </c>
      <c r="AE2016" s="50" t="s">
        <v>5213</v>
      </c>
      <c r="AF2016" s="50">
        <v>3157401</v>
      </c>
      <c r="AG2016" s="51"/>
      <c r="AH2016" s="51"/>
    </row>
    <row r="2017" spans="30:34">
      <c r="AD2017" s="50" t="s">
        <v>59</v>
      </c>
      <c r="AE2017" s="50" t="s">
        <v>5214</v>
      </c>
      <c r="AF2017" s="50">
        <v>3157500</v>
      </c>
      <c r="AG2017" s="51"/>
      <c r="AH2017" s="51"/>
    </row>
    <row r="2018" spans="30:34">
      <c r="AD2018" s="50" t="s">
        <v>59</v>
      </c>
      <c r="AE2018" s="50" t="s">
        <v>5215</v>
      </c>
      <c r="AF2018" s="50">
        <v>3157609</v>
      </c>
      <c r="AG2018" s="51"/>
      <c r="AH2018" s="51"/>
    </row>
    <row r="2019" spans="30:34">
      <c r="AD2019" s="50" t="s">
        <v>59</v>
      </c>
      <c r="AE2019" s="50" t="s">
        <v>5216</v>
      </c>
      <c r="AF2019" s="50">
        <v>3157658</v>
      </c>
      <c r="AG2019" s="51"/>
      <c r="AH2019" s="51"/>
    </row>
    <row r="2020" spans="30:34">
      <c r="AD2020" s="50" t="s">
        <v>59</v>
      </c>
      <c r="AE2020" s="50" t="s">
        <v>5217</v>
      </c>
      <c r="AF2020" s="50">
        <v>3157708</v>
      </c>
      <c r="AG2020" s="51"/>
      <c r="AH2020" s="51"/>
    </row>
    <row r="2021" spans="30:34">
      <c r="AD2021" s="50" t="s">
        <v>59</v>
      </c>
      <c r="AE2021" s="50" t="s">
        <v>3098</v>
      </c>
      <c r="AF2021" s="50">
        <v>3157807</v>
      </c>
      <c r="AG2021" s="51"/>
      <c r="AH2021" s="51"/>
    </row>
    <row r="2022" spans="30:34">
      <c r="AD2022" s="50" t="s">
        <v>59</v>
      </c>
      <c r="AE2022" s="50" t="s">
        <v>5218</v>
      </c>
      <c r="AF2022" s="50">
        <v>3157906</v>
      </c>
      <c r="AG2022" s="51"/>
      <c r="AH2022" s="51"/>
    </row>
    <row r="2023" spans="30:34">
      <c r="AD2023" s="50" t="s">
        <v>59</v>
      </c>
      <c r="AE2023" s="50" t="s">
        <v>5219</v>
      </c>
      <c r="AF2023" s="50">
        <v>3158003</v>
      </c>
      <c r="AG2023" s="51"/>
      <c r="AH2023" s="51"/>
    </row>
    <row r="2024" spans="30:34">
      <c r="AD2024" s="50" t="s">
        <v>59</v>
      </c>
      <c r="AE2024" s="50" t="s">
        <v>5220</v>
      </c>
      <c r="AF2024" s="50">
        <v>3158102</v>
      </c>
      <c r="AG2024" s="51"/>
      <c r="AH2024" s="51"/>
    </row>
    <row r="2025" spans="30:34">
      <c r="AD2025" s="50" t="s">
        <v>59</v>
      </c>
      <c r="AE2025" s="50" t="s">
        <v>5221</v>
      </c>
      <c r="AF2025" s="50">
        <v>3158201</v>
      </c>
      <c r="AG2025" s="51"/>
      <c r="AH2025" s="51"/>
    </row>
    <row r="2026" spans="30:34">
      <c r="AD2026" s="50" t="s">
        <v>59</v>
      </c>
      <c r="AE2026" s="50" t="s">
        <v>5222</v>
      </c>
      <c r="AF2026" s="50">
        <v>3159209</v>
      </c>
      <c r="AG2026" s="51"/>
      <c r="AH2026" s="51"/>
    </row>
    <row r="2027" spans="30:34">
      <c r="AD2027" s="50" t="s">
        <v>59</v>
      </c>
      <c r="AE2027" s="50" t="s">
        <v>5223</v>
      </c>
      <c r="AF2027" s="50">
        <v>3159407</v>
      </c>
      <c r="AG2027" s="51"/>
      <c r="AH2027" s="51"/>
    </row>
    <row r="2028" spans="30:34">
      <c r="AD2028" s="50" t="s">
        <v>59</v>
      </c>
      <c r="AE2028" s="50" t="s">
        <v>5224</v>
      </c>
      <c r="AF2028" s="50">
        <v>3159308</v>
      </c>
      <c r="AG2028" s="51"/>
      <c r="AH2028" s="51"/>
    </row>
    <row r="2029" spans="30:34">
      <c r="AD2029" s="50" t="s">
        <v>59</v>
      </c>
      <c r="AE2029" s="50" t="s">
        <v>5225</v>
      </c>
      <c r="AF2029" s="50">
        <v>3159357</v>
      </c>
      <c r="AG2029" s="51"/>
      <c r="AH2029" s="51"/>
    </row>
    <row r="2030" spans="30:34">
      <c r="AD2030" s="50" t="s">
        <v>59</v>
      </c>
      <c r="AE2030" s="50" t="s">
        <v>5226</v>
      </c>
      <c r="AF2030" s="50">
        <v>3159506</v>
      </c>
      <c r="AG2030" s="51"/>
      <c r="AH2030" s="51"/>
    </row>
    <row r="2031" spans="30:34">
      <c r="AD2031" s="50" t="s">
        <v>59</v>
      </c>
      <c r="AE2031" s="50" t="s">
        <v>5227</v>
      </c>
      <c r="AF2031" s="50">
        <v>3159605</v>
      </c>
      <c r="AG2031" s="51"/>
      <c r="AH2031" s="51"/>
    </row>
    <row r="2032" spans="30:34">
      <c r="AD2032" s="50" t="s">
        <v>59</v>
      </c>
      <c r="AE2032" s="50" t="s">
        <v>5228</v>
      </c>
      <c r="AF2032" s="50">
        <v>3159704</v>
      </c>
      <c r="AG2032" s="51"/>
      <c r="AH2032" s="51"/>
    </row>
    <row r="2033" spans="30:34">
      <c r="AD2033" s="50" t="s">
        <v>59</v>
      </c>
      <c r="AE2033" s="50" t="s">
        <v>5229</v>
      </c>
      <c r="AF2033" s="50">
        <v>3159803</v>
      </c>
      <c r="AG2033" s="51"/>
      <c r="AH2033" s="51"/>
    </row>
    <row r="2034" spans="30:34">
      <c r="AD2034" s="50" t="s">
        <v>59</v>
      </c>
      <c r="AE2034" s="50" t="s">
        <v>5230</v>
      </c>
      <c r="AF2034" s="50">
        <v>3158300</v>
      </c>
      <c r="AG2034" s="51"/>
      <c r="AH2034" s="51"/>
    </row>
    <row r="2035" spans="30:34">
      <c r="AD2035" s="50" t="s">
        <v>59</v>
      </c>
      <c r="AE2035" s="50" t="s">
        <v>5231</v>
      </c>
      <c r="AF2035" s="50">
        <v>3158409</v>
      </c>
      <c r="AG2035" s="51"/>
      <c r="AH2035" s="51"/>
    </row>
    <row r="2036" spans="30:34">
      <c r="AD2036" s="50" t="s">
        <v>59</v>
      </c>
      <c r="AE2036" s="50" t="s">
        <v>5232</v>
      </c>
      <c r="AF2036" s="50">
        <v>3158508</v>
      </c>
      <c r="AG2036" s="51"/>
      <c r="AH2036" s="51"/>
    </row>
    <row r="2037" spans="30:34">
      <c r="AD2037" s="50" t="s">
        <v>59</v>
      </c>
      <c r="AE2037" s="50" t="s">
        <v>5233</v>
      </c>
      <c r="AF2037" s="50">
        <v>3158607</v>
      </c>
      <c r="AG2037" s="51"/>
      <c r="AH2037" s="51"/>
    </row>
    <row r="2038" spans="30:34">
      <c r="AD2038" s="50" t="s">
        <v>59</v>
      </c>
      <c r="AE2038" s="50" t="s">
        <v>5234</v>
      </c>
      <c r="AF2038" s="50">
        <v>3158706</v>
      </c>
      <c r="AG2038" s="51"/>
      <c r="AH2038" s="51"/>
    </row>
    <row r="2039" spans="30:34">
      <c r="AD2039" s="50" t="s">
        <v>59</v>
      </c>
      <c r="AE2039" s="50" t="s">
        <v>5235</v>
      </c>
      <c r="AF2039" s="50">
        <v>3158805</v>
      </c>
      <c r="AG2039" s="51"/>
      <c r="AH2039" s="51"/>
    </row>
    <row r="2040" spans="30:34">
      <c r="AD2040" s="50" t="s">
        <v>59</v>
      </c>
      <c r="AE2040" s="50" t="s">
        <v>5236</v>
      </c>
      <c r="AF2040" s="50">
        <v>3158904</v>
      </c>
      <c r="AG2040" s="51"/>
      <c r="AH2040" s="51"/>
    </row>
    <row r="2041" spans="30:34">
      <c r="AD2041" s="50" t="s">
        <v>59</v>
      </c>
      <c r="AE2041" s="50" t="s">
        <v>5237</v>
      </c>
      <c r="AF2041" s="50">
        <v>3158953</v>
      </c>
      <c r="AG2041" s="51"/>
      <c r="AH2041" s="51"/>
    </row>
    <row r="2042" spans="30:34">
      <c r="AD2042" s="50" t="s">
        <v>59</v>
      </c>
      <c r="AE2042" s="50" t="s">
        <v>5238</v>
      </c>
      <c r="AF2042" s="50">
        <v>3159001</v>
      </c>
      <c r="AG2042" s="51"/>
      <c r="AH2042" s="51"/>
    </row>
    <row r="2043" spans="30:34">
      <c r="AD2043" s="50" t="s">
        <v>59</v>
      </c>
      <c r="AE2043" s="50" t="s">
        <v>5239</v>
      </c>
      <c r="AF2043" s="50">
        <v>3159100</v>
      </c>
      <c r="AG2043" s="51"/>
      <c r="AH2043" s="51"/>
    </row>
    <row r="2044" spans="30:34">
      <c r="AD2044" s="50" t="s">
        <v>59</v>
      </c>
      <c r="AE2044" s="50" t="s">
        <v>5240</v>
      </c>
      <c r="AF2044" s="50">
        <v>3159902</v>
      </c>
      <c r="AG2044" s="51"/>
      <c r="AH2044" s="51"/>
    </row>
    <row r="2045" spans="30:34">
      <c r="AD2045" s="50" t="s">
        <v>59</v>
      </c>
      <c r="AE2045" s="50" t="s">
        <v>5241</v>
      </c>
      <c r="AF2045" s="50">
        <v>3160009</v>
      </c>
      <c r="AG2045" s="51"/>
      <c r="AH2045" s="51"/>
    </row>
    <row r="2046" spans="30:34">
      <c r="AD2046" s="50" t="s">
        <v>59</v>
      </c>
      <c r="AE2046" s="50" t="s">
        <v>5242</v>
      </c>
      <c r="AF2046" s="50">
        <v>3160108</v>
      </c>
      <c r="AG2046" s="51"/>
      <c r="AH2046" s="51"/>
    </row>
    <row r="2047" spans="30:34">
      <c r="AD2047" s="50" t="s">
        <v>59</v>
      </c>
      <c r="AE2047" s="50" t="s">
        <v>5243</v>
      </c>
      <c r="AF2047" s="50">
        <v>3160207</v>
      </c>
      <c r="AG2047" s="51"/>
      <c r="AH2047" s="51"/>
    </row>
    <row r="2048" spans="30:34">
      <c r="AD2048" s="50" t="s">
        <v>59</v>
      </c>
      <c r="AE2048" s="50" t="s">
        <v>5244</v>
      </c>
      <c r="AF2048" s="50">
        <v>3160306</v>
      </c>
      <c r="AG2048" s="51"/>
      <c r="AH2048" s="51"/>
    </row>
    <row r="2049" spans="30:34">
      <c r="AD2049" s="50" t="s">
        <v>59</v>
      </c>
      <c r="AE2049" s="50" t="s">
        <v>5245</v>
      </c>
      <c r="AF2049" s="50">
        <v>3160405</v>
      </c>
      <c r="AG2049" s="51"/>
      <c r="AH2049" s="51"/>
    </row>
    <row r="2050" spans="30:34">
      <c r="AD2050" s="50" t="s">
        <v>59</v>
      </c>
      <c r="AE2050" s="50" t="s">
        <v>5246</v>
      </c>
      <c r="AF2050" s="50">
        <v>3160454</v>
      </c>
      <c r="AG2050" s="51"/>
      <c r="AH2050" s="51"/>
    </row>
    <row r="2051" spans="30:34">
      <c r="AD2051" s="50" t="s">
        <v>59</v>
      </c>
      <c r="AE2051" s="50" t="s">
        <v>5247</v>
      </c>
      <c r="AF2051" s="50">
        <v>3160504</v>
      </c>
      <c r="AG2051" s="51"/>
      <c r="AH2051" s="51"/>
    </row>
    <row r="2052" spans="30:34">
      <c r="AD2052" s="50" t="s">
        <v>59</v>
      </c>
      <c r="AE2052" s="50" t="s">
        <v>5248</v>
      </c>
      <c r="AF2052" s="50">
        <v>3160603</v>
      </c>
      <c r="AG2052" s="51"/>
      <c r="AH2052" s="51"/>
    </row>
    <row r="2053" spans="30:34">
      <c r="AD2053" s="50" t="s">
        <v>59</v>
      </c>
      <c r="AE2053" s="50" t="s">
        <v>5249</v>
      </c>
      <c r="AF2053" s="50">
        <v>3160702</v>
      </c>
      <c r="AG2053" s="51"/>
      <c r="AH2053" s="51"/>
    </row>
    <row r="2054" spans="30:34">
      <c r="AD2054" s="50" t="s">
        <v>59</v>
      </c>
      <c r="AE2054" s="50" t="s">
        <v>5250</v>
      </c>
      <c r="AF2054" s="50">
        <v>3160801</v>
      </c>
      <c r="AG2054" s="51"/>
      <c r="AH2054" s="51"/>
    </row>
    <row r="2055" spans="30:34">
      <c r="AD2055" s="50" t="s">
        <v>59</v>
      </c>
      <c r="AE2055" s="50" t="s">
        <v>5251</v>
      </c>
      <c r="AF2055" s="50">
        <v>3160900</v>
      </c>
      <c r="AG2055" s="51"/>
      <c r="AH2055" s="51"/>
    </row>
    <row r="2056" spans="30:34">
      <c r="AD2056" s="50" t="s">
        <v>59</v>
      </c>
      <c r="AE2056" s="50" t="s">
        <v>5252</v>
      </c>
      <c r="AF2056" s="50">
        <v>3160959</v>
      </c>
      <c r="AG2056" s="51"/>
      <c r="AH2056" s="51"/>
    </row>
    <row r="2057" spans="30:34">
      <c r="AD2057" s="50" t="s">
        <v>59</v>
      </c>
      <c r="AE2057" s="50" t="s">
        <v>5253</v>
      </c>
      <c r="AF2057" s="50">
        <v>3161007</v>
      </c>
      <c r="AG2057" s="51"/>
      <c r="AH2057" s="51"/>
    </row>
    <row r="2058" spans="30:34">
      <c r="AD2058" s="50" t="s">
        <v>59</v>
      </c>
      <c r="AE2058" s="50" t="s">
        <v>5254</v>
      </c>
      <c r="AF2058" s="50">
        <v>3161056</v>
      </c>
      <c r="AG2058" s="51"/>
      <c r="AH2058" s="51"/>
    </row>
    <row r="2059" spans="30:34">
      <c r="AD2059" s="50" t="s">
        <v>59</v>
      </c>
      <c r="AE2059" s="50" t="s">
        <v>1628</v>
      </c>
      <c r="AF2059" s="50">
        <v>3161106</v>
      </c>
      <c r="AG2059" s="51"/>
      <c r="AH2059" s="51"/>
    </row>
    <row r="2060" spans="30:34">
      <c r="AD2060" s="50" t="s">
        <v>59</v>
      </c>
      <c r="AE2060" s="50" t="s">
        <v>4560</v>
      </c>
      <c r="AF2060" s="50">
        <v>3161205</v>
      </c>
      <c r="AG2060" s="51"/>
      <c r="AH2060" s="51"/>
    </row>
    <row r="2061" spans="30:34">
      <c r="AD2061" s="50" t="s">
        <v>59</v>
      </c>
      <c r="AE2061" s="50" t="s">
        <v>5255</v>
      </c>
      <c r="AF2061" s="50">
        <v>3161304</v>
      </c>
      <c r="AG2061" s="51"/>
      <c r="AH2061" s="51"/>
    </row>
    <row r="2062" spans="30:34">
      <c r="AD2062" s="50" t="s">
        <v>59</v>
      </c>
      <c r="AE2062" s="50" t="s">
        <v>5256</v>
      </c>
      <c r="AF2062" s="50">
        <v>3161403</v>
      </c>
      <c r="AG2062" s="51"/>
      <c r="AH2062" s="51"/>
    </row>
    <row r="2063" spans="30:34">
      <c r="AD2063" s="50" t="s">
        <v>59</v>
      </c>
      <c r="AE2063" s="50" t="s">
        <v>5257</v>
      </c>
      <c r="AF2063" s="50">
        <v>3161502</v>
      </c>
      <c r="AG2063" s="51"/>
      <c r="AH2063" s="51"/>
    </row>
    <row r="2064" spans="30:34">
      <c r="AD2064" s="50" t="s">
        <v>59</v>
      </c>
      <c r="AE2064" s="50" t="s">
        <v>5258</v>
      </c>
      <c r="AF2064" s="50">
        <v>3161601</v>
      </c>
      <c r="AG2064" s="51"/>
      <c r="AH2064" s="51"/>
    </row>
    <row r="2065" spans="30:34">
      <c r="AD2065" s="50" t="s">
        <v>59</v>
      </c>
      <c r="AE2065" s="50" t="s">
        <v>5259</v>
      </c>
      <c r="AF2065" s="50">
        <v>3161650</v>
      </c>
      <c r="AG2065" s="51"/>
      <c r="AH2065" s="51"/>
    </row>
    <row r="2066" spans="30:34">
      <c r="AD2066" s="50" t="s">
        <v>59</v>
      </c>
      <c r="AE2066" s="50" t="s">
        <v>5260</v>
      </c>
      <c r="AF2066" s="50">
        <v>3161700</v>
      </c>
      <c r="AG2066" s="51"/>
      <c r="AH2066" s="51"/>
    </row>
    <row r="2067" spans="30:34">
      <c r="AD2067" s="50" t="s">
        <v>59</v>
      </c>
      <c r="AE2067" s="50" t="s">
        <v>5261</v>
      </c>
      <c r="AF2067" s="50">
        <v>3161809</v>
      </c>
      <c r="AG2067" s="51"/>
      <c r="AH2067" s="51"/>
    </row>
    <row r="2068" spans="30:34">
      <c r="AD2068" s="50" t="s">
        <v>59</v>
      </c>
      <c r="AE2068" s="50" t="s">
        <v>5262</v>
      </c>
      <c r="AF2068" s="50">
        <v>3161908</v>
      </c>
      <c r="AG2068" s="51"/>
      <c r="AH2068" s="51"/>
    </row>
    <row r="2069" spans="30:34">
      <c r="AD2069" s="50" t="s">
        <v>59</v>
      </c>
      <c r="AE2069" s="50" t="s">
        <v>5263</v>
      </c>
      <c r="AF2069" s="50">
        <v>3125507</v>
      </c>
      <c r="AG2069" s="51"/>
      <c r="AH2069" s="51"/>
    </row>
    <row r="2070" spans="30:34">
      <c r="AD2070" s="50" t="s">
        <v>59</v>
      </c>
      <c r="AE2070" s="50" t="s">
        <v>5264</v>
      </c>
      <c r="AF2070" s="50">
        <v>3162005</v>
      </c>
      <c r="AG2070" s="51"/>
      <c r="AH2070" s="51"/>
    </row>
    <row r="2071" spans="30:34">
      <c r="AD2071" s="50" t="s">
        <v>59</v>
      </c>
      <c r="AE2071" s="50" t="s">
        <v>5265</v>
      </c>
      <c r="AF2071" s="50">
        <v>3162104</v>
      </c>
      <c r="AG2071" s="51"/>
      <c r="AH2071" s="51"/>
    </row>
    <row r="2072" spans="30:34">
      <c r="AD2072" s="50" t="s">
        <v>59</v>
      </c>
      <c r="AE2072" s="50" t="s">
        <v>5266</v>
      </c>
      <c r="AF2072" s="50">
        <v>3162203</v>
      </c>
      <c r="AG2072" s="51"/>
      <c r="AH2072" s="51"/>
    </row>
    <row r="2073" spans="30:34">
      <c r="AD2073" s="50" t="s">
        <v>59</v>
      </c>
      <c r="AE2073" s="50" t="s">
        <v>5267</v>
      </c>
      <c r="AF2073" s="50">
        <v>3162252</v>
      </c>
      <c r="AG2073" s="51"/>
      <c r="AH2073" s="51"/>
    </row>
    <row r="2074" spans="30:34">
      <c r="AD2074" s="50" t="s">
        <v>59</v>
      </c>
      <c r="AE2074" s="50" t="s">
        <v>5268</v>
      </c>
      <c r="AF2074" s="50">
        <v>3162302</v>
      </c>
      <c r="AG2074" s="51"/>
      <c r="AH2074" s="51"/>
    </row>
    <row r="2075" spans="30:34">
      <c r="AD2075" s="50" t="s">
        <v>59</v>
      </c>
      <c r="AE2075" s="50" t="s">
        <v>5269</v>
      </c>
      <c r="AF2075" s="50">
        <v>3162401</v>
      </c>
      <c r="AG2075" s="51"/>
      <c r="AH2075" s="51"/>
    </row>
    <row r="2076" spans="30:34">
      <c r="AD2076" s="50" t="s">
        <v>59</v>
      </c>
      <c r="AE2076" s="50" t="s">
        <v>5270</v>
      </c>
      <c r="AF2076" s="50">
        <v>3162450</v>
      </c>
      <c r="AG2076" s="51"/>
      <c r="AH2076" s="51"/>
    </row>
    <row r="2077" spans="30:34">
      <c r="AD2077" s="50" t="s">
        <v>59</v>
      </c>
      <c r="AE2077" s="50" t="s">
        <v>5271</v>
      </c>
      <c r="AF2077" s="50">
        <v>3162500</v>
      </c>
      <c r="AG2077" s="51"/>
      <c r="AH2077" s="51"/>
    </row>
    <row r="2078" spans="30:34">
      <c r="AD2078" s="50" t="s">
        <v>59</v>
      </c>
      <c r="AE2078" s="50" t="s">
        <v>5272</v>
      </c>
      <c r="AF2078" s="50">
        <v>3162559</v>
      </c>
      <c r="AG2078" s="51"/>
      <c r="AH2078" s="51"/>
    </row>
    <row r="2079" spans="30:34">
      <c r="AD2079" s="50" t="s">
        <v>59</v>
      </c>
      <c r="AE2079" s="50" t="s">
        <v>5273</v>
      </c>
      <c r="AF2079" s="50">
        <v>3162575</v>
      </c>
      <c r="AG2079" s="51"/>
      <c r="AH2079" s="51"/>
    </row>
    <row r="2080" spans="30:34">
      <c r="AD2080" s="50" t="s">
        <v>59</v>
      </c>
      <c r="AE2080" s="50" t="s">
        <v>5274</v>
      </c>
      <c r="AF2080" s="50">
        <v>3162609</v>
      </c>
      <c r="AG2080" s="51"/>
      <c r="AH2080" s="51"/>
    </row>
    <row r="2081" spans="30:34">
      <c r="AD2081" s="50" t="s">
        <v>59</v>
      </c>
      <c r="AE2081" s="50" t="s">
        <v>5275</v>
      </c>
      <c r="AF2081" s="50">
        <v>3162658</v>
      </c>
      <c r="AG2081" s="51"/>
      <c r="AH2081" s="51"/>
    </row>
    <row r="2082" spans="30:34">
      <c r="AD2082" s="50" t="s">
        <v>59</v>
      </c>
      <c r="AE2082" s="50" t="s">
        <v>3291</v>
      </c>
      <c r="AF2082" s="50">
        <v>3162708</v>
      </c>
      <c r="AG2082" s="51"/>
      <c r="AH2082" s="51"/>
    </row>
    <row r="2083" spans="30:34">
      <c r="AD2083" s="50" t="s">
        <v>59</v>
      </c>
      <c r="AE2083" s="50" t="s">
        <v>5276</v>
      </c>
      <c r="AF2083" s="50">
        <v>3162807</v>
      </c>
      <c r="AG2083" s="51"/>
      <c r="AH2083" s="51"/>
    </row>
    <row r="2084" spans="30:34">
      <c r="AD2084" s="50" t="s">
        <v>59</v>
      </c>
      <c r="AE2084" s="50" t="s">
        <v>5277</v>
      </c>
      <c r="AF2084" s="50">
        <v>3162906</v>
      </c>
      <c r="AG2084" s="51"/>
      <c r="AH2084" s="51"/>
    </row>
    <row r="2085" spans="30:34">
      <c r="AD2085" s="50" t="s">
        <v>59</v>
      </c>
      <c r="AE2085" s="50" t="s">
        <v>5278</v>
      </c>
      <c r="AF2085" s="50">
        <v>3162922</v>
      </c>
      <c r="AG2085" s="51"/>
      <c r="AH2085" s="51"/>
    </row>
    <row r="2086" spans="30:34">
      <c r="AD2086" s="50" t="s">
        <v>59</v>
      </c>
      <c r="AE2086" s="50" t="s">
        <v>5279</v>
      </c>
      <c r="AF2086" s="50">
        <v>3162948</v>
      </c>
      <c r="AG2086" s="51"/>
      <c r="AH2086" s="51"/>
    </row>
    <row r="2087" spans="30:34">
      <c r="AD2087" s="50" t="s">
        <v>59</v>
      </c>
      <c r="AE2087" s="50" t="s">
        <v>5280</v>
      </c>
      <c r="AF2087" s="50">
        <v>3162955</v>
      </c>
      <c r="AG2087" s="51"/>
      <c r="AH2087" s="51"/>
    </row>
    <row r="2088" spans="30:34">
      <c r="AD2088" s="50" t="s">
        <v>59</v>
      </c>
      <c r="AE2088" s="50" t="s">
        <v>5281</v>
      </c>
      <c r="AF2088" s="50">
        <v>3163003</v>
      </c>
      <c r="AG2088" s="51"/>
      <c r="AH2088" s="51"/>
    </row>
    <row r="2089" spans="30:34">
      <c r="AD2089" s="50" t="s">
        <v>59</v>
      </c>
      <c r="AE2089" s="50" t="s">
        <v>5282</v>
      </c>
      <c r="AF2089" s="50">
        <v>3163102</v>
      </c>
      <c r="AG2089" s="51"/>
      <c r="AH2089" s="51"/>
    </row>
    <row r="2090" spans="30:34">
      <c r="AD2090" s="50" t="s">
        <v>59</v>
      </c>
      <c r="AE2090" s="50" t="s">
        <v>5283</v>
      </c>
      <c r="AF2090" s="50">
        <v>3163201</v>
      </c>
      <c r="AG2090" s="51"/>
      <c r="AH2090" s="51"/>
    </row>
    <row r="2091" spans="30:34">
      <c r="AD2091" s="50" t="s">
        <v>59</v>
      </c>
      <c r="AE2091" s="50" t="s">
        <v>3448</v>
      </c>
      <c r="AF2091" s="50">
        <v>3163300</v>
      </c>
      <c r="AG2091" s="51"/>
      <c r="AH2091" s="51"/>
    </row>
    <row r="2092" spans="30:34">
      <c r="AD2092" s="50" t="s">
        <v>59</v>
      </c>
      <c r="AE2092" s="50" t="s">
        <v>5284</v>
      </c>
      <c r="AF2092" s="50">
        <v>3163409</v>
      </c>
      <c r="AG2092" s="51"/>
      <c r="AH2092" s="51"/>
    </row>
    <row r="2093" spans="30:34">
      <c r="AD2093" s="50" t="s">
        <v>59</v>
      </c>
      <c r="AE2093" s="50" t="s">
        <v>5285</v>
      </c>
      <c r="AF2093" s="50">
        <v>3163508</v>
      </c>
      <c r="AG2093" s="51"/>
      <c r="AH2093" s="51"/>
    </row>
    <row r="2094" spans="30:34">
      <c r="AD2094" s="50" t="s">
        <v>59</v>
      </c>
      <c r="AE2094" s="50" t="s">
        <v>5286</v>
      </c>
      <c r="AF2094" s="50">
        <v>3163607</v>
      </c>
      <c r="AG2094" s="51"/>
      <c r="AH2094" s="51"/>
    </row>
    <row r="2095" spans="30:34">
      <c r="AD2095" s="50" t="s">
        <v>59</v>
      </c>
      <c r="AE2095" s="50" t="s">
        <v>5287</v>
      </c>
      <c r="AF2095" s="50">
        <v>3163706</v>
      </c>
      <c r="AG2095" s="51"/>
      <c r="AH2095" s="51"/>
    </row>
    <row r="2096" spans="30:34">
      <c r="AD2096" s="50" t="s">
        <v>59</v>
      </c>
      <c r="AE2096" s="50" t="s">
        <v>5288</v>
      </c>
      <c r="AF2096" s="50">
        <v>3163805</v>
      </c>
      <c r="AG2096" s="51"/>
      <c r="AH2096" s="51"/>
    </row>
    <row r="2097" spans="30:34">
      <c r="AD2097" s="50" t="s">
        <v>59</v>
      </c>
      <c r="AE2097" s="50" t="s">
        <v>5289</v>
      </c>
      <c r="AF2097" s="50">
        <v>3163904</v>
      </c>
      <c r="AG2097" s="51"/>
      <c r="AH2097" s="51"/>
    </row>
    <row r="2098" spans="30:34">
      <c r="AD2098" s="50" t="s">
        <v>59</v>
      </c>
      <c r="AE2098" s="50" t="s">
        <v>5290</v>
      </c>
      <c r="AF2098" s="50">
        <v>3164100</v>
      </c>
      <c r="AG2098" s="51"/>
      <c r="AH2098" s="51"/>
    </row>
    <row r="2099" spans="30:34">
      <c r="AD2099" s="50" t="s">
        <v>59</v>
      </c>
      <c r="AE2099" s="50" t="s">
        <v>5291</v>
      </c>
      <c r="AF2099" s="50">
        <v>3164001</v>
      </c>
      <c r="AG2099" s="51"/>
      <c r="AH2099" s="51"/>
    </row>
    <row r="2100" spans="30:34">
      <c r="AD2100" s="50" t="s">
        <v>59</v>
      </c>
      <c r="AE2100" s="50" t="s">
        <v>5292</v>
      </c>
      <c r="AF2100" s="50">
        <v>3164209</v>
      </c>
      <c r="AG2100" s="51"/>
      <c r="AH2100" s="51"/>
    </row>
    <row r="2101" spans="30:34">
      <c r="AD2101" s="50" t="s">
        <v>59</v>
      </c>
      <c r="AE2101" s="50" t="s">
        <v>5293</v>
      </c>
      <c r="AF2101" s="50">
        <v>3164308</v>
      </c>
      <c r="AG2101" s="51"/>
      <c r="AH2101" s="51"/>
    </row>
    <row r="2102" spans="30:34">
      <c r="AD2102" s="50" t="s">
        <v>59</v>
      </c>
      <c r="AE2102" s="50" t="s">
        <v>5294</v>
      </c>
      <c r="AF2102" s="50">
        <v>3164407</v>
      </c>
      <c r="AG2102" s="51"/>
      <c r="AH2102" s="51"/>
    </row>
    <row r="2103" spans="30:34">
      <c r="AD2103" s="50" t="s">
        <v>59</v>
      </c>
      <c r="AE2103" s="50" t="s">
        <v>5295</v>
      </c>
      <c r="AF2103" s="50">
        <v>3164431</v>
      </c>
      <c r="AG2103" s="51"/>
      <c r="AH2103" s="51"/>
    </row>
    <row r="2104" spans="30:34">
      <c r="AD2104" s="50" t="s">
        <v>59</v>
      </c>
      <c r="AE2104" s="50" t="s">
        <v>5296</v>
      </c>
      <c r="AF2104" s="50">
        <v>3164472</v>
      </c>
      <c r="AG2104" s="51"/>
      <c r="AH2104" s="51"/>
    </row>
    <row r="2105" spans="30:34">
      <c r="AD2105" s="50" t="s">
        <v>59</v>
      </c>
      <c r="AE2105" s="50" t="s">
        <v>5297</v>
      </c>
      <c r="AF2105" s="50">
        <v>3164506</v>
      </c>
      <c r="AG2105" s="51"/>
      <c r="AH2105" s="51"/>
    </row>
    <row r="2106" spans="30:34">
      <c r="AD2106" s="50" t="s">
        <v>59</v>
      </c>
      <c r="AE2106" s="50" t="s">
        <v>5298</v>
      </c>
      <c r="AF2106" s="50">
        <v>3164605</v>
      </c>
      <c r="AG2106" s="51"/>
      <c r="AH2106" s="51"/>
    </row>
    <row r="2107" spans="30:34">
      <c r="AD2107" s="50" t="s">
        <v>59</v>
      </c>
      <c r="AE2107" s="50" t="s">
        <v>5299</v>
      </c>
      <c r="AF2107" s="50">
        <v>3164704</v>
      </c>
      <c r="AG2107" s="51"/>
      <c r="AH2107" s="51"/>
    </row>
    <row r="2108" spans="30:34">
      <c r="AD2108" s="50" t="s">
        <v>59</v>
      </c>
      <c r="AE2108" s="50" t="s">
        <v>5300</v>
      </c>
      <c r="AF2108" s="50">
        <v>3164803</v>
      </c>
      <c r="AG2108" s="51"/>
      <c r="AH2108" s="51"/>
    </row>
    <row r="2109" spans="30:34">
      <c r="AD2109" s="50" t="s">
        <v>59</v>
      </c>
      <c r="AE2109" s="50" t="s">
        <v>5301</v>
      </c>
      <c r="AF2109" s="50">
        <v>3164902</v>
      </c>
      <c r="AG2109" s="51"/>
      <c r="AH2109" s="51"/>
    </row>
    <row r="2110" spans="30:34">
      <c r="AD2110" s="50" t="s">
        <v>59</v>
      </c>
      <c r="AE2110" s="50" t="s">
        <v>5302</v>
      </c>
      <c r="AF2110" s="50">
        <v>3165206</v>
      </c>
      <c r="AG2110" s="51"/>
      <c r="AH2110" s="51"/>
    </row>
    <row r="2111" spans="30:34">
      <c r="AD2111" s="50" t="s">
        <v>59</v>
      </c>
      <c r="AE2111" s="50" t="s">
        <v>5303</v>
      </c>
      <c r="AF2111" s="50">
        <v>3165008</v>
      </c>
      <c r="AG2111" s="51"/>
      <c r="AH2111" s="51"/>
    </row>
    <row r="2112" spans="30:34">
      <c r="AD2112" s="50" t="s">
        <v>59</v>
      </c>
      <c r="AE2112" s="50" t="s">
        <v>5304</v>
      </c>
      <c r="AF2112" s="50">
        <v>3165107</v>
      </c>
      <c r="AG2112" s="51"/>
      <c r="AH2112" s="51"/>
    </row>
    <row r="2113" spans="30:34">
      <c r="AD2113" s="50" t="s">
        <v>59</v>
      </c>
      <c r="AE2113" s="50" t="s">
        <v>5305</v>
      </c>
      <c r="AF2113" s="50">
        <v>3165305</v>
      </c>
      <c r="AG2113" s="51"/>
      <c r="AH2113" s="51"/>
    </row>
    <row r="2114" spans="30:34">
      <c r="AD2114" s="50" t="s">
        <v>59</v>
      </c>
      <c r="AE2114" s="50" t="s">
        <v>5306</v>
      </c>
      <c r="AF2114" s="50">
        <v>3165404</v>
      </c>
      <c r="AG2114" s="51"/>
      <c r="AH2114" s="51"/>
    </row>
    <row r="2115" spans="30:34">
      <c r="AD2115" s="50" t="s">
        <v>59</v>
      </c>
      <c r="AE2115" s="50" t="s">
        <v>5307</v>
      </c>
      <c r="AF2115" s="50">
        <v>3165503</v>
      </c>
      <c r="AG2115" s="51"/>
      <c r="AH2115" s="51"/>
    </row>
    <row r="2116" spans="30:34">
      <c r="AD2116" s="50" t="s">
        <v>59</v>
      </c>
      <c r="AE2116" s="50" t="s">
        <v>5308</v>
      </c>
      <c r="AF2116" s="50">
        <v>3165537</v>
      </c>
      <c r="AG2116" s="51"/>
      <c r="AH2116" s="51"/>
    </row>
    <row r="2117" spans="30:34">
      <c r="AD2117" s="50" t="s">
        <v>59</v>
      </c>
      <c r="AE2117" s="50" t="s">
        <v>5309</v>
      </c>
      <c r="AF2117" s="50">
        <v>3165560</v>
      </c>
      <c r="AG2117" s="51"/>
      <c r="AH2117" s="51"/>
    </row>
    <row r="2118" spans="30:34">
      <c r="AD2118" s="50" t="s">
        <v>59</v>
      </c>
      <c r="AE2118" s="50" t="s">
        <v>5310</v>
      </c>
      <c r="AF2118" s="50">
        <v>3165578</v>
      </c>
      <c r="AG2118" s="51"/>
      <c r="AH2118" s="51"/>
    </row>
    <row r="2119" spans="30:34">
      <c r="AD2119" s="50" t="s">
        <v>59</v>
      </c>
      <c r="AE2119" s="50" t="s">
        <v>5311</v>
      </c>
      <c r="AF2119" s="50">
        <v>3165602</v>
      </c>
      <c r="AG2119" s="51"/>
      <c r="AH2119" s="51"/>
    </row>
    <row r="2120" spans="30:34">
      <c r="AD2120" s="50" t="s">
        <v>59</v>
      </c>
      <c r="AE2120" s="50" t="s">
        <v>5312</v>
      </c>
      <c r="AF2120" s="50">
        <v>3165701</v>
      </c>
      <c r="AG2120" s="51"/>
      <c r="AH2120" s="51"/>
    </row>
    <row r="2121" spans="30:34">
      <c r="AD2121" s="50" t="s">
        <v>59</v>
      </c>
      <c r="AE2121" s="50" t="s">
        <v>5313</v>
      </c>
      <c r="AF2121" s="50">
        <v>3165800</v>
      </c>
      <c r="AG2121" s="51"/>
      <c r="AH2121" s="51"/>
    </row>
    <row r="2122" spans="30:34">
      <c r="AD2122" s="50" t="s">
        <v>59</v>
      </c>
      <c r="AE2122" s="50" t="s">
        <v>5314</v>
      </c>
      <c r="AF2122" s="50">
        <v>3165909</v>
      </c>
      <c r="AG2122" s="51"/>
      <c r="AH2122" s="51"/>
    </row>
    <row r="2123" spans="30:34">
      <c r="AD2123" s="50" t="s">
        <v>59</v>
      </c>
      <c r="AE2123" s="50" t="s">
        <v>5315</v>
      </c>
      <c r="AF2123" s="50">
        <v>3166006</v>
      </c>
      <c r="AG2123" s="51"/>
      <c r="AH2123" s="51"/>
    </row>
    <row r="2124" spans="30:34">
      <c r="AD2124" s="50" t="s">
        <v>59</v>
      </c>
      <c r="AE2124" s="50" t="s">
        <v>5316</v>
      </c>
      <c r="AF2124" s="50">
        <v>3166105</v>
      </c>
      <c r="AG2124" s="51"/>
      <c r="AH2124" s="51"/>
    </row>
    <row r="2125" spans="30:34">
      <c r="AD2125" s="50" t="s">
        <v>59</v>
      </c>
      <c r="AE2125" s="50" t="s">
        <v>5317</v>
      </c>
      <c r="AF2125" s="50">
        <v>3166204</v>
      </c>
      <c r="AG2125" s="51"/>
      <c r="AH2125" s="51"/>
    </row>
    <row r="2126" spans="30:34">
      <c r="AD2126" s="50" t="s">
        <v>59</v>
      </c>
      <c r="AE2126" s="50" t="s">
        <v>5318</v>
      </c>
      <c r="AF2126" s="50">
        <v>3166303</v>
      </c>
      <c r="AG2126" s="51"/>
      <c r="AH2126" s="51"/>
    </row>
    <row r="2127" spans="30:34">
      <c r="AD2127" s="50" t="s">
        <v>59</v>
      </c>
      <c r="AE2127" s="50" t="s">
        <v>5319</v>
      </c>
      <c r="AF2127" s="50">
        <v>3166402</v>
      </c>
      <c r="AG2127" s="51"/>
      <c r="AH2127" s="51"/>
    </row>
    <row r="2128" spans="30:34">
      <c r="AD2128" s="50" t="s">
        <v>59</v>
      </c>
      <c r="AE2128" s="50" t="s">
        <v>5320</v>
      </c>
      <c r="AF2128" s="50">
        <v>3166501</v>
      </c>
      <c r="AG2128" s="51"/>
      <c r="AH2128" s="51"/>
    </row>
    <row r="2129" spans="30:34">
      <c r="AD2129" s="50" t="s">
        <v>59</v>
      </c>
      <c r="AE2129" s="50" t="s">
        <v>5321</v>
      </c>
      <c r="AF2129" s="50">
        <v>3166600</v>
      </c>
      <c r="AG2129" s="51"/>
      <c r="AH2129" s="51"/>
    </row>
    <row r="2130" spans="30:34">
      <c r="AD2130" s="50" t="s">
        <v>59</v>
      </c>
      <c r="AE2130" s="50" t="s">
        <v>5322</v>
      </c>
      <c r="AF2130" s="50">
        <v>3166808</v>
      </c>
      <c r="AG2130" s="51"/>
      <c r="AH2130" s="51"/>
    </row>
    <row r="2131" spans="30:34">
      <c r="AD2131" s="50" t="s">
        <v>59</v>
      </c>
      <c r="AE2131" s="50" t="s">
        <v>5323</v>
      </c>
      <c r="AF2131" s="50">
        <v>3166709</v>
      </c>
      <c r="AG2131" s="51"/>
      <c r="AH2131" s="51"/>
    </row>
    <row r="2132" spans="30:34">
      <c r="AD2132" s="50" t="s">
        <v>59</v>
      </c>
      <c r="AE2132" s="50" t="s">
        <v>5324</v>
      </c>
      <c r="AF2132" s="50">
        <v>3166907</v>
      </c>
      <c r="AG2132" s="51"/>
      <c r="AH2132" s="51"/>
    </row>
    <row r="2133" spans="30:34">
      <c r="AD2133" s="50" t="s">
        <v>59</v>
      </c>
      <c r="AE2133" s="50" t="s">
        <v>5325</v>
      </c>
      <c r="AF2133" s="50">
        <v>3166956</v>
      </c>
      <c r="AG2133" s="51"/>
      <c r="AH2133" s="51"/>
    </row>
    <row r="2134" spans="30:34">
      <c r="AD2134" s="50" t="s">
        <v>59</v>
      </c>
      <c r="AE2134" s="50" t="s">
        <v>5326</v>
      </c>
      <c r="AF2134" s="50">
        <v>3167004</v>
      </c>
      <c r="AG2134" s="51"/>
      <c r="AH2134" s="51"/>
    </row>
    <row r="2135" spans="30:34">
      <c r="AD2135" s="50" t="s">
        <v>59</v>
      </c>
      <c r="AE2135" s="50" t="s">
        <v>5327</v>
      </c>
      <c r="AF2135" s="50">
        <v>3167103</v>
      </c>
      <c r="AG2135" s="51"/>
      <c r="AH2135" s="51"/>
    </row>
    <row r="2136" spans="30:34">
      <c r="AD2136" s="50" t="s">
        <v>59</v>
      </c>
      <c r="AE2136" s="50" t="s">
        <v>5328</v>
      </c>
      <c r="AF2136" s="50">
        <v>3167202</v>
      </c>
      <c r="AG2136" s="51"/>
      <c r="AH2136" s="51"/>
    </row>
    <row r="2137" spans="30:34">
      <c r="AD2137" s="50" t="s">
        <v>59</v>
      </c>
      <c r="AE2137" s="50" t="s">
        <v>5329</v>
      </c>
      <c r="AF2137" s="50">
        <v>3165552</v>
      </c>
      <c r="AG2137" s="51"/>
      <c r="AH2137" s="51"/>
    </row>
    <row r="2138" spans="30:34">
      <c r="AD2138" s="50" t="s">
        <v>59</v>
      </c>
      <c r="AE2138" s="50" t="s">
        <v>5330</v>
      </c>
      <c r="AF2138" s="50">
        <v>3167301</v>
      </c>
      <c r="AG2138" s="51"/>
      <c r="AH2138" s="51"/>
    </row>
    <row r="2139" spans="30:34">
      <c r="AD2139" s="50" t="s">
        <v>59</v>
      </c>
      <c r="AE2139" s="50" t="s">
        <v>5331</v>
      </c>
      <c r="AF2139" s="50">
        <v>3167400</v>
      </c>
      <c r="AG2139" s="51"/>
      <c r="AH2139" s="51"/>
    </row>
    <row r="2140" spans="30:34">
      <c r="AD2140" s="50" t="s">
        <v>59</v>
      </c>
      <c r="AE2140" s="50" t="s">
        <v>5332</v>
      </c>
      <c r="AF2140" s="50">
        <v>3167509</v>
      </c>
      <c r="AG2140" s="51"/>
      <c r="AH2140" s="51"/>
    </row>
    <row r="2141" spans="30:34">
      <c r="AD2141" s="50" t="s">
        <v>59</v>
      </c>
      <c r="AE2141" s="50" t="s">
        <v>5333</v>
      </c>
      <c r="AF2141" s="50">
        <v>3167608</v>
      </c>
      <c r="AG2141" s="51"/>
      <c r="AH2141" s="51"/>
    </row>
    <row r="2142" spans="30:34">
      <c r="AD2142" s="50" t="s">
        <v>59</v>
      </c>
      <c r="AE2142" s="50" t="s">
        <v>5334</v>
      </c>
      <c r="AF2142" s="50">
        <v>3167707</v>
      </c>
      <c r="AG2142" s="51"/>
      <c r="AH2142" s="51"/>
    </row>
    <row r="2143" spans="30:34">
      <c r="AD2143" s="50" t="s">
        <v>59</v>
      </c>
      <c r="AE2143" s="50" t="s">
        <v>5335</v>
      </c>
      <c r="AF2143" s="50">
        <v>3167806</v>
      </c>
      <c r="AG2143" s="51"/>
      <c r="AH2143" s="51"/>
    </row>
    <row r="2144" spans="30:34">
      <c r="AD2144" s="50" t="s">
        <v>59</v>
      </c>
      <c r="AE2144" s="50" t="s">
        <v>5336</v>
      </c>
      <c r="AF2144" s="50">
        <v>3167905</v>
      </c>
      <c r="AG2144" s="51"/>
      <c r="AH2144" s="51"/>
    </row>
    <row r="2145" spans="30:34">
      <c r="AD2145" s="50" t="s">
        <v>59</v>
      </c>
      <c r="AE2145" s="50" t="s">
        <v>5337</v>
      </c>
      <c r="AF2145" s="50">
        <v>3168002</v>
      </c>
      <c r="AG2145" s="51"/>
      <c r="AH2145" s="51"/>
    </row>
    <row r="2146" spans="30:34">
      <c r="AD2146" s="50" t="s">
        <v>59</v>
      </c>
      <c r="AE2146" s="50" t="s">
        <v>5338</v>
      </c>
      <c r="AF2146" s="50">
        <v>3168051</v>
      </c>
      <c r="AG2146" s="51"/>
      <c r="AH2146" s="51"/>
    </row>
    <row r="2147" spans="30:34">
      <c r="AD2147" s="50" t="s">
        <v>59</v>
      </c>
      <c r="AE2147" s="50" t="s">
        <v>4502</v>
      </c>
      <c r="AF2147" s="50">
        <v>3168101</v>
      </c>
      <c r="AG2147" s="51"/>
      <c r="AH2147" s="51"/>
    </row>
    <row r="2148" spans="30:34">
      <c r="AD2148" s="50" t="s">
        <v>59</v>
      </c>
      <c r="AE2148" s="50" t="s">
        <v>5103</v>
      </c>
      <c r="AF2148" s="50">
        <v>3168200</v>
      </c>
      <c r="AG2148" s="51"/>
      <c r="AH2148" s="51"/>
    </row>
    <row r="2149" spans="30:34">
      <c r="AD2149" s="50" t="s">
        <v>59</v>
      </c>
      <c r="AE2149" s="50" t="s">
        <v>5339</v>
      </c>
      <c r="AF2149" s="50">
        <v>3168309</v>
      </c>
      <c r="AG2149" s="51"/>
      <c r="AH2149" s="51"/>
    </row>
    <row r="2150" spans="30:34">
      <c r="AD2150" s="50" t="s">
        <v>59</v>
      </c>
      <c r="AE2150" s="50" t="s">
        <v>5340</v>
      </c>
      <c r="AF2150" s="50">
        <v>3168408</v>
      </c>
      <c r="AG2150" s="51"/>
      <c r="AH2150" s="51"/>
    </row>
    <row r="2151" spans="30:34">
      <c r="AD2151" s="50" t="s">
        <v>59</v>
      </c>
      <c r="AE2151" s="50" t="s">
        <v>5341</v>
      </c>
      <c r="AF2151" s="50">
        <v>3168507</v>
      </c>
      <c r="AG2151" s="51"/>
      <c r="AH2151" s="51"/>
    </row>
    <row r="2152" spans="30:34">
      <c r="AD2152" s="50" t="s">
        <v>59</v>
      </c>
      <c r="AE2152" s="50" t="s">
        <v>5342</v>
      </c>
      <c r="AF2152" s="50">
        <v>3168606</v>
      </c>
      <c r="AG2152" s="51"/>
      <c r="AH2152" s="51"/>
    </row>
    <row r="2153" spans="30:34">
      <c r="AD2153" s="50" t="s">
        <v>59</v>
      </c>
      <c r="AE2153" s="50" t="s">
        <v>5343</v>
      </c>
      <c r="AF2153" s="50">
        <v>3168705</v>
      </c>
      <c r="AG2153" s="51"/>
      <c r="AH2153" s="51"/>
    </row>
    <row r="2154" spans="30:34">
      <c r="AD2154" s="50" t="s">
        <v>59</v>
      </c>
      <c r="AE2154" s="50" t="s">
        <v>5344</v>
      </c>
      <c r="AF2154" s="50">
        <v>3168804</v>
      </c>
      <c r="AG2154" s="51"/>
      <c r="AH2154" s="51"/>
    </row>
    <row r="2155" spans="30:34">
      <c r="AD2155" s="50" t="s">
        <v>59</v>
      </c>
      <c r="AE2155" s="50" t="s">
        <v>5345</v>
      </c>
      <c r="AF2155" s="50">
        <v>3168903</v>
      </c>
      <c r="AG2155" s="51"/>
      <c r="AH2155" s="51"/>
    </row>
    <row r="2156" spans="30:34">
      <c r="AD2156" s="50" t="s">
        <v>59</v>
      </c>
      <c r="AE2156" s="50" t="s">
        <v>5346</v>
      </c>
      <c r="AF2156" s="50">
        <v>3169000</v>
      </c>
      <c r="AG2156" s="51"/>
      <c r="AH2156" s="51"/>
    </row>
    <row r="2157" spans="30:34">
      <c r="AD2157" s="50" t="s">
        <v>59</v>
      </c>
      <c r="AE2157" s="50" t="s">
        <v>5347</v>
      </c>
      <c r="AF2157" s="50">
        <v>3169059</v>
      </c>
      <c r="AG2157" s="51"/>
      <c r="AH2157" s="51"/>
    </row>
    <row r="2158" spans="30:34">
      <c r="AD2158" s="50" t="s">
        <v>59</v>
      </c>
      <c r="AE2158" s="50" t="s">
        <v>4540</v>
      </c>
      <c r="AF2158" s="50">
        <v>3169109</v>
      </c>
      <c r="AG2158" s="51"/>
      <c r="AH2158" s="51"/>
    </row>
    <row r="2159" spans="30:34">
      <c r="AD2159" s="50" t="s">
        <v>59</v>
      </c>
      <c r="AE2159" s="50" t="s">
        <v>5348</v>
      </c>
      <c r="AF2159" s="50">
        <v>3169208</v>
      </c>
      <c r="AG2159" s="51"/>
      <c r="AH2159" s="51"/>
    </row>
    <row r="2160" spans="30:34">
      <c r="AD2160" s="50" t="s">
        <v>59</v>
      </c>
      <c r="AE2160" s="50" t="s">
        <v>5349</v>
      </c>
      <c r="AF2160" s="50">
        <v>3169307</v>
      </c>
      <c r="AG2160" s="51"/>
      <c r="AH2160" s="51"/>
    </row>
    <row r="2161" spans="30:34">
      <c r="AD2161" s="50" t="s">
        <v>59</v>
      </c>
      <c r="AE2161" s="50" t="s">
        <v>5350</v>
      </c>
      <c r="AF2161" s="50">
        <v>3169356</v>
      </c>
      <c r="AG2161" s="51"/>
      <c r="AH2161" s="51"/>
    </row>
    <row r="2162" spans="30:34">
      <c r="AD2162" s="50" t="s">
        <v>59</v>
      </c>
      <c r="AE2162" s="50" t="s">
        <v>5351</v>
      </c>
      <c r="AF2162" s="50">
        <v>3169406</v>
      </c>
      <c r="AG2162" s="51"/>
      <c r="AH2162" s="51"/>
    </row>
    <row r="2163" spans="30:34">
      <c r="AD2163" s="50" t="s">
        <v>59</v>
      </c>
      <c r="AE2163" s="50" t="s">
        <v>5352</v>
      </c>
      <c r="AF2163" s="50">
        <v>3169505</v>
      </c>
      <c r="AG2163" s="51"/>
      <c r="AH2163" s="51"/>
    </row>
    <row r="2164" spans="30:34">
      <c r="AD2164" s="50" t="s">
        <v>59</v>
      </c>
      <c r="AE2164" s="50" t="s">
        <v>5353</v>
      </c>
      <c r="AF2164" s="50">
        <v>3169604</v>
      </c>
      <c r="AG2164" s="51"/>
      <c r="AH2164" s="51"/>
    </row>
    <row r="2165" spans="30:34">
      <c r="AD2165" s="50" t="s">
        <v>59</v>
      </c>
      <c r="AE2165" s="50" t="s">
        <v>5146</v>
      </c>
      <c r="AF2165" s="50">
        <v>3169703</v>
      </c>
      <c r="AG2165" s="51"/>
      <c r="AH2165" s="51"/>
    </row>
    <row r="2166" spans="30:34">
      <c r="AD2166" s="50" t="s">
        <v>59</v>
      </c>
      <c r="AE2166" s="50" t="s">
        <v>5354</v>
      </c>
      <c r="AF2166" s="50">
        <v>3169802</v>
      </c>
      <c r="AG2166" s="51"/>
      <c r="AH2166" s="51"/>
    </row>
    <row r="2167" spans="30:34">
      <c r="AD2167" s="50" t="s">
        <v>59</v>
      </c>
      <c r="AE2167" s="50" t="s">
        <v>5355</v>
      </c>
      <c r="AF2167" s="50">
        <v>3169901</v>
      </c>
      <c r="AG2167" s="51"/>
      <c r="AH2167" s="51"/>
    </row>
    <row r="2168" spans="30:34">
      <c r="AD2168" s="50" t="s">
        <v>59</v>
      </c>
      <c r="AE2168" s="50" t="s">
        <v>5356</v>
      </c>
      <c r="AF2168" s="50">
        <v>3170008</v>
      </c>
      <c r="AG2168" s="51"/>
      <c r="AH2168" s="51"/>
    </row>
    <row r="2169" spans="30:34">
      <c r="AD2169" s="50" t="s">
        <v>59</v>
      </c>
      <c r="AE2169" s="50" t="s">
        <v>5357</v>
      </c>
      <c r="AF2169" s="50">
        <v>3170057</v>
      </c>
      <c r="AG2169" s="51"/>
      <c r="AH2169" s="51"/>
    </row>
    <row r="2170" spans="30:34">
      <c r="AD2170" s="50" t="s">
        <v>59</v>
      </c>
      <c r="AE2170" s="50" t="s">
        <v>5358</v>
      </c>
      <c r="AF2170" s="50">
        <v>3170107</v>
      </c>
      <c r="AG2170" s="51"/>
      <c r="AH2170" s="51"/>
    </row>
    <row r="2171" spans="30:34">
      <c r="AD2171" s="50" t="s">
        <v>59</v>
      </c>
      <c r="AE2171" s="50" t="s">
        <v>5359</v>
      </c>
      <c r="AF2171" s="50">
        <v>3170206</v>
      </c>
      <c r="AG2171" s="51"/>
      <c r="AH2171" s="51"/>
    </row>
    <row r="2172" spans="30:34">
      <c r="AD2172" s="50" t="s">
        <v>59</v>
      </c>
      <c r="AE2172" s="50" t="s">
        <v>5360</v>
      </c>
      <c r="AF2172" s="50">
        <v>3170305</v>
      </c>
      <c r="AG2172" s="51"/>
      <c r="AH2172" s="51"/>
    </row>
    <row r="2173" spans="30:34">
      <c r="AD2173" s="50" t="s">
        <v>59</v>
      </c>
      <c r="AE2173" s="50" t="s">
        <v>5361</v>
      </c>
      <c r="AF2173" s="50">
        <v>3170404</v>
      </c>
      <c r="AG2173" s="51"/>
      <c r="AH2173" s="51"/>
    </row>
    <row r="2174" spans="30:34">
      <c r="AD2174" s="50" t="s">
        <v>59</v>
      </c>
      <c r="AE2174" s="50" t="s">
        <v>5362</v>
      </c>
      <c r="AF2174" s="50">
        <v>3170438</v>
      </c>
      <c r="AG2174" s="51"/>
      <c r="AH2174" s="51"/>
    </row>
    <row r="2175" spans="30:34">
      <c r="AD2175" s="50" t="s">
        <v>59</v>
      </c>
      <c r="AE2175" s="50" t="s">
        <v>5363</v>
      </c>
      <c r="AF2175" s="50">
        <v>3170479</v>
      </c>
      <c r="AG2175" s="51"/>
      <c r="AH2175" s="51"/>
    </row>
    <row r="2176" spans="30:34">
      <c r="AD2176" s="50" t="s">
        <v>59</v>
      </c>
      <c r="AE2176" s="50" t="s">
        <v>5364</v>
      </c>
      <c r="AF2176" s="50">
        <v>3170503</v>
      </c>
      <c r="AG2176" s="51"/>
      <c r="AH2176" s="51"/>
    </row>
    <row r="2177" spans="30:34">
      <c r="AD2177" s="50" t="s">
        <v>59</v>
      </c>
      <c r="AE2177" s="50" t="s">
        <v>5365</v>
      </c>
      <c r="AF2177" s="50">
        <v>3170529</v>
      </c>
      <c r="AG2177" s="51"/>
      <c r="AH2177" s="51"/>
    </row>
    <row r="2178" spans="30:34">
      <c r="AD2178" s="50" t="s">
        <v>59</v>
      </c>
      <c r="AE2178" s="50" t="s">
        <v>5366</v>
      </c>
      <c r="AF2178" s="50">
        <v>3170578</v>
      </c>
      <c r="AG2178" s="51"/>
      <c r="AH2178" s="51"/>
    </row>
    <row r="2179" spans="30:34">
      <c r="AD2179" s="50" t="s">
        <v>59</v>
      </c>
      <c r="AE2179" s="50" t="s">
        <v>4087</v>
      </c>
      <c r="AF2179" s="50">
        <v>3170602</v>
      </c>
      <c r="AG2179" s="51"/>
      <c r="AH2179" s="51"/>
    </row>
    <row r="2180" spans="30:34">
      <c r="AD2180" s="50" t="s">
        <v>59</v>
      </c>
      <c r="AE2180" s="50" t="s">
        <v>5367</v>
      </c>
      <c r="AF2180" s="50">
        <v>3170651</v>
      </c>
      <c r="AG2180" s="51"/>
      <c r="AH2180" s="51"/>
    </row>
    <row r="2181" spans="30:34">
      <c r="AD2181" s="50" t="s">
        <v>59</v>
      </c>
      <c r="AE2181" s="50" t="s">
        <v>5368</v>
      </c>
      <c r="AF2181" s="50">
        <v>3170701</v>
      </c>
      <c r="AG2181" s="51"/>
      <c r="AH2181" s="51"/>
    </row>
    <row r="2182" spans="30:34">
      <c r="AD2182" s="50" t="s">
        <v>59</v>
      </c>
      <c r="AE2182" s="50" t="s">
        <v>5369</v>
      </c>
      <c r="AF2182" s="50">
        <v>3170750</v>
      </c>
      <c r="AG2182" s="51"/>
      <c r="AH2182" s="51"/>
    </row>
    <row r="2183" spans="30:34">
      <c r="AD2183" s="50" t="s">
        <v>59</v>
      </c>
      <c r="AE2183" s="50" t="s">
        <v>5370</v>
      </c>
      <c r="AF2183" s="50">
        <v>3170800</v>
      </c>
      <c r="AG2183" s="51"/>
      <c r="AH2183" s="51"/>
    </row>
    <row r="2184" spans="30:34">
      <c r="AD2184" s="50" t="s">
        <v>59</v>
      </c>
      <c r="AE2184" s="50" t="s">
        <v>5371</v>
      </c>
      <c r="AF2184" s="50">
        <v>3170909</v>
      </c>
      <c r="AG2184" s="51"/>
      <c r="AH2184" s="51"/>
    </row>
    <row r="2185" spans="30:34">
      <c r="AD2185" s="50" t="s">
        <v>59</v>
      </c>
      <c r="AE2185" s="50" t="s">
        <v>5372</v>
      </c>
      <c r="AF2185" s="50">
        <v>3171006</v>
      </c>
      <c r="AG2185" s="51"/>
      <c r="AH2185" s="51"/>
    </row>
    <row r="2186" spans="30:34">
      <c r="AD2186" s="50" t="s">
        <v>59</v>
      </c>
      <c r="AE2186" s="50" t="s">
        <v>5373</v>
      </c>
      <c r="AF2186" s="50">
        <v>3171030</v>
      </c>
      <c r="AG2186" s="51"/>
      <c r="AH2186" s="51"/>
    </row>
    <row r="2187" spans="30:34">
      <c r="AD2187" s="50" t="s">
        <v>59</v>
      </c>
      <c r="AE2187" s="50" t="s">
        <v>5374</v>
      </c>
      <c r="AF2187" s="50">
        <v>3171071</v>
      </c>
      <c r="AG2187" s="51"/>
      <c r="AH2187" s="51"/>
    </row>
    <row r="2188" spans="30:34">
      <c r="AD2188" s="50" t="s">
        <v>59</v>
      </c>
      <c r="AE2188" s="50" t="s">
        <v>5375</v>
      </c>
      <c r="AF2188" s="50">
        <v>3171105</v>
      </c>
      <c r="AG2188" s="51"/>
      <c r="AH2188" s="51"/>
    </row>
    <row r="2189" spans="30:34">
      <c r="AD2189" s="50" t="s">
        <v>59</v>
      </c>
      <c r="AE2189" s="50" t="s">
        <v>5376</v>
      </c>
      <c r="AF2189" s="50">
        <v>3171154</v>
      </c>
      <c r="AG2189" s="51"/>
      <c r="AH2189" s="51"/>
    </row>
    <row r="2190" spans="30:34">
      <c r="AD2190" s="50" t="s">
        <v>59</v>
      </c>
      <c r="AE2190" s="50" t="s">
        <v>5377</v>
      </c>
      <c r="AF2190" s="50">
        <v>3171204</v>
      </c>
      <c r="AG2190" s="51"/>
      <c r="AH2190" s="51"/>
    </row>
    <row r="2191" spans="30:34">
      <c r="AD2191" s="50" t="s">
        <v>59</v>
      </c>
      <c r="AE2191" s="50" t="s">
        <v>2219</v>
      </c>
      <c r="AF2191" s="50">
        <v>3171303</v>
      </c>
      <c r="AG2191" s="51"/>
      <c r="AH2191" s="51"/>
    </row>
    <row r="2192" spans="30:34">
      <c r="AD2192" s="50" t="s">
        <v>59</v>
      </c>
      <c r="AE2192" s="50" t="s">
        <v>5378</v>
      </c>
      <c r="AF2192" s="50">
        <v>3171402</v>
      </c>
      <c r="AG2192" s="51"/>
      <c r="AH2192" s="51"/>
    </row>
    <row r="2193" spans="30:34">
      <c r="AD2193" s="50" t="s">
        <v>59</v>
      </c>
      <c r="AE2193" s="50" t="s">
        <v>5379</v>
      </c>
      <c r="AF2193" s="50">
        <v>3171600</v>
      </c>
      <c r="AG2193" s="51"/>
      <c r="AH2193" s="51"/>
    </row>
    <row r="2194" spans="30:34">
      <c r="AD2194" s="50" t="s">
        <v>59</v>
      </c>
      <c r="AE2194" s="50" t="s">
        <v>5380</v>
      </c>
      <c r="AF2194" s="50">
        <v>3171709</v>
      </c>
      <c r="AG2194" s="51"/>
      <c r="AH2194" s="51"/>
    </row>
    <row r="2195" spans="30:34">
      <c r="AD2195" s="50" t="s">
        <v>59</v>
      </c>
      <c r="AE2195" s="50" t="s">
        <v>5381</v>
      </c>
      <c r="AF2195" s="50">
        <v>3171808</v>
      </c>
      <c r="AG2195" s="51"/>
      <c r="AH2195" s="51"/>
    </row>
    <row r="2196" spans="30:34">
      <c r="AD2196" s="50" t="s">
        <v>59</v>
      </c>
      <c r="AE2196" s="50" t="s">
        <v>5382</v>
      </c>
      <c r="AF2196" s="50">
        <v>3171907</v>
      </c>
      <c r="AG2196" s="51"/>
      <c r="AH2196" s="51"/>
    </row>
    <row r="2197" spans="30:34">
      <c r="AD2197" s="50" t="s">
        <v>59</v>
      </c>
      <c r="AE2197" s="50" t="s">
        <v>5383</v>
      </c>
      <c r="AF2197" s="50">
        <v>3172004</v>
      </c>
      <c r="AG2197" s="51"/>
      <c r="AH2197" s="51"/>
    </row>
    <row r="2198" spans="30:34">
      <c r="AD2198" s="50" t="s">
        <v>59</v>
      </c>
      <c r="AE2198" s="50" t="s">
        <v>5384</v>
      </c>
      <c r="AF2198" s="50">
        <v>3172103</v>
      </c>
      <c r="AG2198" s="51"/>
      <c r="AH2198" s="51"/>
    </row>
    <row r="2199" spans="30:34">
      <c r="AD2199" s="50" t="s">
        <v>59</v>
      </c>
      <c r="AE2199" s="50" t="s">
        <v>4617</v>
      </c>
      <c r="AF2199" s="50">
        <v>3172202</v>
      </c>
      <c r="AG2199" s="51"/>
      <c r="AH2199" s="51"/>
    </row>
    <row r="2200" spans="30:34">
      <c r="AD2200" s="50" t="s">
        <v>61</v>
      </c>
      <c r="AE2200" s="50" t="s">
        <v>100</v>
      </c>
      <c r="AF2200" s="50">
        <v>5000203</v>
      </c>
      <c r="AG2200" s="51"/>
      <c r="AH2200" s="51"/>
    </row>
    <row r="2201" spans="30:34">
      <c r="AD2201" s="50" t="s">
        <v>61</v>
      </c>
      <c r="AE2201" s="50" t="s">
        <v>125</v>
      </c>
      <c r="AF2201" s="50">
        <v>5000252</v>
      </c>
      <c r="AG2201" s="51"/>
      <c r="AH2201" s="51"/>
    </row>
    <row r="2202" spans="30:34">
      <c r="AD2202" s="50" t="s">
        <v>61</v>
      </c>
      <c r="AE2202" s="50" t="s">
        <v>5571</v>
      </c>
      <c r="AF2202" s="50">
        <v>5000609</v>
      </c>
      <c r="AG2202" s="51"/>
      <c r="AH2202" s="51"/>
    </row>
    <row r="2203" spans="30:34">
      <c r="AD2203" s="50" t="s">
        <v>61</v>
      </c>
      <c r="AE2203" s="50" t="s">
        <v>176</v>
      </c>
      <c r="AF2203" s="50">
        <v>5000708</v>
      </c>
      <c r="AG2203" s="51"/>
      <c r="AH2203" s="51"/>
    </row>
    <row r="2204" spans="30:34">
      <c r="AD2204" s="50" t="s">
        <v>61</v>
      </c>
      <c r="AE2204" s="50" t="s">
        <v>202</v>
      </c>
      <c r="AF2204" s="50">
        <v>5000807</v>
      </c>
      <c r="AG2204" s="51"/>
      <c r="AH2204" s="51"/>
    </row>
    <row r="2205" spans="30:34">
      <c r="AD2205" s="50" t="s">
        <v>61</v>
      </c>
      <c r="AE2205" s="50" t="s">
        <v>228</v>
      </c>
      <c r="AF2205" s="50">
        <v>5000856</v>
      </c>
      <c r="AG2205" s="51"/>
      <c r="AH2205" s="51"/>
    </row>
    <row r="2206" spans="30:34">
      <c r="AD2206" s="50" t="s">
        <v>61</v>
      </c>
      <c r="AE2206" s="50" t="s">
        <v>252</v>
      </c>
      <c r="AF2206" s="50">
        <v>5000906</v>
      </c>
      <c r="AG2206" s="51"/>
      <c r="AH2206" s="51"/>
    </row>
    <row r="2207" spans="30:34">
      <c r="AD2207" s="50" t="s">
        <v>61</v>
      </c>
      <c r="AE2207" s="50" t="s">
        <v>277</v>
      </c>
      <c r="AF2207" s="50">
        <v>5001003</v>
      </c>
      <c r="AG2207" s="51"/>
      <c r="AH2207" s="51"/>
    </row>
    <row r="2208" spans="30:34">
      <c r="AD2208" s="50" t="s">
        <v>61</v>
      </c>
      <c r="AE2208" s="50" t="s">
        <v>303</v>
      </c>
      <c r="AF2208" s="50">
        <v>5001102</v>
      </c>
      <c r="AG2208" s="51"/>
      <c r="AH2208" s="51"/>
    </row>
    <row r="2209" spans="30:34">
      <c r="AD2209" s="50" t="s">
        <v>61</v>
      </c>
      <c r="AE2209" s="50" t="s">
        <v>329</v>
      </c>
      <c r="AF2209" s="50">
        <v>5001243</v>
      </c>
      <c r="AG2209" s="51"/>
      <c r="AH2209" s="51"/>
    </row>
    <row r="2210" spans="30:34">
      <c r="AD2210" s="50" t="s">
        <v>61</v>
      </c>
      <c r="AE2210" s="50" t="s">
        <v>354</v>
      </c>
      <c r="AF2210" s="50">
        <v>5001508</v>
      </c>
      <c r="AG2210" s="51"/>
      <c r="AH2210" s="51"/>
    </row>
    <row r="2211" spans="30:34">
      <c r="AD2211" s="50" t="s">
        <v>61</v>
      </c>
      <c r="AE2211" s="50" t="s">
        <v>378</v>
      </c>
      <c r="AF2211" s="50">
        <v>5001904</v>
      </c>
      <c r="AG2211" s="51"/>
      <c r="AH2211" s="51"/>
    </row>
    <row r="2212" spans="30:34">
      <c r="AD2212" s="50" t="s">
        <v>61</v>
      </c>
      <c r="AE2212" s="50" t="s">
        <v>403</v>
      </c>
      <c r="AF2212" s="50">
        <v>5002001</v>
      </c>
      <c r="AG2212" s="51"/>
      <c r="AH2212" s="51"/>
    </row>
    <row r="2213" spans="30:34">
      <c r="AD2213" s="50" t="s">
        <v>61</v>
      </c>
      <c r="AE2213" s="50" t="s">
        <v>428</v>
      </c>
      <c r="AF2213" s="50">
        <v>5002100</v>
      </c>
      <c r="AG2213" s="51"/>
      <c r="AH2213" s="51"/>
    </row>
    <row r="2214" spans="30:34">
      <c r="AD2214" s="50" t="s">
        <v>61</v>
      </c>
      <c r="AE2214" s="50" t="s">
        <v>453</v>
      </c>
      <c r="AF2214" s="50">
        <v>5002159</v>
      </c>
      <c r="AG2214" s="51"/>
      <c r="AH2214" s="51"/>
    </row>
    <row r="2215" spans="30:34">
      <c r="AD2215" s="50" t="s">
        <v>61</v>
      </c>
      <c r="AE2215" s="50" t="s">
        <v>479</v>
      </c>
      <c r="AF2215" s="50">
        <v>5002209</v>
      </c>
      <c r="AG2215" s="51"/>
      <c r="AH2215" s="51"/>
    </row>
    <row r="2216" spans="30:34">
      <c r="AD2216" s="50" t="s">
        <v>61</v>
      </c>
      <c r="AE2216" s="50" t="s">
        <v>503</v>
      </c>
      <c r="AF2216" s="50">
        <v>5002308</v>
      </c>
      <c r="AG2216" s="51"/>
      <c r="AH2216" s="51"/>
    </row>
    <row r="2217" spans="30:34">
      <c r="AD2217" s="50" t="s">
        <v>61</v>
      </c>
      <c r="AE2217" s="50" t="s">
        <v>526</v>
      </c>
      <c r="AF2217" s="50">
        <v>5002407</v>
      </c>
      <c r="AG2217" s="51"/>
      <c r="AH2217" s="51"/>
    </row>
    <row r="2218" spans="30:34">
      <c r="AD2218" s="50" t="s">
        <v>61</v>
      </c>
      <c r="AE2218" s="50" t="s">
        <v>550</v>
      </c>
      <c r="AF2218" s="50">
        <v>5002605</v>
      </c>
      <c r="AG2218" s="51"/>
      <c r="AH2218" s="51"/>
    </row>
    <row r="2219" spans="30:34">
      <c r="AD2219" s="50" t="s">
        <v>61</v>
      </c>
      <c r="AE2219" s="50" t="s">
        <v>470</v>
      </c>
      <c r="AF2219" s="50">
        <v>5002704</v>
      </c>
      <c r="AG2219" s="51"/>
      <c r="AH2219" s="51"/>
    </row>
    <row r="2220" spans="30:34">
      <c r="AD2220" s="50" t="s">
        <v>61</v>
      </c>
      <c r="AE2220" s="50" t="s">
        <v>596</v>
      </c>
      <c r="AF2220" s="50">
        <v>5002803</v>
      </c>
      <c r="AG2220" s="51"/>
      <c r="AH2220" s="51"/>
    </row>
    <row r="2221" spans="30:34">
      <c r="AD2221" s="50" t="s">
        <v>61</v>
      </c>
      <c r="AE2221" s="50" t="s">
        <v>619</v>
      </c>
      <c r="AF2221" s="50">
        <v>5002902</v>
      </c>
      <c r="AG2221" s="51"/>
      <c r="AH2221" s="51"/>
    </row>
    <row r="2222" spans="30:34">
      <c r="AD2222" s="50" t="s">
        <v>61</v>
      </c>
      <c r="AE2222" s="50" t="s">
        <v>640</v>
      </c>
      <c r="AF2222" s="50">
        <v>5002951</v>
      </c>
      <c r="AG2222" s="51"/>
      <c r="AH2222" s="51"/>
    </row>
    <row r="2223" spans="30:34">
      <c r="AD2223" s="50" t="s">
        <v>61</v>
      </c>
      <c r="AE2223" s="50" t="s">
        <v>661</v>
      </c>
      <c r="AF2223" s="50">
        <v>5003108</v>
      </c>
      <c r="AG2223" s="51"/>
      <c r="AH2223" s="51"/>
    </row>
    <row r="2224" spans="30:34">
      <c r="AD2224" s="50" t="s">
        <v>61</v>
      </c>
      <c r="AE2224" s="50" t="s">
        <v>682</v>
      </c>
      <c r="AF2224" s="50">
        <v>5003157</v>
      </c>
      <c r="AG2224" s="51"/>
      <c r="AH2224" s="51"/>
    </row>
    <row r="2225" spans="30:34">
      <c r="AD2225" s="50" t="s">
        <v>61</v>
      </c>
      <c r="AE2225" s="50" t="s">
        <v>702</v>
      </c>
      <c r="AF2225" s="50">
        <v>5003207</v>
      </c>
      <c r="AG2225" s="51"/>
      <c r="AH2225" s="51"/>
    </row>
    <row r="2226" spans="30:34">
      <c r="AD2226" s="50" t="s">
        <v>61</v>
      </c>
      <c r="AE2226" s="50" t="s">
        <v>724</v>
      </c>
      <c r="AF2226" s="50">
        <v>5003256</v>
      </c>
      <c r="AG2226" s="51"/>
      <c r="AH2226" s="51"/>
    </row>
    <row r="2227" spans="30:34">
      <c r="AD2227" s="50" t="s">
        <v>61</v>
      </c>
      <c r="AE2227" s="50" t="s">
        <v>746</v>
      </c>
      <c r="AF2227" s="50">
        <v>5003306</v>
      </c>
      <c r="AG2227" s="51"/>
      <c r="AH2227" s="51"/>
    </row>
    <row r="2228" spans="30:34">
      <c r="AD2228" s="50" t="s">
        <v>61</v>
      </c>
      <c r="AE2228" s="50" t="s">
        <v>767</v>
      </c>
      <c r="AF2228" s="50">
        <v>5003454</v>
      </c>
      <c r="AG2228" s="51"/>
      <c r="AH2228" s="51"/>
    </row>
    <row r="2229" spans="30:34">
      <c r="AD2229" s="50" t="s">
        <v>61</v>
      </c>
      <c r="AE2229" s="50" t="s">
        <v>790</v>
      </c>
      <c r="AF2229" s="50">
        <v>5003488</v>
      </c>
      <c r="AG2229" s="51"/>
      <c r="AH2229" s="51"/>
    </row>
    <row r="2230" spans="30:34">
      <c r="AD2230" s="50" t="s">
        <v>61</v>
      </c>
      <c r="AE2230" s="50" t="s">
        <v>811</v>
      </c>
      <c r="AF2230" s="50">
        <v>5003504</v>
      </c>
      <c r="AG2230" s="51"/>
      <c r="AH2230" s="51"/>
    </row>
    <row r="2231" spans="30:34">
      <c r="AD2231" s="50" t="s">
        <v>61</v>
      </c>
      <c r="AE2231" s="50" t="s">
        <v>832</v>
      </c>
      <c r="AF2231" s="50">
        <v>5003702</v>
      </c>
      <c r="AG2231" s="51"/>
      <c r="AH2231" s="51"/>
    </row>
    <row r="2232" spans="30:34">
      <c r="AD2232" s="50" t="s">
        <v>61</v>
      </c>
      <c r="AE2232" s="50" t="s">
        <v>854</v>
      </c>
      <c r="AF2232" s="50">
        <v>5003751</v>
      </c>
      <c r="AG2232" s="51"/>
      <c r="AH2232" s="51"/>
    </row>
    <row r="2233" spans="30:34">
      <c r="AD2233" s="50" t="s">
        <v>61</v>
      </c>
      <c r="AE2233" s="50" t="s">
        <v>875</v>
      </c>
      <c r="AF2233" s="50">
        <v>5003801</v>
      </c>
      <c r="AG2233" s="51"/>
      <c r="AH2233" s="51"/>
    </row>
    <row r="2234" spans="30:34">
      <c r="AD2234" s="50" t="s">
        <v>61</v>
      </c>
      <c r="AE2234" s="50" t="s">
        <v>898</v>
      </c>
      <c r="AF2234" s="50">
        <v>5003900</v>
      </c>
      <c r="AG2234" s="51"/>
      <c r="AH2234" s="51"/>
    </row>
    <row r="2235" spans="30:34">
      <c r="AD2235" s="50" t="s">
        <v>61</v>
      </c>
      <c r="AE2235" s="50" t="s">
        <v>921</v>
      </c>
      <c r="AF2235" s="50">
        <v>5004007</v>
      </c>
      <c r="AG2235" s="51"/>
      <c r="AH2235" s="51"/>
    </row>
    <row r="2236" spans="30:34">
      <c r="AD2236" s="50" t="s">
        <v>61</v>
      </c>
      <c r="AE2236" s="50" t="s">
        <v>944</v>
      </c>
      <c r="AF2236" s="50">
        <v>5004106</v>
      </c>
      <c r="AG2236" s="51"/>
      <c r="AH2236" s="51"/>
    </row>
    <row r="2237" spans="30:34">
      <c r="AD2237" s="50" t="s">
        <v>61</v>
      </c>
      <c r="AE2237" s="50" t="s">
        <v>966</v>
      </c>
      <c r="AF2237" s="50">
        <v>5004304</v>
      </c>
      <c r="AG2237" s="51"/>
      <c r="AH2237" s="51"/>
    </row>
    <row r="2238" spans="30:34">
      <c r="AD2238" s="50" t="s">
        <v>61</v>
      </c>
      <c r="AE2238" s="50" t="s">
        <v>988</v>
      </c>
      <c r="AF2238" s="50">
        <v>5004403</v>
      </c>
      <c r="AG2238" s="51"/>
      <c r="AH2238" s="51"/>
    </row>
    <row r="2239" spans="30:34">
      <c r="AD2239" s="50" t="s">
        <v>61</v>
      </c>
      <c r="AE2239" s="50" t="s">
        <v>1011</v>
      </c>
      <c r="AF2239" s="50">
        <v>5004502</v>
      </c>
      <c r="AG2239" s="51"/>
      <c r="AH2239" s="51"/>
    </row>
    <row r="2240" spans="30:34">
      <c r="AD2240" s="50" t="s">
        <v>61</v>
      </c>
      <c r="AE2240" s="50" t="s">
        <v>1033</v>
      </c>
      <c r="AF2240" s="50">
        <v>5004601</v>
      </c>
      <c r="AG2240" s="51"/>
      <c r="AH2240" s="51"/>
    </row>
    <row r="2241" spans="30:34">
      <c r="AD2241" s="50" t="s">
        <v>61</v>
      </c>
      <c r="AE2241" s="50" t="s">
        <v>1055</v>
      </c>
      <c r="AF2241" s="50">
        <v>5004700</v>
      </c>
      <c r="AG2241" s="51"/>
      <c r="AH2241" s="51"/>
    </row>
    <row r="2242" spans="30:34">
      <c r="AD2242" s="50" t="s">
        <v>61</v>
      </c>
      <c r="AE2242" s="50" t="s">
        <v>1077</v>
      </c>
      <c r="AF2242" s="50">
        <v>5004809</v>
      </c>
      <c r="AG2242" s="51"/>
      <c r="AH2242" s="51"/>
    </row>
    <row r="2243" spans="30:34">
      <c r="AD2243" s="50" t="s">
        <v>61</v>
      </c>
      <c r="AE2243" s="50" t="s">
        <v>1099</v>
      </c>
      <c r="AF2243" s="50">
        <v>5004908</v>
      </c>
      <c r="AG2243" s="51"/>
      <c r="AH2243" s="51"/>
    </row>
    <row r="2244" spans="30:34">
      <c r="AD2244" s="50" t="s">
        <v>61</v>
      </c>
      <c r="AE2244" s="50" t="s">
        <v>1122</v>
      </c>
      <c r="AF2244" s="50">
        <v>5005004</v>
      </c>
      <c r="AG2244" s="51"/>
      <c r="AH2244" s="51"/>
    </row>
    <row r="2245" spans="30:34">
      <c r="AD2245" s="50" t="s">
        <v>61</v>
      </c>
      <c r="AE2245" s="50" t="s">
        <v>1145</v>
      </c>
      <c r="AF2245" s="50">
        <v>5005103</v>
      </c>
      <c r="AG2245" s="51"/>
      <c r="AH2245" s="51"/>
    </row>
    <row r="2246" spans="30:34">
      <c r="AD2246" s="50" t="s">
        <v>61</v>
      </c>
      <c r="AE2246" s="50" t="s">
        <v>1168</v>
      </c>
      <c r="AF2246" s="50">
        <v>5005152</v>
      </c>
      <c r="AG2246" s="51"/>
      <c r="AH2246" s="51"/>
    </row>
    <row r="2247" spans="30:34">
      <c r="AD2247" s="50" t="s">
        <v>61</v>
      </c>
      <c r="AE2247" s="50" t="s">
        <v>1191</v>
      </c>
      <c r="AF2247" s="50">
        <v>5005202</v>
      </c>
      <c r="AG2247" s="51"/>
      <c r="AH2247" s="51"/>
    </row>
    <row r="2248" spans="30:34">
      <c r="AD2248" s="50" t="s">
        <v>61</v>
      </c>
      <c r="AE2248" s="50" t="s">
        <v>1213</v>
      </c>
      <c r="AF2248" s="50">
        <v>5005251</v>
      </c>
      <c r="AG2248" s="51"/>
      <c r="AH2248" s="51"/>
    </row>
    <row r="2249" spans="30:34">
      <c r="AD2249" s="50" t="s">
        <v>61</v>
      </c>
      <c r="AE2249" s="50" t="s">
        <v>1234</v>
      </c>
      <c r="AF2249" s="50">
        <v>5005400</v>
      </c>
      <c r="AG2249" s="51"/>
      <c r="AH2249" s="51"/>
    </row>
    <row r="2250" spans="30:34">
      <c r="AD2250" s="50" t="s">
        <v>61</v>
      </c>
      <c r="AE2250" s="50" t="s">
        <v>1257</v>
      </c>
      <c r="AF2250" s="50">
        <v>5005608</v>
      </c>
      <c r="AG2250" s="51"/>
      <c r="AH2250" s="51"/>
    </row>
    <row r="2251" spans="30:34">
      <c r="AD2251" s="50" t="s">
        <v>61</v>
      </c>
      <c r="AE2251" s="50" t="s">
        <v>1280</v>
      </c>
      <c r="AF2251" s="50">
        <v>5005681</v>
      </c>
      <c r="AG2251" s="51"/>
      <c r="AH2251" s="51"/>
    </row>
    <row r="2252" spans="30:34">
      <c r="AD2252" s="50" t="s">
        <v>61</v>
      </c>
      <c r="AE2252" s="50" t="s">
        <v>1301</v>
      </c>
      <c r="AF2252" s="50">
        <v>5005707</v>
      </c>
      <c r="AG2252" s="51"/>
      <c r="AH2252" s="51"/>
    </row>
    <row r="2253" spans="30:34">
      <c r="AD2253" s="50" t="s">
        <v>61</v>
      </c>
      <c r="AE2253" s="50" t="s">
        <v>1323</v>
      </c>
      <c r="AF2253" s="50">
        <v>5005806</v>
      </c>
      <c r="AG2253" s="51"/>
      <c r="AH2253" s="51"/>
    </row>
    <row r="2254" spans="30:34">
      <c r="AD2254" s="50" t="s">
        <v>61</v>
      </c>
      <c r="AE2254" s="50" t="s">
        <v>1345</v>
      </c>
      <c r="AF2254" s="50">
        <v>5006002</v>
      </c>
      <c r="AG2254" s="51"/>
      <c r="AH2254" s="51"/>
    </row>
    <row r="2255" spans="30:34">
      <c r="AD2255" s="50" t="s">
        <v>61</v>
      </c>
      <c r="AE2255" s="50" t="s">
        <v>1366</v>
      </c>
      <c r="AF2255" s="50">
        <v>5006200</v>
      </c>
      <c r="AG2255" s="51"/>
      <c r="AH2255" s="51"/>
    </row>
    <row r="2256" spans="30:34">
      <c r="AD2256" s="50" t="s">
        <v>61</v>
      </c>
      <c r="AE2256" s="50" t="s">
        <v>1388</v>
      </c>
      <c r="AF2256" s="50">
        <v>5006259</v>
      </c>
      <c r="AG2256" s="51"/>
      <c r="AH2256" s="51"/>
    </row>
    <row r="2257" spans="30:34">
      <c r="AD2257" s="50" t="s">
        <v>61</v>
      </c>
      <c r="AE2257" s="50" t="s">
        <v>1410</v>
      </c>
      <c r="AF2257" s="50">
        <v>5006275</v>
      </c>
      <c r="AG2257" s="51"/>
      <c r="AH2257" s="51"/>
    </row>
    <row r="2258" spans="30:34">
      <c r="AD2258" s="50" t="s">
        <v>61</v>
      </c>
      <c r="AE2258" s="50" t="s">
        <v>1432</v>
      </c>
      <c r="AF2258" s="50">
        <v>5006309</v>
      </c>
      <c r="AG2258" s="51"/>
      <c r="AH2258" s="51"/>
    </row>
    <row r="2259" spans="30:34">
      <c r="AD2259" s="50" t="s">
        <v>61</v>
      </c>
      <c r="AE2259" s="50" t="s">
        <v>1453</v>
      </c>
      <c r="AF2259" s="50">
        <v>5006358</v>
      </c>
      <c r="AG2259" s="51"/>
      <c r="AH2259" s="51"/>
    </row>
    <row r="2260" spans="30:34">
      <c r="AD2260" s="50" t="s">
        <v>61</v>
      </c>
      <c r="AE2260" s="50" t="s">
        <v>1473</v>
      </c>
      <c r="AF2260" s="50">
        <v>5006408</v>
      </c>
      <c r="AG2260" s="51"/>
      <c r="AH2260" s="51"/>
    </row>
    <row r="2261" spans="30:34">
      <c r="AD2261" s="50" t="s">
        <v>61</v>
      </c>
      <c r="AE2261" s="50" t="s">
        <v>1495</v>
      </c>
      <c r="AF2261" s="50">
        <v>5006606</v>
      </c>
      <c r="AG2261" s="51"/>
      <c r="AH2261" s="51"/>
    </row>
    <row r="2262" spans="30:34">
      <c r="AD2262" s="50" t="s">
        <v>61</v>
      </c>
      <c r="AE2262" s="50" t="s">
        <v>1515</v>
      </c>
      <c r="AF2262" s="50">
        <v>5006903</v>
      </c>
      <c r="AG2262" s="51"/>
      <c r="AH2262" s="51"/>
    </row>
    <row r="2263" spans="30:34">
      <c r="AD2263" s="50" t="s">
        <v>61</v>
      </c>
      <c r="AE2263" s="50" t="s">
        <v>1536</v>
      </c>
      <c r="AF2263" s="50">
        <v>5007109</v>
      </c>
      <c r="AG2263" s="51"/>
      <c r="AH2263" s="51"/>
    </row>
    <row r="2264" spans="30:34">
      <c r="AD2264" s="50" t="s">
        <v>61</v>
      </c>
      <c r="AE2264" s="50" t="s">
        <v>1557</v>
      </c>
      <c r="AF2264" s="50">
        <v>5007208</v>
      </c>
      <c r="AG2264" s="51"/>
      <c r="AH2264" s="51"/>
    </row>
    <row r="2265" spans="30:34">
      <c r="AD2265" s="50" t="s">
        <v>61</v>
      </c>
      <c r="AE2265" s="50" t="s">
        <v>1576</v>
      </c>
      <c r="AF2265" s="50">
        <v>5007307</v>
      </c>
      <c r="AG2265" s="51"/>
      <c r="AH2265" s="51"/>
    </row>
    <row r="2266" spans="30:34">
      <c r="AD2266" s="50" t="s">
        <v>61</v>
      </c>
      <c r="AE2266" s="50" t="s">
        <v>1596</v>
      </c>
      <c r="AF2266" s="50">
        <v>5007406</v>
      </c>
      <c r="AG2266" s="51"/>
      <c r="AH2266" s="51"/>
    </row>
    <row r="2267" spans="30:34">
      <c r="AD2267" s="50" t="s">
        <v>61</v>
      </c>
      <c r="AE2267" s="50" t="s">
        <v>1616</v>
      </c>
      <c r="AF2267" s="50">
        <v>5007505</v>
      </c>
      <c r="AG2267" s="51"/>
      <c r="AH2267" s="51"/>
    </row>
    <row r="2268" spans="30:34">
      <c r="AD2268" s="50" t="s">
        <v>61</v>
      </c>
      <c r="AE2268" s="50" t="s">
        <v>1637</v>
      </c>
      <c r="AF2268" s="50">
        <v>5007554</v>
      </c>
      <c r="AG2268" s="51"/>
      <c r="AH2268" s="51"/>
    </row>
    <row r="2269" spans="30:34">
      <c r="AD2269" s="50" t="s">
        <v>61</v>
      </c>
      <c r="AE2269" s="50" t="s">
        <v>1658</v>
      </c>
      <c r="AF2269" s="50">
        <v>5007695</v>
      </c>
      <c r="AG2269" s="51"/>
      <c r="AH2269" s="51"/>
    </row>
    <row r="2270" spans="30:34">
      <c r="AD2270" s="50" t="s">
        <v>61</v>
      </c>
      <c r="AE2270" s="50" t="s">
        <v>1678</v>
      </c>
      <c r="AF2270" s="50">
        <v>5007802</v>
      </c>
      <c r="AG2270" s="51"/>
      <c r="AH2270" s="51"/>
    </row>
    <row r="2271" spans="30:34">
      <c r="AD2271" s="50" t="s">
        <v>61</v>
      </c>
      <c r="AE2271" s="50" t="s">
        <v>1699</v>
      </c>
      <c r="AF2271" s="50">
        <v>5007703</v>
      </c>
      <c r="AG2271" s="51"/>
      <c r="AH2271" s="51"/>
    </row>
    <row r="2272" spans="30:34">
      <c r="AD2272" s="50" t="s">
        <v>61</v>
      </c>
      <c r="AE2272" s="50" t="s">
        <v>1719</v>
      </c>
      <c r="AF2272" s="50">
        <v>5007901</v>
      </c>
      <c r="AG2272" s="51"/>
      <c r="AH2272" s="51"/>
    </row>
    <row r="2273" spans="30:34">
      <c r="AD2273" s="50" t="s">
        <v>61</v>
      </c>
      <c r="AE2273" s="50" t="s">
        <v>1740</v>
      </c>
      <c r="AF2273" s="50">
        <v>5007935</v>
      </c>
      <c r="AG2273" s="51"/>
      <c r="AH2273" s="51"/>
    </row>
    <row r="2274" spans="30:34">
      <c r="AD2274" s="50" t="s">
        <v>61</v>
      </c>
      <c r="AE2274" s="50" t="s">
        <v>1760</v>
      </c>
      <c r="AF2274" s="50">
        <v>5007950</v>
      </c>
      <c r="AG2274" s="51"/>
      <c r="AH2274" s="51"/>
    </row>
    <row r="2275" spans="30:34">
      <c r="AD2275" s="50" t="s">
        <v>61</v>
      </c>
      <c r="AE2275" s="50" t="s">
        <v>1781</v>
      </c>
      <c r="AF2275" s="50">
        <v>5007976</v>
      </c>
      <c r="AG2275" s="51"/>
      <c r="AH2275" s="51"/>
    </row>
    <row r="2276" spans="30:34">
      <c r="AD2276" s="50" t="s">
        <v>61</v>
      </c>
      <c r="AE2276" s="50" t="s">
        <v>1800</v>
      </c>
      <c r="AF2276" s="50">
        <v>5008008</v>
      </c>
      <c r="AG2276" s="51"/>
      <c r="AH2276" s="51"/>
    </row>
    <row r="2277" spans="30:34">
      <c r="AD2277" s="50" t="s">
        <v>61</v>
      </c>
      <c r="AE2277" s="50" t="s">
        <v>1818</v>
      </c>
      <c r="AF2277" s="50">
        <v>5008305</v>
      </c>
      <c r="AG2277" s="51"/>
      <c r="AH2277" s="51"/>
    </row>
    <row r="2278" spans="30:34">
      <c r="AD2278" s="50" t="s">
        <v>61</v>
      </c>
      <c r="AE2278" s="50" t="s">
        <v>1837</v>
      </c>
      <c r="AF2278" s="50">
        <v>5008404</v>
      </c>
      <c r="AG2278" s="51"/>
      <c r="AH2278" s="51"/>
    </row>
    <row r="2279" spans="30:34">
      <c r="AD2279" s="50" t="s">
        <v>63</v>
      </c>
      <c r="AE2279" s="50" t="s">
        <v>99</v>
      </c>
      <c r="AF2279" s="50">
        <v>5100102</v>
      </c>
      <c r="AG2279" s="51"/>
      <c r="AH2279" s="51"/>
    </row>
    <row r="2280" spans="30:34">
      <c r="AD2280" s="50" t="s">
        <v>63</v>
      </c>
      <c r="AE2280" s="50" t="s">
        <v>124</v>
      </c>
      <c r="AF2280" s="50">
        <v>5100201</v>
      </c>
      <c r="AG2280" s="51"/>
      <c r="AH2280" s="51"/>
    </row>
    <row r="2281" spans="30:34">
      <c r="AD2281" s="50" t="s">
        <v>63</v>
      </c>
      <c r="AE2281" s="50" t="s">
        <v>150</v>
      </c>
      <c r="AF2281" s="50">
        <v>5100250</v>
      </c>
      <c r="AG2281" s="51"/>
      <c r="AH2281" s="51"/>
    </row>
    <row r="2282" spans="30:34">
      <c r="AD2282" s="50" t="s">
        <v>63</v>
      </c>
      <c r="AE2282" s="50" t="s">
        <v>175</v>
      </c>
      <c r="AF2282" s="50">
        <v>5100300</v>
      </c>
      <c r="AG2282" s="51"/>
      <c r="AH2282" s="51"/>
    </row>
    <row r="2283" spans="30:34">
      <c r="AD2283" s="50" t="s">
        <v>63</v>
      </c>
      <c r="AE2283" s="50" t="s">
        <v>201</v>
      </c>
      <c r="AF2283" s="50">
        <v>5100359</v>
      </c>
      <c r="AG2283" s="51"/>
      <c r="AH2283" s="51"/>
    </row>
    <row r="2284" spans="30:34">
      <c r="AD2284" s="50" t="s">
        <v>63</v>
      </c>
      <c r="AE2284" s="50" t="s">
        <v>227</v>
      </c>
      <c r="AF2284" s="50">
        <v>5100409</v>
      </c>
      <c r="AG2284" s="51"/>
      <c r="AH2284" s="51"/>
    </row>
    <row r="2285" spans="30:34">
      <c r="AD2285" s="50" t="s">
        <v>63</v>
      </c>
      <c r="AE2285" s="50" t="s">
        <v>251</v>
      </c>
      <c r="AF2285" s="50">
        <v>5100508</v>
      </c>
      <c r="AG2285" s="51"/>
      <c r="AH2285" s="51"/>
    </row>
    <row r="2286" spans="30:34">
      <c r="AD2286" s="50" t="s">
        <v>63</v>
      </c>
      <c r="AE2286" s="50" t="s">
        <v>276</v>
      </c>
      <c r="AF2286" s="50">
        <v>5100607</v>
      </c>
      <c r="AG2286" s="51"/>
      <c r="AH2286" s="51"/>
    </row>
    <row r="2287" spans="30:34">
      <c r="AD2287" s="50" t="s">
        <v>63</v>
      </c>
      <c r="AE2287" s="50" t="s">
        <v>302</v>
      </c>
      <c r="AF2287" s="50">
        <v>5100805</v>
      </c>
      <c r="AG2287" s="51"/>
      <c r="AH2287" s="51"/>
    </row>
    <row r="2288" spans="30:34">
      <c r="AD2288" s="50" t="s">
        <v>63</v>
      </c>
      <c r="AE2288" s="50" t="s">
        <v>328</v>
      </c>
      <c r="AF2288" s="50">
        <v>5101001</v>
      </c>
      <c r="AG2288" s="51"/>
      <c r="AH2288" s="51"/>
    </row>
    <row r="2289" spans="30:34">
      <c r="AD2289" s="50" t="s">
        <v>63</v>
      </c>
      <c r="AE2289" s="50" t="s">
        <v>353</v>
      </c>
      <c r="AF2289" s="50">
        <v>5101209</v>
      </c>
      <c r="AG2289" s="51"/>
      <c r="AH2289" s="51"/>
    </row>
    <row r="2290" spans="30:34">
      <c r="AD2290" s="50" t="s">
        <v>63</v>
      </c>
      <c r="AE2290" s="50" t="s">
        <v>377</v>
      </c>
      <c r="AF2290" s="50">
        <v>5101258</v>
      </c>
      <c r="AG2290" s="51"/>
      <c r="AH2290" s="51"/>
    </row>
    <row r="2291" spans="30:34">
      <c r="AD2291" s="50" t="s">
        <v>63</v>
      </c>
      <c r="AE2291" s="50" t="s">
        <v>402</v>
      </c>
      <c r="AF2291" s="50">
        <v>5101308</v>
      </c>
      <c r="AG2291" s="51"/>
      <c r="AH2291" s="51"/>
    </row>
    <row r="2292" spans="30:34">
      <c r="AD2292" s="50" t="s">
        <v>63</v>
      </c>
      <c r="AE2292" s="50" t="s">
        <v>427</v>
      </c>
      <c r="AF2292" s="50">
        <v>5101407</v>
      </c>
      <c r="AG2292" s="51"/>
      <c r="AH2292" s="51"/>
    </row>
    <row r="2293" spans="30:34">
      <c r="AD2293" s="50" t="s">
        <v>63</v>
      </c>
      <c r="AE2293" s="50" t="s">
        <v>452</v>
      </c>
      <c r="AF2293" s="50">
        <v>5101605</v>
      </c>
      <c r="AG2293" s="51"/>
      <c r="AH2293" s="51"/>
    </row>
    <row r="2294" spans="30:34">
      <c r="AD2294" s="50" t="s">
        <v>63</v>
      </c>
      <c r="AE2294" s="50" t="s">
        <v>478</v>
      </c>
      <c r="AF2294" s="50">
        <v>5101704</v>
      </c>
      <c r="AG2294" s="51"/>
      <c r="AH2294" s="51"/>
    </row>
    <row r="2295" spans="30:34">
      <c r="AD2295" s="50" t="s">
        <v>63</v>
      </c>
      <c r="AE2295" s="50" t="s">
        <v>502</v>
      </c>
      <c r="AF2295" s="50">
        <v>5101803</v>
      </c>
      <c r="AG2295" s="51"/>
      <c r="AH2295" s="51"/>
    </row>
    <row r="2296" spans="30:34">
      <c r="AD2296" s="50" t="s">
        <v>63</v>
      </c>
      <c r="AE2296" s="50" t="s">
        <v>525</v>
      </c>
      <c r="AF2296" s="50">
        <v>5101852</v>
      </c>
      <c r="AG2296" s="51"/>
      <c r="AH2296" s="51"/>
    </row>
    <row r="2297" spans="30:34">
      <c r="AD2297" s="50" t="s">
        <v>63</v>
      </c>
      <c r="AE2297" s="50" t="s">
        <v>549</v>
      </c>
      <c r="AF2297" s="50">
        <v>5101902</v>
      </c>
      <c r="AG2297" s="51"/>
      <c r="AH2297" s="51"/>
    </row>
    <row r="2298" spans="30:34">
      <c r="AD2298" s="50" t="s">
        <v>63</v>
      </c>
      <c r="AE2298" s="50" t="s">
        <v>572</v>
      </c>
      <c r="AF2298" s="50">
        <v>5102504</v>
      </c>
      <c r="AG2298" s="51"/>
      <c r="AH2298" s="51"/>
    </row>
    <row r="2299" spans="30:34">
      <c r="AD2299" s="50" t="s">
        <v>63</v>
      </c>
      <c r="AE2299" s="50" t="s">
        <v>595</v>
      </c>
      <c r="AF2299" s="50">
        <v>5102603</v>
      </c>
      <c r="AG2299" s="51"/>
      <c r="AH2299" s="51"/>
    </row>
    <row r="2300" spans="30:34">
      <c r="AD2300" s="50" t="s">
        <v>63</v>
      </c>
      <c r="AE2300" s="50" t="s">
        <v>618</v>
      </c>
      <c r="AF2300" s="50">
        <v>5102637</v>
      </c>
      <c r="AG2300" s="51"/>
      <c r="AH2300" s="51"/>
    </row>
    <row r="2301" spans="30:34">
      <c r="AD2301" s="50" t="s">
        <v>63</v>
      </c>
      <c r="AE2301" s="50" t="s">
        <v>639</v>
      </c>
      <c r="AF2301" s="50">
        <v>5102678</v>
      </c>
      <c r="AG2301" s="51"/>
      <c r="AH2301" s="51"/>
    </row>
    <row r="2302" spans="30:34">
      <c r="AD2302" s="50" t="s">
        <v>63</v>
      </c>
      <c r="AE2302" s="50" t="s">
        <v>660</v>
      </c>
      <c r="AF2302" s="50">
        <v>5102686</v>
      </c>
      <c r="AG2302" s="51"/>
      <c r="AH2302" s="51"/>
    </row>
    <row r="2303" spans="30:34">
      <c r="AD2303" s="50" t="s">
        <v>63</v>
      </c>
      <c r="AE2303" s="50" t="s">
        <v>681</v>
      </c>
      <c r="AF2303" s="50">
        <v>5102694</v>
      </c>
      <c r="AG2303" s="51"/>
      <c r="AH2303" s="51"/>
    </row>
    <row r="2304" spans="30:34">
      <c r="AD2304" s="50" t="s">
        <v>63</v>
      </c>
      <c r="AE2304" s="50" t="s">
        <v>701</v>
      </c>
      <c r="AF2304" s="50">
        <v>5102702</v>
      </c>
      <c r="AG2304" s="51"/>
      <c r="AH2304" s="51"/>
    </row>
    <row r="2305" spans="30:34">
      <c r="AD2305" s="50" t="s">
        <v>63</v>
      </c>
      <c r="AE2305" s="50" t="s">
        <v>723</v>
      </c>
      <c r="AF2305" s="50">
        <v>5102793</v>
      </c>
      <c r="AG2305" s="51"/>
      <c r="AH2305" s="51"/>
    </row>
    <row r="2306" spans="30:34">
      <c r="AD2306" s="50" t="s">
        <v>63</v>
      </c>
      <c r="AE2306" s="50" t="s">
        <v>745</v>
      </c>
      <c r="AF2306" s="50">
        <v>5102850</v>
      </c>
      <c r="AG2306" s="51"/>
      <c r="AH2306" s="51"/>
    </row>
    <row r="2307" spans="30:34">
      <c r="AD2307" s="50" t="s">
        <v>63</v>
      </c>
      <c r="AE2307" s="50" t="s">
        <v>766</v>
      </c>
      <c r="AF2307" s="50">
        <v>5103007</v>
      </c>
      <c r="AG2307" s="51"/>
      <c r="AH2307" s="51"/>
    </row>
    <row r="2308" spans="30:34">
      <c r="AD2308" s="50" t="s">
        <v>63</v>
      </c>
      <c r="AE2308" s="50" t="s">
        <v>789</v>
      </c>
      <c r="AF2308" s="50">
        <v>5103056</v>
      </c>
      <c r="AG2308" s="51"/>
      <c r="AH2308" s="51"/>
    </row>
    <row r="2309" spans="30:34">
      <c r="AD2309" s="50" t="s">
        <v>63</v>
      </c>
      <c r="AE2309" s="50" t="s">
        <v>810</v>
      </c>
      <c r="AF2309" s="50">
        <v>5103106</v>
      </c>
      <c r="AG2309" s="51"/>
      <c r="AH2309" s="51"/>
    </row>
    <row r="2310" spans="30:34">
      <c r="AD2310" s="50" t="s">
        <v>63</v>
      </c>
      <c r="AE2310" s="50" t="s">
        <v>831</v>
      </c>
      <c r="AF2310" s="50">
        <v>5103205</v>
      </c>
      <c r="AG2310" s="51"/>
      <c r="AH2310" s="51"/>
    </row>
    <row r="2311" spans="30:34">
      <c r="AD2311" s="50" t="s">
        <v>63</v>
      </c>
      <c r="AE2311" s="50" t="s">
        <v>853</v>
      </c>
      <c r="AF2311" s="50">
        <v>5103254</v>
      </c>
      <c r="AG2311" s="51"/>
      <c r="AH2311" s="51"/>
    </row>
    <row r="2312" spans="30:34">
      <c r="AD2312" s="50" t="s">
        <v>63</v>
      </c>
      <c r="AE2312" s="50" t="s">
        <v>874</v>
      </c>
      <c r="AF2312" s="50">
        <v>5103304</v>
      </c>
      <c r="AG2312" s="51"/>
      <c r="AH2312" s="51"/>
    </row>
    <row r="2313" spans="30:34">
      <c r="AD2313" s="50" t="s">
        <v>63</v>
      </c>
      <c r="AE2313" s="50" t="s">
        <v>897</v>
      </c>
      <c r="AF2313" s="50">
        <v>5103353</v>
      </c>
      <c r="AG2313" s="51"/>
      <c r="AH2313" s="51"/>
    </row>
    <row r="2314" spans="30:34">
      <c r="AD2314" s="50" t="s">
        <v>63</v>
      </c>
      <c r="AE2314" s="50" t="s">
        <v>920</v>
      </c>
      <c r="AF2314" s="50">
        <v>5103361</v>
      </c>
      <c r="AG2314" s="51"/>
      <c r="AH2314" s="51"/>
    </row>
    <row r="2315" spans="30:34">
      <c r="AD2315" s="50" t="s">
        <v>63</v>
      </c>
      <c r="AE2315" s="50" t="s">
        <v>943</v>
      </c>
      <c r="AF2315" s="50">
        <v>5103379</v>
      </c>
      <c r="AG2315" s="51"/>
      <c r="AH2315" s="51"/>
    </row>
    <row r="2316" spans="30:34">
      <c r="AD2316" s="50" t="s">
        <v>63</v>
      </c>
      <c r="AE2316" s="50" t="s">
        <v>965</v>
      </c>
      <c r="AF2316" s="50">
        <v>5103403</v>
      </c>
      <c r="AG2316" s="51"/>
      <c r="AH2316" s="51"/>
    </row>
    <row r="2317" spans="30:34">
      <c r="AD2317" s="50" t="s">
        <v>63</v>
      </c>
      <c r="AE2317" s="50" t="s">
        <v>987</v>
      </c>
      <c r="AF2317" s="50">
        <v>5103437</v>
      </c>
      <c r="AG2317" s="51"/>
      <c r="AH2317" s="51"/>
    </row>
    <row r="2318" spans="30:34">
      <c r="AD2318" s="50" t="s">
        <v>63</v>
      </c>
      <c r="AE2318" s="50" t="s">
        <v>1010</v>
      </c>
      <c r="AF2318" s="50">
        <v>5103452</v>
      </c>
      <c r="AG2318" s="51"/>
      <c r="AH2318" s="51"/>
    </row>
    <row r="2319" spans="30:34">
      <c r="AD2319" s="50" t="s">
        <v>63</v>
      </c>
      <c r="AE2319" s="50" t="s">
        <v>1032</v>
      </c>
      <c r="AF2319" s="50">
        <v>5103502</v>
      </c>
      <c r="AG2319" s="51"/>
      <c r="AH2319" s="51"/>
    </row>
    <row r="2320" spans="30:34">
      <c r="AD2320" s="50" t="s">
        <v>63</v>
      </c>
      <c r="AE2320" s="50" t="s">
        <v>1054</v>
      </c>
      <c r="AF2320" s="50">
        <v>5103601</v>
      </c>
      <c r="AG2320" s="51"/>
      <c r="AH2320" s="51"/>
    </row>
    <row r="2321" spans="30:34">
      <c r="AD2321" s="50" t="s">
        <v>63</v>
      </c>
      <c r="AE2321" s="50" t="s">
        <v>1076</v>
      </c>
      <c r="AF2321" s="50">
        <v>5103700</v>
      </c>
      <c r="AG2321" s="51"/>
      <c r="AH2321" s="51"/>
    </row>
    <row r="2322" spans="30:34">
      <c r="AD2322" s="50" t="s">
        <v>63</v>
      </c>
      <c r="AE2322" s="50" t="s">
        <v>1098</v>
      </c>
      <c r="AF2322" s="50">
        <v>5103809</v>
      </c>
      <c r="AG2322" s="51"/>
      <c r="AH2322" s="51"/>
    </row>
    <row r="2323" spans="30:34">
      <c r="AD2323" s="50" t="s">
        <v>63</v>
      </c>
      <c r="AE2323" s="50" t="s">
        <v>1121</v>
      </c>
      <c r="AF2323" s="50">
        <v>5103858</v>
      </c>
      <c r="AG2323" s="51"/>
      <c r="AH2323" s="51"/>
    </row>
    <row r="2324" spans="30:34">
      <c r="AD2324" s="50" t="s">
        <v>63</v>
      </c>
      <c r="AE2324" s="50" t="s">
        <v>1144</v>
      </c>
      <c r="AF2324" s="50">
        <v>5103908</v>
      </c>
      <c r="AG2324" s="51"/>
      <c r="AH2324" s="51"/>
    </row>
    <row r="2325" spans="30:34">
      <c r="AD2325" s="50" t="s">
        <v>63</v>
      </c>
      <c r="AE2325" s="50" t="s">
        <v>1167</v>
      </c>
      <c r="AF2325" s="50">
        <v>5103957</v>
      </c>
      <c r="AG2325" s="51"/>
      <c r="AH2325" s="51"/>
    </row>
    <row r="2326" spans="30:34">
      <c r="AD2326" s="50" t="s">
        <v>63</v>
      </c>
      <c r="AE2326" s="50" t="s">
        <v>1190</v>
      </c>
      <c r="AF2326" s="50">
        <v>5104104</v>
      </c>
      <c r="AG2326" s="51"/>
      <c r="AH2326" s="51"/>
    </row>
    <row r="2327" spans="30:34">
      <c r="AD2327" s="50" t="s">
        <v>63</v>
      </c>
      <c r="AE2327" s="50" t="s">
        <v>1212</v>
      </c>
      <c r="AF2327" s="50">
        <v>5104203</v>
      </c>
      <c r="AG2327" s="51"/>
      <c r="AH2327" s="51"/>
    </row>
    <row r="2328" spans="30:34">
      <c r="AD2328" s="50" t="s">
        <v>63</v>
      </c>
      <c r="AE2328" s="50" t="s">
        <v>1233</v>
      </c>
      <c r="AF2328" s="50">
        <v>5104500</v>
      </c>
      <c r="AG2328" s="51"/>
      <c r="AH2328" s="51"/>
    </row>
    <row r="2329" spans="30:34">
      <c r="AD2329" s="50" t="s">
        <v>63</v>
      </c>
      <c r="AE2329" s="50" t="s">
        <v>1256</v>
      </c>
      <c r="AF2329" s="50">
        <v>5104526</v>
      </c>
      <c r="AG2329" s="51"/>
      <c r="AH2329" s="51"/>
    </row>
    <row r="2330" spans="30:34">
      <c r="AD2330" s="50" t="s">
        <v>63</v>
      </c>
      <c r="AE2330" s="50" t="s">
        <v>1279</v>
      </c>
      <c r="AF2330" s="50">
        <v>5104542</v>
      </c>
      <c r="AG2330" s="51"/>
      <c r="AH2330" s="51"/>
    </row>
    <row r="2331" spans="30:34">
      <c r="AD2331" s="50" t="s">
        <v>63</v>
      </c>
      <c r="AE2331" s="50" t="s">
        <v>1300</v>
      </c>
      <c r="AF2331" s="50">
        <v>5104559</v>
      </c>
      <c r="AG2331" s="51"/>
      <c r="AH2331" s="51"/>
    </row>
    <row r="2332" spans="30:34">
      <c r="AD2332" s="50" t="s">
        <v>63</v>
      </c>
      <c r="AE2332" s="50" t="s">
        <v>1322</v>
      </c>
      <c r="AF2332" s="50">
        <v>5104609</v>
      </c>
      <c r="AG2332" s="51"/>
      <c r="AH2332" s="51"/>
    </row>
    <row r="2333" spans="30:34">
      <c r="AD2333" s="50" t="s">
        <v>63</v>
      </c>
      <c r="AE2333" s="50" t="s">
        <v>1344</v>
      </c>
      <c r="AF2333" s="50">
        <v>5104807</v>
      </c>
      <c r="AG2333" s="51"/>
      <c r="AH2333" s="51"/>
    </row>
    <row r="2334" spans="30:34">
      <c r="AD2334" s="50" t="s">
        <v>63</v>
      </c>
      <c r="AE2334" s="50" t="s">
        <v>1365</v>
      </c>
      <c r="AF2334" s="50">
        <v>5104906</v>
      </c>
      <c r="AG2334" s="51"/>
      <c r="AH2334" s="51"/>
    </row>
    <row r="2335" spans="30:34">
      <c r="AD2335" s="50" t="s">
        <v>63</v>
      </c>
      <c r="AE2335" s="50" t="s">
        <v>1387</v>
      </c>
      <c r="AF2335" s="50">
        <v>5105002</v>
      </c>
      <c r="AG2335" s="51"/>
      <c r="AH2335" s="51"/>
    </row>
    <row r="2336" spans="30:34">
      <c r="AD2336" s="50" t="s">
        <v>63</v>
      </c>
      <c r="AE2336" s="50" t="s">
        <v>1409</v>
      </c>
      <c r="AF2336" s="50">
        <v>5105101</v>
      </c>
      <c r="AG2336" s="51"/>
      <c r="AH2336" s="51"/>
    </row>
    <row r="2337" spans="30:34">
      <c r="AD2337" s="50" t="s">
        <v>63</v>
      </c>
      <c r="AE2337" s="50" t="s">
        <v>1431</v>
      </c>
      <c r="AF2337" s="50">
        <v>5105150</v>
      </c>
      <c r="AG2337" s="51"/>
      <c r="AH2337" s="51"/>
    </row>
    <row r="2338" spans="30:34">
      <c r="AD2338" s="50" t="s">
        <v>63</v>
      </c>
      <c r="AE2338" s="50" t="s">
        <v>1452</v>
      </c>
      <c r="AF2338" s="50">
        <v>5105176</v>
      </c>
      <c r="AG2338" s="51"/>
      <c r="AH2338" s="51"/>
    </row>
    <row r="2339" spans="30:34">
      <c r="AD2339" s="50" t="s">
        <v>63</v>
      </c>
      <c r="AE2339" s="50" t="s">
        <v>1472</v>
      </c>
      <c r="AF2339" s="50">
        <v>5105200</v>
      </c>
      <c r="AG2339" s="51"/>
      <c r="AH2339" s="51"/>
    </row>
    <row r="2340" spans="30:34">
      <c r="AD2340" s="50" t="s">
        <v>63</v>
      </c>
      <c r="AE2340" s="50" t="s">
        <v>1494</v>
      </c>
      <c r="AF2340" s="50">
        <v>5105234</v>
      </c>
      <c r="AG2340" s="51"/>
      <c r="AH2340" s="51"/>
    </row>
    <row r="2341" spans="30:34">
      <c r="AD2341" s="50" t="s">
        <v>63</v>
      </c>
      <c r="AE2341" s="50" t="s">
        <v>1514</v>
      </c>
      <c r="AF2341" s="50">
        <v>5105259</v>
      </c>
      <c r="AG2341" s="51"/>
      <c r="AH2341" s="51"/>
    </row>
    <row r="2342" spans="30:34">
      <c r="AD2342" s="50" t="s">
        <v>63</v>
      </c>
      <c r="AE2342" s="50" t="s">
        <v>5572</v>
      </c>
      <c r="AF2342" s="50">
        <v>5105309</v>
      </c>
      <c r="AG2342" s="51"/>
      <c r="AH2342" s="51"/>
    </row>
    <row r="2343" spans="30:34">
      <c r="AD2343" s="50" t="s">
        <v>63</v>
      </c>
      <c r="AE2343" s="50" t="s">
        <v>1556</v>
      </c>
      <c r="AF2343" s="50">
        <v>5105580</v>
      </c>
      <c r="AG2343" s="51"/>
      <c r="AH2343" s="51"/>
    </row>
    <row r="2344" spans="30:34">
      <c r="AD2344" s="50" t="s">
        <v>63</v>
      </c>
      <c r="AE2344" s="50" t="s">
        <v>1575</v>
      </c>
      <c r="AF2344" s="50">
        <v>5105606</v>
      </c>
      <c r="AG2344" s="51"/>
      <c r="AH2344" s="51"/>
    </row>
    <row r="2345" spans="30:34">
      <c r="AD2345" s="50" t="s">
        <v>63</v>
      </c>
      <c r="AE2345" s="50" t="s">
        <v>1595</v>
      </c>
      <c r="AF2345" s="50">
        <v>5105622</v>
      </c>
      <c r="AG2345" s="51"/>
      <c r="AH2345" s="51"/>
    </row>
    <row r="2346" spans="30:34">
      <c r="AD2346" s="50" t="s">
        <v>63</v>
      </c>
      <c r="AE2346" s="50" t="s">
        <v>1615</v>
      </c>
      <c r="AF2346" s="50">
        <v>5105903</v>
      </c>
      <c r="AG2346" s="51"/>
      <c r="AH2346" s="51"/>
    </row>
    <row r="2347" spans="30:34">
      <c r="AD2347" s="50" t="s">
        <v>63</v>
      </c>
      <c r="AE2347" s="50" t="s">
        <v>1636</v>
      </c>
      <c r="AF2347" s="50">
        <v>5106000</v>
      </c>
      <c r="AG2347" s="51"/>
      <c r="AH2347" s="51"/>
    </row>
    <row r="2348" spans="30:34">
      <c r="AD2348" s="50" t="s">
        <v>63</v>
      </c>
      <c r="AE2348" s="50" t="s">
        <v>1657</v>
      </c>
      <c r="AF2348" s="50">
        <v>5106109</v>
      </c>
      <c r="AG2348" s="51"/>
      <c r="AH2348" s="51"/>
    </row>
    <row r="2349" spans="30:34">
      <c r="AD2349" s="50" t="s">
        <v>63</v>
      </c>
      <c r="AE2349" s="50" t="s">
        <v>1677</v>
      </c>
      <c r="AF2349" s="50">
        <v>5106158</v>
      </c>
      <c r="AG2349" s="51"/>
      <c r="AH2349" s="51"/>
    </row>
    <row r="2350" spans="30:34">
      <c r="AD2350" s="50" t="s">
        <v>63</v>
      </c>
      <c r="AE2350" s="50" t="s">
        <v>1698</v>
      </c>
      <c r="AF2350" s="50">
        <v>5106208</v>
      </c>
      <c r="AG2350" s="51"/>
      <c r="AH2350" s="51"/>
    </row>
    <row r="2351" spans="30:34">
      <c r="AD2351" s="50" t="s">
        <v>63</v>
      </c>
      <c r="AE2351" s="50" t="s">
        <v>1718</v>
      </c>
      <c r="AF2351" s="50">
        <v>5106216</v>
      </c>
      <c r="AG2351" s="51"/>
      <c r="AH2351" s="51"/>
    </row>
    <row r="2352" spans="30:34">
      <c r="AD2352" s="50" t="s">
        <v>63</v>
      </c>
      <c r="AE2352" s="50" t="s">
        <v>1739</v>
      </c>
      <c r="AF2352" s="50">
        <v>5108808</v>
      </c>
      <c r="AG2352" s="51"/>
      <c r="AH2352" s="51"/>
    </row>
    <row r="2353" spans="30:34">
      <c r="AD2353" s="50" t="s">
        <v>63</v>
      </c>
      <c r="AE2353" s="50" t="s">
        <v>1759</v>
      </c>
      <c r="AF2353" s="50">
        <v>5106182</v>
      </c>
      <c r="AG2353" s="51"/>
      <c r="AH2353" s="51"/>
    </row>
    <row r="2354" spans="30:34">
      <c r="AD2354" s="50" t="s">
        <v>63</v>
      </c>
      <c r="AE2354" s="50" t="s">
        <v>1780</v>
      </c>
      <c r="AF2354" s="50">
        <v>5108857</v>
      </c>
      <c r="AG2354" s="51"/>
      <c r="AH2354" s="51"/>
    </row>
    <row r="2355" spans="30:34">
      <c r="AD2355" s="50" t="s">
        <v>63</v>
      </c>
      <c r="AE2355" s="50" t="s">
        <v>1799</v>
      </c>
      <c r="AF2355" s="50">
        <v>5108907</v>
      </c>
      <c r="AG2355" s="51"/>
      <c r="AH2355" s="51"/>
    </row>
    <row r="2356" spans="30:34">
      <c r="AD2356" s="50" t="s">
        <v>63</v>
      </c>
      <c r="AE2356" s="50" t="s">
        <v>1817</v>
      </c>
      <c r="AF2356" s="50">
        <v>5108956</v>
      </c>
      <c r="AG2356" s="51"/>
      <c r="AH2356" s="51"/>
    </row>
    <row r="2357" spans="30:34">
      <c r="AD2357" s="50" t="s">
        <v>63</v>
      </c>
      <c r="AE2357" s="50" t="s">
        <v>1836</v>
      </c>
      <c r="AF2357" s="50">
        <v>5106224</v>
      </c>
      <c r="AG2357" s="51"/>
      <c r="AH2357" s="51"/>
    </row>
    <row r="2358" spans="30:34">
      <c r="AD2358" s="50" t="s">
        <v>63</v>
      </c>
      <c r="AE2358" s="50" t="s">
        <v>1854</v>
      </c>
      <c r="AF2358" s="50">
        <v>5106174</v>
      </c>
      <c r="AG2358" s="51"/>
      <c r="AH2358" s="51"/>
    </row>
    <row r="2359" spans="30:34">
      <c r="AD2359" s="50" t="s">
        <v>63</v>
      </c>
      <c r="AE2359" s="50" t="s">
        <v>1872</v>
      </c>
      <c r="AF2359" s="50">
        <v>5106232</v>
      </c>
      <c r="AG2359" s="51"/>
      <c r="AH2359" s="51"/>
    </row>
    <row r="2360" spans="30:34">
      <c r="AD2360" s="50" t="s">
        <v>63</v>
      </c>
      <c r="AE2360" s="50" t="s">
        <v>1888</v>
      </c>
      <c r="AF2360" s="50">
        <v>5106190</v>
      </c>
      <c r="AG2360" s="51"/>
      <c r="AH2360" s="51"/>
    </row>
    <row r="2361" spans="30:34">
      <c r="AD2361" s="50" t="s">
        <v>63</v>
      </c>
      <c r="AE2361" s="50" t="s">
        <v>1905</v>
      </c>
      <c r="AF2361" s="50">
        <v>5106240</v>
      </c>
      <c r="AG2361" s="51"/>
      <c r="AH2361" s="51"/>
    </row>
    <row r="2362" spans="30:34">
      <c r="AD2362" s="50" t="s">
        <v>63</v>
      </c>
      <c r="AE2362" s="50" t="s">
        <v>1923</v>
      </c>
      <c r="AF2362" s="50">
        <v>5106257</v>
      </c>
      <c r="AG2362" s="51"/>
      <c r="AH2362" s="51"/>
    </row>
    <row r="2363" spans="30:34">
      <c r="AD2363" s="50" t="s">
        <v>63</v>
      </c>
      <c r="AE2363" s="50" t="s">
        <v>1940</v>
      </c>
      <c r="AF2363" s="50">
        <v>5106273</v>
      </c>
      <c r="AG2363" s="51"/>
      <c r="AH2363" s="51"/>
    </row>
    <row r="2364" spans="30:34">
      <c r="AD2364" s="50" t="s">
        <v>63</v>
      </c>
      <c r="AE2364" s="50" t="s">
        <v>1956</v>
      </c>
      <c r="AF2364" s="50">
        <v>5106265</v>
      </c>
      <c r="AG2364" s="51"/>
      <c r="AH2364" s="51"/>
    </row>
    <row r="2365" spans="30:34">
      <c r="AD2365" s="50" t="s">
        <v>63</v>
      </c>
      <c r="AE2365" s="50" t="s">
        <v>1973</v>
      </c>
      <c r="AF2365" s="50">
        <v>5106315</v>
      </c>
      <c r="AG2365" s="51"/>
      <c r="AH2365" s="51"/>
    </row>
    <row r="2366" spans="30:34">
      <c r="AD2366" s="50" t="s">
        <v>63</v>
      </c>
      <c r="AE2366" s="50" t="s">
        <v>1991</v>
      </c>
      <c r="AF2366" s="50">
        <v>5106281</v>
      </c>
      <c r="AG2366" s="51"/>
      <c r="AH2366" s="51"/>
    </row>
    <row r="2367" spans="30:34">
      <c r="AD2367" s="50" t="s">
        <v>63</v>
      </c>
      <c r="AE2367" s="50" t="s">
        <v>2008</v>
      </c>
      <c r="AF2367" s="50">
        <v>5106299</v>
      </c>
      <c r="AG2367" s="51"/>
      <c r="AH2367" s="51"/>
    </row>
    <row r="2368" spans="30:34">
      <c r="AD2368" s="50" t="s">
        <v>63</v>
      </c>
      <c r="AE2368" s="50" t="s">
        <v>2026</v>
      </c>
      <c r="AF2368" s="50">
        <v>5106307</v>
      </c>
      <c r="AG2368" s="51"/>
      <c r="AH2368" s="51"/>
    </row>
    <row r="2369" spans="30:34">
      <c r="AD2369" s="50" t="s">
        <v>63</v>
      </c>
      <c r="AE2369" s="50" t="s">
        <v>2044</v>
      </c>
      <c r="AF2369" s="50">
        <v>5106372</v>
      </c>
      <c r="AG2369" s="51"/>
      <c r="AH2369" s="51"/>
    </row>
    <row r="2370" spans="30:34">
      <c r="AD2370" s="50" t="s">
        <v>63</v>
      </c>
      <c r="AE2370" s="50" t="s">
        <v>2062</v>
      </c>
      <c r="AF2370" s="50">
        <v>5106422</v>
      </c>
      <c r="AG2370" s="51"/>
      <c r="AH2370" s="51"/>
    </row>
    <row r="2371" spans="30:34">
      <c r="AD2371" s="50" t="s">
        <v>63</v>
      </c>
      <c r="AE2371" s="50" t="s">
        <v>2079</v>
      </c>
      <c r="AF2371" s="50">
        <v>5106455</v>
      </c>
      <c r="AG2371" s="51"/>
      <c r="AH2371" s="51"/>
    </row>
    <row r="2372" spans="30:34">
      <c r="AD2372" s="50" t="s">
        <v>63</v>
      </c>
      <c r="AE2372" s="50" t="s">
        <v>2094</v>
      </c>
      <c r="AF2372" s="50">
        <v>5106505</v>
      </c>
      <c r="AG2372" s="51"/>
      <c r="AH2372" s="51"/>
    </row>
    <row r="2373" spans="30:34">
      <c r="AD2373" s="50" t="s">
        <v>63</v>
      </c>
      <c r="AE2373" s="50" t="s">
        <v>2111</v>
      </c>
      <c r="AF2373" s="50">
        <v>5106653</v>
      </c>
      <c r="AG2373" s="51"/>
      <c r="AH2373" s="51"/>
    </row>
    <row r="2374" spans="30:34">
      <c r="AD2374" s="50" t="s">
        <v>63</v>
      </c>
      <c r="AE2374" s="50" t="s">
        <v>2126</v>
      </c>
      <c r="AF2374" s="50">
        <v>5106703</v>
      </c>
      <c r="AG2374" s="51"/>
      <c r="AH2374" s="51"/>
    </row>
    <row r="2375" spans="30:34">
      <c r="AD2375" s="50" t="s">
        <v>63</v>
      </c>
      <c r="AE2375" s="50" t="s">
        <v>2143</v>
      </c>
      <c r="AF2375" s="50">
        <v>5106752</v>
      </c>
      <c r="AG2375" s="51"/>
      <c r="AH2375" s="51"/>
    </row>
    <row r="2376" spans="30:34">
      <c r="AD2376" s="50" t="s">
        <v>63</v>
      </c>
      <c r="AE2376" s="50" t="s">
        <v>2159</v>
      </c>
      <c r="AF2376" s="50">
        <v>5106778</v>
      </c>
      <c r="AG2376" s="51"/>
      <c r="AH2376" s="51"/>
    </row>
    <row r="2377" spans="30:34">
      <c r="AD2377" s="50" t="s">
        <v>63</v>
      </c>
      <c r="AE2377" s="50" t="s">
        <v>2176</v>
      </c>
      <c r="AF2377" s="50">
        <v>5106802</v>
      </c>
      <c r="AG2377" s="51"/>
      <c r="AH2377" s="51"/>
    </row>
    <row r="2378" spans="30:34">
      <c r="AD2378" s="50" t="s">
        <v>63</v>
      </c>
      <c r="AE2378" s="50" t="s">
        <v>2193</v>
      </c>
      <c r="AF2378" s="50">
        <v>5106828</v>
      </c>
      <c r="AG2378" s="51"/>
      <c r="AH2378" s="51"/>
    </row>
    <row r="2379" spans="30:34">
      <c r="AD2379" s="50" t="s">
        <v>63</v>
      </c>
      <c r="AE2379" s="50" t="s">
        <v>2209</v>
      </c>
      <c r="AF2379" s="50">
        <v>5106851</v>
      </c>
      <c r="AG2379" s="51"/>
      <c r="AH2379" s="51"/>
    </row>
    <row r="2380" spans="30:34">
      <c r="AD2380" s="50" t="s">
        <v>63</v>
      </c>
      <c r="AE2380" s="50" t="s">
        <v>2224</v>
      </c>
      <c r="AF2380" s="50">
        <v>5107008</v>
      </c>
      <c r="AG2380" s="51"/>
      <c r="AH2380" s="51"/>
    </row>
    <row r="2381" spans="30:34">
      <c r="AD2381" s="50" t="s">
        <v>63</v>
      </c>
      <c r="AE2381" s="50" t="s">
        <v>2240</v>
      </c>
      <c r="AF2381" s="50">
        <v>5107040</v>
      </c>
      <c r="AG2381" s="51"/>
      <c r="AH2381" s="51"/>
    </row>
    <row r="2382" spans="30:34">
      <c r="AD2382" s="50" t="s">
        <v>63</v>
      </c>
      <c r="AE2382" s="50" t="s">
        <v>2254</v>
      </c>
      <c r="AF2382" s="50">
        <v>5107065</v>
      </c>
      <c r="AG2382" s="51"/>
      <c r="AH2382" s="51"/>
    </row>
    <row r="2383" spans="30:34">
      <c r="AD2383" s="50" t="s">
        <v>63</v>
      </c>
      <c r="AE2383" s="50" t="s">
        <v>2269</v>
      </c>
      <c r="AF2383" s="50">
        <v>5107156</v>
      </c>
      <c r="AG2383" s="51"/>
      <c r="AH2383" s="51"/>
    </row>
    <row r="2384" spans="30:34">
      <c r="AD2384" s="50" t="s">
        <v>63</v>
      </c>
      <c r="AE2384" s="50" t="s">
        <v>2285</v>
      </c>
      <c r="AF2384" s="50">
        <v>5107180</v>
      </c>
      <c r="AG2384" s="51"/>
      <c r="AH2384" s="51"/>
    </row>
    <row r="2385" spans="30:34">
      <c r="AD2385" s="50" t="s">
        <v>63</v>
      </c>
      <c r="AE2385" s="50" t="s">
        <v>2301</v>
      </c>
      <c r="AF2385" s="50">
        <v>5107198</v>
      </c>
      <c r="AG2385" s="51"/>
      <c r="AH2385" s="51"/>
    </row>
    <row r="2386" spans="30:34">
      <c r="AD2386" s="50" t="s">
        <v>63</v>
      </c>
      <c r="AE2386" s="50" t="s">
        <v>469</v>
      </c>
      <c r="AF2386" s="50">
        <v>5107206</v>
      </c>
      <c r="AG2386" s="51"/>
      <c r="AH2386" s="51"/>
    </row>
    <row r="2387" spans="30:34">
      <c r="AD2387" s="50" t="s">
        <v>63</v>
      </c>
      <c r="AE2387" s="50" t="s">
        <v>2330</v>
      </c>
      <c r="AF2387" s="50">
        <v>5107578</v>
      </c>
      <c r="AG2387" s="51"/>
      <c r="AH2387" s="51"/>
    </row>
    <row r="2388" spans="30:34">
      <c r="AD2388" s="50" t="s">
        <v>63</v>
      </c>
      <c r="AE2388" s="50" t="s">
        <v>2346</v>
      </c>
      <c r="AF2388" s="50">
        <v>5107602</v>
      </c>
      <c r="AG2388" s="51"/>
      <c r="AH2388" s="51"/>
    </row>
    <row r="2389" spans="30:34">
      <c r="AD2389" s="50" t="s">
        <v>63</v>
      </c>
      <c r="AE2389" s="50" t="s">
        <v>2362</v>
      </c>
      <c r="AF2389" s="50">
        <v>5107701</v>
      </c>
      <c r="AG2389" s="51"/>
      <c r="AH2389" s="51"/>
    </row>
    <row r="2390" spans="30:34">
      <c r="AD2390" s="50" t="s">
        <v>63</v>
      </c>
      <c r="AE2390" s="50" t="s">
        <v>2376</v>
      </c>
      <c r="AF2390" s="50">
        <v>5107750</v>
      </c>
      <c r="AG2390" s="51"/>
      <c r="AH2390" s="51"/>
    </row>
    <row r="2391" spans="30:34">
      <c r="AD2391" s="50" t="s">
        <v>63</v>
      </c>
      <c r="AE2391" s="50" t="s">
        <v>2391</v>
      </c>
      <c r="AF2391" s="50">
        <v>5107248</v>
      </c>
      <c r="AG2391" s="51"/>
      <c r="AH2391" s="51"/>
    </row>
    <row r="2392" spans="30:34">
      <c r="AD2392" s="50" t="s">
        <v>63</v>
      </c>
      <c r="AE2392" s="50" t="s">
        <v>2407</v>
      </c>
      <c r="AF2392" s="50">
        <v>5107743</v>
      </c>
      <c r="AG2392" s="51"/>
      <c r="AH2392" s="51"/>
    </row>
    <row r="2393" spans="30:34">
      <c r="AD2393" s="50" t="s">
        <v>63</v>
      </c>
      <c r="AE2393" s="50" t="s">
        <v>2423</v>
      </c>
      <c r="AF2393" s="50">
        <v>5107768</v>
      </c>
      <c r="AG2393" s="51"/>
      <c r="AH2393" s="51"/>
    </row>
    <row r="2394" spans="30:34">
      <c r="AD2394" s="50" t="s">
        <v>63</v>
      </c>
      <c r="AE2394" s="50" t="s">
        <v>2439</v>
      </c>
      <c r="AF2394" s="50">
        <v>5107776</v>
      </c>
      <c r="AG2394" s="51"/>
      <c r="AH2394" s="51"/>
    </row>
    <row r="2395" spans="30:34">
      <c r="AD2395" s="50" t="s">
        <v>63</v>
      </c>
      <c r="AE2395" s="50" t="s">
        <v>2455</v>
      </c>
      <c r="AF2395" s="50">
        <v>5107263</v>
      </c>
      <c r="AG2395" s="51"/>
      <c r="AH2395" s="51"/>
    </row>
    <row r="2396" spans="30:34">
      <c r="AD2396" s="50" t="s">
        <v>63</v>
      </c>
      <c r="AE2396" s="50" t="s">
        <v>2468</v>
      </c>
      <c r="AF2396" s="50">
        <v>5107792</v>
      </c>
      <c r="AG2396" s="51"/>
      <c r="AH2396" s="51"/>
    </row>
    <row r="2397" spans="30:34">
      <c r="AD2397" s="50" t="s">
        <v>63</v>
      </c>
      <c r="AE2397" s="50" t="s">
        <v>2484</v>
      </c>
      <c r="AF2397" s="50">
        <v>5107800</v>
      </c>
      <c r="AG2397" s="51"/>
      <c r="AH2397" s="51"/>
    </row>
    <row r="2398" spans="30:34">
      <c r="AD2398" s="50" t="s">
        <v>63</v>
      </c>
      <c r="AE2398" s="50" t="s">
        <v>2500</v>
      </c>
      <c r="AF2398" s="50">
        <v>5107859</v>
      </c>
      <c r="AG2398" s="51"/>
      <c r="AH2398" s="51"/>
    </row>
    <row r="2399" spans="30:34">
      <c r="AD2399" s="50" t="s">
        <v>63</v>
      </c>
      <c r="AE2399" s="50" t="s">
        <v>2514</v>
      </c>
      <c r="AF2399" s="50">
        <v>5107297</v>
      </c>
      <c r="AG2399" s="51"/>
      <c r="AH2399" s="51"/>
    </row>
    <row r="2400" spans="30:34">
      <c r="AD2400" s="50" t="s">
        <v>63</v>
      </c>
      <c r="AE2400" s="50" t="s">
        <v>2529</v>
      </c>
      <c r="AF2400" s="50">
        <v>5107305</v>
      </c>
      <c r="AG2400" s="51"/>
      <c r="AH2400" s="51"/>
    </row>
    <row r="2401" spans="30:34">
      <c r="AD2401" s="50" t="s">
        <v>63</v>
      </c>
      <c r="AE2401" s="50" t="s">
        <v>2545</v>
      </c>
      <c r="AF2401" s="50">
        <v>5107354</v>
      </c>
      <c r="AG2401" s="51"/>
      <c r="AH2401" s="51"/>
    </row>
    <row r="2402" spans="30:34">
      <c r="AD2402" s="50" t="s">
        <v>63</v>
      </c>
      <c r="AE2402" s="50" t="s">
        <v>2560</v>
      </c>
      <c r="AF2402" s="50">
        <v>5107107</v>
      </c>
      <c r="AG2402" s="51"/>
      <c r="AH2402" s="51"/>
    </row>
    <row r="2403" spans="30:34">
      <c r="AD2403" s="50" t="s">
        <v>63</v>
      </c>
      <c r="AE2403" s="50" t="s">
        <v>2575</v>
      </c>
      <c r="AF2403" s="50">
        <v>5107404</v>
      </c>
      <c r="AG2403" s="51"/>
      <c r="AH2403" s="51"/>
    </row>
    <row r="2404" spans="30:34">
      <c r="AD2404" s="50" t="s">
        <v>63</v>
      </c>
      <c r="AE2404" s="50" t="s">
        <v>2590</v>
      </c>
      <c r="AF2404" s="50">
        <v>5107875</v>
      </c>
      <c r="AG2404" s="51"/>
      <c r="AH2404" s="51"/>
    </row>
    <row r="2405" spans="30:34">
      <c r="AD2405" s="50" t="s">
        <v>63</v>
      </c>
      <c r="AE2405" s="50" t="s">
        <v>2606</v>
      </c>
      <c r="AF2405" s="50">
        <v>5107883</v>
      </c>
      <c r="AG2405" s="51"/>
      <c r="AH2405" s="51"/>
    </row>
    <row r="2406" spans="30:34">
      <c r="AD2406" s="50" t="s">
        <v>63</v>
      </c>
      <c r="AE2406" s="50" t="s">
        <v>2620</v>
      </c>
      <c r="AF2406" s="50">
        <v>5107909</v>
      </c>
      <c r="AG2406" s="51"/>
      <c r="AH2406" s="51"/>
    </row>
    <row r="2407" spans="30:34">
      <c r="AD2407" s="50" t="s">
        <v>63</v>
      </c>
      <c r="AE2407" s="50" t="s">
        <v>2633</v>
      </c>
      <c r="AF2407" s="50">
        <v>5107925</v>
      </c>
      <c r="AG2407" s="51"/>
      <c r="AH2407" s="51"/>
    </row>
    <row r="2408" spans="30:34">
      <c r="AD2408" s="50" t="s">
        <v>63</v>
      </c>
      <c r="AE2408" s="50" t="s">
        <v>2648</v>
      </c>
      <c r="AF2408" s="50">
        <v>5107941</v>
      </c>
      <c r="AG2408" s="51"/>
      <c r="AH2408" s="51"/>
    </row>
    <row r="2409" spans="30:34">
      <c r="AD2409" s="50" t="s">
        <v>63</v>
      </c>
      <c r="AE2409" s="50" t="s">
        <v>2661</v>
      </c>
      <c r="AF2409" s="50">
        <v>5107958</v>
      </c>
      <c r="AG2409" s="51"/>
      <c r="AH2409" s="51"/>
    </row>
    <row r="2410" spans="30:34">
      <c r="AD2410" s="50" t="s">
        <v>63</v>
      </c>
      <c r="AE2410" s="50" t="s">
        <v>2675</v>
      </c>
      <c r="AF2410" s="50">
        <v>5108006</v>
      </c>
      <c r="AG2410" s="51"/>
      <c r="AH2410" s="51"/>
    </row>
    <row r="2411" spans="30:34">
      <c r="AD2411" s="50" t="s">
        <v>63</v>
      </c>
      <c r="AE2411" s="50" t="s">
        <v>2690</v>
      </c>
      <c r="AF2411" s="50">
        <v>5108055</v>
      </c>
      <c r="AG2411" s="51"/>
      <c r="AH2411" s="51"/>
    </row>
    <row r="2412" spans="30:34">
      <c r="AD2412" s="50" t="s">
        <v>63</v>
      </c>
      <c r="AE2412" s="50" t="s">
        <v>2706</v>
      </c>
      <c r="AF2412" s="50">
        <v>5108105</v>
      </c>
      <c r="AG2412" s="51"/>
      <c r="AH2412" s="51"/>
    </row>
    <row r="2413" spans="30:34">
      <c r="AD2413" s="50" t="s">
        <v>63</v>
      </c>
      <c r="AE2413" s="50" t="s">
        <v>2721</v>
      </c>
      <c r="AF2413" s="50">
        <v>5108204</v>
      </c>
      <c r="AG2413" s="51"/>
      <c r="AH2413" s="51"/>
    </row>
    <row r="2414" spans="30:34">
      <c r="AD2414" s="50" t="s">
        <v>63</v>
      </c>
      <c r="AE2414" s="50" t="s">
        <v>2737</v>
      </c>
      <c r="AF2414" s="50">
        <v>5108303</v>
      </c>
      <c r="AG2414" s="51"/>
      <c r="AH2414" s="51"/>
    </row>
    <row r="2415" spans="30:34">
      <c r="AD2415" s="50" t="s">
        <v>63</v>
      </c>
      <c r="AE2415" s="50" t="s">
        <v>2752</v>
      </c>
      <c r="AF2415" s="50">
        <v>5108352</v>
      </c>
      <c r="AG2415" s="51"/>
      <c r="AH2415" s="51"/>
    </row>
    <row r="2416" spans="30:34">
      <c r="AD2416" s="50" t="s">
        <v>63</v>
      </c>
      <c r="AE2416" s="50" t="s">
        <v>2767</v>
      </c>
      <c r="AF2416" s="50">
        <v>5108402</v>
      </c>
      <c r="AG2416" s="51"/>
      <c r="AH2416" s="51"/>
    </row>
    <row r="2417" spans="30:34">
      <c r="AD2417" s="50" t="s">
        <v>63</v>
      </c>
      <c r="AE2417" s="50" t="s">
        <v>2783</v>
      </c>
      <c r="AF2417" s="50">
        <v>5108501</v>
      </c>
      <c r="AG2417" s="51"/>
      <c r="AH2417" s="51"/>
    </row>
    <row r="2418" spans="30:34">
      <c r="AD2418" s="50" t="s">
        <v>63</v>
      </c>
      <c r="AE2418" s="50" t="s">
        <v>2798</v>
      </c>
      <c r="AF2418" s="50">
        <v>5105507</v>
      </c>
      <c r="AG2418" s="51"/>
      <c r="AH2418" s="51"/>
    </row>
    <row r="2419" spans="30:34">
      <c r="AD2419" s="50" t="s">
        <v>63</v>
      </c>
      <c r="AE2419" s="50" t="s">
        <v>2813</v>
      </c>
      <c r="AF2419" s="50">
        <v>5108600</v>
      </c>
      <c r="AG2419" s="51"/>
      <c r="AH2419" s="51"/>
    </row>
    <row r="2420" spans="30:34">
      <c r="AD2420" s="50" t="s">
        <v>65</v>
      </c>
      <c r="AE2420" s="50" t="s">
        <v>102</v>
      </c>
      <c r="AF2420" s="50">
        <v>1500107</v>
      </c>
      <c r="AG2420" s="51"/>
      <c r="AH2420" s="51"/>
    </row>
    <row r="2421" spans="30:34">
      <c r="AD2421" s="50" t="s">
        <v>65</v>
      </c>
      <c r="AE2421" s="50" t="s">
        <v>127</v>
      </c>
      <c r="AF2421" s="50">
        <v>1500131</v>
      </c>
      <c r="AG2421" s="51"/>
      <c r="AH2421" s="51"/>
    </row>
    <row r="2422" spans="30:34">
      <c r="AD2422" s="50" t="s">
        <v>65</v>
      </c>
      <c r="AE2422" s="50" t="s">
        <v>153</v>
      </c>
      <c r="AF2422" s="50">
        <v>1500206</v>
      </c>
      <c r="AG2422" s="51"/>
      <c r="AH2422" s="51"/>
    </row>
    <row r="2423" spans="30:34">
      <c r="AD2423" s="50" t="s">
        <v>65</v>
      </c>
      <c r="AE2423" s="50" t="s">
        <v>178</v>
      </c>
      <c r="AF2423" s="50">
        <v>1500305</v>
      </c>
      <c r="AG2423" s="51"/>
      <c r="AH2423" s="51"/>
    </row>
    <row r="2424" spans="30:34">
      <c r="AD2424" s="50" t="s">
        <v>65</v>
      </c>
      <c r="AE2424" s="50" t="s">
        <v>204</v>
      </c>
      <c r="AF2424" s="50">
        <v>1500347</v>
      </c>
      <c r="AG2424" s="51"/>
      <c r="AH2424" s="51"/>
    </row>
    <row r="2425" spans="30:34">
      <c r="AD2425" s="50" t="s">
        <v>65</v>
      </c>
      <c r="AE2425" s="50" t="s">
        <v>229</v>
      </c>
      <c r="AF2425" s="50">
        <v>1500404</v>
      </c>
      <c r="AG2425" s="51"/>
      <c r="AH2425" s="51"/>
    </row>
    <row r="2426" spans="30:34">
      <c r="AD2426" s="50" t="s">
        <v>65</v>
      </c>
      <c r="AE2426" s="50" t="s">
        <v>254</v>
      </c>
      <c r="AF2426" s="50">
        <v>1500503</v>
      </c>
      <c r="AG2426" s="51"/>
      <c r="AH2426" s="51"/>
    </row>
    <row r="2427" spans="30:34">
      <c r="AD2427" s="50" t="s">
        <v>65</v>
      </c>
      <c r="AE2427" s="50" t="s">
        <v>279</v>
      </c>
      <c r="AF2427" s="50">
        <v>1500602</v>
      </c>
      <c r="AG2427" s="51"/>
      <c r="AH2427" s="51"/>
    </row>
    <row r="2428" spans="30:34">
      <c r="AD2428" s="50" t="s">
        <v>65</v>
      </c>
      <c r="AE2428" s="50" t="s">
        <v>305</v>
      </c>
      <c r="AF2428" s="50">
        <v>1500701</v>
      </c>
      <c r="AG2428" s="51"/>
      <c r="AH2428" s="51"/>
    </row>
    <row r="2429" spans="30:34">
      <c r="AD2429" s="50" t="s">
        <v>65</v>
      </c>
      <c r="AE2429" s="50" t="s">
        <v>331</v>
      </c>
      <c r="AF2429" s="50">
        <v>1500800</v>
      </c>
      <c r="AG2429" s="51"/>
      <c r="AH2429" s="51"/>
    </row>
    <row r="2430" spans="30:34">
      <c r="AD2430" s="50" t="s">
        <v>65</v>
      </c>
      <c r="AE2430" s="50" t="s">
        <v>356</v>
      </c>
      <c r="AF2430" s="50">
        <v>1500859</v>
      </c>
      <c r="AG2430" s="51"/>
      <c r="AH2430" s="51"/>
    </row>
    <row r="2431" spans="30:34">
      <c r="AD2431" s="50" t="s">
        <v>65</v>
      </c>
      <c r="AE2431" s="50" t="s">
        <v>380</v>
      </c>
      <c r="AF2431" s="50">
        <v>1500909</v>
      </c>
      <c r="AG2431" s="51"/>
      <c r="AH2431" s="51"/>
    </row>
    <row r="2432" spans="30:34">
      <c r="AD2432" s="50" t="s">
        <v>65</v>
      </c>
      <c r="AE2432" s="50" t="s">
        <v>405</v>
      </c>
      <c r="AF2432" s="50">
        <v>1500958</v>
      </c>
      <c r="AG2432" s="51"/>
      <c r="AH2432" s="51"/>
    </row>
    <row r="2433" spans="30:34">
      <c r="AD2433" s="50" t="s">
        <v>65</v>
      </c>
      <c r="AE2433" s="50" t="s">
        <v>430</v>
      </c>
      <c r="AF2433" s="50">
        <v>1501006</v>
      </c>
      <c r="AG2433" s="51"/>
      <c r="AH2433" s="51"/>
    </row>
    <row r="2434" spans="30:34">
      <c r="AD2434" s="50" t="s">
        <v>65</v>
      </c>
      <c r="AE2434" s="50" t="s">
        <v>455</v>
      </c>
      <c r="AF2434" s="50">
        <v>1501105</v>
      </c>
      <c r="AG2434" s="51"/>
      <c r="AH2434" s="51"/>
    </row>
    <row r="2435" spans="30:34">
      <c r="AD2435" s="50" t="s">
        <v>65</v>
      </c>
      <c r="AE2435" s="50" t="s">
        <v>481</v>
      </c>
      <c r="AF2435" s="50">
        <v>1501204</v>
      </c>
      <c r="AG2435" s="51"/>
      <c r="AH2435" s="51"/>
    </row>
    <row r="2436" spans="30:34">
      <c r="AD2436" s="50" t="s">
        <v>65</v>
      </c>
      <c r="AE2436" s="50" t="s">
        <v>505</v>
      </c>
      <c r="AF2436" s="50">
        <v>1501253</v>
      </c>
      <c r="AG2436" s="51"/>
      <c r="AH2436" s="51"/>
    </row>
    <row r="2437" spans="30:34">
      <c r="AD2437" s="50" t="s">
        <v>65</v>
      </c>
      <c r="AE2437" s="50" t="s">
        <v>528</v>
      </c>
      <c r="AF2437" s="50">
        <v>1501303</v>
      </c>
      <c r="AG2437" s="51"/>
      <c r="AH2437" s="51"/>
    </row>
    <row r="2438" spans="30:34">
      <c r="AD2438" s="50" t="s">
        <v>65</v>
      </c>
      <c r="AE2438" s="50" t="s">
        <v>268</v>
      </c>
      <c r="AF2438" s="50">
        <v>1501402</v>
      </c>
      <c r="AG2438" s="51"/>
      <c r="AH2438" s="51"/>
    </row>
    <row r="2439" spans="30:34">
      <c r="AD2439" s="50" t="s">
        <v>65</v>
      </c>
      <c r="AE2439" s="50" t="s">
        <v>574</v>
      </c>
      <c r="AF2439" s="50">
        <v>1501451</v>
      </c>
      <c r="AG2439" s="51"/>
      <c r="AH2439" s="51"/>
    </row>
    <row r="2440" spans="30:34">
      <c r="AD2440" s="50" t="s">
        <v>65</v>
      </c>
      <c r="AE2440" s="50" t="s">
        <v>598</v>
      </c>
      <c r="AF2440" s="50">
        <v>1501501</v>
      </c>
      <c r="AG2440" s="51"/>
      <c r="AH2440" s="51"/>
    </row>
    <row r="2441" spans="30:34">
      <c r="AD2441" s="50" t="s">
        <v>65</v>
      </c>
      <c r="AE2441" s="50" t="s">
        <v>621</v>
      </c>
      <c r="AF2441" s="50">
        <v>1501576</v>
      </c>
      <c r="AG2441" s="51"/>
      <c r="AH2441" s="51"/>
    </row>
    <row r="2442" spans="30:34">
      <c r="AD2442" s="50" t="s">
        <v>65</v>
      </c>
      <c r="AE2442" s="50" t="s">
        <v>479</v>
      </c>
      <c r="AF2442" s="50">
        <v>1501600</v>
      </c>
      <c r="AG2442" s="51"/>
      <c r="AH2442" s="51"/>
    </row>
    <row r="2443" spans="30:34">
      <c r="AD2443" s="50" t="s">
        <v>65</v>
      </c>
      <c r="AE2443" s="50" t="s">
        <v>663</v>
      </c>
      <c r="AF2443" s="50">
        <v>1501709</v>
      </c>
      <c r="AG2443" s="51"/>
      <c r="AH2443" s="51"/>
    </row>
    <row r="2444" spans="30:34">
      <c r="AD2444" s="50" t="s">
        <v>65</v>
      </c>
      <c r="AE2444" s="50" t="s">
        <v>684</v>
      </c>
      <c r="AF2444" s="50">
        <v>1501725</v>
      </c>
      <c r="AG2444" s="51"/>
      <c r="AH2444" s="51"/>
    </row>
    <row r="2445" spans="30:34">
      <c r="AD2445" s="50" t="s">
        <v>65</v>
      </c>
      <c r="AE2445" s="50" t="s">
        <v>704</v>
      </c>
      <c r="AF2445" s="50">
        <v>1501758</v>
      </c>
      <c r="AG2445" s="51"/>
      <c r="AH2445" s="51"/>
    </row>
    <row r="2446" spans="30:34">
      <c r="AD2446" s="50" t="s">
        <v>65</v>
      </c>
      <c r="AE2446" s="50" t="s">
        <v>726</v>
      </c>
      <c r="AF2446" s="50">
        <v>1501782</v>
      </c>
      <c r="AG2446" s="51"/>
      <c r="AH2446" s="51"/>
    </row>
    <row r="2447" spans="30:34">
      <c r="AD2447" s="50" t="s">
        <v>65</v>
      </c>
      <c r="AE2447" s="50" t="s">
        <v>748</v>
      </c>
      <c r="AF2447" s="50">
        <v>1501808</v>
      </c>
      <c r="AG2447" s="51"/>
      <c r="AH2447" s="51"/>
    </row>
    <row r="2448" spans="30:34">
      <c r="AD2448" s="50" t="s">
        <v>65</v>
      </c>
      <c r="AE2448" s="50" t="s">
        <v>769</v>
      </c>
      <c r="AF2448" s="50">
        <v>1501907</v>
      </c>
      <c r="AG2448" s="51"/>
      <c r="AH2448" s="51"/>
    </row>
    <row r="2449" spans="30:34">
      <c r="AD2449" s="50" t="s">
        <v>65</v>
      </c>
      <c r="AE2449" s="50" t="s">
        <v>792</v>
      </c>
      <c r="AF2449" s="50">
        <v>1502004</v>
      </c>
      <c r="AG2449" s="51"/>
      <c r="AH2449" s="51"/>
    </row>
    <row r="2450" spans="30:34">
      <c r="AD2450" s="50" t="s">
        <v>65</v>
      </c>
      <c r="AE2450" s="50" t="s">
        <v>813</v>
      </c>
      <c r="AF2450" s="50">
        <v>1501956</v>
      </c>
      <c r="AG2450" s="51"/>
      <c r="AH2450" s="51"/>
    </row>
    <row r="2451" spans="30:34">
      <c r="AD2451" s="50" t="s">
        <v>65</v>
      </c>
      <c r="AE2451" s="50" t="s">
        <v>833</v>
      </c>
      <c r="AF2451" s="50">
        <v>1502103</v>
      </c>
      <c r="AG2451" s="51"/>
      <c r="AH2451" s="51"/>
    </row>
    <row r="2452" spans="30:34">
      <c r="AD2452" s="50" t="s">
        <v>65</v>
      </c>
      <c r="AE2452" s="50" t="s">
        <v>856</v>
      </c>
      <c r="AF2452" s="50">
        <v>1502152</v>
      </c>
      <c r="AG2452" s="51"/>
      <c r="AH2452" s="51"/>
    </row>
    <row r="2453" spans="30:34">
      <c r="AD2453" s="50" t="s">
        <v>65</v>
      </c>
      <c r="AE2453" s="50" t="s">
        <v>877</v>
      </c>
      <c r="AF2453" s="50">
        <v>1502202</v>
      </c>
      <c r="AG2453" s="51"/>
      <c r="AH2453" s="51"/>
    </row>
    <row r="2454" spans="30:34">
      <c r="AD2454" s="50" t="s">
        <v>65</v>
      </c>
      <c r="AE2454" s="50" t="s">
        <v>900</v>
      </c>
      <c r="AF2454" s="50">
        <v>1502301</v>
      </c>
      <c r="AG2454" s="51"/>
      <c r="AH2454" s="51"/>
    </row>
    <row r="2455" spans="30:34">
      <c r="AD2455" s="50" t="s">
        <v>65</v>
      </c>
      <c r="AE2455" s="50" t="s">
        <v>923</v>
      </c>
      <c r="AF2455" s="50">
        <v>1502400</v>
      </c>
      <c r="AG2455" s="51"/>
      <c r="AH2455" s="51"/>
    </row>
    <row r="2456" spans="30:34">
      <c r="AD2456" s="50" t="s">
        <v>65</v>
      </c>
      <c r="AE2456" s="50" t="s">
        <v>946</v>
      </c>
      <c r="AF2456" s="50">
        <v>1502509</v>
      </c>
      <c r="AG2456" s="51"/>
      <c r="AH2456" s="51"/>
    </row>
    <row r="2457" spans="30:34">
      <c r="AD2457" s="50" t="s">
        <v>65</v>
      </c>
      <c r="AE2457" s="50" t="s">
        <v>968</v>
      </c>
      <c r="AF2457" s="50">
        <v>1502608</v>
      </c>
      <c r="AG2457" s="51"/>
      <c r="AH2457" s="51"/>
    </row>
    <row r="2458" spans="30:34">
      <c r="AD2458" s="50" t="s">
        <v>65</v>
      </c>
      <c r="AE2458" s="50" t="s">
        <v>990</v>
      </c>
      <c r="AF2458" s="50">
        <v>1502707</v>
      </c>
      <c r="AG2458" s="51"/>
      <c r="AH2458" s="51"/>
    </row>
    <row r="2459" spans="30:34">
      <c r="AD2459" s="50" t="s">
        <v>65</v>
      </c>
      <c r="AE2459" s="50" t="s">
        <v>1013</v>
      </c>
      <c r="AF2459" s="50">
        <v>1502756</v>
      </c>
      <c r="AG2459" s="51"/>
      <c r="AH2459" s="51"/>
    </row>
    <row r="2460" spans="30:34">
      <c r="AD2460" s="50" t="s">
        <v>65</v>
      </c>
      <c r="AE2460" s="50" t="s">
        <v>1035</v>
      </c>
      <c r="AF2460" s="50">
        <v>1502764</v>
      </c>
      <c r="AG2460" s="51"/>
      <c r="AH2460" s="51"/>
    </row>
    <row r="2461" spans="30:34">
      <c r="AD2461" s="50" t="s">
        <v>65</v>
      </c>
      <c r="AE2461" s="50" t="s">
        <v>1057</v>
      </c>
      <c r="AF2461" s="50">
        <v>1502772</v>
      </c>
      <c r="AG2461" s="51"/>
      <c r="AH2461" s="51"/>
    </row>
    <row r="2462" spans="30:34">
      <c r="AD2462" s="50" t="s">
        <v>65</v>
      </c>
      <c r="AE2462" s="50" t="s">
        <v>1079</v>
      </c>
      <c r="AF2462" s="50">
        <v>1502806</v>
      </c>
      <c r="AG2462" s="51"/>
      <c r="AH2462" s="51"/>
    </row>
    <row r="2463" spans="30:34">
      <c r="AD2463" s="50" t="s">
        <v>65</v>
      </c>
      <c r="AE2463" s="50" t="s">
        <v>1101</v>
      </c>
      <c r="AF2463" s="50">
        <v>1502855</v>
      </c>
      <c r="AG2463" s="51"/>
      <c r="AH2463" s="51"/>
    </row>
    <row r="2464" spans="30:34">
      <c r="AD2464" s="50" t="s">
        <v>65</v>
      </c>
      <c r="AE2464" s="50" t="s">
        <v>1124</v>
      </c>
      <c r="AF2464" s="50">
        <v>1502905</v>
      </c>
      <c r="AG2464" s="51"/>
      <c r="AH2464" s="51"/>
    </row>
    <row r="2465" spans="30:34">
      <c r="AD2465" s="50" t="s">
        <v>65</v>
      </c>
      <c r="AE2465" s="50" t="s">
        <v>1147</v>
      </c>
      <c r="AF2465" s="50">
        <v>1502939</v>
      </c>
      <c r="AG2465" s="51"/>
      <c r="AH2465" s="51"/>
    </row>
    <row r="2466" spans="30:34">
      <c r="AD2466" s="50" t="s">
        <v>65</v>
      </c>
      <c r="AE2466" s="50" t="s">
        <v>1170</v>
      </c>
      <c r="AF2466" s="50">
        <v>1502954</v>
      </c>
      <c r="AG2466" s="51"/>
      <c r="AH2466" s="51"/>
    </row>
    <row r="2467" spans="30:34">
      <c r="AD2467" s="50" t="s">
        <v>65</v>
      </c>
      <c r="AE2467" s="50" t="s">
        <v>1193</v>
      </c>
      <c r="AF2467" s="50">
        <v>1503002</v>
      </c>
      <c r="AG2467" s="51"/>
      <c r="AH2467" s="51"/>
    </row>
    <row r="2468" spans="30:34">
      <c r="AD2468" s="50" t="s">
        <v>65</v>
      </c>
      <c r="AE2468" s="50" t="s">
        <v>1215</v>
      </c>
      <c r="AF2468" s="50">
        <v>1503044</v>
      </c>
      <c r="AG2468" s="51"/>
      <c r="AH2468" s="51"/>
    </row>
    <row r="2469" spans="30:34">
      <c r="AD2469" s="50" t="s">
        <v>65</v>
      </c>
      <c r="AE2469" s="50" t="s">
        <v>1236</v>
      </c>
      <c r="AF2469" s="50">
        <v>1503077</v>
      </c>
      <c r="AG2469" s="51"/>
      <c r="AH2469" s="51"/>
    </row>
    <row r="2470" spans="30:34">
      <c r="AD2470" s="50" t="s">
        <v>65</v>
      </c>
      <c r="AE2470" s="50" t="s">
        <v>1259</v>
      </c>
      <c r="AF2470" s="50">
        <v>1503093</v>
      </c>
      <c r="AG2470" s="51"/>
      <c r="AH2470" s="51"/>
    </row>
    <row r="2471" spans="30:34">
      <c r="AD2471" s="50" t="s">
        <v>65</v>
      </c>
      <c r="AE2471" s="50" t="s">
        <v>1282</v>
      </c>
      <c r="AF2471" s="50">
        <v>1503101</v>
      </c>
      <c r="AG2471" s="51"/>
      <c r="AH2471" s="51"/>
    </row>
    <row r="2472" spans="30:34">
      <c r="AD2472" s="50" t="s">
        <v>65</v>
      </c>
      <c r="AE2472" s="50" t="s">
        <v>1303</v>
      </c>
      <c r="AF2472" s="50">
        <v>1503200</v>
      </c>
      <c r="AG2472" s="51"/>
      <c r="AH2472" s="51"/>
    </row>
    <row r="2473" spans="30:34">
      <c r="AD2473" s="50" t="s">
        <v>65</v>
      </c>
      <c r="AE2473" s="50" t="s">
        <v>1325</v>
      </c>
      <c r="AF2473" s="50">
        <v>1503309</v>
      </c>
      <c r="AG2473" s="51"/>
      <c r="AH2473" s="51"/>
    </row>
    <row r="2474" spans="30:34">
      <c r="AD2474" s="50" t="s">
        <v>65</v>
      </c>
      <c r="AE2474" s="50" t="s">
        <v>1347</v>
      </c>
      <c r="AF2474" s="50">
        <v>1503408</v>
      </c>
      <c r="AG2474" s="51"/>
      <c r="AH2474" s="51"/>
    </row>
    <row r="2475" spans="30:34">
      <c r="AD2475" s="50" t="s">
        <v>65</v>
      </c>
      <c r="AE2475" s="50" t="s">
        <v>1368</v>
      </c>
      <c r="AF2475" s="50">
        <v>1503457</v>
      </c>
      <c r="AG2475" s="51"/>
      <c r="AH2475" s="51"/>
    </row>
    <row r="2476" spans="30:34">
      <c r="AD2476" s="50" t="s">
        <v>65</v>
      </c>
      <c r="AE2476" s="50" t="s">
        <v>1390</v>
      </c>
      <c r="AF2476" s="50">
        <v>1503507</v>
      </c>
      <c r="AG2476" s="51"/>
      <c r="AH2476" s="51"/>
    </row>
    <row r="2477" spans="30:34">
      <c r="AD2477" s="50" t="s">
        <v>65</v>
      </c>
      <c r="AE2477" s="50" t="s">
        <v>1412</v>
      </c>
      <c r="AF2477" s="50">
        <v>1503606</v>
      </c>
      <c r="AG2477" s="51"/>
      <c r="AH2477" s="51"/>
    </row>
    <row r="2478" spans="30:34">
      <c r="AD2478" s="50" t="s">
        <v>65</v>
      </c>
      <c r="AE2478" s="50" t="s">
        <v>1434</v>
      </c>
      <c r="AF2478" s="50">
        <v>1503705</v>
      </c>
      <c r="AG2478" s="51"/>
      <c r="AH2478" s="51"/>
    </row>
    <row r="2479" spans="30:34">
      <c r="AD2479" s="50" t="s">
        <v>65</v>
      </c>
      <c r="AE2479" s="50" t="s">
        <v>1455</v>
      </c>
      <c r="AF2479" s="50">
        <v>1503754</v>
      </c>
      <c r="AG2479" s="51"/>
      <c r="AH2479" s="51"/>
    </row>
    <row r="2480" spans="30:34">
      <c r="AD2480" s="50" t="s">
        <v>65</v>
      </c>
      <c r="AE2480" s="50" t="s">
        <v>1475</v>
      </c>
      <c r="AF2480" s="50">
        <v>1503804</v>
      </c>
      <c r="AG2480" s="51"/>
      <c r="AH2480" s="51"/>
    </row>
    <row r="2481" spans="30:34">
      <c r="AD2481" s="50" t="s">
        <v>65</v>
      </c>
      <c r="AE2481" s="50" t="s">
        <v>1497</v>
      </c>
      <c r="AF2481" s="50">
        <v>1503903</v>
      </c>
      <c r="AG2481" s="51"/>
      <c r="AH2481" s="51"/>
    </row>
    <row r="2482" spans="30:34">
      <c r="AD2482" s="50" t="s">
        <v>65</v>
      </c>
      <c r="AE2482" s="50" t="s">
        <v>1517</v>
      </c>
      <c r="AF2482" s="50">
        <v>1504000</v>
      </c>
      <c r="AG2482" s="51"/>
      <c r="AH2482" s="51"/>
    </row>
    <row r="2483" spans="30:34">
      <c r="AD2483" s="50" t="s">
        <v>65</v>
      </c>
      <c r="AE2483" s="50" t="s">
        <v>1538</v>
      </c>
      <c r="AF2483" s="50">
        <v>1504059</v>
      </c>
      <c r="AG2483" s="51"/>
      <c r="AH2483" s="51"/>
    </row>
    <row r="2484" spans="30:34">
      <c r="AD2484" s="50" t="s">
        <v>65</v>
      </c>
      <c r="AE2484" s="50" t="s">
        <v>1559</v>
      </c>
      <c r="AF2484" s="50">
        <v>1504109</v>
      </c>
      <c r="AG2484" s="51"/>
      <c r="AH2484" s="51"/>
    </row>
    <row r="2485" spans="30:34">
      <c r="AD2485" s="50" t="s">
        <v>65</v>
      </c>
      <c r="AE2485" s="50" t="s">
        <v>1578</v>
      </c>
      <c r="AF2485" s="50">
        <v>1504208</v>
      </c>
      <c r="AG2485" s="51"/>
      <c r="AH2485" s="51"/>
    </row>
    <row r="2486" spans="30:34">
      <c r="AD2486" s="50" t="s">
        <v>65</v>
      </c>
      <c r="AE2486" s="50" t="s">
        <v>1598</v>
      </c>
      <c r="AF2486" s="50">
        <v>1504307</v>
      </c>
      <c r="AG2486" s="51"/>
      <c r="AH2486" s="51"/>
    </row>
    <row r="2487" spans="30:34">
      <c r="AD2487" s="50" t="s">
        <v>65</v>
      </c>
      <c r="AE2487" s="50" t="s">
        <v>1618</v>
      </c>
      <c r="AF2487" s="50">
        <v>1504406</v>
      </c>
      <c r="AG2487" s="51"/>
      <c r="AH2487" s="51"/>
    </row>
    <row r="2488" spans="30:34">
      <c r="AD2488" s="50" t="s">
        <v>65</v>
      </c>
      <c r="AE2488" s="50" t="s">
        <v>1639</v>
      </c>
      <c r="AF2488" s="50">
        <v>1504422</v>
      </c>
      <c r="AG2488" s="51"/>
      <c r="AH2488" s="51"/>
    </row>
    <row r="2489" spans="30:34">
      <c r="AD2489" s="50" t="s">
        <v>65</v>
      </c>
      <c r="AE2489" s="50" t="s">
        <v>1660</v>
      </c>
      <c r="AF2489" s="50">
        <v>1504455</v>
      </c>
      <c r="AG2489" s="51"/>
      <c r="AH2489" s="51"/>
    </row>
    <row r="2490" spans="30:34">
      <c r="AD2490" s="50" t="s">
        <v>65</v>
      </c>
      <c r="AE2490" s="50" t="s">
        <v>1680</v>
      </c>
      <c r="AF2490" s="50">
        <v>1504505</v>
      </c>
      <c r="AG2490" s="51"/>
      <c r="AH2490" s="51"/>
    </row>
    <row r="2491" spans="30:34">
      <c r="AD2491" s="50" t="s">
        <v>65</v>
      </c>
      <c r="AE2491" s="50" t="s">
        <v>1701</v>
      </c>
      <c r="AF2491" s="50">
        <v>1504604</v>
      </c>
      <c r="AG2491" s="51"/>
      <c r="AH2491" s="51"/>
    </row>
    <row r="2492" spans="30:34">
      <c r="AD2492" s="50" t="s">
        <v>65</v>
      </c>
      <c r="AE2492" s="50" t="s">
        <v>1721</v>
      </c>
      <c r="AF2492" s="50">
        <v>1504703</v>
      </c>
      <c r="AG2492" s="51"/>
      <c r="AH2492" s="51"/>
    </row>
    <row r="2493" spans="30:34">
      <c r="AD2493" s="50" t="s">
        <v>65</v>
      </c>
      <c r="AE2493" s="50" t="s">
        <v>1742</v>
      </c>
      <c r="AF2493" s="50">
        <v>1504752</v>
      </c>
      <c r="AG2493" s="51"/>
      <c r="AH2493" s="51"/>
    </row>
    <row r="2494" spans="30:34">
      <c r="AD2494" s="50" t="s">
        <v>65</v>
      </c>
      <c r="AE2494" s="50" t="s">
        <v>1762</v>
      </c>
      <c r="AF2494" s="50">
        <v>1504802</v>
      </c>
      <c r="AG2494" s="51"/>
      <c r="AH2494" s="51"/>
    </row>
    <row r="2495" spans="30:34">
      <c r="AD2495" s="50" t="s">
        <v>65</v>
      </c>
      <c r="AE2495" s="50" t="s">
        <v>1782</v>
      </c>
      <c r="AF2495" s="50">
        <v>1504901</v>
      </c>
      <c r="AG2495" s="51"/>
      <c r="AH2495" s="51"/>
    </row>
    <row r="2496" spans="30:34">
      <c r="AD2496" s="50" t="s">
        <v>65</v>
      </c>
      <c r="AE2496" s="50" t="s">
        <v>1802</v>
      </c>
      <c r="AF2496" s="50">
        <v>1504950</v>
      </c>
      <c r="AG2496" s="51"/>
      <c r="AH2496" s="51"/>
    </row>
    <row r="2497" spans="30:34">
      <c r="AD2497" s="50" t="s">
        <v>65</v>
      </c>
      <c r="AE2497" s="50" t="s">
        <v>1820</v>
      </c>
      <c r="AF2497" s="50">
        <v>1504976</v>
      </c>
      <c r="AG2497" s="51"/>
      <c r="AH2497" s="51"/>
    </row>
    <row r="2498" spans="30:34">
      <c r="AD2498" s="50" t="s">
        <v>65</v>
      </c>
      <c r="AE2498" s="50" t="s">
        <v>1839</v>
      </c>
      <c r="AF2498" s="50">
        <v>1505007</v>
      </c>
      <c r="AG2498" s="51"/>
      <c r="AH2498" s="51"/>
    </row>
    <row r="2499" spans="30:34">
      <c r="AD2499" s="50" t="s">
        <v>65</v>
      </c>
      <c r="AE2499" s="50" t="s">
        <v>1856</v>
      </c>
      <c r="AF2499" s="50">
        <v>1505031</v>
      </c>
      <c r="AG2499" s="51"/>
      <c r="AH2499" s="51"/>
    </row>
    <row r="2500" spans="30:34">
      <c r="AD2500" s="50" t="s">
        <v>65</v>
      </c>
      <c r="AE2500" s="50" t="s">
        <v>1874</v>
      </c>
      <c r="AF2500" s="50">
        <v>1505064</v>
      </c>
      <c r="AG2500" s="51"/>
      <c r="AH2500" s="51"/>
    </row>
    <row r="2501" spans="30:34">
      <c r="AD2501" s="50" t="s">
        <v>65</v>
      </c>
      <c r="AE2501" s="50" t="s">
        <v>1890</v>
      </c>
      <c r="AF2501" s="50">
        <v>1505106</v>
      </c>
      <c r="AG2501" s="51"/>
      <c r="AH2501" s="51"/>
    </row>
    <row r="2502" spans="30:34">
      <c r="AD2502" s="50" t="s">
        <v>65</v>
      </c>
      <c r="AE2502" s="50" t="s">
        <v>1907</v>
      </c>
      <c r="AF2502" s="50">
        <v>1505205</v>
      </c>
      <c r="AG2502" s="51"/>
      <c r="AH2502" s="51"/>
    </row>
    <row r="2503" spans="30:34">
      <c r="AD2503" s="50" t="s">
        <v>65</v>
      </c>
      <c r="AE2503" s="50" t="s">
        <v>1925</v>
      </c>
      <c r="AF2503" s="50">
        <v>1505304</v>
      </c>
      <c r="AG2503" s="51"/>
      <c r="AH2503" s="51"/>
    </row>
    <row r="2504" spans="30:34">
      <c r="AD2504" s="50" t="s">
        <v>65</v>
      </c>
      <c r="AE2504" s="50" t="s">
        <v>1941</v>
      </c>
      <c r="AF2504" s="50">
        <v>1505403</v>
      </c>
      <c r="AG2504" s="51"/>
      <c r="AH2504" s="51"/>
    </row>
    <row r="2505" spans="30:34">
      <c r="AD2505" s="50" t="s">
        <v>65</v>
      </c>
      <c r="AE2505" s="50" t="s">
        <v>1957</v>
      </c>
      <c r="AF2505" s="50">
        <v>1505437</v>
      </c>
      <c r="AG2505" s="51"/>
      <c r="AH2505" s="51"/>
    </row>
    <row r="2506" spans="30:34">
      <c r="AD2506" s="50" t="s">
        <v>65</v>
      </c>
      <c r="AE2506" s="50" t="s">
        <v>1975</v>
      </c>
      <c r="AF2506" s="50">
        <v>1505486</v>
      </c>
      <c r="AG2506" s="51"/>
      <c r="AH2506" s="51"/>
    </row>
    <row r="2507" spans="30:34">
      <c r="AD2507" s="50" t="s">
        <v>65</v>
      </c>
      <c r="AE2507" s="50" t="s">
        <v>1993</v>
      </c>
      <c r="AF2507" s="50">
        <v>1505494</v>
      </c>
      <c r="AG2507" s="51"/>
      <c r="AH2507" s="51"/>
    </row>
    <row r="2508" spans="30:34">
      <c r="AD2508" s="50" t="s">
        <v>65</v>
      </c>
      <c r="AE2508" s="50" t="s">
        <v>2010</v>
      </c>
      <c r="AF2508" s="50">
        <v>1505502</v>
      </c>
      <c r="AG2508" s="51"/>
      <c r="AH2508" s="51"/>
    </row>
    <row r="2509" spans="30:34">
      <c r="AD2509" s="50" t="s">
        <v>65</v>
      </c>
      <c r="AE2509" s="50" t="s">
        <v>2028</v>
      </c>
      <c r="AF2509" s="50">
        <v>1505536</v>
      </c>
      <c r="AG2509" s="51"/>
      <c r="AH2509" s="51"/>
    </row>
    <row r="2510" spans="30:34">
      <c r="AD2510" s="50" t="s">
        <v>65</v>
      </c>
      <c r="AE2510" s="50" t="s">
        <v>2046</v>
      </c>
      <c r="AF2510" s="50">
        <v>1505551</v>
      </c>
      <c r="AG2510" s="51"/>
      <c r="AH2510" s="51"/>
    </row>
    <row r="2511" spans="30:34">
      <c r="AD2511" s="50" t="s">
        <v>65</v>
      </c>
      <c r="AE2511" s="50" t="s">
        <v>2064</v>
      </c>
      <c r="AF2511" s="50">
        <v>1505601</v>
      </c>
      <c r="AG2511" s="51"/>
      <c r="AH2511" s="51"/>
    </row>
    <row r="2512" spans="30:34">
      <c r="AD2512" s="50" t="s">
        <v>65</v>
      </c>
      <c r="AE2512" s="50" t="s">
        <v>2081</v>
      </c>
      <c r="AF2512" s="50">
        <v>1505635</v>
      </c>
      <c r="AG2512" s="51"/>
      <c r="AH2512" s="51"/>
    </row>
    <row r="2513" spans="30:34">
      <c r="AD2513" s="50" t="s">
        <v>65</v>
      </c>
      <c r="AE2513" s="50" t="s">
        <v>2096</v>
      </c>
      <c r="AF2513" s="50">
        <v>1505650</v>
      </c>
      <c r="AG2513" s="51"/>
      <c r="AH2513" s="51"/>
    </row>
    <row r="2514" spans="30:34">
      <c r="AD2514" s="50" t="s">
        <v>65</v>
      </c>
      <c r="AE2514" s="50" t="s">
        <v>2113</v>
      </c>
      <c r="AF2514" s="50">
        <v>1505700</v>
      </c>
      <c r="AG2514" s="51"/>
      <c r="AH2514" s="51"/>
    </row>
    <row r="2515" spans="30:34">
      <c r="AD2515" s="50" t="s">
        <v>65</v>
      </c>
      <c r="AE2515" s="50" t="s">
        <v>2128</v>
      </c>
      <c r="AF2515" s="50">
        <v>1505809</v>
      </c>
      <c r="AG2515" s="51"/>
      <c r="AH2515" s="51"/>
    </row>
    <row r="2516" spans="30:34">
      <c r="AD2516" s="50" t="s">
        <v>65</v>
      </c>
      <c r="AE2516" s="50" t="s">
        <v>2145</v>
      </c>
      <c r="AF2516" s="50">
        <v>1505908</v>
      </c>
      <c r="AG2516" s="51"/>
      <c r="AH2516" s="51"/>
    </row>
    <row r="2517" spans="30:34">
      <c r="AD2517" s="50" t="s">
        <v>65</v>
      </c>
      <c r="AE2517" s="50" t="s">
        <v>2161</v>
      </c>
      <c r="AF2517" s="50">
        <v>1506005</v>
      </c>
      <c r="AG2517" s="51"/>
      <c r="AH2517" s="51"/>
    </row>
    <row r="2518" spans="30:34">
      <c r="AD2518" s="50" t="s">
        <v>65</v>
      </c>
      <c r="AE2518" s="50" t="s">
        <v>2178</v>
      </c>
      <c r="AF2518" s="50">
        <v>1506104</v>
      </c>
      <c r="AG2518" s="51"/>
      <c r="AH2518" s="51"/>
    </row>
    <row r="2519" spans="30:34">
      <c r="AD2519" s="50" t="s">
        <v>65</v>
      </c>
      <c r="AE2519" s="50" t="s">
        <v>2195</v>
      </c>
      <c r="AF2519" s="50">
        <v>1506112</v>
      </c>
      <c r="AG2519" s="51"/>
      <c r="AH2519" s="51"/>
    </row>
    <row r="2520" spans="30:34">
      <c r="AD2520" s="50" t="s">
        <v>65</v>
      </c>
      <c r="AE2520" s="50" t="s">
        <v>2210</v>
      </c>
      <c r="AF2520" s="50">
        <v>1506138</v>
      </c>
      <c r="AG2520" s="51"/>
      <c r="AH2520" s="51"/>
    </row>
    <row r="2521" spans="30:34">
      <c r="AD2521" s="50" t="s">
        <v>65</v>
      </c>
      <c r="AE2521" s="50" t="s">
        <v>2226</v>
      </c>
      <c r="AF2521" s="50">
        <v>1506161</v>
      </c>
      <c r="AG2521" s="51"/>
      <c r="AH2521" s="51"/>
    </row>
    <row r="2522" spans="30:34">
      <c r="AD2522" s="50" t="s">
        <v>65</v>
      </c>
      <c r="AE2522" s="50" t="s">
        <v>2242</v>
      </c>
      <c r="AF2522" s="50">
        <v>1506187</v>
      </c>
      <c r="AG2522" s="51"/>
      <c r="AH2522" s="51"/>
    </row>
    <row r="2523" spans="30:34">
      <c r="AD2523" s="50" t="s">
        <v>65</v>
      </c>
      <c r="AE2523" s="50" t="s">
        <v>2256</v>
      </c>
      <c r="AF2523" s="50">
        <v>1506195</v>
      </c>
      <c r="AG2523" s="51"/>
      <c r="AH2523" s="51"/>
    </row>
    <row r="2524" spans="30:34">
      <c r="AD2524" s="50" t="s">
        <v>65</v>
      </c>
      <c r="AE2524" s="50" t="s">
        <v>2271</v>
      </c>
      <c r="AF2524" s="50">
        <v>1506203</v>
      </c>
      <c r="AG2524" s="51"/>
      <c r="AH2524" s="51"/>
    </row>
    <row r="2525" spans="30:34">
      <c r="AD2525" s="50" t="s">
        <v>65</v>
      </c>
      <c r="AE2525" s="50" t="s">
        <v>2287</v>
      </c>
      <c r="AF2525" s="50">
        <v>1506302</v>
      </c>
      <c r="AG2525" s="51"/>
      <c r="AH2525" s="51"/>
    </row>
    <row r="2526" spans="30:34">
      <c r="AD2526" s="50" t="s">
        <v>65</v>
      </c>
      <c r="AE2526" s="50" t="s">
        <v>2303</v>
      </c>
      <c r="AF2526" s="50">
        <v>1506351</v>
      </c>
      <c r="AG2526" s="51"/>
      <c r="AH2526" s="51"/>
    </row>
    <row r="2527" spans="30:34">
      <c r="AD2527" s="50" t="s">
        <v>65</v>
      </c>
      <c r="AE2527" s="50" t="s">
        <v>2316</v>
      </c>
      <c r="AF2527" s="50">
        <v>1506401</v>
      </c>
      <c r="AG2527" s="51"/>
      <c r="AH2527" s="51"/>
    </row>
    <row r="2528" spans="30:34">
      <c r="AD2528" s="50" t="s">
        <v>65</v>
      </c>
      <c r="AE2528" s="50" t="s">
        <v>5557</v>
      </c>
      <c r="AF2528" s="50">
        <v>1506500</v>
      </c>
      <c r="AG2528" s="51"/>
      <c r="AH2528" s="51"/>
    </row>
    <row r="2529" spans="30:34">
      <c r="AD2529" s="50" t="s">
        <v>65</v>
      </c>
      <c r="AE2529" s="50" t="s">
        <v>2348</v>
      </c>
      <c r="AF2529" s="50">
        <v>1506559</v>
      </c>
      <c r="AG2529" s="51"/>
      <c r="AH2529" s="51"/>
    </row>
    <row r="2530" spans="30:34">
      <c r="AD2530" s="50" t="s">
        <v>65</v>
      </c>
      <c r="AE2530" s="50" t="s">
        <v>2364</v>
      </c>
      <c r="AF2530" s="50">
        <v>1506583</v>
      </c>
      <c r="AG2530" s="51"/>
      <c r="AH2530" s="51"/>
    </row>
    <row r="2531" spans="30:34">
      <c r="AD2531" s="50" t="s">
        <v>65</v>
      </c>
      <c r="AE2531" s="50" t="s">
        <v>2378</v>
      </c>
      <c r="AF2531" s="50">
        <v>1506609</v>
      </c>
      <c r="AG2531" s="51"/>
      <c r="AH2531" s="51"/>
    </row>
    <row r="2532" spans="30:34">
      <c r="AD2532" s="50" t="s">
        <v>65</v>
      </c>
      <c r="AE2532" s="50" t="s">
        <v>2393</v>
      </c>
      <c r="AF2532" s="50">
        <v>1506708</v>
      </c>
      <c r="AG2532" s="51"/>
      <c r="AH2532" s="51"/>
    </row>
    <row r="2533" spans="30:34">
      <c r="AD2533" s="50" t="s">
        <v>65</v>
      </c>
      <c r="AE2533" s="50" t="s">
        <v>2409</v>
      </c>
      <c r="AF2533" s="50">
        <v>1506807</v>
      </c>
      <c r="AG2533" s="51"/>
      <c r="AH2533" s="51"/>
    </row>
    <row r="2534" spans="30:34">
      <c r="AD2534" s="50" t="s">
        <v>65</v>
      </c>
      <c r="AE2534" s="50" t="s">
        <v>2425</v>
      </c>
      <c r="AF2534" s="50">
        <v>1506906</v>
      </c>
      <c r="AG2534" s="51"/>
      <c r="AH2534" s="51"/>
    </row>
    <row r="2535" spans="30:34">
      <c r="AD2535" s="50" t="s">
        <v>65</v>
      </c>
      <c r="AE2535" s="50" t="s">
        <v>2441</v>
      </c>
      <c r="AF2535" s="50">
        <v>1507003</v>
      </c>
      <c r="AG2535" s="51"/>
      <c r="AH2535" s="51"/>
    </row>
    <row r="2536" spans="30:34">
      <c r="AD2536" s="50" t="s">
        <v>65</v>
      </c>
      <c r="AE2536" s="50" t="s">
        <v>2457</v>
      </c>
      <c r="AF2536" s="50">
        <v>1507102</v>
      </c>
      <c r="AG2536" s="51"/>
      <c r="AH2536" s="51"/>
    </row>
    <row r="2537" spans="30:34">
      <c r="AD2537" s="50" t="s">
        <v>65</v>
      </c>
      <c r="AE2537" s="50" t="s">
        <v>2470</v>
      </c>
      <c r="AF2537" s="50">
        <v>1507151</v>
      </c>
      <c r="AG2537" s="51"/>
      <c r="AH2537" s="51"/>
    </row>
    <row r="2538" spans="30:34">
      <c r="AD2538" s="50" t="s">
        <v>65</v>
      </c>
      <c r="AE2538" s="50" t="s">
        <v>2486</v>
      </c>
      <c r="AF2538" s="50">
        <v>1507201</v>
      </c>
      <c r="AG2538" s="51"/>
      <c r="AH2538" s="51"/>
    </row>
    <row r="2539" spans="30:34">
      <c r="AD2539" s="50" t="s">
        <v>65</v>
      </c>
      <c r="AE2539" s="50" t="s">
        <v>2501</v>
      </c>
      <c r="AF2539" s="50">
        <v>1507300</v>
      </c>
      <c r="AG2539" s="51"/>
      <c r="AH2539" s="51"/>
    </row>
    <row r="2540" spans="30:34">
      <c r="AD2540" s="50" t="s">
        <v>65</v>
      </c>
      <c r="AE2540" s="50" t="s">
        <v>2516</v>
      </c>
      <c r="AF2540" s="50">
        <v>1507409</v>
      </c>
      <c r="AG2540" s="51"/>
      <c r="AH2540" s="51"/>
    </row>
    <row r="2541" spans="30:34">
      <c r="AD2541" s="50" t="s">
        <v>65</v>
      </c>
      <c r="AE2541" s="50" t="s">
        <v>2531</v>
      </c>
      <c r="AF2541" s="50">
        <v>1507458</v>
      </c>
      <c r="AG2541" s="51"/>
      <c r="AH2541" s="51"/>
    </row>
    <row r="2542" spans="30:34">
      <c r="AD2542" s="50" t="s">
        <v>65</v>
      </c>
      <c r="AE2542" s="50" t="s">
        <v>2547</v>
      </c>
      <c r="AF2542" s="50">
        <v>1507466</v>
      </c>
      <c r="AG2542" s="51"/>
      <c r="AH2542" s="51"/>
    </row>
    <row r="2543" spans="30:34">
      <c r="AD2543" s="50" t="s">
        <v>65</v>
      </c>
      <c r="AE2543" s="50" t="s">
        <v>2562</v>
      </c>
      <c r="AF2543" s="50">
        <v>1507474</v>
      </c>
      <c r="AG2543" s="51"/>
      <c r="AH2543" s="51"/>
    </row>
    <row r="2544" spans="30:34">
      <c r="AD2544" s="50" t="s">
        <v>65</v>
      </c>
      <c r="AE2544" s="50" t="s">
        <v>2577</v>
      </c>
      <c r="AF2544" s="50">
        <v>1507508</v>
      </c>
      <c r="AG2544" s="51"/>
      <c r="AH2544" s="51"/>
    </row>
    <row r="2545" spans="30:34">
      <c r="AD2545" s="50" t="s">
        <v>65</v>
      </c>
      <c r="AE2545" s="50" t="s">
        <v>2592</v>
      </c>
      <c r="AF2545" s="50">
        <v>1507607</v>
      </c>
      <c r="AG2545" s="51"/>
      <c r="AH2545" s="51"/>
    </row>
    <row r="2546" spans="30:34">
      <c r="AD2546" s="50" t="s">
        <v>65</v>
      </c>
      <c r="AE2546" s="50" t="s">
        <v>2608</v>
      </c>
      <c r="AF2546" s="50">
        <v>1507706</v>
      </c>
      <c r="AG2546" s="51"/>
      <c r="AH2546" s="51"/>
    </row>
    <row r="2547" spans="30:34">
      <c r="AD2547" s="50" t="s">
        <v>65</v>
      </c>
      <c r="AE2547" s="50" t="s">
        <v>1861</v>
      </c>
      <c r="AF2547" s="50">
        <v>1507755</v>
      </c>
      <c r="AG2547" s="51"/>
      <c r="AH2547" s="51"/>
    </row>
    <row r="2548" spans="30:34">
      <c r="AD2548" s="50" t="s">
        <v>65</v>
      </c>
      <c r="AE2548" s="50" t="s">
        <v>2635</v>
      </c>
      <c r="AF2548" s="50">
        <v>1507805</v>
      </c>
      <c r="AG2548" s="51"/>
      <c r="AH2548" s="51"/>
    </row>
    <row r="2549" spans="30:34">
      <c r="AD2549" s="50" t="s">
        <v>65</v>
      </c>
      <c r="AE2549" s="50" t="s">
        <v>2649</v>
      </c>
      <c r="AF2549" s="50">
        <v>1507904</v>
      </c>
      <c r="AG2549" s="51"/>
      <c r="AH2549" s="51"/>
    </row>
    <row r="2550" spans="30:34">
      <c r="AD2550" s="50" t="s">
        <v>65</v>
      </c>
      <c r="AE2550" s="50" t="s">
        <v>2662</v>
      </c>
      <c r="AF2550" s="50">
        <v>1507953</v>
      </c>
      <c r="AG2550" s="51"/>
      <c r="AH2550" s="51"/>
    </row>
    <row r="2551" spans="30:34">
      <c r="AD2551" s="50" t="s">
        <v>65</v>
      </c>
      <c r="AE2551" s="50" t="s">
        <v>2676</v>
      </c>
      <c r="AF2551" s="50">
        <v>1507961</v>
      </c>
      <c r="AG2551" s="51"/>
      <c r="AH2551" s="51"/>
    </row>
    <row r="2552" spans="30:34">
      <c r="AD2552" s="50" t="s">
        <v>65</v>
      </c>
      <c r="AE2552" s="50" t="s">
        <v>2692</v>
      </c>
      <c r="AF2552" s="50">
        <v>1507979</v>
      </c>
      <c r="AG2552" s="51"/>
      <c r="AH2552" s="51"/>
    </row>
    <row r="2553" spans="30:34">
      <c r="AD2553" s="50" t="s">
        <v>65</v>
      </c>
      <c r="AE2553" s="50" t="s">
        <v>2708</v>
      </c>
      <c r="AF2553" s="50">
        <v>1508001</v>
      </c>
      <c r="AG2553" s="51"/>
      <c r="AH2553" s="51"/>
    </row>
    <row r="2554" spans="30:34">
      <c r="AD2554" s="50" t="s">
        <v>65</v>
      </c>
      <c r="AE2554" s="50" t="s">
        <v>2723</v>
      </c>
      <c r="AF2554" s="50">
        <v>1508035</v>
      </c>
      <c r="AG2554" s="51"/>
      <c r="AH2554" s="51"/>
    </row>
    <row r="2555" spans="30:34">
      <c r="AD2555" s="50" t="s">
        <v>65</v>
      </c>
      <c r="AE2555" s="50" t="s">
        <v>2739</v>
      </c>
      <c r="AF2555" s="50">
        <v>1508050</v>
      </c>
      <c r="AG2555" s="51"/>
      <c r="AH2555" s="51"/>
    </row>
    <row r="2556" spans="30:34">
      <c r="AD2556" s="50" t="s">
        <v>65</v>
      </c>
      <c r="AE2556" s="50" t="s">
        <v>2754</v>
      </c>
      <c r="AF2556" s="50">
        <v>1508084</v>
      </c>
      <c r="AG2556" s="51"/>
      <c r="AH2556" s="51"/>
    </row>
    <row r="2557" spans="30:34">
      <c r="AD2557" s="50" t="s">
        <v>65</v>
      </c>
      <c r="AE2557" s="50" t="s">
        <v>2769</v>
      </c>
      <c r="AF2557" s="50">
        <v>1508100</v>
      </c>
      <c r="AG2557" s="51"/>
      <c r="AH2557" s="51"/>
    </row>
    <row r="2558" spans="30:34">
      <c r="AD2558" s="50" t="s">
        <v>65</v>
      </c>
      <c r="AE2558" s="50" t="s">
        <v>2785</v>
      </c>
      <c r="AF2558" s="50">
        <v>1508126</v>
      </c>
      <c r="AG2558" s="51"/>
      <c r="AH2558" s="51"/>
    </row>
    <row r="2559" spans="30:34">
      <c r="AD2559" s="50" t="s">
        <v>65</v>
      </c>
      <c r="AE2559" s="50" t="s">
        <v>2800</v>
      </c>
      <c r="AF2559" s="50">
        <v>1508159</v>
      </c>
      <c r="AG2559" s="51"/>
      <c r="AH2559" s="51"/>
    </row>
    <row r="2560" spans="30:34">
      <c r="AD2560" s="50" t="s">
        <v>65</v>
      </c>
      <c r="AE2560" s="50" t="s">
        <v>2815</v>
      </c>
      <c r="AF2560" s="50">
        <v>1508209</v>
      </c>
      <c r="AG2560" s="51"/>
      <c r="AH2560" s="51"/>
    </row>
    <row r="2561" spans="30:34">
      <c r="AD2561" s="50" t="s">
        <v>65</v>
      </c>
      <c r="AE2561" s="50" t="s">
        <v>2829</v>
      </c>
      <c r="AF2561" s="50">
        <v>1508308</v>
      </c>
      <c r="AG2561" s="51"/>
      <c r="AH2561" s="51"/>
    </row>
    <row r="2562" spans="30:34">
      <c r="AD2562" s="50" t="s">
        <v>65</v>
      </c>
      <c r="AE2562" s="50" t="s">
        <v>2841</v>
      </c>
      <c r="AF2562" s="50">
        <v>1508357</v>
      </c>
      <c r="AG2562" s="51"/>
      <c r="AH2562" s="51"/>
    </row>
    <row r="2563" spans="30:34">
      <c r="AD2563" s="50" t="s">
        <v>65</v>
      </c>
      <c r="AE2563" s="50" t="s">
        <v>2854</v>
      </c>
      <c r="AF2563" s="50">
        <v>1508407</v>
      </c>
      <c r="AG2563" s="51"/>
      <c r="AH2563" s="51"/>
    </row>
    <row r="2564" spans="30:34">
      <c r="AD2564" s="50" t="s">
        <v>66</v>
      </c>
      <c r="AE2564" s="50" t="s">
        <v>90</v>
      </c>
      <c r="AF2564" s="50">
        <v>2500106</v>
      </c>
      <c r="AG2564" s="51"/>
      <c r="AH2564" s="51"/>
    </row>
    <row r="2565" spans="30:34">
      <c r="AD2565" s="50" t="s">
        <v>66</v>
      </c>
      <c r="AE2565" s="50" t="s">
        <v>128</v>
      </c>
      <c r="AF2565" s="50">
        <v>2500205</v>
      </c>
      <c r="AG2565" s="51"/>
      <c r="AH2565" s="51"/>
    </row>
    <row r="2566" spans="30:34">
      <c r="AD2566" s="50" t="s">
        <v>66</v>
      </c>
      <c r="AE2566" s="50" t="s">
        <v>154</v>
      </c>
      <c r="AF2566" s="50">
        <v>2500304</v>
      </c>
      <c r="AG2566" s="51"/>
      <c r="AH2566" s="51"/>
    </row>
    <row r="2567" spans="30:34">
      <c r="AD2567" s="50" t="s">
        <v>66</v>
      </c>
      <c r="AE2567" s="50" t="s">
        <v>179</v>
      </c>
      <c r="AF2567" s="50">
        <v>2500403</v>
      </c>
      <c r="AG2567" s="51"/>
      <c r="AH2567" s="51"/>
    </row>
    <row r="2568" spans="30:34">
      <c r="AD2568" s="50" t="s">
        <v>66</v>
      </c>
      <c r="AE2568" s="50" t="s">
        <v>205</v>
      </c>
      <c r="AF2568" s="50">
        <v>2500502</v>
      </c>
      <c r="AG2568" s="51"/>
      <c r="AH2568" s="51"/>
    </row>
    <row r="2569" spans="30:34">
      <c r="AD2569" s="50" t="s">
        <v>66</v>
      </c>
      <c r="AE2569" s="50" t="s">
        <v>230</v>
      </c>
      <c r="AF2569" s="50">
        <v>2500536</v>
      </c>
      <c r="AG2569" s="51"/>
      <c r="AH2569" s="51"/>
    </row>
    <row r="2570" spans="30:34">
      <c r="AD2570" s="50" t="s">
        <v>66</v>
      </c>
      <c r="AE2570" s="50" t="s">
        <v>255</v>
      </c>
      <c r="AF2570" s="50">
        <v>2500577</v>
      </c>
      <c r="AG2570" s="51"/>
      <c r="AH2570" s="51"/>
    </row>
    <row r="2571" spans="30:34">
      <c r="AD2571" s="50" t="s">
        <v>66</v>
      </c>
      <c r="AE2571" s="50" t="s">
        <v>280</v>
      </c>
      <c r="AF2571" s="50">
        <v>2500601</v>
      </c>
      <c r="AG2571" s="51"/>
      <c r="AH2571" s="51"/>
    </row>
    <row r="2572" spans="30:34">
      <c r="AD2572" s="50" t="s">
        <v>66</v>
      </c>
      <c r="AE2572" s="50" t="s">
        <v>306</v>
      </c>
      <c r="AF2572" s="50">
        <v>2500734</v>
      </c>
      <c r="AG2572" s="51"/>
      <c r="AH2572" s="51"/>
    </row>
    <row r="2573" spans="30:34">
      <c r="AD2573" s="50" t="s">
        <v>66</v>
      </c>
      <c r="AE2573" s="50" t="s">
        <v>332</v>
      </c>
      <c r="AF2573" s="50">
        <v>2500775</v>
      </c>
      <c r="AG2573" s="51"/>
      <c r="AH2573" s="51"/>
    </row>
    <row r="2574" spans="30:34">
      <c r="AD2574" s="50" t="s">
        <v>66</v>
      </c>
      <c r="AE2574" s="50" t="s">
        <v>357</v>
      </c>
      <c r="AF2574" s="50">
        <v>2500809</v>
      </c>
      <c r="AG2574" s="51"/>
      <c r="AH2574" s="51"/>
    </row>
    <row r="2575" spans="30:34">
      <c r="AD2575" s="50" t="s">
        <v>66</v>
      </c>
      <c r="AE2575" s="50" t="s">
        <v>381</v>
      </c>
      <c r="AF2575" s="50">
        <v>2500908</v>
      </c>
      <c r="AG2575" s="51"/>
      <c r="AH2575" s="51"/>
    </row>
    <row r="2576" spans="30:34">
      <c r="AD2576" s="50" t="s">
        <v>66</v>
      </c>
      <c r="AE2576" s="50" t="s">
        <v>406</v>
      </c>
      <c r="AF2576" s="50">
        <v>2501005</v>
      </c>
      <c r="AG2576" s="51"/>
      <c r="AH2576" s="51"/>
    </row>
    <row r="2577" spans="30:34">
      <c r="AD2577" s="50" t="s">
        <v>66</v>
      </c>
      <c r="AE2577" s="50" t="s">
        <v>431</v>
      </c>
      <c r="AF2577" s="50">
        <v>2501104</v>
      </c>
      <c r="AG2577" s="51"/>
      <c r="AH2577" s="51"/>
    </row>
    <row r="2578" spans="30:34">
      <c r="AD2578" s="50" t="s">
        <v>66</v>
      </c>
      <c r="AE2578" s="50" t="s">
        <v>456</v>
      </c>
      <c r="AF2578" s="50">
        <v>2501153</v>
      </c>
      <c r="AG2578" s="51"/>
      <c r="AH2578" s="51"/>
    </row>
    <row r="2579" spans="30:34">
      <c r="AD2579" s="50" t="s">
        <v>66</v>
      </c>
      <c r="AE2579" s="50" t="s">
        <v>482</v>
      </c>
      <c r="AF2579" s="50">
        <v>2501203</v>
      </c>
      <c r="AG2579" s="51"/>
      <c r="AH2579" s="51"/>
    </row>
    <row r="2580" spans="30:34">
      <c r="AD2580" s="50" t="s">
        <v>66</v>
      </c>
      <c r="AE2580" s="50" t="s">
        <v>506</v>
      </c>
      <c r="AF2580" s="50">
        <v>2501302</v>
      </c>
      <c r="AG2580" s="51"/>
      <c r="AH2580" s="51"/>
    </row>
    <row r="2581" spans="30:34">
      <c r="AD2581" s="50" t="s">
        <v>66</v>
      </c>
      <c r="AE2581" s="50" t="s">
        <v>529</v>
      </c>
      <c r="AF2581" s="50">
        <v>2501351</v>
      </c>
      <c r="AG2581" s="51"/>
      <c r="AH2581" s="51"/>
    </row>
    <row r="2582" spans="30:34">
      <c r="AD2582" s="50" t="s">
        <v>66</v>
      </c>
      <c r="AE2582" s="50" t="s">
        <v>552</v>
      </c>
      <c r="AF2582" s="50">
        <v>2501401</v>
      </c>
      <c r="AG2582" s="51"/>
      <c r="AH2582" s="51"/>
    </row>
    <row r="2583" spans="30:34">
      <c r="AD2583" s="50" t="s">
        <v>66</v>
      </c>
      <c r="AE2583" s="50" t="s">
        <v>575</v>
      </c>
      <c r="AF2583" s="50">
        <v>2501500</v>
      </c>
      <c r="AG2583" s="51"/>
      <c r="AH2583" s="51"/>
    </row>
    <row r="2584" spans="30:34">
      <c r="AD2584" s="50" t="s">
        <v>66</v>
      </c>
      <c r="AE2584" s="50" t="s">
        <v>461</v>
      </c>
      <c r="AF2584" s="50">
        <v>2501534</v>
      </c>
      <c r="AG2584" s="51"/>
      <c r="AH2584" s="51"/>
    </row>
    <row r="2585" spans="30:34">
      <c r="AD2585" s="50" t="s">
        <v>66</v>
      </c>
      <c r="AE2585" s="50" t="s">
        <v>622</v>
      </c>
      <c r="AF2585" s="50">
        <v>2501609</v>
      </c>
      <c r="AG2585" s="51"/>
      <c r="AH2585" s="51"/>
    </row>
    <row r="2586" spans="30:34">
      <c r="AD2586" s="50" t="s">
        <v>66</v>
      </c>
      <c r="AE2586" s="50" t="s">
        <v>642</v>
      </c>
      <c r="AF2586" s="50">
        <v>2501575</v>
      </c>
      <c r="AG2586" s="51"/>
      <c r="AH2586" s="51"/>
    </row>
    <row r="2587" spans="30:34">
      <c r="AD2587" s="50" t="s">
        <v>66</v>
      </c>
      <c r="AE2587" s="50" t="s">
        <v>219</v>
      </c>
      <c r="AF2587" s="50">
        <v>2501708</v>
      </c>
      <c r="AG2587" s="51"/>
      <c r="AH2587" s="51"/>
    </row>
    <row r="2588" spans="30:34">
      <c r="AD2588" s="50" t="s">
        <v>66</v>
      </c>
      <c r="AE2588" s="50" t="s">
        <v>685</v>
      </c>
      <c r="AF2588" s="50">
        <v>2501807</v>
      </c>
      <c r="AG2588" s="51"/>
      <c r="AH2588" s="51"/>
    </row>
    <row r="2589" spans="30:34">
      <c r="AD2589" s="50" t="s">
        <v>66</v>
      </c>
      <c r="AE2589" s="50" t="s">
        <v>268</v>
      </c>
      <c r="AF2589" s="50">
        <v>2501906</v>
      </c>
      <c r="AG2589" s="51"/>
      <c r="AH2589" s="51"/>
    </row>
    <row r="2590" spans="30:34">
      <c r="AD2590" s="50" t="s">
        <v>66</v>
      </c>
      <c r="AE2590" s="50" t="s">
        <v>727</v>
      </c>
      <c r="AF2590" s="50">
        <v>2502003</v>
      </c>
      <c r="AG2590" s="51"/>
      <c r="AH2590" s="51"/>
    </row>
    <row r="2591" spans="30:34">
      <c r="AD2591" s="50" t="s">
        <v>66</v>
      </c>
      <c r="AE2591" s="50" t="s">
        <v>749</v>
      </c>
      <c r="AF2591" s="50">
        <v>2502052</v>
      </c>
      <c r="AG2591" s="51"/>
      <c r="AH2591" s="51"/>
    </row>
    <row r="2592" spans="30:34">
      <c r="AD2592" s="50" t="s">
        <v>66</v>
      </c>
      <c r="AE2592" s="50" t="s">
        <v>770</v>
      </c>
      <c r="AF2592" s="50">
        <v>2502102</v>
      </c>
      <c r="AG2592" s="51"/>
      <c r="AH2592" s="51"/>
    </row>
    <row r="2593" spans="30:34">
      <c r="AD2593" s="50" t="s">
        <v>66</v>
      </c>
      <c r="AE2593" s="50" t="s">
        <v>161</v>
      </c>
      <c r="AF2593" s="50">
        <v>2502151</v>
      </c>
      <c r="AG2593" s="51"/>
      <c r="AH2593" s="51"/>
    </row>
    <row r="2594" spans="30:34">
      <c r="AD2594" s="50" t="s">
        <v>66</v>
      </c>
      <c r="AE2594" s="50" t="s">
        <v>557</v>
      </c>
      <c r="AF2594" s="50">
        <v>2502201</v>
      </c>
      <c r="AG2594" s="51"/>
      <c r="AH2594" s="51"/>
    </row>
    <row r="2595" spans="30:34">
      <c r="AD2595" s="50" t="s">
        <v>66</v>
      </c>
      <c r="AE2595" s="50" t="s">
        <v>834</v>
      </c>
      <c r="AF2595" s="50">
        <v>2502300</v>
      </c>
      <c r="AG2595" s="51"/>
      <c r="AH2595" s="51"/>
    </row>
    <row r="2596" spans="30:34">
      <c r="AD2596" s="50" t="s">
        <v>66</v>
      </c>
      <c r="AE2596" s="50" t="s">
        <v>857</v>
      </c>
      <c r="AF2596" s="50">
        <v>2502409</v>
      </c>
      <c r="AG2596" s="51"/>
      <c r="AH2596" s="51"/>
    </row>
    <row r="2597" spans="30:34">
      <c r="AD2597" s="50" t="s">
        <v>66</v>
      </c>
      <c r="AE2597" s="50" t="s">
        <v>878</v>
      </c>
      <c r="AF2597" s="50">
        <v>2502508</v>
      </c>
      <c r="AG2597" s="51"/>
      <c r="AH2597" s="51"/>
    </row>
    <row r="2598" spans="30:34">
      <c r="AD2598" s="50" t="s">
        <v>66</v>
      </c>
      <c r="AE2598" s="50" t="s">
        <v>901</v>
      </c>
      <c r="AF2598" s="50">
        <v>2502706</v>
      </c>
      <c r="AG2598" s="51"/>
      <c r="AH2598" s="51"/>
    </row>
    <row r="2599" spans="30:34">
      <c r="AD2599" s="50" t="s">
        <v>66</v>
      </c>
      <c r="AE2599" s="50" t="s">
        <v>924</v>
      </c>
      <c r="AF2599" s="50">
        <v>2502805</v>
      </c>
      <c r="AG2599" s="51"/>
      <c r="AH2599" s="51"/>
    </row>
    <row r="2600" spans="30:34">
      <c r="AD2600" s="50" t="s">
        <v>66</v>
      </c>
      <c r="AE2600" s="50" t="s">
        <v>947</v>
      </c>
      <c r="AF2600" s="50">
        <v>2502904</v>
      </c>
      <c r="AG2600" s="51"/>
      <c r="AH2600" s="51"/>
    </row>
    <row r="2601" spans="30:34">
      <c r="AD2601" s="50" t="s">
        <v>66</v>
      </c>
      <c r="AE2601" s="50" t="s">
        <v>969</v>
      </c>
      <c r="AF2601" s="50">
        <v>2503001</v>
      </c>
      <c r="AG2601" s="51"/>
      <c r="AH2601" s="51"/>
    </row>
    <row r="2602" spans="30:34">
      <c r="AD2602" s="50" t="s">
        <v>66</v>
      </c>
      <c r="AE2602" s="50" t="s">
        <v>991</v>
      </c>
      <c r="AF2602" s="50">
        <v>2503100</v>
      </c>
      <c r="AG2602" s="51"/>
      <c r="AH2602" s="51"/>
    </row>
    <row r="2603" spans="30:34">
      <c r="AD2603" s="50" t="s">
        <v>66</v>
      </c>
      <c r="AE2603" s="50" t="s">
        <v>1014</v>
      </c>
      <c r="AF2603" s="50">
        <v>2503209</v>
      </c>
      <c r="AG2603" s="51"/>
      <c r="AH2603" s="51"/>
    </row>
    <row r="2604" spans="30:34">
      <c r="AD2604" s="50" t="s">
        <v>66</v>
      </c>
      <c r="AE2604" s="50" t="s">
        <v>1036</v>
      </c>
      <c r="AF2604" s="50">
        <v>2503308</v>
      </c>
      <c r="AG2604" s="51"/>
      <c r="AH2604" s="51"/>
    </row>
    <row r="2605" spans="30:34">
      <c r="AD2605" s="50" t="s">
        <v>66</v>
      </c>
      <c r="AE2605" s="50" t="s">
        <v>1058</v>
      </c>
      <c r="AF2605" s="50">
        <v>2503407</v>
      </c>
      <c r="AG2605" s="51"/>
      <c r="AH2605" s="51"/>
    </row>
    <row r="2606" spans="30:34">
      <c r="AD2606" s="50" t="s">
        <v>66</v>
      </c>
      <c r="AE2606" s="50" t="s">
        <v>1080</v>
      </c>
      <c r="AF2606" s="50">
        <v>2503506</v>
      </c>
      <c r="AG2606" s="51"/>
      <c r="AH2606" s="51"/>
    </row>
    <row r="2607" spans="30:34">
      <c r="AD2607" s="50" t="s">
        <v>66</v>
      </c>
      <c r="AE2607" s="50" t="s">
        <v>1102</v>
      </c>
      <c r="AF2607" s="50">
        <v>2503555</v>
      </c>
      <c r="AG2607" s="51"/>
      <c r="AH2607" s="51"/>
    </row>
    <row r="2608" spans="30:34">
      <c r="AD2608" s="50" t="s">
        <v>66</v>
      </c>
      <c r="AE2608" s="50" t="s">
        <v>1125</v>
      </c>
      <c r="AF2608" s="50">
        <v>2503605</v>
      </c>
      <c r="AG2608" s="51"/>
      <c r="AH2608" s="51"/>
    </row>
    <row r="2609" spans="30:34">
      <c r="AD2609" s="50" t="s">
        <v>66</v>
      </c>
      <c r="AE2609" s="50" t="s">
        <v>1148</v>
      </c>
      <c r="AF2609" s="50">
        <v>2503704</v>
      </c>
      <c r="AG2609" s="51"/>
      <c r="AH2609" s="51"/>
    </row>
    <row r="2610" spans="30:34">
      <c r="AD2610" s="50" t="s">
        <v>66</v>
      </c>
      <c r="AE2610" s="50" t="s">
        <v>1171</v>
      </c>
      <c r="AF2610" s="50">
        <v>2503753</v>
      </c>
      <c r="AG2610" s="51"/>
      <c r="AH2610" s="51"/>
    </row>
    <row r="2611" spans="30:34">
      <c r="AD2611" s="50" t="s">
        <v>66</v>
      </c>
      <c r="AE2611" s="50" t="s">
        <v>1194</v>
      </c>
      <c r="AF2611" s="50">
        <v>2503803</v>
      </c>
      <c r="AG2611" s="51"/>
      <c r="AH2611" s="51"/>
    </row>
    <row r="2612" spans="30:34">
      <c r="AD2612" s="50" t="s">
        <v>66</v>
      </c>
      <c r="AE2612" s="50" t="s">
        <v>1216</v>
      </c>
      <c r="AF2612" s="50">
        <v>2503902</v>
      </c>
      <c r="AG2612" s="51"/>
      <c r="AH2612" s="51"/>
    </row>
    <row r="2613" spans="30:34">
      <c r="AD2613" s="50" t="s">
        <v>66</v>
      </c>
      <c r="AE2613" s="50" t="s">
        <v>1237</v>
      </c>
      <c r="AF2613" s="50">
        <v>2504009</v>
      </c>
      <c r="AG2613" s="51"/>
      <c r="AH2613" s="51"/>
    </row>
    <row r="2614" spans="30:34">
      <c r="AD2614" s="50" t="s">
        <v>66</v>
      </c>
      <c r="AE2614" s="50" t="s">
        <v>1260</v>
      </c>
      <c r="AF2614" s="50">
        <v>2504033</v>
      </c>
      <c r="AG2614" s="51"/>
      <c r="AH2614" s="51"/>
    </row>
    <row r="2615" spans="30:34">
      <c r="AD2615" s="50" t="s">
        <v>66</v>
      </c>
      <c r="AE2615" s="50" t="s">
        <v>709</v>
      </c>
      <c r="AF2615" s="50">
        <v>2504074</v>
      </c>
      <c r="AG2615" s="51"/>
      <c r="AH2615" s="51"/>
    </row>
    <row r="2616" spans="30:34">
      <c r="AD2616" s="50" t="s">
        <v>66</v>
      </c>
      <c r="AE2616" s="50" t="s">
        <v>1304</v>
      </c>
      <c r="AF2616" s="50">
        <v>2504108</v>
      </c>
      <c r="AG2616" s="51"/>
      <c r="AH2616" s="51"/>
    </row>
    <row r="2617" spans="30:34">
      <c r="AD2617" s="50" t="s">
        <v>66</v>
      </c>
      <c r="AE2617" s="50" t="s">
        <v>1326</v>
      </c>
      <c r="AF2617" s="50">
        <v>2504157</v>
      </c>
      <c r="AG2617" s="51"/>
      <c r="AH2617" s="51"/>
    </row>
    <row r="2618" spans="30:34">
      <c r="AD2618" s="50" t="s">
        <v>66</v>
      </c>
      <c r="AE2618" s="50" t="s">
        <v>1348</v>
      </c>
      <c r="AF2618" s="50">
        <v>2504207</v>
      </c>
      <c r="AG2618" s="51"/>
      <c r="AH2618" s="51"/>
    </row>
    <row r="2619" spans="30:34">
      <c r="AD2619" s="50" t="s">
        <v>66</v>
      </c>
      <c r="AE2619" s="50" t="s">
        <v>1369</v>
      </c>
      <c r="AF2619" s="50">
        <v>2504306</v>
      </c>
      <c r="AG2619" s="51"/>
      <c r="AH2619" s="51"/>
    </row>
    <row r="2620" spans="30:34">
      <c r="AD2620" s="50" t="s">
        <v>66</v>
      </c>
      <c r="AE2620" s="50" t="s">
        <v>1391</v>
      </c>
      <c r="AF2620" s="50">
        <v>2504355</v>
      </c>
      <c r="AG2620" s="51"/>
      <c r="AH2620" s="51"/>
    </row>
    <row r="2621" spans="30:34">
      <c r="AD2621" s="50" t="s">
        <v>66</v>
      </c>
      <c r="AE2621" s="50" t="s">
        <v>1413</v>
      </c>
      <c r="AF2621" s="50">
        <v>2504405</v>
      </c>
      <c r="AG2621" s="51"/>
      <c r="AH2621" s="51"/>
    </row>
    <row r="2622" spans="30:34">
      <c r="AD2622" s="50" t="s">
        <v>66</v>
      </c>
      <c r="AE2622" s="50" t="s">
        <v>1262</v>
      </c>
      <c r="AF2622" s="50">
        <v>2504504</v>
      </c>
      <c r="AG2622" s="51"/>
      <c r="AH2622" s="51"/>
    </row>
    <row r="2623" spans="30:34">
      <c r="AD2623" s="50" t="s">
        <v>66</v>
      </c>
      <c r="AE2623" s="50" t="s">
        <v>1456</v>
      </c>
      <c r="AF2623" s="50">
        <v>2504603</v>
      </c>
      <c r="AG2623" s="51"/>
      <c r="AH2623" s="51"/>
    </row>
    <row r="2624" spans="30:34">
      <c r="AD2624" s="50" t="s">
        <v>66</v>
      </c>
      <c r="AE2624" s="50" t="s">
        <v>1476</v>
      </c>
      <c r="AF2624" s="50">
        <v>2504702</v>
      </c>
      <c r="AG2624" s="51"/>
      <c r="AH2624" s="51"/>
    </row>
    <row r="2625" spans="30:34">
      <c r="AD2625" s="50" t="s">
        <v>66</v>
      </c>
      <c r="AE2625" s="50" t="s">
        <v>1498</v>
      </c>
      <c r="AF2625" s="50">
        <v>2504801</v>
      </c>
      <c r="AG2625" s="51"/>
      <c r="AH2625" s="51"/>
    </row>
    <row r="2626" spans="30:34">
      <c r="AD2626" s="50" t="s">
        <v>66</v>
      </c>
      <c r="AE2626" s="50" t="s">
        <v>1518</v>
      </c>
      <c r="AF2626" s="50">
        <v>2504850</v>
      </c>
      <c r="AG2626" s="51"/>
      <c r="AH2626" s="51"/>
    </row>
    <row r="2627" spans="30:34">
      <c r="AD2627" s="50" t="s">
        <v>66</v>
      </c>
      <c r="AE2627" s="50" t="s">
        <v>1539</v>
      </c>
      <c r="AF2627" s="50">
        <v>2504900</v>
      </c>
      <c r="AG2627" s="51"/>
      <c r="AH2627" s="51"/>
    </row>
    <row r="2628" spans="30:34">
      <c r="AD2628" s="50" t="s">
        <v>66</v>
      </c>
      <c r="AE2628" s="50" t="s">
        <v>1560</v>
      </c>
      <c r="AF2628" s="50">
        <v>2505006</v>
      </c>
      <c r="AG2628" s="51"/>
      <c r="AH2628" s="51"/>
    </row>
    <row r="2629" spans="30:34">
      <c r="AD2629" s="50" t="s">
        <v>66</v>
      </c>
      <c r="AE2629" s="50" t="s">
        <v>1579</v>
      </c>
      <c r="AF2629" s="50">
        <v>2505105</v>
      </c>
      <c r="AG2629" s="51"/>
      <c r="AH2629" s="51"/>
    </row>
    <row r="2630" spans="30:34">
      <c r="AD2630" s="50" t="s">
        <v>66</v>
      </c>
      <c r="AE2630" s="50" t="s">
        <v>1599</v>
      </c>
      <c r="AF2630" s="50">
        <v>2505238</v>
      </c>
      <c r="AG2630" s="51"/>
      <c r="AH2630" s="51"/>
    </row>
    <row r="2631" spans="30:34">
      <c r="AD2631" s="50" t="s">
        <v>66</v>
      </c>
      <c r="AE2631" s="50" t="s">
        <v>1619</v>
      </c>
      <c r="AF2631" s="50">
        <v>2505204</v>
      </c>
      <c r="AG2631" s="51"/>
      <c r="AH2631" s="51"/>
    </row>
    <row r="2632" spans="30:34">
      <c r="AD2632" s="50" t="s">
        <v>66</v>
      </c>
      <c r="AE2632" s="50" t="s">
        <v>1640</v>
      </c>
      <c r="AF2632" s="50">
        <v>2505279</v>
      </c>
      <c r="AG2632" s="51"/>
      <c r="AH2632" s="51"/>
    </row>
    <row r="2633" spans="30:34">
      <c r="AD2633" s="50" t="s">
        <v>66</v>
      </c>
      <c r="AE2633" s="50" t="s">
        <v>1661</v>
      </c>
      <c r="AF2633" s="50">
        <v>2505303</v>
      </c>
      <c r="AG2633" s="51"/>
      <c r="AH2633" s="51"/>
    </row>
    <row r="2634" spans="30:34">
      <c r="AD2634" s="50" t="s">
        <v>66</v>
      </c>
      <c r="AE2634" s="50" t="s">
        <v>1681</v>
      </c>
      <c r="AF2634" s="50">
        <v>2505352</v>
      </c>
      <c r="AG2634" s="51"/>
      <c r="AH2634" s="51"/>
    </row>
    <row r="2635" spans="30:34">
      <c r="AD2635" s="50" t="s">
        <v>66</v>
      </c>
      <c r="AE2635" s="50" t="s">
        <v>1702</v>
      </c>
      <c r="AF2635" s="50">
        <v>2505402</v>
      </c>
      <c r="AG2635" s="51"/>
      <c r="AH2635" s="51"/>
    </row>
    <row r="2636" spans="30:34">
      <c r="AD2636" s="50" t="s">
        <v>66</v>
      </c>
      <c r="AE2636" s="50" t="s">
        <v>1722</v>
      </c>
      <c r="AF2636" s="50">
        <v>2505600</v>
      </c>
      <c r="AG2636" s="51"/>
      <c r="AH2636" s="51"/>
    </row>
    <row r="2637" spans="30:34">
      <c r="AD2637" s="50" t="s">
        <v>66</v>
      </c>
      <c r="AE2637" s="50" t="s">
        <v>1743</v>
      </c>
      <c r="AF2637" s="50">
        <v>2505709</v>
      </c>
      <c r="AG2637" s="51"/>
      <c r="AH2637" s="51"/>
    </row>
    <row r="2638" spans="30:34">
      <c r="AD2638" s="50" t="s">
        <v>66</v>
      </c>
      <c r="AE2638" s="50" t="s">
        <v>1763</v>
      </c>
      <c r="AF2638" s="50">
        <v>2505808</v>
      </c>
      <c r="AG2638" s="51"/>
      <c r="AH2638" s="51"/>
    </row>
    <row r="2639" spans="30:34">
      <c r="AD2639" s="50" t="s">
        <v>66</v>
      </c>
      <c r="AE2639" s="50" t="s">
        <v>1783</v>
      </c>
      <c r="AF2639" s="50">
        <v>2505907</v>
      </c>
      <c r="AG2639" s="51"/>
      <c r="AH2639" s="51"/>
    </row>
    <row r="2640" spans="30:34">
      <c r="AD2640" s="50" t="s">
        <v>66</v>
      </c>
      <c r="AE2640" s="50" t="s">
        <v>1803</v>
      </c>
      <c r="AF2640" s="50">
        <v>2506004</v>
      </c>
      <c r="AG2640" s="51"/>
      <c r="AH2640" s="51"/>
    </row>
    <row r="2641" spans="30:34">
      <c r="AD2641" s="50" t="s">
        <v>66</v>
      </c>
      <c r="AE2641" s="50" t="s">
        <v>1821</v>
      </c>
      <c r="AF2641" s="50">
        <v>2506103</v>
      </c>
      <c r="AG2641" s="51"/>
      <c r="AH2641" s="51"/>
    </row>
    <row r="2642" spans="30:34">
      <c r="AD2642" s="50" t="s">
        <v>66</v>
      </c>
      <c r="AE2642" s="50" t="s">
        <v>1840</v>
      </c>
      <c r="AF2642" s="50">
        <v>2506202</v>
      </c>
      <c r="AG2642" s="51"/>
      <c r="AH2642" s="51"/>
    </row>
    <row r="2643" spans="30:34">
      <c r="AD2643" s="50" t="s">
        <v>66</v>
      </c>
      <c r="AE2643" s="50" t="s">
        <v>1857</v>
      </c>
      <c r="AF2643" s="50">
        <v>2506251</v>
      </c>
      <c r="AG2643" s="51"/>
      <c r="AH2643" s="51"/>
    </row>
    <row r="2644" spans="30:34">
      <c r="AD2644" s="50" t="s">
        <v>66</v>
      </c>
      <c r="AE2644" s="50" t="s">
        <v>1875</v>
      </c>
      <c r="AF2644" s="50">
        <v>2506301</v>
      </c>
      <c r="AG2644" s="51"/>
      <c r="AH2644" s="51"/>
    </row>
    <row r="2645" spans="30:34">
      <c r="AD2645" s="50" t="s">
        <v>66</v>
      </c>
      <c r="AE2645" s="50" t="s">
        <v>1891</v>
      </c>
      <c r="AF2645" s="50">
        <v>2506400</v>
      </c>
      <c r="AG2645" s="51"/>
      <c r="AH2645" s="51"/>
    </row>
    <row r="2646" spans="30:34">
      <c r="AD2646" s="50" t="s">
        <v>66</v>
      </c>
      <c r="AE2646" s="50" t="s">
        <v>1908</v>
      </c>
      <c r="AF2646" s="50">
        <v>2506509</v>
      </c>
      <c r="AG2646" s="51"/>
      <c r="AH2646" s="51"/>
    </row>
    <row r="2647" spans="30:34">
      <c r="AD2647" s="50" t="s">
        <v>66</v>
      </c>
      <c r="AE2647" s="50" t="s">
        <v>1926</v>
      </c>
      <c r="AF2647" s="50">
        <v>2506608</v>
      </c>
      <c r="AG2647" s="51"/>
      <c r="AH2647" s="51"/>
    </row>
    <row r="2648" spans="30:34">
      <c r="AD2648" s="50" t="s">
        <v>66</v>
      </c>
      <c r="AE2648" s="50" t="s">
        <v>1942</v>
      </c>
      <c r="AF2648" s="50">
        <v>2502607</v>
      </c>
      <c r="AG2648" s="51"/>
      <c r="AH2648" s="51"/>
    </row>
    <row r="2649" spans="30:34">
      <c r="AD2649" s="50" t="s">
        <v>66</v>
      </c>
      <c r="AE2649" s="50" t="s">
        <v>1958</v>
      </c>
      <c r="AF2649" s="50">
        <v>2506707</v>
      </c>
      <c r="AG2649" s="51"/>
      <c r="AH2649" s="51"/>
    </row>
    <row r="2650" spans="30:34">
      <c r="AD2650" s="50" t="s">
        <v>66</v>
      </c>
      <c r="AE2650" s="50" t="s">
        <v>1976</v>
      </c>
      <c r="AF2650" s="50">
        <v>2506806</v>
      </c>
      <c r="AG2650" s="51"/>
      <c r="AH2650" s="51"/>
    </row>
    <row r="2651" spans="30:34">
      <c r="AD2651" s="50" t="s">
        <v>66</v>
      </c>
      <c r="AE2651" s="50" t="s">
        <v>736</v>
      </c>
      <c r="AF2651" s="50">
        <v>2506905</v>
      </c>
      <c r="AG2651" s="51"/>
      <c r="AH2651" s="51"/>
    </row>
    <row r="2652" spans="30:34">
      <c r="AD2652" s="50" t="s">
        <v>66</v>
      </c>
      <c r="AE2652" s="50" t="s">
        <v>2011</v>
      </c>
      <c r="AF2652" s="50">
        <v>2507002</v>
      </c>
      <c r="AG2652" s="51"/>
      <c r="AH2652" s="51"/>
    </row>
    <row r="2653" spans="30:34">
      <c r="AD2653" s="50" t="s">
        <v>66</v>
      </c>
      <c r="AE2653" s="50" t="s">
        <v>2029</v>
      </c>
      <c r="AF2653" s="50">
        <v>2507101</v>
      </c>
      <c r="AG2653" s="51"/>
      <c r="AH2653" s="51"/>
    </row>
    <row r="2654" spans="30:34">
      <c r="AD2654" s="50" t="s">
        <v>66</v>
      </c>
      <c r="AE2654" s="50" t="s">
        <v>2047</v>
      </c>
      <c r="AF2654" s="50">
        <v>2507200</v>
      </c>
      <c r="AG2654" s="51"/>
      <c r="AH2654" s="51"/>
    </row>
    <row r="2655" spans="30:34">
      <c r="AD2655" s="50" t="s">
        <v>66</v>
      </c>
      <c r="AE2655" s="50" t="s">
        <v>2065</v>
      </c>
      <c r="AF2655" s="50">
        <v>2507309</v>
      </c>
      <c r="AG2655" s="51"/>
      <c r="AH2655" s="51"/>
    </row>
    <row r="2656" spans="30:34">
      <c r="AD2656" s="50" t="s">
        <v>66</v>
      </c>
      <c r="AE2656" s="50" t="s">
        <v>2082</v>
      </c>
      <c r="AF2656" s="50">
        <v>2507408</v>
      </c>
      <c r="AG2656" s="51"/>
      <c r="AH2656" s="51"/>
    </row>
    <row r="2657" spans="30:34">
      <c r="AD2657" s="50" t="s">
        <v>66</v>
      </c>
      <c r="AE2657" s="50" t="s">
        <v>2097</v>
      </c>
      <c r="AF2657" s="50">
        <v>2507507</v>
      </c>
      <c r="AG2657" s="51"/>
      <c r="AH2657" s="51"/>
    </row>
    <row r="2658" spans="30:34">
      <c r="AD2658" s="50" t="s">
        <v>66</v>
      </c>
      <c r="AE2658" s="50" t="s">
        <v>2114</v>
      </c>
      <c r="AF2658" s="50">
        <v>2513653</v>
      </c>
      <c r="AG2658" s="51"/>
      <c r="AH2658" s="51"/>
    </row>
    <row r="2659" spans="30:34">
      <c r="AD2659" s="50" t="s">
        <v>66</v>
      </c>
      <c r="AE2659" s="50" t="s">
        <v>2129</v>
      </c>
      <c r="AF2659" s="50">
        <v>2507606</v>
      </c>
      <c r="AG2659" s="51"/>
      <c r="AH2659" s="51"/>
    </row>
    <row r="2660" spans="30:34">
      <c r="AD2660" s="50" t="s">
        <v>66</v>
      </c>
      <c r="AE2660" s="50" t="s">
        <v>2146</v>
      </c>
      <c r="AF2660" s="50">
        <v>2507705</v>
      </c>
      <c r="AG2660" s="51"/>
      <c r="AH2660" s="51"/>
    </row>
    <row r="2661" spans="30:34">
      <c r="AD2661" s="50" t="s">
        <v>66</v>
      </c>
      <c r="AE2661" s="50" t="s">
        <v>2162</v>
      </c>
      <c r="AF2661" s="50">
        <v>2507804</v>
      </c>
      <c r="AG2661" s="51"/>
      <c r="AH2661" s="51"/>
    </row>
    <row r="2662" spans="30:34">
      <c r="AD2662" s="50" t="s">
        <v>66</v>
      </c>
      <c r="AE2662" s="50" t="s">
        <v>2179</v>
      </c>
      <c r="AF2662" s="50">
        <v>2507903</v>
      </c>
      <c r="AG2662" s="51"/>
      <c r="AH2662" s="51"/>
    </row>
    <row r="2663" spans="30:34">
      <c r="AD2663" s="50" t="s">
        <v>66</v>
      </c>
      <c r="AE2663" s="50" t="s">
        <v>2196</v>
      </c>
      <c r="AF2663" s="50">
        <v>2508000</v>
      </c>
      <c r="AG2663" s="51"/>
      <c r="AH2663" s="51"/>
    </row>
    <row r="2664" spans="30:34">
      <c r="AD2664" s="50" t="s">
        <v>66</v>
      </c>
      <c r="AE2664" s="50" t="s">
        <v>2211</v>
      </c>
      <c r="AF2664" s="50">
        <v>2508109</v>
      </c>
      <c r="AG2664" s="51"/>
      <c r="AH2664" s="51"/>
    </row>
    <row r="2665" spans="30:34">
      <c r="AD2665" s="50" t="s">
        <v>66</v>
      </c>
      <c r="AE2665" s="50" t="s">
        <v>2227</v>
      </c>
      <c r="AF2665" s="50">
        <v>2508208</v>
      </c>
      <c r="AG2665" s="51"/>
      <c r="AH2665" s="51"/>
    </row>
    <row r="2666" spans="30:34">
      <c r="AD2666" s="50" t="s">
        <v>66</v>
      </c>
      <c r="AE2666" s="50" t="s">
        <v>2243</v>
      </c>
      <c r="AF2666" s="50">
        <v>2508307</v>
      </c>
      <c r="AG2666" s="51"/>
      <c r="AH2666" s="51"/>
    </row>
    <row r="2667" spans="30:34">
      <c r="AD2667" s="50" t="s">
        <v>66</v>
      </c>
      <c r="AE2667" s="50" t="s">
        <v>2257</v>
      </c>
      <c r="AF2667" s="50">
        <v>2508406</v>
      </c>
      <c r="AG2667" s="51"/>
      <c r="AH2667" s="51"/>
    </row>
    <row r="2668" spans="30:34">
      <c r="AD2668" s="50" t="s">
        <v>66</v>
      </c>
      <c r="AE2668" s="50" t="s">
        <v>2272</v>
      </c>
      <c r="AF2668" s="50">
        <v>2508505</v>
      </c>
      <c r="AG2668" s="51"/>
      <c r="AH2668" s="51"/>
    </row>
    <row r="2669" spans="30:34">
      <c r="AD2669" s="50" t="s">
        <v>66</v>
      </c>
      <c r="AE2669" s="50" t="s">
        <v>2288</v>
      </c>
      <c r="AF2669" s="50">
        <v>2508554</v>
      </c>
      <c r="AG2669" s="51"/>
      <c r="AH2669" s="51"/>
    </row>
    <row r="2670" spans="30:34">
      <c r="AD2670" s="50" t="s">
        <v>66</v>
      </c>
      <c r="AE2670" s="50" t="s">
        <v>2304</v>
      </c>
      <c r="AF2670" s="50">
        <v>2508604</v>
      </c>
      <c r="AG2670" s="51"/>
      <c r="AH2670" s="51"/>
    </row>
    <row r="2671" spans="30:34">
      <c r="AD2671" s="50" t="s">
        <v>66</v>
      </c>
      <c r="AE2671" s="50" t="s">
        <v>2317</v>
      </c>
      <c r="AF2671" s="50">
        <v>2508703</v>
      </c>
      <c r="AG2671" s="51"/>
      <c r="AH2671" s="51"/>
    </row>
    <row r="2672" spans="30:34">
      <c r="AD2672" s="50" t="s">
        <v>66</v>
      </c>
      <c r="AE2672" s="50" t="s">
        <v>2333</v>
      </c>
      <c r="AF2672" s="50">
        <v>2508802</v>
      </c>
      <c r="AG2672" s="51"/>
      <c r="AH2672" s="51"/>
    </row>
    <row r="2673" spans="30:34">
      <c r="AD2673" s="50" t="s">
        <v>66</v>
      </c>
      <c r="AE2673" s="50" t="s">
        <v>2349</v>
      </c>
      <c r="AF2673" s="50">
        <v>2508901</v>
      </c>
      <c r="AG2673" s="51"/>
      <c r="AH2673" s="51"/>
    </row>
    <row r="2674" spans="30:34">
      <c r="AD2674" s="50" t="s">
        <v>66</v>
      </c>
      <c r="AE2674" s="50" t="s">
        <v>2365</v>
      </c>
      <c r="AF2674" s="50">
        <v>2509008</v>
      </c>
      <c r="AG2674" s="51"/>
      <c r="AH2674" s="51"/>
    </row>
    <row r="2675" spans="30:34">
      <c r="AD2675" s="50" t="s">
        <v>66</v>
      </c>
      <c r="AE2675" s="50" t="s">
        <v>2379</v>
      </c>
      <c r="AF2675" s="50">
        <v>2509057</v>
      </c>
      <c r="AG2675" s="51"/>
      <c r="AH2675" s="51"/>
    </row>
    <row r="2676" spans="30:34">
      <c r="AD2676" s="50" t="s">
        <v>66</v>
      </c>
      <c r="AE2676" s="50" t="s">
        <v>2394</v>
      </c>
      <c r="AF2676" s="50">
        <v>2509107</v>
      </c>
      <c r="AG2676" s="51"/>
      <c r="AH2676" s="51"/>
    </row>
    <row r="2677" spans="30:34">
      <c r="AD2677" s="50" t="s">
        <v>66</v>
      </c>
      <c r="AE2677" s="50" t="s">
        <v>2410</v>
      </c>
      <c r="AF2677" s="50">
        <v>2509156</v>
      </c>
      <c r="AG2677" s="51"/>
      <c r="AH2677" s="51"/>
    </row>
    <row r="2678" spans="30:34">
      <c r="AD2678" s="50" t="s">
        <v>66</v>
      </c>
      <c r="AE2678" s="50" t="s">
        <v>2426</v>
      </c>
      <c r="AF2678" s="50">
        <v>2509206</v>
      </c>
      <c r="AG2678" s="51"/>
      <c r="AH2678" s="51"/>
    </row>
    <row r="2679" spans="30:34">
      <c r="AD2679" s="50" t="s">
        <v>66</v>
      </c>
      <c r="AE2679" s="50" t="s">
        <v>2442</v>
      </c>
      <c r="AF2679" s="50">
        <v>2509305</v>
      </c>
      <c r="AG2679" s="51"/>
      <c r="AH2679" s="51"/>
    </row>
    <row r="2680" spans="30:34">
      <c r="AD2680" s="50" t="s">
        <v>66</v>
      </c>
      <c r="AE2680" s="50" t="s">
        <v>2458</v>
      </c>
      <c r="AF2680" s="50">
        <v>2509339</v>
      </c>
      <c r="AG2680" s="51"/>
      <c r="AH2680" s="51"/>
    </row>
    <row r="2681" spans="30:34">
      <c r="AD2681" s="50" t="s">
        <v>66</v>
      </c>
      <c r="AE2681" s="50" t="s">
        <v>2471</v>
      </c>
      <c r="AF2681" s="50">
        <v>2509370</v>
      </c>
      <c r="AG2681" s="51"/>
      <c r="AH2681" s="51"/>
    </row>
    <row r="2682" spans="30:34">
      <c r="AD2682" s="50" t="s">
        <v>66</v>
      </c>
      <c r="AE2682" s="50" t="s">
        <v>2487</v>
      </c>
      <c r="AF2682" s="50">
        <v>2509396</v>
      </c>
      <c r="AG2682" s="51"/>
      <c r="AH2682" s="51"/>
    </row>
    <row r="2683" spans="30:34">
      <c r="AD2683" s="50" t="s">
        <v>66</v>
      </c>
      <c r="AE2683" s="50" t="s">
        <v>2502</v>
      </c>
      <c r="AF2683" s="50">
        <v>2509404</v>
      </c>
      <c r="AG2683" s="51"/>
      <c r="AH2683" s="51"/>
    </row>
    <row r="2684" spans="30:34">
      <c r="AD2684" s="50" t="s">
        <v>66</v>
      </c>
      <c r="AE2684" s="50" t="s">
        <v>2517</v>
      </c>
      <c r="AF2684" s="50">
        <v>2509503</v>
      </c>
      <c r="AG2684" s="51"/>
      <c r="AH2684" s="51"/>
    </row>
    <row r="2685" spans="30:34">
      <c r="AD2685" s="50" t="s">
        <v>66</v>
      </c>
      <c r="AE2685" s="50" t="s">
        <v>2532</v>
      </c>
      <c r="AF2685" s="50">
        <v>2509602</v>
      </c>
      <c r="AG2685" s="51"/>
      <c r="AH2685" s="51"/>
    </row>
    <row r="2686" spans="30:34">
      <c r="AD2686" s="50" t="s">
        <v>66</v>
      </c>
      <c r="AE2686" s="50" t="s">
        <v>2548</v>
      </c>
      <c r="AF2686" s="50">
        <v>2509701</v>
      </c>
      <c r="AG2686" s="51"/>
      <c r="AH2686" s="51"/>
    </row>
    <row r="2687" spans="30:34">
      <c r="AD2687" s="50" t="s">
        <v>66</v>
      </c>
      <c r="AE2687" s="50" t="s">
        <v>2511</v>
      </c>
      <c r="AF2687" s="50">
        <v>2509800</v>
      </c>
      <c r="AG2687" s="51"/>
      <c r="AH2687" s="51"/>
    </row>
    <row r="2688" spans="30:34">
      <c r="AD2688" s="50" t="s">
        <v>66</v>
      </c>
      <c r="AE2688" s="50" t="s">
        <v>2578</v>
      </c>
      <c r="AF2688" s="50">
        <v>2509909</v>
      </c>
      <c r="AG2688" s="51"/>
      <c r="AH2688" s="51"/>
    </row>
    <row r="2689" spans="30:34">
      <c r="AD2689" s="50" t="s">
        <v>66</v>
      </c>
      <c r="AE2689" s="50" t="s">
        <v>2593</v>
      </c>
      <c r="AF2689" s="50">
        <v>2510006</v>
      </c>
      <c r="AG2689" s="51"/>
      <c r="AH2689" s="51"/>
    </row>
    <row r="2690" spans="30:34">
      <c r="AD2690" s="50" t="s">
        <v>66</v>
      </c>
      <c r="AE2690" s="50" t="s">
        <v>2609</v>
      </c>
      <c r="AF2690" s="50">
        <v>2510105</v>
      </c>
      <c r="AG2690" s="51"/>
      <c r="AH2690" s="51"/>
    </row>
    <row r="2691" spans="30:34">
      <c r="AD2691" s="50" t="s">
        <v>66</v>
      </c>
      <c r="AE2691" s="50" t="s">
        <v>1917</v>
      </c>
      <c r="AF2691" s="50">
        <v>2510204</v>
      </c>
      <c r="AG2691" s="51"/>
      <c r="AH2691" s="51"/>
    </row>
    <row r="2692" spans="30:34">
      <c r="AD2692" s="50" t="s">
        <v>66</v>
      </c>
      <c r="AE2692" s="50" t="s">
        <v>2636</v>
      </c>
      <c r="AF2692" s="50">
        <v>2510303</v>
      </c>
      <c r="AG2692" s="51"/>
      <c r="AH2692" s="51"/>
    </row>
    <row r="2693" spans="30:34">
      <c r="AD2693" s="50" t="s">
        <v>66</v>
      </c>
      <c r="AE2693" s="50" t="s">
        <v>2650</v>
      </c>
      <c r="AF2693" s="50">
        <v>2510402</v>
      </c>
      <c r="AG2693" s="51"/>
      <c r="AH2693" s="51"/>
    </row>
    <row r="2694" spans="30:34">
      <c r="AD2694" s="50" t="s">
        <v>66</v>
      </c>
      <c r="AE2694" s="50" t="s">
        <v>2663</v>
      </c>
      <c r="AF2694" s="50">
        <v>2510501</v>
      </c>
      <c r="AG2694" s="51"/>
      <c r="AH2694" s="51"/>
    </row>
    <row r="2695" spans="30:34">
      <c r="AD2695" s="50" t="s">
        <v>66</v>
      </c>
      <c r="AE2695" s="50" t="s">
        <v>2677</v>
      </c>
      <c r="AF2695" s="50">
        <v>2510600</v>
      </c>
      <c r="AG2695" s="51"/>
      <c r="AH2695" s="51"/>
    </row>
    <row r="2696" spans="30:34">
      <c r="AD2696" s="50" t="s">
        <v>66</v>
      </c>
      <c r="AE2696" s="50" t="s">
        <v>2693</v>
      </c>
      <c r="AF2696" s="50">
        <v>2510659</v>
      </c>
      <c r="AG2696" s="51"/>
      <c r="AH2696" s="51"/>
    </row>
    <row r="2697" spans="30:34">
      <c r="AD2697" s="50" t="s">
        <v>66</v>
      </c>
      <c r="AE2697" s="50" t="s">
        <v>2183</v>
      </c>
      <c r="AF2697" s="50">
        <v>2510709</v>
      </c>
      <c r="AG2697" s="51"/>
      <c r="AH2697" s="51"/>
    </row>
    <row r="2698" spans="30:34">
      <c r="AD2698" s="50" t="s">
        <v>66</v>
      </c>
      <c r="AE2698" s="50" t="s">
        <v>2724</v>
      </c>
      <c r="AF2698" s="50">
        <v>2510808</v>
      </c>
      <c r="AG2698" s="51"/>
      <c r="AH2698" s="51"/>
    </row>
    <row r="2699" spans="30:34">
      <c r="AD2699" s="50" t="s">
        <v>66</v>
      </c>
      <c r="AE2699" s="50" t="s">
        <v>2550</v>
      </c>
      <c r="AF2699" s="50">
        <v>2510907</v>
      </c>
      <c r="AG2699" s="51"/>
      <c r="AH2699" s="51"/>
    </row>
    <row r="2700" spans="30:34">
      <c r="AD2700" s="50" t="s">
        <v>66</v>
      </c>
      <c r="AE2700" s="50" t="s">
        <v>2749</v>
      </c>
      <c r="AF2700" s="50">
        <v>2511004</v>
      </c>
      <c r="AG2700" s="51"/>
      <c r="AH2700" s="51"/>
    </row>
    <row r="2701" spans="30:34">
      <c r="AD2701" s="50" t="s">
        <v>66</v>
      </c>
      <c r="AE2701" s="50" t="s">
        <v>2770</v>
      </c>
      <c r="AF2701" s="50">
        <v>2511103</v>
      </c>
      <c r="AG2701" s="51"/>
      <c r="AH2701" s="51"/>
    </row>
    <row r="2702" spans="30:34">
      <c r="AD2702" s="50" t="s">
        <v>66</v>
      </c>
      <c r="AE2702" s="50" t="s">
        <v>2786</v>
      </c>
      <c r="AF2702" s="50">
        <v>2511202</v>
      </c>
      <c r="AG2702" s="51"/>
      <c r="AH2702" s="51"/>
    </row>
    <row r="2703" spans="30:34">
      <c r="AD2703" s="50" t="s">
        <v>66</v>
      </c>
      <c r="AE2703" s="50" t="s">
        <v>2801</v>
      </c>
      <c r="AF2703" s="50">
        <v>2512721</v>
      </c>
      <c r="AG2703" s="51"/>
      <c r="AH2703" s="51"/>
    </row>
    <row r="2704" spans="30:34">
      <c r="AD2704" s="50" t="s">
        <v>66</v>
      </c>
      <c r="AE2704" s="50" t="s">
        <v>2816</v>
      </c>
      <c r="AF2704" s="50">
        <v>2511301</v>
      </c>
      <c r="AG2704" s="51"/>
      <c r="AH2704" s="51"/>
    </row>
    <row r="2705" spans="30:34">
      <c r="AD2705" s="50" t="s">
        <v>66</v>
      </c>
      <c r="AE2705" s="50" t="s">
        <v>2830</v>
      </c>
      <c r="AF2705" s="50">
        <v>2511400</v>
      </c>
      <c r="AG2705" s="51"/>
      <c r="AH2705" s="51"/>
    </row>
    <row r="2706" spans="30:34">
      <c r="AD2706" s="50" t="s">
        <v>66</v>
      </c>
      <c r="AE2706" s="50" t="s">
        <v>1754</v>
      </c>
      <c r="AF2706" s="50">
        <v>2511509</v>
      </c>
      <c r="AG2706" s="51"/>
      <c r="AH2706" s="51"/>
    </row>
    <row r="2707" spans="30:34">
      <c r="AD2707" s="50" t="s">
        <v>66</v>
      </c>
      <c r="AE2707" s="50" t="s">
        <v>2308</v>
      </c>
      <c r="AF2707" s="50">
        <v>2511608</v>
      </c>
      <c r="AG2707" s="51"/>
      <c r="AH2707" s="51"/>
    </row>
    <row r="2708" spans="30:34">
      <c r="AD2708" s="50" t="s">
        <v>66</v>
      </c>
      <c r="AE2708" s="50" t="s">
        <v>2867</v>
      </c>
      <c r="AF2708" s="50">
        <v>2511707</v>
      </c>
      <c r="AG2708" s="51"/>
      <c r="AH2708" s="51"/>
    </row>
    <row r="2709" spans="30:34">
      <c r="AD2709" s="50" t="s">
        <v>66</v>
      </c>
      <c r="AE2709" s="50" t="s">
        <v>2880</v>
      </c>
      <c r="AF2709" s="50">
        <v>2511806</v>
      </c>
      <c r="AG2709" s="51"/>
      <c r="AH2709" s="51"/>
    </row>
    <row r="2710" spans="30:34">
      <c r="AD2710" s="50" t="s">
        <v>66</v>
      </c>
      <c r="AE2710" s="50" t="s">
        <v>2892</v>
      </c>
      <c r="AF2710" s="50">
        <v>2511905</v>
      </c>
      <c r="AG2710" s="51"/>
      <c r="AH2710" s="51"/>
    </row>
    <row r="2711" spans="30:34">
      <c r="AD2711" s="50" t="s">
        <v>66</v>
      </c>
      <c r="AE2711" s="50" t="s">
        <v>2905</v>
      </c>
      <c r="AF2711" s="50">
        <v>2512002</v>
      </c>
      <c r="AG2711" s="51"/>
      <c r="AH2711" s="51"/>
    </row>
    <row r="2712" spans="30:34">
      <c r="AD2712" s="50" t="s">
        <v>66</v>
      </c>
      <c r="AE2712" s="50" t="s">
        <v>2917</v>
      </c>
      <c r="AF2712" s="50">
        <v>2512036</v>
      </c>
      <c r="AG2712" s="51"/>
      <c r="AH2712" s="51"/>
    </row>
    <row r="2713" spans="30:34">
      <c r="AD2713" s="50" t="s">
        <v>66</v>
      </c>
      <c r="AE2713" s="50" t="s">
        <v>2929</v>
      </c>
      <c r="AF2713" s="50">
        <v>2512077</v>
      </c>
      <c r="AG2713" s="51"/>
      <c r="AH2713" s="51"/>
    </row>
    <row r="2714" spans="30:34">
      <c r="AD2714" s="50" t="s">
        <v>66</v>
      </c>
      <c r="AE2714" s="50" t="s">
        <v>2940</v>
      </c>
      <c r="AF2714" s="50">
        <v>2512101</v>
      </c>
      <c r="AG2714" s="51"/>
      <c r="AH2714" s="51"/>
    </row>
    <row r="2715" spans="30:34">
      <c r="AD2715" s="50" t="s">
        <v>66</v>
      </c>
      <c r="AE2715" s="50" t="s">
        <v>2952</v>
      </c>
      <c r="AF2715" s="50">
        <v>2512200</v>
      </c>
      <c r="AG2715" s="51"/>
      <c r="AH2715" s="51"/>
    </row>
    <row r="2716" spans="30:34">
      <c r="AD2716" s="50" t="s">
        <v>66</v>
      </c>
      <c r="AE2716" s="50" t="s">
        <v>2964</v>
      </c>
      <c r="AF2716" s="50">
        <v>2512309</v>
      </c>
      <c r="AG2716" s="51"/>
      <c r="AH2716" s="51"/>
    </row>
    <row r="2717" spans="30:34">
      <c r="AD2717" s="50" t="s">
        <v>66</v>
      </c>
      <c r="AE2717" s="50" t="s">
        <v>2976</v>
      </c>
      <c r="AF2717" s="50">
        <v>2512408</v>
      </c>
      <c r="AG2717" s="51"/>
      <c r="AH2717" s="51"/>
    </row>
    <row r="2718" spans="30:34">
      <c r="AD2718" s="50" t="s">
        <v>66</v>
      </c>
      <c r="AE2718" s="50" t="s">
        <v>2989</v>
      </c>
      <c r="AF2718" s="50">
        <v>2512507</v>
      </c>
      <c r="AG2718" s="51"/>
      <c r="AH2718" s="51"/>
    </row>
    <row r="2719" spans="30:34">
      <c r="AD2719" s="50" t="s">
        <v>66</v>
      </c>
      <c r="AE2719" s="50" t="s">
        <v>3001</v>
      </c>
      <c r="AF2719" s="50">
        <v>2512606</v>
      </c>
      <c r="AG2719" s="51"/>
      <c r="AH2719" s="51"/>
    </row>
    <row r="2720" spans="30:34">
      <c r="AD2720" s="50" t="s">
        <v>66</v>
      </c>
      <c r="AE2720" s="50" t="s">
        <v>3014</v>
      </c>
      <c r="AF2720" s="50">
        <v>2512705</v>
      </c>
      <c r="AG2720" s="51"/>
      <c r="AH2720" s="51"/>
    </row>
    <row r="2721" spans="30:34">
      <c r="AD2721" s="50" t="s">
        <v>66</v>
      </c>
      <c r="AE2721" s="50" t="s">
        <v>3012</v>
      </c>
      <c r="AF2721" s="50">
        <v>2512747</v>
      </c>
      <c r="AG2721" s="51"/>
      <c r="AH2721" s="51"/>
    </row>
    <row r="2722" spans="30:34">
      <c r="AD2722" s="50" t="s">
        <v>66</v>
      </c>
      <c r="AE2722" s="50" t="s">
        <v>3039</v>
      </c>
      <c r="AF2722" s="50">
        <v>2512754</v>
      </c>
      <c r="AG2722" s="51"/>
      <c r="AH2722" s="51"/>
    </row>
    <row r="2723" spans="30:34">
      <c r="AD2723" s="50" t="s">
        <v>66</v>
      </c>
      <c r="AE2723" s="50" t="s">
        <v>3051</v>
      </c>
      <c r="AF2723" s="50">
        <v>2512762</v>
      </c>
      <c r="AG2723" s="51"/>
      <c r="AH2723" s="51"/>
    </row>
    <row r="2724" spans="30:34">
      <c r="AD2724" s="50" t="s">
        <v>66</v>
      </c>
      <c r="AE2724" s="50" t="s">
        <v>3063</v>
      </c>
      <c r="AF2724" s="50">
        <v>2512788</v>
      </c>
      <c r="AG2724" s="51"/>
      <c r="AH2724" s="51"/>
    </row>
    <row r="2725" spans="30:34">
      <c r="AD2725" s="50" t="s">
        <v>66</v>
      </c>
      <c r="AE2725" s="50" t="s">
        <v>3074</v>
      </c>
      <c r="AF2725" s="50">
        <v>2512804</v>
      </c>
      <c r="AG2725" s="51"/>
      <c r="AH2725" s="51"/>
    </row>
    <row r="2726" spans="30:34">
      <c r="AD2726" s="50" t="s">
        <v>66</v>
      </c>
      <c r="AE2726" s="50" t="s">
        <v>3087</v>
      </c>
      <c r="AF2726" s="50">
        <v>2512903</v>
      </c>
      <c r="AG2726" s="51"/>
      <c r="AH2726" s="51"/>
    </row>
    <row r="2727" spans="30:34">
      <c r="AD2727" s="50" t="s">
        <v>66</v>
      </c>
      <c r="AE2727" s="50" t="s">
        <v>2772</v>
      </c>
      <c r="AF2727" s="50">
        <v>2513000</v>
      </c>
      <c r="AG2727" s="51"/>
      <c r="AH2727" s="51"/>
    </row>
    <row r="2728" spans="30:34">
      <c r="AD2728" s="50" t="s">
        <v>66</v>
      </c>
      <c r="AE2728" s="50" t="s">
        <v>3112</v>
      </c>
      <c r="AF2728" s="50">
        <v>2513109</v>
      </c>
      <c r="AG2728" s="51"/>
      <c r="AH2728" s="51"/>
    </row>
    <row r="2729" spans="30:34">
      <c r="AD2729" s="50" t="s">
        <v>66</v>
      </c>
      <c r="AE2729" s="50" t="s">
        <v>3124</v>
      </c>
      <c r="AF2729" s="50">
        <v>2513158</v>
      </c>
      <c r="AG2729" s="51"/>
      <c r="AH2729" s="51"/>
    </row>
    <row r="2730" spans="30:34">
      <c r="AD2730" s="50" t="s">
        <v>66</v>
      </c>
      <c r="AE2730" s="50" t="s">
        <v>2521</v>
      </c>
      <c r="AF2730" s="50">
        <v>2513208</v>
      </c>
      <c r="AG2730" s="51"/>
      <c r="AH2730" s="51"/>
    </row>
    <row r="2731" spans="30:34">
      <c r="AD2731" s="50" t="s">
        <v>66</v>
      </c>
      <c r="AE2731" s="50" t="s">
        <v>3072</v>
      </c>
      <c r="AF2731" s="50">
        <v>2513307</v>
      </c>
      <c r="AG2731" s="51"/>
      <c r="AH2731" s="51"/>
    </row>
    <row r="2732" spans="30:34">
      <c r="AD2732" s="50" t="s">
        <v>66</v>
      </c>
      <c r="AE2732" s="50" t="s">
        <v>3085</v>
      </c>
      <c r="AF2732" s="50">
        <v>2513356</v>
      </c>
      <c r="AG2732" s="51"/>
      <c r="AH2732" s="51"/>
    </row>
    <row r="2733" spans="30:34">
      <c r="AD2733" s="50" t="s">
        <v>66</v>
      </c>
      <c r="AE2733" s="50" t="s">
        <v>3098</v>
      </c>
      <c r="AF2733" s="50">
        <v>2513406</v>
      </c>
      <c r="AG2733" s="51"/>
      <c r="AH2733" s="51"/>
    </row>
    <row r="2734" spans="30:34">
      <c r="AD2734" s="50" t="s">
        <v>66</v>
      </c>
      <c r="AE2734" s="50" t="s">
        <v>3134</v>
      </c>
      <c r="AF2734" s="50">
        <v>2513703</v>
      </c>
      <c r="AG2734" s="51"/>
      <c r="AH2734" s="51"/>
    </row>
    <row r="2735" spans="30:34">
      <c r="AD2735" s="50" t="s">
        <v>66</v>
      </c>
      <c r="AE2735" s="50" t="s">
        <v>3192</v>
      </c>
      <c r="AF2735" s="50">
        <v>2513802</v>
      </c>
      <c r="AG2735" s="51"/>
      <c r="AH2735" s="51"/>
    </row>
    <row r="2736" spans="30:34">
      <c r="AD2736" s="50" t="s">
        <v>66</v>
      </c>
      <c r="AE2736" s="50" t="s">
        <v>3204</v>
      </c>
      <c r="AF2736" s="50">
        <v>2513505</v>
      </c>
      <c r="AG2736" s="51"/>
      <c r="AH2736" s="51"/>
    </row>
    <row r="2737" spans="30:34">
      <c r="AD2737" s="50" t="s">
        <v>66</v>
      </c>
      <c r="AE2737" s="50" t="s">
        <v>3216</v>
      </c>
      <c r="AF2737" s="50">
        <v>2513604</v>
      </c>
      <c r="AG2737" s="51"/>
      <c r="AH2737" s="51"/>
    </row>
    <row r="2738" spans="30:34">
      <c r="AD2738" s="50" t="s">
        <v>66</v>
      </c>
      <c r="AE2738" s="50" t="s">
        <v>3228</v>
      </c>
      <c r="AF2738" s="50">
        <v>2513851</v>
      </c>
      <c r="AG2738" s="51"/>
      <c r="AH2738" s="51"/>
    </row>
    <row r="2739" spans="30:34">
      <c r="AD2739" s="50" t="s">
        <v>66</v>
      </c>
      <c r="AE2739" s="50" t="s">
        <v>3238</v>
      </c>
      <c r="AF2739" s="50">
        <v>2513927</v>
      </c>
      <c r="AG2739" s="51"/>
      <c r="AH2739" s="51"/>
    </row>
    <row r="2740" spans="30:34">
      <c r="AD2740" s="50" t="s">
        <v>66</v>
      </c>
      <c r="AE2740" s="50" t="s">
        <v>3190</v>
      </c>
      <c r="AF2740" s="50">
        <v>2513901</v>
      </c>
      <c r="AG2740" s="51"/>
      <c r="AH2740" s="51"/>
    </row>
    <row r="2741" spans="30:34">
      <c r="AD2741" s="50" t="s">
        <v>66</v>
      </c>
      <c r="AE2741" s="50" t="s">
        <v>5562</v>
      </c>
      <c r="AF2741" s="50">
        <v>2513968</v>
      </c>
      <c r="AG2741" s="51"/>
      <c r="AH2741" s="51"/>
    </row>
    <row r="2742" spans="30:34">
      <c r="AD2742" s="50" t="s">
        <v>66</v>
      </c>
      <c r="AE2742" s="50" t="s">
        <v>3270</v>
      </c>
      <c r="AF2742" s="50">
        <v>2513943</v>
      </c>
      <c r="AG2742" s="51"/>
      <c r="AH2742" s="51"/>
    </row>
    <row r="2743" spans="30:34">
      <c r="AD2743" s="50" t="s">
        <v>66</v>
      </c>
      <c r="AE2743" s="50" t="s">
        <v>1628</v>
      </c>
      <c r="AF2743" s="50">
        <v>2513984</v>
      </c>
      <c r="AG2743" s="51"/>
      <c r="AH2743" s="51"/>
    </row>
    <row r="2744" spans="30:34">
      <c r="AD2744" s="50" t="s">
        <v>66</v>
      </c>
      <c r="AE2744" s="50" t="s">
        <v>3293</v>
      </c>
      <c r="AF2744" s="50">
        <v>2514008</v>
      </c>
      <c r="AG2744" s="51"/>
      <c r="AH2744" s="51"/>
    </row>
    <row r="2745" spans="30:34">
      <c r="AD2745" s="50" t="s">
        <v>66</v>
      </c>
      <c r="AE2745" s="50" t="s">
        <v>3305</v>
      </c>
      <c r="AF2745" s="50">
        <v>2500700</v>
      </c>
      <c r="AG2745" s="51"/>
      <c r="AH2745" s="51"/>
    </row>
    <row r="2746" spans="30:34">
      <c r="AD2746" s="50" t="s">
        <v>66</v>
      </c>
      <c r="AE2746" s="50" t="s">
        <v>3317</v>
      </c>
      <c r="AF2746" s="50">
        <v>2514107</v>
      </c>
      <c r="AG2746" s="51"/>
      <c r="AH2746" s="51"/>
    </row>
    <row r="2747" spans="30:34">
      <c r="AD2747" s="50" t="s">
        <v>66</v>
      </c>
      <c r="AE2747" s="50" t="s">
        <v>3327</v>
      </c>
      <c r="AF2747" s="50">
        <v>2514206</v>
      </c>
      <c r="AG2747" s="51"/>
      <c r="AH2747" s="51"/>
    </row>
    <row r="2748" spans="30:34">
      <c r="AD2748" s="50" t="s">
        <v>66</v>
      </c>
      <c r="AE2748" s="50" t="s">
        <v>3338</v>
      </c>
      <c r="AF2748" s="50">
        <v>2514305</v>
      </c>
      <c r="AG2748" s="51"/>
      <c r="AH2748" s="51"/>
    </row>
    <row r="2749" spans="30:34">
      <c r="AD2749" s="50" t="s">
        <v>66</v>
      </c>
      <c r="AE2749" s="50" t="s">
        <v>3349</v>
      </c>
      <c r="AF2749" s="50">
        <v>2514404</v>
      </c>
      <c r="AG2749" s="51"/>
      <c r="AH2749" s="51"/>
    </row>
    <row r="2750" spans="30:34">
      <c r="AD2750" s="50" t="s">
        <v>66</v>
      </c>
      <c r="AE2750" s="50" t="s">
        <v>3359</v>
      </c>
      <c r="AF2750" s="50">
        <v>2514503</v>
      </c>
      <c r="AG2750" s="51"/>
      <c r="AH2750" s="51"/>
    </row>
    <row r="2751" spans="30:34">
      <c r="AD2751" s="50" t="s">
        <v>66</v>
      </c>
      <c r="AE2751" s="50" t="s">
        <v>3368</v>
      </c>
      <c r="AF2751" s="50">
        <v>2514552</v>
      </c>
      <c r="AG2751" s="51"/>
      <c r="AH2751" s="51"/>
    </row>
    <row r="2752" spans="30:34">
      <c r="AD2752" s="50" t="s">
        <v>66</v>
      </c>
      <c r="AE2752" s="50" t="s">
        <v>3378</v>
      </c>
      <c r="AF2752" s="50">
        <v>2514602</v>
      </c>
      <c r="AG2752" s="51"/>
      <c r="AH2752" s="51"/>
    </row>
    <row r="2753" spans="30:34">
      <c r="AD2753" s="50" t="s">
        <v>66</v>
      </c>
      <c r="AE2753" s="50" t="s">
        <v>3388</v>
      </c>
      <c r="AF2753" s="50">
        <v>2514651</v>
      </c>
      <c r="AG2753" s="51"/>
      <c r="AH2753" s="51"/>
    </row>
    <row r="2754" spans="30:34">
      <c r="AD2754" s="50" t="s">
        <v>66</v>
      </c>
      <c r="AE2754" s="50" t="s">
        <v>3398</v>
      </c>
      <c r="AF2754" s="50">
        <v>2514701</v>
      </c>
      <c r="AG2754" s="51"/>
      <c r="AH2754" s="51"/>
    </row>
    <row r="2755" spans="30:34">
      <c r="AD2755" s="50" t="s">
        <v>66</v>
      </c>
      <c r="AE2755" s="50" t="s">
        <v>3408</v>
      </c>
      <c r="AF2755" s="50">
        <v>2514800</v>
      </c>
      <c r="AG2755" s="51"/>
      <c r="AH2755" s="51"/>
    </row>
    <row r="2756" spans="30:34">
      <c r="AD2756" s="50" t="s">
        <v>66</v>
      </c>
      <c r="AE2756" s="50" t="s">
        <v>3418</v>
      </c>
      <c r="AF2756" s="50">
        <v>2514453</v>
      </c>
      <c r="AG2756" s="51"/>
      <c r="AH2756" s="51"/>
    </row>
    <row r="2757" spans="30:34">
      <c r="AD2757" s="50" t="s">
        <v>66</v>
      </c>
      <c r="AE2757" s="50" t="s">
        <v>3427</v>
      </c>
      <c r="AF2757" s="50">
        <v>2514909</v>
      </c>
      <c r="AG2757" s="51"/>
      <c r="AH2757" s="51"/>
    </row>
    <row r="2758" spans="30:34">
      <c r="AD2758" s="50" t="s">
        <v>66</v>
      </c>
      <c r="AE2758" s="50" t="s">
        <v>3437</v>
      </c>
      <c r="AF2758" s="50">
        <v>2515005</v>
      </c>
      <c r="AG2758" s="51"/>
      <c r="AH2758" s="51"/>
    </row>
    <row r="2759" spans="30:34">
      <c r="AD2759" s="50" t="s">
        <v>66</v>
      </c>
      <c r="AE2759" s="50" t="s">
        <v>3446</v>
      </c>
      <c r="AF2759" s="50">
        <v>2515104</v>
      </c>
      <c r="AG2759" s="51"/>
      <c r="AH2759" s="51"/>
    </row>
    <row r="2760" spans="30:34">
      <c r="AD2760" s="50" t="s">
        <v>66</v>
      </c>
      <c r="AE2760" s="50" t="s">
        <v>3455</v>
      </c>
      <c r="AF2760" s="50">
        <v>2515203</v>
      </c>
      <c r="AG2760" s="51"/>
      <c r="AH2760" s="51"/>
    </row>
    <row r="2761" spans="30:34">
      <c r="AD2761" s="50" t="s">
        <v>66</v>
      </c>
      <c r="AE2761" s="50" t="s">
        <v>5563</v>
      </c>
      <c r="AF2761" s="50">
        <v>2515401</v>
      </c>
      <c r="AG2761" s="51"/>
      <c r="AH2761" s="51"/>
    </row>
    <row r="2762" spans="30:34">
      <c r="AD2762" s="50" t="s">
        <v>66</v>
      </c>
      <c r="AE2762" s="50" t="s">
        <v>3474</v>
      </c>
      <c r="AF2762" s="50">
        <v>2515302</v>
      </c>
      <c r="AG2762" s="51"/>
      <c r="AH2762" s="51"/>
    </row>
    <row r="2763" spans="30:34">
      <c r="AD2763" s="50" t="s">
        <v>66</v>
      </c>
      <c r="AE2763" s="50" t="s">
        <v>3484</v>
      </c>
      <c r="AF2763" s="50">
        <v>2515500</v>
      </c>
      <c r="AG2763" s="51"/>
      <c r="AH2763" s="51"/>
    </row>
    <row r="2764" spans="30:34">
      <c r="AD2764" s="50" t="s">
        <v>66</v>
      </c>
      <c r="AE2764" s="50" t="s">
        <v>3494</v>
      </c>
      <c r="AF2764" s="50">
        <v>2515609</v>
      </c>
      <c r="AG2764" s="51"/>
      <c r="AH2764" s="51"/>
    </row>
    <row r="2765" spans="30:34">
      <c r="AD2765" s="50" t="s">
        <v>66</v>
      </c>
      <c r="AE2765" s="50" t="s">
        <v>3503</v>
      </c>
      <c r="AF2765" s="50">
        <v>2515708</v>
      </c>
      <c r="AG2765" s="51"/>
      <c r="AH2765" s="51"/>
    </row>
    <row r="2766" spans="30:34">
      <c r="AD2766" s="50" t="s">
        <v>66</v>
      </c>
      <c r="AE2766" s="50" t="s">
        <v>3513</v>
      </c>
      <c r="AF2766" s="50">
        <v>2515807</v>
      </c>
      <c r="AG2766" s="51"/>
      <c r="AH2766" s="51"/>
    </row>
    <row r="2767" spans="30:34">
      <c r="AD2767" s="50" t="s">
        <v>66</v>
      </c>
      <c r="AE2767" s="50" t="s">
        <v>3523</v>
      </c>
      <c r="AF2767" s="50">
        <v>2515906</v>
      </c>
      <c r="AG2767" s="51"/>
      <c r="AH2767" s="51"/>
    </row>
    <row r="2768" spans="30:34">
      <c r="AD2768" s="50" t="s">
        <v>66</v>
      </c>
      <c r="AE2768" s="50" t="s">
        <v>3533</v>
      </c>
      <c r="AF2768" s="50">
        <v>2515930</v>
      </c>
      <c r="AG2768" s="51"/>
      <c r="AH2768" s="51"/>
    </row>
    <row r="2769" spans="30:34">
      <c r="AD2769" s="50" t="s">
        <v>66</v>
      </c>
      <c r="AE2769" s="50" t="s">
        <v>3543</v>
      </c>
      <c r="AF2769" s="50">
        <v>2515971</v>
      </c>
      <c r="AG2769" s="51"/>
      <c r="AH2769" s="51"/>
    </row>
    <row r="2770" spans="30:34">
      <c r="AD2770" s="50" t="s">
        <v>66</v>
      </c>
      <c r="AE2770" s="50" t="s">
        <v>3551</v>
      </c>
      <c r="AF2770" s="50">
        <v>2516003</v>
      </c>
      <c r="AG2770" s="51"/>
      <c r="AH2770" s="51"/>
    </row>
    <row r="2771" spans="30:34">
      <c r="AD2771" s="50" t="s">
        <v>66</v>
      </c>
      <c r="AE2771" s="50" t="s">
        <v>3561</v>
      </c>
      <c r="AF2771" s="50">
        <v>2516102</v>
      </c>
      <c r="AG2771" s="51"/>
      <c r="AH2771" s="51"/>
    </row>
    <row r="2772" spans="30:34">
      <c r="AD2772" s="50" t="s">
        <v>66</v>
      </c>
      <c r="AE2772" s="50" t="s">
        <v>3571</v>
      </c>
      <c r="AF2772" s="50">
        <v>2516151</v>
      </c>
      <c r="AG2772" s="51"/>
      <c r="AH2772" s="51"/>
    </row>
    <row r="2773" spans="30:34">
      <c r="AD2773" s="50" t="s">
        <v>66</v>
      </c>
      <c r="AE2773" s="50" t="s">
        <v>3581</v>
      </c>
      <c r="AF2773" s="50">
        <v>2516201</v>
      </c>
      <c r="AG2773" s="51"/>
      <c r="AH2773" s="51"/>
    </row>
    <row r="2774" spans="30:34">
      <c r="AD2774" s="50" t="s">
        <v>66</v>
      </c>
      <c r="AE2774" s="50" t="s">
        <v>3591</v>
      </c>
      <c r="AF2774" s="50">
        <v>2516300</v>
      </c>
      <c r="AG2774" s="51"/>
      <c r="AH2774" s="51"/>
    </row>
    <row r="2775" spans="30:34">
      <c r="AD2775" s="50" t="s">
        <v>66</v>
      </c>
      <c r="AE2775" s="50" t="s">
        <v>3600</v>
      </c>
      <c r="AF2775" s="50">
        <v>2516409</v>
      </c>
      <c r="AG2775" s="51"/>
      <c r="AH2775" s="51"/>
    </row>
    <row r="2776" spans="30:34">
      <c r="AD2776" s="50" t="s">
        <v>66</v>
      </c>
      <c r="AE2776" s="50" t="s">
        <v>3609</v>
      </c>
      <c r="AF2776" s="50">
        <v>2516508</v>
      </c>
      <c r="AG2776" s="51"/>
      <c r="AH2776" s="51"/>
    </row>
    <row r="2777" spans="30:34">
      <c r="AD2777" s="50" t="s">
        <v>66</v>
      </c>
      <c r="AE2777" s="50" t="s">
        <v>3618</v>
      </c>
      <c r="AF2777" s="50">
        <v>2516607</v>
      </c>
      <c r="AG2777" s="51"/>
      <c r="AH2777" s="51"/>
    </row>
    <row r="2778" spans="30:34">
      <c r="AD2778" s="50" t="s">
        <v>66</v>
      </c>
      <c r="AE2778" s="50" t="s">
        <v>3628</v>
      </c>
      <c r="AF2778" s="50">
        <v>2516706</v>
      </c>
      <c r="AG2778" s="51"/>
      <c r="AH2778" s="51"/>
    </row>
    <row r="2779" spans="30:34">
      <c r="AD2779" s="50" t="s">
        <v>66</v>
      </c>
      <c r="AE2779" s="50" t="s">
        <v>3638</v>
      </c>
      <c r="AF2779" s="50">
        <v>2516755</v>
      </c>
      <c r="AG2779" s="51"/>
      <c r="AH2779" s="51"/>
    </row>
    <row r="2780" spans="30:34">
      <c r="AD2780" s="50" t="s">
        <v>66</v>
      </c>
      <c r="AE2780" s="50" t="s">
        <v>3240</v>
      </c>
      <c r="AF2780" s="50">
        <v>2516805</v>
      </c>
      <c r="AG2780" s="51"/>
      <c r="AH2780" s="51"/>
    </row>
    <row r="2781" spans="30:34">
      <c r="AD2781" s="50" t="s">
        <v>66</v>
      </c>
      <c r="AE2781" s="50" t="s">
        <v>3656</v>
      </c>
      <c r="AF2781" s="50">
        <v>2516904</v>
      </c>
      <c r="AG2781" s="51"/>
      <c r="AH2781" s="51"/>
    </row>
    <row r="2782" spans="30:34">
      <c r="AD2782" s="50" t="s">
        <v>66</v>
      </c>
      <c r="AE2782" s="50" t="s">
        <v>3665</v>
      </c>
      <c r="AF2782" s="50">
        <v>2517001</v>
      </c>
      <c r="AG2782" s="51"/>
      <c r="AH2782" s="51"/>
    </row>
    <row r="2783" spans="30:34">
      <c r="AD2783" s="50" t="s">
        <v>66</v>
      </c>
      <c r="AE2783" s="50" t="s">
        <v>3091</v>
      </c>
      <c r="AF2783" s="50">
        <v>2517100</v>
      </c>
      <c r="AG2783" s="51"/>
      <c r="AH2783" s="51"/>
    </row>
    <row r="2784" spans="30:34">
      <c r="AD2784" s="50" t="s">
        <v>66</v>
      </c>
      <c r="AE2784" s="50" t="s">
        <v>3681</v>
      </c>
      <c r="AF2784" s="50">
        <v>2517209</v>
      </c>
      <c r="AG2784" s="51"/>
      <c r="AH2784" s="51"/>
    </row>
    <row r="2785" spans="30:34">
      <c r="AD2785" s="50" t="s">
        <v>66</v>
      </c>
      <c r="AE2785" s="50" t="s">
        <v>3689</v>
      </c>
      <c r="AF2785" s="50">
        <v>2505501</v>
      </c>
      <c r="AG2785" s="51"/>
      <c r="AH2785" s="51"/>
    </row>
    <row r="2786" spans="30:34">
      <c r="AD2786" s="50" t="s">
        <v>66</v>
      </c>
      <c r="AE2786" s="50" t="s">
        <v>3698</v>
      </c>
      <c r="AF2786" s="50">
        <v>2517407</v>
      </c>
      <c r="AG2786" s="51"/>
      <c r="AH2786" s="51"/>
    </row>
    <row r="2787" spans="30:34">
      <c r="AD2787" s="50" t="s">
        <v>67</v>
      </c>
      <c r="AE2787" s="50" t="s">
        <v>104</v>
      </c>
      <c r="AF2787" s="50">
        <v>2600054</v>
      </c>
      <c r="AG2787" s="51"/>
      <c r="AH2787" s="51"/>
    </row>
    <row r="2788" spans="30:34">
      <c r="AD2788" s="50" t="s">
        <v>67</v>
      </c>
      <c r="AE2788" s="50" t="s">
        <v>130</v>
      </c>
      <c r="AF2788" s="50">
        <v>2600104</v>
      </c>
      <c r="AG2788" s="51"/>
      <c r="AH2788" s="51"/>
    </row>
    <row r="2789" spans="30:34">
      <c r="AD2789" s="50" t="s">
        <v>67</v>
      </c>
      <c r="AE2789" s="50" t="s">
        <v>156</v>
      </c>
      <c r="AF2789" s="50">
        <v>2600203</v>
      </c>
      <c r="AG2789" s="51"/>
      <c r="AH2789" s="51"/>
    </row>
    <row r="2790" spans="30:34">
      <c r="AD2790" s="50" t="s">
        <v>67</v>
      </c>
      <c r="AE2790" s="50" t="s">
        <v>181</v>
      </c>
      <c r="AF2790" s="50">
        <v>2600302</v>
      </c>
      <c r="AG2790" s="51"/>
      <c r="AH2790" s="51"/>
    </row>
    <row r="2791" spans="30:34">
      <c r="AD2791" s="50" t="s">
        <v>67</v>
      </c>
      <c r="AE2791" s="50" t="s">
        <v>207</v>
      </c>
      <c r="AF2791" s="50">
        <v>2600401</v>
      </c>
      <c r="AG2791" s="51"/>
      <c r="AH2791" s="51"/>
    </row>
    <row r="2792" spans="30:34">
      <c r="AD2792" s="50" t="s">
        <v>67</v>
      </c>
      <c r="AE2792" s="50" t="s">
        <v>231</v>
      </c>
      <c r="AF2792" s="50">
        <v>2600500</v>
      </c>
      <c r="AG2792" s="51"/>
      <c r="AH2792" s="51"/>
    </row>
    <row r="2793" spans="30:34">
      <c r="AD2793" s="50" t="s">
        <v>67</v>
      </c>
      <c r="AE2793" s="50" t="s">
        <v>205</v>
      </c>
      <c r="AF2793" s="50">
        <v>2600609</v>
      </c>
      <c r="AG2793" s="51"/>
      <c r="AH2793" s="51"/>
    </row>
    <row r="2794" spans="30:34">
      <c r="AD2794" s="50" t="s">
        <v>67</v>
      </c>
      <c r="AE2794" s="50" t="s">
        <v>282</v>
      </c>
      <c r="AF2794" s="50">
        <v>2600708</v>
      </c>
      <c r="AG2794" s="51"/>
      <c r="AH2794" s="51"/>
    </row>
    <row r="2795" spans="30:34">
      <c r="AD2795" s="50" t="s">
        <v>67</v>
      </c>
      <c r="AE2795" s="50" t="s">
        <v>308</v>
      </c>
      <c r="AF2795" s="50">
        <v>2600807</v>
      </c>
      <c r="AG2795" s="51"/>
      <c r="AH2795" s="51"/>
    </row>
    <row r="2796" spans="30:34">
      <c r="AD2796" s="50" t="s">
        <v>67</v>
      </c>
      <c r="AE2796" s="50" t="s">
        <v>334</v>
      </c>
      <c r="AF2796" s="50">
        <v>2600906</v>
      </c>
      <c r="AG2796" s="51"/>
      <c r="AH2796" s="51"/>
    </row>
    <row r="2797" spans="30:34">
      <c r="AD2797" s="50" t="s">
        <v>67</v>
      </c>
      <c r="AE2797" s="50" t="s">
        <v>359</v>
      </c>
      <c r="AF2797" s="50">
        <v>2601003</v>
      </c>
      <c r="AG2797" s="51"/>
      <c r="AH2797" s="51"/>
    </row>
    <row r="2798" spans="30:34">
      <c r="AD2798" s="50" t="s">
        <v>67</v>
      </c>
      <c r="AE2798" s="50" t="s">
        <v>383</v>
      </c>
      <c r="AF2798" s="50">
        <v>2601052</v>
      </c>
      <c r="AG2798" s="51"/>
      <c r="AH2798" s="51"/>
    </row>
    <row r="2799" spans="30:34">
      <c r="AD2799" s="50" t="s">
        <v>67</v>
      </c>
      <c r="AE2799" s="50" t="s">
        <v>408</v>
      </c>
      <c r="AF2799" s="50">
        <v>2601102</v>
      </c>
      <c r="AG2799" s="51"/>
      <c r="AH2799" s="51"/>
    </row>
    <row r="2800" spans="30:34">
      <c r="AD2800" s="50" t="s">
        <v>67</v>
      </c>
      <c r="AE2800" s="50" t="s">
        <v>433</v>
      </c>
      <c r="AF2800" s="50">
        <v>2601201</v>
      </c>
      <c r="AG2800" s="51"/>
      <c r="AH2800" s="51"/>
    </row>
    <row r="2801" spans="30:34">
      <c r="AD2801" s="50" t="s">
        <v>67</v>
      </c>
      <c r="AE2801" s="50" t="s">
        <v>458</v>
      </c>
      <c r="AF2801" s="50">
        <v>2601300</v>
      </c>
      <c r="AG2801" s="51"/>
      <c r="AH2801" s="51"/>
    </row>
    <row r="2802" spans="30:34">
      <c r="AD2802" s="50" t="s">
        <v>67</v>
      </c>
      <c r="AE2802" s="50" t="s">
        <v>484</v>
      </c>
      <c r="AF2802" s="50">
        <v>2601409</v>
      </c>
      <c r="AG2802" s="51"/>
      <c r="AH2802" s="51"/>
    </row>
    <row r="2803" spans="30:34">
      <c r="AD2803" s="50" t="s">
        <v>67</v>
      </c>
      <c r="AE2803" s="50" t="s">
        <v>508</v>
      </c>
      <c r="AF2803" s="50">
        <v>2601508</v>
      </c>
      <c r="AG2803" s="51"/>
      <c r="AH2803" s="51"/>
    </row>
    <row r="2804" spans="30:34">
      <c r="AD2804" s="50" t="s">
        <v>67</v>
      </c>
      <c r="AE2804" s="50" t="s">
        <v>5564</v>
      </c>
      <c r="AF2804" s="50">
        <v>2601607</v>
      </c>
      <c r="AG2804" s="51"/>
      <c r="AH2804" s="51"/>
    </row>
    <row r="2805" spans="30:34">
      <c r="AD2805" s="50" t="s">
        <v>67</v>
      </c>
      <c r="AE2805" s="50" t="s">
        <v>554</v>
      </c>
      <c r="AF2805" s="50">
        <v>2601706</v>
      </c>
      <c r="AG2805" s="51"/>
      <c r="AH2805" s="51"/>
    </row>
    <row r="2806" spans="30:34">
      <c r="AD2806" s="50" t="s">
        <v>67</v>
      </c>
      <c r="AE2806" s="50" t="s">
        <v>577</v>
      </c>
      <c r="AF2806" s="50">
        <v>2601805</v>
      </c>
      <c r="AG2806" s="51"/>
      <c r="AH2806" s="51"/>
    </row>
    <row r="2807" spans="30:34">
      <c r="AD2807" s="50" t="s">
        <v>67</v>
      </c>
      <c r="AE2807" s="50" t="s">
        <v>600</v>
      </c>
      <c r="AF2807" s="50">
        <v>2601904</v>
      </c>
      <c r="AG2807" s="51"/>
      <c r="AH2807" s="51"/>
    </row>
    <row r="2808" spans="30:34">
      <c r="AD2808" s="50" t="s">
        <v>67</v>
      </c>
      <c r="AE2808" s="50" t="s">
        <v>623</v>
      </c>
      <c r="AF2808" s="50">
        <v>2602001</v>
      </c>
      <c r="AG2808" s="51"/>
      <c r="AH2808" s="51"/>
    </row>
    <row r="2809" spans="30:34">
      <c r="AD2809" s="50" t="s">
        <v>67</v>
      </c>
      <c r="AE2809" s="50" t="s">
        <v>644</v>
      </c>
      <c r="AF2809" s="50">
        <v>2602100</v>
      </c>
      <c r="AG2809" s="51"/>
      <c r="AH2809" s="51"/>
    </row>
    <row r="2810" spans="30:34">
      <c r="AD2810" s="50" t="s">
        <v>67</v>
      </c>
      <c r="AE2810" s="50" t="s">
        <v>336</v>
      </c>
      <c r="AF2810" s="50">
        <v>2602209</v>
      </c>
      <c r="AG2810" s="51"/>
      <c r="AH2810" s="51"/>
    </row>
    <row r="2811" spans="30:34">
      <c r="AD2811" s="50" t="s">
        <v>67</v>
      </c>
      <c r="AE2811" s="50" t="s">
        <v>479</v>
      </c>
      <c r="AF2811" s="50">
        <v>2602308</v>
      </c>
      <c r="AG2811" s="51"/>
      <c r="AH2811" s="51"/>
    </row>
    <row r="2812" spans="30:34">
      <c r="AD2812" s="50" t="s">
        <v>67</v>
      </c>
      <c r="AE2812" s="50" t="s">
        <v>706</v>
      </c>
      <c r="AF2812" s="50">
        <v>2602407</v>
      </c>
      <c r="AG2812" s="51"/>
      <c r="AH2812" s="51"/>
    </row>
    <row r="2813" spans="30:34">
      <c r="AD2813" s="50" t="s">
        <v>67</v>
      </c>
      <c r="AE2813" s="50" t="s">
        <v>580</v>
      </c>
      <c r="AF2813" s="50">
        <v>2602506</v>
      </c>
      <c r="AG2813" s="51"/>
      <c r="AH2813" s="51"/>
    </row>
    <row r="2814" spans="30:34">
      <c r="AD2814" s="50" t="s">
        <v>67</v>
      </c>
      <c r="AE2814" s="50" t="s">
        <v>750</v>
      </c>
      <c r="AF2814" s="50">
        <v>2602605</v>
      </c>
      <c r="AG2814" s="51"/>
      <c r="AH2814" s="51"/>
    </row>
    <row r="2815" spans="30:34">
      <c r="AD2815" s="50" t="s">
        <v>67</v>
      </c>
      <c r="AE2815" s="50" t="s">
        <v>772</v>
      </c>
      <c r="AF2815" s="50">
        <v>2602704</v>
      </c>
      <c r="AG2815" s="51"/>
      <c r="AH2815" s="51"/>
    </row>
    <row r="2816" spans="30:34">
      <c r="AD2816" s="50" t="s">
        <v>67</v>
      </c>
      <c r="AE2816" s="50" t="s">
        <v>793</v>
      </c>
      <c r="AF2816" s="50">
        <v>2602803</v>
      </c>
      <c r="AG2816" s="51"/>
      <c r="AH2816" s="51"/>
    </row>
    <row r="2817" spans="30:34">
      <c r="AD2817" s="50" t="s">
        <v>67</v>
      </c>
      <c r="AE2817" s="50" t="s">
        <v>815</v>
      </c>
      <c r="AF2817" s="50">
        <v>2602902</v>
      </c>
      <c r="AG2817" s="51"/>
      <c r="AH2817" s="51"/>
    </row>
    <row r="2818" spans="30:34">
      <c r="AD2818" s="50" t="s">
        <v>67</v>
      </c>
      <c r="AE2818" s="50" t="s">
        <v>836</v>
      </c>
      <c r="AF2818" s="50">
        <v>2603009</v>
      </c>
      <c r="AG2818" s="51"/>
      <c r="AH2818" s="51"/>
    </row>
    <row r="2819" spans="30:34">
      <c r="AD2819" s="50" t="s">
        <v>67</v>
      </c>
      <c r="AE2819" s="50" t="s">
        <v>781</v>
      </c>
      <c r="AF2819" s="50">
        <v>2603108</v>
      </c>
      <c r="AG2819" s="51"/>
      <c r="AH2819" s="51"/>
    </row>
    <row r="2820" spans="30:34">
      <c r="AD2820" s="50" t="s">
        <v>67</v>
      </c>
      <c r="AE2820" s="50" t="s">
        <v>880</v>
      </c>
      <c r="AF2820" s="50">
        <v>2603207</v>
      </c>
      <c r="AG2820" s="51"/>
      <c r="AH2820" s="51"/>
    </row>
    <row r="2821" spans="30:34">
      <c r="AD2821" s="50" t="s">
        <v>67</v>
      </c>
      <c r="AE2821" s="50" t="s">
        <v>903</v>
      </c>
      <c r="AF2821" s="50">
        <v>2603306</v>
      </c>
      <c r="AG2821" s="51"/>
      <c r="AH2821" s="51"/>
    </row>
    <row r="2822" spans="30:34">
      <c r="AD2822" s="50" t="s">
        <v>67</v>
      </c>
      <c r="AE2822" s="50" t="s">
        <v>926</v>
      </c>
      <c r="AF2822" s="50">
        <v>2603405</v>
      </c>
      <c r="AG2822" s="51"/>
      <c r="AH2822" s="51"/>
    </row>
    <row r="2823" spans="30:34">
      <c r="AD2823" s="50" t="s">
        <v>67</v>
      </c>
      <c r="AE2823" s="50" t="s">
        <v>948</v>
      </c>
      <c r="AF2823" s="50">
        <v>2603454</v>
      </c>
      <c r="AG2823" s="51"/>
      <c r="AH2823" s="51"/>
    </row>
    <row r="2824" spans="30:34">
      <c r="AD2824" s="50" t="s">
        <v>67</v>
      </c>
      <c r="AE2824" s="50" t="s">
        <v>971</v>
      </c>
      <c r="AF2824" s="50">
        <v>2603504</v>
      </c>
      <c r="AG2824" s="51"/>
      <c r="AH2824" s="51"/>
    </row>
    <row r="2825" spans="30:34">
      <c r="AD2825" s="50" t="s">
        <v>67</v>
      </c>
      <c r="AE2825" s="50" t="s">
        <v>993</v>
      </c>
      <c r="AF2825" s="50">
        <v>2603603</v>
      </c>
      <c r="AG2825" s="51"/>
      <c r="AH2825" s="51"/>
    </row>
    <row r="2826" spans="30:34">
      <c r="AD2826" s="50" t="s">
        <v>67</v>
      </c>
      <c r="AE2826" s="50" t="s">
        <v>1016</v>
      </c>
      <c r="AF2826" s="50">
        <v>2603702</v>
      </c>
      <c r="AG2826" s="51"/>
      <c r="AH2826" s="51"/>
    </row>
    <row r="2827" spans="30:34">
      <c r="AD2827" s="50" t="s">
        <v>67</v>
      </c>
      <c r="AE2827" s="50" t="s">
        <v>1038</v>
      </c>
      <c r="AF2827" s="50">
        <v>2603801</v>
      </c>
      <c r="AG2827" s="51"/>
      <c r="AH2827" s="51"/>
    </row>
    <row r="2828" spans="30:34">
      <c r="AD2828" s="50" t="s">
        <v>67</v>
      </c>
      <c r="AE2828" s="50" t="s">
        <v>1060</v>
      </c>
      <c r="AF2828" s="50">
        <v>2603900</v>
      </c>
      <c r="AG2828" s="51"/>
      <c r="AH2828" s="51"/>
    </row>
    <row r="2829" spans="30:34">
      <c r="AD2829" s="50" t="s">
        <v>67</v>
      </c>
      <c r="AE2829" s="50" t="s">
        <v>1081</v>
      </c>
      <c r="AF2829" s="50">
        <v>2603926</v>
      </c>
      <c r="AG2829" s="51"/>
      <c r="AH2829" s="51"/>
    </row>
    <row r="2830" spans="30:34">
      <c r="AD2830" s="50" t="s">
        <v>67</v>
      </c>
      <c r="AE2830" s="50" t="s">
        <v>1104</v>
      </c>
      <c r="AF2830" s="50">
        <v>2604007</v>
      </c>
      <c r="AG2830" s="51"/>
      <c r="AH2830" s="51"/>
    </row>
    <row r="2831" spans="30:34">
      <c r="AD2831" s="50" t="s">
        <v>67</v>
      </c>
      <c r="AE2831" s="50" t="s">
        <v>1127</v>
      </c>
      <c r="AF2831" s="50">
        <v>2604106</v>
      </c>
      <c r="AG2831" s="51"/>
      <c r="AH2831" s="51"/>
    </row>
    <row r="2832" spans="30:34">
      <c r="AD2832" s="50" t="s">
        <v>67</v>
      </c>
      <c r="AE2832" s="50" t="s">
        <v>1150</v>
      </c>
      <c r="AF2832" s="50">
        <v>2604155</v>
      </c>
      <c r="AG2832" s="51"/>
      <c r="AH2832" s="51"/>
    </row>
    <row r="2833" spans="30:34">
      <c r="AD2833" s="50" t="s">
        <v>67</v>
      </c>
      <c r="AE2833" s="50" t="s">
        <v>1173</v>
      </c>
      <c r="AF2833" s="50">
        <v>2604205</v>
      </c>
      <c r="AG2833" s="51"/>
      <c r="AH2833" s="51"/>
    </row>
    <row r="2834" spans="30:34">
      <c r="AD2834" s="50" t="s">
        <v>67</v>
      </c>
      <c r="AE2834" s="50" t="s">
        <v>1117</v>
      </c>
      <c r="AF2834" s="50">
        <v>2604304</v>
      </c>
      <c r="AG2834" s="51"/>
      <c r="AH2834" s="51"/>
    </row>
    <row r="2835" spans="30:34">
      <c r="AD2835" s="50" t="s">
        <v>67</v>
      </c>
      <c r="AE2835" s="50" t="s">
        <v>1218</v>
      </c>
      <c r="AF2835" s="50">
        <v>2604403</v>
      </c>
      <c r="AG2835" s="51"/>
      <c r="AH2835" s="51"/>
    </row>
    <row r="2836" spans="30:34">
      <c r="AD2836" s="50" t="s">
        <v>67</v>
      </c>
      <c r="AE2836" s="50" t="s">
        <v>1239</v>
      </c>
      <c r="AF2836" s="50">
        <v>2604502</v>
      </c>
      <c r="AG2836" s="51"/>
      <c r="AH2836" s="51"/>
    </row>
    <row r="2837" spans="30:34">
      <c r="AD2837" s="50" t="s">
        <v>67</v>
      </c>
      <c r="AE2837" s="50" t="s">
        <v>1262</v>
      </c>
      <c r="AF2837" s="50">
        <v>2604601</v>
      </c>
      <c r="AG2837" s="51"/>
      <c r="AH2837" s="51"/>
    </row>
    <row r="2838" spans="30:34">
      <c r="AD2838" s="50" t="s">
        <v>67</v>
      </c>
      <c r="AE2838" s="50" t="s">
        <v>1284</v>
      </c>
      <c r="AF2838" s="50">
        <v>2604700</v>
      </c>
      <c r="AG2838" s="51"/>
      <c r="AH2838" s="51"/>
    </row>
    <row r="2839" spans="30:34">
      <c r="AD2839" s="50" t="s">
        <v>67</v>
      </c>
      <c r="AE2839" s="50" t="s">
        <v>1306</v>
      </c>
      <c r="AF2839" s="50">
        <v>2604809</v>
      </c>
      <c r="AG2839" s="51"/>
      <c r="AH2839" s="51"/>
    </row>
    <row r="2840" spans="30:34">
      <c r="AD2840" s="50" t="s">
        <v>67</v>
      </c>
      <c r="AE2840" s="50" t="s">
        <v>1328</v>
      </c>
      <c r="AF2840" s="50">
        <v>2604908</v>
      </c>
      <c r="AG2840" s="51"/>
      <c r="AH2840" s="51"/>
    </row>
    <row r="2841" spans="30:34">
      <c r="AD2841" s="50" t="s">
        <v>67</v>
      </c>
      <c r="AE2841" s="50" t="s">
        <v>1350</v>
      </c>
      <c r="AF2841" s="50">
        <v>2605004</v>
      </c>
      <c r="AG2841" s="51"/>
      <c r="AH2841" s="51"/>
    </row>
    <row r="2842" spans="30:34">
      <c r="AD2842" s="50" t="s">
        <v>67</v>
      </c>
      <c r="AE2842" s="50" t="s">
        <v>1371</v>
      </c>
      <c r="AF2842" s="50">
        <v>2605103</v>
      </c>
      <c r="AG2842" s="51"/>
      <c r="AH2842" s="51"/>
    </row>
    <row r="2843" spans="30:34">
      <c r="AD2843" s="50" t="s">
        <v>67</v>
      </c>
      <c r="AE2843" s="50" t="s">
        <v>1393</v>
      </c>
      <c r="AF2843" s="50">
        <v>2605152</v>
      </c>
      <c r="AG2843" s="51"/>
      <c r="AH2843" s="51"/>
    </row>
    <row r="2844" spans="30:34">
      <c r="AD2844" s="50" t="s">
        <v>67</v>
      </c>
      <c r="AE2844" s="50" t="s">
        <v>1415</v>
      </c>
      <c r="AF2844" s="50">
        <v>2605202</v>
      </c>
      <c r="AG2844" s="51"/>
      <c r="AH2844" s="51"/>
    </row>
    <row r="2845" spans="30:34">
      <c r="AD2845" s="50" t="s">
        <v>67</v>
      </c>
      <c r="AE2845" s="50" t="s">
        <v>1436</v>
      </c>
      <c r="AF2845" s="50">
        <v>2605301</v>
      </c>
      <c r="AG2845" s="51"/>
      <c r="AH2845" s="51"/>
    </row>
    <row r="2846" spans="30:34">
      <c r="AD2846" s="50" t="s">
        <v>67</v>
      </c>
      <c r="AE2846" s="50" t="s">
        <v>585</v>
      </c>
      <c r="AF2846" s="50">
        <v>2605400</v>
      </c>
      <c r="AG2846" s="51"/>
      <c r="AH2846" s="51"/>
    </row>
    <row r="2847" spans="30:34">
      <c r="AD2847" s="50" t="s">
        <v>67</v>
      </c>
      <c r="AE2847" s="50" t="s">
        <v>1478</v>
      </c>
      <c r="AF2847" s="50">
        <v>2605459</v>
      </c>
      <c r="AG2847" s="51"/>
      <c r="AH2847" s="51"/>
    </row>
    <row r="2848" spans="30:34">
      <c r="AD2848" s="50" t="s">
        <v>67</v>
      </c>
      <c r="AE2848" s="50" t="s">
        <v>1500</v>
      </c>
      <c r="AF2848" s="50">
        <v>2605509</v>
      </c>
      <c r="AG2848" s="51"/>
      <c r="AH2848" s="51"/>
    </row>
    <row r="2849" spans="30:34">
      <c r="AD2849" s="50" t="s">
        <v>67</v>
      </c>
      <c r="AE2849" s="50" t="s">
        <v>1520</v>
      </c>
      <c r="AF2849" s="50">
        <v>2605608</v>
      </c>
      <c r="AG2849" s="51"/>
      <c r="AH2849" s="51"/>
    </row>
    <row r="2850" spans="30:34">
      <c r="AD2850" s="50" t="s">
        <v>67</v>
      </c>
      <c r="AE2850" s="50" t="s">
        <v>1541</v>
      </c>
      <c r="AF2850" s="50">
        <v>2605707</v>
      </c>
      <c r="AG2850" s="51"/>
      <c r="AH2850" s="51"/>
    </row>
    <row r="2851" spans="30:34">
      <c r="AD2851" s="50" t="s">
        <v>67</v>
      </c>
      <c r="AE2851" s="50" t="s">
        <v>1561</v>
      </c>
      <c r="AF2851" s="50">
        <v>2605806</v>
      </c>
      <c r="AG2851" s="51"/>
      <c r="AH2851" s="51"/>
    </row>
    <row r="2852" spans="30:34">
      <c r="AD2852" s="50" t="s">
        <v>67</v>
      </c>
      <c r="AE2852" s="50" t="s">
        <v>1580</v>
      </c>
      <c r="AF2852" s="50">
        <v>2605905</v>
      </c>
      <c r="AG2852" s="51"/>
      <c r="AH2852" s="51"/>
    </row>
    <row r="2853" spans="30:34">
      <c r="AD2853" s="50" t="s">
        <v>67</v>
      </c>
      <c r="AE2853" s="50" t="s">
        <v>1601</v>
      </c>
      <c r="AF2853" s="50">
        <v>2606002</v>
      </c>
      <c r="AG2853" s="51"/>
      <c r="AH2853" s="51"/>
    </row>
    <row r="2854" spans="30:34">
      <c r="AD2854" s="50" t="s">
        <v>67</v>
      </c>
      <c r="AE2854" s="50" t="s">
        <v>1621</v>
      </c>
      <c r="AF2854" s="50">
        <v>2606101</v>
      </c>
      <c r="AG2854" s="51"/>
      <c r="AH2854" s="51"/>
    </row>
    <row r="2855" spans="30:34">
      <c r="AD2855" s="50" t="s">
        <v>67</v>
      </c>
      <c r="AE2855" s="50" t="s">
        <v>1642</v>
      </c>
      <c r="AF2855" s="50">
        <v>2606200</v>
      </c>
      <c r="AG2855" s="51"/>
      <c r="AH2855" s="51"/>
    </row>
    <row r="2856" spans="30:34">
      <c r="AD2856" s="50" t="s">
        <v>67</v>
      </c>
      <c r="AE2856" s="50" t="s">
        <v>1662</v>
      </c>
      <c r="AF2856" s="50">
        <v>2606309</v>
      </c>
      <c r="AG2856" s="51"/>
      <c r="AH2856" s="51"/>
    </row>
    <row r="2857" spans="30:34">
      <c r="AD2857" s="50" t="s">
        <v>67</v>
      </c>
      <c r="AE2857" s="50" t="s">
        <v>1683</v>
      </c>
      <c r="AF2857" s="50">
        <v>2606408</v>
      </c>
      <c r="AG2857" s="51"/>
      <c r="AH2857" s="51"/>
    </row>
    <row r="2858" spans="30:34">
      <c r="AD2858" s="50" t="s">
        <v>67</v>
      </c>
      <c r="AE2858" s="50" t="s">
        <v>1703</v>
      </c>
      <c r="AF2858" s="50">
        <v>2606507</v>
      </c>
      <c r="AG2858" s="51"/>
      <c r="AH2858" s="51"/>
    </row>
    <row r="2859" spans="30:34">
      <c r="AD2859" s="50" t="s">
        <v>67</v>
      </c>
      <c r="AE2859" s="50" t="s">
        <v>1724</v>
      </c>
      <c r="AF2859" s="50">
        <v>2606606</v>
      </c>
      <c r="AG2859" s="51"/>
      <c r="AH2859" s="51"/>
    </row>
    <row r="2860" spans="30:34">
      <c r="AD2860" s="50" t="s">
        <v>67</v>
      </c>
      <c r="AE2860" s="50" t="s">
        <v>1745</v>
      </c>
      <c r="AF2860" s="50">
        <v>2606705</v>
      </c>
      <c r="AG2860" s="51"/>
      <c r="AH2860" s="51"/>
    </row>
    <row r="2861" spans="30:34">
      <c r="AD2861" s="50" t="s">
        <v>67</v>
      </c>
      <c r="AE2861" s="50" t="s">
        <v>1765</v>
      </c>
      <c r="AF2861" s="50">
        <v>2606804</v>
      </c>
      <c r="AG2861" s="51"/>
      <c r="AH2861" s="51"/>
    </row>
    <row r="2862" spans="30:34">
      <c r="AD2862" s="50" t="s">
        <v>67</v>
      </c>
      <c r="AE2862" s="50" t="s">
        <v>1785</v>
      </c>
      <c r="AF2862" s="50">
        <v>2606903</v>
      </c>
      <c r="AG2862" s="51"/>
      <c r="AH2862" s="51"/>
    </row>
    <row r="2863" spans="30:34">
      <c r="AD2863" s="50" t="s">
        <v>67</v>
      </c>
      <c r="AE2863" s="50" t="s">
        <v>1805</v>
      </c>
      <c r="AF2863" s="50">
        <v>2607604</v>
      </c>
      <c r="AG2863" s="51"/>
      <c r="AH2863" s="51"/>
    </row>
    <row r="2864" spans="30:34">
      <c r="AD2864" s="50" t="s">
        <v>67</v>
      </c>
      <c r="AE2864" s="50" t="s">
        <v>1823</v>
      </c>
      <c r="AF2864" s="50">
        <v>2607000</v>
      </c>
      <c r="AG2864" s="51"/>
      <c r="AH2864" s="51"/>
    </row>
    <row r="2865" spans="30:34">
      <c r="AD2865" s="50" t="s">
        <v>67</v>
      </c>
      <c r="AE2865" s="50" t="s">
        <v>1842</v>
      </c>
      <c r="AF2865" s="50">
        <v>2607109</v>
      </c>
      <c r="AG2865" s="51"/>
      <c r="AH2865" s="51"/>
    </row>
    <row r="2866" spans="30:34">
      <c r="AD2866" s="50" t="s">
        <v>67</v>
      </c>
      <c r="AE2866" s="50" t="s">
        <v>1859</v>
      </c>
      <c r="AF2866" s="50">
        <v>2607208</v>
      </c>
      <c r="AG2866" s="51"/>
      <c r="AH2866" s="51"/>
    </row>
    <row r="2867" spans="30:34">
      <c r="AD2867" s="50" t="s">
        <v>67</v>
      </c>
      <c r="AE2867" s="50" t="s">
        <v>1877</v>
      </c>
      <c r="AF2867" s="50">
        <v>2607307</v>
      </c>
      <c r="AG2867" s="51"/>
      <c r="AH2867" s="51"/>
    </row>
    <row r="2868" spans="30:34">
      <c r="AD2868" s="50" t="s">
        <v>67</v>
      </c>
      <c r="AE2868" s="50" t="s">
        <v>1893</v>
      </c>
      <c r="AF2868" s="50">
        <v>2607406</v>
      </c>
      <c r="AG2868" s="51"/>
      <c r="AH2868" s="51"/>
    </row>
    <row r="2869" spans="30:34">
      <c r="AD2869" s="50" t="s">
        <v>67</v>
      </c>
      <c r="AE2869" s="50" t="s">
        <v>1910</v>
      </c>
      <c r="AF2869" s="50">
        <v>2607505</v>
      </c>
      <c r="AG2869" s="51"/>
      <c r="AH2869" s="51"/>
    </row>
    <row r="2870" spans="30:34">
      <c r="AD2870" s="50" t="s">
        <v>67</v>
      </c>
      <c r="AE2870" s="50" t="s">
        <v>1928</v>
      </c>
      <c r="AF2870" s="50">
        <v>2607653</v>
      </c>
      <c r="AG2870" s="51"/>
      <c r="AH2870" s="51"/>
    </row>
    <row r="2871" spans="30:34">
      <c r="AD2871" s="50" t="s">
        <v>67</v>
      </c>
      <c r="AE2871" s="50" t="s">
        <v>1944</v>
      </c>
      <c r="AF2871" s="50">
        <v>2607703</v>
      </c>
      <c r="AG2871" s="51"/>
      <c r="AH2871" s="51"/>
    </row>
    <row r="2872" spans="30:34">
      <c r="AD2872" s="50" t="s">
        <v>67</v>
      </c>
      <c r="AE2872" s="50" t="s">
        <v>1960</v>
      </c>
      <c r="AF2872" s="50">
        <v>2607752</v>
      </c>
      <c r="AG2872" s="51"/>
      <c r="AH2872" s="51"/>
    </row>
    <row r="2873" spans="30:34">
      <c r="AD2873" s="50" t="s">
        <v>67</v>
      </c>
      <c r="AE2873" s="50" t="s">
        <v>1978</v>
      </c>
      <c r="AF2873" s="50">
        <v>2607802</v>
      </c>
      <c r="AG2873" s="51"/>
      <c r="AH2873" s="51"/>
    </row>
    <row r="2874" spans="30:34">
      <c r="AD2874" s="50" t="s">
        <v>67</v>
      </c>
      <c r="AE2874" s="50" t="s">
        <v>1995</v>
      </c>
      <c r="AF2874" s="50">
        <v>2607901</v>
      </c>
      <c r="AG2874" s="51"/>
      <c r="AH2874" s="51"/>
    </row>
    <row r="2875" spans="30:34">
      <c r="AD2875" s="50" t="s">
        <v>67</v>
      </c>
      <c r="AE2875" s="50" t="s">
        <v>2013</v>
      </c>
      <c r="AF2875" s="50">
        <v>2607950</v>
      </c>
      <c r="AG2875" s="51"/>
      <c r="AH2875" s="51"/>
    </row>
    <row r="2876" spans="30:34">
      <c r="AD2876" s="50" t="s">
        <v>67</v>
      </c>
      <c r="AE2876" s="50" t="s">
        <v>2031</v>
      </c>
      <c r="AF2876" s="50">
        <v>2608008</v>
      </c>
      <c r="AG2876" s="51"/>
      <c r="AH2876" s="51"/>
    </row>
    <row r="2877" spans="30:34">
      <c r="AD2877" s="50" t="s">
        <v>67</v>
      </c>
      <c r="AE2877" s="50" t="s">
        <v>2049</v>
      </c>
      <c r="AF2877" s="50">
        <v>2608057</v>
      </c>
      <c r="AG2877" s="51"/>
      <c r="AH2877" s="51"/>
    </row>
    <row r="2878" spans="30:34">
      <c r="AD2878" s="50" t="s">
        <v>67</v>
      </c>
      <c r="AE2878" s="50" t="s">
        <v>2067</v>
      </c>
      <c r="AF2878" s="50">
        <v>2608107</v>
      </c>
      <c r="AG2878" s="51"/>
      <c r="AH2878" s="51"/>
    </row>
    <row r="2879" spans="30:34">
      <c r="AD2879" s="50" t="s">
        <v>67</v>
      </c>
      <c r="AE2879" s="50" t="s">
        <v>2083</v>
      </c>
      <c r="AF2879" s="50">
        <v>2608206</v>
      </c>
      <c r="AG2879" s="51"/>
      <c r="AH2879" s="51"/>
    </row>
    <row r="2880" spans="30:34">
      <c r="AD2880" s="50" t="s">
        <v>67</v>
      </c>
      <c r="AE2880" s="50" t="s">
        <v>2099</v>
      </c>
      <c r="AF2880" s="50">
        <v>2608255</v>
      </c>
      <c r="AG2880" s="51"/>
      <c r="AH2880" s="51"/>
    </row>
    <row r="2881" spans="30:34">
      <c r="AD2881" s="50" t="s">
        <v>67</v>
      </c>
      <c r="AE2881" s="50" t="s">
        <v>2116</v>
      </c>
      <c r="AF2881" s="50">
        <v>2608305</v>
      </c>
      <c r="AG2881" s="51"/>
      <c r="AH2881" s="51"/>
    </row>
    <row r="2882" spans="30:34">
      <c r="AD2882" s="50" t="s">
        <v>67</v>
      </c>
      <c r="AE2882" s="50" t="s">
        <v>2131</v>
      </c>
      <c r="AF2882" s="50">
        <v>2608404</v>
      </c>
      <c r="AG2882" s="51"/>
      <c r="AH2882" s="51"/>
    </row>
    <row r="2883" spans="30:34">
      <c r="AD2883" s="50" t="s">
        <v>67</v>
      </c>
      <c r="AE2883" s="50" t="s">
        <v>5565</v>
      </c>
      <c r="AF2883" s="50">
        <v>2608503</v>
      </c>
      <c r="AG2883" s="51"/>
      <c r="AH2883" s="51"/>
    </row>
    <row r="2884" spans="30:34">
      <c r="AD2884" s="50" t="s">
        <v>67</v>
      </c>
      <c r="AE2884" s="50" t="s">
        <v>2164</v>
      </c>
      <c r="AF2884" s="50">
        <v>2608453</v>
      </c>
      <c r="AG2884" s="51"/>
      <c r="AH2884" s="51"/>
    </row>
    <row r="2885" spans="30:34">
      <c r="AD2885" s="50" t="s">
        <v>67</v>
      </c>
      <c r="AE2885" s="50" t="s">
        <v>2181</v>
      </c>
      <c r="AF2885" s="50">
        <v>2608602</v>
      </c>
      <c r="AG2885" s="51"/>
      <c r="AH2885" s="51"/>
    </row>
    <row r="2886" spans="30:34">
      <c r="AD2886" s="50" t="s">
        <v>67</v>
      </c>
      <c r="AE2886" s="50" t="s">
        <v>2198</v>
      </c>
      <c r="AF2886" s="50">
        <v>2608701</v>
      </c>
      <c r="AG2886" s="51"/>
      <c r="AH2886" s="51"/>
    </row>
    <row r="2887" spans="30:34">
      <c r="AD2887" s="50" t="s">
        <v>67</v>
      </c>
      <c r="AE2887" s="50" t="s">
        <v>2212</v>
      </c>
      <c r="AF2887" s="50">
        <v>2608750</v>
      </c>
      <c r="AG2887" s="51"/>
      <c r="AH2887" s="51"/>
    </row>
    <row r="2888" spans="30:34">
      <c r="AD2888" s="50" t="s">
        <v>67</v>
      </c>
      <c r="AE2888" s="50" t="s">
        <v>2229</v>
      </c>
      <c r="AF2888" s="50">
        <v>2608800</v>
      </c>
      <c r="AG2888" s="51"/>
      <c r="AH2888" s="51"/>
    </row>
    <row r="2889" spans="30:34">
      <c r="AD2889" s="50" t="s">
        <v>67</v>
      </c>
      <c r="AE2889" s="50" t="s">
        <v>2245</v>
      </c>
      <c r="AF2889" s="50">
        <v>2608909</v>
      </c>
      <c r="AG2889" s="51"/>
      <c r="AH2889" s="51"/>
    </row>
    <row r="2890" spans="30:34">
      <c r="AD2890" s="50" t="s">
        <v>67</v>
      </c>
      <c r="AE2890" s="50" t="s">
        <v>2259</v>
      </c>
      <c r="AF2890" s="50">
        <v>2609006</v>
      </c>
      <c r="AG2890" s="51"/>
      <c r="AH2890" s="51"/>
    </row>
    <row r="2891" spans="30:34">
      <c r="AD2891" s="50" t="s">
        <v>67</v>
      </c>
      <c r="AE2891" s="50" t="s">
        <v>2274</v>
      </c>
      <c r="AF2891" s="50">
        <v>2609105</v>
      </c>
      <c r="AG2891" s="51"/>
      <c r="AH2891" s="51"/>
    </row>
    <row r="2892" spans="30:34">
      <c r="AD2892" s="50" t="s">
        <v>67</v>
      </c>
      <c r="AE2892" s="50" t="s">
        <v>2290</v>
      </c>
      <c r="AF2892" s="50">
        <v>2609154</v>
      </c>
      <c r="AG2892" s="51"/>
      <c r="AH2892" s="51"/>
    </row>
    <row r="2893" spans="30:34">
      <c r="AD2893" s="50" t="s">
        <v>67</v>
      </c>
      <c r="AE2893" s="50" t="s">
        <v>2306</v>
      </c>
      <c r="AF2893" s="50">
        <v>2609204</v>
      </c>
      <c r="AG2893" s="51"/>
      <c r="AH2893" s="51"/>
    </row>
    <row r="2894" spans="30:34">
      <c r="AD2894" s="50" t="s">
        <v>67</v>
      </c>
      <c r="AE2894" s="50" t="s">
        <v>2319</v>
      </c>
      <c r="AF2894" s="50">
        <v>2609303</v>
      </c>
      <c r="AG2894" s="51"/>
      <c r="AH2894" s="51"/>
    </row>
    <row r="2895" spans="30:34">
      <c r="AD2895" s="50" t="s">
        <v>67</v>
      </c>
      <c r="AE2895" s="50" t="s">
        <v>2335</v>
      </c>
      <c r="AF2895" s="50">
        <v>2614303</v>
      </c>
      <c r="AG2895" s="51"/>
      <c r="AH2895" s="51"/>
    </row>
    <row r="2896" spans="30:34">
      <c r="AD2896" s="50" t="s">
        <v>67</v>
      </c>
      <c r="AE2896" s="50" t="s">
        <v>2351</v>
      </c>
      <c r="AF2896" s="50">
        <v>2609402</v>
      </c>
      <c r="AG2896" s="51"/>
      <c r="AH2896" s="51"/>
    </row>
    <row r="2897" spans="30:34">
      <c r="AD2897" s="50" t="s">
        <v>67</v>
      </c>
      <c r="AE2897" s="50" t="s">
        <v>2367</v>
      </c>
      <c r="AF2897" s="50">
        <v>2609501</v>
      </c>
      <c r="AG2897" s="51"/>
      <c r="AH2897" s="51"/>
    </row>
    <row r="2898" spans="30:34">
      <c r="AD2898" s="50" t="s">
        <v>67</v>
      </c>
      <c r="AE2898" s="50" t="s">
        <v>2381</v>
      </c>
      <c r="AF2898" s="50">
        <v>2609600</v>
      </c>
      <c r="AG2898" s="51"/>
      <c r="AH2898" s="51"/>
    </row>
    <row r="2899" spans="30:34">
      <c r="AD2899" s="50" t="s">
        <v>67</v>
      </c>
      <c r="AE2899" s="50" t="s">
        <v>2396</v>
      </c>
      <c r="AF2899" s="50">
        <v>2609709</v>
      </c>
      <c r="AG2899" s="51"/>
      <c r="AH2899" s="51"/>
    </row>
    <row r="2900" spans="30:34">
      <c r="AD2900" s="50" t="s">
        <v>67</v>
      </c>
      <c r="AE2900" s="50" t="s">
        <v>2412</v>
      </c>
      <c r="AF2900" s="50">
        <v>2609808</v>
      </c>
      <c r="AG2900" s="51"/>
      <c r="AH2900" s="51"/>
    </row>
    <row r="2901" spans="30:34">
      <c r="AD2901" s="50" t="s">
        <v>67</v>
      </c>
      <c r="AE2901" s="50" t="s">
        <v>2428</v>
      </c>
      <c r="AF2901" s="50">
        <v>2609907</v>
      </c>
      <c r="AG2901" s="51"/>
      <c r="AH2901" s="51"/>
    </row>
    <row r="2902" spans="30:34">
      <c r="AD2902" s="50" t="s">
        <v>67</v>
      </c>
      <c r="AE2902" s="50" t="s">
        <v>2444</v>
      </c>
      <c r="AF2902" s="50">
        <v>2610004</v>
      </c>
      <c r="AG2902" s="51"/>
      <c r="AH2902" s="51"/>
    </row>
    <row r="2903" spans="30:34">
      <c r="AD2903" s="50" t="s">
        <v>67</v>
      </c>
      <c r="AE2903" s="50" t="s">
        <v>2459</v>
      </c>
      <c r="AF2903" s="50">
        <v>2610103</v>
      </c>
      <c r="AG2903" s="51"/>
      <c r="AH2903" s="51"/>
    </row>
    <row r="2904" spans="30:34">
      <c r="AD2904" s="50" t="s">
        <v>67</v>
      </c>
      <c r="AE2904" s="50" t="s">
        <v>2473</v>
      </c>
      <c r="AF2904" s="50">
        <v>2610202</v>
      </c>
      <c r="AG2904" s="51"/>
      <c r="AH2904" s="51"/>
    </row>
    <row r="2905" spans="30:34">
      <c r="AD2905" s="50" t="s">
        <v>67</v>
      </c>
      <c r="AE2905" s="50" t="s">
        <v>2489</v>
      </c>
      <c r="AF2905" s="50">
        <v>2610301</v>
      </c>
      <c r="AG2905" s="51"/>
      <c r="AH2905" s="51"/>
    </row>
    <row r="2906" spans="30:34">
      <c r="AD2906" s="50" t="s">
        <v>67</v>
      </c>
      <c r="AE2906" s="50" t="s">
        <v>2150</v>
      </c>
      <c r="AF2906" s="50">
        <v>2610400</v>
      </c>
      <c r="AG2906" s="51"/>
      <c r="AH2906" s="51"/>
    </row>
    <row r="2907" spans="30:34">
      <c r="AD2907" s="50" t="s">
        <v>67</v>
      </c>
      <c r="AE2907" s="50" t="s">
        <v>2519</v>
      </c>
      <c r="AF2907" s="50">
        <v>2610509</v>
      </c>
      <c r="AG2907" s="51"/>
      <c r="AH2907" s="51"/>
    </row>
    <row r="2908" spans="30:34">
      <c r="AD2908" s="50" t="s">
        <v>67</v>
      </c>
      <c r="AE2908" s="50" t="s">
        <v>2534</v>
      </c>
      <c r="AF2908" s="50">
        <v>2610608</v>
      </c>
      <c r="AG2908" s="51"/>
      <c r="AH2908" s="51"/>
    </row>
    <row r="2909" spans="30:34">
      <c r="AD2909" s="50" t="s">
        <v>67</v>
      </c>
      <c r="AE2909" s="50" t="s">
        <v>2550</v>
      </c>
      <c r="AF2909" s="50">
        <v>2610707</v>
      </c>
      <c r="AG2909" s="51"/>
      <c r="AH2909" s="51"/>
    </row>
    <row r="2910" spans="30:34">
      <c r="AD2910" s="50" t="s">
        <v>67</v>
      </c>
      <c r="AE2910" s="50" t="s">
        <v>2564</v>
      </c>
      <c r="AF2910" s="50">
        <v>2610806</v>
      </c>
      <c r="AG2910" s="51"/>
      <c r="AH2910" s="51"/>
    </row>
    <row r="2911" spans="30:34">
      <c r="AD2911" s="50" t="s">
        <v>67</v>
      </c>
      <c r="AE2911" s="50" t="s">
        <v>2579</v>
      </c>
      <c r="AF2911" s="50">
        <v>2610905</v>
      </c>
      <c r="AG2911" s="51"/>
      <c r="AH2911" s="51"/>
    </row>
    <row r="2912" spans="30:34">
      <c r="AD2912" s="50" t="s">
        <v>67</v>
      </c>
      <c r="AE2912" s="50" t="s">
        <v>2595</v>
      </c>
      <c r="AF2912" s="50">
        <v>2611002</v>
      </c>
      <c r="AG2912" s="51"/>
      <c r="AH2912" s="51"/>
    </row>
    <row r="2913" spans="30:34">
      <c r="AD2913" s="50" t="s">
        <v>67</v>
      </c>
      <c r="AE2913" s="50" t="s">
        <v>2611</v>
      </c>
      <c r="AF2913" s="50">
        <v>2611101</v>
      </c>
      <c r="AG2913" s="51"/>
      <c r="AH2913" s="51"/>
    </row>
    <row r="2914" spans="30:34">
      <c r="AD2914" s="50" t="s">
        <v>67</v>
      </c>
      <c r="AE2914" s="50" t="s">
        <v>2623</v>
      </c>
      <c r="AF2914" s="50">
        <v>2611200</v>
      </c>
      <c r="AG2914" s="51"/>
      <c r="AH2914" s="51"/>
    </row>
    <row r="2915" spans="30:34">
      <c r="AD2915" s="50" t="s">
        <v>67</v>
      </c>
      <c r="AE2915" s="50" t="s">
        <v>2638</v>
      </c>
      <c r="AF2915" s="50">
        <v>2611309</v>
      </c>
      <c r="AG2915" s="51"/>
      <c r="AH2915" s="51"/>
    </row>
    <row r="2916" spans="30:34">
      <c r="AD2916" s="50" t="s">
        <v>67</v>
      </c>
      <c r="AE2916" s="50" t="s">
        <v>2178</v>
      </c>
      <c r="AF2916" s="50">
        <v>2611408</v>
      </c>
      <c r="AG2916" s="51"/>
      <c r="AH2916" s="51"/>
    </row>
    <row r="2917" spans="30:34">
      <c r="AD2917" s="50" t="s">
        <v>67</v>
      </c>
      <c r="AE2917" s="50" t="s">
        <v>2665</v>
      </c>
      <c r="AF2917" s="50">
        <v>2611507</v>
      </c>
      <c r="AG2917" s="51"/>
      <c r="AH2917" s="51"/>
    </row>
    <row r="2918" spans="30:34">
      <c r="AD2918" s="50" t="s">
        <v>67</v>
      </c>
      <c r="AE2918" s="50" t="s">
        <v>2679</v>
      </c>
      <c r="AF2918" s="50">
        <v>2611533</v>
      </c>
      <c r="AG2918" s="51"/>
      <c r="AH2918" s="51"/>
    </row>
    <row r="2919" spans="30:34">
      <c r="AD2919" s="50" t="s">
        <v>67</v>
      </c>
      <c r="AE2919" s="50" t="s">
        <v>2695</v>
      </c>
      <c r="AF2919" s="50">
        <v>2611606</v>
      </c>
      <c r="AG2919" s="51"/>
      <c r="AH2919" s="51"/>
    </row>
    <row r="2920" spans="30:34">
      <c r="AD2920" s="50" t="s">
        <v>67</v>
      </c>
      <c r="AE2920" s="50" t="s">
        <v>2710</v>
      </c>
      <c r="AF2920" s="50">
        <v>2611705</v>
      </c>
      <c r="AG2920" s="51"/>
      <c r="AH2920" s="51"/>
    </row>
    <row r="2921" spans="30:34">
      <c r="AD2921" s="50" t="s">
        <v>67</v>
      </c>
      <c r="AE2921" s="50" t="s">
        <v>2726</v>
      </c>
      <c r="AF2921" s="50">
        <v>2611804</v>
      </c>
      <c r="AG2921" s="51"/>
      <c r="AH2921" s="51"/>
    </row>
    <row r="2922" spans="30:34">
      <c r="AD2922" s="50" t="s">
        <v>67</v>
      </c>
      <c r="AE2922" s="50" t="s">
        <v>2741</v>
      </c>
      <c r="AF2922" s="50">
        <v>2611903</v>
      </c>
      <c r="AG2922" s="51"/>
      <c r="AH2922" s="51"/>
    </row>
    <row r="2923" spans="30:34">
      <c r="AD2923" s="50" t="s">
        <v>67</v>
      </c>
      <c r="AE2923" s="50" t="s">
        <v>2756</v>
      </c>
      <c r="AF2923" s="50">
        <v>2612000</v>
      </c>
      <c r="AG2923" s="51"/>
      <c r="AH2923" s="51"/>
    </row>
    <row r="2924" spans="30:34">
      <c r="AD2924" s="50" t="s">
        <v>67</v>
      </c>
      <c r="AE2924" s="50" t="s">
        <v>2772</v>
      </c>
      <c r="AF2924" s="50">
        <v>2612109</v>
      </c>
      <c r="AG2924" s="51"/>
      <c r="AH2924" s="51"/>
    </row>
    <row r="2925" spans="30:34">
      <c r="AD2925" s="50" t="s">
        <v>67</v>
      </c>
      <c r="AE2925" s="50" t="s">
        <v>2788</v>
      </c>
      <c r="AF2925" s="50">
        <v>2612208</v>
      </c>
      <c r="AG2925" s="51"/>
      <c r="AH2925" s="51"/>
    </row>
    <row r="2926" spans="30:34">
      <c r="AD2926" s="50" t="s">
        <v>67</v>
      </c>
      <c r="AE2926" s="50" t="s">
        <v>2803</v>
      </c>
      <c r="AF2926" s="50">
        <v>2612307</v>
      </c>
      <c r="AG2926" s="51"/>
      <c r="AH2926" s="51"/>
    </row>
    <row r="2927" spans="30:34">
      <c r="AD2927" s="50" t="s">
        <v>67</v>
      </c>
      <c r="AE2927" s="50" t="s">
        <v>2818</v>
      </c>
      <c r="AF2927" s="50">
        <v>2612406</v>
      </c>
      <c r="AG2927" s="51"/>
      <c r="AH2927" s="51"/>
    </row>
    <row r="2928" spans="30:34">
      <c r="AD2928" s="50" t="s">
        <v>67</v>
      </c>
      <c r="AE2928" s="50" t="s">
        <v>2521</v>
      </c>
      <c r="AF2928" s="50">
        <v>2612455</v>
      </c>
      <c r="AG2928" s="51"/>
      <c r="AH2928" s="51"/>
    </row>
    <row r="2929" spans="30:34">
      <c r="AD2929" s="50" t="s">
        <v>67</v>
      </c>
      <c r="AE2929" s="50" t="s">
        <v>2843</v>
      </c>
      <c r="AF2929" s="50">
        <v>2612471</v>
      </c>
      <c r="AG2929" s="51"/>
      <c r="AH2929" s="51"/>
    </row>
    <row r="2930" spans="30:34">
      <c r="AD2930" s="50" t="s">
        <v>67</v>
      </c>
      <c r="AE2930" s="50" t="s">
        <v>2856</v>
      </c>
      <c r="AF2930" s="50">
        <v>2612505</v>
      </c>
      <c r="AG2930" s="51"/>
      <c r="AH2930" s="51"/>
    </row>
    <row r="2931" spans="30:34">
      <c r="AD2931" s="50" t="s">
        <v>67</v>
      </c>
      <c r="AE2931" s="50" t="s">
        <v>2869</v>
      </c>
      <c r="AF2931" s="50">
        <v>2612554</v>
      </c>
      <c r="AG2931" s="51"/>
      <c r="AH2931" s="51"/>
    </row>
    <row r="2932" spans="30:34">
      <c r="AD2932" s="50" t="s">
        <v>67</v>
      </c>
      <c r="AE2932" s="50" t="s">
        <v>2881</v>
      </c>
      <c r="AF2932" s="50">
        <v>2612604</v>
      </c>
      <c r="AG2932" s="51"/>
      <c r="AH2932" s="51"/>
    </row>
    <row r="2933" spans="30:34">
      <c r="AD2933" s="50" t="s">
        <v>67</v>
      </c>
      <c r="AE2933" s="50" t="s">
        <v>2894</v>
      </c>
      <c r="AF2933" s="50">
        <v>2612703</v>
      </c>
      <c r="AG2933" s="51"/>
      <c r="AH2933" s="51"/>
    </row>
    <row r="2934" spans="30:34">
      <c r="AD2934" s="50" t="s">
        <v>67</v>
      </c>
      <c r="AE2934" s="50" t="s">
        <v>2439</v>
      </c>
      <c r="AF2934" s="50">
        <v>2612802</v>
      </c>
      <c r="AG2934" s="51"/>
      <c r="AH2934" s="51"/>
    </row>
    <row r="2935" spans="30:34">
      <c r="AD2935" s="50" t="s">
        <v>67</v>
      </c>
      <c r="AE2935" s="50" t="s">
        <v>2919</v>
      </c>
      <c r="AF2935" s="50">
        <v>2612901</v>
      </c>
      <c r="AG2935" s="51"/>
      <c r="AH2935" s="51"/>
    </row>
    <row r="2936" spans="30:34">
      <c r="AD2936" s="50" t="s">
        <v>67</v>
      </c>
      <c r="AE2936" s="50" t="s">
        <v>2930</v>
      </c>
      <c r="AF2936" s="50">
        <v>2613008</v>
      </c>
      <c r="AG2936" s="51"/>
      <c r="AH2936" s="51"/>
    </row>
    <row r="2937" spans="30:34">
      <c r="AD2937" s="50" t="s">
        <v>67</v>
      </c>
      <c r="AE2937" s="50" t="s">
        <v>2942</v>
      </c>
      <c r="AF2937" s="50">
        <v>2613107</v>
      </c>
      <c r="AG2937" s="51"/>
      <c r="AH2937" s="51"/>
    </row>
    <row r="2938" spans="30:34">
      <c r="AD2938" s="50" t="s">
        <v>67</v>
      </c>
      <c r="AE2938" s="50" t="s">
        <v>2954</v>
      </c>
      <c r="AF2938" s="50">
        <v>2613206</v>
      </c>
      <c r="AG2938" s="51"/>
      <c r="AH2938" s="51"/>
    </row>
    <row r="2939" spans="30:34">
      <c r="AD2939" s="50" t="s">
        <v>67</v>
      </c>
      <c r="AE2939" s="50" t="s">
        <v>2966</v>
      </c>
      <c r="AF2939" s="50">
        <v>2613305</v>
      </c>
      <c r="AG2939" s="51"/>
      <c r="AH2939" s="51"/>
    </row>
    <row r="2940" spans="30:34">
      <c r="AD2940" s="50" t="s">
        <v>67</v>
      </c>
      <c r="AE2940" s="50" t="s">
        <v>2978</v>
      </c>
      <c r="AF2940" s="50">
        <v>2613404</v>
      </c>
      <c r="AG2940" s="51"/>
      <c r="AH2940" s="51"/>
    </row>
    <row r="2941" spans="30:34">
      <c r="AD2941" s="50" t="s">
        <v>67</v>
      </c>
      <c r="AE2941" s="50" t="s">
        <v>2990</v>
      </c>
      <c r="AF2941" s="50">
        <v>2613503</v>
      </c>
      <c r="AG2941" s="51"/>
      <c r="AH2941" s="51"/>
    </row>
    <row r="2942" spans="30:34">
      <c r="AD2942" s="50" t="s">
        <v>67</v>
      </c>
      <c r="AE2942" s="50" t="s">
        <v>3003</v>
      </c>
      <c r="AF2942" s="50">
        <v>2613602</v>
      </c>
      <c r="AG2942" s="51"/>
      <c r="AH2942" s="51"/>
    </row>
    <row r="2943" spans="30:34">
      <c r="AD2943" s="50" t="s">
        <v>67</v>
      </c>
      <c r="AE2943" s="50" t="s">
        <v>3016</v>
      </c>
      <c r="AF2943" s="50">
        <v>2613701</v>
      </c>
      <c r="AG2943" s="51"/>
      <c r="AH2943" s="51"/>
    </row>
    <row r="2944" spans="30:34">
      <c r="AD2944" s="50" t="s">
        <v>67</v>
      </c>
      <c r="AE2944" s="50" t="s">
        <v>3028</v>
      </c>
      <c r="AF2944" s="50">
        <v>2613800</v>
      </c>
      <c r="AG2944" s="51"/>
      <c r="AH2944" s="51"/>
    </row>
    <row r="2945" spans="30:34">
      <c r="AD2945" s="50" t="s">
        <v>67</v>
      </c>
      <c r="AE2945" s="50" t="s">
        <v>3041</v>
      </c>
      <c r="AF2945" s="50">
        <v>2613909</v>
      </c>
      <c r="AG2945" s="51"/>
      <c r="AH2945" s="51"/>
    </row>
    <row r="2946" spans="30:34">
      <c r="AD2946" s="50" t="s">
        <v>67</v>
      </c>
      <c r="AE2946" s="50" t="s">
        <v>3052</v>
      </c>
      <c r="AF2946" s="50">
        <v>2614006</v>
      </c>
      <c r="AG2946" s="51"/>
      <c r="AH2946" s="51"/>
    </row>
    <row r="2947" spans="30:34">
      <c r="AD2947" s="50" t="s">
        <v>67</v>
      </c>
      <c r="AE2947" s="50" t="s">
        <v>3065</v>
      </c>
      <c r="AF2947" s="50">
        <v>2614105</v>
      </c>
      <c r="AG2947" s="51"/>
      <c r="AH2947" s="51"/>
    </row>
    <row r="2948" spans="30:34">
      <c r="AD2948" s="50" t="s">
        <v>67</v>
      </c>
      <c r="AE2948" s="50" t="s">
        <v>3076</v>
      </c>
      <c r="AF2948" s="50">
        <v>2614204</v>
      </c>
      <c r="AG2948" s="51"/>
      <c r="AH2948" s="51"/>
    </row>
    <row r="2949" spans="30:34">
      <c r="AD2949" s="50" t="s">
        <v>67</v>
      </c>
      <c r="AE2949" s="50" t="s">
        <v>3089</v>
      </c>
      <c r="AF2949" s="50">
        <v>2614402</v>
      </c>
      <c r="AG2949" s="51"/>
      <c r="AH2949" s="51"/>
    </row>
    <row r="2950" spans="30:34">
      <c r="AD2950" s="50" t="s">
        <v>67</v>
      </c>
      <c r="AE2950" s="50" t="s">
        <v>3101</v>
      </c>
      <c r="AF2950" s="50">
        <v>2614501</v>
      </c>
      <c r="AG2950" s="51"/>
      <c r="AH2950" s="51"/>
    </row>
    <row r="2951" spans="30:34">
      <c r="AD2951" s="50" t="s">
        <v>67</v>
      </c>
      <c r="AE2951" s="50" t="s">
        <v>3114</v>
      </c>
      <c r="AF2951" s="50">
        <v>2614600</v>
      </c>
      <c r="AG2951" s="51"/>
      <c r="AH2951" s="51"/>
    </row>
    <row r="2952" spans="30:34">
      <c r="AD2952" s="50" t="s">
        <v>67</v>
      </c>
      <c r="AE2952" s="50" t="s">
        <v>3126</v>
      </c>
      <c r="AF2952" s="50">
        <v>2614709</v>
      </c>
      <c r="AG2952" s="51"/>
      <c r="AH2952" s="51"/>
    </row>
    <row r="2953" spans="30:34">
      <c r="AD2953" s="50" t="s">
        <v>67</v>
      </c>
      <c r="AE2953" s="50" t="s">
        <v>3137</v>
      </c>
      <c r="AF2953" s="50">
        <v>2614808</v>
      </c>
      <c r="AG2953" s="51"/>
      <c r="AH2953" s="51"/>
    </row>
    <row r="2954" spans="30:34">
      <c r="AD2954" s="50" t="s">
        <v>67</v>
      </c>
      <c r="AE2954" s="50" t="s">
        <v>3149</v>
      </c>
      <c r="AF2954" s="50">
        <v>2614857</v>
      </c>
      <c r="AG2954" s="51"/>
      <c r="AH2954" s="51"/>
    </row>
    <row r="2955" spans="30:34">
      <c r="AD2955" s="50" t="s">
        <v>67</v>
      </c>
      <c r="AE2955" s="50" t="s">
        <v>3160</v>
      </c>
      <c r="AF2955" s="50">
        <v>2615003</v>
      </c>
      <c r="AG2955" s="51"/>
      <c r="AH2955" s="51"/>
    </row>
    <row r="2956" spans="30:34">
      <c r="AD2956" s="50" t="s">
        <v>67</v>
      </c>
      <c r="AE2956" s="50" t="s">
        <v>3171</v>
      </c>
      <c r="AF2956" s="50">
        <v>2615102</v>
      </c>
      <c r="AG2956" s="51"/>
      <c r="AH2956" s="51"/>
    </row>
    <row r="2957" spans="30:34">
      <c r="AD2957" s="50" t="s">
        <v>67</v>
      </c>
      <c r="AE2957" s="50" t="s">
        <v>3182</v>
      </c>
      <c r="AF2957" s="50">
        <v>2615201</v>
      </c>
      <c r="AG2957" s="51"/>
      <c r="AH2957" s="51"/>
    </row>
    <row r="2958" spans="30:34">
      <c r="AD2958" s="50" t="s">
        <v>67</v>
      </c>
      <c r="AE2958" s="50" t="s">
        <v>3194</v>
      </c>
      <c r="AF2958" s="50">
        <v>2615300</v>
      </c>
      <c r="AG2958" s="51"/>
      <c r="AH2958" s="51"/>
    </row>
    <row r="2959" spans="30:34">
      <c r="AD2959" s="50" t="s">
        <v>67</v>
      </c>
      <c r="AE2959" s="50" t="s">
        <v>3206</v>
      </c>
      <c r="AF2959" s="50">
        <v>2615409</v>
      </c>
      <c r="AG2959" s="51"/>
      <c r="AH2959" s="51"/>
    </row>
    <row r="2960" spans="30:34">
      <c r="AD2960" s="50" t="s">
        <v>67</v>
      </c>
      <c r="AE2960" s="50" t="s">
        <v>3218</v>
      </c>
      <c r="AF2960" s="50">
        <v>2615508</v>
      </c>
      <c r="AG2960" s="51"/>
      <c r="AH2960" s="51"/>
    </row>
    <row r="2961" spans="30:34">
      <c r="AD2961" s="50" t="s">
        <v>67</v>
      </c>
      <c r="AE2961" s="50" t="s">
        <v>3229</v>
      </c>
      <c r="AF2961" s="50">
        <v>2615607</v>
      </c>
      <c r="AG2961" s="51"/>
      <c r="AH2961" s="51"/>
    </row>
    <row r="2962" spans="30:34">
      <c r="AD2962" s="50" t="s">
        <v>67</v>
      </c>
      <c r="AE2962" s="50" t="s">
        <v>3240</v>
      </c>
      <c r="AF2962" s="50">
        <v>2615706</v>
      </c>
      <c r="AG2962" s="51"/>
      <c r="AH2962" s="51"/>
    </row>
    <row r="2963" spans="30:34">
      <c r="AD2963" s="50" t="s">
        <v>67</v>
      </c>
      <c r="AE2963" s="50" t="s">
        <v>3250</v>
      </c>
      <c r="AF2963" s="50">
        <v>2615805</v>
      </c>
      <c r="AG2963" s="51"/>
      <c r="AH2963" s="51"/>
    </row>
    <row r="2964" spans="30:34">
      <c r="AD2964" s="50" t="s">
        <v>67</v>
      </c>
      <c r="AE2964" s="50" t="s">
        <v>3260</v>
      </c>
      <c r="AF2964" s="50">
        <v>2615904</v>
      </c>
      <c r="AG2964" s="51"/>
      <c r="AH2964" s="51"/>
    </row>
    <row r="2965" spans="30:34">
      <c r="AD2965" s="50" t="s">
        <v>67</v>
      </c>
      <c r="AE2965" s="50" t="s">
        <v>3272</v>
      </c>
      <c r="AF2965" s="50">
        <v>2616001</v>
      </c>
      <c r="AG2965" s="51"/>
      <c r="AH2965" s="51"/>
    </row>
    <row r="2966" spans="30:34">
      <c r="AD2966" s="50" t="s">
        <v>67</v>
      </c>
      <c r="AE2966" s="50" t="s">
        <v>3283</v>
      </c>
      <c r="AF2966" s="50">
        <v>2616100</v>
      </c>
      <c r="AG2966" s="51"/>
      <c r="AH2966" s="51"/>
    </row>
    <row r="2967" spans="30:34">
      <c r="AD2967" s="50" t="s">
        <v>67</v>
      </c>
      <c r="AE2967" s="50" t="s">
        <v>3295</v>
      </c>
      <c r="AF2967" s="50">
        <v>2616183</v>
      </c>
      <c r="AG2967" s="51"/>
      <c r="AH2967" s="51"/>
    </row>
    <row r="2968" spans="30:34">
      <c r="AD2968" s="50" t="s">
        <v>67</v>
      </c>
      <c r="AE2968" s="50" t="s">
        <v>3307</v>
      </c>
      <c r="AF2968" s="50">
        <v>2616209</v>
      </c>
      <c r="AG2968" s="51"/>
      <c r="AH2968" s="51"/>
    </row>
    <row r="2969" spans="30:34">
      <c r="AD2969" s="50" t="s">
        <v>67</v>
      </c>
      <c r="AE2969" s="50" t="s">
        <v>3318</v>
      </c>
      <c r="AF2969" s="50">
        <v>2616308</v>
      </c>
      <c r="AG2969" s="51"/>
      <c r="AH2969" s="51"/>
    </row>
    <row r="2970" spans="30:34">
      <c r="AD2970" s="50" t="s">
        <v>67</v>
      </c>
      <c r="AE2970" s="50" t="s">
        <v>3329</v>
      </c>
      <c r="AF2970" s="50">
        <v>2616407</v>
      </c>
      <c r="AG2970" s="51"/>
      <c r="AH2970" s="51"/>
    </row>
    <row r="2971" spans="30:34">
      <c r="AD2971" s="50" t="s">
        <v>67</v>
      </c>
      <c r="AE2971" s="50" t="s">
        <v>3340</v>
      </c>
      <c r="AF2971" s="50">
        <v>2616506</v>
      </c>
      <c r="AG2971" s="51"/>
      <c r="AH2971" s="51"/>
    </row>
    <row r="2972" spans="30:34">
      <c r="AD2972" s="50" t="s">
        <v>69</v>
      </c>
      <c r="AE2972" s="50" t="s">
        <v>105</v>
      </c>
      <c r="AF2972" s="50">
        <v>2200053</v>
      </c>
      <c r="AG2972" s="51"/>
      <c r="AH2972" s="51"/>
    </row>
    <row r="2973" spans="30:34">
      <c r="AD2973" s="50" t="s">
        <v>69</v>
      </c>
      <c r="AE2973" s="50" t="s">
        <v>131</v>
      </c>
      <c r="AF2973" s="50">
        <v>2200103</v>
      </c>
      <c r="AG2973" s="51"/>
      <c r="AH2973" s="51"/>
    </row>
    <row r="2974" spans="30:34">
      <c r="AD2974" s="50" t="s">
        <v>69</v>
      </c>
      <c r="AE2974" s="50" t="s">
        <v>90</v>
      </c>
      <c r="AF2974" s="50">
        <v>2200202</v>
      </c>
      <c r="AG2974" s="51"/>
      <c r="AH2974" s="51"/>
    </row>
    <row r="2975" spans="30:34">
      <c r="AD2975" s="50" t="s">
        <v>69</v>
      </c>
      <c r="AE2975" s="50" t="s">
        <v>182</v>
      </c>
      <c r="AF2975" s="50">
        <v>2200251</v>
      </c>
      <c r="AG2975" s="51"/>
      <c r="AH2975" s="51"/>
    </row>
    <row r="2976" spans="30:34">
      <c r="AD2976" s="50" t="s">
        <v>69</v>
      </c>
      <c r="AE2976" s="50" t="s">
        <v>208</v>
      </c>
      <c r="AF2976" s="50">
        <v>2200277</v>
      </c>
      <c r="AG2976" s="51"/>
      <c r="AH2976" s="51"/>
    </row>
    <row r="2977" spans="30:34">
      <c r="AD2977" s="50" t="s">
        <v>69</v>
      </c>
      <c r="AE2977" s="50" t="s">
        <v>232</v>
      </c>
      <c r="AF2977" s="50">
        <v>2200301</v>
      </c>
      <c r="AG2977" s="51"/>
      <c r="AH2977" s="51"/>
    </row>
    <row r="2978" spans="30:34">
      <c r="AD2978" s="50" t="s">
        <v>69</v>
      </c>
      <c r="AE2978" s="50" t="s">
        <v>257</v>
      </c>
      <c r="AF2978" s="50">
        <v>2200400</v>
      </c>
      <c r="AG2978" s="51"/>
      <c r="AH2978" s="51"/>
    </row>
    <row r="2979" spans="30:34">
      <c r="AD2979" s="50" t="s">
        <v>69</v>
      </c>
      <c r="AE2979" s="50" t="s">
        <v>283</v>
      </c>
      <c r="AF2979" s="50">
        <v>2200459</v>
      </c>
      <c r="AG2979" s="51"/>
      <c r="AH2979" s="51"/>
    </row>
    <row r="2980" spans="30:34">
      <c r="AD2980" s="50" t="s">
        <v>69</v>
      </c>
      <c r="AE2980" s="50" t="s">
        <v>309</v>
      </c>
      <c r="AF2980" s="50">
        <v>2200509</v>
      </c>
      <c r="AG2980" s="51"/>
      <c r="AH2980" s="51"/>
    </row>
    <row r="2981" spans="30:34">
      <c r="AD2981" s="50" t="s">
        <v>69</v>
      </c>
      <c r="AE2981" s="50" t="s">
        <v>335</v>
      </c>
      <c r="AF2981" s="50">
        <v>2200608</v>
      </c>
      <c r="AG2981" s="51"/>
      <c r="AH2981" s="51"/>
    </row>
    <row r="2982" spans="30:34">
      <c r="AD2982" s="50" t="s">
        <v>69</v>
      </c>
      <c r="AE2982" s="50" t="s">
        <v>360</v>
      </c>
      <c r="AF2982" s="50">
        <v>2200707</v>
      </c>
      <c r="AG2982" s="51"/>
      <c r="AH2982" s="51"/>
    </row>
    <row r="2983" spans="30:34">
      <c r="AD2983" s="50" t="s">
        <v>69</v>
      </c>
      <c r="AE2983" s="50" t="s">
        <v>384</v>
      </c>
      <c r="AF2983" s="50">
        <v>2200806</v>
      </c>
      <c r="AG2983" s="51"/>
      <c r="AH2983" s="51"/>
    </row>
    <row r="2984" spans="30:34">
      <c r="AD2984" s="50" t="s">
        <v>69</v>
      </c>
      <c r="AE2984" s="50" t="s">
        <v>409</v>
      </c>
      <c r="AF2984" s="50">
        <v>2200905</v>
      </c>
      <c r="AG2984" s="51"/>
      <c r="AH2984" s="51"/>
    </row>
    <row r="2985" spans="30:34">
      <c r="AD2985" s="50" t="s">
        <v>69</v>
      </c>
      <c r="AE2985" s="50" t="s">
        <v>434</v>
      </c>
      <c r="AF2985" s="50">
        <v>2200954</v>
      </c>
      <c r="AG2985" s="51"/>
      <c r="AH2985" s="51"/>
    </row>
    <row r="2986" spans="30:34">
      <c r="AD2986" s="50" t="s">
        <v>69</v>
      </c>
      <c r="AE2986" s="50" t="s">
        <v>459</v>
      </c>
      <c r="AF2986" s="50">
        <v>2201002</v>
      </c>
      <c r="AG2986" s="51"/>
      <c r="AH2986" s="51"/>
    </row>
    <row r="2987" spans="30:34">
      <c r="AD2987" s="50" t="s">
        <v>69</v>
      </c>
      <c r="AE2987" s="50" t="s">
        <v>485</v>
      </c>
      <c r="AF2987" s="50">
        <v>2201051</v>
      </c>
      <c r="AG2987" s="51"/>
      <c r="AH2987" s="51"/>
    </row>
    <row r="2988" spans="30:34">
      <c r="AD2988" s="50" t="s">
        <v>69</v>
      </c>
      <c r="AE2988" s="50" t="s">
        <v>509</v>
      </c>
      <c r="AF2988" s="50">
        <v>2201101</v>
      </c>
      <c r="AG2988" s="51"/>
      <c r="AH2988" s="51"/>
    </row>
    <row r="2989" spans="30:34">
      <c r="AD2989" s="50" t="s">
        <v>69</v>
      </c>
      <c r="AE2989" s="50" t="s">
        <v>532</v>
      </c>
      <c r="AF2989" s="50">
        <v>2201150</v>
      </c>
      <c r="AG2989" s="51"/>
      <c r="AH2989" s="51"/>
    </row>
    <row r="2990" spans="30:34">
      <c r="AD2990" s="50" t="s">
        <v>69</v>
      </c>
      <c r="AE2990" s="50" t="s">
        <v>555</v>
      </c>
      <c r="AF2990" s="50">
        <v>2201176</v>
      </c>
      <c r="AG2990" s="51"/>
      <c r="AH2990" s="51"/>
    </row>
    <row r="2991" spans="30:34">
      <c r="AD2991" s="50" t="s">
        <v>69</v>
      </c>
      <c r="AE2991" s="50" t="s">
        <v>578</v>
      </c>
      <c r="AF2991" s="50">
        <v>2201200</v>
      </c>
      <c r="AG2991" s="51"/>
      <c r="AH2991" s="51"/>
    </row>
    <row r="2992" spans="30:34">
      <c r="AD2992" s="50" t="s">
        <v>69</v>
      </c>
      <c r="AE2992" s="50" t="s">
        <v>601</v>
      </c>
      <c r="AF2992" s="50">
        <v>2201309</v>
      </c>
      <c r="AG2992" s="51"/>
      <c r="AH2992" s="51"/>
    </row>
    <row r="2993" spans="30:34">
      <c r="AD2993" s="50" t="s">
        <v>69</v>
      </c>
      <c r="AE2993" s="50" t="s">
        <v>624</v>
      </c>
      <c r="AF2993" s="50">
        <v>2201408</v>
      </c>
      <c r="AG2993" s="51"/>
      <c r="AH2993" s="51"/>
    </row>
    <row r="2994" spans="30:34">
      <c r="AD2994" s="50" t="s">
        <v>69</v>
      </c>
      <c r="AE2994" s="50" t="s">
        <v>243</v>
      </c>
      <c r="AF2994" s="50">
        <v>2201507</v>
      </c>
      <c r="AG2994" s="51"/>
      <c r="AH2994" s="51"/>
    </row>
    <row r="2995" spans="30:34">
      <c r="AD2995" s="50" t="s">
        <v>69</v>
      </c>
      <c r="AE2995" s="50" t="s">
        <v>665</v>
      </c>
      <c r="AF2995" s="50">
        <v>2201556</v>
      </c>
      <c r="AG2995" s="51"/>
      <c r="AH2995" s="51"/>
    </row>
    <row r="2996" spans="30:34">
      <c r="AD2996" s="50" t="s">
        <v>69</v>
      </c>
      <c r="AE2996" s="50" t="s">
        <v>687</v>
      </c>
      <c r="AF2996" s="50">
        <v>2201572</v>
      </c>
      <c r="AG2996" s="51"/>
      <c r="AH2996" s="51"/>
    </row>
    <row r="2997" spans="30:34">
      <c r="AD2997" s="50" t="s">
        <v>69</v>
      </c>
      <c r="AE2997" s="50" t="s">
        <v>707</v>
      </c>
      <c r="AF2997" s="50">
        <v>2201606</v>
      </c>
      <c r="AG2997" s="51"/>
      <c r="AH2997" s="51"/>
    </row>
    <row r="2998" spans="30:34">
      <c r="AD2998" s="50" t="s">
        <v>69</v>
      </c>
      <c r="AE2998" s="50" t="s">
        <v>729</v>
      </c>
      <c r="AF2998" s="50">
        <v>2201705</v>
      </c>
      <c r="AG2998" s="51"/>
      <c r="AH2998" s="51"/>
    </row>
    <row r="2999" spans="30:34">
      <c r="AD2999" s="50" t="s">
        <v>69</v>
      </c>
      <c r="AE2999" s="50" t="s">
        <v>751</v>
      </c>
      <c r="AF2999" s="50">
        <v>2201739</v>
      </c>
      <c r="AG2999" s="51"/>
      <c r="AH2999" s="51"/>
    </row>
    <row r="3000" spans="30:34">
      <c r="AD3000" s="50" t="s">
        <v>69</v>
      </c>
      <c r="AE3000" s="50" t="s">
        <v>773</v>
      </c>
      <c r="AF3000" s="50">
        <v>2201770</v>
      </c>
      <c r="AG3000" s="51"/>
      <c r="AH3000" s="51"/>
    </row>
    <row r="3001" spans="30:34">
      <c r="AD3001" s="50" t="s">
        <v>69</v>
      </c>
      <c r="AE3001" s="50" t="s">
        <v>794</v>
      </c>
      <c r="AF3001" s="50">
        <v>2201804</v>
      </c>
      <c r="AG3001" s="51"/>
      <c r="AH3001" s="51"/>
    </row>
    <row r="3002" spans="30:34">
      <c r="AD3002" s="50" t="s">
        <v>69</v>
      </c>
      <c r="AE3002" s="50" t="s">
        <v>557</v>
      </c>
      <c r="AF3002" s="50">
        <v>2201903</v>
      </c>
      <c r="AG3002" s="51"/>
      <c r="AH3002" s="51"/>
    </row>
    <row r="3003" spans="30:34">
      <c r="AD3003" s="50" t="s">
        <v>69</v>
      </c>
      <c r="AE3003" s="50" t="s">
        <v>837</v>
      </c>
      <c r="AF3003" s="50">
        <v>2201919</v>
      </c>
      <c r="AG3003" s="51"/>
      <c r="AH3003" s="51"/>
    </row>
    <row r="3004" spans="30:34">
      <c r="AD3004" s="50" t="s">
        <v>69</v>
      </c>
      <c r="AE3004" s="50" t="s">
        <v>859</v>
      </c>
      <c r="AF3004" s="50">
        <v>2201929</v>
      </c>
      <c r="AG3004" s="51"/>
      <c r="AH3004" s="51"/>
    </row>
    <row r="3005" spans="30:34">
      <c r="AD3005" s="50" t="s">
        <v>69</v>
      </c>
      <c r="AE3005" s="50" t="s">
        <v>881</v>
      </c>
      <c r="AF3005" s="50">
        <v>2201945</v>
      </c>
      <c r="AG3005" s="51"/>
      <c r="AH3005" s="51"/>
    </row>
    <row r="3006" spans="30:34">
      <c r="AD3006" s="50" t="s">
        <v>69</v>
      </c>
      <c r="AE3006" s="50" t="s">
        <v>904</v>
      </c>
      <c r="AF3006" s="50">
        <v>2201960</v>
      </c>
      <c r="AG3006" s="51"/>
      <c r="AH3006" s="51"/>
    </row>
    <row r="3007" spans="30:34">
      <c r="AD3007" s="50" t="s">
        <v>69</v>
      </c>
      <c r="AE3007" s="50" t="s">
        <v>927</v>
      </c>
      <c r="AF3007" s="50">
        <v>2201988</v>
      </c>
      <c r="AG3007" s="51"/>
      <c r="AH3007" s="51"/>
    </row>
    <row r="3008" spans="30:34">
      <c r="AD3008" s="50" t="s">
        <v>69</v>
      </c>
      <c r="AE3008" s="50" t="s">
        <v>949</v>
      </c>
      <c r="AF3008" s="50">
        <v>2202000</v>
      </c>
      <c r="AG3008" s="51"/>
      <c r="AH3008" s="51"/>
    </row>
    <row r="3009" spans="30:34">
      <c r="AD3009" s="50" t="s">
        <v>69</v>
      </c>
      <c r="AE3009" s="50" t="s">
        <v>972</v>
      </c>
      <c r="AF3009" s="50">
        <v>2202026</v>
      </c>
      <c r="AG3009" s="51"/>
      <c r="AH3009" s="51"/>
    </row>
    <row r="3010" spans="30:34">
      <c r="AD3010" s="50" t="s">
        <v>69</v>
      </c>
      <c r="AE3010" s="50" t="s">
        <v>994</v>
      </c>
      <c r="AF3010" s="50">
        <v>2202059</v>
      </c>
      <c r="AG3010" s="51"/>
      <c r="AH3010" s="51"/>
    </row>
    <row r="3011" spans="30:34">
      <c r="AD3011" s="50" t="s">
        <v>69</v>
      </c>
      <c r="AE3011" s="50" t="s">
        <v>1017</v>
      </c>
      <c r="AF3011" s="50">
        <v>2202075</v>
      </c>
      <c r="AG3011" s="51"/>
      <c r="AH3011" s="51"/>
    </row>
    <row r="3012" spans="30:34">
      <c r="AD3012" s="50" t="s">
        <v>69</v>
      </c>
      <c r="AE3012" s="50" t="s">
        <v>1039</v>
      </c>
      <c r="AF3012" s="50">
        <v>2202083</v>
      </c>
      <c r="AG3012" s="51"/>
      <c r="AH3012" s="51"/>
    </row>
    <row r="3013" spans="30:34">
      <c r="AD3013" s="50" t="s">
        <v>69</v>
      </c>
      <c r="AE3013" s="50" t="s">
        <v>1061</v>
      </c>
      <c r="AF3013" s="50">
        <v>2202091</v>
      </c>
      <c r="AG3013" s="51"/>
      <c r="AH3013" s="51"/>
    </row>
    <row r="3014" spans="30:34">
      <c r="AD3014" s="50" t="s">
        <v>69</v>
      </c>
      <c r="AE3014" s="50" t="s">
        <v>1082</v>
      </c>
      <c r="AF3014" s="50">
        <v>2202109</v>
      </c>
      <c r="AG3014" s="51"/>
      <c r="AH3014" s="51"/>
    </row>
    <row r="3015" spans="30:34">
      <c r="AD3015" s="50" t="s">
        <v>69</v>
      </c>
      <c r="AE3015" s="50" t="s">
        <v>1105</v>
      </c>
      <c r="AF3015" s="50">
        <v>2202117</v>
      </c>
      <c r="AG3015" s="51"/>
      <c r="AH3015" s="51"/>
    </row>
    <row r="3016" spans="30:34">
      <c r="AD3016" s="50" t="s">
        <v>69</v>
      </c>
      <c r="AE3016" s="50" t="s">
        <v>1128</v>
      </c>
      <c r="AF3016" s="50">
        <v>2202133</v>
      </c>
      <c r="AG3016" s="51"/>
      <c r="AH3016" s="51"/>
    </row>
    <row r="3017" spans="30:34">
      <c r="AD3017" s="50" t="s">
        <v>69</v>
      </c>
      <c r="AE3017" s="50" t="s">
        <v>1151</v>
      </c>
      <c r="AF3017" s="50">
        <v>2202174</v>
      </c>
      <c r="AG3017" s="51"/>
      <c r="AH3017" s="51"/>
    </row>
    <row r="3018" spans="30:34">
      <c r="AD3018" s="50" t="s">
        <v>69</v>
      </c>
      <c r="AE3018" s="50" t="s">
        <v>1174</v>
      </c>
      <c r="AF3018" s="50">
        <v>2202208</v>
      </c>
      <c r="AG3018" s="51"/>
      <c r="AH3018" s="51"/>
    </row>
    <row r="3019" spans="30:34">
      <c r="AD3019" s="50" t="s">
        <v>69</v>
      </c>
      <c r="AE3019" s="50" t="s">
        <v>1196</v>
      </c>
      <c r="AF3019" s="50">
        <v>2202251</v>
      </c>
      <c r="AG3019" s="51"/>
      <c r="AH3019" s="51"/>
    </row>
    <row r="3020" spans="30:34">
      <c r="AD3020" s="50" t="s">
        <v>69</v>
      </c>
      <c r="AE3020" s="50" t="s">
        <v>1219</v>
      </c>
      <c r="AF3020" s="50">
        <v>2202307</v>
      </c>
      <c r="AG3020" s="51"/>
      <c r="AH3020" s="51"/>
    </row>
    <row r="3021" spans="30:34">
      <c r="AD3021" s="50" t="s">
        <v>69</v>
      </c>
      <c r="AE3021" s="50" t="s">
        <v>1240</v>
      </c>
      <c r="AF3021" s="50">
        <v>2202406</v>
      </c>
      <c r="AG3021" s="51"/>
      <c r="AH3021" s="51"/>
    </row>
    <row r="3022" spans="30:34">
      <c r="AD3022" s="50" t="s">
        <v>69</v>
      </c>
      <c r="AE3022" s="50" t="s">
        <v>1263</v>
      </c>
      <c r="AF3022" s="50">
        <v>2202455</v>
      </c>
      <c r="AG3022" s="51"/>
      <c r="AH3022" s="51"/>
    </row>
    <row r="3023" spans="30:34">
      <c r="AD3023" s="50" t="s">
        <v>69</v>
      </c>
      <c r="AE3023" s="50" t="s">
        <v>596</v>
      </c>
      <c r="AF3023" s="50">
        <v>2202505</v>
      </c>
      <c r="AG3023" s="51"/>
      <c r="AH3023" s="51"/>
    </row>
    <row r="3024" spans="30:34">
      <c r="AD3024" s="50" t="s">
        <v>69</v>
      </c>
      <c r="AE3024" s="50" t="s">
        <v>1307</v>
      </c>
      <c r="AF3024" s="50">
        <v>2202539</v>
      </c>
      <c r="AG3024" s="51"/>
      <c r="AH3024" s="51"/>
    </row>
    <row r="3025" spans="30:34">
      <c r="AD3025" s="50" t="s">
        <v>69</v>
      </c>
      <c r="AE3025" s="50" t="s">
        <v>1329</v>
      </c>
      <c r="AF3025" s="50">
        <v>2202554</v>
      </c>
      <c r="AG3025" s="51"/>
      <c r="AH3025" s="51"/>
    </row>
    <row r="3026" spans="30:34">
      <c r="AD3026" s="50" t="s">
        <v>69</v>
      </c>
      <c r="AE3026" s="50" t="s">
        <v>1351</v>
      </c>
      <c r="AF3026" s="50">
        <v>2202604</v>
      </c>
      <c r="AG3026" s="51"/>
      <c r="AH3026" s="51"/>
    </row>
    <row r="3027" spans="30:34">
      <c r="AD3027" s="50" t="s">
        <v>69</v>
      </c>
      <c r="AE3027" s="50" t="s">
        <v>1372</v>
      </c>
      <c r="AF3027" s="50">
        <v>2202653</v>
      </c>
      <c r="AG3027" s="51"/>
      <c r="AH3027" s="51"/>
    </row>
    <row r="3028" spans="30:34">
      <c r="AD3028" s="50" t="s">
        <v>69</v>
      </c>
      <c r="AE3028" s="50" t="s">
        <v>1394</v>
      </c>
      <c r="AF3028" s="50">
        <v>2202703</v>
      </c>
      <c r="AG3028" s="51"/>
      <c r="AH3028" s="51"/>
    </row>
    <row r="3029" spans="30:34">
      <c r="AD3029" s="50" t="s">
        <v>69</v>
      </c>
      <c r="AE3029" s="50" t="s">
        <v>1416</v>
      </c>
      <c r="AF3029" s="50">
        <v>2202711</v>
      </c>
      <c r="AG3029" s="51"/>
      <c r="AH3029" s="51"/>
    </row>
    <row r="3030" spans="30:34">
      <c r="AD3030" s="50" t="s">
        <v>69</v>
      </c>
      <c r="AE3030" s="50" t="s">
        <v>1437</v>
      </c>
      <c r="AF3030" s="50">
        <v>2202729</v>
      </c>
      <c r="AG3030" s="51"/>
      <c r="AH3030" s="51"/>
    </row>
    <row r="3031" spans="30:34">
      <c r="AD3031" s="50" t="s">
        <v>69</v>
      </c>
      <c r="AE3031" s="50" t="s">
        <v>1458</v>
      </c>
      <c r="AF3031" s="50">
        <v>2202737</v>
      </c>
      <c r="AG3031" s="51"/>
      <c r="AH3031" s="51"/>
    </row>
    <row r="3032" spans="30:34">
      <c r="AD3032" s="50" t="s">
        <v>69</v>
      </c>
      <c r="AE3032" s="50" t="s">
        <v>1479</v>
      </c>
      <c r="AF3032" s="50">
        <v>2202752</v>
      </c>
      <c r="AG3032" s="51"/>
      <c r="AH3032" s="51"/>
    </row>
    <row r="3033" spans="30:34">
      <c r="AD3033" s="50" t="s">
        <v>69</v>
      </c>
      <c r="AE3033" s="50" t="s">
        <v>1501</v>
      </c>
      <c r="AF3033" s="50">
        <v>2202778</v>
      </c>
      <c r="AG3033" s="51"/>
      <c r="AH3033" s="51"/>
    </row>
    <row r="3034" spans="30:34">
      <c r="AD3034" s="50" t="s">
        <v>69</v>
      </c>
      <c r="AE3034" s="50" t="s">
        <v>1521</v>
      </c>
      <c r="AF3034" s="50">
        <v>2202802</v>
      </c>
      <c r="AG3034" s="51"/>
      <c r="AH3034" s="51"/>
    </row>
    <row r="3035" spans="30:34">
      <c r="AD3035" s="50" t="s">
        <v>69</v>
      </c>
      <c r="AE3035" s="50" t="s">
        <v>1542</v>
      </c>
      <c r="AF3035" s="50">
        <v>2202851</v>
      </c>
      <c r="AG3035" s="51"/>
      <c r="AH3035" s="51"/>
    </row>
    <row r="3036" spans="30:34">
      <c r="AD3036" s="50" t="s">
        <v>69</v>
      </c>
      <c r="AE3036" s="50" t="s">
        <v>1562</v>
      </c>
      <c r="AF3036" s="50">
        <v>2202901</v>
      </c>
      <c r="AG3036" s="51"/>
      <c r="AH3036" s="51"/>
    </row>
    <row r="3037" spans="30:34">
      <c r="AD3037" s="50" t="s">
        <v>69</v>
      </c>
      <c r="AE3037" s="50" t="s">
        <v>1581</v>
      </c>
      <c r="AF3037" s="50">
        <v>2203008</v>
      </c>
      <c r="AG3037" s="51"/>
      <c r="AH3037" s="51"/>
    </row>
    <row r="3038" spans="30:34">
      <c r="AD3038" s="50" t="s">
        <v>69</v>
      </c>
      <c r="AE3038" s="50" t="s">
        <v>1602</v>
      </c>
      <c r="AF3038" s="50">
        <v>2203107</v>
      </c>
      <c r="AG3038" s="51"/>
      <c r="AH3038" s="51"/>
    </row>
    <row r="3039" spans="30:34">
      <c r="AD3039" s="50" t="s">
        <v>69</v>
      </c>
      <c r="AE3039" s="50" t="s">
        <v>1622</v>
      </c>
      <c r="AF3039" s="50">
        <v>2203206</v>
      </c>
      <c r="AG3039" s="51"/>
      <c r="AH3039" s="51"/>
    </row>
    <row r="3040" spans="30:34">
      <c r="AD3040" s="50" t="s">
        <v>69</v>
      </c>
      <c r="AE3040" s="50" t="s">
        <v>1643</v>
      </c>
      <c r="AF3040" s="50">
        <v>2203230</v>
      </c>
      <c r="AG3040" s="51"/>
      <c r="AH3040" s="51"/>
    </row>
    <row r="3041" spans="30:34">
      <c r="AD3041" s="50" t="s">
        <v>69</v>
      </c>
      <c r="AE3041" s="50" t="s">
        <v>1663</v>
      </c>
      <c r="AF3041" s="50">
        <v>2203271</v>
      </c>
      <c r="AG3041" s="51"/>
      <c r="AH3041" s="51"/>
    </row>
    <row r="3042" spans="30:34">
      <c r="AD3042" s="50" t="s">
        <v>69</v>
      </c>
      <c r="AE3042" s="50" t="s">
        <v>1684</v>
      </c>
      <c r="AF3042" s="50">
        <v>2203255</v>
      </c>
      <c r="AG3042" s="51"/>
      <c r="AH3042" s="51"/>
    </row>
    <row r="3043" spans="30:34">
      <c r="AD3043" s="50" t="s">
        <v>69</v>
      </c>
      <c r="AE3043" s="50" t="s">
        <v>1704</v>
      </c>
      <c r="AF3043" s="50">
        <v>2203305</v>
      </c>
      <c r="AG3043" s="51"/>
      <c r="AH3043" s="51"/>
    </row>
    <row r="3044" spans="30:34">
      <c r="AD3044" s="50" t="s">
        <v>69</v>
      </c>
      <c r="AE3044" s="50" t="s">
        <v>1725</v>
      </c>
      <c r="AF3044" s="50">
        <v>2203354</v>
      </c>
      <c r="AG3044" s="51"/>
      <c r="AH3044" s="51"/>
    </row>
    <row r="3045" spans="30:34">
      <c r="AD3045" s="50" t="s">
        <v>69</v>
      </c>
      <c r="AE3045" s="50" t="s">
        <v>1746</v>
      </c>
      <c r="AF3045" s="50">
        <v>2203404</v>
      </c>
      <c r="AG3045" s="51"/>
      <c r="AH3045" s="51"/>
    </row>
    <row r="3046" spans="30:34">
      <c r="AD3046" s="50" t="s">
        <v>69</v>
      </c>
      <c r="AE3046" s="50" t="s">
        <v>1766</v>
      </c>
      <c r="AF3046" s="50">
        <v>2203453</v>
      </c>
      <c r="AG3046" s="51"/>
      <c r="AH3046" s="51"/>
    </row>
    <row r="3047" spans="30:34">
      <c r="AD3047" s="50" t="s">
        <v>69</v>
      </c>
      <c r="AE3047" s="50" t="s">
        <v>1786</v>
      </c>
      <c r="AF3047" s="50">
        <v>2203420</v>
      </c>
      <c r="AG3047" s="51"/>
      <c r="AH3047" s="51"/>
    </row>
    <row r="3048" spans="30:34">
      <c r="AD3048" s="50" t="s">
        <v>69</v>
      </c>
      <c r="AE3048" s="50" t="s">
        <v>1806</v>
      </c>
      <c r="AF3048" s="50">
        <v>2203503</v>
      </c>
      <c r="AG3048" s="51"/>
      <c r="AH3048" s="51"/>
    </row>
    <row r="3049" spans="30:34">
      <c r="AD3049" s="50" t="s">
        <v>69</v>
      </c>
      <c r="AE3049" s="50" t="s">
        <v>1824</v>
      </c>
      <c r="AF3049" s="50">
        <v>2203602</v>
      </c>
      <c r="AG3049" s="51"/>
      <c r="AH3049" s="51"/>
    </row>
    <row r="3050" spans="30:34">
      <c r="AD3050" s="50" t="s">
        <v>69</v>
      </c>
      <c r="AE3050" s="50" t="s">
        <v>1248</v>
      </c>
      <c r="AF3050" s="50">
        <v>2203701</v>
      </c>
      <c r="AG3050" s="51"/>
      <c r="AH3050" s="51"/>
    </row>
    <row r="3051" spans="30:34">
      <c r="AD3051" s="50" t="s">
        <v>69</v>
      </c>
      <c r="AE3051" s="50" t="s">
        <v>1860</v>
      </c>
      <c r="AF3051" s="50">
        <v>2203750</v>
      </c>
      <c r="AG3051" s="51"/>
      <c r="AH3051" s="51"/>
    </row>
    <row r="3052" spans="30:34">
      <c r="AD3052" s="50" t="s">
        <v>69</v>
      </c>
      <c r="AE3052" s="50" t="s">
        <v>1878</v>
      </c>
      <c r="AF3052" s="50">
        <v>2203800</v>
      </c>
      <c r="AG3052" s="51"/>
      <c r="AH3052" s="51"/>
    </row>
    <row r="3053" spans="30:34">
      <c r="AD3053" s="50" t="s">
        <v>69</v>
      </c>
      <c r="AE3053" s="50" t="s">
        <v>1894</v>
      </c>
      <c r="AF3053" s="50">
        <v>2203859</v>
      </c>
      <c r="AG3053" s="51"/>
      <c r="AH3053" s="51"/>
    </row>
    <row r="3054" spans="30:34">
      <c r="AD3054" s="50" t="s">
        <v>69</v>
      </c>
      <c r="AE3054" s="50" t="s">
        <v>1911</v>
      </c>
      <c r="AF3054" s="50">
        <v>2203909</v>
      </c>
      <c r="AG3054" s="51"/>
      <c r="AH3054" s="51"/>
    </row>
    <row r="3055" spans="30:34">
      <c r="AD3055" s="50" t="s">
        <v>69</v>
      </c>
      <c r="AE3055" s="50" t="s">
        <v>1929</v>
      </c>
      <c r="AF3055" s="50">
        <v>2204006</v>
      </c>
      <c r="AG3055" s="51"/>
      <c r="AH3055" s="51"/>
    </row>
    <row r="3056" spans="30:34">
      <c r="AD3056" s="50" t="s">
        <v>69</v>
      </c>
      <c r="AE3056" s="50" t="s">
        <v>1945</v>
      </c>
      <c r="AF3056" s="50">
        <v>2204105</v>
      </c>
      <c r="AG3056" s="51"/>
      <c r="AH3056" s="51"/>
    </row>
    <row r="3057" spans="30:34">
      <c r="AD3057" s="50" t="s">
        <v>69</v>
      </c>
      <c r="AE3057" s="50" t="s">
        <v>1961</v>
      </c>
      <c r="AF3057" s="50">
        <v>2204154</v>
      </c>
      <c r="AG3057" s="51"/>
      <c r="AH3057" s="51"/>
    </row>
    <row r="3058" spans="30:34">
      <c r="AD3058" s="50" t="s">
        <v>69</v>
      </c>
      <c r="AE3058" s="50" t="s">
        <v>1979</v>
      </c>
      <c r="AF3058" s="50">
        <v>2204204</v>
      </c>
      <c r="AG3058" s="51"/>
      <c r="AH3058" s="51"/>
    </row>
    <row r="3059" spans="30:34">
      <c r="AD3059" s="50" t="s">
        <v>69</v>
      </c>
      <c r="AE3059" s="50" t="s">
        <v>1996</v>
      </c>
      <c r="AF3059" s="50">
        <v>2204303</v>
      </c>
      <c r="AG3059" s="51"/>
      <c r="AH3059" s="51"/>
    </row>
    <row r="3060" spans="30:34">
      <c r="AD3060" s="50" t="s">
        <v>69</v>
      </c>
      <c r="AE3060" s="50" t="s">
        <v>2014</v>
      </c>
      <c r="AF3060" s="50">
        <v>2204352</v>
      </c>
      <c r="AG3060" s="51"/>
      <c r="AH3060" s="51"/>
    </row>
    <row r="3061" spans="30:34">
      <c r="AD3061" s="50" t="s">
        <v>69</v>
      </c>
      <c r="AE3061" s="50" t="s">
        <v>2032</v>
      </c>
      <c r="AF3061" s="50">
        <v>2204402</v>
      </c>
      <c r="AG3061" s="51"/>
      <c r="AH3061" s="51"/>
    </row>
    <row r="3062" spans="30:34">
      <c r="AD3062" s="50" t="s">
        <v>69</v>
      </c>
      <c r="AE3062" s="50" t="s">
        <v>2050</v>
      </c>
      <c r="AF3062" s="50">
        <v>2204501</v>
      </c>
      <c r="AG3062" s="51"/>
      <c r="AH3062" s="51"/>
    </row>
    <row r="3063" spans="30:34">
      <c r="AD3063" s="50" t="s">
        <v>69</v>
      </c>
      <c r="AE3063" s="50" t="s">
        <v>2068</v>
      </c>
      <c r="AF3063" s="50">
        <v>2204550</v>
      </c>
      <c r="AG3063" s="51"/>
      <c r="AH3063" s="51"/>
    </row>
    <row r="3064" spans="30:34">
      <c r="AD3064" s="50" t="s">
        <v>69</v>
      </c>
      <c r="AE3064" s="50" t="s">
        <v>2084</v>
      </c>
      <c r="AF3064" s="50">
        <v>2204600</v>
      </c>
      <c r="AG3064" s="51"/>
      <c r="AH3064" s="51"/>
    </row>
    <row r="3065" spans="30:34">
      <c r="AD3065" s="50" t="s">
        <v>69</v>
      </c>
      <c r="AE3065" s="50" t="s">
        <v>2100</v>
      </c>
      <c r="AF3065" s="50">
        <v>2204659</v>
      </c>
      <c r="AG3065" s="51"/>
      <c r="AH3065" s="51"/>
    </row>
    <row r="3066" spans="30:34">
      <c r="AD3066" s="50" t="s">
        <v>69</v>
      </c>
      <c r="AE3066" s="50" t="s">
        <v>2117</v>
      </c>
      <c r="AF3066" s="50">
        <v>2204709</v>
      </c>
      <c r="AG3066" s="51"/>
      <c r="AH3066" s="51"/>
    </row>
    <row r="3067" spans="30:34">
      <c r="AD3067" s="50" t="s">
        <v>69</v>
      </c>
      <c r="AE3067" s="50" t="s">
        <v>2132</v>
      </c>
      <c r="AF3067" s="50">
        <v>2204808</v>
      </c>
      <c r="AG3067" s="51"/>
      <c r="AH3067" s="51"/>
    </row>
    <row r="3068" spans="30:34">
      <c r="AD3068" s="50" t="s">
        <v>69</v>
      </c>
      <c r="AE3068" s="50" t="s">
        <v>2149</v>
      </c>
      <c r="AF3068" s="50">
        <v>2204907</v>
      </c>
      <c r="AG3068" s="51"/>
      <c r="AH3068" s="51"/>
    </row>
    <row r="3069" spans="30:34">
      <c r="AD3069" s="50" t="s">
        <v>69</v>
      </c>
      <c r="AE3069" s="50" t="s">
        <v>2165</v>
      </c>
      <c r="AF3069" s="50">
        <v>2205003</v>
      </c>
      <c r="AG3069" s="51"/>
      <c r="AH3069" s="51"/>
    </row>
    <row r="3070" spans="30:34">
      <c r="AD3070" s="50" t="s">
        <v>69</v>
      </c>
      <c r="AE3070" s="50" t="s">
        <v>2182</v>
      </c>
      <c r="AF3070" s="50">
        <v>2205102</v>
      </c>
      <c r="AG3070" s="51"/>
      <c r="AH3070" s="51"/>
    </row>
    <row r="3071" spans="30:34">
      <c r="AD3071" s="50" t="s">
        <v>69</v>
      </c>
      <c r="AE3071" s="50" t="s">
        <v>2199</v>
      </c>
      <c r="AF3071" s="50">
        <v>2205151</v>
      </c>
      <c r="AG3071" s="51"/>
      <c r="AH3071" s="51"/>
    </row>
    <row r="3072" spans="30:34">
      <c r="AD3072" s="50" t="s">
        <v>69</v>
      </c>
      <c r="AE3072" s="50" t="s">
        <v>2213</v>
      </c>
      <c r="AF3072" s="50">
        <v>2205201</v>
      </c>
      <c r="AG3072" s="51"/>
      <c r="AH3072" s="51"/>
    </row>
    <row r="3073" spans="30:34">
      <c r="AD3073" s="50" t="s">
        <v>69</v>
      </c>
      <c r="AE3073" s="50" t="s">
        <v>2230</v>
      </c>
      <c r="AF3073" s="50">
        <v>2205250</v>
      </c>
      <c r="AG3073" s="51"/>
      <c r="AH3073" s="51"/>
    </row>
    <row r="3074" spans="30:34">
      <c r="AD3074" s="50" t="s">
        <v>69</v>
      </c>
      <c r="AE3074" s="50" t="s">
        <v>2246</v>
      </c>
      <c r="AF3074" s="50">
        <v>2205276</v>
      </c>
      <c r="AG3074" s="51"/>
      <c r="AH3074" s="51"/>
    </row>
    <row r="3075" spans="30:34">
      <c r="AD3075" s="50" t="s">
        <v>69</v>
      </c>
      <c r="AE3075" s="50" t="s">
        <v>2260</v>
      </c>
      <c r="AF3075" s="50">
        <v>2205300</v>
      </c>
      <c r="AG3075" s="51"/>
      <c r="AH3075" s="51"/>
    </row>
    <row r="3076" spans="30:34">
      <c r="AD3076" s="50" t="s">
        <v>69</v>
      </c>
      <c r="AE3076" s="50" t="s">
        <v>2275</v>
      </c>
      <c r="AF3076" s="50">
        <v>2205359</v>
      </c>
      <c r="AG3076" s="51"/>
      <c r="AH3076" s="51"/>
    </row>
    <row r="3077" spans="30:34">
      <c r="AD3077" s="50" t="s">
        <v>69</v>
      </c>
      <c r="AE3077" s="50" t="s">
        <v>2291</v>
      </c>
      <c r="AF3077" s="50">
        <v>2205409</v>
      </c>
      <c r="AG3077" s="51"/>
      <c r="AH3077" s="51"/>
    </row>
    <row r="3078" spans="30:34">
      <c r="AD3078" s="50" t="s">
        <v>69</v>
      </c>
      <c r="AE3078" s="50" t="s">
        <v>2307</v>
      </c>
      <c r="AF3078" s="50">
        <v>2205458</v>
      </c>
      <c r="AG3078" s="51"/>
      <c r="AH3078" s="51"/>
    </row>
    <row r="3079" spans="30:34">
      <c r="AD3079" s="50" t="s">
        <v>69</v>
      </c>
      <c r="AE3079" s="50" t="s">
        <v>2320</v>
      </c>
      <c r="AF3079" s="50">
        <v>2205508</v>
      </c>
      <c r="AG3079" s="51"/>
      <c r="AH3079" s="51"/>
    </row>
    <row r="3080" spans="30:34">
      <c r="AD3080" s="50" t="s">
        <v>69</v>
      </c>
      <c r="AE3080" s="50" t="s">
        <v>2336</v>
      </c>
      <c r="AF3080" s="50">
        <v>2205516</v>
      </c>
      <c r="AG3080" s="51"/>
      <c r="AH3080" s="51"/>
    </row>
    <row r="3081" spans="30:34">
      <c r="AD3081" s="50" t="s">
        <v>69</v>
      </c>
      <c r="AE3081" s="50" t="s">
        <v>2352</v>
      </c>
      <c r="AF3081" s="50">
        <v>2205524</v>
      </c>
      <c r="AG3081" s="51"/>
      <c r="AH3081" s="51"/>
    </row>
    <row r="3082" spans="30:34">
      <c r="AD3082" s="50" t="s">
        <v>69</v>
      </c>
      <c r="AE3082" s="50" t="s">
        <v>2131</v>
      </c>
      <c r="AF3082" s="50">
        <v>2205532</v>
      </c>
      <c r="AG3082" s="51"/>
      <c r="AH3082" s="51"/>
    </row>
    <row r="3083" spans="30:34">
      <c r="AD3083" s="50" t="s">
        <v>69</v>
      </c>
      <c r="AE3083" s="50" t="s">
        <v>2382</v>
      </c>
      <c r="AF3083" s="50">
        <v>2205557</v>
      </c>
      <c r="AG3083" s="51"/>
      <c r="AH3083" s="51"/>
    </row>
    <row r="3084" spans="30:34">
      <c r="AD3084" s="50" t="s">
        <v>69</v>
      </c>
      <c r="AE3084" s="50" t="s">
        <v>2397</v>
      </c>
      <c r="AF3084" s="50">
        <v>2205573</v>
      </c>
      <c r="AG3084" s="51"/>
      <c r="AH3084" s="51"/>
    </row>
    <row r="3085" spans="30:34">
      <c r="AD3085" s="50" t="s">
        <v>69</v>
      </c>
      <c r="AE3085" s="50" t="s">
        <v>2413</v>
      </c>
      <c r="AF3085" s="50">
        <v>2205565</v>
      </c>
      <c r="AG3085" s="51"/>
      <c r="AH3085" s="51"/>
    </row>
    <row r="3086" spans="30:34">
      <c r="AD3086" s="50" t="s">
        <v>69</v>
      </c>
      <c r="AE3086" s="50" t="s">
        <v>2429</v>
      </c>
      <c r="AF3086" s="50">
        <v>2205581</v>
      </c>
      <c r="AG3086" s="51"/>
      <c r="AH3086" s="51"/>
    </row>
    <row r="3087" spans="30:34">
      <c r="AD3087" s="50" t="s">
        <v>69</v>
      </c>
      <c r="AE3087" s="50" t="s">
        <v>2445</v>
      </c>
      <c r="AF3087" s="50">
        <v>2205599</v>
      </c>
      <c r="AG3087" s="51"/>
      <c r="AH3087" s="51"/>
    </row>
    <row r="3088" spans="30:34">
      <c r="AD3088" s="50" t="s">
        <v>69</v>
      </c>
      <c r="AE3088" s="50" t="s">
        <v>2460</v>
      </c>
      <c r="AF3088" s="50">
        <v>2205540</v>
      </c>
      <c r="AG3088" s="51"/>
      <c r="AH3088" s="51"/>
    </row>
    <row r="3089" spans="30:34">
      <c r="AD3089" s="50" t="s">
        <v>69</v>
      </c>
      <c r="AE3089" s="50" t="s">
        <v>2474</v>
      </c>
      <c r="AF3089" s="50">
        <v>2205607</v>
      </c>
      <c r="AG3089" s="51"/>
      <c r="AH3089" s="51"/>
    </row>
    <row r="3090" spans="30:34">
      <c r="AD3090" s="50" t="s">
        <v>69</v>
      </c>
      <c r="AE3090" s="50" t="s">
        <v>2490</v>
      </c>
      <c r="AF3090" s="50">
        <v>2205706</v>
      </c>
      <c r="AG3090" s="51"/>
      <c r="AH3090" s="51"/>
    </row>
    <row r="3091" spans="30:34">
      <c r="AD3091" s="50" t="s">
        <v>69</v>
      </c>
      <c r="AE3091" s="50" t="s">
        <v>2504</v>
      </c>
      <c r="AF3091" s="50">
        <v>2205805</v>
      </c>
      <c r="AG3091" s="51"/>
      <c r="AH3091" s="51"/>
    </row>
    <row r="3092" spans="30:34">
      <c r="AD3092" s="50" t="s">
        <v>69</v>
      </c>
      <c r="AE3092" s="50" t="s">
        <v>2520</v>
      </c>
      <c r="AF3092" s="50">
        <v>2205854</v>
      </c>
      <c r="AG3092" s="51"/>
      <c r="AH3092" s="51"/>
    </row>
    <row r="3093" spans="30:34">
      <c r="AD3093" s="50" t="s">
        <v>69</v>
      </c>
      <c r="AE3093" s="50" t="s">
        <v>2535</v>
      </c>
      <c r="AF3093" s="50">
        <v>2205904</v>
      </c>
      <c r="AG3093" s="51"/>
      <c r="AH3093" s="51"/>
    </row>
    <row r="3094" spans="30:34">
      <c r="AD3094" s="50" t="s">
        <v>69</v>
      </c>
      <c r="AE3094" s="50" t="s">
        <v>2551</v>
      </c>
      <c r="AF3094" s="50">
        <v>2205953</v>
      </c>
      <c r="AG3094" s="51"/>
      <c r="AH3094" s="51"/>
    </row>
    <row r="3095" spans="30:34">
      <c r="AD3095" s="50" t="s">
        <v>69</v>
      </c>
      <c r="AE3095" s="50" t="s">
        <v>2565</v>
      </c>
      <c r="AF3095" s="50">
        <v>2206001</v>
      </c>
      <c r="AG3095" s="51"/>
      <c r="AH3095" s="51"/>
    </row>
    <row r="3096" spans="30:34">
      <c r="AD3096" s="50" t="s">
        <v>69</v>
      </c>
      <c r="AE3096" s="50" t="s">
        <v>2580</v>
      </c>
      <c r="AF3096" s="50">
        <v>2206050</v>
      </c>
      <c r="AG3096" s="51"/>
      <c r="AH3096" s="51"/>
    </row>
    <row r="3097" spans="30:34">
      <c r="AD3097" s="50" t="s">
        <v>69</v>
      </c>
      <c r="AE3097" s="50" t="s">
        <v>2596</v>
      </c>
      <c r="AF3097" s="50">
        <v>2206100</v>
      </c>
      <c r="AG3097" s="51"/>
      <c r="AH3097" s="51"/>
    </row>
    <row r="3098" spans="30:34">
      <c r="AD3098" s="50" t="s">
        <v>69</v>
      </c>
      <c r="AE3098" s="50" t="s">
        <v>2612</v>
      </c>
      <c r="AF3098" s="50">
        <v>2206209</v>
      </c>
      <c r="AG3098" s="51"/>
      <c r="AH3098" s="51"/>
    </row>
    <row r="3099" spans="30:34">
      <c r="AD3099" s="50" t="s">
        <v>69</v>
      </c>
      <c r="AE3099" s="50" t="s">
        <v>2624</v>
      </c>
      <c r="AF3099" s="50">
        <v>2206308</v>
      </c>
      <c r="AG3099" s="51"/>
      <c r="AH3099" s="51"/>
    </row>
    <row r="3100" spans="30:34">
      <c r="AD3100" s="50" t="s">
        <v>69</v>
      </c>
      <c r="AE3100" s="50" t="s">
        <v>2639</v>
      </c>
      <c r="AF3100" s="50">
        <v>2206357</v>
      </c>
      <c r="AG3100" s="51"/>
      <c r="AH3100" s="51"/>
    </row>
    <row r="3101" spans="30:34">
      <c r="AD3101" s="50" t="s">
        <v>69</v>
      </c>
      <c r="AE3101" s="50" t="s">
        <v>2652</v>
      </c>
      <c r="AF3101" s="50">
        <v>2206407</v>
      </c>
      <c r="AG3101" s="51"/>
      <c r="AH3101" s="51"/>
    </row>
    <row r="3102" spans="30:34">
      <c r="AD3102" s="50" t="s">
        <v>69</v>
      </c>
      <c r="AE3102" s="50" t="s">
        <v>2666</v>
      </c>
      <c r="AF3102" s="50">
        <v>2206506</v>
      </c>
      <c r="AG3102" s="51"/>
      <c r="AH3102" s="51"/>
    </row>
    <row r="3103" spans="30:34">
      <c r="AD3103" s="50" t="s">
        <v>69</v>
      </c>
      <c r="AE3103" s="50" t="s">
        <v>2680</v>
      </c>
      <c r="AF3103" s="50">
        <v>2206605</v>
      </c>
      <c r="AG3103" s="51"/>
      <c r="AH3103" s="51"/>
    </row>
    <row r="3104" spans="30:34">
      <c r="AD3104" s="50" t="s">
        <v>69</v>
      </c>
      <c r="AE3104" s="50" t="s">
        <v>2696</v>
      </c>
      <c r="AF3104" s="50">
        <v>2206654</v>
      </c>
      <c r="AG3104" s="51"/>
      <c r="AH3104" s="51"/>
    </row>
    <row r="3105" spans="30:34">
      <c r="AD3105" s="50" t="s">
        <v>69</v>
      </c>
      <c r="AE3105" s="50" t="s">
        <v>2711</v>
      </c>
      <c r="AF3105" s="50">
        <v>2206670</v>
      </c>
      <c r="AG3105" s="51"/>
      <c r="AH3105" s="51"/>
    </row>
    <row r="3106" spans="30:34">
      <c r="AD3106" s="50" t="s">
        <v>69</v>
      </c>
      <c r="AE3106" s="50" t="s">
        <v>2727</v>
      </c>
      <c r="AF3106" s="50">
        <v>2206696</v>
      </c>
      <c r="AG3106" s="51"/>
      <c r="AH3106" s="51"/>
    </row>
    <row r="3107" spans="30:34">
      <c r="AD3107" s="50" t="s">
        <v>69</v>
      </c>
      <c r="AE3107" s="50" t="s">
        <v>2742</v>
      </c>
      <c r="AF3107" s="50">
        <v>2206704</v>
      </c>
      <c r="AG3107" s="51"/>
      <c r="AH3107" s="51"/>
    </row>
    <row r="3108" spans="30:34">
      <c r="AD3108" s="50" t="s">
        <v>69</v>
      </c>
      <c r="AE3108" s="50" t="s">
        <v>2757</v>
      </c>
      <c r="AF3108" s="50">
        <v>2206720</v>
      </c>
      <c r="AG3108" s="51"/>
      <c r="AH3108" s="51"/>
    </row>
    <row r="3109" spans="30:34">
      <c r="AD3109" s="50" t="s">
        <v>69</v>
      </c>
      <c r="AE3109" s="50" t="s">
        <v>2773</v>
      </c>
      <c r="AF3109" s="50">
        <v>2206753</v>
      </c>
      <c r="AG3109" s="51"/>
      <c r="AH3109" s="51"/>
    </row>
    <row r="3110" spans="30:34">
      <c r="AD3110" s="50" t="s">
        <v>69</v>
      </c>
      <c r="AE3110" s="50" t="s">
        <v>2789</v>
      </c>
      <c r="AF3110" s="50">
        <v>2206803</v>
      </c>
      <c r="AG3110" s="51"/>
      <c r="AH3110" s="51"/>
    </row>
    <row r="3111" spans="30:34">
      <c r="AD3111" s="50" t="s">
        <v>69</v>
      </c>
      <c r="AE3111" s="50" t="s">
        <v>2804</v>
      </c>
      <c r="AF3111" s="50">
        <v>2207959</v>
      </c>
      <c r="AG3111" s="51"/>
      <c r="AH3111" s="51"/>
    </row>
    <row r="3112" spans="30:34">
      <c r="AD3112" s="50" t="s">
        <v>69</v>
      </c>
      <c r="AE3112" s="50" t="s">
        <v>2819</v>
      </c>
      <c r="AF3112" s="50">
        <v>2206902</v>
      </c>
      <c r="AG3112" s="51"/>
      <c r="AH3112" s="51"/>
    </row>
    <row r="3113" spans="30:34">
      <c r="AD3113" s="50" t="s">
        <v>69</v>
      </c>
      <c r="AE3113" s="50" t="s">
        <v>1973</v>
      </c>
      <c r="AF3113" s="50">
        <v>2206951</v>
      </c>
      <c r="AG3113" s="51"/>
      <c r="AH3113" s="51"/>
    </row>
    <row r="3114" spans="30:34">
      <c r="AD3114" s="50" t="s">
        <v>69</v>
      </c>
      <c r="AE3114" s="50" t="s">
        <v>2844</v>
      </c>
      <c r="AF3114" s="50">
        <v>2207009</v>
      </c>
      <c r="AG3114" s="51"/>
      <c r="AH3114" s="51"/>
    </row>
    <row r="3115" spans="30:34">
      <c r="AD3115" s="50" t="s">
        <v>69</v>
      </c>
      <c r="AE3115" s="50" t="s">
        <v>2857</v>
      </c>
      <c r="AF3115" s="50">
        <v>2207108</v>
      </c>
      <c r="AG3115" s="51"/>
      <c r="AH3115" s="51"/>
    </row>
    <row r="3116" spans="30:34">
      <c r="AD3116" s="50" t="s">
        <v>69</v>
      </c>
      <c r="AE3116" s="50" t="s">
        <v>2870</v>
      </c>
      <c r="AF3116" s="50">
        <v>2207207</v>
      </c>
      <c r="AG3116" s="51"/>
      <c r="AH3116" s="51"/>
    </row>
    <row r="3117" spans="30:34">
      <c r="AD3117" s="50" t="s">
        <v>69</v>
      </c>
      <c r="AE3117" s="50" t="s">
        <v>2882</v>
      </c>
      <c r="AF3117" s="50">
        <v>2207306</v>
      </c>
      <c r="AG3117" s="51"/>
      <c r="AH3117" s="51"/>
    </row>
    <row r="3118" spans="30:34">
      <c r="AD3118" s="50" t="s">
        <v>69</v>
      </c>
      <c r="AE3118" s="50" t="s">
        <v>2895</v>
      </c>
      <c r="AF3118" s="50">
        <v>2207355</v>
      </c>
      <c r="AG3118" s="51"/>
      <c r="AH3118" s="51"/>
    </row>
    <row r="3119" spans="30:34">
      <c r="AD3119" s="50" t="s">
        <v>69</v>
      </c>
      <c r="AE3119" s="50" t="s">
        <v>2907</v>
      </c>
      <c r="AF3119" s="50">
        <v>2207405</v>
      </c>
      <c r="AG3119" s="51"/>
      <c r="AH3119" s="51"/>
    </row>
    <row r="3120" spans="30:34">
      <c r="AD3120" s="50" t="s">
        <v>69</v>
      </c>
      <c r="AE3120" s="50" t="s">
        <v>2920</v>
      </c>
      <c r="AF3120" s="50">
        <v>2207504</v>
      </c>
      <c r="AG3120" s="51"/>
      <c r="AH3120" s="51"/>
    </row>
    <row r="3121" spans="30:34">
      <c r="AD3121" s="50" t="s">
        <v>69</v>
      </c>
      <c r="AE3121" s="50" t="s">
        <v>2931</v>
      </c>
      <c r="AF3121" s="50">
        <v>2207553</v>
      </c>
      <c r="AG3121" s="51"/>
      <c r="AH3121" s="51"/>
    </row>
    <row r="3122" spans="30:34">
      <c r="AD3122" s="50" t="s">
        <v>69</v>
      </c>
      <c r="AE3122" s="50" t="s">
        <v>2943</v>
      </c>
      <c r="AF3122" s="50">
        <v>2207603</v>
      </c>
      <c r="AG3122" s="51"/>
      <c r="AH3122" s="51"/>
    </row>
    <row r="3123" spans="30:34">
      <c r="AD3123" s="50" t="s">
        <v>69</v>
      </c>
      <c r="AE3123" s="50" t="s">
        <v>2955</v>
      </c>
      <c r="AF3123" s="50">
        <v>2207702</v>
      </c>
      <c r="AG3123" s="51"/>
      <c r="AH3123" s="51"/>
    </row>
    <row r="3124" spans="30:34">
      <c r="AD3124" s="50" t="s">
        <v>69</v>
      </c>
      <c r="AE3124" s="50" t="s">
        <v>2967</v>
      </c>
      <c r="AF3124" s="50">
        <v>2207751</v>
      </c>
      <c r="AG3124" s="51"/>
      <c r="AH3124" s="51"/>
    </row>
    <row r="3125" spans="30:34">
      <c r="AD3125" s="50" t="s">
        <v>69</v>
      </c>
      <c r="AE3125" s="50" t="s">
        <v>2979</v>
      </c>
      <c r="AF3125" s="50">
        <v>2207777</v>
      </c>
      <c r="AG3125" s="51"/>
      <c r="AH3125" s="51"/>
    </row>
    <row r="3126" spans="30:34">
      <c r="AD3126" s="50" t="s">
        <v>69</v>
      </c>
      <c r="AE3126" s="50" t="s">
        <v>2991</v>
      </c>
      <c r="AF3126" s="50">
        <v>2207793</v>
      </c>
      <c r="AG3126" s="51"/>
      <c r="AH3126" s="51"/>
    </row>
    <row r="3127" spans="30:34">
      <c r="AD3127" s="50" t="s">
        <v>69</v>
      </c>
      <c r="AE3127" s="50" t="s">
        <v>3004</v>
      </c>
      <c r="AF3127" s="50">
        <v>2207801</v>
      </c>
      <c r="AG3127" s="51"/>
      <c r="AH3127" s="51"/>
    </row>
    <row r="3128" spans="30:34">
      <c r="AD3128" s="50" t="s">
        <v>69</v>
      </c>
      <c r="AE3128" s="50" t="s">
        <v>3017</v>
      </c>
      <c r="AF3128" s="50">
        <v>2207850</v>
      </c>
      <c r="AG3128" s="51"/>
      <c r="AH3128" s="51"/>
    </row>
    <row r="3129" spans="30:34">
      <c r="AD3129" s="50" t="s">
        <v>69</v>
      </c>
      <c r="AE3129" s="50" t="s">
        <v>3029</v>
      </c>
      <c r="AF3129" s="50">
        <v>2207900</v>
      </c>
      <c r="AG3129" s="51"/>
      <c r="AH3129" s="51"/>
    </row>
    <row r="3130" spans="30:34">
      <c r="AD3130" s="50" t="s">
        <v>69</v>
      </c>
      <c r="AE3130" s="50" t="s">
        <v>3042</v>
      </c>
      <c r="AF3130" s="50">
        <v>2207934</v>
      </c>
      <c r="AG3130" s="51"/>
      <c r="AH3130" s="51"/>
    </row>
    <row r="3131" spans="30:34">
      <c r="AD3131" s="50" t="s">
        <v>69</v>
      </c>
      <c r="AE3131" s="50" t="s">
        <v>3053</v>
      </c>
      <c r="AF3131" s="50">
        <v>2208007</v>
      </c>
      <c r="AG3131" s="51"/>
      <c r="AH3131" s="51"/>
    </row>
    <row r="3132" spans="30:34">
      <c r="AD3132" s="50" t="s">
        <v>69</v>
      </c>
      <c r="AE3132" s="50" t="s">
        <v>3066</v>
      </c>
      <c r="AF3132" s="50">
        <v>2208106</v>
      </c>
      <c r="AG3132" s="51"/>
      <c r="AH3132" s="51"/>
    </row>
    <row r="3133" spans="30:34">
      <c r="AD3133" s="50" t="s">
        <v>69</v>
      </c>
      <c r="AE3133" s="50" t="s">
        <v>3077</v>
      </c>
      <c r="AF3133" s="50">
        <v>2208205</v>
      </c>
      <c r="AG3133" s="51"/>
      <c r="AH3133" s="51"/>
    </row>
    <row r="3134" spans="30:34">
      <c r="AD3134" s="50" t="s">
        <v>69</v>
      </c>
      <c r="AE3134" s="50" t="s">
        <v>3090</v>
      </c>
      <c r="AF3134" s="50">
        <v>2208304</v>
      </c>
      <c r="AG3134" s="51"/>
      <c r="AH3134" s="51"/>
    </row>
    <row r="3135" spans="30:34">
      <c r="AD3135" s="50" t="s">
        <v>69</v>
      </c>
      <c r="AE3135" s="50" t="s">
        <v>3102</v>
      </c>
      <c r="AF3135" s="50">
        <v>2208403</v>
      </c>
      <c r="AG3135" s="51"/>
      <c r="AH3135" s="51"/>
    </row>
    <row r="3136" spans="30:34">
      <c r="AD3136" s="50" t="s">
        <v>69</v>
      </c>
      <c r="AE3136" s="50" t="s">
        <v>3115</v>
      </c>
      <c r="AF3136" s="50">
        <v>2208502</v>
      </c>
      <c r="AG3136" s="51"/>
      <c r="AH3136" s="51"/>
    </row>
    <row r="3137" spans="30:34">
      <c r="AD3137" s="50" t="s">
        <v>69</v>
      </c>
      <c r="AE3137" s="50" t="s">
        <v>3127</v>
      </c>
      <c r="AF3137" s="50">
        <v>2208551</v>
      </c>
      <c r="AG3137" s="51"/>
      <c r="AH3137" s="51"/>
    </row>
    <row r="3138" spans="30:34">
      <c r="AD3138" s="50" t="s">
        <v>69</v>
      </c>
      <c r="AE3138" s="50" t="s">
        <v>3138</v>
      </c>
      <c r="AF3138" s="50">
        <v>2208601</v>
      </c>
      <c r="AG3138" s="51"/>
      <c r="AH3138" s="51"/>
    </row>
    <row r="3139" spans="30:34">
      <c r="AD3139" s="50" t="s">
        <v>69</v>
      </c>
      <c r="AE3139" s="50" t="s">
        <v>3150</v>
      </c>
      <c r="AF3139" s="50">
        <v>2208650</v>
      </c>
      <c r="AG3139" s="51"/>
      <c r="AH3139" s="51"/>
    </row>
    <row r="3140" spans="30:34">
      <c r="AD3140" s="50" t="s">
        <v>69</v>
      </c>
      <c r="AE3140" s="50" t="s">
        <v>3161</v>
      </c>
      <c r="AF3140" s="50">
        <v>2208700</v>
      </c>
      <c r="AG3140" s="51"/>
      <c r="AH3140" s="51"/>
    </row>
    <row r="3141" spans="30:34">
      <c r="AD3141" s="50" t="s">
        <v>69</v>
      </c>
      <c r="AE3141" s="50" t="s">
        <v>3172</v>
      </c>
      <c r="AF3141" s="50">
        <v>2208809</v>
      </c>
      <c r="AG3141" s="51"/>
      <c r="AH3141" s="51"/>
    </row>
    <row r="3142" spans="30:34">
      <c r="AD3142" s="50" t="s">
        <v>69</v>
      </c>
      <c r="AE3142" s="50" t="s">
        <v>3183</v>
      </c>
      <c r="AF3142" s="50">
        <v>2208858</v>
      </c>
      <c r="AG3142" s="51"/>
      <c r="AH3142" s="51"/>
    </row>
    <row r="3143" spans="30:34">
      <c r="AD3143" s="50" t="s">
        <v>69</v>
      </c>
      <c r="AE3143" s="50" t="s">
        <v>3195</v>
      </c>
      <c r="AF3143" s="50">
        <v>2208874</v>
      </c>
      <c r="AG3143" s="51"/>
      <c r="AH3143" s="51"/>
    </row>
    <row r="3144" spans="30:34">
      <c r="AD3144" s="50" t="s">
        <v>69</v>
      </c>
      <c r="AE3144" s="50" t="s">
        <v>3207</v>
      </c>
      <c r="AF3144" s="50">
        <v>2208908</v>
      </c>
      <c r="AG3144" s="51"/>
      <c r="AH3144" s="51"/>
    </row>
    <row r="3145" spans="30:34">
      <c r="AD3145" s="50" t="s">
        <v>69</v>
      </c>
      <c r="AE3145" s="50" t="s">
        <v>3219</v>
      </c>
      <c r="AF3145" s="50">
        <v>2209005</v>
      </c>
      <c r="AG3145" s="51"/>
      <c r="AH3145" s="51"/>
    </row>
    <row r="3146" spans="30:34">
      <c r="AD3146" s="50" t="s">
        <v>69</v>
      </c>
      <c r="AE3146" s="50" t="s">
        <v>3230</v>
      </c>
      <c r="AF3146" s="50">
        <v>2209104</v>
      </c>
      <c r="AG3146" s="51"/>
      <c r="AH3146" s="51"/>
    </row>
    <row r="3147" spans="30:34">
      <c r="AD3147" s="50" t="s">
        <v>69</v>
      </c>
      <c r="AE3147" s="50" t="s">
        <v>3241</v>
      </c>
      <c r="AF3147" s="50">
        <v>2209153</v>
      </c>
      <c r="AG3147" s="51"/>
      <c r="AH3147" s="51"/>
    </row>
    <row r="3148" spans="30:34">
      <c r="AD3148" s="50" t="s">
        <v>69</v>
      </c>
      <c r="AE3148" s="50" t="s">
        <v>2869</v>
      </c>
      <c r="AF3148" s="50">
        <v>2209203</v>
      </c>
      <c r="AG3148" s="51"/>
      <c r="AH3148" s="51"/>
    </row>
    <row r="3149" spans="30:34">
      <c r="AD3149" s="50" t="s">
        <v>69</v>
      </c>
      <c r="AE3149" s="50" t="s">
        <v>3261</v>
      </c>
      <c r="AF3149" s="50">
        <v>2209302</v>
      </c>
      <c r="AG3149" s="51"/>
      <c r="AH3149" s="51"/>
    </row>
    <row r="3150" spans="30:34">
      <c r="AD3150" s="50" t="s">
        <v>69</v>
      </c>
      <c r="AE3150" s="50" t="s">
        <v>3273</v>
      </c>
      <c r="AF3150" s="50">
        <v>2209377</v>
      </c>
      <c r="AG3150" s="51"/>
      <c r="AH3150" s="51"/>
    </row>
    <row r="3151" spans="30:34">
      <c r="AD3151" s="50" t="s">
        <v>69</v>
      </c>
      <c r="AE3151" s="50" t="s">
        <v>3284</v>
      </c>
      <c r="AF3151" s="50">
        <v>2209351</v>
      </c>
      <c r="AG3151" s="51"/>
      <c r="AH3151" s="51"/>
    </row>
    <row r="3152" spans="30:34">
      <c r="AD3152" s="50" t="s">
        <v>69</v>
      </c>
      <c r="AE3152" s="50" t="s">
        <v>3296</v>
      </c>
      <c r="AF3152" s="50">
        <v>2209401</v>
      </c>
      <c r="AG3152" s="51"/>
      <c r="AH3152" s="51"/>
    </row>
    <row r="3153" spans="30:34">
      <c r="AD3153" s="50" t="s">
        <v>69</v>
      </c>
      <c r="AE3153" s="50" t="s">
        <v>3308</v>
      </c>
      <c r="AF3153" s="50">
        <v>2209450</v>
      </c>
      <c r="AG3153" s="51"/>
      <c r="AH3153" s="51"/>
    </row>
    <row r="3154" spans="30:34">
      <c r="AD3154" s="50" t="s">
        <v>69</v>
      </c>
      <c r="AE3154" s="50" t="s">
        <v>3319</v>
      </c>
      <c r="AF3154" s="50">
        <v>2209500</v>
      </c>
      <c r="AG3154" s="51"/>
      <c r="AH3154" s="51"/>
    </row>
    <row r="3155" spans="30:34">
      <c r="AD3155" s="50" t="s">
        <v>69</v>
      </c>
      <c r="AE3155" s="50" t="s">
        <v>3330</v>
      </c>
      <c r="AF3155" s="50">
        <v>2209559</v>
      </c>
      <c r="AG3155" s="51"/>
      <c r="AH3155" s="51"/>
    </row>
    <row r="3156" spans="30:34">
      <c r="AD3156" s="50" t="s">
        <v>69</v>
      </c>
      <c r="AE3156" s="50" t="s">
        <v>3341</v>
      </c>
      <c r="AF3156" s="50">
        <v>2209609</v>
      </c>
      <c r="AG3156" s="51"/>
      <c r="AH3156" s="51"/>
    </row>
    <row r="3157" spans="30:34">
      <c r="AD3157" s="50" t="s">
        <v>69</v>
      </c>
      <c r="AE3157" s="50" t="s">
        <v>3351</v>
      </c>
      <c r="AF3157" s="50">
        <v>2209658</v>
      </c>
      <c r="AG3157" s="51"/>
      <c r="AH3157" s="51"/>
    </row>
    <row r="3158" spans="30:34">
      <c r="AD3158" s="50" t="s">
        <v>69</v>
      </c>
      <c r="AE3158" s="50" t="s">
        <v>3361</v>
      </c>
      <c r="AF3158" s="50">
        <v>2209708</v>
      </c>
      <c r="AG3158" s="51"/>
      <c r="AH3158" s="51"/>
    </row>
    <row r="3159" spans="30:34">
      <c r="AD3159" s="50" t="s">
        <v>69</v>
      </c>
      <c r="AE3159" s="50" t="s">
        <v>3370</v>
      </c>
      <c r="AF3159" s="50">
        <v>2209757</v>
      </c>
      <c r="AG3159" s="51"/>
      <c r="AH3159" s="51"/>
    </row>
    <row r="3160" spans="30:34">
      <c r="AD3160" s="50" t="s">
        <v>69</v>
      </c>
      <c r="AE3160" s="50" t="s">
        <v>3380</v>
      </c>
      <c r="AF3160" s="50">
        <v>2209807</v>
      </c>
      <c r="AG3160" s="51"/>
      <c r="AH3160" s="51"/>
    </row>
    <row r="3161" spans="30:34">
      <c r="AD3161" s="50" t="s">
        <v>69</v>
      </c>
      <c r="AE3161" s="50" t="s">
        <v>3390</v>
      </c>
      <c r="AF3161" s="50">
        <v>2209856</v>
      </c>
      <c r="AG3161" s="51"/>
      <c r="AH3161" s="51"/>
    </row>
    <row r="3162" spans="30:34">
      <c r="AD3162" s="50" t="s">
        <v>69</v>
      </c>
      <c r="AE3162" s="50" t="s">
        <v>3400</v>
      </c>
      <c r="AF3162" s="50">
        <v>2209872</v>
      </c>
      <c r="AG3162" s="51"/>
      <c r="AH3162" s="51"/>
    </row>
    <row r="3163" spans="30:34">
      <c r="AD3163" s="50" t="s">
        <v>69</v>
      </c>
      <c r="AE3163" s="50" t="s">
        <v>3410</v>
      </c>
      <c r="AF3163" s="50">
        <v>2209906</v>
      </c>
      <c r="AG3163" s="51"/>
      <c r="AH3163" s="51"/>
    </row>
    <row r="3164" spans="30:34">
      <c r="AD3164" s="50" t="s">
        <v>69</v>
      </c>
      <c r="AE3164" s="50" t="s">
        <v>3420</v>
      </c>
      <c r="AF3164" s="50">
        <v>2209955</v>
      </c>
      <c r="AG3164" s="51"/>
      <c r="AH3164" s="51"/>
    </row>
    <row r="3165" spans="30:34">
      <c r="AD3165" s="50" t="s">
        <v>69</v>
      </c>
      <c r="AE3165" s="50" t="s">
        <v>3429</v>
      </c>
      <c r="AF3165" s="50">
        <v>2209971</v>
      </c>
      <c r="AG3165" s="51"/>
      <c r="AH3165" s="51"/>
    </row>
    <row r="3166" spans="30:34">
      <c r="AD3166" s="50" t="s">
        <v>69</v>
      </c>
      <c r="AE3166" s="50" t="s">
        <v>3439</v>
      </c>
      <c r="AF3166" s="50">
        <v>2210003</v>
      </c>
      <c r="AG3166" s="51"/>
      <c r="AH3166" s="51"/>
    </row>
    <row r="3167" spans="30:34">
      <c r="AD3167" s="50" t="s">
        <v>69</v>
      </c>
      <c r="AE3167" s="50" t="s">
        <v>3448</v>
      </c>
      <c r="AF3167" s="50">
        <v>2210052</v>
      </c>
      <c r="AG3167" s="51"/>
      <c r="AH3167" s="51"/>
    </row>
    <row r="3168" spans="30:34">
      <c r="AD3168" s="50" t="s">
        <v>69</v>
      </c>
      <c r="AE3168" s="50" t="s">
        <v>3457</v>
      </c>
      <c r="AF3168" s="50">
        <v>2210102</v>
      </c>
      <c r="AG3168" s="51"/>
      <c r="AH3168" s="51"/>
    </row>
    <row r="3169" spans="30:34">
      <c r="AD3169" s="50" t="s">
        <v>69</v>
      </c>
      <c r="AE3169" s="50" t="s">
        <v>3467</v>
      </c>
      <c r="AF3169" s="50">
        <v>2210201</v>
      </c>
      <c r="AG3169" s="51"/>
      <c r="AH3169" s="51"/>
    </row>
    <row r="3170" spans="30:34">
      <c r="AD3170" s="50" t="s">
        <v>69</v>
      </c>
      <c r="AE3170" s="50" t="s">
        <v>3476</v>
      </c>
      <c r="AF3170" s="50">
        <v>2210300</v>
      </c>
      <c r="AG3170" s="51"/>
      <c r="AH3170" s="51"/>
    </row>
    <row r="3171" spans="30:34">
      <c r="AD3171" s="50" t="s">
        <v>69</v>
      </c>
      <c r="AE3171" s="50" t="s">
        <v>3486</v>
      </c>
      <c r="AF3171" s="50">
        <v>2210359</v>
      </c>
      <c r="AG3171" s="51"/>
      <c r="AH3171" s="51"/>
    </row>
    <row r="3172" spans="30:34">
      <c r="AD3172" s="50" t="s">
        <v>69</v>
      </c>
      <c r="AE3172" s="50" t="s">
        <v>3496</v>
      </c>
      <c r="AF3172" s="50">
        <v>2210375</v>
      </c>
      <c r="AG3172" s="51"/>
      <c r="AH3172" s="51"/>
    </row>
    <row r="3173" spans="30:34">
      <c r="AD3173" s="50" t="s">
        <v>69</v>
      </c>
      <c r="AE3173" s="50" t="s">
        <v>3505</v>
      </c>
      <c r="AF3173" s="50">
        <v>2210383</v>
      </c>
      <c r="AG3173" s="51"/>
      <c r="AH3173" s="51"/>
    </row>
    <row r="3174" spans="30:34">
      <c r="AD3174" s="50" t="s">
        <v>69</v>
      </c>
      <c r="AE3174" s="50" t="s">
        <v>3515</v>
      </c>
      <c r="AF3174" s="50">
        <v>2210391</v>
      </c>
      <c r="AG3174" s="51"/>
      <c r="AH3174" s="51"/>
    </row>
    <row r="3175" spans="30:34">
      <c r="AD3175" s="50" t="s">
        <v>69</v>
      </c>
      <c r="AE3175" s="50" t="s">
        <v>3525</v>
      </c>
      <c r="AF3175" s="50">
        <v>2210409</v>
      </c>
      <c r="AG3175" s="51"/>
      <c r="AH3175" s="51"/>
    </row>
    <row r="3176" spans="30:34">
      <c r="AD3176" s="50" t="s">
        <v>69</v>
      </c>
      <c r="AE3176" s="50" t="s">
        <v>3535</v>
      </c>
      <c r="AF3176" s="50">
        <v>2210508</v>
      </c>
      <c r="AG3176" s="51"/>
      <c r="AH3176" s="51"/>
    </row>
    <row r="3177" spans="30:34">
      <c r="AD3177" s="50" t="s">
        <v>69</v>
      </c>
      <c r="AE3177" s="50" t="s">
        <v>3545</v>
      </c>
      <c r="AF3177" s="50">
        <v>2210607</v>
      </c>
      <c r="AG3177" s="51"/>
      <c r="AH3177" s="51"/>
    </row>
    <row r="3178" spans="30:34">
      <c r="AD3178" s="50" t="s">
        <v>69</v>
      </c>
      <c r="AE3178" s="50" t="s">
        <v>3553</v>
      </c>
      <c r="AF3178" s="50">
        <v>2210623</v>
      </c>
      <c r="AG3178" s="51"/>
      <c r="AH3178" s="51"/>
    </row>
    <row r="3179" spans="30:34">
      <c r="AD3179" s="50" t="s">
        <v>69</v>
      </c>
      <c r="AE3179" s="50" t="s">
        <v>3563</v>
      </c>
      <c r="AF3179" s="50">
        <v>2210631</v>
      </c>
      <c r="AG3179" s="51"/>
      <c r="AH3179" s="51"/>
    </row>
    <row r="3180" spans="30:34">
      <c r="AD3180" s="50" t="s">
        <v>69</v>
      </c>
      <c r="AE3180" s="50" t="s">
        <v>3573</v>
      </c>
      <c r="AF3180" s="50">
        <v>2210656</v>
      </c>
      <c r="AG3180" s="51"/>
      <c r="AH3180" s="51"/>
    </row>
    <row r="3181" spans="30:34">
      <c r="AD3181" s="50" t="s">
        <v>69</v>
      </c>
      <c r="AE3181" s="50" t="s">
        <v>3583</v>
      </c>
      <c r="AF3181" s="50">
        <v>2210706</v>
      </c>
      <c r="AG3181" s="51"/>
      <c r="AH3181" s="51"/>
    </row>
    <row r="3182" spans="30:34">
      <c r="AD3182" s="50" t="s">
        <v>69</v>
      </c>
      <c r="AE3182" s="50" t="s">
        <v>3593</v>
      </c>
      <c r="AF3182" s="50">
        <v>2210805</v>
      </c>
      <c r="AG3182" s="51"/>
      <c r="AH3182" s="51"/>
    </row>
    <row r="3183" spans="30:34">
      <c r="AD3183" s="50" t="s">
        <v>69</v>
      </c>
      <c r="AE3183" s="50" t="s">
        <v>3602</v>
      </c>
      <c r="AF3183" s="50">
        <v>2210904</v>
      </c>
      <c r="AG3183" s="51"/>
      <c r="AH3183" s="51"/>
    </row>
    <row r="3184" spans="30:34">
      <c r="AD3184" s="50" t="s">
        <v>69</v>
      </c>
      <c r="AE3184" s="50" t="s">
        <v>3611</v>
      </c>
      <c r="AF3184" s="50">
        <v>2210938</v>
      </c>
      <c r="AG3184" s="51"/>
      <c r="AH3184" s="51"/>
    </row>
    <row r="3185" spans="30:34">
      <c r="AD3185" s="50" t="s">
        <v>69</v>
      </c>
      <c r="AE3185" s="50" t="s">
        <v>3620</v>
      </c>
      <c r="AF3185" s="50">
        <v>2210953</v>
      </c>
      <c r="AG3185" s="51"/>
      <c r="AH3185" s="51"/>
    </row>
    <row r="3186" spans="30:34">
      <c r="AD3186" s="50" t="s">
        <v>69</v>
      </c>
      <c r="AE3186" s="50" t="s">
        <v>3630</v>
      </c>
      <c r="AF3186" s="50">
        <v>2210979</v>
      </c>
      <c r="AG3186" s="51"/>
      <c r="AH3186" s="51"/>
    </row>
    <row r="3187" spans="30:34">
      <c r="AD3187" s="50" t="s">
        <v>69</v>
      </c>
      <c r="AE3187" s="50" t="s">
        <v>3640</v>
      </c>
      <c r="AF3187" s="50">
        <v>2211001</v>
      </c>
      <c r="AG3187" s="51"/>
      <c r="AH3187" s="51"/>
    </row>
    <row r="3188" spans="30:34">
      <c r="AD3188" s="50" t="s">
        <v>69</v>
      </c>
      <c r="AE3188" s="50" t="s">
        <v>3649</v>
      </c>
      <c r="AF3188" s="50">
        <v>2211100</v>
      </c>
      <c r="AG3188" s="51"/>
      <c r="AH3188" s="51"/>
    </row>
    <row r="3189" spans="30:34">
      <c r="AD3189" s="50" t="s">
        <v>69</v>
      </c>
      <c r="AE3189" s="50" t="s">
        <v>3658</v>
      </c>
      <c r="AF3189" s="50">
        <v>2211209</v>
      </c>
      <c r="AG3189" s="51"/>
      <c r="AH3189" s="51"/>
    </row>
    <row r="3190" spans="30:34">
      <c r="AD3190" s="50" t="s">
        <v>69</v>
      </c>
      <c r="AE3190" s="50" t="s">
        <v>3667</v>
      </c>
      <c r="AF3190" s="50">
        <v>2211308</v>
      </c>
      <c r="AG3190" s="51"/>
      <c r="AH3190" s="51"/>
    </row>
    <row r="3191" spans="30:34">
      <c r="AD3191" s="50" t="s">
        <v>69</v>
      </c>
      <c r="AE3191" s="50" t="s">
        <v>3674</v>
      </c>
      <c r="AF3191" s="50">
        <v>2211357</v>
      </c>
      <c r="AG3191" s="51"/>
      <c r="AH3191" s="51"/>
    </row>
    <row r="3192" spans="30:34">
      <c r="AD3192" s="50" t="s">
        <v>69</v>
      </c>
      <c r="AE3192" s="50" t="s">
        <v>2767</v>
      </c>
      <c r="AF3192" s="50">
        <v>2211407</v>
      </c>
      <c r="AG3192" s="51"/>
      <c r="AH3192" s="51"/>
    </row>
    <row r="3193" spans="30:34">
      <c r="AD3193" s="50" t="s">
        <v>69</v>
      </c>
      <c r="AE3193" s="50" t="s">
        <v>3691</v>
      </c>
      <c r="AF3193" s="50">
        <v>2211506</v>
      </c>
      <c r="AG3193" s="51"/>
      <c r="AH3193" s="51"/>
    </row>
    <row r="3194" spans="30:34">
      <c r="AD3194" s="50" t="s">
        <v>69</v>
      </c>
      <c r="AE3194" s="50" t="s">
        <v>3699</v>
      </c>
      <c r="AF3194" s="50">
        <v>2211605</v>
      </c>
      <c r="AG3194" s="51"/>
      <c r="AH3194" s="51"/>
    </row>
    <row r="3195" spans="30:34">
      <c r="AD3195" s="50" t="s">
        <v>69</v>
      </c>
      <c r="AE3195" s="50" t="s">
        <v>3707</v>
      </c>
      <c r="AF3195" s="50">
        <v>2211704</v>
      </c>
      <c r="AG3195" s="51"/>
      <c r="AH3195" s="51"/>
    </row>
    <row r="3196" spans="30:34">
      <c r="AD3196" s="50" t="s">
        <v>71</v>
      </c>
      <c r="AE3196" s="50" t="s">
        <v>103</v>
      </c>
      <c r="AF3196" s="50">
        <v>4100103</v>
      </c>
      <c r="AG3196" s="51"/>
      <c r="AH3196" s="51"/>
    </row>
    <row r="3197" spans="30:34">
      <c r="AD3197" s="50" t="s">
        <v>71</v>
      </c>
      <c r="AE3197" s="50" t="s">
        <v>129</v>
      </c>
      <c r="AF3197" s="50">
        <v>4100202</v>
      </c>
      <c r="AG3197" s="51"/>
      <c r="AH3197" s="51"/>
    </row>
    <row r="3198" spans="30:34">
      <c r="AD3198" s="50" t="s">
        <v>71</v>
      </c>
      <c r="AE3198" s="50" t="s">
        <v>155</v>
      </c>
      <c r="AF3198" s="50">
        <v>4100301</v>
      </c>
      <c r="AG3198" s="51"/>
      <c r="AH3198" s="51"/>
    </row>
    <row r="3199" spans="30:34">
      <c r="AD3199" s="50" t="s">
        <v>71</v>
      </c>
      <c r="AE3199" s="50" t="s">
        <v>180</v>
      </c>
      <c r="AF3199" s="50">
        <v>4100400</v>
      </c>
      <c r="AG3199" s="51"/>
      <c r="AH3199" s="51"/>
    </row>
    <row r="3200" spans="30:34">
      <c r="AD3200" s="50" t="s">
        <v>71</v>
      </c>
      <c r="AE3200" s="50" t="s">
        <v>206</v>
      </c>
      <c r="AF3200" s="50">
        <v>4100459</v>
      </c>
      <c r="AG3200" s="51"/>
      <c r="AH3200" s="51"/>
    </row>
    <row r="3201" spans="30:34">
      <c r="AD3201" s="50" t="s">
        <v>71</v>
      </c>
      <c r="AE3201" s="50" t="s">
        <v>160</v>
      </c>
      <c r="AF3201" s="50">
        <v>4128625</v>
      </c>
      <c r="AG3201" s="51"/>
      <c r="AH3201" s="51"/>
    </row>
    <row r="3202" spans="30:34">
      <c r="AD3202" s="50" t="s">
        <v>71</v>
      </c>
      <c r="AE3202" s="50" t="s">
        <v>256</v>
      </c>
      <c r="AF3202" s="50">
        <v>4100608</v>
      </c>
      <c r="AG3202" s="51"/>
      <c r="AH3202" s="51"/>
    </row>
    <row r="3203" spans="30:34">
      <c r="AD3203" s="50" t="s">
        <v>71</v>
      </c>
      <c r="AE3203" s="50" t="s">
        <v>281</v>
      </c>
      <c r="AF3203" s="50">
        <v>4100707</v>
      </c>
      <c r="AG3203" s="51"/>
      <c r="AH3203" s="51"/>
    </row>
    <row r="3204" spans="30:34">
      <c r="AD3204" s="50" t="s">
        <v>71</v>
      </c>
      <c r="AE3204" s="50" t="s">
        <v>307</v>
      </c>
      <c r="AF3204" s="50">
        <v>4100509</v>
      </c>
      <c r="AG3204" s="51"/>
      <c r="AH3204" s="51"/>
    </row>
    <row r="3205" spans="30:34">
      <c r="AD3205" s="50" t="s">
        <v>71</v>
      </c>
      <c r="AE3205" s="50" t="s">
        <v>333</v>
      </c>
      <c r="AF3205" s="50">
        <v>4100806</v>
      </c>
      <c r="AG3205" s="51"/>
      <c r="AH3205" s="51"/>
    </row>
    <row r="3206" spans="30:34">
      <c r="AD3206" s="50" t="s">
        <v>71</v>
      </c>
      <c r="AE3206" s="50" t="s">
        <v>358</v>
      </c>
      <c r="AF3206" s="50">
        <v>4100905</v>
      </c>
      <c r="AG3206" s="51"/>
      <c r="AH3206" s="51"/>
    </row>
    <row r="3207" spans="30:34">
      <c r="AD3207" s="50" t="s">
        <v>71</v>
      </c>
      <c r="AE3207" s="50" t="s">
        <v>382</v>
      </c>
      <c r="AF3207" s="50">
        <v>4101002</v>
      </c>
      <c r="AG3207" s="51"/>
      <c r="AH3207" s="51"/>
    </row>
    <row r="3208" spans="30:34">
      <c r="AD3208" s="50" t="s">
        <v>71</v>
      </c>
      <c r="AE3208" s="50" t="s">
        <v>407</v>
      </c>
      <c r="AF3208" s="50">
        <v>4101051</v>
      </c>
      <c r="AG3208" s="51"/>
      <c r="AH3208" s="51"/>
    </row>
    <row r="3209" spans="30:34">
      <c r="AD3209" s="50" t="s">
        <v>71</v>
      </c>
      <c r="AE3209" s="50" t="s">
        <v>432</v>
      </c>
      <c r="AF3209" s="50">
        <v>4101101</v>
      </c>
      <c r="AG3209" s="51"/>
      <c r="AH3209" s="51"/>
    </row>
    <row r="3210" spans="30:34">
      <c r="AD3210" s="50" t="s">
        <v>71</v>
      </c>
      <c r="AE3210" s="50" t="s">
        <v>457</v>
      </c>
      <c r="AF3210" s="50">
        <v>4101150</v>
      </c>
      <c r="AG3210" s="51"/>
      <c r="AH3210" s="51"/>
    </row>
    <row r="3211" spans="30:34">
      <c r="AD3211" s="50" t="s">
        <v>71</v>
      </c>
      <c r="AE3211" s="50" t="s">
        <v>483</v>
      </c>
      <c r="AF3211" s="50">
        <v>4101200</v>
      </c>
      <c r="AG3211" s="51"/>
      <c r="AH3211" s="51"/>
    </row>
    <row r="3212" spans="30:34">
      <c r="AD3212" s="50" t="s">
        <v>71</v>
      </c>
      <c r="AE3212" s="50" t="s">
        <v>507</v>
      </c>
      <c r="AF3212" s="50">
        <v>4101309</v>
      </c>
      <c r="AG3212" s="51"/>
      <c r="AH3212" s="51"/>
    </row>
    <row r="3213" spans="30:34">
      <c r="AD3213" s="50" t="s">
        <v>71</v>
      </c>
      <c r="AE3213" s="50" t="s">
        <v>530</v>
      </c>
      <c r="AF3213" s="50">
        <v>4101408</v>
      </c>
      <c r="AG3213" s="51"/>
      <c r="AH3213" s="51"/>
    </row>
    <row r="3214" spans="30:34">
      <c r="AD3214" s="50" t="s">
        <v>71</v>
      </c>
      <c r="AE3214" s="50" t="s">
        <v>553</v>
      </c>
      <c r="AF3214" s="50">
        <v>4101507</v>
      </c>
      <c r="AG3214" s="51"/>
      <c r="AH3214" s="51"/>
    </row>
    <row r="3215" spans="30:34">
      <c r="AD3215" s="50" t="s">
        <v>71</v>
      </c>
      <c r="AE3215" s="50" t="s">
        <v>576</v>
      </c>
      <c r="AF3215" s="50">
        <v>4101606</v>
      </c>
      <c r="AG3215" s="51"/>
      <c r="AH3215" s="51"/>
    </row>
    <row r="3216" spans="30:34">
      <c r="AD3216" s="50" t="s">
        <v>71</v>
      </c>
      <c r="AE3216" s="50" t="s">
        <v>599</v>
      </c>
      <c r="AF3216" s="50">
        <v>4101655</v>
      </c>
      <c r="AG3216" s="51"/>
      <c r="AH3216" s="51"/>
    </row>
    <row r="3217" spans="30:34">
      <c r="AD3217" s="50" t="s">
        <v>71</v>
      </c>
      <c r="AE3217" s="50" t="s">
        <v>406</v>
      </c>
      <c r="AF3217" s="50">
        <v>4101705</v>
      </c>
      <c r="AG3217" s="51"/>
      <c r="AH3217" s="51"/>
    </row>
    <row r="3218" spans="30:34">
      <c r="AD3218" s="50" t="s">
        <v>71</v>
      </c>
      <c r="AE3218" s="50" t="s">
        <v>643</v>
      </c>
      <c r="AF3218" s="50">
        <v>4101804</v>
      </c>
      <c r="AG3218" s="51"/>
      <c r="AH3218" s="51"/>
    </row>
    <row r="3219" spans="30:34">
      <c r="AD3219" s="50" t="s">
        <v>71</v>
      </c>
      <c r="AE3219" s="50" t="s">
        <v>664</v>
      </c>
      <c r="AF3219" s="50">
        <v>4101853</v>
      </c>
      <c r="AG3219" s="51"/>
      <c r="AH3219" s="51"/>
    </row>
    <row r="3220" spans="30:34">
      <c r="AD3220" s="50" t="s">
        <v>71</v>
      </c>
      <c r="AE3220" s="50" t="s">
        <v>686</v>
      </c>
      <c r="AF3220" s="50">
        <v>4101903</v>
      </c>
      <c r="AG3220" s="51"/>
      <c r="AH3220" s="51"/>
    </row>
    <row r="3221" spans="30:34">
      <c r="AD3221" s="50" t="s">
        <v>71</v>
      </c>
      <c r="AE3221" s="50" t="s">
        <v>705</v>
      </c>
      <c r="AF3221" s="50">
        <v>4102000</v>
      </c>
      <c r="AG3221" s="51"/>
      <c r="AH3221" s="51"/>
    </row>
    <row r="3222" spans="30:34">
      <c r="AD3222" s="50" t="s">
        <v>71</v>
      </c>
      <c r="AE3222" s="50" t="s">
        <v>728</v>
      </c>
      <c r="AF3222" s="50">
        <v>4102109</v>
      </c>
      <c r="AG3222" s="51"/>
      <c r="AH3222" s="51"/>
    </row>
    <row r="3223" spans="30:34">
      <c r="AD3223" s="50" t="s">
        <v>71</v>
      </c>
      <c r="AE3223" s="50" t="s">
        <v>167</v>
      </c>
      <c r="AF3223" s="50">
        <v>4102208</v>
      </c>
      <c r="AG3223" s="51"/>
      <c r="AH3223" s="51"/>
    </row>
    <row r="3224" spans="30:34">
      <c r="AD3224" s="50" t="s">
        <v>71</v>
      </c>
      <c r="AE3224" s="50" t="s">
        <v>771</v>
      </c>
      <c r="AF3224" s="50">
        <v>4102307</v>
      </c>
      <c r="AG3224" s="51"/>
      <c r="AH3224" s="51"/>
    </row>
    <row r="3225" spans="30:34">
      <c r="AD3225" s="50" t="s">
        <v>71</v>
      </c>
      <c r="AE3225" s="50" t="s">
        <v>354</v>
      </c>
      <c r="AF3225" s="50">
        <v>4102406</v>
      </c>
      <c r="AG3225" s="51"/>
      <c r="AH3225" s="51"/>
    </row>
    <row r="3226" spans="30:34">
      <c r="AD3226" s="50" t="s">
        <v>71</v>
      </c>
      <c r="AE3226" s="50" t="s">
        <v>814</v>
      </c>
      <c r="AF3226" s="50">
        <v>4102505</v>
      </c>
      <c r="AG3226" s="51"/>
      <c r="AH3226" s="51"/>
    </row>
    <row r="3227" spans="30:34">
      <c r="AD3227" s="50" t="s">
        <v>71</v>
      </c>
      <c r="AE3227" s="50" t="s">
        <v>835</v>
      </c>
      <c r="AF3227" s="50">
        <v>4102703</v>
      </c>
      <c r="AG3227" s="51"/>
      <c r="AH3227" s="51"/>
    </row>
    <row r="3228" spans="30:34">
      <c r="AD3228" s="50" t="s">
        <v>71</v>
      </c>
      <c r="AE3228" s="50" t="s">
        <v>858</v>
      </c>
      <c r="AF3228" s="50">
        <v>4102604</v>
      </c>
      <c r="AG3228" s="51"/>
      <c r="AH3228" s="51"/>
    </row>
    <row r="3229" spans="30:34">
      <c r="AD3229" s="50" t="s">
        <v>71</v>
      </c>
      <c r="AE3229" s="50" t="s">
        <v>879</v>
      </c>
      <c r="AF3229" s="50">
        <v>4102752</v>
      </c>
      <c r="AG3229" s="51"/>
      <c r="AH3229" s="51"/>
    </row>
    <row r="3230" spans="30:34">
      <c r="AD3230" s="50" t="s">
        <v>71</v>
      </c>
      <c r="AE3230" s="50" t="s">
        <v>902</v>
      </c>
      <c r="AF3230" s="50">
        <v>4102802</v>
      </c>
      <c r="AG3230" s="51"/>
      <c r="AH3230" s="51"/>
    </row>
    <row r="3231" spans="30:34">
      <c r="AD3231" s="50" t="s">
        <v>71</v>
      </c>
      <c r="AE3231" s="50" t="s">
        <v>925</v>
      </c>
      <c r="AF3231" s="50">
        <v>4102901</v>
      </c>
      <c r="AG3231" s="51"/>
      <c r="AH3231" s="51"/>
    </row>
    <row r="3232" spans="30:34">
      <c r="AD3232" s="50" t="s">
        <v>71</v>
      </c>
      <c r="AE3232" s="50" t="s">
        <v>399</v>
      </c>
      <c r="AF3232" s="50">
        <v>4103008</v>
      </c>
      <c r="AG3232" s="51"/>
      <c r="AH3232" s="51"/>
    </row>
    <row r="3233" spans="30:34">
      <c r="AD3233" s="50" t="s">
        <v>71</v>
      </c>
      <c r="AE3233" s="50" t="s">
        <v>970</v>
      </c>
      <c r="AF3233" s="50">
        <v>4103024</v>
      </c>
      <c r="AG3233" s="51"/>
      <c r="AH3233" s="51"/>
    </row>
    <row r="3234" spans="30:34">
      <c r="AD3234" s="50" t="s">
        <v>71</v>
      </c>
      <c r="AE3234" s="50" t="s">
        <v>992</v>
      </c>
      <c r="AF3234" s="50">
        <v>4103040</v>
      </c>
      <c r="AG3234" s="51"/>
      <c r="AH3234" s="51"/>
    </row>
    <row r="3235" spans="30:34">
      <c r="AD3235" s="50" t="s">
        <v>71</v>
      </c>
      <c r="AE3235" s="50" t="s">
        <v>1015</v>
      </c>
      <c r="AF3235" s="50">
        <v>4103057</v>
      </c>
      <c r="AG3235" s="51"/>
      <c r="AH3235" s="51"/>
    </row>
    <row r="3236" spans="30:34">
      <c r="AD3236" s="50" t="s">
        <v>71</v>
      </c>
      <c r="AE3236" s="50" t="s">
        <v>1037</v>
      </c>
      <c r="AF3236" s="50">
        <v>4103107</v>
      </c>
      <c r="AG3236" s="51"/>
      <c r="AH3236" s="51"/>
    </row>
    <row r="3237" spans="30:34">
      <c r="AD3237" s="50" t="s">
        <v>71</v>
      </c>
      <c r="AE3237" s="50" t="s">
        <v>1059</v>
      </c>
      <c r="AF3237" s="50">
        <v>4103156</v>
      </c>
      <c r="AG3237" s="51"/>
      <c r="AH3237" s="51"/>
    </row>
    <row r="3238" spans="30:34">
      <c r="AD3238" s="50" t="s">
        <v>71</v>
      </c>
      <c r="AE3238" s="50" t="s">
        <v>834</v>
      </c>
      <c r="AF3238" s="50">
        <v>4103206</v>
      </c>
      <c r="AG3238" s="51"/>
      <c r="AH3238" s="51"/>
    </row>
    <row r="3239" spans="30:34">
      <c r="AD3239" s="50" t="s">
        <v>71</v>
      </c>
      <c r="AE3239" s="50" t="s">
        <v>1103</v>
      </c>
      <c r="AF3239" s="50">
        <v>4103222</v>
      </c>
      <c r="AG3239" s="51"/>
      <c r="AH3239" s="51"/>
    </row>
    <row r="3240" spans="30:34">
      <c r="AD3240" s="50" t="s">
        <v>71</v>
      </c>
      <c r="AE3240" s="50" t="s">
        <v>1126</v>
      </c>
      <c r="AF3240" s="50">
        <v>4103305</v>
      </c>
      <c r="AG3240" s="51"/>
      <c r="AH3240" s="51"/>
    </row>
    <row r="3241" spans="30:34">
      <c r="AD3241" s="50" t="s">
        <v>71</v>
      </c>
      <c r="AE3241" s="50" t="s">
        <v>1149</v>
      </c>
      <c r="AF3241" s="50">
        <v>4103354</v>
      </c>
      <c r="AG3241" s="51"/>
      <c r="AH3241" s="51"/>
    </row>
    <row r="3242" spans="30:34">
      <c r="AD3242" s="50" t="s">
        <v>71</v>
      </c>
      <c r="AE3242" s="50" t="s">
        <v>1172</v>
      </c>
      <c r="AF3242" s="50">
        <v>4103370</v>
      </c>
      <c r="AG3242" s="51"/>
      <c r="AH3242" s="51"/>
    </row>
    <row r="3243" spans="30:34">
      <c r="AD3243" s="50" t="s">
        <v>71</v>
      </c>
      <c r="AE3243" s="50" t="s">
        <v>1195</v>
      </c>
      <c r="AF3243" s="50">
        <v>4103404</v>
      </c>
      <c r="AG3243" s="51"/>
      <c r="AH3243" s="51"/>
    </row>
    <row r="3244" spans="30:34">
      <c r="AD3244" s="50" t="s">
        <v>71</v>
      </c>
      <c r="AE3244" s="50" t="s">
        <v>1217</v>
      </c>
      <c r="AF3244" s="50">
        <v>4103453</v>
      </c>
      <c r="AG3244" s="51"/>
      <c r="AH3244" s="51"/>
    </row>
    <row r="3245" spans="30:34">
      <c r="AD3245" s="50" t="s">
        <v>71</v>
      </c>
      <c r="AE3245" s="50" t="s">
        <v>1238</v>
      </c>
      <c r="AF3245" s="50">
        <v>4103479</v>
      </c>
      <c r="AG3245" s="51"/>
      <c r="AH3245" s="51"/>
    </row>
    <row r="3246" spans="30:34">
      <c r="AD3246" s="50" t="s">
        <v>71</v>
      </c>
      <c r="AE3246" s="50" t="s">
        <v>1261</v>
      </c>
      <c r="AF3246" s="50">
        <v>4103503</v>
      </c>
      <c r="AG3246" s="51"/>
      <c r="AH3246" s="51"/>
    </row>
    <row r="3247" spans="30:34">
      <c r="AD3247" s="50" t="s">
        <v>71</v>
      </c>
      <c r="AE3247" s="50" t="s">
        <v>1283</v>
      </c>
      <c r="AF3247" s="50">
        <v>4103602</v>
      </c>
      <c r="AG3247" s="51"/>
      <c r="AH3247" s="51"/>
    </row>
    <row r="3248" spans="30:34">
      <c r="AD3248" s="50" t="s">
        <v>71</v>
      </c>
      <c r="AE3248" s="50" t="s">
        <v>1305</v>
      </c>
      <c r="AF3248" s="50">
        <v>4103701</v>
      </c>
      <c r="AG3248" s="51"/>
      <c r="AH3248" s="51"/>
    </row>
    <row r="3249" spans="30:34">
      <c r="AD3249" s="50" t="s">
        <v>71</v>
      </c>
      <c r="AE3249" s="50" t="s">
        <v>1327</v>
      </c>
      <c r="AF3249" s="50">
        <v>4103800</v>
      </c>
      <c r="AG3249" s="51"/>
      <c r="AH3249" s="51"/>
    </row>
    <row r="3250" spans="30:34">
      <c r="AD3250" s="50" t="s">
        <v>71</v>
      </c>
      <c r="AE3250" s="50" t="s">
        <v>1349</v>
      </c>
      <c r="AF3250" s="50">
        <v>4103909</v>
      </c>
      <c r="AG3250" s="51"/>
      <c r="AH3250" s="51"/>
    </row>
    <row r="3251" spans="30:34">
      <c r="AD3251" s="50" t="s">
        <v>71</v>
      </c>
      <c r="AE3251" s="50" t="s">
        <v>1370</v>
      </c>
      <c r="AF3251" s="50">
        <v>4103958</v>
      </c>
      <c r="AG3251" s="51"/>
      <c r="AH3251" s="51"/>
    </row>
    <row r="3252" spans="30:34">
      <c r="AD3252" s="50" t="s">
        <v>71</v>
      </c>
      <c r="AE3252" s="50" t="s">
        <v>1392</v>
      </c>
      <c r="AF3252" s="50">
        <v>4104006</v>
      </c>
      <c r="AG3252" s="51"/>
      <c r="AH3252" s="51"/>
    </row>
    <row r="3253" spans="30:34">
      <c r="AD3253" s="50" t="s">
        <v>71</v>
      </c>
      <c r="AE3253" s="50" t="s">
        <v>1414</v>
      </c>
      <c r="AF3253" s="50">
        <v>4104055</v>
      </c>
      <c r="AG3253" s="51"/>
      <c r="AH3253" s="51"/>
    </row>
    <row r="3254" spans="30:34">
      <c r="AD3254" s="50" t="s">
        <v>71</v>
      </c>
      <c r="AE3254" s="50" t="s">
        <v>1435</v>
      </c>
      <c r="AF3254" s="50">
        <v>4104105</v>
      </c>
      <c r="AG3254" s="51"/>
      <c r="AH3254" s="51"/>
    </row>
    <row r="3255" spans="30:34">
      <c r="AD3255" s="50" t="s">
        <v>71</v>
      </c>
      <c r="AE3255" s="50" t="s">
        <v>1457</v>
      </c>
      <c r="AF3255" s="50">
        <v>4104204</v>
      </c>
      <c r="AG3255" s="51"/>
      <c r="AH3255" s="51"/>
    </row>
    <row r="3256" spans="30:34">
      <c r="AD3256" s="50" t="s">
        <v>71</v>
      </c>
      <c r="AE3256" s="50" t="s">
        <v>1477</v>
      </c>
      <c r="AF3256" s="50">
        <v>4104253</v>
      </c>
      <c r="AG3256" s="51"/>
      <c r="AH3256" s="51"/>
    </row>
    <row r="3257" spans="30:34">
      <c r="AD3257" s="50" t="s">
        <v>71</v>
      </c>
      <c r="AE3257" s="50" t="s">
        <v>1499</v>
      </c>
      <c r="AF3257" s="50">
        <v>4104303</v>
      </c>
      <c r="AG3257" s="51"/>
      <c r="AH3257" s="51"/>
    </row>
    <row r="3258" spans="30:34">
      <c r="AD3258" s="50" t="s">
        <v>71</v>
      </c>
      <c r="AE3258" s="50" t="s">
        <v>1519</v>
      </c>
      <c r="AF3258" s="50">
        <v>4104402</v>
      </c>
      <c r="AG3258" s="51"/>
      <c r="AH3258" s="51"/>
    </row>
    <row r="3259" spans="30:34">
      <c r="AD3259" s="50" t="s">
        <v>71</v>
      </c>
      <c r="AE3259" s="50" t="s">
        <v>1540</v>
      </c>
      <c r="AF3259" s="50">
        <v>4104428</v>
      </c>
      <c r="AG3259" s="51"/>
      <c r="AH3259" s="51"/>
    </row>
    <row r="3260" spans="30:34">
      <c r="AD3260" s="50" t="s">
        <v>71</v>
      </c>
      <c r="AE3260" s="50" t="s">
        <v>486</v>
      </c>
      <c r="AF3260" s="50">
        <v>4104451</v>
      </c>
      <c r="AG3260" s="51"/>
      <c r="AH3260" s="51"/>
    </row>
    <row r="3261" spans="30:34">
      <c r="AD3261" s="50" t="s">
        <v>71</v>
      </c>
      <c r="AE3261" s="50" t="s">
        <v>877</v>
      </c>
      <c r="AF3261" s="50">
        <v>4104501</v>
      </c>
      <c r="AG3261" s="51"/>
      <c r="AH3261" s="51"/>
    </row>
    <row r="3262" spans="30:34">
      <c r="AD3262" s="50" t="s">
        <v>71</v>
      </c>
      <c r="AE3262" s="50" t="s">
        <v>1600</v>
      </c>
      <c r="AF3262" s="50">
        <v>4104600</v>
      </c>
      <c r="AG3262" s="51"/>
      <c r="AH3262" s="51"/>
    </row>
    <row r="3263" spans="30:34">
      <c r="AD3263" s="50" t="s">
        <v>71</v>
      </c>
      <c r="AE3263" s="50" t="s">
        <v>1620</v>
      </c>
      <c r="AF3263" s="50">
        <v>4104659</v>
      </c>
      <c r="AG3263" s="51"/>
      <c r="AH3263" s="51"/>
    </row>
    <row r="3264" spans="30:34">
      <c r="AD3264" s="50" t="s">
        <v>71</v>
      </c>
      <c r="AE3264" s="50" t="s">
        <v>1641</v>
      </c>
      <c r="AF3264" s="50">
        <v>4104709</v>
      </c>
      <c r="AG3264" s="51"/>
      <c r="AH3264" s="51"/>
    </row>
    <row r="3265" spans="30:34">
      <c r="AD3265" s="50" t="s">
        <v>71</v>
      </c>
      <c r="AE3265" s="50" t="s">
        <v>1028</v>
      </c>
      <c r="AF3265" s="50">
        <v>4104808</v>
      </c>
      <c r="AG3265" s="51"/>
      <c r="AH3265" s="51"/>
    </row>
    <row r="3266" spans="30:34">
      <c r="AD3266" s="50" t="s">
        <v>71</v>
      </c>
      <c r="AE3266" s="50" t="s">
        <v>1682</v>
      </c>
      <c r="AF3266" s="50">
        <v>4104907</v>
      </c>
      <c r="AG3266" s="51"/>
      <c r="AH3266" s="51"/>
    </row>
    <row r="3267" spans="30:34">
      <c r="AD3267" s="50" t="s">
        <v>71</v>
      </c>
      <c r="AE3267" s="50" t="s">
        <v>1546</v>
      </c>
      <c r="AF3267" s="50">
        <v>4105003</v>
      </c>
      <c r="AG3267" s="51"/>
      <c r="AH3267" s="51"/>
    </row>
    <row r="3268" spans="30:34">
      <c r="AD3268" s="50" t="s">
        <v>71</v>
      </c>
      <c r="AE3268" s="50" t="s">
        <v>1723</v>
      </c>
      <c r="AF3268" s="50">
        <v>4105102</v>
      </c>
      <c r="AG3268" s="51"/>
      <c r="AH3268" s="51"/>
    </row>
    <row r="3269" spans="30:34">
      <c r="AD3269" s="50" t="s">
        <v>71</v>
      </c>
      <c r="AE3269" s="50" t="s">
        <v>1744</v>
      </c>
      <c r="AF3269" s="50">
        <v>4105201</v>
      </c>
      <c r="AG3269" s="51"/>
      <c r="AH3269" s="51"/>
    </row>
    <row r="3270" spans="30:34">
      <c r="AD3270" s="50" t="s">
        <v>71</v>
      </c>
      <c r="AE3270" s="50" t="s">
        <v>1764</v>
      </c>
      <c r="AF3270" s="50">
        <v>4105300</v>
      </c>
      <c r="AG3270" s="51"/>
      <c r="AH3270" s="51"/>
    </row>
    <row r="3271" spans="30:34">
      <c r="AD3271" s="50" t="s">
        <v>71</v>
      </c>
      <c r="AE3271" s="50" t="s">
        <v>1784</v>
      </c>
      <c r="AF3271" s="50">
        <v>4105409</v>
      </c>
      <c r="AG3271" s="51"/>
      <c r="AH3271" s="51"/>
    </row>
    <row r="3272" spans="30:34">
      <c r="AD3272" s="50" t="s">
        <v>71</v>
      </c>
      <c r="AE3272" s="50" t="s">
        <v>1804</v>
      </c>
      <c r="AF3272" s="50">
        <v>4105508</v>
      </c>
      <c r="AG3272" s="51"/>
      <c r="AH3272" s="51"/>
    </row>
    <row r="3273" spans="30:34">
      <c r="AD3273" s="50" t="s">
        <v>71</v>
      </c>
      <c r="AE3273" s="50" t="s">
        <v>1822</v>
      </c>
      <c r="AF3273" s="50">
        <v>4105607</v>
      </c>
      <c r="AG3273" s="51"/>
      <c r="AH3273" s="51"/>
    </row>
    <row r="3274" spans="30:34">
      <c r="AD3274" s="50" t="s">
        <v>71</v>
      </c>
      <c r="AE3274" s="50" t="s">
        <v>1841</v>
      </c>
      <c r="AF3274" s="50">
        <v>4105706</v>
      </c>
      <c r="AG3274" s="51"/>
      <c r="AH3274" s="51"/>
    </row>
    <row r="3275" spans="30:34">
      <c r="AD3275" s="50" t="s">
        <v>71</v>
      </c>
      <c r="AE3275" s="50" t="s">
        <v>1858</v>
      </c>
      <c r="AF3275" s="50">
        <v>4105805</v>
      </c>
      <c r="AG3275" s="51"/>
      <c r="AH3275" s="51"/>
    </row>
    <row r="3276" spans="30:34">
      <c r="AD3276" s="50" t="s">
        <v>71</v>
      </c>
      <c r="AE3276" s="50" t="s">
        <v>1876</v>
      </c>
      <c r="AF3276" s="50">
        <v>4105904</v>
      </c>
      <c r="AG3276" s="51"/>
      <c r="AH3276" s="51"/>
    </row>
    <row r="3277" spans="30:34">
      <c r="AD3277" s="50" t="s">
        <v>71</v>
      </c>
      <c r="AE3277" s="50" t="s">
        <v>1892</v>
      </c>
      <c r="AF3277" s="50">
        <v>4106001</v>
      </c>
      <c r="AG3277" s="51"/>
      <c r="AH3277" s="51"/>
    </row>
    <row r="3278" spans="30:34">
      <c r="AD3278" s="50" t="s">
        <v>71</v>
      </c>
      <c r="AE3278" s="50" t="s">
        <v>1909</v>
      </c>
      <c r="AF3278" s="50">
        <v>4106100</v>
      </c>
      <c r="AG3278" s="51"/>
      <c r="AH3278" s="51"/>
    </row>
    <row r="3279" spans="30:34">
      <c r="AD3279" s="50" t="s">
        <v>71</v>
      </c>
      <c r="AE3279" s="50" t="s">
        <v>1927</v>
      </c>
      <c r="AF3279" s="50">
        <v>4106209</v>
      </c>
      <c r="AG3279" s="51"/>
      <c r="AH3279" s="51"/>
    </row>
    <row r="3280" spans="30:34">
      <c r="AD3280" s="50" t="s">
        <v>71</v>
      </c>
      <c r="AE3280" s="50" t="s">
        <v>1943</v>
      </c>
      <c r="AF3280" s="50">
        <v>4106308</v>
      </c>
      <c r="AG3280" s="51"/>
      <c r="AH3280" s="51"/>
    </row>
    <row r="3281" spans="30:34">
      <c r="AD3281" s="50" t="s">
        <v>71</v>
      </c>
      <c r="AE3281" s="50" t="s">
        <v>1959</v>
      </c>
      <c r="AF3281" s="50">
        <v>4106407</v>
      </c>
      <c r="AG3281" s="51"/>
      <c r="AH3281" s="51"/>
    </row>
    <row r="3282" spans="30:34">
      <c r="AD3282" s="50" t="s">
        <v>71</v>
      </c>
      <c r="AE3282" s="50" t="s">
        <v>1977</v>
      </c>
      <c r="AF3282" s="50">
        <v>4106456</v>
      </c>
      <c r="AG3282" s="51"/>
      <c r="AH3282" s="51"/>
    </row>
    <row r="3283" spans="30:34">
      <c r="AD3283" s="50" t="s">
        <v>71</v>
      </c>
      <c r="AE3283" s="50" t="s">
        <v>1994</v>
      </c>
      <c r="AF3283" s="50">
        <v>4106506</v>
      </c>
      <c r="AG3283" s="51"/>
      <c r="AH3283" s="51"/>
    </row>
    <row r="3284" spans="30:34">
      <c r="AD3284" s="50" t="s">
        <v>71</v>
      </c>
      <c r="AE3284" s="50" t="s">
        <v>2012</v>
      </c>
      <c r="AF3284" s="50">
        <v>4106555</v>
      </c>
      <c r="AG3284" s="51"/>
      <c r="AH3284" s="51"/>
    </row>
    <row r="3285" spans="30:34">
      <c r="AD3285" s="50" t="s">
        <v>71</v>
      </c>
      <c r="AE3285" s="50" t="s">
        <v>2030</v>
      </c>
      <c r="AF3285" s="50">
        <v>4106803</v>
      </c>
      <c r="AG3285" s="51"/>
      <c r="AH3285" s="51"/>
    </row>
    <row r="3286" spans="30:34">
      <c r="AD3286" s="50" t="s">
        <v>71</v>
      </c>
      <c r="AE3286" s="50" t="s">
        <v>2048</v>
      </c>
      <c r="AF3286" s="50">
        <v>4106571</v>
      </c>
      <c r="AG3286" s="51"/>
      <c r="AH3286" s="51"/>
    </row>
    <row r="3287" spans="30:34">
      <c r="AD3287" s="50" t="s">
        <v>71</v>
      </c>
      <c r="AE3287" s="50" t="s">
        <v>2066</v>
      </c>
      <c r="AF3287" s="50">
        <v>4106605</v>
      </c>
      <c r="AG3287" s="51"/>
      <c r="AH3287" s="51"/>
    </row>
    <row r="3288" spans="30:34">
      <c r="AD3288" s="50" t="s">
        <v>71</v>
      </c>
      <c r="AE3288" s="50" t="s">
        <v>218</v>
      </c>
      <c r="AF3288" s="50">
        <v>4106704</v>
      </c>
      <c r="AG3288" s="51"/>
      <c r="AH3288" s="51"/>
    </row>
    <row r="3289" spans="30:34">
      <c r="AD3289" s="50" t="s">
        <v>71</v>
      </c>
      <c r="AE3289" s="50" t="s">
        <v>2098</v>
      </c>
      <c r="AF3289" s="50">
        <v>4106852</v>
      </c>
      <c r="AG3289" s="51"/>
      <c r="AH3289" s="51"/>
    </row>
    <row r="3290" spans="30:34">
      <c r="AD3290" s="50" t="s">
        <v>71</v>
      </c>
      <c r="AE3290" s="50" t="s">
        <v>2115</v>
      </c>
      <c r="AF3290" s="50">
        <v>4106902</v>
      </c>
      <c r="AG3290" s="51"/>
      <c r="AH3290" s="51"/>
    </row>
    <row r="3291" spans="30:34">
      <c r="AD3291" s="50" t="s">
        <v>71</v>
      </c>
      <c r="AE3291" s="50" t="s">
        <v>2130</v>
      </c>
      <c r="AF3291" s="50">
        <v>4107009</v>
      </c>
      <c r="AG3291" s="51"/>
      <c r="AH3291" s="51"/>
    </row>
    <row r="3292" spans="30:34">
      <c r="AD3292" s="50" t="s">
        <v>71</v>
      </c>
      <c r="AE3292" s="50" t="s">
        <v>2147</v>
      </c>
      <c r="AF3292" s="50">
        <v>4107108</v>
      </c>
      <c r="AG3292" s="51"/>
      <c r="AH3292" s="51"/>
    </row>
    <row r="3293" spans="30:34">
      <c r="AD3293" s="50" t="s">
        <v>71</v>
      </c>
      <c r="AE3293" s="50" t="s">
        <v>2163</v>
      </c>
      <c r="AF3293" s="50">
        <v>4107124</v>
      </c>
      <c r="AG3293" s="51"/>
      <c r="AH3293" s="51"/>
    </row>
    <row r="3294" spans="30:34">
      <c r="AD3294" s="50" t="s">
        <v>71</v>
      </c>
      <c r="AE3294" s="50" t="s">
        <v>2180</v>
      </c>
      <c r="AF3294" s="50">
        <v>4107157</v>
      </c>
      <c r="AG3294" s="51"/>
      <c r="AH3294" s="51"/>
    </row>
    <row r="3295" spans="30:34">
      <c r="AD3295" s="50" t="s">
        <v>71</v>
      </c>
      <c r="AE3295" s="50" t="s">
        <v>2197</v>
      </c>
      <c r="AF3295" s="50">
        <v>4107207</v>
      </c>
      <c r="AG3295" s="51"/>
      <c r="AH3295" s="51"/>
    </row>
    <row r="3296" spans="30:34">
      <c r="AD3296" s="50" t="s">
        <v>71</v>
      </c>
      <c r="AE3296" s="50" t="s">
        <v>811</v>
      </c>
      <c r="AF3296" s="50">
        <v>4107256</v>
      </c>
      <c r="AG3296" s="51"/>
      <c r="AH3296" s="51"/>
    </row>
    <row r="3297" spans="30:34">
      <c r="AD3297" s="50" t="s">
        <v>71</v>
      </c>
      <c r="AE3297" s="50" t="s">
        <v>2228</v>
      </c>
      <c r="AF3297" s="50">
        <v>4107306</v>
      </c>
      <c r="AG3297" s="51"/>
      <c r="AH3297" s="51"/>
    </row>
    <row r="3298" spans="30:34">
      <c r="AD3298" s="50" t="s">
        <v>71</v>
      </c>
      <c r="AE3298" s="50" t="s">
        <v>2244</v>
      </c>
      <c r="AF3298" s="50">
        <v>4128633</v>
      </c>
      <c r="AG3298" s="51"/>
      <c r="AH3298" s="51"/>
    </row>
    <row r="3299" spans="30:34">
      <c r="AD3299" s="50" t="s">
        <v>71</v>
      </c>
      <c r="AE3299" s="50" t="s">
        <v>2258</v>
      </c>
      <c r="AF3299" s="50">
        <v>4107405</v>
      </c>
      <c r="AG3299" s="51"/>
      <c r="AH3299" s="51"/>
    </row>
    <row r="3300" spans="30:34">
      <c r="AD3300" s="50" t="s">
        <v>71</v>
      </c>
      <c r="AE3300" s="50" t="s">
        <v>2273</v>
      </c>
      <c r="AF3300" s="50">
        <v>4107504</v>
      </c>
      <c r="AG3300" s="51"/>
      <c r="AH3300" s="51"/>
    </row>
    <row r="3301" spans="30:34">
      <c r="AD3301" s="50" t="s">
        <v>71</v>
      </c>
      <c r="AE3301" s="50" t="s">
        <v>2289</v>
      </c>
      <c r="AF3301" s="50">
        <v>4107538</v>
      </c>
      <c r="AG3301" s="51"/>
      <c r="AH3301" s="51"/>
    </row>
    <row r="3302" spans="30:34">
      <c r="AD3302" s="50" t="s">
        <v>71</v>
      </c>
      <c r="AE3302" s="50" t="s">
        <v>2305</v>
      </c>
      <c r="AF3302" s="50">
        <v>4107520</v>
      </c>
      <c r="AG3302" s="51"/>
      <c r="AH3302" s="51"/>
    </row>
    <row r="3303" spans="30:34">
      <c r="AD3303" s="50" t="s">
        <v>71</v>
      </c>
      <c r="AE3303" s="50" t="s">
        <v>2318</v>
      </c>
      <c r="AF3303" s="50">
        <v>4107546</v>
      </c>
      <c r="AG3303" s="51"/>
      <c r="AH3303" s="51"/>
    </row>
    <row r="3304" spans="30:34">
      <c r="AD3304" s="50" t="s">
        <v>71</v>
      </c>
      <c r="AE3304" s="50" t="s">
        <v>2334</v>
      </c>
      <c r="AF3304" s="50">
        <v>4107553</v>
      </c>
      <c r="AG3304" s="51"/>
      <c r="AH3304" s="51"/>
    </row>
    <row r="3305" spans="30:34">
      <c r="AD3305" s="50" t="s">
        <v>71</v>
      </c>
      <c r="AE3305" s="50" t="s">
        <v>2350</v>
      </c>
      <c r="AF3305" s="50">
        <v>4107603</v>
      </c>
      <c r="AG3305" s="51"/>
      <c r="AH3305" s="51"/>
    </row>
    <row r="3306" spans="30:34">
      <c r="AD3306" s="50" t="s">
        <v>71</v>
      </c>
      <c r="AE3306" s="50" t="s">
        <v>2366</v>
      </c>
      <c r="AF3306" s="50">
        <v>4107652</v>
      </c>
      <c r="AG3306" s="51"/>
      <c r="AH3306" s="51"/>
    </row>
    <row r="3307" spans="30:34">
      <c r="AD3307" s="50" t="s">
        <v>71</v>
      </c>
      <c r="AE3307" s="50" t="s">
        <v>2380</v>
      </c>
      <c r="AF3307" s="50">
        <v>4107702</v>
      </c>
      <c r="AG3307" s="51"/>
      <c r="AH3307" s="51"/>
    </row>
    <row r="3308" spans="30:34">
      <c r="AD3308" s="50" t="s">
        <v>71</v>
      </c>
      <c r="AE3308" s="50" t="s">
        <v>2395</v>
      </c>
      <c r="AF3308" s="50">
        <v>4107736</v>
      </c>
      <c r="AG3308" s="51"/>
      <c r="AH3308" s="51"/>
    </row>
    <row r="3309" spans="30:34">
      <c r="AD3309" s="50" t="s">
        <v>71</v>
      </c>
      <c r="AE3309" s="50" t="s">
        <v>2411</v>
      </c>
      <c r="AF3309" s="50">
        <v>4107751</v>
      </c>
      <c r="AG3309" s="51"/>
      <c r="AH3309" s="51"/>
    </row>
    <row r="3310" spans="30:34">
      <c r="AD3310" s="50" t="s">
        <v>71</v>
      </c>
      <c r="AE3310" s="50" t="s">
        <v>2427</v>
      </c>
      <c r="AF3310" s="50">
        <v>4107850</v>
      </c>
      <c r="AG3310" s="51"/>
      <c r="AH3310" s="51"/>
    </row>
    <row r="3311" spans="30:34">
      <c r="AD3311" s="50" t="s">
        <v>71</v>
      </c>
      <c r="AE3311" s="50" t="s">
        <v>2443</v>
      </c>
      <c r="AF3311" s="50">
        <v>4107801</v>
      </c>
      <c r="AG3311" s="51"/>
      <c r="AH3311" s="51"/>
    </row>
    <row r="3312" spans="30:34">
      <c r="AD3312" s="50" t="s">
        <v>71</v>
      </c>
      <c r="AE3312" s="50" t="s">
        <v>1541</v>
      </c>
      <c r="AF3312" s="50">
        <v>4107900</v>
      </c>
      <c r="AG3312" s="51"/>
      <c r="AH3312" s="51"/>
    </row>
    <row r="3313" spans="30:34">
      <c r="AD3313" s="50" t="s">
        <v>71</v>
      </c>
      <c r="AE3313" s="50" t="s">
        <v>2472</v>
      </c>
      <c r="AF3313" s="50">
        <v>4108007</v>
      </c>
      <c r="AG3313" s="51"/>
      <c r="AH3313" s="51"/>
    </row>
    <row r="3314" spans="30:34">
      <c r="AD3314" s="50" t="s">
        <v>71</v>
      </c>
      <c r="AE3314" s="50" t="s">
        <v>2488</v>
      </c>
      <c r="AF3314" s="50">
        <v>4108106</v>
      </c>
      <c r="AG3314" s="51"/>
      <c r="AH3314" s="51"/>
    </row>
    <row r="3315" spans="30:34">
      <c r="AD3315" s="50" t="s">
        <v>71</v>
      </c>
      <c r="AE3315" s="50" t="s">
        <v>2503</v>
      </c>
      <c r="AF3315" s="50">
        <v>4108205</v>
      </c>
      <c r="AG3315" s="51"/>
      <c r="AH3315" s="51"/>
    </row>
    <row r="3316" spans="30:34">
      <c r="AD3316" s="50" t="s">
        <v>71</v>
      </c>
      <c r="AE3316" s="50" t="s">
        <v>2518</v>
      </c>
      <c r="AF3316" s="50">
        <v>4108304</v>
      </c>
      <c r="AG3316" s="51"/>
      <c r="AH3316" s="51"/>
    </row>
    <row r="3317" spans="30:34">
      <c r="AD3317" s="50" t="s">
        <v>71</v>
      </c>
      <c r="AE3317" s="50" t="s">
        <v>2533</v>
      </c>
      <c r="AF3317" s="50">
        <v>4108452</v>
      </c>
      <c r="AG3317" s="51"/>
      <c r="AH3317" s="51"/>
    </row>
    <row r="3318" spans="30:34">
      <c r="AD3318" s="50" t="s">
        <v>71</v>
      </c>
      <c r="AE3318" s="50" t="s">
        <v>2549</v>
      </c>
      <c r="AF3318" s="50">
        <v>4108320</v>
      </c>
      <c r="AG3318" s="51"/>
      <c r="AH3318" s="51"/>
    </row>
    <row r="3319" spans="30:34">
      <c r="AD3319" s="50" t="s">
        <v>71</v>
      </c>
      <c r="AE3319" s="50" t="s">
        <v>2563</v>
      </c>
      <c r="AF3319" s="50">
        <v>4108403</v>
      </c>
      <c r="AG3319" s="51"/>
      <c r="AH3319" s="51"/>
    </row>
    <row r="3320" spans="30:34">
      <c r="AD3320" s="50" t="s">
        <v>71</v>
      </c>
      <c r="AE3320" s="50" t="s">
        <v>1144</v>
      </c>
      <c r="AF3320" s="50">
        <v>4108502</v>
      </c>
      <c r="AG3320" s="51"/>
      <c r="AH3320" s="51"/>
    </row>
    <row r="3321" spans="30:34">
      <c r="AD3321" s="50" t="s">
        <v>71</v>
      </c>
      <c r="AE3321" s="50" t="s">
        <v>2594</v>
      </c>
      <c r="AF3321" s="50">
        <v>4108551</v>
      </c>
      <c r="AG3321" s="51"/>
      <c r="AH3321" s="51"/>
    </row>
    <row r="3322" spans="30:34">
      <c r="AD3322" s="50" t="s">
        <v>71</v>
      </c>
      <c r="AE3322" s="50" t="s">
        <v>2610</v>
      </c>
      <c r="AF3322" s="50">
        <v>4108601</v>
      </c>
      <c r="AG3322" s="51"/>
      <c r="AH3322" s="51"/>
    </row>
    <row r="3323" spans="30:34">
      <c r="AD3323" s="50" t="s">
        <v>71</v>
      </c>
      <c r="AE3323" s="50" t="s">
        <v>2622</v>
      </c>
      <c r="AF3323" s="50">
        <v>4108650</v>
      </c>
      <c r="AG3323" s="51"/>
      <c r="AH3323" s="51"/>
    </row>
    <row r="3324" spans="30:34">
      <c r="AD3324" s="50" t="s">
        <v>71</v>
      </c>
      <c r="AE3324" s="50" t="s">
        <v>2637</v>
      </c>
      <c r="AF3324" s="50">
        <v>4108700</v>
      </c>
      <c r="AG3324" s="51"/>
      <c r="AH3324" s="51"/>
    </row>
    <row r="3325" spans="30:34">
      <c r="AD3325" s="50" t="s">
        <v>71</v>
      </c>
      <c r="AE3325" s="50" t="s">
        <v>2651</v>
      </c>
      <c r="AF3325" s="50">
        <v>4108809</v>
      </c>
      <c r="AG3325" s="51"/>
      <c r="AH3325" s="51"/>
    </row>
    <row r="3326" spans="30:34">
      <c r="AD3326" s="50" t="s">
        <v>71</v>
      </c>
      <c r="AE3326" s="50" t="s">
        <v>2664</v>
      </c>
      <c r="AF3326" s="50">
        <v>4108908</v>
      </c>
      <c r="AG3326" s="51"/>
      <c r="AH3326" s="51"/>
    </row>
    <row r="3327" spans="30:34">
      <c r="AD3327" s="50" t="s">
        <v>71</v>
      </c>
      <c r="AE3327" s="50" t="s">
        <v>2678</v>
      </c>
      <c r="AF3327" s="50">
        <v>4108957</v>
      </c>
      <c r="AG3327" s="51"/>
      <c r="AH3327" s="51"/>
    </row>
    <row r="3328" spans="30:34">
      <c r="AD3328" s="50" t="s">
        <v>71</v>
      </c>
      <c r="AE3328" s="50" t="s">
        <v>2694</v>
      </c>
      <c r="AF3328" s="50">
        <v>4109005</v>
      </c>
      <c r="AG3328" s="51"/>
      <c r="AH3328" s="51"/>
    </row>
    <row r="3329" spans="30:34">
      <c r="AD3329" s="50" t="s">
        <v>71</v>
      </c>
      <c r="AE3329" s="50" t="s">
        <v>2709</v>
      </c>
      <c r="AF3329" s="50">
        <v>4109104</v>
      </c>
      <c r="AG3329" s="51"/>
      <c r="AH3329" s="51"/>
    </row>
    <row r="3330" spans="30:34">
      <c r="AD3330" s="50" t="s">
        <v>71</v>
      </c>
      <c r="AE3330" s="50" t="s">
        <v>2725</v>
      </c>
      <c r="AF3330" s="50">
        <v>4109203</v>
      </c>
      <c r="AG3330" s="51"/>
      <c r="AH3330" s="51"/>
    </row>
    <row r="3331" spans="30:34">
      <c r="AD3331" s="50" t="s">
        <v>71</v>
      </c>
      <c r="AE3331" s="50" t="s">
        <v>2740</v>
      </c>
      <c r="AF3331" s="50">
        <v>4109302</v>
      </c>
      <c r="AG3331" s="51"/>
      <c r="AH3331" s="51"/>
    </row>
    <row r="3332" spans="30:34">
      <c r="AD3332" s="50" t="s">
        <v>71</v>
      </c>
      <c r="AE3332" s="50" t="s">
        <v>2755</v>
      </c>
      <c r="AF3332" s="50">
        <v>4109401</v>
      </c>
      <c r="AG3332" s="51"/>
      <c r="AH3332" s="51"/>
    </row>
    <row r="3333" spans="30:34">
      <c r="AD3333" s="50" t="s">
        <v>71</v>
      </c>
      <c r="AE3333" s="50" t="s">
        <v>2771</v>
      </c>
      <c r="AF3333" s="50">
        <v>4109500</v>
      </c>
      <c r="AG3333" s="51"/>
      <c r="AH3333" s="51"/>
    </row>
    <row r="3334" spans="30:34">
      <c r="AD3334" s="50" t="s">
        <v>71</v>
      </c>
      <c r="AE3334" s="50" t="s">
        <v>2787</v>
      </c>
      <c r="AF3334" s="50">
        <v>4109609</v>
      </c>
      <c r="AG3334" s="51"/>
      <c r="AH3334" s="51"/>
    </row>
    <row r="3335" spans="30:34">
      <c r="AD3335" s="50" t="s">
        <v>71</v>
      </c>
      <c r="AE3335" s="50" t="s">
        <v>2802</v>
      </c>
      <c r="AF3335" s="50">
        <v>4109658</v>
      </c>
      <c r="AG3335" s="51"/>
      <c r="AH3335" s="51"/>
    </row>
    <row r="3336" spans="30:34">
      <c r="AD3336" s="50" t="s">
        <v>71</v>
      </c>
      <c r="AE3336" s="50" t="s">
        <v>2817</v>
      </c>
      <c r="AF3336" s="50">
        <v>4109708</v>
      </c>
      <c r="AG3336" s="51"/>
      <c r="AH3336" s="51"/>
    </row>
    <row r="3337" spans="30:34">
      <c r="AD3337" s="50" t="s">
        <v>71</v>
      </c>
      <c r="AE3337" s="50" t="s">
        <v>2831</v>
      </c>
      <c r="AF3337" s="50">
        <v>4109757</v>
      </c>
      <c r="AG3337" s="51"/>
      <c r="AH3337" s="51"/>
    </row>
    <row r="3338" spans="30:34">
      <c r="AD3338" s="50" t="s">
        <v>71</v>
      </c>
      <c r="AE3338" s="50" t="s">
        <v>2842</v>
      </c>
      <c r="AF3338" s="50">
        <v>4109807</v>
      </c>
      <c r="AG3338" s="51"/>
      <c r="AH3338" s="51"/>
    </row>
    <row r="3339" spans="30:34">
      <c r="AD3339" s="50" t="s">
        <v>71</v>
      </c>
      <c r="AE3339" s="50" t="s">
        <v>2855</v>
      </c>
      <c r="AF3339" s="50">
        <v>4109906</v>
      </c>
      <c r="AG3339" s="51"/>
      <c r="AH3339" s="51"/>
    </row>
    <row r="3340" spans="30:34">
      <c r="AD3340" s="50" t="s">
        <v>71</v>
      </c>
      <c r="AE3340" s="50" t="s">
        <v>2868</v>
      </c>
      <c r="AF3340" s="50">
        <v>4110003</v>
      </c>
      <c r="AG3340" s="51"/>
      <c r="AH3340" s="51"/>
    </row>
    <row r="3341" spans="30:34">
      <c r="AD3341" s="50" t="s">
        <v>71</v>
      </c>
      <c r="AE3341" s="50" t="s">
        <v>1795</v>
      </c>
      <c r="AF3341" s="50">
        <v>4110052</v>
      </c>
      <c r="AG3341" s="51"/>
      <c r="AH3341" s="51"/>
    </row>
    <row r="3342" spans="30:34">
      <c r="AD3342" s="50" t="s">
        <v>71</v>
      </c>
      <c r="AE3342" s="50" t="s">
        <v>2893</v>
      </c>
      <c r="AF3342" s="50">
        <v>4110078</v>
      </c>
      <c r="AG3342" s="51"/>
      <c r="AH3342" s="51"/>
    </row>
    <row r="3343" spans="30:34">
      <c r="AD3343" s="50" t="s">
        <v>71</v>
      </c>
      <c r="AE3343" s="50" t="s">
        <v>2906</v>
      </c>
      <c r="AF3343" s="50">
        <v>4110102</v>
      </c>
      <c r="AG3343" s="51"/>
      <c r="AH3343" s="51"/>
    </row>
    <row r="3344" spans="30:34">
      <c r="AD3344" s="50" t="s">
        <v>71</v>
      </c>
      <c r="AE3344" s="50" t="s">
        <v>2918</v>
      </c>
      <c r="AF3344" s="50">
        <v>4110201</v>
      </c>
      <c r="AG3344" s="51"/>
      <c r="AH3344" s="51"/>
    </row>
    <row r="3345" spans="30:34">
      <c r="AD3345" s="50" t="s">
        <v>71</v>
      </c>
      <c r="AE3345" s="50" t="s">
        <v>1823</v>
      </c>
      <c r="AF3345" s="50">
        <v>4110300</v>
      </c>
      <c r="AG3345" s="51"/>
      <c r="AH3345" s="51"/>
    </row>
    <row r="3346" spans="30:34">
      <c r="AD3346" s="50" t="s">
        <v>71</v>
      </c>
      <c r="AE3346" s="50" t="s">
        <v>2941</v>
      </c>
      <c r="AF3346" s="50">
        <v>4110409</v>
      </c>
      <c r="AG3346" s="51"/>
      <c r="AH3346" s="51"/>
    </row>
    <row r="3347" spans="30:34">
      <c r="AD3347" s="50" t="s">
        <v>71</v>
      </c>
      <c r="AE3347" s="50" t="s">
        <v>2953</v>
      </c>
      <c r="AF3347" s="50">
        <v>4110508</v>
      </c>
      <c r="AG3347" s="51"/>
      <c r="AH3347" s="51"/>
    </row>
    <row r="3348" spans="30:34">
      <c r="AD3348" s="50" t="s">
        <v>71</v>
      </c>
      <c r="AE3348" s="50" t="s">
        <v>2965</v>
      </c>
      <c r="AF3348" s="50">
        <v>4110607</v>
      </c>
      <c r="AG3348" s="51"/>
      <c r="AH3348" s="51"/>
    </row>
    <row r="3349" spans="30:34">
      <c r="AD3349" s="50" t="s">
        <v>71</v>
      </c>
      <c r="AE3349" s="50" t="s">
        <v>2977</v>
      </c>
      <c r="AF3349" s="50">
        <v>4110656</v>
      </c>
      <c r="AG3349" s="51"/>
      <c r="AH3349" s="51"/>
    </row>
    <row r="3350" spans="30:34">
      <c r="AD3350" s="50" t="s">
        <v>71</v>
      </c>
      <c r="AE3350" s="50" t="s">
        <v>2568</v>
      </c>
      <c r="AF3350" s="50">
        <v>4110706</v>
      </c>
      <c r="AG3350" s="51"/>
      <c r="AH3350" s="51"/>
    </row>
    <row r="3351" spans="30:34">
      <c r="AD3351" s="50" t="s">
        <v>71</v>
      </c>
      <c r="AE3351" s="50" t="s">
        <v>3002</v>
      </c>
      <c r="AF3351" s="50">
        <v>4110805</v>
      </c>
      <c r="AG3351" s="51"/>
      <c r="AH3351" s="51"/>
    </row>
    <row r="3352" spans="30:34">
      <c r="AD3352" s="50" t="s">
        <v>71</v>
      </c>
      <c r="AE3352" s="50" t="s">
        <v>3015</v>
      </c>
      <c r="AF3352" s="50">
        <v>4110904</v>
      </c>
      <c r="AG3352" s="51"/>
      <c r="AH3352" s="51"/>
    </row>
    <row r="3353" spans="30:34">
      <c r="AD3353" s="50" t="s">
        <v>71</v>
      </c>
      <c r="AE3353" s="50" t="s">
        <v>3027</v>
      </c>
      <c r="AF3353" s="50">
        <v>4110953</v>
      </c>
      <c r="AG3353" s="51"/>
      <c r="AH3353" s="51"/>
    </row>
    <row r="3354" spans="30:34">
      <c r="AD3354" s="50" t="s">
        <v>71</v>
      </c>
      <c r="AE3354" s="50" t="s">
        <v>3040</v>
      </c>
      <c r="AF3354" s="50">
        <v>4111001</v>
      </c>
      <c r="AG3354" s="51"/>
      <c r="AH3354" s="51"/>
    </row>
    <row r="3355" spans="30:34">
      <c r="AD3355" s="50" t="s">
        <v>71</v>
      </c>
      <c r="AE3355" s="50" t="s">
        <v>1928</v>
      </c>
      <c r="AF3355" s="50">
        <v>4111100</v>
      </c>
      <c r="AG3355" s="51"/>
      <c r="AH3355" s="51"/>
    </row>
    <row r="3356" spans="30:34">
      <c r="AD3356" s="50" t="s">
        <v>71</v>
      </c>
      <c r="AE3356" s="50" t="s">
        <v>3064</v>
      </c>
      <c r="AF3356" s="50">
        <v>4111209</v>
      </c>
      <c r="AG3356" s="51"/>
      <c r="AH3356" s="51"/>
    </row>
    <row r="3357" spans="30:34">
      <c r="AD3357" s="50" t="s">
        <v>71</v>
      </c>
      <c r="AE3357" s="50" t="s">
        <v>3075</v>
      </c>
      <c r="AF3357" s="50">
        <v>4111258</v>
      </c>
      <c r="AG3357" s="51"/>
      <c r="AH3357" s="51"/>
    </row>
    <row r="3358" spans="30:34">
      <c r="AD3358" s="50" t="s">
        <v>71</v>
      </c>
      <c r="AE3358" s="50" t="s">
        <v>3088</v>
      </c>
      <c r="AF3358" s="50">
        <v>4111308</v>
      </c>
      <c r="AG3358" s="51"/>
      <c r="AH3358" s="51"/>
    </row>
    <row r="3359" spans="30:34">
      <c r="AD3359" s="50" t="s">
        <v>71</v>
      </c>
      <c r="AE3359" s="50" t="s">
        <v>3100</v>
      </c>
      <c r="AF3359" s="50">
        <v>4111407</v>
      </c>
      <c r="AG3359" s="51"/>
      <c r="AH3359" s="51"/>
    </row>
    <row r="3360" spans="30:34">
      <c r="AD3360" s="50" t="s">
        <v>71</v>
      </c>
      <c r="AE3360" s="50" t="s">
        <v>3113</v>
      </c>
      <c r="AF3360" s="50">
        <v>4111506</v>
      </c>
      <c r="AG3360" s="51"/>
      <c r="AH3360" s="51"/>
    </row>
    <row r="3361" spans="30:34">
      <c r="AD3361" s="50" t="s">
        <v>71</v>
      </c>
      <c r="AE3361" s="50" t="s">
        <v>3125</v>
      </c>
      <c r="AF3361" s="50">
        <v>4111555</v>
      </c>
      <c r="AG3361" s="51"/>
      <c r="AH3361" s="51"/>
    </row>
    <row r="3362" spans="30:34">
      <c r="AD3362" s="50" t="s">
        <v>71</v>
      </c>
      <c r="AE3362" s="50" t="s">
        <v>3136</v>
      </c>
      <c r="AF3362" s="50">
        <v>4111605</v>
      </c>
      <c r="AG3362" s="51"/>
      <c r="AH3362" s="51"/>
    </row>
    <row r="3363" spans="30:34">
      <c r="AD3363" s="50" t="s">
        <v>71</v>
      </c>
      <c r="AE3363" s="50" t="s">
        <v>3148</v>
      </c>
      <c r="AF3363" s="50">
        <v>4111704</v>
      </c>
      <c r="AG3363" s="51"/>
      <c r="AH3363" s="51"/>
    </row>
    <row r="3364" spans="30:34">
      <c r="AD3364" s="50" t="s">
        <v>71</v>
      </c>
      <c r="AE3364" s="50" t="s">
        <v>3159</v>
      </c>
      <c r="AF3364" s="50">
        <v>4111803</v>
      </c>
      <c r="AG3364" s="51"/>
      <c r="AH3364" s="51"/>
    </row>
    <row r="3365" spans="30:34">
      <c r="AD3365" s="50" t="s">
        <v>71</v>
      </c>
      <c r="AE3365" s="50" t="s">
        <v>3170</v>
      </c>
      <c r="AF3365" s="50">
        <v>4111902</v>
      </c>
      <c r="AG3365" s="51"/>
      <c r="AH3365" s="51"/>
    </row>
    <row r="3366" spans="30:34">
      <c r="AD3366" s="50" t="s">
        <v>71</v>
      </c>
      <c r="AE3366" s="50" t="s">
        <v>3181</v>
      </c>
      <c r="AF3366" s="50">
        <v>4112009</v>
      </c>
      <c r="AG3366" s="51"/>
      <c r="AH3366" s="51"/>
    </row>
    <row r="3367" spans="30:34">
      <c r="AD3367" s="50" t="s">
        <v>71</v>
      </c>
      <c r="AE3367" s="50" t="s">
        <v>3193</v>
      </c>
      <c r="AF3367" s="50">
        <v>4112108</v>
      </c>
      <c r="AG3367" s="51"/>
      <c r="AH3367" s="51"/>
    </row>
    <row r="3368" spans="30:34">
      <c r="AD3368" s="50" t="s">
        <v>71</v>
      </c>
      <c r="AE3368" s="50" t="s">
        <v>3205</v>
      </c>
      <c r="AF3368" s="50">
        <v>4112207</v>
      </c>
      <c r="AG3368" s="51"/>
      <c r="AH3368" s="51"/>
    </row>
    <row r="3369" spans="30:34">
      <c r="AD3369" s="50" t="s">
        <v>71</v>
      </c>
      <c r="AE3369" s="50" t="s">
        <v>3217</v>
      </c>
      <c r="AF3369" s="50">
        <v>4112306</v>
      </c>
      <c r="AG3369" s="51"/>
      <c r="AH3369" s="51"/>
    </row>
    <row r="3370" spans="30:34">
      <c r="AD3370" s="50" t="s">
        <v>71</v>
      </c>
      <c r="AE3370" s="50" t="s">
        <v>825</v>
      </c>
      <c r="AF3370" s="50">
        <v>4112405</v>
      </c>
      <c r="AG3370" s="51"/>
      <c r="AH3370" s="51"/>
    </row>
    <row r="3371" spans="30:34">
      <c r="AD3371" s="50" t="s">
        <v>71</v>
      </c>
      <c r="AE3371" s="50" t="s">
        <v>3239</v>
      </c>
      <c r="AF3371" s="50">
        <v>4112504</v>
      </c>
      <c r="AG3371" s="51"/>
      <c r="AH3371" s="51"/>
    </row>
    <row r="3372" spans="30:34">
      <c r="AD3372" s="50" t="s">
        <v>71</v>
      </c>
      <c r="AE3372" s="50" t="s">
        <v>3249</v>
      </c>
      <c r="AF3372" s="50">
        <v>4112603</v>
      </c>
      <c r="AG3372" s="51"/>
      <c r="AH3372" s="51"/>
    </row>
    <row r="3373" spans="30:34">
      <c r="AD3373" s="50" t="s">
        <v>71</v>
      </c>
      <c r="AE3373" s="50" t="s">
        <v>3259</v>
      </c>
      <c r="AF3373" s="50">
        <v>4112702</v>
      </c>
      <c r="AG3373" s="51"/>
      <c r="AH3373" s="51"/>
    </row>
    <row r="3374" spans="30:34">
      <c r="AD3374" s="50" t="s">
        <v>71</v>
      </c>
      <c r="AE3374" s="50" t="s">
        <v>3271</v>
      </c>
      <c r="AF3374" s="50">
        <v>4112751</v>
      </c>
      <c r="AG3374" s="51"/>
      <c r="AH3374" s="51"/>
    </row>
    <row r="3375" spans="30:34">
      <c r="AD3375" s="50" t="s">
        <v>71</v>
      </c>
      <c r="AE3375" s="50" t="s">
        <v>3282</v>
      </c>
      <c r="AF3375" s="50">
        <v>4112801</v>
      </c>
      <c r="AG3375" s="51"/>
      <c r="AH3375" s="51"/>
    </row>
    <row r="3376" spans="30:34">
      <c r="AD3376" s="50" t="s">
        <v>71</v>
      </c>
      <c r="AE3376" s="50" t="s">
        <v>3294</v>
      </c>
      <c r="AF3376" s="50">
        <v>4112900</v>
      </c>
      <c r="AG3376" s="51"/>
      <c r="AH3376" s="51"/>
    </row>
    <row r="3377" spans="30:34">
      <c r="AD3377" s="50" t="s">
        <v>71</v>
      </c>
      <c r="AE3377" s="50" t="s">
        <v>3306</v>
      </c>
      <c r="AF3377" s="50">
        <v>4112959</v>
      </c>
      <c r="AG3377" s="51"/>
      <c r="AH3377" s="51"/>
    </row>
    <row r="3378" spans="30:34">
      <c r="AD3378" s="50" t="s">
        <v>71</v>
      </c>
      <c r="AE3378" s="50" t="s">
        <v>2673</v>
      </c>
      <c r="AF3378" s="50">
        <v>4113007</v>
      </c>
      <c r="AG3378" s="51"/>
      <c r="AH3378" s="51"/>
    </row>
    <row r="3379" spans="30:34">
      <c r="AD3379" s="50" t="s">
        <v>71</v>
      </c>
      <c r="AE3379" s="50" t="s">
        <v>3328</v>
      </c>
      <c r="AF3379" s="50">
        <v>4113106</v>
      </c>
      <c r="AG3379" s="51"/>
      <c r="AH3379" s="51"/>
    </row>
    <row r="3380" spans="30:34">
      <c r="AD3380" s="50" t="s">
        <v>71</v>
      </c>
      <c r="AE3380" s="50" t="s">
        <v>3339</v>
      </c>
      <c r="AF3380" s="50">
        <v>4113205</v>
      </c>
      <c r="AG3380" s="51"/>
      <c r="AH3380" s="51"/>
    </row>
    <row r="3381" spans="30:34">
      <c r="AD3381" s="50" t="s">
        <v>71</v>
      </c>
      <c r="AE3381" s="50" t="s">
        <v>3350</v>
      </c>
      <c r="AF3381" s="50">
        <v>4113254</v>
      </c>
      <c r="AG3381" s="51"/>
      <c r="AH3381" s="51"/>
    </row>
    <row r="3382" spans="30:34">
      <c r="AD3382" s="50" t="s">
        <v>71</v>
      </c>
      <c r="AE3382" s="50" t="s">
        <v>3360</v>
      </c>
      <c r="AF3382" s="50">
        <v>4113304</v>
      </c>
      <c r="AG3382" s="51"/>
      <c r="AH3382" s="51"/>
    </row>
    <row r="3383" spans="30:34">
      <c r="AD3383" s="50" t="s">
        <v>71</v>
      </c>
      <c r="AE3383" s="50" t="s">
        <v>3369</v>
      </c>
      <c r="AF3383" s="50">
        <v>4113403</v>
      </c>
      <c r="AG3383" s="51"/>
      <c r="AH3383" s="51"/>
    </row>
    <row r="3384" spans="30:34">
      <c r="AD3384" s="50" t="s">
        <v>71</v>
      </c>
      <c r="AE3384" s="50" t="s">
        <v>3379</v>
      </c>
      <c r="AF3384" s="50">
        <v>4113429</v>
      </c>
      <c r="AG3384" s="51"/>
      <c r="AH3384" s="51"/>
    </row>
    <row r="3385" spans="30:34">
      <c r="AD3385" s="50" t="s">
        <v>71</v>
      </c>
      <c r="AE3385" s="50" t="s">
        <v>3389</v>
      </c>
      <c r="AF3385" s="50">
        <v>4113452</v>
      </c>
      <c r="AG3385" s="51"/>
      <c r="AH3385" s="51"/>
    </row>
    <row r="3386" spans="30:34">
      <c r="AD3386" s="50" t="s">
        <v>71</v>
      </c>
      <c r="AE3386" s="50" t="s">
        <v>3399</v>
      </c>
      <c r="AF3386" s="50">
        <v>4113502</v>
      </c>
      <c r="AG3386" s="51"/>
      <c r="AH3386" s="51"/>
    </row>
    <row r="3387" spans="30:34">
      <c r="AD3387" s="50" t="s">
        <v>71</v>
      </c>
      <c r="AE3387" s="50" t="s">
        <v>3409</v>
      </c>
      <c r="AF3387" s="50">
        <v>4113601</v>
      </c>
      <c r="AG3387" s="51"/>
      <c r="AH3387" s="51"/>
    </row>
    <row r="3388" spans="30:34">
      <c r="AD3388" s="50" t="s">
        <v>71</v>
      </c>
      <c r="AE3388" s="50" t="s">
        <v>3419</v>
      </c>
      <c r="AF3388" s="50">
        <v>4113700</v>
      </c>
      <c r="AG3388" s="51"/>
      <c r="AH3388" s="51"/>
    </row>
    <row r="3389" spans="30:34">
      <c r="AD3389" s="50" t="s">
        <v>71</v>
      </c>
      <c r="AE3389" s="50" t="s">
        <v>3428</v>
      </c>
      <c r="AF3389" s="50">
        <v>4113734</v>
      </c>
      <c r="AG3389" s="51"/>
      <c r="AH3389" s="51"/>
    </row>
    <row r="3390" spans="30:34">
      <c r="AD3390" s="50" t="s">
        <v>71</v>
      </c>
      <c r="AE3390" s="50" t="s">
        <v>3438</v>
      </c>
      <c r="AF3390" s="50">
        <v>4113759</v>
      </c>
      <c r="AG3390" s="51"/>
      <c r="AH3390" s="51"/>
    </row>
    <row r="3391" spans="30:34">
      <c r="AD3391" s="50" t="s">
        <v>71</v>
      </c>
      <c r="AE3391" s="50" t="s">
        <v>3447</v>
      </c>
      <c r="AF3391" s="50">
        <v>4113809</v>
      </c>
      <c r="AG3391" s="51"/>
      <c r="AH3391" s="51"/>
    </row>
    <row r="3392" spans="30:34">
      <c r="AD3392" s="50" t="s">
        <v>71</v>
      </c>
      <c r="AE3392" s="50" t="s">
        <v>3456</v>
      </c>
      <c r="AF3392" s="50">
        <v>4113908</v>
      </c>
      <c r="AG3392" s="51"/>
      <c r="AH3392" s="51"/>
    </row>
    <row r="3393" spans="30:34">
      <c r="AD3393" s="50" t="s">
        <v>71</v>
      </c>
      <c r="AE3393" s="50" t="s">
        <v>3466</v>
      </c>
      <c r="AF3393" s="50">
        <v>4114005</v>
      </c>
      <c r="AG3393" s="51"/>
      <c r="AH3393" s="51"/>
    </row>
    <row r="3394" spans="30:34">
      <c r="AD3394" s="50" t="s">
        <v>71</v>
      </c>
      <c r="AE3394" s="50" t="s">
        <v>3475</v>
      </c>
      <c r="AF3394" s="50">
        <v>4114104</v>
      </c>
      <c r="AG3394" s="51"/>
      <c r="AH3394" s="51"/>
    </row>
    <row r="3395" spans="30:34">
      <c r="AD3395" s="50" t="s">
        <v>71</v>
      </c>
      <c r="AE3395" s="50" t="s">
        <v>3485</v>
      </c>
      <c r="AF3395" s="50">
        <v>4114203</v>
      </c>
      <c r="AG3395" s="51"/>
      <c r="AH3395" s="51"/>
    </row>
    <row r="3396" spans="30:34">
      <c r="AD3396" s="50" t="s">
        <v>71</v>
      </c>
      <c r="AE3396" s="50" t="s">
        <v>3495</v>
      </c>
      <c r="AF3396" s="50">
        <v>4114302</v>
      </c>
      <c r="AG3396" s="51"/>
      <c r="AH3396" s="51"/>
    </row>
    <row r="3397" spans="30:34">
      <c r="AD3397" s="50" t="s">
        <v>71</v>
      </c>
      <c r="AE3397" s="50" t="s">
        <v>3504</v>
      </c>
      <c r="AF3397" s="50">
        <v>4114351</v>
      </c>
      <c r="AG3397" s="51"/>
      <c r="AH3397" s="51"/>
    </row>
    <row r="3398" spans="30:34">
      <c r="AD3398" s="50" t="s">
        <v>71</v>
      </c>
      <c r="AE3398" s="50" t="s">
        <v>3514</v>
      </c>
      <c r="AF3398" s="50">
        <v>4114401</v>
      </c>
      <c r="AG3398" s="51"/>
      <c r="AH3398" s="51"/>
    </row>
    <row r="3399" spans="30:34">
      <c r="AD3399" s="50" t="s">
        <v>71</v>
      </c>
      <c r="AE3399" s="50" t="s">
        <v>3524</v>
      </c>
      <c r="AF3399" s="50">
        <v>4114500</v>
      </c>
      <c r="AG3399" s="51"/>
      <c r="AH3399" s="51"/>
    </row>
    <row r="3400" spans="30:34">
      <c r="AD3400" s="50" t="s">
        <v>71</v>
      </c>
      <c r="AE3400" s="50" t="s">
        <v>3534</v>
      </c>
      <c r="AF3400" s="50">
        <v>4114609</v>
      </c>
      <c r="AG3400" s="51"/>
      <c r="AH3400" s="51"/>
    </row>
    <row r="3401" spans="30:34">
      <c r="AD3401" s="50" t="s">
        <v>71</v>
      </c>
      <c r="AE3401" s="50" t="s">
        <v>3544</v>
      </c>
      <c r="AF3401" s="50">
        <v>4114708</v>
      </c>
      <c r="AG3401" s="51"/>
      <c r="AH3401" s="51"/>
    </row>
    <row r="3402" spans="30:34">
      <c r="AD3402" s="50" t="s">
        <v>71</v>
      </c>
      <c r="AE3402" s="50" t="s">
        <v>3552</v>
      </c>
      <c r="AF3402" s="50">
        <v>4114807</v>
      </c>
      <c r="AG3402" s="51"/>
      <c r="AH3402" s="51"/>
    </row>
    <row r="3403" spans="30:34">
      <c r="AD3403" s="50" t="s">
        <v>71</v>
      </c>
      <c r="AE3403" s="50" t="s">
        <v>3562</v>
      </c>
      <c r="AF3403" s="50">
        <v>4114906</v>
      </c>
      <c r="AG3403" s="51"/>
      <c r="AH3403" s="51"/>
    </row>
    <row r="3404" spans="30:34">
      <c r="AD3404" s="50" t="s">
        <v>71</v>
      </c>
      <c r="AE3404" s="50" t="s">
        <v>3572</v>
      </c>
      <c r="AF3404" s="50">
        <v>4115002</v>
      </c>
      <c r="AG3404" s="51"/>
      <c r="AH3404" s="51"/>
    </row>
    <row r="3405" spans="30:34">
      <c r="AD3405" s="50" t="s">
        <v>71</v>
      </c>
      <c r="AE3405" s="50" t="s">
        <v>3582</v>
      </c>
      <c r="AF3405" s="50">
        <v>4115101</v>
      </c>
      <c r="AG3405" s="51"/>
      <c r="AH3405" s="51"/>
    </row>
    <row r="3406" spans="30:34">
      <c r="AD3406" s="50" t="s">
        <v>71</v>
      </c>
      <c r="AE3406" s="50" t="s">
        <v>3592</v>
      </c>
      <c r="AF3406" s="50">
        <v>4115200</v>
      </c>
      <c r="AG3406" s="51"/>
      <c r="AH3406" s="51"/>
    </row>
    <row r="3407" spans="30:34">
      <c r="AD3407" s="50" t="s">
        <v>71</v>
      </c>
      <c r="AE3407" s="50" t="s">
        <v>3601</v>
      </c>
      <c r="AF3407" s="50">
        <v>4115309</v>
      </c>
      <c r="AG3407" s="51"/>
      <c r="AH3407" s="51"/>
    </row>
    <row r="3408" spans="30:34">
      <c r="AD3408" s="50" t="s">
        <v>71</v>
      </c>
      <c r="AE3408" s="50" t="s">
        <v>3610</v>
      </c>
      <c r="AF3408" s="50">
        <v>4115358</v>
      </c>
      <c r="AG3408" s="51"/>
      <c r="AH3408" s="51"/>
    </row>
    <row r="3409" spans="30:34">
      <c r="AD3409" s="50" t="s">
        <v>71</v>
      </c>
      <c r="AE3409" s="50" t="s">
        <v>3619</v>
      </c>
      <c r="AF3409" s="50">
        <v>4115408</v>
      </c>
      <c r="AG3409" s="51"/>
      <c r="AH3409" s="51"/>
    </row>
    <row r="3410" spans="30:34">
      <c r="AD3410" s="50" t="s">
        <v>71</v>
      </c>
      <c r="AE3410" s="50" t="s">
        <v>3629</v>
      </c>
      <c r="AF3410" s="50">
        <v>4115457</v>
      </c>
      <c r="AG3410" s="51"/>
      <c r="AH3410" s="51"/>
    </row>
    <row r="3411" spans="30:34">
      <c r="AD3411" s="50" t="s">
        <v>71</v>
      </c>
      <c r="AE3411" s="50" t="s">
        <v>3639</v>
      </c>
      <c r="AF3411" s="50">
        <v>4115507</v>
      </c>
      <c r="AG3411" s="51"/>
      <c r="AH3411" s="51"/>
    </row>
    <row r="3412" spans="30:34">
      <c r="AD3412" s="50" t="s">
        <v>71</v>
      </c>
      <c r="AE3412" s="50" t="s">
        <v>3648</v>
      </c>
      <c r="AF3412" s="50">
        <v>4115606</v>
      </c>
      <c r="AG3412" s="51"/>
      <c r="AH3412" s="51"/>
    </row>
    <row r="3413" spans="30:34">
      <c r="AD3413" s="50" t="s">
        <v>71</v>
      </c>
      <c r="AE3413" s="50" t="s">
        <v>3657</v>
      </c>
      <c r="AF3413" s="50">
        <v>4115705</v>
      </c>
      <c r="AG3413" s="51"/>
      <c r="AH3413" s="51"/>
    </row>
    <row r="3414" spans="30:34">
      <c r="AD3414" s="50" t="s">
        <v>71</v>
      </c>
      <c r="AE3414" s="50" t="s">
        <v>3666</v>
      </c>
      <c r="AF3414" s="50">
        <v>4115739</v>
      </c>
      <c r="AG3414" s="51"/>
      <c r="AH3414" s="51"/>
    </row>
    <row r="3415" spans="30:34">
      <c r="AD3415" s="50" t="s">
        <v>71</v>
      </c>
      <c r="AE3415" s="50" t="s">
        <v>3673</v>
      </c>
      <c r="AF3415" s="50">
        <v>4115754</v>
      </c>
      <c r="AG3415" s="51"/>
      <c r="AH3415" s="51"/>
    </row>
    <row r="3416" spans="30:34">
      <c r="AD3416" s="50" t="s">
        <v>71</v>
      </c>
      <c r="AE3416" s="50" t="s">
        <v>3682</v>
      </c>
      <c r="AF3416" s="50">
        <v>4115804</v>
      </c>
      <c r="AG3416" s="51"/>
      <c r="AH3416" s="51"/>
    </row>
    <row r="3417" spans="30:34">
      <c r="AD3417" s="50" t="s">
        <v>71</v>
      </c>
      <c r="AE3417" s="50" t="s">
        <v>3690</v>
      </c>
      <c r="AF3417" s="50">
        <v>4115853</v>
      </c>
      <c r="AG3417" s="51"/>
      <c r="AH3417" s="51"/>
    </row>
    <row r="3418" spans="30:34">
      <c r="AD3418" s="50" t="s">
        <v>71</v>
      </c>
      <c r="AE3418" s="50" t="s">
        <v>2467</v>
      </c>
      <c r="AF3418" s="50">
        <v>4115903</v>
      </c>
      <c r="AG3418" s="51"/>
      <c r="AH3418" s="51"/>
    </row>
    <row r="3419" spans="30:34">
      <c r="AD3419" s="50" t="s">
        <v>71</v>
      </c>
      <c r="AE3419" s="50" t="s">
        <v>3706</v>
      </c>
      <c r="AF3419" s="50">
        <v>4116000</v>
      </c>
      <c r="AG3419" s="51"/>
      <c r="AH3419" s="51"/>
    </row>
    <row r="3420" spans="30:34">
      <c r="AD3420" s="50" t="s">
        <v>71</v>
      </c>
      <c r="AE3420" s="50" t="s">
        <v>3714</v>
      </c>
      <c r="AF3420" s="50">
        <v>4116059</v>
      </c>
      <c r="AG3420" s="51"/>
      <c r="AH3420" s="51"/>
    </row>
    <row r="3421" spans="30:34">
      <c r="AD3421" s="50" t="s">
        <v>71</v>
      </c>
      <c r="AE3421" s="50" t="s">
        <v>3721</v>
      </c>
      <c r="AF3421" s="50">
        <v>4116109</v>
      </c>
      <c r="AG3421" s="51"/>
      <c r="AH3421" s="51"/>
    </row>
    <row r="3422" spans="30:34">
      <c r="AD3422" s="50" t="s">
        <v>71</v>
      </c>
      <c r="AE3422" s="50" t="s">
        <v>3728</v>
      </c>
      <c r="AF3422" s="50">
        <v>4116208</v>
      </c>
      <c r="AG3422" s="51"/>
      <c r="AH3422" s="51"/>
    </row>
    <row r="3423" spans="30:34">
      <c r="AD3423" s="50" t="s">
        <v>71</v>
      </c>
      <c r="AE3423" s="50" t="s">
        <v>3735</v>
      </c>
      <c r="AF3423" s="50">
        <v>4116307</v>
      </c>
      <c r="AG3423" s="51"/>
      <c r="AH3423" s="51"/>
    </row>
    <row r="3424" spans="30:34">
      <c r="AD3424" s="50" t="s">
        <v>71</v>
      </c>
      <c r="AE3424" s="50" t="s">
        <v>3742</v>
      </c>
      <c r="AF3424" s="50">
        <v>4116406</v>
      </c>
      <c r="AG3424" s="51"/>
      <c r="AH3424" s="51"/>
    </row>
    <row r="3425" spans="30:34">
      <c r="AD3425" s="50" t="s">
        <v>71</v>
      </c>
      <c r="AE3425" s="50" t="s">
        <v>3749</v>
      </c>
      <c r="AF3425" s="50">
        <v>4116505</v>
      </c>
      <c r="AG3425" s="51"/>
      <c r="AH3425" s="51"/>
    </row>
    <row r="3426" spans="30:34">
      <c r="AD3426" s="50" t="s">
        <v>71</v>
      </c>
      <c r="AE3426" s="50" t="s">
        <v>3755</v>
      </c>
      <c r="AF3426" s="50">
        <v>4116604</v>
      </c>
      <c r="AG3426" s="51"/>
      <c r="AH3426" s="51"/>
    </row>
    <row r="3427" spans="30:34">
      <c r="AD3427" s="50" t="s">
        <v>71</v>
      </c>
      <c r="AE3427" s="50" t="s">
        <v>3048</v>
      </c>
      <c r="AF3427" s="50">
        <v>4116703</v>
      </c>
      <c r="AG3427" s="51"/>
      <c r="AH3427" s="51"/>
    </row>
    <row r="3428" spans="30:34">
      <c r="AD3428" s="50" t="s">
        <v>71</v>
      </c>
      <c r="AE3428" s="50" t="s">
        <v>3764</v>
      </c>
      <c r="AF3428" s="50">
        <v>4116802</v>
      </c>
      <c r="AG3428" s="51"/>
      <c r="AH3428" s="51"/>
    </row>
    <row r="3429" spans="30:34">
      <c r="AD3429" s="50" t="s">
        <v>71</v>
      </c>
      <c r="AE3429" s="50" t="s">
        <v>3771</v>
      </c>
      <c r="AF3429" s="50">
        <v>4116901</v>
      </c>
      <c r="AG3429" s="51"/>
      <c r="AH3429" s="51"/>
    </row>
    <row r="3430" spans="30:34">
      <c r="AD3430" s="50" t="s">
        <v>71</v>
      </c>
      <c r="AE3430" s="50" t="s">
        <v>3777</v>
      </c>
      <c r="AF3430" s="50">
        <v>4116950</v>
      </c>
      <c r="AG3430" s="51"/>
      <c r="AH3430" s="51"/>
    </row>
    <row r="3431" spans="30:34">
      <c r="AD3431" s="50" t="s">
        <v>71</v>
      </c>
      <c r="AE3431" s="50" t="s">
        <v>3784</v>
      </c>
      <c r="AF3431" s="50">
        <v>4117008</v>
      </c>
      <c r="AG3431" s="51"/>
      <c r="AH3431" s="51"/>
    </row>
    <row r="3432" spans="30:34">
      <c r="AD3432" s="50" t="s">
        <v>71</v>
      </c>
      <c r="AE3432" s="50" t="s">
        <v>3791</v>
      </c>
      <c r="AF3432" s="50">
        <v>4117057</v>
      </c>
      <c r="AG3432" s="51"/>
      <c r="AH3432" s="51"/>
    </row>
    <row r="3433" spans="30:34">
      <c r="AD3433" s="50" t="s">
        <v>71</v>
      </c>
      <c r="AE3433" s="50" t="s">
        <v>3798</v>
      </c>
      <c r="AF3433" s="50">
        <v>4117107</v>
      </c>
      <c r="AG3433" s="51"/>
      <c r="AH3433" s="51"/>
    </row>
    <row r="3434" spans="30:34">
      <c r="AD3434" s="50" t="s">
        <v>71</v>
      </c>
      <c r="AE3434" s="50" t="s">
        <v>1872</v>
      </c>
      <c r="AF3434" s="50">
        <v>4117206</v>
      </c>
      <c r="AG3434" s="51"/>
      <c r="AH3434" s="51"/>
    </row>
    <row r="3435" spans="30:34">
      <c r="AD3435" s="50" t="s">
        <v>71</v>
      </c>
      <c r="AE3435" s="50" t="s">
        <v>3811</v>
      </c>
      <c r="AF3435" s="50">
        <v>4117255</v>
      </c>
      <c r="AG3435" s="51"/>
      <c r="AH3435" s="51"/>
    </row>
    <row r="3436" spans="30:34">
      <c r="AD3436" s="50" t="s">
        <v>71</v>
      </c>
      <c r="AE3436" s="50" t="s">
        <v>3818</v>
      </c>
      <c r="AF3436" s="50">
        <v>4117214</v>
      </c>
      <c r="AG3436" s="51"/>
      <c r="AH3436" s="51"/>
    </row>
    <row r="3437" spans="30:34">
      <c r="AD3437" s="50" t="s">
        <v>71</v>
      </c>
      <c r="AE3437" s="50" t="s">
        <v>3825</v>
      </c>
      <c r="AF3437" s="50">
        <v>4117222</v>
      </c>
      <c r="AG3437" s="51"/>
      <c r="AH3437" s="51"/>
    </row>
    <row r="3438" spans="30:34">
      <c r="AD3438" s="50" t="s">
        <v>71</v>
      </c>
      <c r="AE3438" s="50" t="s">
        <v>3832</v>
      </c>
      <c r="AF3438" s="50">
        <v>4117271</v>
      </c>
      <c r="AG3438" s="51"/>
      <c r="AH3438" s="51"/>
    </row>
    <row r="3439" spans="30:34">
      <c r="AD3439" s="50" t="s">
        <v>71</v>
      </c>
      <c r="AE3439" s="50" t="s">
        <v>3838</v>
      </c>
      <c r="AF3439" s="50">
        <v>4117297</v>
      </c>
      <c r="AG3439" s="51"/>
      <c r="AH3439" s="51"/>
    </row>
    <row r="3440" spans="30:34">
      <c r="AD3440" s="50" t="s">
        <v>71</v>
      </c>
      <c r="AE3440" s="50" t="s">
        <v>3845</v>
      </c>
      <c r="AF3440" s="50">
        <v>4117305</v>
      </c>
      <c r="AG3440" s="51"/>
      <c r="AH3440" s="51"/>
    </row>
    <row r="3441" spans="30:34">
      <c r="AD3441" s="50" t="s">
        <v>71</v>
      </c>
      <c r="AE3441" s="50" t="s">
        <v>3851</v>
      </c>
      <c r="AF3441" s="50">
        <v>4117404</v>
      </c>
      <c r="AG3441" s="51"/>
      <c r="AH3441" s="51"/>
    </row>
    <row r="3442" spans="30:34">
      <c r="AD3442" s="50" t="s">
        <v>71</v>
      </c>
      <c r="AE3442" s="50" t="s">
        <v>3857</v>
      </c>
      <c r="AF3442" s="50">
        <v>4117453</v>
      </c>
      <c r="AG3442" s="51"/>
      <c r="AH3442" s="51"/>
    </row>
    <row r="3443" spans="30:34">
      <c r="AD3443" s="50" t="s">
        <v>71</v>
      </c>
      <c r="AE3443" s="50" t="s">
        <v>3863</v>
      </c>
      <c r="AF3443" s="50">
        <v>4117503</v>
      </c>
      <c r="AG3443" s="51"/>
      <c r="AH3443" s="51"/>
    </row>
    <row r="3444" spans="30:34">
      <c r="AD3444" s="50" t="s">
        <v>71</v>
      </c>
      <c r="AE3444" s="50" t="s">
        <v>2020</v>
      </c>
      <c r="AF3444" s="50">
        <v>4117602</v>
      </c>
      <c r="AG3444" s="51"/>
      <c r="AH3444" s="51"/>
    </row>
    <row r="3445" spans="30:34">
      <c r="AD3445" s="50" t="s">
        <v>71</v>
      </c>
      <c r="AE3445" s="50" t="s">
        <v>3343</v>
      </c>
      <c r="AF3445" s="50">
        <v>4117701</v>
      </c>
      <c r="AG3445" s="51"/>
      <c r="AH3445" s="51"/>
    </row>
    <row r="3446" spans="30:34">
      <c r="AD3446" s="50" t="s">
        <v>71</v>
      </c>
      <c r="AE3446" s="50" t="s">
        <v>3879</v>
      </c>
      <c r="AF3446" s="50">
        <v>4117800</v>
      </c>
      <c r="AG3446" s="51"/>
      <c r="AH3446" s="51"/>
    </row>
    <row r="3447" spans="30:34">
      <c r="AD3447" s="50" t="s">
        <v>71</v>
      </c>
      <c r="AE3447" s="50" t="s">
        <v>3885</v>
      </c>
      <c r="AF3447" s="50">
        <v>4117909</v>
      </c>
      <c r="AG3447" s="51"/>
      <c r="AH3447" s="51"/>
    </row>
    <row r="3448" spans="30:34">
      <c r="AD3448" s="50" t="s">
        <v>71</v>
      </c>
      <c r="AE3448" s="50" t="s">
        <v>3891</v>
      </c>
      <c r="AF3448" s="50">
        <v>4118006</v>
      </c>
      <c r="AG3448" s="51"/>
      <c r="AH3448" s="51"/>
    </row>
    <row r="3449" spans="30:34">
      <c r="AD3449" s="50" t="s">
        <v>71</v>
      </c>
      <c r="AE3449" s="50" t="s">
        <v>3897</v>
      </c>
      <c r="AF3449" s="50">
        <v>4118105</v>
      </c>
      <c r="AG3449" s="51"/>
      <c r="AH3449" s="51"/>
    </row>
    <row r="3450" spans="30:34">
      <c r="AD3450" s="50" t="s">
        <v>71</v>
      </c>
      <c r="AE3450" s="50" t="s">
        <v>3903</v>
      </c>
      <c r="AF3450" s="50">
        <v>4118204</v>
      </c>
      <c r="AG3450" s="51"/>
      <c r="AH3450" s="51"/>
    </row>
    <row r="3451" spans="30:34">
      <c r="AD3451" s="50" t="s">
        <v>71</v>
      </c>
      <c r="AE3451" s="50" t="s">
        <v>3909</v>
      </c>
      <c r="AF3451" s="50">
        <v>4118303</v>
      </c>
      <c r="AG3451" s="51"/>
      <c r="AH3451" s="51"/>
    </row>
    <row r="3452" spans="30:34">
      <c r="AD3452" s="50" t="s">
        <v>71</v>
      </c>
      <c r="AE3452" s="50" t="s">
        <v>3914</v>
      </c>
      <c r="AF3452" s="50">
        <v>4118402</v>
      </c>
      <c r="AG3452" s="51"/>
      <c r="AH3452" s="51"/>
    </row>
    <row r="3453" spans="30:34">
      <c r="AD3453" s="50" t="s">
        <v>71</v>
      </c>
      <c r="AE3453" s="50" t="s">
        <v>3920</v>
      </c>
      <c r="AF3453" s="50">
        <v>4118451</v>
      </c>
      <c r="AG3453" s="51"/>
      <c r="AH3453" s="51"/>
    </row>
    <row r="3454" spans="30:34">
      <c r="AD3454" s="50" t="s">
        <v>71</v>
      </c>
      <c r="AE3454" s="50" t="s">
        <v>3926</v>
      </c>
      <c r="AF3454" s="50">
        <v>4118501</v>
      </c>
      <c r="AG3454" s="51"/>
      <c r="AH3454" s="51"/>
    </row>
    <row r="3455" spans="30:34">
      <c r="AD3455" s="50" t="s">
        <v>71</v>
      </c>
      <c r="AE3455" s="50" t="s">
        <v>3932</v>
      </c>
      <c r="AF3455" s="50">
        <v>4118600</v>
      </c>
      <c r="AG3455" s="51"/>
      <c r="AH3455" s="51"/>
    </row>
    <row r="3456" spans="30:34">
      <c r="AD3456" s="50" t="s">
        <v>71</v>
      </c>
      <c r="AE3456" s="50" t="s">
        <v>3938</v>
      </c>
      <c r="AF3456" s="50">
        <v>4118709</v>
      </c>
      <c r="AG3456" s="51"/>
      <c r="AH3456" s="51"/>
    </row>
    <row r="3457" spans="30:34">
      <c r="AD3457" s="50" t="s">
        <v>71</v>
      </c>
      <c r="AE3457" s="50" t="s">
        <v>3944</v>
      </c>
      <c r="AF3457" s="50">
        <v>4118808</v>
      </c>
      <c r="AG3457" s="51"/>
      <c r="AH3457" s="51"/>
    </row>
    <row r="3458" spans="30:34">
      <c r="AD3458" s="50" t="s">
        <v>71</v>
      </c>
      <c r="AE3458" s="50" t="s">
        <v>3950</v>
      </c>
      <c r="AF3458" s="50">
        <v>4118857</v>
      </c>
      <c r="AG3458" s="51"/>
      <c r="AH3458" s="51"/>
    </row>
    <row r="3459" spans="30:34">
      <c r="AD3459" s="50" t="s">
        <v>71</v>
      </c>
      <c r="AE3459" s="50" t="s">
        <v>3956</v>
      </c>
      <c r="AF3459" s="50">
        <v>4118907</v>
      </c>
      <c r="AG3459" s="51"/>
      <c r="AH3459" s="51"/>
    </row>
    <row r="3460" spans="30:34">
      <c r="AD3460" s="50" t="s">
        <v>71</v>
      </c>
      <c r="AE3460" s="50" t="s">
        <v>3961</v>
      </c>
      <c r="AF3460" s="50">
        <v>4119004</v>
      </c>
      <c r="AG3460" s="51"/>
      <c r="AH3460" s="51"/>
    </row>
    <row r="3461" spans="30:34">
      <c r="AD3461" s="50" t="s">
        <v>71</v>
      </c>
      <c r="AE3461" s="50" t="s">
        <v>3967</v>
      </c>
      <c r="AF3461" s="50">
        <v>4119103</v>
      </c>
      <c r="AG3461" s="51"/>
      <c r="AH3461" s="51"/>
    </row>
    <row r="3462" spans="30:34">
      <c r="AD3462" s="50" t="s">
        <v>71</v>
      </c>
      <c r="AE3462" s="50" t="s">
        <v>3972</v>
      </c>
      <c r="AF3462" s="50">
        <v>4119152</v>
      </c>
      <c r="AG3462" s="51"/>
      <c r="AH3462" s="51"/>
    </row>
    <row r="3463" spans="30:34">
      <c r="AD3463" s="50" t="s">
        <v>71</v>
      </c>
      <c r="AE3463" s="50" t="s">
        <v>3977</v>
      </c>
      <c r="AF3463" s="50">
        <v>4119251</v>
      </c>
      <c r="AG3463" s="51"/>
      <c r="AH3463" s="51"/>
    </row>
    <row r="3464" spans="30:34">
      <c r="AD3464" s="50" t="s">
        <v>71</v>
      </c>
      <c r="AE3464" s="50" t="s">
        <v>3983</v>
      </c>
      <c r="AF3464" s="50">
        <v>4119202</v>
      </c>
      <c r="AG3464" s="51"/>
      <c r="AH3464" s="51"/>
    </row>
    <row r="3465" spans="30:34">
      <c r="AD3465" s="50" t="s">
        <v>71</v>
      </c>
      <c r="AE3465" s="50" t="s">
        <v>1270</v>
      </c>
      <c r="AF3465" s="50">
        <v>4119301</v>
      </c>
      <c r="AG3465" s="51"/>
      <c r="AH3465" s="51"/>
    </row>
    <row r="3466" spans="30:34">
      <c r="AD3466" s="50" t="s">
        <v>71</v>
      </c>
      <c r="AE3466" s="50" t="s">
        <v>3994</v>
      </c>
      <c r="AF3466" s="50">
        <v>4119400</v>
      </c>
      <c r="AG3466" s="51"/>
      <c r="AH3466" s="51"/>
    </row>
    <row r="3467" spans="30:34">
      <c r="AD3467" s="50" t="s">
        <v>71</v>
      </c>
      <c r="AE3467" s="50" t="s">
        <v>3999</v>
      </c>
      <c r="AF3467" s="50">
        <v>4119509</v>
      </c>
      <c r="AG3467" s="51"/>
      <c r="AH3467" s="51"/>
    </row>
    <row r="3468" spans="30:34">
      <c r="AD3468" s="50" t="s">
        <v>71</v>
      </c>
      <c r="AE3468" s="50" t="s">
        <v>4005</v>
      </c>
      <c r="AF3468" s="50">
        <v>4119608</v>
      </c>
      <c r="AG3468" s="51"/>
      <c r="AH3468" s="51"/>
    </row>
    <row r="3469" spans="30:34">
      <c r="AD3469" s="50" t="s">
        <v>71</v>
      </c>
      <c r="AE3469" s="50" t="s">
        <v>4011</v>
      </c>
      <c r="AF3469" s="50">
        <v>4119657</v>
      </c>
      <c r="AG3469" s="51"/>
      <c r="AH3469" s="51"/>
    </row>
    <row r="3470" spans="30:34">
      <c r="AD3470" s="50" t="s">
        <v>71</v>
      </c>
      <c r="AE3470" s="50" t="s">
        <v>4017</v>
      </c>
      <c r="AF3470" s="50">
        <v>4119707</v>
      </c>
      <c r="AG3470" s="51"/>
      <c r="AH3470" s="51"/>
    </row>
    <row r="3471" spans="30:34">
      <c r="AD3471" s="50" t="s">
        <v>71</v>
      </c>
      <c r="AE3471" s="50" t="s">
        <v>4022</v>
      </c>
      <c r="AF3471" s="50">
        <v>4119806</v>
      </c>
      <c r="AG3471" s="51"/>
      <c r="AH3471" s="51"/>
    </row>
    <row r="3472" spans="30:34">
      <c r="AD3472" s="50" t="s">
        <v>71</v>
      </c>
      <c r="AE3472" s="50" t="s">
        <v>4028</v>
      </c>
      <c r="AF3472" s="50">
        <v>4119905</v>
      </c>
      <c r="AG3472" s="51"/>
      <c r="AH3472" s="51"/>
    </row>
    <row r="3473" spans="30:34">
      <c r="AD3473" s="50" t="s">
        <v>71</v>
      </c>
      <c r="AE3473" s="50" t="s">
        <v>4034</v>
      </c>
      <c r="AF3473" s="50">
        <v>4119954</v>
      </c>
      <c r="AG3473" s="51"/>
      <c r="AH3473" s="51"/>
    </row>
    <row r="3474" spans="30:34">
      <c r="AD3474" s="50" t="s">
        <v>71</v>
      </c>
      <c r="AE3474" s="50" t="s">
        <v>4039</v>
      </c>
      <c r="AF3474" s="50">
        <v>4120002</v>
      </c>
      <c r="AG3474" s="51"/>
      <c r="AH3474" s="51"/>
    </row>
    <row r="3475" spans="30:34">
      <c r="AD3475" s="50" t="s">
        <v>71</v>
      </c>
      <c r="AE3475" s="50" t="s">
        <v>4045</v>
      </c>
      <c r="AF3475" s="50">
        <v>4120101</v>
      </c>
      <c r="AG3475" s="51"/>
      <c r="AH3475" s="51"/>
    </row>
    <row r="3476" spans="30:34">
      <c r="AD3476" s="50" t="s">
        <v>71</v>
      </c>
      <c r="AE3476" s="50" t="s">
        <v>4051</v>
      </c>
      <c r="AF3476" s="50">
        <v>4120150</v>
      </c>
      <c r="AG3476" s="51"/>
      <c r="AH3476" s="51"/>
    </row>
    <row r="3477" spans="30:34">
      <c r="AD3477" s="50" t="s">
        <v>71</v>
      </c>
      <c r="AE3477" s="50" t="s">
        <v>4056</v>
      </c>
      <c r="AF3477" s="50">
        <v>4120200</v>
      </c>
      <c r="AG3477" s="51"/>
      <c r="AH3477" s="51"/>
    </row>
    <row r="3478" spans="30:34">
      <c r="AD3478" s="50" t="s">
        <v>71</v>
      </c>
      <c r="AE3478" s="50" t="s">
        <v>4062</v>
      </c>
      <c r="AF3478" s="50">
        <v>4120309</v>
      </c>
      <c r="AG3478" s="51"/>
      <c r="AH3478" s="51"/>
    </row>
    <row r="3479" spans="30:34">
      <c r="AD3479" s="50" t="s">
        <v>71</v>
      </c>
      <c r="AE3479" s="50" t="s">
        <v>4068</v>
      </c>
      <c r="AF3479" s="50">
        <v>4120333</v>
      </c>
      <c r="AG3479" s="51"/>
      <c r="AH3479" s="51"/>
    </row>
    <row r="3480" spans="30:34">
      <c r="AD3480" s="50" t="s">
        <v>71</v>
      </c>
      <c r="AE3480" s="50" t="s">
        <v>4074</v>
      </c>
      <c r="AF3480" s="50">
        <v>4120358</v>
      </c>
      <c r="AG3480" s="51"/>
      <c r="AH3480" s="51"/>
    </row>
    <row r="3481" spans="30:34">
      <c r="AD3481" s="50" t="s">
        <v>71</v>
      </c>
      <c r="AE3481" s="50" t="s">
        <v>4079</v>
      </c>
      <c r="AF3481" s="50">
        <v>4120408</v>
      </c>
      <c r="AG3481" s="51"/>
      <c r="AH3481" s="51"/>
    </row>
    <row r="3482" spans="30:34">
      <c r="AD3482" s="50" t="s">
        <v>71</v>
      </c>
      <c r="AE3482" s="50" t="s">
        <v>4085</v>
      </c>
      <c r="AF3482" s="50">
        <v>4120507</v>
      </c>
      <c r="AG3482" s="51"/>
      <c r="AH3482" s="51"/>
    </row>
    <row r="3483" spans="30:34">
      <c r="AD3483" s="50" t="s">
        <v>71</v>
      </c>
      <c r="AE3483" s="50" t="s">
        <v>4090</v>
      </c>
      <c r="AF3483" s="50">
        <v>4120606</v>
      </c>
      <c r="AG3483" s="51"/>
      <c r="AH3483" s="51"/>
    </row>
    <row r="3484" spans="30:34">
      <c r="AD3484" s="50" t="s">
        <v>71</v>
      </c>
      <c r="AE3484" s="50" t="s">
        <v>4096</v>
      </c>
      <c r="AF3484" s="50">
        <v>4120655</v>
      </c>
      <c r="AG3484" s="51"/>
      <c r="AH3484" s="51"/>
    </row>
    <row r="3485" spans="30:34">
      <c r="AD3485" s="50" t="s">
        <v>71</v>
      </c>
      <c r="AE3485" s="50" t="s">
        <v>4102</v>
      </c>
      <c r="AF3485" s="50">
        <v>4120705</v>
      </c>
      <c r="AG3485" s="51"/>
      <c r="AH3485" s="51"/>
    </row>
    <row r="3486" spans="30:34">
      <c r="AD3486" s="50" t="s">
        <v>71</v>
      </c>
      <c r="AE3486" s="50" t="s">
        <v>4108</v>
      </c>
      <c r="AF3486" s="50">
        <v>4120804</v>
      </c>
      <c r="AG3486" s="51"/>
      <c r="AH3486" s="51"/>
    </row>
    <row r="3487" spans="30:34">
      <c r="AD3487" s="50" t="s">
        <v>71</v>
      </c>
      <c r="AE3487" s="50" t="s">
        <v>4113</v>
      </c>
      <c r="AF3487" s="50">
        <v>4120853</v>
      </c>
      <c r="AG3487" s="51"/>
      <c r="AH3487" s="51"/>
    </row>
    <row r="3488" spans="30:34">
      <c r="AD3488" s="50" t="s">
        <v>71</v>
      </c>
      <c r="AE3488" s="50" t="s">
        <v>4119</v>
      </c>
      <c r="AF3488" s="50">
        <v>4120903</v>
      </c>
      <c r="AG3488" s="51"/>
      <c r="AH3488" s="51"/>
    </row>
    <row r="3489" spans="30:34">
      <c r="AD3489" s="50" t="s">
        <v>71</v>
      </c>
      <c r="AE3489" s="50" t="s">
        <v>4125</v>
      </c>
      <c r="AF3489" s="50">
        <v>4121000</v>
      </c>
      <c r="AG3489" s="51"/>
      <c r="AH3489" s="51"/>
    </row>
    <row r="3490" spans="30:34">
      <c r="AD3490" s="50" t="s">
        <v>71</v>
      </c>
      <c r="AE3490" s="50" t="s">
        <v>4131</v>
      </c>
      <c r="AF3490" s="50">
        <v>4121109</v>
      </c>
      <c r="AG3490" s="51"/>
      <c r="AH3490" s="51"/>
    </row>
    <row r="3491" spans="30:34">
      <c r="AD3491" s="50" t="s">
        <v>71</v>
      </c>
      <c r="AE3491" s="50" t="s">
        <v>4137</v>
      </c>
      <c r="AF3491" s="50">
        <v>4121208</v>
      </c>
      <c r="AG3491" s="51"/>
      <c r="AH3491" s="51"/>
    </row>
    <row r="3492" spans="30:34">
      <c r="AD3492" s="50" t="s">
        <v>71</v>
      </c>
      <c r="AE3492" s="50" t="s">
        <v>4142</v>
      </c>
      <c r="AF3492" s="50">
        <v>4121257</v>
      </c>
      <c r="AG3492" s="51"/>
      <c r="AH3492" s="51"/>
    </row>
    <row r="3493" spans="30:34">
      <c r="AD3493" s="50" t="s">
        <v>71</v>
      </c>
      <c r="AE3493" s="50" t="s">
        <v>4147</v>
      </c>
      <c r="AF3493" s="50">
        <v>4121307</v>
      </c>
      <c r="AG3493" s="51"/>
      <c r="AH3493" s="51"/>
    </row>
    <row r="3494" spans="30:34">
      <c r="AD3494" s="50" t="s">
        <v>71</v>
      </c>
      <c r="AE3494" s="50" t="s">
        <v>4152</v>
      </c>
      <c r="AF3494" s="50">
        <v>4121356</v>
      </c>
      <c r="AG3494" s="51"/>
      <c r="AH3494" s="51"/>
    </row>
    <row r="3495" spans="30:34">
      <c r="AD3495" s="50" t="s">
        <v>71</v>
      </c>
      <c r="AE3495" s="50" t="s">
        <v>4157</v>
      </c>
      <c r="AF3495" s="50">
        <v>4121406</v>
      </c>
      <c r="AG3495" s="51"/>
      <c r="AH3495" s="51"/>
    </row>
    <row r="3496" spans="30:34">
      <c r="AD3496" s="50" t="s">
        <v>71</v>
      </c>
      <c r="AE3496" s="50" t="s">
        <v>4162</v>
      </c>
      <c r="AF3496" s="50">
        <v>4121505</v>
      </c>
      <c r="AG3496" s="51"/>
      <c r="AH3496" s="51"/>
    </row>
    <row r="3497" spans="30:34">
      <c r="AD3497" s="50" t="s">
        <v>71</v>
      </c>
      <c r="AE3497" s="50" t="s">
        <v>4167</v>
      </c>
      <c r="AF3497" s="50">
        <v>4121604</v>
      </c>
      <c r="AG3497" s="51"/>
      <c r="AH3497" s="51"/>
    </row>
    <row r="3498" spans="30:34">
      <c r="AD3498" s="50" t="s">
        <v>71</v>
      </c>
      <c r="AE3498" s="50" t="s">
        <v>4172</v>
      </c>
      <c r="AF3498" s="50">
        <v>4121703</v>
      </c>
      <c r="AG3498" s="51"/>
      <c r="AH3498" s="51"/>
    </row>
    <row r="3499" spans="30:34">
      <c r="AD3499" s="50" t="s">
        <v>71</v>
      </c>
      <c r="AE3499" s="50" t="s">
        <v>4177</v>
      </c>
      <c r="AF3499" s="50">
        <v>4121752</v>
      </c>
      <c r="AG3499" s="51"/>
      <c r="AH3499" s="51"/>
    </row>
    <row r="3500" spans="30:34">
      <c r="AD3500" s="50" t="s">
        <v>71</v>
      </c>
      <c r="AE3500" s="50" t="s">
        <v>4182</v>
      </c>
      <c r="AF3500" s="50">
        <v>4121802</v>
      </c>
      <c r="AG3500" s="51"/>
      <c r="AH3500" s="51"/>
    </row>
    <row r="3501" spans="30:34">
      <c r="AD3501" s="50" t="s">
        <v>71</v>
      </c>
      <c r="AE3501" s="50" t="s">
        <v>4187</v>
      </c>
      <c r="AF3501" s="50">
        <v>4121901</v>
      </c>
      <c r="AG3501" s="51"/>
      <c r="AH3501" s="51"/>
    </row>
    <row r="3502" spans="30:34">
      <c r="AD3502" s="50" t="s">
        <v>71</v>
      </c>
      <c r="AE3502" s="50" t="s">
        <v>4191</v>
      </c>
      <c r="AF3502" s="50">
        <v>4122008</v>
      </c>
      <c r="AG3502" s="51"/>
      <c r="AH3502" s="51"/>
    </row>
    <row r="3503" spans="30:34">
      <c r="AD3503" s="50" t="s">
        <v>71</v>
      </c>
      <c r="AE3503" s="50" t="s">
        <v>4196</v>
      </c>
      <c r="AF3503" s="50">
        <v>4122107</v>
      </c>
      <c r="AG3503" s="51"/>
      <c r="AH3503" s="51"/>
    </row>
    <row r="3504" spans="30:34">
      <c r="AD3504" s="50" t="s">
        <v>71</v>
      </c>
      <c r="AE3504" s="50" t="s">
        <v>4201</v>
      </c>
      <c r="AF3504" s="50">
        <v>4122156</v>
      </c>
      <c r="AG3504" s="51"/>
      <c r="AH3504" s="51"/>
    </row>
    <row r="3505" spans="30:34">
      <c r="AD3505" s="50" t="s">
        <v>71</v>
      </c>
      <c r="AE3505" s="50" t="s">
        <v>4206</v>
      </c>
      <c r="AF3505" s="50">
        <v>4122172</v>
      </c>
      <c r="AG3505" s="51"/>
      <c r="AH3505" s="51"/>
    </row>
    <row r="3506" spans="30:34">
      <c r="AD3506" s="50" t="s">
        <v>71</v>
      </c>
      <c r="AE3506" s="50" t="s">
        <v>4211</v>
      </c>
      <c r="AF3506" s="50">
        <v>4122206</v>
      </c>
      <c r="AG3506" s="51"/>
      <c r="AH3506" s="51"/>
    </row>
    <row r="3507" spans="30:34">
      <c r="AD3507" s="50" t="s">
        <v>71</v>
      </c>
      <c r="AE3507" s="50" t="s">
        <v>1576</v>
      </c>
      <c r="AF3507" s="50">
        <v>4122305</v>
      </c>
      <c r="AG3507" s="51"/>
      <c r="AH3507" s="51"/>
    </row>
    <row r="3508" spans="30:34">
      <c r="AD3508" s="50" t="s">
        <v>71</v>
      </c>
      <c r="AE3508" s="50" t="s">
        <v>4220</v>
      </c>
      <c r="AF3508" s="50">
        <v>4122404</v>
      </c>
      <c r="AG3508" s="51"/>
      <c r="AH3508" s="51"/>
    </row>
    <row r="3509" spans="30:34">
      <c r="AD3509" s="50" t="s">
        <v>71</v>
      </c>
      <c r="AE3509" s="50" t="s">
        <v>4224</v>
      </c>
      <c r="AF3509" s="50">
        <v>4122503</v>
      </c>
      <c r="AG3509" s="51"/>
      <c r="AH3509" s="51"/>
    </row>
    <row r="3510" spans="30:34">
      <c r="AD3510" s="50" t="s">
        <v>71</v>
      </c>
      <c r="AE3510" s="50" t="s">
        <v>4229</v>
      </c>
      <c r="AF3510" s="50">
        <v>4122602</v>
      </c>
      <c r="AG3510" s="51"/>
      <c r="AH3510" s="51"/>
    </row>
    <row r="3511" spans="30:34">
      <c r="AD3511" s="50" t="s">
        <v>71</v>
      </c>
      <c r="AE3511" s="50" t="s">
        <v>4234</v>
      </c>
      <c r="AF3511" s="50">
        <v>4122651</v>
      </c>
      <c r="AG3511" s="51"/>
      <c r="AH3511" s="51"/>
    </row>
    <row r="3512" spans="30:34">
      <c r="AD3512" s="50" t="s">
        <v>71</v>
      </c>
      <c r="AE3512" s="50" t="s">
        <v>4238</v>
      </c>
      <c r="AF3512" s="50">
        <v>4122701</v>
      </c>
      <c r="AG3512" s="51"/>
      <c r="AH3512" s="51"/>
    </row>
    <row r="3513" spans="30:34">
      <c r="AD3513" s="50" t="s">
        <v>71</v>
      </c>
      <c r="AE3513" s="50" t="s">
        <v>4243</v>
      </c>
      <c r="AF3513" s="50">
        <v>4122800</v>
      </c>
      <c r="AG3513" s="51"/>
      <c r="AH3513" s="51"/>
    </row>
    <row r="3514" spans="30:34">
      <c r="AD3514" s="50" t="s">
        <v>71</v>
      </c>
      <c r="AE3514" s="50" t="s">
        <v>4248</v>
      </c>
      <c r="AF3514" s="50">
        <v>4122909</v>
      </c>
      <c r="AG3514" s="51"/>
      <c r="AH3514" s="51"/>
    </row>
    <row r="3515" spans="30:34">
      <c r="AD3515" s="50" t="s">
        <v>71</v>
      </c>
      <c r="AE3515" s="50" t="s">
        <v>4252</v>
      </c>
      <c r="AF3515" s="50">
        <v>4123006</v>
      </c>
      <c r="AG3515" s="51"/>
      <c r="AH3515" s="51"/>
    </row>
    <row r="3516" spans="30:34">
      <c r="AD3516" s="50" t="s">
        <v>71</v>
      </c>
      <c r="AE3516" s="50" t="s">
        <v>4257</v>
      </c>
      <c r="AF3516" s="50">
        <v>4123105</v>
      </c>
      <c r="AG3516" s="51"/>
      <c r="AH3516" s="51"/>
    </row>
    <row r="3517" spans="30:34">
      <c r="AD3517" s="50" t="s">
        <v>71</v>
      </c>
      <c r="AE3517" s="50" t="s">
        <v>4261</v>
      </c>
      <c r="AF3517" s="50">
        <v>4123204</v>
      </c>
      <c r="AG3517" s="51"/>
      <c r="AH3517" s="51"/>
    </row>
    <row r="3518" spans="30:34">
      <c r="AD3518" s="50" t="s">
        <v>71</v>
      </c>
      <c r="AE3518" s="50" t="s">
        <v>4266</v>
      </c>
      <c r="AF3518" s="50">
        <v>4123303</v>
      </c>
      <c r="AG3518" s="51"/>
      <c r="AH3518" s="51"/>
    </row>
    <row r="3519" spans="30:34">
      <c r="AD3519" s="50" t="s">
        <v>71</v>
      </c>
      <c r="AE3519" s="50" t="s">
        <v>4271</v>
      </c>
      <c r="AF3519" s="50">
        <v>4123402</v>
      </c>
      <c r="AG3519" s="51"/>
      <c r="AH3519" s="51"/>
    </row>
    <row r="3520" spans="30:34">
      <c r="AD3520" s="50" t="s">
        <v>71</v>
      </c>
      <c r="AE3520" s="50" t="s">
        <v>3072</v>
      </c>
      <c r="AF3520" s="50">
        <v>4123501</v>
      </c>
      <c r="AG3520" s="51"/>
      <c r="AH3520" s="51"/>
    </row>
    <row r="3521" spans="30:34">
      <c r="AD3521" s="50" t="s">
        <v>71</v>
      </c>
      <c r="AE3521" s="50" t="s">
        <v>3085</v>
      </c>
      <c r="AF3521" s="50">
        <v>4123600</v>
      </c>
      <c r="AG3521" s="51"/>
      <c r="AH3521" s="51"/>
    </row>
    <row r="3522" spans="30:34">
      <c r="AD3522" s="50" t="s">
        <v>71</v>
      </c>
      <c r="AE3522" s="50" t="s">
        <v>4283</v>
      </c>
      <c r="AF3522" s="50">
        <v>4123709</v>
      </c>
      <c r="AG3522" s="51"/>
      <c r="AH3522" s="51"/>
    </row>
    <row r="3523" spans="30:34">
      <c r="AD3523" s="50" t="s">
        <v>71</v>
      </c>
      <c r="AE3523" s="50" t="s">
        <v>4288</v>
      </c>
      <c r="AF3523" s="50">
        <v>4123808</v>
      </c>
      <c r="AG3523" s="51"/>
      <c r="AH3523" s="51"/>
    </row>
    <row r="3524" spans="30:34">
      <c r="AD3524" s="50" t="s">
        <v>71</v>
      </c>
      <c r="AE3524" s="50" t="s">
        <v>4293</v>
      </c>
      <c r="AF3524" s="50">
        <v>4123824</v>
      </c>
      <c r="AG3524" s="51"/>
      <c r="AH3524" s="51"/>
    </row>
    <row r="3525" spans="30:34">
      <c r="AD3525" s="50" t="s">
        <v>71</v>
      </c>
      <c r="AE3525" s="50" t="s">
        <v>4298</v>
      </c>
      <c r="AF3525" s="50">
        <v>4123857</v>
      </c>
      <c r="AG3525" s="51"/>
      <c r="AH3525" s="51"/>
    </row>
    <row r="3526" spans="30:34">
      <c r="AD3526" s="50" t="s">
        <v>71</v>
      </c>
      <c r="AE3526" s="50" t="s">
        <v>4303</v>
      </c>
      <c r="AF3526" s="50">
        <v>4123907</v>
      </c>
      <c r="AG3526" s="51"/>
      <c r="AH3526" s="51"/>
    </row>
    <row r="3527" spans="30:34">
      <c r="AD3527" s="50" t="s">
        <v>71</v>
      </c>
      <c r="AE3527" s="50" t="s">
        <v>4308</v>
      </c>
      <c r="AF3527" s="50">
        <v>4123956</v>
      </c>
      <c r="AG3527" s="51"/>
      <c r="AH3527" s="51"/>
    </row>
    <row r="3528" spans="30:34">
      <c r="AD3528" s="50" t="s">
        <v>71</v>
      </c>
      <c r="AE3528" s="50" t="s">
        <v>4313</v>
      </c>
      <c r="AF3528" s="50">
        <v>4124020</v>
      </c>
      <c r="AG3528" s="51"/>
      <c r="AH3528" s="51"/>
    </row>
    <row r="3529" spans="30:34">
      <c r="AD3529" s="50" t="s">
        <v>71</v>
      </c>
      <c r="AE3529" s="50" t="s">
        <v>4317</v>
      </c>
      <c r="AF3529" s="50">
        <v>4124053</v>
      </c>
      <c r="AG3529" s="51"/>
      <c r="AH3529" s="51"/>
    </row>
    <row r="3530" spans="30:34">
      <c r="AD3530" s="50" t="s">
        <v>71</v>
      </c>
      <c r="AE3530" s="50" t="s">
        <v>4322</v>
      </c>
      <c r="AF3530" s="50">
        <v>4124004</v>
      </c>
      <c r="AG3530" s="51"/>
      <c r="AH3530" s="51"/>
    </row>
    <row r="3531" spans="30:34">
      <c r="AD3531" s="50" t="s">
        <v>71</v>
      </c>
      <c r="AE3531" s="50" t="s">
        <v>4327</v>
      </c>
      <c r="AF3531" s="50">
        <v>4124103</v>
      </c>
      <c r="AG3531" s="51"/>
      <c r="AH3531" s="51"/>
    </row>
    <row r="3532" spans="30:34">
      <c r="AD3532" s="50" t="s">
        <v>71</v>
      </c>
      <c r="AE3532" s="50" t="s">
        <v>4332</v>
      </c>
      <c r="AF3532" s="50">
        <v>4124202</v>
      </c>
      <c r="AG3532" s="51"/>
      <c r="AH3532" s="51"/>
    </row>
    <row r="3533" spans="30:34">
      <c r="AD3533" s="50" t="s">
        <v>71</v>
      </c>
      <c r="AE3533" s="50" t="s">
        <v>4337</v>
      </c>
      <c r="AF3533" s="50">
        <v>4124301</v>
      </c>
      <c r="AG3533" s="51"/>
      <c r="AH3533" s="51"/>
    </row>
    <row r="3534" spans="30:34">
      <c r="AD3534" s="50" t="s">
        <v>71</v>
      </c>
      <c r="AE3534" s="50" t="s">
        <v>4342</v>
      </c>
      <c r="AF3534" s="50">
        <v>4124400</v>
      </c>
      <c r="AG3534" s="51"/>
      <c r="AH3534" s="51"/>
    </row>
    <row r="3535" spans="30:34">
      <c r="AD3535" s="50" t="s">
        <v>71</v>
      </c>
      <c r="AE3535" s="50" t="s">
        <v>4347</v>
      </c>
      <c r="AF3535" s="50">
        <v>4124509</v>
      </c>
      <c r="AG3535" s="51"/>
      <c r="AH3535" s="51"/>
    </row>
    <row r="3536" spans="30:34">
      <c r="AD3536" s="50" t="s">
        <v>71</v>
      </c>
      <c r="AE3536" s="50" t="s">
        <v>4351</v>
      </c>
      <c r="AF3536" s="50">
        <v>4124608</v>
      </c>
      <c r="AG3536" s="51"/>
      <c r="AH3536" s="51"/>
    </row>
    <row r="3537" spans="30:34">
      <c r="AD3537" s="50" t="s">
        <v>71</v>
      </c>
      <c r="AE3537" s="50" t="s">
        <v>4355</v>
      </c>
      <c r="AF3537" s="50">
        <v>4124707</v>
      </c>
      <c r="AG3537" s="51"/>
      <c r="AH3537" s="51"/>
    </row>
    <row r="3538" spans="30:34">
      <c r="AD3538" s="50" t="s">
        <v>71</v>
      </c>
      <c r="AE3538" s="50" t="s">
        <v>2954</v>
      </c>
      <c r="AF3538" s="50">
        <v>4124806</v>
      </c>
      <c r="AG3538" s="51"/>
      <c r="AH3538" s="51"/>
    </row>
    <row r="3539" spans="30:34">
      <c r="AD3539" s="50" t="s">
        <v>71</v>
      </c>
      <c r="AE3539" s="50" t="s">
        <v>4364</v>
      </c>
      <c r="AF3539" s="50">
        <v>4124905</v>
      </c>
      <c r="AG3539" s="51"/>
      <c r="AH3539" s="51"/>
    </row>
    <row r="3540" spans="30:34">
      <c r="AD3540" s="50" t="s">
        <v>71</v>
      </c>
      <c r="AE3540" s="50" t="s">
        <v>4368</v>
      </c>
      <c r="AF3540" s="50">
        <v>4125001</v>
      </c>
      <c r="AG3540" s="51"/>
      <c r="AH3540" s="51"/>
    </row>
    <row r="3541" spans="30:34">
      <c r="AD3541" s="50" t="s">
        <v>71</v>
      </c>
      <c r="AE3541" s="50" t="s">
        <v>4373</v>
      </c>
      <c r="AF3541" s="50">
        <v>4125100</v>
      </c>
      <c r="AG3541" s="51"/>
      <c r="AH3541" s="51"/>
    </row>
    <row r="3542" spans="30:34">
      <c r="AD3542" s="50" t="s">
        <v>71</v>
      </c>
      <c r="AE3542" s="50" t="s">
        <v>4377</v>
      </c>
      <c r="AF3542" s="50">
        <v>4125308</v>
      </c>
      <c r="AG3542" s="51"/>
      <c r="AH3542" s="51"/>
    </row>
    <row r="3543" spans="30:34">
      <c r="AD3543" s="50" t="s">
        <v>71</v>
      </c>
      <c r="AE3543" s="50" t="s">
        <v>4382</v>
      </c>
      <c r="AF3543" s="50">
        <v>4125357</v>
      </c>
      <c r="AG3543" s="51"/>
      <c r="AH3543" s="51"/>
    </row>
    <row r="3544" spans="30:34">
      <c r="AD3544" s="50" t="s">
        <v>71</v>
      </c>
      <c r="AE3544" s="50" t="s">
        <v>4387</v>
      </c>
      <c r="AF3544" s="50">
        <v>4125209</v>
      </c>
      <c r="AG3544" s="51"/>
      <c r="AH3544" s="51"/>
    </row>
    <row r="3545" spans="30:34">
      <c r="AD3545" s="50" t="s">
        <v>71</v>
      </c>
      <c r="AE3545" s="50" t="s">
        <v>4391</v>
      </c>
      <c r="AF3545" s="50">
        <v>4125407</v>
      </c>
      <c r="AG3545" s="51"/>
      <c r="AH3545" s="51"/>
    </row>
    <row r="3546" spans="30:34">
      <c r="AD3546" s="50" t="s">
        <v>71</v>
      </c>
      <c r="AE3546" s="50" t="s">
        <v>4396</v>
      </c>
      <c r="AF3546" s="50">
        <v>4125456</v>
      </c>
      <c r="AG3546" s="51"/>
      <c r="AH3546" s="51"/>
    </row>
    <row r="3547" spans="30:34">
      <c r="AD3547" s="50" t="s">
        <v>71</v>
      </c>
      <c r="AE3547" s="50" t="s">
        <v>4401</v>
      </c>
      <c r="AF3547" s="50">
        <v>4125506</v>
      </c>
      <c r="AG3547" s="51"/>
      <c r="AH3547" s="51"/>
    </row>
    <row r="3548" spans="30:34">
      <c r="AD3548" s="50" t="s">
        <v>71</v>
      </c>
      <c r="AE3548" s="50" t="s">
        <v>4405</v>
      </c>
      <c r="AF3548" s="50">
        <v>4125555</v>
      </c>
      <c r="AG3548" s="51"/>
      <c r="AH3548" s="51"/>
    </row>
    <row r="3549" spans="30:34">
      <c r="AD3549" s="50" t="s">
        <v>71</v>
      </c>
      <c r="AE3549" s="50" t="s">
        <v>4410</v>
      </c>
      <c r="AF3549" s="50">
        <v>4125605</v>
      </c>
      <c r="AG3549" s="51"/>
      <c r="AH3549" s="51"/>
    </row>
    <row r="3550" spans="30:34">
      <c r="AD3550" s="50" t="s">
        <v>71</v>
      </c>
      <c r="AE3550" s="50" t="s">
        <v>4415</v>
      </c>
      <c r="AF3550" s="50">
        <v>4125704</v>
      </c>
      <c r="AG3550" s="51"/>
      <c r="AH3550" s="51"/>
    </row>
    <row r="3551" spans="30:34">
      <c r="AD3551" s="50" t="s">
        <v>71</v>
      </c>
      <c r="AE3551" s="50" t="s">
        <v>4420</v>
      </c>
      <c r="AF3551" s="50">
        <v>4125753</v>
      </c>
      <c r="AG3551" s="51"/>
      <c r="AH3551" s="51"/>
    </row>
    <row r="3552" spans="30:34">
      <c r="AD3552" s="50" t="s">
        <v>71</v>
      </c>
      <c r="AE3552" s="50" t="s">
        <v>4424</v>
      </c>
      <c r="AF3552" s="50">
        <v>4125803</v>
      </c>
      <c r="AG3552" s="51"/>
      <c r="AH3552" s="51"/>
    </row>
    <row r="3553" spans="30:34">
      <c r="AD3553" s="50" t="s">
        <v>71</v>
      </c>
      <c r="AE3553" s="50" t="s">
        <v>4429</v>
      </c>
      <c r="AF3553" s="50">
        <v>4125902</v>
      </c>
      <c r="AG3553" s="51"/>
      <c r="AH3553" s="51"/>
    </row>
    <row r="3554" spans="30:34">
      <c r="AD3554" s="50" t="s">
        <v>71</v>
      </c>
      <c r="AE3554" s="50" t="s">
        <v>4434</v>
      </c>
      <c r="AF3554" s="50">
        <v>4126009</v>
      </c>
      <c r="AG3554" s="51"/>
      <c r="AH3554" s="51"/>
    </row>
    <row r="3555" spans="30:34">
      <c r="AD3555" s="50" t="s">
        <v>71</v>
      </c>
      <c r="AE3555" s="50" t="s">
        <v>2805</v>
      </c>
      <c r="AF3555" s="50">
        <v>4126108</v>
      </c>
      <c r="AG3555" s="51"/>
      <c r="AH3555" s="51"/>
    </row>
    <row r="3556" spans="30:34">
      <c r="AD3556" s="50" t="s">
        <v>71</v>
      </c>
      <c r="AE3556" s="50" t="s">
        <v>4443</v>
      </c>
      <c r="AF3556" s="50">
        <v>4126207</v>
      </c>
      <c r="AG3556" s="51"/>
      <c r="AH3556" s="51"/>
    </row>
    <row r="3557" spans="30:34">
      <c r="AD3557" s="50" t="s">
        <v>71</v>
      </c>
      <c r="AE3557" s="50" t="s">
        <v>4448</v>
      </c>
      <c r="AF3557" s="50">
        <v>4126256</v>
      </c>
      <c r="AG3557" s="51"/>
      <c r="AH3557" s="51"/>
    </row>
    <row r="3558" spans="30:34">
      <c r="AD3558" s="50" t="s">
        <v>71</v>
      </c>
      <c r="AE3558" s="50" t="s">
        <v>4453</v>
      </c>
      <c r="AF3558" s="50">
        <v>4126272</v>
      </c>
      <c r="AG3558" s="51"/>
      <c r="AH3558" s="51"/>
    </row>
    <row r="3559" spans="30:34">
      <c r="AD3559" s="50" t="s">
        <v>71</v>
      </c>
      <c r="AE3559" s="50" t="s">
        <v>4458</v>
      </c>
      <c r="AF3559" s="50">
        <v>4126306</v>
      </c>
      <c r="AG3559" s="51"/>
      <c r="AH3559" s="51"/>
    </row>
    <row r="3560" spans="30:34">
      <c r="AD3560" s="50" t="s">
        <v>71</v>
      </c>
      <c r="AE3560" s="50" t="s">
        <v>4463</v>
      </c>
      <c r="AF3560" s="50">
        <v>4126355</v>
      </c>
      <c r="AG3560" s="51"/>
      <c r="AH3560" s="51"/>
    </row>
    <row r="3561" spans="30:34">
      <c r="AD3561" s="50" t="s">
        <v>71</v>
      </c>
      <c r="AE3561" s="50" t="s">
        <v>4468</v>
      </c>
      <c r="AF3561" s="50">
        <v>4126405</v>
      </c>
      <c r="AG3561" s="51"/>
      <c r="AH3561" s="51"/>
    </row>
    <row r="3562" spans="30:34">
      <c r="AD3562" s="50" t="s">
        <v>71</v>
      </c>
      <c r="AE3562" s="50" t="s">
        <v>4472</v>
      </c>
      <c r="AF3562" s="50">
        <v>4126504</v>
      </c>
      <c r="AG3562" s="51"/>
      <c r="AH3562" s="51"/>
    </row>
    <row r="3563" spans="30:34">
      <c r="AD3563" s="50" t="s">
        <v>71</v>
      </c>
      <c r="AE3563" s="50" t="s">
        <v>4477</v>
      </c>
      <c r="AF3563" s="50">
        <v>4126603</v>
      </c>
      <c r="AG3563" s="51"/>
      <c r="AH3563" s="51"/>
    </row>
    <row r="3564" spans="30:34">
      <c r="AD3564" s="50" t="s">
        <v>71</v>
      </c>
      <c r="AE3564" s="50" t="s">
        <v>4482</v>
      </c>
      <c r="AF3564" s="50">
        <v>4126652</v>
      </c>
      <c r="AG3564" s="51"/>
      <c r="AH3564" s="51"/>
    </row>
    <row r="3565" spans="30:34">
      <c r="AD3565" s="50" t="s">
        <v>71</v>
      </c>
      <c r="AE3565" s="50" t="s">
        <v>4487</v>
      </c>
      <c r="AF3565" s="50">
        <v>4126678</v>
      </c>
      <c r="AG3565" s="51"/>
      <c r="AH3565" s="51"/>
    </row>
    <row r="3566" spans="30:34">
      <c r="AD3566" s="50" t="s">
        <v>71</v>
      </c>
      <c r="AE3566" s="50" t="s">
        <v>4492</v>
      </c>
      <c r="AF3566" s="50">
        <v>4126702</v>
      </c>
      <c r="AG3566" s="51"/>
      <c r="AH3566" s="51"/>
    </row>
    <row r="3567" spans="30:34">
      <c r="AD3567" s="50" t="s">
        <v>71</v>
      </c>
      <c r="AE3567" s="50" t="s">
        <v>4497</v>
      </c>
      <c r="AF3567" s="50">
        <v>4126801</v>
      </c>
      <c r="AG3567" s="51"/>
      <c r="AH3567" s="51"/>
    </row>
    <row r="3568" spans="30:34">
      <c r="AD3568" s="50" t="s">
        <v>71</v>
      </c>
      <c r="AE3568" s="50" t="s">
        <v>4502</v>
      </c>
      <c r="AF3568" s="50">
        <v>4126900</v>
      </c>
      <c r="AG3568" s="51"/>
      <c r="AH3568" s="51"/>
    </row>
    <row r="3569" spans="30:34">
      <c r="AD3569" s="50" t="s">
        <v>71</v>
      </c>
      <c r="AE3569" s="50" t="s">
        <v>4507</v>
      </c>
      <c r="AF3569" s="50">
        <v>4127007</v>
      </c>
      <c r="AG3569" s="51"/>
      <c r="AH3569" s="51"/>
    </row>
    <row r="3570" spans="30:34">
      <c r="AD3570" s="50" t="s">
        <v>71</v>
      </c>
      <c r="AE3570" s="50" t="s">
        <v>4511</v>
      </c>
      <c r="AF3570" s="50">
        <v>4127106</v>
      </c>
      <c r="AG3570" s="51"/>
      <c r="AH3570" s="51"/>
    </row>
    <row r="3571" spans="30:34">
      <c r="AD3571" s="50" t="s">
        <v>71</v>
      </c>
      <c r="AE3571" s="50" t="s">
        <v>4516</v>
      </c>
      <c r="AF3571" s="50">
        <v>4127205</v>
      </c>
      <c r="AG3571" s="51"/>
      <c r="AH3571" s="51"/>
    </row>
    <row r="3572" spans="30:34">
      <c r="AD3572" s="50" t="s">
        <v>71</v>
      </c>
      <c r="AE3572" s="50" t="s">
        <v>4521</v>
      </c>
      <c r="AF3572" s="50">
        <v>4127304</v>
      </c>
      <c r="AG3572" s="51"/>
      <c r="AH3572" s="51"/>
    </row>
    <row r="3573" spans="30:34">
      <c r="AD3573" s="50" t="s">
        <v>71</v>
      </c>
      <c r="AE3573" s="50" t="s">
        <v>4526</v>
      </c>
      <c r="AF3573" s="50">
        <v>4127403</v>
      </c>
      <c r="AG3573" s="51"/>
      <c r="AH3573" s="51"/>
    </row>
    <row r="3574" spans="30:34">
      <c r="AD3574" s="50" t="s">
        <v>71</v>
      </c>
      <c r="AE3574" s="50" t="s">
        <v>4531</v>
      </c>
      <c r="AF3574" s="50">
        <v>4127502</v>
      </c>
      <c r="AG3574" s="51"/>
      <c r="AH3574" s="51"/>
    </row>
    <row r="3575" spans="30:34">
      <c r="AD3575" s="50" t="s">
        <v>71</v>
      </c>
      <c r="AE3575" s="50" t="s">
        <v>4535</v>
      </c>
      <c r="AF3575" s="50">
        <v>4127601</v>
      </c>
      <c r="AG3575" s="51"/>
      <c r="AH3575" s="51"/>
    </row>
    <row r="3576" spans="30:34">
      <c r="AD3576" s="50" t="s">
        <v>71</v>
      </c>
      <c r="AE3576" s="50" t="s">
        <v>4540</v>
      </c>
      <c r="AF3576" s="50">
        <v>4127700</v>
      </c>
      <c r="AG3576" s="51"/>
      <c r="AH3576" s="51"/>
    </row>
    <row r="3577" spans="30:34">
      <c r="AD3577" s="50" t="s">
        <v>71</v>
      </c>
      <c r="AE3577" s="50" t="s">
        <v>4544</v>
      </c>
      <c r="AF3577" s="50">
        <v>4127809</v>
      </c>
      <c r="AG3577" s="51"/>
      <c r="AH3577" s="51"/>
    </row>
    <row r="3578" spans="30:34">
      <c r="AD3578" s="50" t="s">
        <v>71</v>
      </c>
      <c r="AE3578" s="50" t="s">
        <v>4549</v>
      </c>
      <c r="AF3578" s="50">
        <v>4127858</v>
      </c>
      <c r="AG3578" s="51"/>
      <c r="AH3578" s="51"/>
    </row>
    <row r="3579" spans="30:34">
      <c r="AD3579" s="50" t="s">
        <v>71</v>
      </c>
      <c r="AE3579" s="50" t="s">
        <v>4554</v>
      </c>
      <c r="AF3579" s="50">
        <v>4127882</v>
      </c>
      <c r="AG3579" s="51"/>
      <c r="AH3579" s="51"/>
    </row>
    <row r="3580" spans="30:34">
      <c r="AD3580" s="50" t="s">
        <v>71</v>
      </c>
      <c r="AE3580" s="50" t="s">
        <v>4559</v>
      </c>
      <c r="AF3580" s="50">
        <v>4127908</v>
      </c>
      <c r="AG3580" s="51"/>
      <c r="AH3580" s="51"/>
    </row>
    <row r="3581" spans="30:34">
      <c r="AD3581" s="50" t="s">
        <v>71</v>
      </c>
      <c r="AE3581" s="50" t="s">
        <v>4563</v>
      </c>
      <c r="AF3581" s="50">
        <v>4127957</v>
      </c>
      <c r="AG3581" s="51"/>
      <c r="AH3581" s="51"/>
    </row>
    <row r="3582" spans="30:34">
      <c r="AD3582" s="50" t="s">
        <v>71</v>
      </c>
      <c r="AE3582" s="50" t="s">
        <v>4047</v>
      </c>
      <c r="AF3582" s="50">
        <v>4127965</v>
      </c>
      <c r="AG3582" s="51"/>
      <c r="AH3582" s="51"/>
    </row>
    <row r="3583" spans="30:34">
      <c r="AD3583" s="50" t="s">
        <v>71</v>
      </c>
      <c r="AE3583" s="50" t="s">
        <v>4571</v>
      </c>
      <c r="AF3583" s="50">
        <v>4128005</v>
      </c>
      <c r="AG3583" s="51"/>
      <c r="AH3583" s="51"/>
    </row>
    <row r="3584" spans="30:34">
      <c r="AD3584" s="50" t="s">
        <v>71</v>
      </c>
      <c r="AE3584" s="50" t="s">
        <v>4576</v>
      </c>
      <c r="AF3584" s="50">
        <v>4128104</v>
      </c>
      <c r="AG3584" s="51"/>
      <c r="AH3584" s="51"/>
    </row>
    <row r="3585" spans="30:34">
      <c r="AD3585" s="50" t="s">
        <v>71</v>
      </c>
      <c r="AE3585" s="50" t="s">
        <v>4581</v>
      </c>
      <c r="AF3585" s="50">
        <v>4128203</v>
      </c>
      <c r="AG3585" s="51"/>
      <c r="AH3585" s="51"/>
    </row>
    <row r="3586" spans="30:34">
      <c r="AD3586" s="50" t="s">
        <v>71</v>
      </c>
      <c r="AE3586" s="50" t="s">
        <v>4586</v>
      </c>
      <c r="AF3586" s="50">
        <v>4128302</v>
      </c>
      <c r="AG3586" s="51"/>
      <c r="AH3586" s="51"/>
    </row>
    <row r="3587" spans="30:34">
      <c r="AD3587" s="50" t="s">
        <v>71</v>
      </c>
      <c r="AE3587" s="50" t="s">
        <v>4590</v>
      </c>
      <c r="AF3587" s="50">
        <v>4128401</v>
      </c>
      <c r="AG3587" s="51"/>
      <c r="AH3587" s="51"/>
    </row>
    <row r="3588" spans="30:34">
      <c r="AD3588" s="50" t="s">
        <v>71</v>
      </c>
      <c r="AE3588" s="50" t="s">
        <v>4595</v>
      </c>
      <c r="AF3588" s="50">
        <v>4128534</v>
      </c>
      <c r="AG3588" s="51"/>
      <c r="AH3588" s="51"/>
    </row>
    <row r="3589" spans="30:34">
      <c r="AD3589" s="50" t="s">
        <v>71</v>
      </c>
      <c r="AE3589" s="50" t="s">
        <v>4599</v>
      </c>
      <c r="AF3589" s="50">
        <v>4128559</v>
      </c>
      <c r="AG3589" s="51"/>
      <c r="AH3589" s="51"/>
    </row>
    <row r="3590" spans="30:34">
      <c r="AD3590" s="50" t="s">
        <v>71</v>
      </c>
      <c r="AE3590" s="50" t="s">
        <v>4603</v>
      </c>
      <c r="AF3590" s="50">
        <v>4128609</v>
      </c>
      <c r="AG3590" s="51"/>
      <c r="AH3590" s="51"/>
    </row>
    <row r="3591" spans="30:34">
      <c r="AD3591" s="50" t="s">
        <v>71</v>
      </c>
      <c r="AE3591" s="50" t="s">
        <v>4608</v>
      </c>
      <c r="AF3591" s="50">
        <v>4128658</v>
      </c>
      <c r="AG3591" s="51"/>
      <c r="AH3591" s="51"/>
    </row>
    <row r="3592" spans="30:34">
      <c r="AD3592" s="50" t="s">
        <v>71</v>
      </c>
      <c r="AE3592" s="50" t="s">
        <v>4613</v>
      </c>
      <c r="AF3592" s="50">
        <v>4128708</v>
      </c>
      <c r="AG3592" s="51"/>
      <c r="AH3592" s="51"/>
    </row>
    <row r="3593" spans="30:34">
      <c r="AD3593" s="50" t="s">
        <v>71</v>
      </c>
      <c r="AE3593" s="50" t="s">
        <v>4617</v>
      </c>
      <c r="AF3593" s="50">
        <v>4128500</v>
      </c>
      <c r="AG3593" s="51"/>
      <c r="AH3593" s="51"/>
    </row>
    <row r="3594" spans="30:34">
      <c r="AD3594" s="50" t="s">
        <v>71</v>
      </c>
      <c r="AE3594" s="50" t="s">
        <v>4622</v>
      </c>
      <c r="AF3594" s="50">
        <v>4128807</v>
      </c>
      <c r="AG3594" s="51"/>
      <c r="AH3594" s="51"/>
    </row>
    <row r="3595" spans="30:34">
      <c r="AD3595" s="50" t="s">
        <v>72</v>
      </c>
      <c r="AE3595" s="50" t="s">
        <v>106</v>
      </c>
      <c r="AF3595" s="50">
        <v>3300100</v>
      </c>
      <c r="AG3595" s="51"/>
      <c r="AH3595" s="51"/>
    </row>
    <row r="3596" spans="30:34">
      <c r="AD3596" s="50" t="s">
        <v>72</v>
      </c>
      <c r="AE3596" s="50" t="s">
        <v>132</v>
      </c>
      <c r="AF3596" s="50">
        <v>3300159</v>
      </c>
      <c r="AG3596" s="51"/>
      <c r="AH3596" s="51"/>
    </row>
    <row r="3597" spans="30:34">
      <c r="AD3597" s="50" t="s">
        <v>72</v>
      </c>
      <c r="AE3597" s="50" t="s">
        <v>157</v>
      </c>
      <c r="AF3597" s="50">
        <v>3300209</v>
      </c>
      <c r="AG3597" s="51"/>
      <c r="AH3597" s="51"/>
    </row>
    <row r="3598" spans="30:34">
      <c r="AD3598" s="50" t="s">
        <v>72</v>
      </c>
      <c r="AE3598" s="50" t="s">
        <v>183</v>
      </c>
      <c r="AF3598" s="50">
        <v>3300225</v>
      </c>
      <c r="AG3598" s="51"/>
      <c r="AH3598" s="51"/>
    </row>
    <row r="3599" spans="30:34">
      <c r="AD3599" s="50" t="s">
        <v>72</v>
      </c>
      <c r="AE3599" s="50" t="s">
        <v>209</v>
      </c>
      <c r="AF3599" s="50">
        <v>3300233</v>
      </c>
      <c r="AG3599" s="51"/>
      <c r="AH3599" s="51"/>
    </row>
    <row r="3600" spans="30:34">
      <c r="AD3600" s="50" t="s">
        <v>72</v>
      </c>
      <c r="AE3600" s="50" t="s">
        <v>233</v>
      </c>
      <c r="AF3600" s="50">
        <v>3300258</v>
      </c>
      <c r="AG3600" s="51"/>
      <c r="AH3600" s="51"/>
    </row>
    <row r="3601" spans="30:34">
      <c r="AD3601" s="50" t="s">
        <v>72</v>
      </c>
      <c r="AE3601" s="50" t="s">
        <v>258</v>
      </c>
      <c r="AF3601" s="50">
        <v>3300308</v>
      </c>
      <c r="AG3601" s="51"/>
      <c r="AH3601" s="51"/>
    </row>
    <row r="3602" spans="30:34">
      <c r="AD3602" s="50" t="s">
        <v>72</v>
      </c>
      <c r="AE3602" s="50" t="s">
        <v>284</v>
      </c>
      <c r="AF3602" s="50">
        <v>3300407</v>
      </c>
      <c r="AG3602" s="51"/>
      <c r="AH3602" s="51"/>
    </row>
    <row r="3603" spans="30:34">
      <c r="AD3603" s="50" t="s">
        <v>72</v>
      </c>
      <c r="AE3603" s="50" t="s">
        <v>310</v>
      </c>
      <c r="AF3603" s="50">
        <v>3300456</v>
      </c>
      <c r="AG3603" s="51"/>
      <c r="AH3603" s="51"/>
    </row>
    <row r="3604" spans="30:34">
      <c r="AD3604" s="50" t="s">
        <v>72</v>
      </c>
      <c r="AE3604" s="50" t="s">
        <v>336</v>
      </c>
      <c r="AF3604" s="50">
        <v>3300506</v>
      </c>
      <c r="AG3604" s="51"/>
      <c r="AH3604" s="51"/>
    </row>
    <row r="3605" spans="30:34">
      <c r="AD3605" s="50" t="s">
        <v>72</v>
      </c>
      <c r="AE3605" s="50" t="s">
        <v>361</v>
      </c>
      <c r="AF3605" s="50">
        <v>3300605</v>
      </c>
      <c r="AG3605" s="51"/>
      <c r="AH3605" s="51"/>
    </row>
    <row r="3606" spans="30:34">
      <c r="AD3606" s="50" t="s">
        <v>72</v>
      </c>
      <c r="AE3606" s="50" t="s">
        <v>385</v>
      </c>
      <c r="AF3606" s="50">
        <v>3300704</v>
      </c>
      <c r="AG3606" s="51"/>
      <c r="AH3606" s="51"/>
    </row>
    <row r="3607" spans="30:34">
      <c r="AD3607" s="50" t="s">
        <v>72</v>
      </c>
      <c r="AE3607" s="50" t="s">
        <v>410</v>
      </c>
      <c r="AF3607" s="50">
        <v>3300803</v>
      </c>
      <c r="AG3607" s="51"/>
      <c r="AH3607" s="51"/>
    </row>
    <row r="3608" spans="30:34">
      <c r="AD3608" s="50" t="s">
        <v>72</v>
      </c>
      <c r="AE3608" s="50" t="s">
        <v>435</v>
      </c>
      <c r="AF3608" s="50">
        <v>3300902</v>
      </c>
      <c r="AG3608" s="51"/>
      <c r="AH3608" s="51"/>
    </row>
    <row r="3609" spans="30:34">
      <c r="AD3609" s="50" t="s">
        <v>72</v>
      </c>
      <c r="AE3609" s="50" t="s">
        <v>460</v>
      </c>
      <c r="AF3609" s="50">
        <v>3301009</v>
      </c>
      <c r="AG3609" s="51"/>
      <c r="AH3609" s="51"/>
    </row>
    <row r="3610" spans="30:34">
      <c r="AD3610" s="50" t="s">
        <v>72</v>
      </c>
      <c r="AE3610" s="50" t="s">
        <v>486</v>
      </c>
      <c r="AF3610" s="50">
        <v>3301108</v>
      </c>
      <c r="AG3610" s="51"/>
      <c r="AH3610" s="51"/>
    </row>
    <row r="3611" spans="30:34">
      <c r="AD3611" s="50" t="s">
        <v>72</v>
      </c>
      <c r="AE3611" s="50" t="s">
        <v>510</v>
      </c>
      <c r="AF3611" s="50">
        <v>3300936</v>
      </c>
      <c r="AG3611" s="51"/>
      <c r="AH3611" s="51"/>
    </row>
    <row r="3612" spans="30:34">
      <c r="AD3612" s="50" t="s">
        <v>72</v>
      </c>
      <c r="AE3612" s="50" t="s">
        <v>533</v>
      </c>
      <c r="AF3612" s="50">
        <v>3301157</v>
      </c>
      <c r="AG3612" s="51"/>
      <c r="AH3612" s="51"/>
    </row>
    <row r="3613" spans="30:34">
      <c r="AD3613" s="50" t="s">
        <v>72</v>
      </c>
      <c r="AE3613" s="50" t="s">
        <v>556</v>
      </c>
      <c r="AF3613" s="50">
        <v>3301207</v>
      </c>
      <c r="AG3613" s="51"/>
      <c r="AH3613" s="51"/>
    </row>
    <row r="3614" spans="30:34">
      <c r="AD3614" s="50" t="s">
        <v>72</v>
      </c>
      <c r="AE3614" s="50" t="s">
        <v>579</v>
      </c>
      <c r="AF3614" s="50">
        <v>3301306</v>
      </c>
      <c r="AG3614" s="51"/>
      <c r="AH3614" s="51"/>
    </row>
    <row r="3615" spans="30:34">
      <c r="AD3615" s="50" t="s">
        <v>72</v>
      </c>
      <c r="AE3615" s="50" t="s">
        <v>602</v>
      </c>
      <c r="AF3615" s="50">
        <v>3300951</v>
      </c>
      <c r="AG3615" s="51"/>
      <c r="AH3615" s="51"/>
    </row>
    <row r="3616" spans="30:34">
      <c r="AD3616" s="50" t="s">
        <v>72</v>
      </c>
      <c r="AE3616" s="50" t="s">
        <v>625</v>
      </c>
      <c r="AF3616" s="50">
        <v>3301405</v>
      </c>
      <c r="AG3616" s="51"/>
      <c r="AH3616" s="51"/>
    </row>
    <row r="3617" spans="30:34">
      <c r="AD3617" s="50" t="s">
        <v>72</v>
      </c>
      <c r="AE3617" s="50" t="s">
        <v>645</v>
      </c>
      <c r="AF3617" s="50">
        <v>3301504</v>
      </c>
      <c r="AG3617" s="51"/>
      <c r="AH3617" s="51"/>
    </row>
    <row r="3618" spans="30:34">
      <c r="AD3618" s="50" t="s">
        <v>72</v>
      </c>
      <c r="AE3618" s="50" t="s">
        <v>666</v>
      </c>
      <c r="AF3618" s="50">
        <v>3301603</v>
      </c>
      <c r="AG3618" s="51"/>
      <c r="AH3618" s="51"/>
    </row>
    <row r="3619" spans="30:34">
      <c r="AD3619" s="50" t="s">
        <v>72</v>
      </c>
      <c r="AE3619" s="50" t="s">
        <v>688</v>
      </c>
      <c r="AF3619" s="50">
        <v>3301702</v>
      </c>
      <c r="AG3619" s="51"/>
      <c r="AH3619" s="51"/>
    </row>
    <row r="3620" spans="30:34">
      <c r="AD3620" s="50" t="s">
        <v>72</v>
      </c>
      <c r="AE3620" s="50" t="s">
        <v>708</v>
      </c>
      <c r="AF3620" s="50">
        <v>3301801</v>
      </c>
      <c r="AG3620" s="51"/>
      <c r="AH3620" s="51"/>
    </row>
    <row r="3621" spans="30:34">
      <c r="AD3621" s="50" t="s">
        <v>72</v>
      </c>
      <c r="AE3621" s="50" t="s">
        <v>730</v>
      </c>
      <c r="AF3621" s="50">
        <v>3301850</v>
      </c>
      <c r="AG3621" s="51"/>
      <c r="AH3621" s="51"/>
    </row>
    <row r="3622" spans="30:34">
      <c r="AD3622" s="50" t="s">
        <v>72</v>
      </c>
      <c r="AE3622" s="50" t="s">
        <v>752</v>
      </c>
      <c r="AF3622" s="50">
        <v>3301876</v>
      </c>
      <c r="AG3622" s="51"/>
      <c r="AH3622" s="51"/>
    </row>
    <row r="3623" spans="30:34">
      <c r="AD3623" s="50" t="s">
        <v>72</v>
      </c>
      <c r="AE3623" s="50" t="s">
        <v>774</v>
      </c>
      <c r="AF3623" s="50">
        <v>3301900</v>
      </c>
      <c r="AG3623" s="51"/>
      <c r="AH3623" s="51"/>
    </row>
    <row r="3624" spans="30:34">
      <c r="AD3624" s="50" t="s">
        <v>72</v>
      </c>
      <c r="AE3624" s="50" t="s">
        <v>795</v>
      </c>
      <c r="AF3624" s="50">
        <v>3302007</v>
      </c>
      <c r="AG3624" s="51"/>
      <c r="AH3624" s="51"/>
    </row>
    <row r="3625" spans="30:34">
      <c r="AD3625" s="50" t="s">
        <v>72</v>
      </c>
      <c r="AE3625" s="50" t="s">
        <v>816</v>
      </c>
      <c r="AF3625" s="50">
        <v>3302056</v>
      </c>
      <c r="AG3625" s="51"/>
      <c r="AH3625" s="51"/>
    </row>
    <row r="3626" spans="30:34">
      <c r="AD3626" s="50" t="s">
        <v>72</v>
      </c>
      <c r="AE3626" s="50" t="s">
        <v>838</v>
      </c>
      <c r="AF3626" s="50">
        <v>3302106</v>
      </c>
      <c r="AG3626" s="51"/>
      <c r="AH3626" s="51"/>
    </row>
    <row r="3627" spans="30:34">
      <c r="AD3627" s="50" t="s">
        <v>72</v>
      </c>
      <c r="AE3627" s="50" t="s">
        <v>860</v>
      </c>
      <c r="AF3627" s="50">
        <v>3302205</v>
      </c>
      <c r="AG3627" s="51"/>
      <c r="AH3627" s="51"/>
    </row>
    <row r="3628" spans="30:34">
      <c r="AD3628" s="50" t="s">
        <v>72</v>
      </c>
      <c r="AE3628" s="50" t="s">
        <v>882</v>
      </c>
      <c r="AF3628" s="50">
        <v>3302254</v>
      </c>
      <c r="AG3628" s="51"/>
      <c r="AH3628" s="51"/>
    </row>
    <row r="3629" spans="30:34">
      <c r="AD3629" s="50" t="s">
        <v>72</v>
      </c>
      <c r="AE3629" s="50" t="s">
        <v>905</v>
      </c>
      <c r="AF3629" s="50">
        <v>3302270</v>
      </c>
      <c r="AG3629" s="51"/>
      <c r="AH3629" s="51"/>
    </row>
    <row r="3630" spans="30:34">
      <c r="AD3630" s="50" t="s">
        <v>72</v>
      </c>
      <c r="AE3630" s="50" t="s">
        <v>928</v>
      </c>
      <c r="AF3630" s="50">
        <v>3302304</v>
      </c>
      <c r="AG3630" s="51"/>
      <c r="AH3630" s="51"/>
    </row>
    <row r="3631" spans="30:34">
      <c r="AD3631" s="50" t="s">
        <v>72</v>
      </c>
      <c r="AE3631" s="50" t="s">
        <v>950</v>
      </c>
      <c r="AF3631" s="50">
        <v>3302403</v>
      </c>
      <c r="AG3631" s="51"/>
      <c r="AH3631" s="51"/>
    </row>
    <row r="3632" spans="30:34">
      <c r="AD3632" s="50" t="s">
        <v>72</v>
      </c>
      <c r="AE3632" s="50" t="s">
        <v>973</v>
      </c>
      <c r="AF3632" s="50">
        <v>3302452</v>
      </c>
      <c r="AG3632" s="51"/>
      <c r="AH3632" s="51"/>
    </row>
    <row r="3633" spans="30:34">
      <c r="AD3633" s="50" t="s">
        <v>72</v>
      </c>
      <c r="AE3633" s="50" t="s">
        <v>995</v>
      </c>
      <c r="AF3633" s="50">
        <v>3302502</v>
      </c>
      <c r="AG3633" s="51"/>
      <c r="AH3633" s="51"/>
    </row>
    <row r="3634" spans="30:34">
      <c r="AD3634" s="50" t="s">
        <v>72</v>
      </c>
      <c r="AE3634" s="50" t="s">
        <v>1018</v>
      </c>
      <c r="AF3634" s="50">
        <v>3302601</v>
      </c>
      <c r="AG3634" s="51"/>
      <c r="AH3634" s="51"/>
    </row>
    <row r="3635" spans="30:34">
      <c r="AD3635" s="50" t="s">
        <v>72</v>
      </c>
      <c r="AE3635" s="50" t="s">
        <v>1040</v>
      </c>
      <c r="AF3635" s="50">
        <v>3302700</v>
      </c>
      <c r="AG3635" s="51"/>
      <c r="AH3635" s="51"/>
    </row>
    <row r="3636" spans="30:34">
      <c r="AD3636" s="50" t="s">
        <v>72</v>
      </c>
      <c r="AE3636" s="50" t="s">
        <v>1062</v>
      </c>
      <c r="AF3636" s="50">
        <v>3302809</v>
      </c>
      <c r="AG3636" s="51"/>
      <c r="AH3636" s="51"/>
    </row>
    <row r="3637" spans="30:34">
      <c r="AD3637" s="50" t="s">
        <v>72</v>
      </c>
      <c r="AE3637" s="50" t="s">
        <v>1083</v>
      </c>
      <c r="AF3637" s="50">
        <v>3302858</v>
      </c>
      <c r="AG3637" s="51"/>
      <c r="AH3637" s="51"/>
    </row>
    <row r="3638" spans="30:34">
      <c r="AD3638" s="50" t="s">
        <v>72</v>
      </c>
      <c r="AE3638" s="50" t="s">
        <v>1106</v>
      </c>
      <c r="AF3638" s="50">
        <v>3302908</v>
      </c>
      <c r="AG3638" s="51"/>
      <c r="AH3638" s="51"/>
    </row>
    <row r="3639" spans="30:34">
      <c r="AD3639" s="50" t="s">
        <v>72</v>
      </c>
      <c r="AE3639" s="50" t="s">
        <v>1129</v>
      </c>
      <c r="AF3639" s="50">
        <v>3303005</v>
      </c>
      <c r="AG3639" s="51"/>
      <c r="AH3639" s="51"/>
    </row>
    <row r="3640" spans="30:34">
      <c r="AD3640" s="50" t="s">
        <v>72</v>
      </c>
      <c r="AE3640" s="50" t="s">
        <v>1152</v>
      </c>
      <c r="AF3640" s="50">
        <v>3303104</v>
      </c>
      <c r="AG3640" s="51"/>
      <c r="AH3640" s="51"/>
    </row>
    <row r="3641" spans="30:34">
      <c r="AD3641" s="50" t="s">
        <v>72</v>
      </c>
      <c r="AE3641" s="50" t="s">
        <v>1175</v>
      </c>
      <c r="AF3641" s="50">
        <v>3303203</v>
      </c>
      <c r="AG3641" s="51"/>
      <c r="AH3641" s="51"/>
    </row>
    <row r="3642" spans="30:34">
      <c r="AD3642" s="50" t="s">
        <v>72</v>
      </c>
      <c r="AE3642" s="50" t="s">
        <v>1197</v>
      </c>
      <c r="AF3642" s="50">
        <v>3303302</v>
      </c>
      <c r="AG3642" s="51"/>
      <c r="AH3642" s="51"/>
    </row>
    <row r="3643" spans="30:34">
      <c r="AD3643" s="50" t="s">
        <v>72</v>
      </c>
      <c r="AE3643" s="50" t="s">
        <v>1220</v>
      </c>
      <c r="AF3643" s="50">
        <v>3303401</v>
      </c>
      <c r="AG3643" s="51"/>
      <c r="AH3643" s="51"/>
    </row>
    <row r="3644" spans="30:34">
      <c r="AD3644" s="50" t="s">
        <v>72</v>
      </c>
      <c r="AE3644" s="50" t="s">
        <v>1241</v>
      </c>
      <c r="AF3644" s="50">
        <v>3303500</v>
      </c>
      <c r="AG3644" s="51"/>
      <c r="AH3644" s="51"/>
    </row>
    <row r="3645" spans="30:34">
      <c r="AD3645" s="50" t="s">
        <v>72</v>
      </c>
      <c r="AE3645" s="50" t="s">
        <v>1264</v>
      </c>
      <c r="AF3645" s="50">
        <v>3303609</v>
      </c>
      <c r="AG3645" s="51"/>
      <c r="AH3645" s="51"/>
    </row>
    <row r="3646" spans="30:34">
      <c r="AD3646" s="50" t="s">
        <v>72</v>
      </c>
      <c r="AE3646" s="50" t="s">
        <v>1285</v>
      </c>
      <c r="AF3646" s="50">
        <v>3303708</v>
      </c>
      <c r="AG3646" s="51"/>
      <c r="AH3646" s="51"/>
    </row>
    <row r="3647" spans="30:34">
      <c r="AD3647" s="50" t="s">
        <v>72</v>
      </c>
      <c r="AE3647" s="50" t="s">
        <v>5567</v>
      </c>
      <c r="AF3647" s="50">
        <v>3303807</v>
      </c>
      <c r="AG3647" s="51"/>
      <c r="AH3647" s="51"/>
    </row>
    <row r="3648" spans="30:34">
      <c r="AD3648" s="50" t="s">
        <v>72</v>
      </c>
      <c r="AE3648" s="50" t="s">
        <v>1330</v>
      </c>
      <c r="AF3648" s="50">
        <v>3303856</v>
      </c>
      <c r="AG3648" s="51"/>
      <c r="AH3648" s="51"/>
    </row>
    <row r="3649" spans="30:34">
      <c r="AD3649" s="50" t="s">
        <v>72</v>
      </c>
      <c r="AE3649" s="50" t="s">
        <v>1352</v>
      </c>
      <c r="AF3649" s="50">
        <v>3303906</v>
      </c>
      <c r="AG3649" s="51"/>
      <c r="AH3649" s="51"/>
    </row>
    <row r="3650" spans="30:34">
      <c r="AD3650" s="50" t="s">
        <v>72</v>
      </c>
      <c r="AE3650" s="50" t="s">
        <v>1373</v>
      </c>
      <c r="AF3650" s="50">
        <v>3303955</v>
      </c>
      <c r="AG3650" s="51"/>
      <c r="AH3650" s="51"/>
    </row>
    <row r="3651" spans="30:34">
      <c r="AD3651" s="50" t="s">
        <v>72</v>
      </c>
      <c r="AE3651" s="50" t="s">
        <v>1395</v>
      </c>
      <c r="AF3651" s="50">
        <v>3304003</v>
      </c>
      <c r="AG3651" s="51"/>
      <c r="AH3651" s="51"/>
    </row>
    <row r="3652" spans="30:34">
      <c r="AD3652" s="50" t="s">
        <v>72</v>
      </c>
      <c r="AE3652" s="50" t="s">
        <v>1417</v>
      </c>
      <c r="AF3652" s="50">
        <v>3304102</v>
      </c>
      <c r="AG3652" s="51"/>
      <c r="AH3652" s="51"/>
    </row>
    <row r="3653" spans="30:34">
      <c r="AD3653" s="50" t="s">
        <v>72</v>
      </c>
      <c r="AE3653" s="50" t="s">
        <v>1438</v>
      </c>
      <c r="AF3653" s="50">
        <v>3304110</v>
      </c>
      <c r="AG3653" s="51"/>
      <c r="AH3653" s="51"/>
    </row>
    <row r="3654" spans="30:34">
      <c r="AD3654" s="50" t="s">
        <v>72</v>
      </c>
      <c r="AE3654" s="50" t="s">
        <v>1459</v>
      </c>
      <c r="AF3654" s="50">
        <v>3304128</v>
      </c>
      <c r="AG3654" s="51"/>
      <c r="AH3654" s="51"/>
    </row>
    <row r="3655" spans="30:34">
      <c r="AD3655" s="50" t="s">
        <v>72</v>
      </c>
      <c r="AE3655" s="50" t="s">
        <v>1480</v>
      </c>
      <c r="AF3655" s="50">
        <v>3304144</v>
      </c>
      <c r="AG3655" s="51"/>
      <c r="AH3655" s="51"/>
    </row>
    <row r="3656" spans="30:34">
      <c r="AD3656" s="50" t="s">
        <v>72</v>
      </c>
      <c r="AE3656" s="50" t="s">
        <v>1502</v>
      </c>
      <c r="AF3656" s="50">
        <v>3304151</v>
      </c>
      <c r="AG3656" s="51"/>
      <c r="AH3656" s="51"/>
    </row>
    <row r="3657" spans="30:34">
      <c r="AD3657" s="50" t="s">
        <v>72</v>
      </c>
      <c r="AE3657" s="50" t="s">
        <v>1522</v>
      </c>
      <c r="AF3657" s="50">
        <v>3304201</v>
      </c>
      <c r="AG3657" s="51"/>
      <c r="AH3657" s="51"/>
    </row>
    <row r="3658" spans="30:34">
      <c r="AD3658" s="50" t="s">
        <v>72</v>
      </c>
      <c r="AE3658" s="50" t="s">
        <v>1543</v>
      </c>
      <c r="AF3658" s="50">
        <v>3304300</v>
      </c>
      <c r="AG3658" s="51"/>
      <c r="AH3658" s="51"/>
    </row>
    <row r="3659" spans="30:34">
      <c r="AD3659" s="50" t="s">
        <v>72</v>
      </c>
      <c r="AE3659" s="50" t="s">
        <v>1563</v>
      </c>
      <c r="AF3659" s="50">
        <v>3304409</v>
      </c>
      <c r="AG3659" s="51"/>
      <c r="AH3659" s="51"/>
    </row>
    <row r="3660" spans="30:34">
      <c r="AD3660" s="50" t="s">
        <v>72</v>
      </c>
      <c r="AE3660" s="50" t="s">
        <v>1582</v>
      </c>
      <c r="AF3660" s="50">
        <v>3304508</v>
      </c>
      <c r="AG3660" s="51"/>
      <c r="AH3660" s="51"/>
    </row>
    <row r="3661" spans="30:34">
      <c r="AD3661" s="50" t="s">
        <v>72</v>
      </c>
      <c r="AE3661" s="50" t="s">
        <v>1603</v>
      </c>
      <c r="AF3661" s="50">
        <v>3304524</v>
      </c>
      <c r="AG3661" s="51"/>
      <c r="AH3661" s="51"/>
    </row>
    <row r="3662" spans="30:34">
      <c r="AD3662" s="50" t="s">
        <v>72</v>
      </c>
      <c r="AE3662" s="50" t="s">
        <v>1623</v>
      </c>
      <c r="AF3662" s="50">
        <v>3304557</v>
      </c>
      <c r="AG3662" s="51"/>
      <c r="AH3662" s="51"/>
    </row>
    <row r="3663" spans="30:34">
      <c r="AD3663" s="50" t="s">
        <v>72</v>
      </c>
      <c r="AE3663" s="50" t="s">
        <v>1644</v>
      </c>
      <c r="AF3663" s="50">
        <v>3304607</v>
      </c>
      <c r="AG3663" s="51"/>
      <c r="AH3663" s="51"/>
    </row>
    <row r="3664" spans="30:34">
      <c r="AD3664" s="50" t="s">
        <v>72</v>
      </c>
      <c r="AE3664" s="50" t="s">
        <v>1664</v>
      </c>
      <c r="AF3664" s="50">
        <v>3304706</v>
      </c>
      <c r="AG3664" s="51"/>
      <c r="AH3664" s="51"/>
    </row>
    <row r="3665" spans="30:34">
      <c r="AD3665" s="50" t="s">
        <v>72</v>
      </c>
      <c r="AE3665" s="50" t="s">
        <v>1685</v>
      </c>
      <c r="AF3665" s="50">
        <v>3304805</v>
      </c>
      <c r="AG3665" s="51"/>
      <c r="AH3665" s="51"/>
    </row>
    <row r="3666" spans="30:34">
      <c r="AD3666" s="50" t="s">
        <v>72</v>
      </c>
      <c r="AE3666" s="50" t="s">
        <v>1705</v>
      </c>
      <c r="AF3666" s="50">
        <v>3304755</v>
      </c>
      <c r="AG3666" s="51"/>
      <c r="AH3666" s="51"/>
    </row>
    <row r="3667" spans="30:34">
      <c r="AD3667" s="50" t="s">
        <v>72</v>
      </c>
      <c r="AE3667" s="50" t="s">
        <v>1726</v>
      </c>
      <c r="AF3667" s="50">
        <v>3304904</v>
      </c>
      <c r="AG3667" s="51"/>
      <c r="AH3667" s="51"/>
    </row>
    <row r="3668" spans="30:34">
      <c r="AD3668" s="50" t="s">
        <v>72</v>
      </c>
      <c r="AE3668" s="50" t="s">
        <v>1747</v>
      </c>
      <c r="AF3668" s="50">
        <v>3305000</v>
      </c>
      <c r="AG3668" s="51"/>
      <c r="AH3668" s="51"/>
    </row>
    <row r="3669" spans="30:34">
      <c r="AD3669" s="50" t="s">
        <v>72</v>
      </c>
      <c r="AE3669" s="50" t="s">
        <v>1767</v>
      </c>
      <c r="AF3669" s="50">
        <v>3305109</v>
      </c>
      <c r="AG3669" s="51"/>
      <c r="AH3669" s="51"/>
    </row>
    <row r="3670" spans="30:34">
      <c r="AD3670" s="50" t="s">
        <v>72</v>
      </c>
      <c r="AE3670" s="50" t="s">
        <v>1787</v>
      </c>
      <c r="AF3670" s="50">
        <v>3305133</v>
      </c>
      <c r="AG3670" s="51"/>
      <c r="AH3670" s="51"/>
    </row>
    <row r="3671" spans="30:34">
      <c r="AD3671" s="50" t="s">
        <v>72</v>
      </c>
      <c r="AE3671" s="50" t="s">
        <v>1807</v>
      </c>
      <c r="AF3671" s="50">
        <v>3305158</v>
      </c>
      <c r="AG3671" s="51"/>
      <c r="AH3671" s="51"/>
    </row>
    <row r="3672" spans="30:34">
      <c r="AD3672" s="50" t="s">
        <v>72</v>
      </c>
      <c r="AE3672" s="50" t="s">
        <v>1825</v>
      </c>
      <c r="AF3672" s="50">
        <v>3305208</v>
      </c>
      <c r="AG3672" s="51"/>
      <c r="AH3672" s="51"/>
    </row>
    <row r="3673" spans="30:34">
      <c r="AD3673" s="50" t="s">
        <v>72</v>
      </c>
      <c r="AE3673" s="50" t="s">
        <v>1843</v>
      </c>
      <c r="AF3673" s="50">
        <v>3305307</v>
      </c>
      <c r="AG3673" s="51"/>
      <c r="AH3673" s="51"/>
    </row>
    <row r="3674" spans="30:34">
      <c r="AD3674" s="50" t="s">
        <v>72</v>
      </c>
      <c r="AE3674" s="50" t="s">
        <v>1861</v>
      </c>
      <c r="AF3674" s="50">
        <v>3305406</v>
      </c>
      <c r="AG3674" s="51"/>
      <c r="AH3674" s="51"/>
    </row>
    <row r="3675" spans="30:34">
      <c r="AD3675" s="50" t="s">
        <v>72</v>
      </c>
      <c r="AE3675" s="50" t="s">
        <v>1879</v>
      </c>
      <c r="AF3675" s="50">
        <v>3305505</v>
      </c>
      <c r="AG3675" s="51"/>
      <c r="AH3675" s="51"/>
    </row>
    <row r="3676" spans="30:34">
      <c r="AD3676" s="50" t="s">
        <v>72</v>
      </c>
      <c r="AE3676" s="50" t="s">
        <v>1895</v>
      </c>
      <c r="AF3676" s="50">
        <v>3305554</v>
      </c>
      <c r="AG3676" s="51"/>
      <c r="AH3676" s="51"/>
    </row>
    <row r="3677" spans="30:34">
      <c r="AD3677" s="50" t="s">
        <v>72</v>
      </c>
      <c r="AE3677" s="50" t="s">
        <v>1912</v>
      </c>
      <c r="AF3677" s="50">
        <v>3305604</v>
      </c>
      <c r="AG3677" s="51"/>
      <c r="AH3677" s="51"/>
    </row>
    <row r="3678" spans="30:34">
      <c r="AD3678" s="50" t="s">
        <v>72</v>
      </c>
      <c r="AE3678" s="50" t="s">
        <v>1930</v>
      </c>
      <c r="AF3678" s="50">
        <v>3305703</v>
      </c>
      <c r="AG3678" s="51"/>
      <c r="AH3678" s="51"/>
    </row>
    <row r="3679" spans="30:34">
      <c r="AD3679" s="50" t="s">
        <v>72</v>
      </c>
      <c r="AE3679" s="50" t="s">
        <v>1946</v>
      </c>
      <c r="AF3679" s="50">
        <v>3305752</v>
      </c>
      <c r="AG3679" s="51"/>
      <c r="AH3679" s="51"/>
    </row>
    <row r="3680" spans="30:34">
      <c r="AD3680" s="50" t="s">
        <v>72</v>
      </c>
      <c r="AE3680" s="50" t="s">
        <v>1962</v>
      </c>
      <c r="AF3680" s="50">
        <v>3305802</v>
      </c>
      <c r="AG3680" s="51"/>
      <c r="AH3680" s="51"/>
    </row>
    <row r="3681" spans="30:34">
      <c r="AD3681" s="50" t="s">
        <v>72</v>
      </c>
      <c r="AE3681" s="50" t="s">
        <v>5568</v>
      </c>
      <c r="AF3681" s="50">
        <v>3305901</v>
      </c>
      <c r="AG3681" s="51"/>
      <c r="AH3681" s="51"/>
    </row>
    <row r="3682" spans="30:34">
      <c r="AD3682" s="50" t="s">
        <v>72</v>
      </c>
      <c r="AE3682" s="50" t="s">
        <v>1997</v>
      </c>
      <c r="AF3682" s="50">
        <v>3306008</v>
      </c>
      <c r="AG3682" s="51"/>
      <c r="AH3682" s="51"/>
    </row>
    <row r="3683" spans="30:34">
      <c r="AD3683" s="50" t="s">
        <v>72</v>
      </c>
      <c r="AE3683" s="50" t="s">
        <v>2015</v>
      </c>
      <c r="AF3683" s="50">
        <v>3306107</v>
      </c>
      <c r="AG3683" s="51"/>
      <c r="AH3683" s="51"/>
    </row>
    <row r="3684" spans="30:34">
      <c r="AD3684" s="50" t="s">
        <v>72</v>
      </c>
      <c r="AE3684" s="50" t="s">
        <v>2033</v>
      </c>
      <c r="AF3684" s="50">
        <v>3306156</v>
      </c>
      <c r="AG3684" s="51"/>
      <c r="AH3684" s="51"/>
    </row>
    <row r="3685" spans="30:34">
      <c r="AD3685" s="50" t="s">
        <v>72</v>
      </c>
      <c r="AE3685" s="50" t="s">
        <v>2051</v>
      </c>
      <c r="AF3685" s="50">
        <v>3306206</v>
      </c>
      <c r="AG3685" s="51"/>
      <c r="AH3685" s="51"/>
    </row>
    <row r="3686" spans="30:34">
      <c r="AD3686" s="50" t="s">
        <v>72</v>
      </c>
      <c r="AE3686" s="50" t="s">
        <v>2069</v>
      </c>
      <c r="AF3686" s="50">
        <v>3306305</v>
      </c>
      <c r="AG3686" s="51"/>
      <c r="AH3686" s="51"/>
    </row>
    <row r="3687" spans="30:34">
      <c r="AD3687" s="50" t="s">
        <v>73</v>
      </c>
      <c r="AE3687" s="50" t="s">
        <v>107</v>
      </c>
      <c r="AF3687" s="50">
        <v>2400109</v>
      </c>
      <c r="AG3687" s="51"/>
      <c r="AH3687" s="51"/>
    </row>
    <row r="3688" spans="30:34">
      <c r="AD3688" s="50" t="s">
        <v>73</v>
      </c>
      <c r="AE3688" s="50" t="s">
        <v>133</v>
      </c>
      <c r="AF3688" s="50">
        <v>2400208</v>
      </c>
      <c r="AG3688" s="51"/>
      <c r="AH3688" s="51"/>
    </row>
    <row r="3689" spans="30:34">
      <c r="AD3689" s="50" t="s">
        <v>73</v>
      </c>
      <c r="AE3689" s="50" t="s">
        <v>158</v>
      </c>
      <c r="AF3689" s="50">
        <v>2400307</v>
      </c>
      <c r="AG3689" s="51"/>
      <c r="AH3689" s="51"/>
    </row>
    <row r="3690" spans="30:34">
      <c r="AD3690" s="50" t="s">
        <v>73</v>
      </c>
      <c r="AE3690" s="50" t="s">
        <v>184</v>
      </c>
      <c r="AF3690" s="50">
        <v>2400406</v>
      </c>
      <c r="AG3690" s="51"/>
      <c r="AH3690" s="51"/>
    </row>
    <row r="3691" spans="30:34">
      <c r="AD3691" s="50" t="s">
        <v>73</v>
      </c>
      <c r="AE3691" s="50" t="s">
        <v>210</v>
      </c>
      <c r="AF3691" s="50">
        <v>2400505</v>
      </c>
      <c r="AG3691" s="51"/>
      <c r="AH3691" s="51"/>
    </row>
    <row r="3692" spans="30:34">
      <c r="AD3692" s="50" t="s">
        <v>73</v>
      </c>
      <c r="AE3692" s="50" t="s">
        <v>234</v>
      </c>
      <c r="AF3692" s="50">
        <v>2400604</v>
      </c>
      <c r="AG3692" s="51"/>
      <c r="AH3692" s="51"/>
    </row>
    <row r="3693" spans="30:34">
      <c r="AD3693" s="50" t="s">
        <v>73</v>
      </c>
      <c r="AE3693" s="50" t="s">
        <v>259</v>
      </c>
      <c r="AF3693" s="50">
        <v>2400703</v>
      </c>
      <c r="AG3693" s="51"/>
      <c r="AH3693" s="51"/>
    </row>
    <row r="3694" spans="30:34">
      <c r="AD3694" s="50" t="s">
        <v>73</v>
      </c>
      <c r="AE3694" s="50" t="s">
        <v>285</v>
      </c>
      <c r="AF3694" s="50">
        <v>2400802</v>
      </c>
      <c r="AG3694" s="51"/>
      <c r="AH3694" s="51"/>
    </row>
    <row r="3695" spans="30:34">
      <c r="AD3695" s="50" t="s">
        <v>73</v>
      </c>
      <c r="AE3695" s="50" t="s">
        <v>311</v>
      </c>
      <c r="AF3695" s="50">
        <v>2400901</v>
      </c>
      <c r="AG3695" s="51"/>
      <c r="AH3695" s="51"/>
    </row>
    <row r="3696" spans="30:34">
      <c r="AD3696" s="50" t="s">
        <v>73</v>
      </c>
      <c r="AE3696" s="50" t="s">
        <v>337</v>
      </c>
      <c r="AF3696" s="50">
        <v>2401008</v>
      </c>
      <c r="AG3696" s="51"/>
      <c r="AH3696" s="51"/>
    </row>
    <row r="3697" spans="30:34">
      <c r="AD3697" s="50" t="s">
        <v>73</v>
      </c>
      <c r="AE3697" s="50" t="s">
        <v>216</v>
      </c>
      <c r="AF3697" s="50">
        <v>2401107</v>
      </c>
      <c r="AG3697" s="51"/>
      <c r="AH3697" s="51"/>
    </row>
    <row r="3698" spans="30:34">
      <c r="AD3698" s="50" t="s">
        <v>73</v>
      </c>
      <c r="AE3698" s="50" t="s">
        <v>386</v>
      </c>
      <c r="AF3698" s="50">
        <v>2401206</v>
      </c>
      <c r="AG3698" s="51"/>
      <c r="AH3698" s="51"/>
    </row>
    <row r="3699" spans="30:34">
      <c r="AD3699" s="50" t="s">
        <v>73</v>
      </c>
      <c r="AE3699" s="50" t="s">
        <v>411</v>
      </c>
      <c r="AF3699" s="50">
        <v>2401305</v>
      </c>
      <c r="AG3699" s="51"/>
      <c r="AH3699" s="51"/>
    </row>
    <row r="3700" spans="30:34">
      <c r="AD3700" s="50" t="s">
        <v>73</v>
      </c>
      <c r="AE3700" s="50" t="s">
        <v>436</v>
      </c>
      <c r="AF3700" s="50">
        <v>2401404</v>
      </c>
      <c r="AG3700" s="51"/>
      <c r="AH3700" s="51"/>
    </row>
    <row r="3701" spans="30:34">
      <c r="AD3701" s="50" t="s">
        <v>73</v>
      </c>
      <c r="AE3701" s="50" t="s">
        <v>461</v>
      </c>
      <c r="AF3701" s="50">
        <v>2401453</v>
      </c>
      <c r="AG3701" s="51"/>
      <c r="AH3701" s="51"/>
    </row>
    <row r="3702" spans="30:34">
      <c r="AD3702" s="50" t="s">
        <v>73</v>
      </c>
      <c r="AE3702" s="50" t="s">
        <v>487</v>
      </c>
      <c r="AF3702" s="50">
        <v>2401503</v>
      </c>
      <c r="AG3702" s="51"/>
      <c r="AH3702" s="51"/>
    </row>
    <row r="3703" spans="30:34">
      <c r="AD3703" s="50" t="s">
        <v>73</v>
      </c>
      <c r="AE3703" s="50" t="s">
        <v>511</v>
      </c>
      <c r="AF3703" s="50">
        <v>2401602</v>
      </c>
      <c r="AG3703" s="51"/>
      <c r="AH3703" s="51"/>
    </row>
    <row r="3704" spans="30:34">
      <c r="AD3704" s="50" t="s">
        <v>73</v>
      </c>
      <c r="AE3704" s="50" t="s">
        <v>534</v>
      </c>
      <c r="AF3704" s="50">
        <v>2401651</v>
      </c>
      <c r="AG3704" s="51"/>
      <c r="AH3704" s="51"/>
    </row>
    <row r="3705" spans="30:34">
      <c r="AD3705" s="50" t="s">
        <v>73</v>
      </c>
      <c r="AE3705" s="50" t="s">
        <v>557</v>
      </c>
      <c r="AF3705" s="50">
        <v>2401701</v>
      </c>
      <c r="AG3705" s="51"/>
      <c r="AH3705" s="51"/>
    </row>
    <row r="3706" spans="30:34">
      <c r="AD3706" s="50" t="s">
        <v>73</v>
      </c>
      <c r="AE3706" s="50" t="s">
        <v>580</v>
      </c>
      <c r="AF3706" s="50">
        <v>2401800</v>
      </c>
      <c r="AG3706" s="51"/>
      <c r="AH3706" s="51"/>
    </row>
    <row r="3707" spans="30:34">
      <c r="AD3707" s="50" t="s">
        <v>73</v>
      </c>
      <c r="AE3707" s="50" t="s">
        <v>603</v>
      </c>
      <c r="AF3707" s="50">
        <v>2401859</v>
      </c>
      <c r="AG3707" s="51"/>
      <c r="AH3707" s="51"/>
    </row>
    <row r="3708" spans="30:34">
      <c r="AD3708" s="50" t="s">
        <v>73</v>
      </c>
      <c r="AE3708" s="50" t="s">
        <v>626</v>
      </c>
      <c r="AF3708" s="50">
        <v>2401909</v>
      </c>
      <c r="AG3708" s="51"/>
      <c r="AH3708" s="51"/>
    </row>
    <row r="3709" spans="30:34">
      <c r="AD3709" s="50" t="s">
        <v>73</v>
      </c>
      <c r="AE3709" s="50" t="s">
        <v>646</v>
      </c>
      <c r="AF3709" s="50">
        <v>2402006</v>
      </c>
      <c r="AG3709" s="51"/>
      <c r="AH3709" s="51"/>
    </row>
    <row r="3710" spans="30:34">
      <c r="AD3710" s="50" t="s">
        <v>73</v>
      </c>
      <c r="AE3710" s="50" t="s">
        <v>667</v>
      </c>
      <c r="AF3710" s="50">
        <v>2402105</v>
      </c>
      <c r="AG3710" s="51"/>
      <c r="AH3710" s="51"/>
    </row>
    <row r="3711" spans="30:34">
      <c r="AD3711" s="50" t="s">
        <v>73</v>
      </c>
      <c r="AE3711" s="50" t="s">
        <v>689</v>
      </c>
      <c r="AF3711" s="50">
        <v>2402204</v>
      </c>
      <c r="AG3711" s="51"/>
      <c r="AH3711" s="51"/>
    </row>
    <row r="3712" spans="30:34">
      <c r="AD3712" s="50" t="s">
        <v>73</v>
      </c>
      <c r="AE3712" s="50" t="s">
        <v>709</v>
      </c>
      <c r="AF3712" s="50">
        <v>2402303</v>
      </c>
      <c r="AG3712" s="51"/>
      <c r="AH3712" s="51"/>
    </row>
    <row r="3713" spans="30:34">
      <c r="AD3713" s="50" t="s">
        <v>73</v>
      </c>
      <c r="AE3713" s="50" t="s">
        <v>731</v>
      </c>
      <c r="AF3713" s="50">
        <v>2402402</v>
      </c>
      <c r="AG3713" s="51"/>
      <c r="AH3713" s="51"/>
    </row>
    <row r="3714" spans="30:34">
      <c r="AD3714" s="50" t="s">
        <v>73</v>
      </c>
      <c r="AE3714" s="50" t="s">
        <v>753</v>
      </c>
      <c r="AF3714" s="50">
        <v>2402501</v>
      </c>
      <c r="AG3714" s="51"/>
      <c r="AH3714" s="51"/>
    </row>
    <row r="3715" spans="30:34">
      <c r="AD3715" s="50" t="s">
        <v>73</v>
      </c>
      <c r="AE3715" s="50" t="s">
        <v>775</v>
      </c>
      <c r="AF3715" s="50">
        <v>2402600</v>
      </c>
      <c r="AG3715" s="51"/>
      <c r="AH3715" s="51"/>
    </row>
    <row r="3716" spans="30:34">
      <c r="AD3716" s="50" t="s">
        <v>73</v>
      </c>
      <c r="AE3716" s="50" t="s">
        <v>796</v>
      </c>
      <c r="AF3716" s="50">
        <v>2402709</v>
      </c>
      <c r="AG3716" s="51"/>
      <c r="AH3716" s="51"/>
    </row>
    <row r="3717" spans="30:34">
      <c r="AD3717" s="50" t="s">
        <v>73</v>
      </c>
      <c r="AE3717" s="50" t="s">
        <v>817</v>
      </c>
      <c r="AF3717" s="50">
        <v>2402808</v>
      </c>
      <c r="AG3717" s="51"/>
      <c r="AH3717" s="51"/>
    </row>
    <row r="3718" spans="30:34">
      <c r="AD3718" s="50" t="s">
        <v>73</v>
      </c>
      <c r="AE3718" s="50" t="s">
        <v>839</v>
      </c>
      <c r="AF3718" s="50">
        <v>2402907</v>
      </c>
      <c r="AG3718" s="51"/>
      <c r="AH3718" s="51"/>
    </row>
    <row r="3719" spans="30:34">
      <c r="AD3719" s="50" t="s">
        <v>73</v>
      </c>
      <c r="AE3719" s="50" t="s">
        <v>861</v>
      </c>
      <c r="AF3719" s="50">
        <v>2403004</v>
      </c>
      <c r="AG3719" s="51"/>
      <c r="AH3719" s="51"/>
    </row>
    <row r="3720" spans="30:34">
      <c r="AD3720" s="50" t="s">
        <v>73</v>
      </c>
      <c r="AE3720" s="50" t="s">
        <v>883</v>
      </c>
      <c r="AF3720" s="50">
        <v>2403103</v>
      </c>
      <c r="AG3720" s="51"/>
      <c r="AH3720" s="51"/>
    </row>
    <row r="3721" spans="30:34">
      <c r="AD3721" s="50" t="s">
        <v>73</v>
      </c>
      <c r="AE3721" s="50" t="s">
        <v>906</v>
      </c>
      <c r="AF3721" s="50">
        <v>2403202</v>
      </c>
      <c r="AG3721" s="51"/>
      <c r="AH3721" s="51"/>
    </row>
    <row r="3722" spans="30:34">
      <c r="AD3722" s="50" t="s">
        <v>73</v>
      </c>
      <c r="AE3722" s="50" t="s">
        <v>929</v>
      </c>
      <c r="AF3722" s="50">
        <v>2403301</v>
      </c>
      <c r="AG3722" s="51"/>
      <c r="AH3722" s="51"/>
    </row>
    <row r="3723" spans="30:34">
      <c r="AD3723" s="50" t="s">
        <v>73</v>
      </c>
      <c r="AE3723" s="50" t="s">
        <v>951</v>
      </c>
      <c r="AF3723" s="50">
        <v>2403400</v>
      </c>
      <c r="AG3723" s="51"/>
      <c r="AH3723" s="51"/>
    </row>
    <row r="3724" spans="30:34">
      <c r="AD3724" s="50" t="s">
        <v>73</v>
      </c>
      <c r="AE3724" s="50" t="s">
        <v>974</v>
      </c>
      <c r="AF3724" s="50">
        <v>2403509</v>
      </c>
      <c r="AG3724" s="51"/>
      <c r="AH3724" s="51"/>
    </row>
    <row r="3725" spans="30:34">
      <c r="AD3725" s="50" t="s">
        <v>73</v>
      </c>
      <c r="AE3725" s="50" t="s">
        <v>996</v>
      </c>
      <c r="AF3725" s="50">
        <v>2403608</v>
      </c>
      <c r="AG3725" s="51"/>
      <c r="AH3725" s="51"/>
    </row>
    <row r="3726" spans="30:34">
      <c r="AD3726" s="50" t="s">
        <v>73</v>
      </c>
      <c r="AE3726" s="50" t="s">
        <v>1019</v>
      </c>
      <c r="AF3726" s="50">
        <v>2403707</v>
      </c>
      <c r="AG3726" s="51"/>
      <c r="AH3726" s="51"/>
    </row>
    <row r="3727" spans="30:34">
      <c r="AD3727" s="50" t="s">
        <v>73</v>
      </c>
      <c r="AE3727" s="50" t="s">
        <v>1041</v>
      </c>
      <c r="AF3727" s="50">
        <v>2403756</v>
      </c>
      <c r="AG3727" s="51"/>
      <c r="AH3727" s="51"/>
    </row>
    <row r="3728" spans="30:34">
      <c r="AD3728" s="50" t="s">
        <v>73</v>
      </c>
      <c r="AE3728" s="50" t="s">
        <v>1063</v>
      </c>
      <c r="AF3728" s="50">
        <v>2403806</v>
      </c>
      <c r="AG3728" s="51"/>
      <c r="AH3728" s="51"/>
    </row>
    <row r="3729" spans="30:34">
      <c r="AD3729" s="50" t="s">
        <v>73</v>
      </c>
      <c r="AE3729" s="50" t="s">
        <v>1084</v>
      </c>
      <c r="AF3729" s="50">
        <v>2403905</v>
      </c>
      <c r="AG3729" s="51"/>
      <c r="AH3729" s="51"/>
    </row>
    <row r="3730" spans="30:34">
      <c r="AD3730" s="50" t="s">
        <v>73</v>
      </c>
      <c r="AE3730" s="50" t="s">
        <v>1107</v>
      </c>
      <c r="AF3730" s="50">
        <v>2404002</v>
      </c>
      <c r="AG3730" s="51"/>
      <c r="AH3730" s="51"/>
    </row>
    <row r="3731" spans="30:34">
      <c r="AD3731" s="50" t="s">
        <v>73</v>
      </c>
      <c r="AE3731" s="50" t="s">
        <v>1130</v>
      </c>
      <c r="AF3731" s="50">
        <v>2404101</v>
      </c>
      <c r="AG3731" s="51"/>
      <c r="AH3731" s="51"/>
    </row>
    <row r="3732" spans="30:34">
      <c r="AD3732" s="50" t="s">
        <v>73</v>
      </c>
      <c r="AE3732" s="50" t="s">
        <v>1153</v>
      </c>
      <c r="AF3732" s="50">
        <v>2404200</v>
      </c>
      <c r="AG3732" s="51"/>
      <c r="AH3732" s="51"/>
    </row>
    <row r="3733" spans="30:34">
      <c r="AD3733" s="50" t="s">
        <v>73</v>
      </c>
      <c r="AE3733" s="50" t="s">
        <v>1176</v>
      </c>
      <c r="AF3733" s="50">
        <v>2404309</v>
      </c>
      <c r="AG3733" s="51"/>
      <c r="AH3733" s="51"/>
    </row>
    <row r="3734" spans="30:34">
      <c r="AD3734" s="50" t="s">
        <v>73</v>
      </c>
      <c r="AE3734" s="50" t="s">
        <v>1198</v>
      </c>
      <c r="AF3734" s="50">
        <v>2404408</v>
      </c>
      <c r="AG3734" s="51"/>
      <c r="AH3734" s="51"/>
    </row>
    <row r="3735" spans="30:34">
      <c r="AD3735" s="50" t="s">
        <v>73</v>
      </c>
      <c r="AE3735" s="50" t="s">
        <v>1221</v>
      </c>
      <c r="AF3735" s="50">
        <v>2404507</v>
      </c>
      <c r="AG3735" s="51"/>
      <c r="AH3735" s="51"/>
    </row>
    <row r="3736" spans="30:34">
      <c r="AD3736" s="50" t="s">
        <v>73</v>
      </c>
      <c r="AE3736" s="50" t="s">
        <v>1242</v>
      </c>
      <c r="AF3736" s="50">
        <v>2404606</v>
      </c>
      <c r="AG3736" s="51"/>
      <c r="AH3736" s="51"/>
    </row>
    <row r="3737" spans="30:34">
      <c r="AD3737" s="50" t="s">
        <v>73</v>
      </c>
      <c r="AE3737" s="50" t="s">
        <v>1265</v>
      </c>
      <c r="AF3737" s="50">
        <v>2404705</v>
      </c>
      <c r="AG3737" s="51"/>
      <c r="AH3737" s="51"/>
    </row>
    <row r="3738" spans="30:34">
      <c r="AD3738" s="50" t="s">
        <v>73</v>
      </c>
      <c r="AE3738" s="50" t="s">
        <v>1286</v>
      </c>
      <c r="AF3738" s="50">
        <v>2404804</v>
      </c>
      <c r="AG3738" s="51"/>
      <c r="AH3738" s="51"/>
    </row>
    <row r="3739" spans="30:34">
      <c r="AD3739" s="50" t="s">
        <v>73</v>
      </c>
      <c r="AE3739" s="50" t="s">
        <v>1309</v>
      </c>
      <c r="AF3739" s="50">
        <v>2404853</v>
      </c>
      <c r="AG3739" s="51"/>
      <c r="AH3739" s="51"/>
    </row>
    <row r="3740" spans="30:34">
      <c r="AD3740" s="50" t="s">
        <v>73</v>
      </c>
      <c r="AE3740" s="50" t="s">
        <v>1331</v>
      </c>
      <c r="AF3740" s="50">
        <v>2404903</v>
      </c>
      <c r="AG3740" s="51"/>
      <c r="AH3740" s="51"/>
    </row>
    <row r="3741" spans="30:34">
      <c r="AD3741" s="50" t="s">
        <v>73</v>
      </c>
      <c r="AE3741" s="50" t="s">
        <v>1353</v>
      </c>
      <c r="AF3741" s="50">
        <v>2405009</v>
      </c>
      <c r="AG3741" s="51"/>
      <c r="AH3741" s="51"/>
    </row>
    <row r="3742" spans="30:34">
      <c r="AD3742" s="50" t="s">
        <v>73</v>
      </c>
      <c r="AE3742" s="50" t="s">
        <v>1374</v>
      </c>
      <c r="AF3742" s="50">
        <v>2405108</v>
      </c>
      <c r="AG3742" s="51"/>
      <c r="AH3742" s="51"/>
    </row>
    <row r="3743" spans="30:34">
      <c r="AD3743" s="50" t="s">
        <v>73</v>
      </c>
      <c r="AE3743" s="50" t="s">
        <v>1396</v>
      </c>
      <c r="AF3743" s="50">
        <v>2405207</v>
      </c>
      <c r="AG3743" s="51"/>
      <c r="AH3743" s="51"/>
    </row>
    <row r="3744" spans="30:34">
      <c r="AD3744" s="50" t="s">
        <v>73</v>
      </c>
      <c r="AE3744" s="50" t="s">
        <v>1418</v>
      </c>
      <c r="AF3744" s="50">
        <v>2405306</v>
      </c>
      <c r="AG3744" s="51"/>
      <c r="AH3744" s="51"/>
    </row>
    <row r="3745" spans="30:34">
      <c r="AD3745" s="50" t="s">
        <v>73</v>
      </c>
      <c r="AE3745" s="50" t="s">
        <v>1439</v>
      </c>
      <c r="AF3745" s="50">
        <v>2405405</v>
      </c>
      <c r="AG3745" s="51"/>
      <c r="AH3745" s="51"/>
    </row>
    <row r="3746" spans="30:34">
      <c r="AD3746" s="50" t="s">
        <v>73</v>
      </c>
      <c r="AE3746" s="50" t="s">
        <v>1460</v>
      </c>
      <c r="AF3746" s="50">
        <v>2405504</v>
      </c>
      <c r="AG3746" s="51"/>
      <c r="AH3746" s="51"/>
    </row>
    <row r="3747" spans="30:34">
      <c r="AD3747" s="50" t="s">
        <v>73</v>
      </c>
      <c r="AE3747" s="50" t="s">
        <v>1481</v>
      </c>
      <c r="AF3747" s="50">
        <v>2405603</v>
      </c>
      <c r="AG3747" s="51"/>
      <c r="AH3747" s="51"/>
    </row>
    <row r="3748" spans="30:34">
      <c r="AD3748" s="50" t="s">
        <v>73</v>
      </c>
      <c r="AE3748" s="50" t="s">
        <v>1503</v>
      </c>
      <c r="AF3748" s="50">
        <v>2405702</v>
      </c>
      <c r="AG3748" s="51"/>
      <c r="AH3748" s="51"/>
    </row>
    <row r="3749" spans="30:34">
      <c r="AD3749" s="50" t="s">
        <v>73</v>
      </c>
      <c r="AE3749" s="50" t="s">
        <v>1523</v>
      </c>
      <c r="AF3749" s="50">
        <v>2405801</v>
      </c>
      <c r="AG3749" s="51"/>
      <c r="AH3749" s="51"/>
    </row>
    <row r="3750" spans="30:34">
      <c r="AD3750" s="50" t="s">
        <v>73</v>
      </c>
      <c r="AE3750" s="50" t="s">
        <v>1544</v>
      </c>
      <c r="AF3750" s="50">
        <v>2405900</v>
      </c>
      <c r="AG3750" s="51"/>
      <c r="AH3750" s="51"/>
    </row>
    <row r="3751" spans="30:34">
      <c r="AD3751" s="50" t="s">
        <v>73</v>
      </c>
      <c r="AE3751" s="50" t="s">
        <v>1564</v>
      </c>
      <c r="AF3751" s="50">
        <v>2406007</v>
      </c>
      <c r="AG3751" s="51"/>
      <c r="AH3751" s="51"/>
    </row>
    <row r="3752" spans="30:34">
      <c r="AD3752" s="50" t="s">
        <v>73</v>
      </c>
      <c r="AE3752" s="50" t="s">
        <v>1583</v>
      </c>
      <c r="AF3752" s="50">
        <v>2406106</v>
      </c>
      <c r="AG3752" s="51"/>
      <c r="AH3752" s="51"/>
    </row>
    <row r="3753" spans="30:34">
      <c r="AD3753" s="50" t="s">
        <v>73</v>
      </c>
      <c r="AE3753" s="50" t="s">
        <v>1069</v>
      </c>
      <c r="AF3753" s="50">
        <v>2406155</v>
      </c>
      <c r="AG3753" s="51"/>
      <c r="AH3753" s="51"/>
    </row>
    <row r="3754" spans="30:34">
      <c r="AD3754" s="50" t="s">
        <v>73</v>
      </c>
      <c r="AE3754" s="50" t="s">
        <v>1624</v>
      </c>
      <c r="AF3754" s="50">
        <v>2406205</v>
      </c>
      <c r="AG3754" s="51"/>
      <c r="AH3754" s="51"/>
    </row>
    <row r="3755" spans="30:34">
      <c r="AD3755" s="50" t="s">
        <v>73</v>
      </c>
      <c r="AE3755" s="50" t="s">
        <v>1645</v>
      </c>
      <c r="AF3755" s="50">
        <v>2406304</v>
      </c>
      <c r="AG3755" s="51"/>
      <c r="AH3755" s="51"/>
    </row>
    <row r="3756" spans="30:34">
      <c r="AD3756" s="50" t="s">
        <v>73</v>
      </c>
      <c r="AE3756" s="50" t="s">
        <v>1665</v>
      </c>
      <c r="AF3756" s="50">
        <v>2406403</v>
      </c>
      <c r="AG3756" s="51"/>
      <c r="AH3756" s="51"/>
    </row>
    <row r="3757" spans="30:34">
      <c r="AD3757" s="50" t="s">
        <v>73</v>
      </c>
      <c r="AE3757" s="50" t="s">
        <v>1686</v>
      </c>
      <c r="AF3757" s="50">
        <v>2406502</v>
      </c>
      <c r="AG3757" s="51"/>
      <c r="AH3757" s="51"/>
    </row>
    <row r="3758" spans="30:34">
      <c r="AD3758" s="50" t="s">
        <v>73</v>
      </c>
      <c r="AE3758" s="50" t="s">
        <v>1706</v>
      </c>
      <c r="AF3758" s="50">
        <v>2406601</v>
      </c>
      <c r="AG3758" s="51"/>
      <c r="AH3758" s="51"/>
    </row>
    <row r="3759" spans="30:34">
      <c r="AD3759" s="50" t="s">
        <v>73</v>
      </c>
      <c r="AE3759" s="50" t="s">
        <v>1727</v>
      </c>
      <c r="AF3759" s="50">
        <v>2406700</v>
      </c>
      <c r="AG3759" s="51"/>
      <c r="AH3759" s="51"/>
    </row>
    <row r="3760" spans="30:34">
      <c r="AD3760" s="50" t="s">
        <v>73</v>
      </c>
      <c r="AE3760" s="50" t="s">
        <v>1748</v>
      </c>
      <c r="AF3760" s="50">
        <v>2406809</v>
      </c>
      <c r="AG3760" s="51"/>
      <c r="AH3760" s="51"/>
    </row>
    <row r="3761" spans="30:34">
      <c r="AD3761" s="50" t="s">
        <v>73</v>
      </c>
      <c r="AE3761" s="50" t="s">
        <v>1768</v>
      </c>
      <c r="AF3761" s="50">
        <v>2406908</v>
      </c>
      <c r="AG3761" s="51"/>
      <c r="AH3761" s="51"/>
    </row>
    <row r="3762" spans="30:34">
      <c r="AD3762" s="50" t="s">
        <v>73</v>
      </c>
      <c r="AE3762" s="50" t="s">
        <v>1788</v>
      </c>
      <c r="AF3762" s="50">
        <v>2407005</v>
      </c>
      <c r="AG3762" s="51"/>
      <c r="AH3762" s="51"/>
    </row>
    <row r="3763" spans="30:34">
      <c r="AD3763" s="50" t="s">
        <v>73</v>
      </c>
      <c r="AE3763" s="50" t="s">
        <v>1808</v>
      </c>
      <c r="AF3763" s="50">
        <v>2407104</v>
      </c>
      <c r="AG3763" s="51"/>
      <c r="AH3763" s="51"/>
    </row>
    <row r="3764" spans="30:34">
      <c r="AD3764" s="50" t="s">
        <v>73</v>
      </c>
      <c r="AE3764" s="50" t="s">
        <v>1826</v>
      </c>
      <c r="AF3764" s="50">
        <v>2407203</v>
      </c>
      <c r="AG3764" s="51"/>
      <c r="AH3764" s="51"/>
    </row>
    <row r="3765" spans="30:34">
      <c r="AD3765" s="50" t="s">
        <v>73</v>
      </c>
      <c r="AE3765" s="50" t="s">
        <v>1844</v>
      </c>
      <c r="AF3765" s="50">
        <v>2407252</v>
      </c>
      <c r="AG3765" s="51"/>
      <c r="AH3765" s="51"/>
    </row>
    <row r="3766" spans="30:34">
      <c r="AD3766" s="50" t="s">
        <v>73</v>
      </c>
      <c r="AE3766" s="50" t="s">
        <v>1862</v>
      </c>
      <c r="AF3766" s="50">
        <v>2407302</v>
      </c>
      <c r="AG3766" s="51"/>
      <c r="AH3766" s="51"/>
    </row>
    <row r="3767" spans="30:34">
      <c r="AD3767" s="50" t="s">
        <v>73</v>
      </c>
      <c r="AE3767" s="50" t="s">
        <v>1880</v>
      </c>
      <c r="AF3767" s="50">
        <v>2407401</v>
      </c>
      <c r="AG3767" s="51"/>
      <c r="AH3767" s="51"/>
    </row>
    <row r="3768" spans="30:34">
      <c r="AD3768" s="50" t="s">
        <v>73</v>
      </c>
      <c r="AE3768" s="50" t="s">
        <v>1896</v>
      </c>
      <c r="AF3768" s="50">
        <v>2407500</v>
      </c>
      <c r="AG3768" s="51"/>
      <c r="AH3768" s="51"/>
    </row>
    <row r="3769" spans="30:34">
      <c r="AD3769" s="50" t="s">
        <v>73</v>
      </c>
      <c r="AE3769" s="50" t="s">
        <v>1913</v>
      </c>
      <c r="AF3769" s="50">
        <v>2407609</v>
      </c>
      <c r="AG3769" s="51"/>
      <c r="AH3769" s="51"/>
    </row>
    <row r="3770" spans="30:34">
      <c r="AD3770" s="50" t="s">
        <v>73</v>
      </c>
      <c r="AE3770" s="50" t="s">
        <v>1931</v>
      </c>
      <c r="AF3770" s="50">
        <v>2407708</v>
      </c>
      <c r="AG3770" s="51"/>
      <c r="AH3770" s="51"/>
    </row>
    <row r="3771" spans="30:34">
      <c r="AD3771" s="50" t="s">
        <v>73</v>
      </c>
      <c r="AE3771" s="50" t="s">
        <v>1762</v>
      </c>
      <c r="AF3771" s="50">
        <v>2407807</v>
      </c>
      <c r="AG3771" s="51"/>
      <c r="AH3771" s="51"/>
    </row>
    <row r="3772" spans="30:34">
      <c r="AD3772" s="50" t="s">
        <v>73</v>
      </c>
      <c r="AE3772" s="50" t="s">
        <v>1963</v>
      </c>
      <c r="AF3772" s="50">
        <v>2407906</v>
      </c>
      <c r="AG3772" s="51"/>
      <c r="AH3772" s="51"/>
    </row>
    <row r="3773" spans="30:34">
      <c r="AD3773" s="50" t="s">
        <v>73</v>
      </c>
      <c r="AE3773" s="50" t="s">
        <v>1981</v>
      </c>
      <c r="AF3773" s="50">
        <v>2408003</v>
      </c>
      <c r="AG3773" s="51"/>
      <c r="AH3773" s="51"/>
    </row>
    <row r="3774" spans="30:34">
      <c r="AD3774" s="50" t="s">
        <v>73</v>
      </c>
      <c r="AE3774" s="50" t="s">
        <v>1998</v>
      </c>
      <c r="AF3774" s="50">
        <v>2408102</v>
      </c>
      <c r="AG3774" s="51"/>
      <c r="AH3774" s="51"/>
    </row>
    <row r="3775" spans="30:34">
      <c r="AD3775" s="50" t="s">
        <v>73</v>
      </c>
      <c r="AE3775" s="50" t="s">
        <v>2016</v>
      </c>
      <c r="AF3775" s="50">
        <v>2408201</v>
      </c>
      <c r="AG3775" s="51"/>
      <c r="AH3775" s="51"/>
    </row>
    <row r="3776" spans="30:34">
      <c r="AD3776" s="50" t="s">
        <v>73</v>
      </c>
      <c r="AE3776" s="50" t="s">
        <v>2034</v>
      </c>
      <c r="AF3776" s="50">
        <v>2408300</v>
      </c>
      <c r="AG3776" s="51"/>
      <c r="AH3776" s="51"/>
    </row>
    <row r="3777" spans="30:34">
      <c r="AD3777" s="50" t="s">
        <v>73</v>
      </c>
      <c r="AE3777" s="50" t="s">
        <v>2052</v>
      </c>
      <c r="AF3777" s="50">
        <v>2408409</v>
      </c>
      <c r="AG3777" s="51"/>
      <c r="AH3777" s="51"/>
    </row>
    <row r="3778" spans="30:34">
      <c r="AD3778" s="50" t="s">
        <v>73</v>
      </c>
      <c r="AE3778" s="50" t="s">
        <v>1550</v>
      </c>
      <c r="AF3778" s="50">
        <v>2408508</v>
      </c>
      <c r="AG3778" s="51"/>
      <c r="AH3778" s="51"/>
    </row>
    <row r="3779" spans="30:34">
      <c r="AD3779" s="50" t="s">
        <v>73</v>
      </c>
      <c r="AE3779" s="50" t="s">
        <v>2085</v>
      </c>
      <c r="AF3779" s="50">
        <v>2408607</v>
      </c>
      <c r="AG3779" s="51"/>
      <c r="AH3779" s="51"/>
    </row>
    <row r="3780" spans="30:34">
      <c r="AD3780" s="50" t="s">
        <v>73</v>
      </c>
      <c r="AE3780" s="50" t="s">
        <v>2101</v>
      </c>
      <c r="AF3780" s="50">
        <v>2408706</v>
      </c>
      <c r="AG3780" s="51"/>
      <c r="AH3780" s="51"/>
    </row>
    <row r="3781" spans="30:34">
      <c r="AD3781" s="50" t="s">
        <v>73</v>
      </c>
      <c r="AE3781" s="50" t="s">
        <v>2118</v>
      </c>
      <c r="AF3781" s="50">
        <v>2408805</v>
      </c>
      <c r="AG3781" s="51"/>
      <c r="AH3781" s="51"/>
    </row>
    <row r="3782" spans="30:34">
      <c r="AD3782" s="50" t="s">
        <v>73</v>
      </c>
      <c r="AE3782" s="50" t="s">
        <v>2133</v>
      </c>
      <c r="AF3782" s="50">
        <v>2408904</v>
      </c>
      <c r="AG3782" s="51"/>
      <c r="AH3782" s="51"/>
    </row>
    <row r="3783" spans="30:34">
      <c r="AD3783" s="50" t="s">
        <v>73</v>
      </c>
      <c r="AE3783" s="50" t="s">
        <v>2150</v>
      </c>
      <c r="AF3783" s="50">
        <v>2403251</v>
      </c>
      <c r="AG3783" s="51"/>
      <c r="AH3783" s="51"/>
    </row>
    <row r="3784" spans="30:34">
      <c r="AD3784" s="50" t="s">
        <v>73</v>
      </c>
      <c r="AE3784" s="50" t="s">
        <v>2166</v>
      </c>
      <c r="AF3784" s="50">
        <v>2409100</v>
      </c>
      <c r="AG3784" s="51"/>
      <c r="AH3784" s="51"/>
    </row>
    <row r="3785" spans="30:34">
      <c r="AD3785" s="50" t="s">
        <v>73</v>
      </c>
      <c r="AE3785" s="50" t="s">
        <v>2183</v>
      </c>
      <c r="AF3785" s="50">
        <v>2409209</v>
      </c>
      <c r="AG3785" s="51"/>
      <c r="AH3785" s="51"/>
    </row>
    <row r="3786" spans="30:34">
      <c r="AD3786" s="50" t="s">
        <v>73</v>
      </c>
      <c r="AE3786" s="50" t="s">
        <v>2200</v>
      </c>
      <c r="AF3786" s="50">
        <v>2409308</v>
      </c>
      <c r="AG3786" s="51"/>
      <c r="AH3786" s="51"/>
    </row>
    <row r="3787" spans="30:34">
      <c r="AD3787" s="50" t="s">
        <v>73</v>
      </c>
      <c r="AE3787" s="50" t="s">
        <v>2214</v>
      </c>
      <c r="AF3787" s="50">
        <v>2409407</v>
      </c>
      <c r="AG3787" s="51"/>
      <c r="AH3787" s="51"/>
    </row>
    <row r="3788" spans="30:34">
      <c r="AD3788" s="50" t="s">
        <v>73</v>
      </c>
      <c r="AE3788" s="50" t="s">
        <v>2231</v>
      </c>
      <c r="AF3788" s="50">
        <v>2409506</v>
      </c>
      <c r="AG3788" s="51"/>
      <c r="AH3788" s="51"/>
    </row>
    <row r="3789" spans="30:34">
      <c r="AD3789" s="50" t="s">
        <v>73</v>
      </c>
      <c r="AE3789" s="50" t="s">
        <v>2044</v>
      </c>
      <c r="AF3789" s="50">
        <v>2409605</v>
      </c>
      <c r="AG3789" s="51"/>
      <c r="AH3789" s="51"/>
    </row>
    <row r="3790" spans="30:34">
      <c r="AD3790" s="50" t="s">
        <v>73</v>
      </c>
      <c r="AE3790" s="50" t="s">
        <v>2261</v>
      </c>
      <c r="AF3790" s="50">
        <v>2409704</v>
      </c>
      <c r="AG3790" s="51"/>
      <c r="AH3790" s="51"/>
    </row>
    <row r="3791" spans="30:34">
      <c r="AD3791" s="50" t="s">
        <v>73</v>
      </c>
      <c r="AE3791" s="50" t="s">
        <v>2276</v>
      </c>
      <c r="AF3791" s="50">
        <v>2409803</v>
      </c>
      <c r="AG3791" s="51"/>
      <c r="AH3791" s="51"/>
    </row>
    <row r="3792" spans="30:34">
      <c r="AD3792" s="50" t="s">
        <v>73</v>
      </c>
      <c r="AE3792" s="50" t="s">
        <v>2292</v>
      </c>
      <c r="AF3792" s="50">
        <v>2409902</v>
      </c>
      <c r="AG3792" s="51"/>
      <c r="AH3792" s="51"/>
    </row>
    <row r="3793" spans="30:34">
      <c r="AD3793" s="50" t="s">
        <v>73</v>
      </c>
      <c r="AE3793" s="50" t="s">
        <v>2308</v>
      </c>
      <c r="AF3793" s="50">
        <v>2410009</v>
      </c>
      <c r="AG3793" s="51"/>
      <c r="AH3793" s="51"/>
    </row>
    <row r="3794" spans="30:34">
      <c r="AD3794" s="50" t="s">
        <v>73</v>
      </c>
      <c r="AE3794" s="50" t="s">
        <v>2321</v>
      </c>
      <c r="AF3794" s="50">
        <v>2410108</v>
      </c>
      <c r="AG3794" s="51"/>
      <c r="AH3794" s="51"/>
    </row>
    <row r="3795" spans="30:34">
      <c r="AD3795" s="50" t="s">
        <v>73</v>
      </c>
      <c r="AE3795" s="50" t="s">
        <v>2337</v>
      </c>
      <c r="AF3795" s="50">
        <v>2410207</v>
      </c>
      <c r="AG3795" s="51"/>
      <c r="AH3795" s="51"/>
    </row>
    <row r="3796" spans="30:34">
      <c r="AD3796" s="50" t="s">
        <v>73</v>
      </c>
      <c r="AE3796" s="50" t="s">
        <v>2353</v>
      </c>
      <c r="AF3796" s="50">
        <v>2410256</v>
      </c>
      <c r="AG3796" s="51"/>
      <c r="AH3796" s="51"/>
    </row>
    <row r="3797" spans="30:34">
      <c r="AD3797" s="50" t="s">
        <v>73</v>
      </c>
      <c r="AE3797" s="50" t="s">
        <v>5561</v>
      </c>
      <c r="AF3797" s="50">
        <v>2410306</v>
      </c>
      <c r="AG3797" s="51"/>
      <c r="AH3797" s="51"/>
    </row>
    <row r="3798" spans="30:34">
      <c r="AD3798" s="50" t="s">
        <v>73</v>
      </c>
      <c r="AE3798" s="50" t="s">
        <v>2383</v>
      </c>
      <c r="AF3798" s="50">
        <v>2410405</v>
      </c>
      <c r="AG3798" s="51"/>
      <c r="AH3798" s="51"/>
    </row>
    <row r="3799" spans="30:34">
      <c r="AD3799" s="50" t="s">
        <v>73</v>
      </c>
      <c r="AE3799" s="50" t="s">
        <v>2398</v>
      </c>
      <c r="AF3799" s="50">
        <v>2410504</v>
      </c>
      <c r="AG3799" s="51"/>
      <c r="AH3799" s="51"/>
    </row>
    <row r="3800" spans="30:34">
      <c r="AD3800" s="50" t="s">
        <v>73</v>
      </c>
      <c r="AE3800" s="50" t="s">
        <v>2414</v>
      </c>
      <c r="AF3800" s="50">
        <v>2410603</v>
      </c>
      <c r="AG3800" s="51"/>
      <c r="AH3800" s="51"/>
    </row>
    <row r="3801" spans="30:34">
      <c r="AD3801" s="50" t="s">
        <v>73</v>
      </c>
      <c r="AE3801" s="50" t="s">
        <v>2430</v>
      </c>
      <c r="AF3801" s="50">
        <v>2410702</v>
      </c>
      <c r="AG3801" s="51"/>
      <c r="AH3801" s="51"/>
    </row>
    <row r="3802" spans="30:34">
      <c r="AD3802" s="50" t="s">
        <v>73</v>
      </c>
      <c r="AE3802" s="50" t="s">
        <v>2446</v>
      </c>
      <c r="AF3802" s="50">
        <v>2410801</v>
      </c>
      <c r="AG3802" s="51"/>
      <c r="AH3802" s="51"/>
    </row>
    <row r="3803" spans="30:34">
      <c r="AD3803" s="50" t="s">
        <v>73</v>
      </c>
      <c r="AE3803" s="50" t="s">
        <v>1422</v>
      </c>
      <c r="AF3803" s="50">
        <v>2410900</v>
      </c>
      <c r="AG3803" s="51"/>
      <c r="AH3803" s="51"/>
    </row>
    <row r="3804" spans="30:34">
      <c r="AD3804" s="50" t="s">
        <v>73</v>
      </c>
      <c r="AE3804" s="50" t="s">
        <v>2475</v>
      </c>
      <c r="AF3804" s="50">
        <v>2408953</v>
      </c>
      <c r="AG3804" s="51"/>
      <c r="AH3804" s="51"/>
    </row>
    <row r="3805" spans="30:34">
      <c r="AD3805" s="50" t="s">
        <v>73</v>
      </c>
      <c r="AE3805" s="50" t="s">
        <v>2491</v>
      </c>
      <c r="AF3805" s="50">
        <v>2411007</v>
      </c>
      <c r="AG3805" s="51"/>
      <c r="AH3805" s="51"/>
    </row>
    <row r="3806" spans="30:34">
      <c r="AD3806" s="50" t="s">
        <v>73</v>
      </c>
      <c r="AE3806" s="50" t="s">
        <v>2505</v>
      </c>
      <c r="AF3806" s="50">
        <v>2411106</v>
      </c>
      <c r="AG3806" s="51"/>
      <c r="AH3806" s="51"/>
    </row>
    <row r="3807" spans="30:34">
      <c r="AD3807" s="50" t="s">
        <v>73</v>
      </c>
      <c r="AE3807" s="50" t="s">
        <v>2521</v>
      </c>
      <c r="AF3807" s="50">
        <v>2411205</v>
      </c>
      <c r="AG3807" s="51"/>
      <c r="AH3807" s="51"/>
    </row>
    <row r="3808" spans="30:34">
      <c r="AD3808" s="50" t="s">
        <v>73</v>
      </c>
      <c r="AE3808" s="50" t="s">
        <v>2536</v>
      </c>
      <c r="AF3808" s="50">
        <v>2409332</v>
      </c>
      <c r="AG3808" s="51"/>
      <c r="AH3808" s="51"/>
    </row>
    <row r="3809" spans="30:34">
      <c r="AD3809" s="50" t="s">
        <v>73</v>
      </c>
      <c r="AE3809" s="50" t="s">
        <v>2552</v>
      </c>
      <c r="AF3809" s="50">
        <v>2411403</v>
      </c>
      <c r="AG3809" s="51"/>
      <c r="AH3809" s="51"/>
    </row>
    <row r="3810" spans="30:34">
      <c r="AD3810" s="50" t="s">
        <v>73</v>
      </c>
      <c r="AE3810" s="50" t="s">
        <v>2566</v>
      </c>
      <c r="AF3810" s="50">
        <v>2411429</v>
      </c>
      <c r="AG3810" s="51"/>
      <c r="AH3810" s="51"/>
    </row>
    <row r="3811" spans="30:34">
      <c r="AD3811" s="50" t="s">
        <v>73</v>
      </c>
      <c r="AE3811" s="50" t="s">
        <v>2581</v>
      </c>
      <c r="AF3811" s="50">
        <v>2411502</v>
      </c>
      <c r="AG3811" s="51"/>
      <c r="AH3811" s="51"/>
    </row>
    <row r="3812" spans="30:34">
      <c r="AD3812" s="50" t="s">
        <v>73</v>
      </c>
      <c r="AE3812" s="50" t="s">
        <v>2597</v>
      </c>
      <c r="AF3812" s="50">
        <v>2411601</v>
      </c>
      <c r="AG3812" s="51"/>
      <c r="AH3812" s="51"/>
    </row>
    <row r="3813" spans="30:34">
      <c r="AD3813" s="50" t="s">
        <v>73</v>
      </c>
      <c r="AE3813" s="50" t="s">
        <v>2613</v>
      </c>
      <c r="AF3813" s="50">
        <v>2411700</v>
      </c>
      <c r="AG3813" s="51"/>
      <c r="AH3813" s="51"/>
    </row>
    <row r="3814" spans="30:34">
      <c r="AD3814" s="50" t="s">
        <v>73</v>
      </c>
      <c r="AE3814" s="50" t="s">
        <v>2625</v>
      </c>
      <c r="AF3814" s="50">
        <v>2411809</v>
      </c>
      <c r="AG3814" s="51"/>
      <c r="AH3814" s="51"/>
    </row>
    <row r="3815" spans="30:34">
      <c r="AD3815" s="50" t="s">
        <v>73</v>
      </c>
      <c r="AE3815" s="50" t="s">
        <v>2640</v>
      </c>
      <c r="AF3815" s="50">
        <v>2411908</v>
      </c>
      <c r="AG3815" s="51"/>
      <c r="AH3815" s="51"/>
    </row>
    <row r="3816" spans="30:34">
      <c r="AD3816" s="50" t="s">
        <v>73</v>
      </c>
      <c r="AE3816" s="50" t="s">
        <v>2653</v>
      </c>
      <c r="AF3816" s="50">
        <v>2412005</v>
      </c>
      <c r="AG3816" s="51"/>
      <c r="AH3816" s="51"/>
    </row>
    <row r="3817" spans="30:34">
      <c r="AD3817" s="50" t="s">
        <v>73</v>
      </c>
      <c r="AE3817" s="50" t="s">
        <v>2667</v>
      </c>
      <c r="AF3817" s="50">
        <v>2412104</v>
      </c>
      <c r="AG3817" s="51"/>
      <c r="AH3817" s="51"/>
    </row>
    <row r="3818" spans="30:34">
      <c r="AD3818" s="50" t="s">
        <v>73</v>
      </c>
      <c r="AE3818" s="50" t="s">
        <v>2681</v>
      </c>
      <c r="AF3818" s="50">
        <v>2412203</v>
      </c>
      <c r="AG3818" s="51"/>
      <c r="AH3818" s="51"/>
    </row>
    <row r="3819" spans="30:34">
      <c r="AD3819" s="50" t="s">
        <v>73</v>
      </c>
      <c r="AE3819" s="50" t="s">
        <v>2697</v>
      </c>
      <c r="AF3819" s="50">
        <v>2412302</v>
      </c>
      <c r="AG3819" s="51"/>
      <c r="AH3819" s="51"/>
    </row>
    <row r="3820" spans="30:34">
      <c r="AD3820" s="50" t="s">
        <v>73</v>
      </c>
      <c r="AE3820" s="50" t="s">
        <v>2712</v>
      </c>
      <c r="AF3820" s="50">
        <v>2412401</v>
      </c>
      <c r="AG3820" s="51"/>
      <c r="AH3820" s="51"/>
    </row>
    <row r="3821" spans="30:34">
      <c r="AD3821" s="50" t="s">
        <v>73</v>
      </c>
      <c r="AE3821" s="50" t="s">
        <v>2728</v>
      </c>
      <c r="AF3821" s="50">
        <v>2412500</v>
      </c>
      <c r="AG3821" s="51"/>
      <c r="AH3821" s="51"/>
    </row>
    <row r="3822" spans="30:34">
      <c r="AD3822" s="50" t="s">
        <v>73</v>
      </c>
      <c r="AE3822" s="50" t="s">
        <v>2743</v>
      </c>
      <c r="AF3822" s="50">
        <v>2412559</v>
      </c>
      <c r="AG3822" s="51"/>
      <c r="AH3822" s="51"/>
    </row>
    <row r="3823" spans="30:34">
      <c r="AD3823" s="50" t="s">
        <v>73</v>
      </c>
      <c r="AE3823" s="50" t="s">
        <v>2758</v>
      </c>
      <c r="AF3823" s="50">
        <v>2412609</v>
      </c>
      <c r="AG3823" s="51"/>
      <c r="AH3823" s="51"/>
    </row>
    <row r="3824" spans="30:34">
      <c r="AD3824" s="50" t="s">
        <v>73</v>
      </c>
      <c r="AE3824" s="50" t="s">
        <v>2774</v>
      </c>
      <c r="AF3824" s="50">
        <v>2412708</v>
      </c>
      <c r="AG3824" s="51"/>
      <c r="AH3824" s="51"/>
    </row>
    <row r="3825" spans="30:34">
      <c r="AD3825" s="50" t="s">
        <v>73</v>
      </c>
      <c r="AE3825" s="50" t="s">
        <v>2790</v>
      </c>
      <c r="AF3825" s="50">
        <v>2412807</v>
      </c>
      <c r="AG3825" s="51"/>
      <c r="AH3825" s="51"/>
    </row>
    <row r="3826" spans="30:34">
      <c r="AD3826" s="50" t="s">
        <v>73</v>
      </c>
      <c r="AE3826" s="50" t="s">
        <v>2805</v>
      </c>
      <c r="AF3826" s="50">
        <v>2412906</v>
      </c>
      <c r="AG3826" s="51"/>
      <c r="AH3826" s="51"/>
    </row>
    <row r="3827" spans="30:34">
      <c r="AD3827" s="50" t="s">
        <v>73</v>
      </c>
      <c r="AE3827" s="50" t="s">
        <v>2820</v>
      </c>
      <c r="AF3827" s="50">
        <v>2413003</v>
      </c>
      <c r="AG3827" s="51"/>
      <c r="AH3827" s="51"/>
    </row>
    <row r="3828" spans="30:34">
      <c r="AD3828" s="50" t="s">
        <v>73</v>
      </c>
      <c r="AE3828" s="50" t="s">
        <v>2832</v>
      </c>
      <c r="AF3828" s="50">
        <v>2413102</v>
      </c>
      <c r="AG3828" s="51"/>
      <c r="AH3828" s="51"/>
    </row>
    <row r="3829" spans="30:34">
      <c r="AD3829" s="50" t="s">
        <v>73</v>
      </c>
      <c r="AE3829" s="50" t="s">
        <v>2845</v>
      </c>
      <c r="AF3829" s="50">
        <v>2413201</v>
      </c>
      <c r="AG3829" s="51"/>
      <c r="AH3829" s="51"/>
    </row>
    <row r="3830" spans="30:34">
      <c r="AD3830" s="50" t="s">
        <v>73</v>
      </c>
      <c r="AE3830" s="50" t="s">
        <v>2858</v>
      </c>
      <c r="AF3830" s="50">
        <v>2413300</v>
      </c>
      <c r="AG3830" s="51"/>
      <c r="AH3830" s="51"/>
    </row>
    <row r="3831" spans="30:34">
      <c r="AD3831" s="50" t="s">
        <v>73</v>
      </c>
      <c r="AE3831" s="50" t="s">
        <v>2871</v>
      </c>
      <c r="AF3831" s="50">
        <v>2413359</v>
      </c>
      <c r="AG3831" s="51"/>
      <c r="AH3831" s="51"/>
    </row>
    <row r="3832" spans="30:34">
      <c r="AD3832" s="50" t="s">
        <v>73</v>
      </c>
      <c r="AE3832" s="50" t="s">
        <v>2883</v>
      </c>
      <c r="AF3832" s="50">
        <v>2413409</v>
      </c>
      <c r="AG3832" s="51"/>
      <c r="AH3832" s="51"/>
    </row>
    <row r="3833" spans="30:34">
      <c r="AD3833" s="50" t="s">
        <v>73</v>
      </c>
      <c r="AE3833" s="50" t="s">
        <v>2896</v>
      </c>
      <c r="AF3833" s="50">
        <v>2413508</v>
      </c>
      <c r="AG3833" s="51"/>
      <c r="AH3833" s="51"/>
    </row>
    <row r="3834" spans="30:34">
      <c r="AD3834" s="50" t="s">
        <v>73</v>
      </c>
      <c r="AE3834" s="50" t="s">
        <v>2908</v>
      </c>
      <c r="AF3834" s="50">
        <v>2413557</v>
      </c>
      <c r="AG3834" s="51"/>
      <c r="AH3834" s="51"/>
    </row>
    <row r="3835" spans="30:34">
      <c r="AD3835" s="50" t="s">
        <v>73</v>
      </c>
      <c r="AE3835" s="50" t="s">
        <v>2921</v>
      </c>
      <c r="AF3835" s="50">
        <v>2413607</v>
      </c>
      <c r="AG3835" s="51"/>
      <c r="AH3835" s="51"/>
    </row>
    <row r="3836" spans="30:34">
      <c r="AD3836" s="50" t="s">
        <v>73</v>
      </c>
      <c r="AE3836" s="50" t="s">
        <v>2932</v>
      </c>
      <c r="AF3836" s="50">
        <v>2413706</v>
      </c>
      <c r="AG3836" s="51"/>
      <c r="AH3836" s="51"/>
    </row>
    <row r="3837" spans="30:34">
      <c r="AD3837" s="50" t="s">
        <v>73</v>
      </c>
      <c r="AE3837" s="50" t="s">
        <v>2944</v>
      </c>
      <c r="AF3837" s="50">
        <v>2413805</v>
      </c>
      <c r="AG3837" s="51"/>
      <c r="AH3837" s="51"/>
    </row>
    <row r="3838" spans="30:34">
      <c r="AD3838" s="50" t="s">
        <v>73</v>
      </c>
      <c r="AE3838" s="50" t="s">
        <v>2956</v>
      </c>
      <c r="AF3838" s="50">
        <v>2413904</v>
      </c>
      <c r="AG3838" s="51"/>
      <c r="AH3838" s="51"/>
    </row>
    <row r="3839" spans="30:34">
      <c r="AD3839" s="50" t="s">
        <v>73</v>
      </c>
      <c r="AE3839" s="50" t="s">
        <v>2968</v>
      </c>
      <c r="AF3839" s="50">
        <v>2414001</v>
      </c>
      <c r="AG3839" s="51"/>
      <c r="AH3839" s="51"/>
    </row>
    <row r="3840" spans="30:34">
      <c r="AD3840" s="50" t="s">
        <v>73</v>
      </c>
      <c r="AE3840" s="50" t="s">
        <v>2980</v>
      </c>
      <c r="AF3840" s="50">
        <v>2414100</v>
      </c>
      <c r="AG3840" s="51"/>
      <c r="AH3840" s="51"/>
    </row>
    <row r="3841" spans="30:34">
      <c r="AD3841" s="50" t="s">
        <v>73</v>
      </c>
      <c r="AE3841" s="50" t="s">
        <v>2992</v>
      </c>
      <c r="AF3841" s="50">
        <v>2414159</v>
      </c>
      <c r="AG3841" s="51"/>
      <c r="AH3841" s="51"/>
    </row>
    <row r="3842" spans="30:34">
      <c r="AD3842" s="50" t="s">
        <v>73</v>
      </c>
      <c r="AE3842" s="50" t="s">
        <v>3005</v>
      </c>
      <c r="AF3842" s="50">
        <v>2411056</v>
      </c>
      <c r="AG3842" s="51"/>
      <c r="AH3842" s="51"/>
    </row>
    <row r="3843" spans="30:34">
      <c r="AD3843" s="50" t="s">
        <v>73</v>
      </c>
      <c r="AE3843" s="50" t="s">
        <v>3018</v>
      </c>
      <c r="AF3843" s="50">
        <v>2414209</v>
      </c>
      <c r="AG3843" s="51"/>
      <c r="AH3843" s="51"/>
    </row>
    <row r="3844" spans="30:34">
      <c r="AD3844" s="50" t="s">
        <v>73</v>
      </c>
      <c r="AE3844" s="50" t="s">
        <v>3030</v>
      </c>
      <c r="AF3844" s="50">
        <v>2414308</v>
      </c>
      <c r="AG3844" s="51"/>
      <c r="AH3844" s="51"/>
    </row>
    <row r="3845" spans="30:34">
      <c r="AD3845" s="50" t="s">
        <v>73</v>
      </c>
      <c r="AE3845" s="50" t="s">
        <v>3043</v>
      </c>
      <c r="AF3845" s="50">
        <v>2414407</v>
      </c>
      <c r="AG3845" s="51"/>
      <c r="AH3845" s="51"/>
    </row>
    <row r="3846" spans="30:34">
      <c r="AD3846" s="50" t="s">
        <v>73</v>
      </c>
      <c r="AE3846" s="50" t="s">
        <v>3054</v>
      </c>
      <c r="AF3846" s="50">
        <v>2414456</v>
      </c>
      <c r="AG3846" s="51"/>
      <c r="AH3846" s="51"/>
    </row>
    <row r="3847" spans="30:34">
      <c r="AD3847" s="50" t="s">
        <v>73</v>
      </c>
      <c r="AE3847" s="50" t="s">
        <v>3067</v>
      </c>
      <c r="AF3847" s="50">
        <v>2414506</v>
      </c>
      <c r="AG3847" s="51"/>
      <c r="AH3847" s="51"/>
    </row>
    <row r="3848" spans="30:34">
      <c r="AD3848" s="50" t="s">
        <v>73</v>
      </c>
      <c r="AE3848" s="50" t="s">
        <v>3078</v>
      </c>
      <c r="AF3848" s="50">
        <v>2414605</v>
      </c>
      <c r="AG3848" s="51"/>
      <c r="AH3848" s="51"/>
    </row>
    <row r="3849" spans="30:34">
      <c r="AD3849" s="50" t="s">
        <v>73</v>
      </c>
      <c r="AE3849" s="50" t="s">
        <v>3091</v>
      </c>
      <c r="AF3849" s="50">
        <v>2414704</v>
      </c>
      <c r="AG3849" s="51"/>
      <c r="AH3849" s="51"/>
    </row>
    <row r="3850" spans="30:34">
      <c r="AD3850" s="50" t="s">
        <v>73</v>
      </c>
      <c r="AE3850" s="50" t="s">
        <v>3103</v>
      </c>
      <c r="AF3850" s="50">
        <v>2414753</v>
      </c>
      <c r="AG3850" s="51"/>
      <c r="AH3850" s="51"/>
    </row>
    <row r="3851" spans="30:34">
      <c r="AD3851" s="50" t="s">
        <v>73</v>
      </c>
      <c r="AE3851" s="50" t="s">
        <v>3116</v>
      </c>
      <c r="AF3851" s="50">
        <v>2414803</v>
      </c>
      <c r="AG3851" s="51"/>
      <c r="AH3851" s="51"/>
    </row>
    <row r="3852" spans="30:34">
      <c r="AD3852" s="50" t="s">
        <v>73</v>
      </c>
      <c r="AE3852" s="50" t="s">
        <v>2219</v>
      </c>
      <c r="AF3852" s="50">
        <v>2414902</v>
      </c>
      <c r="AG3852" s="51"/>
      <c r="AH3852" s="51"/>
    </row>
    <row r="3853" spans="30:34">
      <c r="AD3853" s="50" t="s">
        <v>73</v>
      </c>
      <c r="AE3853" s="50" t="s">
        <v>3139</v>
      </c>
      <c r="AF3853" s="50">
        <v>2415008</v>
      </c>
      <c r="AG3853" s="51"/>
      <c r="AH3853" s="51"/>
    </row>
    <row r="3854" spans="30:34">
      <c r="AD3854" s="50" t="s">
        <v>74</v>
      </c>
      <c r="AE3854" s="50" t="s">
        <v>109</v>
      </c>
      <c r="AF3854" s="50">
        <v>1100015</v>
      </c>
      <c r="AG3854" s="51"/>
      <c r="AH3854" s="51"/>
    </row>
    <row r="3855" spans="30:34">
      <c r="AD3855" s="50" t="s">
        <v>74</v>
      </c>
      <c r="AE3855" s="50" t="s">
        <v>135</v>
      </c>
      <c r="AF3855" s="50">
        <v>1100379</v>
      </c>
      <c r="AG3855" s="51"/>
      <c r="AH3855" s="51"/>
    </row>
    <row r="3856" spans="30:34">
      <c r="AD3856" s="50" t="s">
        <v>74</v>
      </c>
      <c r="AE3856" s="50" t="s">
        <v>160</v>
      </c>
      <c r="AF3856" s="50">
        <v>1100403</v>
      </c>
      <c r="AG3856" s="51"/>
      <c r="AH3856" s="51"/>
    </row>
    <row r="3857" spans="30:34">
      <c r="AD3857" s="50" t="s">
        <v>74</v>
      </c>
      <c r="AE3857" s="50" t="s">
        <v>186</v>
      </c>
      <c r="AF3857" s="50">
        <v>1100346</v>
      </c>
      <c r="AG3857" s="51"/>
      <c r="AH3857" s="51"/>
    </row>
    <row r="3858" spans="30:34">
      <c r="AD3858" s="50" t="s">
        <v>74</v>
      </c>
      <c r="AE3858" s="50" t="s">
        <v>212</v>
      </c>
      <c r="AF3858" s="50">
        <v>1100023</v>
      </c>
      <c r="AG3858" s="51"/>
      <c r="AH3858" s="51"/>
    </row>
    <row r="3859" spans="30:34">
      <c r="AD3859" s="50" t="s">
        <v>74</v>
      </c>
      <c r="AE3859" s="50" t="s">
        <v>236</v>
      </c>
      <c r="AF3859" s="50">
        <v>1100452</v>
      </c>
      <c r="AG3859" s="51"/>
      <c r="AH3859" s="51"/>
    </row>
    <row r="3860" spans="30:34">
      <c r="AD3860" s="50" t="s">
        <v>74</v>
      </c>
      <c r="AE3860" s="50" t="s">
        <v>261</v>
      </c>
      <c r="AF3860" s="50">
        <v>1100031</v>
      </c>
      <c r="AG3860" s="51"/>
      <c r="AH3860" s="51"/>
    </row>
    <row r="3861" spans="30:34">
      <c r="AD3861" s="50" t="s">
        <v>74</v>
      </c>
      <c r="AE3861" s="50" t="s">
        <v>287</v>
      </c>
      <c r="AF3861" s="50">
        <v>1100601</v>
      </c>
      <c r="AG3861" s="51"/>
      <c r="AH3861" s="51"/>
    </row>
    <row r="3862" spans="30:34">
      <c r="AD3862" s="50" t="s">
        <v>74</v>
      </c>
      <c r="AE3862" s="50" t="s">
        <v>313</v>
      </c>
      <c r="AF3862" s="50">
        <v>1100049</v>
      </c>
      <c r="AG3862" s="51"/>
      <c r="AH3862" s="51"/>
    </row>
    <row r="3863" spans="30:34">
      <c r="AD3863" s="50" t="s">
        <v>74</v>
      </c>
      <c r="AE3863" s="50" t="s">
        <v>338</v>
      </c>
      <c r="AF3863" s="50">
        <v>1100700</v>
      </c>
      <c r="AG3863" s="51"/>
      <c r="AH3863" s="51"/>
    </row>
    <row r="3864" spans="30:34">
      <c r="AD3864" s="50" t="s">
        <v>74</v>
      </c>
      <c r="AE3864" s="50" t="s">
        <v>363</v>
      </c>
      <c r="AF3864" s="50">
        <v>1100809</v>
      </c>
      <c r="AG3864" s="51"/>
      <c r="AH3864" s="51"/>
    </row>
    <row r="3865" spans="30:34">
      <c r="AD3865" s="50" t="s">
        <v>74</v>
      </c>
      <c r="AE3865" s="50" t="s">
        <v>387</v>
      </c>
      <c r="AF3865" s="50">
        <v>1100908</v>
      </c>
      <c r="AG3865" s="51"/>
      <c r="AH3865" s="51"/>
    </row>
    <row r="3866" spans="30:34">
      <c r="AD3866" s="50" t="s">
        <v>74</v>
      </c>
      <c r="AE3866" s="50" t="s">
        <v>413</v>
      </c>
      <c r="AF3866" s="50">
        <v>1100056</v>
      </c>
      <c r="AG3866" s="51"/>
      <c r="AH3866" s="51"/>
    </row>
    <row r="3867" spans="30:34">
      <c r="AD3867" s="50" t="s">
        <v>74</v>
      </c>
      <c r="AE3867" s="50" t="s">
        <v>438</v>
      </c>
      <c r="AF3867" s="50">
        <v>1100924</v>
      </c>
      <c r="AG3867" s="51"/>
      <c r="AH3867" s="51"/>
    </row>
    <row r="3868" spans="30:34">
      <c r="AD3868" s="50" t="s">
        <v>74</v>
      </c>
      <c r="AE3868" s="50" t="s">
        <v>463</v>
      </c>
      <c r="AF3868" s="50">
        <v>1100064</v>
      </c>
      <c r="AG3868" s="51"/>
      <c r="AH3868" s="51"/>
    </row>
    <row r="3869" spans="30:34">
      <c r="AD3869" s="50" t="s">
        <v>74</v>
      </c>
      <c r="AE3869" s="50" t="s">
        <v>489</v>
      </c>
      <c r="AF3869" s="50">
        <v>1100072</v>
      </c>
      <c r="AG3869" s="51"/>
      <c r="AH3869" s="51"/>
    </row>
    <row r="3870" spans="30:34">
      <c r="AD3870" s="50" t="s">
        <v>74</v>
      </c>
      <c r="AE3870" s="50" t="s">
        <v>513</v>
      </c>
      <c r="AF3870" s="50">
        <v>1100080</v>
      </c>
      <c r="AG3870" s="51"/>
      <c r="AH3870" s="51"/>
    </row>
    <row r="3871" spans="30:34">
      <c r="AD3871" s="50" t="s">
        <v>74</v>
      </c>
      <c r="AE3871" s="50" t="s">
        <v>536</v>
      </c>
      <c r="AF3871" s="50">
        <v>1100940</v>
      </c>
      <c r="AG3871" s="51"/>
      <c r="AH3871" s="51"/>
    </row>
    <row r="3872" spans="30:34">
      <c r="AD3872" s="50" t="s">
        <v>74</v>
      </c>
      <c r="AE3872" s="50" t="s">
        <v>559</v>
      </c>
      <c r="AF3872" s="50">
        <v>1100098</v>
      </c>
      <c r="AG3872" s="51"/>
      <c r="AH3872" s="51"/>
    </row>
    <row r="3873" spans="30:34">
      <c r="AD3873" s="50" t="s">
        <v>74</v>
      </c>
      <c r="AE3873" s="50" t="s">
        <v>582</v>
      </c>
      <c r="AF3873" s="50">
        <v>1101005</v>
      </c>
      <c r="AG3873" s="51"/>
      <c r="AH3873" s="51"/>
    </row>
    <row r="3874" spans="30:34">
      <c r="AD3874" s="50" t="s">
        <v>74</v>
      </c>
      <c r="AE3874" s="50" t="s">
        <v>605</v>
      </c>
      <c r="AF3874" s="50">
        <v>1100106</v>
      </c>
      <c r="AG3874" s="51"/>
      <c r="AH3874" s="51"/>
    </row>
    <row r="3875" spans="30:34">
      <c r="AD3875" s="50" t="s">
        <v>74</v>
      </c>
      <c r="AE3875" s="50" t="s">
        <v>628</v>
      </c>
      <c r="AF3875" s="50">
        <v>1101104</v>
      </c>
      <c r="AG3875" s="51"/>
      <c r="AH3875" s="51"/>
    </row>
    <row r="3876" spans="30:34">
      <c r="AD3876" s="50" t="s">
        <v>74</v>
      </c>
      <c r="AE3876" s="50" t="s">
        <v>648</v>
      </c>
      <c r="AF3876" s="50">
        <v>1100114</v>
      </c>
      <c r="AG3876" s="51"/>
      <c r="AH3876" s="51"/>
    </row>
    <row r="3877" spans="30:34">
      <c r="AD3877" s="50" t="s">
        <v>74</v>
      </c>
      <c r="AE3877" s="50" t="s">
        <v>669</v>
      </c>
      <c r="AF3877" s="50">
        <v>1100122</v>
      </c>
      <c r="AG3877" s="51"/>
      <c r="AH3877" s="51"/>
    </row>
    <row r="3878" spans="30:34">
      <c r="AD3878" s="50" t="s">
        <v>74</v>
      </c>
      <c r="AE3878" s="50" t="s">
        <v>691</v>
      </c>
      <c r="AF3878" s="50">
        <v>1100130</v>
      </c>
      <c r="AG3878" s="51"/>
      <c r="AH3878" s="51"/>
    </row>
    <row r="3879" spans="30:34">
      <c r="AD3879" s="50" t="s">
        <v>74</v>
      </c>
      <c r="AE3879" s="50" t="s">
        <v>711</v>
      </c>
      <c r="AF3879" s="50">
        <v>1101203</v>
      </c>
      <c r="AG3879" s="51"/>
      <c r="AH3879" s="51"/>
    </row>
    <row r="3880" spans="30:34">
      <c r="AD3880" s="50" t="s">
        <v>74</v>
      </c>
      <c r="AE3880" s="50" t="s">
        <v>733</v>
      </c>
      <c r="AF3880" s="50">
        <v>1101302</v>
      </c>
      <c r="AG3880" s="51"/>
      <c r="AH3880" s="51"/>
    </row>
    <row r="3881" spans="30:34">
      <c r="AD3881" s="50" t="s">
        <v>74</v>
      </c>
      <c r="AE3881" s="50" t="s">
        <v>755</v>
      </c>
      <c r="AF3881" s="50">
        <v>1101401</v>
      </c>
      <c r="AG3881" s="51"/>
      <c r="AH3881" s="51"/>
    </row>
    <row r="3882" spans="30:34">
      <c r="AD3882" s="50" t="s">
        <v>74</v>
      </c>
      <c r="AE3882" s="50" t="s">
        <v>777</v>
      </c>
      <c r="AF3882" s="50">
        <v>1100148</v>
      </c>
      <c r="AG3882" s="51"/>
      <c r="AH3882" s="51"/>
    </row>
    <row r="3883" spans="30:34">
      <c r="AD3883" s="50" t="s">
        <v>74</v>
      </c>
      <c r="AE3883" s="50" t="s">
        <v>798</v>
      </c>
      <c r="AF3883" s="50">
        <v>1100338</v>
      </c>
      <c r="AG3883" s="51"/>
      <c r="AH3883" s="51"/>
    </row>
    <row r="3884" spans="30:34">
      <c r="AD3884" s="50" t="s">
        <v>74</v>
      </c>
      <c r="AE3884" s="50" t="s">
        <v>819</v>
      </c>
      <c r="AF3884" s="50">
        <v>1101435</v>
      </c>
      <c r="AG3884" s="51"/>
      <c r="AH3884" s="51"/>
    </row>
    <row r="3885" spans="30:34">
      <c r="AD3885" s="50" t="s">
        <v>74</v>
      </c>
      <c r="AE3885" s="50" t="s">
        <v>841</v>
      </c>
      <c r="AF3885" s="50">
        <v>1100502</v>
      </c>
      <c r="AG3885" s="51"/>
      <c r="AH3885" s="51"/>
    </row>
    <row r="3886" spans="30:34">
      <c r="AD3886" s="50" t="s">
        <v>74</v>
      </c>
      <c r="AE3886" s="50" t="s">
        <v>863</v>
      </c>
      <c r="AF3886" s="50">
        <v>1100155</v>
      </c>
      <c r="AG3886" s="51"/>
      <c r="AH3886" s="51"/>
    </row>
    <row r="3887" spans="30:34">
      <c r="AD3887" s="50" t="s">
        <v>74</v>
      </c>
      <c r="AE3887" s="50" t="s">
        <v>885</v>
      </c>
      <c r="AF3887" s="50">
        <v>1101450</v>
      </c>
      <c r="AG3887" s="51"/>
      <c r="AH3887" s="51"/>
    </row>
    <row r="3888" spans="30:34">
      <c r="AD3888" s="50" t="s">
        <v>74</v>
      </c>
      <c r="AE3888" s="50" t="s">
        <v>908</v>
      </c>
      <c r="AF3888" s="50">
        <v>1100189</v>
      </c>
      <c r="AG3888" s="51"/>
      <c r="AH3888" s="51"/>
    </row>
    <row r="3889" spans="30:34">
      <c r="AD3889" s="50" t="s">
        <v>74</v>
      </c>
      <c r="AE3889" s="50" t="s">
        <v>931</v>
      </c>
      <c r="AF3889" s="50">
        <v>1101468</v>
      </c>
      <c r="AG3889" s="51"/>
      <c r="AH3889" s="51"/>
    </row>
    <row r="3890" spans="30:34">
      <c r="AD3890" s="50" t="s">
        <v>74</v>
      </c>
      <c r="AE3890" s="50" t="s">
        <v>953</v>
      </c>
      <c r="AF3890" s="50">
        <v>1100205</v>
      </c>
      <c r="AG3890" s="51"/>
      <c r="AH3890" s="51"/>
    </row>
    <row r="3891" spans="30:34">
      <c r="AD3891" s="50" t="s">
        <v>74</v>
      </c>
      <c r="AE3891" s="50" t="s">
        <v>976</v>
      </c>
      <c r="AF3891" s="50">
        <v>1100254</v>
      </c>
      <c r="AG3891" s="51"/>
      <c r="AH3891" s="51"/>
    </row>
    <row r="3892" spans="30:34">
      <c r="AD3892" s="50" t="s">
        <v>74</v>
      </c>
      <c r="AE3892" s="50" t="s">
        <v>998</v>
      </c>
      <c r="AF3892" s="50">
        <v>1101476</v>
      </c>
      <c r="AG3892" s="51"/>
      <c r="AH3892" s="51"/>
    </row>
    <row r="3893" spans="30:34">
      <c r="AD3893" s="50" t="s">
        <v>74</v>
      </c>
      <c r="AE3893" s="50" t="s">
        <v>1020</v>
      </c>
      <c r="AF3893" s="50">
        <v>1100262</v>
      </c>
      <c r="AG3893" s="51"/>
      <c r="AH3893" s="51"/>
    </row>
    <row r="3894" spans="30:34">
      <c r="AD3894" s="50" t="s">
        <v>74</v>
      </c>
      <c r="AE3894" s="50" t="s">
        <v>1043</v>
      </c>
      <c r="AF3894" s="50">
        <v>1100288</v>
      </c>
      <c r="AG3894" s="51"/>
      <c r="AH3894" s="51"/>
    </row>
    <row r="3895" spans="30:34">
      <c r="AD3895" s="50" t="s">
        <v>74</v>
      </c>
      <c r="AE3895" s="50" t="s">
        <v>1065</v>
      </c>
      <c r="AF3895" s="50">
        <v>1100296</v>
      </c>
      <c r="AG3895" s="51"/>
      <c r="AH3895" s="51"/>
    </row>
    <row r="3896" spans="30:34">
      <c r="AD3896" s="50" t="s">
        <v>74</v>
      </c>
      <c r="AE3896" s="50" t="s">
        <v>1086</v>
      </c>
      <c r="AF3896" s="50">
        <v>1101484</v>
      </c>
      <c r="AG3896" s="51"/>
      <c r="AH3896" s="51"/>
    </row>
    <row r="3897" spans="30:34">
      <c r="AD3897" s="50" t="s">
        <v>74</v>
      </c>
      <c r="AE3897" s="50" t="s">
        <v>1109</v>
      </c>
      <c r="AF3897" s="50">
        <v>1101492</v>
      </c>
      <c r="AG3897" s="51"/>
      <c r="AH3897" s="51"/>
    </row>
    <row r="3898" spans="30:34">
      <c r="AD3898" s="50" t="s">
        <v>74</v>
      </c>
      <c r="AE3898" s="50" t="s">
        <v>1132</v>
      </c>
      <c r="AF3898" s="50">
        <v>1100320</v>
      </c>
      <c r="AG3898" s="51"/>
      <c r="AH3898" s="51"/>
    </row>
    <row r="3899" spans="30:34">
      <c r="AD3899" s="50" t="s">
        <v>74</v>
      </c>
      <c r="AE3899" s="50" t="s">
        <v>1155</v>
      </c>
      <c r="AF3899" s="50">
        <v>1101500</v>
      </c>
      <c r="AG3899" s="51"/>
      <c r="AH3899" s="51"/>
    </row>
    <row r="3900" spans="30:34">
      <c r="AD3900" s="50" t="s">
        <v>74</v>
      </c>
      <c r="AE3900" s="50" t="s">
        <v>1178</v>
      </c>
      <c r="AF3900" s="50">
        <v>1101559</v>
      </c>
      <c r="AG3900" s="51"/>
      <c r="AH3900" s="51"/>
    </row>
    <row r="3901" spans="30:34">
      <c r="AD3901" s="50" t="s">
        <v>74</v>
      </c>
      <c r="AE3901" s="50" t="s">
        <v>1200</v>
      </c>
      <c r="AF3901" s="50">
        <v>1101609</v>
      </c>
      <c r="AG3901" s="51"/>
      <c r="AH3901" s="51"/>
    </row>
    <row r="3902" spans="30:34">
      <c r="AD3902" s="50" t="s">
        <v>74</v>
      </c>
      <c r="AE3902" s="50" t="s">
        <v>1222</v>
      </c>
      <c r="AF3902" s="50">
        <v>1101708</v>
      </c>
      <c r="AG3902" s="51"/>
      <c r="AH3902" s="51"/>
    </row>
    <row r="3903" spans="30:34">
      <c r="AD3903" s="50" t="s">
        <v>74</v>
      </c>
      <c r="AE3903" s="50" t="s">
        <v>1244</v>
      </c>
      <c r="AF3903" s="50">
        <v>1101757</v>
      </c>
      <c r="AG3903" s="51"/>
      <c r="AH3903" s="51"/>
    </row>
    <row r="3904" spans="30:34">
      <c r="AD3904" s="50" t="s">
        <v>74</v>
      </c>
      <c r="AE3904" s="50" t="s">
        <v>1267</v>
      </c>
      <c r="AF3904" s="50">
        <v>1101807</v>
      </c>
      <c r="AG3904" s="51"/>
      <c r="AH3904" s="51"/>
    </row>
    <row r="3905" spans="30:34">
      <c r="AD3905" s="50" t="s">
        <v>74</v>
      </c>
      <c r="AE3905" s="50" t="s">
        <v>1288</v>
      </c>
      <c r="AF3905" s="50">
        <v>1100304</v>
      </c>
      <c r="AG3905" s="51"/>
      <c r="AH3905" s="51"/>
    </row>
    <row r="3906" spans="30:34">
      <c r="AD3906" s="50" t="s">
        <v>75</v>
      </c>
      <c r="AE3906" s="50" t="s">
        <v>110</v>
      </c>
      <c r="AF3906" s="50">
        <v>1400050</v>
      </c>
      <c r="AG3906" s="51"/>
      <c r="AH3906" s="51"/>
    </row>
    <row r="3907" spans="30:34">
      <c r="AD3907" s="50" t="s">
        <v>75</v>
      </c>
      <c r="AE3907" s="50" t="s">
        <v>136</v>
      </c>
      <c r="AF3907" s="50">
        <v>1400027</v>
      </c>
      <c r="AG3907" s="51"/>
      <c r="AH3907" s="51"/>
    </row>
    <row r="3908" spans="30:34">
      <c r="AD3908" s="50" t="s">
        <v>75</v>
      </c>
      <c r="AE3908" s="50" t="s">
        <v>161</v>
      </c>
      <c r="AF3908" s="50">
        <v>1400100</v>
      </c>
      <c r="AG3908" s="51"/>
      <c r="AH3908" s="51"/>
    </row>
    <row r="3909" spans="30:34">
      <c r="AD3909" s="50" t="s">
        <v>75</v>
      </c>
      <c r="AE3909" s="50" t="s">
        <v>187</v>
      </c>
      <c r="AF3909" s="50">
        <v>1400159</v>
      </c>
      <c r="AG3909" s="51"/>
      <c r="AH3909" s="51"/>
    </row>
    <row r="3910" spans="30:34">
      <c r="AD3910" s="50" t="s">
        <v>75</v>
      </c>
      <c r="AE3910" s="50" t="s">
        <v>213</v>
      </c>
      <c r="AF3910" s="50">
        <v>1400175</v>
      </c>
      <c r="AG3910" s="51"/>
      <c r="AH3910" s="51"/>
    </row>
    <row r="3911" spans="30:34">
      <c r="AD3911" s="50" t="s">
        <v>75</v>
      </c>
      <c r="AE3911" s="50" t="s">
        <v>237</v>
      </c>
      <c r="AF3911" s="50">
        <v>1400209</v>
      </c>
      <c r="AG3911" s="51"/>
      <c r="AH3911" s="51"/>
    </row>
    <row r="3912" spans="30:34">
      <c r="AD3912" s="50" t="s">
        <v>75</v>
      </c>
      <c r="AE3912" s="50" t="s">
        <v>262</v>
      </c>
      <c r="AF3912" s="50">
        <v>1400233</v>
      </c>
      <c r="AG3912" s="51"/>
      <c r="AH3912" s="51"/>
    </row>
    <row r="3913" spans="30:34">
      <c r="AD3913" s="50" t="s">
        <v>75</v>
      </c>
      <c r="AE3913" s="50" t="s">
        <v>288</v>
      </c>
      <c r="AF3913" s="50">
        <v>1400282</v>
      </c>
      <c r="AG3913" s="51"/>
      <c r="AH3913" s="51"/>
    </row>
    <row r="3914" spans="30:34">
      <c r="AD3914" s="50" t="s">
        <v>75</v>
      </c>
      <c r="AE3914" s="50" t="s">
        <v>314</v>
      </c>
      <c r="AF3914" s="50">
        <v>1400308</v>
      </c>
      <c r="AG3914" s="51"/>
      <c r="AH3914" s="51"/>
    </row>
    <row r="3915" spans="30:34">
      <c r="AD3915" s="50" t="s">
        <v>75</v>
      </c>
      <c r="AE3915" s="50" t="s">
        <v>339</v>
      </c>
      <c r="AF3915" s="50">
        <v>1400407</v>
      </c>
      <c r="AG3915" s="51"/>
      <c r="AH3915" s="51"/>
    </row>
    <row r="3916" spans="30:34">
      <c r="AD3916" s="50" t="s">
        <v>75</v>
      </c>
      <c r="AE3916" s="50" t="s">
        <v>364</v>
      </c>
      <c r="AF3916" s="50">
        <v>1400456</v>
      </c>
      <c r="AG3916" s="51"/>
      <c r="AH3916" s="51"/>
    </row>
    <row r="3917" spans="30:34">
      <c r="AD3917" s="50" t="s">
        <v>75</v>
      </c>
      <c r="AE3917" s="50" t="s">
        <v>388</v>
      </c>
      <c r="AF3917" s="50">
        <v>1400472</v>
      </c>
      <c r="AG3917" s="51"/>
      <c r="AH3917" s="51"/>
    </row>
    <row r="3918" spans="30:34">
      <c r="AD3918" s="50" t="s">
        <v>75</v>
      </c>
      <c r="AE3918" s="50" t="s">
        <v>414</v>
      </c>
      <c r="AF3918" s="50">
        <v>1400506</v>
      </c>
      <c r="AG3918" s="51"/>
      <c r="AH3918" s="51"/>
    </row>
    <row r="3919" spans="30:34">
      <c r="AD3919" s="50" t="s">
        <v>75</v>
      </c>
      <c r="AE3919" s="50" t="s">
        <v>439</v>
      </c>
      <c r="AF3919" s="50">
        <v>1400605</v>
      </c>
      <c r="AG3919" s="51"/>
      <c r="AH3919" s="51"/>
    </row>
    <row r="3920" spans="30:34">
      <c r="AD3920" s="50" t="s">
        <v>75</v>
      </c>
      <c r="AE3920" s="50" t="s">
        <v>464</v>
      </c>
      <c r="AF3920" s="50">
        <v>1400704</v>
      </c>
      <c r="AG3920" s="51"/>
      <c r="AH3920" s="51"/>
    </row>
    <row r="3921" spans="30:34">
      <c r="AD3921" s="50" t="s">
        <v>77</v>
      </c>
      <c r="AE3921" s="50" t="s">
        <v>108</v>
      </c>
      <c r="AF3921" s="50">
        <v>4300034</v>
      </c>
      <c r="AG3921" s="51"/>
      <c r="AH3921" s="51"/>
    </row>
    <row r="3922" spans="30:34">
      <c r="AD3922" s="50" t="s">
        <v>77</v>
      </c>
      <c r="AE3922" s="50" t="s">
        <v>134</v>
      </c>
      <c r="AF3922" s="50">
        <v>4300059</v>
      </c>
      <c r="AG3922" s="51"/>
      <c r="AH3922" s="51"/>
    </row>
    <row r="3923" spans="30:34">
      <c r="AD3923" s="50" t="s">
        <v>77</v>
      </c>
      <c r="AE3923" s="50" t="s">
        <v>159</v>
      </c>
      <c r="AF3923" s="50">
        <v>4300109</v>
      </c>
      <c r="AG3923" s="51"/>
      <c r="AH3923" s="51"/>
    </row>
    <row r="3924" spans="30:34">
      <c r="AD3924" s="50" t="s">
        <v>77</v>
      </c>
      <c r="AE3924" s="50" t="s">
        <v>185</v>
      </c>
      <c r="AF3924" s="50">
        <v>4300208</v>
      </c>
      <c r="AG3924" s="51"/>
      <c r="AH3924" s="51"/>
    </row>
    <row r="3925" spans="30:34">
      <c r="AD3925" s="50" t="s">
        <v>77</v>
      </c>
      <c r="AE3925" s="50" t="s">
        <v>211</v>
      </c>
      <c r="AF3925" s="50">
        <v>4300307</v>
      </c>
      <c r="AG3925" s="51"/>
      <c r="AH3925" s="51"/>
    </row>
    <row r="3926" spans="30:34">
      <c r="AD3926" s="50" t="s">
        <v>77</v>
      </c>
      <c r="AE3926" s="50" t="s">
        <v>235</v>
      </c>
      <c r="AF3926" s="50">
        <v>4300406</v>
      </c>
      <c r="AG3926" s="51"/>
      <c r="AH3926" s="51"/>
    </row>
    <row r="3927" spans="30:34">
      <c r="AD3927" s="50" t="s">
        <v>77</v>
      </c>
      <c r="AE3927" s="50" t="s">
        <v>260</v>
      </c>
      <c r="AF3927" s="50">
        <v>4300455</v>
      </c>
      <c r="AG3927" s="51"/>
      <c r="AH3927" s="51"/>
    </row>
    <row r="3928" spans="30:34">
      <c r="AD3928" s="50" t="s">
        <v>77</v>
      </c>
      <c r="AE3928" s="50" t="s">
        <v>286</v>
      </c>
      <c r="AF3928" s="50">
        <v>4300471</v>
      </c>
      <c r="AG3928" s="51"/>
      <c r="AH3928" s="51"/>
    </row>
    <row r="3929" spans="30:34">
      <c r="AD3929" s="50" t="s">
        <v>77</v>
      </c>
      <c r="AE3929" s="50" t="s">
        <v>312</v>
      </c>
      <c r="AF3929" s="50">
        <v>4300505</v>
      </c>
      <c r="AG3929" s="51"/>
      <c r="AH3929" s="51"/>
    </row>
    <row r="3930" spans="30:34">
      <c r="AD3930" s="50" t="s">
        <v>77</v>
      </c>
      <c r="AE3930" s="50" t="s">
        <v>110</v>
      </c>
      <c r="AF3930" s="50">
        <v>4300554</v>
      </c>
      <c r="AG3930" s="51"/>
      <c r="AH3930" s="51"/>
    </row>
    <row r="3931" spans="30:34">
      <c r="AD3931" s="50" t="s">
        <v>77</v>
      </c>
      <c r="AE3931" s="50" t="s">
        <v>362</v>
      </c>
      <c r="AF3931" s="50">
        <v>4300570</v>
      </c>
      <c r="AG3931" s="51"/>
      <c r="AH3931" s="51"/>
    </row>
    <row r="3932" spans="30:34">
      <c r="AD3932" s="50" t="s">
        <v>77</v>
      </c>
      <c r="AE3932" s="50" t="s">
        <v>217</v>
      </c>
      <c r="AF3932" s="50">
        <v>4300604</v>
      </c>
      <c r="AG3932" s="51"/>
      <c r="AH3932" s="51"/>
    </row>
    <row r="3933" spans="30:34">
      <c r="AD3933" s="50" t="s">
        <v>77</v>
      </c>
      <c r="AE3933" s="50" t="s">
        <v>412</v>
      </c>
      <c r="AF3933" s="50">
        <v>4300638</v>
      </c>
      <c r="AG3933" s="51"/>
      <c r="AH3933" s="51"/>
    </row>
    <row r="3934" spans="30:34">
      <c r="AD3934" s="50" t="s">
        <v>77</v>
      </c>
      <c r="AE3934" s="50" t="s">
        <v>437</v>
      </c>
      <c r="AF3934" s="50">
        <v>4300646</v>
      </c>
      <c r="AG3934" s="51"/>
      <c r="AH3934" s="51"/>
    </row>
    <row r="3935" spans="30:34">
      <c r="AD3935" s="50" t="s">
        <v>77</v>
      </c>
      <c r="AE3935" s="50" t="s">
        <v>462</v>
      </c>
      <c r="AF3935" s="50">
        <v>4300661</v>
      </c>
      <c r="AG3935" s="51"/>
      <c r="AH3935" s="51"/>
    </row>
    <row r="3936" spans="30:34">
      <c r="AD3936" s="50" t="s">
        <v>77</v>
      </c>
      <c r="AE3936" s="50" t="s">
        <v>488</v>
      </c>
      <c r="AF3936" s="50">
        <v>4300703</v>
      </c>
      <c r="AG3936" s="51"/>
      <c r="AH3936" s="51"/>
    </row>
    <row r="3937" spans="30:34">
      <c r="AD3937" s="50" t="s">
        <v>77</v>
      </c>
      <c r="AE3937" s="50" t="s">
        <v>512</v>
      </c>
      <c r="AF3937" s="50">
        <v>4300802</v>
      </c>
      <c r="AG3937" s="51"/>
      <c r="AH3937" s="51"/>
    </row>
    <row r="3938" spans="30:34">
      <c r="AD3938" s="50" t="s">
        <v>77</v>
      </c>
      <c r="AE3938" s="50" t="s">
        <v>535</v>
      </c>
      <c r="AF3938" s="50">
        <v>4300851</v>
      </c>
      <c r="AG3938" s="51"/>
      <c r="AH3938" s="51"/>
    </row>
    <row r="3939" spans="30:34">
      <c r="AD3939" s="50" t="s">
        <v>77</v>
      </c>
      <c r="AE3939" s="50" t="s">
        <v>558</v>
      </c>
      <c r="AF3939" s="50">
        <v>4300877</v>
      </c>
      <c r="AG3939" s="51"/>
      <c r="AH3939" s="51"/>
    </row>
    <row r="3940" spans="30:34">
      <c r="AD3940" s="50" t="s">
        <v>77</v>
      </c>
      <c r="AE3940" s="50" t="s">
        <v>581</v>
      </c>
      <c r="AF3940" s="50">
        <v>4300901</v>
      </c>
      <c r="AG3940" s="51"/>
      <c r="AH3940" s="51"/>
    </row>
    <row r="3941" spans="30:34">
      <c r="AD3941" s="50" t="s">
        <v>77</v>
      </c>
      <c r="AE3941" s="50" t="s">
        <v>604</v>
      </c>
      <c r="AF3941" s="50">
        <v>4301008</v>
      </c>
      <c r="AG3941" s="51"/>
      <c r="AH3941" s="51"/>
    </row>
    <row r="3942" spans="30:34">
      <c r="AD3942" s="50" t="s">
        <v>77</v>
      </c>
      <c r="AE3942" s="50" t="s">
        <v>627</v>
      </c>
      <c r="AF3942" s="50">
        <v>4301073</v>
      </c>
      <c r="AG3942" s="51"/>
      <c r="AH3942" s="51"/>
    </row>
    <row r="3943" spans="30:34">
      <c r="AD3943" s="50" t="s">
        <v>77</v>
      </c>
      <c r="AE3943" s="50" t="s">
        <v>647</v>
      </c>
      <c r="AF3943" s="50">
        <v>4301057</v>
      </c>
      <c r="AG3943" s="51"/>
      <c r="AH3943" s="51"/>
    </row>
    <row r="3944" spans="30:34">
      <c r="AD3944" s="50" t="s">
        <v>77</v>
      </c>
      <c r="AE3944" s="50" t="s">
        <v>668</v>
      </c>
      <c r="AF3944" s="50">
        <v>4301206</v>
      </c>
      <c r="AG3944" s="51"/>
      <c r="AH3944" s="51"/>
    </row>
    <row r="3945" spans="30:34">
      <c r="AD3945" s="50" t="s">
        <v>77</v>
      </c>
      <c r="AE3945" s="50" t="s">
        <v>690</v>
      </c>
      <c r="AF3945" s="50">
        <v>4301107</v>
      </c>
      <c r="AG3945" s="51"/>
      <c r="AH3945" s="51"/>
    </row>
    <row r="3946" spans="30:34">
      <c r="AD3946" s="50" t="s">
        <v>77</v>
      </c>
      <c r="AE3946" s="50" t="s">
        <v>710</v>
      </c>
      <c r="AF3946" s="50">
        <v>4301305</v>
      </c>
      <c r="AG3946" s="51"/>
      <c r="AH3946" s="51"/>
    </row>
    <row r="3947" spans="30:34">
      <c r="AD3947" s="50" t="s">
        <v>77</v>
      </c>
      <c r="AE3947" s="50" t="s">
        <v>732</v>
      </c>
      <c r="AF3947" s="50">
        <v>4301404</v>
      </c>
      <c r="AG3947" s="51"/>
      <c r="AH3947" s="51"/>
    </row>
    <row r="3948" spans="30:34">
      <c r="AD3948" s="50" t="s">
        <v>77</v>
      </c>
      <c r="AE3948" s="50" t="s">
        <v>754</v>
      </c>
      <c r="AF3948" s="50">
        <v>4301503</v>
      </c>
      <c r="AG3948" s="51"/>
      <c r="AH3948" s="51"/>
    </row>
    <row r="3949" spans="30:34">
      <c r="AD3949" s="50" t="s">
        <v>77</v>
      </c>
      <c r="AE3949" s="50" t="s">
        <v>776</v>
      </c>
      <c r="AF3949" s="50">
        <v>4301552</v>
      </c>
      <c r="AG3949" s="51"/>
      <c r="AH3949" s="51"/>
    </row>
    <row r="3950" spans="30:34">
      <c r="AD3950" s="50" t="s">
        <v>77</v>
      </c>
      <c r="AE3950" s="50" t="s">
        <v>797</v>
      </c>
      <c r="AF3950" s="50">
        <v>4301602</v>
      </c>
      <c r="AG3950" s="51"/>
      <c r="AH3950" s="51"/>
    </row>
    <row r="3951" spans="30:34">
      <c r="AD3951" s="50" t="s">
        <v>77</v>
      </c>
      <c r="AE3951" s="50" t="s">
        <v>818</v>
      </c>
      <c r="AF3951" s="50">
        <v>4301636</v>
      </c>
      <c r="AG3951" s="51"/>
      <c r="AH3951" s="51"/>
    </row>
    <row r="3952" spans="30:34">
      <c r="AD3952" s="50" t="s">
        <v>77</v>
      </c>
      <c r="AE3952" s="50" t="s">
        <v>840</v>
      </c>
      <c r="AF3952" s="50">
        <v>4301651</v>
      </c>
      <c r="AG3952" s="51"/>
      <c r="AH3952" s="51"/>
    </row>
    <row r="3953" spans="30:34">
      <c r="AD3953" s="50" t="s">
        <v>77</v>
      </c>
      <c r="AE3953" s="50" t="s">
        <v>862</v>
      </c>
      <c r="AF3953" s="50">
        <v>4301701</v>
      </c>
      <c r="AG3953" s="51"/>
      <c r="AH3953" s="51"/>
    </row>
    <row r="3954" spans="30:34">
      <c r="AD3954" s="50" t="s">
        <v>77</v>
      </c>
      <c r="AE3954" s="50" t="s">
        <v>884</v>
      </c>
      <c r="AF3954" s="50">
        <v>4301750</v>
      </c>
      <c r="AG3954" s="51"/>
      <c r="AH3954" s="51"/>
    </row>
    <row r="3955" spans="30:34">
      <c r="AD3955" s="50" t="s">
        <v>77</v>
      </c>
      <c r="AE3955" s="50" t="s">
        <v>907</v>
      </c>
      <c r="AF3955" s="50">
        <v>4301859</v>
      </c>
      <c r="AG3955" s="51"/>
      <c r="AH3955" s="51"/>
    </row>
    <row r="3956" spans="30:34">
      <c r="AD3956" s="50" t="s">
        <v>77</v>
      </c>
      <c r="AE3956" s="50" t="s">
        <v>930</v>
      </c>
      <c r="AF3956" s="50">
        <v>4301875</v>
      </c>
      <c r="AG3956" s="51"/>
      <c r="AH3956" s="51"/>
    </row>
    <row r="3957" spans="30:34">
      <c r="AD3957" s="50" t="s">
        <v>77</v>
      </c>
      <c r="AE3957" s="50" t="s">
        <v>952</v>
      </c>
      <c r="AF3957" s="50">
        <v>4301909</v>
      </c>
      <c r="AG3957" s="51"/>
      <c r="AH3957" s="51"/>
    </row>
    <row r="3958" spans="30:34">
      <c r="AD3958" s="50" t="s">
        <v>77</v>
      </c>
      <c r="AE3958" s="50" t="s">
        <v>975</v>
      </c>
      <c r="AF3958" s="50">
        <v>4301925</v>
      </c>
      <c r="AG3958" s="51"/>
      <c r="AH3958" s="51"/>
    </row>
    <row r="3959" spans="30:34">
      <c r="AD3959" s="50" t="s">
        <v>77</v>
      </c>
      <c r="AE3959" s="50" t="s">
        <v>997</v>
      </c>
      <c r="AF3959" s="50">
        <v>4301958</v>
      </c>
      <c r="AG3959" s="51"/>
      <c r="AH3959" s="51"/>
    </row>
    <row r="3960" spans="30:34">
      <c r="AD3960" s="50" t="s">
        <v>77</v>
      </c>
      <c r="AE3960" s="50" t="s">
        <v>858</v>
      </c>
      <c r="AF3960" s="50">
        <v>4301800</v>
      </c>
      <c r="AG3960" s="51"/>
      <c r="AH3960" s="51"/>
    </row>
    <row r="3961" spans="30:34">
      <c r="AD3961" s="50" t="s">
        <v>77</v>
      </c>
      <c r="AE3961" s="50" t="s">
        <v>1042</v>
      </c>
      <c r="AF3961" s="50">
        <v>4302006</v>
      </c>
      <c r="AG3961" s="51"/>
      <c r="AH3961" s="51"/>
    </row>
    <row r="3962" spans="30:34">
      <c r="AD3962" s="50" t="s">
        <v>77</v>
      </c>
      <c r="AE3962" s="50" t="s">
        <v>1064</v>
      </c>
      <c r="AF3962" s="50">
        <v>4302055</v>
      </c>
      <c r="AG3962" s="51"/>
      <c r="AH3962" s="51"/>
    </row>
    <row r="3963" spans="30:34">
      <c r="AD3963" s="50" t="s">
        <v>77</v>
      </c>
      <c r="AE3963" s="50" t="s">
        <v>1085</v>
      </c>
      <c r="AF3963" s="50">
        <v>4302105</v>
      </c>
      <c r="AG3963" s="51"/>
      <c r="AH3963" s="51"/>
    </row>
    <row r="3964" spans="30:34">
      <c r="AD3964" s="50" t="s">
        <v>77</v>
      </c>
      <c r="AE3964" s="50" t="s">
        <v>1108</v>
      </c>
      <c r="AF3964" s="50">
        <v>4302154</v>
      </c>
      <c r="AG3964" s="51"/>
      <c r="AH3964" s="51"/>
    </row>
    <row r="3965" spans="30:34">
      <c r="AD3965" s="50" t="s">
        <v>77</v>
      </c>
      <c r="AE3965" s="50" t="s">
        <v>1131</v>
      </c>
      <c r="AF3965" s="50">
        <v>4302204</v>
      </c>
      <c r="AG3965" s="51"/>
      <c r="AH3965" s="51"/>
    </row>
    <row r="3966" spans="30:34">
      <c r="AD3966" s="50" t="s">
        <v>77</v>
      </c>
      <c r="AE3966" s="50" t="s">
        <v>1154</v>
      </c>
      <c r="AF3966" s="50">
        <v>4302220</v>
      </c>
      <c r="AG3966" s="51"/>
      <c r="AH3966" s="51"/>
    </row>
    <row r="3967" spans="30:34">
      <c r="AD3967" s="50" t="s">
        <v>77</v>
      </c>
      <c r="AE3967" s="50" t="s">
        <v>1177</v>
      </c>
      <c r="AF3967" s="50">
        <v>4302238</v>
      </c>
      <c r="AG3967" s="51"/>
      <c r="AH3967" s="51"/>
    </row>
    <row r="3968" spans="30:34">
      <c r="AD3968" s="50" t="s">
        <v>77</v>
      </c>
      <c r="AE3968" s="50" t="s">
        <v>1199</v>
      </c>
      <c r="AF3968" s="50">
        <v>4302253</v>
      </c>
      <c r="AG3968" s="51"/>
      <c r="AH3968" s="51"/>
    </row>
    <row r="3969" spans="30:34">
      <c r="AD3969" s="50" t="s">
        <v>77</v>
      </c>
      <c r="AE3969" s="50" t="s">
        <v>557</v>
      </c>
      <c r="AF3969" s="50">
        <v>4302303</v>
      </c>
      <c r="AG3969" s="51"/>
      <c r="AH3969" s="51"/>
    </row>
    <row r="3970" spans="30:34">
      <c r="AD3970" s="50" t="s">
        <v>77</v>
      </c>
      <c r="AE3970" s="50" t="s">
        <v>1243</v>
      </c>
      <c r="AF3970" s="50">
        <v>4302352</v>
      </c>
      <c r="AG3970" s="51"/>
      <c r="AH3970" s="51"/>
    </row>
    <row r="3971" spans="30:34">
      <c r="AD3971" s="50" t="s">
        <v>77</v>
      </c>
      <c r="AE3971" s="50" t="s">
        <v>1266</v>
      </c>
      <c r="AF3971" s="50">
        <v>4302378</v>
      </c>
      <c r="AG3971" s="51"/>
      <c r="AH3971" s="51"/>
    </row>
    <row r="3972" spans="30:34">
      <c r="AD3972" s="50" t="s">
        <v>77</v>
      </c>
      <c r="AE3972" s="50" t="s">
        <v>1287</v>
      </c>
      <c r="AF3972" s="50">
        <v>4302402</v>
      </c>
      <c r="AG3972" s="51"/>
      <c r="AH3972" s="51"/>
    </row>
    <row r="3973" spans="30:34">
      <c r="AD3973" s="50" t="s">
        <v>77</v>
      </c>
      <c r="AE3973" s="50" t="s">
        <v>1310</v>
      </c>
      <c r="AF3973" s="50">
        <v>4302451</v>
      </c>
      <c r="AG3973" s="51"/>
      <c r="AH3973" s="51"/>
    </row>
    <row r="3974" spans="30:34">
      <c r="AD3974" s="50" t="s">
        <v>77</v>
      </c>
      <c r="AE3974" s="50" t="s">
        <v>1332</v>
      </c>
      <c r="AF3974" s="50">
        <v>4302501</v>
      </c>
      <c r="AG3974" s="51"/>
      <c r="AH3974" s="51"/>
    </row>
    <row r="3975" spans="30:34">
      <c r="AD3975" s="50" t="s">
        <v>77</v>
      </c>
      <c r="AE3975" s="50" t="s">
        <v>1354</v>
      </c>
      <c r="AF3975" s="50">
        <v>4302584</v>
      </c>
      <c r="AG3975" s="51"/>
      <c r="AH3975" s="51"/>
    </row>
    <row r="3976" spans="30:34">
      <c r="AD3976" s="50" t="s">
        <v>77</v>
      </c>
      <c r="AE3976" s="50" t="s">
        <v>1375</v>
      </c>
      <c r="AF3976" s="50">
        <v>4302600</v>
      </c>
      <c r="AG3976" s="51"/>
      <c r="AH3976" s="51"/>
    </row>
    <row r="3977" spans="30:34">
      <c r="AD3977" s="50" t="s">
        <v>77</v>
      </c>
      <c r="AE3977" s="50" t="s">
        <v>1397</v>
      </c>
      <c r="AF3977" s="50">
        <v>4302659</v>
      </c>
      <c r="AG3977" s="51"/>
      <c r="AH3977" s="51"/>
    </row>
    <row r="3978" spans="30:34">
      <c r="AD3978" s="50" t="s">
        <v>77</v>
      </c>
      <c r="AE3978" s="50" t="s">
        <v>1419</v>
      </c>
      <c r="AF3978" s="50">
        <v>4302709</v>
      </c>
      <c r="AG3978" s="51"/>
      <c r="AH3978" s="51"/>
    </row>
    <row r="3979" spans="30:34">
      <c r="AD3979" s="50" t="s">
        <v>77</v>
      </c>
      <c r="AE3979" s="50" t="s">
        <v>1440</v>
      </c>
      <c r="AF3979" s="50">
        <v>4302808</v>
      </c>
      <c r="AG3979" s="51"/>
      <c r="AH3979" s="51"/>
    </row>
    <row r="3980" spans="30:34">
      <c r="AD3980" s="50" t="s">
        <v>77</v>
      </c>
      <c r="AE3980" s="50" t="s">
        <v>1461</v>
      </c>
      <c r="AF3980" s="50">
        <v>4302907</v>
      </c>
      <c r="AG3980" s="51"/>
      <c r="AH3980" s="51"/>
    </row>
    <row r="3981" spans="30:34">
      <c r="AD3981" s="50" t="s">
        <v>77</v>
      </c>
      <c r="AE3981" s="50" t="s">
        <v>1482</v>
      </c>
      <c r="AF3981" s="50">
        <v>4303004</v>
      </c>
      <c r="AG3981" s="51"/>
      <c r="AH3981" s="51"/>
    </row>
    <row r="3982" spans="30:34">
      <c r="AD3982" s="50" t="s">
        <v>77</v>
      </c>
      <c r="AE3982" s="50" t="s">
        <v>781</v>
      </c>
      <c r="AF3982" s="50">
        <v>4303103</v>
      </c>
      <c r="AG3982" s="51"/>
      <c r="AH3982" s="51"/>
    </row>
    <row r="3983" spans="30:34">
      <c r="AD3983" s="50" t="s">
        <v>77</v>
      </c>
      <c r="AE3983" s="50" t="s">
        <v>1524</v>
      </c>
      <c r="AF3983" s="50">
        <v>4303202</v>
      </c>
      <c r="AG3983" s="51"/>
      <c r="AH3983" s="51"/>
    </row>
    <row r="3984" spans="30:34">
      <c r="AD3984" s="50" t="s">
        <v>77</v>
      </c>
      <c r="AE3984" s="50" t="s">
        <v>1545</v>
      </c>
      <c r="AF3984" s="50">
        <v>4303301</v>
      </c>
      <c r="AG3984" s="51"/>
      <c r="AH3984" s="51"/>
    </row>
    <row r="3985" spans="30:34">
      <c r="AD3985" s="50" t="s">
        <v>77</v>
      </c>
      <c r="AE3985" s="50" t="s">
        <v>1125</v>
      </c>
      <c r="AF3985" s="50">
        <v>4303400</v>
      </c>
      <c r="AG3985" s="51"/>
      <c r="AH3985" s="51"/>
    </row>
    <row r="3986" spans="30:34">
      <c r="AD3986" s="50" t="s">
        <v>77</v>
      </c>
      <c r="AE3986" s="50" t="s">
        <v>1584</v>
      </c>
      <c r="AF3986" s="50">
        <v>4303509</v>
      </c>
      <c r="AG3986" s="51"/>
      <c r="AH3986" s="51"/>
    </row>
    <row r="3987" spans="30:34">
      <c r="AD3987" s="50" t="s">
        <v>77</v>
      </c>
      <c r="AE3987" s="50" t="s">
        <v>1604</v>
      </c>
      <c r="AF3987" s="50">
        <v>4303558</v>
      </c>
      <c r="AG3987" s="51"/>
      <c r="AH3987" s="51"/>
    </row>
    <row r="3988" spans="30:34">
      <c r="AD3988" s="50" t="s">
        <v>77</v>
      </c>
      <c r="AE3988" s="50" t="s">
        <v>1625</v>
      </c>
      <c r="AF3988" s="50">
        <v>4303608</v>
      </c>
      <c r="AG3988" s="51"/>
      <c r="AH3988" s="51"/>
    </row>
    <row r="3989" spans="30:34">
      <c r="AD3989" s="50" t="s">
        <v>77</v>
      </c>
      <c r="AE3989" s="50" t="s">
        <v>1646</v>
      </c>
      <c r="AF3989" s="50">
        <v>4303673</v>
      </c>
      <c r="AG3989" s="51"/>
      <c r="AH3989" s="51"/>
    </row>
    <row r="3990" spans="30:34">
      <c r="AD3990" s="50" t="s">
        <v>77</v>
      </c>
      <c r="AE3990" s="50" t="s">
        <v>1666</v>
      </c>
      <c r="AF3990" s="50">
        <v>4303707</v>
      </c>
      <c r="AG3990" s="51"/>
      <c r="AH3990" s="51"/>
    </row>
    <row r="3991" spans="30:34">
      <c r="AD3991" s="50" t="s">
        <v>77</v>
      </c>
      <c r="AE3991" s="50" t="s">
        <v>1687</v>
      </c>
      <c r="AF3991" s="50">
        <v>4303806</v>
      </c>
      <c r="AG3991" s="51"/>
      <c r="AH3991" s="51"/>
    </row>
    <row r="3992" spans="30:34">
      <c r="AD3992" s="50" t="s">
        <v>77</v>
      </c>
      <c r="AE3992" s="50" t="s">
        <v>1707</v>
      </c>
      <c r="AF3992" s="50">
        <v>4303905</v>
      </c>
      <c r="AG3992" s="51"/>
      <c r="AH3992" s="51"/>
    </row>
    <row r="3993" spans="30:34">
      <c r="AD3993" s="50" t="s">
        <v>77</v>
      </c>
      <c r="AE3993" s="50" t="s">
        <v>1728</v>
      </c>
      <c r="AF3993" s="50">
        <v>4304002</v>
      </c>
      <c r="AG3993" s="51"/>
      <c r="AH3993" s="51"/>
    </row>
    <row r="3994" spans="30:34">
      <c r="AD3994" s="50" t="s">
        <v>77</v>
      </c>
      <c r="AE3994" s="50" t="s">
        <v>1749</v>
      </c>
      <c r="AF3994" s="50">
        <v>4304101</v>
      </c>
      <c r="AG3994" s="51"/>
      <c r="AH3994" s="51"/>
    </row>
    <row r="3995" spans="30:34">
      <c r="AD3995" s="50" t="s">
        <v>77</v>
      </c>
      <c r="AE3995" s="50" t="s">
        <v>1769</v>
      </c>
      <c r="AF3995" s="50">
        <v>4304200</v>
      </c>
      <c r="AG3995" s="51"/>
      <c r="AH3995" s="51"/>
    </row>
    <row r="3996" spans="30:34">
      <c r="AD3996" s="50" t="s">
        <v>77</v>
      </c>
      <c r="AE3996" s="50" t="s">
        <v>1789</v>
      </c>
      <c r="AF3996" s="50">
        <v>4304309</v>
      </c>
      <c r="AG3996" s="51"/>
      <c r="AH3996" s="51"/>
    </row>
    <row r="3997" spans="30:34">
      <c r="AD3997" s="50" t="s">
        <v>77</v>
      </c>
      <c r="AE3997" s="50" t="s">
        <v>1809</v>
      </c>
      <c r="AF3997" s="50">
        <v>4304358</v>
      </c>
      <c r="AG3997" s="51"/>
      <c r="AH3997" s="51"/>
    </row>
    <row r="3998" spans="30:34">
      <c r="AD3998" s="50" t="s">
        <v>77</v>
      </c>
      <c r="AE3998" s="50" t="s">
        <v>1827</v>
      </c>
      <c r="AF3998" s="50">
        <v>4304408</v>
      </c>
      <c r="AG3998" s="51"/>
      <c r="AH3998" s="51"/>
    </row>
    <row r="3999" spans="30:34">
      <c r="AD3999" s="50" t="s">
        <v>77</v>
      </c>
      <c r="AE3999" s="50" t="s">
        <v>1845</v>
      </c>
      <c r="AF3999" s="50">
        <v>4304507</v>
      </c>
      <c r="AG3999" s="51"/>
      <c r="AH3999" s="51"/>
    </row>
    <row r="4000" spans="30:34">
      <c r="AD4000" s="50" t="s">
        <v>77</v>
      </c>
      <c r="AE4000" s="50" t="s">
        <v>1863</v>
      </c>
      <c r="AF4000" s="50">
        <v>4304606</v>
      </c>
      <c r="AG4000" s="51"/>
      <c r="AH4000" s="51"/>
    </row>
    <row r="4001" spans="30:34">
      <c r="AD4001" s="50" t="s">
        <v>77</v>
      </c>
      <c r="AE4001" s="50" t="s">
        <v>1881</v>
      </c>
      <c r="AF4001" s="50">
        <v>4304614</v>
      </c>
      <c r="AG4001" s="51"/>
      <c r="AH4001" s="51"/>
    </row>
    <row r="4002" spans="30:34">
      <c r="AD4002" s="50" t="s">
        <v>77</v>
      </c>
      <c r="AE4002" s="50" t="s">
        <v>1897</v>
      </c>
      <c r="AF4002" s="50">
        <v>4304622</v>
      </c>
      <c r="AG4002" s="51"/>
      <c r="AH4002" s="51"/>
    </row>
    <row r="4003" spans="30:34">
      <c r="AD4003" s="50" t="s">
        <v>77</v>
      </c>
      <c r="AE4003" s="50" t="s">
        <v>1914</v>
      </c>
      <c r="AF4003" s="50">
        <v>4304630</v>
      </c>
      <c r="AG4003" s="51"/>
      <c r="AH4003" s="51"/>
    </row>
    <row r="4004" spans="30:34">
      <c r="AD4004" s="50" t="s">
        <v>77</v>
      </c>
      <c r="AE4004" s="50" t="s">
        <v>1932</v>
      </c>
      <c r="AF4004" s="50">
        <v>4304655</v>
      </c>
      <c r="AG4004" s="51"/>
      <c r="AH4004" s="51"/>
    </row>
    <row r="4005" spans="30:34">
      <c r="AD4005" s="50" t="s">
        <v>77</v>
      </c>
      <c r="AE4005" s="50" t="s">
        <v>1947</v>
      </c>
      <c r="AF4005" s="50">
        <v>4304663</v>
      </c>
      <c r="AG4005" s="51"/>
      <c r="AH4005" s="51"/>
    </row>
    <row r="4006" spans="30:34">
      <c r="AD4006" s="50" t="s">
        <v>77</v>
      </c>
      <c r="AE4006" s="50" t="s">
        <v>1964</v>
      </c>
      <c r="AF4006" s="50">
        <v>4304689</v>
      </c>
      <c r="AG4006" s="51"/>
      <c r="AH4006" s="51"/>
    </row>
    <row r="4007" spans="30:34">
      <c r="AD4007" s="50" t="s">
        <v>77</v>
      </c>
      <c r="AE4007" s="50" t="s">
        <v>1982</v>
      </c>
      <c r="AF4007" s="50">
        <v>4304697</v>
      </c>
      <c r="AG4007" s="51"/>
      <c r="AH4007" s="51"/>
    </row>
    <row r="4008" spans="30:34">
      <c r="AD4008" s="50" t="s">
        <v>77</v>
      </c>
      <c r="AE4008" s="50" t="s">
        <v>1999</v>
      </c>
      <c r="AF4008" s="50">
        <v>4304671</v>
      </c>
      <c r="AG4008" s="51"/>
      <c r="AH4008" s="51"/>
    </row>
    <row r="4009" spans="30:34">
      <c r="AD4009" s="50" t="s">
        <v>77</v>
      </c>
      <c r="AE4009" s="50" t="s">
        <v>2017</v>
      </c>
      <c r="AF4009" s="50">
        <v>4304713</v>
      </c>
      <c r="AG4009" s="51"/>
      <c r="AH4009" s="51"/>
    </row>
    <row r="4010" spans="30:34">
      <c r="AD4010" s="50" t="s">
        <v>77</v>
      </c>
      <c r="AE4010" s="50" t="s">
        <v>2035</v>
      </c>
      <c r="AF4010" s="50">
        <v>4304705</v>
      </c>
      <c r="AG4010" s="51"/>
      <c r="AH4010" s="51"/>
    </row>
    <row r="4011" spans="30:34">
      <c r="AD4011" s="50" t="s">
        <v>77</v>
      </c>
      <c r="AE4011" s="50" t="s">
        <v>2053</v>
      </c>
      <c r="AF4011" s="50">
        <v>4304804</v>
      </c>
      <c r="AG4011" s="51"/>
      <c r="AH4011" s="51"/>
    </row>
    <row r="4012" spans="30:34">
      <c r="AD4012" s="50" t="s">
        <v>77</v>
      </c>
      <c r="AE4012" s="50" t="s">
        <v>2070</v>
      </c>
      <c r="AF4012" s="50">
        <v>4304853</v>
      </c>
      <c r="AG4012" s="51"/>
      <c r="AH4012" s="51"/>
    </row>
    <row r="4013" spans="30:34">
      <c r="AD4013" s="50" t="s">
        <v>77</v>
      </c>
      <c r="AE4013" s="50" t="s">
        <v>2086</v>
      </c>
      <c r="AF4013" s="50">
        <v>4304903</v>
      </c>
      <c r="AG4013" s="51"/>
      <c r="AH4013" s="51"/>
    </row>
    <row r="4014" spans="30:34">
      <c r="AD4014" s="50" t="s">
        <v>77</v>
      </c>
      <c r="AE4014" s="50" t="s">
        <v>2102</v>
      </c>
      <c r="AF4014" s="50">
        <v>4304952</v>
      </c>
      <c r="AG4014" s="51"/>
      <c r="AH4014" s="51"/>
    </row>
    <row r="4015" spans="30:34">
      <c r="AD4015" s="50" t="s">
        <v>77</v>
      </c>
      <c r="AE4015" s="50" t="s">
        <v>2119</v>
      </c>
      <c r="AF4015" s="50">
        <v>4305009</v>
      </c>
      <c r="AG4015" s="51"/>
      <c r="AH4015" s="51"/>
    </row>
    <row r="4016" spans="30:34">
      <c r="AD4016" s="50" t="s">
        <v>77</v>
      </c>
      <c r="AE4016" s="50" t="s">
        <v>2134</v>
      </c>
      <c r="AF4016" s="50">
        <v>4305108</v>
      </c>
      <c r="AG4016" s="51"/>
      <c r="AH4016" s="51"/>
    </row>
    <row r="4017" spans="30:34">
      <c r="AD4017" s="50" t="s">
        <v>77</v>
      </c>
      <c r="AE4017" s="50" t="s">
        <v>912</v>
      </c>
      <c r="AF4017" s="50">
        <v>4305116</v>
      </c>
      <c r="AG4017" s="51"/>
      <c r="AH4017" s="51"/>
    </row>
    <row r="4018" spans="30:34">
      <c r="AD4018" s="50" t="s">
        <v>77</v>
      </c>
      <c r="AE4018" s="50" t="s">
        <v>2167</v>
      </c>
      <c r="AF4018" s="50">
        <v>4305124</v>
      </c>
      <c r="AG4018" s="51"/>
      <c r="AH4018" s="51"/>
    </row>
    <row r="4019" spans="30:34">
      <c r="AD4019" s="50" t="s">
        <v>77</v>
      </c>
      <c r="AE4019" s="50" t="s">
        <v>2184</v>
      </c>
      <c r="AF4019" s="50">
        <v>4305132</v>
      </c>
      <c r="AG4019" s="51"/>
      <c r="AH4019" s="51"/>
    </row>
    <row r="4020" spans="30:34">
      <c r="AD4020" s="50" t="s">
        <v>77</v>
      </c>
      <c r="AE4020" s="50" t="s">
        <v>2201</v>
      </c>
      <c r="AF4020" s="50">
        <v>4305157</v>
      </c>
      <c r="AG4020" s="51"/>
      <c r="AH4020" s="51"/>
    </row>
    <row r="4021" spans="30:34">
      <c r="AD4021" s="50" t="s">
        <v>77</v>
      </c>
      <c r="AE4021" s="50" t="s">
        <v>2215</v>
      </c>
      <c r="AF4021" s="50">
        <v>4305173</v>
      </c>
      <c r="AG4021" s="51"/>
      <c r="AH4021" s="51"/>
    </row>
    <row r="4022" spans="30:34">
      <c r="AD4022" s="50" t="s">
        <v>77</v>
      </c>
      <c r="AE4022" s="50" t="s">
        <v>2232</v>
      </c>
      <c r="AF4022" s="50">
        <v>4305207</v>
      </c>
      <c r="AG4022" s="51"/>
      <c r="AH4022" s="51"/>
    </row>
    <row r="4023" spans="30:34">
      <c r="AD4023" s="50" t="s">
        <v>77</v>
      </c>
      <c r="AE4023" s="50" t="s">
        <v>2247</v>
      </c>
      <c r="AF4023" s="50">
        <v>4305306</v>
      </c>
      <c r="AG4023" s="51"/>
      <c r="AH4023" s="51"/>
    </row>
    <row r="4024" spans="30:34">
      <c r="AD4024" s="50" t="s">
        <v>77</v>
      </c>
      <c r="AE4024" s="50" t="s">
        <v>2262</v>
      </c>
      <c r="AF4024" s="50">
        <v>4305355</v>
      </c>
      <c r="AG4024" s="51"/>
      <c r="AH4024" s="51"/>
    </row>
    <row r="4025" spans="30:34">
      <c r="AD4025" s="50" t="s">
        <v>77</v>
      </c>
      <c r="AE4025" s="50" t="s">
        <v>2277</v>
      </c>
      <c r="AF4025" s="50">
        <v>4305371</v>
      </c>
      <c r="AG4025" s="51"/>
      <c r="AH4025" s="51"/>
    </row>
    <row r="4026" spans="30:34">
      <c r="AD4026" s="50" t="s">
        <v>77</v>
      </c>
      <c r="AE4026" s="50" t="s">
        <v>2293</v>
      </c>
      <c r="AF4026" s="50">
        <v>4305405</v>
      </c>
      <c r="AG4026" s="51"/>
      <c r="AH4026" s="51"/>
    </row>
    <row r="4027" spans="30:34">
      <c r="AD4027" s="50" t="s">
        <v>77</v>
      </c>
      <c r="AE4027" s="50" t="s">
        <v>2309</v>
      </c>
      <c r="AF4027" s="50">
        <v>4305439</v>
      </c>
      <c r="AG4027" s="51"/>
      <c r="AH4027" s="51"/>
    </row>
    <row r="4028" spans="30:34">
      <c r="AD4028" s="50" t="s">
        <v>77</v>
      </c>
      <c r="AE4028" s="50" t="s">
        <v>2322</v>
      </c>
      <c r="AF4028" s="50">
        <v>4305447</v>
      </c>
      <c r="AG4028" s="51"/>
      <c r="AH4028" s="51"/>
    </row>
    <row r="4029" spans="30:34">
      <c r="AD4029" s="50" t="s">
        <v>77</v>
      </c>
      <c r="AE4029" s="50" t="s">
        <v>2338</v>
      </c>
      <c r="AF4029" s="50">
        <v>4305454</v>
      </c>
      <c r="AG4029" s="51"/>
      <c r="AH4029" s="51"/>
    </row>
    <row r="4030" spans="30:34">
      <c r="AD4030" s="50" t="s">
        <v>77</v>
      </c>
      <c r="AE4030" s="50" t="s">
        <v>2354</v>
      </c>
      <c r="AF4030" s="50">
        <v>4305504</v>
      </c>
      <c r="AG4030" s="51"/>
      <c r="AH4030" s="51"/>
    </row>
    <row r="4031" spans="30:34">
      <c r="AD4031" s="50" t="s">
        <v>77</v>
      </c>
      <c r="AE4031" s="50" t="s">
        <v>1471</v>
      </c>
      <c r="AF4031" s="50">
        <v>4305587</v>
      </c>
      <c r="AG4031" s="51"/>
      <c r="AH4031" s="51"/>
    </row>
    <row r="4032" spans="30:34">
      <c r="AD4032" s="50" t="s">
        <v>77</v>
      </c>
      <c r="AE4032" s="50" t="s">
        <v>1876</v>
      </c>
      <c r="AF4032" s="50">
        <v>4305603</v>
      </c>
      <c r="AG4032" s="51"/>
      <c r="AH4032" s="51"/>
    </row>
    <row r="4033" spans="30:34">
      <c r="AD4033" s="50" t="s">
        <v>77</v>
      </c>
      <c r="AE4033" s="50" t="s">
        <v>2399</v>
      </c>
      <c r="AF4033" s="50">
        <v>4305702</v>
      </c>
      <c r="AG4033" s="51"/>
      <c r="AH4033" s="51"/>
    </row>
    <row r="4034" spans="30:34">
      <c r="AD4034" s="50" t="s">
        <v>77</v>
      </c>
      <c r="AE4034" s="50" t="s">
        <v>2415</v>
      </c>
      <c r="AF4034" s="50">
        <v>4305801</v>
      </c>
      <c r="AG4034" s="51"/>
      <c r="AH4034" s="51"/>
    </row>
    <row r="4035" spans="30:34">
      <c r="AD4035" s="50" t="s">
        <v>77</v>
      </c>
      <c r="AE4035" s="50" t="s">
        <v>2431</v>
      </c>
      <c r="AF4035" s="50">
        <v>4305835</v>
      </c>
      <c r="AG4035" s="51"/>
      <c r="AH4035" s="51"/>
    </row>
    <row r="4036" spans="30:34">
      <c r="AD4036" s="50" t="s">
        <v>77</v>
      </c>
      <c r="AE4036" s="50" t="s">
        <v>2447</v>
      </c>
      <c r="AF4036" s="50">
        <v>4305850</v>
      </c>
      <c r="AG4036" s="51"/>
      <c r="AH4036" s="51"/>
    </row>
    <row r="4037" spans="30:34">
      <c r="AD4037" s="50" t="s">
        <v>77</v>
      </c>
      <c r="AE4037" s="50" t="s">
        <v>2461</v>
      </c>
      <c r="AF4037" s="50">
        <v>4305871</v>
      </c>
      <c r="AG4037" s="51"/>
      <c r="AH4037" s="51"/>
    </row>
    <row r="4038" spans="30:34">
      <c r="AD4038" s="50" t="s">
        <v>77</v>
      </c>
      <c r="AE4038" s="50" t="s">
        <v>2476</v>
      </c>
      <c r="AF4038" s="50">
        <v>4305900</v>
      </c>
      <c r="AG4038" s="51"/>
      <c r="AH4038" s="51"/>
    </row>
    <row r="4039" spans="30:34">
      <c r="AD4039" s="50" t="s">
        <v>77</v>
      </c>
      <c r="AE4039" s="50" t="s">
        <v>2492</v>
      </c>
      <c r="AF4039" s="50">
        <v>4305934</v>
      </c>
      <c r="AG4039" s="51"/>
      <c r="AH4039" s="51"/>
    </row>
    <row r="4040" spans="30:34">
      <c r="AD4040" s="50" t="s">
        <v>77</v>
      </c>
      <c r="AE4040" s="50" t="s">
        <v>2506</v>
      </c>
      <c r="AF4040" s="50">
        <v>4305959</v>
      </c>
      <c r="AG4040" s="51"/>
      <c r="AH4040" s="51"/>
    </row>
    <row r="4041" spans="30:34">
      <c r="AD4041" s="50" t="s">
        <v>77</v>
      </c>
      <c r="AE4041" s="50" t="s">
        <v>2522</v>
      </c>
      <c r="AF4041" s="50">
        <v>4305975</v>
      </c>
      <c r="AG4041" s="51"/>
      <c r="AH4041" s="51"/>
    </row>
    <row r="4042" spans="30:34">
      <c r="AD4042" s="50" t="s">
        <v>77</v>
      </c>
      <c r="AE4042" s="50" t="s">
        <v>2537</v>
      </c>
      <c r="AF4042" s="50">
        <v>4306007</v>
      </c>
      <c r="AG4042" s="51"/>
      <c r="AH4042" s="51"/>
    </row>
    <row r="4043" spans="30:34">
      <c r="AD4043" s="50" t="s">
        <v>77</v>
      </c>
      <c r="AE4043" s="50" t="s">
        <v>2553</v>
      </c>
      <c r="AF4043" s="50">
        <v>4306056</v>
      </c>
      <c r="AG4043" s="51"/>
      <c r="AH4043" s="51"/>
    </row>
    <row r="4044" spans="30:34">
      <c r="AD4044" s="50" t="s">
        <v>77</v>
      </c>
      <c r="AE4044" s="50" t="s">
        <v>2567</v>
      </c>
      <c r="AF4044" s="50">
        <v>4306072</v>
      </c>
      <c r="AG4044" s="51"/>
      <c r="AH4044" s="51"/>
    </row>
    <row r="4045" spans="30:34">
      <c r="AD4045" s="50" t="s">
        <v>77</v>
      </c>
      <c r="AE4045" s="50" t="s">
        <v>2582</v>
      </c>
      <c r="AF4045" s="50">
        <v>4306106</v>
      </c>
      <c r="AG4045" s="51"/>
      <c r="AH4045" s="51"/>
    </row>
    <row r="4046" spans="30:34">
      <c r="AD4046" s="50" t="s">
        <v>77</v>
      </c>
      <c r="AE4046" s="50" t="s">
        <v>2598</v>
      </c>
      <c r="AF4046" s="50">
        <v>4306130</v>
      </c>
      <c r="AG4046" s="51"/>
      <c r="AH4046" s="51"/>
    </row>
    <row r="4047" spans="30:34">
      <c r="AD4047" s="50" t="s">
        <v>77</v>
      </c>
      <c r="AE4047" s="50" t="s">
        <v>218</v>
      </c>
      <c r="AF4047" s="50">
        <v>4306205</v>
      </c>
      <c r="AG4047" s="51"/>
      <c r="AH4047" s="51"/>
    </row>
    <row r="4048" spans="30:34">
      <c r="AD4048" s="50" t="s">
        <v>77</v>
      </c>
      <c r="AE4048" s="50" t="s">
        <v>2626</v>
      </c>
      <c r="AF4048" s="50">
        <v>4306304</v>
      </c>
      <c r="AG4048" s="51"/>
      <c r="AH4048" s="51"/>
    </row>
    <row r="4049" spans="30:34">
      <c r="AD4049" s="50" t="s">
        <v>77</v>
      </c>
      <c r="AE4049" s="50" t="s">
        <v>2641</v>
      </c>
      <c r="AF4049" s="50">
        <v>4306320</v>
      </c>
      <c r="AG4049" s="51"/>
      <c r="AH4049" s="51"/>
    </row>
    <row r="4050" spans="30:34">
      <c r="AD4050" s="50" t="s">
        <v>77</v>
      </c>
      <c r="AE4050" s="50" t="s">
        <v>2654</v>
      </c>
      <c r="AF4050" s="50">
        <v>4306353</v>
      </c>
      <c r="AG4050" s="51"/>
      <c r="AH4050" s="51"/>
    </row>
    <row r="4051" spans="30:34">
      <c r="AD4051" s="50" t="s">
        <v>77</v>
      </c>
      <c r="AE4051" s="50" t="s">
        <v>2668</v>
      </c>
      <c r="AF4051" s="50">
        <v>4306379</v>
      </c>
      <c r="AG4051" s="51"/>
      <c r="AH4051" s="51"/>
    </row>
    <row r="4052" spans="30:34">
      <c r="AD4052" s="50" t="s">
        <v>77</v>
      </c>
      <c r="AE4052" s="50" t="s">
        <v>2682</v>
      </c>
      <c r="AF4052" s="50">
        <v>4306403</v>
      </c>
      <c r="AG4052" s="51"/>
      <c r="AH4052" s="51"/>
    </row>
    <row r="4053" spans="30:34">
      <c r="AD4053" s="50" t="s">
        <v>77</v>
      </c>
      <c r="AE4053" s="50" t="s">
        <v>2698</v>
      </c>
      <c r="AF4053" s="50">
        <v>4306429</v>
      </c>
      <c r="AG4053" s="51"/>
      <c r="AH4053" s="51"/>
    </row>
    <row r="4054" spans="30:34">
      <c r="AD4054" s="50" t="s">
        <v>77</v>
      </c>
      <c r="AE4054" s="50" t="s">
        <v>2713</v>
      </c>
      <c r="AF4054" s="50">
        <v>4306452</v>
      </c>
      <c r="AG4054" s="51"/>
      <c r="AH4054" s="51"/>
    </row>
    <row r="4055" spans="30:34">
      <c r="AD4055" s="50" t="s">
        <v>77</v>
      </c>
      <c r="AE4055" s="50" t="s">
        <v>2729</v>
      </c>
      <c r="AF4055" s="50">
        <v>4306502</v>
      </c>
      <c r="AG4055" s="51"/>
      <c r="AH4055" s="51"/>
    </row>
    <row r="4056" spans="30:34">
      <c r="AD4056" s="50" t="s">
        <v>77</v>
      </c>
      <c r="AE4056" s="50" t="s">
        <v>2744</v>
      </c>
      <c r="AF4056" s="50">
        <v>4306601</v>
      </c>
      <c r="AG4056" s="51"/>
      <c r="AH4056" s="51"/>
    </row>
    <row r="4057" spans="30:34">
      <c r="AD4057" s="50" t="s">
        <v>77</v>
      </c>
      <c r="AE4057" s="50" t="s">
        <v>2759</v>
      </c>
      <c r="AF4057" s="50">
        <v>4306551</v>
      </c>
      <c r="AG4057" s="51"/>
      <c r="AH4057" s="51"/>
    </row>
    <row r="4058" spans="30:34">
      <c r="AD4058" s="50" t="s">
        <v>77</v>
      </c>
      <c r="AE4058" s="50" t="s">
        <v>2775</v>
      </c>
      <c r="AF4058" s="50">
        <v>4306700</v>
      </c>
      <c r="AG4058" s="51"/>
      <c r="AH4058" s="51"/>
    </row>
    <row r="4059" spans="30:34">
      <c r="AD4059" s="50" t="s">
        <v>77</v>
      </c>
      <c r="AE4059" s="50" t="s">
        <v>2791</v>
      </c>
      <c r="AF4059" s="50">
        <v>4306734</v>
      </c>
      <c r="AG4059" s="51"/>
      <c r="AH4059" s="51"/>
    </row>
    <row r="4060" spans="30:34">
      <c r="AD4060" s="50" t="s">
        <v>77</v>
      </c>
      <c r="AE4060" s="50" t="s">
        <v>2806</v>
      </c>
      <c r="AF4060" s="50">
        <v>4306759</v>
      </c>
      <c r="AG4060" s="51"/>
      <c r="AH4060" s="51"/>
    </row>
    <row r="4061" spans="30:34">
      <c r="AD4061" s="50" t="s">
        <v>77</v>
      </c>
      <c r="AE4061" s="50" t="s">
        <v>2821</v>
      </c>
      <c r="AF4061" s="50">
        <v>4306767</v>
      </c>
      <c r="AG4061" s="51"/>
      <c r="AH4061" s="51"/>
    </row>
    <row r="4062" spans="30:34">
      <c r="AD4062" s="50" t="s">
        <v>77</v>
      </c>
      <c r="AE4062" s="50" t="s">
        <v>2833</v>
      </c>
      <c r="AF4062" s="50">
        <v>4306809</v>
      </c>
      <c r="AG4062" s="51"/>
      <c r="AH4062" s="51"/>
    </row>
    <row r="4063" spans="30:34">
      <c r="AD4063" s="50" t="s">
        <v>77</v>
      </c>
      <c r="AE4063" s="50" t="s">
        <v>2846</v>
      </c>
      <c r="AF4063" s="50">
        <v>4306908</v>
      </c>
      <c r="AG4063" s="51"/>
      <c r="AH4063" s="51"/>
    </row>
    <row r="4064" spans="30:34">
      <c r="AD4064" s="50" t="s">
        <v>77</v>
      </c>
      <c r="AE4064" s="50" t="s">
        <v>2859</v>
      </c>
      <c r="AF4064" s="50">
        <v>4306924</v>
      </c>
      <c r="AG4064" s="51"/>
      <c r="AH4064" s="51"/>
    </row>
    <row r="4065" spans="30:34">
      <c r="AD4065" s="50" t="s">
        <v>77</v>
      </c>
      <c r="AE4065" s="50" t="s">
        <v>2872</v>
      </c>
      <c r="AF4065" s="50">
        <v>4306957</v>
      </c>
      <c r="AG4065" s="51"/>
      <c r="AH4065" s="51"/>
    </row>
    <row r="4066" spans="30:34">
      <c r="AD4066" s="50" t="s">
        <v>77</v>
      </c>
      <c r="AE4066" s="50" t="s">
        <v>2884</v>
      </c>
      <c r="AF4066" s="50">
        <v>4306932</v>
      </c>
      <c r="AG4066" s="51"/>
      <c r="AH4066" s="51"/>
    </row>
    <row r="4067" spans="30:34">
      <c r="AD4067" s="50" t="s">
        <v>77</v>
      </c>
      <c r="AE4067" s="50" t="s">
        <v>2897</v>
      </c>
      <c r="AF4067" s="50">
        <v>4306973</v>
      </c>
      <c r="AG4067" s="51"/>
      <c r="AH4067" s="51"/>
    </row>
    <row r="4068" spans="30:34">
      <c r="AD4068" s="50" t="s">
        <v>77</v>
      </c>
      <c r="AE4068" s="50" t="s">
        <v>2909</v>
      </c>
      <c r="AF4068" s="50">
        <v>4307005</v>
      </c>
      <c r="AG4068" s="51"/>
      <c r="AH4068" s="51"/>
    </row>
    <row r="4069" spans="30:34">
      <c r="AD4069" s="50" t="s">
        <v>77</v>
      </c>
      <c r="AE4069" s="50" t="s">
        <v>2922</v>
      </c>
      <c r="AF4069" s="50">
        <v>4307054</v>
      </c>
      <c r="AG4069" s="51"/>
      <c r="AH4069" s="51"/>
    </row>
    <row r="4070" spans="30:34">
      <c r="AD4070" s="50" t="s">
        <v>77</v>
      </c>
      <c r="AE4070" s="50" t="s">
        <v>2933</v>
      </c>
      <c r="AF4070" s="50">
        <v>4307203</v>
      </c>
      <c r="AG4070" s="51"/>
      <c r="AH4070" s="51"/>
    </row>
    <row r="4071" spans="30:34">
      <c r="AD4071" s="50" t="s">
        <v>77</v>
      </c>
      <c r="AE4071" s="50" t="s">
        <v>2945</v>
      </c>
      <c r="AF4071" s="50">
        <v>4307302</v>
      </c>
      <c r="AG4071" s="51"/>
      <c r="AH4071" s="51"/>
    </row>
    <row r="4072" spans="30:34">
      <c r="AD4072" s="50" t="s">
        <v>77</v>
      </c>
      <c r="AE4072" s="50" t="s">
        <v>2957</v>
      </c>
      <c r="AF4072" s="50">
        <v>4307401</v>
      </c>
      <c r="AG4072" s="51"/>
      <c r="AH4072" s="51"/>
    </row>
    <row r="4073" spans="30:34">
      <c r="AD4073" s="50" t="s">
        <v>77</v>
      </c>
      <c r="AE4073" s="50" t="s">
        <v>2969</v>
      </c>
      <c r="AF4073" s="50">
        <v>4307450</v>
      </c>
      <c r="AG4073" s="51"/>
      <c r="AH4073" s="51"/>
    </row>
    <row r="4074" spans="30:34">
      <c r="AD4074" s="50" t="s">
        <v>77</v>
      </c>
      <c r="AE4074" s="50" t="s">
        <v>2981</v>
      </c>
      <c r="AF4074" s="50">
        <v>4307500</v>
      </c>
      <c r="AG4074" s="51"/>
      <c r="AH4074" s="51"/>
    </row>
    <row r="4075" spans="30:34">
      <c r="AD4075" s="50" t="s">
        <v>77</v>
      </c>
      <c r="AE4075" s="50" t="s">
        <v>2993</v>
      </c>
      <c r="AF4075" s="50">
        <v>4307559</v>
      </c>
      <c r="AG4075" s="51"/>
      <c r="AH4075" s="51"/>
    </row>
    <row r="4076" spans="30:34">
      <c r="AD4076" s="50" t="s">
        <v>77</v>
      </c>
      <c r="AE4076" s="50" t="s">
        <v>3006</v>
      </c>
      <c r="AF4076" s="50">
        <v>4307609</v>
      </c>
      <c r="AG4076" s="51"/>
      <c r="AH4076" s="51"/>
    </row>
    <row r="4077" spans="30:34">
      <c r="AD4077" s="50" t="s">
        <v>77</v>
      </c>
      <c r="AE4077" s="50" t="s">
        <v>3019</v>
      </c>
      <c r="AF4077" s="50">
        <v>4307708</v>
      </c>
      <c r="AG4077" s="51"/>
      <c r="AH4077" s="51"/>
    </row>
    <row r="4078" spans="30:34">
      <c r="AD4078" s="50" t="s">
        <v>77</v>
      </c>
      <c r="AE4078" s="50" t="s">
        <v>3031</v>
      </c>
      <c r="AF4078" s="50">
        <v>4307807</v>
      </c>
      <c r="AG4078" s="51"/>
      <c r="AH4078" s="51"/>
    </row>
    <row r="4079" spans="30:34">
      <c r="AD4079" s="50" t="s">
        <v>77</v>
      </c>
      <c r="AE4079" s="50" t="s">
        <v>3044</v>
      </c>
      <c r="AF4079" s="50">
        <v>4307815</v>
      </c>
      <c r="AG4079" s="51"/>
      <c r="AH4079" s="51"/>
    </row>
    <row r="4080" spans="30:34">
      <c r="AD4080" s="50" t="s">
        <v>77</v>
      </c>
      <c r="AE4080" s="50" t="s">
        <v>3055</v>
      </c>
      <c r="AF4080" s="50">
        <v>4307831</v>
      </c>
      <c r="AG4080" s="51"/>
      <c r="AH4080" s="51"/>
    </row>
    <row r="4081" spans="30:34">
      <c r="AD4081" s="50" t="s">
        <v>77</v>
      </c>
      <c r="AE4081" s="50" t="s">
        <v>3068</v>
      </c>
      <c r="AF4081" s="50">
        <v>4307864</v>
      </c>
      <c r="AG4081" s="51"/>
      <c r="AH4081" s="51"/>
    </row>
    <row r="4082" spans="30:34">
      <c r="AD4082" s="50" t="s">
        <v>77</v>
      </c>
      <c r="AE4082" s="50" t="s">
        <v>3079</v>
      </c>
      <c r="AF4082" s="50">
        <v>4307906</v>
      </c>
      <c r="AG4082" s="51"/>
      <c r="AH4082" s="51"/>
    </row>
    <row r="4083" spans="30:34">
      <c r="AD4083" s="50" t="s">
        <v>77</v>
      </c>
      <c r="AE4083" s="50" t="s">
        <v>3092</v>
      </c>
      <c r="AF4083" s="50">
        <v>4308003</v>
      </c>
      <c r="AG4083" s="51"/>
      <c r="AH4083" s="51"/>
    </row>
    <row r="4084" spans="30:34">
      <c r="AD4084" s="50" t="s">
        <v>77</v>
      </c>
      <c r="AE4084" s="50" t="s">
        <v>3104</v>
      </c>
      <c r="AF4084" s="50">
        <v>4308052</v>
      </c>
      <c r="AG4084" s="51"/>
      <c r="AH4084" s="51"/>
    </row>
    <row r="4085" spans="30:34">
      <c r="AD4085" s="50" t="s">
        <v>77</v>
      </c>
      <c r="AE4085" s="50" t="s">
        <v>3117</v>
      </c>
      <c r="AF4085" s="50">
        <v>4308078</v>
      </c>
      <c r="AG4085" s="51"/>
      <c r="AH4085" s="51"/>
    </row>
    <row r="4086" spans="30:34">
      <c r="AD4086" s="50" t="s">
        <v>77</v>
      </c>
      <c r="AE4086" s="50" t="s">
        <v>3128</v>
      </c>
      <c r="AF4086" s="50">
        <v>4308102</v>
      </c>
      <c r="AG4086" s="51"/>
      <c r="AH4086" s="51"/>
    </row>
    <row r="4087" spans="30:34">
      <c r="AD4087" s="50" t="s">
        <v>77</v>
      </c>
      <c r="AE4087" s="50" t="s">
        <v>3140</v>
      </c>
      <c r="AF4087" s="50">
        <v>4308201</v>
      </c>
      <c r="AG4087" s="51"/>
      <c r="AH4087" s="51"/>
    </row>
    <row r="4088" spans="30:34">
      <c r="AD4088" s="50" t="s">
        <v>77</v>
      </c>
      <c r="AE4088" s="50" t="s">
        <v>3151</v>
      </c>
      <c r="AF4088" s="50">
        <v>4308250</v>
      </c>
      <c r="AG4088" s="51"/>
      <c r="AH4088" s="51"/>
    </row>
    <row r="4089" spans="30:34">
      <c r="AD4089" s="50" t="s">
        <v>77</v>
      </c>
      <c r="AE4089" s="50" t="s">
        <v>3162</v>
      </c>
      <c r="AF4089" s="50">
        <v>4308300</v>
      </c>
      <c r="AG4089" s="51"/>
      <c r="AH4089" s="51"/>
    </row>
    <row r="4090" spans="30:34">
      <c r="AD4090" s="50" t="s">
        <v>77</v>
      </c>
      <c r="AE4090" s="50" t="s">
        <v>3173</v>
      </c>
      <c r="AF4090" s="50">
        <v>4308409</v>
      </c>
      <c r="AG4090" s="51"/>
      <c r="AH4090" s="51"/>
    </row>
    <row r="4091" spans="30:34">
      <c r="AD4091" s="50" t="s">
        <v>77</v>
      </c>
      <c r="AE4091" s="50" t="s">
        <v>3184</v>
      </c>
      <c r="AF4091" s="50">
        <v>4308433</v>
      </c>
      <c r="AG4091" s="51"/>
      <c r="AH4091" s="51"/>
    </row>
    <row r="4092" spans="30:34">
      <c r="AD4092" s="50" t="s">
        <v>77</v>
      </c>
      <c r="AE4092" s="50" t="s">
        <v>3196</v>
      </c>
      <c r="AF4092" s="50">
        <v>4308458</v>
      </c>
      <c r="AG4092" s="51"/>
      <c r="AH4092" s="51"/>
    </row>
    <row r="4093" spans="30:34">
      <c r="AD4093" s="50" t="s">
        <v>77</v>
      </c>
      <c r="AE4093" s="50" t="s">
        <v>3208</v>
      </c>
      <c r="AF4093" s="50">
        <v>4308508</v>
      </c>
      <c r="AG4093" s="51"/>
      <c r="AH4093" s="51"/>
    </row>
    <row r="4094" spans="30:34">
      <c r="AD4094" s="50" t="s">
        <v>77</v>
      </c>
      <c r="AE4094" s="50" t="s">
        <v>3220</v>
      </c>
      <c r="AF4094" s="50">
        <v>4308607</v>
      </c>
      <c r="AG4094" s="51"/>
      <c r="AH4094" s="51"/>
    </row>
    <row r="4095" spans="30:34">
      <c r="AD4095" s="50" t="s">
        <v>77</v>
      </c>
      <c r="AE4095" s="50" t="s">
        <v>3231</v>
      </c>
      <c r="AF4095" s="50">
        <v>4308656</v>
      </c>
      <c r="AG4095" s="51"/>
      <c r="AH4095" s="51"/>
    </row>
    <row r="4096" spans="30:34">
      <c r="AD4096" s="50" t="s">
        <v>77</v>
      </c>
      <c r="AE4096" s="50" t="s">
        <v>3242</v>
      </c>
      <c r="AF4096" s="50">
        <v>4308706</v>
      </c>
      <c r="AG4096" s="51"/>
      <c r="AH4096" s="51"/>
    </row>
    <row r="4097" spans="30:34">
      <c r="AD4097" s="50" t="s">
        <v>77</v>
      </c>
      <c r="AE4097" s="50" t="s">
        <v>3251</v>
      </c>
      <c r="AF4097" s="50">
        <v>4308805</v>
      </c>
      <c r="AG4097" s="51"/>
      <c r="AH4097" s="51"/>
    </row>
    <row r="4098" spans="30:34">
      <c r="AD4098" s="50" t="s">
        <v>77</v>
      </c>
      <c r="AE4098" s="50" t="s">
        <v>3262</v>
      </c>
      <c r="AF4098" s="50">
        <v>4308854</v>
      </c>
      <c r="AG4098" s="51"/>
      <c r="AH4098" s="51"/>
    </row>
    <row r="4099" spans="30:34">
      <c r="AD4099" s="50" t="s">
        <v>77</v>
      </c>
      <c r="AE4099" s="50" t="s">
        <v>3274</v>
      </c>
      <c r="AF4099" s="50">
        <v>4308904</v>
      </c>
      <c r="AG4099" s="51"/>
      <c r="AH4099" s="51"/>
    </row>
    <row r="4100" spans="30:34">
      <c r="AD4100" s="50" t="s">
        <v>77</v>
      </c>
      <c r="AE4100" s="50" t="s">
        <v>3285</v>
      </c>
      <c r="AF4100" s="50">
        <v>4309001</v>
      </c>
      <c r="AG4100" s="51"/>
      <c r="AH4100" s="51"/>
    </row>
    <row r="4101" spans="30:34">
      <c r="AD4101" s="50" t="s">
        <v>77</v>
      </c>
      <c r="AE4101" s="50" t="s">
        <v>3297</v>
      </c>
      <c r="AF4101" s="50">
        <v>4309050</v>
      </c>
      <c r="AG4101" s="51"/>
      <c r="AH4101" s="51"/>
    </row>
    <row r="4102" spans="30:34">
      <c r="AD4102" s="50" t="s">
        <v>77</v>
      </c>
      <c r="AE4102" s="50" t="s">
        <v>3309</v>
      </c>
      <c r="AF4102" s="50">
        <v>4309100</v>
      </c>
      <c r="AG4102" s="51"/>
      <c r="AH4102" s="51"/>
    </row>
    <row r="4103" spans="30:34">
      <c r="AD4103" s="50" t="s">
        <v>77</v>
      </c>
      <c r="AE4103" s="50" t="s">
        <v>3320</v>
      </c>
      <c r="AF4103" s="50">
        <v>4309126</v>
      </c>
      <c r="AG4103" s="51"/>
      <c r="AH4103" s="51"/>
    </row>
    <row r="4104" spans="30:34">
      <c r="AD4104" s="50" t="s">
        <v>77</v>
      </c>
      <c r="AE4104" s="50" t="s">
        <v>3331</v>
      </c>
      <c r="AF4104" s="50">
        <v>4309159</v>
      </c>
      <c r="AG4104" s="51"/>
      <c r="AH4104" s="51"/>
    </row>
    <row r="4105" spans="30:34">
      <c r="AD4105" s="50" t="s">
        <v>77</v>
      </c>
      <c r="AE4105" s="50" t="s">
        <v>3342</v>
      </c>
      <c r="AF4105" s="50">
        <v>4309209</v>
      </c>
      <c r="AG4105" s="51"/>
      <c r="AH4105" s="51"/>
    </row>
    <row r="4106" spans="30:34">
      <c r="AD4106" s="50" t="s">
        <v>77</v>
      </c>
      <c r="AE4106" s="50" t="s">
        <v>3352</v>
      </c>
      <c r="AF4106" s="50">
        <v>4309258</v>
      </c>
      <c r="AG4106" s="51"/>
      <c r="AH4106" s="51"/>
    </row>
    <row r="4107" spans="30:34">
      <c r="AD4107" s="50" t="s">
        <v>77</v>
      </c>
      <c r="AE4107" s="50" t="s">
        <v>3362</v>
      </c>
      <c r="AF4107" s="50">
        <v>4309308</v>
      </c>
      <c r="AG4107" s="51"/>
      <c r="AH4107" s="51"/>
    </row>
    <row r="4108" spans="30:34">
      <c r="AD4108" s="50" t="s">
        <v>77</v>
      </c>
      <c r="AE4108" s="50" t="s">
        <v>3371</v>
      </c>
      <c r="AF4108" s="50">
        <v>4309407</v>
      </c>
      <c r="AG4108" s="51"/>
      <c r="AH4108" s="51"/>
    </row>
    <row r="4109" spans="30:34">
      <c r="AD4109" s="50" t="s">
        <v>77</v>
      </c>
      <c r="AE4109" s="50" t="s">
        <v>3381</v>
      </c>
      <c r="AF4109" s="50">
        <v>4309506</v>
      </c>
      <c r="AG4109" s="51"/>
      <c r="AH4109" s="51"/>
    </row>
    <row r="4110" spans="30:34">
      <c r="AD4110" s="50" t="s">
        <v>77</v>
      </c>
      <c r="AE4110" s="50" t="s">
        <v>3391</v>
      </c>
      <c r="AF4110" s="50">
        <v>4309555</v>
      </c>
      <c r="AG4110" s="51"/>
      <c r="AH4110" s="51"/>
    </row>
    <row r="4111" spans="30:34">
      <c r="AD4111" s="50" t="s">
        <v>77</v>
      </c>
      <c r="AE4111" s="50" t="s">
        <v>3401</v>
      </c>
      <c r="AF4111" s="50">
        <v>4307104</v>
      </c>
      <c r="AG4111" s="51"/>
      <c r="AH4111" s="51"/>
    </row>
    <row r="4112" spans="30:34">
      <c r="AD4112" s="50" t="s">
        <v>77</v>
      </c>
      <c r="AE4112" s="50" t="s">
        <v>3411</v>
      </c>
      <c r="AF4112" s="50">
        <v>4309571</v>
      </c>
      <c r="AG4112" s="51"/>
      <c r="AH4112" s="51"/>
    </row>
    <row r="4113" spans="30:34">
      <c r="AD4113" s="50" t="s">
        <v>77</v>
      </c>
      <c r="AE4113" s="50" t="s">
        <v>3421</v>
      </c>
      <c r="AF4113" s="50">
        <v>4309605</v>
      </c>
      <c r="AG4113" s="51"/>
      <c r="AH4113" s="51"/>
    </row>
    <row r="4114" spans="30:34">
      <c r="AD4114" s="50" t="s">
        <v>77</v>
      </c>
      <c r="AE4114" s="50" t="s">
        <v>3430</v>
      </c>
      <c r="AF4114" s="50">
        <v>4309654</v>
      </c>
      <c r="AG4114" s="51"/>
      <c r="AH4114" s="51"/>
    </row>
    <row r="4115" spans="30:34">
      <c r="AD4115" s="50" t="s">
        <v>77</v>
      </c>
      <c r="AE4115" s="50" t="s">
        <v>695</v>
      </c>
      <c r="AF4115" s="50">
        <v>4309704</v>
      </c>
      <c r="AG4115" s="51"/>
      <c r="AH4115" s="51"/>
    </row>
    <row r="4116" spans="30:34">
      <c r="AD4116" s="50" t="s">
        <v>77</v>
      </c>
      <c r="AE4116" s="50" t="s">
        <v>3449</v>
      </c>
      <c r="AF4116" s="50">
        <v>4309753</v>
      </c>
      <c r="AG4116" s="51"/>
      <c r="AH4116" s="51"/>
    </row>
    <row r="4117" spans="30:34">
      <c r="AD4117" s="50" t="s">
        <v>77</v>
      </c>
      <c r="AE4117" s="50" t="s">
        <v>3458</v>
      </c>
      <c r="AF4117" s="50">
        <v>4309803</v>
      </c>
      <c r="AG4117" s="51"/>
      <c r="AH4117" s="51"/>
    </row>
    <row r="4118" spans="30:34">
      <c r="AD4118" s="50" t="s">
        <v>77</v>
      </c>
      <c r="AE4118" s="50" t="s">
        <v>3468</v>
      </c>
      <c r="AF4118" s="50">
        <v>4309902</v>
      </c>
      <c r="AG4118" s="51"/>
      <c r="AH4118" s="51"/>
    </row>
    <row r="4119" spans="30:34">
      <c r="AD4119" s="50" t="s">
        <v>77</v>
      </c>
      <c r="AE4119" s="50" t="s">
        <v>3477</v>
      </c>
      <c r="AF4119" s="50">
        <v>4309951</v>
      </c>
      <c r="AG4119" s="51"/>
      <c r="AH4119" s="51"/>
    </row>
    <row r="4120" spans="30:34">
      <c r="AD4120" s="50" t="s">
        <v>77</v>
      </c>
      <c r="AE4120" s="50" t="s">
        <v>3487</v>
      </c>
      <c r="AF4120" s="50">
        <v>4310009</v>
      </c>
      <c r="AG4120" s="51"/>
      <c r="AH4120" s="51"/>
    </row>
    <row r="4121" spans="30:34">
      <c r="AD4121" s="50" t="s">
        <v>77</v>
      </c>
      <c r="AE4121" s="50" t="s">
        <v>3497</v>
      </c>
      <c r="AF4121" s="50">
        <v>4310108</v>
      </c>
      <c r="AG4121" s="51"/>
      <c r="AH4121" s="51"/>
    </row>
    <row r="4122" spans="30:34">
      <c r="AD4122" s="50" t="s">
        <v>77</v>
      </c>
      <c r="AE4122" s="50" t="s">
        <v>3506</v>
      </c>
      <c r="AF4122" s="50">
        <v>4310207</v>
      </c>
      <c r="AG4122" s="51"/>
      <c r="AH4122" s="51"/>
    </row>
    <row r="4123" spans="30:34">
      <c r="AD4123" s="50" t="s">
        <v>77</v>
      </c>
      <c r="AE4123" s="50" t="s">
        <v>3516</v>
      </c>
      <c r="AF4123" s="50">
        <v>4310306</v>
      </c>
      <c r="AG4123" s="51"/>
      <c r="AH4123" s="51"/>
    </row>
    <row r="4124" spans="30:34">
      <c r="AD4124" s="50" t="s">
        <v>77</v>
      </c>
      <c r="AE4124" s="50" t="s">
        <v>3526</v>
      </c>
      <c r="AF4124" s="50">
        <v>4310330</v>
      </c>
      <c r="AG4124" s="51"/>
      <c r="AH4124" s="51"/>
    </row>
    <row r="4125" spans="30:34">
      <c r="AD4125" s="50" t="s">
        <v>77</v>
      </c>
      <c r="AE4125" s="50" t="s">
        <v>3536</v>
      </c>
      <c r="AF4125" s="50">
        <v>4310363</v>
      </c>
      <c r="AG4125" s="51"/>
      <c r="AH4125" s="51"/>
    </row>
    <row r="4126" spans="30:34">
      <c r="AD4126" s="50" t="s">
        <v>77</v>
      </c>
      <c r="AE4126" s="50" t="s">
        <v>1814</v>
      </c>
      <c r="AF4126" s="50">
        <v>4310405</v>
      </c>
      <c r="AG4126" s="51"/>
      <c r="AH4126" s="51"/>
    </row>
    <row r="4127" spans="30:34">
      <c r="AD4127" s="50" t="s">
        <v>77</v>
      </c>
      <c r="AE4127" s="50" t="s">
        <v>3554</v>
      </c>
      <c r="AF4127" s="50">
        <v>4310413</v>
      </c>
      <c r="AG4127" s="51"/>
      <c r="AH4127" s="51"/>
    </row>
    <row r="4128" spans="30:34">
      <c r="AD4128" s="50" t="s">
        <v>77</v>
      </c>
      <c r="AE4128" s="50" t="s">
        <v>3564</v>
      </c>
      <c r="AF4128" s="50">
        <v>4310439</v>
      </c>
      <c r="AG4128" s="51"/>
      <c r="AH4128" s="51"/>
    </row>
    <row r="4129" spans="30:34">
      <c r="AD4129" s="50" t="s">
        <v>77</v>
      </c>
      <c r="AE4129" s="50" t="s">
        <v>3574</v>
      </c>
      <c r="AF4129" s="50">
        <v>4310462</v>
      </c>
      <c r="AG4129" s="51"/>
      <c r="AH4129" s="51"/>
    </row>
    <row r="4130" spans="30:34">
      <c r="AD4130" s="50" t="s">
        <v>77</v>
      </c>
      <c r="AE4130" s="50" t="s">
        <v>3584</v>
      </c>
      <c r="AF4130" s="50">
        <v>4310504</v>
      </c>
      <c r="AG4130" s="51"/>
      <c r="AH4130" s="51"/>
    </row>
    <row r="4131" spans="30:34">
      <c r="AD4131" s="50" t="s">
        <v>77</v>
      </c>
      <c r="AE4131" s="50" t="s">
        <v>3594</v>
      </c>
      <c r="AF4131" s="50">
        <v>4310538</v>
      </c>
      <c r="AG4131" s="51"/>
      <c r="AH4131" s="51"/>
    </row>
    <row r="4132" spans="30:34">
      <c r="AD4132" s="50" t="s">
        <v>77</v>
      </c>
      <c r="AE4132" s="50" t="s">
        <v>3603</v>
      </c>
      <c r="AF4132" s="50">
        <v>4310553</v>
      </c>
      <c r="AG4132" s="51"/>
      <c r="AH4132" s="51"/>
    </row>
    <row r="4133" spans="30:34">
      <c r="AD4133" s="50" t="s">
        <v>77</v>
      </c>
      <c r="AE4133" s="50" t="s">
        <v>3612</v>
      </c>
      <c r="AF4133" s="50">
        <v>4310579</v>
      </c>
      <c r="AG4133" s="51"/>
      <c r="AH4133" s="51"/>
    </row>
    <row r="4134" spans="30:34">
      <c r="AD4134" s="50" t="s">
        <v>77</v>
      </c>
      <c r="AE4134" s="50" t="s">
        <v>3621</v>
      </c>
      <c r="AF4134" s="50">
        <v>4310603</v>
      </c>
      <c r="AG4134" s="51"/>
      <c r="AH4134" s="51"/>
    </row>
    <row r="4135" spans="30:34">
      <c r="AD4135" s="50" t="s">
        <v>77</v>
      </c>
      <c r="AE4135" s="50" t="s">
        <v>3631</v>
      </c>
      <c r="AF4135" s="50">
        <v>4310652</v>
      </c>
      <c r="AG4135" s="51"/>
      <c r="AH4135" s="51"/>
    </row>
    <row r="4136" spans="30:34">
      <c r="AD4136" s="50" t="s">
        <v>77</v>
      </c>
      <c r="AE4136" s="50" t="s">
        <v>3641</v>
      </c>
      <c r="AF4136" s="50">
        <v>4310702</v>
      </c>
      <c r="AG4136" s="51"/>
      <c r="AH4136" s="51"/>
    </row>
    <row r="4137" spans="30:34">
      <c r="AD4137" s="50" t="s">
        <v>77</v>
      </c>
      <c r="AE4137" s="50" t="s">
        <v>3650</v>
      </c>
      <c r="AF4137" s="50">
        <v>4310751</v>
      </c>
      <c r="AG4137" s="51"/>
      <c r="AH4137" s="51"/>
    </row>
    <row r="4138" spans="30:34">
      <c r="AD4138" s="50" t="s">
        <v>77</v>
      </c>
      <c r="AE4138" s="50" t="s">
        <v>3659</v>
      </c>
      <c r="AF4138" s="50">
        <v>4310801</v>
      </c>
      <c r="AG4138" s="51"/>
      <c r="AH4138" s="51"/>
    </row>
    <row r="4139" spans="30:34">
      <c r="AD4139" s="50" t="s">
        <v>77</v>
      </c>
      <c r="AE4139" s="50" t="s">
        <v>3668</v>
      </c>
      <c r="AF4139" s="50">
        <v>4310850</v>
      </c>
      <c r="AG4139" s="51"/>
      <c r="AH4139" s="51"/>
    </row>
    <row r="4140" spans="30:34">
      <c r="AD4140" s="50" t="s">
        <v>77</v>
      </c>
      <c r="AE4140" s="50" t="s">
        <v>3675</v>
      </c>
      <c r="AF4140" s="50">
        <v>4310876</v>
      </c>
      <c r="AG4140" s="51"/>
      <c r="AH4140" s="51"/>
    </row>
    <row r="4141" spans="30:34">
      <c r="AD4141" s="50" t="s">
        <v>77</v>
      </c>
      <c r="AE4141" s="50" t="s">
        <v>3683</v>
      </c>
      <c r="AF4141" s="50">
        <v>4310900</v>
      </c>
      <c r="AG4141" s="51"/>
      <c r="AH4141" s="51"/>
    </row>
    <row r="4142" spans="30:34">
      <c r="AD4142" s="50" t="s">
        <v>77</v>
      </c>
      <c r="AE4142" s="50" t="s">
        <v>3692</v>
      </c>
      <c r="AF4142" s="50">
        <v>4311007</v>
      </c>
      <c r="AG4142" s="51"/>
      <c r="AH4142" s="51"/>
    </row>
    <row r="4143" spans="30:34">
      <c r="AD4143" s="50" t="s">
        <v>77</v>
      </c>
      <c r="AE4143" s="50" t="s">
        <v>3700</v>
      </c>
      <c r="AF4143" s="50">
        <v>4311106</v>
      </c>
      <c r="AG4143" s="51"/>
      <c r="AH4143" s="51"/>
    </row>
    <row r="4144" spans="30:34">
      <c r="AD4144" s="50" t="s">
        <v>77</v>
      </c>
      <c r="AE4144" s="50" t="s">
        <v>3708</v>
      </c>
      <c r="AF4144" s="50">
        <v>4311122</v>
      </c>
      <c r="AG4144" s="51"/>
      <c r="AH4144" s="51"/>
    </row>
    <row r="4145" spans="30:34">
      <c r="AD4145" s="50" t="s">
        <v>77</v>
      </c>
      <c r="AE4145" s="50" t="s">
        <v>3715</v>
      </c>
      <c r="AF4145" s="50">
        <v>4311130</v>
      </c>
      <c r="AG4145" s="51"/>
      <c r="AH4145" s="51"/>
    </row>
    <row r="4146" spans="30:34">
      <c r="AD4146" s="50" t="s">
        <v>77</v>
      </c>
      <c r="AE4146" s="50" t="s">
        <v>3722</v>
      </c>
      <c r="AF4146" s="50">
        <v>4311155</v>
      </c>
      <c r="AG4146" s="51"/>
      <c r="AH4146" s="51"/>
    </row>
    <row r="4147" spans="30:34">
      <c r="AD4147" s="50" t="s">
        <v>77</v>
      </c>
      <c r="AE4147" s="50" t="s">
        <v>3729</v>
      </c>
      <c r="AF4147" s="50">
        <v>4311205</v>
      </c>
      <c r="AG4147" s="51"/>
      <c r="AH4147" s="51"/>
    </row>
    <row r="4148" spans="30:34">
      <c r="AD4148" s="50" t="s">
        <v>77</v>
      </c>
      <c r="AE4148" s="50" t="s">
        <v>3736</v>
      </c>
      <c r="AF4148" s="50">
        <v>4311239</v>
      </c>
      <c r="AG4148" s="51"/>
      <c r="AH4148" s="51"/>
    </row>
    <row r="4149" spans="30:34">
      <c r="AD4149" s="50" t="s">
        <v>77</v>
      </c>
      <c r="AE4149" s="50" t="s">
        <v>3743</v>
      </c>
      <c r="AF4149" s="50">
        <v>4311270</v>
      </c>
      <c r="AG4149" s="51"/>
      <c r="AH4149" s="51"/>
    </row>
    <row r="4150" spans="30:34">
      <c r="AD4150" s="50" t="s">
        <v>77</v>
      </c>
      <c r="AE4150" s="50" t="s">
        <v>3750</v>
      </c>
      <c r="AF4150" s="50">
        <v>4311304</v>
      </c>
      <c r="AG4150" s="51"/>
      <c r="AH4150" s="51"/>
    </row>
    <row r="4151" spans="30:34">
      <c r="AD4151" s="50" t="s">
        <v>77</v>
      </c>
      <c r="AE4151" s="50" t="s">
        <v>3756</v>
      </c>
      <c r="AF4151" s="50">
        <v>4311254</v>
      </c>
      <c r="AG4151" s="51"/>
      <c r="AH4151" s="51"/>
    </row>
    <row r="4152" spans="30:34">
      <c r="AD4152" s="50" t="s">
        <v>77</v>
      </c>
      <c r="AE4152" s="50" t="s">
        <v>1650</v>
      </c>
      <c r="AF4152" s="50">
        <v>4311403</v>
      </c>
      <c r="AG4152" s="51"/>
      <c r="AH4152" s="51"/>
    </row>
    <row r="4153" spans="30:34">
      <c r="AD4153" s="50" t="s">
        <v>77</v>
      </c>
      <c r="AE4153" s="50" t="s">
        <v>3765</v>
      </c>
      <c r="AF4153" s="50">
        <v>4311429</v>
      </c>
      <c r="AG4153" s="51"/>
      <c r="AH4153" s="51"/>
    </row>
    <row r="4154" spans="30:34">
      <c r="AD4154" s="50" t="s">
        <v>77</v>
      </c>
      <c r="AE4154" s="50" t="s">
        <v>3772</v>
      </c>
      <c r="AF4154" s="50">
        <v>4311502</v>
      </c>
      <c r="AG4154" s="51"/>
      <c r="AH4154" s="51"/>
    </row>
    <row r="4155" spans="30:34">
      <c r="AD4155" s="50" t="s">
        <v>77</v>
      </c>
      <c r="AE4155" s="50" t="s">
        <v>3778</v>
      </c>
      <c r="AF4155" s="50">
        <v>4311601</v>
      </c>
      <c r="AG4155" s="51"/>
      <c r="AH4155" s="51"/>
    </row>
    <row r="4156" spans="30:34">
      <c r="AD4156" s="50" t="s">
        <v>77</v>
      </c>
      <c r="AE4156" s="50" t="s">
        <v>3785</v>
      </c>
      <c r="AF4156" s="50">
        <v>4311627</v>
      </c>
      <c r="AG4156" s="51"/>
      <c r="AH4156" s="51"/>
    </row>
    <row r="4157" spans="30:34">
      <c r="AD4157" s="50" t="s">
        <v>77</v>
      </c>
      <c r="AE4157" s="50" t="s">
        <v>3792</v>
      </c>
      <c r="AF4157" s="50">
        <v>4311643</v>
      </c>
      <c r="AG4157" s="51"/>
      <c r="AH4157" s="51"/>
    </row>
    <row r="4158" spans="30:34">
      <c r="AD4158" s="50" t="s">
        <v>77</v>
      </c>
      <c r="AE4158" s="50" t="s">
        <v>5569</v>
      </c>
      <c r="AF4158" s="50">
        <v>4311718</v>
      </c>
      <c r="AG4158" s="51"/>
      <c r="AH4158" s="51"/>
    </row>
    <row r="4159" spans="30:34">
      <c r="AD4159" s="50" t="s">
        <v>77</v>
      </c>
      <c r="AE4159" s="50" t="s">
        <v>3805</v>
      </c>
      <c r="AF4159" s="50">
        <v>4311700</v>
      </c>
      <c r="AG4159" s="51"/>
      <c r="AH4159" s="51"/>
    </row>
    <row r="4160" spans="30:34">
      <c r="AD4160" s="50" t="s">
        <v>77</v>
      </c>
      <c r="AE4160" s="50" t="s">
        <v>3812</v>
      </c>
      <c r="AF4160" s="50">
        <v>4311734</v>
      </c>
      <c r="AG4160" s="51"/>
      <c r="AH4160" s="51"/>
    </row>
    <row r="4161" spans="30:34">
      <c r="AD4161" s="50" t="s">
        <v>77</v>
      </c>
      <c r="AE4161" s="50" t="s">
        <v>3819</v>
      </c>
      <c r="AF4161" s="50">
        <v>4311759</v>
      </c>
      <c r="AG4161" s="51"/>
      <c r="AH4161" s="51"/>
    </row>
    <row r="4162" spans="30:34">
      <c r="AD4162" s="50" t="s">
        <v>77</v>
      </c>
      <c r="AE4162" s="50" t="s">
        <v>3826</v>
      </c>
      <c r="AF4162" s="50">
        <v>4311775</v>
      </c>
      <c r="AG4162" s="51"/>
      <c r="AH4162" s="51"/>
    </row>
    <row r="4163" spans="30:34">
      <c r="AD4163" s="50" t="s">
        <v>77</v>
      </c>
      <c r="AE4163" s="50" t="s">
        <v>3833</v>
      </c>
      <c r="AF4163" s="50">
        <v>4311791</v>
      </c>
      <c r="AG4163" s="51"/>
      <c r="AH4163" s="51"/>
    </row>
    <row r="4164" spans="30:34">
      <c r="AD4164" s="50" t="s">
        <v>77</v>
      </c>
      <c r="AE4164" s="50" t="s">
        <v>3839</v>
      </c>
      <c r="AF4164" s="50">
        <v>4311809</v>
      </c>
      <c r="AG4164" s="51"/>
      <c r="AH4164" s="51"/>
    </row>
    <row r="4165" spans="30:34">
      <c r="AD4165" s="50" t="s">
        <v>77</v>
      </c>
      <c r="AE4165" s="50" t="s">
        <v>3846</v>
      </c>
      <c r="AF4165" s="50">
        <v>4311908</v>
      </c>
      <c r="AG4165" s="51"/>
      <c r="AH4165" s="51"/>
    </row>
    <row r="4166" spans="30:34">
      <c r="AD4166" s="50" t="s">
        <v>77</v>
      </c>
      <c r="AE4166" s="50" t="s">
        <v>3852</v>
      </c>
      <c r="AF4166" s="50">
        <v>4311981</v>
      </c>
      <c r="AG4166" s="51"/>
      <c r="AH4166" s="51"/>
    </row>
    <row r="4167" spans="30:34">
      <c r="AD4167" s="50" t="s">
        <v>77</v>
      </c>
      <c r="AE4167" s="50" t="s">
        <v>3858</v>
      </c>
      <c r="AF4167" s="50">
        <v>4312005</v>
      </c>
      <c r="AG4167" s="51"/>
      <c r="AH4167" s="51"/>
    </row>
    <row r="4168" spans="30:34">
      <c r="AD4168" s="50" t="s">
        <v>77</v>
      </c>
      <c r="AE4168" s="50" t="s">
        <v>3864</v>
      </c>
      <c r="AF4168" s="50">
        <v>4312054</v>
      </c>
      <c r="AG4168" s="51"/>
      <c r="AH4168" s="51"/>
    </row>
    <row r="4169" spans="30:34">
      <c r="AD4169" s="50" t="s">
        <v>77</v>
      </c>
      <c r="AE4169" s="50" t="s">
        <v>3869</v>
      </c>
      <c r="AF4169" s="50">
        <v>4312104</v>
      </c>
      <c r="AG4169" s="51"/>
      <c r="AH4169" s="51"/>
    </row>
    <row r="4170" spans="30:34">
      <c r="AD4170" s="50" t="s">
        <v>77</v>
      </c>
      <c r="AE4170" s="50" t="s">
        <v>3874</v>
      </c>
      <c r="AF4170" s="50">
        <v>4312138</v>
      </c>
      <c r="AG4170" s="51"/>
      <c r="AH4170" s="51"/>
    </row>
    <row r="4171" spans="30:34">
      <c r="AD4171" s="50" t="s">
        <v>77</v>
      </c>
      <c r="AE4171" s="50" t="s">
        <v>3880</v>
      </c>
      <c r="AF4171" s="50">
        <v>4312153</v>
      </c>
      <c r="AG4171" s="51"/>
      <c r="AH4171" s="51"/>
    </row>
    <row r="4172" spans="30:34">
      <c r="AD4172" s="50" t="s">
        <v>77</v>
      </c>
      <c r="AE4172" s="50" t="s">
        <v>3886</v>
      </c>
      <c r="AF4172" s="50">
        <v>4312179</v>
      </c>
      <c r="AG4172" s="51"/>
      <c r="AH4172" s="51"/>
    </row>
    <row r="4173" spans="30:34">
      <c r="AD4173" s="50" t="s">
        <v>77</v>
      </c>
      <c r="AE4173" s="50" t="s">
        <v>3892</v>
      </c>
      <c r="AF4173" s="50">
        <v>4312203</v>
      </c>
      <c r="AG4173" s="51"/>
      <c r="AH4173" s="51"/>
    </row>
    <row r="4174" spans="30:34">
      <c r="AD4174" s="50" t="s">
        <v>77</v>
      </c>
      <c r="AE4174" s="50" t="s">
        <v>3898</v>
      </c>
      <c r="AF4174" s="50">
        <v>4312252</v>
      </c>
      <c r="AG4174" s="51"/>
      <c r="AH4174" s="51"/>
    </row>
    <row r="4175" spans="30:34">
      <c r="AD4175" s="50" t="s">
        <v>77</v>
      </c>
      <c r="AE4175" s="50" t="s">
        <v>3904</v>
      </c>
      <c r="AF4175" s="50">
        <v>4312302</v>
      </c>
      <c r="AG4175" s="51"/>
      <c r="AH4175" s="51"/>
    </row>
    <row r="4176" spans="30:34">
      <c r="AD4176" s="50" t="s">
        <v>77</v>
      </c>
      <c r="AE4176" s="50" t="s">
        <v>3910</v>
      </c>
      <c r="AF4176" s="50">
        <v>4312351</v>
      </c>
      <c r="AG4176" s="51"/>
      <c r="AH4176" s="51"/>
    </row>
    <row r="4177" spans="30:34">
      <c r="AD4177" s="50" t="s">
        <v>77</v>
      </c>
      <c r="AE4177" s="50" t="s">
        <v>3915</v>
      </c>
      <c r="AF4177" s="50">
        <v>4312377</v>
      </c>
      <c r="AG4177" s="51"/>
      <c r="AH4177" s="51"/>
    </row>
    <row r="4178" spans="30:34">
      <c r="AD4178" s="50" t="s">
        <v>77</v>
      </c>
      <c r="AE4178" s="50" t="s">
        <v>3921</v>
      </c>
      <c r="AF4178" s="50">
        <v>4312385</v>
      </c>
      <c r="AG4178" s="51"/>
      <c r="AH4178" s="51"/>
    </row>
    <row r="4179" spans="30:34">
      <c r="AD4179" s="50" t="s">
        <v>77</v>
      </c>
      <c r="AE4179" s="50" t="s">
        <v>3927</v>
      </c>
      <c r="AF4179" s="50">
        <v>4312401</v>
      </c>
      <c r="AG4179" s="51"/>
      <c r="AH4179" s="51"/>
    </row>
    <row r="4180" spans="30:34">
      <c r="AD4180" s="50" t="s">
        <v>77</v>
      </c>
      <c r="AE4180" s="50" t="s">
        <v>3933</v>
      </c>
      <c r="AF4180" s="50">
        <v>4312427</v>
      </c>
      <c r="AG4180" s="51"/>
      <c r="AH4180" s="51"/>
    </row>
    <row r="4181" spans="30:34">
      <c r="AD4181" s="50" t="s">
        <v>77</v>
      </c>
      <c r="AE4181" s="50" t="s">
        <v>3939</v>
      </c>
      <c r="AF4181" s="50">
        <v>4312443</v>
      </c>
      <c r="AG4181" s="51"/>
      <c r="AH4181" s="51"/>
    </row>
    <row r="4182" spans="30:34">
      <c r="AD4182" s="50" t="s">
        <v>77</v>
      </c>
      <c r="AE4182" s="50" t="s">
        <v>3945</v>
      </c>
      <c r="AF4182" s="50">
        <v>4312450</v>
      </c>
      <c r="AG4182" s="51"/>
      <c r="AH4182" s="51"/>
    </row>
    <row r="4183" spans="30:34">
      <c r="AD4183" s="50" t="s">
        <v>77</v>
      </c>
      <c r="AE4183" s="50" t="s">
        <v>3951</v>
      </c>
      <c r="AF4183" s="50">
        <v>4312476</v>
      </c>
      <c r="AG4183" s="51"/>
      <c r="AH4183" s="51"/>
    </row>
    <row r="4184" spans="30:34">
      <c r="AD4184" s="50" t="s">
        <v>77</v>
      </c>
      <c r="AE4184" s="50" t="s">
        <v>3957</v>
      </c>
      <c r="AF4184" s="50">
        <v>4312500</v>
      </c>
      <c r="AG4184" s="51"/>
      <c r="AH4184" s="51"/>
    </row>
    <row r="4185" spans="30:34">
      <c r="AD4185" s="50" t="s">
        <v>77</v>
      </c>
      <c r="AE4185" s="50" t="s">
        <v>3962</v>
      </c>
      <c r="AF4185" s="50">
        <v>4312609</v>
      </c>
      <c r="AG4185" s="51"/>
      <c r="AH4185" s="51"/>
    </row>
    <row r="4186" spans="30:34">
      <c r="AD4186" s="50" t="s">
        <v>77</v>
      </c>
      <c r="AE4186" s="50" t="s">
        <v>3968</v>
      </c>
      <c r="AF4186" s="50">
        <v>4312617</v>
      </c>
      <c r="AG4186" s="51"/>
      <c r="AH4186" s="51"/>
    </row>
    <row r="4187" spans="30:34">
      <c r="AD4187" s="50" t="s">
        <v>77</v>
      </c>
      <c r="AE4187" s="50" t="s">
        <v>3973</v>
      </c>
      <c r="AF4187" s="50">
        <v>4312625</v>
      </c>
      <c r="AG4187" s="51"/>
      <c r="AH4187" s="51"/>
    </row>
    <row r="4188" spans="30:34">
      <c r="AD4188" s="50" t="s">
        <v>77</v>
      </c>
      <c r="AE4188" s="50" t="s">
        <v>3978</v>
      </c>
      <c r="AF4188" s="50">
        <v>4312658</v>
      </c>
      <c r="AG4188" s="51"/>
      <c r="AH4188" s="51"/>
    </row>
    <row r="4189" spans="30:34">
      <c r="AD4189" s="50" t="s">
        <v>77</v>
      </c>
      <c r="AE4189" s="50" t="s">
        <v>3984</v>
      </c>
      <c r="AF4189" s="50">
        <v>4312674</v>
      </c>
      <c r="AG4189" s="51"/>
      <c r="AH4189" s="51"/>
    </row>
    <row r="4190" spans="30:34">
      <c r="AD4190" s="50" t="s">
        <v>77</v>
      </c>
      <c r="AE4190" s="50" t="s">
        <v>3989</v>
      </c>
      <c r="AF4190" s="50">
        <v>4312708</v>
      </c>
      <c r="AG4190" s="51"/>
      <c r="AH4190" s="51"/>
    </row>
    <row r="4191" spans="30:34">
      <c r="AD4191" s="50" t="s">
        <v>77</v>
      </c>
      <c r="AE4191" s="50" t="s">
        <v>3995</v>
      </c>
      <c r="AF4191" s="50">
        <v>4312757</v>
      </c>
      <c r="AG4191" s="51"/>
      <c r="AH4191" s="51"/>
    </row>
    <row r="4192" spans="30:34">
      <c r="AD4192" s="50" t="s">
        <v>77</v>
      </c>
      <c r="AE4192" s="50" t="s">
        <v>4000</v>
      </c>
      <c r="AF4192" s="50">
        <v>4312807</v>
      </c>
      <c r="AG4192" s="51"/>
      <c r="AH4192" s="51"/>
    </row>
    <row r="4193" spans="30:34">
      <c r="AD4193" s="50" t="s">
        <v>77</v>
      </c>
      <c r="AE4193" s="50" t="s">
        <v>4006</v>
      </c>
      <c r="AF4193" s="50">
        <v>4312906</v>
      </c>
      <c r="AG4193" s="51"/>
      <c r="AH4193" s="51"/>
    </row>
    <row r="4194" spans="30:34">
      <c r="AD4194" s="50" t="s">
        <v>77</v>
      </c>
      <c r="AE4194" s="50" t="s">
        <v>4012</v>
      </c>
      <c r="AF4194" s="50">
        <v>4312955</v>
      </c>
      <c r="AG4194" s="51"/>
      <c r="AH4194" s="51"/>
    </row>
    <row r="4195" spans="30:34">
      <c r="AD4195" s="50" t="s">
        <v>77</v>
      </c>
      <c r="AE4195" s="50" t="s">
        <v>4018</v>
      </c>
      <c r="AF4195" s="50">
        <v>4313003</v>
      </c>
      <c r="AG4195" s="51"/>
      <c r="AH4195" s="51"/>
    </row>
    <row r="4196" spans="30:34">
      <c r="AD4196" s="50" t="s">
        <v>77</v>
      </c>
      <c r="AE4196" s="50" t="s">
        <v>4023</v>
      </c>
      <c r="AF4196" s="50">
        <v>4313011</v>
      </c>
      <c r="AG4196" s="51"/>
      <c r="AH4196" s="51"/>
    </row>
    <row r="4197" spans="30:34">
      <c r="AD4197" s="50" t="s">
        <v>77</v>
      </c>
      <c r="AE4197" s="50" t="s">
        <v>4029</v>
      </c>
      <c r="AF4197" s="50">
        <v>4313037</v>
      </c>
      <c r="AG4197" s="51"/>
      <c r="AH4197" s="51"/>
    </row>
    <row r="4198" spans="30:34">
      <c r="AD4198" s="50" t="s">
        <v>77</v>
      </c>
      <c r="AE4198" s="50" t="s">
        <v>4035</v>
      </c>
      <c r="AF4198" s="50">
        <v>4313060</v>
      </c>
      <c r="AG4198" s="51"/>
      <c r="AH4198" s="51"/>
    </row>
    <row r="4199" spans="30:34">
      <c r="AD4199" s="50" t="s">
        <v>77</v>
      </c>
      <c r="AE4199" s="50" t="s">
        <v>4040</v>
      </c>
      <c r="AF4199" s="50">
        <v>4313086</v>
      </c>
      <c r="AG4199" s="51"/>
      <c r="AH4199" s="51"/>
    </row>
    <row r="4200" spans="30:34">
      <c r="AD4200" s="50" t="s">
        <v>77</v>
      </c>
      <c r="AE4200" s="50" t="s">
        <v>4046</v>
      </c>
      <c r="AF4200" s="50">
        <v>4313102</v>
      </c>
      <c r="AG4200" s="51"/>
      <c r="AH4200" s="51"/>
    </row>
    <row r="4201" spans="30:34">
      <c r="AD4201" s="50" t="s">
        <v>77</v>
      </c>
      <c r="AE4201" s="50" t="s">
        <v>4052</v>
      </c>
      <c r="AF4201" s="50">
        <v>4313201</v>
      </c>
      <c r="AG4201" s="51"/>
      <c r="AH4201" s="51"/>
    </row>
    <row r="4202" spans="30:34">
      <c r="AD4202" s="50" t="s">
        <v>77</v>
      </c>
      <c r="AE4202" s="50" t="s">
        <v>4057</v>
      </c>
      <c r="AF4202" s="50">
        <v>4313300</v>
      </c>
      <c r="AG4202" s="51"/>
      <c r="AH4202" s="51"/>
    </row>
    <row r="4203" spans="30:34">
      <c r="AD4203" s="50" t="s">
        <v>77</v>
      </c>
      <c r="AE4203" s="50" t="s">
        <v>4063</v>
      </c>
      <c r="AF4203" s="50">
        <v>4313334</v>
      </c>
      <c r="AG4203" s="51"/>
      <c r="AH4203" s="51"/>
    </row>
    <row r="4204" spans="30:34">
      <c r="AD4204" s="50" t="s">
        <v>77</v>
      </c>
      <c r="AE4204" s="50" t="s">
        <v>4069</v>
      </c>
      <c r="AF4204" s="50">
        <v>4313359</v>
      </c>
      <c r="AG4204" s="51"/>
      <c r="AH4204" s="51"/>
    </row>
    <row r="4205" spans="30:34">
      <c r="AD4205" s="50" t="s">
        <v>77</v>
      </c>
      <c r="AE4205" s="50" t="s">
        <v>2804</v>
      </c>
      <c r="AF4205" s="50">
        <v>4313375</v>
      </c>
      <c r="AG4205" s="51"/>
      <c r="AH4205" s="51"/>
    </row>
    <row r="4206" spans="30:34">
      <c r="AD4206" s="50" t="s">
        <v>77</v>
      </c>
      <c r="AE4206" s="50" t="s">
        <v>4080</v>
      </c>
      <c r="AF4206" s="50">
        <v>4313490</v>
      </c>
      <c r="AG4206" s="51"/>
      <c r="AH4206" s="51"/>
    </row>
    <row r="4207" spans="30:34">
      <c r="AD4207" s="50" t="s">
        <v>77</v>
      </c>
      <c r="AE4207" s="50" t="s">
        <v>4086</v>
      </c>
      <c r="AF4207" s="50">
        <v>4313391</v>
      </c>
      <c r="AG4207" s="51"/>
      <c r="AH4207" s="51"/>
    </row>
    <row r="4208" spans="30:34">
      <c r="AD4208" s="50" t="s">
        <v>77</v>
      </c>
      <c r="AE4208" s="50" t="s">
        <v>4091</v>
      </c>
      <c r="AF4208" s="50">
        <v>4313409</v>
      </c>
      <c r="AG4208" s="51"/>
      <c r="AH4208" s="51"/>
    </row>
    <row r="4209" spans="30:34">
      <c r="AD4209" s="50" t="s">
        <v>77</v>
      </c>
      <c r="AE4209" s="50" t="s">
        <v>4097</v>
      </c>
      <c r="AF4209" s="50">
        <v>4313425</v>
      </c>
      <c r="AG4209" s="51"/>
      <c r="AH4209" s="51"/>
    </row>
    <row r="4210" spans="30:34">
      <c r="AD4210" s="50" t="s">
        <v>77</v>
      </c>
      <c r="AE4210" s="50" t="s">
        <v>4103</v>
      </c>
      <c r="AF4210" s="50">
        <v>4313441</v>
      </c>
      <c r="AG4210" s="51"/>
      <c r="AH4210" s="51"/>
    </row>
    <row r="4211" spans="30:34">
      <c r="AD4211" s="50" t="s">
        <v>77</v>
      </c>
      <c r="AE4211" s="50" t="s">
        <v>4109</v>
      </c>
      <c r="AF4211" s="50">
        <v>4313466</v>
      </c>
      <c r="AG4211" s="51"/>
      <c r="AH4211" s="51"/>
    </row>
    <row r="4212" spans="30:34">
      <c r="AD4212" s="50" t="s">
        <v>77</v>
      </c>
      <c r="AE4212" s="50" t="s">
        <v>4114</v>
      </c>
      <c r="AF4212" s="50">
        <v>4313508</v>
      </c>
      <c r="AG4212" s="51"/>
      <c r="AH4212" s="51"/>
    </row>
    <row r="4213" spans="30:34">
      <c r="AD4213" s="50" t="s">
        <v>77</v>
      </c>
      <c r="AE4213" s="50" t="s">
        <v>4120</v>
      </c>
      <c r="AF4213" s="50">
        <v>4313607</v>
      </c>
      <c r="AG4213" s="51"/>
      <c r="AH4213" s="51"/>
    </row>
    <row r="4214" spans="30:34">
      <c r="AD4214" s="50" t="s">
        <v>77</v>
      </c>
      <c r="AE4214" s="50" t="s">
        <v>4126</v>
      </c>
      <c r="AF4214" s="50">
        <v>4313656</v>
      </c>
      <c r="AG4214" s="51"/>
      <c r="AH4214" s="51"/>
    </row>
    <row r="4215" spans="30:34">
      <c r="AD4215" s="50" t="s">
        <v>77</v>
      </c>
      <c r="AE4215" s="50" t="s">
        <v>4132</v>
      </c>
      <c r="AF4215" s="50">
        <v>4313706</v>
      </c>
      <c r="AG4215" s="51"/>
      <c r="AH4215" s="51"/>
    </row>
    <row r="4216" spans="30:34">
      <c r="AD4216" s="50" t="s">
        <v>77</v>
      </c>
      <c r="AE4216" s="50" t="s">
        <v>4138</v>
      </c>
      <c r="AF4216" s="50">
        <v>4313805</v>
      </c>
      <c r="AG4216" s="51"/>
      <c r="AH4216" s="51"/>
    </row>
    <row r="4217" spans="30:34">
      <c r="AD4217" s="50" t="s">
        <v>77</v>
      </c>
      <c r="AE4217" s="50" t="s">
        <v>4143</v>
      </c>
      <c r="AF4217" s="50">
        <v>4313904</v>
      </c>
      <c r="AG4217" s="51"/>
      <c r="AH4217" s="51"/>
    </row>
    <row r="4218" spans="30:34">
      <c r="AD4218" s="50" t="s">
        <v>77</v>
      </c>
      <c r="AE4218" s="50" t="s">
        <v>4148</v>
      </c>
      <c r="AF4218" s="50">
        <v>4313953</v>
      </c>
      <c r="AG4218" s="51"/>
      <c r="AH4218" s="51"/>
    </row>
    <row r="4219" spans="30:34">
      <c r="AD4219" s="50" t="s">
        <v>77</v>
      </c>
      <c r="AE4219" s="50" t="s">
        <v>4153</v>
      </c>
      <c r="AF4219" s="50">
        <v>4314001</v>
      </c>
      <c r="AG4219" s="51"/>
      <c r="AH4219" s="51"/>
    </row>
    <row r="4220" spans="30:34">
      <c r="AD4220" s="50" t="s">
        <v>77</v>
      </c>
      <c r="AE4220" s="50" t="s">
        <v>4158</v>
      </c>
      <c r="AF4220" s="50">
        <v>4314027</v>
      </c>
      <c r="AG4220" s="51"/>
      <c r="AH4220" s="51"/>
    </row>
    <row r="4221" spans="30:34">
      <c r="AD4221" s="50" t="s">
        <v>77</v>
      </c>
      <c r="AE4221" s="50" t="s">
        <v>4163</v>
      </c>
      <c r="AF4221" s="50">
        <v>4314035</v>
      </c>
      <c r="AG4221" s="51"/>
      <c r="AH4221" s="51"/>
    </row>
    <row r="4222" spans="30:34">
      <c r="AD4222" s="50" t="s">
        <v>77</v>
      </c>
      <c r="AE4222" s="50" t="s">
        <v>4168</v>
      </c>
      <c r="AF4222" s="50">
        <v>4314050</v>
      </c>
      <c r="AG4222" s="51"/>
      <c r="AH4222" s="51"/>
    </row>
    <row r="4223" spans="30:34">
      <c r="AD4223" s="50" t="s">
        <v>77</v>
      </c>
      <c r="AE4223" s="50" t="s">
        <v>4173</v>
      </c>
      <c r="AF4223" s="50">
        <v>4314068</v>
      </c>
      <c r="AG4223" s="51"/>
      <c r="AH4223" s="51"/>
    </row>
    <row r="4224" spans="30:34">
      <c r="AD4224" s="50" t="s">
        <v>77</v>
      </c>
      <c r="AE4224" s="50" t="s">
        <v>4178</v>
      </c>
      <c r="AF4224" s="50">
        <v>4314076</v>
      </c>
      <c r="AG4224" s="51"/>
      <c r="AH4224" s="51"/>
    </row>
    <row r="4225" spans="30:34">
      <c r="AD4225" s="50" t="s">
        <v>77</v>
      </c>
      <c r="AE4225" s="50" t="s">
        <v>4183</v>
      </c>
      <c r="AF4225" s="50">
        <v>4314100</v>
      </c>
      <c r="AG4225" s="51"/>
      <c r="AH4225" s="51"/>
    </row>
    <row r="4226" spans="30:34">
      <c r="AD4226" s="50" t="s">
        <v>77</v>
      </c>
      <c r="AE4226" s="50" t="s">
        <v>4188</v>
      </c>
      <c r="AF4226" s="50">
        <v>4314134</v>
      </c>
      <c r="AG4226" s="51"/>
      <c r="AH4226" s="51"/>
    </row>
    <row r="4227" spans="30:34">
      <c r="AD4227" s="50" t="s">
        <v>77</v>
      </c>
      <c r="AE4227" s="50" t="s">
        <v>4192</v>
      </c>
      <c r="AF4227" s="50">
        <v>4314159</v>
      </c>
      <c r="AG4227" s="51"/>
      <c r="AH4227" s="51"/>
    </row>
    <row r="4228" spans="30:34">
      <c r="AD4228" s="50" t="s">
        <v>77</v>
      </c>
      <c r="AE4228" s="50" t="s">
        <v>4197</v>
      </c>
      <c r="AF4228" s="50">
        <v>4314175</v>
      </c>
      <c r="AG4228" s="51"/>
      <c r="AH4228" s="51"/>
    </row>
    <row r="4229" spans="30:34">
      <c r="AD4229" s="50" t="s">
        <v>77</v>
      </c>
      <c r="AE4229" s="50" t="s">
        <v>4202</v>
      </c>
      <c r="AF4229" s="50">
        <v>4314209</v>
      </c>
      <c r="AG4229" s="51"/>
      <c r="AH4229" s="51"/>
    </row>
    <row r="4230" spans="30:34">
      <c r="AD4230" s="50" t="s">
        <v>77</v>
      </c>
      <c r="AE4230" s="50" t="s">
        <v>4207</v>
      </c>
      <c r="AF4230" s="50">
        <v>4314308</v>
      </c>
      <c r="AG4230" s="51"/>
      <c r="AH4230" s="51"/>
    </row>
    <row r="4231" spans="30:34">
      <c r="AD4231" s="50" t="s">
        <v>77</v>
      </c>
      <c r="AE4231" s="50" t="s">
        <v>4212</v>
      </c>
      <c r="AF4231" s="50">
        <v>4314407</v>
      </c>
      <c r="AG4231" s="51"/>
      <c r="AH4231" s="51"/>
    </row>
    <row r="4232" spans="30:34">
      <c r="AD4232" s="50" t="s">
        <v>77</v>
      </c>
      <c r="AE4232" s="50" t="s">
        <v>4216</v>
      </c>
      <c r="AF4232" s="50">
        <v>4314423</v>
      </c>
      <c r="AG4232" s="51"/>
      <c r="AH4232" s="51"/>
    </row>
    <row r="4233" spans="30:34">
      <c r="AD4233" s="50" t="s">
        <v>77</v>
      </c>
      <c r="AE4233" s="50" t="s">
        <v>4221</v>
      </c>
      <c r="AF4233" s="50">
        <v>4314456</v>
      </c>
      <c r="AG4233" s="51"/>
      <c r="AH4233" s="51"/>
    </row>
    <row r="4234" spans="30:34">
      <c r="AD4234" s="50" t="s">
        <v>77</v>
      </c>
      <c r="AE4234" s="50" t="s">
        <v>4225</v>
      </c>
      <c r="AF4234" s="50">
        <v>4314464</v>
      </c>
      <c r="AG4234" s="51"/>
      <c r="AH4234" s="51"/>
    </row>
    <row r="4235" spans="30:34">
      <c r="AD4235" s="50" t="s">
        <v>77</v>
      </c>
      <c r="AE4235" s="50" t="s">
        <v>4230</v>
      </c>
      <c r="AF4235" s="50">
        <v>4314472</v>
      </c>
      <c r="AG4235" s="51"/>
      <c r="AH4235" s="51"/>
    </row>
    <row r="4236" spans="30:34">
      <c r="AD4236" s="50" t="s">
        <v>77</v>
      </c>
      <c r="AE4236" s="50" t="s">
        <v>4235</v>
      </c>
      <c r="AF4236" s="50">
        <v>4314498</v>
      </c>
      <c r="AG4236" s="51"/>
      <c r="AH4236" s="51"/>
    </row>
    <row r="4237" spans="30:34">
      <c r="AD4237" s="50" t="s">
        <v>77</v>
      </c>
      <c r="AE4237" s="50" t="s">
        <v>4239</v>
      </c>
      <c r="AF4237" s="50">
        <v>4314506</v>
      </c>
      <c r="AG4237" s="51"/>
      <c r="AH4237" s="51"/>
    </row>
    <row r="4238" spans="30:34">
      <c r="AD4238" s="50" t="s">
        <v>77</v>
      </c>
      <c r="AE4238" s="50" t="s">
        <v>4244</v>
      </c>
      <c r="AF4238" s="50">
        <v>4314548</v>
      </c>
      <c r="AG4238" s="51"/>
      <c r="AH4238" s="51"/>
    </row>
    <row r="4239" spans="30:34">
      <c r="AD4239" s="50" t="s">
        <v>77</v>
      </c>
      <c r="AE4239" s="50" t="s">
        <v>4249</v>
      </c>
      <c r="AF4239" s="50">
        <v>4314555</v>
      </c>
      <c r="AG4239" s="51"/>
      <c r="AH4239" s="51"/>
    </row>
    <row r="4240" spans="30:34">
      <c r="AD4240" s="50" t="s">
        <v>77</v>
      </c>
      <c r="AE4240" s="50" t="s">
        <v>4253</v>
      </c>
      <c r="AF4240" s="50">
        <v>4314605</v>
      </c>
      <c r="AG4240" s="51"/>
      <c r="AH4240" s="51"/>
    </row>
    <row r="4241" spans="30:34">
      <c r="AD4241" s="50" t="s">
        <v>77</v>
      </c>
      <c r="AE4241" s="50" t="s">
        <v>4022</v>
      </c>
      <c r="AF4241" s="50">
        <v>4314704</v>
      </c>
      <c r="AG4241" s="51"/>
      <c r="AH4241" s="51"/>
    </row>
    <row r="4242" spans="30:34">
      <c r="AD4242" s="50" t="s">
        <v>77</v>
      </c>
      <c r="AE4242" s="50" t="s">
        <v>4262</v>
      </c>
      <c r="AF4242" s="50">
        <v>4314753</v>
      </c>
      <c r="AG4242" s="51"/>
      <c r="AH4242" s="51"/>
    </row>
    <row r="4243" spans="30:34">
      <c r="AD4243" s="50" t="s">
        <v>77</v>
      </c>
      <c r="AE4243" s="50" t="s">
        <v>4267</v>
      </c>
      <c r="AF4243" s="50">
        <v>4314779</v>
      </c>
      <c r="AG4243" s="51"/>
      <c r="AH4243" s="51"/>
    </row>
    <row r="4244" spans="30:34">
      <c r="AD4244" s="50" t="s">
        <v>77</v>
      </c>
      <c r="AE4244" s="50" t="s">
        <v>4272</v>
      </c>
      <c r="AF4244" s="50">
        <v>4314787</v>
      </c>
      <c r="AG4244" s="51"/>
      <c r="AH4244" s="51"/>
    </row>
    <row r="4245" spans="30:34">
      <c r="AD4245" s="50" t="s">
        <v>77</v>
      </c>
      <c r="AE4245" s="50" t="s">
        <v>4275</v>
      </c>
      <c r="AF4245" s="50">
        <v>4314803</v>
      </c>
      <c r="AG4245" s="51"/>
      <c r="AH4245" s="51"/>
    </row>
    <row r="4246" spans="30:34">
      <c r="AD4246" s="50" t="s">
        <v>77</v>
      </c>
      <c r="AE4246" s="50" t="s">
        <v>4279</v>
      </c>
      <c r="AF4246" s="50">
        <v>4314902</v>
      </c>
      <c r="AG4246" s="51"/>
      <c r="AH4246" s="51"/>
    </row>
    <row r="4247" spans="30:34">
      <c r="AD4247" s="50" t="s">
        <v>77</v>
      </c>
      <c r="AE4247" s="50" t="s">
        <v>4284</v>
      </c>
      <c r="AF4247" s="50">
        <v>4315008</v>
      </c>
      <c r="AG4247" s="51"/>
      <c r="AH4247" s="51"/>
    </row>
    <row r="4248" spans="30:34">
      <c r="AD4248" s="50" t="s">
        <v>77</v>
      </c>
      <c r="AE4248" s="50" t="s">
        <v>4289</v>
      </c>
      <c r="AF4248" s="50">
        <v>4315057</v>
      </c>
      <c r="AG4248" s="51"/>
      <c r="AH4248" s="51"/>
    </row>
    <row r="4249" spans="30:34">
      <c r="AD4249" s="50" t="s">
        <v>77</v>
      </c>
      <c r="AE4249" s="50" t="s">
        <v>4294</v>
      </c>
      <c r="AF4249" s="50">
        <v>4315073</v>
      </c>
      <c r="AG4249" s="51"/>
      <c r="AH4249" s="51"/>
    </row>
    <row r="4250" spans="30:34">
      <c r="AD4250" s="50" t="s">
        <v>77</v>
      </c>
      <c r="AE4250" s="50" t="s">
        <v>4299</v>
      </c>
      <c r="AF4250" s="50">
        <v>4315107</v>
      </c>
      <c r="AG4250" s="51"/>
      <c r="AH4250" s="51"/>
    </row>
    <row r="4251" spans="30:34">
      <c r="AD4251" s="50" t="s">
        <v>77</v>
      </c>
      <c r="AE4251" s="50" t="s">
        <v>4304</v>
      </c>
      <c r="AF4251" s="50">
        <v>4315131</v>
      </c>
      <c r="AG4251" s="51"/>
      <c r="AH4251" s="51"/>
    </row>
    <row r="4252" spans="30:34">
      <c r="AD4252" s="50" t="s">
        <v>77</v>
      </c>
      <c r="AE4252" s="50" t="s">
        <v>4309</v>
      </c>
      <c r="AF4252" s="50">
        <v>4315149</v>
      </c>
      <c r="AG4252" s="51"/>
      <c r="AH4252" s="51"/>
    </row>
    <row r="4253" spans="30:34">
      <c r="AD4253" s="50" t="s">
        <v>77</v>
      </c>
      <c r="AE4253" s="50" t="s">
        <v>4314</v>
      </c>
      <c r="AF4253" s="50">
        <v>4315156</v>
      </c>
      <c r="AG4253" s="51"/>
      <c r="AH4253" s="51"/>
    </row>
    <row r="4254" spans="30:34">
      <c r="AD4254" s="50" t="s">
        <v>77</v>
      </c>
      <c r="AE4254" s="50" t="s">
        <v>4318</v>
      </c>
      <c r="AF4254" s="50">
        <v>4315172</v>
      </c>
      <c r="AG4254" s="51"/>
      <c r="AH4254" s="51"/>
    </row>
    <row r="4255" spans="30:34">
      <c r="AD4255" s="50" t="s">
        <v>77</v>
      </c>
      <c r="AE4255" s="50" t="s">
        <v>4323</v>
      </c>
      <c r="AF4255" s="50">
        <v>4315206</v>
      </c>
      <c r="AG4255" s="51"/>
      <c r="AH4255" s="51"/>
    </row>
    <row r="4256" spans="30:34">
      <c r="AD4256" s="50" t="s">
        <v>77</v>
      </c>
      <c r="AE4256" s="50" t="s">
        <v>4328</v>
      </c>
      <c r="AF4256" s="50">
        <v>4315305</v>
      </c>
      <c r="AG4256" s="51"/>
      <c r="AH4256" s="51"/>
    </row>
    <row r="4257" spans="30:34">
      <c r="AD4257" s="50" t="s">
        <v>77</v>
      </c>
      <c r="AE4257" s="50" t="s">
        <v>4333</v>
      </c>
      <c r="AF4257" s="50">
        <v>4315313</v>
      </c>
      <c r="AG4257" s="51"/>
      <c r="AH4257" s="51"/>
    </row>
    <row r="4258" spans="30:34">
      <c r="AD4258" s="50" t="s">
        <v>77</v>
      </c>
      <c r="AE4258" s="50" t="s">
        <v>4338</v>
      </c>
      <c r="AF4258" s="50">
        <v>4315321</v>
      </c>
      <c r="AG4258" s="51"/>
      <c r="AH4258" s="51"/>
    </row>
    <row r="4259" spans="30:34">
      <c r="AD4259" s="50" t="s">
        <v>77</v>
      </c>
      <c r="AE4259" s="50" t="s">
        <v>4343</v>
      </c>
      <c r="AF4259" s="50">
        <v>4315354</v>
      </c>
      <c r="AG4259" s="51"/>
      <c r="AH4259" s="51"/>
    </row>
    <row r="4260" spans="30:34">
      <c r="AD4260" s="50" t="s">
        <v>77</v>
      </c>
      <c r="AE4260" s="50" t="s">
        <v>4348</v>
      </c>
      <c r="AF4260" s="50">
        <v>4315404</v>
      </c>
      <c r="AG4260" s="51"/>
      <c r="AH4260" s="51"/>
    </row>
    <row r="4261" spans="30:34">
      <c r="AD4261" s="50" t="s">
        <v>77</v>
      </c>
      <c r="AE4261" s="50" t="s">
        <v>4352</v>
      </c>
      <c r="AF4261" s="50">
        <v>4315453</v>
      </c>
      <c r="AG4261" s="51"/>
      <c r="AH4261" s="51"/>
    </row>
    <row r="4262" spans="30:34">
      <c r="AD4262" s="50" t="s">
        <v>77</v>
      </c>
      <c r="AE4262" s="50" t="s">
        <v>4356</v>
      </c>
      <c r="AF4262" s="50">
        <v>4315503</v>
      </c>
      <c r="AG4262" s="51"/>
      <c r="AH4262" s="51"/>
    </row>
    <row r="4263" spans="30:34">
      <c r="AD4263" s="50" t="s">
        <v>77</v>
      </c>
      <c r="AE4263" s="50" t="s">
        <v>4360</v>
      </c>
      <c r="AF4263" s="50">
        <v>4315552</v>
      </c>
      <c r="AG4263" s="51"/>
      <c r="AH4263" s="51"/>
    </row>
    <row r="4264" spans="30:34">
      <c r="AD4264" s="50" t="s">
        <v>77</v>
      </c>
      <c r="AE4264" s="50" t="s">
        <v>4365</v>
      </c>
      <c r="AF4264" s="50">
        <v>4315602</v>
      </c>
      <c r="AG4264" s="51"/>
      <c r="AH4264" s="51"/>
    </row>
    <row r="4265" spans="30:34">
      <c r="AD4265" s="50" t="s">
        <v>77</v>
      </c>
      <c r="AE4265" s="50" t="s">
        <v>4369</v>
      </c>
      <c r="AF4265" s="50">
        <v>4315701</v>
      </c>
      <c r="AG4265" s="51"/>
      <c r="AH4265" s="51"/>
    </row>
    <row r="4266" spans="30:34">
      <c r="AD4266" s="50" t="s">
        <v>77</v>
      </c>
      <c r="AE4266" s="50" t="s">
        <v>4374</v>
      </c>
      <c r="AF4266" s="50">
        <v>4315750</v>
      </c>
      <c r="AG4266" s="51"/>
      <c r="AH4266" s="51"/>
    </row>
    <row r="4267" spans="30:34">
      <c r="AD4267" s="50" t="s">
        <v>77</v>
      </c>
      <c r="AE4267" s="50" t="s">
        <v>4378</v>
      </c>
      <c r="AF4267" s="50">
        <v>4315800</v>
      </c>
      <c r="AG4267" s="51"/>
      <c r="AH4267" s="51"/>
    </row>
    <row r="4268" spans="30:34">
      <c r="AD4268" s="50" t="s">
        <v>77</v>
      </c>
      <c r="AE4268" s="50" t="s">
        <v>4383</v>
      </c>
      <c r="AF4268" s="50">
        <v>4315909</v>
      </c>
      <c r="AG4268" s="51"/>
      <c r="AH4268" s="51"/>
    </row>
    <row r="4269" spans="30:34">
      <c r="AD4269" s="50" t="s">
        <v>77</v>
      </c>
      <c r="AE4269" s="50" t="s">
        <v>4388</v>
      </c>
      <c r="AF4269" s="50">
        <v>4315958</v>
      </c>
      <c r="AG4269" s="51"/>
      <c r="AH4269" s="51"/>
    </row>
    <row r="4270" spans="30:34">
      <c r="AD4270" s="50" t="s">
        <v>77</v>
      </c>
      <c r="AE4270" s="50" t="s">
        <v>4392</v>
      </c>
      <c r="AF4270" s="50">
        <v>4316006</v>
      </c>
      <c r="AG4270" s="51"/>
      <c r="AH4270" s="51"/>
    </row>
    <row r="4271" spans="30:34">
      <c r="AD4271" s="50" t="s">
        <v>77</v>
      </c>
      <c r="AE4271" s="50" t="s">
        <v>4397</v>
      </c>
      <c r="AF4271" s="50">
        <v>4316105</v>
      </c>
      <c r="AG4271" s="51"/>
      <c r="AH4271" s="51"/>
    </row>
    <row r="4272" spans="30:34">
      <c r="AD4272" s="50" t="s">
        <v>77</v>
      </c>
      <c r="AE4272" s="50" t="s">
        <v>4402</v>
      </c>
      <c r="AF4272" s="50">
        <v>4316204</v>
      </c>
      <c r="AG4272" s="51"/>
      <c r="AH4272" s="51"/>
    </row>
    <row r="4273" spans="30:34">
      <c r="AD4273" s="50" t="s">
        <v>77</v>
      </c>
      <c r="AE4273" s="50" t="s">
        <v>4406</v>
      </c>
      <c r="AF4273" s="50">
        <v>4316303</v>
      </c>
      <c r="AG4273" s="51"/>
      <c r="AH4273" s="51"/>
    </row>
    <row r="4274" spans="30:34">
      <c r="AD4274" s="50" t="s">
        <v>77</v>
      </c>
      <c r="AE4274" s="50" t="s">
        <v>4411</v>
      </c>
      <c r="AF4274" s="50">
        <v>4316402</v>
      </c>
      <c r="AG4274" s="51"/>
      <c r="AH4274" s="51"/>
    </row>
    <row r="4275" spans="30:34">
      <c r="AD4275" s="50" t="s">
        <v>77</v>
      </c>
      <c r="AE4275" s="50" t="s">
        <v>4416</v>
      </c>
      <c r="AF4275" s="50">
        <v>4316428</v>
      </c>
      <c r="AG4275" s="51"/>
      <c r="AH4275" s="51"/>
    </row>
    <row r="4276" spans="30:34">
      <c r="AD4276" s="50" t="s">
        <v>77</v>
      </c>
      <c r="AE4276" s="50" t="s">
        <v>4421</v>
      </c>
      <c r="AF4276" s="50">
        <v>4316436</v>
      </c>
      <c r="AG4276" s="51"/>
      <c r="AH4276" s="51"/>
    </row>
    <row r="4277" spans="30:34">
      <c r="AD4277" s="50" t="s">
        <v>77</v>
      </c>
      <c r="AE4277" s="50" t="s">
        <v>4425</v>
      </c>
      <c r="AF4277" s="50">
        <v>4316451</v>
      </c>
      <c r="AG4277" s="51"/>
      <c r="AH4277" s="51"/>
    </row>
    <row r="4278" spans="30:34">
      <c r="AD4278" s="50" t="s">
        <v>77</v>
      </c>
      <c r="AE4278" s="50" t="s">
        <v>4430</v>
      </c>
      <c r="AF4278" s="50">
        <v>4316477</v>
      </c>
      <c r="AG4278" s="51"/>
      <c r="AH4278" s="51"/>
    </row>
    <row r="4279" spans="30:34">
      <c r="AD4279" s="50" t="s">
        <v>77</v>
      </c>
      <c r="AE4279" s="50" t="s">
        <v>4435</v>
      </c>
      <c r="AF4279" s="50">
        <v>4316501</v>
      </c>
      <c r="AG4279" s="51"/>
      <c r="AH4279" s="51"/>
    </row>
    <row r="4280" spans="30:34">
      <c r="AD4280" s="50" t="s">
        <v>77</v>
      </c>
      <c r="AE4280" s="50" t="s">
        <v>4439</v>
      </c>
      <c r="AF4280" s="50">
        <v>4316600</v>
      </c>
      <c r="AG4280" s="51"/>
      <c r="AH4280" s="51"/>
    </row>
    <row r="4281" spans="30:34">
      <c r="AD4281" s="50" t="s">
        <v>77</v>
      </c>
      <c r="AE4281" s="50" t="s">
        <v>4444</v>
      </c>
      <c r="AF4281" s="50">
        <v>4316709</v>
      </c>
      <c r="AG4281" s="51"/>
      <c r="AH4281" s="51"/>
    </row>
    <row r="4282" spans="30:34">
      <c r="AD4282" s="50" t="s">
        <v>77</v>
      </c>
      <c r="AE4282" s="50" t="s">
        <v>4449</v>
      </c>
      <c r="AF4282" s="50">
        <v>4316733</v>
      </c>
      <c r="AG4282" s="51"/>
      <c r="AH4282" s="51"/>
    </row>
    <row r="4283" spans="30:34">
      <c r="AD4283" s="50" t="s">
        <v>77</v>
      </c>
      <c r="AE4283" s="50" t="s">
        <v>4454</v>
      </c>
      <c r="AF4283" s="50">
        <v>4316758</v>
      </c>
      <c r="AG4283" s="51"/>
      <c r="AH4283" s="51"/>
    </row>
    <row r="4284" spans="30:34">
      <c r="AD4284" s="50" t="s">
        <v>77</v>
      </c>
      <c r="AE4284" s="50" t="s">
        <v>4459</v>
      </c>
      <c r="AF4284" s="50">
        <v>4316808</v>
      </c>
      <c r="AG4284" s="51"/>
      <c r="AH4284" s="51"/>
    </row>
    <row r="4285" spans="30:34">
      <c r="AD4285" s="50" t="s">
        <v>77</v>
      </c>
      <c r="AE4285" s="50" t="s">
        <v>4464</v>
      </c>
      <c r="AF4285" s="50">
        <v>4316972</v>
      </c>
      <c r="AG4285" s="51"/>
      <c r="AH4285" s="51"/>
    </row>
    <row r="4286" spans="30:34">
      <c r="AD4286" s="50" t="s">
        <v>77</v>
      </c>
      <c r="AE4286" s="50" t="s">
        <v>2536</v>
      </c>
      <c r="AF4286" s="50">
        <v>4316907</v>
      </c>
      <c r="AG4286" s="51"/>
      <c r="AH4286" s="51"/>
    </row>
    <row r="4287" spans="30:34">
      <c r="AD4287" s="50" t="s">
        <v>77</v>
      </c>
      <c r="AE4287" s="50" t="s">
        <v>4473</v>
      </c>
      <c r="AF4287" s="50">
        <v>4316956</v>
      </c>
      <c r="AG4287" s="51"/>
      <c r="AH4287" s="51"/>
    </row>
    <row r="4288" spans="30:34">
      <c r="AD4288" s="50" t="s">
        <v>77</v>
      </c>
      <c r="AE4288" s="50" t="s">
        <v>4478</v>
      </c>
      <c r="AF4288" s="50">
        <v>4317202</v>
      </c>
      <c r="AG4288" s="51"/>
      <c r="AH4288" s="51"/>
    </row>
    <row r="4289" spans="30:34">
      <c r="AD4289" s="50" t="s">
        <v>77</v>
      </c>
      <c r="AE4289" s="50" t="s">
        <v>4483</v>
      </c>
      <c r="AF4289" s="50">
        <v>4317251</v>
      </c>
      <c r="AG4289" s="51"/>
      <c r="AH4289" s="51"/>
    </row>
    <row r="4290" spans="30:34">
      <c r="AD4290" s="50" t="s">
        <v>77</v>
      </c>
      <c r="AE4290" s="50" t="s">
        <v>4488</v>
      </c>
      <c r="AF4290" s="50">
        <v>4317301</v>
      </c>
      <c r="AG4290" s="51"/>
      <c r="AH4290" s="51"/>
    </row>
    <row r="4291" spans="30:34">
      <c r="AD4291" s="50" t="s">
        <v>77</v>
      </c>
      <c r="AE4291" s="50" t="s">
        <v>4493</v>
      </c>
      <c r="AF4291" s="50">
        <v>4317004</v>
      </c>
      <c r="AG4291" s="51"/>
      <c r="AH4291" s="51"/>
    </row>
    <row r="4292" spans="30:34">
      <c r="AD4292" s="50" t="s">
        <v>77</v>
      </c>
      <c r="AE4292" s="50" t="s">
        <v>5570</v>
      </c>
      <c r="AF4292" s="50">
        <v>4317103</v>
      </c>
      <c r="AG4292" s="51"/>
      <c r="AH4292" s="51"/>
    </row>
    <row r="4293" spans="30:34">
      <c r="AD4293" s="50" t="s">
        <v>77</v>
      </c>
      <c r="AE4293" s="50" t="s">
        <v>4503</v>
      </c>
      <c r="AF4293" s="50">
        <v>4317400</v>
      </c>
      <c r="AG4293" s="51"/>
      <c r="AH4293" s="51"/>
    </row>
    <row r="4294" spans="30:34">
      <c r="AD4294" s="50" t="s">
        <v>77</v>
      </c>
      <c r="AE4294" s="50" t="s">
        <v>4508</v>
      </c>
      <c r="AF4294" s="50">
        <v>4317509</v>
      </c>
      <c r="AG4294" s="51"/>
      <c r="AH4294" s="51"/>
    </row>
    <row r="4295" spans="30:34">
      <c r="AD4295" s="50" t="s">
        <v>77</v>
      </c>
      <c r="AE4295" s="50" t="s">
        <v>4512</v>
      </c>
      <c r="AF4295" s="50">
        <v>4317608</v>
      </c>
      <c r="AG4295" s="51"/>
      <c r="AH4295" s="51"/>
    </row>
    <row r="4296" spans="30:34">
      <c r="AD4296" s="50" t="s">
        <v>77</v>
      </c>
      <c r="AE4296" s="50" t="s">
        <v>4517</v>
      </c>
      <c r="AF4296" s="50">
        <v>4317707</v>
      </c>
      <c r="AG4296" s="51"/>
      <c r="AH4296" s="51"/>
    </row>
    <row r="4297" spans="30:34">
      <c r="AD4297" s="50" t="s">
        <v>77</v>
      </c>
      <c r="AE4297" s="50" t="s">
        <v>4522</v>
      </c>
      <c r="AF4297" s="50">
        <v>4317558</v>
      </c>
      <c r="AG4297" s="51"/>
      <c r="AH4297" s="51"/>
    </row>
    <row r="4298" spans="30:34">
      <c r="AD4298" s="50" t="s">
        <v>77</v>
      </c>
      <c r="AE4298" s="50" t="s">
        <v>4527</v>
      </c>
      <c r="AF4298" s="50">
        <v>4317756</v>
      </c>
      <c r="AG4298" s="51"/>
      <c r="AH4298" s="51"/>
    </row>
    <row r="4299" spans="30:34">
      <c r="AD4299" s="50" t="s">
        <v>77</v>
      </c>
      <c r="AE4299" s="50" t="s">
        <v>4532</v>
      </c>
      <c r="AF4299" s="50">
        <v>4317806</v>
      </c>
      <c r="AG4299" s="51"/>
      <c r="AH4299" s="51"/>
    </row>
    <row r="4300" spans="30:34">
      <c r="AD4300" s="50" t="s">
        <v>77</v>
      </c>
      <c r="AE4300" s="50" t="s">
        <v>4536</v>
      </c>
      <c r="AF4300" s="50">
        <v>4317905</v>
      </c>
      <c r="AG4300" s="51"/>
      <c r="AH4300" s="51"/>
    </row>
    <row r="4301" spans="30:34">
      <c r="AD4301" s="50" t="s">
        <v>77</v>
      </c>
      <c r="AE4301" s="50" t="s">
        <v>4541</v>
      </c>
      <c r="AF4301" s="50">
        <v>4317954</v>
      </c>
      <c r="AG4301" s="51"/>
      <c r="AH4301" s="51"/>
    </row>
    <row r="4302" spans="30:34">
      <c r="AD4302" s="50" t="s">
        <v>77</v>
      </c>
      <c r="AE4302" s="50" t="s">
        <v>4545</v>
      </c>
      <c r="AF4302" s="50">
        <v>4318002</v>
      </c>
      <c r="AG4302" s="51"/>
      <c r="AH4302" s="51"/>
    </row>
    <row r="4303" spans="30:34">
      <c r="AD4303" s="50" t="s">
        <v>77</v>
      </c>
      <c r="AE4303" s="50" t="s">
        <v>4550</v>
      </c>
      <c r="AF4303" s="50">
        <v>4318051</v>
      </c>
      <c r="AG4303" s="51"/>
      <c r="AH4303" s="51"/>
    </row>
    <row r="4304" spans="30:34">
      <c r="AD4304" s="50" t="s">
        <v>77</v>
      </c>
      <c r="AE4304" s="50" t="s">
        <v>4555</v>
      </c>
      <c r="AF4304" s="50">
        <v>4318101</v>
      </c>
      <c r="AG4304" s="51"/>
      <c r="AH4304" s="51"/>
    </row>
    <row r="4305" spans="30:34">
      <c r="AD4305" s="50" t="s">
        <v>77</v>
      </c>
      <c r="AE4305" s="50" t="s">
        <v>4560</v>
      </c>
      <c r="AF4305" s="50">
        <v>4318200</v>
      </c>
      <c r="AG4305" s="51"/>
      <c r="AH4305" s="51"/>
    </row>
    <row r="4306" spans="30:34">
      <c r="AD4306" s="50" t="s">
        <v>77</v>
      </c>
      <c r="AE4306" s="50" t="s">
        <v>4427</v>
      </c>
      <c r="AF4306" s="50">
        <v>4318309</v>
      </c>
      <c r="AG4306" s="51"/>
      <c r="AH4306" s="51"/>
    </row>
    <row r="4307" spans="30:34">
      <c r="AD4307" s="50" t="s">
        <v>77</v>
      </c>
      <c r="AE4307" s="50" t="s">
        <v>4567</v>
      </c>
      <c r="AF4307" s="50">
        <v>4318408</v>
      </c>
      <c r="AG4307" s="51"/>
      <c r="AH4307" s="51"/>
    </row>
    <row r="4308" spans="30:34">
      <c r="AD4308" s="50" t="s">
        <v>77</v>
      </c>
      <c r="AE4308" s="50" t="s">
        <v>4572</v>
      </c>
      <c r="AF4308" s="50">
        <v>4318424</v>
      </c>
      <c r="AG4308" s="51"/>
      <c r="AH4308" s="51"/>
    </row>
    <row r="4309" spans="30:34">
      <c r="AD4309" s="50" t="s">
        <v>77</v>
      </c>
      <c r="AE4309" s="50" t="s">
        <v>4577</v>
      </c>
      <c r="AF4309" s="50">
        <v>4318432</v>
      </c>
      <c r="AG4309" s="51"/>
      <c r="AH4309" s="51"/>
    </row>
    <row r="4310" spans="30:34">
      <c r="AD4310" s="50" t="s">
        <v>77</v>
      </c>
      <c r="AE4310" s="50" t="s">
        <v>4582</v>
      </c>
      <c r="AF4310" s="50">
        <v>4318440</v>
      </c>
      <c r="AG4310" s="51"/>
      <c r="AH4310" s="51"/>
    </row>
    <row r="4311" spans="30:34">
      <c r="AD4311" s="50" t="s">
        <v>77</v>
      </c>
      <c r="AE4311" s="50" t="s">
        <v>4587</v>
      </c>
      <c r="AF4311" s="50">
        <v>4318457</v>
      </c>
      <c r="AG4311" s="51"/>
      <c r="AH4311" s="51"/>
    </row>
    <row r="4312" spans="30:34">
      <c r="AD4312" s="50" t="s">
        <v>77</v>
      </c>
      <c r="AE4312" s="50" t="s">
        <v>4591</v>
      </c>
      <c r="AF4312" s="50">
        <v>4318465</v>
      </c>
      <c r="AG4312" s="51"/>
      <c r="AH4312" s="51"/>
    </row>
    <row r="4313" spans="30:34">
      <c r="AD4313" s="50" t="s">
        <v>77</v>
      </c>
      <c r="AE4313" s="50" t="s">
        <v>4596</v>
      </c>
      <c r="AF4313" s="50">
        <v>4318481</v>
      </c>
      <c r="AG4313" s="51"/>
      <c r="AH4313" s="51"/>
    </row>
    <row r="4314" spans="30:34">
      <c r="AD4314" s="50" t="s">
        <v>77</v>
      </c>
      <c r="AE4314" s="50" t="s">
        <v>4600</v>
      </c>
      <c r="AF4314" s="50">
        <v>4318499</v>
      </c>
      <c r="AG4314" s="51"/>
      <c r="AH4314" s="51"/>
    </row>
    <row r="4315" spans="30:34">
      <c r="AD4315" s="50" t="s">
        <v>77</v>
      </c>
      <c r="AE4315" s="50" t="s">
        <v>4604</v>
      </c>
      <c r="AF4315" s="50">
        <v>4318507</v>
      </c>
      <c r="AG4315" s="51"/>
      <c r="AH4315" s="51"/>
    </row>
    <row r="4316" spans="30:34">
      <c r="AD4316" s="50" t="s">
        <v>77</v>
      </c>
      <c r="AE4316" s="50" t="s">
        <v>4609</v>
      </c>
      <c r="AF4316" s="50">
        <v>4318606</v>
      </c>
      <c r="AG4316" s="51"/>
      <c r="AH4316" s="51"/>
    </row>
    <row r="4317" spans="30:34">
      <c r="AD4317" s="50" t="s">
        <v>77</v>
      </c>
      <c r="AE4317" s="50" t="s">
        <v>4614</v>
      </c>
      <c r="AF4317" s="50">
        <v>4318614</v>
      </c>
      <c r="AG4317" s="51"/>
      <c r="AH4317" s="51"/>
    </row>
    <row r="4318" spans="30:34">
      <c r="AD4318" s="50" t="s">
        <v>77</v>
      </c>
      <c r="AE4318" s="50" t="s">
        <v>4618</v>
      </c>
      <c r="AF4318" s="50">
        <v>4318622</v>
      </c>
      <c r="AG4318" s="51"/>
      <c r="AH4318" s="51"/>
    </row>
    <row r="4319" spans="30:34">
      <c r="AD4319" s="50" t="s">
        <v>77</v>
      </c>
      <c r="AE4319" s="50" t="s">
        <v>4623</v>
      </c>
      <c r="AF4319" s="50">
        <v>4318705</v>
      </c>
      <c r="AG4319" s="51"/>
      <c r="AH4319" s="51"/>
    </row>
    <row r="4320" spans="30:34">
      <c r="AD4320" s="50" t="s">
        <v>77</v>
      </c>
      <c r="AE4320" s="50" t="s">
        <v>4627</v>
      </c>
      <c r="AF4320" s="50">
        <v>4318804</v>
      </c>
      <c r="AG4320" s="51"/>
      <c r="AH4320" s="51"/>
    </row>
    <row r="4321" spans="30:34">
      <c r="AD4321" s="50" t="s">
        <v>77</v>
      </c>
      <c r="AE4321" s="50" t="s">
        <v>4630</v>
      </c>
      <c r="AF4321" s="50">
        <v>4318903</v>
      </c>
      <c r="AG4321" s="51"/>
      <c r="AH4321" s="51"/>
    </row>
    <row r="4322" spans="30:34">
      <c r="AD4322" s="50" t="s">
        <v>77</v>
      </c>
      <c r="AE4322" s="50" t="s">
        <v>4634</v>
      </c>
      <c r="AF4322" s="50">
        <v>4319000</v>
      </c>
      <c r="AG4322" s="51"/>
      <c r="AH4322" s="51"/>
    </row>
    <row r="4323" spans="30:34">
      <c r="AD4323" s="50" t="s">
        <v>77</v>
      </c>
      <c r="AE4323" s="50" t="s">
        <v>3905</v>
      </c>
      <c r="AF4323" s="50">
        <v>4319109</v>
      </c>
      <c r="AG4323" s="51"/>
      <c r="AH4323" s="51"/>
    </row>
    <row r="4324" spans="30:34">
      <c r="AD4324" s="50" t="s">
        <v>77</v>
      </c>
      <c r="AE4324" s="50" t="s">
        <v>4641</v>
      </c>
      <c r="AF4324" s="50">
        <v>4319125</v>
      </c>
      <c r="AG4324" s="51"/>
      <c r="AH4324" s="51"/>
    </row>
    <row r="4325" spans="30:34">
      <c r="AD4325" s="50" t="s">
        <v>77</v>
      </c>
      <c r="AE4325" s="50" t="s">
        <v>4643</v>
      </c>
      <c r="AF4325" s="50">
        <v>4319158</v>
      </c>
      <c r="AG4325" s="51"/>
      <c r="AH4325" s="51"/>
    </row>
    <row r="4326" spans="30:34">
      <c r="AD4326" s="50" t="s">
        <v>77</v>
      </c>
      <c r="AE4326" s="50" t="s">
        <v>4647</v>
      </c>
      <c r="AF4326" s="50">
        <v>4319208</v>
      </c>
      <c r="AG4326" s="51"/>
      <c r="AH4326" s="51"/>
    </row>
    <row r="4327" spans="30:34">
      <c r="AD4327" s="50" t="s">
        <v>77</v>
      </c>
      <c r="AE4327" s="50" t="s">
        <v>4651</v>
      </c>
      <c r="AF4327" s="50">
        <v>4319307</v>
      </c>
      <c r="AG4327" s="51"/>
      <c r="AH4327" s="51"/>
    </row>
    <row r="4328" spans="30:34">
      <c r="AD4328" s="50" t="s">
        <v>77</v>
      </c>
      <c r="AE4328" s="50" t="s">
        <v>4655</v>
      </c>
      <c r="AF4328" s="50">
        <v>4319356</v>
      </c>
      <c r="AG4328" s="51"/>
      <c r="AH4328" s="51"/>
    </row>
    <row r="4329" spans="30:34">
      <c r="AD4329" s="50" t="s">
        <v>77</v>
      </c>
      <c r="AE4329" s="50" t="s">
        <v>4659</v>
      </c>
      <c r="AF4329" s="50">
        <v>4319364</v>
      </c>
      <c r="AG4329" s="51"/>
      <c r="AH4329" s="51"/>
    </row>
    <row r="4330" spans="30:34">
      <c r="AD4330" s="50" t="s">
        <v>77</v>
      </c>
      <c r="AE4330" s="50" t="s">
        <v>4663</v>
      </c>
      <c r="AF4330" s="50">
        <v>4319372</v>
      </c>
      <c r="AG4330" s="51"/>
      <c r="AH4330" s="51"/>
    </row>
    <row r="4331" spans="30:34">
      <c r="AD4331" s="50" t="s">
        <v>77</v>
      </c>
      <c r="AE4331" s="50" t="s">
        <v>4666</v>
      </c>
      <c r="AF4331" s="50">
        <v>4319406</v>
      </c>
      <c r="AG4331" s="51"/>
      <c r="AH4331" s="51"/>
    </row>
    <row r="4332" spans="30:34">
      <c r="AD4332" s="50" t="s">
        <v>77</v>
      </c>
      <c r="AE4332" s="50" t="s">
        <v>4670</v>
      </c>
      <c r="AF4332" s="50">
        <v>4319505</v>
      </c>
      <c r="AG4332" s="51"/>
      <c r="AH4332" s="51"/>
    </row>
    <row r="4333" spans="30:34">
      <c r="AD4333" s="50" t="s">
        <v>77</v>
      </c>
      <c r="AE4333" s="50" t="s">
        <v>4674</v>
      </c>
      <c r="AF4333" s="50">
        <v>4319604</v>
      </c>
      <c r="AG4333" s="51"/>
      <c r="AH4333" s="51"/>
    </row>
    <row r="4334" spans="30:34">
      <c r="AD4334" s="50" t="s">
        <v>77</v>
      </c>
      <c r="AE4334" s="50" t="s">
        <v>4678</v>
      </c>
      <c r="AF4334" s="50">
        <v>4319703</v>
      </c>
      <c r="AG4334" s="51"/>
      <c r="AH4334" s="51"/>
    </row>
    <row r="4335" spans="30:34">
      <c r="AD4335" s="50" t="s">
        <v>77</v>
      </c>
      <c r="AE4335" s="50" t="s">
        <v>4682</v>
      </c>
      <c r="AF4335" s="50">
        <v>4319711</v>
      </c>
      <c r="AG4335" s="51"/>
      <c r="AH4335" s="51"/>
    </row>
    <row r="4336" spans="30:34">
      <c r="AD4336" s="50" t="s">
        <v>77</v>
      </c>
      <c r="AE4336" s="50" t="s">
        <v>4686</v>
      </c>
      <c r="AF4336" s="50">
        <v>4319737</v>
      </c>
      <c r="AG4336" s="51"/>
      <c r="AH4336" s="51"/>
    </row>
    <row r="4337" spans="30:34">
      <c r="AD4337" s="50" t="s">
        <v>77</v>
      </c>
      <c r="AE4337" s="50" t="s">
        <v>4690</v>
      </c>
      <c r="AF4337" s="50">
        <v>4319752</v>
      </c>
      <c r="AG4337" s="51"/>
      <c r="AH4337" s="51"/>
    </row>
    <row r="4338" spans="30:34">
      <c r="AD4338" s="50" t="s">
        <v>77</v>
      </c>
      <c r="AE4338" s="50" t="s">
        <v>4693</v>
      </c>
      <c r="AF4338" s="50">
        <v>4319802</v>
      </c>
      <c r="AG4338" s="51"/>
      <c r="AH4338" s="51"/>
    </row>
    <row r="4339" spans="30:34">
      <c r="AD4339" s="50" t="s">
        <v>77</v>
      </c>
      <c r="AE4339" s="50" t="s">
        <v>4696</v>
      </c>
      <c r="AF4339" s="50">
        <v>4319901</v>
      </c>
      <c r="AG4339" s="51"/>
      <c r="AH4339" s="51"/>
    </row>
    <row r="4340" spans="30:34">
      <c r="AD4340" s="50" t="s">
        <v>77</v>
      </c>
      <c r="AE4340" s="50" t="s">
        <v>4699</v>
      </c>
      <c r="AF4340" s="50">
        <v>4320008</v>
      </c>
      <c r="AG4340" s="51"/>
      <c r="AH4340" s="51"/>
    </row>
    <row r="4341" spans="30:34">
      <c r="AD4341" s="50" t="s">
        <v>77</v>
      </c>
      <c r="AE4341" s="50" t="s">
        <v>4448</v>
      </c>
      <c r="AF4341" s="50">
        <v>4320107</v>
      </c>
      <c r="AG4341" s="51"/>
      <c r="AH4341" s="51"/>
    </row>
    <row r="4342" spans="30:34">
      <c r="AD4342" s="50" t="s">
        <v>77</v>
      </c>
      <c r="AE4342" s="50" t="s">
        <v>4704</v>
      </c>
      <c r="AF4342" s="50">
        <v>4320206</v>
      </c>
      <c r="AG4342" s="51"/>
      <c r="AH4342" s="51"/>
    </row>
    <row r="4343" spans="30:34">
      <c r="AD4343" s="50" t="s">
        <v>77</v>
      </c>
      <c r="AE4343" s="50" t="s">
        <v>4707</v>
      </c>
      <c r="AF4343" s="50">
        <v>4320230</v>
      </c>
      <c r="AG4343" s="51"/>
      <c r="AH4343" s="51"/>
    </row>
    <row r="4344" spans="30:34">
      <c r="AD4344" s="50" t="s">
        <v>77</v>
      </c>
      <c r="AE4344" s="50" t="s">
        <v>4710</v>
      </c>
      <c r="AF4344" s="50">
        <v>4320263</v>
      </c>
      <c r="AG4344" s="51"/>
      <c r="AH4344" s="51"/>
    </row>
    <row r="4345" spans="30:34">
      <c r="AD4345" s="50" t="s">
        <v>77</v>
      </c>
      <c r="AE4345" s="50" t="s">
        <v>4713</v>
      </c>
      <c r="AF4345" s="50">
        <v>4320305</v>
      </c>
      <c r="AG4345" s="51"/>
      <c r="AH4345" s="51"/>
    </row>
    <row r="4346" spans="30:34">
      <c r="AD4346" s="50" t="s">
        <v>77</v>
      </c>
      <c r="AE4346" s="50" t="s">
        <v>4716</v>
      </c>
      <c r="AF4346" s="50">
        <v>4320321</v>
      </c>
      <c r="AG4346" s="51"/>
      <c r="AH4346" s="51"/>
    </row>
    <row r="4347" spans="30:34">
      <c r="AD4347" s="50" t="s">
        <v>77</v>
      </c>
      <c r="AE4347" s="50" t="s">
        <v>4719</v>
      </c>
      <c r="AF4347" s="50">
        <v>4320354</v>
      </c>
      <c r="AG4347" s="51"/>
      <c r="AH4347" s="51"/>
    </row>
    <row r="4348" spans="30:34">
      <c r="AD4348" s="50" t="s">
        <v>77</v>
      </c>
      <c r="AE4348" s="50" t="s">
        <v>4722</v>
      </c>
      <c r="AF4348" s="50">
        <v>4320404</v>
      </c>
      <c r="AG4348" s="51"/>
      <c r="AH4348" s="51"/>
    </row>
    <row r="4349" spans="30:34">
      <c r="AD4349" s="50" t="s">
        <v>77</v>
      </c>
      <c r="AE4349" s="50" t="s">
        <v>4724</v>
      </c>
      <c r="AF4349" s="50">
        <v>4320453</v>
      </c>
      <c r="AG4349" s="51"/>
      <c r="AH4349" s="51"/>
    </row>
    <row r="4350" spans="30:34">
      <c r="AD4350" s="50" t="s">
        <v>77</v>
      </c>
      <c r="AE4350" s="50" t="s">
        <v>4726</v>
      </c>
      <c r="AF4350" s="50">
        <v>4320503</v>
      </c>
      <c r="AG4350" s="51"/>
      <c r="AH4350" s="51"/>
    </row>
    <row r="4351" spans="30:34">
      <c r="AD4351" s="50" t="s">
        <v>77</v>
      </c>
      <c r="AE4351" s="50" t="s">
        <v>4729</v>
      </c>
      <c r="AF4351" s="50">
        <v>4320552</v>
      </c>
      <c r="AG4351" s="51"/>
      <c r="AH4351" s="51"/>
    </row>
    <row r="4352" spans="30:34">
      <c r="AD4352" s="50" t="s">
        <v>77</v>
      </c>
      <c r="AE4352" s="50" t="s">
        <v>4732</v>
      </c>
      <c r="AF4352" s="50">
        <v>4320578</v>
      </c>
      <c r="AG4352" s="51"/>
      <c r="AH4352" s="51"/>
    </row>
    <row r="4353" spans="30:34">
      <c r="AD4353" s="50" t="s">
        <v>77</v>
      </c>
      <c r="AE4353" s="50" t="s">
        <v>4734</v>
      </c>
      <c r="AF4353" s="50">
        <v>4320602</v>
      </c>
      <c r="AG4353" s="51"/>
      <c r="AH4353" s="51"/>
    </row>
    <row r="4354" spans="30:34">
      <c r="AD4354" s="50" t="s">
        <v>77</v>
      </c>
      <c r="AE4354" s="50" t="s">
        <v>4736</v>
      </c>
      <c r="AF4354" s="50">
        <v>4320651</v>
      </c>
      <c r="AG4354" s="51"/>
      <c r="AH4354" s="51"/>
    </row>
    <row r="4355" spans="30:34">
      <c r="AD4355" s="50" t="s">
        <v>77</v>
      </c>
      <c r="AE4355" s="50" t="s">
        <v>4739</v>
      </c>
      <c r="AF4355" s="50">
        <v>4320677</v>
      </c>
      <c r="AG4355" s="51"/>
      <c r="AH4355" s="51"/>
    </row>
    <row r="4356" spans="30:34">
      <c r="AD4356" s="50" t="s">
        <v>77</v>
      </c>
      <c r="AE4356" s="50" t="s">
        <v>4534</v>
      </c>
      <c r="AF4356" s="50">
        <v>4320701</v>
      </c>
      <c r="AG4356" s="51"/>
      <c r="AH4356" s="51"/>
    </row>
    <row r="4357" spans="30:34">
      <c r="AD4357" s="50" t="s">
        <v>77</v>
      </c>
      <c r="AE4357" s="50" t="s">
        <v>3561</v>
      </c>
      <c r="AF4357" s="50">
        <v>4320800</v>
      </c>
      <c r="AG4357" s="51"/>
      <c r="AH4357" s="51"/>
    </row>
    <row r="4358" spans="30:34">
      <c r="AD4358" s="50" t="s">
        <v>77</v>
      </c>
      <c r="AE4358" s="50" t="s">
        <v>4746</v>
      </c>
      <c r="AF4358" s="50">
        <v>4320859</v>
      </c>
      <c r="AG4358" s="51"/>
      <c r="AH4358" s="51"/>
    </row>
    <row r="4359" spans="30:34">
      <c r="AD4359" s="50" t="s">
        <v>77</v>
      </c>
      <c r="AE4359" s="50" t="s">
        <v>4497</v>
      </c>
      <c r="AF4359" s="50">
        <v>4320909</v>
      </c>
      <c r="AG4359" s="51"/>
      <c r="AH4359" s="51"/>
    </row>
    <row r="4360" spans="30:34">
      <c r="AD4360" s="50" t="s">
        <v>77</v>
      </c>
      <c r="AE4360" s="50" t="s">
        <v>4751</v>
      </c>
      <c r="AF4360" s="50">
        <v>4321006</v>
      </c>
      <c r="AG4360" s="51"/>
      <c r="AH4360" s="51"/>
    </row>
    <row r="4361" spans="30:34">
      <c r="AD4361" s="50" t="s">
        <v>77</v>
      </c>
      <c r="AE4361" s="50" t="s">
        <v>4754</v>
      </c>
      <c r="AF4361" s="50">
        <v>4321105</v>
      </c>
      <c r="AG4361" s="51"/>
      <c r="AH4361" s="51"/>
    </row>
    <row r="4362" spans="30:34">
      <c r="AD4362" s="50" t="s">
        <v>77</v>
      </c>
      <c r="AE4362" s="50" t="s">
        <v>4757</v>
      </c>
      <c r="AF4362" s="50">
        <v>4321204</v>
      </c>
      <c r="AG4362" s="51"/>
      <c r="AH4362" s="51"/>
    </row>
    <row r="4363" spans="30:34">
      <c r="AD4363" s="50" t="s">
        <v>77</v>
      </c>
      <c r="AE4363" s="50" t="s">
        <v>4760</v>
      </c>
      <c r="AF4363" s="50">
        <v>4321303</v>
      </c>
      <c r="AG4363" s="51"/>
      <c r="AH4363" s="51"/>
    </row>
    <row r="4364" spans="30:34">
      <c r="AD4364" s="50" t="s">
        <v>77</v>
      </c>
      <c r="AE4364" s="50" t="s">
        <v>4763</v>
      </c>
      <c r="AF4364" s="50">
        <v>4321329</v>
      </c>
      <c r="AG4364" s="51"/>
      <c r="AH4364" s="51"/>
    </row>
    <row r="4365" spans="30:34">
      <c r="AD4365" s="50" t="s">
        <v>77</v>
      </c>
      <c r="AE4365" s="50" t="s">
        <v>3618</v>
      </c>
      <c r="AF4365" s="50">
        <v>4321352</v>
      </c>
      <c r="AG4365" s="51"/>
      <c r="AH4365" s="51"/>
    </row>
    <row r="4366" spans="30:34">
      <c r="AD4366" s="50" t="s">
        <v>77</v>
      </c>
      <c r="AE4366" s="50" t="s">
        <v>4766</v>
      </c>
      <c r="AF4366" s="50">
        <v>4321402</v>
      </c>
      <c r="AG4366" s="51"/>
      <c r="AH4366" s="51"/>
    </row>
    <row r="4367" spans="30:34">
      <c r="AD4367" s="50" t="s">
        <v>77</v>
      </c>
      <c r="AE4367" s="50" t="s">
        <v>4769</v>
      </c>
      <c r="AF4367" s="50">
        <v>4321436</v>
      </c>
      <c r="AG4367" s="51"/>
      <c r="AH4367" s="51"/>
    </row>
    <row r="4368" spans="30:34">
      <c r="AD4368" s="50" t="s">
        <v>77</v>
      </c>
      <c r="AE4368" s="50" t="s">
        <v>4772</v>
      </c>
      <c r="AF4368" s="50">
        <v>4321451</v>
      </c>
      <c r="AG4368" s="51"/>
      <c r="AH4368" s="51"/>
    </row>
    <row r="4369" spans="30:34">
      <c r="AD4369" s="50" t="s">
        <v>77</v>
      </c>
      <c r="AE4369" s="50" t="s">
        <v>4775</v>
      </c>
      <c r="AF4369" s="50">
        <v>4321469</v>
      </c>
      <c r="AG4369" s="51"/>
      <c r="AH4369" s="51"/>
    </row>
    <row r="4370" spans="30:34">
      <c r="AD4370" s="50" t="s">
        <v>77</v>
      </c>
      <c r="AE4370" s="50" t="s">
        <v>4778</v>
      </c>
      <c r="AF4370" s="50">
        <v>4321477</v>
      </c>
      <c r="AG4370" s="51"/>
      <c r="AH4370" s="51"/>
    </row>
    <row r="4371" spans="30:34">
      <c r="AD4371" s="50" t="s">
        <v>77</v>
      </c>
      <c r="AE4371" s="50" t="s">
        <v>4781</v>
      </c>
      <c r="AF4371" s="50">
        <v>4321493</v>
      </c>
      <c r="AG4371" s="51"/>
      <c r="AH4371" s="51"/>
    </row>
    <row r="4372" spans="30:34">
      <c r="AD4372" s="50" t="s">
        <v>77</v>
      </c>
      <c r="AE4372" s="50" t="s">
        <v>4784</v>
      </c>
      <c r="AF4372" s="50">
        <v>4321501</v>
      </c>
      <c r="AG4372" s="51"/>
      <c r="AH4372" s="51"/>
    </row>
    <row r="4373" spans="30:34">
      <c r="AD4373" s="50" t="s">
        <v>77</v>
      </c>
      <c r="AE4373" s="50" t="s">
        <v>4787</v>
      </c>
      <c r="AF4373" s="50">
        <v>4321600</v>
      </c>
      <c r="AG4373" s="51"/>
      <c r="AH4373" s="51"/>
    </row>
    <row r="4374" spans="30:34">
      <c r="AD4374" s="50" t="s">
        <v>77</v>
      </c>
      <c r="AE4374" s="50" t="s">
        <v>4790</v>
      </c>
      <c r="AF4374" s="50">
        <v>4321626</v>
      </c>
      <c r="AG4374" s="51"/>
      <c r="AH4374" s="51"/>
    </row>
    <row r="4375" spans="30:34">
      <c r="AD4375" s="50" t="s">
        <v>77</v>
      </c>
      <c r="AE4375" s="50" t="s">
        <v>4793</v>
      </c>
      <c r="AF4375" s="50">
        <v>4321634</v>
      </c>
      <c r="AG4375" s="51"/>
      <c r="AH4375" s="51"/>
    </row>
    <row r="4376" spans="30:34">
      <c r="AD4376" s="50" t="s">
        <v>77</v>
      </c>
      <c r="AE4376" s="50" t="s">
        <v>4796</v>
      </c>
      <c r="AF4376" s="50">
        <v>4321667</v>
      </c>
      <c r="AG4376" s="51"/>
      <c r="AH4376" s="51"/>
    </row>
    <row r="4377" spans="30:34">
      <c r="AD4377" s="50" t="s">
        <v>77</v>
      </c>
      <c r="AE4377" s="50" t="s">
        <v>4799</v>
      </c>
      <c r="AF4377" s="50">
        <v>4321709</v>
      </c>
      <c r="AG4377" s="51"/>
      <c r="AH4377" s="51"/>
    </row>
    <row r="4378" spans="30:34">
      <c r="AD4378" s="50" t="s">
        <v>77</v>
      </c>
      <c r="AE4378" s="50" t="s">
        <v>4802</v>
      </c>
      <c r="AF4378" s="50">
        <v>4321808</v>
      </c>
      <c r="AG4378" s="51"/>
      <c r="AH4378" s="51"/>
    </row>
    <row r="4379" spans="30:34">
      <c r="AD4379" s="50" t="s">
        <v>77</v>
      </c>
      <c r="AE4379" s="50" t="s">
        <v>4805</v>
      </c>
      <c r="AF4379" s="50">
        <v>4321832</v>
      </c>
      <c r="AG4379" s="51"/>
      <c r="AH4379" s="51"/>
    </row>
    <row r="4380" spans="30:34">
      <c r="AD4380" s="50" t="s">
        <v>77</v>
      </c>
      <c r="AE4380" s="50" t="s">
        <v>4808</v>
      </c>
      <c r="AF4380" s="50">
        <v>4321857</v>
      </c>
      <c r="AG4380" s="51"/>
      <c r="AH4380" s="51"/>
    </row>
    <row r="4381" spans="30:34">
      <c r="AD4381" s="50" t="s">
        <v>77</v>
      </c>
      <c r="AE4381" s="50" t="s">
        <v>4811</v>
      </c>
      <c r="AF4381" s="50">
        <v>4321907</v>
      </c>
      <c r="AG4381" s="51"/>
      <c r="AH4381" s="51"/>
    </row>
    <row r="4382" spans="30:34">
      <c r="AD4382" s="50" t="s">
        <v>77</v>
      </c>
      <c r="AE4382" s="50" t="s">
        <v>4814</v>
      </c>
      <c r="AF4382" s="50">
        <v>4321956</v>
      </c>
      <c r="AG4382" s="51"/>
      <c r="AH4382" s="51"/>
    </row>
    <row r="4383" spans="30:34">
      <c r="AD4383" s="50" t="s">
        <v>77</v>
      </c>
      <c r="AE4383" s="50" t="s">
        <v>3240</v>
      </c>
      <c r="AF4383" s="50">
        <v>4322004</v>
      </c>
      <c r="AG4383" s="51"/>
      <c r="AH4383" s="51"/>
    </row>
    <row r="4384" spans="30:34">
      <c r="AD4384" s="50" t="s">
        <v>77</v>
      </c>
      <c r="AE4384" s="50" t="s">
        <v>4818</v>
      </c>
      <c r="AF4384" s="50">
        <v>4322103</v>
      </c>
      <c r="AG4384" s="51"/>
      <c r="AH4384" s="51"/>
    </row>
    <row r="4385" spans="30:34">
      <c r="AD4385" s="50" t="s">
        <v>77</v>
      </c>
      <c r="AE4385" s="50" t="s">
        <v>4821</v>
      </c>
      <c r="AF4385" s="50">
        <v>4322152</v>
      </c>
      <c r="AG4385" s="51"/>
      <c r="AH4385" s="51"/>
    </row>
    <row r="4386" spans="30:34">
      <c r="AD4386" s="50" t="s">
        <v>77</v>
      </c>
      <c r="AE4386" s="50" t="s">
        <v>4824</v>
      </c>
      <c r="AF4386" s="50">
        <v>4322186</v>
      </c>
      <c r="AG4386" s="51"/>
      <c r="AH4386" s="51"/>
    </row>
    <row r="4387" spans="30:34">
      <c r="AD4387" s="50" t="s">
        <v>77</v>
      </c>
      <c r="AE4387" s="50" t="s">
        <v>4827</v>
      </c>
      <c r="AF4387" s="50">
        <v>4322202</v>
      </c>
      <c r="AG4387" s="51"/>
      <c r="AH4387" s="51"/>
    </row>
    <row r="4388" spans="30:34">
      <c r="AD4388" s="50" t="s">
        <v>77</v>
      </c>
      <c r="AE4388" s="50" t="s">
        <v>4830</v>
      </c>
      <c r="AF4388" s="50">
        <v>4322251</v>
      </c>
      <c r="AG4388" s="51"/>
      <c r="AH4388" s="51"/>
    </row>
    <row r="4389" spans="30:34">
      <c r="AD4389" s="50" t="s">
        <v>77</v>
      </c>
      <c r="AE4389" s="50" t="s">
        <v>4833</v>
      </c>
      <c r="AF4389" s="50">
        <v>4322301</v>
      </c>
      <c r="AG4389" s="51"/>
      <c r="AH4389" s="51"/>
    </row>
    <row r="4390" spans="30:34">
      <c r="AD4390" s="50" t="s">
        <v>77</v>
      </c>
      <c r="AE4390" s="50" t="s">
        <v>4836</v>
      </c>
      <c r="AF4390" s="50">
        <v>4322327</v>
      </c>
      <c r="AG4390" s="51"/>
      <c r="AH4390" s="51"/>
    </row>
    <row r="4391" spans="30:34">
      <c r="AD4391" s="50" t="s">
        <v>77</v>
      </c>
      <c r="AE4391" s="50" t="s">
        <v>4839</v>
      </c>
      <c r="AF4391" s="50">
        <v>4322343</v>
      </c>
      <c r="AG4391" s="51"/>
      <c r="AH4391" s="51"/>
    </row>
    <row r="4392" spans="30:34">
      <c r="AD4392" s="50" t="s">
        <v>77</v>
      </c>
      <c r="AE4392" s="50" t="s">
        <v>4842</v>
      </c>
      <c r="AF4392" s="50">
        <v>4322350</v>
      </c>
      <c r="AG4392" s="51"/>
      <c r="AH4392" s="51"/>
    </row>
    <row r="4393" spans="30:34">
      <c r="AD4393" s="50" t="s">
        <v>77</v>
      </c>
      <c r="AE4393" s="50" t="s">
        <v>4845</v>
      </c>
      <c r="AF4393" s="50">
        <v>4322376</v>
      </c>
      <c r="AG4393" s="51"/>
      <c r="AH4393" s="51"/>
    </row>
    <row r="4394" spans="30:34">
      <c r="AD4394" s="50" t="s">
        <v>77</v>
      </c>
      <c r="AE4394" s="50" t="s">
        <v>4848</v>
      </c>
      <c r="AF4394" s="50">
        <v>4322400</v>
      </c>
      <c r="AG4394" s="51"/>
      <c r="AH4394" s="51"/>
    </row>
    <row r="4395" spans="30:34">
      <c r="AD4395" s="50" t="s">
        <v>77</v>
      </c>
      <c r="AE4395" s="50" t="s">
        <v>4851</v>
      </c>
      <c r="AF4395" s="50">
        <v>4322509</v>
      </c>
      <c r="AG4395" s="51"/>
      <c r="AH4395" s="51"/>
    </row>
    <row r="4396" spans="30:34">
      <c r="AD4396" s="50" t="s">
        <v>77</v>
      </c>
      <c r="AE4396" s="50" t="s">
        <v>4854</v>
      </c>
      <c r="AF4396" s="50">
        <v>4322533</v>
      </c>
      <c r="AG4396" s="51"/>
      <c r="AH4396" s="51"/>
    </row>
    <row r="4397" spans="30:34">
      <c r="AD4397" s="50" t="s">
        <v>77</v>
      </c>
      <c r="AE4397" s="50" t="s">
        <v>4857</v>
      </c>
      <c r="AF4397" s="50">
        <v>4322541</v>
      </c>
      <c r="AG4397" s="51"/>
      <c r="AH4397" s="51"/>
    </row>
    <row r="4398" spans="30:34">
      <c r="AD4398" s="50" t="s">
        <v>77</v>
      </c>
      <c r="AE4398" s="50" t="s">
        <v>4860</v>
      </c>
      <c r="AF4398" s="50">
        <v>4322525</v>
      </c>
      <c r="AG4398" s="51"/>
      <c r="AH4398" s="51"/>
    </row>
    <row r="4399" spans="30:34">
      <c r="AD4399" s="50" t="s">
        <v>77</v>
      </c>
      <c r="AE4399" s="50" t="s">
        <v>4863</v>
      </c>
      <c r="AF4399" s="50">
        <v>4322558</v>
      </c>
      <c r="AG4399" s="51"/>
      <c r="AH4399" s="51"/>
    </row>
    <row r="4400" spans="30:34">
      <c r="AD4400" s="50" t="s">
        <v>77</v>
      </c>
      <c r="AE4400" s="50" t="s">
        <v>4866</v>
      </c>
      <c r="AF4400" s="50">
        <v>4322608</v>
      </c>
      <c r="AG4400" s="51"/>
      <c r="AH4400" s="51"/>
    </row>
    <row r="4401" spans="30:34">
      <c r="AD4401" s="50" t="s">
        <v>77</v>
      </c>
      <c r="AE4401" s="50" t="s">
        <v>3116</v>
      </c>
      <c r="AF4401" s="50">
        <v>4322707</v>
      </c>
      <c r="AG4401" s="51"/>
      <c r="AH4401" s="51"/>
    </row>
    <row r="4402" spans="30:34">
      <c r="AD4402" s="50" t="s">
        <v>77</v>
      </c>
      <c r="AE4402" s="50" t="s">
        <v>4870</v>
      </c>
      <c r="AF4402" s="50">
        <v>4322806</v>
      </c>
      <c r="AG4402" s="51"/>
      <c r="AH4402" s="51"/>
    </row>
    <row r="4403" spans="30:34">
      <c r="AD4403" s="50" t="s">
        <v>77</v>
      </c>
      <c r="AE4403" s="50" t="s">
        <v>4873</v>
      </c>
      <c r="AF4403" s="50">
        <v>4322855</v>
      </c>
      <c r="AG4403" s="51"/>
      <c r="AH4403" s="51"/>
    </row>
    <row r="4404" spans="30:34">
      <c r="AD4404" s="50" t="s">
        <v>77</v>
      </c>
      <c r="AE4404" s="50" t="s">
        <v>4876</v>
      </c>
      <c r="AF4404" s="50">
        <v>4322905</v>
      </c>
      <c r="AG4404" s="51"/>
      <c r="AH4404" s="51"/>
    </row>
    <row r="4405" spans="30:34">
      <c r="AD4405" s="50" t="s">
        <v>77</v>
      </c>
      <c r="AE4405" s="50" t="s">
        <v>4879</v>
      </c>
      <c r="AF4405" s="50">
        <v>4323002</v>
      </c>
      <c r="AG4405" s="51"/>
      <c r="AH4405" s="51"/>
    </row>
    <row r="4406" spans="30:34">
      <c r="AD4406" s="50" t="s">
        <v>77</v>
      </c>
      <c r="AE4406" s="50" t="s">
        <v>4882</v>
      </c>
      <c r="AF4406" s="50">
        <v>4323101</v>
      </c>
      <c r="AG4406" s="51"/>
      <c r="AH4406" s="51"/>
    </row>
    <row r="4407" spans="30:34">
      <c r="AD4407" s="50" t="s">
        <v>77</v>
      </c>
      <c r="AE4407" s="50" t="s">
        <v>4885</v>
      </c>
      <c r="AF4407" s="50">
        <v>4323200</v>
      </c>
      <c r="AG4407" s="51"/>
      <c r="AH4407" s="51"/>
    </row>
    <row r="4408" spans="30:34">
      <c r="AD4408" s="50" t="s">
        <v>77</v>
      </c>
      <c r="AE4408" s="50" t="s">
        <v>4888</v>
      </c>
      <c r="AF4408" s="50">
        <v>4323309</v>
      </c>
      <c r="AG4408" s="51"/>
      <c r="AH4408" s="51"/>
    </row>
    <row r="4409" spans="30:34">
      <c r="AD4409" s="50" t="s">
        <v>77</v>
      </c>
      <c r="AE4409" s="50" t="s">
        <v>4891</v>
      </c>
      <c r="AF4409" s="50">
        <v>4323358</v>
      </c>
      <c r="AG4409" s="51"/>
      <c r="AH4409" s="51"/>
    </row>
    <row r="4410" spans="30:34">
      <c r="AD4410" s="50" t="s">
        <v>77</v>
      </c>
      <c r="AE4410" s="50" t="s">
        <v>4894</v>
      </c>
      <c r="AF4410" s="50">
        <v>4323408</v>
      </c>
      <c r="AG4410" s="51"/>
      <c r="AH4410" s="51"/>
    </row>
    <row r="4411" spans="30:34">
      <c r="AD4411" s="50" t="s">
        <v>77</v>
      </c>
      <c r="AE4411" s="50" t="s">
        <v>4897</v>
      </c>
      <c r="AF4411" s="50">
        <v>4323457</v>
      </c>
      <c r="AG4411" s="51"/>
      <c r="AH4411" s="51"/>
    </row>
    <row r="4412" spans="30:34">
      <c r="AD4412" s="50" t="s">
        <v>77</v>
      </c>
      <c r="AE4412" s="50" t="s">
        <v>4900</v>
      </c>
      <c r="AF4412" s="50">
        <v>4323507</v>
      </c>
      <c r="AG4412" s="51"/>
      <c r="AH4412" s="51"/>
    </row>
    <row r="4413" spans="30:34">
      <c r="AD4413" s="50" t="s">
        <v>77</v>
      </c>
      <c r="AE4413" s="50" t="s">
        <v>4903</v>
      </c>
      <c r="AF4413" s="50">
        <v>4323606</v>
      </c>
      <c r="AG4413" s="51"/>
      <c r="AH4413" s="51"/>
    </row>
    <row r="4414" spans="30:34">
      <c r="AD4414" s="50" t="s">
        <v>77</v>
      </c>
      <c r="AE4414" s="50" t="s">
        <v>4906</v>
      </c>
      <c r="AF4414" s="50">
        <v>4323705</v>
      </c>
      <c r="AG4414" s="51"/>
      <c r="AH4414" s="51"/>
    </row>
    <row r="4415" spans="30:34">
      <c r="AD4415" s="50" t="s">
        <v>77</v>
      </c>
      <c r="AE4415" s="50" t="s">
        <v>4908</v>
      </c>
      <c r="AF4415" s="50">
        <v>4323754</v>
      </c>
      <c r="AG4415" s="51"/>
      <c r="AH4415" s="51"/>
    </row>
    <row r="4416" spans="30:34">
      <c r="AD4416" s="50" t="s">
        <v>77</v>
      </c>
      <c r="AE4416" s="50" t="s">
        <v>4911</v>
      </c>
      <c r="AF4416" s="50">
        <v>4323770</v>
      </c>
      <c r="AG4416" s="51"/>
      <c r="AH4416" s="51"/>
    </row>
    <row r="4417" spans="30:34">
      <c r="AD4417" s="50" t="s">
        <v>77</v>
      </c>
      <c r="AE4417" s="50" t="s">
        <v>4914</v>
      </c>
      <c r="AF4417" s="50">
        <v>4323804</v>
      </c>
      <c r="AG4417" s="51"/>
      <c r="AH4417" s="51"/>
    </row>
    <row r="4418" spans="30:34">
      <c r="AD4418" s="50" t="s">
        <v>79</v>
      </c>
      <c r="AE4418" s="50" t="s">
        <v>111</v>
      </c>
      <c r="AF4418" s="50">
        <v>4200051</v>
      </c>
      <c r="AG4418" s="51"/>
      <c r="AH4418" s="51"/>
    </row>
    <row r="4419" spans="30:34">
      <c r="AD4419" s="50" t="s">
        <v>79</v>
      </c>
      <c r="AE4419" s="50" t="s">
        <v>137</v>
      </c>
      <c r="AF4419" s="50">
        <v>4200101</v>
      </c>
      <c r="AG4419" s="51"/>
      <c r="AH4419" s="51"/>
    </row>
    <row r="4420" spans="30:34">
      <c r="AD4420" s="50" t="s">
        <v>79</v>
      </c>
      <c r="AE4420" s="50" t="s">
        <v>162</v>
      </c>
      <c r="AF4420" s="50">
        <v>4200200</v>
      </c>
      <c r="AG4420" s="51"/>
      <c r="AH4420" s="51"/>
    </row>
    <row r="4421" spans="30:34">
      <c r="AD4421" s="50" t="s">
        <v>79</v>
      </c>
      <c r="AE4421" s="50" t="s">
        <v>188</v>
      </c>
      <c r="AF4421" s="50">
        <v>4200309</v>
      </c>
      <c r="AG4421" s="51"/>
      <c r="AH4421" s="51"/>
    </row>
    <row r="4422" spans="30:34">
      <c r="AD4422" s="50" t="s">
        <v>79</v>
      </c>
      <c r="AE4422" s="50" t="s">
        <v>214</v>
      </c>
      <c r="AF4422" s="50">
        <v>4200408</v>
      </c>
      <c r="AG4422" s="51"/>
      <c r="AH4422" s="51"/>
    </row>
    <row r="4423" spans="30:34">
      <c r="AD4423" s="50" t="s">
        <v>79</v>
      </c>
      <c r="AE4423" s="50" t="s">
        <v>238</v>
      </c>
      <c r="AF4423" s="50">
        <v>4200507</v>
      </c>
      <c r="AG4423" s="51"/>
      <c r="AH4423" s="51"/>
    </row>
    <row r="4424" spans="30:34">
      <c r="AD4424" s="50" t="s">
        <v>79</v>
      </c>
      <c r="AE4424" s="50" t="s">
        <v>263</v>
      </c>
      <c r="AF4424" s="50">
        <v>4200556</v>
      </c>
      <c r="AG4424" s="51"/>
      <c r="AH4424" s="51"/>
    </row>
    <row r="4425" spans="30:34">
      <c r="AD4425" s="50" t="s">
        <v>79</v>
      </c>
      <c r="AE4425" s="50" t="s">
        <v>289</v>
      </c>
      <c r="AF4425" s="50">
        <v>4200606</v>
      </c>
      <c r="AG4425" s="51"/>
      <c r="AH4425" s="51"/>
    </row>
    <row r="4426" spans="30:34">
      <c r="AD4426" s="50" t="s">
        <v>79</v>
      </c>
      <c r="AE4426" s="50" t="s">
        <v>315</v>
      </c>
      <c r="AF4426" s="50">
        <v>4200705</v>
      </c>
      <c r="AG4426" s="51"/>
      <c r="AH4426" s="51"/>
    </row>
    <row r="4427" spans="30:34">
      <c r="AD4427" s="50" t="s">
        <v>79</v>
      </c>
      <c r="AE4427" s="50" t="s">
        <v>340</v>
      </c>
      <c r="AF4427" s="50">
        <v>4200754</v>
      </c>
      <c r="AG4427" s="51"/>
      <c r="AH4427" s="51"/>
    </row>
    <row r="4428" spans="30:34">
      <c r="AD4428" s="50" t="s">
        <v>79</v>
      </c>
      <c r="AE4428" s="50" t="s">
        <v>248</v>
      </c>
      <c r="AF4428" s="50">
        <v>4200804</v>
      </c>
      <c r="AG4428" s="51"/>
      <c r="AH4428" s="51"/>
    </row>
    <row r="4429" spans="30:34">
      <c r="AD4429" s="50" t="s">
        <v>79</v>
      </c>
      <c r="AE4429" s="50" t="s">
        <v>389</v>
      </c>
      <c r="AF4429" s="50">
        <v>4200903</v>
      </c>
      <c r="AG4429" s="51"/>
      <c r="AH4429" s="51"/>
    </row>
    <row r="4430" spans="30:34">
      <c r="AD4430" s="50" t="s">
        <v>79</v>
      </c>
      <c r="AE4430" s="50" t="s">
        <v>415</v>
      </c>
      <c r="AF4430" s="50">
        <v>4201000</v>
      </c>
      <c r="AG4430" s="51"/>
      <c r="AH4430" s="51"/>
    </row>
    <row r="4431" spans="30:34">
      <c r="AD4431" s="50" t="s">
        <v>79</v>
      </c>
      <c r="AE4431" s="50" t="s">
        <v>440</v>
      </c>
      <c r="AF4431" s="50">
        <v>4201109</v>
      </c>
      <c r="AG4431" s="51"/>
      <c r="AH4431" s="51"/>
    </row>
    <row r="4432" spans="30:34">
      <c r="AD4432" s="50" t="s">
        <v>79</v>
      </c>
      <c r="AE4432" s="50" t="s">
        <v>465</v>
      </c>
      <c r="AF4432" s="50">
        <v>4201208</v>
      </c>
      <c r="AG4432" s="51"/>
      <c r="AH4432" s="51"/>
    </row>
    <row r="4433" spans="30:34">
      <c r="AD4433" s="50" t="s">
        <v>79</v>
      </c>
      <c r="AE4433" s="50" t="s">
        <v>490</v>
      </c>
      <c r="AF4433" s="50">
        <v>4201257</v>
      </c>
      <c r="AG4433" s="51"/>
      <c r="AH4433" s="51"/>
    </row>
    <row r="4434" spans="30:34">
      <c r="AD4434" s="50" t="s">
        <v>79</v>
      </c>
      <c r="AE4434" s="50" t="s">
        <v>514</v>
      </c>
      <c r="AF4434" s="50">
        <v>4201273</v>
      </c>
      <c r="AG4434" s="51"/>
      <c r="AH4434" s="51"/>
    </row>
    <row r="4435" spans="30:34">
      <c r="AD4435" s="50" t="s">
        <v>79</v>
      </c>
      <c r="AE4435" s="50" t="s">
        <v>537</v>
      </c>
      <c r="AF4435" s="50">
        <v>4201307</v>
      </c>
      <c r="AG4435" s="51"/>
      <c r="AH4435" s="51"/>
    </row>
    <row r="4436" spans="30:34">
      <c r="AD4436" s="50" t="s">
        <v>79</v>
      </c>
      <c r="AE4436" s="50" t="s">
        <v>560</v>
      </c>
      <c r="AF4436" s="50">
        <v>4201406</v>
      </c>
      <c r="AG4436" s="51"/>
      <c r="AH4436" s="51"/>
    </row>
    <row r="4437" spans="30:34">
      <c r="AD4437" s="50" t="s">
        <v>79</v>
      </c>
      <c r="AE4437" s="50" t="s">
        <v>583</v>
      </c>
      <c r="AF4437" s="50">
        <v>4201505</v>
      </c>
      <c r="AG4437" s="51"/>
      <c r="AH4437" s="51"/>
    </row>
    <row r="4438" spans="30:34">
      <c r="AD4438" s="50" t="s">
        <v>79</v>
      </c>
      <c r="AE4438" s="50" t="s">
        <v>606</v>
      </c>
      <c r="AF4438" s="50">
        <v>4201604</v>
      </c>
      <c r="AG4438" s="51"/>
      <c r="AH4438" s="51"/>
    </row>
    <row r="4439" spans="30:34">
      <c r="AD4439" s="50" t="s">
        <v>79</v>
      </c>
      <c r="AE4439" s="50" t="s">
        <v>629</v>
      </c>
      <c r="AF4439" s="50">
        <v>4201653</v>
      </c>
      <c r="AG4439" s="51"/>
      <c r="AH4439" s="51"/>
    </row>
    <row r="4440" spans="30:34">
      <c r="AD4440" s="50" t="s">
        <v>79</v>
      </c>
      <c r="AE4440" s="50" t="s">
        <v>649</v>
      </c>
      <c r="AF4440" s="50">
        <v>4201703</v>
      </c>
      <c r="AG4440" s="51"/>
      <c r="AH4440" s="51"/>
    </row>
    <row r="4441" spans="30:34">
      <c r="AD4441" s="50" t="s">
        <v>79</v>
      </c>
      <c r="AE4441" s="50" t="s">
        <v>670</v>
      </c>
      <c r="AF4441" s="50">
        <v>4201802</v>
      </c>
      <c r="AG4441" s="51"/>
      <c r="AH4441" s="51"/>
    </row>
    <row r="4442" spans="30:34">
      <c r="AD4442" s="50" t="s">
        <v>79</v>
      </c>
      <c r="AE4442" s="50" t="s">
        <v>568</v>
      </c>
      <c r="AF4442" s="50">
        <v>4201901</v>
      </c>
      <c r="AG4442" s="51"/>
      <c r="AH4442" s="51"/>
    </row>
    <row r="4443" spans="30:34">
      <c r="AD4443" s="50" t="s">
        <v>79</v>
      </c>
      <c r="AE4443" s="50" t="s">
        <v>712</v>
      </c>
      <c r="AF4443" s="50">
        <v>4201950</v>
      </c>
      <c r="AG4443" s="51"/>
      <c r="AH4443" s="51"/>
    </row>
    <row r="4444" spans="30:34">
      <c r="AD4444" s="50" t="s">
        <v>79</v>
      </c>
      <c r="AE4444" s="50" t="s">
        <v>734</v>
      </c>
      <c r="AF4444" s="50">
        <v>4202057</v>
      </c>
      <c r="AG4444" s="51"/>
      <c r="AH4444" s="51"/>
    </row>
    <row r="4445" spans="30:34">
      <c r="AD4445" s="50" t="s">
        <v>79</v>
      </c>
      <c r="AE4445" s="50" t="s">
        <v>756</v>
      </c>
      <c r="AF4445" s="50">
        <v>4202008</v>
      </c>
      <c r="AG4445" s="51"/>
      <c r="AH4445" s="51"/>
    </row>
    <row r="4446" spans="30:34">
      <c r="AD4446" s="50" t="s">
        <v>79</v>
      </c>
      <c r="AE4446" s="50" t="s">
        <v>778</v>
      </c>
      <c r="AF4446" s="50">
        <v>4202073</v>
      </c>
      <c r="AG4446" s="51"/>
      <c r="AH4446" s="51"/>
    </row>
    <row r="4447" spans="30:34">
      <c r="AD4447" s="50" t="s">
        <v>79</v>
      </c>
      <c r="AE4447" s="50" t="s">
        <v>799</v>
      </c>
      <c r="AF4447" s="50">
        <v>4212809</v>
      </c>
      <c r="AG4447" s="51"/>
      <c r="AH4447" s="51"/>
    </row>
    <row r="4448" spans="30:34">
      <c r="AD4448" s="50" t="s">
        <v>79</v>
      </c>
      <c r="AE4448" s="50" t="s">
        <v>820</v>
      </c>
      <c r="AF4448" s="50">
        <v>4220000</v>
      </c>
      <c r="AG4448" s="51"/>
      <c r="AH4448" s="51"/>
    </row>
    <row r="4449" spans="30:34">
      <c r="AD4449" s="50" t="s">
        <v>79</v>
      </c>
      <c r="AE4449" s="50" t="s">
        <v>842</v>
      </c>
      <c r="AF4449" s="50">
        <v>4202081</v>
      </c>
      <c r="AG4449" s="51"/>
      <c r="AH4449" s="51"/>
    </row>
    <row r="4450" spans="30:34">
      <c r="AD4450" s="50" t="s">
        <v>79</v>
      </c>
      <c r="AE4450" s="50" t="s">
        <v>864</v>
      </c>
      <c r="AF4450" s="50">
        <v>4202099</v>
      </c>
      <c r="AG4450" s="51"/>
      <c r="AH4450" s="51"/>
    </row>
    <row r="4451" spans="30:34">
      <c r="AD4451" s="50" t="s">
        <v>79</v>
      </c>
      <c r="AE4451" s="50" t="s">
        <v>886</v>
      </c>
      <c r="AF4451" s="50">
        <v>4202107</v>
      </c>
      <c r="AG4451" s="51"/>
      <c r="AH4451" s="51"/>
    </row>
    <row r="4452" spans="30:34">
      <c r="AD4452" s="50" t="s">
        <v>79</v>
      </c>
      <c r="AE4452" s="50" t="s">
        <v>909</v>
      </c>
      <c r="AF4452" s="50">
        <v>4202131</v>
      </c>
      <c r="AG4452" s="51"/>
      <c r="AH4452" s="51"/>
    </row>
    <row r="4453" spans="30:34">
      <c r="AD4453" s="50" t="s">
        <v>79</v>
      </c>
      <c r="AE4453" s="50" t="s">
        <v>932</v>
      </c>
      <c r="AF4453" s="50">
        <v>4202156</v>
      </c>
      <c r="AG4453" s="51"/>
      <c r="AH4453" s="51"/>
    </row>
    <row r="4454" spans="30:34">
      <c r="AD4454" s="50" t="s">
        <v>79</v>
      </c>
      <c r="AE4454" s="50" t="s">
        <v>954</v>
      </c>
      <c r="AF4454" s="50">
        <v>4202206</v>
      </c>
      <c r="AG4454" s="51"/>
      <c r="AH4454" s="51"/>
    </row>
    <row r="4455" spans="30:34">
      <c r="AD4455" s="50" t="s">
        <v>79</v>
      </c>
      <c r="AE4455" s="50" t="s">
        <v>977</v>
      </c>
      <c r="AF4455" s="50">
        <v>4202305</v>
      </c>
      <c r="AG4455" s="51"/>
      <c r="AH4455" s="51"/>
    </row>
    <row r="4456" spans="30:34">
      <c r="AD4456" s="50" t="s">
        <v>79</v>
      </c>
      <c r="AE4456" s="50" t="s">
        <v>999</v>
      </c>
      <c r="AF4456" s="50">
        <v>4202404</v>
      </c>
      <c r="AG4456" s="51"/>
      <c r="AH4456" s="51"/>
    </row>
    <row r="4457" spans="30:34">
      <c r="AD4457" s="50" t="s">
        <v>79</v>
      </c>
      <c r="AE4457" s="50" t="s">
        <v>1021</v>
      </c>
      <c r="AF4457" s="50">
        <v>4202438</v>
      </c>
      <c r="AG4457" s="51"/>
      <c r="AH4457" s="51"/>
    </row>
    <row r="4458" spans="30:34">
      <c r="AD4458" s="50" t="s">
        <v>79</v>
      </c>
      <c r="AE4458" s="50" t="s">
        <v>1044</v>
      </c>
      <c r="AF4458" s="50">
        <v>4202503</v>
      </c>
      <c r="AG4458" s="51"/>
      <c r="AH4458" s="51"/>
    </row>
    <row r="4459" spans="30:34">
      <c r="AD4459" s="50" t="s">
        <v>79</v>
      </c>
      <c r="AE4459" s="50" t="s">
        <v>557</v>
      </c>
      <c r="AF4459" s="50">
        <v>4202537</v>
      </c>
      <c r="AG4459" s="51"/>
      <c r="AH4459" s="51"/>
    </row>
    <row r="4460" spans="30:34">
      <c r="AD4460" s="50" t="s">
        <v>79</v>
      </c>
      <c r="AE4460" s="50" t="s">
        <v>1087</v>
      </c>
      <c r="AF4460" s="50">
        <v>4202578</v>
      </c>
      <c r="AG4460" s="51"/>
      <c r="AH4460" s="51"/>
    </row>
    <row r="4461" spans="30:34">
      <c r="AD4461" s="50" t="s">
        <v>79</v>
      </c>
      <c r="AE4461" s="50" t="s">
        <v>1110</v>
      </c>
      <c r="AF4461" s="50">
        <v>4202602</v>
      </c>
      <c r="AG4461" s="51"/>
      <c r="AH4461" s="51"/>
    </row>
    <row r="4462" spans="30:34">
      <c r="AD4462" s="50" t="s">
        <v>79</v>
      </c>
      <c r="AE4462" s="50" t="s">
        <v>1133</v>
      </c>
      <c r="AF4462" s="50">
        <v>4202453</v>
      </c>
      <c r="AG4462" s="51"/>
      <c r="AH4462" s="51"/>
    </row>
    <row r="4463" spans="30:34">
      <c r="AD4463" s="50" t="s">
        <v>79</v>
      </c>
      <c r="AE4463" s="50" t="s">
        <v>1156</v>
      </c>
      <c r="AF4463" s="50">
        <v>4202701</v>
      </c>
      <c r="AG4463" s="51"/>
      <c r="AH4463" s="51"/>
    </row>
    <row r="4464" spans="30:34">
      <c r="AD4464" s="50" t="s">
        <v>79</v>
      </c>
      <c r="AE4464" s="50" t="s">
        <v>1179</v>
      </c>
      <c r="AF4464" s="50">
        <v>4202800</v>
      </c>
      <c r="AG4464" s="51"/>
      <c r="AH4464" s="51"/>
    </row>
    <row r="4465" spans="30:34">
      <c r="AD4465" s="50" t="s">
        <v>79</v>
      </c>
      <c r="AE4465" s="50" t="s">
        <v>1201</v>
      </c>
      <c r="AF4465" s="50">
        <v>4202859</v>
      </c>
      <c r="AG4465" s="51"/>
      <c r="AH4465" s="51"/>
    </row>
    <row r="4466" spans="30:34">
      <c r="AD4466" s="50" t="s">
        <v>79</v>
      </c>
      <c r="AE4466" s="50" t="s">
        <v>1223</v>
      </c>
      <c r="AF4466" s="50">
        <v>4202875</v>
      </c>
      <c r="AG4466" s="51"/>
      <c r="AH4466" s="51"/>
    </row>
    <row r="4467" spans="30:34">
      <c r="AD4467" s="50" t="s">
        <v>79</v>
      </c>
      <c r="AE4467" s="50" t="s">
        <v>1245</v>
      </c>
      <c r="AF4467" s="50">
        <v>4202909</v>
      </c>
      <c r="AG4467" s="51"/>
      <c r="AH4467" s="51"/>
    </row>
    <row r="4468" spans="30:34">
      <c r="AD4468" s="50" t="s">
        <v>79</v>
      </c>
      <c r="AE4468" s="50" t="s">
        <v>1268</v>
      </c>
      <c r="AF4468" s="50">
        <v>4203006</v>
      </c>
      <c r="AG4468" s="51"/>
      <c r="AH4468" s="51"/>
    </row>
    <row r="4469" spans="30:34">
      <c r="AD4469" s="50" t="s">
        <v>79</v>
      </c>
      <c r="AE4469" s="50" t="s">
        <v>1289</v>
      </c>
      <c r="AF4469" s="50">
        <v>4203105</v>
      </c>
      <c r="AG4469" s="51"/>
      <c r="AH4469" s="51"/>
    </row>
    <row r="4470" spans="30:34">
      <c r="AD4470" s="50" t="s">
        <v>79</v>
      </c>
      <c r="AE4470" s="50" t="s">
        <v>1311</v>
      </c>
      <c r="AF4470" s="50">
        <v>4203154</v>
      </c>
      <c r="AG4470" s="51"/>
      <c r="AH4470" s="51"/>
    </row>
    <row r="4471" spans="30:34">
      <c r="AD4471" s="50" t="s">
        <v>79</v>
      </c>
      <c r="AE4471" s="50" t="s">
        <v>1333</v>
      </c>
      <c r="AF4471" s="50">
        <v>4203204</v>
      </c>
      <c r="AG4471" s="51"/>
      <c r="AH4471" s="51"/>
    </row>
    <row r="4472" spans="30:34">
      <c r="AD4472" s="50" t="s">
        <v>79</v>
      </c>
      <c r="AE4472" s="50" t="s">
        <v>445</v>
      </c>
      <c r="AF4472" s="50">
        <v>4203303</v>
      </c>
      <c r="AG4472" s="51"/>
      <c r="AH4472" s="51"/>
    </row>
    <row r="4473" spans="30:34">
      <c r="AD4473" s="50" t="s">
        <v>79</v>
      </c>
      <c r="AE4473" s="50" t="s">
        <v>1376</v>
      </c>
      <c r="AF4473" s="50">
        <v>4203402</v>
      </c>
      <c r="AG4473" s="51"/>
      <c r="AH4473" s="51"/>
    </row>
    <row r="4474" spans="30:34">
      <c r="AD4474" s="50" t="s">
        <v>79</v>
      </c>
      <c r="AE4474" s="50" t="s">
        <v>1398</v>
      </c>
      <c r="AF4474" s="50">
        <v>4203501</v>
      </c>
      <c r="AG4474" s="51"/>
      <c r="AH4474" s="51"/>
    </row>
    <row r="4475" spans="30:34">
      <c r="AD4475" s="50" t="s">
        <v>79</v>
      </c>
      <c r="AE4475" s="50" t="s">
        <v>1420</v>
      </c>
      <c r="AF4475" s="50">
        <v>4203600</v>
      </c>
      <c r="AG4475" s="51"/>
      <c r="AH4475" s="51"/>
    </row>
    <row r="4476" spans="30:34">
      <c r="AD4476" s="50" t="s">
        <v>79</v>
      </c>
      <c r="AE4476" s="50" t="s">
        <v>1441</v>
      </c>
      <c r="AF4476" s="50">
        <v>4203709</v>
      </c>
      <c r="AG4476" s="51"/>
      <c r="AH4476" s="51"/>
    </row>
    <row r="4477" spans="30:34">
      <c r="AD4477" s="50" t="s">
        <v>79</v>
      </c>
      <c r="AE4477" s="50" t="s">
        <v>1462</v>
      </c>
      <c r="AF4477" s="50">
        <v>4203808</v>
      </c>
      <c r="AG4477" s="51"/>
      <c r="AH4477" s="51"/>
    </row>
    <row r="4478" spans="30:34">
      <c r="AD4478" s="50" t="s">
        <v>79</v>
      </c>
      <c r="AE4478" s="50" t="s">
        <v>1483</v>
      </c>
      <c r="AF4478" s="50">
        <v>4203253</v>
      </c>
      <c r="AG4478" s="51"/>
      <c r="AH4478" s="51"/>
    </row>
    <row r="4479" spans="30:34">
      <c r="AD4479" s="50" t="s">
        <v>79</v>
      </c>
      <c r="AE4479" s="50" t="s">
        <v>1504</v>
      </c>
      <c r="AF4479" s="50">
        <v>4203907</v>
      </c>
      <c r="AG4479" s="51"/>
      <c r="AH4479" s="51"/>
    </row>
    <row r="4480" spans="30:34">
      <c r="AD4480" s="50" t="s">
        <v>79</v>
      </c>
      <c r="AE4480" s="50" t="s">
        <v>1525</v>
      </c>
      <c r="AF4480" s="50">
        <v>4203956</v>
      </c>
      <c r="AG4480" s="51"/>
      <c r="AH4480" s="51"/>
    </row>
    <row r="4481" spans="30:34">
      <c r="AD4481" s="50" t="s">
        <v>79</v>
      </c>
      <c r="AE4481" s="50" t="s">
        <v>1546</v>
      </c>
      <c r="AF4481" s="50">
        <v>4204004</v>
      </c>
      <c r="AG4481" s="51"/>
      <c r="AH4481" s="51"/>
    </row>
    <row r="4482" spans="30:34">
      <c r="AD4482" s="50" t="s">
        <v>79</v>
      </c>
      <c r="AE4482" s="50" t="s">
        <v>1565</v>
      </c>
      <c r="AF4482" s="50">
        <v>4204103</v>
      </c>
      <c r="AG4482" s="51"/>
      <c r="AH4482" s="51"/>
    </row>
    <row r="4483" spans="30:34">
      <c r="AD4483" s="50" t="s">
        <v>79</v>
      </c>
      <c r="AE4483" s="50" t="s">
        <v>1585</v>
      </c>
      <c r="AF4483" s="50">
        <v>4204152</v>
      </c>
      <c r="AG4483" s="51"/>
      <c r="AH4483" s="51"/>
    </row>
    <row r="4484" spans="30:34">
      <c r="AD4484" s="50" t="s">
        <v>79</v>
      </c>
      <c r="AE4484" s="50" t="s">
        <v>1605</v>
      </c>
      <c r="AF4484" s="50">
        <v>4204178</v>
      </c>
      <c r="AG4484" s="51"/>
      <c r="AH4484" s="51"/>
    </row>
    <row r="4485" spans="30:34">
      <c r="AD4485" s="50" t="s">
        <v>79</v>
      </c>
      <c r="AE4485" s="50" t="s">
        <v>1626</v>
      </c>
      <c r="AF4485" s="50">
        <v>4204194</v>
      </c>
      <c r="AG4485" s="51"/>
      <c r="AH4485" s="51"/>
    </row>
    <row r="4486" spans="30:34">
      <c r="AD4486" s="50" t="s">
        <v>79</v>
      </c>
      <c r="AE4486" s="50" t="s">
        <v>1647</v>
      </c>
      <c r="AF4486" s="50">
        <v>4204202</v>
      </c>
      <c r="AG4486" s="51"/>
      <c r="AH4486" s="51"/>
    </row>
    <row r="4487" spans="30:34">
      <c r="AD4487" s="50" t="s">
        <v>79</v>
      </c>
      <c r="AE4487" s="50" t="s">
        <v>1667</v>
      </c>
      <c r="AF4487" s="50">
        <v>4204251</v>
      </c>
      <c r="AG4487" s="51"/>
      <c r="AH4487" s="51"/>
    </row>
    <row r="4488" spans="30:34">
      <c r="AD4488" s="50" t="s">
        <v>79</v>
      </c>
      <c r="AE4488" s="50" t="s">
        <v>1688</v>
      </c>
      <c r="AF4488" s="50">
        <v>4204301</v>
      </c>
      <c r="AG4488" s="51"/>
      <c r="AH4488" s="51"/>
    </row>
    <row r="4489" spans="30:34">
      <c r="AD4489" s="50" t="s">
        <v>79</v>
      </c>
      <c r="AE4489" s="50" t="s">
        <v>1708</v>
      </c>
      <c r="AF4489" s="50">
        <v>4204350</v>
      </c>
      <c r="AG4489" s="51"/>
      <c r="AH4489" s="51"/>
    </row>
    <row r="4490" spans="30:34">
      <c r="AD4490" s="50" t="s">
        <v>79</v>
      </c>
      <c r="AE4490" s="50" t="s">
        <v>1729</v>
      </c>
      <c r="AF4490" s="50">
        <v>4204400</v>
      </c>
      <c r="AG4490" s="51"/>
      <c r="AH4490" s="51"/>
    </row>
    <row r="4491" spans="30:34">
      <c r="AD4491" s="50" t="s">
        <v>79</v>
      </c>
      <c r="AE4491" s="50" t="s">
        <v>1750</v>
      </c>
      <c r="AF4491" s="50">
        <v>4204459</v>
      </c>
      <c r="AG4491" s="51"/>
      <c r="AH4491" s="51"/>
    </row>
    <row r="4492" spans="30:34">
      <c r="AD4492" s="50" t="s">
        <v>79</v>
      </c>
      <c r="AE4492" s="50" t="s">
        <v>1770</v>
      </c>
      <c r="AF4492" s="50">
        <v>4204558</v>
      </c>
      <c r="AG4492" s="51"/>
      <c r="AH4492" s="51"/>
    </row>
    <row r="4493" spans="30:34">
      <c r="AD4493" s="50" t="s">
        <v>79</v>
      </c>
      <c r="AE4493" s="50" t="s">
        <v>1790</v>
      </c>
      <c r="AF4493" s="50">
        <v>4204509</v>
      </c>
      <c r="AG4493" s="51"/>
      <c r="AH4493" s="51"/>
    </row>
    <row r="4494" spans="30:34">
      <c r="AD4494" s="50" t="s">
        <v>79</v>
      </c>
      <c r="AE4494" s="50" t="s">
        <v>1810</v>
      </c>
      <c r="AF4494" s="50">
        <v>4204608</v>
      </c>
      <c r="AG4494" s="51"/>
      <c r="AH4494" s="51"/>
    </row>
    <row r="4495" spans="30:34">
      <c r="AD4495" s="50" t="s">
        <v>79</v>
      </c>
      <c r="AE4495" s="50" t="s">
        <v>1828</v>
      </c>
      <c r="AF4495" s="50">
        <v>4204707</v>
      </c>
      <c r="AG4495" s="51"/>
      <c r="AH4495" s="51"/>
    </row>
    <row r="4496" spans="30:34">
      <c r="AD4496" s="50" t="s">
        <v>79</v>
      </c>
      <c r="AE4496" s="50" t="s">
        <v>1846</v>
      </c>
      <c r="AF4496" s="50">
        <v>4204756</v>
      </c>
      <c r="AG4496" s="51"/>
      <c r="AH4496" s="51"/>
    </row>
    <row r="4497" spans="30:34">
      <c r="AD4497" s="50" t="s">
        <v>79</v>
      </c>
      <c r="AE4497" s="50" t="s">
        <v>1864</v>
      </c>
      <c r="AF4497" s="50">
        <v>4204806</v>
      </c>
      <c r="AG4497" s="51"/>
      <c r="AH4497" s="51"/>
    </row>
    <row r="4498" spans="30:34">
      <c r="AD4498" s="50" t="s">
        <v>79</v>
      </c>
      <c r="AE4498" s="50" t="s">
        <v>1882</v>
      </c>
      <c r="AF4498" s="50">
        <v>4204905</v>
      </c>
      <c r="AG4498" s="51"/>
      <c r="AH4498" s="51"/>
    </row>
    <row r="4499" spans="30:34">
      <c r="AD4499" s="50" t="s">
        <v>79</v>
      </c>
      <c r="AE4499" s="50" t="s">
        <v>1898</v>
      </c>
      <c r="AF4499" s="50">
        <v>4205001</v>
      </c>
      <c r="AG4499" s="51"/>
      <c r="AH4499" s="51"/>
    </row>
    <row r="4500" spans="30:34">
      <c r="AD4500" s="50" t="s">
        <v>79</v>
      </c>
      <c r="AE4500" s="50" t="s">
        <v>1915</v>
      </c>
      <c r="AF4500" s="50">
        <v>4205100</v>
      </c>
      <c r="AG4500" s="51"/>
      <c r="AH4500" s="51"/>
    </row>
    <row r="4501" spans="30:34">
      <c r="AD4501" s="50" t="s">
        <v>79</v>
      </c>
      <c r="AE4501" s="50" t="s">
        <v>1933</v>
      </c>
      <c r="AF4501" s="50">
        <v>4205159</v>
      </c>
      <c r="AG4501" s="51"/>
      <c r="AH4501" s="51"/>
    </row>
    <row r="4502" spans="30:34">
      <c r="AD4502" s="50" t="s">
        <v>79</v>
      </c>
      <c r="AE4502" s="50" t="s">
        <v>1948</v>
      </c>
      <c r="AF4502" s="50">
        <v>4205175</v>
      </c>
      <c r="AG4502" s="51"/>
      <c r="AH4502" s="51"/>
    </row>
    <row r="4503" spans="30:34">
      <c r="AD4503" s="50" t="s">
        <v>79</v>
      </c>
      <c r="AE4503" s="50" t="s">
        <v>1965</v>
      </c>
      <c r="AF4503" s="50">
        <v>4205191</v>
      </c>
      <c r="AG4503" s="51"/>
      <c r="AH4503" s="51"/>
    </row>
    <row r="4504" spans="30:34">
      <c r="AD4504" s="50" t="s">
        <v>79</v>
      </c>
      <c r="AE4504" s="50" t="s">
        <v>1983</v>
      </c>
      <c r="AF4504" s="50">
        <v>4205209</v>
      </c>
      <c r="AG4504" s="51"/>
      <c r="AH4504" s="51"/>
    </row>
    <row r="4505" spans="30:34">
      <c r="AD4505" s="50" t="s">
        <v>79</v>
      </c>
      <c r="AE4505" s="50" t="s">
        <v>2000</v>
      </c>
      <c r="AF4505" s="50">
        <v>4205308</v>
      </c>
      <c r="AG4505" s="51"/>
      <c r="AH4505" s="51"/>
    </row>
    <row r="4506" spans="30:34">
      <c r="AD4506" s="50" t="s">
        <v>79</v>
      </c>
      <c r="AE4506" s="50" t="s">
        <v>2018</v>
      </c>
      <c r="AF4506" s="50">
        <v>4205357</v>
      </c>
      <c r="AG4506" s="51"/>
      <c r="AH4506" s="51"/>
    </row>
    <row r="4507" spans="30:34">
      <c r="AD4507" s="50" t="s">
        <v>79</v>
      </c>
      <c r="AE4507" s="50" t="s">
        <v>2036</v>
      </c>
      <c r="AF4507" s="50">
        <v>4205407</v>
      </c>
      <c r="AG4507" s="51"/>
      <c r="AH4507" s="51"/>
    </row>
    <row r="4508" spans="30:34">
      <c r="AD4508" s="50" t="s">
        <v>79</v>
      </c>
      <c r="AE4508" s="50" t="s">
        <v>2054</v>
      </c>
      <c r="AF4508" s="50">
        <v>4205431</v>
      </c>
      <c r="AG4508" s="51"/>
      <c r="AH4508" s="51"/>
    </row>
    <row r="4509" spans="30:34">
      <c r="AD4509" s="50" t="s">
        <v>79</v>
      </c>
      <c r="AE4509" s="50" t="s">
        <v>2071</v>
      </c>
      <c r="AF4509" s="50">
        <v>4205456</v>
      </c>
      <c r="AG4509" s="51"/>
      <c r="AH4509" s="51"/>
    </row>
    <row r="4510" spans="30:34">
      <c r="AD4510" s="50" t="s">
        <v>79</v>
      </c>
      <c r="AE4510" s="50" t="s">
        <v>2087</v>
      </c>
      <c r="AF4510" s="50">
        <v>4205506</v>
      </c>
      <c r="AG4510" s="51"/>
      <c r="AH4510" s="51"/>
    </row>
    <row r="4511" spans="30:34">
      <c r="AD4511" s="50" t="s">
        <v>79</v>
      </c>
      <c r="AE4511" s="50" t="s">
        <v>2103</v>
      </c>
      <c r="AF4511" s="50">
        <v>4205555</v>
      </c>
      <c r="AG4511" s="51"/>
      <c r="AH4511" s="51"/>
    </row>
    <row r="4512" spans="30:34">
      <c r="AD4512" s="50" t="s">
        <v>79</v>
      </c>
      <c r="AE4512" s="50" t="s">
        <v>2120</v>
      </c>
      <c r="AF4512" s="50">
        <v>4205605</v>
      </c>
      <c r="AG4512" s="51"/>
      <c r="AH4512" s="51"/>
    </row>
    <row r="4513" spans="30:34">
      <c r="AD4513" s="50" t="s">
        <v>79</v>
      </c>
      <c r="AE4513" s="50" t="s">
        <v>2135</v>
      </c>
      <c r="AF4513" s="50">
        <v>4205704</v>
      </c>
      <c r="AG4513" s="51"/>
      <c r="AH4513" s="51"/>
    </row>
    <row r="4514" spans="30:34">
      <c r="AD4514" s="50" t="s">
        <v>79</v>
      </c>
      <c r="AE4514" s="50" t="s">
        <v>2151</v>
      </c>
      <c r="AF4514" s="50">
        <v>4205803</v>
      </c>
      <c r="AG4514" s="51"/>
      <c r="AH4514" s="51"/>
    </row>
    <row r="4515" spans="30:34">
      <c r="AD4515" s="50" t="s">
        <v>79</v>
      </c>
      <c r="AE4515" s="50" t="s">
        <v>2168</v>
      </c>
      <c r="AF4515" s="50">
        <v>4205902</v>
      </c>
      <c r="AG4515" s="51"/>
      <c r="AH4515" s="51"/>
    </row>
    <row r="4516" spans="30:34">
      <c r="AD4516" s="50" t="s">
        <v>79</v>
      </c>
      <c r="AE4516" s="50" t="s">
        <v>2185</v>
      </c>
      <c r="AF4516" s="50">
        <v>4206009</v>
      </c>
      <c r="AG4516" s="51"/>
      <c r="AH4516" s="51"/>
    </row>
    <row r="4517" spans="30:34">
      <c r="AD4517" s="50" t="s">
        <v>79</v>
      </c>
      <c r="AE4517" s="50" t="s">
        <v>2202</v>
      </c>
      <c r="AF4517" s="50">
        <v>4206108</v>
      </c>
      <c r="AG4517" s="51"/>
      <c r="AH4517" s="51"/>
    </row>
    <row r="4518" spans="30:34">
      <c r="AD4518" s="50" t="s">
        <v>79</v>
      </c>
      <c r="AE4518" s="50" t="s">
        <v>2216</v>
      </c>
      <c r="AF4518" s="50">
        <v>4206207</v>
      </c>
      <c r="AG4518" s="51"/>
      <c r="AH4518" s="51"/>
    </row>
    <row r="4519" spans="30:34">
      <c r="AD4519" s="50" t="s">
        <v>79</v>
      </c>
      <c r="AE4519" s="50" t="s">
        <v>2233</v>
      </c>
      <c r="AF4519" s="50">
        <v>4206306</v>
      </c>
      <c r="AG4519" s="51"/>
      <c r="AH4519" s="51"/>
    </row>
    <row r="4520" spans="30:34">
      <c r="AD4520" s="50" t="s">
        <v>79</v>
      </c>
      <c r="AE4520" s="50" t="s">
        <v>2248</v>
      </c>
      <c r="AF4520" s="50">
        <v>4206405</v>
      </c>
      <c r="AG4520" s="51"/>
      <c r="AH4520" s="51"/>
    </row>
    <row r="4521" spans="30:34">
      <c r="AD4521" s="50" t="s">
        <v>79</v>
      </c>
      <c r="AE4521" s="50" t="s">
        <v>2263</v>
      </c>
      <c r="AF4521" s="50">
        <v>4206504</v>
      </c>
      <c r="AG4521" s="51"/>
      <c r="AH4521" s="51"/>
    </row>
    <row r="4522" spans="30:34">
      <c r="AD4522" s="50" t="s">
        <v>79</v>
      </c>
      <c r="AE4522" s="50" t="s">
        <v>2278</v>
      </c>
      <c r="AF4522" s="50">
        <v>4206603</v>
      </c>
      <c r="AG4522" s="51"/>
      <c r="AH4522" s="51"/>
    </row>
    <row r="4523" spans="30:34">
      <c r="AD4523" s="50" t="s">
        <v>79</v>
      </c>
      <c r="AE4523" s="50" t="s">
        <v>2294</v>
      </c>
      <c r="AF4523" s="50">
        <v>4206652</v>
      </c>
      <c r="AG4523" s="51"/>
      <c r="AH4523" s="51"/>
    </row>
    <row r="4524" spans="30:34">
      <c r="AD4524" s="50" t="s">
        <v>79</v>
      </c>
      <c r="AE4524" s="50" t="s">
        <v>2310</v>
      </c>
      <c r="AF4524" s="50">
        <v>4206702</v>
      </c>
      <c r="AG4524" s="51"/>
      <c r="AH4524" s="51"/>
    </row>
    <row r="4525" spans="30:34">
      <c r="AD4525" s="50" t="s">
        <v>79</v>
      </c>
      <c r="AE4525" s="50" t="s">
        <v>2323</v>
      </c>
      <c r="AF4525" s="50">
        <v>4206751</v>
      </c>
      <c r="AG4525" s="51"/>
      <c r="AH4525" s="51"/>
    </row>
    <row r="4526" spans="30:34">
      <c r="AD4526" s="50" t="s">
        <v>79</v>
      </c>
      <c r="AE4526" s="50" t="s">
        <v>2339</v>
      </c>
      <c r="AF4526" s="50">
        <v>4206801</v>
      </c>
      <c r="AG4526" s="51"/>
      <c r="AH4526" s="51"/>
    </row>
    <row r="4527" spans="30:34">
      <c r="AD4527" s="50" t="s">
        <v>79</v>
      </c>
      <c r="AE4527" s="50" t="s">
        <v>2355</v>
      </c>
      <c r="AF4527" s="50">
        <v>4206900</v>
      </c>
      <c r="AG4527" s="51"/>
      <c r="AH4527" s="51"/>
    </row>
    <row r="4528" spans="30:34">
      <c r="AD4528" s="50" t="s">
        <v>79</v>
      </c>
      <c r="AE4528" s="50" t="s">
        <v>2369</v>
      </c>
      <c r="AF4528" s="50">
        <v>4207007</v>
      </c>
      <c r="AG4528" s="51"/>
      <c r="AH4528" s="51"/>
    </row>
    <row r="4529" spans="30:34">
      <c r="AD4529" s="50" t="s">
        <v>79</v>
      </c>
      <c r="AE4529" s="50" t="s">
        <v>2384</v>
      </c>
      <c r="AF4529" s="50">
        <v>4207106</v>
      </c>
      <c r="AG4529" s="51"/>
      <c r="AH4529" s="51"/>
    </row>
    <row r="4530" spans="30:34">
      <c r="AD4530" s="50" t="s">
        <v>79</v>
      </c>
      <c r="AE4530" s="50" t="s">
        <v>2400</v>
      </c>
      <c r="AF4530" s="50">
        <v>4207205</v>
      </c>
      <c r="AG4530" s="51"/>
      <c r="AH4530" s="51"/>
    </row>
    <row r="4531" spans="30:34">
      <c r="AD4531" s="50" t="s">
        <v>79</v>
      </c>
      <c r="AE4531" s="50" t="s">
        <v>2416</v>
      </c>
      <c r="AF4531" s="50">
        <v>4207304</v>
      </c>
      <c r="AG4531" s="51"/>
      <c r="AH4531" s="51"/>
    </row>
    <row r="4532" spans="30:34">
      <c r="AD4532" s="50" t="s">
        <v>79</v>
      </c>
      <c r="AE4532" s="50" t="s">
        <v>2432</v>
      </c>
      <c r="AF4532" s="50">
        <v>4207403</v>
      </c>
      <c r="AG4532" s="51"/>
      <c r="AH4532" s="51"/>
    </row>
    <row r="4533" spans="30:34">
      <c r="AD4533" s="50" t="s">
        <v>79</v>
      </c>
      <c r="AE4533" s="50" t="s">
        <v>2448</v>
      </c>
      <c r="AF4533" s="50">
        <v>4207502</v>
      </c>
      <c r="AG4533" s="51"/>
      <c r="AH4533" s="51"/>
    </row>
    <row r="4534" spans="30:34">
      <c r="AD4534" s="50" t="s">
        <v>79</v>
      </c>
      <c r="AE4534" s="50" t="s">
        <v>2462</v>
      </c>
      <c r="AF4534" s="50">
        <v>4207577</v>
      </c>
      <c r="AG4534" s="51"/>
      <c r="AH4534" s="51"/>
    </row>
    <row r="4535" spans="30:34">
      <c r="AD4535" s="50" t="s">
        <v>79</v>
      </c>
      <c r="AE4535" s="50" t="s">
        <v>2477</v>
      </c>
      <c r="AF4535" s="50">
        <v>4207601</v>
      </c>
      <c r="AG4535" s="51"/>
      <c r="AH4535" s="51"/>
    </row>
    <row r="4536" spans="30:34">
      <c r="AD4536" s="50" t="s">
        <v>79</v>
      </c>
      <c r="AE4536" s="50" t="s">
        <v>2493</v>
      </c>
      <c r="AF4536" s="50">
        <v>4207650</v>
      </c>
      <c r="AG4536" s="51"/>
      <c r="AH4536" s="51"/>
    </row>
    <row r="4537" spans="30:34">
      <c r="AD4537" s="50" t="s">
        <v>79</v>
      </c>
      <c r="AE4537" s="50" t="s">
        <v>2507</v>
      </c>
      <c r="AF4537" s="50">
        <v>4207684</v>
      </c>
      <c r="AG4537" s="51"/>
      <c r="AH4537" s="51"/>
    </row>
    <row r="4538" spans="30:34">
      <c r="AD4538" s="50" t="s">
        <v>79</v>
      </c>
      <c r="AE4538" s="50" t="s">
        <v>2523</v>
      </c>
      <c r="AF4538" s="50">
        <v>4207700</v>
      </c>
      <c r="AG4538" s="51"/>
      <c r="AH4538" s="51"/>
    </row>
    <row r="4539" spans="30:34">
      <c r="AD4539" s="50" t="s">
        <v>79</v>
      </c>
      <c r="AE4539" s="50" t="s">
        <v>2538</v>
      </c>
      <c r="AF4539" s="50">
        <v>4207759</v>
      </c>
      <c r="AG4539" s="51"/>
      <c r="AH4539" s="51"/>
    </row>
    <row r="4540" spans="30:34">
      <c r="AD4540" s="50" t="s">
        <v>79</v>
      </c>
      <c r="AE4540" s="50" t="s">
        <v>2554</v>
      </c>
      <c r="AF4540" s="50">
        <v>4207809</v>
      </c>
      <c r="AG4540" s="51"/>
      <c r="AH4540" s="51"/>
    </row>
    <row r="4541" spans="30:34">
      <c r="AD4541" s="50" t="s">
        <v>79</v>
      </c>
      <c r="AE4541" s="50" t="s">
        <v>2568</v>
      </c>
      <c r="AF4541" s="50">
        <v>4207858</v>
      </c>
      <c r="AG4541" s="51"/>
      <c r="AH4541" s="51"/>
    </row>
    <row r="4542" spans="30:34">
      <c r="AD4542" s="50" t="s">
        <v>79</v>
      </c>
      <c r="AE4542" s="50" t="s">
        <v>2583</v>
      </c>
      <c r="AF4542" s="50">
        <v>4207908</v>
      </c>
      <c r="AG4542" s="51"/>
      <c r="AH4542" s="51"/>
    </row>
    <row r="4543" spans="30:34">
      <c r="AD4543" s="50" t="s">
        <v>79</v>
      </c>
      <c r="AE4543" s="50" t="s">
        <v>2599</v>
      </c>
      <c r="AF4543" s="50">
        <v>4208005</v>
      </c>
      <c r="AG4543" s="51"/>
      <c r="AH4543" s="51"/>
    </row>
    <row r="4544" spans="30:34">
      <c r="AD4544" s="50" t="s">
        <v>79</v>
      </c>
      <c r="AE4544" s="50" t="s">
        <v>2614</v>
      </c>
      <c r="AF4544" s="50">
        <v>4208104</v>
      </c>
      <c r="AG4544" s="51"/>
      <c r="AH4544" s="51"/>
    </row>
    <row r="4545" spans="30:34">
      <c r="AD4545" s="50" t="s">
        <v>79</v>
      </c>
      <c r="AE4545" s="50" t="s">
        <v>2627</v>
      </c>
      <c r="AF4545" s="50">
        <v>4208203</v>
      </c>
      <c r="AG4545" s="51"/>
      <c r="AH4545" s="51"/>
    </row>
    <row r="4546" spans="30:34">
      <c r="AD4546" s="50" t="s">
        <v>79</v>
      </c>
      <c r="AE4546" s="50" t="s">
        <v>2642</v>
      </c>
      <c r="AF4546" s="50">
        <v>4208302</v>
      </c>
      <c r="AG4546" s="51"/>
      <c r="AH4546" s="51"/>
    </row>
    <row r="4547" spans="30:34">
      <c r="AD4547" s="50" t="s">
        <v>79</v>
      </c>
      <c r="AE4547" s="50" t="s">
        <v>804</v>
      </c>
      <c r="AF4547" s="50">
        <v>4208401</v>
      </c>
      <c r="AG4547" s="51"/>
      <c r="AH4547" s="51"/>
    </row>
    <row r="4548" spans="30:34">
      <c r="AD4548" s="50" t="s">
        <v>79</v>
      </c>
      <c r="AE4548" s="50" t="s">
        <v>2669</v>
      </c>
      <c r="AF4548" s="50">
        <v>4208450</v>
      </c>
      <c r="AG4548" s="51"/>
      <c r="AH4548" s="51"/>
    </row>
    <row r="4549" spans="30:34">
      <c r="AD4549" s="50" t="s">
        <v>79</v>
      </c>
      <c r="AE4549" s="50" t="s">
        <v>2683</v>
      </c>
      <c r="AF4549" s="50">
        <v>4208500</v>
      </c>
      <c r="AG4549" s="51"/>
      <c r="AH4549" s="51"/>
    </row>
    <row r="4550" spans="30:34">
      <c r="AD4550" s="50" t="s">
        <v>79</v>
      </c>
      <c r="AE4550" s="50" t="s">
        <v>2699</v>
      </c>
      <c r="AF4550" s="50">
        <v>4208609</v>
      </c>
      <c r="AG4550" s="51"/>
      <c r="AH4550" s="51"/>
    </row>
    <row r="4551" spans="30:34">
      <c r="AD4551" s="50" t="s">
        <v>79</v>
      </c>
      <c r="AE4551" s="50" t="s">
        <v>2714</v>
      </c>
      <c r="AF4551" s="50">
        <v>4208708</v>
      </c>
      <c r="AG4551" s="51"/>
      <c r="AH4551" s="51"/>
    </row>
    <row r="4552" spans="30:34">
      <c r="AD4552" s="50" t="s">
        <v>79</v>
      </c>
      <c r="AE4552" s="50" t="s">
        <v>2730</v>
      </c>
      <c r="AF4552" s="50">
        <v>4208807</v>
      </c>
      <c r="AG4552" s="51"/>
      <c r="AH4552" s="51"/>
    </row>
    <row r="4553" spans="30:34">
      <c r="AD4553" s="50" t="s">
        <v>79</v>
      </c>
      <c r="AE4553" s="50" t="s">
        <v>2745</v>
      </c>
      <c r="AF4553" s="50">
        <v>4208906</v>
      </c>
      <c r="AG4553" s="51"/>
      <c r="AH4553" s="51"/>
    </row>
    <row r="4554" spans="30:34">
      <c r="AD4554" s="50" t="s">
        <v>79</v>
      </c>
      <c r="AE4554" s="50" t="s">
        <v>2760</v>
      </c>
      <c r="AF4554" s="50">
        <v>4208955</v>
      </c>
      <c r="AG4554" s="51"/>
      <c r="AH4554" s="51"/>
    </row>
    <row r="4555" spans="30:34">
      <c r="AD4555" s="50" t="s">
        <v>79</v>
      </c>
      <c r="AE4555" s="50" t="s">
        <v>2776</v>
      </c>
      <c r="AF4555" s="50">
        <v>4209003</v>
      </c>
      <c r="AG4555" s="51"/>
      <c r="AH4555" s="51"/>
    </row>
    <row r="4556" spans="30:34">
      <c r="AD4556" s="50" t="s">
        <v>79</v>
      </c>
      <c r="AE4556" s="50" t="s">
        <v>2792</v>
      </c>
      <c r="AF4556" s="50">
        <v>4209102</v>
      </c>
      <c r="AG4556" s="51"/>
      <c r="AH4556" s="51"/>
    </row>
    <row r="4557" spans="30:34">
      <c r="AD4557" s="50" t="s">
        <v>79</v>
      </c>
      <c r="AE4557" s="50" t="s">
        <v>2807</v>
      </c>
      <c r="AF4557" s="50">
        <v>4209151</v>
      </c>
      <c r="AG4557" s="51"/>
      <c r="AH4557" s="51"/>
    </row>
    <row r="4558" spans="30:34">
      <c r="AD4558" s="50" t="s">
        <v>79</v>
      </c>
      <c r="AE4558" s="50" t="s">
        <v>2822</v>
      </c>
      <c r="AF4558" s="50">
        <v>4209177</v>
      </c>
      <c r="AG4558" s="51"/>
      <c r="AH4558" s="51"/>
    </row>
    <row r="4559" spans="30:34">
      <c r="AD4559" s="50" t="s">
        <v>79</v>
      </c>
      <c r="AE4559" s="50" t="s">
        <v>2834</v>
      </c>
      <c r="AF4559" s="50">
        <v>4209201</v>
      </c>
      <c r="AG4559" s="51"/>
      <c r="AH4559" s="51"/>
    </row>
    <row r="4560" spans="30:34">
      <c r="AD4560" s="50" t="s">
        <v>79</v>
      </c>
      <c r="AE4560" s="50" t="s">
        <v>2847</v>
      </c>
      <c r="AF4560" s="50">
        <v>4209300</v>
      </c>
      <c r="AG4560" s="51"/>
      <c r="AH4560" s="51"/>
    </row>
    <row r="4561" spans="30:34">
      <c r="AD4561" s="50" t="s">
        <v>79</v>
      </c>
      <c r="AE4561" s="50" t="s">
        <v>2860</v>
      </c>
      <c r="AF4561" s="50">
        <v>4209409</v>
      </c>
      <c r="AG4561" s="51"/>
      <c r="AH4561" s="51"/>
    </row>
    <row r="4562" spans="30:34">
      <c r="AD4562" s="50" t="s">
        <v>79</v>
      </c>
      <c r="AE4562" s="50" t="s">
        <v>2873</v>
      </c>
      <c r="AF4562" s="50">
        <v>4209458</v>
      </c>
      <c r="AG4562" s="51"/>
      <c r="AH4562" s="51"/>
    </row>
    <row r="4563" spans="30:34">
      <c r="AD4563" s="50" t="s">
        <v>79</v>
      </c>
      <c r="AE4563" s="50" t="s">
        <v>2885</v>
      </c>
      <c r="AF4563" s="50">
        <v>4209508</v>
      </c>
      <c r="AG4563" s="51"/>
      <c r="AH4563" s="51"/>
    </row>
    <row r="4564" spans="30:34">
      <c r="AD4564" s="50" t="s">
        <v>79</v>
      </c>
      <c r="AE4564" s="50" t="s">
        <v>2898</v>
      </c>
      <c r="AF4564" s="50">
        <v>4209607</v>
      </c>
      <c r="AG4564" s="51"/>
      <c r="AH4564" s="51"/>
    </row>
    <row r="4565" spans="30:34">
      <c r="AD4565" s="50" t="s">
        <v>79</v>
      </c>
      <c r="AE4565" s="50" t="s">
        <v>2910</v>
      </c>
      <c r="AF4565" s="50">
        <v>4209706</v>
      </c>
      <c r="AG4565" s="51"/>
      <c r="AH4565" s="51"/>
    </row>
    <row r="4566" spans="30:34">
      <c r="AD4566" s="50" t="s">
        <v>79</v>
      </c>
      <c r="AE4566" s="50" t="s">
        <v>2923</v>
      </c>
      <c r="AF4566" s="50">
        <v>4209805</v>
      </c>
      <c r="AG4566" s="51"/>
      <c r="AH4566" s="51"/>
    </row>
    <row r="4567" spans="30:34">
      <c r="AD4567" s="50" t="s">
        <v>79</v>
      </c>
      <c r="AE4567" s="50" t="s">
        <v>2934</v>
      </c>
      <c r="AF4567" s="50">
        <v>4209854</v>
      </c>
      <c r="AG4567" s="51"/>
      <c r="AH4567" s="51"/>
    </row>
    <row r="4568" spans="30:34">
      <c r="AD4568" s="50" t="s">
        <v>79</v>
      </c>
      <c r="AE4568" s="50" t="s">
        <v>2946</v>
      </c>
      <c r="AF4568" s="50">
        <v>4209904</v>
      </c>
      <c r="AG4568" s="51"/>
      <c r="AH4568" s="51"/>
    </row>
    <row r="4569" spans="30:34">
      <c r="AD4569" s="50" t="s">
        <v>79</v>
      </c>
      <c r="AE4569" s="50" t="s">
        <v>2958</v>
      </c>
      <c r="AF4569" s="50">
        <v>4210001</v>
      </c>
      <c r="AG4569" s="51"/>
      <c r="AH4569" s="51"/>
    </row>
    <row r="4570" spans="30:34">
      <c r="AD4570" s="50" t="s">
        <v>79</v>
      </c>
      <c r="AE4570" s="50" t="s">
        <v>2970</v>
      </c>
      <c r="AF4570" s="50">
        <v>4210035</v>
      </c>
      <c r="AG4570" s="51"/>
      <c r="AH4570" s="51"/>
    </row>
    <row r="4571" spans="30:34">
      <c r="AD4571" s="50" t="s">
        <v>79</v>
      </c>
      <c r="AE4571" s="50" t="s">
        <v>2982</v>
      </c>
      <c r="AF4571" s="50">
        <v>4210050</v>
      </c>
      <c r="AG4571" s="51"/>
      <c r="AH4571" s="51"/>
    </row>
    <row r="4572" spans="30:34">
      <c r="AD4572" s="50" t="s">
        <v>79</v>
      </c>
      <c r="AE4572" s="50" t="s">
        <v>2994</v>
      </c>
      <c r="AF4572" s="50">
        <v>4210100</v>
      </c>
      <c r="AG4572" s="51"/>
      <c r="AH4572" s="51"/>
    </row>
    <row r="4573" spans="30:34">
      <c r="AD4573" s="50" t="s">
        <v>79</v>
      </c>
      <c r="AE4573" s="50" t="s">
        <v>3007</v>
      </c>
      <c r="AF4573" s="50">
        <v>4210209</v>
      </c>
      <c r="AG4573" s="51"/>
      <c r="AH4573" s="51"/>
    </row>
    <row r="4574" spans="30:34">
      <c r="AD4574" s="50" t="s">
        <v>79</v>
      </c>
      <c r="AE4574" s="50" t="s">
        <v>3020</v>
      </c>
      <c r="AF4574" s="50">
        <v>4210308</v>
      </c>
      <c r="AG4574" s="51"/>
      <c r="AH4574" s="51"/>
    </row>
    <row r="4575" spans="30:34">
      <c r="AD4575" s="50" t="s">
        <v>79</v>
      </c>
      <c r="AE4575" s="50" t="s">
        <v>3032</v>
      </c>
      <c r="AF4575" s="50">
        <v>4210407</v>
      </c>
      <c r="AG4575" s="51"/>
      <c r="AH4575" s="51"/>
    </row>
    <row r="4576" spans="30:34">
      <c r="AD4576" s="50" t="s">
        <v>79</v>
      </c>
      <c r="AE4576" s="50" t="s">
        <v>1249</v>
      </c>
      <c r="AF4576" s="50">
        <v>4210506</v>
      </c>
      <c r="AG4576" s="51"/>
      <c r="AH4576" s="51"/>
    </row>
    <row r="4577" spans="30:34">
      <c r="AD4577" s="50" t="s">
        <v>79</v>
      </c>
      <c r="AE4577" s="50" t="s">
        <v>3056</v>
      </c>
      <c r="AF4577" s="50">
        <v>4210555</v>
      </c>
      <c r="AG4577" s="51"/>
      <c r="AH4577" s="51"/>
    </row>
    <row r="4578" spans="30:34">
      <c r="AD4578" s="50" t="s">
        <v>79</v>
      </c>
      <c r="AE4578" s="50" t="s">
        <v>2426</v>
      </c>
      <c r="AF4578" s="50">
        <v>4210605</v>
      </c>
      <c r="AG4578" s="51"/>
      <c r="AH4578" s="51"/>
    </row>
    <row r="4579" spans="30:34">
      <c r="AD4579" s="50" t="s">
        <v>79</v>
      </c>
      <c r="AE4579" s="50" t="s">
        <v>3080</v>
      </c>
      <c r="AF4579" s="50">
        <v>4210704</v>
      </c>
      <c r="AG4579" s="51"/>
      <c r="AH4579" s="51"/>
    </row>
    <row r="4580" spans="30:34">
      <c r="AD4580" s="50" t="s">
        <v>79</v>
      </c>
      <c r="AE4580" s="50" t="s">
        <v>3093</v>
      </c>
      <c r="AF4580" s="50">
        <v>4210803</v>
      </c>
      <c r="AG4580" s="51"/>
      <c r="AH4580" s="51"/>
    </row>
    <row r="4581" spans="30:34">
      <c r="AD4581" s="50" t="s">
        <v>79</v>
      </c>
      <c r="AE4581" s="50" t="s">
        <v>3105</v>
      </c>
      <c r="AF4581" s="50">
        <v>4210852</v>
      </c>
      <c r="AG4581" s="51"/>
      <c r="AH4581" s="51"/>
    </row>
    <row r="4582" spans="30:34">
      <c r="AD4582" s="50" t="s">
        <v>79</v>
      </c>
      <c r="AE4582" s="50" t="s">
        <v>3118</v>
      </c>
      <c r="AF4582" s="50">
        <v>4210902</v>
      </c>
      <c r="AG4582" s="51"/>
      <c r="AH4582" s="51"/>
    </row>
    <row r="4583" spans="30:34">
      <c r="AD4583" s="50" t="s">
        <v>79</v>
      </c>
      <c r="AE4583" s="50" t="s">
        <v>3129</v>
      </c>
      <c r="AF4583" s="50">
        <v>4211009</v>
      </c>
      <c r="AG4583" s="51"/>
      <c r="AH4583" s="51"/>
    </row>
    <row r="4584" spans="30:34">
      <c r="AD4584" s="50" t="s">
        <v>79</v>
      </c>
      <c r="AE4584" s="50" t="s">
        <v>3141</v>
      </c>
      <c r="AF4584" s="50">
        <v>4211058</v>
      </c>
      <c r="AG4584" s="51"/>
      <c r="AH4584" s="51"/>
    </row>
    <row r="4585" spans="30:34">
      <c r="AD4585" s="50" t="s">
        <v>79</v>
      </c>
      <c r="AE4585" s="50" t="s">
        <v>3152</v>
      </c>
      <c r="AF4585" s="50">
        <v>4211108</v>
      </c>
      <c r="AG4585" s="51"/>
      <c r="AH4585" s="51"/>
    </row>
    <row r="4586" spans="30:34">
      <c r="AD4586" s="50" t="s">
        <v>79</v>
      </c>
      <c r="AE4586" s="50" t="s">
        <v>3163</v>
      </c>
      <c r="AF4586" s="50">
        <v>4211207</v>
      </c>
      <c r="AG4586" s="51"/>
      <c r="AH4586" s="51"/>
    </row>
    <row r="4587" spans="30:34">
      <c r="AD4587" s="50" t="s">
        <v>79</v>
      </c>
      <c r="AE4587" s="50" t="s">
        <v>3174</v>
      </c>
      <c r="AF4587" s="50">
        <v>4211256</v>
      </c>
      <c r="AG4587" s="51"/>
      <c r="AH4587" s="51"/>
    </row>
    <row r="4588" spans="30:34">
      <c r="AD4588" s="50" t="s">
        <v>79</v>
      </c>
      <c r="AE4588" s="50" t="s">
        <v>3185</v>
      </c>
      <c r="AF4588" s="50">
        <v>4211306</v>
      </c>
      <c r="AG4588" s="51"/>
      <c r="AH4588" s="51"/>
    </row>
    <row r="4589" spans="30:34">
      <c r="AD4589" s="50" t="s">
        <v>79</v>
      </c>
      <c r="AE4589" s="50" t="s">
        <v>3197</v>
      </c>
      <c r="AF4589" s="50">
        <v>4211405</v>
      </c>
      <c r="AG4589" s="51"/>
      <c r="AH4589" s="51"/>
    </row>
    <row r="4590" spans="30:34">
      <c r="AD4590" s="50" t="s">
        <v>79</v>
      </c>
      <c r="AE4590" s="50" t="s">
        <v>3209</v>
      </c>
      <c r="AF4590" s="50">
        <v>4211454</v>
      </c>
      <c r="AG4590" s="51"/>
      <c r="AH4590" s="51"/>
    </row>
    <row r="4591" spans="30:34">
      <c r="AD4591" s="50" t="s">
        <v>79</v>
      </c>
      <c r="AE4591" s="50" t="s">
        <v>3221</v>
      </c>
      <c r="AF4591" s="50">
        <v>4211504</v>
      </c>
      <c r="AG4591" s="51"/>
      <c r="AH4591" s="51"/>
    </row>
    <row r="4592" spans="30:34">
      <c r="AD4592" s="50" t="s">
        <v>79</v>
      </c>
      <c r="AE4592" s="50" t="s">
        <v>3109</v>
      </c>
      <c r="AF4592" s="50">
        <v>4211603</v>
      </c>
      <c r="AG4592" s="51"/>
      <c r="AH4592" s="51"/>
    </row>
    <row r="4593" spans="30:34">
      <c r="AD4593" s="50" t="s">
        <v>79</v>
      </c>
      <c r="AE4593" s="50" t="s">
        <v>3243</v>
      </c>
      <c r="AF4593" s="50">
        <v>4211652</v>
      </c>
      <c r="AG4593" s="51"/>
      <c r="AH4593" s="51"/>
    </row>
    <row r="4594" spans="30:34">
      <c r="AD4594" s="50" t="s">
        <v>79</v>
      </c>
      <c r="AE4594" s="50" t="s">
        <v>3252</v>
      </c>
      <c r="AF4594" s="50">
        <v>4211702</v>
      </c>
      <c r="AG4594" s="51"/>
      <c r="AH4594" s="51"/>
    </row>
    <row r="4595" spans="30:34">
      <c r="AD4595" s="50" t="s">
        <v>79</v>
      </c>
      <c r="AE4595" s="50" t="s">
        <v>3263</v>
      </c>
      <c r="AF4595" s="50">
        <v>4211751</v>
      </c>
      <c r="AG4595" s="51"/>
      <c r="AH4595" s="51"/>
    </row>
    <row r="4596" spans="30:34">
      <c r="AD4596" s="50" t="s">
        <v>79</v>
      </c>
      <c r="AE4596" s="50" t="s">
        <v>3275</v>
      </c>
      <c r="AF4596" s="50">
        <v>4211801</v>
      </c>
      <c r="AG4596" s="51"/>
      <c r="AH4596" s="51"/>
    </row>
    <row r="4597" spans="30:34">
      <c r="AD4597" s="50" t="s">
        <v>79</v>
      </c>
      <c r="AE4597" s="50" t="s">
        <v>3286</v>
      </c>
      <c r="AF4597" s="50">
        <v>4211850</v>
      </c>
      <c r="AG4597" s="51"/>
      <c r="AH4597" s="51"/>
    </row>
    <row r="4598" spans="30:34">
      <c r="AD4598" s="50" t="s">
        <v>79</v>
      </c>
      <c r="AE4598" s="50" t="s">
        <v>3298</v>
      </c>
      <c r="AF4598" s="50">
        <v>4211876</v>
      </c>
      <c r="AG4598" s="51"/>
      <c r="AH4598" s="51"/>
    </row>
    <row r="4599" spans="30:34">
      <c r="AD4599" s="50" t="s">
        <v>79</v>
      </c>
      <c r="AE4599" s="50" t="s">
        <v>3310</v>
      </c>
      <c r="AF4599" s="50">
        <v>4211892</v>
      </c>
      <c r="AG4599" s="51"/>
      <c r="AH4599" s="51"/>
    </row>
    <row r="4600" spans="30:34">
      <c r="AD4600" s="50" t="s">
        <v>79</v>
      </c>
      <c r="AE4600" s="50" t="s">
        <v>3321</v>
      </c>
      <c r="AF4600" s="50">
        <v>4211900</v>
      </c>
      <c r="AG4600" s="51"/>
      <c r="AH4600" s="51"/>
    </row>
    <row r="4601" spans="30:34">
      <c r="AD4601" s="50" t="s">
        <v>79</v>
      </c>
      <c r="AE4601" s="50" t="s">
        <v>3332</v>
      </c>
      <c r="AF4601" s="50">
        <v>4212007</v>
      </c>
      <c r="AG4601" s="51"/>
      <c r="AH4601" s="51"/>
    </row>
    <row r="4602" spans="30:34">
      <c r="AD4602" s="50" t="s">
        <v>79</v>
      </c>
      <c r="AE4602" s="50" t="s">
        <v>3343</v>
      </c>
      <c r="AF4602" s="50">
        <v>4212056</v>
      </c>
      <c r="AG4602" s="51"/>
      <c r="AH4602" s="51"/>
    </row>
    <row r="4603" spans="30:34">
      <c r="AD4603" s="50" t="s">
        <v>79</v>
      </c>
      <c r="AE4603" s="50" t="s">
        <v>3353</v>
      </c>
      <c r="AF4603" s="50">
        <v>4212106</v>
      </c>
      <c r="AG4603" s="51"/>
      <c r="AH4603" s="51"/>
    </row>
    <row r="4604" spans="30:34">
      <c r="AD4604" s="50" t="s">
        <v>79</v>
      </c>
      <c r="AE4604" s="50" t="s">
        <v>3363</v>
      </c>
      <c r="AF4604" s="50">
        <v>4212205</v>
      </c>
      <c r="AG4604" s="51"/>
      <c r="AH4604" s="51"/>
    </row>
    <row r="4605" spans="30:34">
      <c r="AD4605" s="50" t="s">
        <v>79</v>
      </c>
      <c r="AE4605" s="50" t="s">
        <v>3372</v>
      </c>
      <c r="AF4605" s="50">
        <v>4212239</v>
      </c>
      <c r="AG4605" s="51"/>
      <c r="AH4605" s="51"/>
    </row>
    <row r="4606" spans="30:34">
      <c r="AD4606" s="50" t="s">
        <v>79</v>
      </c>
      <c r="AE4606" s="50" t="s">
        <v>3382</v>
      </c>
      <c r="AF4606" s="50">
        <v>4212254</v>
      </c>
      <c r="AG4606" s="51"/>
      <c r="AH4606" s="51"/>
    </row>
    <row r="4607" spans="30:34">
      <c r="AD4607" s="50" t="s">
        <v>79</v>
      </c>
      <c r="AE4607" s="50" t="s">
        <v>3392</v>
      </c>
      <c r="AF4607" s="50">
        <v>4212270</v>
      </c>
      <c r="AG4607" s="51"/>
      <c r="AH4607" s="51"/>
    </row>
    <row r="4608" spans="30:34">
      <c r="AD4608" s="50" t="s">
        <v>79</v>
      </c>
      <c r="AE4608" s="50" t="s">
        <v>3402</v>
      </c>
      <c r="AF4608" s="50">
        <v>4212304</v>
      </c>
      <c r="AG4608" s="51"/>
      <c r="AH4608" s="51"/>
    </row>
    <row r="4609" spans="30:34">
      <c r="AD4609" s="50" t="s">
        <v>79</v>
      </c>
      <c r="AE4609" s="50" t="s">
        <v>3412</v>
      </c>
      <c r="AF4609" s="50">
        <v>4212403</v>
      </c>
      <c r="AG4609" s="51"/>
      <c r="AH4609" s="51"/>
    </row>
    <row r="4610" spans="30:34">
      <c r="AD4610" s="50" t="s">
        <v>79</v>
      </c>
      <c r="AE4610" s="50" t="s">
        <v>3422</v>
      </c>
      <c r="AF4610" s="50">
        <v>4212502</v>
      </c>
      <c r="AG4610" s="51"/>
      <c r="AH4610" s="51"/>
    </row>
    <row r="4611" spans="30:34">
      <c r="AD4611" s="50" t="s">
        <v>79</v>
      </c>
      <c r="AE4611" s="50" t="s">
        <v>3431</v>
      </c>
      <c r="AF4611" s="50">
        <v>4212601</v>
      </c>
      <c r="AG4611" s="51"/>
      <c r="AH4611" s="51"/>
    </row>
    <row r="4612" spans="30:34">
      <c r="AD4612" s="50" t="s">
        <v>79</v>
      </c>
      <c r="AE4612" s="50" t="s">
        <v>3440</v>
      </c>
      <c r="AF4612" s="50">
        <v>4212650</v>
      </c>
      <c r="AG4612" s="51"/>
      <c r="AH4612" s="51"/>
    </row>
    <row r="4613" spans="30:34">
      <c r="AD4613" s="50" t="s">
        <v>79</v>
      </c>
      <c r="AE4613" s="50" t="s">
        <v>2595</v>
      </c>
      <c r="AF4613" s="50">
        <v>4212700</v>
      </c>
      <c r="AG4613" s="51"/>
      <c r="AH4613" s="51"/>
    </row>
    <row r="4614" spans="30:34">
      <c r="AD4614" s="50" t="s">
        <v>79</v>
      </c>
      <c r="AE4614" s="50" t="s">
        <v>3459</v>
      </c>
      <c r="AF4614" s="50">
        <v>4212908</v>
      </c>
      <c r="AG4614" s="51"/>
      <c r="AH4614" s="51"/>
    </row>
    <row r="4615" spans="30:34">
      <c r="AD4615" s="50" t="s">
        <v>79</v>
      </c>
      <c r="AE4615" s="50" t="s">
        <v>3469</v>
      </c>
      <c r="AF4615" s="50">
        <v>4213005</v>
      </c>
      <c r="AG4615" s="51"/>
      <c r="AH4615" s="51"/>
    </row>
    <row r="4616" spans="30:34">
      <c r="AD4616" s="50" t="s">
        <v>79</v>
      </c>
      <c r="AE4616" s="50" t="s">
        <v>3478</v>
      </c>
      <c r="AF4616" s="50">
        <v>4213104</v>
      </c>
      <c r="AG4616" s="51"/>
      <c r="AH4616" s="51"/>
    </row>
    <row r="4617" spans="30:34">
      <c r="AD4617" s="50" t="s">
        <v>79</v>
      </c>
      <c r="AE4617" s="50" t="s">
        <v>3488</v>
      </c>
      <c r="AF4617" s="50">
        <v>4213153</v>
      </c>
      <c r="AG4617" s="51"/>
      <c r="AH4617" s="51"/>
    </row>
    <row r="4618" spans="30:34">
      <c r="AD4618" s="50" t="s">
        <v>79</v>
      </c>
      <c r="AE4618" s="50" t="s">
        <v>3498</v>
      </c>
      <c r="AF4618" s="50">
        <v>4213203</v>
      </c>
      <c r="AG4618" s="51"/>
      <c r="AH4618" s="51"/>
    </row>
    <row r="4619" spans="30:34">
      <c r="AD4619" s="50" t="s">
        <v>79</v>
      </c>
      <c r="AE4619" s="50" t="s">
        <v>3507</v>
      </c>
      <c r="AF4619" s="50">
        <v>4213302</v>
      </c>
      <c r="AG4619" s="51"/>
      <c r="AH4619" s="51"/>
    </row>
    <row r="4620" spans="30:34">
      <c r="AD4620" s="50" t="s">
        <v>79</v>
      </c>
      <c r="AE4620" s="50" t="s">
        <v>3517</v>
      </c>
      <c r="AF4620" s="50">
        <v>4213351</v>
      </c>
      <c r="AG4620" s="51"/>
      <c r="AH4620" s="51"/>
    </row>
    <row r="4621" spans="30:34">
      <c r="AD4621" s="50" t="s">
        <v>79</v>
      </c>
      <c r="AE4621" s="50" t="s">
        <v>3527</v>
      </c>
      <c r="AF4621" s="50">
        <v>4213401</v>
      </c>
      <c r="AG4621" s="51"/>
      <c r="AH4621" s="51"/>
    </row>
    <row r="4622" spans="30:34">
      <c r="AD4622" s="50" t="s">
        <v>79</v>
      </c>
      <c r="AE4622" s="50" t="s">
        <v>3537</v>
      </c>
      <c r="AF4622" s="50">
        <v>4213500</v>
      </c>
      <c r="AG4622" s="51"/>
      <c r="AH4622" s="51"/>
    </row>
    <row r="4623" spans="30:34">
      <c r="AD4623" s="50" t="s">
        <v>79</v>
      </c>
      <c r="AE4623" s="50" t="s">
        <v>3546</v>
      </c>
      <c r="AF4623" s="50">
        <v>4213609</v>
      </c>
      <c r="AG4623" s="51"/>
      <c r="AH4623" s="51"/>
    </row>
    <row r="4624" spans="30:34">
      <c r="AD4624" s="50" t="s">
        <v>79</v>
      </c>
      <c r="AE4624" s="50" t="s">
        <v>3555</v>
      </c>
      <c r="AF4624" s="50">
        <v>4213708</v>
      </c>
      <c r="AG4624" s="51"/>
      <c r="AH4624" s="51"/>
    </row>
    <row r="4625" spans="30:34">
      <c r="AD4625" s="50" t="s">
        <v>79</v>
      </c>
      <c r="AE4625" s="50" t="s">
        <v>3565</v>
      </c>
      <c r="AF4625" s="50">
        <v>4213807</v>
      </c>
      <c r="AG4625" s="51"/>
      <c r="AH4625" s="51"/>
    </row>
    <row r="4626" spans="30:34">
      <c r="AD4626" s="50" t="s">
        <v>79</v>
      </c>
      <c r="AE4626" s="50" t="s">
        <v>3575</v>
      </c>
      <c r="AF4626" s="50">
        <v>4213906</v>
      </c>
      <c r="AG4626" s="51"/>
      <c r="AH4626" s="51"/>
    </row>
    <row r="4627" spans="30:34">
      <c r="AD4627" s="50" t="s">
        <v>79</v>
      </c>
      <c r="AE4627" s="50" t="s">
        <v>3585</v>
      </c>
      <c r="AF4627" s="50">
        <v>4214003</v>
      </c>
      <c r="AG4627" s="51"/>
      <c r="AH4627" s="51"/>
    </row>
    <row r="4628" spans="30:34">
      <c r="AD4628" s="50" t="s">
        <v>79</v>
      </c>
      <c r="AE4628" s="50" t="s">
        <v>3595</v>
      </c>
      <c r="AF4628" s="50">
        <v>4214102</v>
      </c>
      <c r="AG4628" s="51"/>
      <c r="AH4628" s="51"/>
    </row>
    <row r="4629" spans="30:34">
      <c r="AD4629" s="50" t="s">
        <v>79</v>
      </c>
      <c r="AE4629" s="50" t="s">
        <v>3604</v>
      </c>
      <c r="AF4629" s="50">
        <v>4214151</v>
      </c>
      <c r="AG4629" s="51"/>
      <c r="AH4629" s="51"/>
    </row>
    <row r="4630" spans="30:34">
      <c r="AD4630" s="50" t="s">
        <v>79</v>
      </c>
      <c r="AE4630" s="50" t="s">
        <v>3613</v>
      </c>
      <c r="AF4630" s="50">
        <v>4214201</v>
      </c>
      <c r="AG4630" s="51"/>
      <c r="AH4630" s="51"/>
    </row>
    <row r="4631" spans="30:34">
      <c r="AD4631" s="50" t="s">
        <v>79</v>
      </c>
      <c r="AE4631" s="50" t="s">
        <v>3622</v>
      </c>
      <c r="AF4631" s="50">
        <v>4214300</v>
      </c>
      <c r="AG4631" s="51"/>
      <c r="AH4631" s="51"/>
    </row>
    <row r="4632" spans="30:34">
      <c r="AD4632" s="50" t="s">
        <v>79</v>
      </c>
      <c r="AE4632" s="50" t="s">
        <v>3632</v>
      </c>
      <c r="AF4632" s="50">
        <v>4214409</v>
      </c>
      <c r="AG4632" s="51"/>
      <c r="AH4632" s="51"/>
    </row>
    <row r="4633" spans="30:34">
      <c r="AD4633" s="50" t="s">
        <v>79</v>
      </c>
      <c r="AE4633" s="50" t="s">
        <v>3642</v>
      </c>
      <c r="AF4633" s="50">
        <v>4214508</v>
      </c>
      <c r="AG4633" s="51"/>
      <c r="AH4633" s="51"/>
    </row>
    <row r="4634" spans="30:34">
      <c r="AD4634" s="50" t="s">
        <v>79</v>
      </c>
      <c r="AE4634" s="50" t="s">
        <v>3651</v>
      </c>
      <c r="AF4634" s="50">
        <v>4214607</v>
      </c>
      <c r="AG4634" s="51"/>
      <c r="AH4634" s="51"/>
    </row>
    <row r="4635" spans="30:34">
      <c r="AD4635" s="50" t="s">
        <v>79</v>
      </c>
      <c r="AE4635" s="50" t="s">
        <v>3660</v>
      </c>
      <c r="AF4635" s="50">
        <v>4214805</v>
      </c>
      <c r="AG4635" s="51"/>
      <c r="AH4635" s="51"/>
    </row>
    <row r="4636" spans="30:34">
      <c r="AD4636" s="50" t="s">
        <v>79</v>
      </c>
      <c r="AE4636" s="50" t="s">
        <v>3669</v>
      </c>
      <c r="AF4636" s="50">
        <v>4214706</v>
      </c>
      <c r="AG4636" s="51"/>
      <c r="AH4636" s="51"/>
    </row>
    <row r="4637" spans="30:34">
      <c r="AD4637" s="50" t="s">
        <v>79</v>
      </c>
      <c r="AE4637" s="50" t="s">
        <v>3676</v>
      </c>
      <c r="AF4637" s="50">
        <v>4214904</v>
      </c>
      <c r="AG4637" s="51"/>
      <c r="AH4637" s="51"/>
    </row>
    <row r="4638" spans="30:34">
      <c r="AD4638" s="50" t="s">
        <v>79</v>
      </c>
      <c r="AE4638" s="50" t="s">
        <v>3684</v>
      </c>
      <c r="AF4638" s="50">
        <v>4215000</v>
      </c>
      <c r="AG4638" s="51"/>
      <c r="AH4638" s="51"/>
    </row>
    <row r="4639" spans="30:34">
      <c r="AD4639" s="50" t="s">
        <v>79</v>
      </c>
      <c r="AE4639" s="50" t="s">
        <v>3693</v>
      </c>
      <c r="AF4639" s="50">
        <v>4215059</v>
      </c>
      <c r="AG4639" s="51"/>
      <c r="AH4639" s="51"/>
    </row>
    <row r="4640" spans="30:34">
      <c r="AD4640" s="50" t="s">
        <v>79</v>
      </c>
      <c r="AE4640" s="50" t="s">
        <v>3701</v>
      </c>
      <c r="AF4640" s="50">
        <v>4215075</v>
      </c>
      <c r="AG4640" s="51"/>
      <c r="AH4640" s="51"/>
    </row>
    <row r="4641" spans="30:34">
      <c r="AD4641" s="50" t="s">
        <v>79</v>
      </c>
      <c r="AE4641" s="50" t="s">
        <v>3709</v>
      </c>
      <c r="AF4641" s="50">
        <v>4215109</v>
      </c>
      <c r="AG4641" s="51"/>
      <c r="AH4641" s="51"/>
    </row>
    <row r="4642" spans="30:34">
      <c r="AD4642" s="50" t="s">
        <v>79</v>
      </c>
      <c r="AE4642" s="50" t="s">
        <v>3716</v>
      </c>
      <c r="AF4642" s="50">
        <v>4215208</v>
      </c>
      <c r="AG4642" s="51"/>
      <c r="AH4642" s="51"/>
    </row>
    <row r="4643" spans="30:34">
      <c r="AD4643" s="50" t="s">
        <v>79</v>
      </c>
      <c r="AE4643" s="50" t="s">
        <v>3723</v>
      </c>
      <c r="AF4643" s="50">
        <v>4215307</v>
      </c>
      <c r="AG4643" s="51"/>
      <c r="AH4643" s="51"/>
    </row>
    <row r="4644" spans="30:34">
      <c r="AD4644" s="50" t="s">
        <v>79</v>
      </c>
      <c r="AE4644" s="50" t="s">
        <v>3730</v>
      </c>
      <c r="AF4644" s="50">
        <v>4215356</v>
      </c>
      <c r="AG4644" s="51"/>
      <c r="AH4644" s="51"/>
    </row>
    <row r="4645" spans="30:34">
      <c r="AD4645" s="50" t="s">
        <v>79</v>
      </c>
      <c r="AE4645" s="50" t="s">
        <v>3737</v>
      </c>
      <c r="AF4645" s="50">
        <v>4215406</v>
      </c>
      <c r="AG4645" s="51"/>
      <c r="AH4645" s="51"/>
    </row>
    <row r="4646" spans="30:34">
      <c r="AD4646" s="50" t="s">
        <v>79</v>
      </c>
      <c r="AE4646" s="50" t="s">
        <v>3744</v>
      </c>
      <c r="AF4646" s="50">
        <v>4215455</v>
      </c>
      <c r="AG4646" s="51"/>
      <c r="AH4646" s="51"/>
    </row>
    <row r="4647" spans="30:34">
      <c r="AD4647" s="50" t="s">
        <v>79</v>
      </c>
      <c r="AE4647" s="50" t="s">
        <v>3124</v>
      </c>
      <c r="AF4647" s="50">
        <v>4215505</v>
      </c>
      <c r="AG4647" s="51"/>
      <c r="AH4647" s="51"/>
    </row>
    <row r="4648" spans="30:34">
      <c r="AD4648" s="50" t="s">
        <v>79</v>
      </c>
      <c r="AE4648" s="50" t="s">
        <v>3072</v>
      </c>
      <c r="AF4648" s="50">
        <v>4215554</v>
      </c>
      <c r="AG4648" s="51"/>
      <c r="AH4648" s="51"/>
    </row>
    <row r="4649" spans="30:34">
      <c r="AD4649" s="50" t="s">
        <v>79</v>
      </c>
      <c r="AE4649" s="50" t="s">
        <v>1527</v>
      </c>
      <c r="AF4649" s="50">
        <v>4215604</v>
      </c>
      <c r="AG4649" s="51"/>
      <c r="AH4649" s="51"/>
    </row>
    <row r="4650" spans="30:34">
      <c r="AD4650" s="50" t="s">
        <v>79</v>
      </c>
      <c r="AE4650" s="50" t="s">
        <v>3766</v>
      </c>
      <c r="AF4650" s="50">
        <v>4215653</v>
      </c>
      <c r="AG4650" s="51"/>
      <c r="AH4650" s="51"/>
    </row>
    <row r="4651" spans="30:34">
      <c r="AD4651" s="50" t="s">
        <v>79</v>
      </c>
      <c r="AE4651" s="50" t="s">
        <v>2439</v>
      </c>
      <c r="AF4651" s="50">
        <v>4215679</v>
      </c>
      <c r="AG4651" s="51"/>
      <c r="AH4651" s="51"/>
    </row>
    <row r="4652" spans="30:34">
      <c r="AD4652" s="50" t="s">
        <v>79</v>
      </c>
      <c r="AE4652" s="50" t="s">
        <v>3779</v>
      </c>
      <c r="AF4652" s="50">
        <v>4215687</v>
      </c>
      <c r="AG4652" s="51"/>
      <c r="AH4652" s="51"/>
    </row>
    <row r="4653" spans="30:34">
      <c r="AD4653" s="50" t="s">
        <v>79</v>
      </c>
      <c r="AE4653" s="50" t="s">
        <v>3786</v>
      </c>
      <c r="AF4653" s="50">
        <v>4215695</v>
      </c>
      <c r="AG4653" s="51"/>
      <c r="AH4653" s="51"/>
    </row>
    <row r="4654" spans="30:34">
      <c r="AD4654" s="50" t="s">
        <v>79</v>
      </c>
      <c r="AE4654" s="50" t="s">
        <v>3793</v>
      </c>
      <c r="AF4654" s="50">
        <v>4215703</v>
      </c>
      <c r="AG4654" s="51"/>
      <c r="AH4654" s="51"/>
    </row>
    <row r="4655" spans="30:34">
      <c r="AD4655" s="50" t="s">
        <v>79</v>
      </c>
      <c r="AE4655" s="50" t="s">
        <v>3800</v>
      </c>
      <c r="AF4655" s="50">
        <v>4215802</v>
      </c>
      <c r="AG4655" s="51"/>
      <c r="AH4655" s="51"/>
    </row>
    <row r="4656" spans="30:34">
      <c r="AD4656" s="50" t="s">
        <v>79</v>
      </c>
      <c r="AE4656" s="50" t="s">
        <v>3806</v>
      </c>
      <c r="AF4656" s="50">
        <v>4215752</v>
      </c>
      <c r="AG4656" s="51"/>
      <c r="AH4656" s="51"/>
    </row>
    <row r="4657" spans="30:34">
      <c r="AD4657" s="50" t="s">
        <v>79</v>
      </c>
      <c r="AE4657" s="50" t="s">
        <v>3813</v>
      </c>
      <c r="AF4657" s="50">
        <v>4215901</v>
      </c>
      <c r="AG4657" s="51"/>
      <c r="AH4657" s="51"/>
    </row>
    <row r="4658" spans="30:34">
      <c r="AD4658" s="50" t="s">
        <v>79</v>
      </c>
      <c r="AE4658" s="50" t="s">
        <v>3820</v>
      </c>
      <c r="AF4658" s="50">
        <v>4216008</v>
      </c>
      <c r="AG4658" s="51"/>
      <c r="AH4658" s="51"/>
    </row>
    <row r="4659" spans="30:34">
      <c r="AD4659" s="50" t="s">
        <v>79</v>
      </c>
      <c r="AE4659" s="50" t="s">
        <v>3827</v>
      </c>
      <c r="AF4659" s="50">
        <v>4216057</v>
      </c>
      <c r="AG4659" s="51"/>
      <c r="AH4659" s="51"/>
    </row>
    <row r="4660" spans="30:34">
      <c r="AD4660" s="50" t="s">
        <v>79</v>
      </c>
      <c r="AE4660" s="50" t="s">
        <v>1607</v>
      </c>
      <c r="AF4660" s="50">
        <v>4216107</v>
      </c>
      <c r="AG4660" s="51"/>
      <c r="AH4660" s="51"/>
    </row>
    <row r="4661" spans="30:34">
      <c r="AD4661" s="50" t="s">
        <v>79</v>
      </c>
      <c r="AE4661" s="50" t="s">
        <v>3840</v>
      </c>
      <c r="AF4661" s="50">
        <v>4216206</v>
      </c>
      <c r="AG4661" s="51"/>
      <c r="AH4661" s="51"/>
    </row>
    <row r="4662" spans="30:34">
      <c r="AD4662" s="50" t="s">
        <v>79</v>
      </c>
      <c r="AE4662" s="50" t="s">
        <v>3268</v>
      </c>
      <c r="AF4662" s="50">
        <v>4216305</v>
      </c>
      <c r="AG4662" s="51"/>
      <c r="AH4662" s="51"/>
    </row>
    <row r="4663" spans="30:34">
      <c r="AD4663" s="50" t="s">
        <v>79</v>
      </c>
      <c r="AE4663" s="50" t="s">
        <v>3853</v>
      </c>
      <c r="AF4663" s="50">
        <v>4216354</v>
      </c>
      <c r="AG4663" s="51"/>
      <c r="AH4663" s="51"/>
    </row>
    <row r="4664" spans="30:34">
      <c r="AD4664" s="50" t="s">
        <v>79</v>
      </c>
      <c r="AE4664" s="50" t="s">
        <v>3859</v>
      </c>
      <c r="AF4664" s="50">
        <v>4216255</v>
      </c>
      <c r="AG4664" s="51"/>
      <c r="AH4664" s="51"/>
    </row>
    <row r="4665" spans="30:34">
      <c r="AD4665" s="50" t="s">
        <v>79</v>
      </c>
      <c r="AE4665" s="50" t="s">
        <v>3865</v>
      </c>
      <c r="AF4665" s="50">
        <v>4216404</v>
      </c>
      <c r="AG4665" s="51"/>
      <c r="AH4665" s="51"/>
    </row>
    <row r="4666" spans="30:34">
      <c r="AD4666" s="50" t="s">
        <v>79</v>
      </c>
      <c r="AE4666" s="50" t="s">
        <v>3870</v>
      </c>
      <c r="AF4666" s="50">
        <v>4216503</v>
      </c>
      <c r="AG4666" s="51"/>
      <c r="AH4666" s="51"/>
    </row>
    <row r="4667" spans="30:34">
      <c r="AD4667" s="50" t="s">
        <v>79</v>
      </c>
      <c r="AE4667" s="50" t="s">
        <v>3875</v>
      </c>
      <c r="AF4667" s="50">
        <v>4216602</v>
      </c>
      <c r="AG4667" s="51"/>
      <c r="AH4667" s="51"/>
    </row>
    <row r="4668" spans="30:34">
      <c r="AD4668" s="50" t="s">
        <v>79</v>
      </c>
      <c r="AE4668" s="50" t="s">
        <v>3881</v>
      </c>
      <c r="AF4668" s="50">
        <v>4216701</v>
      </c>
      <c r="AG4668" s="51"/>
      <c r="AH4668" s="51"/>
    </row>
    <row r="4669" spans="30:34">
      <c r="AD4669" s="50" t="s">
        <v>79</v>
      </c>
      <c r="AE4669" s="50" t="s">
        <v>3887</v>
      </c>
      <c r="AF4669" s="50">
        <v>4216800</v>
      </c>
      <c r="AG4669" s="51"/>
      <c r="AH4669" s="51"/>
    </row>
    <row r="4670" spans="30:34">
      <c r="AD4670" s="50" t="s">
        <v>79</v>
      </c>
      <c r="AE4670" s="50" t="s">
        <v>3893</v>
      </c>
      <c r="AF4670" s="50">
        <v>4216909</v>
      </c>
      <c r="AG4670" s="51"/>
      <c r="AH4670" s="51"/>
    </row>
    <row r="4671" spans="30:34">
      <c r="AD4671" s="50" t="s">
        <v>79</v>
      </c>
      <c r="AE4671" s="50" t="s">
        <v>3899</v>
      </c>
      <c r="AF4671" s="50">
        <v>4217006</v>
      </c>
      <c r="AG4671" s="51"/>
      <c r="AH4671" s="51"/>
    </row>
    <row r="4672" spans="30:34">
      <c r="AD4672" s="50" t="s">
        <v>79</v>
      </c>
      <c r="AE4672" s="50" t="s">
        <v>3905</v>
      </c>
      <c r="AF4672" s="50">
        <v>4217105</v>
      </c>
      <c r="AG4672" s="51"/>
      <c r="AH4672" s="51"/>
    </row>
    <row r="4673" spans="30:34">
      <c r="AD4673" s="50" t="s">
        <v>79</v>
      </c>
      <c r="AE4673" s="50" t="s">
        <v>3911</v>
      </c>
      <c r="AF4673" s="50">
        <v>4217154</v>
      </c>
      <c r="AG4673" s="51"/>
      <c r="AH4673" s="51"/>
    </row>
    <row r="4674" spans="30:34">
      <c r="AD4674" s="50" t="s">
        <v>79</v>
      </c>
      <c r="AE4674" s="50" t="s">
        <v>3916</v>
      </c>
      <c r="AF4674" s="50">
        <v>4217204</v>
      </c>
      <c r="AG4674" s="51"/>
      <c r="AH4674" s="51"/>
    </row>
    <row r="4675" spans="30:34">
      <c r="AD4675" s="50" t="s">
        <v>79</v>
      </c>
      <c r="AE4675" s="50" t="s">
        <v>3922</v>
      </c>
      <c r="AF4675" s="50">
        <v>4217253</v>
      </c>
      <c r="AG4675" s="51"/>
      <c r="AH4675" s="51"/>
    </row>
    <row r="4676" spans="30:34">
      <c r="AD4676" s="50" t="s">
        <v>79</v>
      </c>
      <c r="AE4676" s="50" t="s">
        <v>3928</v>
      </c>
      <c r="AF4676" s="50">
        <v>4217303</v>
      </c>
      <c r="AG4676" s="51"/>
      <c r="AH4676" s="51"/>
    </row>
    <row r="4677" spans="30:34">
      <c r="AD4677" s="50" t="s">
        <v>79</v>
      </c>
      <c r="AE4677" s="50" t="s">
        <v>3934</v>
      </c>
      <c r="AF4677" s="50">
        <v>4217402</v>
      </c>
      <c r="AG4677" s="51"/>
      <c r="AH4677" s="51"/>
    </row>
    <row r="4678" spans="30:34">
      <c r="AD4678" s="50" t="s">
        <v>79</v>
      </c>
      <c r="AE4678" s="50" t="s">
        <v>3940</v>
      </c>
      <c r="AF4678" s="50">
        <v>4217501</v>
      </c>
      <c r="AG4678" s="51"/>
      <c r="AH4678" s="51"/>
    </row>
    <row r="4679" spans="30:34">
      <c r="AD4679" s="50" t="s">
        <v>79</v>
      </c>
      <c r="AE4679" s="50" t="s">
        <v>3946</v>
      </c>
      <c r="AF4679" s="50">
        <v>4217550</v>
      </c>
      <c r="AG4679" s="51"/>
      <c r="AH4679" s="51"/>
    </row>
    <row r="4680" spans="30:34">
      <c r="AD4680" s="50" t="s">
        <v>79</v>
      </c>
      <c r="AE4680" s="50" t="s">
        <v>3952</v>
      </c>
      <c r="AF4680" s="50">
        <v>4217600</v>
      </c>
      <c r="AG4680" s="51"/>
      <c r="AH4680" s="51"/>
    </row>
    <row r="4681" spans="30:34">
      <c r="AD4681" s="50" t="s">
        <v>79</v>
      </c>
      <c r="AE4681" s="50" t="s">
        <v>3958</v>
      </c>
      <c r="AF4681" s="50">
        <v>4217709</v>
      </c>
      <c r="AG4681" s="51"/>
      <c r="AH4681" s="51"/>
    </row>
    <row r="4682" spans="30:34">
      <c r="AD4682" s="50" t="s">
        <v>79</v>
      </c>
      <c r="AE4682" s="50" t="s">
        <v>3963</v>
      </c>
      <c r="AF4682" s="50">
        <v>4217758</v>
      </c>
      <c r="AG4682" s="51"/>
      <c r="AH4682" s="51"/>
    </row>
    <row r="4683" spans="30:34">
      <c r="AD4683" s="50" t="s">
        <v>79</v>
      </c>
      <c r="AE4683" s="50" t="s">
        <v>3969</v>
      </c>
      <c r="AF4683" s="50">
        <v>4217808</v>
      </c>
      <c r="AG4683" s="51"/>
      <c r="AH4683" s="51"/>
    </row>
    <row r="4684" spans="30:34">
      <c r="AD4684" s="50" t="s">
        <v>79</v>
      </c>
      <c r="AE4684" s="50" t="s">
        <v>2968</v>
      </c>
      <c r="AF4684" s="50">
        <v>4217907</v>
      </c>
      <c r="AG4684" s="51"/>
      <c r="AH4684" s="51"/>
    </row>
    <row r="4685" spans="30:34">
      <c r="AD4685" s="50" t="s">
        <v>79</v>
      </c>
      <c r="AE4685" s="50" t="s">
        <v>3979</v>
      </c>
      <c r="AF4685" s="50">
        <v>4217956</v>
      </c>
      <c r="AG4685" s="51"/>
      <c r="AH4685" s="51"/>
    </row>
    <row r="4686" spans="30:34">
      <c r="AD4686" s="50" t="s">
        <v>79</v>
      </c>
      <c r="AE4686" s="50" t="s">
        <v>3985</v>
      </c>
      <c r="AF4686" s="50">
        <v>4218004</v>
      </c>
      <c r="AG4686" s="51"/>
      <c r="AH4686" s="51"/>
    </row>
    <row r="4687" spans="30:34">
      <c r="AD4687" s="50" t="s">
        <v>79</v>
      </c>
      <c r="AE4687" s="50" t="s">
        <v>3990</v>
      </c>
      <c r="AF4687" s="50">
        <v>4218103</v>
      </c>
      <c r="AG4687" s="51"/>
      <c r="AH4687" s="51"/>
    </row>
    <row r="4688" spans="30:34">
      <c r="AD4688" s="50" t="s">
        <v>79</v>
      </c>
      <c r="AE4688" s="50" t="s">
        <v>3996</v>
      </c>
      <c r="AF4688" s="50">
        <v>4218202</v>
      </c>
      <c r="AG4688" s="51"/>
      <c r="AH4688" s="51"/>
    </row>
    <row r="4689" spans="30:34">
      <c r="AD4689" s="50" t="s">
        <v>79</v>
      </c>
      <c r="AE4689" s="50" t="s">
        <v>4001</v>
      </c>
      <c r="AF4689" s="50">
        <v>4218251</v>
      </c>
      <c r="AG4689" s="51"/>
      <c r="AH4689" s="51"/>
    </row>
    <row r="4690" spans="30:34">
      <c r="AD4690" s="50" t="s">
        <v>79</v>
      </c>
      <c r="AE4690" s="50" t="s">
        <v>4007</v>
      </c>
      <c r="AF4690" s="50">
        <v>4218301</v>
      </c>
      <c r="AG4690" s="51"/>
      <c r="AH4690" s="51"/>
    </row>
    <row r="4691" spans="30:34">
      <c r="AD4691" s="50" t="s">
        <v>79</v>
      </c>
      <c r="AE4691" s="50" t="s">
        <v>4013</v>
      </c>
      <c r="AF4691" s="50">
        <v>4218350</v>
      </c>
      <c r="AG4691" s="51"/>
      <c r="AH4691" s="51"/>
    </row>
    <row r="4692" spans="30:34">
      <c r="AD4692" s="50" t="s">
        <v>79</v>
      </c>
      <c r="AE4692" s="50" t="s">
        <v>4019</v>
      </c>
      <c r="AF4692" s="50">
        <v>4218400</v>
      </c>
      <c r="AG4692" s="51"/>
      <c r="AH4692" s="51"/>
    </row>
    <row r="4693" spans="30:34">
      <c r="AD4693" s="50" t="s">
        <v>79</v>
      </c>
      <c r="AE4693" s="50" t="s">
        <v>4024</v>
      </c>
      <c r="AF4693" s="50">
        <v>4218509</v>
      </c>
      <c r="AG4693" s="51"/>
      <c r="AH4693" s="51"/>
    </row>
    <row r="4694" spans="30:34">
      <c r="AD4694" s="50" t="s">
        <v>79</v>
      </c>
      <c r="AE4694" s="50" t="s">
        <v>4030</v>
      </c>
      <c r="AF4694" s="50">
        <v>4218608</v>
      </c>
      <c r="AG4694" s="51"/>
      <c r="AH4694" s="51"/>
    </row>
    <row r="4695" spans="30:34">
      <c r="AD4695" s="50" t="s">
        <v>79</v>
      </c>
      <c r="AE4695" s="50" t="s">
        <v>4036</v>
      </c>
      <c r="AF4695" s="50">
        <v>4218707</v>
      </c>
      <c r="AG4695" s="51"/>
      <c r="AH4695" s="51"/>
    </row>
    <row r="4696" spans="30:34">
      <c r="AD4696" s="50" t="s">
        <v>79</v>
      </c>
      <c r="AE4696" s="50" t="s">
        <v>4041</v>
      </c>
      <c r="AF4696" s="50">
        <v>4218756</v>
      </c>
      <c r="AG4696" s="51"/>
      <c r="AH4696" s="51"/>
    </row>
    <row r="4697" spans="30:34">
      <c r="AD4697" s="50" t="s">
        <v>79</v>
      </c>
      <c r="AE4697" s="50" t="s">
        <v>4047</v>
      </c>
      <c r="AF4697" s="50">
        <v>4218806</v>
      </c>
      <c r="AG4697" s="51"/>
      <c r="AH4697" s="51"/>
    </row>
    <row r="4698" spans="30:34">
      <c r="AD4698" s="50" t="s">
        <v>79</v>
      </c>
      <c r="AE4698" s="50" t="s">
        <v>4053</v>
      </c>
      <c r="AF4698" s="50">
        <v>4218855</v>
      </c>
      <c r="AG4698" s="51"/>
      <c r="AH4698" s="51"/>
    </row>
    <row r="4699" spans="30:34">
      <c r="AD4699" s="50" t="s">
        <v>79</v>
      </c>
      <c r="AE4699" s="50" t="s">
        <v>4058</v>
      </c>
      <c r="AF4699" s="50">
        <v>4218905</v>
      </c>
      <c r="AG4699" s="51"/>
      <c r="AH4699" s="51"/>
    </row>
    <row r="4700" spans="30:34">
      <c r="AD4700" s="50" t="s">
        <v>79</v>
      </c>
      <c r="AE4700" s="50" t="s">
        <v>4064</v>
      </c>
      <c r="AF4700" s="50">
        <v>4218954</v>
      </c>
      <c r="AG4700" s="51"/>
      <c r="AH4700" s="51"/>
    </row>
    <row r="4701" spans="30:34">
      <c r="AD4701" s="50" t="s">
        <v>79</v>
      </c>
      <c r="AE4701" s="50" t="s">
        <v>4070</v>
      </c>
      <c r="AF4701" s="50">
        <v>4219002</v>
      </c>
      <c r="AG4701" s="51"/>
      <c r="AH4701" s="51"/>
    </row>
    <row r="4702" spans="30:34">
      <c r="AD4702" s="50" t="s">
        <v>79</v>
      </c>
      <c r="AE4702" s="50" t="s">
        <v>4075</v>
      </c>
      <c r="AF4702" s="50">
        <v>4219101</v>
      </c>
      <c r="AG4702" s="51"/>
      <c r="AH4702" s="51"/>
    </row>
    <row r="4703" spans="30:34">
      <c r="AD4703" s="50" t="s">
        <v>79</v>
      </c>
      <c r="AE4703" s="50" t="s">
        <v>4081</v>
      </c>
      <c r="AF4703" s="50">
        <v>4219150</v>
      </c>
      <c r="AG4703" s="51"/>
      <c r="AH4703" s="51"/>
    </row>
    <row r="4704" spans="30:34">
      <c r="AD4704" s="50" t="s">
        <v>79</v>
      </c>
      <c r="AE4704" s="50" t="s">
        <v>4087</v>
      </c>
      <c r="AF4704" s="50">
        <v>4219176</v>
      </c>
      <c r="AG4704" s="51"/>
      <c r="AH4704" s="51"/>
    </row>
    <row r="4705" spans="30:34">
      <c r="AD4705" s="50" t="s">
        <v>79</v>
      </c>
      <c r="AE4705" s="50" t="s">
        <v>4092</v>
      </c>
      <c r="AF4705" s="50">
        <v>4219200</v>
      </c>
      <c r="AG4705" s="51"/>
      <c r="AH4705" s="51"/>
    </row>
    <row r="4706" spans="30:34">
      <c r="AD4706" s="50" t="s">
        <v>79</v>
      </c>
      <c r="AE4706" s="50" t="s">
        <v>4098</v>
      </c>
      <c r="AF4706" s="50">
        <v>4219309</v>
      </c>
      <c r="AG4706" s="51"/>
      <c r="AH4706" s="51"/>
    </row>
    <row r="4707" spans="30:34">
      <c r="AD4707" s="50" t="s">
        <v>79</v>
      </c>
      <c r="AE4707" s="50" t="s">
        <v>4104</v>
      </c>
      <c r="AF4707" s="50">
        <v>4219358</v>
      </c>
      <c r="AG4707" s="51"/>
      <c r="AH4707" s="51"/>
    </row>
    <row r="4708" spans="30:34">
      <c r="AD4708" s="50" t="s">
        <v>79</v>
      </c>
      <c r="AE4708" s="50" t="s">
        <v>4110</v>
      </c>
      <c r="AF4708" s="50">
        <v>4219408</v>
      </c>
      <c r="AG4708" s="51"/>
      <c r="AH4708" s="51"/>
    </row>
    <row r="4709" spans="30:34">
      <c r="AD4709" s="50" t="s">
        <v>79</v>
      </c>
      <c r="AE4709" s="50" t="s">
        <v>4115</v>
      </c>
      <c r="AF4709" s="50">
        <v>4219507</v>
      </c>
      <c r="AG4709" s="51"/>
      <c r="AH4709" s="51"/>
    </row>
    <row r="4710" spans="30:34">
      <c r="AD4710" s="50" t="s">
        <v>79</v>
      </c>
      <c r="AE4710" s="50" t="s">
        <v>4121</v>
      </c>
      <c r="AF4710" s="50">
        <v>4219606</v>
      </c>
      <c r="AG4710" s="51"/>
      <c r="AH4710" s="51"/>
    </row>
    <row r="4711" spans="30:34">
      <c r="AD4711" s="50" t="s">
        <v>79</v>
      </c>
      <c r="AE4711" s="50" t="s">
        <v>4127</v>
      </c>
      <c r="AF4711" s="50">
        <v>4219705</v>
      </c>
      <c r="AG4711" s="51"/>
      <c r="AH4711" s="51"/>
    </row>
    <row r="4712" spans="30:34">
      <c r="AD4712" s="50" t="s">
        <v>79</v>
      </c>
      <c r="AE4712" s="50" t="s">
        <v>4133</v>
      </c>
      <c r="AF4712" s="50">
        <v>4219853</v>
      </c>
      <c r="AG4712" s="51"/>
      <c r="AH4712" s="51"/>
    </row>
    <row r="4713" spans="30:34">
      <c r="AD4713" s="50" t="s">
        <v>81</v>
      </c>
      <c r="AE4713" s="50" t="s">
        <v>113</v>
      </c>
      <c r="AF4713" s="50">
        <v>2800100</v>
      </c>
      <c r="AG4713" s="51"/>
      <c r="AH4713" s="51"/>
    </row>
    <row r="4714" spans="30:34">
      <c r="AD4714" s="50" t="s">
        <v>81</v>
      </c>
      <c r="AE4714" s="50" t="s">
        <v>139</v>
      </c>
      <c r="AF4714" s="50">
        <v>2800209</v>
      </c>
      <c r="AG4714" s="51"/>
      <c r="AH4714" s="51"/>
    </row>
    <row r="4715" spans="30:34">
      <c r="AD4715" s="50" t="s">
        <v>81</v>
      </c>
      <c r="AE4715" s="50" t="s">
        <v>164</v>
      </c>
      <c r="AF4715" s="50">
        <v>2800308</v>
      </c>
      <c r="AG4715" s="51"/>
      <c r="AH4715" s="51"/>
    </row>
    <row r="4716" spans="30:34">
      <c r="AD4716" s="50" t="s">
        <v>81</v>
      </c>
      <c r="AE4716" s="50" t="s">
        <v>190</v>
      </c>
      <c r="AF4716" s="50">
        <v>2800407</v>
      </c>
      <c r="AG4716" s="51"/>
      <c r="AH4716" s="51"/>
    </row>
    <row r="4717" spans="30:34">
      <c r="AD4717" s="50" t="s">
        <v>81</v>
      </c>
      <c r="AE4717" s="50" t="s">
        <v>216</v>
      </c>
      <c r="AF4717" s="50">
        <v>2800506</v>
      </c>
      <c r="AG4717" s="51"/>
      <c r="AH4717" s="51"/>
    </row>
    <row r="4718" spans="30:34">
      <c r="AD4718" s="50" t="s">
        <v>81</v>
      </c>
      <c r="AE4718" s="50" t="s">
        <v>240</v>
      </c>
      <c r="AF4718" s="50">
        <v>2800605</v>
      </c>
      <c r="AG4718" s="51"/>
      <c r="AH4718" s="51"/>
    </row>
    <row r="4719" spans="30:34">
      <c r="AD4719" s="50" t="s">
        <v>81</v>
      </c>
      <c r="AE4719" s="50" t="s">
        <v>265</v>
      </c>
      <c r="AF4719" s="50">
        <v>2800670</v>
      </c>
      <c r="AG4719" s="51"/>
      <c r="AH4719" s="51"/>
    </row>
    <row r="4720" spans="30:34">
      <c r="AD4720" s="50" t="s">
        <v>81</v>
      </c>
      <c r="AE4720" s="50" t="s">
        <v>291</v>
      </c>
      <c r="AF4720" s="50">
        <v>2800704</v>
      </c>
      <c r="AG4720" s="51"/>
      <c r="AH4720" s="51"/>
    </row>
    <row r="4721" spans="30:34">
      <c r="AD4721" s="50" t="s">
        <v>81</v>
      </c>
      <c r="AE4721" s="50" t="s">
        <v>317</v>
      </c>
      <c r="AF4721" s="50">
        <v>2801009</v>
      </c>
      <c r="AG4721" s="51"/>
      <c r="AH4721" s="51"/>
    </row>
    <row r="4722" spans="30:34">
      <c r="AD4722" s="50" t="s">
        <v>81</v>
      </c>
      <c r="AE4722" s="50" t="s">
        <v>342</v>
      </c>
      <c r="AF4722" s="50">
        <v>2801108</v>
      </c>
      <c r="AG4722" s="51"/>
      <c r="AH4722" s="51"/>
    </row>
    <row r="4723" spans="30:34">
      <c r="AD4723" s="50" t="s">
        <v>81</v>
      </c>
      <c r="AE4723" s="50" t="s">
        <v>366</v>
      </c>
      <c r="AF4723" s="50">
        <v>2801207</v>
      </c>
      <c r="AG4723" s="51"/>
      <c r="AH4723" s="51"/>
    </row>
    <row r="4724" spans="30:34">
      <c r="AD4724" s="50" t="s">
        <v>81</v>
      </c>
      <c r="AE4724" s="50" t="s">
        <v>391</v>
      </c>
      <c r="AF4724" s="50">
        <v>2801306</v>
      </c>
      <c r="AG4724" s="51"/>
      <c r="AH4724" s="51"/>
    </row>
    <row r="4725" spans="30:34">
      <c r="AD4725" s="50" t="s">
        <v>81</v>
      </c>
      <c r="AE4725" s="50" t="s">
        <v>416</v>
      </c>
      <c r="AF4725" s="50">
        <v>2801405</v>
      </c>
      <c r="AG4725" s="51"/>
      <c r="AH4725" s="51"/>
    </row>
    <row r="4726" spans="30:34">
      <c r="AD4726" s="50" t="s">
        <v>81</v>
      </c>
      <c r="AE4726" s="50" t="s">
        <v>442</v>
      </c>
      <c r="AF4726" s="50">
        <v>2801504</v>
      </c>
      <c r="AG4726" s="51"/>
      <c r="AH4726" s="51"/>
    </row>
    <row r="4727" spans="30:34">
      <c r="AD4727" s="50" t="s">
        <v>81</v>
      </c>
      <c r="AE4727" s="50" t="s">
        <v>467</v>
      </c>
      <c r="AF4727" s="50">
        <v>2801603</v>
      </c>
      <c r="AG4727" s="51"/>
      <c r="AH4727" s="51"/>
    </row>
    <row r="4728" spans="30:34">
      <c r="AD4728" s="50" t="s">
        <v>81</v>
      </c>
      <c r="AE4728" s="50" t="s">
        <v>492</v>
      </c>
      <c r="AF4728" s="50">
        <v>2801702</v>
      </c>
      <c r="AG4728" s="51"/>
      <c r="AH4728" s="51"/>
    </row>
    <row r="4729" spans="30:34">
      <c r="AD4729" s="50" t="s">
        <v>81</v>
      </c>
      <c r="AE4729" s="50" t="s">
        <v>516</v>
      </c>
      <c r="AF4729" s="50">
        <v>2801900</v>
      </c>
      <c r="AG4729" s="51"/>
      <c r="AH4729" s="51"/>
    </row>
    <row r="4730" spans="30:34">
      <c r="AD4730" s="50" t="s">
        <v>81</v>
      </c>
      <c r="AE4730" s="50" t="s">
        <v>539</v>
      </c>
      <c r="AF4730" s="50">
        <v>2802007</v>
      </c>
      <c r="AG4730" s="51"/>
      <c r="AH4730" s="51"/>
    </row>
    <row r="4731" spans="30:34">
      <c r="AD4731" s="50" t="s">
        <v>81</v>
      </c>
      <c r="AE4731" s="50" t="s">
        <v>562</v>
      </c>
      <c r="AF4731" s="50">
        <v>2802106</v>
      </c>
      <c r="AG4731" s="51"/>
      <c r="AH4731" s="51"/>
    </row>
    <row r="4732" spans="30:34">
      <c r="AD4732" s="50" t="s">
        <v>81</v>
      </c>
      <c r="AE4732" s="50" t="s">
        <v>585</v>
      </c>
      <c r="AF4732" s="50">
        <v>2802205</v>
      </c>
      <c r="AG4732" s="51"/>
      <c r="AH4732" s="51"/>
    </row>
    <row r="4733" spans="30:34">
      <c r="AD4733" s="50" t="s">
        <v>81</v>
      </c>
      <c r="AE4733" s="50" t="s">
        <v>608</v>
      </c>
      <c r="AF4733" s="50">
        <v>2802304</v>
      </c>
      <c r="AG4733" s="51"/>
      <c r="AH4733" s="51"/>
    </row>
    <row r="4734" spans="30:34">
      <c r="AD4734" s="50" t="s">
        <v>81</v>
      </c>
      <c r="AE4734" s="50" t="s">
        <v>630</v>
      </c>
      <c r="AF4734" s="50">
        <v>2802403</v>
      </c>
      <c r="AG4734" s="51"/>
      <c r="AH4734" s="51"/>
    </row>
    <row r="4735" spans="30:34">
      <c r="AD4735" s="50" t="s">
        <v>81</v>
      </c>
      <c r="AE4735" s="50" t="s">
        <v>651</v>
      </c>
      <c r="AF4735" s="50">
        <v>2802502</v>
      </c>
      <c r="AG4735" s="51"/>
      <c r="AH4735" s="51"/>
    </row>
    <row r="4736" spans="30:34">
      <c r="AD4736" s="50" t="s">
        <v>81</v>
      </c>
      <c r="AE4736" s="50" t="s">
        <v>672</v>
      </c>
      <c r="AF4736" s="50">
        <v>2802601</v>
      </c>
      <c r="AG4736" s="51"/>
      <c r="AH4736" s="51"/>
    </row>
    <row r="4737" spans="30:34">
      <c r="AD4737" s="50" t="s">
        <v>81</v>
      </c>
      <c r="AE4737" s="50" t="s">
        <v>693</v>
      </c>
      <c r="AF4737" s="50">
        <v>2802700</v>
      </c>
      <c r="AG4737" s="51"/>
      <c r="AH4737" s="51"/>
    </row>
    <row r="4738" spans="30:34">
      <c r="AD4738" s="50" t="s">
        <v>81</v>
      </c>
      <c r="AE4738" s="50" t="s">
        <v>714</v>
      </c>
      <c r="AF4738" s="50">
        <v>2802809</v>
      </c>
      <c r="AG4738" s="51"/>
      <c r="AH4738" s="51"/>
    </row>
    <row r="4739" spans="30:34">
      <c r="AD4739" s="50" t="s">
        <v>81</v>
      </c>
      <c r="AE4739" s="50" t="s">
        <v>736</v>
      </c>
      <c r="AF4739" s="50">
        <v>2802908</v>
      </c>
      <c r="AG4739" s="51"/>
      <c r="AH4739" s="51"/>
    </row>
    <row r="4740" spans="30:34">
      <c r="AD4740" s="50" t="s">
        <v>81</v>
      </c>
      <c r="AE4740" s="50" t="s">
        <v>757</v>
      </c>
      <c r="AF4740" s="50">
        <v>2803005</v>
      </c>
      <c r="AG4740" s="51"/>
      <c r="AH4740" s="51"/>
    </row>
    <row r="4741" spans="30:34">
      <c r="AD4741" s="50" t="s">
        <v>81</v>
      </c>
      <c r="AE4741" s="50" t="s">
        <v>780</v>
      </c>
      <c r="AF4741" s="50">
        <v>2803104</v>
      </c>
      <c r="AG4741" s="51"/>
      <c r="AH4741" s="51"/>
    </row>
    <row r="4742" spans="30:34">
      <c r="AD4742" s="50" t="s">
        <v>81</v>
      </c>
      <c r="AE4742" s="50" t="s">
        <v>801</v>
      </c>
      <c r="AF4742" s="50">
        <v>2803203</v>
      </c>
      <c r="AG4742" s="51"/>
      <c r="AH4742" s="51"/>
    </row>
    <row r="4743" spans="30:34">
      <c r="AD4743" s="50" t="s">
        <v>81</v>
      </c>
      <c r="AE4743" s="50" t="s">
        <v>822</v>
      </c>
      <c r="AF4743" s="50">
        <v>2803302</v>
      </c>
      <c r="AG4743" s="51"/>
      <c r="AH4743" s="51"/>
    </row>
    <row r="4744" spans="30:34">
      <c r="AD4744" s="50" t="s">
        <v>81</v>
      </c>
      <c r="AE4744" s="50" t="s">
        <v>844</v>
      </c>
      <c r="AF4744" s="50">
        <v>2803401</v>
      </c>
      <c r="AG4744" s="51"/>
      <c r="AH4744" s="51"/>
    </row>
    <row r="4745" spans="30:34">
      <c r="AD4745" s="50" t="s">
        <v>81</v>
      </c>
      <c r="AE4745" s="50" t="s">
        <v>866</v>
      </c>
      <c r="AF4745" s="50">
        <v>2803500</v>
      </c>
      <c r="AG4745" s="51"/>
      <c r="AH4745" s="51"/>
    </row>
    <row r="4746" spans="30:34">
      <c r="AD4746" s="50" t="s">
        <v>81</v>
      </c>
      <c r="AE4746" s="50" t="s">
        <v>888</v>
      </c>
      <c r="AF4746" s="50">
        <v>2803609</v>
      </c>
      <c r="AG4746" s="51"/>
      <c r="AH4746" s="51"/>
    </row>
    <row r="4747" spans="30:34">
      <c r="AD4747" s="50" t="s">
        <v>81</v>
      </c>
      <c r="AE4747" s="50" t="s">
        <v>911</v>
      </c>
      <c r="AF4747" s="50">
        <v>2803708</v>
      </c>
      <c r="AG4747" s="51"/>
      <c r="AH4747" s="51"/>
    </row>
    <row r="4748" spans="30:34">
      <c r="AD4748" s="50" t="s">
        <v>81</v>
      </c>
      <c r="AE4748" s="50" t="s">
        <v>934</v>
      </c>
      <c r="AF4748" s="50">
        <v>2803807</v>
      </c>
      <c r="AG4748" s="51"/>
      <c r="AH4748" s="51"/>
    </row>
    <row r="4749" spans="30:34">
      <c r="AD4749" s="50" t="s">
        <v>81</v>
      </c>
      <c r="AE4749" s="50" t="s">
        <v>956</v>
      </c>
      <c r="AF4749" s="50">
        <v>2803906</v>
      </c>
      <c r="AG4749" s="51"/>
      <c r="AH4749" s="51"/>
    </row>
    <row r="4750" spans="30:34">
      <c r="AD4750" s="50" t="s">
        <v>81</v>
      </c>
      <c r="AE4750" s="50" t="s">
        <v>979</v>
      </c>
      <c r="AF4750" s="50">
        <v>2804003</v>
      </c>
      <c r="AG4750" s="51"/>
      <c r="AH4750" s="51"/>
    </row>
    <row r="4751" spans="30:34">
      <c r="AD4751" s="50" t="s">
        <v>81</v>
      </c>
      <c r="AE4751" s="50" t="s">
        <v>1001</v>
      </c>
      <c r="AF4751" s="50">
        <v>2804102</v>
      </c>
      <c r="AG4751" s="51"/>
      <c r="AH4751" s="51"/>
    </row>
    <row r="4752" spans="30:34">
      <c r="AD4752" s="50" t="s">
        <v>81</v>
      </c>
      <c r="AE4752" s="50" t="s">
        <v>1023</v>
      </c>
      <c r="AF4752" s="50">
        <v>2804201</v>
      </c>
      <c r="AG4752" s="51"/>
      <c r="AH4752" s="51"/>
    </row>
    <row r="4753" spans="30:34">
      <c r="AD4753" s="50" t="s">
        <v>81</v>
      </c>
      <c r="AE4753" s="50" t="s">
        <v>1046</v>
      </c>
      <c r="AF4753" s="50">
        <v>2804300</v>
      </c>
      <c r="AG4753" s="51"/>
      <c r="AH4753" s="51"/>
    </row>
    <row r="4754" spans="30:34">
      <c r="AD4754" s="50" t="s">
        <v>81</v>
      </c>
      <c r="AE4754" s="50" t="s">
        <v>1067</v>
      </c>
      <c r="AF4754" s="50">
        <v>2804409</v>
      </c>
      <c r="AG4754" s="51"/>
      <c r="AH4754" s="51"/>
    </row>
    <row r="4755" spans="30:34">
      <c r="AD4755" s="50" t="s">
        <v>81</v>
      </c>
      <c r="AE4755" s="50" t="s">
        <v>1089</v>
      </c>
      <c r="AF4755" s="50">
        <v>2804458</v>
      </c>
      <c r="AG4755" s="51"/>
      <c r="AH4755" s="51"/>
    </row>
    <row r="4756" spans="30:34">
      <c r="AD4756" s="50" t="s">
        <v>81</v>
      </c>
      <c r="AE4756" s="50" t="s">
        <v>1112</v>
      </c>
      <c r="AF4756" s="50">
        <v>2804508</v>
      </c>
      <c r="AG4756" s="51"/>
      <c r="AH4756" s="51"/>
    </row>
    <row r="4757" spans="30:34">
      <c r="AD4757" s="50" t="s">
        <v>81</v>
      </c>
      <c r="AE4757" s="50" t="s">
        <v>1135</v>
      </c>
      <c r="AF4757" s="50">
        <v>2804607</v>
      </c>
      <c r="AG4757" s="51"/>
      <c r="AH4757" s="51"/>
    </row>
    <row r="4758" spans="30:34">
      <c r="AD4758" s="50" t="s">
        <v>81</v>
      </c>
      <c r="AE4758" s="50" t="s">
        <v>1158</v>
      </c>
      <c r="AF4758" s="50">
        <v>2804706</v>
      </c>
      <c r="AG4758" s="51"/>
      <c r="AH4758" s="51"/>
    </row>
    <row r="4759" spans="30:34">
      <c r="AD4759" s="50" t="s">
        <v>81</v>
      </c>
      <c r="AE4759" s="50" t="s">
        <v>1181</v>
      </c>
      <c r="AF4759" s="50">
        <v>2804805</v>
      </c>
      <c r="AG4759" s="51"/>
      <c r="AH4759" s="51"/>
    </row>
    <row r="4760" spans="30:34">
      <c r="AD4760" s="50" t="s">
        <v>81</v>
      </c>
      <c r="AE4760" s="50" t="s">
        <v>1203</v>
      </c>
      <c r="AF4760" s="50">
        <v>2804904</v>
      </c>
      <c r="AG4760" s="51"/>
      <c r="AH4760" s="51"/>
    </row>
    <row r="4761" spans="30:34">
      <c r="AD4761" s="50" t="s">
        <v>81</v>
      </c>
      <c r="AE4761" s="50" t="s">
        <v>1225</v>
      </c>
      <c r="AF4761" s="50">
        <v>2805000</v>
      </c>
      <c r="AG4761" s="51"/>
      <c r="AH4761" s="51"/>
    </row>
    <row r="4762" spans="30:34">
      <c r="AD4762" s="50" t="s">
        <v>81</v>
      </c>
      <c r="AE4762" s="50" t="s">
        <v>1247</v>
      </c>
      <c r="AF4762" s="50">
        <v>2805109</v>
      </c>
      <c r="AG4762" s="51"/>
      <c r="AH4762" s="51"/>
    </row>
    <row r="4763" spans="30:34">
      <c r="AD4763" s="50" t="s">
        <v>81</v>
      </c>
      <c r="AE4763" s="50" t="s">
        <v>1270</v>
      </c>
      <c r="AF4763" s="50">
        <v>2805208</v>
      </c>
      <c r="AG4763" s="51"/>
      <c r="AH4763" s="51"/>
    </row>
    <row r="4764" spans="30:34">
      <c r="AD4764" s="50" t="s">
        <v>81</v>
      </c>
      <c r="AE4764" s="50" t="s">
        <v>1291</v>
      </c>
      <c r="AF4764" s="50">
        <v>2805307</v>
      </c>
      <c r="AG4764" s="51"/>
      <c r="AH4764" s="51"/>
    </row>
    <row r="4765" spans="30:34">
      <c r="AD4765" s="50" t="s">
        <v>81</v>
      </c>
      <c r="AE4765" s="50" t="s">
        <v>1313</v>
      </c>
      <c r="AF4765" s="50">
        <v>2805406</v>
      </c>
      <c r="AG4765" s="51"/>
      <c r="AH4765" s="51"/>
    </row>
    <row r="4766" spans="30:34">
      <c r="AD4766" s="50" t="s">
        <v>81</v>
      </c>
      <c r="AE4766" s="50" t="s">
        <v>1335</v>
      </c>
      <c r="AF4766" s="50">
        <v>2805505</v>
      </c>
      <c r="AG4766" s="51"/>
      <c r="AH4766" s="51"/>
    </row>
    <row r="4767" spans="30:34">
      <c r="AD4767" s="50" t="s">
        <v>81</v>
      </c>
      <c r="AE4767" s="50" t="s">
        <v>1356</v>
      </c>
      <c r="AF4767" s="50">
        <v>2805604</v>
      </c>
      <c r="AG4767" s="51"/>
      <c r="AH4767" s="51"/>
    </row>
    <row r="4768" spans="30:34">
      <c r="AD4768" s="50" t="s">
        <v>81</v>
      </c>
      <c r="AE4768" s="50" t="s">
        <v>1378</v>
      </c>
      <c r="AF4768" s="50">
        <v>2805703</v>
      </c>
      <c r="AG4768" s="51"/>
      <c r="AH4768" s="51"/>
    </row>
    <row r="4769" spans="30:34">
      <c r="AD4769" s="50" t="s">
        <v>81</v>
      </c>
      <c r="AE4769" s="50" t="s">
        <v>1400</v>
      </c>
      <c r="AF4769" s="50">
        <v>2805802</v>
      </c>
      <c r="AG4769" s="51"/>
      <c r="AH4769" s="51"/>
    </row>
    <row r="4770" spans="30:34">
      <c r="AD4770" s="50" t="s">
        <v>81</v>
      </c>
      <c r="AE4770" s="50" t="s">
        <v>1422</v>
      </c>
      <c r="AF4770" s="50">
        <v>2805901</v>
      </c>
      <c r="AG4770" s="51"/>
      <c r="AH4770" s="51"/>
    </row>
    <row r="4771" spans="30:34">
      <c r="AD4771" s="50" t="s">
        <v>81</v>
      </c>
      <c r="AE4771" s="50" t="s">
        <v>1443</v>
      </c>
      <c r="AF4771" s="50">
        <v>2806008</v>
      </c>
      <c r="AG4771" s="51"/>
      <c r="AH4771" s="51"/>
    </row>
    <row r="4772" spans="30:34">
      <c r="AD4772" s="50" t="s">
        <v>81</v>
      </c>
      <c r="AE4772" s="50" t="s">
        <v>1463</v>
      </c>
      <c r="AF4772" s="50">
        <v>2806107</v>
      </c>
      <c r="AG4772" s="51"/>
      <c r="AH4772" s="51"/>
    </row>
    <row r="4773" spans="30:34">
      <c r="AD4773" s="50" t="s">
        <v>81</v>
      </c>
      <c r="AE4773" s="50" t="s">
        <v>1485</v>
      </c>
      <c r="AF4773" s="50">
        <v>2806206</v>
      </c>
      <c r="AG4773" s="51"/>
      <c r="AH4773" s="51"/>
    </row>
    <row r="4774" spans="30:34">
      <c r="AD4774" s="50" t="s">
        <v>81</v>
      </c>
      <c r="AE4774" s="50" t="s">
        <v>1506</v>
      </c>
      <c r="AF4774" s="50">
        <v>2806305</v>
      </c>
      <c r="AG4774" s="51"/>
      <c r="AH4774" s="51"/>
    </row>
    <row r="4775" spans="30:34">
      <c r="AD4775" s="50" t="s">
        <v>81</v>
      </c>
      <c r="AE4775" s="50" t="s">
        <v>1527</v>
      </c>
      <c r="AF4775" s="50">
        <v>2806503</v>
      </c>
      <c r="AG4775" s="51"/>
      <c r="AH4775" s="51"/>
    </row>
    <row r="4776" spans="30:34">
      <c r="AD4776" s="50" t="s">
        <v>81</v>
      </c>
      <c r="AE4776" s="50" t="s">
        <v>1548</v>
      </c>
      <c r="AF4776" s="50">
        <v>2806404</v>
      </c>
      <c r="AG4776" s="51"/>
      <c r="AH4776" s="51"/>
    </row>
    <row r="4777" spans="30:34">
      <c r="AD4777" s="50" t="s">
        <v>81</v>
      </c>
      <c r="AE4777" s="50" t="s">
        <v>1567</v>
      </c>
      <c r="AF4777" s="50">
        <v>2806602</v>
      </c>
      <c r="AG4777" s="51"/>
      <c r="AH4777" s="51"/>
    </row>
    <row r="4778" spans="30:34">
      <c r="AD4778" s="50" t="s">
        <v>81</v>
      </c>
      <c r="AE4778" s="50" t="s">
        <v>1587</v>
      </c>
      <c r="AF4778" s="50">
        <v>2806701</v>
      </c>
      <c r="AG4778" s="51"/>
      <c r="AH4778" s="51"/>
    </row>
    <row r="4779" spans="30:34">
      <c r="AD4779" s="50" t="s">
        <v>81</v>
      </c>
      <c r="AE4779" s="50" t="s">
        <v>1607</v>
      </c>
      <c r="AF4779" s="50">
        <v>2806800</v>
      </c>
      <c r="AG4779" s="51"/>
      <c r="AH4779" s="51"/>
    </row>
    <row r="4780" spans="30:34">
      <c r="AD4780" s="50" t="s">
        <v>81</v>
      </c>
      <c r="AE4780" s="50" t="s">
        <v>1628</v>
      </c>
      <c r="AF4780" s="50">
        <v>2806909</v>
      </c>
      <c r="AG4780" s="51"/>
      <c r="AH4780" s="51"/>
    </row>
    <row r="4781" spans="30:34">
      <c r="AD4781" s="50" t="s">
        <v>81</v>
      </c>
      <c r="AE4781" s="50" t="s">
        <v>1649</v>
      </c>
      <c r="AF4781" s="50">
        <v>2807006</v>
      </c>
      <c r="AG4781" s="51"/>
      <c r="AH4781" s="51"/>
    </row>
    <row r="4782" spans="30:34">
      <c r="AD4782" s="50" t="s">
        <v>81</v>
      </c>
      <c r="AE4782" s="50" t="s">
        <v>1669</v>
      </c>
      <c r="AF4782" s="50">
        <v>2807105</v>
      </c>
      <c r="AG4782" s="51"/>
      <c r="AH4782" s="51"/>
    </row>
    <row r="4783" spans="30:34">
      <c r="AD4783" s="50" t="s">
        <v>81</v>
      </c>
      <c r="AE4783" s="50" t="s">
        <v>1690</v>
      </c>
      <c r="AF4783" s="50">
        <v>2807204</v>
      </c>
      <c r="AG4783" s="51"/>
      <c r="AH4783" s="51"/>
    </row>
    <row r="4784" spans="30:34">
      <c r="AD4784" s="50" t="s">
        <v>81</v>
      </c>
      <c r="AE4784" s="50" t="s">
        <v>1710</v>
      </c>
      <c r="AF4784" s="50">
        <v>2807303</v>
      </c>
      <c r="AG4784" s="51"/>
      <c r="AH4784" s="51"/>
    </row>
    <row r="4785" spans="30:34">
      <c r="AD4785" s="50" t="s">
        <v>81</v>
      </c>
      <c r="AE4785" s="50" t="s">
        <v>1731</v>
      </c>
      <c r="AF4785" s="50">
        <v>2807402</v>
      </c>
      <c r="AG4785" s="51"/>
      <c r="AH4785" s="51"/>
    </row>
    <row r="4786" spans="30:34">
      <c r="AD4786" s="50" t="s">
        <v>81</v>
      </c>
      <c r="AE4786" s="50" t="s">
        <v>1752</v>
      </c>
      <c r="AF4786" s="50">
        <v>2807501</v>
      </c>
      <c r="AG4786" s="51"/>
      <c r="AH4786" s="51"/>
    </row>
    <row r="4787" spans="30:34">
      <c r="AD4787" s="50" t="s">
        <v>81</v>
      </c>
      <c r="AE4787" s="50" t="s">
        <v>1772</v>
      </c>
      <c r="AF4787" s="50">
        <v>2807600</v>
      </c>
      <c r="AG4787" s="51"/>
      <c r="AH4787" s="51"/>
    </row>
    <row r="4788" spans="30:34">
      <c r="AD4788" s="50" t="s">
        <v>83</v>
      </c>
      <c r="AE4788" s="50" t="s">
        <v>112</v>
      </c>
      <c r="AF4788" s="50">
        <v>3500105</v>
      </c>
      <c r="AG4788" s="51"/>
      <c r="AH4788" s="51"/>
    </row>
    <row r="4789" spans="30:34">
      <c r="AD4789" s="50" t="s">
        <v>83</v>
      </c>
      <c r="AE4789" s="50" t="s">
        <v>138</v>
      </c>
      <c r="AF4789" s="50">
        <v>3500204</v>
      </c>
      <c r="AG4789" s="51"/>
      <c r="AH4789" s="51"/>
    </row>
    <row r="4790" spans="30:34">
      <c r="AD4790" s="50" t="s">
        <v>83</v>
      </c>
      <c r="AE4790" s="50" t="s">
        <v>163</v>
      </c>
      <c r="AF4790" s="50">
        <v>3500303</v>
      </c>
      <c r="AG4790" s="51"/>
      <c r="AH4790" s="51"/>
    </row>
    <row r="4791" spans="30:34">
      <c r="AD4791" s="50" t="s">
        <v>83</v>
      </c>
      <c r="AE4791" s="50" t="s">
        <v>189</v>
      </c>
      <c r="AF4791" s="50">
        <v>3500402</v>
      </c>
      <c r="AG4791" s="51"/>
      <c r="AH4791" s="51"/>
    </row>
    <row r="4792" spans="30:34">
      <c r="AD4792" s="50" t="s">
        <v>83</v>
      </c>
      <c r="AE4792" s="50" t="s">
        <v>215</v>
      </c>
      <c r="AF4792" s="50">
        <v>3500501</v>
      </c>
      <c r="AG4792" s="51"/>
      <c r="AH4792" s="51"/>
    </row>
    <row r="4793" spans="30:34">
      <c r="AD4793" s="50" t="s">
        <v>83</v>
      </c>
      <c r="AE4793" s="50" t="s">
        <v>239</v>
      </c>
      <c r="AF4793" s="50">
        <v>3500550</v>
      </c>
      <c r="AG4793" s="51"/>
      <c r="AH4793" s="51"/>
    </row>
    <row r="4794" spans="30:34">
      <c r="AD4794" s="50" t="s">
        <v>83</v>
      </c>
      <c r="AE4794" s="50" t="s">
        <v>264</v>
      </c>
      <c r="AF4794" s="50">
        <v>3500600</v>
      </c>
      <c r="AG4794" s="51"/>
      <c r="AH4794" s="51"/>
    </row>
    <row r="4795" spans="30:34">
      <c r="AD4795" s="50" t="s">
        <v>83</v>
      </c>
      <c r="AE4795" s="50" t="s">
        <v>290</v>
      </c>
      <c r="AF4795" s="50">
        <v>3500709</v>
      </c>
      <c r="AG4795" s="51"/>
      <c r="AH4795" s="51"/>
    </row>
    <row r="4796" spans="30:34">
      <c r="AD4796" s="50" t="s">
        <v>83</v>
      </c>
      <c r="AE4796" s="50" t="s">
        <v>316</v>
      </c>
      <c r="AF4796" s="50">
        <v>3500758</v>
      </c>
      <c r="AG4796" s="51"/>
      <c r="AH4796" s="51"/>
    </row>
    <row r="4797" spans="30:34">
      <c r="AD4797" s="50" t="s">
        <v>83</v>
      </c>
      <c r="AE4797" s="50" t="s">
        <v>341</v>
      </c>
      <c r="AF4797" s="50">
        <v>3500808</v>
      </c>
      <c r="AG4797" s="51"/>
      <c r="AH4797" s="51"/>
    </row>
    <row r="4798" spans="30:34">
      <c r="AD4798" s="50" t="s">
        <v>83</v>
      </c>
      <c r="AE4798" s="50" t="s">
        <v>365</v>
      </c>
      <c r="AF4798" s="50">
        <v>3500907</v>
      </c>
      <c r="AG4798" s="51"/>
      <c r="AH4798" s="51"/>
    </row>
    <row r="4799" spans="30:34">
      <c r="AD4799" s="50" t="s">
        <v>83</v>
      </c>
      <c r="AE4799" s="50" t="s">
        <v>390</v>
      </c>
      <c r="AF4799" s="50">
        <v>3501004</v>
      </c>
      <c r="AG4799" s="51"/>
      <c r="AH4799" s="51"/>
    </row>
    <row r="4800" spans="30:34">
      <c r="AD4800" s="50" t="s">
        <v>83</v>
      </c>
      <c r="AE4800" s="50" t="s">
        <v>110</v>
      </c>
      <c r="AF4800" s="50">
        <v>3501103</v>
      </c>
      <c r="AG4800" s="51"/>
      <c r="AH4800" s="51"/>
    </row>
    <row r="4801" spans="30:34">
      <c r="AD4801" s="50" t="s">
        <v>83</v>
      </c>
      <c r="AE4801" s="50" t="s">
        <v>441</v>
      </c>
      <c r="AF4801" s="50">
        <v>3501152</v>
      </c>
      <c r="AG4801" s="51"/>
      <c r="AH4801" s="51"/>
    </row>
    <row r="4802" spans="30:34">
      <c r="AD4802" s="50" t="s">
        <v>83</v>
      </c>
      <c r="AE4802" s="50" t="s">
        <v>466</v>
      </c>
      <c r="AF4802" s="50">
        <v>3501202</v>
      </c>
      <c r="AG4802" s="51"/>
      <c r="AH4802" s="51"/>
    </row>
    <row r="4803" spans="30:34">
      <c r="AD4803" s="50" t="s">
        <v>83</v>
      </c>
      <c r="AE4803" s="50" t="s">
        <v>491</v>
      </c>
      <c r="AF4803" s="50">
        <v>3501301</v>
      </c>
      <c r="AG4803" s="51"/>
      <c r="AH4803" s="51"/>
    </row>
    <row r="4804" spans="30:34">
      <c r="AD4804" s="50" t="s">
        <v>83</v>
      </c>
      <c r="AE4804" s="50" t="s">
        <v>515</v>
      </c>
      <c r="AF4804" s="50">
        <v>3501400</v>
      </c>
      <c r="AG4804" s="51"/>
      <c r="AH4804" s="51"/>
    </row>
    <row r="4805" spans="30:34">
      <c r="AD4805" s="50" t="s">
        <v>83</v>
      </c>
      <c r="AE4805" s="50" t="s">
        <v>538</v>
      </c>
      <c r="AF4805" s="50">
        <v>3501509</v>
      </c>
      <c r="AG4805" s="51"/>
      <c r="AH4805" s="51"/>
    </row>
    <row r="4806" spans="30:34">
      <c r="AD4806" s="50" t="s">
        <v>83</v>
      </c>
      <c r="AE4806" s="50" t="s">
        <v>561</v>
      </c>
      <c r="AF4806" s="50">
        <v>3501608</v>
      </c>
      <c r="AG4806" s="51"/>
      <c r="AH4806" s="51"/>
    </row>
    <row r="4807" spans="30:34">
      <c r="AD4807" s="50" t="s">
        <v>83</v>
      </c>
      <c r="AE4807" s="50" t="s">
        <v>584</v>
      </c>
      <c r="AF4807" s="50">
        <v>3501707</v>
      </c>
      <c r="AG4807" s="51"/>
      <c r="AH4807" s="51"/>
    </row>
    <row r="4808" spans="30:34">
      <c r="AD4808" s="50" t="s">
        <v>83</v>
      </c>
      <c r="AE4808" s="50" t="s">
        <v>607</v>
      </c>
      <c r="AF4808" s="50">
        <v>3501806</v>
      </c>
      <c r="AG4808" s="51"/>
      <c r="AH4808" s="51"/>
    </row>
    <row r="4809" spans="30:34">
      <c r="AD4809" s="50" t="s">
        <v>83</v>
      </c>
      <c r="AE4809" s="50" t="s">
        <v>306</v>
      </c>
      <c r="AF4809" s="50">
        <v>3501905</v>
      </c>
      <c r="AG4809" s="51"/>
      <c r="AH4809" s="51"/>
    </row>
    <row r="4810" spans="30:34">
      <c r="AD4810" s="50" t="s">
        <v>83</v>
      </c>
      <c r="AE4810" s="50" t="s">
        <v>650</v>
      </c>
      <c r="AF4810" s="50">
        <v>3502002</v>
      </c>
      <c r="AG4810" s="51"/>
      <c r="AH4810" s="51"/>
    </row>
    <row r="4811" spans="30:34">
      <c r="AD4811" s="50" t="s">
        <v>83</v>
      </c>
      <c r="AE4811" s="50" t="s">
        <v>671</v>
      </c>
      <c r="AF4811" s="50">
        <v>3502101</v>
      </c>
      <c r="AG4811" s="51"/>
      <c r="AH4811" s="51"/>
    </row>
    <row r="4812" spans="30:34">
      <c r="AD4812" s="50" t="s">
        <v>83</v>
      </c>
      <c r="AE4812" s="50" t="s">
        <v>692</v>
      </c>
      <c r="AF4812" s="50">
        <v>3502200</v>
      </c>
      <c r="AG4812" s="51"/>
      <c r="AH4812" s="51"/>
    </row>
    <row r="4813" spans="30:34">
      <c r="AD4813" s="50" t="s">
        <v>83</v>
      </c>
      <c r="AE4813" s="50" t="s">
        <v>713</v>
      </c>
      <c r="AF4813" s="50">
        <v>3502309</v>
      </c>
      <c r="AG4813" s="51"/>
      <c r="AH4813" s="51"/>
    </row>
    <row r="4814" spans="30:34">
      <c r="AD4814" s="50" t="s">
        <v>83</v>
      </c>
      <c r="AE4814" s="50" t="s">
        <v>735</v>
      </c>
      <c r="AF4814" s="50">
        <v>3502408</v>
      </c>
      <c r="AG4814" s="51"/>
      <c r="AH4814" s="51"/>
    </row>
    <row r="4815" spans="30:34">
      <c r="AD4815" s="50" t="s">
        <v>83</v>
      </c>
      <c r="AE4815" s="50" t="s">
        <v>332</v>
      </c>
      <c r="AF4815" s="50">
        <v>3502507</v>
      </c>
      <c r="AG4815" s="51"/>
      <c r="AH4815" s="51"/>
    </row>
    <row r="4816" spans="30:34">
      <c r="AD4816" s="50" t="s">
        <v>83</v>
      </c>
      <c r="AE4816" s="50" t="s">
        <v>779</v>
      </c>
      <c r="AF4816" s="50">
        <v>3502606</v>
      </c>
      <c r="AG4816" s="51"/>
      <c r="AH4816" s="51"/>
    </row>
    <row r="4817" spans="30:34">
      <c r="AD4817" s="50" t="s">
        <v>83</v>
      </c>
      <c r="AE4817" s="50" t="s">
        <v>800</v>
      </c>
      <c r="AF4817" s="50">
        <v>3502705</v>
      </c>
      <c r="AG4817" s="51"/>
      <c r="AH4817" s="51"/>
    </row>
    <row r="4818" spans="30:34">
      <c r="AD4818" s="50" t="s">
        <v>83</v>
      </c>
      <c r="AE4818" s="50" t="s">
        <v>821</v>
      </c>
      <c r="AF4818" s="50">
        <v>3502754</v>
      </c>
      <c r="AG4818" s="51"/>
      <c r="AH4818" s="51"/>
    </row>
    <row r="4819" spans="30:34">
      <c r="AD4819" s="50" t="s">
        <v>83</v>
      </c>
      <c r="AE4819" s="50" t="s">
        <v>843</v>
      </c>
      <c r="AF4819" s="50">
        <v>3502804</v>
      </c>
      <c r="AG4819" s="51"/>
      <c r="AH4819" s="51"/>
    </row>
    <row r="4820" spans="30:34">
      <c r="AD4820" s="50" t="s">
        <v>83</v>
      </c>
      <c r="AE4820" s="50" t="s">
        <v>865</v>
      </c>
      <c r="AF4820" s="50">
        <v>3502903</v>
      </c>
      <c r="AG4820" s="51"/>
      <c r="AH4820" s="51"/>
    </row>
    <row r="4821" spans="30:34">
      <c r="AD4821" s="50" t="s">
        <v>83</v>
      </c>
      <c r="AE4821" s="50" t="s">
        <v>887</v>
      </c>
      <c r="AF4821" s="50">
        <v>3503000</v>
      </c>
      <c r="AG4821" s="51"/>
      <c r="AH4821" s="51"/>
    </row>
    <row r="4822" spans="30:34">
      <c r="AD4822" s="50" t="s">
        <v>83</v>
      </c>
      <c r="AE4822" s="50" t="s">
        <v>910</v>
      </c>
      <c r="AF4822" s="50">
        <v>3503109</v>
      </c>
      <c r="AG4822" s="51"/>
      <c r="AH4822" s="51"/>
    </row>
    <row r="4823" spans="30:34">
      <c r="AD4823" s="50" t="s">
        <v>83</v>
      </c>
      <c r="AE4823" s="50" t="s">
        <v>933</v>
      </c>
      <c r="AF4823" s="50">
        <v>3503158</v>
      </c>
      <c r="AG4823" s="51"/>
      <c r="AH4823" s="51"/>
    </row>
    <row r="4824" spans="30:34">
      <c r="AD4824" s="50" t="s">
        <v>83</v>
      </c>
      <c r="AE4824" s="50" t="s">
        <v>955</v>
      </c>
      <c r="AF4824" s="50">
        <v>3503208</v>
      </c>
      <c r="AG4824" s="51"/>
      <c r="AH4824" s="51"/>
    </row>
    <row r="4825" spans="30:34">
      <c r="AD4825" s="50" t="s">
        <v>83</v>
      </c>
      <c r="AE4825" s="50" t="s">
        <v>978</v>
      </c>
      <c r="AF4825" s="50">
        <v>3503307</v>
      </c>
      <c r="AG4825" s="51"/>
      <c r="AH4825" s="51"/>
    </row>
    <row r="4826" spans="30:34">
      <c r="AD4826" s="50" t="s">
        <v>83</v>
      </c>
      <c r="AE4826" s="50" t="s">
        <v>1000</v>
      </c>
      <c r="AF4826" s="50">
        <v>3503356</v>
      </c>
      <c r="AG4826" s="51"/>
      <c r="AH4826" s="51"/>
    </row>
    <row r="4827" spans="30:34">
      <c r="AD4827" s="50" t="s">
        <v>83</v>
      </c>
      <c r="AE4827" s="50" t="s">
        <v>1022</v>
      </c>
      <c r="AF4827" s="50">
        <v>3503406</v>
      </c>
      <c r="AG4827" s="51"/>
      <c r="AH4827" s="51"/>
    </row>
    <row r="4828" spans="30:34">
      <c r="AD4828" s="50" t="s">
        <v>83</v>
      </c>
      <c r="AE4828" s="50" t="s">
        <v>1045</v>
      </c>
      <c r="AF4828" s="50">
        <v>3503505</v>
      </c>
      <c r="AG4828" s="51"/>
      <c r="AH4828" s="51"/>
    </row>
    <row r="4829" spans="30:34">
      <c r="AD4829" s="50" t="s">
        <v>83</v>
      </c>
      <c r="AE4829" s="50" t="s">
        <v>1066</v>
      </c>
      <c r="AF4829" s="50">
        <v>3503604</v>
      </c>
      <c r="AG4829" s="51"/>
      <c r="AH4829" s="51"/>
    </row>
    <row r="4830" spans="30:34">
      <c r="AD4830" s="50" t="s">
        <v>83</v>
      </c>
      <c r="AE4830" s="50" t="s">
        <v>1088</v>
      </c>
      <c r="AF4830" s="50">
        <v>3503703</v>
      </c>
      <c r="AG4830" s="51"/>
      <c r="AH4830" s="51"/>
    </row>
    <row r="4831" spans="30:34">
      <c r="AD4831" s="50" t="s">
        <v>83</v>
      </c>
      <c r="AE4831" s="50" t="s">
        <v>1111</v>
      </c>
      <c r="AF4831" s="50">
        <v>3503802</v>
      </c>
      <c r="AG4831" s="51"/>
      <c r="AH4831" s="51"/>
    </row>
    <row r="4832" spans="30:34">
      <c r="AD4832" s="50" t="s">
        <v>83</v>
      </c>
      <c r="AE4832" s="50" t="s">
        <v>1134</v>
      </c>
      <c r="AF4832" s="50">
        <v>3503901</v>
      </c>
      <c r="AG4832" s="51"/>
      <c r="AH4832" s="51"/>
    </row>
    <row r="4833" spans="30:34">
      <c r="AD4833" s="50" t="s">
        <v>83</v>
      </c>
      <c r="AE4833" s="50" t="s">
        <v>1157</v>
      </c>
      <c r="AF4833" s="50">
        <v>3503950</v>
      </c>
      <c r="AG4833" s="51"/>
      <c r="AH4833" s="51"/>
    </row>
    <row r="4834" spans="30:34">
      <c r="AD4834" s="50" t="s">
        <v>83</v>
      </c>
      <c r="AE4834" s="50" t="s">
        <v>1180</v>
      </c>
      <c r="AF4834" s="50">
        <v>3504008</v>
      </c>
      <c r="AG4834" s="51"/>
      <c r="AH4834" s="51"/>
    </row>
    <row r="4835" spans="30:34">
      <c r="AD4835" s="50" t="s">
        <v>83</v>
      </c>
      <c r="AE4835" s="50" t="s">
        <v>1202</v>
      </c>
      <c r="AF4835" s="50">
        <v>3504107</v>
      </c>
      <c r="AG4835" s="51"/>
      <c r="AH4835" s="51"/>
    </row>
    <row r="4836" spans="30:34">
      <c r="AD4836" s="50" t="s">
        <v>83</v>
      </c>
      <c r="AE4836" s="50" t="s">
        <v>1224</v>
      </c>
      <c r="AF4836" s="50">
        <v>3504206</v>
      </c>
      <c r="AG4836" s="51"/>
      <c r="AH4836" s="51"/>
    </row>
    <row r="4837" spans="30:34">
      <c r="AD4837" s="50" t="s">
        <v>83</v>
      </c>
      <c r="AE4837" s="50" t="s">
        <v>1246</v>
      </c>
      <c r="AF4837" s="50">
        <v>3504305</v>
      </c>
      <c r="AG4837" s="51"/>
      <c r="AH4837" s="51"/>
    </row>
    <row r="4838" spans="30:34">
      <c r="AD4838" s="50" t="s">
        <v>83</v>
      </c>
      <c r="AE4838" s="50" t="s">
        <v>1269</v>
      </c>
      <c r="AF4838" s="50">
        <v>3504404</v>
      </c>
      <c r="AG4838" s="51"/>
      <c r="AH4838" s="51"/>
    </row>
    <row r="4839" spans="30:34">
      <c r="AD4839" s="50" t="s">
        <v>83</v>
      </c>
      <c r="AE4839" s="50" t="s">
        <v>1290</v>
      </c>
      <c r="AF4839" s="50">
        <v>3504503</v>
      </c>
      <c r="AG4839" s="51"/>
      <c r="AH4839" s="51"/>
    </row>
    <row r="4840" spans="30:34">
      <c r="AD4840" s="50" t="s">
        <v>83</v>
      </c>
      <c r="AE4840" s="50" t="s">
        <v>1312</v>
      </c>
      <c r="AF4840" s="50">
        <v>3504602</v>
      </c>
      <c r="AG4840" s="51"/>
      <c r="AH4840" s="51"/>
    </row>
    <row r="4841" spans="30:34">
      <c r="AD4841" s="50" t="s">
        <v>83</v>
      </c>
      <c r="AE4841" s="50" t="s">
        <v>1334</v>
      </c>
      <c r="AF4841" s="50">
        <v>3504701</v>
      </c>
      <c r="AG4841" s="51"/>
      <c r="AH4841" s="51"/>
    </row>
    <row r="4842" spans="30:34">
      <c r="AD4842" s="50" t="s">
        <v>83</v>
      </c>
      <c r="AE4842" s="50" t="s">
        <v>1355</v>
      </c>
      <c r="AF4842" s="50">
        <v>3504800</v>
      </c>
      <c r="AG4842" s="51"/>
      <c r="AH4842" s="51"/>
    </row>
    <row r="4843" spans="30:34">
      <c r="AD4843" s="50" t="s">
        <v>83</v>
      </c>
      <c r="AE4843" s="50" t="s">
        <v>1377</v>
      </c>
      <c r="AF4843" s="50">
        <v>3504909</v>
      </c>
      <c r="AG4843" s="51"/>
      <c r="AH4843" s="51"/>
    </row>
    <row r="4844" spans="30:34">
      <c r="AD4844" s="50" t="s">
        <v>83</v>
      </c>
      <c r="AE4844" s="50" t="s">
        <v>1399</v>
      </c>
      <c r="AF4844" s="50">
        <v>3505005</v>
      </c>
      <c r="AG4844" s="51"/>
      <c r="AH4844" s="51"/>
    </row>
    <row r="4845" spans="30:34">
      <c r="AD4845" s="50" t="s">
        <v>83</v>
      </c>
      <c r="AE4845" s="50" t="s">
        <v>1421</v>
      </c>
      <c r="AF4845" s="50">
        <v>3505104</v>
      </c>
      <c r="AG4845" s="51"/>
      <c r="AH4845" s="51"/>
    </row>
    <row r="4846" spans="30:34">
      <c r="AD4846" s="50" t="s">
        <v>83</v>
      </c>
      <c r="AE4846" s="50" t="s">
        <v>1442</v>
      </c>
      <c r="AF4846" s="50">
        <v>3505203</v>
      </c>
      <c r="AG4846" s="51"/>
      <c r="AH4846" s="51"/>
    </row>
    <row r="4847" spans="30:34">
      <c r="AD4847" s="50" t="s">
        <v>83</v>
      </c>
      <c r="AE4847" s="50" t="s">
        <v>864</v>
      </c>
      <c r="AF4847" s="50">
        <v>3505302</v>
      </c>
      <c r="AG4847" s="51"/>
      <c r="AH4847" s="51"/>
    </row>
    <row r="4848" spans="30:34">
      <c r="AD4848" s="50" t="s">
        <v>83</v>
      </c>
      <c r="AE4848" s="50" t="s">
        <v>1484</v>
      </c>
      <c r="AF4848" s="50">
        <v>3505351</v>
      </c>
      <c r="AG4848" s="51"/>
      <c r="AH4848" s="51"/>
    </row>
    <row r="4849" spans="30:34">
      <c r="AD4849" s="50" t="s">
        <v>83</v>
      </c>
      <c r="AE4849" s="50" t="s">
        <v>1505</v>
      </c>
      <c r="AF4849" s="50">
        <v>3505401</v>
      </c>
      <c r="AG4849" s="51"/>
      <c r="AH4849" s="51"/>
    </row>
    <row r="4850" spans="30:34">
      <c r="AD4850" s="50" t="s">
        <v>83</v>
      </c>
      <c r="AE4850" s="50" t="s">
        <v>1526</v>
      </c>
      <c r="AF4850" s="50">
        <v>3505500</v>
      </c>
      <c r="AG4850" s="51"/>
      <c r="AH4850" s="51"/>
    </row>
    <row r="4851" spans="30:34">
      <c r="AD4851" s="50" t="s">
        <v>83</v>
      </c>
      <c r="AE4851" s="50" t="s">
        <v>1547</v>
      </c>
      <c r="AF4851" s="50">
        <v>3505609</v>
      </c>
      <c r="AG4851" s="51"/>
      <c r="AH4851" s="51"/>
    </row>
    <row r="4852" spans="30:34">
      <c r="AD4852" s="50" t="s">
        <v>83</v>
      </c>
      <c r="AE4852" s="50" t="s">
        <v>1566</v>
      </c>
      <c r="AF4852" s="50">
        <v>3505708</v>
      </c>
      <c r="AG4852" s="51"/>
      <c r="AH4852" s="51"/>
    </row>
    <row r="4853" spans="30:34">
      <c r="AD4853" s="50" t="s">
        <v>83</v>
      </c>
      <c r="AE4853" s="50" t="s">
        <v>1586</v>
      </c>
      <c r="AF4853" s="50">
        <v>3505807</v>
      </c>
      <c r="AG4853" s="51"/>
      <c r="AH4853" s="51"/>
    </row>
    <row r="4854" spans="30:34">
      <c r="AD4854" s="50" t="s">
        <v>83</v>
      </c>
      <c r="AE4854" s="50" t="s">
        <v>1606</v>
      </c>
      <c r="AF4854" s="50">
        <v>3505906</v>
      </c>
      <c r="AG4854" s="51"/>
      <c r="AH4854" s="51"/>
    </row>
    <row r="4855" spans="30:34">
      <c r="AD4855" s="50" t="s">
        <v>83</v>
      </c>
      <c r="AE4855" s="50" t="s">
        <v>1627</v>
      </c>
      <c r="AF4855" s="50">
        <v>3506003</v>
      </c>
      <c r="AG4855" s="51"/>
      <c r="AH4855" s="51"/>
    </row>
    <row r="4856" spans="30:34">
      <c r="AD4856" s="50" t="s">
        <v>83</v>
      </c>
      <c r="AE4856" s="50" t="s">
        <v>1648</v>
      </c>
      <c r="AF4856" s="50">
        <v>3506102</v>
      </c>
      <c r="AG4856" s="51"/>
      <c r="AH4856" s="51"/>
    </row>
    <row r="4857" spans="30:34">
      <c r="AD4857" s="50" t="s">
        <v>83</v>
      </c>
      <c r="AE4857" s="50" t="s">
        <v>1668</v>
      </c>
      <c r="AF4857" s="50">
        <v>3506201</v>
      </c>
      <c r="AG4857" s="51"/>
      <c r="AH4857" s="51"/>
    </row>
    <row r="4858" spans="30:34">
      <c r="AD4858" s="50" t="s">
        <v>83</v>
      </c>
      <c r="AE4858" s="50" t="s">
        <v>1689</v>
      </c>
      <c r="AF4858" s="50">
        <v>3506300</v>
      </c>
      <c r="AG4858" s="51"/>
      <c r="AH4858" s="51"/>
    </row>
    <row r="4859" spans="30:34">
      <c r="AD4859" s="50" t="s">
        <v>83</v>
      </c>
      <c r="AE4859" s="50" t="s">
        <v>1709</v>
      </c>
      <c r="AF4859" s="50">
        <v>3506359</v>
      </c>
      <c r="AG4859" s="51"/>
      <c r="AH4859" s="51"/>
    </row>
    <row r="4860" spans="30:34">
      <c r="AD4860" s="50" t="s">
        <v>83</v>
      </c>
      <c r="AE4860" s="50" t="s">
        <v>1730</v>
      </c>
      <c r="AF4860" s="50">
        <v>3506409</v>
      </c>
      <c r="AG4860" s="51"/>
      <c r="AH4860" s="51"/>
    </row>
    <row r="4861" spans="30:34">
      <c r="AD4861" s="50" t="s">
        <v>83</v>
      </c>
      <c r="AE4861" s="50" t="s">
        <v>1751</v>
      </c>
      <c r="AF4861" s="50">
        <v>3506508</v>
      </c>
      <c r="AG4861" s="51"/>
      <c r="AH4861" s="51"/>
    </row>
    <row r="4862" spans="30:34">
      <c r="AD4862" s="50" t="s">
        <v>83</v>
      </c>
      <c r="AE4862" s="50" t="s">
        <v>1771</v>
      </c>
      <c r="AF4862" s="50">
        <v>3506607</v>
      </c>
      <c r="AG4862" s="51"/>
      <c r="AH4862" s="51"/>
    </row>
    <row r="4863" spans="30:34">
      <c r="AD4863" s="50" t="s">
        <v>83</v>
      </c>
      <c r="AE4863" s="50" t="s">
        <v>1791</v>
      </c>
      <c r="AF4863" s="50">
        <v>3506706</v>
      </c>
      <c r="AG4863" s="51"/>
      <c r="AH4863" s="51"/>
    </row>
    <row r="4864" spans="30:34">
      <c r="AD4864" s="50" t="s">
        <v>83</v>
      </c>
      <c r="AE4864" s="50" t="s">
        <v>794</v>
      </c>
      <c r="AF4864" s="50">
        <v>3506805</v>
      </c>
      <c r="AG4864" s="51"/>
      <c r="AH4864" s="51"/>
    </row>
    <row r="4865" spans="30:34">
      <c r="AD4865" s="50" t="s">
        <v>83</v>
      </c>
      <c r="AE4865" s="50" t="s">
        <v>1829</v>
      </c>
      <c r="AF4865" s="50">
        <v>3506904</v>
      </c>
      <c r="AG4865" s="51"/>
      <c r="AH4865" s="51"/>
    </row>
    <row r="4866" spans="30:34">
      <c r="AD4866" s="50" t="s">
        <v>83</v>
      </c>
      <c r="AE4866" s="50" t="s">
        <v>1847</v>
      </c>
      <c r="AF4866" s="50">
        <v>3507001</v>
      </c>
      <c r="AG4866" s="51"/>
      <c r="AH4866" s="51"/>
    </row>
    <row r="4867" spans="30:34">
      <c r="AD4867" s="50" t="s">
        <v>83</v>
      </c>
      <c r="AE4867" s="50" t="s">
        <v>1865</v>
      </c>
      <c r="AF4867" s="50">
        <v>3507100</v>
      </c>
      <c r="AG4867" s="51"/>
      <c r="AH4867" s="51"/>
    </row>
    <row r="4868" spans="30:34">
      <c r="AD4868" s="50" t="s">
        <v>83</v>
      </c>
      <c r="AE4868" s="50" t="s">
        <v>1883</v>
      </c>
      <c r="AF4868" s="50">
        <v>3507159</v>
      </c>
      <c r="AG4868" s="51"/>
      <c r="AH4868" s="51"/>
    </row>
    <row r="4869" spans="30:34">
      <c r="AD4869" s="50" t="s">
        <v>83</v>
      </c>
      <c r="AE4869" s="50" t="s">
        <v>1899</v>
      </c>
      <c r="AF4869" s="50">
        <v>3507209</v>
      </c>
      <c r="AG4869" s="51"/>
      <c r="AH4869" s="51"/>
    </row>
    <row r="4870" spans="30:34">
      <c r="AD4870" s="50" t="s">
        <v>83</v>
      </c>
      <c r="AE4870" s="50" t="s">
        <v>1916</v>
      </c>
      <c r="AF4870" s="50">
        <v>3507308</v>
      </c>
      <c r="AG4870" s="51"/>
      <c r="AH4870" s="51"/>
    </row>
    <row r="4871" spans="30:34">
      <c r="AD4871" s="50" t="s">
        <v>83</v>
      </c>
      <c r="AE4871" s="50" t="s">
        <v>901</v>
      </c>
      <c r="AF4871" s="50">
        <v>3507407</v>
      </c>
      <c r="AG4871" s="51"/>
      <c r="AH4871" s="51"/>
    </row>
    <row r="4872" spans="30:34">
      <c r="AD4872" s="50" t="s">
        <v>83</v>
      </c>
      <c r="AE4872" s="50" t="s">
        <v>1949</v>
      </c>
      <c r="AF4872" s="50">
        <v>3507456</v>
      </c>
      <c r="AG4872" s="51"/>
      <c r="AH4872" s="51"/>
    </row>
    <row r="4873" spans="30:34">
      <c r="AD4873" s="50" t="s">
        <v>83</v>
      </c>
      <c r="AE4873" s="50" t="s">
        <v>1966</v>
      </c>
      <c r="AF4873" s="50">
        <v>3507506</v>
      </c>
      <c r="AG4873" s="51"/>
      <c r="AH4873" s="51"/>
    </row>
    <row r="4874" spans="30:34">
      <c r="AD4874" s="50" t="s">
        <v>83</v>
      </c>
      <c r="AE4874" s="50" t="s">
        <v>1984</v>
      </c>
      <c r="AF4874" s="50">
        <v>3507605</v>
      </c>
      <c r="AG4874" s="51"/>
      <c r="AH4874" s="51"/>
    </row>
    <row r="4875" spans="30:34">
      <c r="AD4875" s="50" t="s">
        <v>83</v>
      </c>
      <c r="AE4875" s="50" t="s">
        <v>2001</v>
      </c>
      <c r="AF4875" s="50">
        <v>3507704</v>
      </c>
      <c r="AG4875" s="51"/>
      <c r="AH4875" s="51"/>
    </row>
    <row r="4876" spans="30:34">
      <c r="AD4876" s="50" t="s">
        <v>83</v>
      </c>
      <c r="AE4876" s="50" t="s">
        <v>2019</v>
      </c>
      <c r="AF4876" s="50">
        <v>3507753</v>
      </c>
      <c r="AG4876" s="51"/>
      <c r="AH4876" s="51"/>
    </row>
    <row r="4877" spans="30:34">
      <c r="AD4877" s="50" t="s">
        <v>83</v>
      </c>
      <c r="AE4877" s="50" t="s">
        <v>2037</v>
      </c>
      <c r="AF4877" s="50">
        <v>3507803</v>
      </c>
      <c r="AG4877" s="51"/>
      <c r="AH4877" s="51"/>
    </row>
    <row r="4878" spans="30:34">
      <c r="AD4878" s="50" t="s">
        <v>83</v>
      </c>
      <c r="AE4878" s="50" t="s">
        <v>2055</v>
      </c>
      <c r="AF4878" s="50">
        <v>3507902</v>
      </c>
      <c r="AG4878" s="51"/>
      <c r="AH4878" s="51"/>
    </row>
    <row r="4879" spans="30:34">
      <c r="AD4879" s="50" t="s">
        <v>83</v>
      </c>
      <c r="AE4879" s="50" t="s">
        <v>2072</v>
      </c>
      <c r="AF4879" s="50">
        <v>3508009</v>
      </c>
      <c r="AG4879" s="51"/>
      <c r="AH4879" s="51"/>
    </row>
    <row r="4880" spans="30:34">
      <c r="AD4880" s="50" t="s">
        <v>83</v>
      </c>
      <c r="AE4880" s="50" t="s">
        <v>2088</v>
      </c>
      <c r="AF4880" s="50">
        <v>3508108</v>
      </c>
      <c r="AG4880" s="51"/>
      <c r="AH4880" s="51"/>
    </row>
    <row r="4881" spans="30:34">
      <c r="AD4881" s="50" t="s">
        <v>83</v>
      </c>
      <c r="AE4881" s="50" t="s">
        <v>2104</v>
      </c>
      <c r="AF4881" s="50">
        <v>3508207</v>
      </c>
      <c r="AG4881" s="51"/>
      <c r="AH4881" s="51"/>
    </row>
    <row r="4882" spans="30:34">
      <c r="AD4882" s="50" t="s">
        <v>83</v>
      </c>
      <c r="AE4882" s="50" t="s">
        <v>2121</v>
      </c>
      <c r="AF4882" s="50">
        <v>3508306</v>
      </c>
      <c r="AG4882" s="51"/>
      <c r="AH4882" s="51"/>
    </row>
    <row r="4883" spans="30:34">
      <c r="AD4883" s="50" t="s">
        <v>83</v>
      </c>
      <c r="AE4883" s="50" t="s">
        <v>2136</v>
      </c>
      <c r="AF4883" s="50">
        <v>3508405</v>
      </c>
      <c r="AG4883" s="51"/>
      <c r="AH4883" s="51"/>
    </row>
    <row r="4884" spans="30:34">
      <c r="AD4884" s="50" t="s">
        <v>83</v>
      </c>
      <c r="AE4884" s="50" t="s">
        <v>2152</v>
      </c>
      <c r="AF4884" s="50">
        <v>3508504</v>
      </c>
      <c r="AG4884" s="51"/>
      <c r="AH4884" s="51"/>
    </row>
    <row r="4885" spans="30:34">
      <c r="AD4885" s="50" t="s">
        <v>83</v>
      </c>
      <c r="AE4885" s="50" t="s">
        <v>2169</v>
      </c>
      <c r="AF4885" s="50">
        <v>3508603</v>
      </c>
      <c r="AG4885" s="51"/>
      <c r="AH4885" s="51"/>
    </row>
    <row r="4886" spans="30:34">
      <c r="AD4886" s="50" t="s">
        <v>83</v>
      </c>
      <c r="AE4886" s="50" t="s">
        <v>2186</v>
      </c>
      <c r="AF4886" s="50">
        <v>3508702</v>
      </c>
      <c r="AG4886" s="51"/>
      <c r="AH4886" s="51"/>
    </row>
    <row r="4887" spans="30:34">
      <c r="AD4887" s="50" t="s">
        <v>83</v>
      </c>
      <c r="AE4887" s="50" t="s">
        <v>1217</v>
      </c>
      <c r="AF4887" s="50">
        <v>3508801</v>
      </c>
      <c r="AG4887" s="51"/>
      <c r="AH4887" s="51"/>
    </row>
    <row r="4888" spans="30:34">
      <c r="AD4888" s="50" t="s">
        <v>83</v>
      </c>
      <c r="AE4888" s="50" t="s">
        <v>2217</v>
      </c>
      <c r="AF4888" s="50">
        <v>3508900</v>
      </c>
      <c r="AG4888" s="51"/>
      <c r="AH4888" s="51"/>
    </row>
    <row r="4889" spans="30:34">
      <c r="AD4889" s="50" t="s">
        <v>83</v>
      </c>
      <c r="AE4889" s="50" t="s">
        <v>2234</v>
      </c>
      <c r="AF4889" s="50">
        <v>3509007</v>
      </c>
      <c r="AG4889" s="51"/>
      <c r="AH4889" s="51"/>
    </row>
    <row r="4890" spans="30:34">
      <c r="AD4890" s="50" t="s">
        <v>83</v>
      </c>
      <c r="AE4890" s="50" t="s">
        <v>2249</v>
      </c>
      <c r="AF4890" s="50">
        <v>3509106</v>
      </c>
      <c r="AG4890" s="51"/>
      <c r="AH4890" s="51"/>
    </row>
    <row r="4891" spans="30:34">
      <c r="AD4891" s="50" t="s">
        <v>83</v>
      </c>
      <c r="AE4891" s="50" t="s">
        <v>2264</v>
      </c>
      <c r="AF4891" s="50">
        <v>3509205</v>
      </c>
      <c r="AG4891" s="51"/>
      <c r="AH4891" s="51"/>
    </row>
    <row r="4892" spans="30:34">
      <c r="AD4892" s="50" t="s">
        <v>83</v>
      </c>
      <c r="AE4892" s="50" t="s">
        <v>2279</v>
      </c>
      <c r="AF4892" s="50">
        <v>3509254</v>
      </c>
      <c r="AG4892" s="51"/>
      <c r="AH4892" s="51"/>
    </row>
    <row r="4893" spans="30:34">
      <c r="AD4893" s="50" t="s">
        <v>83</v>
      </c>
      <c r="AE4893" s="50" t="s">
        <v>2295</v>
      </c>
      <c r="AF4893" s="50">
        <v>3509304</v>
      </c>
      <c r="AG4893" s="51"/>
      <c r="AH4893" s="51"/>
    </row>
    <row r="4894" spans="30:34">
      <c r="AD4894" s="50" t="s">
        <v>83</v>
      </c>
      <c r="AE4894" s="50" t="s">
        <v>2311</v>
      </c>
      <c r="AF4894" s="50">
        <v>3509403</v>
      </c>
      <c r="AG4894" s="51"/>
      <c r="AH4894" s="51"/>
    </row>
    <row r="4895" spans="30:34">
      <c r="AD4895" s="50" t="s">
        <v>83</v>
      </c>
      <c r="AE4895" s="50" t="s">
        <v>2324</v>
      </c>
      <c r="AF4895" s="50">
        <v>3509452</v>
      </c>
      <c r="AG4895" s="51"/>
      <c r="AH4895" s="51"/>
    </row>
    <row r="4896" spans="30:34">
      <c r="AD4896" s="50" t="s">
        <v>83</v>
      </c>
      <c r="AE4896" s="50" t="s">
        <v>2340</v>
      </c>
      <c r="AF4896" s="50">
        <v>3509502</v>
      </c>
      <c r="AG4896" s="51"/>
      <c r="AH4896" s="51"/>
    </row>
    <row r="4897" spans="30:34">
      <c r="AD4897" s="50" t="s">
        <v>83</v>
      </c>
      <c r="AE4897" s="50" t="s">
        <v>2356</v>
      </c>
      <c r="AF4897" s="50">
        <v>3509601</v>
      </c>
      <c r="AG4897" s="51"/>
      <c r="AH4897" s="51"/>
    </row>
    <row r="4898" spans="30:34">
      <c r="AD4898" s="50" t="s">
        <v>83</v>
      </c>
      <c r="AE4898" s="50" t="s">
        <v>2370</v>
      </c>
      <c r="AF4898" s="50">
        <v>3509700</v>
      </c>
      <c r="AG4898" s="51"/>
      <c r="AH4898" s="51"/>
    </row>
    <row r="4899" spans="30:34">
      <c r="AD4899" s="50" t="s">
        <v>83</v>
      </c>
      <c r="AE4899" s="50" t="s">
        <v>2385</v>
      </c>
      <c r="AF4899" s="50">
        <v>3509809</v>
      </c>
      <c r="AG4899" s="51"/>
      <c r="AH4899" s="51"/>
    </row>
    <row r="4900" spans="30:34">
      <c r="AD4900" s="50" t="s">
        <v>83</v>
      </c>
      <c r="AE4900" s="50" t="s">
        <v>2401</v>
      </c>
      <c r="AF4900" s="50">
        <v>3509908</v>
      </c>
      <c r="AG4900" s="51"/>
      <c r="AH4900" s="51"/>
    </row>
    <row r="4901" spans="30:34">
      <c r="AD4901" s="50" t="s">
        <v>83</v>
      </c>
      <c r="AE4901" s="50" t="s">
        <v>2417</v>
      </c>
      <c r="AF4901" s="50">
        <v>3509957</v>
      </c>
      <c r="AG4901" s="51"/>
      <c r="AH4901" s="51"/>
    </row>
    <row r="4902" spans="30:34">
      <c r="AD4902" s="50" t="s">
        <v>83</v>
      </c>
      <c r="AE4902" s="50" t="s">
        <v>2433</v>
      </c>
      <c r="AF4902" s="50">
        <v>3510005</v>
      </c>
      <c r="AG4902" s="51"/>
      <c r="AH4902" s="51"/>
    </row>
    <row r="4903" spans="30:34">
      <c r="AD4903" s="50" t="s">
        <v>83</v>
      </c>
      <c r="AE4903" s="50" t="s">
        <v>2449</v>
      </c>
      <c r="AF4903" s="50">
        <v>3510104</v>
      </c>
      <c r="AG4903" s="51"/>
      <c r="AH4903" s="51"/>
    </row>
    <row r="4904" spans="30:34">
      <c r="AD4904" s="50" t="s">
        <v>83</v>
      </c>
      <c r="AE4904" s="50" t="s">
        <v>2463</v>
      </c>
      <c r="AF4904" s="50">
        <v>3510153</v>
      </c>
      <c r="AG4904" s="51"/>
      <c r="AH4904" s="51"/>
    </row>
    <row r="4905" spans="30:34">
      <c r="AD4905" s="50" t="s">
        <v>83</v>
      </c>
      <c r="AE4905" s="50" t="s">
        <v>2478</v>
      </c>
      <c r="AF4905" s="50">
        <v>3510203</v>
      </c>
      <c r="AG4905" s="51"/>
      <c r="AH4905" s="51"/>
    </row>
    <row r="4906" spans="30:34">
      <c r="AD4906" s="50" t="s">
        <v>83</v>
      </c>
      <c r="AE4906" s="50" t="s">
        <v>2494</v>
      </c>
      <c r="AF4906" s="50">
        <v>3510302</v>
      </c>
      <c r="AG4906" s="51"/>
      <c r="AH4906" s="51"/>
    </row>
    <row r="4907" spans="30:34">
      <c r="AD4907" s="50" t="s">
        <v>83</v>
      </c>
      <c r="AE4907" s="50" t="s">
        <v>2508</v>
      </c>
      <c r="AF4907" s="50">
        <v>3510401</v>
      </c>
      <c r="AG4907" s="51"/>
      <c r="AH4907" s="51"/>
    </row>
    <row r="4908" spans="30:34">
      <c r="AD4908" s="50" t="s">
        <v>83</v>
      </c>
      <c r="AE4908" s="50" t="s">
        <v>2524</v>
      </c>
      <c r="AF4908" s="50">
        <v>3510500</v>
      </c>
      <c r="AG4908" s="51"/>
      <c r="AH4908" s="51"/>
    </row>
    <row r="4909" spans="30:34">
      <c r="AD4909" s="50" t="s">
        <v>83</v>
      </c>
      <c r="AE4909" s="50" t="s">
        <v>2539</v>
      </c>
      <c r="AF4909" s="50">
        <v>3510609</v>
      </c>
      <c r="AG4909" s="51"/>
      <c r="AH4909" s="51"/>
    </row>
    <row r="4910" spans="30:34">
      <c r="AD4910" s="50" t="s">
        <v>83</v>
      </c>
      <c r="AE4910" s="50" t="s">
        <v>2555</v>
      </c>
      <c r="AF4910" s="50">
        <v>3510708</v>
      </c>
      <c r="AG4910" s="51"/>
      <c r="AH4910" s="51"/>
    </row>
    <row r="4911" spans="30:34">
      <c r="AD4911" s="50" t="s">
        <v>83</v>
      </c>
      <c r="AE4911" s="50" t="s">
        <v>2569</v>
      </c>
      <c r="AF4911" s="50">
        <v>3510807</v>
      </c>
      <c r="AG4911" s="51"/>
      <c r="AH4911" s="51"/>
    </row>
    <row r="4912" spans="30:34">
      <c r="AD4912" s="50" t="s">
        <v>83</v>
      </c>
      <c r="AE4912" s="50" t="s">
        <v>2584</v>
      </c>
      <c r="AF4912" s="50">
        <v>3510906</v>
      </c>
      <c r="AG4912" s="51"/>
      <c r="AH4912" s="51"/>
    </row>
    <row r="4913" spans="30:34">
      <c r="AD4913" s="50" t="s">
        <v>83</v>
      </c>
      <c r="AE4913" s="50" t="s">
        <v>2600</v>
      </c>
      <c r="AF4913" s="50">
        <v>3511003</v>
      </c>
      <c r="AG4913" s="51"/>
      <c r="AH4913" s="51"/>
    </row>
    <row r="4914" spans="30:34">
      <c r="AD4914" s="50" t="s">
        <v>83</v>
      </c>
      <c r="AE4914" s="50" t="s">
        <v>2615</v>
      </c>
      <c r="AF4914" s="50">
        <v>3511102</v>
      </c>
      <c r="AG4914" s="51"/>
      <c r="AH4914" s="51"/>
    </row>
    <row r="4915" spans="30:34">
      <c r="AD4915" s="50" t="s">
        <v>83</v>
      </c>
      <c r="AE4915" s="50" t="s">
        <v>2628</v>
      </c>
      <c r="AF4915" s="50">
        <v>3511201</v>
      </c>
      <c r="AG4915" s="51"/>
      <c r="AH4915" s="51"/>
    </row>
    <row r="4916" spans="30:34">
      <c r="AD4916" s="50" t="s">
        <v>83</v>
      </c>
      <c r="AE4916" s="50" t="s">
        <v>1299</v>
      </c>
      <c r="AF4916" s="50">
        <v>3511300</v>
      </c>
      <c r="AG4916" s="51"/>
      <c r="AH4916" s="51"/>
    </row>
    <row r="4917" spans="30:34">
      <c r="AD4917" s="50" t="s">
        <v>83</v>
      </c>
      <c r="AE4917" s="50" t="s">
        <v>2655</v>
      </c>
      <c r="AF4917" s="50">
        <v>3511409</v>
      </c>
      <c r="AG4917" s="51"/>
      <c r="AH4917" s="51"/>
    </row>
    <row r="4918" spans="30:34">
      <c r="AD4918" s="50" t="s">
        <v>83</v>
      </c>
      <c r="AE4918" s="50" t="s">
        <v>2670</v>
      </c>
      <c r="AF4918" s="50">
        <v>3511508</v>
      </c>
      <c r="AG4918" s="51"/>
      <c r="AH4918" s="51"/>
    </row>
    <row r="4919" spans="30:34">
      <c r="AD4919" s="50" t="s">
        <v>83</v>
      </c>
      <c r="AE4919" s="50" t="s">
        <v>2684</v>
      </c>
      <c r="AF4919" s="50">
        <v>3511607</v>
      </c>
      <c r="AG4919" s="51"/>
      <c r="AH4919" s="51"/>
    </row>
    <row r="4920" spans="30:34">
      <c r="AD4920" s="50" t="s">
        <v>83</v>
      </c>
      <c r="AE4920" s="50" t="s">
        <v>2700</v>
      </c>
      <c r="AF4920" s="50">
        <v>3511706</v>
      </c>
      <c r="AG4920" s="51"/>
      <c r="AH4920" s="51"/>
    </row>
    <row r="4921" spans="30:34">
      <c r="AD4921" s="50" t="s">
        <v>83</v>
      </c>
      <c r="AE4921" s="50" t="s">
        <v>2715</v>
      </c>
      <c r="AF4921" s="50">
        <v>3557204</v>
      </c>
      <c r="AG4921" s="51"/>
      <c r="AH4921" s="51"/>
    </row>
    <row r="4922" spans="30:34">
      <c r="AD4922" s="50" t="s">
        <v>83</v>
      </c>
      <c r="AE4922" s="50" t="s">
        <v>2731</v>
      </c>
      <c r="AF4922" s="50">
        <v>3511904</v>
      </c>
      <c r="AG4922" s="51"/>
      <c r="AH4922" s="51"/>
    </row>
    <row r="4923" spans="30:34">
      <c r="AD4923" s="50" t="s">
        <v>83</v>
      </c>
      <c r="AE4923" s="50" t="s">
        <v>2746</v>
      </c>
      <c r="AF4923" s="50">
        <v>3512001</v>
      </c>
      <c r="AG4923" s="51"/>
      <c r="AH4923" s="51"/>
    </row>
    <row r="4924" spans="30:34">
      <c r="AD4924" s="50" t="s">
        <v>83</v>
      </c>
      <c r="AE4924" s="50" t="s">
        <v>2761</v>
      </c>
      <c r="AF4924" s="50">
        <v>3512100</v>
      </c>
      <c r="AG4924" s="51"/>
      <c r="AH4924" s="51"/>
    </row>
    <row r="4925" spans="30:34">
      <c r="AD4925" s="50" t="s">
        <v>83</v>
      </c>
      <c r="AE4925" s="50" t="s">
        <v>2777</v>
      </c>
      <c r="AF4925" s="50">
        <v>3512209</v>
      </c>
      <c r="AG4925" s="51"/>
      <c r="AH4925" s="51"/>
    </row>
    <row r="4926" spans="30:34">
      <c r="AD4926" s="50" t="s">
        <v>83</v>
      </c>
      <c r="AE4926" s="50" t="s">
        <v>2793</v>
      </c>
      <c r="AF4926" s="50">
        <v>3512308</v>
      </c>
      <c r="AG4926" s="51"/>
      <c r="AH4926" s="51"/>
    </row>
    <row r="4927" spans="30:34">
      <c r="AD4927" s="50" t="s">
        <v>83</v>
      </c>
      <c r="AE4927" s="50" t="s">
        <v>2808</v>
      </c>
      <c r="AF4927" s="50">
        <v>3512407</v>
      </c>
      <c r="AG4927" s="51"/>
      <c r="AH4927" s="51"/>
    </row>
    <row r="4928" spans="30:34">
      <c r="AD4928" s="50" t="s">
        <v>83</v>
      </c>
      <c r="AE4928" s="50" t="s">
        <v>2823</v>
      </c>
      <c r="AF4928" s="50">
        <v>3512506</v>
      </c>
      <c r="AG4928" s="51"/>
      <c r="AH4928" s="51"/>
    </row>
    <row r="4929" spans="30:34">
      <c r="AD4929" s="50" t="s">
        <v>83</v>
      </c>
      <c r="AE4929" s="50" t="s">
        <v>2835</v>
      </c>
      <c r="AF4929" s="50">
        <v>3512605</v>
      </c>
      <c r="AG4929" s="51"/>
      <c r="AH4929" s="51"/>
    </row>
    <row r="4930" spans="30:34">
      <c r="AD4930" s="50" t="s">
        <v>83</v>
      </c>
      <c r="AE4930" s="50" t="s">
        <v>2848</v>
      </c>
      <c r="AF4930" s="50">
        <v>3512704</v>
      </c>
      <c r="AG4930" s="51"/>
      <c r="AH4930" s="51"/>
    </row>
    <row r="4931" spans="30:34">
      <c r="AD4931" s="50" t="s">
        <v>83</v>
      </c>
      <c r="AE4931" s="50" t="s">
        <v>2861</v>
      </c>
      <c r="AF4931" s="50">
        <v>3512803</v>
      </c>
      <c r="AG4931" s="51"/>
      <c r="AH4931" s="51"/>
    </row>
    <row r="4932" spans="30:34">
      <c r="AD4932" s="50" t="s">
        <v>83</v>
      </c>
      <c r="AE4932" s="50" t="s">
        <v>2874</v>
      </c>
      <c r="AF4932" s="50">
        <v>3512902</v>
      </c>
      <c r="AG4932" s="51"/>
      <c r="AH4932" s="51"/>
    </row>
    <row r="4933" spans="30:34">
      <c r="AD4933" s="50" t="s">
        <v>83</v>
      </c>
      <c r="AE4933" s="50" t="s">
        <v>2886</v>
      </c>
      <c r="AF4933" s="50">
        <v>3513009</v>
      </c>
      <c r="AG4933" s="51"/>
      <c r="AH4933" s="51"/>
    </row>
    <row r="4934" spans="30:34">
      <c r="AD4934" s="50" t="s">
        <v>83</v>
      </c>
      <c r="AE4934" s="50" t="s">
        <v>2899</v>
      </c>
      <c r="AF4934" s="50">
        <v>3513108</v>
      </c>
      <c r="AG4934" s="51"/>
      <c r="AH4934" s="51"/>
    </row>
    <row r="4935" spans="30:34">
      <c r="AD4935" s="50" t="s">
        <v>83</v>
      </c>
      <c r="AE4935" s="50" t="s">
        <v>2911</v>
      </c>
      <c r="AF4935" s="50">
        <v>3513207</v>
      </c>
      <c r="AG4935" s="51"/>
      <c r="AH4935" s="51"/>
    </row>
    <row r="4936" spans="30:34">
      <c r="AD4936" s="50" t="s">
        <v>83</v>
      </c>
      <c r="AE4936" s="50" t="s">
        <v>2924</v>
      </c>
      <c r="AF4936" s="50">
        <v>3513306</v>
      </c>
      <c r="AG4936" s="51"/>
      <c r="AH4936" s="51"/>
    </row>
    <row r="4937" spans="30:34">
      <c r="AD4937" s="50" t="s">
        <v>83</v>
      </c>
      <c r="AE4937" s="50" t="s">
        <v>2935</v>
      </c>
      <c r="AF4937" s="50">
        <v>3513405</v>
      </c>
      <c r="AG4937" s="51"/>
      <c r="AH4937" s="51"/>
    </row>
    <row r="4938" spans="30:34">
      <c r="AD4938" s="50" t="s">
        <v>83</v>
      </c>
      <c r="AE4938" s="50" t="s">
        <v>2947</v>
      </c>
      <c r="AF4938" s="50">
        <v>3513504</v>
      </c>
      <c r="AG4938" s="51"/>
      <c r="AH4938" s="51"/>
    </row>
    <row r="4939" spans="30:34">
      <c r="AD4939" s="50" t="s">
        <v>83</v>
      </c>
      <c r="AE4939" s="50" t="s">
        <v>2959</v>
      </c>
      <c r="AF4939" s="50">
        <v>3513603</v>
      </c>
      <c r="AG4939" s="51"/>
      <c r="AH4939" s="51"/>
    </row>
    <row r="4940" spans="30:34">
      <c r="AD4940" s="50" t="s">
        <v>83</v>
      </c>
      <c r="AE4940" s="50" t="s">
        <v>2971</v>
      </c>
      <c r="AF4940" s="50">
        <v>3513702</v>
      </c>
      <c r="AG4940" s="51"/>
      <c r="AH4940" s="51"/>
    </row>
    <row r="4941" spans="30:34">
      <c r="AD4941" s="50" t="s">
        <v>83</v>
      </c>
      <c r="AE4941" s="50" t="s">
        <v>2983</v>
      </c>
      <c r="AF4941" s="50">
        <v>3513801</v>
      </c>
      <c r="AG4941" s="51"/>
      <c r="AH4941" s="51"/>
    </row>
    <row r="4942" spans="30:34">
      <c r="AD4942" s="50" t="s">
        <v>83</v>
      </c>
      <c r="AE4942" s="50" t="s">
        <v>2995</v>
      </c>
      <c r="AF4942" s="50">
        <v>3513850</v>
      </c>
      <c r="AG4942" s="51"/>
      <c r="AH4942" s="51"/>
    </row>
    <row r="4943" spans="30:34">
      <c r="AD4943" s="50" t="s">
        <v>83</v>
      </c>
      <c r="AE4943" s="50" t="s">
        <v>3008</v>
      </c>
      <c r="AF4943" s="50">
        <v>3513900</v>
      </c>
      <c r="AG4943" s="51"/>
      <c r="AH4943" s="51"/>
    </row>
    <row r="4944" spans="30:34">
      <c r="AD4944" s="50" t="s">
        <v>83</v>
      </c>
      <c r="AE4944" s="50" t="s">
        <v>3021</v>
      </c>
      <c r="AF4944" s="50">
        <v>3514007</v>
      </c>
      <c r="AG4944" s="51"/>
      <c r="AH4944" s="51"/>
    </row>
    <row r="4945" spans="30:34">
      <c r="AD4945" s="50" t="s">
        <v>83</v>
      </c>
      <c r="AE4945" s="50" t="s">
        <v>3033</v>
      </c>
      <c r="AF4945" s="50">
        <v>3514106</v>
      </c>
      <c r="AG4945" s="51"/>
      <c r="AH4945" s="51"/>
    </row>
    <row r="4946" spans="30:34">
      <c r="AD4946" s="50" t="s">
        <v>83</v>
      </c>
      <c r="AE4946" s="50" t="s">
        <v>3045</v>
      </c>
      <c r="AF4946" s="50">
        <v>3514205</v>
      </c>
      <c r="AG4946" s="51"/>
      <c r="AH4946" s="51"/>
    </row>
    <row r="4947" spans="30:34">
      <c r="AD4947" s="50" t="s">
        <v>83</v>
      </c>
      <c r="AE4947" s="50" t="s">
        <v>3057</v>
      </c>
      <c r="AF4947" s="50">
        <v>3514304</v>
      </c>
      <c r="AG4947" s="51"/>
      <c r="AH4947" s="51"/>
    </row>
    <row r="4948" spans="30:34">
      <c r="AD4948" s="50" t="s">
        <v>83</v>
      </c>
      <c r="AE4948" s="50" t="s">
        <v>3069</v>
      </c>
      <c r="AF4948" s="50">
        <v>3514403</v>
      </c>
      <c r="AG4948" s="51"/>
      <c r="AH4948" s="51"/>
    </row>
    <row r="4949" spans="30:34">
      <c r="AD4949" s="50" t="s">
        <v>83</v>
      </c>
      <c r="AE4949" s="50" t="s">
        <v>3081</v>
      </c>
      <c r="AF4949" s="50">
        <v>3514502</v>
      </c>
      <c r="AG4949" s="51"/>
      <c r="AH4949" s="51"/>
    </row>
    <row r="4950" spans="30:34">
      <c r="AD4950" s="50" t="s">
        <v>83</v>
      </c>
      <c r="AE4950" s="50" t="s">
        <v>3094</v>
      </c>
      <c r="AF4950" s="50">
        <v>3514601</v>
      </c>
      <c r="AG4950" s="51"/>
      <c r="AH4950" s="51"/>
    </row>
    <row r="4951" spans="30:34">
      <c r="AD4951" s="50" t="s">
        <v>83</v>
      </c>
      <c r="AE4951" s="50" t="s">
        <v>3106</v>
      </c>
      <c r="AF4951" s="50">
        <v>3514700</v>
      </c>
      <c r="AG4951" s="51"/>
      <c r="AH4951" s="51"/>
    </row>
    <row r="4952" spans="30:34">
      <c r="AD4952" s="50" t="s">
        <v>83</v>
      </c>
      <c r="AE4952" s="50" t="s">
        <v>854</v>
      </c>
      <c r="AF4952" s="50">
        <v>3514809</v>
      </c>
      <c r="AG4952" s="51"/>
      <c r="AH4952" s="51"/>
    </row>
    <row r="4953" spans="30:34">
      <c r="AD4953" s="50" t="s">
        <v>83</v>
      </c>
      <c r="AE4953" s="50" t="s">
        <v>3130</v>
      </c>
      <c r="AF4953" s="50">
        <v>3514908</v>
      </c>
      <c r="AG4953" s="51"/>
      <c r="AH4953" s="51"/>
    </row>
    <row r="4954" spans="30:34">
      <c r="AD4954" s="50" t="s">
        <v>83</v>
      </c>
      <c r="AE4954" s="50" t="s">
        <v>3142</v>
      </c>
      <c r="AF4954" s="50">
        <v>3514924</v>
      </c>
      <c r="AG4954" s="51"/>
      <c r="AH4954" s="51"/>
    </row>
    <row r="4955" spans="30:34">
      <c r="AD4955" s="50" t="s">
        <v>83</v>
      </c>
      <c r="AE4955" s="50" t="s">
        <v>3153</v>
      </c>
      <c r="AF4955" s="50">
        <v>3514957</v>
      </c>
      <c r="AG4955" s="51"/>
      <c r="AH4955" s="51"/>
    </row>
    <row r="4956" spans="30:34">
      <c r="AD4956" s="50" t="s">
        <v>83</v>
      </c>
      <c r="AE4956" s="50" t="s">
        <v>3164</v>
      </c>
      <c r="AF4956" s="50">
        <v>3515004</v>
      </c>
      <c r="AG4956" s="51"/>
      <c r="AH4956" s="51"/>
    </row>
    <row r="4957" spans="30:34">
      <c r="AD4957" s="50" t="s">
        <v>83</v>
      </c>
      <c r="AE4957" s="50" t="s">
        <v>3175</v>
      </c>
      <c r="AF4957" s="50">
        <v>3515103</v>
      </c>
      <c r="AG4957" s="51"/>
      <c r="AH4957" s="51"/>
    </row>
    <row r="4958" spans="30:34">
      <c r="AD4958" s="50" t="s">
        <v>83</v>
      </c>
      <c r="AE4958" s="50" t="s">
        <v>3186</v>
      </c>
      <c r="AF4958" s="50">
        <v>3515129</v>
      </c>
      <c r="AG4958" s="51"/>
      <c r="AH4958" s="51"/>
    </row>
    <row r="4959" spans="30:34">
      <c r="AD4959" s="50" t="s">
        <v>83</v>
      </c>
      <c r="AE4959" s="50" t="s">
        <v>3198</v>
      </c>
      <c r="AF4959" s="50">
        <v>3515152</v>
      </c>
      <c r="AG4959" s="51"/>
      <c r="AH4959" s="51"/>
    </row>
    <row r="4960" spans="30:34">
      <c r="AD4960" s="50" t="s">
        <v>83</v>
      </c>
      <c r="AE4960" s="50" t="s">
        <v>3210</v>
      </c>
      <c r="AF4960" s="50">
        <v>3515186</v>
      </c>
      <c r="AG4960" s="51"/>
      <c r="AH4960" s="51"/>
    </row>
    <row r="4961" spans="30:34">
      <c r="AD4961" s="50" t="s">
        <v>83</v>
      </c>
      <c r="AE4961" s="50" t="s">
        <v>3222</v>
      </c>
      <c r="AF4961" s="50">
        <v>3515194</v>
      </c>
      <c r="AG4961" s="51"/>
      <c r="AH4961" s="51"/>
    </row>
    <row r="4962" spans="30:34">
      <c r="AD4962" s="50" t="s">
        <v>83</v>
      </c>
      <c r="AE4962" s="50" t="s">
        <v>3232</v>
      </c>
      <c r="AF4962" s="50">
        <v>3557303</v>
      </c>
      <c r="AG4962" s="51"/>
      <c r="AH4962" s="51"/>
    </row>
    <row r="4963" spans="30:34">
      <c r="AD4963" s="50" t="s">
        <v>83</v>
      </c>
      <c r="AE4963" s="50" t="s">
        <v>1921</v>
      </c>
      <c r="AF4963" s="50">
        <v>3515301</v>
      </c>
      <c r="AG4963" s="51"/>
      <c r="AH4963" s="51"/>
    </row>
    <row r="4964" spans="30:34">
      <c r="AD4964" s="50" t="s">
        <v>83</v>
      </c>
      <c r="AE4964" s="50" t="s">
        <v>3253</v>
      </c>
      <c r="AF4964" s="50">
        <v>3515202</v>
      </c>
      <c r="AG4964" s="51"/>
      <c r="AH4964" s="51"/>
    </row>
    <row r="4965" spans="30:34">
      <c r="AD4965" s="50" t="s">
        <v>83</v>
      </c>
      <c r="AE4965" s="50" t="s">
        <v>3264</v>
      </c>
      <c r="AF4965" s="50">
        <v>3515350</v>
      </c>
      <c r="AG4965" s="51"/>
      <c r="AH4965" s="51"/>
    </row>
    <row r="4966" spans="30:34">
      <c r="AD4966" s="50" t="s">
        <v>83</v>
      </c>
      <c r="AE4966" s="50" t="s">
        <v>3276</v>
      </c>
      <c r="AF4966" s="50">
        <v>3515400</v>
      </c>
      <c r="AG4966" s="51"/>
      <c r="AH4966" s="51"/>
    </row>
    <row r="4967" spans="30:34">
      <c r="AD4967" s="50" t="s">
        <v>83</v>
      </c>
      <c r="AE4967" s="50" t="s">
        <v>3287</v>
      </c>
      <c r="AF4967" s="50">
        <v>3515608</v>
      </c>
      <c r="AG4967" s="51"/>
      <c r="AH4967" s="51"/>
    </row>
    <row r="4968" spans="30:34">
      <c r="AD4968" s="50" t="s">
        <v>83</v>
      </c>
      <c r="AE4968" s="50" t="s">
        <v>3299</v>
      </c>
      <c r="AF4968" s="50">
        <v>3515509</v>
      </c>
      <c r="AG4968" s="51"/>
      <c r="AH4968" s="51"/>
    </row>
    <row r="4969" spans="30:34">
      <c r="AD4969" s="50" t="s">
        <v>83</v>
      </c>
      <c r="AE4969" s="50" t="s">
        <v>3311</v>
      </c>
      <c r="AF4969" s="50">
        <v>3515657</v>
      </c>
      <c r="AG4969" s="51"/>
      <c r="AH4969" s="51"/>
    </row>
    <row r="4970" spans="30:34">
      <c r="AD4970" s="50" t="s">
        <v>83</v>
      </c>
      <c r="AE4970" s="50" t="s">
        <v>3322</v>
      </c>
      <c r="AF4970" s="50">
        <v>3515707</v>
      </c>
      <c r="AG4970" s="51"/>
      <c r="AH4970" s="51"/>
    </row>
    <row r="4971" spans="30:34">
      <c r="AD4971" s="50" t="s">
        <v>83</v>
      </c>
      <c r="AE4971" s="50" t="s">
        <v>3333</v>
      </c>
      <c r="AF4971" s="50">
        <v>3515806</v>
      </c>
      <c r="AG4971" s="51"/>
      <c r="AH4971" s="51"/>
    </row>
    <row r="4972" spans="30:34">
      <c r="AD4972" s="50" t="s">
        <v>83</v>
      </c>
      <c r="AE4972" s="50" t="s">
        <v>3344</v>
      </c>
      <c r="AF4972" s="50">
        <v>3515905</v>
      </c>
      <c r="AG4972" s="51"/>
      <c r="AH4972" s="51"/>
    </row>
    <row r="4973" spans="30:34">
      <c r="AD4973" s="50" t="s">
        <v>83</v>
      </c>
      <c r="AE4973" s="50" t="s">
        <v>3354</v>
      </c>
      <c r="AF4973" s="50">
        <v>3516002</v>
      </c>
      <c r="AG4973" s="51"/>
      <c r="AH4973" s="51"/>
    </row>
    <row r="4974" spans="30:34">
      <c r="AD4974" s="50" t="s">
        <v>83</v>
      </c>
      <c r="AE4974" s="50" t="s">
        <v>3364</v>
      </c>
      <c r="AF4974" s="50">
        <v>3516101</v>
      </c>
      <c r="AG4974" s="51"/>
      <c r="AH4974" s="51"/>
    </row>
    <row r="4975" spans="30:34">
      <c r="AD4975" s="50" t="s">
        <v>83</v>
      </c>
      <c r="AE4975" s="50" t="s">
        <v>3373</v>
      </c>
      <c r="AF4975" s="50">
        <v>3516200</v>
      </c>
      <c r="AG4975" s="51"/>
      <c r="AH4975" s="51"/>
    </row>
    <row r="4976" spans="30:34">
      <c r="AD4976" s="50" t="s">
        <v>83</v>
      </c>
      <c r="AE4976" s="50" t="s">
        <v>3383</v>
      </c>
      <c r="AF4976" s="50">
        <v>3516309</v>
      </c>
      <c r="AG4976" s="51"/>
      <c r="AH4976" s="51"/>
    </row>
    <row r="4977" spans="30:34">
      <c r="AD4977" s="50" t="s">
        <v>83</v>
      </c>
      <c r="AE4977" s="50" t="s">
        <v>3393</v>
      </c>
      <c r="AF4977" s="50">
        <v>3516408</v>
      </c>
      <c r="AG4977" s="51"/>
      <c r="AH4977" s="51"/>
    </row>
    <row r="4978" spans="30:34">
      <c r="AD4978" s="50" t="s">
        <v>83</v>
      </c>
      <c r="AE4978" s="50" t="s">
        <v>3403</v>
      </c>
      <c r="AF4978" s="50">
        <v>3516507</v>
      </c>
      <c r="AG4978" s="51"/>
      <c r="AH4978" s="51"/>
    </row>
    <row r="4979" spans="30:34">
      <c r="AD4979" s="50" t="s">
        <v>83</v>
      </c>
      <c r="AE4979" s="50" t="s">
        <v>3413</v>
      </c>
      <c r="AF4979" s="50">
        <v>3516606</v>
      </c>
      <c r="AG4979" s="51"/>
      <c r="AH4979" s="51"/>
    </row>
    <row r="4980" spans="30:34">
      <c r="AD4980" s="50" t="s">
        <v>83</v>
      </c>
      <c r="AE4980" s="50" t="s">
        <v>3423</v>
      </c>
      <c r="AF4980" s="50">
        <v>3516705</v>
      </c>
      <c r="AG4980" s="51"/>
      <c r="AH4980" s="51"/>
    </row>
    <row r="4981" spans="30:34">
      <c r="AD4981" s="50" t="s">
        <v>83</v>
      </c>
      <c r="AE4981" s="50" t="s">
        <v>3432</v>
      </c>
      <c r="AF4981" s="50">
        <v>3516804</v>
      </c>
      <c r="AG4981" s="51"/>
      <c r="AH4981" s="51"/>
    </row>
    <row r="4982" spans="30:34">
      <c r="AD4982" s="50" t="s">
        <v>83</v>
      </c>
      <c r="AE4982" s="50" t="s">
        <v>3441</v>
      </c>
      <c r="AF4982" s="50">
        <v>3516853</v>
      </c>
      <c r="AG4982" s="51"/>
      <c r="AH4982" s="51"/>
    </row>
    <row r="4983" spans="30:34">
      <c r="AD4983" s="50" t="s">
        <v>83</v>
      </c>
      <c r="AE4983" s="50" t="s">
        <v>3450</v>
      </c>
      <c r="AF4983" s="50">
        <v>3516903</v>
      </c>
      <c r="AG4983" s="51"/>
      <c r="AH4983" s="51"/>
    </row>
    <row r="4984" spans="30:34">
      <c r="AD4984" s="50" t="s">
        <v>83</v>
      </c>
      <c r="AE4984" s="50" t="s">
        <v>3460</v>
      </c>
      <c r="AF4984" s="50">
        <v>3517000</v>
      </c>
      <c r="AG4984" s="51"/>
      <c r="AH4984" s="51"/>
    </row>
    <row r="4985" spans="30:34">
      <c r="AD4985" s="50" t="s">
        <v>83</v>
      </c>
      <c r="AE4985" s="50" t="s">
        <v>3470</v>
      </c>
      <c r="AF4985" s="50">
        <v>3517109</v>
      </c>
      <c r="AG4985" s="51"/>
      <c r="AH4985" s="51"/>
    </row>
    <row r="4986" spans="30:34">
      <c r="AD4986" s="50" t="s">
        <v>83</v>
      </c>
      <c r="AE4986" s="50" t="s">
        <v>3479</v>
      </c>
      <c r="AF4986" s="50">
        <v>3517208</v>
      </c>
      <c r="AG4986" s="51"/>
      <c r="AH4986" s="51"/>
    </row>
    <row r="4987" spans="30:34">
      <c r="AD4987" s="50" t="s">
        <v>83</v>
      </c>
      <c r="AE4987" s="50" t="s">
        <v>3489</v>
      </c>
      <c r="AF4987" s="50">
        <v>3517307</v>
      </c>
      <c r="AG4987" s="51"/>
      <c r="AH4987" s="51"/>
    </row>
    <row r="4988" spans="30:34">
      <c r="AD4988" s="50" t="s">
        <v>83</v>
      </c>
      <c r="AE4988" s="50" t="s">
        <v>2651</v>
      </c>
      <c r="AF4988" s="50">
        <v>3517406</v>
      </c>
      <c r="AG4988" s="51"/>
      <c r="AH4988" s="51"/>
    </row>
    <row r="4989" spans="30:34">
      <c r="AD4989" s="50" t="s">
        <v>83</v>
      </c>
      <c r="AE4989" s="50" t="s">
        <v>3508</v>
      </c>
      <c r="AF4989" s="50">
        <v>3517505</v>
      </c>
      <c r="AG4989" s="51"/>
      <c r="AH4989" s="51"/>
    </row>
    <row r="4990" spans="30:34">
      <c r="AD4990" s="50" t="s">
        <v>83</v>
      </c>
      <c r="AE4990" s="50" t="s">
        <v>3518</v>
      </c>
      <c r="AF4990" s="50">
        <v>3517604</v>
      </c>
      <c r="AG4990" s="51"/>
      <c r="AH4990" s="51"/>
    </row>
    <row r="4991" spans="30:34">
      <c r="AD4991" s="50" t="s">
        <v>83</v>
      </c>
      <c r="AE4991" s="50" t="s">
        <v>3528</v>
      </c>
      <c r="AF4991" s="50">
        <v>3517703</v>
      </c>
      <c r="AG4991" s="51"/>
      <c r="AH4991" s="51"/>
    </row>
    <row r="4992" spans="30:34">
      <c r="AD4992" s="50" t="s">
        <v>83</v>
      </c>
      <c r="AE4992" s="50" t="s">
        <v>3538</v>
      </c>
      <c r="AF4992" s="50">
        <v>3517802</v>
      </c>
      <c r="AG4992" s="51"/>
      <c r="AH4992" s="51"/>
    </row>
    <row r="4993" spans="30:34">
      <c r="AD4993" s="50" t="s">
        <v>83</v>
      </c>
      <c r="AE4993" s="50" t="s">
        <v>2725</v>
      </c>
      <c r="AF4993" s="50">
        <v>3517901</v>
      </c>
      <c r="AG4993" s="51"/>
      <c r="AH4993" s="51"/>
    </row>
    <row r="4994" spans="30:34">
      <c r="AD4994" s="50" t="s">
        <v>83</v>
      </c>
      <c r="AE4994" s="50" t="s">
        <v>3556</v>
      </c>
      <c r="AF4994" s="50">
        <v>3518008</v>
      </c>
      <c r="AG4994" s="51"/>
      <c r="AH4994" s="51"/>
    </row>
    <row r="4995" spans="30:34">
      <c r="AD4995" s="50" t="s">
        <v>83</v>
      </c>
      <c r="AE4995" s="50" t="s">
        <v>3566</v>
      </c>
      <c r="AF4995" s="50">
        <v>3518107</v>
      </c>
      <c r="AG4995" s="51"/>
      <c r="AH4995" s="51"/>
    </row>
    <row r="4996" spans="30:34">
      <c r="AD4996" s="50" t="s">
        <v>83</v>
      </c>
      <c r="AE4996" s="50" t="s">
        <v>3576</v>
      </c>
      <c r="AF4996" s="50">
        <v>3518206</v>
      </c>
      <c r="AG4996" s="51"/>
      <c r="AH4996" s="51"/>
    </row>
    <row r="4997" spans="30:34">
      <c r="AD4997" s="50" t="s">
        <v>83</v>
      </c>
      <c r="AE4997" s="50" t="s">
        <v>3586</v>
      </c>
      <c r="AF4997" s="50">
        <v>3518305</v>
      </c>
      <c r="AG4997" s="51"/>
      <c r="AH4997" s="51"/>
    </row>
    <row r="4998" spans="30:34">
      <c r="AD4998" s="50" t="s">
        <v>83</v>
      </c>
      <c r="AE4998" s="50" t="s">
        <v>3596</v>
      </c>
      <c r="AF4998" s="50">
        <v>3518404</v>
      </c>
      <c r="AG4998" s="51"/>
      <c r="AH4998" s="51"/>
    </row>
    <row r="4999" spans="30:34">
      <c r="AD4999" s="50" t="s">
        <v>83</v>
      </c>
      <c r="AE4999" s="50" t="s">
        <v>3605</v>
      </c>
      <c r="AF4999" s="50">
        <v>3518503</v>
      </c>
      <c r="AG4999" s="51"/>
      <c r="AH4999" s="51"/>
    </row>
    <row r="5000" spans="30:34">
      <c r="AD5000" s="50" t="s">
        <v>83</v>
      </c>
      <c r="AE5000" s="50" t="s">
        <v>3614</v>
      </c>
      <c r="AF5000" s="50">
        <v>3518602</v>
      </c>
      <c r="AG5000" s="51"/>
      <c r="AH5000" s="51"/>
    </row>
    <row r="5001" spans="30:34">
      <c r="AD5001" s="50" t="s">
        <v>83</v>
      </c>
      <c r="AE5001" s="50" t="s">
        <v>3623</v>
      </c>
      <c r="AF5001" s="50">
        <v>3518701</v>
      </c>
      <c r="AG5001" s="51"/>
      <c r="AH5001" s="51"/>
    </row>
    <row r="5002" spans="30:34">
      <c r="AD5002" s="50" t="s">
        <v>83</v>
      </c>
      <c r="AE5002" s="50" t="s">
        <v>3633</v>
      </c>
      <c r="AF5002" s="50">
        <v>3518800</v>
      </c>
      <c r="AG5002" s="51"/>
      <c r="AH5002" s="51"/>
    </row>
    <row r="5003" spans="30:34">
      <c r="AD5003" s="50" t="s">
        <v>83</v>
      </c>
      <c r="AE5003" s="50" t="s">
        <v>3643</v>
      </c>
      <c r="AF5003" s="50">
        <v>3518859</v>
      </c>
      <c r="AG5003" s="51"/>
      <c r="AH5003" s="51"/>
    </row>
    <row r="5004" spans="30:34">
      <c r="AD5004" s="50" t="s">
        <v>83</v>
      </c>
      <c r="AE5004" s="50" t="s">
        <v>3652</v>
      </c>
      <c r="AF5004" s="50">
        <v>3518909</v>
      </c>
      <c r="AG5004" s="51"/>
      <c r="AH5004" s="51"/>
    </row>
    <row r="5005" spans="30:34">
      <c r="AD5005" s="50" t="s">
        <v>83</v>
      </c>
      <c r="AE5005" s="50" t="s">
        <v>3661</v>
      </c>
      <c r="AF5005" s="50">
        <v>3519006</v>
      </c>
      <c r="AG5005" s="51"/>
      <c r="AH5005" s="51"/>
    </row>
    <row r="5006" spans="30:34">
      <c r="AD5006" s="50" t="s">
        <v>83</v>
      </c>
      <c r="AE5006" s="50" t="s">
        <v>3670</v>
      </c>
      <c r="AF5006" s="50">
        <v>3519055</v>
      </c>
      <c r="AG5006" s="51"/>
      <c r="AH5006" s="51"/>
    </row>
    <row r="5007" spans="30:34">
      <c r="AD5007" s="50" t="s">
        <v>83</v>
      </c>
      <c r="AE5007" s="50" t="s">
        <v>3677</v>
      </c>
      <c r="AF5007" s="50">
        <v>3519071</v>
      </c>
      <c r="AG5007" s="51"/>
      <c r="AH5007" s="51"/>
    </row>
    <row r="5008" spans="30:34">
      <c r="AD5008" s="50" t="s">
        <v>83</v>
      </c>
      <c r="AE5008" s="50" t="s">
        <v>3685</v>
      </c>
      <c r="AF5008" s="50">
        <v>3519105</v>
      </c>
      <c r="AG5008" s="51"/>
      <c r="AH5008" s="51"/>
    </row>
    <row r="5009" spans="30:34">
      <c r="AD5009" s="50" t="s">
        <v>83</v>
      </c>
      <c r="AE5009" s="50" t="s">
        <v>3694</v>
      </c>
      <c r="AF5009" s="50">
        <v>3519204</v>
      </c>
      <c r="AG5009" s="51"/>
      <c r="AH5009" s="51"/>
    </row>
    <row r="5010" spans="30:34">
      <c r="AD5010" s="50" t="s">
        <v>83</v>
      </c>
      <c r="AE5010" s="50" t="s">
        <v>3702</v>
      </c>
      <c r="AF5010" s="50">
        <v>3519253</v>
      </c>
      <c r="AG5010" s="51"/>
      <c r="AH5010" s="51"/>
    </row>
    <row r="5011" spans="30:34">
      <c r="AD5011" s="50" t="s">
        <v>83</v>
      </c>
      <c r="AE5011" s="50" t="s">
        <v>3710</v>
      </c>
      <c r="AF5011" s="50">
        <v>3519303</v>
      </c>
      <c r="AG5011" s="51"/>
      <c r="AH5011" s="51"/>
    </row>
    <row r="5012" spans="30:34">
      <c r="AD5012" s="50" t="s">
        <v>83</v>
      </c>
      <c r="AE5012" s="50" t="s">
        <v>3717</v>
      </c>
      <c r="AF5012" s="50">
        <v>3519402</v>
      </c>
      <c r="AG5012" s="51"/>
      <c r="AH5012" s="51"/>
    </row>
    <row r="5013" spans="30:34">
      <c r="AD5013" s="50" t="s">
        <v>83</v>
      </c>
      <c r="AE5013" s="50" t="s">
        <v>3724</v>
      </c>
      <c r="AF5013" s="50">
        <v>3519501</v>
      </c>
      <c r="AG5013" s="51"/>
      <c r="AH5013" s="51"/>
    </row>
    <row r="5014" spans="30:34">
      <c r="AD5014" s="50" t="s">
        <v>83</v>
      </c>
      <c r="AE5014" s="50" t="s">
        <v>3731</v>
      </c>
      <c r="AF5014" s="50">
        <v>3519600</v>
      </c>
      <c r="AG5014" s="51"/>
      <c r="AH5014" s="51"/>
    </row>
    <row r="5015" spans="30:34">
      <c r="AD5015" s="50" t="s">
        <v>83</v>
      </c>
      <c r="AE5015" s="50" t="s">
        <v>3738</v>
      </c>
      <c r="AF5015" s="50">
        <v>3519709</v>
      </c>
      <c r="AG5015" s="51"/>
      <c r="AH5015" s="51"/>
    </row>
    <row r="5016" spans="30:34">
      <c r="AD5016" s="50" t="s">
        <v>83</v>
      </c>
      <c r="AE5016" s="50" t="s">
        <v>3745</v>
      </c>
      <c r="AF5016" s="50">
        <v>3519808</v>
      </c>
      <c r="AG5016" s="51"/>
      <c r="AH5016" s="51"/>
    </row>
    <row r="5017" spans="30:34">
      <c r="AD5017" s="50" t="s">
        <v>83</v>
      </c>
      <c r="AE5017" s="50" t="s">
        <v>3751</v>
      </c>
      <c r="AF5017" s="50">
        <v>3519907</v>
      </c>
      <c r="AG5017" s="51"/>
      <c r="AH5017" s="51"/>
    </row>
    <row r="5018" spans="30:34">
      <c r="AD5018" s="50" t="s">
        <v>83</v>
      </c>
      <c r="AE5018" s="50" t="s">
        <v>3757</v>
      </c>
      <c r="AF5018" s="50">
        <v>3520004</v>
      </c>
      <c r="AG5018" s="51"/>
      <c r="AH5018" s="51"/>
    </row>
    <row r="5019" spans="30:34">
      <c r="AD5019" s="50" t="s">
        <v>83</v>
      </c>
      <c r="AE5019" s="50" t="s">
        <v>3761</v>
      </c>
      <c r="AF5019" s="50">
        <v>3520103</v>
      </c>
      <c r="AG5019" s="51"/>
      <c r="AH5019" s="51"/>
    </row>
    <row r="5020" spans="30:34">
      <c r="AD5020" s="50" t="s">
        <v>83</v>
      </c>
      <c r="AE5020" s="50" t="s">
        <v>3767</v>
      </c>
      <c r="AF5020" s="50">
        <v>3520202</v>
      </c>
      <c r="AG5020" s="51"/>
      <c r="AH5020" s="51"/>
    </row>
    <row r="5021" spans="30:34">
      <c r="AD5021" s="50" t="s">
        <v>83</v>
      </c>
      <c r="AE5021" s="50" t="s">
        <v>3773</v>
      </c>
      <c r="AF5021" s="50">
        <v>3520301</v>
      </c>
      <c r="AG5021" s="51"/>
      <c r="AH5021" s="51"/>
    </row>
    <row r="5022" spans="30:34">
      <c r="AD5022" s="50" t="s">
        <v>83</v>
      </c>
      <c r="AE5022" s="50" t="s">
        <v>3780</v>
      </c>
      <c r="AF5022" s="50">
        <v>3520426</v>
      </c>
      <c r="AG5022" s="51"/>
      <c r="AH5022" s="51"/>
    </row>
    <row r="5023" spans="30:34">
      <c r="AD5023" s="50" t="s">
        <v>83</v>
      </c>
      <c r="AE5023" s="50" t="s">
        <v>3787</v>
      </c>
      <c r="AF5023" s="50">
        <v>3520442</v>
      </c>
      <c r="AG5023" s="51"/>
      <c r="AH5023" s="51"/>
    </row>
    <row r="5024" spans="30:34">
      <c r="AD5024" s="50" t="s">
        <v>83</v>
      </c>
      <c r="AE5024" s="50" t="s">
        <v>3794</v>
      </c>
      <c r="AF5024" s="50">
        <v>3520400</v>
      </c>
      <c r="AG5024" s="51"/>
      <c r="AH5024" s="51"/>
    </row>
    <row r="5025" spans="30:34">
      <c r="AD5025" s="50" t="s">
        <v>83</v>
      </c>
      <c r="AE5025" s="50" t="s">
        <v>3801</v>
      </c>
      <c r="AF5025" s="50">
        <v>3520509</v>
      </c>
      <c r="AG5025" s="51"/>
      <c r="AH5025" s="51"/>
    </row>
    <row r="5026" spans="30:34">
      <c r="AD5026" s="50" t="s">
        <v>83</v>
      </c>
      <c r="AE5026" s="50" t="s">
        <v>3807</v>
      </c>
      <c r="AF5026" s="50">
        <v>3520608</v>
      </c>
      <c r="AG5026" s="51"/>
      <c r="AH5026" s="51"/>
    </row>
    <row r="5027" spans="30:34">
      <c r="AD5027" s="50" t="s">
        <v>83</v>
      </c>
      <c r="AE5027" s="50" t="s">
        <v>3814</v>
      </c>
      <c r="AF5027" s="50">
        <v>3520707</v>
      </c>
      <c r="AG5027" s="51"/>
      <c r="AH5027" s="51"/>
    </row>
    <row r="5028" spans="30:34">
      <c r="AD5028" s="50" t="s">
        <v>83</v>
      </c>
      <c r="AE5028" s="50" t="s">
        <v>3821</v>
      </c>
      <c r="AF5028" s="50">
        <v>3520806</v>
      </c>
      <c r="AG5028" s="51"/>
      <c r="AH5028" s="51"/>
    </row>
    <row r="5029" spans="30:34">
      <c r="AD5029" s="50" t="s">
        <v>83</v>
      </c>
      <c r="AE5029" s="50" t="s">
        <v>3828</v>
      </c>
      <c r="AF5029" s="50">
        <v>3520905</v>
      </c>
      <c r="AG5029" s="51"/>
      <c r="AH5029" s="51"/>
    </row>
    <row r="5030" spans="30:34">
      <c r="AD5030" s="50" t="s">
        <v>83</v>
      </c>
      <c r="AE5030" s="50" t="s">
        <v>3834</v>
      </c>
      <c r="AF5030" s="50">
        <v>3521002</v>
      </c>
      <c r="AG5030" s="51"/>
      <c r="AH5030" s="51"/>
    </row>
    <row r="5031" spans="30:34">
      <c r="AD5031" s="50" t="s">
        <v>83</v>
      </c>
      <c r="AE5031" s="50" t="s">
        <v>3841</v>
      </c>
      <c r="AF5031" s="50">
        <v>3521101</v>
      </c>
      <c r="AG5031" s="51"/>
      <c r="AH5031" s="51"/>
    </row>
    <row r="5032" spans="30:34">
      <c r="AD5032" s="50" t="s">
        <v>83</v>
      </c>
      <c r="AE5032" s="50" t="s">
        <v>3847</v>
      </c>
      <c r="AF5032" s="50">
        <v>3521150</v>
      </c>
      <c r="AG5032" s="51"/>
      <c r="AH5032" s="51"/>
    </row>
    <row r="5033" spans="30:34">
      <c r="AD5033" s="50" t="s">
        <v>83</v>
      </c>
      <c r="AE5033" s="50" t="s">
        <v>3854</v>
      </c>
      <c r="AF5033" s="50">
        <v>3521200</v>
      </c>
      <c r="AG5033" s="51"/>
      <c r="AH5033" s="51"/>
    </row>
    <row r="5034" spans="30:34">
      <c r="AD5034" s="50" t="s">
        <v>83</v>
      </c>
      <c r="AE5034" s="50" t="s">
        <v>3860</v>
      </c>
      <c r="AF5034" s="50">
        <v>3521309</v>
      </c>
      <c r="AG5034" s="51"/>
      <c r="AH5034" s="51"/>
    </row>
    <row r="5035" spans="30:34">
      <c r="AD5035" s="50" t="s">
        <v>83</v>
      </c>
      <c r="AE5035" s="50" t="s">
        <v>3866</v>
      </c>
      <c r="AF5035" s="50">
        <v>3521408</v>
      </c>
      <c r="AG5035" s="51"/>
      <c r="AH5035" s="51"/>
    </row>
    <row r="5036" spans="30:34">
      <c r="AD5036" s="50" t="s">
        <v>83</v>
      </c>
      <c r="AE5036" s="50" t="s">
        <v>3871</v>
      </c>
      <c r="AF5036" s="50">
        <v>3521507</v>
      </c>
      <c r="AG5036" s="51"/>
      <c r="AH5036" s="51"/>
    </row>
    <row r="5037" spans="30:34">
      <c r="AD5037" s="50" t="s">
        <v>83</v>
      </c>
      <c r="AE5037" s="50" t="s">
        <v>3876</v>
      </c>
      <c r="AF5037" s="50">
        <v>3521606</v>
      </c>
      <c r="AG5037" s="51"/>
      <c r="AH5037" s="51"/>
    </row>
    <row r="5038" spans="30:34">
      <c r="AD5038" s="50" t="s">
        <v>83</v>
      </c>
      <c r="AE5038" s="50" t="s">
        <v>3882</v>
      </c>
      <c r="AF5038" s="50">
        <v>3521705</v>
      </c>
      <c r="AG5038" s="51"/>
      <c r="AH5038" s="51"/>
    </row>
    <row r="5039" spans="30:34">
      <c r="AD5039" s="50" t="s">
        <v>83</v>
      </c>
      <c r="AE5039" s="50" t="s">
        <v>3888</v>
      </c>
      <c r="AF5039" s="50">
        <v>3521804</v>
      </c>
      <c r="AG5039" s="51"/>
      <c r="AH5039" s="51"/>
    </row>
    <row r="5040" spans="30:34">
      <c r="AD5040" s="50" t="s">
        <v>83</v>
      </c>
      <c r="AE5040" s="50" t="s">
        <v>3894</v>
      </c>
      <c r="AF5040" s="50">
        <v>3521903</v>
      </c>
      <c r="AG5040" s="51"/>
      <c r="AH5040" s="51"/>
    </row>
    <row r="5041" spans="30:34">
      <c r="AD5041" s="50" t="s">
        <v>83</v>
      </c>
      <c r="AE5041" s="50" t="s">
        <v>3900</v>
      </c>
      <c r="AF5041" s="50">
        <v>3522000</v>
      </c>
      <c r="AG5041" s="51"/>
      <c r="AH5041" s="51"/>
    </row>
    <row r="5042" spans="30:34">
      <c r="AD5042" s="50" t="s">
        <v>83</v>
      </c>
      <c r="AE5042" s="50" t="s">
        <v>3906</v>
      </c>
      <c r="AF5042" s="50">
        <v>3522109</v>
      </c>
      <c r="AG5042" s="51"/>
      <c r="AH5042" s="51"/>
    </row>
    <row r="5043" spans="30:34">
      <c r="AD5043" s="50" t="s">
        <v>83</v>
      </c>
      <c r="AE5043" s="50" t="s">
        <v>3912</v>
      </c>
      <c r="AF5043" s="50">
        <v>3522158</v>
      </c>
      <c r="AG5043" s="51"/>
      <c r="AH5043" s="51"/>
    </row>
    <row r="5044" spans="30:34">
      <c r="AD5044" s="50" t="s">
        <v>83</v>
      </c>
      <c r="AE5044" s="50" t="s">
        <v>3917</v>
      </c>
      <c r="AF5044" s="50">
        <v>3522208</v>
      </c>
      <c r="AG5044" s="51"/>
      <c r="AH5044" s="51"/>
    </row>
    <row r="5045" spans="30:34">
      <c r="AD5045" s="50" t="s">
        <v>83</v>
      </c>
      <c r="AE5045" s="50" t="s">
        <v>3923</v>
      </c>
      <c r="AF5045" s="50">
        <v>3522307</v>
      </c>
      <c r="AG5045" s="51"/>
      <c r="AH5045" s="51"/>
    </row>
    <row r="5046" spans="30:34">
      <c r="AD5046" s="50" t="s">
        <v>83</v>
      </c>
      <c r="AE5046" s="50" t="s">
        <v>3929</v>
      </c>
      <c r="AF5046" s="50">
        <v>3522406</v>
      </c>
      <c r="AG5046" s="51"/>
      <c r="AH5046" s="51"/>
    </row>
    <row r="5047" spans="30:34">
      <c r="AD5047" s="50" t="s">
        <v>83</v>
      </c>
      <c r="AE5047" s="50" t="s">
        <v>3935</v>
      </c>
      <c r="AF5047" s="50">
        <v>3522505</v>
      </c>
      <c r="AG5047" s="51"/>
      <c r="AH5047" s="51"/>
    </row>
    <row r="5048" spans="30:34">
      <c r="AD5048" s="50" t="s">
        <v>83</v>
      </c>
      <c r="AE5048" s="50" t="s">
        <v>3941</v>
      </c>
      <c r="AF5048" s="50">
        <v>3522604</v>
      </c>
      <c r="AG5048" s="51"/>
      <c r="AH5048" s="51"/>
    </row>
    <row r="5049" spans="30:34">
      <c r="AD5049" s="50" t="s">
        <v>83</v>
      </c>
      <c r="AE5049" s="50" t="s">
        <v>3947</v>
      </c>
      <c r="AF5049" s="50">
        <v>3522653</v>
      </c>
      <c r="AG5049" s="51"/>
      <c r="AH5049" s="51"/>
    </row>
    <row r="5050" spans="30:34">
      <c r="AD5050" s="50" t="s">
        <v>83</v>
      </c>
      <c r="AE5050" s="50" t="s">
        <v>3953</v>
      </c>
      <c r="AF5050" s="50">
        <v>3522703</v>
      </c>
      <c r="AG5050" s="51"/>
      <c r="AH5050" s="51"/>
    </row>
    <row r="5051" spans="30:34">
      <c r="AD5051" s="50" t="s">
        <v>83</v>
      </c>
      <c r="AE5051" s="50" t="s">
        <v>2011</v>
      </c>
      <c r="AF5051" s="50">
        <v>3522802</v>
      </c>
      <c r="AG5051" s="51"/>
      <c r="AH5051" s="51"/>
    </row>
    <row r="5052" spans="30:34">
      <c r="AD5052" s="50" t="s">
        <v>83</v>
      </c>
      <c r="AE5052" s="50" t="s">
        <v>3964</v>
      </c>
      <c r="AF5052" s="50">
        <v>3522901</v>
      </c>
      <c r="AG5052" s="51"/>
      <c r="AH5052" s="51"/>
    </row>
    <row r="5053" spans="30:34">
      <c r="AD5053" s="50" t="s">
        <v>83</v>
      </c>
      <c r="AE5053" s="50" t="s">
        <v>3970</v>
      </c>
      <c r="AF5053" s="50">
        <v>3523008</v>
      </c>
      <c r="AG5053" s="51"/>
      <c r="AH5053" s="51"/>
    </row>
    <row r="5054" spans="30:34">
      <c r="AD5054" s="50" t="s">
        <v>83</v>
      </c>
      <c r="AE5054" s="50" t="s">
        <v>3974</v>
      </c>
      <c r="AF5054" s="50">
        <v>3523107</v>
      </c>
      <c r="AG5054" s="51"/>
      <c r="AH5054" s="51"/>
    </row>
    <row r="5055" spans="30:34">
      <c r="AD5055" s="50" t="s">
        <v>83</v>
      </c>
      <c r="AE5055" s="50" t="s">
        <v>3980</v>
      </c>
      <c r="AF5055" s="50">
        <v>3523206</v>
      </c>
      <c r="AG5055" s="51"/>
      <c r="AH5055" s="51"/>
    </row>
    <row r="5056" spans="30:34">
      <c r="AD5056" s="50" t="s">
        <v>83</v>
      </c>
      <c r="AE5056" s="50" t="s">
        <v>3986</v>
      </c>
      <c r="AF5056" s="50">
        <v>3523305</v>
      </c>
      <c r="AG5056" s="51"/>
      <c r="AH5056" s="51"/>
    </row>
    <row r="5057" spans="30:34">
      <c r="AD5057" s="50" t="s">
        <v>83</v>
      </c>
      <c r="AE5057" s="50" t="s">
        <v>3991</v>
      </c>
      <c r="AF5057" s="50">
        <v>3523404</v>
      </c>
      <c r="AG5057" s="51"/>
      <c r="AH5057" s="51"/>
    </row>
    <row r="5058" spans="30:34">
      <c r="AD5058" s="50" t="s">
        <v>83</v>
      </c>
      <c r="AE5058" s="50" t="s">
        <v>3997</v>
      </c>
      <c r="AF5058" s="50">
        <v>3523503</v>
      </c>
      <c r="AG5058" s="51"/>
      <c r="AH5058" s="51"/>
    </row>
    <row r="5059" spans="30:34">
      <c r="AD5059" s="50" t="s">
        <v>83</v>
      </c>
      <c r="AE5059" s="50" t="s">
        <v>4002</v>
      </c>
      <c r="AF5059" s="50">
        <v>3523602</v>
      </c>
      <c r="AG5059" s="51"/>
      <c r="AH5059" s="51"/>
    </row>
    <row r="5060" spans="30:34">
      <c r="AD5060" s="50" t="s">
        <v>83</v>
      </c>
      <c r="AE5060" s="50" t="s">
        <v>4008</v>
      </c>
      <c r="AF5060" s="50">
        <v>3523701</v>
      </c>
      <c r="AG5060" s="51"/>
      <c r="AH5060" s="51"/>
    </row>
    <row r="5061" spans="30:34">
      <c r="AD5061" s="50" t="s">
        <v>83</v>
      </c>
      <c r="AE5061" s="50" t="s">
        <v>4014</v>
      </c>
      <c r="AF5061" s="50">
        <v>3523800</v>
      </c>
      <c r="AG5061" s="51"/>
      <c r="AH5061" s="51"/>
    </row>
    <row r="5062" spans="30:34">
      <c r="AD5062" s="50" t="s">
        <v>83</v>
      </c>
      <c r="AE5062" s="50" t="s">
        <v>4020</v>
      </c>
      <c r="AF5062" s="50">
        <v>3523909</v>
      </c>
      <c r="AG5062" s="51"/>
      <c r="AH5062" s="51"/>
    </row>
    <row r="5063" spans="30:34">
      <c r="AD5063" s="50" t="s">
        <v>83</v>
      </c>
      <c r="AE5063" s="50" t="s">
        <v>4025</v>
      </c>
      <c r="AF5063" s="50">
        <v>3524006</v>
      </c>
      <c r="AG5063" s="51"/>
      <c r="AH5063" s="51"/>
    </row>
    <row r="5064" spans="30:34">
      <c r="AD5064" s="50" t="s">
        <v>83</v>
      </c>
      <c r="AE5064" s="50" t="s">
        <v>4031</v>
      </c>
      <c r="AF5064" s="50">
        <v>3524105</v>
      </c>
      <c r="AG5064" s="51"/>
      <c r="AH5064" s="51"/>
    </row>
    <row r="5065" spans="30:34">
      <c r="AD5065" s="50" t="s">
        <v>83</v>
      </c>
      <c r="AE5065" s="50" t="s">
        <v>3539</v>
      </c>
      <c r="AF5065" s="50">
        <v>3524204</v>
      </c>
      <c r="AG5065" s="51"/>
      <c r="AH5065" s="51"/>
    </row>
    <row r="5066" spans="30:34">
      <c r="AD5066" s="50" t="s">
        <v>83</v>
      </c>
      <c r="AE5066" s="50" t="s">
        <v>4042</v>
      </c>
      <c r="AF5066" s="50">
        <v>3524303</v>
      </c>
      <c r="AG5066" s="51"/>
      <c r="AH5066" s="51"/>
    </row>
    <row r="5067" spans="30:34">
      <c r="AD5067" s="50" t="s">
        <v>83</v>
      </c>
      <c r="AE5067" s="50" t="s">
        <v>4048</v>
      </c>
      <c r="AF5067" s="50">
        <v>3524402</v>
      </c>
      <c r="AG5067" s="51"/>
      <c r="AH5067" s="51"/>
    </row>
    <row r="5068" spans="30:34">
      <c r="AD5068" s="50" t="s">
        <v>83</v>
      </c>
      <c r="AE5068" s="50" t="s">
        <v>4054</v>
      </c>
      <c r="AF5068" s="50">
        <v>3524501</v>
      </c>
      <c r="AG5068" s="51"/>
      <c r="AH5068" s="51"/>
    </row>
    <row r="5069" spans="30:34">
      <c r="AD5069" s="50" t="s">
        <v>83</v>
      </c>
      <c r="AE5069" s="50" t="s">
        <v>4059</v>
      </c>
      <c r="AF5069" s="50">
        <v>3524600</v>
      </c>
      <c r="AG5069" s="51"/>
      <c r="AH5069" s="51"/>
    </row>
    <row r="5070" spans="30:34">
      <c r="AD5070" s="50" t="s">
        <v>83</v>
      </c>
      <c r="AE5070" s="50" t="s">
        <v>4065</v>
      </c>
      <c r="AF5070" s="50">
        <v>3524709</v>
      </c>
      <c r="AG5070" s="51"/>
      <c r="AH5070" s="51"/>
    </row>
    <row r="5071" spans="30:34">
      <c r="AD5071" s="50" t="s">
        <v>83</v>
      </c>
      <c r="AE5071" s="50" t="s">
        <v>4071</v>
      </c>
      <c r="AF5071" s="50">
        <v>3524808</v>
      </c>
      <c r="AG5071" s="51"/>
      <c r="AH5071" s="51"/>
    </row>
    <row r="5072" spans="30:34">
      <c r="AD5072" s="50" t="s">
        <v>83</v>
      </c>
      <c r="AE5072" s="50" t="s">
        <v>4076</v>
      </c>
      <c r="AF5072" s="50">
        <v>3524907</v>
      </c>
      <c r="AG5072" s="51"/>
      <c r="AH5072" s="51"/>
    </row>
    <row r="5073" spans="30:34">
      <c r="AD5073" s="50" t="s">
        <v>83</v>
      </c>
      <c r="AE5073" s="50" t="s">
        <v>4082</v>
      </c>
      <c r="AF5073" s="50">
        <v>3525003</v>
      </c>
      <c r="AG5073" s="51"/>
      <c r="AH5073" s="51"/>
    </row>
    <row r="5074" spans="30:34">
      <c r="AD5074" s="50" t="s">
        <v>83</v>
      </c>
      <c r="AE5074" s="50" t="s">
        <v>2760</v>
      </c>
      <c r="AF5074" s="50">
        <v>3525102</v>
      </c>
      <c r="AG5074" s="51"/>
      <c r="AH5074" s="51"/>
    </row>
    <row r="5075" spans="30:34">
      <c r="AD5075" s="50" t="s">
        <v>83</v>
      </c>
      <c r="AE5075" s="50" t="s">
        <v>4093</v>
      </c>
      <c r="AF5075" s="50">
        <v>3525201</v>
      </c>
      <c r="AG5075" s="51"/>
      <c r="AH5075" s="51"/>
    </row>
    <row r="5076" spans="30:34">
      <c r="AD5076" s="50" t="s">
        <v>83</v>
      </c>
      <c r="AE5076" s="50" t="s">
        <v>4099</v>
      </c>
      <c r="AF5076" s="50">
        <v>3525300</v>
      </c>
      <c r="AG5076" s="51"/>
      <c r="AH5076" s="51"/>
    </row>
    <row r="5077" spans="30:34">
      <c r="AD5077" s="50" t="s">
        <v>83</v>
      </c>
      <c r="AE5077" s="50" t="s">
        <v>4105</v>
      </c>
      <c r="AF5077" s="50">
        <v>3525409</v>
      </c>
      <c r="AG5077" s="51"/>
      <c r="AH5077" s="51"/>
    </row>
    <row r="5078" spans="30:34">
      <c r="AD5078" s="50" t="s">
        <v>83</v>
      </c>
      <c r="AE5078" s="50" t="s">
        <v>4111</v>
      </c>
      <c r="AF5078" s="50">
        <v>3525508</v>
      </c>
      <c r="AG5078" s="51"/>
      <c r="AH5078" s="51"/>
    </row>
    <row r="5079" spans="30:34">
      <c r="AD5079" s="50" t="s">
        <v>83</v>
      </c>
      <c r="AE5079" s="50" t="s">
        <v>4116</v>
      </c>
      <c r="AF5079" s="50">
        <v>3525607</v>
      </c>
      <c r="AG5079" s="51"/>
      <c r="AH5079" s="51"/>
    </row>
    <row r="5080" spans="30:34">
      <c r="AD5080" s="50" t="s">
        <v>83</v>
      </c>
      <c r="AE5080" s="50" t="s">
        <v>4122</v>
      </c>
      <c r="AF5080" s="50">
        <v>3525706</v>
      </c>
      <c r="AG5080" s="51"/>
      <c r="AH5080" s="51"/>
    </row>
    <row r="5081" spans="30:34">
      <c r="AD5081" s="50" t="s">
        <v>83</v>
      </c>
      <c r="AE5081" s="50" t="s">
        <v>4128</v>
      </c>
      <c r="AF5081" s="50">
        <v>3525805</v>
      </c>
      <c r="AG5081" s="51"/>
      <c r="AH5081" s="51"/>
    </row>
    <row r="5082" spans="30:34">
      <c r="AD5082" s="50" t="s">
        <v>83</v>
      </c>
      <c r="AE5082" s="50" t="s">
        <v>4134</v>
      </c>
      <c r="AF5082" s="50">
        <v>3525854</v>
      </c>
      <c r="AG5082" s="51"/>
      <c r="AH5082" s="51"/>
    </row>
    <row r="5083" spans="30:34">
      <c r="AD5083" s="50" t="s">
        <v>83</v>
      </c>
      <c r="AE5083" s="50" t="s">
        <v>4139</v>
      </c>
      <c r="AF5083" s="50">
        <v>3525904</v>
      </c>
      <c r="AG5083" s="51"/>
      <c r="AH5083" s="51"/>
    </row>
    <row r="5084" spans="30:34">
      <c r="AD5084" s="50" t="s">
        <v>83</v>
      </c>
      <c r="AE5084" s="50" t="s">
        <v>4144</v>
      </c>
      <c r="AF5084" s="50">
        <v>3526001</v>
      </c>
      <c r="AG5084" s="51"/>
      <c r="AH5084" s="51"/>
    </row>
    <row r="5085" spans="30:34">
      <c r="AD5085" s="50" t="s">
        <v>83</v>
      </c>
      <c r="AE5085" s="50" t="s">
        <v>4149</v>
      </c>
      <c r="AF5085" s="50">
        <v>3526100</v>
      </c>
      <c r="AG5085" s="51"/>
      <c r="AH5085" s="51"/>
    </row>
    <row r="5086" spans="30:34">
      <c r="AD5086" s="50" t="s">
        <v>83</v>
      </c>
      <c r="AE5086" s="50" t="s">
        <v>4154</v>
      </c>
      <c r="AF5086" s="50">
        <v>3526209</v>
      </c>
      <c r="AG5086" s="51"/>
      <c r="AH5086" s="51"/>
    </row>
    <row r="5087" spans="30:34">
      <c r="AD5087" s="50" t="s">
        <v>83</v>
      </c>
      <c r="AE5087" s="50" t="s">
        <v>4159</v>
      </c>
      <c r="AF5087" s="50">
        <v>3526308</v>
      </c>
      <c r="AG5087" s="51"/>
      <c r="AH5087" s="51"/>
    </row>
    <row r="5088" spans="30:34">
      <c r="AD5088" s="50" t="s">
        <v>83</v>
      </c>
      <c r="AE5088" s="50" t="s">
        <v>4164</v>
      </c>
      <c r="AF5088" s="50">
        <v>3526407</v>
      </c>
      <c r="AG5088" s="51"/>
      <c r="AH5088" s="51"/>
    </row>
    <row r="5089" spans="30:34">
      <c r="AD5089" s="50" t="s">
        <v>83</v>
      </c>
      <c r="AE5089" s="50" t="s">
        <v>4169</v>
      </c>
      <c r="AF5089" s="50">
        <v>3526506</v>
      </c>
      <c r="AG5089" s="51"/>
      <c r="AH5089" s="51"/>
    </row>
    <row r="5090" spans="30:34">
      <c r="AD5090" s="50" t="s">
        <v>83</v>
      </c>
      <c r="AE5090" s="50" t="s">
        <v>4174</v>
      </c>
      <c r="AF5090" s="50">
        <v>3526605</v>
      </c>
      <c r="AG5090" s="51"/>
      <c r="AH5090" s="51"/>
    </row>
    <row r="5091" spans="30:34">
      <c r="AD5091" s="50" t="s">
        <v>83</v>
      </c>
      <c r="AE5091" s="50" t="s">
        <v>4179</v>
      </c>
      <c r="AF5091" s="50">
        <v>3526704</v>
      </c>
      <c r="AG5091" s="51"/>
      <c r="AH5091" s="51"/>
    </row>
    <row r="5092" spans="30:34">
      <c r="AD5092" s="50" t="s">
        <v>83</v>
      </c>
      <c r="AE5092" s="50" t="s">
        <v>4184</v>
      </c>
      <c r="AF5092" s="50">
        <v>3526803</v>
      </c>
      <c r="AG5092" s="51"/>
      <c r="AH5092" s="51"/>
    </row>
    <row r="5093" spans="30:34">
      <c r="AD5093" s="50" t="s">
        <v>83</v>
      </c>
      <c r="AE5093" s="50" t="s">
        <v>4189</v>
      </c>
      <c r="AF5093" s="50">
        <v>3526902</v>
      </c>
      <c r="AG5093" s="51"/>
      <c r="AH5093" s="51"/>
    </row>
    <row r="5094" spans="30:34">
      <c r="AD5094" s="50" t="s">
        <v>83</v>
      </c>
      <c r="AE5094" s="50" t="s">
        <v>4193</v>
      </c>
      <c r="AF5094" s="50">
        <v>3527009</v>
      </c>
      <c r="AG5094" s="51"/>
      <c r="AH5094" s="51"/>
    </row>
    <row r="5095" spans="30:34">
      <c r="AD5095" s="50" t="s">
        <v>83</v>
      </c>
      <c r="AE5095" s="50" t="s">
        <v>4198</v>
      </c>
      <c r="AF5095" s="50">
        <v>3527108</v>
      </c>
      <c r="AG5095" s="51"/>
      <c r="AH5095" s="51"/>
    </row>
    <row r="5096" spans="30:34">
      <c r="AD5096" s="50" t="s">
        <v>83</v>
      </c>
      <c r="AE5096" s="50" t="s">
        <v>4203</v>
      </c>
      <c r="AF5096" s="50">
        <v>3527207</v>
      </c>
      <c r="AG5096" s="51"/>
      <c r="AH5096" s="51"/>
    </row>
    <row r="5097" spans="30:34">
      <c r="AD5097" s="50" t="s">
        <v>83</v>
      </c>
      <c r="AE5097" s="50" t="s">
        <v>4208</v>
      </c>
      <c r="AF5097" s="50">
        <v>3527256</v>
      </c>
      <c r="AG5097" s="51"/>
      <c r="AH5097" s="51"/>
    </row>
    <row r="5098" spans="30:34">
      <c r="AD5098" s="50" t="s">
        <v>83</v>
      </c>
      <c r="AE5098" s="50" t="s">
        <v>4213</v>
      </c>
      <c r="AF5098" s="50">
        <v>3527306</v>
      </c>
      <c r="AG5098" s="51"/>
      <c r="AH5098" s="51"/>
    </row>
    <row r="5099" spans="30:34">
      <c r="AD5099" s="50" t="s">
        <v>83</v>
      </c>
      <c r="AE5099" s="50" t="s">
        <v>4217</v>
      </c>
      <c r="AF5099" s="50">
        <v>3527405</v>
      </c>
      <c r="AG5099" s="51"/>
      <c r="AH5099" s="51"/>
    </row>
    <row r="5100" spans="30:34">
      <c r="AD5100" s="50" t="s">
        <v>83</v>
      </c>
      <c r="AE5100" s="50" t="s">
        <v>4222</v>
      </c>
      <c r="AF5100" s="50">
        <v>3527504</v>
      </c>
      <c r="AG5100" s="51"/>
      <c r="AH5100" s="51"/>
    </row>
    <row r="5101" spans="30:34">
      <c r="AD5101" s="50" t="s">
        <v>83</v>
      </c>
      <c r="AE5101" s="50" t="s">
        <v>4226</v>
      </c>
      <c r="AF5101" s="50">
        <v>3527603</v>
      </c>
      <c r="AG5101" s="51"/>
      <c r="AH5101" s="51"/>
    </row>
    <row r="5102" spans="30:34">
      <c r="AD5102" s="50" t="s">
        <v>83</v>
      </c>
      <c r="AE5102" s="50" t="s">
        <v>4231</v>
      </c>
      <c r="AF5102" s="50">
        <v>3527702</v>
      </c>
      <c r="AG5102" s="51"/>
      <c r="AH5102" s="51"/>
    </row>
    <row r="5103" spans="30:34">
      <c r="AD5103" s="50" t="s">
        <v>83</v>
      </c>
      <c r="AE5103" s="50" t="s">
        <v>4236</v>
      </c>
      <c r="AF5103" s="50">
        <v>3527801</v>
      </c>
      <c r="AG5103" s="51"/>
      <c r="AH5103" s="51"/>
    </row>
    <row r="5104" spans="30:34">
      <c r="AD5104" s="50" t="s">
        <v>83</v>
      </c>
      <c r="AE5104" s="50" t="s">
        <v>4240</v>
      </c>
      <c r="AF5104" s="50">
        <v>3527900</v>
      </c>
      <c r="AG5104" s="51"/>
      <c r="AH5104" s="51"/>
    </row>
    <row r="5105" spans="30:34">
      <c r="AD5105" s="50" t="s">
        <v>83</v>
      </c>
      <c r="AE5105" s="50" t="s">
        <v>4245</v>
      </c>
      <c r="AF5105" s="50">
        <v>3528007</v>
      </c>
      <c r="AG5105" s="51"/>
      <c r="AH5105" s="51"/>
    </row>
    <row r="5106" spans="30:34">
      <c r="AD5106" s="50" t="s">
        <v>83</v>
      </c>
      <c r="AE5106" s="50" t="s">
        <v>4250</v>
      </c>
      <c r="AF5106" s="50">
        <v>3528106</v>
      </c>
      <c r="AG5106" s="51"/>
      <c r="AH5106" s="51"/>
    </row>
    <row r="5107" spans="30:34">
      <c r="AD5107" s="50" t="s">
        <v>83</v>
      </c>
      <c r="AE5107" s="50" t="s">
        <v>4254</v>
      </c>
      <c r="AF5107" s="50">
        <v>3528205</v>
      </c>
      <c r="AG5107" s="51"/>
      <c r="AH5107" s="51"/>
    </row>
    <row r="5108" spans="30:34">
      <c r="AD5108" s="50" t="s">
        <v>83</v>
      </c>
      <c r="AE5108" s="50" t="s">
        <v>4258</v>
      </c>
      <c r="AF5108" s="50">
        <v>3528304</v>
      </c>
      <c r="AG5108" s="51"/>
      <c r="AH5108" s="51"/>
    </row>
    <row r="5109" spans="30:34">
      <c r="AD5109" s="50" t="s">
        <v>83</v>
      </c>
      <c r="AE5109" s="50" t="s">
        <v>4263</v>
      </c>
      <c r="AF5109" s="50">
        <v>3528403</v>
      </c>
      <c r="AG5109" s="51"/>
      <c r="AH5109" s="51"/>
    </row>
    <row r="5110" spans="30:34">
      <c r="AD5110" s="50" t="s">
        <v>83</v>
      </c>
      <c r="AE5110" s="50" t="s">
        <v>4268</v>
      </c>
      <c r="AF5110" s="50">
        <v>3528502</v>
      </c>
      <c r="AG5110" s="51"/>
      <c r="AH5110" s="51"/>
    </row>
    <row r="5111" spans="30:34">
      <c r="AD5111" s="50" t="s">
        <v>83</v>
      </c>
      <c r="AE5111" s="50" t="s">
        <v>4273</v>
      </c>
      <c r="AF5111" s="50">
        <v>3528601</v>
      </c>
      <c r="AG5111" s="51"/>
      <c r="AH5111" s="51"/>
    </row>
    <row r="5112" spans="30:34">
      <c r="AD5112" s="50" t="s">
        <v>83</v>
      </c>
      <c r="AE5112" s="50" t="s">
        <v>4276</v>
      </c>
      <c r="AF5112" s="50">
        <v>3528700</v>
      </c>
      <c r="AG5112" s="51"/>
      <c r="AH5112" s="51"/>
    </row>
    <row r="5113" spans="30:34">
      <c r="AD5113" s="50" t="s">
        <v>83</v>
      </c>
      <c r="AE5113" s="50" t="s">
        <v>4280</v>
      </c>
      <c r="AF5113" s="50">
        <v>3528809</v>
      </c>
      <c r="AG5113" s="51"/>
      <c r="AH5113" s="51"/>
    </row>
    <row r="5114" spans="30:34">
      <c r="AD5114" s="50" t="s">
        <v>83</v>
      </c>
      <c r="AE5114" s="50" t="s">
        <v>4285</v>
      </c>
      <c r="AF5114" s="50">
        <v>3528858</v>
      </c>
      <c r="AG5114" s="51"/>
      <c r="AH5114" s="51"/>
    </row>
    <row r="5115" spans="30:34">
      <c r="AD5115" s="50" t="s">
        <v>83</v>
      </c>
      <c r="AE5115" s="50" t="s">
        <v>4290</v>
      </c>
      <c r="AF5115" s="50">
        <v>3528908</v>
      </c>
      <c r="AG5115" s="51"/>
      <c r="AH5115" s="51"/>
    </row>
    <row r="5116" spans="30:34">
      <c r="AD5116" s="50" t="s">
        <v>83</v>
      </c>
      <c r="AE5116" s="50" t="s">
        <v>4295</v>
      </c>
      <c r="AF5116" s="50">
        <v>3529005</v>
      </c>
      <c r="AG5116" s="51"/>
      <c r="AH5116" s="51"/>
    </row>
    <row r="5117" spans="30:34">
      <c r="AD5117" s="50" t="s">
        <v>83</v>
      </c>
      <c r="AE5117" s="50" t="s">
        <v>4300</v>
      </c>
      <c r="AF5117" s="50">
        <v>3529104</v>
      </c>
      <c r="AG5117" s="51"/>
      <c r="AH5117" s="51"/>
    </row>
    <row r="5118" spans="30:34">
      <c r="AD5118" s="50" t="s">
        <v>83</v>
      </c>
      <c r="AE5118" s="50" t="s">
        <v>4305</v>
      </c>
      <c r="AF5118" s="50">
        <v>3529203</v>
      </c>
      <c r="AG5118" s="51"/>
      <c r="AH5118" s="51"/>
    </row>
    <row r="5119" spans="30:34">
      <c r="AD5119" s="50" t="s">
        <v>83</v>
      </c>
      <c r="AE5119" s="50" t="s">
        <v>4310</v>
      </c>
      <c r="AF5119" s="50">
        <v>3529302</v>
      </c>
      <c r="AG5119" s="51"/>
      <c r="AH5119" s="51"/>
    </row>
    <row r="5120" spans="30:34">
      <c r="AD5120" s="50" t="s">
        <v>83</v>
      </c>
      <c r="AE5120" s="50" t="s">
        <v>4315</v>
      </c>
      <c r="AF5120" s="50">
        <v>3529401</v>
      </c>
      <c r="AG5120" s="51"/>
      <c r="AH5120" s="51"/>
    </row>
    <row r="5121" spans="30:34">
      <c r="AD5121" s="50" t="s">
        <v>83</v>
      </c>
      <c r="AE5121" s="50" t="s">
        <v>4319</v>
      </c>
      <c r="AF5121" s="50">
        <v>3529500</v>
      </c>
      <c r="AG5121" s="51"/>
      <c r="AH5121" s="51"/>
    </row>
    <row r="5122" spans="30:34">
      <c r="AD5122" s="50" t="s">
        <v>83</v>
      </c>
      <c r="AE5122" s="50" t="s">
        <v>4324</v>
      </c>
      <c r="AF5122" s="50">
        <v>3529609</v>
      </c>
      <c r="AG5122" s="51"/>
      <c r="AH5122" s="51"/>
    </row>
    <row r="5123" spans="30:34">
      <c r="AD5123" s="50" t="s">
        <v>83</v>
      </c>
      <c r="AE5123" s="50" t="s">
        <v>4329</v>
      </c>
      <c r="AF5123" s="50">
        <v>3529658</v>
      </c>
      <c r="AG5123" s="51"/>
      <c r="AH5123" s="51"/>
    </row>
    <row r="5124" spans="30:34">
      <c r="AD5124" s="50" t="s">
        <v>83</v>
      </c>
      <c r="AE5124" s="50" t="s">
        <v>4334</v>
      </c>
      <c r="AF5124" s="50">
        <v>3529708</v>
      </c>
      <c r="AG5124" s="51"/>
      <c r="AH5124" s="51"/>
    </row>
    <row r="5125" spans="30:34">
      <c r="AD5125" s="50" t="s">
        <v>83</v>
      </c>
      <c r="AE5125" s="50" t="s">
        <v>4339</v>
      </c>
      <c r="AF5125" s="50">
        <v>3529807</v>
      </c>
      <c r="AG5125" s="51"/>
      <c r="AH5125" s="51"/>
    </row>
    <row r="5126" spans="30:34">
      <c r="AD5126" s="50" t="s">
        <v>83</v>
      </c>
      <c r="AE5126" s="50" t="s">
        <v>4344</v>
      </c>
      <c r="AF5126" s="50">
        <v>3530003</v>
      </c>
      <c r="AG5126" s="51"/>
      <c r="AH5126" s="51"/>
    </row>
    <row r="5127" spans="30:34">
      <c r="AD5127" s="50" t="s">
        <v>83</v>
      </c>
      <c r="AE5127" s="50" t="s">
        <v>4349</v>
      </c>
      <c r="AF5127" s="50">
        <v>3529906</v>
      </c>
      <c r="AG5127" s="51"/>
      <c r="AH5127" s="51"/>
    </row>
    <row r="5128" spans="30:34">
      <c r="AD5128" s="50" t="s">
        <v>83</v>
      </c>
      <c r="AE5128" s="50" t="s">
        <v>4353</v>
      </c>
      <c r="AF5128" s="50">
        <v>3530102</v>
      </c>
      <c r="AG5128" s="51"/>
      <c r="AH5128" s="51"/>
    </row>
    <row r="5129" spans="30:34">
      <c r="AD5129" s="50" t="s">
        <v>83</v>
      </c>
      <c r="AE5129" s="50" t="s">
        <v>4357</v>
      </c>
      <c r="AF5129" s="50">
        <v>3530201</v>
      </c>
      <c r="AG5129" s="51"/>
      <c r="AH5129" s="51"/>
    </row>
    <row r="5130" spans="30:34">
      <c r="AD5130" s="50" t="s">
        <v>83</v>
      </c>
      <c r="AE5130" s="50" t="s">
        <v>4361</v>
      </c>
      <c r="AF5130" s="50">
        <v>3530300</v>
      </c>
      <c r="AG5130" s="51"/>
      <c r="AH5130" s="51"/>
    </row>
    <row r="5131" spans="30:34">
      <c r="AD5131" s="50" t="s">
        <v>83</v>
      </c>
      <c r="AE5131" s="50" t="s">
        <v>4366</v>
      </c>
      <c r="AF5131" s="50">
        <v>3530409</v>
      </c>
      <c r="AG5131" s="51"/>
      <c r="AH5131" s="51"/>
    </row>
    <row r="5132" spans="30:34">
      <c r="AD5132" s="50" t="s">
        <v>83</v>
      </c>
      <c r="AE5132" s="50" t="s">
        <v>4370</v>
      </c>
      <c r="AF5132" s="50">
        <v>3530508</v>
      </c>
      <c r="AG5132" s="51"/>
      <c r="AH5132" s="51"/>
    </row>
    <row r="5133" spans="30:34">
      <c r="AD5133" s="50" t="s">
        <v>83</v>
      </c>
      <c r="AE5133" s="50" t="s">
        <v>4375</v>
      </c>
      <c r="AF5133" s="50">
        <v>3530607</v>
      </c>
      <c r="AG5133" s="51"/>
      <c r="AH5133" s="51"/>
    </row>
    <row r="5134" spans="30:34">
      <c r="AD5134" s="50" t="s">
        <v>83</v>
      </c>
      <c r="AE5134" s="50" t="s">
        <v>4379</v>
      </c>
      <c r="AF5134" s="50">
        <v>3530706</v>
      </c>
      <c r="AG5134" s="51"/>
      <c r="AH5134" s="51"/>
    </row>
    <row r="5135" spans="30:34">
      <c r="AD5135" s="50" t="s">
        <v>83</v>
      </c>
      <c r="AE5135" s="50" t="s">
        <v>4384</v>
      </c>
      <c r="AF5135" s="50">
        <v>3530805</v>
      </c>
      <c r="AG5135" s="51"/>
      <c r="AH5135" s="51"/>
    </row>
    <row r="5136" spans="30:34">
      <c r="AD5136" s="50" t="s">
        <v>83</v>
      </c>
      <c r="AE5136" s="50" t="s">
        <v>4389</v>
      </c>
      <c r="AF5136" s="50">
        <v>3530904</v>
      </c>
      <c r="AG5136" s="51"/>
      <c r="AH5136" s="51"/>
    </row>
    <row r="5137" spans="30:34">
      <c r="AD5137" s="50" t="s">
        <v>83</v>
      </c>
      <c r="AE5137" s="50" t="s">
        <v>4393</v>
      </c>
      <c r="AF5137" s="50">
        <v>3531001</v>
      </c>
      <c r="AG5137" s="51"/>
      <c r="AH5137" s="51"/>
    </row>
    <row r="5138" spans="30:34">
      <c r="AD5138" s="50" t="s">
        <v>83</v>
      </c>
      <c r="AE5138" s="50" t="s">
        <v>4398</v>
      </c>
      <c r="AF5138" s="50">
        <v>3531100</v>
      </c>
      <c r="AG5138" s="51"/>
      <c r="AH5138" s="51"/>
    </row>
    <row r="5139" spans="30:34">
      <c r="AD5139" s="50" t="s">
        <v>83</v>
      </c>
      <c r="AE5139" s="50" t="s">
        <v>4403</v>
      </c>
      <c r="AF5139" s="50">
        <v>3531209</v>
      </c>
      <c r="AG5139" s="51"/>
      <c r="AH5139" s="51"/>
    </row>
    <row r="5140" spans="30:34">
      <c r="AD5140" s="50" t="s">
        <v>83</v>
      </c>
      <c r="AE5140" s="50" t="s">
        <v>4407</v>
      </c>
      <c r="AF5140" s="50">
        <v>3531308</v>
      </c>
      <c r="AG5140" s="51"/>
      <c r="AH5140" s="51"/>
    </row>
    <row r="5141" spans="30:34">
      <c r="AD5141" s="50" t="s">
        <v>83</v>
      </c>
      <c r="AE5141" s="50" t="s">
        <v>4412</v>
      </c>
      <c r="AF5141" s="50">
        <v>3531407</v>
      </c>
      <c r="AG5141" s="51"/>
      <c r="AH5141" s="51"/>
    </row>
    <row r="5142" spans="30:34">
      <c r="AD5142" s="50" t="s">
        <v>83</v>
      </c>
      <c r="AE5142" s="50" t="s">
        <v>4417</v>
      </c>
      <c r="AF5142" s="50">
        <v>3531506</v>
      </c>
      <c r="AG5142" s="51"/>
      <c r="AH5142" s="51"/>
    </row>
    <row r="5143" spans="30:34">
      <c r="AD5143" s="50" t="s">
        <v>83</v>
      </c>
      <c r="AE5143" s="50" t="s">
        <v>3152</v>
      </c>
      <c r="AF5143" s="50">
        <v>3531605</v>
      </c>
      <c r="AG5143" s="51"/>
      <c r="AH5143" s="51"/>
    </row>
    <row r="5144" spans="30:34">
      <c r="AD5144" s="50" t="s">
        <v>83</v>
      </c>
      <c r="AE5144" s="50" t="s">
        <v>4426</v>
      </c>
      <c r="AF5144" s="50">
        <v>3531803</v>
      </c>
      <c r="AG5144" s="51"/>
      <c r="AH5144" s="51"/>
    </row>
    <row r="5145" spans="30:34">
      <c r="AD5145" s="50" t="s">
        <v>83</v>
      </c>
      <c r="AE5145" s="50" t="s">
        <v>4431</v>
      </c>
      <c r="AF5145" s="50">
        <v>3531704</v>
      </c>
      <c r="AG5145" s="51"/>
      <c r="AH5145" s="51"/>
    </row>
    <row r="5146" spans="30:34">
      <c r="AD5146" s="50" t="s">
        <v>83</v>
      </c>
      <c r="AE5146" s="50" t="s">
        <v>4436</v>
      </c>
      <c r="AF5146" s="50">
        <v>3531902</v>
      </c>
      <c r="AG5146" s="51"/>
      <c r="AH5146" s="51"/>
    </row>
    <row r="5147" spans="30:34">
      <c r="AD5147" s="50" t="s">
        <v>83</v>
      </c>
      <c r="AE5147" s="50" t="s">
        <v>4440</v>
      </c>
      <c r="AF5147" s="50">
        <v>3532009</v>
      </c>
      <c r="AG5147" s="51"/>
      <c r="AH5147" s="51"/>
    </row>
    <row r="5148" spans="30:34">
      <c r="AD5148" s="50" t="s">
        <v>83</v>
      </c>
      <c r="AE5148" s="50" t="s">
        <v>4445</v>
      </c>
      <c r="AF5148" s="50">
        <v>3532058</v>
      </c>
      <c r="AG5148" s="51"/>
      <c r="AH5148" s="51"/>
    </row>
    <row r="5149" spans="30:34">
      <c r="AD5149" s="50" t="s">
        <v>83</v>
      </c>
      <c r="AE5149" s="50" t="s">
        <v>4450</v>
      </c>
      <c r="AF5149" s="50">
        <v>3532108</v>
      </c>
      <c r="AG5149" s="51"/>
      <c r="AH5149" s="51"/>
    </row>
    <row r="5150" spans="30:34">
      <c r="AD5150" s="50" t="s">
        <v>83</v>
      </c>
      <c r="AE5150" s="50" t="s">
        <v>4455</v>
      </c>
      <c r="AF5150" s="50">
        <v>3532157</v>
      </c>
      <c r="AG5150" s="51"/>
      <c r="AH5150" s="51"/>
    </row>
    <row r="5151" spans="30:34">
      <c r="AD5151" s="50" t="s">
        <v>83</v>
      </c>
      <c r="AE5151" s="50" t="s">
        <v>4460</v>
      </c>
      <c r="AF5151" s="50">
        <v>3532207</v>
      </c>
      <c r="AG5151" s="51"/>
      <c r="AH5151" s="51"/>
    </row>
    <row r="5152" spans="30:34">
      <c r="AD5152" s="50" t="s">
        <v>83</v>
      </c>
      <c r="AE5152" s="50" t="s">
        <v>4465</v>
      </c>
      <c r="AF5152" s="50">
        <v>3532306</v>
      </c>
      <c r="AG5152" s="51"/>
      <c r="AH5152" s="51"/>
    </row>
    <row r="5153" spans="30:34">
      <c r="AD5153" s="50" t="s">
        <v>83</v>
      </c>
      <c r="AE5153" s="50" t="s">
        <v>4469</v>
      </c>
      <c r="AF5153" s="50">
        <v>3532405</v>
      </c>
      <c r="AG5153" s="51"/>
      <c r="AH5153" s="51"/>
    </row>
    <row r="5154" spans="30:34">
      <c r="AD5154" s="50" t="s">
        <v>83</v>
      </c>
      <c r="AE5154" s="50" t="s">
        <v>4474</v>
      </c>
      <c r="AF5154" s="50">
        <v>3532504</v>
      </c>
      <c r="AG5154" s="51"/>
      <c r="AH5154" s="51"/>
    </row>
    <row r="5155" spans="30:34">
      <c r="AD5155" s="50" t="s">
        <v>83</v>
      </c>
      <c r="AE5155" s="50" t="s">
        <v>4479</v>
      </c>
      <c r="AF5155" s="50">
        <v>3532603</v>
      </c>
      <c r="AG5155" s="51"/>
      <c r="AH5155" s="51"/>
    </row>
    <row r="5156" spans="30:34">
      <c r="AD5156" s="50" t="s">
        <v>83</v>
      </c>
      <c r="AE5156" s="50" t="s">
        <v>4484</v>
      </c>
      <c r="AF5156" s="50">
        <v>3532702</v>
      </c>
      <c r="AG5156" s="51"/>
      <c r="AH5156" s="51"/>
    </row>
    <row r="5157" spans="30:34">
      <c r="AD5157" s="50" t="s">
        <v>83</v>
      </c>
      <c r="AE5157" s="50" t="s">
        <v>4489</v>
      </c>
      <c r="AF5157" s="50">
        <v>3532801</v>
      </c>
      <c r="AG5157" s="51"/>
      <c r="AH5157" s="51"/>
    </row>
    <row r="5158" spans="30:34">
      <c r="AD5158" s="50" t="s">
        <v>83</v>
      </c>
      <c r="AE5158" s="50" t="s">
        <v>4494</v>
      </c>
      <c r="AF5158" s="50">
        <v>3532827</v>
      </c>
      <c r="AG5158" s="51"/>
      <c r="AH5158" s="51"/>
    </row>
    <row r="5159" spans="30:34">
      <c r="AD5159" s="50" t="s">
        <v>83</v>
      </c>
      <c r="AE5159" s="50" t="s">
        <v>4499</v>
      </c>
      <c r="AF5159" s="50">
        <v>3532843</v>
      </c>
      <c r="AG5159" s="51"/>
      <c r="AH5159" s="51"/>
    </row>
    <row r="5160" spans="30:34">
      <c r="AD5160" s="50" t="s">
        <v>83</v>
      </c>
      <c r="AE5160" s="50" t="s">
        <v>4504</v>
      </c>
      <c r="AF5160" s="50">
        <v>3532868</v>
      </c>
      <c r="AG5160" s="51"/>
      <c r="AH5160" s="51"/>
    </row>
    <row r="5161" spans="30:34">
      <c r="AD5161" s="50" t="s">
        <v>83</v>
      </c>
      <c r="AE5161" s="50" t="s">
        <v>4509</v>
      </c>
      <c r="AF5161" s="50">
        <v>3532900</v>
      </c>
      <c r="AG5161" s="51"/>
      <c r="AH5161" s="51"/>
    </row>
    <row r="5162" spans="30:34">
      <c r="AD5162" s="50" t="s">
        <v>83</v>
      </c>
      <c r="AE5162" s="50" t="s">
        <v>4513</v>
      </c>
      <c r="AF5162" s="50">
        <v>3533007</v>
      </c>
      <c r="AG5162" s="51"/>
      <c r="AH5162" s="51"/>
    </row>
    <row r="5163" spans="30:34">
      <c r="AD5163" s="50" t="s">
        <v>83</v>
      </c>
      <c r="AE5163" s="50" t="s">
        <v>4518</v>
      </c>
      <c r="AF5163" s="50">
        <v>3533106</v>
      </c>
      <c r="AG5163" s="51"/>
      <c r="AH5163" s="51"/>
    </row>
    <row r="5164" spans="30:34">
      <c r="AD5164" s="50" t="s">
        <v>83</v>
      </c>
      <c r="AE5164" s="50" t="s">
        <v>4523</v>
      </c>
      <c r="AF5164" s="50">
        <v>3533205</v>
      </c>
      <c r="AG5164" s="51"/>
      <c r="AH5164" s="51"/>
    </row>
    <row r="5165" spans="30:34">
      <c r="AD5165" s="50" t="s">
        <v>83</v>
      </c>
      <c r="AE5165" s="50" t="s">
        <v>4528</v>
      </c>
      <c r="AF5165" s="50">
        <v>3533304</v>
      </c>
      <c r="AG5165" s="51"/>
      <c r="AH5165" s="51"/>
    </row>
    <row r="5166" spans="30:34">
      <c r="AD5166" s="50" t="s">
        <v>83</v>
      </c>
      <c r="AE5166" s="50" t="s">
        <v>4533</v>
      </c>
      <c r="AF5166" s="50">
        <v>3533403</v>
      </c>
      <c r="AG5166" s="51"/>
      <c r="AH5166" s="51"/>
    </row>
    <row r="5167" spans="30:34">
      <c r="AD5167" s="50" t="s">
        <v>83</v>
      </c>
      <c r="AE5167" s="50" t="s">
        <v>4537</v>
      </c>
      <c r="AF5167" s="50">
        <v>3533254</v>
      </c>
      <c r="AG5167" s="51"/>
      <c r="AH5167" s="51"/>
    </row>
    <row r="5168" spans="30:34">
      <c r="AD5168" s="50" t="s">
        <v>83</v>
      </c>
      <c r="AE5168" s="50" t="s">
        <v>3243</v>
      </c>
      <c r="AF5168" s="50">
        <v>3533502</v>
      </c>
      <c r="AG5168" s="51"/>
      <c r="AH5168" s="51"/>
    </row>
    <row r="5169" spans="30:34">
      <c r="AD5169" s="50" t="s">
        <v>83</v>
      </c>
      <c r="AE5169" s="50" t="s">
        <v>4546</v>
      </c>
      <c r="AF5169" s="50">
        <v>3533601</v>
      </c>
      <c r="AG5169" s="51"/>
      <c r="AH5169" s="51"/>
    </row>
    <row r="5170" spans="30:34">
      <c r="AD5170" s="50" t="s">
        <v>83</v>
      </c>
      <c r="AE5170" s="50" t="s">
        <v>4551</v>
      </c>
      <c r="AF5170" s="50">
        <v>3533700</v>
      </c>
      <c r="AG5170" s="51"/>
      <c r="AH5170" s="51"/>
    </row>
    <row r="5171" spans="30:34">
      <c r="AD5171" s="50" t="s">
        <v>83</v>
      </c>
      <c r="AE5171" s="50" t="s">
        <v>4556</v>
      </c>
      <c r="AF5171" s="50">
        <v>3533809</v>
      </c>
      <c r="AG5171" s="51"/>
      <c r="AH5171" s="51"/>
    </row>
    <row r="5172" spans="30:34">
      <c r="AD5172" s="50" t="s">
        <v>83</v>
      </c>
      <c r="AE5172" s="50" t="s">
        <v>4561</v>
      </c>
      <c r="AF5172" s="50">
        <v>3533908</v>
      </c>
      <c r="AG5172" s="51"/>
      <c r="AH5172" s="51"/>
    </row>
    <row r="5173" spans="30:34">
      <c r="AD5173" s="50" t="s">
        <v>83</v>
      </c>
      <c r="AE5173" s="50" t="s">
        <v>4564</v>
      </c>
      <c r="AF5173" s="50">
        <v>3534005</v>
      </c>
      <c r="AG5173" s="51"/>
      <c r="AH5173" s="51"/>
    </row>
    <row r="5174" spans="30:34">
      <c r="AD5174" s="50" t="s">
        <v>83</v>
      </c>
      <c r="AE5174" s="50" t="s">
        <v>4568</v>
      </c>
      <c r="AF5174" s="50">
        <v>3534104</v>
      </c>
      <c r="AG5174" s="51"/>
      <c r="AH5174" s="51"/>
    </row>
    <row r="5175" spans="30:34">
      <c r="AD5175" s="50" t="s">
        <v>83</v>
      </c>
      <c r="AE5175" s="50" t="s">
        <v>4573</v>
      </c>
      <c r="AF5175" s="50">
        <v>3534203</v>
      </c>
      <c r="AG5175" s="51"/>
      <c r="AH5175" s="51"/>
    </row>
    <row r="5176" spans="30:34">
      <c r="AD5176" s="50" t="s">
        <v>83</v>
      </c>
      <c r="AE5176" s="50" t="s">
        <v>4578</v>
      </c>
      <c r="AF5176" s="50">
        <v>3534302</v>
      </c>
      <c r="AG5176" s="51"/>
      <c r="AH5176" s="51"/>
    </row>
    <row r="5177" spans="30:34">
      <c r="AD5177" s="50" t="s">
        <v>83</v>
      </c>
      <c r="AE5177" s="50" t="s">
        <v>4583</v>
      </c>
      <c r="AF5177" s="50">
        <v>3534401</v>
      </c>
      <c r="AG5177" s="51"/>
      <c r="AH5177" s="51"/>
    </row>
    <row r="5178" spans="30:34">
      <c r="AD5178" s="50" t="s">
        <v>83</v>
      </c>
      <c r="AE5178" s="50" t="s">
        <v>4588</v>
      </c>
      <c r="AF5178" s="50">
        <v>3534500</v>
      </c>
      <c r="AG5178" s="51"/>
      <c r="AH5178" s="51"/>
    </row>
    <row r="5179" spans="30:34">
      <c r="AD5179" s="50" t="s">
        <v>83</v>
      </c>
      <c r="AE5179" s="50" t="s">
        <v>4592</v>
      </c>
      <c r="AF5179" s="50">
        <v>3534609</v>
      </c>
      <c r="AG5179" s="51"/>
      <c r="AH5179" s="51"/>
    </row>
    <row r="5180" spans="30:34">
      <c r="AD5180" s="50" t="s">
        <v>83</v>
      </c>
      <c r="AE5180" s="50" t="s">
        <v>4597</v>
      </c>
      <c r="AF5180" s="50">
        <v>3534708</v>
      </c>
      <c r="AG5180" s="51"/>
      <c r="AH5180" s="51"/>
    </row>
    <row r="5181" spans="30:34">
      <c r="AD5181" s="50" t="s">
        <v>83</v>
      </c>
      <c r="AE5181" s="50" t="s">
        <v>3286</v>
      </c>
      <c r="AF5181" s="50">
        <v>3534807</v>
      </c>
      <c r="AG5181" s="51"/>
      <c r="AH5181" s="51"/>
    </row>
    <row r="5182" spans="30:34">
      <c r="AD5182" s="50" t="s">
        <v>83</v>
      </c>
      <c r="AE5182" s="50" t="s">
        <v>4605</v>
      </c>
      <c r="AF5182" s="50">
        <v>3534757</v>
      </c>
      <c r="AG5182" s="51"/>
      <c r="AH5182" s="51"/>
    </row>
    <row r="5183" spans="30:34">
      <c r="AD5183" s="50" t="s">
        <v>83</v>
      </c>
      <c r="AE5183" s="50" t="s">
        <v>4610</v>
      </c>
      <c r="AF5183" s="50">
        <v>3534906</v>
      </c>
      <c r="AG5183" s="51"/>
      <c r="AH5183" s="51"/>
    </row>
    <row r="5184" spans="30:34">
      <c r="AD5184" s="50" t="s">
        <v>83</v>
      </c>
      <c r="AE5184" s="50" t="s">
        <v>1569</v>
      </c>
      <c r="AF5184" s="50">
        <v>3535002</v>
      </c>
      <c r="AG5184" s="51"/>
      <c r="AH5184" s="51"/>
    </row>
    <row r="5185" spans="30:34">
      <c r="AD5185" s="50" t="s">
        <v>83</v>
      </c>
      <c r="AE5185" s="50" t="s">
        <v>4619</v>
      </c>
      <c r="AF5185" s="50">
        <v>3535101</v>
      </c>
      <c r="AG5185" s="51"/>
      <c r="AH5185" s="51"/>
    </row>
    <row r="5186" spans="30:34">
      <c r="AD5186" s="50" t="s">
        <v>83</v>
      </c>
      <c r="AE5186" s="50" t="s">
        <v>4624</v>
      </c>
      <c r="AF5186" s="50">
        <v>3535200</v>
      </c>
      <c r="AG5186" s="51"/>
      <c r="AH5186" s="51"/>
    </row>
    <row r="5187" spans="30:34">
      <c r="AD5187" s="50" t="s">
        <v>83</v>
      </c>
      <c r="AE5187" s="50" t="s">
        <v>3879</v>
      </c>
      <c r="AF5187" s="50">
        <v>3535309</v>
      </c>
      <c r="AG5187" s="51"/>
      <c r="AH5187" s="51"/>
    </row>
    <row r="5188" spans="30:34">
      <c r="AD5188" s="50" t="s">
        <v>83</v>
      </c>
      <c r="AE5188" s="50" t="s">
        <v>4631</v>
      </c>
      <c r="AF5188" s="50">
        <v>3535408</v>
      </c>
      <c r="AG5188" s="51"/>
      <c r="AH5188" s="51"/>
    </row>
    <row r="5189" spans="30:34">
      <c r="AD5189" s="50" t="s">
        <v>83</v>
      </c>
      <c r="AE5189" s="50" t="s">
        <v>4635</v>
      </c>
      <c r="AF5189" s="50">
        <v>3535507</v>
      </c>
      <c r="AG5189" s="51"/>
      <c r="AH5189" s="51"/>
    </row>
    <row r="5190" spans="30:34">
      <c r="AD5190" s="50" t="s">
        <v>83</v>
      </c>
      <c r="AE5190" s="50" t="s">
        <v>4638</v>
      </c>
      <c r="AF5190" s="50">
        <v>3535606</v>
      </c>
      <c r="AG5190" s="51"/>
      <c r="AH5190" s="51"/>
    </row>
    <row r="5191" spans="30:34">
      <c r="AD5191" s="50" t="s">
        <v>83</v>
      </c>
      <c r="AE5191" s="50" t="s">
        <v>3372</v>
      </c>
      <c r="AF5191" s="50">
        <v>3535705</v>
      </c>
      <c r="AG5191" s="51"/>
      <c r="AH5191" s="51"/>
    </row>
    <row r="5192" spans="30:34">
      <c r="AD5192" s="50" t="s">
        <v>83</v>
      </c>
      <c r="AE5192" s="50" t="s">
        <v>4644</v>
      </c>
      <c r="AF5192" s="50">
        <v>3535804</v>
      </c>
      <c r="AG5192" s="51"/>
      <c r="AH5192" s="51"/>
    </row>
    <row r="5193" spans="30:34">
      <c r="AD5193" s="50" t="s">
        <v>83</v>
      </c>
      <c r="AE5193" s="50" t="s">
        <v>4648</v>
      </c>
      <c r="AF5193" s="50">
        <v>3535903</v>
      </c>
      <c r="AG5193" s="51"/>
      <c r="AH5193" s="51"/>
    </row>
    <row r="5194" spans="30:34">
      <c r="AD5194" s="50" t="s">
        <v>83</v>
      </c>
      <c r="AE5194" s="50" t="s">
        <v>4652</v>
      </c>
      <c r="AF5194" s="50">
        <v>3536000</v>
      </c>
      <c r="AG5194" s="51"/>
      <c r="AH5194" s="51"/>
    </row>
    <row r="5195" spans="30:34">
      <c r="AD5195" s="50" t="s">
        <v>83</v>
      </c>
      <c r="AE5195" s="50" t="s">
        <v>4656</v>
      </c>
      <c r="AF5195" s="50">
        <v>3536109</v>
      </c>
      <c r="AG5195" s="51"/>
      <c r="AH5195" s="51"/>
    </row>
    <row r="5196" spans="30:34">
      <c r="AD5196" s="50" t="s">
        <v>83</v>
      </c>
      <c r="AE5196" s="50" t="s">
        <v>4660</v>
      </c>
      <c r="AF5196" s="50">
        <v>3536208</v>
      </c>
      <c r="AG5196" s="51"/>
      <c r="AH5196" s="51"/>
    </row>
    <row r="5197" spans="30:34">
      <c r="AD5197" s="50" t="s">
        <v>83</v>
      </c>
      <c r="AE5197" s="50" t="s">
        <v>4664</v>
      </c>
      <c r="AF5197" s="50">
        <v>3536257</v>
      </c>
      <c r="AG5197" s="51"/>
      <c r="AH5197" s="51"/>
    </row>
    <row r="5198" spans="30:34">
      <c r="AD5198" s="50" t="s">
        <v>83</v>
      </c>
      <c r="AE5198" s="50" t="s">
        <v>4667</v>
      </c>
      <c r="AF5198" s="50">
        <v>3536307</v>
      </c>
      <c r="AG5198" s="51"/>
      <c r="AH5198" s="51"/>
    </row>
    <row r="5199" spans="30:34">
      <c r="AD5199" s="50" t="s">
        <v>83</v>
      </c>
      <c r="AE5199" s="50" t="s">
        <v>4671</v>
      </c>
      <c r="AF5199" s="50">
        <v>3536406</v>
      </c>
      <c r="AG5199" s="51"/>
      <c r="AH5199" s="51"/>
    </row>
    <row r="5200" spans="30:34">
      <c r="AD5200" s="50" t="s">
        <v>83</v>
      </c>
      <c r="AE5200" s="50" t="s">
        <v>4675</v>
      </c>
      <c r="AF5200" s="50">
        <v>3536505</v>
      </c>
      <c r="AG5200" s="51"/>
      <c r="AH5200" s="51"/>
    </row>
    <row r="5201" spans="30:34">
      <c r="AD5201" s="50" t="s">
        <v>83</v>
      </c>
      <c r="AE5201" s="50" t="s">
        <v>4679</v>
      </c>
      <c r="AF5201" s="50">
        <v>3536570</v>
      </c>
      <c r="AG5201" s="51"/>
      <c r="AH5201" s="51"/>
    </row>
    <row r="5202" spans="30:34">
      <c r="AD5202" s="50" t="s">
        <v>83</v>
      </c>
      <c r="AE5202" s="50" t="s">
        <v>4683</v>
      </c>
      <c r="AF5202" s="50">
        <v>3536604</v>
      </c>
      <c r="AG5202" s="51"/>
      <c r="AH5202" s="51"/>
    </row>
    <row r="5203" spans="30:34">
      <c r="AD5203" s="50" t="s">
        <v>83</v>
      </c>
      <c r="AE5203" s="50" t="s">
        <v>4687</v>
      </c>
      <c r="AF5203" s="50">
        <v>3536703</v>
      </c>
      <c r="AG5203" s="51"/>
      <c r="AH5203" s="51"/>
    </row>
    <row r="5204" spans="30:34">
      <c r="AD5204" s="50" t="s">
        <v>83</v>
      </c>
      <c r="AE5204" s="50" t="s">
        <v>4691</v>
      </c>
      <c r="AF5204" s="50">
        <v>3536802</v>
      </c>
      <c r="AG5204" s="51"/>
      <c r="AH5204" s="51"/>
    </row>
    <row r="5205" spans="30:34">
      <c r="AD5205" s="50" t="s">
        <v>83</v>
      </c>
      <c r="AE5205" s="50" t="s">
        <v>4694</v>
      </c>
      <c r="AF5205" s="50">
        <v>3536901</v>
      </c>
      <c r="AG5205" s="51"/>
      <c r="AH5205" s="51"/>
    </row>
    <row r="5206" spans="30:34">
      <c r="AD5206" s="50" t="s">
        <v>83</v>
      </c>
      <c r="AE5206" s="50" t="s">
        <v>4697</v>
      </c>
      <c r="AF5206" s="50">
        <v>3537008</v>
      </c>
      <c r="AG5206" s="51"/>
      <c r="AH5206" s="51"/>
    </row>
    <row r="5207" spans="30:34">
      <c r="AD5207" s="50" t="s">
        <v>83</v>
      </c>
      <c r="AE5207" s="50" t="s">
        <v>4700</v>
      </c>
      <c r="AF5207" s="50">
        <v>3537107</v>
      </c>
      <c r="AG5207" s="51"/>
      <c r="AH5207" s="51"/>
    </row>
    <row r="5208" spans="30:34">
      <c r="AD5208" s="50" t="s">
        <v>83</v>
      </c>
      <c r="AE5208" s="50" t="s">
        <v>4702</v>
      </c>
      <c r="AF5208" s="50">
        <v>3537156</v>
      </c>
      <c r="AG5208" s="51"/>
      <c r="AH5208" s="51"/>
    </row>
    <row r="5209" spans="30:34">
      <c r="AD5209" s="50" t="s">
        <v>83</v>
      </c>
      <c r="AE5209" s="50" t="s">
        <v>4705</v>
      </c>
      <c r="AF5209" s="50">
        <v>3537206</v>
      </c>
      <c r="AG5209" s="51"/>
      <c r="AH5209" s="51"/>
    </row>
    <row r="5210" spans="30:34">
      <c r="AD5210" s="50" t="s">
        <v>83</v>
      </c>
      <c r="AE5210" s="50" t="s">
        <v>4708</v>
      </c>
      <c r="AF5210" s="50">
        <v>3537305</v>
      </c>
      <c r="AG5210" s="51"/>
      <c r="AH5210" s="51"/>
    </row>
    <row r="5211" spans="30:34">
      <c r="AD5211" s="50" t="s">
        <v>83</v>
      </c>
      <c r="AE5211" s="50" t="s">
        <v>4711</v>
      </c>
      <c r="AF5211" s="50">
        <v>3537404</v>
      </c>
      <c r="AG5211" s="51"/>
      <c r="AH5211" s="51"/>
    </row>
    <row r="5212" spans="30:34">
      <c r="AD5212" s="50" t="s">
        <v>83</v>
      </c>
      <c r="AE5212" s="50" t="s">
        <v>4714</v>
      </c>
      <c r="AF5212" s="50">
        <v>3537503</v>
      </c>
      <c r="AG5212" s="51"/>
      <c r="AH5212" s="51"/>
    </row>
    <row r="5213" spans="30:34">
      <c r="AD5213" s="50" t="s">
        <v>83</v>
      </c>
      <c r="AE5213" s="50" t="s">
        <v>4717</v>
      </c>
      <c r="AF5213" s="50">
        <v>3537602</v>
      </c>
      <c r="AG5213" s="51"/>
      <c r="AH5213" s="51"/>
    </row>
    <row r="5214" spans="30:34">
      <c r="AD5214" s="50" t="s">
        <v>83</v>
      </c>
      <c r="AE5214" s="50" t="s">
        <v>4720</v>
      </c>
      <c r="AF5214" s="50">
        <v>3537701</v>
      </c>
      <c r="AG5214" s="51"/>
      <c r="AH5214" s="51"/>
    </row>
    <row r="5215" spans="30:34">
      <c r="AD5215" s="50" t="s">
        <v>83</v>
      </c>
      <c r="AE5215" s="50" t="s">
        <v>4723</v>
      </c>
      <c r="AF5215" s="50">
        <v>3537800</v>
      </c>
      <c r="AG5215" s="51"/>
      <c r="AH5215" s="51"/>
    </row>
    <row r="5216" spans="30:34">
      <c r="AD5216" s="50" t="s">
        <v>83</v>
      </c>
      <c r="AE5216" s="50" t="s">
        <v>4725</v>
      </c>
      <c r="AF5216" s="50">
        <v>3537909</v>
      </c>
      <c r="AG5216" s="51"/>
      <c r="AH5216" s="51"/>
    </row>
    <row r="5217" spans="30:34">
      <c r="AD5217" s="50" t="s">
        <v>83</v>
      </c>
      <c r="AE5217" s="50" t="s">
        <v>4727</v>
      </c>
      <c r="AF5217" s="50">
        <v>3538006</v>
      </c>
      <c r="AG5217" s="51"/>
      <c r="AH5217" s="51"/>
    </row>
    <row r="5218" spans="30:34">
      <c r="AD5218" s="50" t="s">
        <v>83</v>
      </c>
      <c r="AE5218" s="50" t="s">
        <v>4730</v>
      </c>
      <c r="AF5218" s="50">
        <v>3538105</v>
      </c>
      <c r="AG5218" s="51"/>
      <c r="AH5218" s="51"/>
    </row>
    <row r="5219" spans="30:34">
      <c r="AD5219" s="50" t="s">
        <v>83</v>
      </c>
      <c r="AE5219" s="50" t="s">
        <v>3459</v>
      </c>
      <c r="AF5219" s="50">
        <v>3538204</v>
      </c>
      <c r="AG5219" s="51"/>
      <c r="AH5219" s="51"/>
    </row>
    <row r="5220" spans="30:34">
      <c r="AD5220" s="50" t="s">
        <v>83</v>
      </c>
      <c r="AE5220" s="50" t="s">
        <v>4735</v>
      </c>
      <c r="AF5220" s="50">
        <v>3538303</v>
      </c>
      <c r="AG5220" s="51"/>
      <c r="AH5220" s="51"/>
    </row>
    <row r="5221" spans="30:34">
      <c r="AD5221" s="50" t="s">
        <v>83</v>
      </c>
      <c r="AE5221" s="50" t="s">
        <v>4737</v>
      </c>
      <c r="AF5221" s="50">
        <v>3538501</v>
      </c>
      <c r="AG5221" s="51"/>
      <c r="AH5221" s="51"/>
    </row>
    <row r="5222" spans="30:34">
      <c r="AD5222" s="50" t="s">
        <v>83</v>
      </c>
      <c r="AE5222" s="50" t="s">
        <v>4740</v>
      </c>
      <c r="AF5222" s="50">
        <v>3538600</v>
      </c>
      <c r="AG5222" s="51"/>
      <c r="AH5222" s="51"/>
    </row>
    <row r="5223" spans="30:34">
      <c r="AD5223" s="50" t="s">
        <v>83</v>
      </c>
      <c r="AE5223" s="50" t="s">
        <v>4742</v>
      </c>
      <c r="AF5223" s="50">
        <v>3538709</v>
      </c>
      <c r="AG5223" s="51"/>
      <c r="AH5223" s="51"/>
    </row>
    <row r="5224" spans="30:34">
      <c r="AD5224" s="50" t="s">
        <v>83</v>
      </c>
      <c r="AE5224" s="50" t="s">
        <v>4744</v>
      </c>
      <c r="AF5224" s="50">
        <v>3538808</v>
      </c>
      <c r="AG5224" s="51"/>
      <c r="AH5224" s="51"/>
    </row>
    <row r="5225" spans="30:34">
      <c r="AD5225" s="50" t="s">
        <v>83</v>
      </c>
      <c r="AE5225" s="50" t="s">
        <v>4747</v>
      </c>
      <c r="AF5225" s="50">
        <v>3538907</v>
      </c>
      <c r="AG5225" s="51"/>
      <c r="AH5225" s="51"/>
    </row>
    <row r="5226" spans="30:34">
      <c r="AD5226" s="50" t="s">
        <v>83</v>
      </c>
      <c r="AE5226" s="50" t="s">
        <v>4749</v>
      </c>
      <c r="AF5226" s="50">
        <v>3539004</v>
      </c>
      <c r="AG5226" s="51"/>
      <c r="AH5226" s="51"/>
    </row>
    <row r="5227" spans="30:34">
      <c r="AD5227" s="50" t="s">
        <v>83</v>
      </c>
      <c r="AE5227" s="50" t="s">
        <v>4752</v>
      </c>
      <c r="AF5227" s="50">
        <v>3539103</v>
      </c>
      <c r="AG5227" s="51"/>
      <c r="AH5227" s="51"/>
    </row>
    <row r="5228" spans="30:34">
      <c r="AD5228" s="50" t="s">
        <v>83</v>
      </c>
      <c r="AE5228" s="50" t="s">
        <v>4755</v>
      </c>
      <c r="AF5228" s="50">
        <v>3539202</v>
      </c>
      <c r="AG5228" s="51"/>
      <c r="AH5228" s="51"/>
    </row>
    <row r="5229" spans="30:34">
      <c r="AD5229" s="50" t="s">
        <v>83</v>
      </c>
      <c r="AE5229" s="50" t="s">
        <v>4758</v>
      </c>
      <c r="AF5229" s="50">
        <v>3539301</v>
      </c>
      <c r="AG5229" s="51"/>
      <c r="AH5229" s="51"/>
    </row>
    <row r="5230" spans="30:34">
      <c r="AD5230" s="50" t="s">
        <v>83</v>
      </c>
      <c r="AE5230" s="50" t="s">
        <v>4761</v>
      </c>
      <c r="AF5230" s="50">
        <v>3539400</v>
      </c>
      <c r="AG5230" s="51"/>
      <c r="AH5230" s="51"/>
    </row>
    <row r="5231" spans="30:34">
      <c r="AD5231" s="50" t="s">
        <v>83</v>
      </c>
      <c r="AE5231" s="50" t="s">
        <v>4011</v>
      </c>
      <c r="AF5231" s="50">
        <v>3539509</v>
      </c>
      <c r="AG5231" s="51"/>
      <c r="AH5231" s="51"/>
    </row>
    <row r="5232" spans="30:34">
      <c r="AD5232" s="50" t="s">
        <v>83</v>
      </c>
      <c r="AE5232" s="50" t="s">
        <v>4022</v>
      </c>
      <c r="AF5232" s="50">
        <v>3539608</v>
      </c>
      <c r="AG5232" s="51"/>
      <c r="AH5232" s="51"/>
    </row>
    <row r="5233" spans="30:34">
      <c r="AD5233" s="50" t="s">
        <v>83</v>
      </c>
      <c r="AE5233" s="50" t="s">
        <v>4767</v>
      </c>
      <c r="AF5233" s="50">
        <v>3539707</v>
      </c>
      <c r="AG5233" s="51"/>
      <c r="AH5233" s="51"/>
    </row>
    <row r="5234" spans="30:34">
      <c r="AD5234" s="50" t="s">
        <v>83</v>
      </c>
      <c r="AE5234" s="50" t="s">
        <v>4770</v>
      </c>
      <c r="AF5234" s="50">
        <v>3539806</v>
      </c>
      <c r="AG5234" s="51"/>
      <c r="AH5234" s="51"/>
    </row>
    <row r="5235" spans="30:34">
      <c r="AD5235" s="50" t="s">
        <v>83</v>
      </c>
      <c r="AE5235" s="50" t="s">
        <v>4773</v>
      </c>
      <c r="AF5235" s="50">
        <v>3539905</v>
      </c>
      <c r="AG5235" s="51"/>
      <c r="AH5235" s="51"/>
    </row>
    <row r="5236" spans="30:34">
      <c r="AD5236" s="50" t="s">
        <v>83</v>
      </c>
      <c r="AE5236" s="50" t="s">
        <v>4776</v>
      </c>
      <c r="AF5236" s="50">
        <v>3540002</v>
      </c>
      <c r="AG5236" s="51"/>
      <c r="AH5236" s="51"/>
    </row>
    <row r="5237" spans="30:34">
      <c r="AD5237" s="50" t="s">
        <v>83</v>
      </c>
      <c r="AE5237" s="50" t="s">
        <v>4779</v>
      </c>
      <c r="AF5237" s="50">
        <v>3540101</v>
      </c>
      <c r="AG5237" s="51"/>
      <c r="AH5237" s="51"/>
    </row>
    <row r="5238" spans="30:34">
      <c r="AD5238" s="50" t="s">
        <v>83</v>
      </c>
      <c r="AE5238" s="50" t="s">
        <v>4782</v>
      </c>
      <c r="AF5238" s="50">
        <v>3540200</v>
      </c>
      <c r="AG5238" s="51"/>
      <c r="AH5238" s="51"/>
    </row>
    <row r="5239" spans="30:34">
      <c r="AD5239" s="50" t="s">
        <v>83</v>
      </c>
      <c r="AE5239" s="50" t="s">
        <v>4785</v>
      </c>
      <c r="AF5239" s="50">
        <v>3540259</v>
      </c>
      <c r="AG5239" s="51"/>
      <c r="AH5239" s="51"/>
    </row>
    <row r="5240" spans="30:34">
      <c r="AD5240" s="50" t="s">
        <v>83</v>
      </c>
      <c r="AE5240" s="50" t="s">
        <v>4788</v>
      </c>
      <c r="AF5240" s="50">
        <v>3540309</v>
      </c>
      <c r="AG5240" s="51"/>
      <c r="AH5240" s="51"/>
    </row>
    <row r="5241" spans="30:34">
      <c r="AD5241" s="50" t="s">
        <v>83</v>
      </c>
      <c r="AE5241" s="50" t="s">
        <v>4791</v>
      </c>
      <c r="AF5241" s="50">
        <v>3540408</v>
      </c>
      <c r="AG5241" s="51"/>
      <c r="AH5241" s="51"/>
    </row>
    <row r="5242" spans="30:34">
      <c r="AD5242" s="50" t="s">
        <v>83</v>
      </c>
      <c r="AE5242" s="50" t="s">
        <v>4794</v>
      </c>
      <c r="AF5242" s="50">
        <v>3540507</v>
      </c>
      <c r="AG5242" s="51"/>
      <c r="AH5242" s="51"/>
    </row>
    <row r="5243" spans="30:34">
      <c r="AD5243" s="50" t="s">
        <v>83</v>
      </c>
      <c r="AE5243" s="50" t="s">
        <v>4797</v>
      </c>
      <c r="AF5243" s="50">
        <v>3540606</v>
      </c>
      <c r="AG5243" s="51"/>
      <c r="AH5243" s="51"/>
    </row>
    <row r="5244" spans="30:34">
      <c r="AD5244" s="50" t="s">
        <v>83</v>
      </c>
      <c r="AE5244" s="50" t="s">
        <v>4800</v>
      </c>
      <c r="AF5244" s="50">
        <v>3540705</v>
      </c>
      <c r="AG5244" s="51"/>
      <c r="AH5244" s="51"/>
    </row>
    <row r="5245" spans="30:34">
      <c r="AD5245" s="50" t="s">
        <v>83</v>
      </c>
      <c r="AE5245" s="50" t="s">
        <v>4803</v>
      </c>
      <c r="AF5245" s="50">
        <v>3540754</v>
      </c>
      <c r="AG5245" s="51"/>
      <c r="AH5245" s="51"/>
    </row>
    <row r="5246" spans="30:34">
      <c r="AD5246" s="50" t="s">
        <v>83</v>
      </c>
      <c r="AE5246" s="50" t="s">
        <v>4806</v>
      </c>
      <c r="AF5246" s="50">
        <v>3540804</v>
      </c>
      <c r="AG5246" s="51"/>
      <c r="AH5246" s="51"/>
    </row>
    <row r="5247" spans="30:34">
      <c r="AD5247" s="50" t="s">
        <v>83</v>
      </c>
      <c r="AE5247" s="50" t="s">
        <v>4809</v>
      </c>
      <c r="AF5247" s="50">
        <v>3540853</v>
      </c>
      <c r="AG5247" s="51"/>
      <c r="AH5247" s="51"/>
    </row>
    <row r="5248" spans="30:34">
      <c r="AD5248" s="50" t="s">
        <v>83</v>
      </c>
      <c r="AE5248" s="50" t="s">
        <v>4812</v>
      </c>
      <c r="AF5248" s="50">
        <v>3540903</v>
      </c>
      <c r="AG5248" s="51"/>
      <c r="AH5248" s="51"/>
    </row>
    <row r="5249" spans="30:34">
      <c r="AD5249" s="50" t="s">
        <v>83</v>
      </c>
      <c r="AE5249" s="50" t="s">
        <v>3565</v>
      </c>
      <c r="AF5249" s="50">
        <v>3541000</v>
      </c>
      <c r="AG5249" s="51"/>
      <c r="AH5249" s="51"/>
    </row>
    <row r="5250" spans="30:34">
      <c r="AD5250" s="50" t="s">
        <v>83</v>
      </c>
      <c r="AE5250" s="50" t="s">
        <v>4816</v>
      </c>
      <c r="AF5250" s="50">
        <v>3541059</v>
      </c>
      <c r="AG5250" s="51"/>
      <c r="AH5250" s="51"/>
    </row>
    <row r="5251" spans="30:34">
      <c r="AD5251" s="50" t="s">
        <v>83</v>
      </c>
      <c r="AE5251" s="50" t="s">
        <v>4819</v>
      </c>
      <c r="AF5251" s="50">
        <v>3541109</v>
      </c>
      <c r="AG5251" s="51"/>
      <c r="AH5251" s="51"/>
    </row>
    <row r="5252" spans="30:34">
      <c r="AD5252" s="50" t="s">
        <v>83</v>
      </c>
      <c r="AE5252" s="50" t="s">
        <v>4822</v>
      </c>
      <c r="AF5252" s="50">
        <v>3541208</v>
      </c>
      <c r="AG5252" s="51"/>
      <c r="AH5252" s="51"/>
    </row>
    <row r="5253" spans="30:34">
      <c r="AD5253" s="50" t="s">
        <v>83</v>
      </c>
      <c r="AE5253" s="50" t="s">
        <v>4825</v>
      </c>
      <c r="AF5253" s="50">
        <v>3541307</v>
      </c>
      <c r="AG5253" s="51"/>
      <c r="AH5253" s="51"/>
    </row>
    <row r="5254" spans="30:34">
      <c r="AD5254" s="50" t="s">
        <v>83</v>
      </c>
      <c r="AE5254" s="50" t="s">
        <v>4828</v>
      </c>
      <c r="AF5254" s="50">
        <v>3541406</v>
      </c>
      <c r="AG5254" s="51"/>
      <c r="AH5254" s="51"/>
    </row>
    <row r="5255" spans="30:34">
      <c r="AD5255" s="50" t="s">
        <v>83</v>
      </c>
      <c r="AE5255" s="50" t="s">
        <v>4831</v>
      </c>
      <c r="AF5255" s="50">
        <v>3541505</v>
      </c>
      <c r="AG5255" s="51"/>
      <c r="AH5255" s="51"/>
    </row>
    <row r="5256" spans="30:34">
      <c r="AD5256" s="50" t="s">
        <v>83</v>
      </c>
      <c r="AE5256" s="50" t="s">
        <v>4834</v>
      </c>
      <c r="AF5256" s="50">
        <v>3541604</v>
      </c>
      <c r="AG5256" s="51"/>
      <c r="AH5256" s="51"/>
    </row>
    <row r="5257" spans="30:34">
      <c r="AD5257" s="50" t="s">
        <v>83</v>
      </c>
      <c r="AE5257" s="50" t="s">
        <v>4837</v>
      </c>
      <c r="AF5257" s="50">
        <v>3541653</v>
      </c>
      <c r="AG5257" s="51"/>
      <c r="AH5257" s="51"/>
    </row>
    <row r="5258" spans="30:34">
      <c r="AD5258" s="50" t="s">
        <v>83</v>
      </c>
      <c r="AE5258" s="50" t="s">
        <v>4840</v>
      </c>
      <c r="AF5258" s="50">
        <v>3541703</v>
      </c>
      <c r="AG5258" s="51"/>
      <c r="AH5258" s="51"/>
    </row>
    <row r="5259" spans="30:34">
      <c r="AD5259" s="50" t="s">
        <v>83</v>
      </c>
      <c r="AE5259" s="50" t="s">
        <v>4843</v>
      </c>
      <c r="AF5259" s="50">
        <v>3541802</v>
      </c>
      <c r="AG5259" s="51"/>
      <c r="AH5259" s="51"/>
    </row>
    <row r="5260" spans="30:34">
      <c r="AD5260" s="50" t="s">
        <v>83</v>
      </c>
      <c r="AE5260" s="50" t="s">
        <v>4846</v>
      </c>
      <c r="AF5260" s="50">
        <v>3541901</v>
      </c>
      <c r="AG5260" s="51"/>
      <c r="AH5260" s="51"/>
    </row>
    <row r="5261" spans="30:34">
      <c r="AD5261" s="50" t="s">
        <v>83</v>
      </c>
      <c r="AE5261" s="50" t="s">
        <v>4849</v>
      </c>
      <c r="AF5261" s="50">
        <v>3542008</v>
      </c>
      <c r="AG5261" s="51"/>
      <c r="AH5261" s="51"/>
    </row>
    <row r="5262" spans="30:34">
      <c r="AD5262" s="50" t="s">
        <v>83</v>
      </c>
      <c r="AE5262" s="50" t="s">
        <v>4852</v>
      </c>
      <c r="AF5262" s="50">
        <v>3542107</v>
      </c>
      <c r="AG5262" s="51"/>
      <c r="AH5262" s="51"/>
    </row>
    <row r="5263" spans="30:34">
      <c r="AD5263" s="50" t="s">
        <v>83</v>
      </c>
      <c r="AE5263" s="50" t="s">
        <v>4855</v>
      </c>
      <c r="AF5263" s="50">
        <v>3542206</v>
      </c>
      <c r="AG5263" s="51"/>
      <c r="AH5263" s="51"/>
    </row>
    <row r="5264" spans="30:34">
      <c r="AD5264" s="50" t="s">
        <v>83</v>
      </c>
      <c r="AE5264" s="50" t="s">
        <v>4858</v>
      </c>
      <c r="AF5264" s="50">
        <v>3542305</v>
      </c>
      <c r="AG5264" s="51"/>
      <c r="AH5264" s="51"/>
    </row>
    <row r="5265" spans="30:34">
      <c r="AD5265" s="50" t="s">
        <v>83</v>
      </c>
      <c r="AE5265" s="50" t="s">
        <v>4861</v>
      </c>
      <c r="AF5265" s="50">
        <v>3542404</v>
      </c>
      <c r="AG5265" s="51"/>
      <c r="AH5265" s="51"/>
    </row>
    <row r="5266" spans="30:34">
      <c r="AD5266" s="50" t="s">
        <v>83</v>
      </c>
      <c r="AE5266" s="50" t="s">
        <v>4864</v>
      </c>
      <c r="AF5266" s="50">
        <v>3542503</v>
      </c>
      <c r="AG5266" s="51"/>
      <c r="AH5266" s="51"/>
    </row>
    <row r="5267" spans="30:34">
      <c r="AD5267" s="50" t="s">
        <v>83</v>
      </c>
      <c r="AE5267" s="50" t="s">
        <v>4867</v>
      </c>
      <c r="AF5267" s="50">
        <v>3542602</v>
      </c>
      <c r="AG5267" s="51"/>
      <c r="AH5267" s="51"/>
    </row>
    <row r="5268" spans="30:34">
      <c r="AD5268" s="50" t="s">
        <v>83</v>
      </c>
      <c r="AE5268" s="50" t="s">
        <v>4869</v>
      </c>
      <c r="AF5268" s="50">
        <v>3542701</v>
      </c>
      <c r="AG5268" s="51"/>
      <c r="AH5268" s="51"/>
    </row>
    <row r="5269" spans="30:34">
      <c r="AD5269" s="50" t="s">
        <v>83</v>
      </c>
      <c r="AE5269" s="50" t="s">
        <v>4871</v>
      </c>
      <c r="AF5269" s="50">
        <v>3542800</v>
      </c>
      <c r="AG5269" s="51"/>
      <c r="AH5269" s="51"/>
    </row>
    <row r="5270" spans="30:34">
      <c r="AD5270" s="50" t="s">
        <v>83</v>
      </c>
      <c r="AE5270" s="50" t="s">
        <v>4874</v>
      </c>
      <c r="AF5270" s="50">
        <v>3542909</v>
      </c>
      <c r="AG5270" s="51"/>
      <c r="AH5270" s="51"/>
    </row>
    <row r="5271" spans="30:34">
      <c r="AD5271" s="50" t="s">
        <v>83</v>
      </c>
      <c r="AE5271" s="50" t="s">
        <v>4877</v>
      </c>
      <c r="AF5271" s="50">
        <v>3543006</v>
      </c>
      <c r="AG5271" s="51"/>
      <c r="AH5271" s="51"/>
    </row>
    <row r="5272" spans="30:34">
      <c r="AD5272" s="50" t="s">
        <v>83</v>
      </c>
      <c r="AE5272" s="50" t="s">
        <v>4880</v>
      </c>
      <c r="AF5272" s="50">
        <v>3543105</v>
      </c>
      <c r="AG5272" s="51"/>
      <c r="AH5272" s="51"/>
    </row>
    <row r="5273" spans="30:34">
      <c r="AD5273" s="50" t="s">
        <v>83</v>
      </c>
      <c r="AE5273" s="50" t="s">
        <v>4883</v>
      </c>
      <c r="AF5273" s="50">
        <v>3543204</v>
      </c>
      <c r="AG5273" s="51"/>
      <c r="AH5273" s="51"/>
    </row>
    <row r="5274" spans="30:34">
      <c r="AD5274" s="50" t="s">
        <v>83</v>
      </c>
      <c r="AE5274" s="50" t="s">
        <v>4886</v>
      </c>
      <c r="AF5274" s="50">
        <v>3543238</v>
      </c>
      <c r="AG5274" s="51"/>
      <c r="AH5274" s="51"/>
    </row>
    <row r="5275" spans="30:34">
      <c r="AD5275" s="50" t="s">
        <v>83</v>
      </c>
      <c r="AE5275" s="50" t="s">
        <v>4889</v>
      </c>
      <c r="AF5275" s="50">
        <v>3543253</v>
      </c>
      <c r="AG5275" s="51"/>
      <c r="AH5275" s="51"/>
    </row>
    <row r="5276" spans="30:34">
      <c r="AD5276" s="50" t="s">
        <v>83</v>
      </c>
      <c r="AE5276" s="50" t="s">
        <v>4892</v>
      </c>
      <c r="AF5276" s="50">
        <v>3543303</v>
      </c>
      <c r="AG5276" s="51"/>
      <c r="AH5276" s="51"/>
    </row>
    <row r="5277" spans="30:34">
      <c r="AD5277" s="50" t="s">
        <v>83</v>
      </c>
      <c r="AE5277" s="50" t="s">
        <v>4895</v>
      </c>
      <c r="AF5277" s="50">
        <v>3543402</v>
      </c>
      <c r="AG5277" s="51"/>
      <c r="AH5277" s="51"/>
    </row>
    <row r="5278" spans="30:34">
      <c r="AD5278" s="50" t="s">
        <v>83</v>
      </c>
      <c r="AE5278" s="50" t="s">
        <v>4898</v>
      </c>
      <c r="AF5278" s="50">
        <v>3543600</v>
      </c>
      <c r="AG5278" s="51"/>
      <c r="AH5278" s="51"/>
    </row>
    <row r="5279" spans="30:34">
      <c r="AD5279" s="50" t="s">
        <v>83</v>
      </c>
      <c r="AE5279" s="50" t="s">
        <v>4901</v>
      </c>
      <c r="AF5279" s="50">
        <v>3543709</v>
      </c>
      <c r="AG5279" s="51"/>
      <c r="AH5279" s="51"/>
    </row>
    <row r="5280" spans="30:34">
      <c r="AD5280" s="50" t="s">
        <v>83</v>
      </c>
      <c r="AE5280" s="50" t="s">
        <v>4904</v>
      </c>
      <c r="AF5280" s="50">
        <v>3543808</v>
      </c>
      <c r="AG5280" s="51"/>
      <c r="AH5280" s="51"/>
    </row>
    <row r="5281" spans="30:34">
      <c r="AD5281" s="50" t="s">
        <v>83</v>
      </c>
      <c r="AE5281" s="50" t="s">
        <v>1563</v>
      </c>
      <c r="AF5281" s="50">
        <v>3543907</v>
      </c>
      <c r="AG5281" s="51"/>
      <c r="AH5281" s="51"/>
    </row>
    <row r="5282" spans="30:34">
      <c r="AD5282" s="50" t="s">
        <v>83</v>
      </c>
      <c r="AE5282" s="50" t="s">
        <v>4909</v>
      </c>
      <c r="AF5282" s="50">
        <v>3544004</v>
      </c>
      <c r="AG5282" s="51"/>
      <c r="AH5282" s="51"/>
    </row>
    <row r="5283" spans="30:34">
      <c r="AD5283" s="50" t="s">
        <v>83</v>
      </c>
      <c r="AE5283" s="50" t="s">
        <v>4912</v>
      </c>
      <c r="AF5283" s="50">
        <v>3544103</v>
      </c>
      <c r="AG5283" s="51"/>
      <c r="AH5283" s="51"/>
    </row>
    <row r="5284" spans="30:34">
      <c r="AD5284" s="50" t="s">
        <v>83</v>
      </c>
      <c r="AE5284" s="50" t="s">
        <v>4915</v>
      </c>
      <c r="AF5284" s="50">
        <v>3544202</v>
      </c>
      <c r="AG5284" s="51"/>
      <c r="AH5284" s="51"/>
    </row>
    <row r="5285" spans="30:34">
      <c r="AD5285" s="50" t="s">
        <v>83</v>
      </c>
      <c r="AE5285" s="50" t="s">
        <v>4917</v>
      </c>
      <c r="AF5285" s="50">
        <v>3543501</v>
      </c>
      <c r="AG5285" s="51"/>
      <c r="AH5285" s="51"/>
    </row>
    <row r="5286" spans="30:34">
      <c r="AD5286" s="50" t="s">
        <v>83</v>
      </c>
      <c r="AE5286" s="50" t="s">
        <v>4919</v>
      </c>
      <c r="AF5286" s="50">
        <v>3544251</v>
      </c>
      <c r="AG5286" s="51"/>
      <c r="AH5286" s="51"/>
    </row>
    <row r="5287" spans="30:34">
      <c r="AD5287" s="50" t="s">
        <v>83</v>
      </c>
      <c r="AE5287" s="50" t="s">
        <v>4921</v>
      </c>
      <c r="AF5287" s="50">
        <v>3544301</v>
      </c>
      <c r="AG5287" s="51"/>
      <c r="AH5287" s="51"/>
    </row>
    <row r="5288" spans="30:34">
      <c r="AD5288" s="50" t="s">
        <v>83</v>
      </c>
      <c r="AE5288" s="50" t="s">
        <v>4923</v>
      </c>
      <c r="AF5288" s="50">
        <v>3544400</v>
      </c>
      <c r="AG5288" s="51"/>
      <c r="AH5288" s="51"/>
    </row>
    <row r="5289" spans="30:34">
      <c r="AD5289" s="50" t="s">
        <v>83</v>
      </c>
      <c r="AE5289" s="50" t="s">
        <v>4925</v>
      </c>
      <c r="AF5289" s="50">
        <v>3544509</v>
      </c>
      <c r="AG5289" s="51"/>
      <c r="AH5289" s="51"/>
    </row>
    <row r="5290" spans="30:34">
      <c r="AD5290" s="50" t="s">
        <v>83</v>
      </c>
      <c r="AE5290" s="50" t="s">
        <v>4927</v>
      </c>
      <c r="AF5290" s="50">
        <v>3544608</v>
      </c>
      <c r="AG5290" s="51"/>
      <c r="AH5290" s="51"/>
    </row>
    <row r="5291" spans="30:34">
      <c r="AD5291" s="50" t="s">
        <v>83</v>
      </c>
      <c r="AE5291" s="50" t="s">
        <v>4929</v>
      </c>
      <c r="AF5291" s="50">
        <v>3544707</v>
      </c>
      <c r="AG5291" s="51"/>
      <c r="AH5291" s="51"/>
    </row>
    <row r="5292" spans="30:34">
      <c r="AD5292" s="50" t="s">
        <v>83</v>
      </c>
      <c r="AE5292" s="50" t="s">
        <v>4931</v>
      </c>
      <c r="AF5292" s="50">
        <v>3544806</v>
      </c>
      <c r="AG5292" s="51"/>
      <c r="AH5292" s="51"/>
    </row>
    <row r="5293" spans="30:34">
      <c r="AD5293" s="50" t="s">
        <v>83</v>
      </c>
      <c r="AE5293" s="50" t="s">
        <v>4933</v>
      </c>
      <c r="AF5293" s="50">
        <v>3544905</v>
      </c>
      <c r="AG5293" s="51"/>
      <c r="AH5293" s="51"/>
    </row>
    <row r="5294" spans="30:34">
      <c r="AD5294" s="50" t="s">
        <v>83</v>
      </c>
      <c r="AE5294" s="50" t="s">
        <v>4935</v>
      </c>
      <c r="AF5294" s="50">
        <v>3545001</v>
      </c>
      <c r="AG5294" s="51"/>
      <c r="AH5294" s="51"/>
    </row>
    <row r="5295" spans="30:34">
      <c r="AD5295" s="50" t="s">
        <v>83</v>
      </c>
      <c r="AE5295" s="50" t="s">
        <v>4937</v>
      </c>
      <c r="AF5295" s="50">
        <v>3545100</v>
      </c>
      <c r="AG5295" s="51"/>
      <c r="AH5295" s="51"/>
    </row>
    <row r="5296" spans="30:34">
      <c r="AD5296" s="50" t="s">
        <v>83</v>
      </c>
      <c r="AE5296" s="50" t="s">
        <v>3730</v>
      </c>
      <c r="AF5296" s="50">
        <v>3545159</v>
      </c>
      <c r="AG5296" s="51"/>
      <c r="AH5296" s="51"/>
    </row>
    <row r="5297" spans="30:34">
      <c r="AD5297" s="50" t="s">
        <v>83</v>
      </c>
      <c r="AE5297" s="50" t="s">
        <v>4940</v>
      </c>
      <c r="AF5297" s="50">
        <v>3545209</v>
      </c>
      <c r="AG5297" s="51"/>
      <c r="AH5297" s="51"/>
    </row>
    <row r="5298" spans="30:34">
      <c r="AD5298" s="50" t="s">
        <v>83</v>
      </c>
      <c r="AE5298" s="50" t="s">
        <v>4942</v>
      </c>
      <c r="AF5298" s="50">
        <v>3545308</v>
      </c>
      <c r="AG5298" s="51"/>
      <c r="AH5298" s="51"/>
    </row>
    <row r="5299" spans="30:34">
      <c r="AD5299" s="50" t="s">
        <v>83</v>
      </c>
      <c r="AE5299" s="50" t="s">
        <v>4944</v>
      </c>
      <c r="AF5299" s="50">
        <v>3545407</v>
      </c>
      <c r="AG5299" s="51"/>
      <c r="AH5299" s="51"/>
    </row>
    <row r="5300" spans="30:34">
      <c r="AD5300" s="50" t="s">
        <v>83</v>
      </c>
      <c r="AE5300" s="50" t="s">
        <v>4946</v>
      </c>
      <c r="AF5300" s="50">
        <v>3545506</v>
      </c>
      <c r="AG5300" s="51"/>
      <c r="AH5300" s="51"/>
    </row>
    <row r="5301" spans="30:34">
      <c r="AD5301" s="50" t="s">
        <v>83</v>
      </c>
      <c r="AE5301" s="50" t="s">
        <v>4948</v>
      </c>
      <c r="AF5301" s="50">
        <v>3545605</v>
      </c>
      <c r="AG5301" s="51"/>
      <c r="AH5301" s="51"/>
    </row>
    <row r="5302" spans="30:34">
      <c r="AD5302" s="50" t="s">
        <v>83</v>
      </c>
      <c r="AE5302" s="50" t="s">
        <v>4950</v>
      </c>
      <c r="AF5302" s="50">
        <v>3545704</v>
      </c>
      <c r="AG5302" s="51"/>
      <c r="AH5302" s="51"/>
    </row>
    <row r="5303" spans="30:34">
      <c r="AD5303" s="50" t="s">
        <v>83</v>
      </c>
      <c r="AE5303" s="50" t="s">
        <v>4952</v>
      </c>
      <c r="AF5303" s="50">
        <v>3545803</v>
      </c>
      <c r="AG5303" s="51"/>
      <c r="AH5303" s="51"/>
    </row>
    <row r="5304" spans="30:34">
      <c r="AD5304" s="50" t="s">
        <v>83</v>
      </c>
      <c r="AE5304" s="50" t="s">
        <v>4954</v>
      </c>
      <c r="AF5304" s="50">
        <v>3546009</v>
      </c>
      <c r="AG5304" s="51"/>
      <c r="AH5304" s="51"/>
    </row>
    <row r="5305" spans="30:34">
      <c r="AD5305" s="50" t="s">
        <v>83</v>
      </c>
      <c r="AE5305" s="50" t="s">
        <v>4956</v>
      </c>
      <c r="AF5305" s="50">
        <v>3546108</v>
      </c>
      <c r="AG5305" s="51"/>
      <c r="AH5305" s="51"/>
    </row>
    <row r="5306" spans="30:34">
      <c r="AD5306" s="50" t="s">
        <v>83</v>
      </c>
      <c r="AE5306" s="50" t="s">
        <v>4958</v>
      </c>
      <c r="AF5306" s="50">
        <v>3546207</v>
      </c>
      <c r="AG5306" s="51"/>
      <c r="AH5306" s="51"/>
    </row>
    <row r="5307" spans="30:34">
      <c r="AD5307" s="50" t="s">
        <v>83</v>
      </c>
      <c r="AE5307" s="50" t="s">
        <v>4960</v>
      </c>
      <c r="AF5307" s="50">
        <v>3546256</v>
      </c>
      <c r="AG5307" s="51"/>
      <c r="AH5307" s="51"/>
    </row>
    <row r="5308" spans="30:34">
      <c r="AD5308" s="50" t="s">
        <v>83</v>
      </c>
      <c r="AE5308" s="50" t="s">
        <v>4962</v>
      </c>
      <c r="AF5308" s="50">
        <v>3546306</v>
      </c>
      <c r="AG5308" s="51"/>
      <c r="AH5308" s="51"/>
    </row>
    <row r="5309" spans="30:34">
      <c r="AD5309" s="50" t="s">
        <v>83</v>
      </c>
      <c r="AE5309" s="50" t="s">
        <v>4964</v>
      </c>
      <c r="AF5309" s="50">
        <v>3546405</v>
      </c>
      <c r="AG5309" s="51"/>
      <c r="AH5309" s="51"/>
    </row>
    <row r="5310" spans="30:34">
      <c r="AD5310" s="50" t="s">
        <v>83</v>
      </c>
      <c r="AE5310" s="50" t="s">
        <v>4966</v>
      </c>
      <c r="AF5310" s="50">
        <v>3546504</v>
      </c>
      <c r="AG5310" s="51"/>
      <c r="AH5310" s="51"/>
    </row>
    <row r="5311" spans="30:34">
      <c r="AD5311" s="50" t="s">
        <v>83</v>
      </c>
      <c r="AE5311" s="50" t="s">
        <v>4968</v>
      </c>
      <c r="AF5311" s="50">
        <v>3546603</v>
      </c>
      <c r="AG5311" s="51"/>
      <c r="AH5311" s="51"/>
    </row>
    <row r="5312" spans="30:34">
      <c r="AD5312" s="50" t="s">
        <v>83</v>
      </c>
      <c r="AE5312" s="50" t="s">
        <v>4970</v>
      </c>
      <c r="AF5312" s="50">
        <v>3546702</v>
      </c>
      <c r="AG5312" s="51"/>
      <c r="AH5312" s="51"/>
    </row>
    <row r="5313" spans="30:34">
      <c r="AD5313" s="50" t="s">
        <v>83</v>
      </c>
      <c r="AE5313" s="50" t="s">
        <v>3530</v>
      </c>
      <c r="AF5313" s="50">
        <v>3546801</v>
      </c>
      <c r="AG5313" s="51"/>
      <c r="AH5313" s="51"/>
    </row>
    <row r="5314" spans="30:34">
      <c r="AD5314" s="50" t="s">
        <v>83</v>
      </c>
      <c r="AE5314" s="50" t="s">
        <v>4293</v>
      </c>
      <c r="AF5314" s="50">
        <v>3546900</v>
      </c>
      <c r="AG5314" s="51"/>
      <c r="AH5314" s="51"/>
    </row>
    <row r="5315" spans="30:34">
      <c r="AD5315" s="50" t="s">
        <v>83</v>
      </c>
      <c r="AE5315" s="50" t="s">
        <v>4973</v>
      </c>
      <c r="AF5315" s="50">
        <v>3547007</v>
      </c>
      <c r="AG5315" s="51"/>
      <c r="AH5315" s="51"/>
    </row>
    <row r="5316" spans="30:34">
      <c r="AD5316" s="50" t="s">
        <v>83</v>
      </c>
      <c r="AE5316" s="50" t="s">
        <v>4975</v>
      </c>
      <c r="AF5316" s="50">
        <v>3547106</v>
      </c>
      <c r="AG5316" s="51"/>
      <c r="AH5316" s="51"/>
    </row>
    <row r="5317" spans="30:34">
      <c r="AD5317" s="50" t="s">
        <v>83</v>
      </c>
      <c r="AE5317" s="50" t="s">
        <v>4977</v>
      </c>
      <c r="AF5317" s="50">
        <v>3547502</v>
      </c>
      <c r="AG5317" s="51"/>
      <c r="AH5317" s="51"/>
    </row>
    <row r="5318" spans="30:34">
      <c r="AD5318" s="50" t="s">
        <v>83</v>
      </c>
      <c r="AE5318" s="50" t="s">
        <v>4979</v>
      </c>
      <c r="AF5318" s="50">
        <v>3547403</v>
      </c>
      <c r="AG5318" s="51"/>
      <c r="AH5318" s="51"/>
    </row>
    <row r="5319" spans="30:34">
      <c r="AD5319" s="50" t="s">
        <v>83</v>
      </c>
      <c r="AE5319" s="50" t="s">
        <v>4981</v>
      </c>
      <c r="AF5319" s="50">
        <v>3547601</v>
      </c>
      <c r="AG5319" s="51"/>
      <c r="AH5319" s="51"/>
    </row>
    <row r="5320" spans="30:34">
      <c r="AD5320" s="50" t="s">
        <v>83</v>
      </c>
      <c r="AE5320" s="50" t="s">
        <v>4983</v>
      </c>
      <c r="AF5320" s="50">
        <v>3547650</v>
      </c>
      <c r="AG5320" s="51"/>
      <c r="AH5320" s="51"/>
    </row>
    <row r="5321" spans="30:34">
      <c r="AD5321" s="50" t="s">
        <v>83</v>
      </c>
      <c r="AE5321" s="50" t="s">
        <v>4985</v>
      </c>
      <c r="AF5321" s="50">
        <v>3547205</v>
      </c>
      <c r="AG5321" s="51"/>
      <c r="AH5321" s="51"/>
    </row>
    <row r="5322" spans="30:34">
      <c r="AD5322" s="50" t="s">
        <v>83</v>
      </c>
      <c r="AE5322" s="50" t="s">
        <v>4987</v>
      </c>
      <c r="AF5322" s="50">
        <v>3547304</v>
      </c>
      <c r="AG5322" s="51"/>
      <c r="AH5322" s="51"/>
    </row>
    <row r="5323" spans="30:34">
      <c r="AD5323" s="50" t="s">
        <v>83</v>
      </c>
      <c r="AE5323" s="50" t="s">
        <v>4989</v>
      </c>
      <c r="AF5323" s="50">
        <v>3547700</v>
      </c>
      <c r="AG5323" s="51"/>
      <c r="AH5323" s="51"/>
    </row>
    <row r="5324" spans="30:34">
      <c r="AD5324" s="50" t="s">
        <v>83</v>
      </c>
      <c r="AE5324" s="50" t="s">
        <v>3228</v>
      </c>
      <c r="AF5324" s="50">
        <v>3547809</v>
      </c>
      <c r="AG5324" s="51"/>
      <c r="AH5324" s="51"/>
    </row>
    <row r="5325" spans="30:34">
      <c r="AD5325" s="50" t="s">
        <v>83</v>
      </c>
      <c r="AE5325" s="50" t="s">
        <v>4991</v>
      </c>
      <c r="AF5325" s="50">
        <v>3547908</v>
      </c>
      <c r="AG5325" s="51"/>
      <c r="AH5325" s="51"/>
    </row>
    <row r="5326" spans="30:34">
      <c r="AD5326" s="50" t="s">
        <v>83</v>
      </c>
      <c r="AE5326" s="50" t="s">
        <v>4993</v>
      </c>
      <c r="AF5326" s="50">
        <v>3548005</v>
      </c>
      <c r="AG5326" s="51"/>
      <c r="AH5326" s="51"/>
    </row>
    <row r="5327" spans="30:34">
      <c r="AD5327" s="50" t="s">
        <v>83</v>
      </c>
      <c r="AE5327" s="50" t="s">
        <v>4995</v>
      </c>
      <c r="AF5327" s="50">
        <v>3548054</v>
      </c>
      <c r="AG5327" s="51"/>
      <c r="AH5327" s="51"/>
    </row>
    <row r="5328" spans="30:34">
      <c r="AD5328" s="50" t="s">
        <v>83</v>
      </c>
      <c r="AE5328" s="50" t="s">
        <v>4997</v>
      </c>
      <c r="AF5328" s="50">
        <v>3548104</v>
      </c>
      <c r="AG5328" s="51"/>
      <c r="AH5328" s="51"/>
    </row>
    <row r="5329" spans="30:34">
      <c r="AD5329" s="50" t="s">
        <v>83</v>
      </c>
      <c r="AE5329" s="50" t="s">
        <v>4999</v>
      </c>
      <c r="AF5329" s="50">
        <v>3548203</v>
      </c>
      <c r="AG5329" s="51"/>
      <c r="AH5329" s="51"/>
    </row>
    <row r="5330" spans="30:34">
      <c r="AD5330" s="50" t="s">
        <v>83</v>
      </c>
      <c r="AE5330" s="50" t="s">
        <v>5001</v>
      </c>
      <c r="AF5330" s="50">
        <v>3548302</v>
      </c>
      <c r="AG5330" s="51"/>
      <c r="AH5330" s="51"/>
    </row>
    <row r="5331" spans="30:34">
      <c r="AD5331" s="50" t="s">
        <v>83</v>
      </c>
      <c r="AE5331" s="50" t="s">
        <v>5003</v>
      </c>
      <c r="AF5331" s="50">
        <v>3548401</v>
      </c>
      <c r="AG5331" s="51"/>
      <c r="AH5331" s="51"/>
    </row>
    <row r="5332" spans="30:34">
      <c r="AD5332" s="50" t="s">
        <v>83</v>
      </c>
      <c r="AE5332" s="50" t="s">
        <v>5005</v>
      </c>
      <c r="AF5332" s="50">
        <v>3548500</v>
      </c>
      <c r="AG5332" s="51"/>
      <c r="AH5332" s="51"/>
    </row>
    <row r="5333" spans="30:34">
      <c r="AD5333" s="50" t="s">
        <v>83</v>
      </c>
      <c r="AE5333" s="50" t="s">
        <v>5007</v>
      </c>
      <c r="AF5333" s="50">
        <v>3548609</v>
      </c>
      <c r="AG5333" s="51"/>
      <c r="AH5333" s="51"/>
    </row>
    <row r="5334" spans="30:34">
      <c r="AD5334" s="50" t="s">
        <v>83</v>
      </c>
      <c r="AE5334" s="50" t="s">
        <v>5009</v>
      </c>
      <c r="AF5334" s="50">
        <v>3548708</v>
      </c>
      <c r="AG5334" s="51"/>
      <c r="AH5334" s="51"/>
    </row>
    <row r="5335" spans="30:34">
      <c r="AD5335" s="50" t="s">
        <v>83</v>
      </c>
      <c r="AE5335" s="50" t="s">
        <v>5011</v>
      </c>
      <c r="AF5335" s="50">
        <v>3548807</v>
      </c>
      <c r="AG5335" s="51"/>
      <c r="AH5335" s="51"/>
    </row>
    <row r="5336" spans="30:34">
      <c r="AD5336" s="50" t="s">
        <v>83</v>
      </c>
      <c r="AE5336" s="50" t="s">
        <v>3820</v>
      </c>
      <c r="AF5336" s="50">
        <v>3548906</v>
      </c>
      <c r="AG5336" s="51"/>
      <c r="AH5336" s="51"/>
    </row>
    <row r="5337" spans="30:34">
      <c r="AD5337" s="50" t="s">
        <v>83</v>
      </c>
      <c r="AE5337" s="50" t="s">
        <v>1628</v>
      </c>
      <c r="AF5337" s="50">
        <v>3549003</v>
      </c>
      <c r="AG5337" s="51"/>
      <c r="AH5337" s="51"/>
    </row>
    <row r="5338" spans="30:34">
      <c r="AD5338" s="50" t="s">
        <v>83</v>
      </c>
      <c r="AE5338" s="50" t="s">
        <v>5015</v>
      </c>
      <c r="AF5338" s="50">
        <v>3549102</v>
      </c>
      <c r="AG5338" s="51"/>
      <c r="AH5338" s="51"/>
    </row>
    <row r="5339" spans="30:34">
      <c r="AD5339" s="50" t="s">
        <v>83</v>
      </c>
      <c r="AE5339" s="50" t="s">
        <v>5017</v>
      </c>
      <c r="AF5339" s="50">
        <v>3549201</v>
      </c>
      <c r="AG5339" s="51"/>
      <c r="AH5339" s="51"/>
    </row>
    <row r="5340" spans="30:34">
      <c r="AD5340" s="50" t="s">
        <v>83</v>
      </c>
      <c r="AE5340" s="50" t="s">
        <v>5019</v>
      </c>
      <c r="AF5340" s="50">
        <v>3549250</v>
      </c>
      <c r="AG5340" s="51"/>
      <c r="AH5340" s="51"/>
    </row>
    <row r="5341" spans="30:34">
      <c r="AD5341" s="50" t="s">
        <v>83</v>
      </c>
      <c r="AE5341" s="50" t="s">
        <v>5021</v>
      </c>
      <c r="AF5341" s="50">
        <v>3549300</v>
      </c>
      <c r="AG5341" s="51"/>
      <c r="AH5341" s="51"/>
    </row>
    <row r="5342" spans="30:34">
      <c r="AD5342" s="50" t="s">
        <v>83</v>
      </c>
      <c r="AE5342" s="50" t="s">
        <v>5023</v>
      </c>
      <c r="AF5342" s="50">
        <v>3549409</v>
      </c>
      <c r="AG5342" s="51"/>
      <c r="AH5342" s="51"/>
    </row>
    <row r="5343" spans="30:34">
      <c r="AD5343" s="50" t="s">
        <v>83</v>
      </c>
      <c r="AE5343" s="50" t="s">
        <v>5025</v>
      </c>
      <c r="AF5343" s="50">
        <v>3549508</v>
      </c>
      <c r="AG5343" s="51"/>
      <c r="AH5343" s="51"/>
    </row>
    <row r="5344" spans="30:34">
      <c r="AD5344" s="50" t="s">
        <v>83</v>
      </c>
      <c r="AE5344" s="50" t="s">
        <v>5027</v>
      </c>
      <c r="AF5344" s="50">
        <v>3549607</v>
      </c>
      <c r="AG5344" s="51"/>
      <c r="AH5344" s="51"/>
    </row>
    <row r="5345" spans="30:34">
      <c r="AD5345" s="50" t="s">
        <v>83</v>
      </c>
      <c r="AE5345" s="50" t="s">
        <v>5029</v>
      </c>
      <c r="AF5345" s="50">
        <v>3549706</v>
      </c>
      <c r="AG5345" s="51"/>
      <c r="AH5345" s="51"/>
    </row>
    <row r="5346" spans="30:34">
      <c r="AD5346" s="50" t="s">
        <v>83</v>
      </c>
      <c r="AE5346" s="50" t="s">
        <v>5031</v>
      </c>
      <c r="AF5346" s="50">
        <v>3549805</v>
      </c>
      <c r="AG5346" s="51"/>
      <c r="AH5346" s="51"/>
    </row>
    <row r="5347" spans="30:34">
      <c r="AD5347" s="50" t="s">
        <v>83</v>
      </c>
      <c r="AE5347" s="50" t="s">
        <v>5033</v>
      </c>
      <c r="AF5347" s="50">
        <v>3549904</v>
      </c>
      <c r="AG5347" s="51"/>
      <c r="AH5347" s="51"/>
    </row>
    <row r="5348" spans="30:34">
      <c r="AD5348" s="50" t="s">
        <v>83</v>
      </c>
      <c r="AE5348" s="50" t="s">
        <v>5035</v>
      </c>
      <c r="AF5348" s="50">
        <v>3549953</v>
      </c>
      <c r="AG5348" s="51"/>
      <c r="AH5348" s="51"/>
    </row>
    <row r="5349" spans="30:34">
      <c r="AD5349" s="50" t="s">
        <v>83</v>
      </c>
      <c r="AE5349" s="50" t="s">
        <v>5037</v>
      </c>
      <c r="AF5349" s="50">
        <v>3550001</v>
      </c>
      <c r="AG5349" s="51"/>
      <c r="AH5349" s="51"/>
    </row>
    <row r="5350" spans="30:34">
      <c r="AD5350" s="50" t="s">
        <v>83</v>
      </c>
      <c r="AE5350" s="50" t="s">
        <v>5039</v>
      </c>
      <c r="AF5350" s="50">
        <v>3550100</v>
      </c>
      <c r="AG5350" s="51"/>
      <c r="AH5350" s="51"/>
    </row>
    <row r="5351" spans="30:34">
      <c r="AD5351" s="50" t="s">
        <v>83</v>
      </c>
      <c r="AE5351" s="50" t="s">
        <v>5041</v>
      </c>
      <c r="AF5351" s="50">
        <v>3550209</v>
      </c>
      <c r="AG5351" s="51"/>
      <c r="AH5351" s="51"/>
    </row>
    <row r="5352" spans="30:34">
      <c r="AD5352" s="50" t="s">
        <v>83</v>
      </c>
      <c r="AE5352" s="50" t="s">
        <v>5043</v>
      </c>
      <c r="AF5352" s="50">
        <v>3550308</v>
      </c>
      <c r="AG5352" s="51"/>
      <c r="AH5352" s="51"/>
    </row>
    <row r="5353" spans="30:34">
      <c r="AD5353" s="50" t="s">
        <v>83</v>
      </c>
      <c r="AE5353" s="50" t="s">
        <v>2774</v>
      </c>
      <c r="AF5353" s="50">
        <v>3550407</v>
      </c>
      <c r="AG5353" s="51"/>
      <c r="AH5353" s="51"/>
    </row>
    <row r="5354" spans="30:34">
      <c r="AD5354" s="50" t="s">
        <v>83</v>
      </c>
      <c r="AE5354" s="50" t="s">
        <v>5046</v>
      </c>
      <c r="AF5354" s="50">
        <v>3550506</v>
      </c>
      <c r="AG5354" s="51"/>
      <c r="AH5354" s="51"/>
    </row>
    <row r="5355" spans="30:34">
      <c r="AD5355" s="50" t="s">
        <v>83</v>
      </c>
      <c r="AE5355" s="50" t="s">
        <v>5048</v>
      </c>
      <c r="AF5355" s="50">
        <v>3550605</v>
      </c>
      <c r="AG5355" s="51"/>
      <c r="AH5355" s="51"/>
    </row>
    <row r="5356" spans="30:34">
      <c r="AD5356" s="50" t="s">
        <v>83</v>
      </c>
      <c r="AE5356" s="50" t="s">
        <v>2090</v>
      </c>
      <c r="AF5356" s="50">
        <v>3550704</v>
      </c>
      <c r="AG5356" s="51"/>
      <c r="AH5356" s="51"/>
    </row>
    <row r="5357" spans="30:34">
      <c r="AD5357" s="50" t="s">
        <v>83</v>
      </c>
      <c r="AE5357" s="50" t="s">
        <v>5051</v>
      </c>
      <c r="AF5357" s="50">
        <v>3550803</v>
      </c>
      <c r="AG5357" s="51"/>
      <c r="AH5357" s="51"/>
    </row>
    <row r="5358" spans="30:34">
      <c r="AD5358" s="50" t="s">
        <v>83</v>
      </c>
      <c r="AE5358" s="50" t="s">
        <v>3696</v>
      </c>
      <c r="AF5358" s="50">
        <v>3550902</v>
      </c>
      <c r="AG5358" s="51"/>
      <c r="AH5358" s="51"/>
    </row>
    <row r="5359" spans="30:34">
      <c r="AD5359" s="50" t="s">
        <v>83</v>
      </c>
      <c r="AE5359" s="50" t="s">
        <v>2820</v>
      </c>
      <c r="AF5359" s="50">
        <v>3551009</v>
      </c>
      <c r="AG5359" s="51"/>
      <c r="AH5359" s="51"/>
    </row>
    <row r="5360" spans="30:34">
      <c r="AD5360" s="50" t="s">
        <v>83</v>
      </c>
      <c r="AE5360" s="50" t="s">
        <v>5055</v>
      </c>
      <c r="AF5360" s="50">
        <v>3551108</v>
      </c>
      <c r="AG5360" s="51"/>
      <c r="AH5360" s="51"/>
    </row>
    <row r="5361" spans="30:34">
      <c r="AD5361" s="50" t="s">
        <v>83</v>
      </c>
      <c r="AE5361" s="50" t="s">
        <v>5057</v>
      </c>
      <c r="AF5361" s="50">
        <v>3551207</v>
      </c>
      <c r="AG5361" s="51"/>
      <c r="AH5361" s="51"/>
    </row>
    <row r="5362" spans="30:34">
      <c r="AD5362" s="50" t="s">
        <v>83</v>
      </c>
      <c r="AE5362" s="50" t="s">
        <v>5059</v>
      </c>
      <c r="AF5362" s="50">
        <v>3551306</v>
      </c>
      <c r="AG5362" s="51"/>
      <c r="AH5362" s="51"/>
    </row>
    <row r="5363" spans="30:34">
      <c r="AD5363" s="50" t="s">
        <v>83</v>
      </c>
      <c r="AE5363" s="50" t="s">
        <v>5061</v>
      </c>
      <c r="AF5363" s="50">
        <v>3551405</v>
      </c>
      <c r="AG5363" s="51"/>
      <c r="AH5363" s="51"/>
    </row>
    <row r="5364" spans="30:34">
      <c r="AD5364" s="50" t="s">
        <v>83</v>
      </c>
      <c r="AE5364" s="50" t="s">
        <v>5063</v>
      </c>
      <c r="AF5364" s="50">
        <v>3551603</v>
      </c>
      <c r="AG5364" s="51"/>
      <c r="AH5364" s="51"/>
    </row>
    <row r="5365" spans="30:34">
      <c r="AD5365" s="50" t="s">
        <v>83</v>
      </c>
      <c r="AE5365" s="50" t="s">
        <v>5065</v>
      </c>
      <c r="AF5365" s="50">
        <v>3551504</v>
      </c>
      <c r="AG5365" s="51"/>
      <c r="AH5365" s="51"/>
    </row>
    <row r="5366" spans="30:34">
      <c r="AD5366" s="50" t="s">
        <v>83</v>
      </c>
      <c r="AE5366" s="50" t="s">
        <v>3533</v>
      </c>
      <c r="AF5366" s="50">
        <v>3551702</v>
      </c>
      <c r="AG5366" s="51"/>
      <c r="AH5366" s="51"/>
    </row>
    <row r="5367" spans="30:34">
      <c r="AD5367" s="50" t="s">
        <v>83</v>
      </c>
      <c r="AE5367" s="50" t="s">
        <v>5068</v>
      </c>
      <c r="AF5367" s="50">
        <v>3551801</v>
      </c>
      <c r="AG5367" s="51"/>
      <c r="AH5367" s="51"/>
    </row>
    <row r="5368" spans="30:34">
      <c r="AD5368" s="50" t="s">
        <v>83</v>
      </c>
      <c r="AE5368" s="50" t="s">
        <v>5070</v>
      </c>
      <c r="AF5368" s="50">
        <v>3551900</v>
      </c>
      <c r="AG5368" s="51"/>
      <c r="AH5368" s="51"/>
    </row>
    <row r="5369" spans="30:34">
      <c r="AD5369" s="50" t="s">
        <v>83</v>
      </c>
      <c r="AE5369" s="50" t="s">
        <v>5072</v>
      </c>
      <c r="AF5369" s="50">
        <v>3552007</v>
      </c>
      <c r="AG5369" s="51"/>
      <c r="AH5369" s="51"/>
    </row>
    <row r="5370" spans="30:34">
      <c r="AD5370" s="50" t="s">
        <v>83</v>
      </c>
      <c r="AE5370" s="50" t="s">
        <v>5074</v>
      </c>
      <c r="AF5370" s="50">
        <v>3552106</v>
      </c>
      <c r="AG5370" s="51"/>
      <c r="AH5370" s="51"/>
    </row>
    <row r="5371" spans="30:34">
      <c r="AD5371" s="50" t="s">
        <v>83</v>
      </c>
      <c r="AE5371" s="50" t="s">
        <v>5076</v>
      </c>
      <c r="AF5371" s="50">
        <v>3552205</v>
      </c>
      <c r="AG5371" s="51"/>
      <c r="AH5371" s="51"/>
    </row>
    <row r="5372" spans="30:34">
      <c r="AD5372" s="50" t="s">
        <v>83</v>
      </c>
      <c r="AE5372" s="50" t="s">
        <v>5078</v>
      </c>
      <c r="AF5372" s="50">
        <v>3552304</v>
      </c>
      <c r="AG5372" s="51"/>
      <c r="AH5372" s="51"/>
    </row>
    <row r="5373" spans="30:34">
      <c r="AD5373" s="50" t="s">
        <v>83</v>
      </c>
      <c r="AE5373" s="50" t="s">
        <v>5080</v>
      </c>
      <c r="AF5373" s="50">
        <v>3552403</v>
      </c>
      <c r="AG5373" s="51"/>
      <c r="AH5373" s="51"/>
    </row>
    <row r="5374" spans="30:34">
      <c r="AD5374" s="50" t="s">
        <v>83</v>
      </c>
      <c r="AE5374" s="50" t="s">
        <v>5082</v>
      </c>
      <c r="AF5374" s="50">
        <v>3552551</v>
      </c>
      <c r="AG5374" s="51"/>
      <c r="AH5374" s="51"/>
    </row>
    <row r="5375" spans="30:34">
      <c r="AD5375" s="50" t="s">
        <v>83</v>
      </c>
      <c r="AE5375" s="50" t="s">
        <v>5084</v>
      </c>
      <c r="AF5375" s="50">
        <v>3552502</v>
      </c>
      <c r="AG5375" s="51"/>
      <c r="AH5375" s="51"/>
    </row>
    <row r="5376" spans="30:34">
      <c r="AD5376" s="50" t="s">
        <v>83</v>
      </c>
      <c r="AE5376" s="50" t="s">
        <v>5086</v>
      </c>
      <c r="AF5376" s="50">
        <v>3552601</v>
      </c>
      <c r="AG5376" s="51"/>
      <c r="AH5376" s="51"/>
    </row>
    <row r="5377" spans="30:34">
      <c r="AD5377" s="50" t="s">
        <v>83</v>
      </c>
      <c r="AE5377" s="50" t="s">
        <v>1359</v>
      </c>
      <c r="AF5377" s="50">
        <v>3552700</v>
      </c>
      <c r="AG5377" s="51"/>
      <c r="AH5377" s="51"/>
    </row>
    <row r="5378" spans="30:34">
      <c r="AD5378" s="50" t="s">
        <v>83</v>
      </c>
      <c r="AE5378" s="50" t="s">
        <v>5089</v>
      </c>
      <c r="AF5378" s="50">
        <v>3552809</v>
      </c>
      <c r="AG5378" s="51"/>
      <c r="AH5378" s="51"/>
    </row>
    <row r="5379" spans="30:34">
      <c r="AD5379" s="50" t="s">
        <v>83</v>
      </c>
      <c r="AE5379" s="50" t="s">
        <v>5091</v>
      </c>
      <c r="AF5379" s="50">
        <v>3552908</v>
      </c>
      <c r="AG5379" s="51"/>
      <c r="AH5379" s="51"/>
    </row>
    <row r="5380" spans="30:34">
      <c r="AD5380" s="50" t="s">
        <v>83</v>
      </c>
      <c r="AE5380" s="50" t="s">
        <v>5093</v>
      </c>
      <c r="AF5380" s="50">
        <v>3553005</v>
      </c>
      <c r="AG5380" s="51"/>
      <c r="AH5380" s="51"/>
    </row>
    <row r="5381" spans="30:34">
      <c r="AD5381" s="50" t="s">
        <v>83</v>
      </c>
      <c r="AE5381" s="50" t="s">
        <v>5095</v>
      </c>
      <c r="AF5381" s="50">
        <v>3553104</v>
      </c>
      <c r="AG5381" s="51"/>
      <c r="AH5381" s="51"/>
    </row>
    <row r="5382" spans="30:34">
      <c r="AD5382" s="50" t="s">
        <v>83</v>
      </c>
      <c r="AE5382" s="50" t="s">
        <v>5097</v>
      </c>
      <c r="AF5382" s="50">
        <v>3553203</v>
      </c>
      <c r="AG5382" s="51"/>
      <c r="AH5382" s="51"/>
    </row>
    <row r="5383" spans="30:34">
      <c r="AD5383" s="50" t="s">
        <v>83</v>
      </c>
      <c r="AE5383" s="50" t="s">
        <v>5099</v>
      </c>
      <c r="AF5383" s="50">
        <v>3553302</v>
      </c>
      <c r="AG5383" s="51"/>
      <c r="AH5383" s="51"/>
    </row>
    <row r="5384" spans="30:34">
      <c r="AD5384" s="50" t="s">
        <v>83</v>
      </c>
      <c r="AE5384" s="50" t="s">
        <v>5101</v>
      </c>
      <c r="AF5384" s="50">
        <v>3553401</v>
      </c>
      <c r="AG5384" s="51"/>
      <c r="AH5384" s="51"/>
    </row>
    <row r="5385" spans="30:34">
      <c r="AD5385" s="50" t="s">
        <v>83</v>
      </c>
      <c r="AE5385" s="50" t="s">
        <v>5103</v>
      </c>
      <c r="AF5385" s="50">
        <v>3553500</v>
      </c>
      <c r="AG5385" s="51"/>
      <c r="AH5385" s="51"/>
    </row>
    <row r="5386" spans="30:34">
      <c r="AD5386" s="50" t="s">
        <v>83</v>
      </c>
      <c r="AE5386" s="50" t="s">
        <v>5105</v>
      </c>
      <c r="AF5386" s="50">
        <v>3553609</v>
      </c>
      <c r="AG5386" s="51"/>
      <c r="AH5386" s="51"/>
    </row>
    <row r="5387" spans="30:34">
      <c r="AD5387" s="50" t="s">
        <v>83</v>
      </c>
      <c r="AE5387" s="50" t="s">
        <v>5107</v>
      </c>
      <c r="AF5387" s="50">
        <v>3553658</v>
      </c>
      <c r="AG5387" s="51"/>
      <c r="AH5387" s="51"/>
    </row>
    <row r="5388" spans="30:34">
      <c r="AD5388" s="50" t="s">
        <v>83</v>
      </c>
      <c r="AE5388" s="50" t="s">
        <v>5109</v>
      </c>
      <c r="AF5388" s="50">
        <v>3553708</v>
      </c>
      <c r="AG5388" s="51"/>
      <c r="AH5388" s="51"/>
    </row>
    <row r="5389" spans="30:34">
      <c r="AD5389" s="50" t="s">
        <v>83</v>
      </c>
      <c r="AE5389" s="50" t="s">
        <v>5111</v>
      </c>
      <c r="AF5389" s="50">
        <v>3553807</v>
      </c>
      <c r="AG5389" s="51"/>
      <c r="AH5389" s="51"/>
    </row>
    <row r="5390" spans="30:34">
      <c r="AD5390" s="50" t="s">
        <v>83</v>
      </c>
      <c r="AE5390" s="50" t="s">
        <v>5113</v>
      </c>
      <c r="AF5390" s="50">
        <v>3553856</v>
      </c>
      <c r="AG5390" s="51"/>
      <c r="AH5390" s="51"/>
    </row>
    <row r="5391" spans="30:34">
      <c r="AD5391" s="50" t="s">
        <v>83</v>
      </c>
      <c r="AE5391" s="50" t="s">
        <v>5115</v>
      </c>
      <c r="AF5391" s="50">
        <v>3553906</v>
      </c>
      <c r="AG5391" s="51"/>
      <c r="AH5391" s="51"/>
    </row>
    <row r="5392" spans="30:34">
      <c r="AD5392" s="50" t="s">
        <v>83</v>
      </c>
      <c r="AE5392" s="50" t="s">
        <v>5117</v>
      </c>
      <c r="AF5392" s="50">
        <v>3553955</v>
      </c>
      <c r="AG5392" s="51"/>
      <c r="AH5392" s="51"/>
    </row>
    <row r="5393" spans="30:34">
      <c r="AD5393" s="50" t="s">
        <v>83</v>
      </c>
      <c r="AE5393" s="50" t="s">
        <v>5119</v>
      </c>
      <c r="AF5393" s="50">
        <v>3554003</v>
      </c>
      <c r="AG5393" s="51"/>
      <c r="AH5393" s="51"/>
    </row>
    <row r="5394" spans="30:34">
      <c r="AD5394" s="50" t="s">
        <v>83</v>
      </c>
      <c r="AE5394" s="50" t="s">
        <v>5121</v>
      </c>
      <c r="AF5394" s="50">
        <v>3554102</v>
      </c>
      <c r="AG5394" s="51"/>
      <c r="AH5394" s="51"/>
    </row>
    <row r="5395" spans="30:34">
      <c r="AD5395" s="50" t="s">
        <v>83</v>
      </c>
      <c r="AE5395" s="50" t="s">
        <v>5123</v>
      </c>
      <c r="AF5395" s="50">
        <v>3554201</v>
      </c>
      <c r="AG5395" s="51"/>
      <c r="AH5395" s="51"/>
    </row>
    <row r="5396" spans="30:34">
      <c r="AD5396" s="50" t="s">
        <v>83</v>
      </c>
      <c r="AE5396" s="50" t="s">
        <v>4574</v>
      </c>
      <c r="AF5396" s="50">
        <v>3554300</v>
      </c>
      <c r="AG5396" s="51"/>
      <c r="AH5396" s="51"/>
    </row>
    <row r="5397" spans="30:34">
      <c r="AD5397" s="50" t="s">
        <v>83</v>
      </c>
      <c r="AE5397" s="50" t="s">
        <v>4526</v>
      </c>
      <c r="AF5397" s="50">
        <v>3554409</v>
      </c>
      <c r="AG5397" s="51"/>
      <c r="AH5397" s="51"/>
    </row>
    <row r="5398" spans="30:34">
      <c r="AD5398" s="50" t="s">
        <v>83</v>
      </c>
      <c r="AE5398" s="50" t="s">
        <v>5127</v>
      </c>
      <c r="AF5398" s="50">
        <v>3554508</v>
      </c>
      <c r="AG5398" s="51"/>
      <c r="AH5398" s="51"/>
    </row>
    <row r="5399" spans="30:34">
      <c r="AD5399" s="50" t="s">
        <v>83</v>
      </c>
      <c r="AE5399" s="50" t="s">
        <v>5129</v>
      </c>
      <c r="AF5399" s="50">
        <v>3554607</v>
      </c>
      <c r="AG5399" s="51"/>
      <c r="AH5399" s="51"/>
    </row>
    <row r="5400" spans="30:34">
      <c r="AD5400" s="50" t="s">
        <v>83</v>
      </c>
      <c r="AE5400" s="50" t="s">
        <v>5131</v>
      </c>
      <c r="AF5400" s="50">
        <v>3554656</v>
      </c>
      <c r="AG5400" s="51"/>
      <c r="AH5400" s="51"/>
    </row>
    <row r="5401" spans="30:34">
      <c r="AD5401" s="50" t="s">
        <v>83</v>
      </c>
      <c r="AE5401" s="50" t="s">
        <v>5133</v>
      </c>
      <c r="AF5401" s="50">
        <v>3554706</v>
      </c>
      <c r="AG5401" s="51"/>
      <c r="AH5401" s="51"/>
    </row>
    <row r="5402" spans="30:34">
      <c r="AD5402" s="50" t="s">
        <v>83</v>
      </c>
      <c r="AE5402" s="50" t="s">
        <v>5135</v>
      </c>
      <c r="AF5402" s="50">
        <v>3554755</v>
      </c>
      <c r="AG5402" s="51"/>
      <c r="AH5402" s="51"/>
    </row>
    <row r="5403" spans="30:34">
      <c r="AD5403" s="50" t="s">
        <v>83</v>
      </c>
      <c r="AE5403" s="50" t="s">
        <v>5137</v>
      </c>
      <c r="AF5403" s="50">
        <v>3554805</v>
      </c>
      <c r="AG5403" s="51"/>
      <c r="AH5403" s="51"/>
    </row>
    <row r="5404" spans="30:34">
      <c r="AD5404" s="50" t="s">
        <v>83</v>
      </c>
      <c r="AE5404" s="50" t="s">
        <v>5139</v>
      </c>
      <c r="AF5404" s="50">
        <v>3554904</v>
      </c>
      <c r="AG5404" s="51"/>
      <c r="AH5404" s="51"/>
    </row>
    <row r="5405" spans="30:34">
      <c r="AD5405" s="50" t="s">
        <v>83</v>
      </c>
      <c r="AE5405" s="50" t="s">
        <v>5140</v>
      </c>
      <c r="AF5405" s="50">
        <v>3554953</v>
      </c>
      <c r="AG5405" s="51"/>
      <c r="AH5405" s="51"/>
    </row>
    <row r="5406" spans="30:34">
      <c r="AD5406" s="50" t="s">
        <v>83</v>
      </c>
      <c r="AE5406" s="50" t="s">
        <v>5142</v>
      </c>
      <c r="AF5406" s="50">
        <v>3555000</v>
      </c>
      <c r="AG5406" s="51"/>
      <c r="AH5406" s="51"/>
    </row>
    <row r="5407" spans="30:34">
      <c r="AD5407" s="50" t="s">
        <v>83</v>
      </c>
      <c r="AE5407" s="50" t="s">
        <v>5144</v>
      </c>
      <c r="AF5407" s="50">
        <v>3555109</v>
      </c>
      <c r="AG5407" s="51"/>
      <c r="AH5407" s="51"/>
    </row>
    <row r="5408" spans="30:34">
      <c r="AD5408" s="50" t="s">
        <v>83</v>
      </c>
      <c r="AE5408" s="50" t="s">
        <v>5145</v>
      </c>
      <c r="AF5408" s="50">
        <v>3555208</v>
      </c>
      <c r="AG5408" s="51"/>
      <c r="AH5408" s="51"/>
    </row>
    <row r="5409" spans="30:34">
      <c r="AD5409" s="50" t="s">
        <v>83</v>
      </c>
      <c r="AE5409" s="50" t="s">
        <v>5146</v>
      </c>
      <c r="AF5409" s="50">
        <v>3555307</v>
      </c>
      <c r="AG5409" s="51"/>
      <c r="AH5409" s="51"/>
    </row>
    <row r="5410" spans="30:34">
      <c r="AD5410" s="50" t="s">
        <v>83</v>
      </c>
      <c r="AE5410" s="50" t="s">
        <v>5148</v>
      </c>
      <c r="AF5410" s="50">
        <v>3555356</v>
      </c>
      <c r="AG5410" s="51"/>
      <c r="AH5410" s="51"/>
    </row>
    <row r="5411" spans="30:34">
      <c r="AD5411" s="50" t="s">
        <v>83</v>
      </c>
      <c r="AE5411" s="50" t="s">
        <v>5150</v>
      </c>
      <c r="AF5411" s="50">
        <v>3555406</v>
      </c>
      <c r="AG5411" s="51"/>
      <c r="AH5411" s="51"/>
    </row>
    <row r="5412" spans="30:34">
      <c r="AD5412" s="50" t="s">
        <v>83</v>
      </c>
      <c r="AE5412" s="50" t="s">
        <v>5152</v>
      </c>
      <c r="AF5412" s="50">
        <v>3555505</v>
      </c>
      <c r="AG5412" s="51"/>
      <c r="AH5412" s="51"/>
    </row>
    <row r="5413" spans="30:34">
      <c r="AD5413" s="50" t="s">
        <v>83</v>
      </c>
      <c r="AE5413" s="50" t="s">
        <v>5154</v>
      </c>
      <c r="AF5413" s="50">
        <v>3555604</v>
      </c>
      <c r="AG5413" s="51"/>
      <c r="AH5413" s="51"/>
    </row>
    <row r="5414" spans="30:34">
      <c r="AD5414" s="50" t="s">
        <v>83</v>
      </c>
      <c r="AE5414" s="50" t="s">
        <v>5156</v>
      </c>
      <c r="AF5414" s="50">
        <v>3555703</v>
      </c>
      <c r="AG5414" s="51"/>
      <c r="AH5414" s="51"/>
    </row>
    <row r="5415" spans="30:34">
      <c r="AD5415" s="50" t="s">
        <v>83</v>
      </c>
      <c r="AE5415" s="50" t="s">
        <v>5158</v>
      </c>
      <c r="AF5415" s="50">
        <v>3555802</v>
      </c>
      <c r="AG5415" s="51"/>
      <c r="AH5415" s="51"/>
    </row>
    <row r="5416" spans="30:34">
      <c r="AD5416" s="50" t="s">
        <v>83</v>
      </c>
      <c r="AE5416" s="50" t="s">
        <v>5160</v>
      </c>
      <c r="AF5416" s="50">
        <v>3555901</v>
      </c>
      <c r="AG5416" s="51"/>
      <c r="AH5416" s="51"/>
    </row>
    <row r="5417" spans="30:34">
      <c r="AD5417" s="50" t="s">
        <v>83</v>
      </c>
      <c r="AE5417" s="50" t="s">
        <v>5162</v>
      </c>
      <c r="AF5417" s="50">
        <v>3556008</v>
      </c>
      <c r="AG5417" s="51"/>
      <c r="AH5417" s="51"/>
    </row>
    <row r="5418" spans="30:34">
      <c r="AD5418" s="50" t="s">
        <v>83</v>
      </c>
      <c r="AE5418" s="50" t="s">
        <v>5164</v>
      </c>
      <c r="AF5418" s="50">
        <v>3556107</v>
      </c>
      <c r="AG5418" s="51"/>
      <c r="AH5418" s="51"/>
    </row>
    <row r="5419" spans="30:34">
      <c r="AD5419" s="50" t="s">
        <v>83</v>
      </c>
      <c r="AE5419" s="50" t="s">
        <v>5166</v>
      </c>
      <c r="AF5419" s="50">
        <v>3556206</v>
      </c>
      <c r="AG5419" s="51"/>
      <c r="AH5419" s="51"/>
    </row>
    <row r="5420" spans="30:34">
      <c r="AD5420" s="50" t="s">
        <v>83</v>
      </c>
      <c r="AE5420" s="50" t="s">
        <v>5168</v>
      </c>
      <c r="AF5420" s="50">
        <v>3556305</v>
      </c>
      <c r="AG5420" s="51"/>
      <c r="AH5420" s="51"/>
    </row>
    <row r="5421" spans="30:34">
      <c r="AD5421" s="50" t="s">
        <v>83</v>
      </c>
      <c r="AE5421" s="50" t="s">
        <v>4081</v>
      </c>
      <c r="AF5421" s="50">
        <v>3556354</v>
      </c>
      <c r="AG5421" s="51"/>
      <c r="AH5421" s="51"/>
    </row>
    <row r="5422" spans="30:34">
      <c r="AD5422" s="50" t="s">
        <v>83</v>
      </c>
      <c r="AE5422" s="50" t="s">
        <v>5170</v>
      </c>
      <c r="AF5422" s="50">
        <v>3556404</v>
      </c>
      <c r="AG5422" s="51"/>
      <c r="AH5422" s="51"/>
    </row>
    <row r="5423" spans="30:34">
      <c r="AD5423" s="50" t="s">
        <v>83</v>
      </c>
      <c r="AE5423" s="50" t="s">
        <v>5172</v>
      </c>
      <c r="AF5423" s="50">
        <v>3556453</v>
      </c>
      <c r="AG5423" s="51"/>
      <c r="AH5423" s="51"/>
    </row>
    <row r="5424" spans="30:34">
      <c r="AD5424" s="50" t="s">
        <v>83</v>
      </c>
      <c r="AE5424" s="50" t="s">
        <v>5174</v>
      </c>
      <c r="AF5424" s="50">
        <v>3556503</v>
      </c>
      <c r="AG5424" s="51"/>
      <c r="AH5424" s="51"/>
    </row>
    <row r="5425" spans="30:34">
      <c r="AD5425" s="50" t="s">
        <v>83</v>
      </c>
      <c r="AE5425" s="50" t="s">
        <v>3116</v>
      </c>
      <c r="AF5425" s="50">
        <v>3556602</v>
      </c>
      <c r="AG5425" s="51"/>
      <c r="AH5425" s="51"/>
    </row>
    <row r="5426" spans="30:34">
      <c r="AD5426" s="50" t="s">
        <v>83</v>
      </c>
      <c r="AE5426" s="50" t="s">
        <v>5177</v>
      </c>
      <c r="AF5426" s="50">
        <v>3556701</v>
      </c>
      <c r="AG5426" s="51"/>
      <c r="AH5426" s="51"/>
    </row>
    <row r="5427" spans="30:34">
      <c r="AD5427" s="50" t="s">
        <v>83</v>
      </c>
      <c r="AE5427" s="50" t="s">
        <v>5179</v>
      </c>
      <c r="AF5427" s="50">
        <v>3556800</v>
      </c>
      <c r="AG5427" s="51"/>
      <c r="AH5427" s="51"/>
    </row>
    <row r="5428" spans="30:34">
      <c r="AD5428" s="50" t="s">
        <v>83</v>
      </c>
      <c r="AE5428" s="50" t="s">
        <v>5181</v>
      </c>
      <c r="AF5428" s="50">
        <v>3556909</v>
      </c>
      <c r="AG5428" s="51"/>
      <c r="AH5428" s="51"/>
    </row>
    <row r="5429" spans="30:34">
      <c r="AD5429" s="50" t="s">
        <v>83</v>
      </c>
      <c r="AE5429" s="50" t="s">
        <v>5183</v>
      </c>
      <c r="AF5429" s="50">
        <v>3556958</v>
      </c>
      <c r="AG5429" s="51"/>
      <c r="AH5429" s="51"/>
    </row>
    <row r="5430" spans="30:34">
      <c r="AD5430" s="50" t="s">
        <v>83</v>
      </c>
      <c r="AE5430" s="50" t="s">
        <v>5185</v>
      </c>
      <c r="AF5430" s="50">
        <v>3557006</v>
      </c>
      <c r="AG5430" s="51"/>
      <c r="AH5430" s="51"/>
    </row>
    <row r="5431" spans="30:34">
      <c r="AD5431" s="50" t="s">
        <v>83</v>
      </c>
      <c r="AE5431" s="50" t="s">
        <v>5187</v>
      </c>
      <c r="AF5431" s="50">
        <v>3557105</v>
      </c>
      <c r="AG5431" s="51"/>
      <c r="AH5431" s="51"/>
    </row>
    <row r="5432" spans="30:34">
      <c r="AD5432" s="50" t="s">
        <v>83</v>
      </c>
      <c r="AE5432" s="50" t="s">
        <v>5189</v>
      </c>
      <c r="AF5432" s="50">
        <v>3557154</v>
      </c>
      <c r="AG5432" s="51"/>
      <c r="AH5432" s="51"/>
    </row>
    <row r="5433" spans="30:34">
      <c r="AD5433" s="50" t="s">
        <v>85</v>
      </c>
      <c r="AE5433" s="50" t="s">
        <v>114</v>
      </c>
      <c r="AF5433" s="50">
        <v>1700251</v>
      </c>
      <c r="AG5433" s="51"/>
      <c r="AH5433" s="51"/>
    </row>
    <row r="5434" spans="30:34">
      <c r="AD5434" s="50" t="s">
        <v>85</v>
      </c>
      <c r="AE5434" s="50" t="s">
        <v>140</v>
      </c>
      <c r="AF5434" s="50">
        <v>1700301</v>
      </c>
      <c r="AG5434" s="51"/>
      <c r="AH5434" s="51"/>
    </row>
    <row r="5435" spans="30:34">
      <c r="AD5435" s="50" t="s">
        <v>85</v>
      </c>
      <c r="AE5435" s="50" t="s">
        <v>165</v>
      </c>
      <c r="AF5435" s="50">
        <v>1700350</v>
      </c>
      <c r="AG5435" s="51"/>
      <c r="AH5435" s="51"/>
    </row>
    <row r="5436" spans="30:34">
      <c r="AD5436" s="50" t="s">
        <v>85</v>
      </c>
      <c r="AE5436" s="50" t="s">
        <v>191</v>
      </c>
      <c r="AF5436" s="50">
        <v>1700400</v>
      </c>
      <c r="AG5436" s="51"/>
      <c r="AH5436" s="51"/>
    </row>
    <row r="5437" spans="30:34">
      <c r="AD5437" s="50" t="s">
        <v>85</v>
      </c>
      <c r="AE5437" s="50" t="s">
        <v>217</v>
      </c>
      <c r="AF5437" s="50">
        <v>1700707</v>
      </c>
      <c r="AG5437" s="51"/>
      <c r="AH5437" s="51"/>
    </row>
    <row r="5438" spans="30:34">
      <c r="AD5438" s="50" t="s">
        <v>85</v>
      </c>
      <c r="AE5438" s="50" t="s">
        <v>241</v>
      </c>
      <c r="AF5438" s="50">
        <v>1701002</v>
      </c>
      <c r="AG5438" s="51"/>
      <c r="AH5438" s="51"/>
    </row>
    <row r="5439" spans="30:34">
      <c r="AD5439" s="50" t="s">
        <v>85</v>
      </c>
      <c r="AE5439" s="50" t="s">
        <v>266</v>
      </c>
      <c r="AF5439" s="50">
        <v>1701051</v>
      </c>
      <c r="AG5439" s="51"/>
      <c r="AH5439" s="51"/>
    </row>
    <row r="5440" spans="30:34">
      <c r="AD5440" s="50" t="s">
        <v>85</v>
      </c>
      <c r="AE5440" s="50" t="s">
        <v>292</v>
      </c>
      <c r="AF5440" s="50">
        <v>1701101</v>
      </c>
      <c r="AG5440" s="51"/>
      <c r="AH5440" s="51"/>
    </row>
    <row r="5441" spans="30:34">
      <c r="AD5441" s="50" t="s">
        <v>85</v>
      </c>
      <c r="AE5441" s="50" t="s">
        <v>318</v>
      </c>
      <c r="AF5441" s="50">
        <v>1701309</v>
      </c>
      <c r="AG5441" s="51"/>
      <c r="AH5441" s="51"/>
    </row>
    <row r="5442" spans="30:34">
      <c r="AD5442" s="50" t="s">
        <v>85</v>
      </c>
      <c r="AE5442" s="50" t="s">
        <v>343</v>
      </c>
      <c r="AF5442" s="50">
        <v>1701903</v>
      </c>
      <c r="AG5442" s="51"/>
      <c r="AH5442" s="51"/>
    </row>
    <row r="5443" spans="30:34">
      <c r="AD5443" s="50" t="s">
        <v>85</v>
      </c>
      <c r="AE5443" s="50" t="s">
        <v>367</v>
      </c>
      <c r="AF5443" s="50">
        <v>1702000</v>
      </c>
      <c r="AG5443" s="51"/>
      <c r="AH5443" s="51"/>
    </row>
    <row r="5444" spans="30:34">
      <c r="AD5444" s="50" t="s">
        <v>85</v>
      </c>
      <c r="AE5444" s="50" t="s">
        <v>392</v>
      </c>
      <c r="AF5444" s="50">
        <v>1702109</v>
      </c>
      <c r="AG5444" s="51"/>
      <c r="AH5444" s="51"/>
    </row>
    <row r="5445" spans="30:34">
      <c r="AD5445" s="50" t="s">
        <v>85</v>
      </c>
      <c r="AE5445" s="50" t="s">
        <v>417</v>
      </c>
      <c r="AF5445" s="50">
        <v>1702158</v>
      </c>
      <c r="AG5445" s="51"/>
      <c r="AH5445" s="51"/>
    </row>
    <row r="5446" spans="30:34">
      <c r="AD5446" s="50" t="s">
        <v>85</v>
      </c>
      <c r="AE5446" s="50" t="s">
        <v>443</v>
      </c>
      <c r="AF5446" s="50">
        <v>1702208</v>
      </c>
      <c r="AG5446" s="51"/>
      <c r="AH5446" s="51"/>
    </row>
    <row r="5447" spans="30:34">
      <c r="AD5447" s="50" t="s">
        <v>85</v>
      </c>
      <c r="AE5447" s="50" t="s">
        <v>468</v>
      </c>
      <c r="AF5447" s="50">
        <v>1702307</v>
      </c>
      <c r="AG5447" s="51"/>
      <c r="AH5447" s="51"/>
    </row>
    <row r="5448" spans="30:34">
      <c r="AD5448" s="50" t="s">
        <v>85</v>
      </c>
      <c r="AE5448" s="50" t="s">
        <v>493</v>
      </c>
      <c r="AF5448" s="50">
        <v>1702406</v>
      </c>
      <c r="AG5448" s="51"/>
      <c r="AH5448" s="51"/>
    </row>
    <row r="5449" spans="30:34">
      <c r="AD5449" s="50" t="s">
        <v>85</v>
      </c>
      <c r="AE5449" s="50" t="s">
        <v>517</v>
      </c>
      <c r="AF5449" s="50">
        <v>1702554</v>
      </c>
      <c r="AG5449" s="51"/>
      <c r="AH5449" s="51"/>
    </row>
    <row r="5450" spans="30:34">
      <c r="AD5450" s="50" t="s">
        <v>85</v>
      </c>
      <c r="AE5450" s="50" t="s">
        <v>540</v>
      </c>
      <c r="AF5450" s="50">
        <v>1702703</v>
      </c>
      <c r="AG5450" s="51"/>
      <c r="AH5450" s="51"/>
    </row>
    <row r="5451" spans="30:34">
      <c r="AD5451" s="50" t="s">
        <v>85</v>
      </c>
      <c r="AE5451" s="50" t="s">
        <v>563</v>
      </c>
      <c r="AF5451" s="50">
        <v>1702901</v>
      </c>
      <c r="AG5451" s="51"/>
      <c r="AH5451" s="51"/>
    </row>
    <row r="5452" spans="30:34">
      <c r="AD5452" s="50" t="s">
        <v>85</v>
      </c>
      <c r="AE5452" s="50" t="s">
        <v>586</v>
      </c>
      <c r="AF5452" s="50">
        <v>1703008</v>
      </c>
      <c r="AG5452" s="51"/>
      <c r="AH5452" s="51"/>
    </row>
    <row r="5453" spans="30:34">
      <c r="AD5453" s="50" t="s">
        <v>85</v>
      </c>
      <c r="AE5453" s="50" t="s">
        <v>609</v>
      </c>
      <c r="AF5453" s="50">
        <v>1703057</v>
      </c>
      <c r="AG5453" s="51"/>
      <c r="AH5453" s="51"/>
    </row>
    <row r="5454" spans="30:34">
      <c r="AD5454" s="50" t="s">
        <v>85</v>
      </c>
      <c r="AE5454" s="50" t="s">
        <v>631</v>
      </c>
      <c r="AF5454" s="50">
        <v>1703073</v>
      </c>
      <c r="AG5454" s="51"/>
      <c r="AH5454" s="51"/>
    </row>
    <row r="5455" spans="30:34">
      <c r="AD5455" s="50" t="s">
        <v>85</v>
      </c>
      <c r="AE5455" s="50" t="s">
        <v>652</v>
      </c>
      <c r="AF5455" s="50">
        <v>1703107</v>
      </c>
      <c r="AG5455" s="51"/>
      <c r="AH5455" s="51"/>
    </row>
    <row r="5456" spans="30:34">
      <c r="AD5456" s="50" t="s">
        <v>85</v>
      </c>
      <c r="AE5456" s="50" t="s">
        <v>673</v>
      </c>
      <c r="AF5456" s="50">
        <v>1703206</v>
      </c>
      <c r="AG5456" s="51"/>
      <c r="AH5456" s="51"/>
    </row>
    <row r="5457" spans="30:34">
      <c r="AD5457" s="50" t="s">
        <v>85</v>
      </c>
      <c r="AE5457" s="50" t="s">
        <v>621</v>
      </c>
      <c r="AF5457" s="50">
        <v>1703305</v>
      </c>
      <c r="AG5457" s="51"/>
      <c r="AH5457" s="51"/>
    </row>
    <row r="5458" spans="30:34">
      <c r="AD5458" s="50" t="s">
        <v>85</v>
      </c>
      <c r="AE5458" s="50" t="s">
        <v>715</v>
      </c>
      <c r="AF5458" s="50">
        <v>1703602</v>
      </c>
      <c r="AG5458" s="51"/>
      <c r="AH5458" s="51"/>
    </row>
    <row r="5459" spans="30:34">
      <c r="AD5459" s="50" t="s">
        <v>85</v>
      </c>
      <c r="AE5459" s="50" t="s">
        <v>737</v>
      </c>
      <c r="AF5459" s="50">
        <v>1703701</v>
      </c>
      <c r="AG5459" s="51"/>
      <c r="AH5459" s="51"/>
    </row>
    <row r="5460" spans="30:34">
      <c r="AD5460" s="50" t="s">
        <v>85</v>
      </c>
      <c r="AE5460" s="50" t="s">
        <v>758</v>
      </c>
      <c r="AF5460" s="50">
        <v>1703800</v>
      </c>
      <c r="AG5460" s="51"/>
      <c r="AH5460" s="51"/>
    </row>
    <row r="5461" spans="30:34">
      <c r="AD5461" s="50" t="s">
        <v>85</v>
      </c>
      <c r="AE5461" s="50" t="s">
        <v>781</v>
      </c>
      <c r="AF5461" s="50">
        <v>1703826</v>
      </c>
      <c r="AG5461" s="51"/>
      <c r="AH5461" s="51"/>
    </row>
    <row r="5462" spans="30:34">
      <c r="AD5462" s="50" t="s">
        <v>85</v>
      </c>
      <c r="AE5462" s="50" t="s">
        <v>802</v>
      </c>
      <c r="AF5462" s="50">
        <v>1703842</v>
      </c>
      <c r="AG5462" s="51"/>
      <c r="AH5462" s="51"/>
    </row>
    <row r="5463" spans="30:34">
      <c r="AD5463" s="50" t="s">
        <v>85</v>
      </c>
      <c r="AE5463" s="50" t="s">
        <v>823</v>
      </c>
      <c r="AF5463" s="50">
        <v>1703867</v>
      </c>
      <c r="AG5463" s="51"/>
      <c r="AH5463" s="51"/>
    </row>
    <row r="5464" spans="30:34">
      <c r="AD5464" s="50" t="s">
        <v>85</v>
      </c>
      <c r="AE5464" s="50" t="s">
        <v>845</v>
      </c>
      <c r="AF5464" s="50">
        <v>1703883</v>
      </c>
      <c r="AG5464" s="51"/>
      <c r="AH5464" s="51"/>
    </row>
    <row r="5465" spans="30:34">
      <c r="AD5465" s="50" t="s">
        <v>85</v>
      </c>
      <c r="AE5465" s="50" t="s">
        <v>867</v>
      </c>
      <c r="AF5465" s="50">
        <v>1703891</v>
      </c>
      <c r="AG5465" s="51"/>
      <c r="AH5465" s="51"/>
    </row>
    <row r="5466" spans="30:34">
      <c r="AD5466" s="50" t="s">
        <v>85</v>
      </c>
      <c r="AE5466" s="50" t="s">
        <v>889</v>
      </c>
      <c r="AF5466" s="50">
        <v>1703909</v>
      </c>
      <c r="AG5466" s="51"/>
      <c r="AH5466" s="51"/>
    </row>
    <row r="5467" spans="30:34">
      <c r="AD5467" s="50" t="s">
        <v>85</v>
      </c>
      <c r="AE5467" s="50" t="s">
        <v>912</v>
      </c>
      <c r="AF5467" s="50">
        <v>1704105</v>
      </c>
      <c r="AG5467" s="51"/>
      <c r="AH5467" s="51"/>
    </row>
    <row r="5468" spans="30:34">
      <c r="AD5468" s="50" t="s">
        <v>85</v>
      </c>
      <c r="AE5468" s="50" t="s">
        <v>935</v>
      </c>
      <c r="AF5468" s="50">
        <v>1705102</v>
      </c>
      <c r="AG5468" s="51"/>
      <c r="AH5468" s="51"/>
    </row>
    <row r="5469" spans="30:34">
      <c r="AD5469" s="50" t="s">
        <v>85</v>
      </c>
      <c r="AE5469" s="50" t="s">
        <v>957</v>
      </c>
      <c r="AF5469" s="50">
        <v>1704600</v>
      </c>
      <c r="AG5469" s="51"/>
      <c r="AH5469" s="51"/>
    </row>
    <row r="5470" spans="30:34">
      <c r="AD5470" s="50" t="s">
        <v>85</v>
      </c>
      <c r="AE5470" s="50" t="s">
        <v>980</v>
      </c>
      <c r="AF5470" s="50">
        <v>1705508</v>
      </c>
      <c r="AG5470" s="51"/>
      <c r="AH5470" s="51"/>
    </row>
    <row r="5471" spans="30:34">
      <c r="AD5471" s="50" t="s">
        <v>85</v>
      </c>
      <c r="AE5471" s="50" t="s">
        <v>1002</v>
      </c>
      <c r="AF5471" s="50">
        <v>1716703</v>
      </c>
      <c r="AG5471" s="51"/>
      <c r="AH5471" s="51"/>
    </row>
    <row r="5472" spans="30:34">
      <c r="AD5472" s="50" t="s">
        <v>85</v>
      </c>
      <c r="AE5472" s="50" t="s">
        <v>1024</v>
      </c>
      <c r="AF5472" s="50">
        <v>1705557</v>
      </c>
      <c r="AG5472" s="51"/>
      <c r="AH5472" s="51"/>
    </row>
    <row r="5473" spans="30:34">
      <c r="AD5473" s="50" t="s">
        <v>85</v>
      </c>
      <c r="AE5473" s="50" t="s">
        <v>1047</v>
      </c>
      <c r="AF5473" s="50">
        <v>1705607</v>
      </c>
      <c r="AG5473" s="51"/>
      <c r="AH5473" s="51"/>
    </row>
    <row r="5474" spans="30:34">
      <c r="AD5474" s="50" t="s">
        <v>85</v>
      </c>
      <c r="AE5474" s="50" t="s">
        <v>5558</v>
      </c>
      <c r="AF5474" s="50">
        <v>1706001</v>
      </c>
      <c r="AG5474" s="51"/>
      <c r="AH5474" s="51"/>
    </row>
    <row r="5475" spans="30:34">
      <c r="AD5475" s="50" t="s">
        <v>85</v>
      </c>
      <c r="AE5475" s="50" t="s">
        <v>1090</v>
      </c>
      <c r="AF5475" s="50">
        <v>1706100</v>
      </c>
      <c r="AG5475" s="51"/>
      <c r="AH5475" s="51"/>
    </row>
    <row r="5476" spans="30:34">
      <c r="AD5476" s="50" t="s">
        <v>85</v>
      </c>
      <c r="AE5476" s="50" t="s">
        <v>1113</v>
      </c>
      <c r="AF5476" s="50">
        <v>1706258</v>
      </c>
      <c r="AG5476" s="51"/>
      <c r="AH5476" s="51"/>
    </row>
    <row r="5477" spans="30:34">
      <c r="AD5477" s="50" t="s">
        <v>85</v>
      </c>
      <c r="AE5477" s="50" t="s">
        <v>1136</v>
      </c>
      <c r="AF5477" s="50">
        <v>1706506</v>
      </c>
      <c r="AG5477" s="51"/>
      <c r="AH5477" s="51"/>
    </row>
    <row r="5478" spans="30:34">
      <c r="AD5478" s="50" t="s">
        <v>85</v>
      </c>
      <c r="AE5478" s="50" t="s">
        <v>1159</v>
      </c>
      <c r="AF5478" s="50">
        <v>1707009</v>
      </c>
      <c r="AG5478" s="51"/>
      <c r="AH5478" s="51"/>
    </row>
    <row r="5479" spans="30:34">
      <c r="AD5479" s="50" t="s">
        <v>85</v>
      </c>
      <c r="AE5479" s="50" t="s">
        <v>1182</v>
      </c>
      <c r="AF5479" s="50">
        <v>1707108</v>
      </c>
      <c r="AG5479" s="51"/>
      <c r="AH5479" s="51"/>
    </row>
    <row r="5480" spans="30:34">
      <c r="AD5480" s="50" t="s">
        <v>85</v>
      </c>
      <c r="AE5480" s="50" t="s">
        <v>1204</v>
      </c>
      <c r="AF5480" s="50">
        <v>1707207</v>
      </c>
      <c r="AG5480" s="51"/>
      <c r="AH5480" s="51"/>
    </row>
    <row r="5481" spans="30:34">
      <c r="AD5481" s="50" t="s">
        <v>85</v>
      </c>
      <c r="AE5481" s="50" t="s">
        <v>1226</v>
      </c>
      <c r="AF5481" s="50">
        <v>1707306</v>
      </c>
      <c r="AG5481" s="51"/>
      <c r="AH5481" s="51"/>
    </row>
    <row r="5482" spans="30:34">
      <c r="AD5482" s="50" t="s">
        <v>85</v>
      </c>
      <c r="AE5482" s="50" t="s">
        <v>1248</v>
      </c>
      <c r="AF5482" s="50">
        <v>1707405</v>
      </c>
      <c r="AG5482" s="51"/>
      <c r="AH5482" s="51"/>
    </row>
    <row r="5483" spans="30:34">
      <c r="AD5483" s="50" t="s">
        <v>85</v>
      </c>
      <c r="AE5483" s="50" t="s">
        <v>1271</v>
      </c>
      <c r="AF5483" s="50">
        <v>1707553</v>
      </c>
      <c r="AG5483" s="51"/>
      <c r="AH5483" s="51"/>
    </row>
    <row r="5484" spans="30:34">
      <c r="AD5484" s="50" t="s">
        <v>85</v>
      </c>
      <c r="AE5484" s="50" t="s">
        <v>1292</v>
      </c>
      <c r="AF5484" s="50">
        <v>1707652</v>
      </c>
      <c r="AG5484" s="51"/>
      <c r="AH5484" s="51"/>
    </row>
    <row r="5485" spans="30:34">
      <c r="AD5485" s="50" t="s">
        <v>85</v>
      </c>
      <c r="AE5485" s="50" t="s">
        <v>1314</v>
      </c>
      <c r="AF5485" s="50">
        <v>1707702</v>
      </c>
      <c r="AG5485" s="51"/>
      <c r="AH5485" s="51"/>
    </row>
    <row r="5486" spans="30:34">
      <c r="AD5486" s="50" t="s">
        <v>85</v>
      </c>
      <c r="AE5486" s="50" t="s">
        <v>1336</v>
      </c>
      <c r="AF5486" s="50">
        <v>1708205</v>
      </c>
      <c r="AG5486" s="51"/>
      <c r="AH5486" s="51"/>
    </row>
    <row r="5487" spans="30:34">
      <c r="AD5487" s="50" t="s">
        <v>85</v>
      </c>
      <c r="AE5487" s="50" t="s">
        <v>1357</v>
      </c>
      <c r="AF5487" s="50">
        <v>1708254</v>
      </c>
      <c r="AG5487" s="51"/>
      <c r="AH5487" s="51"/>
    </row>
    <row r="5488" spans="30:34">
      <c r="AD5488" s="50" t="s">
        <v>85</v>
      </c>
      <c r="AE5488" s="50" t="s">
        <v>1379</v>
      </c>
      <c r="AF5488" s="50">
        <v>1708304</v>
      </c>
      <c r="AG5488" s="51"/>
      <c r="AH5488" s="51"/>
    </row>
    <row r="5489" spans="30:34">
      <c r="AD5489" s="50" t="s">
        <v>85</v>
      </c>
      <c r="AE5489" s="50" t="s">
        <v>1401</v>
      </c>
      <c r="AF5489" s="50">
        <v>1709005</v>
      </c>
      <c r="AG5489" s="51"/>
      <c r="AH5489" s="51"/>
    </row>
    <row r="5490" spans="30:34">
      <c r="AD5490" s="50" t="s">
        <v>85</v>
      </c>
      <c r="AE5490" s="50" t="s">
        <v>1423</v>
      </c>
      <c r="AF5490" s="50">
        <v>1709302</v>
      </c>
      <c r="AG5490" s="51"/>
      <c r="AH5490" s="51"/>
    </row>
    <row r="5491" spans="30:34">
      <c r="AD5491" s="50" t="s">
        <v>85</v>
      </c>
      <c r="AE5491" s="50" t="s">
        <v>1444</v>
      </c>
      <c r="AF5491" s="50">
        <v>1709500</v>
      </c>
      <c r="AG5491" s="51"/>
      <c r="AH5491" s="51"/>
    </row>
    <row r="5492" spans="30:34">
      <c r="AD5492" s="50" t="s">
        <v>85</v>
      </c>
      <c r="AE5492" s="50" t="s">
        <v>1464</v>
      </c>
      <c r="AF5492" s="50">
        <v>1709807</v>
      </c>
      <c r="AG5492" s="51"/>
      <c r="AH5492" s="51"/>
    </row>
    <row r="5493" spans="30:34">
      <c r="AD5493" s="50" t="s">
        <v>85</v>
      </c>
      <c r="AE5493" s="50" t="s">
        <v>1486</v>
      </c>
      <c r="AF5493" s="50">
        <v>1710508</v>
      </c>
      <c r="AG5493" s="51"/>
      <c r="AH5493" s="51"/>
    </row>
    <row r="5494" spans="30:34">
      <c r="AD5494" s="50" t="s">
        <v>85</v>
      </c>
      <c r="AE5494" s="50" t="s">
        <v>1507</v>
      </c>
      <c r="AF5494" s="50">
        <v>1710706</v>
      </c>
      <c r="AG5494" s="51"/>
      <c r="AH5494" s="51"/>
    </row>
    <row r="5495" spans="30:34">
      <c r="AD5495" s="50" t="s">
        <v>85</v>
      </c>
      <c r="AE5495" s="50" t="s">
        <v>1528</v>
      </c>
      <c r="AF5495" s="50">
        <v>1710904</v>
      </c>
      <c r="AG5495" s="51"/>
      <c r="AH5495" s="51"/>
    </row>
    <row r="5496" spans="30:34">
      <c r="AD5496" s="50" t="s">
        <v>85</v>
      </c>
      <c r="AE5496" s="50" t="s">
        <v>1549</v>
      </c>
      <c r="AF5496" s="50">
        <v>1711100</v>
      </c>
      <c r="AG5496" s="51"/>
      <c r="AH5496" s="51"/>
    </row>
    <row r="5497" spans="30:34">
      <c r="AD5497" s="50" t="s">
        <v>85</v>
      </c>
      <c r="AE5497" s="50" t="s">
        <v>1568</v>
      </c>
      <c r="AF5497" s="50">
        <v>1711506</v>
      </c>
      <c r="AG5497" s="51"/>
      <c r="AH5497" s="51"/>
    </row>
    <row r="5498" spans="30:34">
      <c r="AD5498" s="50" t="s">
        <v>85</v>
      </c>
      <c r="AE5498" s="50" t="s">
        <v>1588</v>
      </c>
      <c r="AF5498" s="50">
        <v>1711803</v>
      </c>
      <c r="AG5498" s="51"/>
      <c r="AH5498" s="51"/>
    </row>
    <row r="5499" spans="30:34">
      <c r="AD5499" s="50" t="s">
        <v>85</v>
      </c>
      <c r="AE5499" s="50" t="s">
        <v>1608</v>
      </c>
      <c r="AF5499" s="50">
        <v>1711902</v>
      </c>
      <c r="AG5499" s="51"/>
      <c r="AH5499" s="51"/>
    </row>
    <row r="5500" spans="30:34">
      <c r="AD5500" s="50" t="s">
        <v>85</v>
      </c>
      <c r="AE5500" s="50" t="s">
        <v>1629</v>
      </c>
      <c r="AF5500" s="50">
        <v>1711951</v>
      </c>
      <c r="AG5500" s="51"/>
      <c r="AH5500" s="51"/>
    </row>
    <row r="5501" spans="30:34">
      <c r="AD5501" s="50" t="s">
        <v>85</v>
      </c>
      <c r="AE5501" s="50" t="s">
        <v>1650</v>
      </c>
      <c r="AF5501" s="50">
        <v>1712009</v>
      </c>
      <c r="AG5501" s="51"/>
      <c r="AH5501" s="51"/>
    </row>
    <row r="5502" spans="30:34">
      <c r="AD5502" s="50" t="s">
        <v>85</v>
      </c>
      <c r="AE5502" s="50" t="s">
        <v>1670</v>
      </c>
      <c r="AF5502" s="50">
        <v>1712157</v>
      </c>
      <c r="AG5502" s="51"/>
      <c r="AH5502" s="51"/>
    </row>
    <row r="5503" spans="30:34">
      <c r="AD5503" s="50" t="s">
        <v>85</v>
      </c>
      <c r="AE5503" s="50" t="s">
        <v>1691</v>
      </c>
      <c r="AF5503" s="50">
        <v>1712405</v>
      </c>
      <c r="AG5503" s="51"/>
      <c r="AH5503" s="51"/>
    </row>
    <row r="5504" spans="30:34">
      <c r="AD5504" s="50" t="s">
        <v>85</v>
      </c>
      <c r="AE5504" s="50" t="s">
        <v>1711</v>
      </c>
      <c r="AF5504" s="50">
        <v>1712454</v>
      </c>
      <c r="AG5504" s="51"/>
      <c r="AH5504" s="51"/>
    </row>
    <row r="5505" spans="30:34">
      <c r="AD5505" s="50" t="s">
        <v>85</v>
      </c>
      <c r="AE5505" s="50" t="s">
        <v>1732</v>
      </c>
      <c r="AF5505" s="50">
        <v>1712504</v>
      </c>
      <c r="AG5505" s="51"/>
      <c r="AH5505" s="51"/>
    </row>
    <row r="5506" spans="30:34">
      <c r="AD5506" s="50" t="s">
        <v>85</v>
      </c>
      <c r="AE5506" s="50" t="s">
        <v>1753</v>
      </c>
      <c r="AF5506" s="50">
        <v>1712702</v>
      </c>
      <c r="AG5506" s="51"/>
      <c r="AH5506" s="51"/>
    </row>
    <row r="5507" spans="30:34">
      <c r="AD5507" s="50" t="s">
        <v>85</v>
      </c>
      <c r="AE5507" s="50" t="s">
        <v>1773</v>
      </c>
      <c r="AF5507" s="50">
        <v>1712801</v>
      </c>
      <c r="AG5507" s="51"/>
      <c r="AH5507" s="51"/>
    </row>
    <row r="5508" spans="30:34">
      <c r="AD5508" s="50" t="s">
        <v>85</v>
      </c>
      <c r="AE5508" s="50" t="s">
        <v>1792</v>
      </c>
      <c r="AF5508" s="50">
        <v>1713205</v>
      </c>
      <c r="AG5508" s="51"/>
      <c r="AH5508" s="51"/>
    </row>
    <row r="5509" spans="30:34">
      <c r="AD5509" s="50" t="s">
        <v>85</v>
      </c>
      <c r="AE5509" s="50" t="s">
        <v>1811</v>
      </c>
      <c r="AF5509" s="50">
        <v>1713304</v>
      </c>
      <c r="AG5509" s="51"/>
      <c r="AH5509" s="51"/>
    </row>
    <row r="5510" spans="30:34">
      <c r="AD5510" s="50" t="s">
        <v>85</v>
      </c>
      <c r="AE5510" s="50" t="s">
        <v>1830</v>
      </c>
      <c r="AF5510" s="50">
        <v>1713601</v>
      </c>
      <c r="AG5510" s="51"/>
      <c r="AH5510" s="51"/>
    </row>
    <row r="5511" spans="30:34">
      <c r="AD5511" s="50" t="s">
        <v>85</v>
      </c>
      <c r="AE5511" s="50" t="s">
        <v>1848</v>
      </c>
      <c r="AF5511" s="50">
        <v>1713700</v>
      </c>
      <c r="AG5511" s="51"/>
      <c r="AH5511" s="51"/>
    </row>
    <row r="5512" spans="30:34">
      <c r="AD5512" s="50" t="s">
        <v>85</v>
      </c>
      <c r="AE5512" s="50" t="s">
        <v>1866</v>
      </c>
      <c r="AF5512" s="50">
        <v>1713957</v>
      </c>
      <c r="AG5512" s="51"/>
      <c r="AH5512" s="51"/>
    </row>
    <row r="5513" spans="30:34">
      <c r="AD5513" s="50" t="s">
        <v>85</v>
      </c>
      <c r="AE5513" s="50" t="s">
        <v>1152</v>
      </c>
      <c r="AF5513" s="50">
        <v>1714203</v>
      </c>
      <c r="AG5513" s="51"/>
      <c r="AH5513" s="51"/>
    </row>
    <row r="5514" spans="30:34">
      <c r="AD5514" s="50" t="s">
        <v>85</v>
      </c>
      <c r="AE5514" s="50" t="s">
        <v>1900</v>
      </c>
      <c r="AF5514" s="50">
        <v>1714302</v>
      </c>
      <c r="AG5514" s="51"/>
      <c r="AH5514" s="51"/>
    </row>
    <row r="5515" spans="30:34">
      <c r="AD5515" s="50" t="s">
        <v>85</v>
      </c>
      <c r="AE5515" s="50" t="s">
        <v>1917</v>
      </c>
      <c r="AF5515" s="50">
        <v>1714880</v>
      </c>
      <c r="AG5515" s="51"/>
      <c r="AH5515" s="51"/>
    </row>
    <row r="5516" spans="30:34">
      <c r="AD5516" s="50" t="s">
        <v>85</v>
      </c>
      <c r="AE5516" s="50" t="s">
        <v>1934</v>
      </c>
      <c r="AF5516" s="50">
        <v>1715002</v>
      </c>
      <c r="AG5516" s="51"/>
      <c r="AH5516" s="51"/>
    </row>
    <row r="5517" spans="30:34">
      <c r="AD5517" s="50" t="s">
        <v>85</v>
      </c>
      <c r="AE5517" s="50" t="s">
        <v>1950</v>
      </c>
      <c r="AF5517" s="50">
        <v>1715101</v>
      </c>
      <c r="AG5517" s="51"/>
      <c r="AH5517" s="51"/>
    </row>
    <row r="5518" spans="30:34">
      <c r="AD5518" s="50" t="s">
        <v>85</v>
      </c>
      <c r="AE5518" s="50" t="s">
        <v>1967</v>
      </c>
      <c r="AF5518" s="50">
        <v>1715150</v>
      </c>
      <c r="AG5518" s="51"/>
      <c r="AH5518" s="51"/>
    </row>
    <row r="5519" spans="30:34">
      <c r="AD5519" s="50" t="s">
        <v>85</v>
      </c>
      <c r="AE5519" s="50" t="s">
        <v>1985</v>
      </c>
      <c r="AF5519" s="50">
        <v>1715259</v>
      </c>
      <c r="AG5519" s="51"/>
      <c r="AH5519" s="51"/>
    </row>
    <row r="5520" spans="30:34">
      <c r="AD5520" s="50" t="s">
        <v>85</v>
      </c>
      <c r="AE5520" s="50" t="s">
        <v>2002</v>
      </c>
      <c r="AF5520" s="50">
        <v>1715507</v>
      </c>
      <c r="AG5520" s="51"/>
      <c r="AH5520" s="51"/>
    </row>
    <row r="5521" spans="30:34">
      <c r="AD5521" s="50" t="s">
        <v>85</v>
      </c>
      <c r="AE5521" s="50" t="s">
        <v>2020</v>
      </c>
      <c r="AF5521" s="50">
        <v>1721000</v>
      </c>
      <c r="AG5521" s="51"/>
      <c r="AH5521" s="51"/>
    </row>
    <row r="5522" spans="30:34">
      <c r="AD5522" s="50" t="s">
        <v>85</v>
      </c>
      <c r="AE5522" s="50" t="s">
        <v>2038</v>
      </c>
      <c r="AF5522" s="50">
        <v>1715705</v>
      </c>
      <c r="AG5522" s="51"/>
      <c r="AH5522" s="51"/>
    </row>
    <row r="5523" spans="30:34">
      <c r="AD5523" s="50" t="s">
        <v>85</v>
      </c>
      <c r="AE5523" s="50" t="s">
        <v>2056</v>
      </c>
      <c r="AF5523" s="50">
        <v>1713809</v>
      </c>
      <c r="AG5523" s="51"/>
      <c r="AH5523" s="51"/>
    </row>
    <row r="5524" spans="30:34">
      <c r="AD5524" s="50" t="s">
        <v>85</v>
      </c>
      <c r="AE5524" s="50" t="s">
        <v>2073</v>
      </c>
      <c r="AF5524" s="50">
        <v>1715754</v>
      </c>
      <c r="AG5524" s="51"/>
      <c r="AH5524" s="51"/>
    </row>
    <row r="5525" spans="30:34">
      <c r="AD5525" s="50" t="s">
        <v>85</v>
      </c>
      <c r="AE5525" s="50" t="s">
        <v>2089</v>
      </c>
      <c r="AF5525" s="50">
        <v>1716109</v>
      </c>
      <c r="AG5525" s="51"/>
      <c r="AH5525" s="51"/>
    </row>
    <row r="5526" spans="30:34">
      <c r="AD5526" s="50" t="s">
        <v>85</v>
      </c>
      <c r="AE5526" s="50" t="s">
        <v>2105</v>
      </c>
      <c r="AF5526" s="50">
        <v>1716208</v>
      </c>
      <c r="AG5526" s="51"/>
      <c r="AH5526" s="51"/>
    </row>
    <row r="5527" spans="30:34">
      <c r="AD5527" s="50" t="s">
        <v>85</v>
      </c>
      <c r="AE5527" s="50" t="s">
        <v>2046</v>
      </c>
      <c r="AF5527" s="50">
        <v>1716307</v>
      </c>
      <c r="AG5527" s="51"/>
      <c r="AH5527" s="51"/>
    </row>
    <row r="5528" spans="30:34">
      <c r="AD5528" s="50" t="s">
        <v>85</v>
      </c>
      <c r="AE5528" s="50" t="s">
        <v>2137</v>
      </c>
      <c r="AF5528" s="50">
        <v>1716505</v>
      </c>
      <c r="AG5528" s="51"/>
      <c r="AH5528" s="51"/>
    </row>
    <row r="5529" spans="30:34">
      <c r="AD5529" s="50" t="s">
        <v>85</v>
      </c>
      <c r="AE5529" s="50" t="s">
        <v>2153</v>
      </c>
      <c r="AF5529" s="50">
        <v>1716604</v>
      </c>
      <c r="AG5529" s="51"/>
      <c r="AH5529" s="51"/>
    </row>
    <row r="5530" spans="30:34">
      <c r="AD5530" s="50" t="s">
        <v>85</v>
      </c>
      <c r="AE5530" s="50" t="s">
        <v>2170</v>
      </c>
      <c r="AF5530" s="50">
        <v>1716653</v>
      </c>
      <c r="AG5530" s="51"/>
      <c r="AH5530" s="51"/>
    </row>
    <row r="5531" spans="30:34">
      <c r="AD5531" s="50" t="s">
        <v>85</v>
      </c>
      <c r="AE5531" s="50" t="s">
        <v>2187</v>
      </c>
      <c r="AF5531" s="50">
        <v>1717008</v>
      </c>
      <c r="AG5531" s="51"/>
      <c r="AH5531" s="51"/>
    </row>
    <row r="5532" spans="30:34">
      <c r="AD5532" s="50" t="s">
        <v>85</v>
      </c>
      <c r="AE5532" s="50" t="s">
        <v>2203</v>
      </c>
      <c r="AF5532" s="50">
        <v>1717206</v>
      </c>
      <c r="AG5532" s="51"/>
      <c r="AH5532" s="51"/>
    </row>
    <row r="5533" spans="30:34">
      <c r="AD5533" s="50" t="s">
        <v>85</v>
      </c>
      <c r="AE5533" s="50" t="s">
        <v>2218</v>
      </c>
      <c r="AF5533" s="50">
        <v>1717503</v>
      </c>
      <c r="AG5533" s="51"/>
      <c r="AH5533" s="51"/>
    </row>
    <row r="5534" spans="30:34">
      <c r="AD5534" s="50" t="s">
        <v>85</v>
      </c>
      <c r="AE5534" s="50" t="s">
        <v>2235</v>
      </c>
      <c r="AF5534" s="50">
        <v>1717800</v>
      </c>
      <c r="AG5534" s="51"/>
      <c r="AH5534" s="51"/>
    </row>
    <row r="5535" spans="30:34">
      <c r="AD5535" s="50" t="s">
        <v>85</v>
      </c>
      <c r="AE5535" s="50" t="s">
        <v>2250</v>
      </c>
      <c r="AF5535" s="50">
        <v>1717909</v>
      </c>
      <c r="AG5535" s="51"/>
      <c r="AH5535" s="51"/>
    </row>
    <row r="5536" spans="30:34">
      <c r="AD5536" s="50" t="s">
        <v>85</v>
      </c>
      <c r="AE5536" s="50" t="s">
        <v>2265</v>
      </c>
      <c r="AF5536" s="50">
        <v>1718006</v>
      </c>
      <c r="AG5536" s="51"/>
      <c r="AH5536" s="51"/>
    </row>
    <row r="5537" spans="30:34">
      <c r="AD5537" s="50" t="s">
        <v>85</v>
      </c>
      <c r="AE5537" s="50" t="s">
        <v>2280</v>
      </c>
      <c r="AF5537" s="50">
        <v>1718204</v>
      </c>
      <c r="AG5537" s="51"/>
      <c r="AH5537" s="51"/>
    </row>
    <row r="5538" spans="30:34">
      <c r="AD5538" s="50" t="s">
        <v>85</v>
      </c>
      <c r="AE5538" s="50" t="s">
        <v>2296</v>
      </c>
      <c r="AF5538" s="50">
        <v>1718303</v>
      </c>
      <c r="AG5538" s="51"/>
      <c r="AH5538" s="51"/>
    </row>
    <row r="5539" spans="30:34">
      <c r="AD5539" s="50" t="s">
        <v>85</v>
      </c>
      <c r="AE5539" s="50" t="s">
        <v>1428</v>
      </c>
      <c r="AF5539" s="50">
        <v>1718402</v>
      </c>
      <c r="AG5539" s="51"/>
      <c r="AH5539" s="51"/>
    </row>
    <row r="5540" spans="30:34">
      <c r="AD5540" s="50" t="s">
        <v>85</v>
      </c>
      <c r="AE5540" s="50" t="s">
        <v>2325</v>
      </c>
      <c r="AF5540" s="50">
        <v>1718451</v>
      </c>
      <c r="AG5540" s="51"/>
      <c r="AH5540" s="51"/>
    </row>
    <row r="5541" spans="30:34">
      <c r="AD5541" s="50" t="s">
        <v>85</v>
      </c>
      <c r="AE5541" s="50" t="s">
        <v>2341</v>
      </c>
      <c r="AF5541" s="50">
        <v>1718501</v>
      </c>
      <c r="AG5541" s="51"/>
      <c r="AH5541" s="51"/>
    </row>
    <row r="5542" spans="30:34">
      <c r="AD5542" s="50" t="s">
        <v>85</v>
      </c>
      <c r="AE5542" s="50" t="s">
        <v>2357</v>
      </c>
      <c r="AF5542" s="50">
        <v>1718550</v>
      </c>
      <c r="AG5542" s="51"/>
      <c r="AH5542" s="51"/>
    </row>
    <row r="5543" spans="30:34">
      <c r="AD5543" s="50" t="s">
        <v>85</v>
      </c>
      <c r="AE5543" s="50" t="s">
        <v>2371</v>
      </c>
      <c r="AF5543" s="50">
        <v>1718659</v>
      </c>
      <c r="AG5543" s="51"/>
      <c r="AH5543" s="51"/>
    </row>
    <row r="5544" spans="30:34">
      <c r="AD5544" s="50" t="s">
        <v>85</v>
      </c>
      <c r="AE5544" s="50" t="s">
        <v>2386</v>
      </c>
      <c r="AF5544" s="50">
        <v>1718709</v>
      </c>
      <c r="AG5544" s="51"/>
      <c r="AH5544" s="51"/>
    </row>
    <row r="5545" spans="30:34">
      <c r="AD5545" s="50" t="s">
        <v>85</v>
      </c>
      <c r="AE5545" s="50" t="s">
        <v>2402</v>
      </c>
      <c r="AF5545" s="50">
        <v>1718758</v>
      </c>
      <c r="AG5545" s="51"/>
      <c r="AH5545" s="51"/>
    </row>
    <row r="5546" spans="30:34">
      <c r="AD5546" s="50" t="s">
        <v>85</v>
      </c>
      <c r="AE5546" s="50" t="s">
        <v>2418</v>
      </c>
      <c r="AF5546" s="50">
        <v>1718808</v>
      </c>
      <c r="AG5546" s="51"/>
      <c r="AH5546" s="51"/>
    </row>
    <row r="5547" spans="30:34">
      <c r="AD5547" s="50" t="s">
        <v>85</v>
      </c>
      <c r="AE5547" s="50" t="s">
        <v>2434</v>
      </c>
      <c r="AF5547" s="50">
        <v>1718840</v>
      </c>
      <c r="AG5547" s="51"/>
      <c r="AH5547" s="51"/>
    </row>
    <row r="5548" spans="30:34">
      <c r="AD5548" s="50" t="s">
        <v>85</v>
      </c>
      <c r="AE5548" s="50" t="s">
        <v>2450</v>
      </c>
      <c r="AF5548" s="50">
        <v>1718865</v>
      </c>
      <c r="AG5548" s="51"/>
      <c r="AH5548" s="51"/>
    </row>
    <row r="5549" spans="30:34">
      <c r="AD5549" s="50" t="s">
        <v>85</v>
      </c>
      <c r="AE5549" s="50" t="s">
        <v>2464</v>
      </c>
      <c r="AF5549" s="50">
        <v>1718881</v>
      </c>
      <c r="AG5549" s="51"/>
      <c r="AH5549" s="51"/>
    </row>
    <row r="5550" spans="30:34">
      <c r="AD5550" s="50" t="s">
        <v>85</v>
      </c>
      <c r="AE5550" s="50" t="s">
        <v>2479</v>
      </c>
      <c r="AF5550" s="50">
        <v>1718899</v>
      </c>
      <c r="AG5550" s="51"/>
      <c r="AH5550" s="51"/>
    </row>
    <row r="5551" spans="30:34">
      <c r="AD5551" s="50" t="s">
        <v>85</v>
      </c>
      <c r="AE5551" s="50" t="s">
        <v>2495</v>
      </c>
      <c r="AF5551" s="50">
        <v>1718907</v>
      </c>
      <c r="AG5551" s="51"/>
      <c r="AH5551" s="51"/>
    </row>
    <row r="5552" spans="30:34">
      <c r="AD5552" s="50" t="s">
        <v>85</v>
      </c>
      <c r="AE5552" s="50" t="s">
        <v>2509</v>
      </c>
      <c r="AF5552" s="50">
        <v>1719004</v>
      </c>
      <c r="AG5552" s="51"/>
      <c r="AH5552" s="51"/>
    </row>
    <row r="5553" spans="30:34">
      <c r="AD5553" s="50" t="s">
        <v>85</v>
      </c>
      <c r="AE5553" s="50" t="s">
        <v>2525</v>
      </c>
      <c r="AF5553" s="50">
        <v>1720002</v>
      </c>
      <c r="AG5553" s="51"/>
      <c r="AH5553" s="51"/>
    </row>
    <row r="5554" spans="30:34">
      <c r="AD5554" s="50" t="s">
        <v>85</v>
      </c>
      <c r="AE5554" s="50" t="s">
        <v>2540</v>
      </c>
      <c r="AF5554" s="50">
        <v>1720101</v>
      </c>
      <c r="AG5554" s="51"/>
      <c r="AH5554" s="51"/>
    </row>
    <row r="5555" spans="30:34">
      <c r="AD5555" s="50" t="s">
        <v>85</v>
      </c>
      <c r="AE5555" s="50" t="s">
        <v>2556</v>
      </c>
      <c r="AF5555" s="50">
        <v>1720150</v>
      </c>
      <c r="AG5555" s="51"/>
      <c r="AH5555" s="51"/>
    </row>
    <row r="5556" spans="30:34">
      <c r="AD5556" s="50" t="s">
        <v>85</v>
      </c>
      <c r="AE5556" s="50" t="s">
        <v>2570</v>
      </c>
      <c r="AF5556" s="50">
        <v>1720200</v>
      </c>
      <c r="AG5556" s="51"/>
      <c r="AH5556" s="51"/>
    </row>
    <row r="5557" spans="30:34">
      <c r="AD5557" s="50" t="s">
        <v>85</v>
      </c>
      <c r="AE5557" s="50" t="s">
        <v>2585</v>
      </c>
      <c r="AF5557" s="50">
        <v>1720259</v>
      </c>
      <c r="AG5557" s="51"/>
      <c r="AH5557" s="51"/>
    </row>
    <row r="5558" spans="30:34">
      <c r="AD5558" s="50" t="s">
        <v>85</v>
      </c>
      <c r="AE5558" s="50" t="s">
        <v>2601</v>
      </c>
      <c r="AF5558" s="50">
        <v>1720309</v>
      </c>
      <c r="AG5558" s="51"/>
      <c r="AH5558" s="51"/>
    </row>
    <row r="5559" spans="30:34">
      <c r="AD5559" s="50" t="s">
        <v>85</v>
      </c>
      <c r="AE5559" s="50" t="s">
        <v>5559</v>
      </c>
      <c r="AF5559" s="50">
        <v>1720499</v>
      </c>
      <c r="AG5559" s="51"/>
      <c r="AH5559" s="51"/>
    </row>
    <row r="5560" spans="30:34">
      <c r="AD5560" s="50" t="s">
        <v>85</v>
      </c>
      <c r="AE5560" s="50" t="s">
        <v>2629</v>
      </c>
      <c r="AF5560" s="50">
        <v>1720655</v>
      </c>
      <c r="AG5560" s="51"/>
      <c r="AH5560" s="51"/>
    </row>
    <row r="5561" spans="30:34">
      <c r="AD5561" s="50" t="s">
        <v>85</v>
      </c>
      <c r="AE5561" s="50" t="s">
        <v>2643</v>
      </c>
      <c r="AF5561" s="50">
        <v>1720804</v>
      </c>
      <c r="AG5561" s="51"/>
      <c r="AH5561" s="51"/>
    </row>
    <row r="5562" spans="30:34">
      <c r="AD5562" s="50" t="s">
        <v>85</v>
      </c>
      <c r="AE5562" s="50" t="s">
        <v>2656</v>
      </c>
      <c r="AF5562" s="50">
        <v>1720853</v>
      </c>
      <c r="AG5562" s="51"/>
      <c r="AH5562" s="51"/>
    </row>
    <row r="5563" spans="30:34">
      <c r="AD5563" s="50" t="s">
        <v>85</v>
      </c>
      <c r="AE5563" s="50" t="s">
        <v>2671</v>
      </c>
      <c r="AF5563" s="50">
        <v>1720903</v>
      </c>
      <c r="AG5563" s="51"/>
      <c r="AH5563" s="51"/>
    </row>
    <row r="5564" spans="30:34">
      <c r="AD5564" s="50" t="s">
        <v>85</v>
      </c>
      <c r="AE5564" s="50" t="s">
        <v>5386</v>
      </c>
      <c r="AF5564" s="50">
        <v>1720937</v>
      </c>
      <c r="AG5564" s="51"/>
      <c r="AH5564" s="51"/>
    </row>
    <row r="5565" spans="30:34">
      <c r="AD5565" s="50" t="s">
        <v>85</v>
      </c>
      <c r="AE5565" s="50" t="s">
        <v>2685</v>
      </c>
      <c r="AF5565" s="50">
        <v>1720978</v>
      </c>
      <c r="AG5565" s="51"/>
      <c r="AH5565" s="51"/>
    </row>
    <row r="5566" spans="30:34">
      <c r="AD5566" s="50" t="s">
        <v>85</v>
      </c>
      <c r="AE5566" s="50" t="s">
        <v>2701</v>
      </c>
      <c r="AF5566" s="50">
        <v>1721109</v>
      </c>
      <c r="AG5566" s="51"/>
      <c r="AH5566" s="51"/>
    </row>
    <row r="5567" spans="30:34">
      <c r="AD5567" s="50" t="s">
        <v>85</v>
      </c>
      <c r="AE5567" s="50" t="s">
        <v>2716</v>
      </c>
      <c r="AF5567" s="50">
        <v>1721208</v>
      </c>
      <c r="AG5567" s="51"/>
      <c r="AH5567" s="51"/>
    </row>
    <row r="5568" spans="30:34">
      <c r="AD5568" s="50" t="s">
        <v>85</v>
      </c>
      <c r="AE5568" s="50" t="s">
        <v>2732</v>
      </c>
      <c r="AF5568" s="50">
        <v>1721257</v>
      </c>
      <c r="AG5568" s="51"/>
      <c r="AH5568" s="51"/>
    </row>
    <row r="5569" spans="30:34">
      <c r="AD5569" s="50" t="s">
        <v>85</v>
      </c>
      <c r="AE5569" s="50" t="s">
        <v>2747</v>
      </c>
      <c r="AF5569" s="50">
        <v>1721307</v>
      </c>
      <c r="AG5569" s="51"/>
      <c r="AH5569" s="51"/>
    </row>
    <row r="5570" spans="30:34">
      <c r="AD5570" s="50" t="s">
        <v>85</v>
      </c>
      <c r="AE5570" s="50" t="s">
        <v>2762</v>
      </c>
      <c r="AF5570" s="50">
        <v>1722081</v>
      </c>
      <c r="AG5570" s="51"/>
      <c r="AH5570" s="51"/>
    </row>
    <row r="5571" spans="30:34">
      <c r="AD5571" s="50" t="s">
        <v>85</v>
      </c>
      <c r="AE5571" s="50" t="s">
        <v>2778</v>
      </c>
      <c r="AF5571" s="50">
        <v>1722107</v>
      </c>
      <c r="AG5571" s="51"/>
      <c r="AH5571" s="51"/>
    </row>
    <row r="5572" spans="30:34">
      <c r="AG5572" s="51"/>
      <c r="AH5572" s="51"/>
    </row>
    <row r="5573" spans="30:34">
      <c r="AG5573" s="51"/>
      <c r="AH5573" s="51"/>
    </row>
  </sheetData>
  <sheetProtection algorithmName="SHA-512" hashValue="TeXK8ubt97ZIfPgvmWtHhn+XwhUNob+Yqh6uZYLUuf39T0Au008OYSrUKRESNhgf0JnZF/kjAHRzBjH7TeyIFA==" saltValue="koTFJ2SUm2XgHwVnFQq4JQ==" spinCount="100000" sheet="1" objects="1" scenarios="1" formatColumns="0" formatRows="0" autoFilter="0" pivotTables="0"/>
  <autoFilter ref="A1:W300"/>
  <sortState ref="A2:S300">
    <sortCondition ref="D1"/>
  </sortState>
  <dataConsolidate/>
  <conditionalFormatting sqref="S1:T1 N1:O300 R2:U300 W1:W300">
    <cfRule type="beginsWith" dxfId="56" priority="20" operator="beginsWith" text="VERIFICAR">
      <formula>LEFT(N1,LEN("VERIFICAR"))="VERIFICAR"</formula>
    </cfRule>
    <cfRule type="beginsWith" dxfId="55" priority="21" operator="beginsWith" text="ERRO">
      <formula>LEFT(N1,LEN("ERRO"))="ERRO"</formula>
    </cfRule>
    <cfRule type="containsText" dxfId="54" priority="22" operator="containsText" text="SIM">
      <formula>NOT(ISERROR(SEARCH("SIM",N1)))</formula>
    </cfRule>
  </conditionalFormatting>
  <conditionalFormatting sqref="P2:Q300">
    <cfRule type="containsText" dxfId="53" priority="18" operator="containsText" text="SIM">
      <formula>NOT(ISERROR(SEARCH("SIM",P2)))</formula>
    </cfRule>
    <cfRule type="beginsWith" dxfId="52" priority="19" operator="beginsWith" text="ERRO">
      <formula>LEFT(P2,LEN("ERRO"))="ERRO"</formula>
    </cfRule>
  </conditionalFormatting>
  <conditionalFormatting sqref="U1 R1">
    <cfRule type="containsText" dxfId="51" priority="16" operator="containsText" text="SIM">
      <formula>NOT(ISERROR(SEARCH("SIM",R1)))</formula>
    </cfRule>
    <cfRule type="beginsWith" dxfId="50" priority="17" operator="beginsWith" text="ERRO">
      <formula>LEFT(R1,LEN("ERRO"))="ERRO"</formula>
    </cfRule>
  </conditionalFormatting>
  <conditionalFormatting sqref="Q1">
    <cfRule type="containsText" dxfId="49" priority="13" operator="containsText" text="SIM">
      <formula>NOT(ISERROR(SEARCH("SIM",Q1)))</formula>
    </cfRule>
    <cfRule type="beginsWith" dxfId="48" priority="14" operator="beginsWith" text="ERRO">
      <formula>LEFT(Q1,LEN("ERRO"))="ERRO"</formula>
    </cfRule>
  </conditionalFormatting>
  <conditionalFormatting sqref="U2:U300">
    <cfRule type="containsText" dxfId="47" priority="12" operator="containsText" text="verificar">
      <formula>NOT(ISERROR(SEARCH("verificar",U2)))</formula>
    </cfRule>
  </conditionalFormatting>
  <conditionalFormatting sqref="O1:O300">
    <cfRule type="containsText" dxfId="46" priority="11" operator="containsText" text="verificar">
      <formula>NOT(ISERROR(SEARCH("verificar",O1)))</formula>
    </cfRule>
  </conditionalFormatting>
  <conditionalFormatting sqref="W2:W300">
    <cfRule type="cellIs" dxfId="45" priority="10" operator="equal">
      <formula>"SIM"</formula>
    </cfRule>
  </conditionalFormatting>
  <conditionalFormatting sqref="V2:V300">
    <cfRule type="cellIs" dxfId="44" priority="3" operator="equal">
      <formula>"ERRO"</formula>
    </cfRule>
  </conditionalFormatting>
  <conditionalFormatting sqref="V1">
    <cfRule type="containsText" dxfId="43" priority="1" operator="containsText" text="SIM">
      <formula>NOT(ISERROR(SEARCH("SIM",V1)))</formula>
    </cfRule>
    <cfRule type="beginsWith" dxfId="42" priority="2" operator="beginsWith" text="ERRO">
      <formula>LEFT(V1,LEN("ERRO"))="ERRO"</formula>
    </cfRule>
  </conditionalFormatting>
  <conditionalFormatting sqref="V2:V600">
    <cfRule type="containsText" dxfId="41" priority="5" operator="containsText" text="VERIFICAR">
      <formula>NOT(ISERROR(SEARCH("VERIFICAR",V2)))</formula>
    </cfRule>
  </conditionalFormatting>
  <dataValidations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N300"/>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ignoredErrors>
    <ignoredError sqref="V3" formula="1"/>
  </ignoredErrors>
  <legacyDrawing r:id="rId2"/>
  <extLst>
    <ext xmlns:x14="http://schemas.microsoft.com/office/spreadsheetml/2009/9/main" uri="{78C0D931-6437-407d-A8EE-F0AAD7539E65}">
      <x14:conditionalFormattings>
        <x14:conditionalFormatting xmlns:xm="http://schemas.microsoft.com/office/excel/2006/main">
          <x14:cfRule type="beginsWith" priority="8" operator="beginsWith" text="ERRO" id="{42F7A5F4-6839-4F4E-B6CC-27B2FD151F9C}">
            <xm:f>LEFT(AIE!V2,LEN("ERRO"))="ERRO"</xm:f>
            <x14:dxf>
              <font>
                <b/>
                <i val="0"/>
                <strike val="0"/>
                <color rgb="FFFF0000"/>
              </font>
              <fill>
                <patternFill>
                  <bgColor rgb="FFFFFF00"/>
                </patternFill>
              </fill>
            </x14:dxf>
          </x14:cfRule>
          <x14:cfRule type="containsText" priority="9" operator="containsText" text="SIM" id="{969BB1A7-C4B5-427B-A41B-DCEAFD41FC28}">
            <xm:f>NOT(ISERROR(SEARCH("SIM",AIE!V2)))</xm:f>
            <x14:dxf>
              <font>
                <b/>
                <i val="0"/>
                <strike val="0"/>
                <color rgb="FFFF0000"/>
              </font>
            </x14:dxf>
          </x14:cfRule>
          <xm:sqref>V2:V600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120" zoomScaleNormal="120" workbookViewId="0">
      <selection activeCell="AZ17" sqref="AZ17"/>
    </sheetView>
  </sheetViews>
  <sheetFormatPr defaultColWidth="9.140625" defaultRowHeight="15"/>
  <cols>
    <col min="1" max="16384" width="9.140625" style="54"/>
  </cols>
  <sheetData/>
  <sheetProtection algorithmName="SHA-512" hashValue="UKHqEwycOe0LRohgx+fmR89FKWmq5UjKnydjPtqbSSiMVxMLuAlk6IqWW9o2tSPQD77rmqaHAMG92gZeaV/8ZQ==" saltValue="pt0HzG1YwNs4b+CI2jDPdw==" spinCount="100000" sheet="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L5573"/>
  <sheetViews>
    <sheetView showGridLines="0" zoomScaleNormal="100" workbookViewId="0">
      <pane xSplit="3" ySplit="1" topLeftCell="D2" activePane="bottomRight" state="frozen"/>
      <selection activeCell="AZ17" sqref="AZ17"/>
      <selection pane="topRight" activeCell="AZ17" sqref="AZ17"/>
      <selection pane="bottomLeft" activeCell="AZ17" sqref="AZ17"/>
      <selection pane="bottomRight" sqref="A1:XFD1"/>
    </sheetView>
  </sheetViews>
  <sheetFormatPr defaultColWidth="9.85546875" defaultRowHeight="15"/>
  <cols>
    <col min="1" max="1" width="9" style="54" bestFit="1" customWidth="1"/>
    <col min="2" max="2" width="10.140625" style="54" bestFit="1" customWidth="1"/>
    <col min="3" max="13" width="13.85546875" style="54" customWidth="1"/>
    <col min="14" max="22" width="7" style="54" customWidth="1"/>
    <col min="23" max="23" width="9.28515625" style="54" customWidth="1"/>
    <col min="24" max="25" width="9.85546875" style="50" hidden="1" customWidth="1"/>
    <col min="26" max="26" width="2.28515625" style="50" hidden="1" customWidth="1"/>
    <col min="27" max="29" width="9.85546875" style="50" hidden="1" customWidth="1"/>
    <col min="30" max="30" width="4.28515625" style="50" hidden="1" customWidth="1"/>
    <col min="31" max="31" width="33" style="50" hidden="1" customWidth="1"/>
    <col min="32" max="32" width="8.5703125" style="50" hidden="1" customWidth="1"/>
    <col min="33" max="33" width="9.85546875" style="37" hidden="1" customWidth="1"/>
    <col min="34" max="34" width="4.28515625" style="37" hidden="1" customWidth="1"/>
    <col min="35" max="35" width="9.85546875" style="50" hidden="1" customWidth="1"/>
    <col min="36" max="36" width="6.140625" style="50" hidden="1" customWidth="1"/>
    <col min="37" max="38" width="9.85546875" style="50" hidden="1" customWidth="1"/>
    <col min="39" max="41" width="0" style="50" hidden="1" customWidth="1"/>
    <col min="42" max="16384" width="9.85546875" style="50"/>
  </cols>
  <sheetData>
    <row r="1" spans="1:36" ht="100.5" customHeight="1">
      <c r="A1" s="55" t="s">
        <v>2</v>
      </c>
      <c r="B1" s="55" t="s">
        <v>3</v>
      </c>
      <c r="C1" s="55" t="s">
        <v>0</v>
      </c>
      <c r="D1" s="55" t="s">
        <v>4</v>
      </c>
      <c r="E1" s="55" t="s">
        <v>5</v>
      </c>
      <c r="F1" s="55" t="s">
        <v>6</v>
      </c>
      <c r="G1" s="55" t="s">
        <v>15</v>
      </c>
      <c r="H1" s="55" t="s">
        <v>5543</v>
      </c>
      <c r="I1" s="55" t="s">
        <v>7</v>
      </c>
      <c r="J1" s="55" t="s">
        <v>8</v>
      </c>
      <c r="K1" s="55" t="s">
        <v>5546</v>
      </c>
      <c r="L1" s="55" t="s">
        <v>9</v>
      </c>
      <c r="M1" s="55" t="s">
        <v>10</v>
      </c>
      <c r="N1" s="56" t="s">
        <v>12</v>
      </c>
      <c r="O1" s="57" t="s">
        <v>16</v>
      </c>
      <c r="P1" s="57" t="s">
        <v>17</v>
      </c>
      <c r="Q1" s="58" t="s">
        <v>18</v>
      </c>
      <c r="R1" s="59" t="s">
        <v>19</v>
      </c>
      <c r="S1" s="57" t="s">
        <v>20</v>
      </c>
      <c r="T1" s="57" t="s">
        <v>21</v>
      </c>
      <c r="U1" s="59" t="s">
        <v>5481</v>
      </c>
      <c r="V1" s="57" t="s">
        <v>5482</v>
      </c>
      <c r="W1" s="60" t="s">
        <v>22</v>
      </c>
      <c r="AD1" s="38" t="s">
        <v>2</v>
      </c>
      <c r="AE1" s="39" t="s">
        <v>5</v>
      </c>
      <c r="AF1" s="39" t="s">
        <v>5385</v>
      </c>
      <c r="AG1" s="40"/>
      <c r="AH1" s="41" t="s">
        <v>2</v>
      </c>
    </row>
    <row r="2" spans="1:36" s="66" customFormat="1" ht="20.25" customHeight="1">
      <c r="A2" s="61" t="str">
        <f>Controles!$B$2</f>
        <v>ES</v>
      </c>
      <c r="B2" s="61">
        <f>Controles!$C$2</f>
        <v>7</v>
      </c>
      <c r="C2" s="61" t="s">
        <v>5392</v>
      </c>
      <c r="D2" s="62"/>
      <c r="E2" s="62"/>
      <c r="F2" s="63"/>
      <c r="G2" s="63"/>
      <c r="H2" s="64">
        <f>SUM(F2:G2)</f>
        <v>0</v>
      </c>
      <c r="I2" s="63"/>
      <c r="J2" s="63"/>
      <c r="K2" s="63"/>
      <c r="L2" s="63"/>
      <c r="M2" s="63"/>
      <c r="N2" s="61">
        <f t="shared" ref="N2:N65" si="0">IF((J2-F2&lt;0),"ERRO",0)</f>
        <v>0</v>
      </c>
      <c r="O2" s="61">
        <f>IF(AND(J2&gt;0,F2+G2=0),"VERIFICAR",0)</f>
        <v>0</v>
      </c>
      <c r="P2" s="61">
        <f>IF(AND(F2&gt;0,J2&gt;I2),"ERRO",0)</f>
        <v>0</v>
      </c>
      <c r="Q2" s="65">
        <f t="shared" ref="Q2:Q65" si="1">IF(AND(G2=0,K2&gt;J2),"ERRO",0)</f>
        <v>0</v>
      </c>
      <c r="R2" s="61">
        <f t="shared" ref="R2:R65" si="2">IF(K2&gt;0, IF(H2= 0, "ERRO",0),0)</f>
        <v>0</v>
      </c>
      <c r="S2" s="61">
        <f t="shared" ref="S2:S65" si="3">IF(L2&gt;0, IF(F2= 0, IF(G2=0, "ERRO",0),0),0)</f>
        <v>0</v>
      </c>
      <c r="T2" s="61">
        <f t="shared" ref="T2:T65" si="4">IF(M2&gt;0, IF(F2= 0, IF(G2=0, "ERRO",0),0),0)</f>
        <v>0</v>
      </c>
      <c r="U2" s="61">
        <f>IF(M2+L2+K2&gt;I2,IF(G2=0,"ERRO",0),0)</f>
        <v>0</v>
      </c>
      <c r="V2" s="61">
        <f>IF(AND(F2=0,I2&gt;0),"VERIFICAR",0)</f>
        <v>0</v>
      </c>
      <c r="W2" s="61" t="str">
        <f>IF(AND(N2=0,P2=0,Q2=0,T2=0,U2=0,S2=0,R2=0), "NÃO", "SIM")</f>
        <v>NÃO</v>
      </c>
      <c r="Z2" s="67">
        <f>IF(M2+L2+K2+J2+I2+F2=0,0,1)</f>
        <v>0</v>
      </c>
      <c r="AD2" s="50" t="s">
        <v>28</v>
      </c>
      <c r="AE2" s="50" t="s">
        <v>89</v>
      </c>
      <c r="AF2" s="50">
        <v>1200013</v>
      </c>
      <c r="AG2" s="51"/>
      <c r="AH2" s="41" t="s">
        <v>28</v>
      </c>
      <c r="AJ2" s="50">
        <f>IF(SUM(F2,J2:M2)&gt;0,1,0)</f>
        <v>0</v>
      </c>
    </row>
    <row r="3" spans="1:36" s="66" customFormat="1" ht="20.25" customHeight="1">
      <c r="A3" s="61" t="str">
        <f>Controles!$B$2</f>
        <v>ES</v>
      </c>
      <c r="B3" s="61">
        <f>Controles!$C$2</f>
        <v>7</v>
      </c>
      <c r="C3" s="61" t="s">
        <v>5392</v>
      </c>
      <c r="D3" s="62"/>
      <c r="E3" s="62"/>
      <c r="F3" s="63"/>
      <c r="G3" s="63"/>
      <c r="H3" s="64">
        <f t="shared" ref="H3:H66" si="5">SUM(F3:G3)</f>
        <v>0</v>
      </c>
      <c r="I3" s="63"/>
      <c r="J3" s="63"/>
      <c r="K3" s="63"/>
      <c r="L3" s="63"/>
      <c r="M3" s="63"/>
      <c r="N3" s="61">
        <f t="shared" si="0"/>
        <v>0</v>
      </c>
      <c r="O3" s="61">
        <f t="shared" ref="O3:O65" si="6">IF(AND(J3&gt;0,F3+G3=0),"VERIFICAR",0)</f>
        <v>0</v>
      </c>
      <c r="P3" s="61">
        <f t="shared" ref="P3:P66" si="7">IF(AND(F3&gt;0,J3&gt;I3),"ERRO",0)</f>
        <v>0</v>
      </c>
      <c r="Q3" s="65">
        <f t="shared" si="1"/>
        <v>0</v>
      </c>
      <c r="R3" s="61">
        <f t="shared" si="2"/>
        <v>0</v>
      </c>
      <c r="S3" s="61">
        <f t="shared" si="3"/>
        <v>0</v>
      </c>
      <c r="T3" s="61">
        <f t="shared" si="4"/>
        <v>0</v>
      </c>
      <c r="U3" s="61">
        <f t="shared" ref="U3:U66" si="8">IF(M3+L3+K3&gt;I3,IF(G3=0,"ERRO",0),0)</f>
        <v>0</v>
      </c>
      <c r="V3" s="61">
        <f t="shared" ref="V3:V66" si="9">IF(AND(F3=0,I3&gt;0),"VERIFICAR",0)</f>
        <v>0</v>
      </c>
      <c r="W3" s="61" t="str">
        <f t="shared" ref="W3:W66" si="10">IF(AND(N3=0,P3=0,Q3=0,T3=0,U3=0,S3=0,R3=0), "NÃO", "SIM")</f>
        <v>NÃO</v>
      </c>
      <c r="Z3" s="67">
        <f t="shared" ref="Z3:Z66" si="11">IF(M3+L3+K3+J3+I3+F3=0,0,1)</f>
        <v>0</v>
      </c>
      <c r="AD3" s="50" t="s">
        <v>28</v>
      </c>
      <c r="AE3" s="50" t="s">
        <v>115</v>
      </c>
      <c r="AF3" s="50">
        <v>1200054</v>
      </c>
      <c r="AG3" s="51"/>
      <c r="AH3" s="41" t="s">
        <v>32</v>
      </c>
      <c r="AJ3" s="50">
        <f t="shared" ref="AJ3:AJ66" si="12">IF(SUM(F3,J3:M3)&gt;0,1,0)</f>
        <v>0</v>
      </c>
    </row>
    <row r="4" spans="1:36" s="66" customFormat="1" ht="20.25" customHeight="1">
      <c r="A4" s="61" t="str">
        <f>Controles!$B$2</f>
        <v>ES</v>
      </c>
      <c r="B4" s="61">
        <f>Controles!$C$2</f>
        <v>7</v>
      </c>
      <c r="C4" s="61" t="s">
        <v>5392</v>
      </c>
      <c r="D4" s="62"/>
      <c r="E4" s="62"/>
      <c r="F4" s="63"/>
      <c r="G4" s="63"/>
      <c r="H4" s="64">
        <f t="shared" si="5"/>
        <v>0</v>
      </c>
      <c r="I4" s="63"/>
      <c r="J4" s="63"/>
      <c r="K4" s="63"/>
      <c r="L4" s="63"/>
      <c r="M4" s="63"/>
      <c r="N4" s="61">
        <f t="shared" si="0"/>
        <v>0</v>
      </c>
      <c r="O4" s="61">
        <f t="shared" si="6"/>
        <v>0</v>
      </c>
      <c r="P4" s="61">
        <f t="shared" si="7"/>
        <v>0</v>
      </c>
      <c r="Q4" s="65">
        <f t="shared" si="1"/>
        <v>0</v>
      </c>
      <c r="R4" s="61">
        <f t="shared" si="2"/>
        <v>0</v>
      </c>
      <c r="S4" s="61">
        <f t="shared" si="3"/>
        <v>0</v>
      </c>
      <c r="T4" s="61">
        <f t="shared" si="4"/>
        <v>0</v>
      </c>
      <c r="U4" s="61">
        <f t="shared" si="8"/>
        <v>0</v>
      </c>
      <c r="V4" s="61">
        <f t="shared" si="9"/>
        <v>0</v>
      </c>
      <c r="W4" s="61" t="str">
        <f t="shared" si="10"/>
        <v>NÃO</v>
      </c>
      <c r="Z4" s="67">
        <f t="shared" si="11"/>
        <v>0</v>
      </c>
      <c r="AD4" s="50" t="s">
        <v>28</v>
      </c>
      <c r="AE4" s="50" t="s">
        <v>141</v>
      </c>
      <c r="AF4" s="50">
        <v>1200104</v>
      </c>
      <c r="AG4" s="51"/>
      <c r="AH4" s="41" t="s">
        <v>37</v>
      </c>
      <c r="AJ4" s="50">
        <f t="shared" si="12"/>
        <v>0</v>
      </c>
    </row>
    <row r="5" spans="1:36" s="66" customFormat="1" ht="20.25" customHeight="1">
      <c r="A5" s="61" t="str">
        <f>Controles!$B$2</f>
        <v>ES</v>
      </c>
      <c r="B5" s="61">
        <f>Controles!$C$2</f>
        <v>7</v>
      </c>
      <c r="C5" s="61" t="s">
        <v>5392</v>
      </c>
      <c r="D5" s="62"/>
      <c r="E5" s="62"/>
      <c r="F5" s="63"/>
      <c r="G5" s="63"/>
      <c r="H5" s="64">
        <f t="shared" si="5"/>
        <v>0</v>
      </c>
      <c r="I5" s="63"/>
      <c r="J5" s="63"/>
      <c r="K5" s="63"/>
      <c r="L5" s="63"/>
      <c r="M5" s="63"/>
      <c r="N5" s="61">
        <f t="shared" si="0"/>
        <v>0</v>
      </c>
      <c r="O5" s="61">
        <f t="shared" si="6"/>
        <v>0</v>
      </c>
      <c r="P5" s="61">
        <f t="shared" si="7"/>
        <v>0</v>
      </c>
      <c r="Q5" s="65">
        <f t="shared" si="1"/>
        <v>0</v>
      </c>
      <c r="R5" s="61">
        <f t="shared" si="2"/>
        <v>0</v>
      </c>
      <c r="S5" s="61">
        <f t="shared" si="3"/>
        <v>0</v>
      </c>
      <c r="T5" s="61">
        <f t="shared" si="4"/>
        <v>0</v>
      </c>
      <c r="U5" s="61">
        <f t="shared" si="8"/>
        <v>0</v>
      </c>
      <c r="V5" s="61">
        <f t="shared" si="9"/>
        <v>0</v>
      </c>
      <c r="W5" s="61" t="str">
        <f t="shared" si="10"/>
        <v>NÃO</v>
      </c>
      <c r="Z5" s="67">
        <f t="shared" si="11"/>
        <v>0</v>
      </c>
      <c r="AD5" s="50" t="s">
        <v>28</v>
      </c>
      <c r="AE5" s="50" t="s">
        <v>166</v>
      </c>
      <c r="AF5" s="50">
        <v>1200138</v>
      </c>
      <c r="AG5" s="51"/>
      <c r="AH5" s="41" t="s">
        <v>35</v>
      </c>
      <c r="AJ5" s="50">
        <f t="shared" si="12"/>
        <v>0</v>
      </c>
    </row>
    <row r="6" spans="1:36" s="66" customFormat="1" ht="20.25" customHeight="1">
      <c r="A6" s="61" t="str">
        <f>Controles!$B$2</f>
        <v>ES</v>
      </c>
      <c r="B6" s="61">
        <f>Controles!$C$2</f>
        <v>7</v>
      </c>
      <c r="C6" s="61" t="s">
        <v>5392</v>
      </c>
      <c r="D6" s="62"/>
      <c r="E6" s="62"/>
      <c r="F6" s="63"/>
      <c r="G6" s="63"/>
      <c r="H6" s="64">
        <f t="shared" si="5"/>
        <v>0</v>
      </c>
      <c r="I6" s="63"/>
      <c r="J6" s="63"/>
      <c r="K6" s="63"/>
      <c r="L6" s="63"/>
      <c r="M6" s="63"/>
      <c r="N6" s="61">
        <f t="shared" si="0"/>
        <v>0</v>
      </c>
      <c r="O6" s="61">
        <f t="shared" si="6"/>
        <v>0</v>
      </c>
      <c r="P6" s="61">
        <f t="shared" si="7"/>
        <v>0</v>
      </c>
      <c r="Q6" s="65">
        <f t="shared" si="1"/>
        <v>0</v>
      </c>
      <c r="R6" s="61">
        <f t="shared" si="2"/>
        <v>0</v>
      </c>
      <c r="S6" s="61">
        <f t="shared" si="3"/>
        <v>0</v>
      </c>
      <c r="T6" s="61">
        <f t="shared" si="4"/>
        <v>0</v>
      </c>
      <c r="U6" s="61">
        <f t="shared" si="8"/>
        <v>0</v>
      </c>
      <c r="V6" s="61">
        <f t="shared" si="9"/>
        <v>0</v>
      </c>
      <c r="W6" s="61" t="str">
        <f t="shared" si="10"/>
        <v>NÃO</v>
      </c>
      <c r="Z6" s="67">
        <f t="shared" si="11"/>
        <v>0</v>
      </c>
      <c r="AD6" s="50" t="s">
        <v>28</v>
      </c>
      <c r="AE6" s="50" t="s">
        <v>192</v>
      </c>
      <c r="AF6" s="50">
        <v>1200179</v>
      </c>
      <c r="AG6" s="51"/>
      <c r="AH6" s="41" t="s">
        <v>41</v>
      </c>
      <c r="AJ6" s="50">
        <f t="shared" si="12"/>
        <v>0</v>
      </c>
    </row>
    <row r="7" spans="1:36" s="66" customFormat="1" ht="20.25" customHeight="1">
      <c r="A7" s="61" t="str">
        <f>Controles!$B$2</f>
        <v>ES</v>
      </c>
      <c r="B7" s="61">
        <f>Controles!$C$2</f>
        <v>7</v>
      </c>
      <c r="C7" s="61" t="s">
        <v>5392</v>
      </c>
      <c r="D7" s="62"/>
      <c r="E7" s="62"/>
      <c r="F7" s="63"/>
      <c r="G7" s="63"/>
      <c r="H7" s="64">
        <f t="shared" si="5"/>
        <v>0</v>
      </c>
      <c r="I7" s="63"/>
      <c r="J7" s="63"/>
      <c r="K7" s="63"/>
      <c r="L7" s="63"/>
      <c r="M7" s="63"/>
      <c r="N7" s="61">
        <f t="shared" si="0"/>
        <v>0</v>
      </c>
      <c r="O7" s="61">
        <f t="shared" si="6"/>
        <v>0</v>
      </c>
      <c r="P7" s="61">
        <f t="shared" si="7"/>
        <v>0</v>
      </c>
      <c r="Q7" s="65">
        <f t="shared" si="1"/>
        <v>0</v>
      </c>
      <c r="R7" s="61">
        <f t="shared" si="2"/>
        <v>0</v>
      </c>
      <c r="S7" s="61">
        <f t="shared" si="3"/>
        <v>0</v>
      </c>
      <c r="T7" s="61">
        <f t="shared" si="4"/>
        <v>0</v>
      </c>
      <c r="U7" s="61">
        <f t="shared" si="8"/>
        <v>0</v>
      </c>
      <c r="V7" s="61">
        <f t="shared" si="9"/>
        <v>0</v>
      </c>
      <c r="W7" s="61" t="str">
        <f t="shared" si="10"/>
        <v>NÃO</v>
      </c>
      <c r="Z7" s="67">
        <f t="shared" si="11"/>
        <v>0</v>
      </c>
      <c r="AD7" s="50" t="s">
        <v>28</v>
      </c>
      <c r="AE7" s="50" t="s">
        <v>218</v>
      </c>
      <c r="AF7" s="50">
        <v>1200203</v>
      </c>
      <c r="AG7" s="51"/>
      <c r="AH7" s="41" t="s">
        <v>45</v>
      </c>
      <c r="AJ7" s="50">
        <f t="shared" si="12"/>
        <v>0</v>
      </c>
    </row>
    <row r="8" spans="1:36" s="66" customFormat="1" ht="20.25" customHeight="1">
      <c r="A8" s="61" t="str">
        <f>Controles!$B$2</f>
        <v>ES</v>
      </c>
      <c r="B8" s="61">
        <f>Controles!$C$2</f>
        <v>7</v>
      </c>
      <c r="C8" s="61" t="s">
        <v>5392</v>
      </c>
      <c r="D8" s="62"/>
      <c r="E8" s="62"/>
      <c r="F8" s="63"/>
      <c r="G8" s="63"/>
      <c r="H8" s="64">
        <f t="shared" si="5"/>
        <v>0</v>
      </c>
      <c r="I8" s="63"/>
      <c r="J8" s="63"/>
      <c r="K8" s="63"/>
      <c r="L8" s="63"/>
      <c r="M8" s="63"/>
      <c r="N8" s="61">
        <f t="shared" si="0"/>
        <v>0</v>
      </c>
      <c r="O8" s="61">
        <f t="shared" si="6"/>
        <v>0</v>
      </c>
      <c r="P8" s="61">
        <f t="shared" si="7"/>
        <v>0</v>
      </c>
      <c r="Q8" s="65">
        <f t="shared" si="1"/>
        <v>0</v>
      </c>
      <c r="R8" s="61">
        <f t="shared" si="2"/>
        <v>0</v>
      </c>
      <c r="S8" s="61">
        <f t="shared" si="3"/>
        <v>0</v>
      </c>
      <c r="T8" s="61">
        <f t="shared" si="4"/>
        <v>0</v>
      </c>
      <c r="U8" s="61">
        <f t="shared" si="8"/>
        <v>0</v>
      </c>
      <c r="V8" s="61">
        <f t="shared" si="9"/>
        <v>0</v>
      </c>
      <c r="W8" s="61" t="str">
        <f t="shared" si="10"/>
        <v>NÃO</v>
      </c>
      <c r="Z8" s="67">
        <f t="shared" si="11"/>
        <v>0</v>
      </c>
      <c r="AD8" s="50" t="s">
        <v>28</v>
      </c>
      <c r="AE8" s="50" t="s">
        <v>242</v>
      </c>
      <c r="AF8" s="50">
        <v>1200252</v>
      </c>
      <c r="AG8" s="51"/>
      <c r="AH8" s="41" t="s">
        <v>49</v>
      </c>
      <c r="AJ8" s="50">
        <f t="shared" si="12"/>
        <v>0</v>
      </c>
    </row>
    <row r="9" spans="1:36" s="66" customFormat="1" ht="20.25" customHeight="1">
      <c r="A9" s="61" t="str">
        <f>Controles!$B$2</f>
        <v>ES</v>
      </c>
      <c r="B9" s="61">
        <f>Controles!$C$2</f>
        <v>7</v>
      </c>
      <c r="C9" s="61" t="s">
        <v>5392</v>
      </c>
      <c r="D9" s="62"/>
      <c r="E9" s="62"/>
      <c r="F9" s="63"/>
      <c r="G9" s="63"/>
      <c r="H9" s="64">
        <f t="shared" si="5"/>
        <v>0</v>
      </c>
      <c r="I9" s="63"/>
      <c r="J9" s="63"/>
      <c r="K9" s="63"/>
      <c r="L9" s="63"/>
      <c r="M9" s="63"/>
      <c r="N9" s="61">
        <f t="shared" si="0"/>
        <v>0</v>
      </c>
      <c r="O9" s="61">
        <f t="shared" si="6"/>
        <v>0</v>
      </c>
      <c r="P9" s="61">
        <f t="shared" si="7"/>
        <v>0</v>
      </c>
      <c r="Q9" s="65">
        <f t="shared" si="1"/>
        <v>0</v>
      </c>
      <c r="R9" s="61">
        <f t="shared" si="2"/>
        <v>0</v>
      </c>
      <c r="S9" s="61">
        <f t="shared" si="3"/>
        <v>0</v>
      </c>
      <c r="T9" s="61">
        <f t="shared" si="4"/>
        <v>0</v>
      </c>
      <c r="U9" s="61">
        <f t="shared" si="8"/>
        <v>0</v>
      </c>
      <c r="V9" s="61">
        <f t="shared" si="9"/>
        <v>0</v>
      </c>
      <c r="W9" s="61" t="str">
        <f t="shared" si="10"/>
        <v>NÃO</v>
      </c>
      <c r="Z9" s="67">
        <f t="shared" si="11"/>
        <v>0</v>
      </c>
      <c r="AD9" s="50" t="s">
        <v>28</v>
      </c>
      <c r="AE9" s="50" t="s">
        <v>267</v>
      </c>
      <c r="AF9" s="50">
        <v>1200302</v>
      </c>
      <c r="AG9" s="51"/>
      <c r="AH9" s="41" t="s">
        <v>53</v>
      </c>
      <c r="AJ9" s="50">
        <f t="shared" si="12"/>
        <v>0</v>
      </c>
    </row>
    <row r="10" spans="1:36" s="66" customFormat="1" ht="20.25" customHeight="1">
      <c r="A10" s="61" t="str">
        <f>Controles!$B$2</f>
        <v>ES</v>
      </c>
      <c r="B10" s="61">
        <f>Controles!$C$2</f>
        <v>7</v>
      </c>
      <c r="C10" s="61" t="s">
        <v>5392</v>
      </c>
      <c r="D10" s="62"/>
      <c r="E10" s="62"/>
      <c r="F10" s="63"/>
      <c r="G10" s="63"/>
      <c r="H10" s="64">
        <f t="shared" si="5"/>
        <v>0</v>
      </c>
      <c r="I10" s="63"/>
      <c r="J10" s="63"/>
      <c r="K10" s="63"/>
      <c r="L10" s="63"/>
      <c r="M10" s="63"/>
      <c r="N10" s="61">
        <f t="shared" si="0"/>
        <v>0</v>
      </c>
      <c r="O10" s="61">
        <f t="shared" si="6"/>
        <v>0</v>
      </c>
      <c r="P10" s="61">
        <f t="shared" si="7"/>
        <v>0</v>
      </c>
      <c r="Q10" s="65">
        <f t="shared" si="1"/>
        <v>0</v>
      </c>
      <c r="R10" s="61">
        <f t="shared" si="2"/>
        <v>0</v>
      </c>
      <c r="S10" s="61">
        <f t="shared" si="3"/>
        <v>0</v>
      </c>
      <c r="T10" s="61">
        <f t="shared" si="4"/>
        <v>0</v>
      </c>
      <c r="U10" s="61">
        <f t="shared" si="8"/>
        <v>0</v>
      </c>
      <c r="V10" s="61">
        <f t="shared" si="9"/>
        <v>0</v>
      </c>
      <c r="W10" s="61" t="str">
        <f t="shared" si="10"/>
        <v>NÃO</v>
      </c>
      <c r="Z10" s="67">
        <f t="shared" si="11"/>
        <v>0</v>
      </c>
      <c r="AD10" s="50" t="s">
        <v>28</v>
      </c>
      <c r="AE10" s="50" t="s">
        <v>293</v>
      </c>
      <c r="AF10" s="50">
        <v>1200328</v>
      </c>
      <c r="AG10" s="51"/>
      <c r="AH10" s="41" t="s">
        <v>55</v>
      </c>
      <c r="AJ10" s="50">
        <f t="shared" si="12"/>
        <v>0</v>
      </c>
    </row>
    <row r="11" spans="1:36" s="66" customFormat="1" ht="20.25" customHeight="1">
      <c r="A11" s="61" t="str">
        <f>Controles!$B$2</f>
        <v>ES</v>
      </c>
      <c r="B11" s="61">
        <f>Controles!$C$2</f>
        <v>7</v>
      </c>
      <c r="C11" s="61" t="s">
        <v>5392</v>
      </c>
      <c r="D11" s="62"/>
      <c r="E11" s="62"/>
      <c r="F11" s="63"/>
      <c r="G11" s="63"/>
      <c r="H11" s="64">
        <f t="shared" si="5"/>
        <v>0</v>
      </c>
      <c r="I11" s="63"/>
      <c r="J11" s="63"/>
      <c r="K11" s="63"/>
      <c r="L11" s="63"/>
      <c r="M11" s="63"/>
      <c r="N11" s="61">
        <f t="shared" si="0"/>
        <v>0</v>
      </c>
      <c r="O11" s="61">
        <f t="shared" si="6"/>
        <v>0</v>
      </c>
      <c r="P11" s="61">
        <f t="shared" si="7"/>
        <v>0</v>
      </c>
      <c r="Q11" s="65">
        <f t="shared" si="1"/>
        <v>0</v>
      </c>
      <c r="R11" s="61">
        <f t="shared" si="2"/>
        <v>0</v>
      </c>
      <c r="S11" s="61">
        <f t="shared" si="3"/>
        <v>0</v>
      </c>
      <c r="T11" s="61">
        <f t="shared" si="4"/>
        <v>0</v>
      </c>
      <c r="U11" s="61">
        <f t="shared" si="8"/>
        <v>0</v>
      </c>
      <c r="V11" s="61">
        <f t="shared" si="9"/>
        <v>0</v>
      </c>
      <c r="W11" s="61" t="str">
        <f t="shared" si="10"/>
        <v>NÃO</v>
      </c>
      <c r="Z11" s="67">
        <f t="shared" si="11"/>
        <v>0</v>
      </c>
      <c r="AD11" s="50" t="s">
        <v>28</v>
      </c>
      <c r="AE11" s="50" t="s">
        <v>319</v>
      </c>
      <c r="AF11" s="50">
        <v>1200336</v>
      </c>
      <c r="AG11" s="51"/>
      <c r="AH11" s="41" t="s">
        <v>57</v>
      </c>
      <c r="AJ11" s="50">
        <f t="shared" si="12"/>
        <v>0</v>
      </c>
    </row>
    <row r="12" spans="1:36" s="66" customFormat="1" ht="20.25" customHeight="1">
      <c r="A12" s="61" t="str">
        <f>Controles!$B$2</f>
        <v>ES</v>
      </c>
      <c r="B12" s="61">
        <f>Controles!$C$2</f>
        <v>7</v>
      </c>
      <c r="C12" s="61" t="s">
        <v>5392</v>
      </c>
      <c r="D12" s="62"/>
      <c r="E12" s="62"/>
      <c r="F12" s="63"/>
      <c r="G12" s="63"/>
      <c r="H12" s="64">
        <f t="shared" si="5"/>
        <v>0</v>
      </c>
      <c r="I12" s="63"/>
      <c r="J12" s="63"/>
      <c r="K12" s="63"/>
      <c r="L12" s="63"/>
      <c r="M12" s="63"/>
      <c r="N12" s="61">
        <f t="shared" si="0"/>
        <v>0</v>
      </c>
      <c r="O12" s="61">
        <f t="shared" si="6"/>
        <v>0</v>
      </c>
      <c r="P12" s="61">
        <f t="shared" si="7"/>
        <v>0</v>
      </c>
      <c r="Q12" s="65">
        <f t="shared" si="1"/>
        <v>0</v>
      </c>
      <c r="R12" s="61">
        <f t="shared" si="2"/>
        <v>0</v>
      </c>
      <c r="S12" s="61">
        <f t="shared" si="3"/>
        <v>0</v>
      </c>
      <c r="T12" s="61">
        <f t="shared" si="4"/>
        <v>0</v>
      </c>
      <c r="U12" s="61">
        <f t="shared" si="8"/>
        <v>0</v>
      </c>
      <c r="V12" s="61">
        <f t="shared" si="9"/>
        <v>0</v>
      </c>
      <c r="W12" s="61" t="str">
        <f t="shared" si="10"/>
        <v>NÃO</v>
      </c>
      <c r="Z12" s="67">
        <f t="shared" si="11"/>
        <v>0</v>
      </c>
      <c r="AD12" s="50" t="s">
        <v>28</v>
      </c>
      <c r="AE12" s="50" t="s">
        <v>344</v>
      </c>
      <c r="AF12" s="50">
        <v>1200344</v>
      </c>
      <c r="AG12" s="51"/>
      <c r="AH12" s="41" t="s">
        <v>63</v>
      </c>
      <c r="AJ12" s="50">
        <f t="shared" si="12"/>
        <v>0</v>
      </c>
    </row>
    <row r="13" spans="1:36" s="66" customFormat="1" ht="20.25" customHeight="1">
      <c r="A13" s="61" t="str">
        <f>Controles!$B$2</f>
        <v>ES</v>
      </c>
      <c r="B13" s="61">
        <f>Controles!$C$2</f>
        <v>7</v>
      </c>
      <c r="C13" s="61" t="s">
        <v>5392</v>
      </c>
      <c r="D13" s="62"/>
      <c r="E13" s="62"/>
      <c r="F13" s="63"/>
      <c r="G13" s="63"/>
      <c r="H13" s="64">
        <f t="shared" si="5"/>
        <v>0</v>
      </c>
      <c r="I13" s="63"/>
      <c r="J13" s="63"/>
      <c r="K13" s="63"/>
      <c r="L13" s="63"/>
      <c r="M13" s="63"/>
      <c r="N13" s="61">
        <f t="shared" si="0"/>
        <v>0</v>
      </c>
      <c r="O13" s="61">
        <f t="shared" si="6"/>
        <v>0</v>
      </c>
      <c r="P13" s="61">
        <f t="shared" si="7"/>
        <v>0</v>
      </c>
      <c r="Q13" s="65">
        <f t="shared" si="1"/>
        <v>0</v>
      </c>
      <c r="R13" s="61">
        <f t="shared" si="2"/>
        <v>0</v>
      </c>
      <c r="S13" s="61">
        <f t="shared" si="3"/>
        <v>0</v>
      </c>
      <c r="T13" s="61">
        <f t="shared" si="4"/>
        <v>0</v>
      </c>
      <c r="U13" s="61">
        <f t="shared" si="8"/>
        <v>0</v>
      </c>
      <c r="V13" s="61">
        <f t="shared" si="9"/>
        <v>0</v>
      </c>
      <c r="W13" s="61" t="str">
        <f t="shared" si="10"/>
        <v>NÃO</v>
      </c>
      <c r="Z13" s="67">
        <f t="shared" si="11"/>
        <v>0</v>
      </c>
      <c r="AD13" s="50" t="s">
        <v>28</v>
      </c>
      <c r="AE13" s="50" t="s">
        <v>368</v>
      </c>
      <c r="AF13" s="50">
        <v>1200351</v>
      </c>
      <c r="AG13" s="51"/>
      <c r="AH13" s="41" t="s">
        <v>61</v>
      </c>
      <c r="AJ13" s="50">
        <f t="shared" si="12"/>
        <v>0</v>
      </c>
    </row>
    <row r="14" spans="1:36" s="66" customFormat="1" ht="20.25" customHeight="1">
      <c r="A14" s="61" t="str">
        <f>Controles!$B$2</f>
        <v>ES</v>
      </c>
      <c r="B14" s="61">
        <f>Controles!$C$2</f>
        <v>7</v>
      </c>
      <c r="C14" s="61" t="s">
        <v>5392</v>
      </c>
      <c r="D14" s="62"/>
      <c r="E14" s="62"/>
      <c r="F14" s="63"/>
      <c r="G14" s="63"/>
      <c r="H14" s="64">
        <f t="shared" si="5"/>
        <v>0</v>
      </c>
      <c r="I14" s="63"/>
      <c r="J14" s="63"/>
      <c r="K14" s="63"/>
      <c r="L14" s="63"/>
      <c r="M14" s="63"/>
      <c r="N14" s="61">
        <f t="shared" si="0"/>
        <v>0</v>
      </c>
      <c r="O14" s="61">
        <f t="shared" si="6"/>
        <v>0</v>
      </c>
      <c r="P14" s="61">
        <f t="shared" si="7"/>
        <v>0</v>
      </c>
      <c r="Q14" s="65">
        <f t="shared" si="1"/>
        <v>0</v>
      </c>
      <c r="R14" s="61">
        <f t="shared" si="2"/>
        <v>0</v>
      </c>
      <c r="S14" s="61">
        <f t="shared" si="3"/>
        <v>0</v>
      </c>
      <c r="T14" s="61">
        <f t="shared" si="4"/>
        <v>0</v>
      </c>
      <c r="U14" s="61">
        <f t="shared" si="8"/>
        <v>0</v>
      </c>
      <c r="V14" s="61">
        <f t="shared" si="9"/>
        <v>0</v>
      </c>
      <c r="W14" s="61" t="str">
        <f t="shared" si="10"/>
        <v>NÃO</v>
      </c>
      <c r="Z14" s="67">
        <f t="shared" si="11"/>
        <v>0</v>
      </c>
      <c r="AD14" s="50" t="s">
        <v>28</v>
      </c>
      <c r="AE14" s="50" t="s">
        <v>393</v>
      </c>
      <c r="AF14" s="50">
        <v>1200385</v>
      </c>
      <c r="AG14" s="51"/>
      <c r="AH14" s="41" t="s">
        <v>59</v>
      </c>
      <c r="AJ14" s="50">
        <f t="shared" si="12"/>
        <v>0</v>
      </c>
    </row>
    <row r="15" spans="1:36" s="66" customFormat="1" ht="20.25" customHeight="1">
      <c r="A15" s="61" t="str">
        <f>Controles!$B$2</f>
        <v>ES</v>
      </c>
      <c r="B15" s="61">
        <f>Controles!$C$2</f>
        <v>7</v>
      </c>
      <c r="C15" s="61" t="s">
        <v>5392</v>
      </c>
      <c r="D15" s="62"/>
      <c r="E15" s="62"/>
      <c r="F15" s="63"/>
      <c r="G15" s="63"/>
      <c r="H15" s="64">
        <f t="shared" si="5"/>
        <v>0</v>
      </c>
      <c r="I15" s="63"/>
      <c r="J15" s="63"/>
      <c r="K15" s="63"/>
      <c r="L15" s="63"/>
      <c r="M15" s="63"/>
      <c r="N15" s="61">
        <f t="shared" si="0"/>
        <v>0</v>
      </c>
      <c r="O15" s="61">
        <f t="shared" si="6"/>
        <v>0</v>
      </c>
      <c r="P15" s="61">
        <f t="shared" si="7"/>
        <v>0</v>
      </c>
      <c r="Q15" s="65">
        <f t="shared" si="1"/>
        <v>0</v>
      </c>
      <c r="R15" s="61">
        <f t="shared" si="2"/>
        <v>0</v>
      </c>
      <c r="S15" s="61">
        <f t="shared" si="3"/>
        <v>0</v>
      </c>
      <c r="T15" s="61">
        <f t="shared" si="4"/>
        <v>0</v>
      </c>
      <c r="U15" s="61">
        <f t="shared" si="8"/>
        <v>0</v>
      </c>
      <c r="V15" s="61">
        <f t="shared" si="9"/>
        <v>0</v>
      </c>
      <c r="W15" s="61" t="str">
        <f t="shared" si="10"/>
        <v>NÃO</v>
      </c>
      <c r="Z15" s="67">
        <f t="shared" si="11"/>
        <v>0</v>
      </c>
      <c r="AD15" s="50" t="s">
        <v>28</v>
      </c>
      <c r="AE15" s="50" t="s">
        <v>418</v>
      </c>
      <c r="AF15" s="50">
        <v>1200807</v>
      </c>
      <c r="AG15" s="51"/>
      <c r="AH15" s="41" t="s">
        <v>65</v>
      </c>
      <c r="AJ15" s="50">
        <f t="shared" si="12"/>
        <v>0</v>
      </c>
    </row>
    <row r="16" spans="1:36" s="66" customFormat="1" ht="20.25" customHeight="1">
      <c r="A16" s="61" t="str">
        <f>Controles!$B$2</f>
        <v>ES</v>
      </c>
      <c r="B16" s="61">
        <f>Controles!$C$2</f>
        <v>7</v>
      </c>
      <c r="C16" s="61" t="s">
        <v>5392</v>
      </c>
      <c r="D16" s="62"/>
      <c r="E16" s="62"/>
      <c r="F16" s="63"/>
      <c r="G16" s="63"/>
      <c r="H16" s="64">
        <f t="shared" si="5"/>
        <v>0</v>
      </c>
      <c r="I16" s="63"/>
      <c r="J16" s="63"/>
      <c r="K16" s="63"/>
      <c r="L16" s="63"/>
      <c r="M16" s="63"/>
      <c r="N16" s="61">
        <f t="shared" si="0"/>
        <v>0</v>
      </c>
      <c r="O16" s="61">
        <f t="shared" si="6"/>
        <v>0</v>
      </c>
      <c r="P16" s="61">
        <f t="shared" si="7"/>
        <v>0</v>
      </c>
      <c r="Q16" s="65">
        <f t="shared" si="1"/>
        <v>0</v>
      </c>
      <c r="R16" s="61">
        <f t="shared" si="2"/>
        <v>0</v>
      </c>
      <c r="S16" s="61">
        <f t="shared" si="3"/>
        <v>0</v>
      </c>
      <c r="T16" s="61">
        <f t="shared" si="4"/>
        <v>0</v>
      </c>
      <c r="U16" s="61">
        <f t="shared" si="8"/>
        <v>0</v>
      </c>
      <c r="V16" s="61">
        <f t="shared" si="9"/>
        <v>0</v>
      </c>
      <c r="W16" s="61" t="str">
        <f t="shared" si="10"/>
        <v>NÃO</v>
      </c>
      <c r="Z16" s="67">
        <f t="shared" si="11"/>
        <v>0</v>
      </c>
      <c r="AD16" s="50" t="s">
        <v>28</v>
      </c>
      <c r="AE16" s="50" t="s">
        <v>444</v>
      </c>
      <c r="AF16" s="50">
        <v>1200393</v>
      </c>
      <c r="AG16" s="51"/>
      <c r="AH16" s="41" t="s">
        <v>66</v>
      </c>
      <c r="AJ16" s="50">
        <f t="shared" si="12"/>
        <v>0</v>
      </c>
    </row>
    <row r="17" spans="1:36" s="66" customFormat="1" ht="20.25" customHeight="1">
      <c r="A17" s="61" t="str">
        <f>Controles!$B$2</f>
        <v>ES</v>
      </c>
      <c r="B17" s="61">
        <f>Controles!$C$2</f>
        <v>7</v>
      </c>
      <c r="C17" s="61" t="s">
        <v>5392</v>
      </c>
      <c r="D17" s="62"/>
      <c r="E17" s="62"/>
      <c r="F17" s="63"/>
      <c r="G17" s="63"/>
      <c r="H17" s="64">
        <f t="shared" si="5"/>
        <v>0</v>
      </c>
      <c r="I17" s="63"/>
      <c r="J17" s="63"/>
      <c r="K17" s="63"/>
      <c r="L17" s="63"/>
      <c r="M17" s="63"/>
      <c r="N17" s="61">
        <f t="shared" si="0"/>
        <v>0</v>
      </c>
      <c r="O17" s="61">
        <f t="shared" si="6"/>
        <v>0</v>
      </c>
      <c r="P17" s="61">
        <f t="shared" si="7"/>
        <v>0</v>
      </c>
      <c r="Q17" s="65">
        <f t="shared" si="1"/>
        <v>0</v>
      </c>
      <c r="R17" s="61">
        <f t="shared" si="2"/>
        <v>0</v>
      </c>
      <c r="S17" s="61">
        <f t="shared" si="3"/>
        <v>0</v>
      </c>
      <c r="T17" s="61">
        <f t="shared" si="4"/>
        <v>0</v>
      </c>
      <c r="U17" s="61">
        <f t="shared" si="8"/>
        <v>0</v>
      </c>
      <c r="V17" s="61">
        <f t="shared" si="9"/>
        <v>0</v>
      </c>
      <c r="W17" s="61" t="str">
        <f t="shared" si="10"/>
        <v>NÃO</v>
      </c>
      <c r="Z17" s="67">
        <f t="shared" si="11"/>
        <v>0</v>
      </c>
      <c r="AD17" s="50" t="s">
        <v>28</v>
      </c>
      <c r="AE17" s="50" t="s">
        <v>469</v>
      </c>
      <c r="AF17" s="50">
        <v>1200401</v>
      </c>
      <c r="AG17" s="51"/>
      <c r="AH17" s="41" t="s">
        <v>71</v>
      </c>
      <c r="AJ17" s="50">
        <f t="shared" si="12"/>
        <v>0</v>
      </c>
    </row>
    <row r="18" spans="1:36" s="66" customFormat="1" ht="20.25" customHeight="1">
      <c r="A18" s="61" t="str">
        <f>Controles!$B$2</f>
        <v>ES</v>
      </c>
      <c r="B18" s="61">
        <f>Controles!$C$2</f>
        <v>7</v>
      </c>
      <c r="C18" s="61" t="s">
        <v>5392</v>
      </c>
      <c r="D18" s="62"/>
      <c r="E18" s="62"/>
      <c r="F18" s="63"/>
      <c r="G18" s="63"/>
      <c r="H18" s="64">
        <f t="shared" si="5"/>
        <v>0</v>
      </c>
      <c r="I18" s="63"/>
      <c r="J18" s="63"/>
      <c r="K18" s="63"/>
      <c r="L18" s="63"/>
      <c r="M18" s="63"/>
      <c r="N18" s="61">
        <f t="shared" si="0"/>
        <v>0</v>
      </c>
      <c r="O18" s="61">
        <f t="shared" si="6"/>
        <v>0</v>
      </c>
      <c r="P18" s="61">
        <f t="shared" si="7"/>
        <v>0</v>
      </c>
      <c r="Q18" s="65">
        <f t="shared" si="1"/>
        <v>0</v>
      </c>
      <c r="R18" s="61">
        <f t="shared" si="2"/>
        <v>0</v>
      </c>
      <c r="S18" s="61">
        <f t="shared" si="3"/>
        <v>0</v>
      </c>
      <c r="T18" s="61">
        <f t="shared" si="4"/>
        <v>0</v>
      </c>
      <c r="U18" s="61">
        <f t="shared" si="8"/>
        <v>0</v>
      </c>
      <c r="V18" s="61">
        <f t="shared" si="9"/>
        <v>0</v>
      </c>
      <c r="W18" s="61" t="str">
        <f t="shared" si="10"/>
        <v>NÃO</v>
      </c>
      <c r="Z18" s="67">
        <f t="shared" si="11"/>
        <v>0</v>
      </c>
      <c r="AD18" s="50" t="s">
        <v>28</v>
      </c>
      <c r="AE18" s="50" t="s">
        <v>494</v>
      </c>
      <c r="AF18" s="50">
        <v>1200427</v>
      </c>
      <c r="AG18" s="51"/>
      <c r="AH18" s="41" t="s">
        <v>67</v>
      </c>
      <c r="AJ18" s="50">
        <f t="shared" si="12"/>
        <v>0</v>
      </c>
    </row>
    <row r="19" spans="1:36" s="66" customFormat="1" ht="20.25" customHeight="1">
      <c r="A19" s="61" t="str">
        <f>Controles!$B$2</f>
        <v>ES</v>
      </c>
      <c r="B19" s="61">
        <f>Controles!$C$2</f>
        <v>7</v>
      </c>
      <c r="C19" s="61" t="s">
        <v>5392</v>
      </c>
      <c r="D19" s="62"/>
      <c r="E19" s="62"/>
      <c r="F19" s="63"/>
      <c r="G19" s="63"/>
      <c r="H19" s="64">
        <f t="shared" si="5"/>
        <v>0</v>
      </c>
      <c r="I19" s="63"/>
      <c r="J19" s="63"/>
      <c r="K19" s="63"/>
      <c r="L19" s="63"/>
      <c r="M19" s="63"/>
      <c r="N19" s="61">
        <f t="shared" si="0"/>
        <v>0</v>
      </c>
      <c r="O19" s="61">
        <f t="shared" si="6"/>
        <v>0</v>
      </c>
      <c r="P19" s="61">
        <f t="shared" si="7"/>
        <v>0</v>
      </c>
      <c r="Q19" s="65">
        <f t="shared" si="1"/>
        <v>0</v>
      </c>
      <c r="R19" s="61">
        <f t="shared" si="2"/>
        <v>0</v>
      </c>
      <c r="S19" s="61">
        <f t="shared" si="3"/>
        <v>0</v>
      </c>
      <c r="T19" s="61">
        <f t="shared" si="4"/>
        <v>0</v>
      </c>
      <c r="U19" s="61">
        <f t="shared" si="8"/>
        <v>0</v>
      </c>
      <c r="V19" s="61">
        <f t="shared" si="9"/>
        <v>0</v>
      </c>
      <c r="W19" s="61" t="str">
        <f t="shared" si="10"/>
        <v>NÃO</v>
      </c>
      <c r="Z19" s="67">
        <f t="shared" si="11"/>
        <v>0</v>
      </c>
      <c r="AD19" s="50" t="s">
        <v>28</v>
      </c>
      <c r="AE19" s="50" t="s">
        <v>518</v>
      </c>
      <c r="AF19" s="50">
        <v>1200435</v>
      </c>
      <c r="AG19" s="51"/>
      <c r="AH19" s="41" t="s">
        <v>69</v>
      </c>
      <c r="AJ19" s="50">
        <f t="shared" si="12"/>
        <v>0</v>
      </c>
    </row>
    <row r="20" spans="1:36" s="66" customFormat="1" ht="20.25" customHeight="1">
      <c r="A20" s="61" t="str">
        <f>Controles!$B$2</f>
        <v>ES</v>
      </c>
      <c r="B20" s="61">
        <f>Controles!$C$2</f>
        <v>7</v>
      </c>
      <c r="C20" s="61" t="s">
        <v>5392</v>
      </c>
      <c r="D20" s="62"/>
      <c r="E20" s="62"/>
      <c r="F20" s="63"/>
      <c r="G20" s="63"/>
      <c r="H20" s="64">
        <f t="shared" si="5"/>
        <v>0</v>
      </c>
      <c r="I20" s="63"/>
      <c r="J20" s="63"/>
      <c r="K20" s="63"/>
      <c r="L20" s="63"/>
      <c r="M20" s="63"/>
      <c r="N20" s="61">
        <f t="shared" si="0"/>
        <v>0</v>
      </c>
      <c r="O20" s="61">
        <f t="shared" si="6"/>
        <v>0</v>
      </c>
      <c r="P20" s="61">
        <f t="shared" si="7"/>
        <v>0</v>
      </c>
      <c r="Q20" s="65">
        <f t="shared" si="1"/>
        <v>0</v>
      </c>
      <c r="R20" s="61">
        <f t="shared" si="2"/>
        <v>0</v>
      </c>
      <c r="S20" s="61">
        <f t="shared" si="3"/>
        <v>0</v>
      </c>
      <c r="T20" s="61">
        <f t="shared" si="4"/>
        <v>0</v>
      </c>
      <c r="U20" s="61">
        <f t="shared" si="8"/>
        <v>0</v>
      </c>
      <c r="V20" s="61">
        <f t="shared" si="9"/>
        <v>0</v>
      </c>
      <c r="W20" s="61" t="str">
        <f t="shared" si="10"/>
        <v>NÃO</v>
      </c>
      <c r="Z20" s="67">
        <f t="shared" si="11"/>
        <v>0</v>
      </c>
      <c r="AD20" s="50" t="s">
        <v>28</v>
      </c>
      <c r="AE20" s="50" t="s">
        <v>541</v>
      </c>
      <c r="AF20" s="50">
        <v>1200500</v>
      </c>
      <c r="AG20" s="51"/>
      <c r="AH20" s="41" t="s">
        <v>72</v>
      </c>
      <c r="AJ20" s="50">
        <f t="shared" si="12"/>
        <v>0</v>
      </c>
    </row>
    <row r="21" spans="1:36" s="66" customFormat="1" ht="20.25" customHeight="1">
      <c r="A21" s="61" t="str">
        <f>Controles!$B$2</f>
        <v>ES</v>
      </c>
      <c r="B21" s="61">
        <f>Controles!$C$2</f>
        <v>7</v>
      </c>
      <c r="C21" s="61" t="s">
        <v>5392</v>
      </c>
      <c r="D21" s="62"/>
      <c r="E21" s="62"/>
      <c r="F21" s="63"/>
      <c r="G21" s="63"/>
      <c r="H21" s="64">
        <f t="shared" si="5"/>
        <v>0</v>
      </c>
      <c r="I21" s="63"/>
      <c r="J21" s="63"/>
      <c r="K21" s="63"/>
      <c r="L21" s="63"/>
      <c r="M21" s="63"/>
      <c r="N21" s="61">
        <f t="shared" si="0"/>
        <v>0</v>
      </c>
      <c r="O21" s="61">
        <f t="shared" si="6"/>
        <v>0</v>
      </c>
      <c r="P21" s="61">
        <f t="shared" si="7"/>
        <v>0</v>
      </c>
      <c r="Q21" s="65">
        <f t="shared" si="1"/>
        <v>0</v>
      </c>
      <c r="R21" s="61">
        <f t="shared" si="2"/>
        <v>0</v>
      </c>
      <c r="S21" s="61">
        <f t="shared" si="3"/>
        <v>0</v>
      </c>
      <c r="T21" s="61">
        <f t="shared" si="4"/>
        <v>0</v>
      </c>
      <c r="U21" s="61">
        <f t="shared" si="8"/>
        <v>0</v>
      </c>
      <c r="V21" s="61">
        <f t="shared" si="9"/>
        <v>0</v>
      </c>
      <c r="W21" s="61" t="str">
        <f t="shared" si="10"/>
        <v>NÃO</v>
      </c>
      <c r="Z21" s="67">
        <f t="shared" si="11"/>
        <v>0</v>
      </c>
      <c r="AD21" s="50" t="s">
        <v>28</v>
      </c>
      <c r="AE21" s="50" t="s">
        <v>564</v>
      </c>
      <c r="AF21" s="50">
        <v>1200450</v>
      </c>
      <c r="AG21" s="51"/>
      <c r="AH21" s="41" t="s">
        <v>73</v>
      </c>
      <c r="AJ21" s="50">
        <f t="shared" si="12"/>
        <v>0</v>
      </c>
    </row>
    <row r="22" spans="1:36" s="66" customFormat="1" ht="20.25" customHeight="1">
      <c r="A22" s="61" t="str">
        <f>Controles!$B$2</f>
        <v>ES</v>
      </c>
      <c r="B22" s="61">
        <f>Controles!$C$2</f>
        <v>7</v>
      </c>
      <c r="C22" s="61" t="s">
        <v>5392</v>
      </c>
      <c r="D22" s="62"/>
      <c r="E22" s="62"/>
      <c r="F22" s="63"/>
      <c r="G22" s="63"/>
      <c r="H22" s="64">
        <f t="shared" si="5"/>
        <v>0</v>
      </c>
      <c r="I22" s="63"/>
      <c r="J22" s="63"/>
      <c r="K22" s="63"/>
      <c r="L22" s="63"/>
      <c r="M22" s="63"/>
      <c r="N22" s="61">
        <f t="shared" si="0"/>
        <v>0</v>
      </c>
      <c r="O22" s="61">
        <f t="shared" si="6"/>
        <v>0</v>
      </c>
      <c r="P22" s="61">
        <f t="shared" si="7"/>
        <v>0</v>
      </c>
      <c r="Q22" s="65">
        <f t="shared" si="1"/>
        <v>0</v>
      </c>
      <c r="R22" s="61">
        <f t="shared" si="2"/>
        <v>0</v>
      </c>
      <c r="S22" s="61">
        <f t="shared" si="3"/>
        <v>0</v>
      </c>
      <c r="T22" s="61">
        <f t="shared" si="4"/>
        <v>0</v>
      </c>
      <c r="U22" s="61">
        <f t="shared" si="8"/>
        <v>0</v>
      </c>
      <c r="V22" s="61">
        <f t="shared" si="9"/>
        <v>0</v>
      </c>
      <c r="W22" s="61" t="str">
        <f t="shared" si="10"/>
        <v>NÃO</v>
      </c>
      <c r="Z22" s="67">
        <f t="shared" si="11"/>
        <v>0</v>
      </c>
      <c r="AD22" s="50" t="s">
        <v>28</v>
      </c>
      <c r="AE22" s="50" t="s">
        <v>587</v>
      </c>
      <c r="AF22" s="50">
        <v>1200609</v>
      </c>
      <c r="AG22" s="51"/>
      <c r="AH22" s="41" t="s">
        <v>77</v>
      </c>
      <c r="AJ22" s="50">
        <f t="shared" si="12"/>
        <v>0</v>
      </c>
    </row>
    <row r="23" spans="1:36" s="66" customFormat="1" ht="20.25" customHeight="1">
      <c r="A23" s="61" t="str">
        <f>Controles!$B$2</f>
        <v>ES</v>
      </c>
      <c r="B23" s="61">
        <f>Controles!$C$2</f>
        <v>7</v>
      </c>
      <c r="C23" s="61" t="s">
        <v>5392</v>
      </c>
      <c r="D23" s="62"/>
      <c r="E23" s="62"/>
      <c r="F23" s="63"/>
      <c r="G23" s="63"/>
      <c r="H23" s="64">
        <f t="shared" si="5"/>
        <v>0</v>
      </c>
      <c r="I23" s="63"/>
      <c r="J23" s="63"/>
      <c r="K23" s="63"/>
      <c r="L23" s="63"/>
      <c r="M23" s="63"/>
      <c r="N23" s="61">
        <f t="shared" si="0"/>
        <v>0</v>
      </c>
      <c r="O23" s="61">
        <f t="shared" si="6"/>
        <v>0</v>
      </c>
      <c r="P23" s="61">
        <f t="shared" si="7"/>
        <v>0</v>
      </c>
      <c r="Q23" s="65">
        <f t="shared" si="1"/>
        <v>0</v>
      </c>
      <c r="R23" s="61">
        <f t="shared" si="2"/>
        <v>0</v>
      </c>
      <c r="S23" s="61">
        <f t="shared" si="3"/>
        <v>0</v>
      </c>
      <c r="T23" s="61">
        <f t="shared" si="4"/>
        <v>0</v>
      </c>
      <c r="U23" s="61">
        <f t="shared" si="8"/>
        <v>0</v>
      </c>
      <c r="V23" s="61">
        <f t="shared" si="9"/>
        <v>0</v>
      </c>
      <c r="W23" s="61" t="str">
        <f t="shared" si="10"/>
        <v>NÃO</v>
      </c>
      <c r="Z23" s="67">
        <f t="shared" si="11"/>
        <v>0</v>
      </c>
      <c r="AD23" s="50" t="s">
        <v>28</v>
      </c>
      <c r="AE23" s="50" t="s">
        <v>610</v>
      </c>
      <c r="AF23" s="50">
        <v>1200708</v>
      </c>
      <c r="AG23" s="51"/>
      <c r="AH23" s="41" t="s">
        <v>74</v>
      </c>
      <c r="AJ23" s="50">
        <f t="shared" si="12"/>
        <v>0</v>
      </c>
    </row>
    <row r="24" spans="1:36" s="66" customFormat="1" ht="20.25" customHeight="1">
      <c r="A24" s="61" t="str">
        <f>Controles!$B$2</f>
        <v>ES</v>
      </c>
      <c r="B24" s="61">
        <f>Controles!$C$2</f>
        <v>7</v>
      </c>
      <c r="C24" s="61" t="s">
        <v>5392</v>
      </c>
      <c r="D24" s="62"/>
      <c r="E24" s="62"/>
      <c r="F24" s="63"/>
      <c r="G24" s="63"/>
      <c r="H24" s="64">
        <f t="shared" si="5"/>
        <v>0</v>
      </c>
      <c r="I24" s="63"/>
      <c r="J24" s="63"/>
      <c r="K24" s="63"/>
      <c r="L24" s="63"/>
      <c r="M24" s="63"/>
      <c r="N24" s="61">
        <f t="shared" si="0"/>
        <v>0</v>
      </c>
      <c r="O24" s="61">
        <f t="shared" si="6"/>
        <v>0</v>
      </c>
      <c r="P24" s="61">
        <f t="shared" si="7"/>
        <v>0</v>
      </c>
      <c r="Q24" s="65">
        <f t="shared" si="1"/>
        <v>0</v>
      </c>
      <c r="R24" s="61">
        <f t="shared" si="2"/>
        <v>0</v>
      </c>
      <c r="S24" s="61">
        <f t="shared" si="3"/>
        <v>0</v>
      </c>
      <c r="T24" s="61">
        <f t="shared" si="4"/>
        <v>0</v>
      </c>
      <c r="U24" s="61">
        <f t="shared" si="8"/>
        <v>0</v>
      </c>
      <c r="V24" s="61">
        <f t="shared" si="9"/>
        <v>0</v>
      </c>
      <c r="W24" s="61" t="str">
        <f t="shared" si="10"/>
        <v>NÃO</v>
      </c>
      <c r="Z24" s="67">
        <f t="shared" si="11"/>
        <v>0</v>
      </c>
      <c r="AD24" s="50" t="s">
        <v>32</v>
      </c>
      <c r="AE24" s="50" t="s">
        <v>90</v>
      </c>
      <c r="AF24" s="50">
        <v>2700102</v>
      </c>
      <c r="AG24" s="51"/>
      <c r="AH24" s="41" t="s">
        <v>75</v>
      </c>
      <c r="AJ24" s="50">
        <f t="shared" si="12"/>
        <v>0</v>
      </c>
    </row>
    <row r="25" spans="1:36" s="66" customFormat="1" ht="20.25" customHeight="1">
      <c r="A25" s="61" t="str">
        <f>Controles!$B$2</f>
        <v>ES</v>
      </c>
      <c r="B25" s="61">
        <f>Controles!$C$2</f>
        <v>7</v>
      </c>
      <c r="C25" s="61" t="s">
        <v>5392</v>
      </c>
      <c r="D25" s="62"/>
      <c r="E25" s="62"/>
      <c r="F25" s="63"/>
      <c r="G25" s="63"/>
      <c r="H25" s="64">
        <f t="shared" si="5"/>
        <v>0</v>
      </c>
      <c r="I25" s="63"/>
      <c r="J25" s="63"/>
      <c r="K25" s="63"/>
      <c r="L25" s="63"/>
      <c r="M25" s="63"/>
      <c r="N25" s="61">
        <f t="shared" si="0"/>
        <v>0</v>
      </c>
      <c r="O25" s="61">
        <f t="shared" si="6"/>
        <v>0</v>
      </c>
      <c r="P25" s="61">
        <f t="shared" si="7"/>
        <v>0</v>
      </c>
      <c r="Q25" s="65">
        <f t="shared" si="1"/>
        <v>0</v>
      </c>
      <c r="R25" s="61">
        <f t="shared" si="2"/>
        <v>0</v>
      </c>
      <c r="S25" s="61">
        <f t="shared" si="3"/>
        <v>0</v>
      </c>
      <c r="T25" s="61">
        <f t="shared" si="4"/>
        <v>0</v>
      </c>
      <c r="U25" s="61">
        <f t="shared" si="8"/>
        <v>0</v>
      </c>
      <c r="V25" s="61">
        <f t="shared" si="9"/>
        <v>0</v>
      </c>
      <c r="W25" s="61" t="str">
        <f t="shared" si="10"/>
        <v>NÃO</v>
      </c>
      <c r="Z25" s="67">
        <f t="shared" si="11"/>
        <v>0</v>
      </c>
      <c r="AD25" s="50" t="s">
        <v>32</v>
      </c>
      <c r="AE25" s="50" t="s">
        <v>116</v>
      </c>
      <c r="AF25" s="50">
        <v>2700201</v>
      </c>
      <c r="AG25" s="51"/>
      <c r="AH25" s="41" t="s">
        <v>79</v>
      </c>
      <c r="AJ25" s="50">
        <f t="shared" si="12"/>
        <v>0</v>
      </c>
    </row>
    <row r="26" spans="1:36" s="66" customFormat="1" ht="20.25" customHeight="1">
      <c r="A26" s="61" t="str">
        <f>Controles!$B$2</f>
        <v>ES</v>
      </c>
      <c r="B26" s="61">
        <f>Controles!$C$2</f>
        <v>7</v>
      </c>
      <c r="C26" s="61" t="s">
        <v>5392</v>
      </c>
      <c r="D26" s="62"/>
      <c r="E26" s="62"/>
      <c r="F26" s="63"/>
      <c r="G26" s="63"/>
      <c r="H26" s="64">
        <f t="shared" si="5"/>
        <v>0</v>
      </c>
      <c r="I26" s="63"/>
      <c r="J26" s="63"/>
      <c r="K26" s="63"/>
      <c r="L26" s="63"/>
      <c r="M26" s="63"/>
      <c r="N26" s="61">
        <f t="shared" si="0"/>
        <v>0</v>
      </c>
      <c r="O26" s="61">
        <f t="shared" si="6"/>
        <v>0</v>
      </c>
      <c r="P26" s="61">
        <f t="shared" si="7"/>
        <v>0</v>
      </c>
      <c r="Q26" s="65">
        <f t="shared" si="1"/>
        <v>0</v>
      </c>
      <c r="R26" s="61">
        <f t="shared" si="2"/>
        <v>0</v>
      </c>
      <c r="S26" s="61">
        <f t="shared" si="3"/>
        <v>0</v>
      </c>
      <c r="T26" s="61">
        <f t="shared" si="4"/>
        <v>0</v>
      </c>
      <c r="U26" s="61">
        <f t="shared" si="8"/>
        <v>0</v>
      </c>
      <c r="V26" s="61">
        <f t="shared" si="9"/>
        <v>0</v>
      </c>
      <c r="W26" s="61" t="str">
        <f t="shared" si="10"/>
        <v>NÃO</v>
      </c>
      <c r="Z26" s="67">
        <f t="shared" si="11"/>
        <v>0</v>
      </c>
      <c r="AD26" s="50" t="s">
        <v>32</v>
      </c>
      <c r="AE26" s="50" t="s">
        <v>142</v>
      </c>
      <c r="AF26" s="50">
        <v>2700300</v>
      </c>
      <c r="AG26" s="51"/>
      <c r="AH26" s="41" t="s">
        <v>83</v>
      </c>
      <c r="AJ26" s="50">
        <f t="shared" si="12"/>
        <v>0</v>
      </c>
    </row>
    <row r="27" spans="1:36" s="66" customFormat="1" ht="20.25" customHeight="1">
      <c r="A27" s="61" t="str">
        <f>Controles!$B$2</f>
        <v>ES</v>
      </c>
      <c r="B27" s="61">
        <f>Controles!$C$2</f>
        <v>7</v>
      </c>
      <c r="C27" s="61" t="s">
        <v>5392</v>
      </c>
      <c r="D27" s="62"/>
      <c r="E27" s="62"/>
      <c r="F27" s="63"/>
      <c r="G27" s="63"/>
      <c r="H27" s="64">
        <f t="shared" si="5"/>
        <v>0</v>
      </c>
      <c r="I27" s="63"/>
      <c r="J27" s="63"/>
      <c r="K27" s="63"/>
      <c r="L27" s="63"/>
      <c r="M27" s="63"/>
      <c r="N27" s="61">
        <f t="shared" si="0"/>
        <v>0</v>
      </c>
      <c r="O27" s="61">
        <f t="shared" si="6"/>
        <v>0</v>
      </c>
      <c r="P27" s="61">
        <f t="shared" si="7"/>
        <v>0</v>
      </c>
      <c r="Q27" s="65">
        <f t="shared" si="1"/>
        <v>0</v>
      </c>
      <c r="R27" s="61">
        <f t="shared" si="2"/>
        <v>0</v>
      </c>
      <c r="S27" s="61">
        <f t="shared" si="3"/>
        <v>0</v>
      </c>
      <c r="T27" s="61">
        <f t="shared" si="4"/>
        <v>0</v>
      </c>
      <c r="U27" s="61">
        <f t="shared" si="8"/>
        <v>0</v>
      </c>
      <c r="V27" s="61">
        <f t="shared" si="9"/>
        <v>0</v>
      </c>
      <c r="W27" s="61" t="str">
        <f t="shared" si="10"/>
        <v>NÃO</v>
      </c>
      <c r="Z27" s="67">
        <f t="shared" si="11"/>
        <v>0</v>
      </c>
      <c r="AD27" s="50" t="s">
        <v>32</v>
      </c>
      <c r="AE27" s="50" t="s">
        <v>167</v>
      </c>
      <c r="AF27" s="50">
        <v>2700409</v>
      </c>
      <c r="AG27" s="51"/>
      <c r="AH27" s="41" t="s">
        <v>81</v>
      </c>
      <c r="AJ27" s="50">
        <f t="shared" si="12"/>
        <v>0</v>
      </c>
    </row>
    <row r="28" spans="1:36" s="66" customFormat="1" ht="20.25" customHeight="1">
      <c r="A28" s="61" t="str">
        <f>Controles!$B$2</f>
        <v>ES</v>
      </c>
      <c r="B28" s="61">
        <f>Controles!$C$2</f>
        <v>7</v>
      </c>
      <c r="C28" s="61" t="s">
        <v>5392</v>
      </c>
      <c r="D28" s="62"/>
      <c r="E28" s="62"/>
      <c r="F28" s="63"/>
      <c r="G28" s="63"/>
      <c r="H28" s="64">
        <f t="shared" si="5"/>
        <v>0</v>
      </c>
      <c r="I28" s="63"/>
      <c r="J28" s="63"/>
      <c r="K28" s="63"/>
      <c r="L28" s="63"/>
      <c r="M28" s="63"/>
      <c r="N28" s="61">
        <f t="shared" si="0"/>
        <v>0</v>
      </c>
      <c r="O28" s="61">
        <f t="shared" si="6"/>
        <v>0</v>
      </c>
      <c r="P28" s="61">
        <f t="shared" si="7"/>
        <v>0</v>
      </c>
      <c r="Q28" s="65">
        <f t="shared" si="1"/>
        <v>0</v>
      </c>
      <c r="R28" s="61">
        <f t="shared" si="2"/>
        <v>0</v>
      </c>
      <c r="S28" s="61">
        <f t="shared" si="3"/>
        <v>0</v>
      </c>
      <c r="T28" s="61">
        <f t="shared" si="4"/>
        <v>0</v>
      </c>
      <c r="U28" s="61">
        <f t="shared" si="8"/>
        <v>0</v>
      </c>
      <c r="V28" s="61">
        <f t="shared" si="9"/>
        <v>0</v>
      </c>
      <c r="W28" s="61" t="str">
        <f t="shared" si="10"/>
        <v>NÃO</v>
      </c>
      <c r="Z28" s="67">
        <f t="shared" si="11"/>
        <v>0</v>
      </c>
      <c r="AD28" s="50" t="s">
        <v>32</v>
      </c>
      <c r="AE28" s="50" t="s">
        <v>193</v>
      </c>
      <c r="AF28" s="50">
        <v>2700508</v>
      </c>
      <c r="AG28" s="51"/>
      <c r="AH28" s="41" t="s">
        <v>85</v>
      </c>
      <c r="AJ28" s="50">
        <f t="shared" si="12"/>
        <v>0</v>
      </c>
    </row>
    <row r="29" spans="1:36" s="66" customFormat="1" ht="20.25" customHeight="1">
      <c r="A29" s="61" t="str">
        <f>Controles!$B$2</f>
        <v>ES</v>
      </c>
      <c r="B29" s="61">
        <f>Controles!$C$2</f>
        <v>7</v>
      </c>
      <c r="C29" s="61" t="s">
        <v>5392</v>
      </c>
      <c r="D29" s="62"/>
      <c r="E29" s="62"/>
      <c r="F29" s="63"/>
      <c r="G29" s="63"/>
      <c r="H29" s="64">
        <f t="shared" si="5"/>
        <v>0</v>
      </c>
      <c r="I29" s="63"/>
      <c r="J29" s="63"/>
      <c r="K29" s="63"/>
      <c r="L29" s="63"/>
      <c r="M29" s="63"/>
      <c r="N29" s="61">
        <f t="shared" si="0"/>
        <v>0</v>
      </c>
      <c r="O29" s="61">
        <f t="shared" si="6"/>
        <v>0</v>
      </c>
      <c r="P29" s="61">
        <f t="shared" si="7"/>
        <v>0</v>
      </c>
      <c r="Q29" s="65">
        <f t="shared" si="1"/>
        <v>0</v>
      </c>
      <c r="R29" s="61">
        <f t="shared" si="2"/>
        <v>0</v>
      </c>
      <c r="S29" s="61">
        <f t="shared" si="3"/>
        <v>0</v>
      </c>
      <c r="T29" s="61">
        <f t="shared" si="4"/>
        <v>0</v>
      </c>
      <c r="U29" s="61">
        <f t="shared" si="8"/>
        <v>0</v>
      </c>
      <c r="V29" s="61">
        <f t="shared" si="9"/>
        <v>0</v>
      </c>
      <c r="W29" s="61" t="str">
        <f t="shared" si="10"/>
        <v>NÃO</v>
      </c>
      <c r="Z29" s="67">
        <f t="shared" si="11"/>
        <v>0</v>
      </c>
      <c r="AD29" s="50" t="s">
        <v>32</v>
      </c>
      <c r="AE29" s="50" t="s">
        <v>219</v>
      </c>
      <c r="AF29" s="50">
        <v>2700607</v>
      </c>
      <c r="AG29" s="51"/>
      <c r="AH29" s="51"/>
      <c r="AJ29" s="50">
        <f t="shared" si="12"/>
        <v>0</v>
      </c>
    </row>
    <row r="30" spans="1:36" s="66" customFormat="1" ht="20.25" customHeight="1">
      <c r="A30" s="61" t="str">
        <f>Controles!$B$2</f>
        <v>ES</v>
      </c>
      <c r="B30" s="61">
        <f>Controles!$C$2</f>
        <v>7</v>
      </c>
      <c r="C30" s="61" t="s">
        <v>5392</v>
      </c>
      <c r="D30" s="62"/>
      <c r="E30" s="62"/>
      <c r="F30" s="63"/>
      <c r="G30" s="63"/>
      <c r="H30" s="64">
        <f t="shared" si="5"/>
        <v>0</v>
      </c>
      <c r="I30" s="63"/>
      <c r="J30" s="63"/>
      <c r="K30" s="63"/>
      <c r="L30" s="63"/>
      <c r="M30" s="63"/>
      <c r="N30" s="61">
        <f t="shared" si="0"/>
        <v>0</v>
      </c>
      <c r="O30" s="61">
        <f t="shared" si="6"/>
        <v>0</v>
      </c>
      <c r="P30" s="61">
        <f t="shared" si="7"/>
        <v>0</v>
      </c>
      <c r="Q30" s="65">
        <f t="shared" si="1"/>
        <v>0</v>
      </c>
      <c r="R30" s="61">
        <f t="shared" si="2"/>
        <v>0</v>
      </c>
      <c r="S30" s="61">
        <f t="shared" si="3"/>
        <v>0</v>
      </c>
      <c r="T30" s="61">
        <f t="shared" si="4"/>
        <v>0</v>
      </c>
      <c r="U30" s="61">
        <f t="shared" si="8"/>
        <v>0</v>
      </c>
      <c r="V30" s="61">
        <f t="shared" si="9"/>
        <v>0</v>
      </c>
      <c r="W30" s="61" t="str">
        <f t="shared" si="10"/>
        <v>NÃO</v>
      </c>
      <c r="Z30" s="67">
        <f t="shared" si="11"/>
        <v>0</v>
      </c>
      <c r="AD30" s="50" t="s">
        <v>32</v>
      </c>
      <c r="AE30" s="50" t="s">
        <v>243</v>
      </c>
      <c r="AF30" s="50">
        <v>2700706</v>
      </c>
      <c r="AG30" s="51"/>
      <c r="AH30" s="51"/>
      <c r="AJ30" s="50">
        <f t="shared" si="12"/>
        <v>0</v>
      </c>
    </row>
    <row r="31" spans="1:36" s="66" customFormat="1" ht="20.25" customHeight="1">
      <c r="A31" s="61" t="str">
        <f>Controles!$B$2</f>
        <v>ES</v>
      </c>
      <c r="B31" s="61">
        <f>Controles!$C$2</f>
        <v>7</v>
      </c>
      <c r="C31" s="61" t="s">
        <v>5392</v>
      </c>
      <c r="D31" s="62"/>
      <c r="E31" s="62"/>
      <c r="F31" s="63"/>
      <c r="G31" s="63"/>
      <c r="H31" s="64">
        <f t="shared" si="5"/>
        <v>0</v>
      </c>
      <c r="I31" s="63"/>
      <c r="J31" s="63"/>
      <c r="K31" s="63"/>
      <c r="L31" s="63"/>
      <c r="M31" s="63"/>
      <c r="N31" s="61">
        <f t="shared" si="0"/>
        <v>0</v>
      </c>
      <c r="O31" s="61">
        <f t="shared" si="6"/>
        <v>0</v>
      </c>
      <c r="P31" s="61">
        <f t="shared" si="7"/>
        <v>0</v>
      </c>
      <c r="Q31" s="65">
        <f t="shared" si="1"/>
        <v>0</v>
      </c>
      <c r="R31" s="61">
        <f t="shared" si="2"/>
        <v>0</v>
      </c>
      <c r="S31" s="61">
        <f t="shared" si="3"/>
        <v>0</v>
      </c>
      <c r="T31" s="61">
        <f t="shared" si="4"/>
        <v>0</v>
      </c>
      <c r="U31" s="61">
        <f t="shared" si="8"/>
        <v>0</v>
      </c>
      <c r="V31" s="61">
        <f t="shared" si="9"/>
        <v>0</v>
      </c>
      <c r="W31" s="61" t="str">
        <f t="shared" si="10"/>
        <v>NÃO</v>
      </c>
      <c r="Z31" s="67">
        <f t="shared" si="11"/>
        <v>0</v>
      </c>
      <c r="AD31" s="50" t="s">
        <v>32</v>
      </c>
      <c r="AE31" s="50" t="s">
        <v>268</v>
      </c>
      <c r="AF31" s="50">
        <v>2700805</v>
      </c>
      <c r="AG31" s="51"/>
      <c r="AH31" s="51"/>
      <c r="AJ31" s="50">
        <f t="shared" si="12"/>
        <v>0</v>
      </c>
    </row>
    <row r="32" spans="1:36" s="66" customFormat="1" ht="20.25" customHeight="1">
      <c r="A32" s="61" t="str">
        <f>Controles!$B$2</f>
        <v>ES</v>
      </c>
      <c r="B32" s="61">
        <f>Controles!$C$2</f>
        <v>7</v>
      </c>
      <c r="C32" s="61" t="s">
        <v>5392</v>
      </c>
      <c r="D32" s="62"/>
      <c r="E32" s="62"/>
      <c r="F32" s="63"/>
      <c r="G32" s="63"/>
      <c r="H32" s="64">
        <f t="shared" si="5"/>
        <v>0</v>
      </c>
      <c r="I32" s="63"/>
      <c r="J32" s="63"/>
      <c r="K32" s="63"/>
      <c r="L32" s="63"/>
      <c r="M32" s="63"/>
      <c r="N32" s="61">
        <f t="shared" si="0"/>
        <v>0</v>
      </c>
      <c r="O32" s="61">
        <f t="shared" si="6"/>
        <v>0</v>
      </c>
      <c r="P32" s="61">
        <f t="shared" si="7"/>
        <v>0</v>
      </c>
      <c r="Q32" s="65">
        <f t="shared" si="1"/>
        <v>0</v>
      </c>
      <c r="R32" s="61">
        <f t="shared" si="2"/>
        <v>0</v>
      </c>
      <c r="S32" s="61">
        <f t="shared" si="3"/>
        <v>0</v>
      </c>
      <c r="T32" s="61">
        <f t="shared" si="4"/>
        <v>0</v>
      </c>
      <c r="U32" s="61">
        <f t="shared" si="8"/>
        <v>0</v>
      </c>
      <c r="V32" s="61">
        <f t="shared" si="9"/>
        <v>0</v>
      </c>
      <c r="W32" s="61" t="str">
        <f t="shared" si="10"/>
        <v>NÃO</v>
      </c>
      <c r="Z32" s="67">
        <f t="shared" si="11"/>
        <v>0</v>
      </c>
      <c r="AD32" s="50" t="s">
        <v>32</v>
      </c>
      <c r="AE32" s="50" t="s">
        <v>294</v>
      </c>
      <c r="AF32" s="50">
        <v>2700904</v>
      </c>
      <c r="AG32" s="51"/>
      <c r="AH32" s="51"/>
      <c r="AJ32" s="50">
        <f t="shared" si="12"/>
        <v>0</v>
      </c>
    </row>
    <row r="33" spans="1:36" s="66" customFormat="1" ht="20.25" customHeight="1">
      <c r="A33" s="61" t="str">
        <f>Controles!$B$2</f>
        <v>ES</v>
      </c>
      <c r="B33" s="61">
        <f>Controles!$C$2</f>
        <v>7</v>
      </c>
      <c r="C33" s="61" t="s">
        <v>5392</v>
      </c>
      <c r="D33" s="62"/>
      <c r="E33" s="62"/>
      <c r="F33" s="63"/>
      <c r="G33" s="63"/>
      <c r="H33" s="64">
        <f t="shared" si="5"/>
        <v>0</v>
      </c>
      <c r="I33" s="63"/>
      <c r="J33" s="63"/>
      <c r="K33" s="63"/>
      <c r="L33" s="63"/>
      <c r="M33" s="63"/>
      <c r="N33" s="61">
        <f t="shared" si="0"/>
        <v>0</v>
      </c>
      <c r="O33" s="61">
        <f t="shared" si="6"/>
        <v>0</v>
      </c>
      <c r="P33" s="61">
        <f t="shared" si="7"/>
        <v>0</v>
      </c>
      <c r="Q33" s="65">
        <f t="shared" si="1"/>
        <v>0</v>
      </c>
      <c r="R33" s="61">
        <f t="shared" si="2"/>
        <v>0</v>
      </c>
      <c r="S33" s="61">
        <f t="shared" si="3"/>
        <v>0</v>
      </c>
      <c r="T33" s="61">
        <f t="shared" si="4"/>
        <v>0</v>
      </c>
      <c r="U33" s="61">
        <f t="shared" si="8"/>
        <v>0</v>
      </c>
      <c r="V33" s="61">
        <f t="shared" si="9"/>
        <v>0</v>
      </c>
      <c r="W33" s="61" t="str">
        <f t="shared" si="10"/>
        <v>NÃO</v>
      </c>
      <c r="Z33" s="67">
        <f t="shared" si="11"/>
        <v>0</v>
      </c>
      <c r="AD33" s="50" t="s">
        <v>32</v>
      </c>
      <c r="AE33" s="50" t="s">
        <v>320</v>
      </c>
      <c r="AF33" s="50">
        <v>2701001</v>
      </c>
      <c r="AG33" s="51"/>
      <c r="AH33" s="51"/>
      <c r="AJ33" s="50">
        <f t="shared" si="12"/>
        <v>0</v>
      </c>
    </row>
    <row r="34" spans="1:36" s="66" customFormat="1" ht="20.25" customHeight="1">
      <c r="A34" s="61" t="str">
        <f>Controles!$B$2</f>
        <v>ES</v>
      </c>
      <c r="B34" s="61">
        <f>Controles!$C$2</f>
        <v>7</v>
      </c>
      <c r="C34" s="61" t="s">
        <v>5392</v>
      </c>
      <c r="D34" s="62"/>
      <c r="E34" s="62"/>
      <c r="F34" s="63"/>
      <c r="G34" s="63"/>
      <c r="H34" s="64">
        <f t="shared" si="5"/>
        <v>0</v>
      </c>
      <c r="I34" s="63"/>
      <c r="J34" s="63"/>
      <c r="K34" s="63"/>
      <c r="L34" s="63"/>
      <c r="M34" s="63"/>
      <c r="N34" s="61">
        <f t="shared" si="0"/>
        <v>0</v>
      </c>
      <c r="O34" s="61">
        <f t="shared" si="6"/>
        <v>0</v>
      </c>
      <c r="P34" s="61">
        <f t="shared" si="7"/>
        <v>0</v>
      </c>
      <c r="Q34" s="65">
        <f t="shared" si="1"/>
        <v>0</v>
      </c>
      <c r="R34" s="61">
        <f t="shared" si="2"/>
        <v>0</v>
      </c>
      <c r="S34" s="61">
        <f t="shared" si="3"/>
        <v>0</v>
      </c>
      <c r="T34" s="61">
        <f t="shared" si="4"/>
        <v>0</v>
      </c>
      <c r="U34" s="61">
        <f t="shared" si="8"/>
        <v>0</v>
      </c>
      <c r="V34" s="61">
        <f t="shared" si="9"/>
        <v>0</v>
      </c>
      <c r="W34" s="61" t="str">
        <f t="shared" si="10"/>
        <v>NÃO</v>
      </c>
      <c r="Z34" s="67">
        <f t="shared" si="11"/>
        <v>0</v>
      </c>
      <c r="AD34" s="50" t="s">
        <v>32</v>
      </c>
      <c r="AE34" s="50" t="s">
        <v>345</v>
      </c>
      <c r="AF34" s="50">
        <v>2701100</v>
      </c>
      <c r="AG34" s="51"/>
      <c r="AH34" s="51"/>
      <c r="AJ34" s="50">
        <f t="shared" si="12"/>
        <v>0</v>
      </c>
    </row>
    <row r="35" spans="1:36" s="66" customFormat="1" ht="20.25" customHeight="1">
      <c r="A35" s="61" t="str">
        <f>Controles!$B$2</f>
        <v>ES</v>
      </c>
      <c r="B35" s="61">
        <f>Controles!$C$2</f>
        <v>7</v>
      </c>
      <c r="C35" s="61" t="s">
        <v>5392</v>
      </c>
      <c r="D35" s="62"/>
      <c r="E35" s="62"/>
      <c r="F35" s="63"/>
      <c r="G35" s="63"/>
      <c r="H35" s="64">
        <f t="shared" si="5"/>
        <v>0</v>
      </c>
      <c r="I35" s="63"/>
      <c r="J35" s="63"/>
      <c r="K35" s="63"/>
      <c r="L35" s="63"/>
      <c r="M35" s="63"/>
      <c r="N35" s="61">
        <f t="shared" si="0"/>
        <v>0</v>
      </c>
      <c r="O35" s="61">
        <f t="shared" si="6"/>
        <v>0</v>
      </c>
      <c r="P35" s="61">
        <f t="shared" si="7"/>
        <v>0</v>
      </c>
      <c r="Q35" s="65">
        <f t="shared" si="1"/>
        <v>0</v>
      </c>
      <c r="R35" s="61">
        <f t="shared" si="2"/>
        <v>0</v>
      </c>
      <c r="S35" s="61">
        <f t="shared" si="3"/>
        <v>0</v>
      </c>
      <c r="T35" s="61">
        <f t="shared" si="4"/>
        <v>0</v>
      </c>
      <c r="U35" s="61">
        <f t="shared" si="8"/>
        <v>0</v>
      </c>
      <c r="V35" s="61">
        <f t="shared" si="9"/>
        <v>0</v>
      </c>
      <c r="W35" s="61" t="str">
        <f t="shared" si="10"/>
        <v>NÃO</v>
      </c>
      <c r="Z35" s="67">
        <f t="shared" si="11"/>
        <v>0</v>
      </c>
      <c r="AD35" s="50" t="s">
        <v>32</v>
      </c>
      <c r="AE35" s="50" t="s">
        <v>369</v>
      </c>
      <c r="AF35" s="50">
        <v>2701209</v>
      </c>
      <c r="AG35" s="51"/>
      <c r="AH35" s="51"/>
      <c r="AJ35" s="50">
        <f t="shared" si="12"/>
        <v>0</v>
      </c>
    </row>
    <row r="36" spans="1:36" s="66" customFormat="1" ht="20.25" customHeight="1">
      <c r="A36" s="61" t="str">
        <f>Controles!$B$2</f>
        <v>ES</v>
      </c>
      <c r="B36" s="61">
        <f>Controles!$C$2</f>
        <v>7</v>
      </c>
      <c r="C36" s="61" t="s">
        <v>5392</v>
      </c>
      <c r="D36" s="62"/>
      <c r="E36" s="62"/>
      <c r="F36" s="63"/>
      <c r="G36" s="63"/>
      <c r="H36" s="64">
        <f t="shared" si="5"/>
        <v>0</v>
      </c>
      <c r="I36" s="63"/>
      <c r="J36" s="63"/>
      <c r="K36" s="63"/>
      <c r="L36" s="63"/>
      <c r="M36" s="63"/>
      <c r="N36" s="61">
        <f t="shared" si="0"/>
        <v>0</v>
      </c>
      <c r="O36" s="61">
        <f t="shared" si="6"/>
        <v>0</v>
      </c>
      <c r="P36" s="61">
        <f t="shared" si="7"/>
        <v>0</v>
      </c>
      <c r="Q36" s="65">
        <f t="shared" si="1"/>
        <v>0</v>
      </c>
      <c r="R36" s="61">
        <f t="shared" si="2"/>
        <v>0</v>
      </c>
      <c r="S36" s="61">
        <f t="shared" si="3"/>
        <v>0</v>
      </c>
      <c r="T36" s="61">
        <f t="shared" si="4"/>
        <v>0</v>
      </c>
      <c r="U36" s="61">
        <f t="shared" si="8"/>
        <v>0</v>
      </c>
      <c r="V36" s="61">
        <f t="shared" si="9"/>
        <v>0</v>
      </c>
      <c r="W36" s="61" t="str">
        <f t="shared" si="10"/>
        <v>NÃO</v>
      </c>
      <c r="Z36" s="67">
        <f t="shared" si="11"/>
        <v>0</v>
      </c>
      <c r="AD36" s="50" t="s">
        <v>32</v>
      </c>
      <c r="AE36" s="50" t="s">
        <v>394</v>
      </c>
      <c r="AF36" s="50">
        <v>2701308</v>
      </c>
      <c r="AG36" s="51"/>
      <c r="AH36" s="51"/>
      <c r="AJ36" s="50">
        <f t="shared" si="12"/>
        <v>0</v>
      </c>
    </row>
    <row r="37" spans="1:36" s="66" customFormat="1" ht="20.25" customHeight="1">
      <c r="A37" s="61" t="str">
        <f>Controles!$B$2</f>
        <v>ES</v>
      </c>
      <c r="B37" s="61">
        <f>Controles!$C$2</f>
        <v>7</v>
      </c>
      <c r="C37" s="61" t="s">
        <v>5392</v>
      </c>
      <c r="D37" s="62"/>
      <c r="E37" s="62"/>
      <c r="F37" s="63"/>
      <c r="G37" s="63"/>
      <c r="H37" s="64">
        <f t="shared" si="5"/>
        <v>0</v>
      </c>
      <c r="I37" s="63"/>
      <c r="J37" s="63"/>
      <c r="K37" s="63"/>
      <c r="L37" s="63"/>
      <c r="M37" s="63"/>
      <c r="N37" s="61">
        <f t="shared" si="0"/>
        <v>0</v>
      </c>
      <c r="O37" s="61">
        <f t="shared" si="6"/>
        <v>0</v>
      </c>
      <c r="P37" s="61">
        <f t="shared" si="7"/>
        <v>0</v>
      </c>
      <c r="Q37" s="65">
        <f t="shared" si="1"/>
        <v>0</v>
      </c>
      <c r="R37" s="61">
        <f t="shared" si="2"/>
        <v>0</v>
      </c>
      <c r="S37" s="61">
        <f t="shared" si="3"/>
        <v>0</v>
      </c>
      <c r="T37" s="61">
        <f t="shared" si="4"/>
        <v>0</v>
      </c>
      <c r="U37" s="61">
        <f t="shared" si="8"/>
        <v>0</v>
      </c>
      <c r="V37" s="61">
        <f t="shared" si="9"/>
        <v>0</v>
      </c>
      <c r="W37" s="61" t="str">
        <f t="shared" si="10"/>
        <v>NÃO</v>
      </c>
      <c r="Z37" s="67">
        <f t="shared" si="11"/>
        <v>0</v>
      </c>
      <c r="AD37" s="50" t="s">
        <v>32</v>
      </c>
      <c r="AE37" s="50" t="s">
        <v>419</v>
      </c>
      <c r="AF37" s="50">
        <v>2701357</v>
      </c>
      <c r="AG37" s="51"/>
      <c r="AH37" s="51"/>
      <c r="AJ37" s="50">
        <f t="shared" si="12"/>
        <v>0</v>
      </c>
    </row>
    <row r="38" spans="1:36" s="66" customFormat="1" ht="20.25" customHeight="1">
      <c r="A38" s="61" t="str">
        <f>Controles!$B$2</f>
        <v>ES</v>
      </c>
      <c r="B38" s="61">
        <f>Controles!$C$2</f>
        <v>7</v>
      </c>
      <c r="C38" s="61" t="s">
        <v>5392</v>
      </c>
      <c r="D38" s="62"/>
      <c r="E38" s="62"/>
      <c r="F38" s="63"/>
      <c r="G38" s="63"/>
      <c r="H38" s="64">
        <f t="shared" si="5"/>
        <v>0</v>
      </c>
      <c r="I38" s="63"/>
      <c r="J38" s="63"/>
      <c r="K38" s="63"/>
      <c r="L38" s="63"/>
      <c r="M38" s="63"/>
      <c r="N38" s="61">
        <f t="shared" si="0"/>
        <v>0</v>
      </c>
      <c r="O38" s="61">
        <f t="shared" si="6"/>
        <v>0</v>
      </c>
      <c r="P38" s="61">
        <f t="shared" si="7"/>
        <v>0</v>
      </c>
      <c r="Q38" s="65">
        <f t="shared" si="1"/>
        <v>0</v>
      </c>
      <c r="R38" s="61">
        <f t="shared" si="2"/>
        <v>0</v>
      </c>
      <c r="S38" s="61">
        <f t="shared" si="3"/>
        <v>0</v>
      </c>
      <c r="T38" s="61">
        <f t="shared" si="4"/>
        <v>0</v>
      </c>
      <c r="U38" s="61">
        <f t="shared" si="8"/>
        <v>0</v>
      </c>
      <c r="V38" s="61">
        <f t="shared" si="9"/>
        <v>0</v>
      </c>
      <c r="W38" s="61" t="str">
        <f t="shared" si="10"/>
        <v>NÃO</v>
      </c>
      <c r="Z38" s="67">
        <f t="shared" si="11"/>
        <v>0</v>
      </c>
      <c r="AD38" s="50" t="s">
        <v>32</v>
      </c>
      <c r="AE38" s="50" t="s">
        <v>445</v>
      </c>
      <c r="AF38" s="50">
        <v>2701407</v>
      </c>
      <c r="AG38" s="51"/>
      <c r="AH38" s="51"/>
      <c r="AJ38" s="50">
        <f t="shared" si="12"/>
        <v>0</v>
      </c>
    </row>
    <row r="39" spans="1:36" s="66" customFormat="1" ht="20.25" customHeight="1">
      <c r="A39" s="61" t="str">
        <f>Controles!$B$2</f>
        <v>ES</v>
      </c>
      <c r="B39" s="61">
        <f>Controles!$C$2</f>
        <v>7</v>
      </c>
      <c r="C39" s="61" t="s">
        <v>5392</v>
      </c>
      <c r="D39" s="62"/>
      <c r="E39" s="62"/>
      <c r="F39" s="63"/>
      <c r="G39" s="63"/>
      <c r="H39" s="64">
        <f t="shared" si="5"/>
        <v>0</v>
      </c>
      <c r="I39" s="63"/>
      <c r="J39" s="63"/>
      <c r="K39" s="63"/>
      <c r="L39" s="63"/>
      <c r="M39" s="63"/>
      <c r="N39" s="61">
        <f t="shared" si="0"/>
        <v>0</v>
      </c>
      <c r="O39" s="61">
        <f t="shared" si="6"/>
        <v>0</v>
      </c>
      <c r="P39" s="61">
        <f t="shared" si="7"/>
        <v>0</v>
      </c>
      <c r="Q39" s="65">
        <f t="shared" si="1"/>
        <v>0</v>
      </c>
      <c r="R39" s="61">
        <f t="shared" si="2"/>
        <v>0</v>
      </c>
      <c r="S39" s="61">
        <f t="shared" si="3"/>
        <v>0</v>
      </c>
      <c r="T39" s="61">
        <f t="shared" si="4"/>
        <v>0</v>
      </c>
      <c r="U39" s="61">
        <f t="shared" si="8"/>
        <v>0</v>
      </c>
      <c r="V39" s="61">
        <f t="shared" si="9"/>
        <v>0</v>
      </c>
      <c r="W39" s="61" t="str">
        <f t="shared" si="10"/>
        <v>NÃO</v>
      </c>
      <c r="Z39" s="67">
        <f t="shared" si="11"/>
        <v>0</v>
      </c>
      <c r="AD39" s="50" t="s">
        <v>32</v>
      </c>
      <c r="AE39" s="50" t="s">
        <v>470</v>
      </c>
      <c r="AF39" s="50">
        <v>2701506</v>
      </c>
      <c r="AG39" s="51"/>
      <c r="AH39" s="51"/>
      <c r="AJ39" s="50">
        <f t="shared" si="12"/>
        <v>0</v>
      </c>
    </row>
    <row r="40" spans="1:36" s="66" customFormat="1" ht="20.25" customHeight="1">
      <c r="A40" s="61" t="str">
        <f>Controles!$B$2</f>
        <v>ES</v>
      </c>
      <c r="B40" s="61">
        <f>Controles!$C$2</f>
        <v>7</v>
      </c>
      <c r="C40" s="61" t="s">
        <v>5392</v>
      </c>
      <c r="D40" s="62"/>
      <c r="E40" s="62"/>
      <c r="F40" s="63"/>
      <c r="G40" s="63"/>
      <c r="H40" s="64">
        <f t="shared" si="5"/>
        <v>0</v>
      </c>
      <c r="I40" s="63"/>
      <c r="J40" s="63"/>
      <c r="K40" s="63"/>
      <c r="L40" s="63"/>
      <c r="M40" s="63"/>
      <c r="N40" s="61">
        <f t="shared" si="0"/>
        <v>0</v>
      </c>
      <c r="O40" s="61">
        <f t="shared" si="6"/>
        <v>0</v>
      </c>
      <c r="P40" s="61">
        <f t="shared" si="7"/>
        <v>0</v>
      </c>
      <c r="Q40" s="65">
        <f t="shared" si="1"/>
        <v>0</v>
      </c>
      <c r="R40" s="61">
        <f t="shared" si="2"/>
        <v>0</v>
      </c>
      <c r="S40" s="61">
        <f t="shared" si="3"/>
        <v>0</v>
      </c>
      <c r="T40" s="61">
        <f t="shared" si="4"/>
        <v>0</v>
      </c>
      <c r="U40" s="61">
        <f t="shared" si="8"/>
        <v>0</v>
      </c>
      <c r="V40" s="61">
        <f t="shared" si="9"/>
        <v>0</v>
      </c>
      <c r="W40" s="61" t="str">
        <f t="shared" si="10"/>
        <v>NÃO</v>
      </c>
      <c r="Z40" s="67">
        <f t="shared" si="11"/>
        <v>0</v>
      </c>
      <c r="AD40" s="50" t="s">
        <v>32</v>
      </c>
      <c r="AE40" s="50" t="s">
        <v>495</v>
      </c>
      <c r="AF40" s="50">
        <v>2701605</v>
      </c>
      <c r="AG40" s="51"/>
      <c r="AH40" s="51"/>
      <c r="AJ40" s="50">
        <f t="shared" si="12"/>
        <v>0</v>
      </c>
    </row>
    <row r="41" spans="1:36" s="66" customFormat="1" ht="20.25" customHeight="1">
      <c r="A41" s="61" t="str">
        <f>Controles!$B$2</f>
        <v>ES</v>
      </c>
      <c r="B41" s="61">
        <f>Controles!$C$2</f>
        <v>7</v>
      </c>
      <c r="C41" s="61" t="s">
        <v>5392</v>
      </c>
      <c r="D41" s="62"/>
      <c r="E41" s="62"/>
      <c r="F41" s="63"/>
      <c r="G41" s="63"/>
      <c r="H41" s="64">
        <f t="shared" si="5"/>
        <v>0</v>
      </c>
      <c r="I41" s="63"/>
      <c r="J41" s="63"/>
      <c r="K41" s="63"/>
      <c r="L41" s="63"/>
      <c r="M41" s="63"/>
      <c r="N41" s="61">
        <f t="shared" si="0"/>
        <v>0</v>
      </c>
      <c r="O41" s="61">
        <f t="shared" si="6"/>
        <v>0</v>
      </c>
      <c r="P41" s="61">
        <f t="shared" si="7"/>
        <v>0</v>
      </c>
      <c r="Q41" s="65">
        <f t="shared" si="1"/>
        <v>0</v>
      </c>
      <c r="R41" s="61">
        <f t="shared" si="2"/>
        <v>0</v>
      </c>
      <c r="S41" s="61">
        <f t="shared" si="3"/>
        <v>0</v>
      </c>
      <c r="T41" s="61">
        <f t="shared" si="4"/>
        <v>0</v>
      </c>
      <c r="U41" s="61">
        <f t="shared" si="8"/>
        <v>0</v>
      </c>
      <c r="V41" s="61">
        <f t="shared" si="9"/>
        <v>0</v>
      </c>
      <c r="W41" s="61" t="str">
        <f t="shared" si="10"/>
        <v>NÃO</v>
      </c>
      <c r="Z41" s="67">
        <f t="shared" si="11"/>
        <v>0</v>
      </c>
      <c r="AD41" s="50" t="s">
        <v>32</v>
      </c>
      <c r="AE41" s="50" t="s">
        <v>391</v>
      </c>
      <c r="AF41" s="50">
        <v>2701704</v>
      </c>
      <c r="AG41" s="51"/>
      <c r="AH41" s="51"/>
      <c r="AJ41" s="50">
        <f t="shared" si="12"/>
        <v>0</v>
      </c>
    </row>
    <row r="42" spans="1:36" s="66" customFormat="1" ht="20.25" customHeight="1">
      <c r="A42" s="61" t="str">
        <f>Controles!$B$2</f>
        <v>ES</v>
      </c>
      <c r="B42" s="61">
        <f>Controles!$C$2</f>
        <v>7</v>
      </c>
      <c r="C42" s="61" t="s">
        <v>5392</v>
      </c>
      <c r="D42" s="62"/>
      <c r="E42" s="62"/>
      <c r="F42" s="63"/>
      <c r="G42" s="63"/>
      <c r="H42" s="64">
        <f t="shared" si="5"/>
        <v>0</v>
      </c>
      <c r="I42" s="63"/>
      <c r="J42" s="63"/>
      <c r="K42" s="63"/>
      <c r="L42" s="63"/>
      <c r="M42" s="63"/>
      <c r="N42" s="61">
        <f t="shared" si="0"/>
        <v>0</v>
      </c>
      <c r="O42" s="61">
        <f t="shared" si="6"/>
        <v>0</v>
      </c>
      <c r="P42" s="61">
        <f t="shared" si="7"/>
        <v>0</v>
      </c>
      <c r="Q42" s="65">
        <f t="shared" si="1"/>
        <v>0</v>
      </c>
      <c r="R42" s="61">
        <f t="shared" si="2"/>
        <v>0</v>
      </c>
      <c r="S42" s="61">
        <f t="shared" si="3"/>
        <v>0</v>
      </c>
      <c r="T42" s="61">
        <f t="shared" si="4"/>
        <v>0</v>
      </c>
      <c r="U42" s="61">
        <f t="shared" si="8"/>
        <v>0</v>
      </c>
      <c r="V42" s="61">
        <f t="shared" si="9"/>
        <v>0</v>
      </c>
      <c r="W42" s="61" t="str">
        <f t="shared" si="10"/>
        <v>NÃO</v>
      </c>
      <c r="Z42" s="67">
        <f t="shared" si="11"/>
        <v>0</v>
      </c>
      <c r="AD42" s="50" t="s">
        <v>32</v>
      </c>
      <c r="AE42" s="50" t="s">
        <v>542</v>
      </c>
      <c r="AF42" s="50">
        <v>2701803</v>
      </c>
      <c r="AG42" s="51"/>
      <c r="AH42" s="51"/>
      <c r="AJ42" s="50">
        <f t="shared" si="12"/>
        <v>0</v>
      </c>
    </row>
    <row r="43" spans="1:36" s="66" customFormat="1" ht="20.25" customHeight="1">
      <c r="A43" s="61" t="str">
        <f>Controles!$B$2</f>
        <v>ES</v>
      </c>
      <c r="B43" s="61">
        <f>Controles!$C$2</f>
        <v>7</v>
      </c>
      <c r="C43" s="61" t="s">
        <v>5392</v>
      </c>
      <c r="D43" s="62"/>
      <c r="E43" s="62"/>
      <c r="F43" s="63"/>
      <c r="G43" s="63"/>
      <c r="H43" s="64">
        <f t="shared" si="5"/>
        <v>0</v>
      </c>
      <c r="I43" s="63"/>
      <c r="J43" s="63"/>
      <c r="K43" s="63"/>
      <c r="L43" s="63"/>
      <c r="M43" s="63"/>
      <c r="N43" s="61">
        <f t="shared" si="0"/>
        <v>0</v>
      </c>
      <c r="O43" s="61">
        <f t="shared" si="6"/>
        <v>0</v>
      </c>
      <c r="P43" s="61">
        <f t="shared" si="7"/>
        <v>0</v>
      </c>
      <c r="Q43" s="65">
        <f t="shared" si="1"/>
        <v>0</v>
      </c>
      <c r="R43" s="61">
        <f t="shared" si="2"/>
        <v>0</v>
      </c>
      <c r="S43" s="61">
        <f t="shared" si="3"/>
        <v>0</v>
      </c>
      <c r="T43" s="61">
        <f t="shared" si="4"/>
        <v>0</v>
      </c>
      <c r="U43" s="61">
        <f t="shared" si="8"/>
        <v>0</v>
      </c>
      <c r="V43" s="61">
        <f t="shared" si="9"/>
        <v>0</v>
      </c>
      <c r="W43" s="61" t="str">
        <f t="shared" si="10"/>
        <v>NÃO</v>
      </c>
      <c r="Z43" s="67">
        <f t="shared" si="11"/>
        <v>0</v>
      </c>
      <c r="AD43" s="50" t="s">
        <v>32</v>
      </c>
      <c r="AE43" s="50" t="s">
        <v>565</v>
      </c>
      <c r="AF43" s="50">
        <v>2701902</v>
      </c>
      <c r="AG43" s="51"/>
      <c r="AH43" s="51"/>
      <c r="AJ43" s="50">
        <f t="shared" si="12"/>
        <v>0</v>
      </c>
    </row>
    <row r="44" spans="1:36" s="66" customFormat="1" ht="20.25" customHeight="1">
      <c r="A44" s="61" t="str">
        <f>Controles!$B$2</f>
        <v>ES</v>
      </c>
      <c r="B44" s="61">
        <f>Controles!$C$2</f>
        <v>7</v>
      </c>
      <c r="C44" s="61" t="s">
        <v>5392</v>
      </c>
      <c r="D44" s="62"/>
      <c r="E44" s="62"/>
      <c r="F44" s="63"/>
      <c r="G44" s="63"/>
      <c r="H44" s="64">
        <f t="shared" si="5"/>
        <v>0</v>
      </c>
      <c r="I44" s="63"/>
      <c r="J44" s="63"/>
      <c r="K44" s="63"/>
      <c r="L44" s="63"/>
      <c r="M44" s="63"/>
      <c r="N44" s="61">
        <f t="shared" si="0"/>
        <v>0</v>
      </c>
      <c r="O44" s="61">
        <f t="shared" si="6"/>
        <v>0</v>
      </c>
      <c r="P44" s="61">
        <f t="shared" si="7"/>
        <v>0</v>
      </c>
      <c r="Q44" s="65">
        <f t="shared" si="1"/>
        <v>0</v>
      </c>
      <c r="R44" s="61">
        <f t="shared" si="2"/>
        <v>0</v>
      </c>
      <c r="S44" s="61">
        <f t="shared" si="3"/>
        <v>0</v>
      </c>
      <c r="T44" s="61">
        <f t="shared" si="4"/>
        <v>0</v>
      </c>
      <c r="U44" s="61">
        <f t="shared" si="8"/>
        <v>0</v>
      </c>
      <c r="V44" s="61">
        <f t="shared" si="9"/>
        <v>0</v>
      </c>
      <c r="W44" s="61" t="str">
        <f t="shared" si="10"/>
        <v>NÃO</v>
      </c>
      <c r="Z44" s="67">
        <f t="shared" si="11"/>
        <v>0</v>
      </c>
      <c r="AD44" s="50" t="s">
        <v>32</v>
      </c>
      <c r="AE44" s="50" t="s">
        <v>588</v>
      </c>
      <c r="AF44" s="50">
        <v>2702009</v>
      </c>
      <c r="AG44" s="51"/>
      <c r="AH44" s="51"/>
      <c r="AJ44" s="50">
        <f t="shared" si="12"/>
        <v>0</v>
      </c>
    </row>
    <row r="45" spans="1:36" s="66" customFormat="1" ht="20.25" customHeight="1">
      <c r="A45" s="61" t="str">
        <f>Controles!$B$2</f>
        <v>ES</v>
      </c>
      <c r="B45" s="61">
        <f>Controles!$C$2</f>
        <v>7</v>
      </c>
      <c r="C45" s="61" t="s">
        <v>5392</v>
      </c>
      <c r="D45" s="62"/>
      <c r="E45" s="62"/>
      <c r="F45" s="63"/>
      <c r="G45" s="63"/>
      <c r="H45" s="64">
        <f t="shared" si="5"/>
        <v>0</v>
      </c>
      <c r="I45" s="63"/>
      <c r="J45" s="63"/>
      <c r="K45" s="63"/>
      <c r="L45" s="63"/>
      <c r="M45" s="63"/>
      <c r="N45" s="61">
        <f t="shared" si="0"/>
        <v>0</v>
      </c>
      <c r="O45" s="61">
        <f t="shared" si="6"/>
        <v>0</v>
      </c>
      <c r="P45" s="61">
        <f t="shared" si="7"/>
        <v>0</v>
      </c>
      <c r="Q45" s="65">
        <f t="shared" si="1"/>
        <v>0</v>
      </c>
      <c r="R45" s="61">
        <f t="shared" si="2"/>
        <v>0</v>
      </c>
      <c r="S45" s="61">
        <f t="shared" si="3"/>
        <v>0</v>
      </c>
      <c r="T45" s="61">
        <f t="shared" si="4"/>
        <v>0</v>
      </c>
      <c r="U45" s="61">
        <f t="shared" si="8"/>
        <v>0</v>
      </c>
      <c r="V45" s="61">
        <f t="shared" si="9"/>
        <v>0</v>
      </c>
      <c r="W45" s="61" t="str">
        <f t="shared" si="10"/>
        <v>NÃO</v>
      </c>
      <c r="Z45" s="67">
        <f t="shared" si="11"/>
        <v>0</v>
      </c>
      <c r="AD45" s="50" t="s">
        <v>32</v>
      </c>
      <c r="AE45" s="50" t="s">
        <v>611</v>
      </c>
      <c r="AF45" s="50">
        <v>2702108</v>
      </c>
      <c r="AG45" s="51"/>
      <c r="AH45" s="51"/>
      <c r="AJ45" s="50">
        <f t="shared" si="12"/>
        <v>0</v>
      </c>
    </row>
    <row r="46" spans="1:36" s="66" customFormat="1" ht="20.25" customHeight="1">
      <c r="A46" s="61" t="str">
        <f>Controles!$B$2</f>
        <v>ES</v>
      </c>
      <c r="B46" s="61">
        <f>Controles!$C$2</f>
        <v>7</v>
      </c>
      <c r="C46" s="61" t="s">
        <v>5392</v>
      </c>
      <c r="D46" s="62"/>
      <c r="E46" s="62"/>
      <c r="F46" s="63"/>
      <c r="G46" s="63"/>
      <c r="H46" s="64">
        <f t="shared" si="5"/>
        <v>0</v>
      </c>
      <c r="I46" s="63"/>
      <c r="J46" s="63"/>
      <c r="K46" s="63"/>
      <c r="L46" s="63"/>
      <c r="M46" s="63"/>
      <c r="N46" s="61">
        <f t="shared" si="0"/>
        <v>0</v>
      </c>
      <c r="O46" s="61">
        <f t="shared" si="6"/>
        <v>0</v>
      </c>
      <c r="P46" s="61">
        <f t="shared" si="7"/>
        <v>0</v>
      </c>
      <c r="Q46" s="65">
        <f t="shared" si="1"/>
        <v>0</v>
      </c>
      <c r="R46" s="61">
        <f t="shared" si="2"/>
        <v>0</v>
      </c>
      <c r="S46" s="61">
        <f t="shared" si="3"/>
        <v>0</v>
      </c>
      <c r="T46" s="61">
        <f t="shared" si="4"/>
        <v>0</v>
      </c>
      <c r="U46" s="61">
        <f t="shared" si="8"/>
        <v>0</v>
      </c>
      <c r="V46" s="61">
        <f t="shared" si="9"/>
        <v>0</v>
      </c>
      <c r="W46" s="61" t="str">
        <f t="shared" si="10"/>
        <v>NÃO</v>
      </c>
      <c r="Z46" s="67">
        <f t="shared" si="11"/>
        <v>0</v>
      </c>
      <c r="AD46" s="50" t="s">
        <v>32</v>
      </c>
      <c r="AE46" s="50" t="s">
        <v>632</v>
      </c>
      <c r="AF46" s="50">
        <v>2702207</v>
      </c>
      <c r="AG46" s="51"/>
      <c r="AH46" s="51"/>
      <c r="AJ46" s="50">
        <f t="shared" si="12"/>
        <v>0</v>
      </c>
    </row>
    <row r="47" spans="1:36" s="66" customFormat="1" ht="20.25" customHeight="1">
      <c r="A47" s="61" t="str">
        <f>Controles!$B$2</f>
        <v>ES</v>
      </c>
      <c r="B47" s="61">
        <f>Controles!$C$2</f>
        <v>7</v>
      </c>
      <c r="C47" s="61" t="s">
        <v>5392</v>
      </c>
      <c r="D47" s="62"/>
      <c r="E47" s="62"/>
      <c r="F47" s="63"/>
      <c r="G47" s="63"/>
      <c r="H47" s="64">
        <f t="shared" si="5"/>
        <v>0</v>
      </c>
      <c r="I47" s="63"/>
      <c r="J47" s="63"/>
      <c r="K47" s="63"/>
      <c r="L47" s="63"/>
      <c r="M47" s="63"/>
      <c r="N47" s="61">
        <f t="shared" si="0"/>
        <v>0</v>
      </c>
      <c r="O47" s="61">
        <f t="shared" si="6"/>
        <v>0</v>
      </c>
      <c r="P47" s="61">
        <f t="shared" si="7"/>
        <v>0</v>
      </c>
      <c r="Q47" s="65">
        <f t="shared" si="1"/>
        <v>0</v>
      </c>
      <c r="R47" s="61">
        <f t="shared" si="2"/>
        <v>0</v>
      </c>
      <c r="S47" s="61">
        <f t="shared" si="3"/>
        <v>0</v>
      </c>
      <c r="T47" s="61">
        <f t="shared" si="4"/>
        <v>0</v>
      </c>
      <c r="U47" s="61">
        <f t="shared" si="8"/>
        <v>0</v>
      </c>
      <c r="V47" s="61">
        <f t="shared" si="9"/>
        <v>0</v>
      </c>
      <c r="W47" s="61" t="str">
        <f t="shared" si="10"/>
        <v>NÃO</v>
      </c>
      <c r="Z47" s="67">
        <f t="shared" si="11"/>
        <v>0</v>
      </c>
      <c r="AD47" s="50" t="s">
        <v>32</v>
      </c>
      <c r="AE47" s="50" t="s">
        <v>653</v>
      </c>
      <c r="AF47" s="50">
        <v>2702306</v>
      </c>
      <c r="AG47" s="51"/>
      <c r="AH47" s="51"/>
      <c r="AJ47" s="50">
        <f t="shared" si="12"/>
        <v>0</v>
      </c>
    </row>
    <row r="48" spans="1:36" s="66" customFormat="1" ht="20.25" customHeight="1">
      <c r="A48" s="61" t="str">
        <f>Controles!$B$2</f>
        <v>ES</v>
      </c>
      <c r="B48" s="61">
        <f>Controles!$C$2</f>
        <v>7</v>
      </c>
      <c r="C48" s="61" t="s">
        <v>5392</v>
      </c>
      <c r="D48" s="62"/>
      <c r="E48" s="62"/>
      <c r="F48" s="63"/>
      <c r="G48" s="63"/>
      <c r="H48" s="64">
        <f t="shared" si="5"/>
        <v>0</v>
      </c>
      <c r="I48" s="63"/>
      <c r="J48" s="63"/>
      <c r="K48" s="63"/>
      <c r="L48" s="63"/>
      <c r="M48" s="63"/>
      <c r="N48" s="61">
        <f t="shared" si="0"/>
        <v>0</v>
      </c>
      <c r="O48" s="61">
        <f t="shared" si="6"/>
        <v>0</v>
      </c>
      <c r="P48" s="61">
        <f t="shared" si="7"/>
        <v>0</v>
      </c>
      <c r="Q48" s="65">
        <f t="shared" si="1"/>
        <v>0</v>
      </c>
      <c r="R48" s="61">
        <f t="shared" si="2"/>
        <v>0</v>
      </c>
      <c r="S48" s="61">
        <f t="shared" si="3"/>
        <v>0</v>
      </c>
      <c r="T48" s="61">
        <f t="shared" si="4"/>
        <v>0</v>
      </c>
      <c r="U48" s="61">
        <f t="shared" si="8"/>
        <v>0</v>
      </c>
      <c r="V48" s="61">
        <f t="shared" si="9"/>
        <v>0</v>
      </c>
      <c r="W48" s="61" t="str">
        <f t="shared" si="10"/>
        <v>NÃO</v>
      </c>
      <c r="Z48" s="67">
        <f t="shared" si="11"/>
        <v>0</v>
      </c>
      <c r="AD48" s="50" t="s">
        <v>32</v>
      </c>
      <c r="AE48" s="50" t="s">
        <v>674</v>
      </c>
      <c r="AF48" s="50">
        <v>2702355</v>
      </c>
      <c r="AG48" s="51"/>
      <c r="AH48" s="51"/>
      <c r="AJ48" s="50">
        <f t="shared" si="12"/>
        <v>0</v>
      </c>
    </row>
    <row r="49" spans="1:36" s="66" customFormat="1" ht="20.25" customHeight="1">
      <c r="A49" s="61" t="str">
        <f>Controles!$B$2</f>
        <v>ES</v>
      </c>
      <c r="B49" s="61">
        <f>Controles!$C$2</f>
        <v>7</v>
      </c>
      <c r="C49" s="61" t="s">
        <v>5392</v>
      </c>
      <c r="D49" s="62"/>
      <c r="E49" s="62"/>
      <c r="F49" s="63"/>
      <c r="G49" s="63"/>
      <c r="H49" s="64">
        <f t="shared" si="5"/>
        <v>0</v>
      </c>
      <c r="I49" s="63"/>
      <c r="J49" s="63"/>
      <c r="K49" s="63"/>
      <c r="L49" s="63"/>
      <c r="M49" s="63"/>
      <c r="N49" s="61">
        <f t="shared" si="0"/>
        <v>0</v>
      </c>
      <c r="O49" s="61">
        <f t="shared" si="6"/>
        <v>0</v>
      </c>
      <c r="P49" s="61">
        <f t="shared" si="7"/>
        <v>0</v>
      </c>
      <c r="Q49" s="65">
        <f t="shared" si="1"/>
        <v>0</v>
      </c>
      <c r="R49" s="61">
        <f t="shared" si="2"/>
        <v>0</v>
      </c>
      <c r="S49" s="61">
        <f t="shared" si="3"/>
        <v>0</v>
      </c>
      <c r="T49" s="61">
        <f t="shared" si="4"/>
        <v>0</v>
      </c>
      <c r="U49" s="61">
        <f t="shared" si="8"/>
        <v>0</v>
      </c>
      <c r="V49" s="61">
        <f t="shared" si="9"/>
        <v>0</v>
      </c>
      <c r="W49" s="61" t="str">
        <f t="shared" si="10"/>
        <v>NÃO</v>
      </c>
      <c r="Z49" s="67">
        <f t="shared" si="11"/>
        <v>0</v>
      </c>
      <c r="AD49" s="50" t="s">
        <v>32</v>
      </c>
      <c r="AE49" s="50" t="s">
        <v>694</v>
      </c>
      <c r="AF49" s="50">
        <v>2702405</v>
      </c>
      <c r="AG49" s="51"/>
      <c r="AH49" s="51"/>
      <c r="AJ49" s="50">
        <f t="shared" si="12"/>
        <v>0</v>
      </c>
    </row>
    <row r="50" spans="1:36" s="66" customFormat="1" ht="20.25" customHeight="1">
      <c r="A50" s="61" t="str">
        <f>Controles!$B$2</f>
        <v>ES</v>
      </c>
      <c r="B50" s="61">
        <f>Controles!$C$2</f>
        <v>7</v>
      </c>
      <c r="C50" s="61" t="s">
        <v>5392</v>
      </c>
      <c r="D50" s="62"/>
      <c r="E50" s="62"/>
      <c r="F50" s="63"/>
      <c r="G50" s="63"/>
      <c r="H50" s="64">
        <f t="shared" si="5"/>
        <v>0</v>
      </c>
      <c r="I50" s="63"/>
      <c r="J50" s="63"/>
      <c r="K50" s="63"/>
      <c r="L50" s="63"/>
      <c r="M50" s="63"/>
      <c r="N50" s="61">
        <f t="shared" si="0"/>
        <v>0</v>
      </c>
      <c r="O50" s="61">
        <f t="shared" si="6"/>
        <v>0</v>
      </c>
      <c r="P50" s="61">
        <f t="shared" si="7"/>
        <v>0</v>
      </c>
      <c r="Q50" s="65">
        <f t="shared" si="1"/>
        <v>0</v>
      </c>
      <c r="R50" s="61">
        <f t="shared" si="2"/>
        <v>0</v>
      </c>
      <c r="S50" s="61">
        <f t="shared" si="3"/>
        <v>0</v>
      </c>
      <c r="T50" s="61">
        <f t="shared" si="4"/>
        <v>0</v>
      </c>
      <c r="U50" s="61">
        <f t="shared" si="8"/>
        <v>0</v>
      </c>
      <c r="V50" s="61">
        <f t="shared" si="9"/>
        <v>0</v>
      </c>
      <c r="W50" s="61" t="str">
        <f t="shared" si="10"/>
        <v>NÃO</v>
      </c>
      <c r="Z50" s="67">
        <f t="shared" si="11"/>
        <v>0</v>
      </c>
      <c r="AD50" s="50" t="s">
        <v>32</v>
      </c>
      <c r="AE50" s="50" t="s">
        <v>716</v>
      </c>
      <c r="AF50" s="50">
        <v>2702504</v>
      </c>
      <c r="AG50" s="51"/>
      <c r="AH50" s="51"/>
      <c r="AJ50" s="50">
        <f t="shared" si="12"/>
        <v>0</v>
      </c>
    </row>
    <row r="51" spans="1:36" s="66" customFormat="1" ht="20.25" customHeight="1">
      <c r="A51" s="61" t="str">
        <f>Controles!$B$2</f>
        <v>ES</v>
      </c>
      <c r="B51" s="61">
        <f>Controles!$C$2</f>
        <v>7</v>
      </c>
      <c r="C51" s="61" t="s">
        <v>5392</v>
      </c>
      <c r="D51" s="62"/>
      <c r="E51" s="62"/>
      <c r="F51" s="63"/>
      <c r="G51" s="63"/>
      <c r="H51" s="64">
        <f t="shared" si="5"/>
        <v>0</v>
      </c>
      <c r="I51" s="63"/>
      <c r="J51" s="63"/>
      <c r="K51" s="63"/>
      <c r="L51" s="63"/>
      <c r="M51" s="63"/>
      <c r="N51" s="61">
        <f t="shared" si="0"/>
        <v>0</v>
      </c>
      <c r="O51" s="61">
        <f t="shared" si="6"/>
        <v>0</v>
      </c>
      <c r="P51" s="61">
        <f t="shared" si="7"/>
        <v>0</v>
      </c>
      <c r="Q51" s="65">
        <f t="shared" si="1"/>
        <v>0</v>
      </c>
      <c r="R51" s="61">
        <f t="shared" si="2"/>
        <v>0</v>
      </c>
      <c r="S51" s="61">
        <f t="shared" si="3"/>
        <v>0</v>
      </c>
      <c r="T51" s="61">
        <f t="shared" si="4"/>
        <v>0</v>
      </c>
      <c r="U51" s="61">
        <f t="shared" si="8"/>
        <v>0</v>
      </c>
      <c r="V51" s="61">
        <f t="shared" si="9"/>
        <v>0</v>
      </c>
      <c r="W51" s="61" t="str">
        <f t="shared" si="10"/>
        <v>NÃO</v>
      </c>
      <c r="Z51" s="67">
        <f t="shared" si="11"/>
        <v>0</v>
      </c>
      <c r="AD51" s="50" t="s">
        <v>32</v>
      </c>
      <c r="AE51" s="50" t="s">
        <v>738</v>
      </c>
      <c r="AF51" s="50">
        <v>2702553</v>
      </c>
      <c r="AG51" s="51"/>
      <c r="AH51" s="51"/>
      <c r="AJ51" s="50">
        <f t="shared" si="12"/>
        <v>0</v>
      </c>
    </row>
    <row r="52" spans="1:36" s="66" customFormat="1" ht="20.25" customHeight="1">
      <c r="A52" s="61" t="str">
        <f>Controles!$B$2</f>
        <v>ES</v>
      </c>
      <c r="B52" s="61">
        <f>Controles!$C$2</f>
        <v>7</v>
      </c>
      <c r="C52" s="61" t="s">
        <v>5392</v>
      </c>
      <c r="D52" s="62"/>
      <c r="E52" s="62"/>
      <c r="F52" s="63"/>
      <c r="G52" s="63"/>
      <c r="H52" s="64">
        <f t="shared" si="5"/>
        <v>0</v>
      </c>
      <c r="I52" s="63"/>
      <c r="J52" s="63"/>
      <c r="K52" s="63"/>
      <c r="L52" s="63"/>
      <c r="M52" s="63"/>
      <c r="N52" s="61">
        <f t="shared" si="0"/>
        <v>0</v>
      </c>
      <c r="O52" s="61">
        <f t="shared" si="6"/>
        <v>0</v>
      </c>
      <c r="P52" s="61">
        <f t="shared" si="7"/>
        <v>0</v>
      </c>
      <c r="Q52" s="65">
        <f t="shared" si="1"/>
        <v>0</v>
      </c>
      <c r="R52" s="61">
        <f t="shared" si="2"/>
        <v>0</v>
      </c>
      <c r="S52" s="61">
        <f t="shared" si="3"/>
        <v>0</v>
      </c>
      <c r="T52" s="61">
        <f t="shared" si="4"/>
        <v>0</v>
      </c>
      <c r="U52" s="61">
        <f t="shared" si="8"/>
        <v>0</v>
      </c>
      <c r="V52" s="61">
        <f t="shared" si="9"/>
        <v>0</v>
      </c>
      <c r="W52" s="61" t="str">
        <f t="shared" si="10"/>
        <v>NÃO</v>
      </c>
      <c r="Z52" s="67">
        <f t="shared" si="11"/>
        <v>0</v>
      </c>
      <c r="AD52" s="50" t="s">
        <v>32</v>
      </c>
      <c r="AE52" s="50" t="s">
        <v>759</v>
      </c>
      <c r="AF52" s="50">
        <v>2702603</v>
      </c>
      <c r="AG52" s="51"/>
      <c r="AH52" s="51"/>
      <c r="AJ52" s="50">
        <f t="shared" si="12"/>
        <v>0</v>
      </c>
    </row>
    <row r="53" spans="1:36" s="66" customFormat="1" ht="20.25" customHeight="1">
      <c r="A53" s="61" t="str">
        <f>Controles!$B$2</f>
        <v>ES</v>
      </c>
      <c r="B53" s="61">
        <f>Controles!$C$2</f>
        <v>7</v>
      </c>
      <c r="C53" s="61" t="s">
        <v>5392</v>
      </c>
      <c r="D53" s="62"/>
      <c r="E53" s="62"/>
      <c r="F53" s="63"/>
      <c r="G53" s="63"/>
      <c r="H53" s="64">
        <f t="shared" si="5"/>
        <v>0</v>
      </c>
      <c r="I53" s="63"/>
      <c r="J53" s="63"/>
      <c r="K53" s="63"/>
      <c r="L53" s="63"/>
      <c r="M53" s="63"/>
      <c r="N53" s="61">
        <f t="shared" si="0"/>
        <v>0</v>
      </c>
      <c r="O53" s="61">
        <f t="shared" si="6"/>
        <v>0</v>
      </c>
      <c r="P53" s="61">
        <f t="shared" si="7"/>
        <v>0</v>
      </c>
      <c r="Q53" s="65">
        <f t="shared" si="1"/>
        <v>0</v>
      </c>
      <c r="R53" s="61">
        <f t="shared" si="2"/>
        <v>0</v>
      </c>
      <c r="S53" s="61">
        <f t="shared" si="3"/>
        <v>0</v>
      </c>
      <c r="T53" s="61">
        <f t="shared" si="4"/>
        <v>0</v>
      </c>
      <c r="U53" s="61">
        <f t="shared" si="8"/>
        <v>0</v>
      </c>
      <c r="V53" s="61">
        <f t="shared" si="9"/>
        <v>0</v>
      </c>
      <c r="W53" s="61" t="str">
        <f t="shared" si="10"/>
        <v>NÃO</v>
      </c>
      <c r="Z53" s="67">
        <f t="shared" si="11"/>
        <v>0</v>
      </c>
      <c r="AD53" s="50" t="s">
        <v>32</v>
      </c>
      <c r="AE53" s="50" t="s">
        <v>782</v>
      </c>
      <c r="AF53" s="50">
        <v>2702702</v>
      </c>
      <c r="AG53" s="51"/>
      <c r="AH53" s="51"/>
      <c r="AJ53" s="50">
        <f t="shared" si="12"/>
        <v>0</v>
      </c>
    </row>
    <row r="54" spans="1:36" s="66" customFormat="1" ht="20.25" customHeight="1">
      <c r="A54" s="61" t="str">
        <f>Controles!$B$2</f>
        <v>ES</v>
      </c>
      <c r="B54" s="61">
        <f>Controles!$C$2</f>
        <v>7</v>
      </c>
      <c r="C54" s="61" t="s">
        <v>5392</v>
      </c>
      <c r="D54" s="62"/>
      <c r="E54" s="62"/>
      <c r="F54" s="63"/>
      <c r="G54" s="63"/>
      <c r="H54" s="64">
        <f t="shared" si="5"/>
        <v>0</v>
      </c>
      <c r="I54" s="63"/>
      <c r="J54" s="63"/>
      <c r="K54" s="63"/>
      <c r="L54" s="63"/>
      <c r="M54" s="63"/>
      <c r="N54" s="61">
        <f t="shared" si="0"/>
        <v>0</v>
      </c>
      <c r="O54" s="61">
        <f t="shared" si="6"/>
        <v>0</v>
      </c>
      <c r="P54" s="61">
        <f t="shared" si="7"/>
        <v>0</v>
      </c>
      <c r="Q54" s="65">
        <f t="shared" si="1"/>
        <v>0</v>
      </c>
      <c r="R54" s="61">
        <f t="shared" si="2"/>
        <v>0</v>
      </c>
      <c r="S54" s="61">
        <f t="shared" si="3"/>
        <v>0</v>
      </c>
      <c r="T54" s="61">
        <f t="shared" si="4"/>
        <v>0</v>
      </c>
      <c r="U54" s="61">
        <f t="shared" si="8"/>
        <v>0</v>
      </c>
      <c r="V54" s="61">
        <f t="shared" si="9"/>
        <v>0</v>
      </c>
      <c r="W54" s="61" t="str">
        <f t="shared" si="10"/>
        <v>NÃO</v>
      </c>
      <c r="Z54" s="67">
        <f t="shared" si="11"/>
        <v>0</v>
      </c>
      <c r="AD54" s="50" t="s">
        <v>32</v>
      </c>
      <c r="AE54" s="50" t="s">
        <v>803</v>
      </c>
      <c r="AF54" s="50">
        <v>2702801</v>
      </c>
      <c r="AG54" s="51"/>
      <c r="AH54" s="51"/>
      <c r="AJ54" s="50">
        <f t="shared" si="12"/>
        <v>0</v>
      </c>
    </row>
    <row r="55" spans="1:36" s="66" customFormat="1" ht="20.25" customHeight="1">
      <c r="A55" s="61" t="str">
        <f>Controles!$B$2</f>
        <v>ES</v>
      </c>
      <c r="B55" s="61">
        <f>Controles!$C$2</f>
        <v>7</v>
      </c>
      <c r="C55" s="61" t="s">
        <v>5392</v>
      </c>
      <c r="D55" s="62"/>
      <c r="E55" s="62"/>
      <c r="F55" s="63"/>
      <c r="G55" s="63"/>
      <c r="H55" s="64">
        <f t="shared" si="5"/>
        <v>0</v>
      </c>
      <c r="I55" s="63"/>
      <c r="J55" s="63"/>
      <c r="K55" s="63"/>
      <c r="L55" s="63"/>
      <c r="M55" s="63"/>
      <c r="N55" s="61">
        <f t="shared" si="0"/>
        <v>0</v>
      </c>
      <c r="O55" s="61">
        <f t="shared" si="6"/>
        <v>0</v>
      </c>
      <c r="P55" s="61">
        <f t="shared" si="7"/>
        <v>0</v>
      </c>
      <c r="Q55" s="65">
        <f t="shared" si="1"/>
        <v>0</v>
      </c>
      <c r="R55" s="61">
        <f t="shared" si="2"/>
        <v>0</v>
      </c>
      <c r="S55" s="61">
        <f t="shared" si="3"/>
        <v>0</v>
      </c>
      <c r="T55" s="61">
        <f t="shared" si="4"/>
        <v>0</v>
      </c>
      <c r="U55" s="61">
        <f t="shared" si="8"/>
        <v>0</v>
      </c>
      <c r="V55" s="61">
        <f t="shared" si="9"/>
        <v>0</v>
      </c>
      <c r="W55" s="61" t="str">
        <f t="shared" si="10"/>
        <v>NÃO</v>
      </c>
      <c r="Z55" s="67">
        <f t="shared" si="11"/>
        <v>0</v>
      </c>
      <c r="AD55" s="50" t="s">
        <v>32</v>
      </c>
      <c r="AE55" s="50" t="s">
        <v>824</v>
      </c>
      <c r="AF55" s="50">
        <v>2702900</v>
      </c>
      <c r="AG55" s="51"/>
      <c r="AH55" s="51"/>
      <c r="AJ55" s="50">
        <f t="shared" si="12"/>
        <v>0</v>
      </c>
    </row>
    <row r="56" spans="1:36" s="66" customFormat="1" ht="20.25" customHeight="1">
      <c r="A56" s="61" t="str">
        <f>Controles!$B$2</f>
        <v>ES</v>
      </c>
      <c r="B56" s="61">
        <f>Controles!$C$2</f>
        <v>7</v>
      </c>
      <c r="C56" s="61" t="s">
        <v>5392</v>
      </c>
      <c r="D56" s="62"/>
      <c r="E56" s="62"/>
      <c r="F56" s="63"/>
      <c r="G56" s="63"/>
      <c r="H56" s="64">
        <f t="shared" si="5"/>
        <v>0</v>
      </c>
      <c r="I56" s="63"/>
      <c r="J56" s="63"/>
      <c r="K56" s="63"/>
      <c r="L56" s="63"/>
      <c r="M56" s="63"/>
      <c r="N56" s="61">
        <f t="shared" si="0"/>
        <v>0</v>
      </c>
      <c r="O56" s="61">
        <f t="shared" si="6"/>
        <v>0</v>
      </c>
      <c r="P56" s="61">
        <f t="shared" si="7"/>
        <v>0</v>
      </c>
      <c r="Q56" s="65">
        <f t="shared" si="1"/>
        <v>0</v>
      </c>
      <c r="R56" s="61">
        <f t="shared" si="2"/>
        <v>0</v>
      </c>
      <c r="S56" s="61">
        <f t="shared" si="3"/>
        <v>0</v>
      </c>
      <c r="T56" s="61">
        <f t="shared" si="4"/>
        <v>0</v>
      </c>
      <c r="U56" s="61">
        <f t="shared" si="8"/>
        <v>0</v>
      </c>
      <c r="V56" s="61">
        <f t="shared" si="9"/>
        <v>0</v>
      </c>
      <c r="W56" s="61" t="str">
        <f t="shared" si="10"/>
        <v>NÃO</v>
      </c>
      <c r="Z56" s="67">
        <f t="shared" si="11"/>
        <v>0</v>
      </c>
      <c r="AD56" s="50" t="s">
        <v>32</v>
      </c>
      <c r="AE56" s="50" t="s">
        <v>846</v>
      </c>
      <c r="AF56" s="50">
        <v>2703007</v>
      </c>
      <c r="AG56" s="51"/>
      <c r="AH56" s="51"/>
      <c r="AJ56" s="50">
        <f t="shared" si="12"/>
        <v>0</v>
      </c>
    </row>
    <row r="57" spans="1:36" s="66" customFormat="1" ht="20.25" customHeight="1">
      <c r="A57" s="61" t="str">
        <f>Controles!$B$2</f>
        <v>ES</v>
      </c>
      <c r="B57" s="61">
        <f>Controles!$C$2</f>
        <v>7</v>
      </c>
      <c r="C57" s="61" t="s">
        <v>5392</v>
      </c>
      <c r="D57" s="62"/>
      <c r="E57" s="62"/>
      <c r="F57" s="63"/>
      <c r="G57" s="63"/>
      <c r="H57" s="64">
        <f t="shared" si="5"/>
        <v>0</v>
      </c>
      <c r="I57" s="63"/>
      <c r="J57" s="63"/>
      <c r="K57" s="63"/>
      <c r="L57" s="63"/>
      <c r="M57" s="63"/>
      <c r="N57" s="61">
        <f t="shared" si="0"/>
        <v>0</v>
      </c>
      <c r="O57" s="61">
        <f t="shared" si="6"/>
        <v>0</v>
      </c>
      <c r="P57" s="61">
        <f t="shared" si="7"/>
        <v>0</v>
      </c>
      <c r="Q57" s="65">
        <f t="shared" si="1"/>
        <v>0</v>
      </c>
      <c r="R57" s="61">
        <f t="shared" si="2"/>
        <v>0</v>
      </c>
      <c r="S57" s="61">
        <f t="shared" si="3"/>
        <v>0</v>
      </c>
      <c r="T57" s="61">
        <f t="shared" si="4"/>
        <v>0</v>
      </c>
      <c r="U57" s="61">
        <f t="shared" si="8"/>
        <v>0</v>
      </c>
      <c r="V57" s="61">
        <f t="shared" si="9"/>
        <v>0</v>
      </c>
      <c r="W57" s="61" t="str">
        <f t="shared" si="10"/>
        <v>NÃO</v>
      </c>
      <c r="Z57" s="67">
        <f t="shared" si="11"/>
        <v>0</v>
      </c>
      <c r="AD57" s="50" t="s">
        <v>32</v>
      </c>
      <c r="AE57" s="50" t="s">
        <v>868</v>
      </c>
      <c r="AF57" s="50">
        <v>2703106</v>
      </c>
      <c r="AG57" s="51"/>
      <c r="AH57" s="51"/>
      <c r="AJ57" s="50">
        <f t="shared" si="12"/>
        <v>0</v>
      </c>
    </row>
    <row r="58" spans="1:36" s="66" customFormat="1" ht="20.25" customHeight="1">
      <c r="A58" s="61" t="str">
        <f>Controles!$B$2</f>
        <v>ES</v>
      </c>
      <c r="B58" s="61">
        <f>Controles!$C$2</f>
        <v>7</v>
      </c>
      <c r="C58" s="61" t="s">
        <v>5392</v>
      </c>
      <c r="D58" s="62"/>
      <c r="E58" s="62"/>
      <c r="F58" s="63"/>
      <c r="G58" s="63"/>
      <c r="H58" s="64">
        <f t="shared" si="5"/>
        <v>0</v>
      </c>
      <c r="I58" s="63"/>
      <c r="J58" s="63"/>
      <c r="K58" s="63"/>
      <c r="L58" s="63"/>
      <c r="M58" s="63"/>
      <c r="N58" s="61">
        <f t="shared" si="0"/>
        <v>0</v>
      </c>
      <c r="O58" s="61">
        <f t="shared" si="6"/>
        <v>0</v>
      </c>
      <c r="P58" s="61">
        <f t="shared" si="7"/>
        <v>0</v>
      </c>
      <c r="Q58" s="65">
        <f t="shared" si="1"/>
        <v>0</v>
      </c>
      <c r="R58" s="61">
        <f t="shared" si="2"/>
        <v>0</v>
      </c>
      <c r="S58" s="61">
        <f t="shared" si="3"/>
        <v>0</v>
      </c>
      <c r="T58" s="61">
        <f t="shared" si="4"/>
        <v>0</v>
      </c>
      <c r="U58" s="61">
        <f t="shared" si="8"/>
        <v>0</v>
      </c>
      <c r="V58" s="61">
        <f t="shared" si="9"/>
        <v>0</v>
      </c>
      <c r="W58" s="61" t="str">
        <f t="shared" si="10"/>
        <v>NÃO</v>
      </c>
      <c r="Z58" s="67">
        <f t="shared" si="11"/>
        <v>0</v>
      </c>
      <c r="AD58" s="50" t="s">
        <v>32</v>
      </c>
      <c r="AE58" s="50" t="s">
        <v>890</v>
      </c>
      <c r="AF58" s="50">
        <v>2703205</v>
      </c>
      <c r="AG58" s="51"/>
      <c r="AH58" s="51"/>
      <c r="AJ58" s="50">
        <f t="shared" si="12"/>
        <v>0</v>
      </c>
    </row>
    <row r="59" spans="1:36" s="66" customFormat="1" ht="20.25" customHeight="1">
      <c r="A59" s="61" t="str">
        <f>Controles!$B$2</f>
        <v>ES</v>
      </c>
      <c r="B59" s="61">
        <f>Controles!$C$2</f>
        <v>7</v>
      </c>
      <c r="C59" s="61" t="s">
        <v>5392</v>
      </c>
      <c r="D59" s="62"/>
      <c r="E59" s="62"/>
      <c r="F59" s="63"/>
      <c r="G59" s="63"/>
      <c r="H59" s="64">
        <f t="shared" si="5"/>
        <v>0</v>
      </c>
      <c r="I59" s="63"/>
      <c r="J59" s="63"/>
      <c r="K59" s="63"/>
      <c r="L59" s="63"/>
      <c r="M59" s="63"/>
      <c r="N59" s="61">
        <f t="shared" si="0"/>
        <v>0</v>
      </c>
      <c r="O59" s="61">
        <f t="shared" si="6"/>
        <v>0</v>
      </c>
      <c r="P59" s="61">
        <f t="shared" si="7"/>
        <v>0</v>
      </c>
      <c r="Q59" s="65">
        <f t="shared" si="1"/>
        <v>0</v>
      </c>
      <c r="R59" s="61">
        <f t="shared" si="2"/>
        <v>0</v>
      </c>
      <c r="S59" s="61">
        <f t="shared" si="3"/>
        <v>0</v>
      </c>
      <c r="T59" s="61">
        <f t="shared" si="4"/>
        <v>0</v>
      </c>
      <c r="U59" s="61">
        <f t="shared" si="8"/>
        <v>0</v>
      </c>
      <c r="V59" s="61">
        <f t="shared" si="9"/>
        <v>0</v>
      </c>
      <c r="W59" s="61" t="str">
        <f t="shared" si="10"/>
        <v>NÃO</v>
      </c>
      <c r="Z59" s="67">
        <f t="shared" si="11"/>
        <v>0</v>
      </c>
      <c r="AD59" s="50" t="s">
        <v>32</v>
      </c>
      <c r="AE59" s="50" t="s">
        <v>913</v>
      </c>
      <c r="AF59" s="50">
        <v>2703304</v>
      </c>
      <c r="AG59" s="51"/>
      <c r="AH59" s="51"/>
      <c r="AJ59" s="50">
        <f t="shared" si="12"/>
        <v>0</v>
      </c>
    </row>
    <row r="60" spans="1:36" s="66" customFormat="1" ht="20.25" customHeight="1">
      <c r="A60" s="61" t="str">
        <f>Controles!$B$2</f>
        <v>ES</v>
      </c>
      <c r="B60" s="61">
        <f>Controles!$C$2</f>
        <v>7</v>
      </c>
      <c r="C60" s="61" t="s">
        <v>5392</v>
      </c>
      <c r="D60" s="62"/>
      <c r="E60" s="62"/>
      <c r="F60" s="63"/>
      <c r="G60" s="63"/>
      <c r="H60" s="64">
        <f t="shared" si="5"/>
        <v>0</v>
      </c>
      <c r="I60" s="63"/>
      <c r="J60" s="63"/>
      <c r="K60" s="63"/>
      <c r="L60" s="63"/>
      <c r="M60" s="63"/>
      <c r="N60" s="61">
        <f t="shared" si="0"/>
        <v>0</v>
      </c>
      <c r="O60" s="61">
        <f t="shared" si="6"/>
        <v>0</v>
      </c>
      <c r="P60" s="61">
        <f t="shared" si="7"/>
        <v>0</v>
      </c>
      <c r="Q60" s="65">
        <f t="shared" si="1"/>
        <v>0</v>
      </c>
      <c r="R60" s="61">
        <f t="shared" si="2"/>
        <v>0</v>
      </c>
      <c r="S60" s="61">
        <f t="shared" si="3"/>
        <v>0</v>
      </c>
      <c r="T60" s="61">
        <f t="shared" si="4"/>
        <v>0</v>
      </c>
      <c r="U60" s="61">
        <f t="shared" si="8"/>
        <v>0</v>
      </c>
      <c r="V60" s="61">
        <f t="shared" si="9"/>
        <v>0</v>
      </c>
      <c r="W60" s="61" t="str">
        <f t="shared" si="10"/>
        <v>NÃO</v>
      </c>
      <c r="Z60" s="67">
        <f t="shared" si="11"/>
        <v>0</v>
      </c>
      <c r="AD60" s="50" t="s">
        <v>32</v>
      </c>
      <c r="AE60" s="50" t="s">
        <v>936</v>
      </c>
      <c r="AF60" s="50">
        <v>2703403</v>
      </c>
      <c r="AG60" s="51"/>
      <c r="AH60" s="51"/>
      <c r="AJ60" s="50">
        <f t="shared" si="12"/>
        <v>0</v>
      </c>
    </row>
    <row r="61" spans="1:36" s="66" customFormat="1" ht="20.25" customHeight="1">
      <c r="A61" s="61" t="str">
        <f>Controles!$B$2</f>
        <v>ES</v>
      </c>
      <c r="B61" s="61">
        <f>Controles!$C$2</f>
        <v>7</v>
      </c>
      <c r="C61" s="61" t="s">
        <v>5392</v>
      </c>
      <c r="D61" s="62"/>
      <c r="E61" s="62"/>
      <c r="F61" s="63"/>
      <c r="G61" s="63"/>
      <c r="H61" s="64">
        <f t="shared" si="5"/>
        <v>0</v>
      </c>
      <c r="I61" s="63"/>
      <c r="J61" s="63"/>
      <c r="K61" s="63"/>
      <c r="L61" s="63"/>
      <c r="M61" s="63"/>
      <c r="N61" s="61">
        <f t="shared" si="0"/>
        <v>0</v>
      </c>
      <c r="O61" s="61">
        <f t="shared" si="6"/>
        <v>0</v>
      </c>
      <c r="P61" s="61">
        <f t="shared" si="7"/>
        <v>0</v>
      </c>
      <c r="Q61" s="65">
        <f t="shared" si="1"/>
        <v>0</v>
      </c>
      <c r="R61" s="61">
        <f t="shared" si="2"/>
        <v>0</v>
      </c>
      <c r="S61" s="61">
        <f t="shared" si="3"/>
        <v>0</v>
      </c>
      <c r="T61" s="61">
        <f t="shared" si="4"/>
        <v>0</v>
      </c>
      <c r="U61" s="61">
        <f t="shared" si="8"/>
        <v>0</v>
      </c>
      <c r="V61" s="61">
        <f t="shared" si="9"/>
        <v>0</v>
      </c>
      <c r="W61" s="61" t="str">
        <f t="shared" si="10"/>
        <v>NÃO</v>
      </c>
      <c r="Z61" s="67">
        <f t="shared" si="11"/>
        <v>0</v>
      </c>
      <c r="AD61" s="50" t="s">
        <v>32</v>
      </c>
      <c r="AE61" s="50" t="s">
        <v>958</v>
      </c>
      <c r="AF61" s="50">
        <v>2703502</v>
      </c>
      <c r="AG61" s="51"/>
      <c r="AH61" s="51"/>
      <c r="AJ61" s="50">
        <f t="shared" si="12"/>
        <v>0</v>
      </c>
    </row>
    <row r="62" spans="1:36" s="66" customFormat="1" ht="20.25" customHeight="1">
      <c r="A62" s="61" t="str">
        <f>Controles!$B$2</f>
        <v>ES</v>
      </c>
      <c r="B62" s="61">
        <f>Controles!$C$2</f>
        <v>7</v>
      </c>
      <c r="C62" s="61" t="s">
        <v>5392</v>
      </c>
      <c r="D62" s="62"/>
      <c r="E62" s="62"/>
      <c r="F62" s="63"/>
      <c r="G62" s="63"/>
      <c r="H62" s="64">
        <f t="shared" si="5"/>
        <v>0</v>
      </c>
      <c r="I62" s="63"/>
      <c r="J62" s="63"/>
      <c r="K62" s="63"/>
      <c r="L62" s="63"/>
      <c r="M62" s="63"/>
      <c r="N62" s="61">
        <f t="shared" si="0"/>
        <v>0</v>
      </c>
      <c r="O62" s="61">
        <f t="shared" si="6"/>
        <v>0</v>
      </c>
      <c r="P62" s="61">
        <f t="shared" si="7"/>
        <v>0</v>
      </c>
      <c r="Q62" s="65">
        <f t="shared" si="1"/>
        <v>0</v>
      </c>
      <c r="R62" s="61">
        <f t="shared" si="2"/>
        <v>0</v>
      </c>
      <c r="S62" s="61">
        <f t="shared" si="3"/>
        <v>0</v>
      </c>
      <c r="T62" s="61">
        <f t="shared" si="4"/>
        <v>0</v>
      </c>
      <c r="U62" s="61">
        <f t="shared" si="8"/>
        <v>0</v>
      </c>
      <c r="V62" s="61">
        <f t="shared" si="9"/>
        <v>0</v>
      </c>
      <c r="W62" s="61" t="str">
        <f t="shared" si="10"/>
        <v>NÃO</v>
      </c>
      <c r="Z62" s="67">
        <f t="shared" si="11"/>
        <v>0</v>
      </c>
      <c r="AD62" s="50" t="s">
        <v>32</v>
      </c>
      <c r="AE62" s="50" t="s">
        <v>981</v>
      </c>
      <c r="AF62" s="50">
        <v>2703601</v>
      </c>
      <c r="AG62" s="51"/>
      <c r="AH62" s="51"/>
      <c r="AJ62" s="50">
        <f t="shared" si="12"/>
        <v>0</v>
      </c>
    </row>
    <row r="63" spans="1:36" s="66" customFormat="1" ht="20.25" customHeight="1">
      <c r="A63" s="61" t="str">
        <f>Controles!$B$2</f>
        <v>ES</v>
      </c>
      <c r="B63" s="61">
        <f>Controles!$C$2</f>
        <v>7</v>
      </c>
      <c r="C63" s="61" t="s">
        <v>5392</v>
      </c>
      <c r="D63" s="62"/>
      <c r="E63" s="62"/>
      <c r="F63" s="63"/>
      <c r="G63" s="63"/>
      <c r="H63" s="64">
        <f t="shared" si="5"/>
        <v>0</v>
      </c>
      <c r="I63" s="63"/>
      <c r="J63" s="63"/>
      <c r="K63" s="63"/>
      <c r="L63" s="63"/>
      <c r="M63" s="63"/>
      <c r="N63" s="61">
        <f t="shared" si="0"/>
        <v>0</v>
      </c>
      <c r="O63" s="61">
        <f t="shared" si="6"/>
        <v>0</v>
      </c>
      <c r="P63" s="61">
        <f t="shared" si="7"/>
        <v>0</v>
      </c>
      <c r="Q63" s="65">
        <f t="shared" si="1"/>
        <v>0</v>
      </c>
      <c r="R63" s="61">
        <f t="shared" si="2"/>
        <v>0</v>
      </c>
      <c r="S63" s="61">
        <f t="shared" si="3"/>
        <v>0</v>
      </c>
      <c r="T63" s="61">
        <f t="shared" si="4"/>
        <v>0</v>
      </c>
      <c r="U63" s="61">
        <f t="shared" si="8"/>
        <v>0</v>
      </c>
      <c r="V63" s="61">
        <f t="shared" si="9"/>
        <v>0</v>
      </c>
      <c r="W63" s="61" t="str">
        <f t="shared" si="10"/>
        <v>NÃO</v>
      </c>
      <c r="Z63" s="67">
        <f t="shared" si="11"/>
        <v>0</v>
      </c>
      <c r="AD63" s="50" t="s">
        <v>32</v>
      </c>
      <c r="AE63" s="50" t="s">
        <v>1003</v>
      </c>
      <c r="AF63" s="50">
        <v>2703700</v>
      </c>
      <c r="AG63" s="51"/>
      <c r="AH63" s="51"/>
      <c r="AJ63" s="50">
        <f t="shared" si="12"/>
        <v>0</v>
      </c>
    </row>
    <row r="64" spans="1:36" s="66" customFormat="1" ht="20.25" customHeight="1">
      <c r="A64" s="61" t="str">
        <f>Controles!$B$2</f>
        <v>ES</v>
      </c>
      <c r="B64" s="61">
        <f>Controles!$C$2</f>
        <v>7</v>
      </c>
      <c r="C64" s="61" t="s">
        <v>5392</v>
      </c>
      <c r="D64" s="62"/>
      <c r="E64" s="62"/>
      <c r="F64" s="63"/>
      <c r="G64" s="63"/>
      <c r="H64" s="64">
        <f t="shared" si="5"/>
        <v>0</v>
      </c>
      <c r="I64" s="63"/>
      <c r="J64" s="63"/>
      <c r="K64" s="63"/>
      <c r="L64" s="63"/>
      <c r="M64" s="63"/>
      <c r="N64" s="61">
        <f t="shared" si="0"/>
        <v>0</v>
      </c>
      <c r="O64" s="61">
        <f t="shared" si="6"/>
        <v>0</v>
      </c>
      <c r="P64" s="61">
        <f t="shared" si="7"/>
        <v>0</v>
      </c>
      <c r="Q64" s="65">
        <f t="shared" si="1"/>
        <v>0</v>
      </c>
      <c r="R64" s="61">
        <f t="shared" si="2"/>
        <v>0</v>
      </c>
      <c r="S64" s="61">
        <f t="shared" si="3"/>
        <v>0</v>
      </c>
      <c r="T64" s="61">
        <f t="shared" si="4"/>
        <v>0</v>
      </c>
      <c r="U64" s="61">
        <f t="shared" si="8"/>
        <v>0</v>
      </c>
      <c r="V64" s="61">
        <f t="shared" si="9"/>
        <v>0</v>
      </c>
      <c r="W64" s="61" t="str">
        <f t="shared" si="10"/>
        <v>NÃO</v>
      </c>
      <c r="Z64" s="67">
        <f t="shared" si="11"/>
        <v>0</v>
      </c>
      <c r="AD64" s="50" t="s">
        <v>32</v>
      </c>
      <c r="AE64" s="50" t="s">
        <v>1025</v>
      </c>
      <c r="AF64" s="50">
        <v>2703759</v>
      </c>
      <c r="AG64" s="51"/>
      <c r="AH64" s="51"/>
      <c r="AJ64" s="50">
        <f t="shared" si="12"/>
        <v>0</v>
      </c>
    </row>
    <row r="65" spans="1:36" s="66" customFormat="1" ht="20.25" customHeight="1">
      <c r="A65" s="61" t="str">
        <f>Controles!$B$2</f>
        <v>ES</v>
      </c>
      <c r="B65" s="61">
        <f>Controles!$C$2</f>
        <v>7</v>
      </c>
      <c r="C65" s="61" t="s">
        <v>5392</v>
      </c>
      <c r="D65" s="62"/>
      <c r="E65" s="62"/>
      <c r="F65" s="63"/>
      <c r="G65" s="63"/>
      <c r="H65" s="64">
        <f t="shared" si="5"/>
        <v>0</v>
      </c>
      <c r="I65" s="63"/>
      <c r="J65" s="63"/>
      <c r="K65" s="63"/>
      <c r="L65" s="63"/>
      <c r="M65" s="63"/>
      <c r="N65" s="61">
        <f t="shared" si="0"/>
        <v>0</v>
      </c>
      <c r="O65" s="61">
        <f t="shared" si="6"/>
        <v>0</v>
      </c>
      <c r="P65" s="61">
        <f t="shared" si="7"/>
        <v>0</v>
      </c>
      <c r="Q65" s="65">
        <f t="shared" si="1"/>
        <v>0</v>
      </c>
      <c r="R65" s="61">
        <f t="shared" si="2"/>
        <v>0</v>
      </c>
      <c r="S65" s="61">
        <f t="shared" si="3"/>
        <v>0</v>
      </c>
      <c r="T65" s="61">
        <f t="shared" si="4"/>
        <v>0</v>
      </c>
      <c r="U65" s="61">
        <f t="shared" si="8"/>
        <v>0</v>
      </c>
      <c r="V65" s="61">
        <f t="shared" si="9"/>
        <v>0</v>
      </c>
      <c r="W65" s="61" t="str">
        <f t="shared" si="10"/>
        <v>NÃO</v>
      </c>
      <c r="Z65" s="67">
        <f t="shared" si="11"/>
        <v>0</v>
      </c>
      <c r="AD65" s="50" t="s">
        <v>32</v>
      </c>
      <c r="AE65" s="50" t="s">
        <v>1048</v>
      </c>
      <c r="AF65" s="50">
        <v>2703809</v>
      </c>
      <c r="AG65" s="51"/>
      <c r="AH65" s="51"/>
      <c r="AJ65" s="50">
        <f t="shared" si="12"/>
        <v>0</v>
      </c>
    </row>
    <row r="66" spans="1:36" s="66" customFormat="1" ht="20.25" customHeight="1">
      <c r="A66" s="61" t="str">
        <f>Controles!$B$2</f>
        <v>ES</v>
      </c>
      <c r="B66" s="61">
        <f>Controles!$C$2</f>
        <v>7</v>
      </c>
      <c r="C66" s="61" t="s">
        <v>5392</v>
      </c>
      <c r="D66" s="62"/>
      <c r="E66" s="62"/>
      <c r="F66" s="63"/>
      <c r="G66" s="63"/>
      <c r="H66" s="64">
        <f t="shared" si="5"/>
        <v>0</v>
      </c>
      <c r="I66" s="63"/>
      <c r="J66" s="63"/>
      <c r="K66" s="63"/>
      <c r="L66" s="63"/>
      <c r="M66" s="63"/>
      <c r="N66" s="61">
        <f t="shared" ref="N66:N129" si="13">IF((J66-F66&lt;0),"ERRO",0)</f>
        <v>0</v>
      </c>
      <c r="O66" s="61">
        <f t="shared" ref="O66:O129" si="14">IF(AND(J66&gt;0,F66+G66=0),"VERIFICAR",0)</f>
        <v>0</v>
      </c>
      <c r="P66" s="61">
        <f t="shared" si="7"/>
        <v>0</v>
      </c>
      <c r="Q66" s="65">
        <f t="shared" ref="Q66:Q129" si="15">IF(AND(G66=0,K66&gt;J66),"ERRO",0)</f>
        <v>0</v>
      </c>
      <c r="R66" s="61">
        <f t="shared" ref="R66:R129" si="16">IF(K66&gt;0, IF(H66= 0, "ERRO",0),0)</f>
        <v>0</v>
      </c>
      <c r="S66" s="61">
        <f t="shared" ref="S66:S129" si="17">IF(L66&gt;0, IF(F66= 0, IF(G66=0, "ERRO",0),0),0)</f>
        <v>0</v>
      </c>
      <c r="T66" s="61">
        <f t="shared" ref="T66:T129" si="18">IF(M66&gt;0, IF(F66= 0, IF(G66=0, "ERRO",0),0),0)</f>
        <v>0</v>
      </c>
      <c r="U66" s="61">
        <f t="shared" si="8"/>
        <v>0</v>
      </c>
      <c r="V66" s="61">
        <f t="shared" si="9"/>
        <v>0</v>
      </c>
      <c r="W66" s="61" t="str">
        <f t="shared" si="10"/>
        <v>NÃO</v>
      </c>
      <c r="Z66" s="67">
        <f t="shared" si="11"/>
        <v>0</v>
      </c>
      <c r="AD66" s="50" t="s">
        <v>32</v>
      </c>
      <c r="AE66" s="50" t="s">
        <v>1069</v>
      </c>
      <c r="AF66" s="50">
        <v>2703908</v>
      </c>
      <c r="AG66" s="51"/>
      <c r="AH66" s="51"/>
      <c r="AJ66" s="50">
        <f t="shared" si="12"/>
        <v>0</v>
      </c>
    </row>
    <row r="67" spans="1:36" s="66" customFormat="1" ht="20.25" customHeight="1">
      <c r="A67" s="61" t="str">
        <f>Controles!$B$2</f>
        <v>ES</v>
      </c>
      <c r="B67" s="61">
        <f>Controles!$C$2</f>
        <v>7</v>
      </c>
      <c r="C67" s="61" t="s">
        <v>5392</v>
      </c>
      <c r="D67" s="62"/>
      <c r="E67" s="62"/>
      <c r="F67" s="63"/>
      <c r="G67" s="63"/>
      <c r="H67" s="64">
        <f t="shared" ref="H67:H130" si="19">SUM(F67:G67)</f>
        <v>0</v>
      </c>
      <c r="I67" s="63"/>
      <c r="J67" s="63"/>
      <c r="K67" s="63"/>
      <c r="L67" s="63"/>
      <c r="M67" s="63"/>
      <c r="N67" s="61">
        <f t="shared" si="13"/>
        <v>0</v>
      </c>
      <c r="O67" s="61">
        <f t="shared" si="14"/>
        <v>0</v>
      </c>
      <c r="P67" s="61">
        <f t="shared" ref="P67:P130" si="20">IF(AND(F67&gt;0,J67&gt;I67),"ERRO",0)</f>
        <v>0</v>
      </c>
      <c r="Q67" s="65">
        <f t="shared" si="15"/>
        <v>0</v>
      </c>
      <c r="R67" s="61">
        <f t="shared" si="16"/>
        <v>0</v>
      </c>
      <c r="S67" s="61">
        <f t="shared" si="17"/>
        <v>0</v>
      </c>
      <c r="T67" s="61">
        <f t="shared" si="18"/>
        <v>0</v>
      </c>
      <c r="U67" s="61">
        <f t="shared" ref="U67:U130" si="21">IF(M67+L67+K67&gt;I67,IF(G67=0,"ERRO",0),0)</f>
        <v>0</v>
      </c>
      <c r="V67" s="61">
        <f t="shared" ref="V67:V130" si="22">IF(AND(F67=0,I67&gt;0),"VERIFICAR",0)</f>
        <v>0</v>
      </c>
      <c r="W67" s="61" t="str">
        <f t="shared" ref="W67:W130" si="23">IF(AND(N67=0,P67=0,Q67=0,T67=0,U67=0,S67=0,R67=0), "NÃO", "SIM")</f>
        <v>NÃO</v>
      </c>
      <c r="Z67" s="67">
        <f t="shared" ref="Z67:Z130" si="24">IF(M67+L67+K67+J67+I67+F67=0,0,1)</f>
        <v>0</v>
      </c>
      <c r="AD67" s="50" t="s">
        <v>32</v>
      </c>
      <c r="AE67" s="50" t="s">
        <v>1091</v>
      </c>
      <c r="AF67" s="50">
        <v>2704005</v>
      </c>
      <c r="AG67" s="51"/>
      <c r="AH67" s="51"/>
      <c r="AJ67" s="50">
        <f t="shared" ref="AJ67:AJ130" si="25">IF(SUM(F67,J67:M67)&gt;0,1,0)</f>
        <v>0</v>
      </c>
    </row>
    <row r="68" spans="1:36" s="66" customFormat="1" ht="20.25" customHeight="1">
      <c r="A68" s="61" t="str">
        <f>Controles!$B$2</f>
        <v>ES</v>
      </c>
      <c r="B68" s="61">
        <f>Controles!$C$2</f>
        <v>7</v>
      </c>
      <c r="C68" s="61" t="s">
        <v>5392</v>
      </c>
      <c r="D68" s="62"/>
      <c r="E68" s="62"/>
      <c r="F68" s="63"/>
      <c r="G68" s="63"/>
      <c r="H68" s="64">
        <f t="shared" si="19"/>
        <v>0</v>
      </c>
      <c r="I68" s="63"/>
      <c r="J68" s="63"/>
      <c r="K68" s="63"/>
      <c r="L68" s="63"/>
      <c r="M68" s="63"/>
      <c r="N68" s="61">
        <f t="shared" si="13"/>
        <v>0</v>
      </c>
      <c r="O68" s="61">
        <f t="shared" si="14"/>
        <v>0</v>
      </c>
      <c r="P68" s="61">
        <f t="shared" si="20"/>
        <v>0</v>
      </c>
      <c r="Q68" s="65">
        <f t="shared" si="15"/>
        <v>0</v>
      </c>
      <c r="R68" s="61">
        <f t="shared" si="16"/>
        <v>0</v>
      </c>
      <c r="S68" s="61">
        <f t="shared" si="17"/>
        <v>0</v>
      </c>
      <c r="T68" s="61">
        <f t="shared" si="18"/>
        <v>0</v>
      </c>
      <c r="U68" s="61">
        <f t="shared" si="21"/>
        <v>0</v>
      </c>
      <c r="V68" s="61">
        <f t="shared" si="22"/>
        <v>0</v>
      </c>
      <c r="W68" s="61" t="str">
        <f t="shared" si="23"/>
        <v>NÃO</v>
      </c>
      <c r="Z68" s="67">
        <f t="shared" si="24"/>
        <v>0</v>
      </c>
      <c r="AD68" s="50" t="s">
        <v>32</v>
      </c>
      <c r="AE68" s="50" t="s">
        <v>1114</v>
      </c>
      <c r="AF68" s="50">
        <v>2704104</v>
      </c>
      <c r="AG68" s="51"/>
      <c r="AH68" s="51"/>
      <c r="AJ68" s="50">
        <f t="shared" si="25"/>
        <v>0</v>
      </c>
    </row>
    <row r="69" spans="1:36" s="66" customFormat="1" ht="20.25" customHeight="1">
      <c r="A69" s="61" t="str">
        <f>Controles!$B$2</f>
        <v>ES</v>
      </c>
      <c r="B69" s="61">
        <f>Controles!$C$2</f>
        <v>7</v>
      </c>
      <c r="C69" s="61" t="s">
        <v>5392</v>
      </c>
      <c r="D69" s="62"/>
      <c r="E69" s="62"/>
      <c r="F69" s="63"/>
      <c r="G69" s="63"/>
      <c r="H69" s="64">
        <f t="shared" si="19"/>
        <v>0</v>
      </c>
      <c r="I69" s="63"/>
      <c r="J69" s="63"/>
      <c r="K69" s="63"/>
      <c r="L69" s="63"/>
      <c r="M69" s="63"/>
      <c r="N69" s="61">
        <f t="shared" si="13"/>
        <v>0</v>
      </c>
      <c r="O69" s="61">
        <f t="shared" si="14"/>
        <v>0</v>
      </c>
      <c r="P69" s="61">
        <f t="shared" si="20"/>
        <v>0</v>
      </c>
      <c r="Q69" s="65">
        <f t="shared" si="15"/>
        <v>0</v>
      </c>
      <c r="R69" s="61">
        <f t="shared" si="16"/>
        <v>0</v>
      </c>
      <c r="S69" s="61">
        <f t="shared" si="17"/>
        <v>0</v>
      </c>
      <c r="T69" s="61">
        <f t="shared" si="18"/>
        <v>0</v>
      </c>
      <c r="U69" s="61">
        <f t="shared" si="21"/>
        <v>0</v>
      </c>
      <c r="V69" s="61">
        <f t="shared" si="22"/>
        <v>0</v>
      </c>
      <c r="W69" s="61" t="str">
        <f t="shared" si="23"/>
        <v>NÃO</v>
      </c>
      <c r="Z69" s="67">
        <f t="shared" si="24"/>
        <v>0</v>
      </c>
      <c r="AD69" s="50" t="s">
        <v>32</v>
      </c>
      <c r="AE69" s="50" t="s">
        <v>1137</v>
      </c>
      <c r="AF69" s="50">
        <v>2704203</v>
      </c>
      <c r="AG69" s="51"/>
      <c r="AH69" s="51"/>
      <c r="AJ69" s="50">
        <f t="shared" si="25"/>
        <v>0</v>
      </c>
    </row>
    <row r="70" spans="1:36" s="66" customFormat="1" ht="20.25" customHeight="1">
      <c r="A70" s="61" t="str">
        <f>Controles!$B$2</f>
        <v>ES</v>
      </c>
      <c r="B70" s="61">
        <f>Controles!$C$2</f>
        <v>7</v>
      </c>
      <c r="C70" s="61" t="s">
        <v>5392</v>
      </c>
      <c r="D70" s="62"/>
      <c r="E70" s="62"/>
      <c r="F70" s="63"/>
      <c r="G70" s="63"/>
      <c r="H70" s="64">
        <f t="shared" si="19"/>
        <v>0</v>
      </c>
      <c r="I70" s="63"/>
      <c r="J70" s="63"/>
      <c r="K70" s="63"/>
      <c r="L70" s="63"/>
      <c r="M70" s="63"/>
      <c r="N70" s="61">
        <f t="shared" si="13"/>
        <v>0</v>
      </c>
      <c r="O70" s="61">
        <f t="shared" si="14"/>
        <v>0</v>
      </c>
      <c r="P70" s="61">
        <f t="shared" si="20"/>
        <v>0</v>
      </c>
      <c r="Q70" s="65">
        <f t="shared" si="15"/>
        <v>0</v>
      </c>
      <c r="R70" s="61">
        <f t="shared" si="16"/>
        <v>0</v>
      </c>
      <c r="S70" s="61">
        <f t="shared" si="17"/>
        <v>0</v>
      </c>
      <c r="T70" s="61">
        <f t="shared" si="18"/>
        <v>0</v>
      </c>
      <c r="U70" s="61">
        <f t="shared" si="21"/>
        <v>0</v>
      </c>
      <c r="V70" s="61">
        <f t="shared" si="22"/>
        <v>0</v>
      </c>
      <c r="W70" s="61" t="str">
        <f t="shared" si="23"/>
        <v>NÃO</v>
      </c>
      <c r="Z70" s="67">
        <f t="shared" si="24"/>
        <v>0</v>
      </c>
      <c r="AD70" s="50" t="s">
        <v>32</v>
      </c>
      <c r="AE70" s="50" t="s">
        <v>1160</v>
      </c>
      <c r="AF70" s="50">
        <v>2704302</v>
      </c>
      <c r="AG70" s="51"/>
      <c r="AH70" s="51"/>
      <c r="AJ70" s="50">
        <f t="shared" si="25"/>
        <v>0</v>
      </c>
    </row>
    <row r="71" spans="1:36" s="66" customFormat="1" ht="20.25" customHeight="1">
      <c r="A71" s="61" t="str">
        <f>Controles!$B$2</f>
        <v>ES</v>
      </c>
      <c r="B71" s="61">
        <f>Controles!$C$2</f>
        <v>7</v>
      </c>
      <c r="C71" s="61" t="s">
        <v>5392</v>
      </c>
      <c r="D71" s="62"/>
      <c r="E71" s="62"/>
      <c r="F71" s="63"/>
      <c r="G71" s="63"/>
      <c r="H71" s="64">
        <f t="shared" si="19"/>
        <v>0</v>
      </c>
      <c r="I71" s="63"/>
      <c r="J71" s="63"/>
      <c r="K71" s="63"/>
      <c r="L71" s="63"/>
      <c r="M71" s="63"/>
      <c r="N71" s="61">
        <f t="shared" si="13"/>
        <v>0</v>
      </c>
      <c r="O71" s="61">
        <f t="shared" si="14"/>
        <v>0</v>
      </c>
      <c r="P71" s="61">
        <f t="shared" si="20"/>
        <v>0</v>
      </c>
      <c r="Q71" s="65">
        <f t="shared" si="15"/>
        <v>0</v>
      </c>
      <c r="R71" s="61">
        <f t="shared" si="16"/>
        <v>0</v>
      </c>
      <c r="S71" s="61">
        <f t="shared" si="17"/>
        <v>0</v>
      </c>
      <c r="T71" s="61">
        <f t="shared" si="18"/>
        <v>0</v>
      </c>
      <c r="U71" s="61">
        <f t="shared" si="21"/>
        <v>0</v>
      </c>
      <c r="V71" s="61">
        <f t="shared" si="22"/>
        <v>0</v>
      </c>
      <c r="W71" s="61" t="str">
        <f t="shared" si="23"/>
        <v>NÃO</v>
      </c>
      <c r="Z71" s="67">
        <f t="shared" si="24"/>
        <v>0</v>
      </c>
      <c r="AD71" s="50" t="s">
        <v>32</v>
      </c>
      <c r="AE71" s="50" t="s">
        <v>1183</v>
      </c>
      <c r="AF71" s="50">
        <v>2704401</v>
      </c>
      <c r="AG71" s="51"/>
      <c r="AH71" s="51"/>
      <c r="AJ71" s="50">
        <f t="shared" si="25"/>
        <v>0</v>
      </c>
    </row>
    <row r="72" spans="1:36" s="66" customFormat="1" ht="20.25" customHeight="1">
      <c r="A72" s="61" t="str">
        <f>Controles!$B$2</f>
        <v>ES</v>
      </c>
      <c r="B72" s="61">
        <f>Controles!$C$2</f>
        <v>7</v>
      </c>
      <c r="C72" s="61" t="s">
        <v>5392</v>
      </c>
      <c r="D72" s="62"/>
      <c r="E72" s="62"/>
      <c r="F72" s="63"/>
      <c r="G72" s="63"/>
      <c r="H72" s="64">
        <f t="shared" si="19"/>
        <v>0</v>
      </c>
      <c r="I72" s="63"/>
      <c r="J72" s="63"/>
      <c r="K72" s="63"/>
      <c r="L72" s="63"/>
      <c r="M72" s="63"/>
      <c r="N72" s="61">
        <f t="shared" si="13"/>
        <v>0</v>
      </c>
      <c r="O72" s="61">
        <f t="shared" si="14"/>
        <v>0</v>
      </c>
      <c r="P72" s="61">
        <f t="shared" si="20"/>
        <v>0</v>
      </c>
      <c r="Q72" s="65">
        <f t="shared" si="15"/>
        <v>0</v>
      </c>
      <c r="R72" s="61">
        <f t="shared" si="16"/>
        <v>0</v>
      </c>
      <c r="S72" s="61">
        <f t="shared" si="17"/>
        <v>0</v>
      </c>
      <c r="T72" s="61">
        <f t="shared" si="18"/>
        <v>0</v>
      </c>
      <c r="U72" s="61">
        <f t="shared" si="21"/>
        <v>0</v>
      </c>
      <c r="V72" s="61">
        <f t="shared" si="22"/>
        <v>0</v>
      </c>
      <c r="W72" s="61" t="str">
        <f t="shared" si="23"/>
        <v>NÃO</v>
      </c>
      <c r="Z72" s="67">
        <f t="shared" si="24"/>
        <v>0</v>
      </c>
      <c r="AD72" s="50" t="s">
        <v>32</v>
      </c>
      <c r="AE72" s="50" t="s">
        <v>1205</v>
      </c>
      <c r="AF72" s="50">
        <v>2704906</v>
      </c>
      <c r="AG72" s="51"/>
      <c r="AH72" s="51"/>
      <c r="AJ72" s="50">
        <f t="shared" si="25"/>
        <v>0</v>
      </c>
    </row>
    <row r="73" spans="1:36" s="66" customFormat="1" ht="20.25" customHeight="1">
      <c r="A73" s="61" t="str">
        <f>Controles!$B$2</f>
        <v>ES</v>
      </c>
      <c r="B73" s="61">
        <f>Controles!$C$2</f>
        <v>7</v>
      </c>
      <c r="C73" s="61" t="s">
        <v>5392</v>
      </c>
      <c r="D73" s="62"/>
      <c r="E73" s="62"/>
      <c r="F73" s="63"/>
      <c r="G73" s="63"/>
      <c r="H73" s="64">
        <f t="shared" si="19"/>
        <v>0</v>
      </c>
      <c r="I73" s="63"/>
      <c r="J73" s="63"/>
      <c r="K73" s="63"/>
      <c r="L73" s="63"/>
      <c r="M73" s="63"/>
      <c r="N73" s="61">
        <f t="shared" si="13"/>
        <v>0</v>
      </c>
      <c r="O73" s="61">
        <f t="shared" si="14"/>
        <v>0</v>
      </c>
      <c r="P73" s="61">
        <f t="shared" si="20"/>
        <v>0</v>
      </c>
      <c r="Q73" s="65">
        <f t="shared" si="15"/>
        <v>0</v>
      </c>
      <c r="R73" s="61">
        <f t="shared" si="16"/>
        <v>0</v>
      </c>
      <c r="S73" s="61">
        <f t="shared" si="17"/>
        <v>0</v>
      </c>
      <c r="T73" s="61">
        <f t="shared" si="18"/>
        <v>0</v>
      </c>
      <c r="U73" s="61">
        <f t="shared" si="21"/>
        <v>0</v>
      </c>
      <c r="V73" s="61">
        <f t="shared" si="22"/>
        <v>0</v>
      </c>
      <c r="W73" s="61" t="str">
        <f t="shared" si="23"/>
        <v>NÃO</v>
      </c>
      <c r="Z73" s="67">
        <f t="shared" si="24"/>
        <v>0</v>
      </c>
      <c r="AD73" s="50" t="s">
        <v>32</v>
      </c>
      <c r="AE73" s="50" t="s">
        <v>1227</v>
      </c>
      <c r="AF73" s="50">
        <v>2704500</v>
      </c>
      <c r="AG73" s="51"/>
      <c r="AH73" s="51"/>
      <c r="AJ73" s="50">
        <f t="shared" si="25"/>
        <v>0</v>
      </c>
    </row>
    <row r="74" spans="1:36" s="66" customFormat="1" ht="20.25" customHeight="1">
      <c r="A74" s="61" t="str">
        <f>Controles!$B$2</f>
        <v>ES</v>
      </c>
      <c r="B74" s="61">
        <f>Controles!$C$2</f>
        <v>7</v>
      </c>
      <c r="C74" s="61" t="s">
        <v>5392</v>
      </c>
      <c r="D74" s="62"/>
      <c r="E74" s="62"/>
      <c r="F74" s="63"/>
      <c r="G74" s="63"/>
      <c r="H74" s="64">
        <f t="shared" si="19"/>
        <v>0</v>
      </c>
      <c r="I74" s="63"/>
      <c r="J74" s="63"/>
      <c r="K74" s="63"/>
      <c r="L74" s="63"/>
      <c r="M74" s="63"/>
      <c r="N74" s="61">
        <f t="shared" si="13"/>
        <v>0</v>
      </c>
      <c r="O74" s="61">
        <f t="shared" si="14"/>
        <v>0</v>
      </c>
      <c r="P74" s="61">
        <f t="shared" si="20"/>
        <v>0</v>
      </c>
      <c r="Q74" s="65">
        <f t="shared" si="15"/>
        <v>0</v>
      </c>
      <c r="R74" s="61">
        <f t="shared" si="16"/>
        <v>0</v>
      </c>
      <c r="S74" s="61">
        <f t="shared" si="17"/>
        <v>0</v>
      </c>
      <c r="T74" s="61">
        <f t="shared" si="18"/>
        <v>0</v>
      </c>
      <c r="U74" s="61">
        <f t="shared" si="21"/>
        <v>0</v>
      </c>
      <c r="V74" s="61">
        <f t="shared" si="22"/>
        <v>0</v>
      </c>
      <c r="W74" s="61" t="str">
        <f t="shared" si="23"/>
        <v>NÃO</v>
      </c>
      <c r="Z74" s="67">
        <f t="shared" si="24"/>
        <v>0</v>
      </c>
      <c r="AD74" s="50" t="s">
        <v>32</v>
      </c>
      <c r="AE74" s="50" t="s">
        <v>1249</v>
      </c>
      <c r="AF74" s="50">
        <v>2704609</v>
      </c>
      <c r="AG74" s="51"/>
      <c r="AH74" s="51"/>
      <c r="AJ74" s="50">
        <f t="shared" si="25"/>
        <v>0</v>
      </c>
    </row>
    <row r="75" spans="1:36" s="66" customFormat="1" ht="20.25" customHeight="1">
      <c r="A75" s="61" t="str">
        <f>Controles!$B$2</f>
        <v>ES</v>
      </c>
      <c r="B75" s="61">
        <f>Controles!$C$2</f>
        <v>7</v>
      </c>
      <c r="C75" s="61" t="s">
        <v>5392</v>
      </c>
      <c r="D75" s="62"/>
      <c r="E75" s="62"/>
      <c r="F75" s="63"/>
      <c r="G75" s="63"/>
      <c r="H75" s="64">
        <f t="shared" si="19"/>
        <v>0</v>
      </c>
      <c r="I75" s="63"/>
      <c r="J75" s="63"/>
      <c r="K75" s="63"/>
      <c r="L75" s="63"/>
      <c r="M75" s="63"/>
      <c r="N75" s="61">
        <f t="shared" si="13"/>
        <v>0</v>
      </c>
      <c r="O75" s="61">
        <f t="shared" si="14"/>
        <v>0</v>
      </c>
      <c r="P75" s="61">
        <f t="shared" si="20"/>
        <v>0</v>
      </c>
      <c r="Q75" s="65">
        <f t="shared" si="15"/>
        <v>0</v>
      </c>
      <c r="R75" s="61">
        <f t="shared" si="16"/>
        <v>0</v>
      </c>
      <c r="S75" s="61">
        <f t="shared" si="17"/>
        <v>0</v>
      </c>
      <c r="T75" s="61">
        <f t="shared" si="18"/>
        <v>0</v>
      </c>
      <c r="U75" s="61">
        <f t="shared" si="21"/>
        <v>0</v>
      </c>
      <c r="V75" s="61">
        <f t="shared" si="22"/>
        <v>0</v>
      </c>
      <c r="W75" s="61" t="str">
        <f t="shared" si="23"/>
        <v>NÃO</v>
      </c>
      <c r="Z75" s="67">
        <f t="shared" si="24"/>
        <v>0</v>
      </c>
      <c r="AD75" s="50" t="s">
        <v>32</v>
      </c>
      <c r="AE75" s="50" t="s">
        <v>1272</v>
      </c>
      <c r="AF75" s="50">
        <v>2704708</v>
      </c>
      <c r="AG75" s="51"/>
      <c r="AH75" s="51"/>
      <c r="AJ75" s="50">
        <f t="shared" si="25"/>
        <v>0</v>
      </c>
    </row>
    <row r="76" spans="1:36" s="66" customFormat="1" ht="20.25" customHeight="1">
      <c r="A76" s="61" t="str">
        <f>Controles!$B$2</f>
        <v>ES</v>
      </c>
      <c r="B76" s="61">
        <f>Controles!$C$2</f>
        <v>7</v>
      </c>
      <c r="C76" s="61" t="s">
        <v>5392</v>
      </c>
      <c r="D76" s="62"/>
      <c r="E76" s="62"/>
      <c r="F76" s="63"/>
      <c r="G76" s="63"/>
      <c r="H76" s="64">
        <f t="shared" si="19"/>
        <v>0</v>
      </c>
      <c r="I76" s="63"/>
      <c r="J76" s="63"/>
      <c r="K76" s="63"/>
      <c r="L76" s="63"/>
      <c r="M76" s="63"/>
      <c r="N76" s="61">
        <f t="shared" si="13"/>
        <v>0</v>
      </c>
      <c r="O76" s="61">
        <f t="shared" si="14"/>
        <v>0</v>
      </c>
      <c r="P76" s="61">
        <f t="shared" si="20"/>
        <v>0</v>
      </c>
      <c r="Q76" s="65">
        <f t="shared" si="15"/>
        <v>0</v>
      </c>
      <c r="R76" s="61">
        <f t="shared" si="16"/>
        <v>0</v>
      </c>
      <c r="S76" s="61">
        <f t="shared" si="17"/>
        <v>0</v>
      </c>
      <c r="T76" s="61">
        <f t="shared" si="18"/>
        <v>0</v>
      </c>
      <c r="U76" s="61">
        <f t="shared" si="21"/>
        <v>0</v>
      </c>
      <c r="V76" s="61">
        <f t="shared" si="22"/>
        <v>0</v>
      </c>
      <c r="W76" s="61" t="str">
        <f t="shared" si="23"/>
        <v>NÃO</v>
      </c>
      <c r="Z76" s="67">
        <f t="shared" si="24"/>
        <v>0</v>
      </c>
      <c r="AD76" s="50" t="s">
        <v>32</v>
      </c>
      <c r="AE76" s="50" t="s">
        <v>1293</v>
      </c>
      <c r="AF76" s="50">
        <v>2704807</v>
      </c>
      <c r="AG76" s="51"/>
      <c r="AH76" s="51"/>
      <c r="AJ76" s="50">
        <f t="shared" si="25"/>
        <v>0</v>
      </c>
    </row>
    <row r="77" spans="1:36" s="66" customFormat="1" ht="20.25" customHeight="1">
      <c r="A77" s="61" t="str">
        <f>Controles!$B$2</f>
        <v>ES</v>
      </c>
      <c r="B77" s="61">
        <f>Controles!$C$2</f>
        <v>7</v>
      </c>
      <c r="C77" s="61" t="s">
        <v>5392</v>
      </c>
      <c r="D77" s="62"/>
      <c r="E77" s="62"/>
      <c r="F77" s="63"/>
      <c r="G77" s="63"/>
      <c r="H77" s="64">
        <f t="shared" si="19"/>
        <v>0</v>
      </c>
      <c r="I77" s="63"/>
      <c r="J77" s="63"/>
      <c r="K77" s="63"/>
      <c r="L77" s="63"/>
      <c r="M77" s="63"/>
      <c r="N77" s="61">
        <f t="shared" si="13"/>
        <v>0</v>
      </c>
      <c r="O77" s="61">
        <f t="shared" si="14"/>
        <v>0</v>
      </c>
      <c r="P77" s="61">
        <f t="shared" si="20"/>
        <v>0</v>
      </c>
      <c r="Q77" s="65">
        <f t="shared" si="15"/>
        <v>0</v>
      </c>
      <c r="R77" s="61">
        <f t="shared" si="16"/>
        <v>0</v>
      </c>
      <c r="S77" s="61">
        <f t="shared" si="17"/>
        <v>0</v>
      </c>
      <c r="T77" s="61">
        <f t="shared" si="18"/>
        <v>0</v>
      </c>
      <c r="U77" s="61">
        <f t="shared" si="21"/>
        <v>0</v>
      </c>
      <c r="V77" s="61">
        <f t="shared" si="22"/>
        <v>0</v>
      </c>
      <c r="W77" s="61" t="str">
        <f t="shared" si="23"/>
        <v>NÃO</v>
      </c>
      <c r="Z77" s="67">
        <f t="shared" si="24"/>
        <v>0</v>
      </c>
      <c r="AD77" s="50" t="s">
        <v>32</v>
      </c>
      <c r="AE77" s="50" t="s">
        <v>1315</v>
      </c>
      <c r="AF77" s="50">
        <v>2705002</v>
      </c>
      <c r="AG77" s="51"/>
      <c r="AH77" s="51"/>
      <c r="AJ77" s="50">
        <f t="shared" si="25"/>
        <v>0</v>
      </c>
    </row>
    <row r="78" spans="1:36" s="66" customFormat="1" ht="20.25" customHeight="1">
      <c r="A78" s="61" t="str">
        <f>Controles!$B$2</f>
        <v>ES</v>
      </c>
      <c r="B78" s="61">
        <f>Controles!$C$2</f>
        <v>7</v>
      </c>
      <c r="C78" s="61" t="s">
        <v>5392</v>
      </c>
      <c r="D78" s="62"/>
      <c r="E78" s="62"/>
      <c r="F78" s="63"/>
      <c r="G78" s="63"/>
      <c r="H78" s="64">
        <f t="shared" si="19"/>
        <v>0</v>
      </c>
      <c r="I78" s="63"/>
      <c r="J78" s="63"/>
      <c r="K78" s="63"/>
      <c r="L78" s="63"/>
      <c r="M78" s="63"/>
      <c r="N78" s="61">
        <f t="shared" si="13"/>
        <v>0</v>
      </c>
      <c r="O78" s="61">
        <f t="shared" si="14"/>
        <v>0</v>
      </c>
      <c r="P78" s="61">
        <f t="shared" si="20"/>
        <v>0</v>
      </c>
      <c r="Q78" s="65">
        <f t="shared" si="15"/>
        <v>0</v>
      </c>
      <c r="R78" s="61">
        <f t="shared" si="16"/>
        <v>0</v>
      </c>
      <c r="S78" s="61">
        <f t="shared" si="17"/>
        <v>0</v>
      </c>
      <c r="T78" s="61">
        <f t="shared" si="18"/>
        <v>0</v>
      </c>
      <c r="U78" s="61">
        <f t="shared" si="21"/>
        <v>0</v>
      </c>
      <c r="V78" s="61">
        <f t="shared" si="22"/>
        <v>0</v>
      </c>
      <c r="W78" s="61" t="str">
        <f t="shared" si="23"/>
        <v>NÃO</v>
      </c>
      <c r="Z78" s="67">
        <f t="shared" si="24"/>
        <v>0</v>
      </c>
      <c r="AD78" s="50" t="s">
        <v>32</v>
      </c>
      <c r="AE78" s="50" t="s">
        <v>1337</v>
      </c>
      <c r="AF78" s="50">
        <v>2705101</v>
      </c>
      <c r="AG78" s="51"/>
      <c r="AH78" s="51"/>
      <c r="AJ78" s="50">
        <f t="shared" si="25"/>
        <v>0</v>
      </c>
    </row>
    <row r="79" spans="1:36" s="66" customFormat="1" ht="20.25" customHeight="1">
      <c r="A79" s="61" t="str">
        <f>Controles!$B$2</f>
        <v>ES</v>
      </c>
      <c r="B79" s="61">
        <f>Controles!$C$2</f>
        <v>7</v>
      </c>
      <c r="C79" s="61" t="s">
        <v>5392</v>
      </c>
      <c r="D79" s="62"/>
      <c r="E79" s="62"/>
      <c r="F79" s="63"/>
      <c r="G79" s="63"/>
      <c r="H79" s="64">
        <f t="shared" si="19"/>
        <v>0</v>
      </c>
      <c r="I79" s="63"/>
      <c r="J79" s="63"/>
      <c r="K79" s="63"/>
      <c r="L79" s="63"/>
      <c r="M79" s="63"/>
      <c r="N79" s="61">
        <f t="shared" si="13"/>
        <v>0</v>
      </c>
      <c r="O79" s="61">
        <f t="shared" si="14"/>
        <v>0</v>
      </c>
      <c r="P79" s="61">
        <f t="shared" si="20"/>
        <v>0</v>
      </c>
      <c r="Q79" s="65">
        <f t="shared" si="15"/>
        <v>0</v>
      </c>
      <c r="R79" s="61">
        <f t="shared" si="16"/>
        <v>0</v>
      </c>
      <c r="S79" s="61">
        <f t="shared" si="17"/>
        <v>0</v>
      </c>
      <c r="T79" s="61">
        <f t="shared" si="18"/>
        <v>0</v>
      </c>
      <c r="U79" s="61">
        <f t="shared" si="21"/>
        <v>0</v>
      </c>
      <c r="V79" s="61">
        <f t="shared" si="22"/>
        <v>0</v>
      </c>
      <c r="W79" s="61" t="str">
        <f t="shared" si="23"/>
        <v>NÃO</v>
      </c>
      <c r="Z79" s="67">
        <f t="shared" si="24"/>
        <v>0</v>
      </c>
      <c r="AD79" s="50" t="s">
        <v>32</v>
      </c>
      <c r="AE79" s="50" t="s">
        <v>1358</v>
      </c>
      <c r="AF79" s="50">
        <v>2705200</v>
      </c>
      <c r="AG79" s="51"/>
      <c r="AH79" s="51"/>
      <c r="AJ79" s="50">
        <f t="shared" si="25"/>
        <v>0</v>
      </c>
    </row>
    <row r="80" spans="1:36" s="66" customFormat="1" ht="20.25" customHeight="1">
      <c r="A80" s="61" t="str">
        <f>Controles!$B$2</f>
        <v>ES</v>
      </c>
      <c r="B80" s="61">
        <f>Controles!$C$2</f>
        <v>7</v>
      </c>
      <c r="C80" s="61" t="s">
        <v>5392</v>
      </c>
      <c r="D80" s="62"/>
      <c r="E80" s="62"/>
      <c r="F80" s="63"/>
      <c r="G80" s="63"/>
      <c r="H80" s="64">
        <f t="shared" si="19"/>
        <v>0</v>
      </c>
      <c r="I80" s="63"/>
      <c r="J80" s="63"/>
      <c r="K80" s="63"/>
      <c r="L80" s="63"/>
      <c r="M80" s="63"/>
      <c r="N80" s="61">
        <f t="shared" si="13"/>
        <v>0</v>
      </c>
      <c r="O80" s="61">
        <f t="shared" si="14"/>
        <v>0</v>
      </c>
      <c r="P80" s="61">
        <f t="shared" si="20"/>
        <v>0</v>
      </c>
      <c r="Q80" s="65">
        <f t="shared" si="15"/>
        <v>0</v>
      </c>
      <c r="R80" s="61">
        <f t="shared" si="16"/>
        <v>0</v>
      </c>
      <c r="S80" s="61">
        <f t="shared" si="17"/>
        <v>0</v>
      </c>
      <c r="T80" s="61">
        <f t="shared" si="18"/>
        <v>0</v>
      </c>
      <c r="U80" s="61">
        <f t="shared" si="21"/>
        <v>0</v>
      </c>
      <c r="V80" s="61">
        <f t="shared" si="22"/>
        <v>0</v>
      </c>
      <c r="W80" s="61" t="str">
        <f t="shared" si="23"/>
        <v>NÃO</v>
      </c>
      <c r="Z80" s="67">
        <f t="shared" si="24"/>
        <v>0</v>
      </c>
      <c r="AD80" s="50" t="s">
        <v>32</v>
      </c>
      <c r="AE80" s="50" t="s">
        <v>1380</v>
      </c>
      <c r="AF80" s="50">
        <v>2705309</v>
      </c>
      <c r="AG80" s="51"/>
      <c r="AH80" s="51"/>
      <c r="AJ80" s="50">
        <f t="shared" si="25"/>
        <v>0</v>
      </c>
    </row>
    <row r="81" spans="1:36" s="66" customFormat="1" ht="20.25" customHeight="1">
      <c r="A81" s="61" t="str">
        <f>Controles!$B$2</f>
        <v>ES</v>
      </c>
      <c r="B81" s="61">
        <f>Controles!$C$2</f>
        <v>7</v>
      </c>
      <c r="C81" s="61" t="s">
        <v>5392</v>
      </c>
      <c r="D81" s="62"/>
      <c r="E81" s="62"/>
      <c r="F81" s="63"/>
      <c r="G81" s="63"/>
      <c r="H81" s="64">
        <f t="shared" si="19"/>
        <v>0</v>
      </c>
      <c r="I81" s="63"/>
      <c r="J81" s="63"/>
      <c r="K81" s="63"/>
      <c r="L81" s="63"/>
      <c r="M81" s="63"/>
      <c r="N81" s="61">
        <f t="shared" si="13"/>
        <v>0</v>
      </c>
      <c r="O81" s="61">
        <f t="shared" si="14"/>
        <v>0</v>
      </c>
      <c r="P81" s="61">
        <f t="shared" si="20"/>
        <v>0</v>
      </c>
      <c r="Q81" s="65">
        <f t="shared" si="15"/>
        <v>0</v>
      </c>
      <c r="R81" s="61">
        <f t="shared" si="16"/>
        <v>0</v>
      </c>
      <c r="S81" s="61">
        <f t="shared" si="17"/>
        <v>0</v>
      </c>
      <c r="T81" s="61">
        <f t="shared" si="18"/>
        <v>0</v>
      </c>
      <c r="U81" s="61">
        <f t="shared" si="21"/>
        <v>0</v>
      </c>
      <c r="V81" s="61">
        <f t="shared" si="22"/>
        <v>0</v>
      </c>
      <c r="W81" s="61" t="str">
        <f t="shared" si="23"/>
        <v>NÃO</v>
      </c>
      <c r="Z81" s="67">
        <f t="shared" si="24"/>
        <v>0</v>
      </c>
      <c r="AD81" s="50" t="s">
        <v>32</v>
      </c>
      <c r="AE81" s="50" t="s">
        <v>1402</v>
      </c>
      <c r="AF81" s="50">
        <v>2705408</v>
      </c>
      <c r="AG81" s="51"/>
      <c r="AH81" s="51"/>
      <c r="AJ81" s="50">
        <f t="shared" si="25"/>
        <v>0</v>
      </c>
    </row>
    <row r="82" spans="1:36" s="66" customFormat="1" ht="20.25" customHeight="1">
      <c r="A82" s="61" t="str">
        <f>Controles!$B$2</f>
        <v>ES</v>
      </c>
      <c r="B82" s="61">
        <f>Controles!$C$2</f>
        <v>7</v>
      </c>
      <c r="C82" s="61" t="s">
        <v>5392</v>
      </c>
      <c r="D82" s="62"/>
      <c r="E82" s="62"/>
      <c r="F82" s="63"/>
      <c r="G82" s="63"/>
      <c r="H82" s="64">
        <f t="shared" si="19"/>
        <v>0</v>
      </c>
      <c r="I82" s="63"/>
      <c r="J82" s="63"/>
      <c r="K82" s="63"/>
      <c r="L82" s="63"/>
      <c r="M82" s="63"/>
      <c r="N82" s="61">
        <f t="shared" si="13"/>
        <v>0</v>
      </c>
      <c r="O82" s="61">
        <f t="shared" si="14"/>
        <v>0</v>
      </c>
      <c r="P82" s="61">
        <f t="shared" si="20"/>
        <v>0</v>
      </c>
      <c r="Q82" s="65">
        <f t="shared" si="15"/>
        <v>0</v>
      </c>
      <c r="R82" s="61">
        <f t="shared" si="16"/>
        <v>0</v>
      </c>
      <c r="S82" s="61">
        <f t="shared" si="17"/>
        <v>0</v>
      </c>
      <c r="T82" s="61">
        <f t="shared" si="18"/>
        <v>0</v>
      </c>
      <c r="U82" s="61">
        <f t="shared" si="21"/>
        <v>0</v>
      </c>
      <c r="V82" s="61">
        <f t="shared" si="22"/>
        <v>0</v>
      </c>
      <c r="W82" s="61" t="str">
        <f t="shared" si="23"/>
        <v>NÃO</v>
      </c>
      <c r="Z82" s="67">
        <f t="shared" si="24"/>
        <v>0</v>
      </c>
      <c r="AD82" s="50" t="s">
        <v>32</v>
      </c>
      <c r="AE82" s="50" t="s">
        <v>1424</v>
      </c>
      <c r="AF82" s="50">
        <v>2705507</v>
      </c>
      <c r="AG82" s="51"/>
      <c r="AH82" s="51"/>
      <c r="AJ82" s="50">
        <f t="shared" si="25"/>
        <v>0</v>
      </c>
    </row>
    <row r="83" spans="1:36" s="66" customFormat="1" ht="20.25" customHeight="1">
      <c r="A83" s="61" t="str">
        <f>Controles!$B$2</f>
        <v>ES</v>
      </c>
      <c r="B83" s="61">
        <f>Controles!$C$2</f>
        <v>7</v>
      </c>
      <c r="C83" s="61" t="s">
        <v>5392</v>
      </c>
      <c r="D83" s="62"/>
      <c r="E83" s="62"/>
      <c r="F83" s="63"/>
      <c r="G83" s="63"/>
      <c r="H83" s="64">
        <f t="shared" si="19"/>
        <v>0</v>
      </c>
      <c r="I83" s="63"/>
      <c r="J83" s="63"/>
      <c r="K83" s="63"/>
      <c r="L83" s="63"/>
      <c r="M83" s="63"/>
      <c r="N83" s="61">
        <f t="shared" si="13"/>
        <v>0</v>
      </c>
      <c r="O83" s="61">
        <f t="shared" si="14"/>
        <v>0</v>
      </c>
      <c r="P83" s="61">
        <f t="shared" si="20"/>
        <v>0</v>
      </c>
      <c r="Q83" s="65">
        <f t="shared" si="15"/>
        <v>0</v>
      </c>
      <c r="R83" s="61">
        <f t="shared" si="16"/>
        <v>0</v>
      </c>
      <c r="S83" s="61">
        <f t="shared" si="17"/>
        <v>0</v>
      </c>
      <c r="T83" s="61">
        <f t="shared" si="18"/>
        <v>0</v>
      </c>
      <c r="U83" s="61">
        <f t="shared" si="21"/>
        <v>0</v>
      </c>
      <c r="V83" s="61">
        <f t="shared" si="22"/>
        <v>0</v>
      </c>
      <c r="W83" s="61" t="str">
        <f t="shared" si="23"/>
        <v>NÃO</v>
      </c>
      <c r="Z83" s="67">
        <f t="shared" si="24"/>
        <v>0</v>
      </c>
      <c r="AD83" s="50" t="s">
        <v>32</v>
      </c>
      <c r="AE83" s="50" t="s">
        <v>1445</v>
      </c>
      <c r="AF83" s="50">
        <v>2705606</v>
      </c>
      <c r="AG83" s="51"/>
      <c r="AH83" s="51"/>
      <c r="AJ83" s="50">
        <f t="shared" si="25"/>
        <v>0</v>
      </c>
    </row>
    <row r="84" spans="1:36" s="66" customFormat="1" ht="20.25" customHeight="1">
      <c r="A84" s="61" t="str">
        <f>Controles!$B$2</f>
        <v>ES</v>
      </c>
      <c r="B84" s="61">
        <f>Controles!$C$2</f>
        <v>7</v>
      </c>
      <c r="C84" s="61" t="s">
        <v>5392</v>
      </c>
      <c r="D84" s="62"/>
      <c r="E84" s="62"/>
      <c r="F84" s="63"/>
      <c r="G84" s="63"/>
      <c r="H84" s="64">
        <f t="shared" si="19"/>
        <v>0</v>
      </c>
      <c r="I84" s="63"/>
      <c r="J84" s="63"/>
      <c r="K84" s="63"/>
      <c r="L84" s="63"/>
      <c r="M84" s="63"/>
      <c r="N84" s="61">
        <f t="shared" si="13"/>
        <v>0</v>
      </c>
      <c r="O84" s="61">
        <f t="shared" si="14"/>
        <v>0</v>
      </c>
      <c r="P84" s="61">
        <f t="shared" si="20"/>
        <v>0</v>
      </c>
      <c r="Q84" s="65">
        <f t="shared" si="15"/>
        <v>0</v>
      </c>
      <c r="R84" s="61">
        <f t="shared" si="16"/>
        <v>0</v>
      </c>
      <c r="S84" s="61">
        <f t="shared" si="17"/>
        <v>0</v>
      </c>
      <c r="T84" s="61">
        <f t="shared" si="18"/>
        <v>0</v>
      </c>
      <c r="U84" s="61">
        <f t="shared" si="21"/>
        <v>0</v>
      </c>
      <c r="V84" s="61">
        <f t="shared" si="22"/>
        <v>0</v>
      </c>
      <c r="W84" s="61" t="str">
        <f t="shared" si="23"/>
        <v>NÃO</v>
      </c>
      <c r="Z84" s="67">
        <f t="shared" si="24"/>
        <v>0</v>
      </c>
      <c r="AD84" s="50" t="s">
        <v>32</v>
      </c>
      <c r="AE84" s="50" t="s">
        <v>1465</v>
      </c>
      <c r="AF84" s="50">
        <v>2705705</v>
      </c>
      <c r="AG84" s="51"/>
      <c r="AH84" s="51"/>
      <c r="AJ84" s="50">
        <f t="shared" si="25"/>
        <v>0</v>
      </c>
    </row>
    <row r="85" spans="1:36" s="66" customFormat="1" ht="20.25" customHeight="1">
      <c r="A85" s="61" t="str">
        <f>Controles!$B$2</f>
        <v>ES</v>
      </c>
      <c r="B85" s="61">
        <f>Controles!$C$2</f>
        <v>7</v>
      </c>
      <c r="C85" s="61" t="s">
        <v>5392</v>
      </c>
      <c r="D85" s="62"/>
      <c r="E85" s="62"/>
      <c r="F85" s="63"/>
      <c r="G85" s="63"/>
      <c r="H85" s="64">
        <f t="shared" si="19"/>
        <v>0</v>
      </c>
      <c r="I85" s="63"/>
      <c r="J85" s="63"/>
      <c r="K85" s="63"/>
      <c r="L85" s="63"/>
      <c r="M85" s="63"/>
      <c r="N85" s="61">
        <f t="shared" si="13"/>
        <v>0</v>
      </c>
      <c r="O85" s="61">
        <f t="shared" si="14"/>
        <v>0</v>
      </c>
      <c r="P85" s="61">
        <f t="shared" si="20"/>
        <v>0</v>
      </c>
      <c r="Q85" s="65">
        <f t="shared" si="15"/>
        <v>0</v>
      </c>
      <c r="R85" s="61">
        <f t="shared" si="16"/>
        <v>0</v>
      </c>
      <c r="S85" s="61">
        <f t="shared" si="17"/>
        <v>0</v>
      </c>
      <c r="T85" s="61">
        <f t="shared" si="18"/>
        <v>0</v>
      </c>
      <c r="U85" s="61">
        <f t="shared" si="21"/>
        <v>0</v>
      </c>
      <c r="V85" s="61">
        <f t="shared" si="22"/>
        <v>0</v>
      </c>
      <c r="W85" s="61" t="str">
        <f t="shared" si="23"/>
        <v>NÃO</v>
      </c>
      <c r="Z85" s="67">
        <f t="shared" si="24"/>
        <v>0</v>
      </c>
      <c r="AD85" s="50" t="s">
        <v>32</v>
      </c>
      <c r="AE85" s="50" t="s">
        <v>1487</v>
      </c>
      <c r="AF85" s="50">
        <v>2705804</v>
      </c>
      <c r="AG85" s="51"/>
      <c r="AH85" s="51"/>
      <c r="AJ85" s="50">
        <f t="shared" si="25"/>
        <v>0</v>
      </c>
    </row>
    <row r="86" spans="1:36" s="66" customFormat="1" ht="20.25" customHeight="1">
      <c r="A86" s="61" t="str">
        <f>Controles!$B$2</f>
        <v>ES</v>
      </c>
      <c r="B86" s="61">
        <f>Controles!$C$2</f>
        <v>7</v>
      </c>
      <c r="C86" s="61" t="s">
        <v>5392</v>
      </c>
      <c r="D86" s="62"/>
      <c r="E86" s="62"/>
      <c r="F86" s="63"/>
      <c r="G86" s="63"/>
      <c r="H86" s="64">
        <f t="shared" si="19"/>
        <v>0</v>
      </c>
      <c r="I86" s="63"/>
      <c r="J86" s="63"/>
      <c r="K86" s="63"/>
      <c r="L86" s="63"/>
      <c r="M86" s="63"/>
      <c r="N86" s="61">
        <f t="shared" si="13"/>
        <v>0</v>
      </c>
      <c r="O86" s="61">
        <f t="shared" si="14"/>
        <v>0</v>
      </c>
      <c r="P86" s="61">
        <f t="shared" si="20"/>
        <v>0</v>
      </c>
      <c r="Q86" s="65">
        <f t="shared" si="15"/>
        <v>0</v>
      </c>
      <c r="R86" s="61">
        <f t="shared" si="16"/>
        <v>0</v>
      </c>
      <c r="S86" s="61">
        <f t="shared" si="17"/>
        <v>0</v>
      </c>
      <c r="T86" s="61">
        <f t="shared" si="18"/>
        <v>0</v>
      </c>
      <c r="U86" s="61">
        <f t="shared" si="21"/>
        <v>0</v>
      </c>
      <c r="V86" s="61">
        <f t="shared" si="22"/>
        <v>0</v>
      </c>
      <c r="W86" s="61" t="str">
        <f t="shared" si="23"/>
        <v>NÃO</v>
      </c>
      <c r="Z86" s="67">
        <f t="shared" si="24"/>
        <v>0</v>
      </c>
      <c r="AD86" s="50" t="s">
        <v>32</v>
      </c>
      <c r="AE86" s="50" t="s">
        <v>1508</v>
      </c>
      <c r="AF86" s="50">
        <v>2705903</v>
      </c>
      <c r="AG86" s="51"/>
      <c r="AH86" s="51"/>
      <c r="AJ86" s="50">
        <f t="shared" si="25"/>
        <v>0</v>
      </c>
    </row>
    <row r="87" spans="1:36" s="66" customFormat="1" ht="20.25" customHeight="1">
      <c r="A87" s="61" t="str">
        <f>Controles!$B$2</f>
        <v>ES</v>
      </c>
      <c r="B87" s="61">
        <f>Controles!$C$2</f>
        <v>7</v>
      </c>
      <c r="C87" s="61" t="s">
        <v>5392</v>
      </c>
      <c r="D87" s="62"/>
      <c r="E87" s="62"/>
      <c r="F87" s="63"/>
      <c r="G87" s="63"/>
      <c r="H87" s="64">
        <f t="shared" si="19"/>
        <v>0</v>
      </c>
      <c r="I87" s="63"/>
      <c r="J87" s="63"/>
      <c r="K87" s="63"/>
      <c r="L87" s="63"/>
      <c r="M87" s="63"/>
      <c r="N87" s="61">
        <f t="shared" si="13"/>
        <v>0</v>
      </c>
      <c r="O87" s="61">
        <f t="shared" si="14"/>
        <v>0</v>
      </c>
      <c r="P87" s="61">
        <f t="shared" si="20"/>
        <v>0</v>
      </c>
      <c r="Q87" s="65">
        <f t="shared" si="15"/>
        <v>0</v>
      </c>
      <c r="R87" s="61">
        <f t="shared" si="16"/>
        <v>0</v>
      </c>
      <c r="S87" s="61">
        <f t="shared" si="17"/>
        <v>0</v>
      </c>
      <c r="T87" s="61">
        <f t="shared" si="18"/>
        <v>0</v>
      </c>
      <c r="U87" s="61">
        <f t="shared" si="21"/>
        <v>0</v>
      </c>
      <c r="V87" s="61">
        <f t="shared" si="22"/>
        <v>0</v>
      </c>
      <c r="W87" s="61" t="str">
        <f t="shared" si="23"/>
        <v>NÃO</v>
      </c>
      <c r="Z87" s="67">
        <f t="shared" si="24"/>
        <v>0</v>
      </c>
      <c r="AD87" s="50" t="s">
        <v>32</v>
      </c>
      <c r="AE87" s="50" t="s">
        <v>1529</v>
      </c>
      <c r="AF87" s="50">
        <v>2706000</v>
      </c>
      <c r="AG87" s="51"/>
      <c r="AH87" s="51"/>
      <c r="AJ87" s="50">
        <f t="shared" si="25"/>
        <v>0</v>
      </c>
    </row>
    <row r="88" spans="1:36" s="66" customFormat="1" ht="20.25" customHeight="1">
      <c r="A88" s="61" t="str">
        <f>Controles!$B$2</f>
        <v>ES</v>
      </c>
      <c r="B88" s="61">
        <f>Controles!$C$2</f>
        <v>7</v>
      </c>
      <c r="C88" s="61" t="s">
        <v>5392</v>
      </c>
      <c r="D88" s="62"/>
      <c r="E88" s="62"/>
      <c r="F88" s="63"/>
      <c r="G88" s="63"/>
      <c r="H88" s="64">
        <f t="shared" si="19"/>
        <v>0</v>
      </c>
      <c r="I88" s="63"/>
      <c r="J88" s="63"/>
      <c r="K88" s="63"/>
      <c r="L88" s="63"/>
      <c r="M88" s="63"/>
      <c r="N88" s="61">
        <f t="shared" si="13"/>
        <v>0</v>
      </c>
      <c r="O88" s="61">
        <f t="shared" si="14"/>
        <v>0</v>
      </c>
      <c r="P88" s="61">
        <f t="shared" si="20"/>
        <v>0</v>
      </c>
      <c r="Q88" s="65">
        <f t="shared" si="15"/>
        <v>0</v>
      </c>
      <c r="R88" s="61">
        <f t="shared" si="16"/>
        <v>0</v>
      </c>
      <c r="S88" s="61">
        <f t="shared" si="17"/>
        <v>0</v>
      </c>
      <c r="T88" s="61">
        <f t="shared" si="18"/>
        <v>0</v>
      </c>
      <c r="U88" s="61">
        <f t="shared" si="21"/>
        <v>0</v>
      </c>
      <c r="V88" s="61">
        <f t="shared" si="22"/>
        <v>0</v>
      </c>
      <c r="W88" s="61" t="str">
        <f t="shared" si="23"/>
        <v>NÃO</v>
      </c>
      <c r="Z88" s="67">
        <f t="shared" si="24"/>
        <v>0</v>
      </c>
      <c r="AD88" s="50" t="s">
        <v>32</v>
      </c>
      <c r="AE88" s="50" t="s">
        <v>1550</v>
      </c>
      <c r="AF88" s="50">
        <v>2706109</v>
      </c>
      <c r="AG88" s="51"/>
      <c r="AH88" s="51"/>
      <c r="AJ88" s="50">
        <f t="shared" si="25"/>
        <v>0</v>
      </c>
    </row>
    <row r="89" spans="1:36" s="66" customFormat="1" ht="20.25" customHeight="1">
      <c r="A89" s="61" t="str">
        <f>Controles!$B$2</f>
        <v>ES</v>
      </c>
      <c r="B89" s="61">
        <f>Controles!$C$2</f>
        <v>7</v>
      </c>
      <c r="C89" s="61" t="s">
        <v>5392</v>
      </c>
      <c r="D89" s="62"/>
      <c r="E89" s="62"/>
      <c r="F89" s="63"/>
      <c r="G89" s="63"/>
      <c r="H89" s="64">
        <f t="shared" si="19"/>
        <v>0</v>
      </c>
      <c r="I89" s="63"/>
      <c r="J89" s="63"/>
      <c r="K89" s="63"/>
      <c r="L89" s="63"/>
      <c r="M89" s="63"/>
      <c r="N89" s="61">
        <f t="shared" si="13"/>
        <v>0</v>
      </c>
      <c r="O89" s="61">
        <f t="shared" si="14"/>
        <v>0</v>
      </c>
      <c r="P89" s="61">
        <f t="shared" si="20"/>
        <v>0</v>
      </c>
      <c r="Q89" s="65">
        <f t="shared" si="15"/>
        <v>0</v>
      </c>
      <c r="R89" s="61">
        <f t="shared" si="16"/>
        <v>0</v>
      </c>
      <c r="S89" s="61">
        <f t="shared" si="17"/>
        <v>0</v>
      </c>
      <c r="T89" s="61">
        <f t="shared" si="18"/>
        <v>0</v>
      </c>
      <c r="U89" s="61">
        <f t="shared" si="21"/>
        <v>0</v>
      </c>
      <c r="V89" s="61">
        <f t="shared" si="22"/>
        <v>0</v>
      </c>
      <c r="W89" s="61" t="str">
        <f t="shared" si="23"/>
        <v>NÃO</v>
      </c>
      <c r="Z89" s="67">
        <f t="shared" si="24"/>
        <v>0</v>
      </c>
      <c r="AD89" s="50" t="s">
        <v>32</v>
      </c>
      <c r="AE89" s="50" t="s">
        <v>1569</v>
      </c>
      <c r="AF89" s="50">
        <v>2706208</v>
      </c>
      <c r="AG89" s="51"/>
      <c r="AH89" s="51"/>
      <c r="AJ89" s="50">
        <f t="shared" si="25"/>
        <v>0</v>
      </c>
    </row>
    <row r="90" spans="1:36" s="66" customFormat="1" ht="20.25" customHeight="1">
      <c r="A90" s="61" t="str">
        <f>Controles!$B$2</f>
        <v>ES</v>
      </c>
      <c r="B90" s="61">
        <f>Controles!$C$2</f>
        <v>7</v>
      </c>
      <c r="C90" s="61" t="s">
        <v>5392</v>
      </c>
      <c r="D90" s="62"/>
      <c r="E90" s="62"/>
      <c r="F90" s="63"/>
      <c r="G90" s="63"/>
      <c r="H90" s="64">
        <f t="shared" si="19"/>
        <v>0</v>
      </c>
      <c r="I90" s="63"/>
      <c r="J90" s="63"/>
      <c r="K90" s="63"/>
      <c r="L90" s="63"/>
      <c r="M90" s="63"/>
      <c r="N90" s="61">
        <f t="shared" si="13"/>
        <v>0</v>
      </c>
      <c r="O90" s="61">
        <f t="shared" si="14"/>
        <v>0</v>
      </c>
      <c r="P90" s="61">
        <f t="shared" si="20"/>
        <v>0</v>
      </c>
      <c r="Q90" s="65">
        <f t="shared" si="15"/>
        <v>0</v>
      </c>
      <c r="R90" s="61">
        <f t="shared" si="16"/>
        <v>0</v>
      </c>
      <c r="S90" s="61">
        <f t="shared" si="17"/>
        <v>0</v>
      </c>
      <c r="T90" s="61">
        <f t="shared" si="18"/>
        <v>0</v>
      </c>
      <c r="U90" s="61">
        <f t="shared" si="21"/>
        <v>0</v>
      </c>
      <c r="V90" s="61">
        <f t="shared" si="22"/>
        <v>0</v>
      </c>
      <c r="W90" s="61" t="str">
        <f t="shared" si="23"/>
        <v>NÃO</v>
      </c>
      <c r="Z90" s="67">
        <f t="shared" si="24"/>
        <v>0</v>
      </c>
      <c r="AD90" s="50" t="s">
        <v>32</v>
      </c>
      <c r="AE90" s="50" t="s">
        <v>1589</v>
      </c>
      <c r="AF90" s="50">
        <v>2706307</v>
      </c>
      <c r="AG90" s="51"/>
      <c r="AH90" s="51"/>
      <c r="AJ90" s="50">
        <f t="shared" si="25"/>
        <v>0</v>
      </c>
    </row>
    <row r="91" spans="1:36" s="66" customFormat="1" ht="20.25" customHeight="1">
      <c r="A91" s="61" t="str">
        <f>Controles!$B$2</f>
        <v>ES</v>
      </c>
      <c r="B91" s="61">
        <f>Controles!$C$2</f>
        <v>7</v>
      </c>
      <c r="C91" s="61" t="s">
        <v>5392</v>
      </c>
      <c r="D91" s="62"/>
      <c r="E91" s="62"/>
      <c r="F91" s="63"/>
      <c r="G91" s="63"/>
      <c r="H91" s="64">
        <f t="shared" si="19"/>
        <v>0</v>
      </c>
      <c r="I91" s="63"/>
      <c r="J91" s="63"/>
      <c r="K91" s="63"/>
      <c r="L91" s="63"/>
      <c r="M91" s="63"/>
      <c r="N91" s="61">
        <f t="shared" si="13"/>
        <v>0</v>
      </c>
      <c r="O91" s="61">
        <f t="shared" si="14"/>
        <v>0</v>
      </c>
      <c r="P91" s="61">
        <f t="shared" si="20"/>
        <v>0</v>
      </c>
      <c r="Q91" s="65">
        <f t="shared" si="15"/>
        <v>0</v>
      </c>
      <c r="R91" s="61">
        <f t="shared" si="16"/>
        <v>0</v>
      </c>
      <c r="S91" s="61">
        <f t="shared" si="17"/>
        <v>0</v>
      </c>
      <c r="T91" s="61">
        <f t="shared" si="18"/>
        <v>0</v>
      </c>
      <c r="U91" s="61">
        <f t="shared" si="21"/>
        <v>0</v>
      </c>
      <c r="V91" s="61">
        <f t="shared" si="22"/>
        <v>0</v>
      </c>
      <c r="W91" s="61" t="str">
        <f t="shared" si="23"/>
        <v>NÃO</v>
      </c>
      <c r="Z91" s="67">
        <f t="shared" si="24"/>
        <v>0</v>
      </c>
      <c r="AD91" s="50" t="s">
        <v>32</v>
      </c>
      <c r="AE91" s="50" t="s">
        <v>1609</v>
      </c>
      <c r="AF91" s="50">
        <v>2706406</v>
      </c>
      <c r="AG91" s="51"/>
      <c r="AH91" s="51"/>
      <c r="AJ91" s="50">
        <f t="shared" si="25"/>
        <v>0</v>
      </c>
    </row>
    <row r="92" spans="1:36" s="66" customFormat="1" ht="20.25" customHeight="1">
      <c r="A92" s="61" t="str">
        <f>Controles!$B$2</f>
        <v>ES</v>
      </c>
      <c r="B92" s="61">
        <f>Controles!$C$2</f>
        <v>7</v>
      </c>
      <c r="C92" s="61" t="s">
        <v>5392</v>
      </c>
      <c r="D92" s="62"/>
      <c r="E92" s="62"/>
      <c r="F92" s="63"/>
      <c r="G92" s="63"/>
      <c r="H92" s="64">
        <f t="shared" si="19"/>
        <v>0</v>
      </c>
      <c r="I92" s="63"/>
      <c r="J92" s="63"/>
      <c r="K92" s="63"/>
      <c r="L92" s="63"/>
      <c r="M92" s="63"/>
      <c r="N92" s="61">
        <f t="shared" si="13"/>
        <v>0</v>
      </c>
      <c r="O92" s="61">
        <f t="shared" si="14"/>
        <v>0</v>
      </c>
      <c r="P92" s="61">
        <f t="shared" si="20"/>
        <v>0</v>
      </c>
      <c r="Q92" s="65">
        <f t="shared" si="15"/>
        <v>0</v>
      </c>
      <c r="R92" s="61">
        <f t="shared" si="16"/>
        <v>0</v>
      </c>
      <c r="S92" s="61">
        <f t="shared" si="17"/>
        <v>0</v>
      </c>
      <c r="T92" s="61">
        <f t="shared" si="18"/>
        <v>0</v>
      </c>
      <c r="U92" s="61">
        <f t="shared" si="21"/>
        <v>0</v>
      </c>
      <c r="V92" s="61">
        <f t="shared" si="22"/>
        <v>0</v>
      </c>
      <c r="W92" s="61" t="str">
        <f t="shared" si="23"/>
        <v>NÃO</v>
      </c>
      <c r="Z92" s="67">
        <f t="shared" si="24"/>
        <v>0</v>
      </c>
      <c r="AD92" s="50" t="s">
        <v>32</v>
      </c>
      <c r="AE92" s="50" t="s">
        <v>1630</v>
      </c>
      <c r="AF92" s="50">
        <v>2706422</v>
      </c>
      <c r="AG92" s="51"/>
      <c r="AH92" s="51"/>
      <c r="AJ92" s="50">
        <f t="shared" si="25"/>
        <v>0</v>
      </c>
    </row>
    <row r="93" spans="1:36" s="66" customFormat="1" ht="20.25" customHeight="1">
      <c r="A93" s="61" t="str">
        <f>Controles!$B$2</f>
        <v>ES</v>
      </c>
      <c r="B93" s="61">
        <f>Controles!$C$2</f>
        <v>7</v>
      </c>
      <c r="C93" s="61" t="s">
        <v>5392</v>
      </c>
      <c r="D93" s="62"/>
      <c r="E93" s="62"/>
      <c r="F93" s="63"/>
      <c r="G93" s="63"/>
      <c r="H93" s="64">
        <f t="shared" si="19"/>
        <v>0</v>
      </c>
      <c r="I93" s="63"/>
      <c r="J93" s="63"/>
      <c r="K93" s="63"/>
      <c r="L93" s="63"/>
      <c r="M93" s="63"/>
      <c r="N93" s="61">
        <f t="shared" si="13"/>
        <v>0</v>
      </c>
      <c r="O93" s="61">
        <f t="shared" si="14"/>
        <v>0</v>
      </c>
      <c r="P93" s="61">
        <f t="shared" si="20"/>
        <v>0</v>
      </c>
      <c r="Q93" s="65">
        <f t="shared" si="15"/>
        <v>0</v>
      </c>
      <c r="R93" s="61">
        <f t="shared" si="16"/>
        <v>0</v>
      </c>
      <c r="S93" s="61">
        <f t="shared" si="17"/>
        <v>0</v>
      </c>
      <c r="T93" s="61">
        <f t="shared" si="18"/>
        <v>0</v>
      </c>
      <c r="U93" s="61">
        <f t="shared" si="21"/>
        <v>0</v>
      </c>
      <c r="V93" s="61">
        <f t="shared" si="22"/>
        <v>0</v>
      </c>
      <c r="W93" s="61" t="str">
        <f t="shared" si="23"/>
        <v>NÃO</v>
      </c>
      <c r="Z93" s="67">
        <f t="shared" si="24"/>
        <v>0</v>
      </c>
      <c r="AD93" s="50" t="s">
        <v>32</v>
      </c>
      <c r="AE93" s="50" t="s">
        <v>1651</v>
      </c>
      <c r="AF93" s="50">
        <v>2706448</v>
      </c>
      <c r="AG93" s="51"/>
      <c r="AH93" s="51"/>
      <c r="AJ93" s="50">
        <f t="shared" si="25"/>
        <v>0</v>
      </c>
    </row>
    <row r="94" spans="1:36" s="66" customFormat="1" ht="20.25" customHeight="1">
      <c r="A94" s="61" t="str">
        <f>Controles!$B$2</f>
        <v>ES</v>
      </c>
      <c r="B94" s="61">
        <f>Controles!$C$2</f>
        <v>7</v>
      </c>
      <c r="C94" s="61" t="s">
        <v>5392</v>
      </c>
      <c r="D94" s="62"/>
      <c r="E94" s="62"/>
      <c r="F94" s="63"/>
      <c r="G94" s="63"/>
      <c r="H94" s="64">
        <f t="shared" si="19"/>
        <v>0</v>
      </c>
      <c r="I94" s="63"/>
      <c r="J94" s="63"/>
      <c r="K94" s="63"/>
      <c r="L94" s="63"/>
      <c r="M94" s="63"/>
      <c r="N94" s="61">
        <f t="shared" si="13"/>
        <v>0</v>
      </c>
      <c r="O94" s="61">
        <f t="shared" si="14"/>
        <v>0</v>
      </c>
      <c r="P94" s="61">
        <f t="shared" si="20"/>
        <v>0</v>
      </c>
      <c r="Q94" s="65">
        <f t="shared" si="15"/>
        <v>0</v>
      </c>
      <c r="R94" s="61">
        <f t="shared" si="16"/>
        <v>0</v>
      </c>
      <c r="S94" s="61">
        <f t="shared" si="17"/>
        <v>0</v>
      </c>
      <c r="T94" s="61">
        <f t="shared" si="18"/>
        <v>0</v>
      </c>
      <c r="U94" s="61">
        <f t="shared" si="21"/>
        <v>0</v>
      </c>
      <c r="V94" s="61">
        <f t="shared" si="22"/>
        <v>0</v>
      </c>
      <c r="W94" s="61" t="str">
        <f t="shared" si="23"/>
        <v>NÃO</v>
      </c>
      <c r="Z94" s="67">
        <f t="shared" si="24"/>
        <v>0</v>
      </c>
      <c r="AD94" s="50" t="s">
        <v>32</v>
      </c>
      <c r="AE94" s="50" t="s">
        <v>1671</v>
      </c>
      <c r="AF94" s="50">
        <v>2706505</v>
      </c>
      <c r="AG94" s="51"/>
      <c r="AH94" s="51"/>
      <c r="AJ94" s="50">
        <f t="shared" si="25"/>
        <v>0</v>
      </c>
    </row>
    <row r="95" spans="1:36" s="66" customFormat="1" ht="20.25" customHeight="1">
      <c r="A95" s="61" t="str">
        <f>Controles!$B$2</f>
        <v>ES</v>
      </c>
      <c r="B95" s="61">
        <f>Controles!$C$2</f>
        <v>7</v>
      </c>
      <c r="C95" s="61" t="s">
        <v>5392</v>
      </c>
      <c r="D95" s="62"/>
      <c r="E95" s="62"/>
      <c r="F95" s="63"/>
      <c r="G95" s="63"/>
      <c r="H95" s="64">
        <f t="shared" si="19"/>
        <v>0</v>
      </c>
      <c r="I95" s="63"/>
      <c r="J95" s="63"/>
      <c r="K95" s="63"/>
      <c r="L95" s="63"/>
      <c r="M95" s="63"/>
      <c r="N95" s="61">
        <f t="shared" si="13"/>
        <v>0</v>
      </c>
      <c r="O95" s="61">
        <f t="shared" si="14"/>
        <v>0</v>
      </c>
      <c r="P95" s="61">
        <f t="shared" si="20"/>
        <v>0</v>
      </c>
      <c r="Q95" s="65">
        <f t="shared" si="15"/>
        <v>0</v>
      </c>
      <c r="R95" s="61">
        <f t="shared" si="16"/>
        <v>0</v>
      </c>
      <c r="S95" s="61">
        <f t="shared" si="17"/>
        <v>0</v>
      </c>
      <c r="T95" s="61">
        <f t="shared" si="18"/>
        <v>0</v>
      </c>
      <c r="U95" s="61">
        <f t="shared" si="21"/>
        <v>0</v>
      </c>
      <c r="V95" s="61">
        <f t="shared" si="22"/>
        <v>0</v>
      </c>
      <c r="W95" s="61" t="str">
        <f t="shared" si="23"/>
        <v>NÃO</v>
      </c>
      <c r="Z95" s="67">
        <f t="shared" si="24"/>
        <v>0</v>
      </c>
      <c r="AD95" s="50" t="s">
        <v>32</v>
      </c>
      <c r="AE95" s="50" t="s">
        <v>1692</v>
      </c>
      <c r="AF95" s="50">
        <v>2706604</v>
      </c>
      <c r="AG95" s="51"/>
      <c r="AH95" s="51"/>
      <c r="AJ95" s="50">
        <f t="shared" si="25"/>
        <v>0</v>
      </c>
    </row>
    <row r="96" spans="1:36" s="66" customFormat="1" ht="20.25" customHeight="1">
      <c r="A96" s="61" t="str">
        <f>Controles!$B$2</f>
        <v>ES</v>
      </c>
      <c r="B96" s="61">
        <f>Controles!$C$2</f>
        <v>7</v>
      </c>
      <c r="C96" s="61" t="s">
        <v>5392</v>
      </c>
      <c r="D96" s="62"/>
      <c r="E96" s="62"/>
      <c r="F96" s="63"/>
      <c r="G96" s="63"/>
      <c r="H96" s="64">
        <f t="shared" si="19"/>
        <v>0</v>
      </c>
      <c r="I96" s="63"/>
      <c r="J96" s="63"/>
      <c r="K96" s="63"/>
      <c r="L96" s="63"/>
      <c r="M96" s="63"/>
      <c r="N96" s="61">
        <f t="shared" si="13"/>
        <v>0</v>
      </c>
      <c r="O96" s="61">
        <f t="shared" si="14"/>
        <v>0</v>
      </c>
      <c r="P96" s="61">
        <f t="shared" si="20"/>
        <v>0</v>
      </c>
      <c r="Q96" s="65">
        <f t="shared" si="15"/>
        <v>0</v>
      </c>
      <c r="R96" s="61">
        <f t="shared" si="16"/>
        <v>0</v>
      </c>
      <c r="S96" s="61">
        <f t="shared" si="17"/>
        <v>0</v>
      </c>
      <c r="T96" s="61">
        <f t="shared" si="18"/>
        <v>0</v>
      </c>
      <c r="U96" s="61">
        <f t="shared" si="21"/>
        <v>0</v>
      </c>
      <c r="V96" s="61">
        <f t="shared" si="22"/>
        <v>0</v>
      </c>
      <c r="W96" s="61" t="str">
        <f t="shared" si="23"/>
        <v>NÃO</v>
      </c>
      <c r="Z96" s="67">
        <f t="shared" si="24"/>
        <v>0</v>
      </c>
      <c r="AD96" s="50" t="s">
        <v>32</v>
      </c>
      <c r="AE96" s="50" t="s">
        <v>1712</v>
      </c>
      <c r="AF96" s="50">
        <v>2706703</v>
      </c>
      <c r="AG96" s="51"/>
      <c r="AH96" s="51"/>
      <c r="AJ96" s="50">
        <f t="shared" si="25"/>
        <v>0</v>
      </c>
    </row>
    <row r="97" spans="1:36" s="66" customFormat="1" ht="20.25" customHeight="1">
      <c r="A97" s="61" t="str">
        <f>Controles!$B$2</f>
        <v>ES</v>
      </c>
      <c r="B97" s="61">
        <f>Controles!$C$2</f>
        <v>7</v>
      </c>
      <c r="C97" s="61" t="s">
        <v>5392</v>
      </c>
      <c r="D97" s="62"/>
      <c r="E97" s="62"/>
      <c r="F97" s="63"/>
      <c r="G97" s="63"/>
      <c r="H97" s="64">
        <f t="shared" si="19"/>
        <v>0</v>
      </c>
      <c r="I97" s="63"/>
      <c r="J97" s="63"/>
      <c r="K97" s="63"/>
      <c r="L97" s="63"/>
      <c r="M97" s="63"/>
      <c r="N97" s="61">
        <f t="shared" si="13"/>
        <v>0</v>
      </c>
      <c r="O97" s="61">
        <f t="shared" si="14"/>
        <v>0</v>
      </c>
      <c r="P97" s="61">
        <f t="shared" si="20"/>
        <v>0</v>
      </c>
      <c r="Q97" s="65">
        <f t="shared" si="15"/>
        <v>0</v>
      </c>
      <c r="R97" s="61">
        <f t="shared" si="16"/>
        <v>0</v>
      </c>
      <c r="S97" s="61">
        <f t="shared" si="17"/>
        <v>0</v>
      </c>
      <c r="T97" s="61">
        <f t="shared" si="18"/>
        <v>0</v>
      </c>
      <c r="U97" s="61">
        <f t="shared" si="21"/>
        <v>0</v>
      </c>
      <c r="V97" s="61">
        <f t="shared" si="22"/>
        <v>0</v>
      </c>
      <c r="W97" s="61" t="str">
        <f t="shared" si="23"/>
        <v>NÃO</v>
      </c>
      <c r="Z97" s="67">
        <f t="shared" si="24"/>
        <v>0</v>
      </c>
      <c r="AD97" s="50" t="s">
        <v>32</v>
      </c>
      <c r="AE97" s="50" t="s">
        <v>1733</v>
      </c>
      <c r="AF97" s="50">
        <v>2706802</v>
      </c>
      <c r="AG97" s="51"/>
      <c r="AH97" s="51"/>
      <c r="AJ97" s="50">
        <f t="shared" si="25"/>
        <v>0</v>
      </c>
    </row>
    <row r="98" spans="1:36" s="66" customFormat="1" ht="20.25" customHeight="1">
      <c r="A98" s="61" t="str">
        <f>Controles!$B$2</f>
        <v>ES</v>
      </c>
      <c r="B98" s="61">
        <f>Controles!$C$2</f>
        <v>7</v>
      </c>
      <c r="C98" s="61" t="s">
        <v>5392</v>
      </c>
      <c r="D98" s="62"/>
      <c r="E98" s="62"/>
      <c r="F98" s="63"/>
      <c r="G98" s="63"/>
      <c r="H98" s="64">
        <f t="shared" si="19"/>
        <v>0</v>
      </c>
      <c r="I98" s="63"/>
      <c r="J98" s="63"/>
      <c r="K98" s="63"/>
      <c r="L98" s="63"/>
      <c r="M98" s="63"/>
      <c r="N98" s="61">
        <f t="shared" si="13"/>
        <v>0</v>
      </c>
      <c r="O98" s="61">
        <f t="shared" si="14"/>
        <v>0</v>
      </c>
      <c r="P98" s="61">
        <f t="shared" si="20"/>
        <v>0</v>
      </c>
      <c r="Q98" s="65">
        <f t="shared" si="15"/>
        <v>0</v>
      </c>
      <c r="R98" s="61">
        <f t="shared" si="16"/>
        <v>0</v>
      </c>
      <c r="S98" s="61">
        <f t="shared" si="17"/>
        <v>0</v>
      </c>
      <c r="T98" s="61">
        <f t="shared" si="18"/>
        <v>0</v>
      </c>
      <c r="U98" s="61">
        <f t="shared" si="21"/>
        <v>0</v>
      </c>
      <c r="V98" s="61">
        <f t="shared" si="22"/>
        <v>0</v>
      </c>
      <c r="W98" s="61" t="str">
        <f t="shared" si="23"/>
        <v>NÃO</v>
      </c>
      <c r="Z98" s="67">
        <f t="shared" si="24"/>
        <v>0</v>
      </c>
      <c r="AD98" s="50" t="s">
        <v>32</v>
      </c>
      <c r="AE98" s="50" t="s">
        <v>1754</v>
      </c>
      <c r="AF98" s="50">
        <v>2706901</v>
      </c>
      <c r="AG98" s="51"/>
      <c r="AH98" s="51"/>
      <c r="AJ98" s="50">
        <f t="shared" si="25"/>
        <v>0</v>
      </c>
    </row>
    <row r="99" spans="1:36" s="66" customFormat="1" ht="20.25" customHeight="1">
      <c r="A99" s="61" t="str">
        <f>Controles!$B$2</f>
        <v>ES</v>
      </c>
      <c r="B99" s="61">
        <f>Controles!$C$2</f>
        <v>7</v>
      </c>
      <c r="C99" s="61" t="s">
        <v>5392</v>
      </c>
      <c r="D99" s="62"/>
      <c r="E99" s="62"/>
      <c r="F99" s="63"/>
      <c r="G99" s="63"/>
      <c r="H99" s="64">
        <f t="shared" si="19"/>
        <v>0</v>
      </c>
      <c r="I99" s="63"/>
      <c r="J99" s="63"/>
      <c r="K99" s="63"/>
      <c r="L99" s="63"/>
      <c r="M99" s="63"/>
      <c r="N99" s="61">
        <f t="shared" si="13"/>
        <v>0</v>
      </c>
      <c r="O99" s="61">
        <f t="shared" si="14"/>
        <v>0</v>
      </c>
      <c r="P99" s="61">
        <f t="shared" si="20"/>
        <v>0</v>
      </c>
      <c r="Q99" s="65">
        <f t="shared" si="15"/>
        <v>0</v>
      </c>
      <c r="R99" s="61">
        <f t="shared" si="16"/>
        <v>0</v>
      </c>
      <c r="S99" s="61">
        <f t="shared" si="17"/>
        <v>0</v>
      </c>
      <c r="T99" s="61">
        <f t="shared" si="18"/>
        <v>0</v>
      </c>
      <c r="U99" s="61">
        <f t="shared" si="21"/>
        <v>0</v>
      </c>
      <c r="V99" s="61">
        <f t="shared" si="22"/>
        <v>0</v>
      </c>
      <c r="W99" s="61" t="str">
        <f t="shared" si="23"/>
        <v>NÃO</v>
      </c>
      <c r="Z99" s="67">
        <f t="shared" si="24"/>
        <v>0</v>
      </c>
      <c r="AD99" s="50" t="s">
        <v>32</v>
      </c>
      <c r="AE99" s="50" t="s">
        <v>1774</v>
      </c>
      <c r="AF99" s="50">
        <v>2707008</v>
      </c>
      <c r="AG99" s="51"/>
      <c r="AH99" s="51"/>
      <c r="AJ99" s="50">
        <f t="shared" si="25"/>
        <v>0</v>
      </c>
    </row>
    <row r="100" spans="1:36" s="66" customFormat="1" ht="20.25" customHeight="1">
      <c r="A100" s="61" t="str">
        <f>Controles!$B$2</f>
        <v>ES</v>
      </c>
      <c r="B100" s="61">
        <f>Controles!$C$2</f>
        <v>7</v>
      </c>
      <c r="C100" s="61" t="s">
        <v>5392</v>
      </c>
      <c r="D100" s="62"/>
      <c r="E100" s="62"/>
      <c r="F100" s="63"/>
      <c r="G100" s="63"/>
      <c r="H100" s="64">
        <f t="shared" si="19"/>
        <v>0</v>
      </c>
      <c r="I100" s="63"/>
      <c r="J100" s="63"/>
      <c r="K100" s="63"/>
      <c r="L100" s="63"/>
      <c r="M100" s="63"/>
      <c r="N100" s="61">
        <f t="shared" si="13"/>
        <v>0</v>
      </c>
      <c r="O100" s="61">
        <f t="shared" si="14"/>
        <v>0</v>
      </c>
      <c r="P100" s="61">
        <f t="shared" si="20"/>
        <v>0</v>
      </c>
      <c r="Q100" s="65">
        <f t="shared" si="15"/>
        <v>0</v>
      </c>
      <c r="R100" s="61">
        <f t="shared" si="16"/>
        <v>0</v>
      </c>
      <c r="S100" s="61">
        <f t="shared" si="17"/>
        <v>0</v>
      </c>
      <c r="T100" s="61">
        <f t="shared" si="18"/>
        <v>0</v>
      </c>
      <c r="U100" s="61">
        <f t="shared" si="21"/>
        <v>0</v>
      </c>
      <c r="V100" s="61">
        <f t="shared" si="22"/>
        <v>0</v>
      </c>
      <c r="W100" s="61" t="str">
        <f t="shared" si="23"/>
        <v>NÃO</v>
      </c>
      <c r="Z100" s="67">
        <f t="shared" si="24"/>
        <v>0</v>
      </c>
      <c r="AD100" s="50" t="s">
        <v>32</v>
      </c>
      <c r="AE100" s="50" t="s">
        <v>1793</v>
      </c>
      <c r="AF100" s="50">
        <v>2707107</v>
      </c>
      <c r="AG100" s="51"/>
      <c r="AH100" s="51"/>
      <c r="AJ100" s="50">
        <f t="shared" si="25"/>
        <v>0</v>
      </c>
    </row>
    <row r="101" spans="1:36" s="66" customFormat="1" ht="20.25" customHeight="1">
      <c r="A101" s="61" t="str">
        <f>Controles!$B$2</f>
        <v>ES</v>
      </c>
      <c r="B101" s="61">
        <f>Controles!$C$2</f>
        <v>7</v>
      </c>
      <c r="C101" s="61" t="s">
        <v>5392</v>
      </c>
      <c r="D101" s="62"/>
      <c r="E101" s="62"/>
      <c r="F101" s="63"/>
      <c r="G101" s="63"/>
      <c r="H101" s="64">
        <f t="shared" si="19"/>
        <v>0</v>
      </c>
      <c r="I101" s="63"/>
      <c r="J101" s="63"/>
      <c r="K101" s="63"/>
      <c r="L101" s="63"/>
      <c r="M101" s="63"/>
      <c r="N101" s="61">
        <f t="shared" si="13"/>
        <v>0</v>
      </c>
      <c r="O101" s="61">
        <f t="shared" si="14"/>
        <v>0</v>
      </c>
      <c r="P101" s="61">
        <f t="shared" si="20"/>
        <v>0</v>
      </c>
      <c r="Q101" s="65">
        <f t="shared" si="15"/>
        <v>0</v>
      </c>
      <c r="R101" s="61">
        <f t="shared" si="16"/>
        <v>0</v>
      </c>
      <c r="S101" s="61">
        <f t="shared" si="17"/>
        <v>0</v>
      </c>
      <c r="T101" s="61">
        <f t="shared" si="18"/>
        <v>0</v>
      </c>
      <c r="U101" s="61">
        <f t="shared" si="21"/>
        <v>0</v>
      </c>
      <c r="V101" s="61">
        <f t="shared" si="22"/>
        <v>0</v>
      </c>
      <c r="W101" s="61" t="str">
        <f t="shared" si="23"/>
        <v>NÃO</v>
      </c>
      <c r="Z101" s="67">
        <f t="shared" si="24"/>
        <v>0</v>
      </c>
      <c r="AD101" s="50" t="s">
        <v>32</v>
      </c>
      <c r="AE101" s="50" t="s">
        <v>1812</v>
      </c>
      <c r="AF101" s="50">
        <v>2707206</v>
      </c>
      <c r="AG101" s="51"/>
      <c r="AH101" s="51"/>
      <c r="AJ101" s="50">
        <f t="shared" si="25"/>
        <v>0</v>
      </c>
    </row>
    <row r="102" spans="1:36" s="66" customFormat="1" ht="20.25" customHeight="1">
      <c r="A102" s="61" t="str">
        <f>Controles!$B$2</f>
        <v>ES</v>
      </c>
      <c r="B102" s="61">
        <f>Controles!$C$2</f>
        <v>7</v>
      </c>
      <c r="C102" s="61" t="s">
        <v>5392</v>
      </c>
      <c r="D102" s="62"/>
      <c r="E102" s="62"/>
      <c r="F102" s="63"/>
      <c r="G102" s="63"/>
      <c r="H102" s="64">
        <f t="shared" si="19"/>
        <v>0</v>
      </c>
      <c r="I102" s="63"/>
      <c r="J102" s="63"/>
      <c r="K102" s="63"/>
      <c r="L102" s="63"/>
      <c r="M102" s="63"/>
      <c r="N102" s="61">
        <f t="shared" si="13"/>
        <v>0</v>
      </c>
      <c r="O102" s="61">
        <f t="shared" si="14"/>
        <v>0</v>
      </c>
      <c r="P102" s="61">
        <f t="shared" si="20"/>
        <v>0</v>
      </c>
      <c r="Q102" s="65">
        <f t="shared" si="15"/>
        <v>0</v>
      </c>
      <c r="R102" s="61">
        <f t="shared" si="16"/>
        <v>0</v>
      </c>
      <c r="S102" s="61">
        <f t="shared" si="17"/>
        <v>0</v>
      </c>
      <c r="T102" s="61">
        <f t="shared" si="18"/>
        <v>0</v>
      </c>
      <c r="U102" s="61">
        <f t="shared" si="21"/>
        <v>0</v>
      </c>
      <c r="V102" s="61">
        <f t="shared" si="22"/>
        <v>0</v>
      </c>
      <c r="W102" s="61" t="str">
        <f t="shared" si="23"/>
        <v>NÃO</v>
      </c>
      <c r="Z102" s="67">
        <f t="shared" si="24"/>
        <v>0</v>
      </c>
      <c r="AD102" s="50" t="s">
        <v>32</v>
      </c>
      <c r="AE102" s="50" t="s">
        <v>1831</v>
      </c>
      <c r="AF102" s="50">
        <v>2707305</v>
      </c>
      <c r="AG102" s="51"/>
      <c r="AH102" s="51"/>
      <c r="AJ102" s="50">
        <f t="shared" si="25"/>
        <v>0</v>
      </c>
    </row>
    <row r="103" spans="1:36" s="66" customFormat="1" ht="20.25" customHeight="1">
      <c r="A103" s="61" t="str">
        <f>Controles!$B$2</f>
        <v>ES</v>
      </c>
      <c r="B103" s="61">
        <f>Controles!$C$2</f>
        <v>7</v>
      </c>
      <c r="C103" s="61" t="s">
        <v>5392</v>
      </c>
      <c r="D103" s="62"/>
      <c r="E103" s="62"/>
      <c r="F103" s="63"/>
      <c r="G103" s="63"/>
      <c r="H103" s="64">
        <f t="shared" si="19"/>
        <v>0</v>
      </c>
      <c r="I103" s="63"/>
      <c r="J103" s="63"/>
      <c r="K103" s="63"/>
      <c r="L103" s="63"/>
      <c r="M103" s="63"/>
      <c r="N103" s="61">
        <f t="shared" si="13"/>
        <v>0</v>
      </c>
      <c r="O103" s="61">
        <f t="shared" si="14"/>
        <v>0</v>
      </c>
      <c r="P103" s="61">
        <f t="shared" si="20"/>
        <v>0</v>
      </c>
      <c r="Q103" s="65">
        <f t="shared" si="15"/>
        <v>0</v>
      </c>
      <c r="R103" s="61">
        <f t="shared" si="16"/>
        <v>0</v>
      </c>
      <c r="S103" s="61">
        <f t="shared" si="17"/>
        <v>0</v>
      </c>
      <c r="T103" s="61">
        <f t="shared" si="18"/>
        <v>0</v>
      </c>
      <c r="U103" s="61">
        <f t="shared" si="21"/>
        <v>0</v>
      </c>
      <c r="V103" s="61">
        <f t="shared" si="22"/>
        <v>0</v>
      </c>
      <c r="W103" s="61" t="str">
        <f t="shared" si="23"/>
        <v>NÃO</v>
      </c>
      <c r="Z103" s="67">
        <f t="shared" si="24"/>
        <v>0</v>
      </c>
      <c r="AD103" s="50" t="s">
        <v>32</v>
      </c>
      <c r="AE103" s="50" t="s">
        <v>1849</v>
      </c>
      <c r="AF103" s="50">
        <v>2707404</v>
      </c>
      <c r="AG103" s="51"/>
      <c r="AH103" s="51"/>
      <c r="AJ103" s="50">
        <f t="shared" si="25"/>
        <v>0</v>
      </c>
    </row>
    <row r="104" spans="1:36" s="66" customFormat="1" ht="20.25" customHeight="1">
      <c r="A104" s="61" t="str">
        <f>Controles!$B$2</f>
        <v>ES</v>
      </c>
      <c r="B104" s="61">
        <f>Controles!$C$2</f>
        <v>7</v>
      </c>
      <c r="C104" s="61" t="s">
        <v>5392</v>
      </c>
      <c r="D104" s="62"/>
      <c r="E104" s="62"/>
      <c r="F104" s="63"/>
      <c r="G104" s="63"/>
      <c r="H104" s="64">
        <f t="shared" si="19"/>
        <v>0</v>
      </c>
      <c r="I104" s="63"/>
      <c r="J104" s="63"/>
      <c r="K104" s="63"/>
      <c r="L104" s="63"/>
      <c r="M104" s="63"/>
      <c r="N104" s="61">
        <f t="shared" si="13"/>
        <v>0</v>
      </c>
      <c r="O104" s="61">
        <f t="shared" si="14"/>
        <v>0</v>
      </c>
      <c r="P104" s="61">
        <f t="shared" si="20"/>
        <v>0</v>
      </c>
      <c r="Q104" s="65">
        <f t="shared" si="15"/>
        <v>0</v>
      </c>
      <c r="R104" s="61">
        <f t="shared" si="16"/>
        <v>0</v>
      </c>
      <c r="S104" s="61">
        <f t="shared" si="17"/>
        <v>0</v>
      </c>
      <c r="T104" s="61">
        <f t="shared" si="18"/>
        <v>0</v>
      </c>
      <c r="U104" s="61">
        <f t="shared" si="21"/>
        <v>0</v>
      </c>
      <c r="V104" s="61">
        <f t="shared" si="22"/>
        <v>0</v>
      </c>
      <c r="W104" s="61" t="str">
        <f t="shared" si="23"/>
        <v>NÃO</v>
      </c>
      <c r="Z104" s="67">
        <f t="shared" si="24"/>
        <v>0</v>
      </c>
      <c r="AD104" s="50" t="s">
        <v>32</v>
      </c>
      <c r="AE104" s="50" t="s">
        <v>1867</v>
      </c>
      <c r="AF104" s="50">
        <v>2707503</v>
      </c>
      <c r="AG104" s="51"/>
      <c r="AH104" s="51"/>
      <c r="AJ104" s="50">
        <f t="shared" si="25"/>
        <v>0</v>
      </c>
    </row>
    <row r="105" spans="1:36" s="66" customFormat="1" ht="20.25" customHeight="1">
      <c r="A105" s="61" t="str">
        <f>Controles!$B$2</f>
        <v>ES</v>
      </c>
      <c r="B105" s="61">
        <f>Controles!$C$2</f>
        <v>7</v>
      </c>
      <c r="C105" s="61" t="s">
        <v>5392</v>
      </c>
      <c r="D105" s="62"/>
      <c r="E105" s="62"/>
      <c r="F105" s="63"/>
      <c r="G105" s="63"/>
      <c r="H105" s="64">
        <f t="shared" si="19"/>
        <v>0</v>
      </c>
      <c r="I105" s="63"/>
      <c r="J105" s="63"/>
      <c r="K105" s="63"/>
      <c r="L105" s="63"/>
      <c r="M105" s="63"/>
      <c r="N105" s="61">
        <f t="shared" si="13"/>
        <v>0</v>
      </c>
      <c r="O105" s="61">
        <f t="shared" si="14"/>
        <v>0</v>
      </c>
      <c r="P105" s="61">
        <f t="shared" si="20"/>
        <v>0</v>
      </c>
      <c r="Q105" s="65">
        <f t="shared" si="15"/>
        <v>0</v>
      </c>
      <c r="R105" s="61">
        <f t="shared" si="16"/>
        <v>0</v>
      </c>
      <c r="S105" s="61">
        <f t="shared" si="17"/>
        <v>0</v>
      </c>
      <c r="T105" s="61">
        <f t="shared" si="18"/>
        <v>0</v>
      </c>
      <c r="U105" s="61">
        <f t="shared" si="21"/>
        <v>0</v>
      </c>
      <c r="V105" s="61">
        <f t="shared" si="22"/>
        <v>0</v>
      </c>
      <c r="W105" s="61" t="str">
        <f t="shared" si="23"/>
        <v>NÃO</v>
      </c>
      <c r="Z105" s="67">
        <f t="shared" si="24"/>
        <v>0</v>
      </c>
      <c r="AD105" s="50" t="s">
        <v>32</v>
      </c>
      <c r="AE105" s="50" t="s">
        <v>1884</v>
      </c>
      <c r="AF105" s="50">
        <v>2707602</v>
      </c>
      <c r="AG105" s="51"/>
      <c r="AH105" s="51"/>
      <c r="AJ105" s="50">
        <f t="shared" si="25"/>
        <v>0</v>
      </c>
    </row>
    <row r="106" spans="1:36" s="66" customFormat="1" ht="20.25" customHeight="1">
      <c r="A106" s="61" t="str">
        <f>Controles!$B$2</f>
        <v>ES</v>
      </c>
      <c r="B106" s="61">
        <f>Controles!$C$2</f>
        <v>7</v>
      </c>
      <c r="C106" s="61" t="s">
        <v>5392</v>
      </c>
      <c r="D106" s="62"/>
      <c r="E106" s="62"/>
      <c r="F106" s="63"/>
      <c r="G106" s="63"/>
      <c r="H106" s="64">
        <f t="shared" si="19"/>
        <v>0</v>
      </c>
      <c r="I106" s="63"/>
      <c r="J106" s="63"/>
      <c r="K106" s="63"/>
      <c r="L106" s="63"/>
      <c r="M106" s="63"/>
      <c r="N106" s="61">
        <f t="shared" si="13"/>
        <v>0</v>
      </c>
      <c r="O106" s="61">
        <f t="shared" si="14"/>
        <v>0</v>
      </c>
      <c r="P106" s="61">
        <f t="shared" si="20"/>
        <v>0</v>
      </c>
      <c r="Q106" s="65">
        <f t="shared" si="15"/>
        <v>0</v>
      </c>
      <c r="R106" s="61">
        <f t="shared" si="16"/>
        <v>0</v>
      </c>
      <c r="S106" s="61">
        <f t="shared" si="17"/>
        <v>0</v>
      </c>
      <c r="T106" s="61">
        <f t="shared" si="18"/>
        <v>0</v>
      </c>
      <c r="U106" s="61">
        <f t="shared" si="21"/>
        <v>0</v>
      </c>
      <c r="V106" s="61">
        <f t="shared" si="22"/>
        <v>0</v>
      </c>
      <c r="W106" s="61" t="str">
        <f t="shared" si="23"/>
        <v>NÃO</v>
      </c>
      <c r="Z106" s="67">
        <f t="shared" si="24"/>
        <v>0</v>
      </c>
      <c r="AD106" s="50" t="s">
        <v>32</v>
      </c>
      <c r="AE106" s="50" t="s">
        <v>1901</v>
      </c>
      <c r="AF106" s="50">
        <v>2707701</v>
      </c>
      <c r="AG106" s="51"/>
      <c r="AH106" s="51"/>
      <c r="AJ106" s="50">
        <f t="shared" si="25"/>
        <v>0</v>
      </c>
    </row>
    <row r="107" spans="1:36" s="66" customFormat="1" ht="20.25" customHeight="1">
      <c r="A107" s="61" t="str">
        <f>Controles!$B$2</f>
        <v>ES</v>
      </c>
      <c r="B107" s="61">
        <f>Controles!$C$2</f>
        <v>7</v>
      </c>
      <c r="C107" s="61" t="s">
        <v>5392</v>
      </c>
      <c r="D107" s="62"/>
      <c r="E107" s="62"/>
      <c r="F107" s="63"/>
      <c r="G107" s="63"/>
      <c r="H107" s="64">
        <f t="shared" si="19"/>
        <v>0</v>
      </c>
      <c r="I107" s="63"/>
      <c r="J107" s="63"/>
      <c r="K107" s="63"/>
      <c r="L107" s="63"/>
      <c r="M107" s="63"/>
      <c r="N107" s="61">
        <f t="shared" si="13"/>
        <v>0</v>
      </c>
      <c r="O107" s="61">
        <f t="shared" si="14"/>
        <v>0</v>
      </c>
      <c r="P107" s="61">
        <f t="shared" si="20"/>
        <v>0</v>
      </c>
      <c r="Q107" s="65">
        <f t="shared" si="15"/>
        <v>0</v>
      </c>
      <c r="R107" s="61">
        <f t="shared" si="16"/>
        <v>0</v>
      </c>
      <c r="S107" s="61">
        <f t="shared" si="17"/>
        <v>0</v>
      </c>
      <c r="T107" s="61">
        <f t="shared" si="18"/>
        <v>0</v>
      </c>
      <c r="U107" s="61">
        <f t="shared" si="21"/>
        <v>0</v>
      </c>
      <c r="V107" s="61">
        <f t="shared" si="22"/>
        <v>0</v>
      </c>
      <c r="W107" s="61" t="str">
        <f t="shared" si="23"/>
        <v>NÃO</v>
      </c>
      <c r="Z107" s="67">
        <f t="shared" si="24"/>
        <v>0</v>
      </c>
      <c r="AD107" s="50" t="s">
        <v>32</v>
      </c>
      <c r="AE107" s="50" t="s">
        <v>1918</v>
      </c>
      <c r="AF107" s="50">
        <v>2707800</v>
      </c>
      <c r="AG107" s="51"/>
      <c r="AH107" s="51"/>
      <c r="AJ107" s="50">
        <f t="shared" si="25"/>
        <v>0</v>
      </c>
    </row>
    <row r="108" spans="1:36" s="66" customFormat="1" ht="20.25" customHeight="1">
      <c r="A108" s="61" t="str">
        <f>Controles!$B$2</f>
        <v>ES</v>
      </c>
      <c r="B108" s="61">
        <f>Controles!$C$2</f>
        <v>7</v>
      </c>
      <c r="C108" s="61" t="s">
        <v>5392</v>
      </c>
      <c r="D108" s="62"/>
      <c r="E108" s="62"/>
      <c r="F108" s="63"/>
      <c r="G108" s="63"/>
      <c r="H108" s="64">
        <f t="shared" si="19"/>
        <v>0</v>
      </c>
      <c r="I108" s="63"/>
      <c r="J108" s="63"/>
      <c r="K108" s="63"/>
      <c r="L108" s="63"/>
      <c r="M108" s="63"/>
      <c r="N108" s="61">
        <f t="shared" si="13"/>
        <v>0</v>
      </c>
      <c r="O108" s="61">
        <f t="shared" si="14"/>
        <v>0</v>
      </c>
      <c r="P108" s="61">
        <f t="shared" si="20"/>
        <v>0</v>
      </c>
      <c r="Q108" s="65">
        <f t="shared" si="15"/>
        <v>0</v>
      </c>
      <c r="R108" s="61">
        <f t="shared" si="16"/>
        <v>0</v>
      </c>
      <c r="S108" s="61">
        <f t="shared" si="17"/>
        <v>0</v>
      </c>
      <c r="T108" s="61">
        <f t="shared" si="18"/>
        <v>0</v>
      </c>
      <c r="U108" s="61">
        <f t="shared" si="21"/>
        <v>0</v>
      </c>
      <c r="V108" s="61">
        <f t="shared" si="22"/>
        <v>0</v>
      </c>
      <c r="W108" s="61" t="str">
        <f t="shared" si="23"/>
        <v>NÃO</v>
      </c>
      <c r="Z108" s="67">
        <f t="shared" si="24"/>
        <v>0</v>
      </c>
      <c r="AD108" s="50" t="s">
        <v>32</v>
      </c>
      <c r="AE108" s="50" t="s">
        <v>1935</v>
      </c>
      <c r="AF108" s="50">
        <v>2707909</v>
      </c>
      <c r="AG108" s="51"/>
      <c r="AH108" s="51"/>
      <c r="AJ108" s="50">
        <f t="shared" si="25"/>
        <v>0</v>
      </c>
    </row>
    <row r="109" spans="1:36" s="66" customFormat="1" ht="20.25" customHeight="1">
      <c r="A109" s="61" t="str">
        <f>Controles!$B$2</f>
        <v>ES</v>
      </c>
      <c r="B109" s="61">
        <f>Controles!$C$2</f>
        <v>7</v>
      </c>
      <c r="C109" s="61" t="s">
        <v>5392</v>
      </c>
      <c r="D109" s="62"/>
      <c r="E109" s="62"/>
      <c r="F109" s="63"/>
      <c r="G109" s="63"/>
      <c r="H109" s="64">
        <f t="shared" si="19"/>
        <v>0</v>
      </c>
      <c r="I109" s="63"/>
      <c r="J109" s="63"/>
      <c r="K109" s="63"/>
      <c r="L109" s="63"/>
      <c r="M109" s="63"/>
      <c r="N109" s="61">
        <f t="shared" si="13"/>
        <v>0</v>
      </c>
      <c r="O109" s="61">
        <f t="shared" si="14"/>
        <v>0</v>
      </c>
      <c r="P109" s="61">
        <f t="shared" si="20"/>
        <v>0</v>
      </c>
      <c r="Q109" s="65">
        <f t="shared" si="15"/>
        <v>0</v>
      </c>
      <c r="R109" s="61">
        <f t="shared" si="16"/>
        <v>0</v>
      </c>
      <c r="S109" s="61">
        <f t="shared" si="17"/>
        <v>0</v>
      </c>
      <c r="T109" s="61">
        <f t="shared" si="18"/>
        <v>0</v>
      </c>
      <c r="U109" s="61">
        <f t="shared" si="21"/>
        <v>0</v>
      </c>
      <c r="V109" s="61">
        <f t="shared" si="22"/>
        <v>0</v>
      </c>
      <c r="W109" s="61" t="str">
        <f t="shared" si="23"/>
        <v>NÃO</v>
      </c>
      <c r="Z109" s="67">
        <f t="shared" si="24"/>
        <v>0</v>
      </c>
      <c r="AD109" s="50" t="s">
        <v>32</v>
      </c>
      <c r="AE109" s="50" t="s">
        <v>1951</v>
      </c>
      <c r="AF109" s="50">
        <v>2708006</v>
      </c>
      <c r="AG109" s="51"/>
      <c r="AH109" s="51"/>
      <c r="AJ109" s="50">
        <f t="shared" si="25"/>
        <v>0</v>
      </c>
    </row>
    <row r="110" spans="1:36" s="66" customFormat="1" ht="20.25" customHeight="1">
      <c r="A110" s="61" t="str">
        <f>Controles!$B$2</f>
        <v>ES</v>
      </c>
      <c r="B110" s="61">
        <f>Controles!$C$2</f>
        <v>7</v>
      </c>
      <c r="C110" s="61" t="s">
        <v>5392</v>
      </c>
      <c r="D110" s="62"/>
      <c r="E110" s="62"/>
      <c r="F110" s="63"/>
      <c r="G110" s="63"/>
      <c r="H110" s="64">
        <f t="shared" si="19"/>
        <v>0</v>
      </c>
      <c r="I110" s="63"/>
      <c r="J110" s="63"/>
      <c r="K110" s="63"/>
      <c r="L110" s="63"/>
      <c r="M110" s="63"/>
      <c r="N110" s="61">
        <f t="shared" si="13"/>
        <v>0</v>
      </c>
      <c r="O110" s="61">
        <f t="shared" si="14"/>
        <v>0</v>
      </c>
      <c r="P110" s="61">
        <f t="shared" si="20"/>
        <v>0</v>
      </c>
      <c r="Q110" s="65">
        <f t="shared" si="15"/>
        <v>0</v>
      </c>
      <c r="R110" s="61">
        <f t="shared" si="16"/>
        <v>0</v>
      </c>
      <c r="S110" s="61">
        <f t="shared" si="17"/>
        <v>0</v>
      </c>
      <c r="T110" s="61">
        <f t="shared" si="18"/>
        <v>0</v>
      </c>
      <c r="U110" s="61">
        <f t="shared" si="21"/>
        <v>0</v>
      </c>
      <c r="V110" s="61">
        <f t="shared" si="22"/>
        <v>0</v>
      </c>
      <c r="W110" s="61" t="str">
        <f t="shared" si="23"/>
        <v>NÃO</v>
      </c>
      <c r="Z110" s="67">
        <f t="shared" si="24"/>
        <v>0</v>
      </c>
      <c r="AD110" s="50" t="s">
        <v>32</v>
      </c>
      <c r="AE110" s="50" t="s">
        <v>1968</v>
      </c>
      <c r="AF110" s="50">
        <v>2708105</v>
      </c>
      <c r="AG110" s="51"/>
      <c r="AH110" s="51"/>
      <c r="AJ110" s="50">
        <f t="shared" si="25"/>
        <v>0</v>
      </c>
    </row>
    <row r="111" spans="1:36" s="66" customFormat="1" ht="20.25" customHeight="1">
      <c r="A111" s="61" t="str">
        <f>Controles!$B$2</f>
        <v>ES</v>
      </c>
      <c r="B111" s="61">
        <f>Controles!$C$2</f>
        <v>7</v>
      </c>
      <c r="C111" s="61" t="s">
        <v>5392</v>
      </c>
      <c r="D111" s="62"/>
      <c r="E111" s="62"/>
      <c r="F111" s="63"/>
      <c r="G111" s="63"/>
      <c r="H111" s="64">
        <f t="shared" si="19"/>
        <v>0</v>
      </c>
      <c r="I111" s="63"/>
      <c r="J111" s="63"/>
      <c r="K111" s="63"/>
      <c r="L111" s="63"/>
      <c r="M111" s="63"/>
      <c r="N111" s="61">
        <f t="shared" si="13"/>
        <v>0</v>
      </c>
      <c r="O111" s="61">
        <f t="shared" si="14"/>
        <v>0</v>
      </c>
      <c r="P111" s="61">
        <f t="shared" si="20"/>
        <v>0</v>
      </c>
      <c r="Q111" s="65">
        <f t="shared" si="15"/>
        <v>0</v>
      </c>
      <c r="R111" s="61">
        <f t="shared" si="16"/>
        <v>0</v>
      </c>
      <c r="S111" s="61">
        <f t="shared" si="17"/>
        <v>0</v>
      </c>
      <c r="T111" s="61">
        <f t="shared" si="18"/>
        <v>0</v>
      </c>
      <c r="U111" s="61">
        <f t="shared" si="21"/>
        <v>0</v>
      </c>
      <c r="V111" s="61">
        <f t="shared" si="22"/>
        <v>0</v>
      </c>
      <c r="W111" s="61" t="str">
        <f t="shared" si="23"/>
        <v>NÃO</v>
      </c>
      <c r="Z111" s="67">
        <f t="shared" si="24"/>
        <v>0</v>
      </c>
      <c r="AD111" s="50" t="s">
        <v>32</v>
      </c>
      <c r="AE111" s="50" t="s">
        <v>1986</v>
      </c>
      <c r="AF111" s="50">
        <v>2708204</v>
      </c>
      <c r="AG111" s="51"/>
      <c r="AH111" s="51"/>
      <c r="AJ111" s="50">
        <f t="shared" si="25"/>
        <v>0</v>
      </c>
    </row>
    <row r="112" spans="1:36" s="66" customFormat="1" ht="20.25" customHeight="1">
      <c r="A112" s="61" t="str">
        <f>Controles!$B$2</f>
        <v>ES</v>
      </c>
      <c r="B112" s="61">
        <f>Controles!$C$2</f>
        <v>7</v>
      </c>
      <c r="C112" s="61" t="s">
        <v>5392</v>
      </c>
      <c r="D112" s="62"/>
      <c r="E112" s="62"/>
      <c r="F112" s="63"/>
      <c r="G112" s="63"/>
      <c r="H112" s="64">
        <f t="shared" si="19"/>
        <v>0</v>
      </c>
      <c r="I112" s="63"/>
      <c r="J112" s="63"/>
      <c r="K112" s="63"/>
      <c r="L112" s="63"/>
      <c r="M112" s="63"/>
      <c r="N112" s="61">
        <f t="shared" si="13"/>
        <v>0</v>
      </c>
      <c r="O112" s="61">
        <f t="shared" si="14"/>
        <v>0</v>
      </c>
      <c r="P112" s="61">
        <f t="shared" si="20"/>
        <v>0</v>
      </c>
      <c r="Q112" s="65">
        <f t="shared" si="15"/>
        <v>0</v>
      </c>
      <c r="R112" s="61">
        <f t="shared" si="16"/>
        <v>0</v>
      </c>
      <c r="S112" s="61">
        <f t="shared" si="17"/>
        <v>0</v>
      </c>
      <c r="T112" s="61">
        <f t="shared" si="18"/>
        <v>0</v>
      </c>
      <c r="U112" s="61">
        <f t="shared" si="21"/>
        <v>0</v>
      </c>
      <c r="V112" s="61">
        <f t="shared" si="22"/>
        <v>0</v>
      </c>
      <c r="W112" s="61" t="str">
        <f t="shared" si="23"/>
        <v>NÃO</v>
      </c>
      <c r="Z112" s="67">
        <f t="shared" si="24"/>
        <v>0</v>
      </c>
      <c r="AD112" s="50" t="s">
        <v>32</v>
      </c>
      <c r="AE112" s="50" t="s">
        <v>2003</v>
      </c>
      <c r="AF112" s="50">
        <v>2708303</v>
      </c>
      <c r="AG112" s="51"/>
      <c r="AH112" s="51"/>
      <c r="AJ112" s="50">
        <f t="shared" si="25"/>
        <v>0</v>
      </c>
    </row>
    <row r="113" spans="1:36" s="66" customFormat="1" ht="20.25" customHeight="1">
      <c r="A113" s="61" t="str">
        <f>Controles!$B$2</f>
        <v>ES</v>
      </c>
      <c r="B113" s="61">
        <f>Controles!$C$2</f>
        <v>7</v>
      </c>
      <c r="C113" s="61" t="s">
        <v>5392</v>
      </c>
      <c r="D113" s="62"/>
      <c r="E113" s="62"/>
      <c r="F113" s="63"/>
      <c r="G113" s="63"/>
      <c r="H113" s="64">
        <f t="shared" si="19"/>
        <v>0</v>
      </c>
      <c r="I113" s="63"/>
      <c r="J113" s="63"/>
      <c r="K113" s="63"/>
      <c r="L113" s="63"/>
      <c r="M113" s="63"/>
      <c r="N113" s="61">
        <f t="shared" si="13"/>
        <v>0</v>
      </c>
      <c r="O113" s="61">
        <f t="shared" si="14"/>
        <v>0</v>
      </c>
      <c r="P113" s="61">
        <f t="shared" si="20"/>
        <v>0</v>
      </c>
      <c r="Q113" s="65">
        <f t="shared" si="15"/>
        <v>0</v>
      </c>
      <c r="R113" s="61">
        <f t="shared" si="16"/>
        <v>0</v>
      </c>
      <c r="S113" s="61">
        <f t="shared" si="17"/>
        <v>0</v>
      </c>
      <c r="T113" s="61">
        <f t="shared" si="18"/>
        <v>0</v>
      </c>
      <c r="U113" s="61">
        <f t="shared" si="21"/>
        <v>0</v>
      </c>
      <c r="V113" s="61">
        <f t="shared" si="22"/>
        <v>0</v>
      </c>
      <c r="W113" s="61" t="str">
        <f t="shared" si="23"/>
        <v>NÃO</v>
      </c>
      <c r="Z113" s="67">
        <f t="shared" si="24"/>
        <v>0</v>
      </c>
      <c r="AD113" s="50" t="s">
        <v>32</v>
      </c>
      <c r="AE113" s="50" t="s">
        <v>2021</v>
      </c>
      <c r="AF113" s="50">
        <v>2708402</v>
      </c>
      <c r="AG113" s="51"/>
      <c r="AH113" s="51"/>
      <c r="AJ113" s="50">
        <f t="shared" si="25"/>
        <v>0</v>
      </c>
    </row>
    <row r="114" spans="1:36" s="66" customFormat="1" ht="20.25" customHeight="1">
      <c r="A114" s="61" t="str">
        <f>Controles!$B$2</f>
        <v>ES</v>
      </c>
      <c r="B114" s="61">
        <f>Controles!$C$2</f>
        <v>7</v>
      </c>
      <c r="C114" s="61" t="s">
        <v>5392</v>
      </c>
      <c r="D114" s="62"/>
      <c r="E114" s="62"/>
      <c r="F114" s="63"/>
      <c r="G114" s="63"/>
      <c r="H114" s="64">
        <f t="shared" si="19"/>
        <v>0</v>
      </c>
      <c r="I114" s="63"/>
      <c r="J114" s="63"/>
      <c r="K114" s="63"/>
      <c r="L114" s="63"/>
      <c r="M114" s="63"/>
      <c r="N114" s="61">
        <f t="shared" si="13"/>
        <v>0</v>
      </c>
      <c r="O114" s="61">
        <f t="shared" si="14"/>
        <v>0</v>
      </c>
      <c r="P114" s="61">
        <f t="shared" si="20"/>
        <v>0</v>
      </c>
      <c r="Q114" s="65">
        <f t="shared" si="15"/>
        <v>0</v>
      </c>
      <c r="R114" s="61">
        <f t="shared" si="16"/>
        <v>0</v>
      </c>
      <c r="S114" s="61">
        <f t="shared" si="17"/>
        <v>0</v>
      </c>
      <c r="T114" s="61">
        <f t="shared" si="18"/>
        <v>0</v>
      </c>
      <c r="U114" s="61">
        <f t="shared" si="21"/>
        <v>0</v>
      </c>
      <c r="V114" s="61">
        <f t="shared" si="22"/>
        <v>0</v>
      </c>
      <c r="W114" s="61" t="str">
        <f t="shared" si="23"/>
        <v>NÃO</v>
      </c>
      <c r="Z114" s="67">
        <f t="shared" si="24"/>
        <v>0</v>
      </c>
      <c r="AD114" s="50" t="s">
        <v>32</v>
      </c>
      <c r="AE114" s="50" t="s">
        <v>2039</v>
      </c>
      <c r="AF114" s="50">
        <v>2708501</v>
      </c>
      <c r="AG114" s="51"/>
      <c r="AH114" s="51"/>
      <c r="AJ114" s="50">
        <f t="shared" si="25"/>
        <v>0</v>
      </c>
    </row>
    <row r="115" spans="1:36" s="66" customFormat="1" ht="20.25" customHeight="1">
      <c r="A115" s="61" t="str">
        <f>Controles!$B$2</f>
        <v>ES</v>
      </c>
      <c r="B115" s="61">
        <f>Controles!$C$2</f>
        <v>7</v>
      </c>
      <c r="C115" s="61" t="s">
        <v>5392</v>
      </c>
      <c r="D115" s="62"/>
      <c r="E115" s="62"/>
      <c r="F115" s="63"/>
      <c r="G115" s="63"/>
      <c r="H115" s="64">
        <f t="shared" si="19"/>
        <v>0</v>
      </c>
      <c r="I115" s="63"/>
      <c r="J115" s="63"/>
      <c r="K115" s="63"/>
      <c r="L115" s="63"/>
      <c r="M115" s="63"/>
      <c r="N115" s="61">
        <f t="shared" si="13"/>
        <v>0</v>
      </c>
      <c r="O115" s="61">
        <f t="shared" si="14"/>
        <v>0</v>
      </c>
      <c r="P115" s="61">
        <f t="shared" si="20"/>
        <v>0</v>
      </c>
      <c r="Q115" s="65">
        <f t="shared" si="15"/>
        <v>0</v>
      </c>
      <c r="R115" s="61">
        <f t="shared" si="16"/>
        <v>0</v>
      </c>
      <c r="S115" s="61">
        <f t="shared" si="17"/>
        <v>0</v>
      </c>
      <c r="T115" s="61">
        <f t="shared" si="18"/>
        <v>0</v>
      </c>
      <c r="U115" s="61">
        <f t="shared" si="21"/>
        <v>0</v>
      </c>
      <c r="V115" s="61">
        <f t="shared" si="22"/>
        <v>0</v>
      </c>
      <c r="W115" s="61" t="str">
        <f t="shared" si="23"/>
        <v>NÃO</v>
      </c>
      <c r="Z115" s="67">
        <f t="shared" si="24"/>
        <v>0</v>
      </c>
      <c r="AD115" s="50" t="s">
        <v>32</v>
      </c>
      <c r="AE115" s="50" t="s">
        <v>2057</v>
      </c>
      <c r="AF115" s="50">
        <v>2708600</v>
      </c>
      <c r="AG115" s="51"/>
      <c r="AH115" s="51"/>
      <c r="AJ115" s="50">
        <f t="shared" si="25"/>
        <v>0</v>
      </c>
    </row>
    <row r="116" spans="1:36" s="66" customFormat="1" ht="20.25" customHeight="1">
      <c r="A116" s="61" t="str">
        <f>Controles!$B$2</f>
        <v>ES</v>
      </c>
      <c r="B116" s="61">
        <f>Controles!$C$2</f>
        <v>7</v>
      </c>
      <c r="C116" s="61" t="s">
        <v>5392</v>
      </c>
      <c r="D116" s="62"/>
      <c r="E116" s="62"/>
      <c r="F116" s="63"/>
      <c r="G116" s="63"/>
      <c r="H116" s="64">
        <f t="shared" si="19"/>
        <v>0</v>
      </c>
      <c r="I116" s="63"/>
      <c r="J116" s="63"/>
      <c r="K116" s="63"/>
      <c r="L116" s="63"/>
      <c r="M116" s="63"/>
      <c r="N116" s="61">
        <f t="shared" si="13"/>
        <v>0</v>
      </c>
      <c r="O116" s="61">
        <f t="shared" si="14"/>
        <v>0</v>
      </c>
      <c r="P116" s="61">
        <f t="shared" si="20"/>
        <v>0</v>
      </c>
      <c r="Q116" s="65">
        <f t="shared" si="15"/>
        <v>0</v>
      </c>
      <c r="R116" s="61">
        <f t="shared" si="16"/>
        <v>0</v>
      </c>
      <c r="S116" s="61">
        <f t="shared" si="17"/>
        <v>0</v>
      </c>
      <c r="T116" s="61">
        <f t="shared" si="18"/>
        <v>0</v>
      </c>
      <c r="U116" s="61">
        <f t="shared" si="21"/>
        <v>0</v>
      </c>
      <c r="V116" s="61">
        <f t="shared" si="22"/>
        <v>0</v>
      </c>
      <c r="W116" s="61" t="str">
        <f t="shared" si="23"/>
        <v>NÃO</v>
      </c>
      <c r="Z116" s="67">
        <f t="shared" si="24"/>
        <v>0</v>
      </c>
      <c r="AD116" s="50" t="s">
        <v>32</v>
      </c>
      <c r="AE116" s="50" t="s">
        <v>2074</v>
      </c>
      <c r="AF116" s="50">
        <v>2708709</v>
      </c>
      <c r="AG116" s="51"/>
      <c r="AH116" s="51"/>
      <c r="AJ116" s="50">
        <f t="shared" si="25"/>
        <v>0</v>
      </c>
    </row>
    <row r="117" spans="1:36" s="66" customFormat="1" ht="20.25" customHeight="1">
      <c r="A117" s="61" t="str">
        <f>Controles!$B$2</f>
        <v>ES</v>
      </c>
      <c r="B117" s="61">
        <f>Controles!$C$2</f>
        <v>7</v>
      </c>
      <c r="C117" s="61" t="s">
        <v>5392</v>
      </c>
      <c r="D117" s="62"/>
      <c r="E117" s="62"/>
      <c r="F117" s="63"/>
      <c r="G117" s="63"/>
      <c r="H117" s="64">
        <f t="shared" si="19"/>
        <v>0</v>
      </c>
      <c r="I117" s="63"/>
      <c r="J117" s="63"/>
      <c r="K117" s="63"/>
      <c r="L117" s="63"/>
      <c r="M117" s="63"/>
      <c r="N117" s="61">
        <f t="shared" si="13"/>
        <v>0</v>
      </c>
      <c r="O117" s="61">
        <f t="shared" si="14"/>
        <v>0</v>
      </c>
      <c r="P117" s="61">
        <f t="shared" si="20"/>
        <v>0</v>
      </c>
      <c r="Q117" s="65">
        <f t="shared" si="15"/>
        <v>0</v>
      </c>
      <c r="R117" s="61">
        <f t="shared" si="16"/>
        <v>0</v>
      </c>
      <c r="S117" s="61">
        <f t="shared" si="17"/>
        <v>0</v>
      </c>
      <c r="T117" s="61">
        <f t="shared" si="18"/>
        <v>0</v>
      </c>
      <c r="U117" s="61">
        <f t="shared" si="21"/>
        <v>0</v>
      </c>
      <c r="V117" s="61">
        <f t="shared" si="22"/>
        <v>0</v>
      </c>
      <c r="W117" s="61" t="str">
        <f t="shared" si="23"/>
        <v>NÃO</v>
      </c>
      <c r="Z117" s="67">
        <f t="shared" si="24"/>
        <v>0</v>
      </c>
      <c r="AD117" s="50" t="s">
        <v>32</v>
      </c>
      <c r="AE117" s="50" t="s">
        <v>2090</v>
      </c>
      <c r="AF117" s="50">
        <v>2708808</v>
      </c>
      <c r="AG117" s="51"/>
      <c r="AH117" s="51"/>
      <c r="AJ117" s="50">
        <f t="shared" si="25"/>
        <v>0</v>
      </c>
    </row>
    <row r="118" spans="1:36" s="66" customFormat="1" ht="20.25" customHeight="1">
      <c r="A118" s="61" t="str">
        <f>Controles!$B$2</f>
        <v>ES</v>
      </c>
      <c r="B118" s="61">
        <f>Controles!$C$2</f>
        <v>7</v>
      </c>
      <c r="C118" s="61" t="s">
        <v>5392</v>
      </c>
      <c r="D118" s="62"/>
      <c r="E118" s="62"/>
      <c r="F118" s="63"/>
      <c r="G118" s="63"/>
      <c r="H118" s="64">
        <f t="shared" si="19"/>
        <v>0</v>
      </c>
      <c r="I118" s="63"/>
      <c r="J118" s="63"/>
      <c r="K118" s="63"/>
      <c r="L118" s="63"/>
      <c r="M118" s="63"/>
      <c r="N118" s="61">
        <f t="shared" si="13"/>
        <v>0</v>
      </c>
      <c r="O118" s="61">
        <f t="shared" si="14"/>
        <v>0</v>
      </c>
      <c r="P118" s="61">
        <f t="shared" si="20"/>
        <v>0</v>
      </c>
      <c r="Q118" s="65">
        <f t="shared" si="15"/>
        <v>0</v>
      </c>
      <c r="R118" s="61">
        <f t="shared" si="16"/>
        <v>0</v>
      </c>
      <c r="S118" s="61">
        <f t="shared" si="17"/>
        <v>0</v>
      </c>
      <c r="T118" s="61">
        <f t="shared" si="18"/>
        <v>0</v>
      </c>
      <c r="U118" s="61">
        <f t="shared" si="21"/>
        <v>0</v>
      </c>
      <c r="V118" s="61">
        <f t="shared" si="22"/>
        <v>0</v>
      </c>
      <c r="W118" s="61" t="str">
        <f t="shared" si="23"/>
        <v>NÃO</v>
      </c>
      <c r="Z118" s="67">
        <f t="shared" si="24"/>
        <v>0</v>
      </c>
      <c r="AD118" s="50" t="s">
        <v>32</v>
      </c>
      <c r="AE118" s="50" t="s">
        <v>2106</v>
      </c>
      <c r="AF118" s="50">
        <v>2708907</v>
      </c>
      <c r="AG118" s="51"/>
      <c r="AH118" s="51"/>
      <c r="AJ118" s="50">
        <f t="shared" si="25"/>
        <v>0</v>
      </c>
    </row>
    <row r="119" spans="1:36" s="66" customFormat="1" ht="20.25" customHeight="1">
      <c r="A119" s="61" t="str">
        <f>Controles!$B$2</f>
        <v>ES</v>
      </c>
      <c r="B119" s="61">
        <f>Controles!$C$2</f>
        <v>7</v>
      </c>
      <c r="C119" s="61" t="s">
        <v>5392</v>
      </c>
      <c r="D119" s="62"/>
      <c r="E119" s="62"/>
      <c r="F119" s="63"/>
      <c r="G119" s="63"/>
      <c r="H119" s="64">
        <f t="shared" si="19"/>
        <v>0</v>
      </c>
      <c r="I119" s="63"/>
      <c r="J119" s="63"/>
      <c r="K119" s="63"/>
      <c r="L119" s="63"/>
      <c r="M119" s="63"/>
      <c r="N119" s="61">
        <f t="shared" si="13"/>
        <v>0</v>
      </c>
      <c r="O119" s="61">
        <f t="shared" si="14"/>
        <v>0</v>
      </c>
      <c r="P119" s="61">
        <f t="shared" si="20"/>
        <v>0</v>
      </c>
      <c r="Q119" s="65">
        <f t="shared" si="15"/>
        <v>0</v>
      </c>
      <c r="R119" s="61">
        <f t="shared" si="16"/>
        <v>0</v>
      </c>
      <c r="S119" s="61">
        <f t="shared" si="17"/>
        <v>0</v>
      </c>
      <c r="T119" s="61">
        <f t="shared" si="18"/>
        <v>0</v>
      </c>
      <c r="U119" s="61">
        <f t="shared" si="21"/>
        <v>0</v>
      </c>
      <c r="V119" s="61">
        <f t="shared" si="22"/>
        <v>0</v>
      </c>
      <c r="W119" s="61" t="str">
        <f t="shared" si="23"/>
        <v>NÃO</v>
      </c>
      <c r="Z119" s="67">
        <f t="shared" si="24"/>
        <v>0</v>
      </c>
      <c r="AD119" s="50" t="s">
        <v>32</v>
      </c>
      <c r="AE119" s="50" t="s">
        <v>2122</v>
      </c>
      <c r="AF119" s="50">
        <v>2708956</v>
      </c>
      <c r="AG119" s="51"/>
      <c r="AH119" s="51"/>
      <c r="AJ119" s="50">
        <f t="shared" si="25"/>
        <v>0</v>
      </c>
    </row>
    <row r="120" spans="1:36" s="66" customFormat="1" ht="20.25" customHeight="1">
      <c r="A120" s="61" t="str">
        <f>Controles!$B$2</f>
        <v>ES</v>
      </c>
      <c r="B120" s="61">
        <f>Controles!$C$2</f>
        <v>7</v>
      </c>
      <c r="C120" s="61" t="s">
        <v>5392</v>
      </c>
      <c r="D120" s="62"/>
      <c r="E120" s="62"/>
      <c r="F120" s="63"/>
      <c r="G120" s="63"/>
      <c r="H120" s="64">
        <f t="shared" si="19"/>
        <v>0</v>
      </c>
      <c r="I120" s="63"/>
      <c r="J120" s="63"/>
      <c r="K120" s="63"/>
      <c r="L120" s="63"/>
      <c r="M120" s="63"/>
      <c r="N120" s="61">
        <f t="shared" si="13"/>
        <v>0</v>
      </c>
      <c r="O120" s="61">
        <f t="shared" si="14"/>
        <v>0</v>
      </c>
      <c r="P120" s="61">
        <f t="shared" si="20"/>
        <v>0</v>
      </c>
      <c r="Q120" s="65">
        <f t="shared" si="15"/>
        <v>0</v>
      </c>
      <c r="R120" s="61">
        <f t="shared" si="16"/>
        <v>0</v>
      </c>
      <c r="S120" s="61">
        <f t="shared" si="17"/>
        <v>0</v>
      </c>
      <c r="T120" s="61">
        <f t="shared" si="18"/>
        <v>0</v>
      </c>
      <c r="U120" s="61">
        <f t="shared" si="21"/>
        <v>0</v>
      </c>
      <c r="V120" s="61">
        <f t="shared" si="22"/>
        <v>0</v>
      </c>
      <c r="W120" s="61" t="str">
        <f t="shared" si="23"/>
        <v>NÃO</v>
      </c>
      <c r="Z120" s="67">
        <f t="shared" si="24"/>
        <v>0</v>
      </c>
      <c r="AD120" s="50" t="s">
        <v>32</v>
      </c>
      <c r="AE120" s="50" t="s">
        <v>2138</v>
      </c>
      <c r="AF120" s="50">
        <v>2709004</v>
      </c>
      <c r="AG120" s="51"/>
      <c r="AH120" s="51"/>
      <c r="AJ120" s="50">
        <f t="shared" si="25"/>
        <v>0</v>
      </c>
    </row>
    <row r="121" spans="1:36" s="66" customFormat="1" ht="20.25" customHeight="1">
      <c r="A121" s="61" t="str">
        <f>Controles!$B$2</f>
        <v>ES</v>
      </c>
      <c r="B121" s="61">
        <f>Controles!$C$2</f>
        <v>7</v>
      </c>
      <c r="C121" s="61" t="s">
        <v>5392</v>
      </c>
      <c r="D121" s="62"/>
      <c r="E121" s="62"/>
      <c r="F121" s="63"/>
      <c r="G121" s="63"/>
      <c r="H121" s="64">
        <f t="shared" si="19"/>
        <v>0</v>
      </c>
      <c r="I121" s="63"/>
      <c r="J121" s="63"/>
      <c r="K121" s="63"/>
      <c r="L121" s="63"/>
      <c r="M121" s="63"/>
      <c r="N121" s="61">
        <f t="shared" si="13"/>
        <v>0</v>
      </c>
      <c r="O121" s="61">
        <f t="shared" si="14"/>
        <v>0</v>
      </c>
      <c r="P121" s="61">
        <f t="shared" si="20"/>
        <v>0</v>
      </c>
      <c r="Q121" s="65">
        <f t="shared" si="15"/>
        <v>0</v>
      </c>
      <c r="R121" s="61">
        <f t="shared" si="16"/>
        <v>0</v>
      </c>
      <c r="S121" s="61">
        <f t="shared" si="17"/>
        <v>0</v>
      </c>
      <c r="T121" s="61">
        <f t="shared" si="18"/>
        <v>0</v>
      </c>
      <c r="U121" s="61">
        <f t="shared" si="21"/>
        <v>0</v>
      </c>
      <c r="V121" s="61">
        <f t="shared" si="22"/>
        <v>0</v>
      </c>
      <c r="W121" s="61" t="str">
        <f t="shared" si="23"/>
        <v>NÃO</v>
      </c>
      <c r="Z121" s="67">
        <f t="shared" si="24"/>
        <v>0</v>
      </c>
      <c r="AD121" s="50" t="s">
        <v>32</v>
      </c>
      <c r="AE121" s="50" t="s">
        <v>2154</v>
      </c>
      <c r="AF121" s="50">
        <v>2709103</v>
      </c>
      <c r="AG121" s="51"/>
      <c r="AH121" s="51"/>
      <c r="AJ121" s="50">
        <f t="shared" si="25"/>
        <v>0</v>
      </c>
    </row>
    <row r="122" spans="1:36" s="66" customFormat="1" ht="20.25" customHeight="1">
      <c r="A122" s="61" t="str">
        <f>Controles!$B$2</f>
        <v>ES</v>
      </c>
      <c r="B122" s="61">
        <f>Controles!$C$2</f>
        <v>7</v>
      </c>
      <c r="C122" s="61" t="s">
        <v>5392</v>
      </c>
      <c r="D122" s="62"/>
      <c r="E122" s="62"/>
      <c r="F122" s="63"/>
      <c r="G122" s="63"/>
      <c r="H122" s="64">
        <f t="shared" si="19"/>
        <v>0</v>
      </c>
      <c r="I122" s="63"/>
      <c r="J122" s="63"/>
      <c r="K122" s="63"/>
      <c r="L122" s="63"/>
      <c r="M122" s="63"/>
      <c r="N122" s="61">
        <f t="shared" si="13"/>
        <v>0</v>
      </c>
      <c r="O122" s="61">
        <f t="shared" si="14"/>
        <v>0</v>
      </c>
      <c r="P122" s="61">
        <f t="shared" si="20"/>
        <v>0</v>
      </c>
      <c r="Q122" s="65">
        <f t="shared" si="15"/>
        <v>0</v>
      </c>
      <c r="R122" s="61">
        <f t="shared" si="16"/>
        <v>0</v>
      </c>
      <c r="S122" s="61">
        <f t="shared" si="17"/>
        <v>0</v>
      </c>
      <c r="T122" s="61">
        <f t="shared" si="18"/>
        <v>0</v>
      </c>
      <c r="U122" s="61">
        <f t="shared" si="21"/>
        <v>0</v>
      </c>
      <c r="V122" s="61">
        <f t="shared" si="22"/>
        <v>0</v>
      </c>
      <c r="W122" s="61" t="str">
        <f t="shared" si="23"/>
        <v>NÃO</v>
      </c>
      <c r="Z122" s="67">
        <f t="shared" si="24"/>
        <v>0</v>
      </c>
      <c r="AD122" s="50" t="s">
        <v>32</v>
      </c>
      <c r="AE122" s="50" t="s">
        <v>2171</v>
      </c>
      <c r="AF122" s="50">
        <v>2709152</v>
      </c>
      <c r="AG122" s="51"/>
      <c r="AH122" s="51"/>
      <c r="AJ122" s="50">
        <f t="shared" si="25"/>
        <v>0</v>
      </c>
    </row>
    <row r="123" spans="1:36" s="66" customFormat="1" ht="20.25" customHeight="1">
      <c r="A123" s="61" t="str">
        <f>Controles!$B$2</f>
        <v>ES</v>
      </c>
      <c r="B123" s="61">
        <f>Controles!$C$2</f>
        <v>7</v>
      </c>
      <c r="C123" s="61" t="s">
        <v>5392</v>
      </c>
      <c r="D123" s="62"/>
      <c r="E123" s="62"/>
      <c r="F123" s="63"/>
      <c r="G123" s="63"/>
      <c r="H123" s="64">
        <f t="shared" si="19"/>
        <v>0</v>
      </c>
      <c r="I123" s="63"/>
      <c r="J123" s="63"/>
      <c r="K123" s="63"/>
      <c r="L123" s="63"/>
      <c r="M123" s="63"/>
      <c r="N123" s="61">
        <f t="shared" si="13"/>
        <v>0</v>
      </c>
      <c r="O123" s="61">
        <f t="shared" si="14"/>
        <v>0</v>
      </c>
      <c r="P123" s="61">
        <f t="shared" si="20"/>
        <v>0</v>
      </c>
      <c r="Q123" s="65">
        <f t="shared" si="15"/>
        <v>0</v>
      </c>
      <c r="R123" s="61">
        <f t="shared" si="16"/>
        <v>0</v>
      </c>
      <c r="S123" s="61">
        <f t="shared" si="17"/>
        <v>0</v>
      </c>
      <c r="T123" s="61">
        <f t="shared" si="18"/>
        <v>0</v>
      </c>
      <c r="U123" s="61">
        <f t="shared" si="21"/>
        <v>0</v>
      </c>
      <c r="V123" s="61">
        <f t="shared" si="22"/>
        <v>0</v>
      </c>
      <c r="W123" s="61" t="str">
        <f t="shared" si="23"/>
        <v>NÃO</v>
      </c>
      <c r="Z123" s="67">
        <f t="shared" si="24"/>
        <v>0</v>
      </c>
      <c r="AD123" s="50" t="s">
        <v>32</v>
      </c>
      <c r="AE123" s="50" t="s">
        <v>2188</v>
      </c>
      <c r="AF123" s="50">
        <v>2709202</v>
      </c>
      <c r="AG123" s="51"/>
      <c r="AH123" s="51"/>
      <c r="AJ123" s="50">
        <f t="shared" si="25"/>
        <v>0</v>
      </c>
    </row>
    <row r="124" spans="1:36" s="66" customFormat="1" ht="20.25" customHeight="1">
      <c r="A124" s="61" t="str">
        <f>Controles!$B$2</f>
        <v>ES</v>
      </c>
      <c r="B124" s="61">
        <f>Controles!$C$2</f>
        <v>7</v>
      </c>
      <c r="C124" s="61" t="s">
        <v>5392</v>
      </c>
      <c r="D124" s="62"/>
      <c r="E124" s="62"/>
      <c r="F124" s="63"/>
      <c r="G124" s="63"/>
      <c r="H124" s="64">
        <f t="shared" si="19"/>
        <v>0</v>
      </c>
      <c r="I124" s="63"/>
      <c r="J124" s="63"/>
      <c r="K124" s="63"/>
      <c r="L124" s="63"/>
      <c r="M124" s="63"/>
      <c r="N124" s="61">
        <f t="shared" si="13"/>
        <v>0</v>
      </c>
      <c r="O124" s="61">
        <f t="shared" si="14"/>
        <v>0</v>
      </c>
      <c r="P124" s="61">
        <f t="shared" si="20"/>
        <v>0</v>
      </c>
      <c r="Q124" s="65">
        <f t="shared" si="15"/>
        <v>0</v>
      </c>
      <c r="R124" s="61">
        <f t="shared" si="16"/>
        <v>0</v>
      </c>
      <c r="S124" s="61">
        <f t="shared" si="17"/>
        <v>0</v>
      </c>
      <c r="T124" s="61">
        <f t="shared" si="18"/>
        <v>0</v>
      </c>
      <c r="U124" s="61">
        <f t="shared" si="21"/>
        <v>0</v>
      </c>
      <c r="V124" s="61">
        <f t="shared" si="22"/>
        <v>0</v>
      </c>
      <c r="W124" s="61" t="str">
        <f t="shared" si="23"/>
        <v>NÃO</v>
      </c>
      <c r="Z124" s="67">
        <f t="shared" si="24"/>
        <v>0</v>
      </c>
      <c r="AD124" s="50" t="s">
        <v>32</v>
      </c>
      <c r="AE124" s="50" t="s">
        <v>2204</v>
      </c>
      <c r="AF124" s="50">
        <v>2709301</v>
      </c>
      <c r="AG124" s="51"/>
      <c r="AH124" s="51"/>
      <c r="AJ124" s="50">
        <f t="shared" si="25"/>
        <v>0</v>
      </c>
    </row>
    <row r="125" spans="1:36" s="66" customFormat="1" ht="20.25" customHeight="1">
      <c r="A125" s="61" t="str">
        <f>Controles!$B$2</f>
        <v>ES</v>
      </c>
      <c r="B125" s="61">
        <f>Controles!$C$2</f>
        <v>7</v>
      </c>
      <c r="C125" s="61" t="s">
        <v>5392</v>
      </c>
      <c r="D125" s="62"/>
      <c r="E125" s="62"/>
      <c r="F125" s="63"/>
      <c r="G125" s="63"/>
      <c r="H125" s="64">
        <f t="shared" si="19"/>
        <v>0</v>
      </c>
      <c r="I125" s="63"/>
      <c r="J125" s="63"/>
      <c r="K125" s="63"/>
      <c r="L125" s="63"/>
      <c r="M125" s="63"/>
      <c r="N125" s="61">
        <f t="shared" si="13"/>
        <v>0</v>
      </c>
      <c r="O125" s="61">
        <f t="shared" si="14"/>
        <v>0</v>
      </c>
      <c r="P125" s="61">
        <f t="shared" si="20"/>
        <v>0</v>
      </c>
      <c r="Q125" s="65">
        <f t="shared" si="15"/>
        <v>0</v>
      </c>
      <c r="R125" s="61">
        <f t="shared" si="16"/>
        <v>0</v>
      </c>
      <c r="S125" s="61">
        <f t="shared" si="17"/>
        <v>0</v>
      </c>
      <c r="T125" s="61">
        <f t="shared" si="18"/>
        <v>0</v>
      </c>
      <c r="U125" s="61">
        <f t="shared" si="21"/>
        <v>0</v>
      </c>
      <c r="V125" s="61">
        <f t="shared" si="22"/>
        <v>0</v>
      </c>
      <c r="W125" s="61" t="str">
        <f t="shared" si="23"/>
        <v>NÃO</v>
      </c>
      <c r="Z125" s="67">
        <f t="shared" si="24"/>
        <v>0</v>
      </c>
      <c r="AD125" s="50" t="s">
        <v>32</v>
      </c>
      <c r="AE125" s="50" t="s">
        <v>2219</v>
      </c>
      <c r="AF125" s="50">
        <v>2709400</v>
      </c>
      <c r="AG125" s="51"/>
      <c r="AH125" s="51"/>
      <c r="AJ125" s="50">
        <f t="shared" si="25"/>
        <v>0</v>
      </c>
    </row>
    <row r="126" spans="1:36" s="66" customFormat="1" ht="20.25" customHeight="1">
      <c r="A126" s="61" t="str">
        <f>Controles!$B$2</f>
        <v>ES</v>
      </c>
      <c r="B126" s="61">
        <f>Controles!$C$2</f>
        <v>7</v>
      </c>
      <c r="C126" s="61" t="s">
        <v>5392</v>
      </c>
      <c r="D126" s="62"/>
      <c r="E126" s="62"/>
      <c r="F126" s="63"/>
      <c r="G126" s="63"/>
      <c r="H126" s="64">
        <f t="shared" si="19"/>
        <v>0</v>
      </c>
      <c r="I126" s="63"/>
      <c r="J126" s="63"/>
      <c r="K126" s="63"/>
      <c r="L126" s="63"/>
      <c r="M126" s="63"/>
      <c r="N126" s="61">
        <f t="shared" si="13"/>
        <v>0</v>
      </c>
      <c r="O126" s="61">
        <f t="shared" si="14"/>
        <v>0</v>
      </c>
      <c r="P126" s="61">
        <f t="shared" si="20"/>
        <v>0</v>
      </c>
      <c r="Q126" s="65">
        <f t="shared" si="15"/>
        <v>0</v>
      </c>
      <c r="R126" s="61">
        <f t="shared" si="16"/>
        <v>0</v>
      </c>
      <c r="S126" s="61">
        <f t="shared" si="17"/>
        <v>0</v>
      </c>
      <c r="T126" s="61">
        <f t="shared" si="18"/>
        <v>0</v>
      </c>
      <c r="U126" s="61">
        <f t="shared" si="21"/>
        <v>0</v>
      </c>
      <c r="V126" s="61">
        <f t="shared" si="22"/>
        <v>0</v>
      </c>
      <c r="W126" s="61" t="str">
        <f t="shared" si="23"/>
        <v>NÃO</v>
      </c>
      <c r="Z126" s="67">
        <f t="shared" si="24"/>
        <v>0</v>
      </c>
      <c r="AD126" s="50" t="s">
        <v>35</v>
      </c>
      <c r="AE126" s="50" t="s">
        <v>92</v>
      </c>
      <c r="AF126" s="50">
        <v>1300029</v>
      </c>
      <c r="AG126" s="51"/>
      <c r="AH126" s="51"/>
      <c r="AJ126" s="50">
        <f t="shared" si="25"/>
        <v>0</v>
      </c>
    </row>
    <row r="127" spans="1:36" s="66" customFormat="1" ht="20.25" customHeight="1">
      <c r="A127" s="61" t="str">
        <f>Controles!$B$2</f>
        <v>ES</v>
      </c>
      <c r="B127" s="61">
        <f>Controles!$C$2</f>
        <v>7</v>
      </c>
      <c r="C127" s="61" t="s">
        <v>5392</v>
      </c>
      <c r="D127" s="62"/>
      <c r="E127" s="62"/>
      <c r="F127" s="63"/>
      <c r="G127" s="63"/>
      <c r="H127" s="64">
        <f t="shared" si="19"/>
        <v>0</v>
      </c>
      <c r="I127" s="63"/>
      <c r="J127" s="63"/>
      <c r="K127" s="63"/>
      <c r="L127" s="63"/>
      <c r="M127" s="63"/>
      <c r="N127" s="61">
        <f t="shared" si="13"/>
        <v>0</v>
      </c>
      <c r="O127" s="61">
        <f t="shared" si="14"/>
        <v>0</v>
      </c>
      <c r="P127" s="61">
        <f t="shared" si="20"/>
        <v>0</v>
      </c>
      <c r="Q127" s="65">
        <f t="shared" si="15"/>
        <v>0</v>
      </c>
      <c r="R127" s="61">
        <f t="shared" si="16"/>
        <v>0</v>
      </c>
      <c r="S127" s="61">
        <f t="shared" si="17"/>
        <v>0</v>
      </c>
      <c r="T127" s="61">
        <f t="shared" si="18"/>
        <v>0</v>
      </c>
      <c r="U127" s="61">
        <f t="shared" si="21"/>
        <v>0</v>
      </c>
      <c r="V127" s="61">
        <f t="shared" si="22"/>
        <v>0</v>
      </c>
      <c r="W127" s="61" t="str">
        <f t="shared" si="23"/>
        <v>NÃO</v>
      </c>
      <c r="Z127" s="67">
        <f t="shared" si="24"/>
        <v>0</v>
      </c>
      <c r="AD127" s="50" t="s">
        <v>35</v>
      </c>
      <c r="AE127" s="50" t="s">
        <v>118</v>
      </c>
      <c r="AF127" s="50">
        <v>1300060</v>
      </c>
      <c r="AG127" s="51"/>
      <c r="AH127" s="51"/>
      <c r="AJ127" s="50">
        <f t="shared" si="25"/>
        <v>0</v>
      </c>
    </row>
    <row r="128" spans="1:36" s="66" customFormat="1" ht="20.25" customHeight="1">
      <c r="A128" s="61" t="str">
        <f>Controles!$B$2</f>
        <v>ES</v>
      </c>
      <c r="B128" s="61">
        <f>Controles!$C$2</f>
        <v>7</v>
      </c>
      <c r="C128" s="61" t="s">
        <v>5392</v>
      </c>
      <c r="D128" s="62"/>
      <c r="E128" s="62"/>
      <c r="F128" s="63"/>
      <c r="G128" s="63"/>
      <c r="H128" s="64">
        <f t="shared" si="19"/>
        <v>0</v>
      </c>
      <c r="I128" s="63"/>
      <c r="J128" s="63"/>
      <c r="K128" s="63"/>
      <c r="L128" s="63"/>
      <c r="M128" s="63"/>
      <c r="N128" s="61">
        <f t="shared" si="13"/>
        <v>0</v>
      </c>
      <c r="O128" s="61">
        <f t="shared" si="14"/>
        <v>0</v>
      </c>
      <c r="P128" s="61">
        <f t="shared" si="20"/>
        <v>0</v>
      </c>
      <c r="Q128" s="65">
        <f t="shared" si="15"/>
        <v>0</v>
      </c>
      <c r="R128" s="61">
        <f t="shared" si="16"/>
        <v>0</v>
      </c>
      <c r="S128" s="61">
        <f t="shared" si="17"/>
        <v>0</v>
      </c>
      <c r="T128" s="61">
        <f t="shared" si="18"/>
        <v>0</v>
      </c>
      <c r="U128" s="61">
        <f t="shared" si="21"/>
        <v>0</v>
      </c>
      <c r="V128" s="61">
        <f t="shared" si="22"/>
        <v>0</v>
      </c>
      <c r="W128" s="61" t="str">
        <f t="shared" si="23"/>
        <v>NÃO</v>
      </c>
      <c r="Z128" s="67">
        <f t="shared" si="24"/>
        <v>0</v>
      </c>
      <c r="AD128" s="50" t="s">
        <v>35</v>
      </c>
      <c r="AE128" s="50" t="s">
        <v>144</v>
      </c>
      <c r="AF128" s="50">
        <v>1300086</v>
      </c>
      <c r="AG128" s="51"/>
      <c r="AH128" s="51"/>
      <c r="AJ128" s="50">
        <f t="shared" si="25"/>
        <v>0</v>
      </c>
    </row>
    <row r="129" spans="1:36" s="66" customFormat="1" ht="20.25" customHeight="1">
      <c r="A129" s="61" t="str">
        <f>Controles!$B$2</f>
        <v>ES</v>
      </c>
      <c r="B129" s="61">
        <f>Controles!$C$2</f>
        <v>7</v>
      </c>
      <c r="C129" s="61" t="s">
        <v>5392</v>
      </c>
      <c r="D129" s="62"/>
      <c r="E129" s="62"/>
      <c r="F129" s="63"/>
      <c r="G129" s="63"/>
      <c r="H129" s="64">
        <f t="shared" si="19"/>
        <v>0</v>
      </c>
      <c r="I129" s="63"/>
      <c r="J129" s="63"/>
      <c r="K129" s="63"/>
      <c r="L129" s="63"/>
      <c r="M129" s="63"/>
      <c r="N129" s="61">
        <f t="shared" si="13"/>
        <v>0</v>
      </c>
      <c r="O129" s="61">
        <f t="shared" si="14"/>
        <v>0</v>
      </c>
      <c r="P129" s="61">
        <f t="shared" si="20"/>
        <v>0</v>
      </c>
      <c r="Q129" s="65">
        <f t="shared" si="15"/>
        <v>0</v>
      </c>
      <c r="R129" s="61">
        <f t="shared" si="16"/>
        <v>0</v>
      </c>
      <c r="S129" s="61">
        <f t="shared" si="17"/>
        <v>0</v>
      </c>
      <c r="T129" s="61">
        <f t="shared" si="18"/>
        <v>0</v>
      </c>
      <c r="U129" s="61">
        <f t="shared" si="21"/>
        <v>0</v>
      </c>
      <c r="V129" s="61">
        <f t="shared" si="22"/>
        <v>0</v>
      </c>
      <c r="W129" s="61" t="str">
        <f t="shared" si="23"/>
        <v>NÃO</v>
      </c>
      <c r="Z129" s="67">
        <f t="shared" si="24"/>
        <v>0</v>
      </c>
      <c r="AD129" s="50" t="s">
        <v>35</v>
      </c>
      <c r="AE129" s="50" t="s">
        <v>169</v>
      </c>
      <c r="AF129" s="50">
        <v>1300102</v>
      </c>
      <c r="AG129" s="51"/>
      <c r="AH129" s="51"/>
      <c r="AJ129" s="50">
        <f t="shared" si="25"/>
        <v>0</v>
      </c>
    </row>
    <row r="130" spans="1:36" s="66" customFormat="1" ht="20.25" customHeight="1">
      <c r="A130" s="61" t="str">
        <f>Controles!$B$2</f>
        <v>ES</v>
      </c>
      <c r="B130" s="61">
        <f>Controles!$C$2</f>
        <v>7</v>
      </c>
      <c r="C130" s="61" t="s">
        <v>5392</v>
      </c>
      <c r="D130" s="62"/>
      <c r="E130" s="62"/>
      <c r="F130" s="63"/>
      <c r="G130" s="63"/>
      <c r="H130" s="64">
        <f t="shared" si="19"/>
        <v>0</v>
      </c>
      <c r="I130" s="63"/>
      <c r="J130" s="63"/>
      <c r="K130" s="63"/>
      <c r="L130" s="63"/>
      <c r="M130" s="63"/>
      <c r="N130" s="61">
        <f t="shared" ref="N130:N193" si="26">IF((J130-F130&lt;0),"ERRO",0)</f>
        <v>0</v>
      </c>
      <c r="O130" s="61">
        <f t="shared" ref="O130:O193" si="27">IF(AND(J130&gt;0,F130+G130=0),"VERIFICAR",0)</f>
        <v>0</v>
      </c>
      <c r="P130" s="61">
        <f t="shared" si="20"/>
        <v>0</v>
      </c>
      <c r="Q130" s="65">
        <f t="shared" ref="Q130:Q193" si="28">IF(AND(G130=0,K130&gt;J130),"ERRO",0)</f>
        <v>0</v>
      </c>
      <c r="R130" s="61">
        <f t="shared" ref="R130:R193" si="29">IF(K130&gt;0, IF(H130= 0, "ERRO",0),0)</f>
        <v>0</v>
      </c>
      <c r="S130" s="61">
        <f t="shared" ref="S130:S193" si="30">IF(L130&gt;0, IF(F130= 0, IF(G130=0, "ERRO",0),0),0)</f>
        <v>0</v>
      </c>
      <c r="T130" s="61">
        <f t="shared" ref="T130:T193" si="31">IF(M130&gt;0, IF(F130= 0, IF(G130=0, "ERRO",0),0),0)</f>
        <v>0</v>
      </c>
      <c r="U130" s="61">
        <f t="shared" si="21"/>
        <v>0</v>
      </c>
      <c r="V130" s="61">
        <f t="shared" si="22"/>
        <v>0</v>
      </c>
      <c r="W130" s="61" t="str">
        <f t="shared" si="23"/>
        <v>NÃO</v>
      </c>
      <c r="Z130" s="67">
        <f t="shared" si="24"/>
        <v>0</v>
      </c>
      <c r="AD130" s="50" t="s">
        <v>35</v>
      </c>
      <c r="AE130" s="50" t="s">
        <v>195</v>
      </c>
      <c r="AF130" s="50">
        <v>1300144</v>
      </c>
      <c r="AG130" s="51"/>
      <c r="AH130" s="51"/>
      <c r="AJ130" s="50">
        <f t="shared" si="25"/>
        <v>0</v>
      </c>
    </row>
    <row r="131" spans="1:36" s="66" customFormat="1" ht="20.25" customHeight="1">
      <c r="A131" s="61" t="str">
        <f>Controles!$B$2</f>
        <v>ES</v>
      </c>
      <c r="B131" s="61">
        <f>Controles!$C$2</f>
        <v>7</v>
      </c>
      <c r="C131" s="61" t="s">
        <v>5392</v>
      </c>
      <c r="D131" s="62"/>
      <c r="E131" s="62"/>
      <c r="F131" s="63"/>
      <c r="G131" s="63"/>
      <c r="H131" s="64">
        <f t="shared" ref="H131:H194" si="32">SUM(F131:G131)</f>
        <v>0</v>
      </c>
      <c r="I131" s="63"/>
      <c r="J131" s="63"/>
      <c r="K131" s="63"/>
      <c r="L131" s="63"/>
      <c r="M131" s="63"/>
      <c r="N131" s="61">
        <f t="shared" si="26"/>
        <v>0</v>
      </c>
      <c r="O131" s="61">
        <f t="shared" si="27"/>
        <v>0</v>
      </c>
      <c r="P131" s="61">
        <f t="shared" ref="P131:P194" si="33">IF(AND(F131&gt;0,J131&gt;I131),"ERRO",0)</f>
        <v>0</v>
      </c>
      <c r="Q131" s="65">
        <f t="shared" si="28"/>
        <v>0</v>
      </c>
      <c r="R131" s="61">
        <f t="shared" si="29"/>
        <v>0</v>
      </c>
      <c r="S131" s="61">
        <f t="shared" si="30"/>
        <v>0</v>
      </c>
      <c r="T131" s="61">
        <f t="shared" si="31"/>
        <v>0</v>
      </c>
      <c r="U131" s="61">
        <f t="shared" ref="U131:U194" si="34">IF(M131+L131+K131&gt;I131,IF(G131=0,"ERRO",0),0)</f>
        <v>0</v>
      </c>
      <c r="V131" s="61">
        <f t="shared" ref="V131:V194" si="35">IF(AND(F131=0,I131&gt;0),"VERIFICAR",0)</f>
        <v>0</v>
      </c>
      <c r="W131" s="61" t="str">
        <f t="shared" ref="W131:W194" si="36">IF(AND(N131=0,P131=0,Q131=0,T131=0,U131=0,S131=0,R131=0), "NÃO", "SIM")</f>
        <v>NÃO</v>
      </c>
      <c r="Z131" s="67">
        <f t="shared" ref="Z131:Z194" si="37">IF(M131+L131+K131+J131+I131+F131=0,0,1)</f>
        <v>0</v>
      </c>
      <c r="AD131" s="50" t="s">
        <v>35</v>
      </c>
      <c r="AE131" s="50" t="s">
        <v>221</v>
      </c>
      <c r="AF131" s="50">
        <v>1300201</v>
      </c>
      <c r="AG131" s="51"/>
      <c r="AH131" s="51"/>
      <c r="AJ131" s="50">
        <f t="shared" ref="AJ131:AJ194" si="38">IF(SUM(F131,J131:M131)&gt;0,1,0)</f>
        <v>0</v>
      </c>
    </row>
    <row r="132" spans="1:36" s="66" customFormat="1" ht="20.25" customHeight="1">
      <c r="A132" s="61" t="str">
        <f>Controles!$B$2</f>
        <v>ES</v>
      </c>
      <c r="B132" s="61">
        <f>Controles!$C$2</f>
        <v>7</v>
      </c>
      <c r="C132" s="61" t="s">
        <v>5392</v>
      </c>
      <c r="D132" s="62"/>
      <c r="E132" s="62"/>
      <c r="F132" s="63"/>
      <c r="G132" s="63"/>
      <c r="H132" s="64">
        <f t="shared" si="32"/>
        <v>0</v>
      </c>
      <c r="I132" s="63"/>
      <c r="J132" s="63"/>
      <c r="K132" s="63"/>
      <c r="L132" s="63"/>
      <c r="M132" s="63"/>
      <c r="N132" s="61">
        <f t="shared" si="26"/>
        <v>0</v>
      </c>
      <c r="O132" s="61">
        <f t="shared" si="27"/>
        <v>0</v>
      </c>
      <c r="P132" s="61">
        <f t="shared" si="33"/>
        <v>0</v>
      </c>
      <c r="Q132" s="65">
        <f t="shared" si="28"/>
        <v>0</v>
      </c>
      <c r="R132" s="61">
        <f t="shared" si="29"/>
        <v>0</v>
      </c>
      <c r="S132" s="61">
        <f t="shared" si="30"/>
        <v>0</v>
      </c>
      <c r="T132" s="61">
        <f t="shared" si="31"/>
        <v>0</v>
      </c>
      <c r="U132" s="61">
        <f t="shared" si="34"/>
        <v>0</v>
      </c>
      <c r="V132" s="61">
        <f t="shared" si="35"/>
        <v>0</v>
      </c>
      <c r="W132" s="61" t="str">
        <f t="shared" si="36"/>
        <v>NÃO</v>
      </c>
      <c r="Z132" s="67">
        <f t="shared" si="37"/>
        <v>0</v>
      </c>
      <c r="AD132" s="50" t="s">
        <v>35</v>
      </c>
      <c r="AE132" s="50" t="s">
        <v>245</v>
      </c>
      <c r="AF132" s="50">
        <v>1300300</v>
      </c>
      <c r="AG132" s="51"/>
      <c r="AH132" s="51"/>
      <c r="AJ132" s="50">
        <f t="shared" si="38"/>
        <v>0</v>
      </c>
    </row>
    <row r="133" spans="1:36" s="66" customFormat="1" ht="20.25" customHeight="1">
      <c r="A133" s="61" t="str">
        <f>Controles!$B$2</f>
        <v>ES</v>
      </c>
      <c r="B133" s="61">
        <f>Controles!$C$2</f>
        <v>7</v>
      </c>
      <c r="C133" s="61" t="s">
        <v>5392</v>
      </c>
      <c r="D133" s="62"/>
      <c r="E133" s="62"/>
      <c r="F133" s="63"/>
      <c r="G133" s="63"/>
      <c r="H133" s="64">
        <f t="shared" si="32"/>
        <v>0</v>
      </c>
      <c r="I133" s="63"/>
      <c r="J133" s="63"/>
      <c r="K133" s="63"/>
      <c r="L133" s="63"/>
      <c r="M133" s="63"/>
      <c r="N133" s="61">
        <f t="shared" si="26"/>
        <v>0</v>
      </c>
      <c r="O133" s="61">
        <f t="shared" si="27"/>
        <v>0</v>
      </c>
      <c r="P133" s="61">
        <f t="shared" si="33"/>
        <v>0</v>
      </c>
      <c r="Q133" s="65">
        <f t="shared" si="28"/>
        <v>0</v>
      </c>
      <c r="R133" s="61">
        <f t="shared" si="29"/>
        <v>0</v>
      </c>
      <c r="S133" s="61">
        <f t="shared" si="30"/>
        <v>0</v>
      </c>
      <c r="T133" s="61">
        <f t="shared" si="31"/>
        <v>0</v>
      </c>
      <c r="U133" s="61">
        <f t="shared" si="34"/>
        <v>0</v>
      </c>
      <c r="V133" s="61">
        <f t="shared" si="35"/>
        <v>0</v>
      </c>
      <c r="W133" s="61" t="str">
        <f t="shared" si="36"/>
        <v>NÃO</v>
      </c>
      <c r="Z133" s="67">
        <f t="shared" si="37"/>
        <v>0</v>
      </c>
      <c r="AD133" s="50" t="s">
        <v>35</v>
      </c>
      <c r="AE133" s="50" t="s">
        <v>270</v>
      </c>
      <c r="AF133" s="50">
        <v>1300409</v>
      </c>
      <c r="AG133" s="51"/>
      <c r="AH133" s="51"/>
      <c r="AJ133" s="50">
        <f t="shared" si="38"/>
        <v>0</v>
      </c>
    </row>
    <row r="134" spans="1:36" s="66" customFormat="1" ht="20.25" customHeight="1">
      <c r="A134" s="61" t="str">
        <f>Controles!$B$2</f>
        <v>ES</v>
      </c>
      <c r="B134" s="61">
        <f>Controles!$C$2</f>
        <v>7</v>
      </c>
      <c r="C134" s="61" t="s">
        <v>5392</v>
      </c>
      <c r="D134" s="62"/>
      <c r="E134" s="62"/>
      <c r="F134" s="63"/>
      <c r="G134" s="63"/>
      <c r="H134" s="64">
        <f t="shared" si="32"/>
        <v>0</v>
      </c>
      <c r="I134" s="63"/>
      <c r="J134" s="63"/>
      <c r="K134" s="63"/>
      <c r="L134" s="63"/>
      <c r="M134" s="63"/>
      <c r="N134" s="61">
        <f t="shared" si="26"/>
        <v>0</v>
      </c>
      <c r="O134" s="61">
        <f t="shared" si="27"/>
        <v>0</v>
      </c>
      <c r="P134" s="61">
        <f t="shared" si="33"/>
        <v>0</v>
      </c>
      <c r="Q134" s="65">
        <f t="shared" si="28"/>
        <v>0</v>
      </c>
      <c r="R134" s="61">
        <f t="shared" si="29"/>
        <v>0</v>
      </c>
      <c r="S134" s="61">
        <f t="shared" si="30"/>
        <v>0</v>
      </c>
      <c r="T134" s="61">
        <f t="shared" si="31"/>
        <v>0</v>
      </c>
      <c r="U134" s="61">
        <f t="shared" si="34"/>
        <v>0</v>
      </c>
      <c r="V134" s="61">
        <f t="shared" si="35"/>
        <v>0</v>
      </c>
      <c r="W134" s="61" t="str">
        <f t="shared" si="36"/>
        <v>NÃO</v>
      </c>
      <c r="Z134" s="67">
        <f t="shared" si="37"/>
        <v>0</v>
      </c>
      <c r="AD134" s="50" t="s">
        <v>35</v>
      </c>
      <c r="AE134" s="50" t="s">
        <v>296</v>
      </c>
      <c r="AF134" s="50">
        <v>1300508</v>
      </c>
      <c r="AG134" s="51"/>
      <c r="AH134" s="51"/>
      <c r="AJ134" s="50">
        <f t="shared" si="38"/>
        <v>0</v>
      </c>
    </row>
    <row r="135" spans="1:36" s="66" customFormat="1" ht="20.25" customHeight="1">
      <c r="A135" s="61" t="str">
        <f>Controles!$B$2</f>
        <v>ES</v>
      </c>
      <c r="B135" s="61">
        <f>Controles!$C$2</f>
        <v>7</v>
      </c>
      <c r="C135" s="61" t="s">
        <v>5392</v>
      </c>
      <c r="D135" s="62"/>
      <c r="E135" s="62"/>
      <c r="F135" s="63"/>
      <c r="G135" s="63"/>
      <c r="H135" s="64">
        <f t="shared" si="32"/>
        <v>0</v>
      </c>
      <c r="I135" s="63"/>
      <c r="J135" s="63"/>
      <c r="K135" s="63"/>
      <c r="L135" s="63"/>
      <c r="M135" s="63"/>
      <c r="N135" s="61">
        <f t="shared" si="26"/>
        <v>0</v>
      </c>
      <c r="O135" s="61">
        <f t="shared" si="27"/>
        <v>0</v>
      </c>
      <c r="P135" s="61">
        <f t="shared" si="33"/>
        <v>0</v>
      </c>
      <c r="Q135" s="65">
        <f t="shared" si="28"/>
        <v>0</v>
      </c>
      <c r="R135" s="61">
        <f t="shared" si="29"/>
        <v>0</v>
      </c>
      <c r="S135" s="61">
        <f t="shared" si="30"/>
        <v>0</v>
      </c>
      <c r="T135" s="61">
        <f t="shared" si="31"/>
        <v>0</v>
      </c>
      <c r="U135" s="61">
        <f t="shared" si="34"/>
        <v>0</v>
      </c>
      <c r="V135" s="61">
        <f t="shared" si="35"/>
        <v>0</v>
      </c>
      <c r="W135" s="61" t="str">
        <f t="shared" si="36"/>
        <v>NÃO</v>
      </c>
      <c r="Z135" s="67">
        <f t="shared" si="37"/>
        <v>0</v>
      </c>
      <c r="AD135" s="50" t="s">
        <v>35</v>
      </c>
      <c r="AE135" s="50" t="s">
        <v>322</v>
      </c>
      <c r="AF135" s="50">
        <v>1300607</v>
      </c>
      <c r="AG135" s="51"/>
      <c r="AH135" s="51"/>
      <c r="AJ135" s="50">
        <f t="shared" si="38"/>
        <v>0</v>
      </c>
    </row>
    <row r="136" spans="1:36" s="66" customFormat="1" ht="20.25" customHeight="1">
      <c r="A136" s="61" t="str">
        <f>Controles!$B$2</f>
        <v>ES</v>
      </c>
      <c r="B136" s="61">
        <f>Controles!$C$2</f>
        <v>7</v>
      </c>
      <c r="C136" s="61" t="s">
        <v>5392</v>
      </c>
      <c r="D136" s="62"/>
      <c r="E136" s="62"/>
      <c r="F136" s="63"/>
      <c r="G136" s="63"/>
      <c r="H136" s="64">
        <f t="shared" si="32"/>
        <v>0</v>
      </c>
      <c r="I136" s="63"/>
      <c r="J136" s="63"/>
      <c r="K136" s="63"/>
      <c r="L136" s="63"/>
      <c r="M136" s="63"/>
      <c r="N136" s="61">
        <f t="shared" si="26"/>
        <v>0</v>
      </c>
      <c r="O136" s="61">
        <f t="shared" si="27"/>
        <v>0</v>
      </c>
      <c r="P136" s="61">
        <f t="shared" si="33"/>
        <v>0</v>
      </c>
      <c r="Q136" s="65">
        <f t="shared" si="28"/>
        <v>0</v>
      </c>
      <c r="R136" s="61">
        <f t="shared" si="29"/>
        <v>0</v>
      </c>
      <c r="S136" s="61">
        <f t="shared" si="30"/>
        <v>0</v>
      </c>
      <c r="T136" s="61">
        <f t="shared" si="31"/>
        <v>0</v>
      </c>
      <c r="U136" s="61">
        <f t="shared" si="34"/>
        <v>0</v>
      </c>
      <c r="V136" s="61">
        <f t="shared" si="35"/>
        <v>0</v>
      </c>
      <c r="W136" s="61" t="str">
        <f t="shared" si="36"/>
        <v>NÃO</v>
      </c>
      <c r="Z136" s="67">
        <f t="shared" si="37"/>
        <v>0</v>
      </c>
      <c r="AD136" s="50" t="s">
        <v>35</v>
      </c>
      <c r="AE136" s="50" t="s">
        <v>347</v>
      </c>
      <c r="AF136" s="50">
        <v>1300631</v>
      </c>
      <c r="AG136" s="51"/>
      <c r="AH136" s="51"/>
      <c r="AJ136" s="50">
        <f t="shared" si="38"/>
        <v>0</v>
      </c>
    </row>
    <row r="137" spans="1:36" s="66" customFormat="1" ht="20.25" customHeight="1">
      <c r="A137" s="61" t="str">
        <f>Controles!$B$2</f>
        <v>ES</v>
      </c>
      <c r="B137" s="61">
        <f>Controles!$C$2</f>
        <v>7</v>
      </c>
      <c r="C137" s="61" t="s">
        <v>5392</v>
      </c>
      <c r="D137" s="62"/>
      <c r="E137" s="62"/>
      <c r="F137" s="63"/>
      <c r="G137" s="63"/>
      <c r="H137" s="64">
        <f t="shared" si="32"/>
        <v>0</v>
      </c>
      <c r="I137" s="63"/>
      <c r="J137" s="63"/>
      <c r="K137" s="63"/>
      <c r="L137" s="63"/>
      <c r="M137" s="63"/>
      <c r="N137" s="61">
        <f t="shared" si="26"/>
        <v>0</v>
      </c>
      <c r="O137" s="61">
        <f t="shared" si="27"/>
        <v>0</v>
      </c>
      <c r="P137" s="61">
        <f t="shared" si="33"/>
        <v>0</v>
      </c>
      <c r="Q137" s="65">
        <f t="shared" si="28"/>
        <v>0</v>
      </c>
      <c r="R137" s="61">
        <f t="shared" si="29"/>
        <v>0</v>
      </c>
      <c r="S137" s="61">
        <f t="shared" si="30"/>
        <v>0</v>
      </c>
      <c r="T137" s="61">
        <f t="shared" si="31"/>
        <v>0</v>
      </c>
      <c r="U137" s="61">
        <f t="shared" si="34"/>
        <v>0</v>
      </c>
      <c r="V137" s="61">
        <f t="shared" si="35"/>
        <v>0</v>
      </c>
      <c r="W137" s="61" t="str">
        <f t="shared" si="36"/>
        <v>NÃO</v>
      </c>
      <c r="Z137" s="67">
        <f t="shared" si="37"/>
        <v>0</v>
      </c>
      <c r="AD137" s="50" t="s">
        <v>35</v>
      </c>
      <c r="AE137" s="50" t="s">
        <v>371</v>
      </c>
      <c r="AF137" s="50">
        <v>1300680</v>
      </c>
      <c r="AG137" s="51"/>
      <c r="AH137" s="51"/>
      <c r="AJ137" s="50">
        <f t="shared" si="38"/>
        <v>0</v>
      </c>
    </row>
    <row r="138" spans="1:36" s="66" customFormat="1" ht="20.25" customHeight="1">
      <c r="A138" s="61" t="str">
        <f>Controles!$B$2</f>
        <v>ES</v>
      </c>
      <c r="B138" s="61">
        <f>Controles!$C$2</f>
        <v>7</v>
      </c>
      <c r="C138" s="61" t="s">
        <v>5392</v>
      </c>
      <c r="D138" s="62"/>
      <c r="E138" s="62"/>
      <c r="F138" s="63"/>
      <c r="G138" s="63"/>
      <c r="H138" s="64">
        <f t="shared" si="32"/>
        <v>0</v>
      </c>
      <c r="I138" s="63"/>
      <c r="J138" s="63"/>
      <c r="K138" s="63"/>
      <c r="L138" s="63"/>
      <c r="M138" s="63"/>
      <c r="N138" s="61">
        <f t="shared" si="26"/>
        <v>0</v>
      </c>
      <c r="O138" s="61">
        <f t="shared" si="27"/>
        <v>0</v>
      </c>
      <c r="P138" s="61">
        <f t="shared" si="33"/>
        <v>0</v>
      </c>
      <c r="Q138" s="65">
        <f t="shared" si="28"/>
        <v>0</v>
      </c>
      <c r="R138" s="61">
        <f t="shared" si="29"/>
        <v>0</v>
      </c>
      <c r="S138" s="61">
        <f t="shared" si="30"/>
        <v>0</v>
      </c>
      <c r="T138" s="61">
        <f t="shared" si="31"/>
        <v>0</v>
      </c>
      <c r="U138" s="61">
        <f t="shared" si="34"/>
        <v>0</v>
      </c>
      <c r="V138" s="61">
        <f t="shared" si="35"/>
        <v>0</v>
      </c>
      <c r="W138" s="61" t="str">
        <f t="shared" si="36"/>
        <v>NÃO</v>
      </c>
      <c r="Z138" s="67">
        <f t="shared" si="37"/>
        <v>0</v>
      </c>
      <c r="AD138" s="50" t="s">
        <v>35</v>
      </c>
      <c r="AE138" s="50" t="s">
        <v>396</v>
      </c>
      <c r="AF138" s="50">
        <v>1300706</v>
      </c>
      <c r="AG138" s="51"/>
      <c r="AH138" s="51"/>
      <c r="AJ138" s="50">
        <f t="shared" si="38"/>
        <v>0</v>
      </c>
    </row>
    <row r="139" spans="1:36" s="66" customFormat="1" ht="20.25" customHeight="1">
      <c r="A139" s="61" t="str">
        <f>Controles!$B$2</f>
        <v>ES</v>
      </c>
      <c r="B139" s="61">
        <f>Controles!$C$2</f>
        <v>7</v>
      </c>
      <c r="C139" s="61" t="s">
        <v>5392</v>
      </c>
      <c r="D139" s="62"/>
      <c r="E139" s="62"/>
      <c r="F139" s="63"/>
      <c r="G139" s="63"/>
      <c r="H139" s="64">
        <f t="shared" si="32"/>
        <v>0</v>
      </c>
      <c r="I139" s="63"/>
      <c r="J139" s="63"/>
      <c r="K139" s="63"/>
      <c r="L139" s="63"/>
      <c r="M139" s="63"/>
      <c r="N139" s="61">
        <f t="shared" si="26"/>
        <v>0</v>
      </c>
      <c r="O139" s="61">
        <f t="shared" si="27"/>
        <v>0</v>
      </c>
      <c r="P139" s="61">
        <f t="shared" si="33"/>
        <v>0</v>
      </c>
      <c r="Q139" s="65">
        <f t="shared" si="28"/>
        <v>0</v>
      </c>
      <c r="R139" s="61">
        <f t="shared" si="29"/>
        <v>0</v>
      </c>
      <c r="S139" s="61">
        <f t="shared" si="30"/>
        <v>0</v>
      </c>
      <c r="T139" s="61">
        <f t="shared" si="31"/>
        <v>0</v>
      </c>
      <c r="U139" s="61">
        <f t="shared" si="34"/>
        <v>0</v>
      </c>
      <c r="V139" s="61">
        <f t="shared" si="35"/>
        <v>0</v>
      </c>
      <c r="W139" s="61" t="str">
        <f t="shared" si="36"/>
        <v>NÃO</v>
      </c>
      <c r="Z139" s="67">
        <f t="shared" si="37"/>
        <v>0</v>
      </c>
      <c r="AD139" s="50" t="s">
        <v>35</v>
      </c>
      <c r="AE139" s="50" t="s">
        <v>421</v>
      </c>
      <c r="AF139" s="50">
        <v>1300805</v>
      </c>
      <c r="AG139" s="51"/>
      <c r="AH139" s="51"/>
      <c r="AJ139" s="50">
        <f t="shared" si="38"/>
        <v>0</v>
      </c>
    </row>
    <row r="140" spans="1:36" s="66" customFormat="1" ht="20.25" customHeight="1">
      <c r="A140" s="61" t="str">
        <f>Controles!$B$2</f>
        <v>ES</v>
      </c>
      <c r="B140" s="61">
        <f>Controles!$C$2</f>
        <v>7</v>
      </c>
      <c r="C140" s="61" t="s">
        <v>5392</v>
      </c>
      <c r="D140" s="62"/>
      <c r="E140" s="62"/>
      <c r="F140" s="63"/>
      <c r="G140" s="63"/>
      <c r="H140" s="64">
        <f t="shared" si="32"/>
        <v>0</v>
      </c>
      <c r="I140" s="63"/>
      <c r="J140" s="63"/>
      <c r="K140" s="63"/>
      <c r="L140" s="63"/>
      <c r="M140" s="63"/>
      <c r="N140" s="61">
        <f t="shared" si="26"/>
        <v>0</v>
      </c>
      <c r="O140" s="61">
        <f t="shared" si="27"/>
        <v>0</v>
      </c>
      <c r="P140" s="61">
        <f t="shared" si="33"/>
        <v>0</v>
      </c>
      <c r="Q140" s="65">
        <f t="shared" si="28"/>
        <v>0</v>
      </c>
      <c r="R140" s="61">
        <f t="shared" si="29"/>
        <v>0</v>
      </c>
      <c r="S140" s="61">
        <f t="shared" si="30"/>
        <v>0</v>
      </c>
      <c r="T140" s="61">
        <f t="shared" si="31"/>
        <v>0</v>
      </c>
      <c r="U140" s="61">
        <f t="shared" si="34"/>
        <v>0</v>
      </c>
      <c r="V140" s="61">
        <f t="shared" si="35"/>
        <v>0</v>
      </c>
      <c r="W140" s="61" t="str">
        <f t="shared" si="36"/>
        <v>NÃO</v>
      </c>
      <c r="Z140" s="67">
        <f t="shared" si="37"/>
        <v>0</v>
      </c>
      <c r="AD140" s="50" t="s">
        <v>35</v>
      </c>
      <c r="AE140" s="50" t="s">
        <v>447</v>
      </c>
      <c r="AF140" s="50">
        <v>1300839</v>
      </c>
      <c r="AG140" s="51"/>
      <c r="AH140" s="51"/>
      <c r="AJ140" s="50">
        <f t="shared" si="38"/>
        <v>0</v>
      </c>
    </row>
    <row r="141" spans="1:36" s="66" customFormat="1" ht="20.25" customHeight="1">
      <c r="A141" s="61" t="str">
        <f>Controles!$B$2</f>
        <v>ES</v>
      </c>
      <c r="B141" s="61">
        <f>Controles!$C$2</f>
        <v>7</v>
      </c>
      <c r="C141" s="61" t="s">
        <v>5392</v>
      </c>
      <c r="D141" s="62"/>
      <c r="E141" s="62"/>
      <c r="F141" s="63"/>
      <c r="G141" s="63"/>
      <c r="H141" s="64">
        <f t="shared" si="32"/>
        <v>0</v>
      </c>
      <c r="I141" s="63"/>
      <c r="J141" s="63"/>
      <c r="K141" s="63"/>
      <c r="L141" s="63"/>
      <c r="M141" s="63"/>
      <c r="N141" s="61">
        <f t="shared" si="26"/>
        <v>0</v>
      </c>
      <c r="O141" s="61">
        <f t="shared" si="27"/>
        <v>0</v>
      </c>
      <c r="P141" s="61">
        <f t="shared" si="33"/>
        <v>0</v>
      </c>
      <c r="Q141" s="65">
        <f t="shared" si="28"/>
        <v>0</v>
      </c>
      <c r="R141" s="61">
        <f t="shared" si="29"/>
        <v>0</v>
      </c>
      <c r="S141" s="61">
        <f t="shared" si="30"/>
        <v>0</v>
      </c>
      <c r="T141" s="61">
        <f t="shared" si="31"/>
        <v>0</v>
      </c>
      <c r="U141" s="61">
        <f t="shared" si="34"/>
        <v>0</v>
      </c>
      <c r="V141" s="61">
        <f t="shared" si="35"/>
        <v>0</v>
      </c>
      <c r="W141" s="61" t="str">
        <f t="shared" si="36"/>
        <v>NÃO</v>
      </c>
      <c r="Z141" s="67">
        <f t="shared" si="37"/>
        <v>0</v>
      </c>
      <c r="AD141" s="50" t="s">
        <v>35</v>
      </c>
      <c r="AE141" s="50" t="s">
        <v>472</v>
      </c>
      <c r="AF141" s="50">
        <v>1300904</v>
      </c>
      <c r="AG141" s="51"/>
      <c r="AH141" s="51"/>
      <c r="AJ141" s="50">
        <f t="shared" si="38"/>
        <v>0</v>
      </c>
    </row>
    <row r="142" spans="1:36" s="66" customFormat="1" ht="20.25" customHeight="1">
      <c r="A142" s="61" t="str">
        <f>Controles!$B$2</f>
        <v>ES</v>
      </c>
      <c r="B142" s="61">
        <f>Controles!$C$2</f>
        <v>7</v>
      </c>
      <c r="C142" s="61" t="s">
        <v>5392</v>
      </c>
      <c r="D142" s="62"/>
      <c r="E142" s="62"/>
      <c r="F142" s="63"/>
      <c r="G142" s="63"/>
      <c r="H142" s="64">
        <f t="shared" si="32"/>
        <v>0</v>
      </c>
      <c r="I142" s="63"/>
      <c r="J142" s="63"/>
      <c r="K142" s="63"/>
      <c r="L142" s="63"/>
      <c r="M142" s="63"/>
      <c r="N142" s="61">
        <f t="shared" si="26"/>
        <v>0</v>
      </c>
      <c r="O142" s="61">
        <f t="shared" si="27"/>
        <v>0</v>
      </c>
      <c r="P142" s="61">
        <f t="shared" si="33"/>
        <v>0</v>
      </c>
      <c r="Q142" s="65">
        <f t="shared" si="28"/>
        <v>0</v>
      </c>
      <c r="R142" s="61">
        <f t="shared" si="29"/>
        <v>0</v>
      </c>
      <c r="S142" s="61">
        <f t="shared" si="30"/>
        <v>0</v>
      </c>
      <c r="T142" s="61">
        <f t="shared" si="31"/>
        <v>0</v>
      </c>
      <c r="U142" s="61">
        <f t="shared" si="34"/>
        <v>0</v>
      </c>
      <c r="V142" s="61">
        <f t="shared" si="35"/>
        <v>0</v>
      </c>
      <c r="W142" s="61" t="str">
        <f t="shared" si="36"/>
        <v>NÃO</v>
      </c>
      <c r="Z142" s="67">
        <f t="shared" si="37"/>
        <v>0</v>
      </c>
      <c r="AD142" s="50" t="s">
        <v>35</v>
      </c>
      <c r="AE142" s="50" t="s">
        <v>496</v>
      </c>
      <c r="AF142" s="50">
        <v>1301001</v>
      </c>
      <c r="AG142" s="51"/>
      <c r="AH142" s="51"/>
      <c r="AJ142" s="50">
        <f t="shared" si="38"/>
        <v>0</v>
      </c>
    </row>
    <row r="143" spans="1:36" s="66" customFormat="1" ht="20.25" customHeight="1">
      <c r="A143" s="61" t="str">
        <f>Controles!$B$2</f>
        <v>ES</v>
      </c>
      <c r="B143" s="61">
        <f>Controles!$C$2</f>
        <v>7</v>
      </c>
      <c r="C143" s="61" t="s">
        <v>5392</v>
      </c>
      <c r="D143" s="62"/>
      <c r="E143" s="62"/>
      <c r="F143" s="63"/>
      <c r="G143" s="63"/>
      <c r="H143" s="64">
        <f t="shared" si="32"/>
        <v>0</v>
      </c>
      <c r="I143" s="63"/>
      <c r="J143" s="63"/>
      <c r="K143" s="63"/>
      <c r="L143" s="63"/>
      <c r="M143" s="63"/>
      <c r="N143" s="61">
        <f t="shared" si="26"/>
        <v>0</v>
      </c>
      <c r="O143" s="61">
        <f t="shared" si="27"/>
        <v>0</v>
      </c>
      <c r="P143" s="61">
        <f t="shared" si="33"/>
        <v>0</v>
      </c>
      <c r="Q143" s="65">
        <f t="shared" si="28"/>
        <v>0</v>
      </c>
      <c r="R143" s="61">
        <f t="shared" si="29"/>
        <v>0</v>
      </c>
      <c r="S143" s="61">
        <f t="shared" si="30"/>
        <v>0</v>
      </c>
      <c r="T143" s="61">
        <f t="shared" si="31"/>
        <v>0</v>
      </c>
      <c r="U143" s="61">
        <f t="shared" si="34"/>
        <v>0</v>
      </c>
      <c r="V143" s="61">
        <f t="shared" si="35"/>
        <v>0</v>
      </c>
      <c r="W143" s="61" t="str">
        <f t="shared" si="36"/>
        <v>NÃO</v>
      </c>
      <c r="Z143" s="67">
        <f t="shared" si="37"/>
        <v>0</v>
      </c>
      <c r="AD143" s="50" t="s">
        <v>35</v>
      </c>
      <c r="AE143" s="50" t="s">
        <v>519</v>
      </c>
      <c r="AF143" s="50">
        <v>1301100</v>
      </c>
      <c r="AG143" s="51"/>
      <c r="AH143" s="51"/>
      <c r="AJ143" s="50">
        <f t="shared" si="38"/>
        <v>0</v>
      </c>
    </row>
    <row r="144" spans="1:36" s="66" customFormat="1" ht="20.25" customHeight="1">
      <c r="A144" s="61" t="str">
        <f>Controles!$B$2</f>
        <v>ES</v>
      </c>
      <c r="B144" s="61">
        <f>Controles!$C$2</f>
        <v>7</v>
      </c>
      <c r="C144" s="61" t="s">
        <v>5392</v>
      </c>
      <c r="D144" s="62"/>
      <c r="E144" s="62"/>
      <c r="F144" s="63"/>
      <c r="G144" s="63"/>
      <c r="H144" s="64">
        <f t="shared" si="32"/>
        <v>0</v>
      </c>
      <c r="I144" s="63"/>
      <c r="J144" s="63"/>
      <c r="K144" s="63"/>
      <c r="L144" s="63"/>
      <c r="M144" s="63"/>
      <c r="N144" s="61">
        <f t="shared" si="26"/>
        <v>0</v>
      </c>
      <c r="O144" s="61">
        <f t="shared" si="27"/>
        <v>0</v>
      </c>
      <c r="P144" s="61">
        <f t="shared" si="33"/>
        <v>0</v>
      </c>
      <c r="Q144" s="65">
        <f t="shared" si="28"/>
        <v>0</v>
      </c>
      <c r="R144" s="61">
        <f t="shared" si="29"/>
        <v>0</v>
      </c>
      <c r="S144" s="61">
        <f t="shared" si="30"/>
        <v>0</v>
      </c>
      <c r="T144" s="61">
        <f t="shared" si="31"/>
        <v>0</v>
      </c>
      <c r="U144" s="61">
        <f t="shared" si="34"/>
        <v>0</v>
      </c>
      <c r="V144" s="61">
        <f t="shared" si="35"/>
        <v>0</v>
      </c>
      <c r="W144" s="61" t="str">
        <f t="shared" si="36"/>
        <v>NÃO</v>
      </c>
      <c r="Z144" s="67">
        <f t="shared" si="37"/>
        <v>0</v>
      </c>
      <c r="AD144" s="50" t="s">
        <v>35</v>
      </c>
      <c r="AE144" s="50" t="s">
        <v>543</v>
      </c>
      <c r="AF144" s="50">
        <v>1301159</v>
      </c>
      <c r="AG144" s="51"/>
      <c r="AH144" s="51"/>
      <c r="AJ144" s="50">
        <f t="shared" si="38"/>
        <v>0</v>
      </c>
    </row>
    <row r="145" spans="1:36" s="66" customFormat="1" ht="20.25" customHeight="1">
      <c r="A145" s="61" t="str">
        <f>Controles!$B$2</f>
        <v>ES</v>
      </c>
      <c r="B145" s="61">
        <f>Controles!$C$2</f>
        <v>7</v>
      </c>
      <c r="C145" s="61" t="s">
        <v>5392</v>
      </c>
      <c r="D145" s="62"/>
      <c r="E145" s="62"/>
      <c r="F145" s="63"/>
      <c r="G145" s="63"/>
      <c r="H145" s="64">
        <f t="shared" si="32"/>
        <v>0</v>
      </c>
      <c r="I145" s="63"/>
      <c r="J145" s="63"/>
      <c r="K145" s="63"/>
      <c r="L145" s="63"/>
      <c r="M145" s="63"/>
      <c r="N145" s="61">
        <f t="shared" si="26"/>
        <v>0</v>
      </c>
      <c r="O145" s="61">
        <f t="shared" si="27"/>
        <v>0</v>
      </c>
      <c r="P145" s="61">
        <f t="shared" si="33"/>
        <v>0</v>
      </c>
      <c r="Q145" s="65">
        <f t="shared" si="28"/>
        <v>0</v>
      </c>
      <c r="R145" s="61">
        <f t="shared" si="29"/>
        <v>0</v>
      </c>
      <c r="S145" s="61">
        <f t="shared" si="30"/>
        <v>0</v>
      </c>
      <c r="T145" s="61">
        <f t="shared" si="31"/>
        <v>0</v>
      </c>
      <c r="U145" s="61">
        <f t="shared" si="34"/>
        <v>0</v>
      </c>
      <c r="V145" s="61">
        <f t="shared" si="35"/>
        <v>0</v>
      </c>
      <c r="W145" s="61" t="str">
        <f t="shared" si="36"/>
        <v>NÃO</v>
      </c>
      <c r="Z145" s="67">
        <f t="shared" si="37"/>
        <v>0</v>
      </c>
      <c r="AD145" s="50" t="s">
        <v>35</v>
      </c>
      <c r="AE145" s="50" t="s">
        <v>566</v>
      </c>
      <c r="AF145" s="50">
        <v>1301209</v>
      </c>
      <c r="AG145" s="51"/>
      <c r="AH145" s="51"/>
      <c r="AJ145" s="50">
        <f t="shared" si="38"/>
        <v>0</v>
      </c>
    </row>
    <row r="146" spans="1:36" s="66" customFormat="1" ht="20.25" customHeight="1">
      <c r="A146" s="61" t="str">
        <f>Controles!$B$2</f>
        <v>ES</v>
      </c>
      <c r="B146" s="61">
        <f>Controles!$C$2</f>
        <v>7</v>
      </c>
      <c r="C146" s="61" t="s">
        <v>5392</v>
      </c>
      <c r="D146" s="62"/>
      <c r="E146" s="62"/>
      <c r="F146" s="63"/>
      <c r="G146" s="63"/>
      <c r="H146" s="64">
        <f t="shared" si="32"/>
        <v>0</v>
      </c>
      <c r="I146" s="63"/>
      <c r="J146" s="63"/>
      <c r="K146" s="63"/>
      <c r="L146" s="63"/>
      <c r="M146" s="63"/>
      <c r="N146" s="61">
        <f t="shared" si="26"/>
        <v>0</v>
      </c>
      <c r="O146" s="61">
        <f t="shared" si="27"/>
        <v>0</v>
      </c>
      <c r="P146" s="61">
        <f t="shared" si="33"/>
        <v>0</v>
      </c>
      <c r="Q146" s="65">
        <f t="shared" si="28"/>
        <v>0</v>
      </c>
      <c r="R146" s="61">
        <f t="shared" si="29"/>
        <v>0</v>
      </c>
      <c r="S146" s="61">
        <f t="shared" si="30"/>
        <v>0</v>
      </c>
      <c r="T146" s="61">
        <f t="shared" si="31"/>
        <v>0</v>
      </c>
      <c r="U146" s="61">
        <f t="shared" si="34"/>
        <v>0</v>
      </c>
      <c r="V146" s="61">
        <f t="shared" si="35"/>
        <v>0</v>
      </c>
      <c r="W146" s="61" t="str">
        <f t="shared" si="36"/>
        <v>NÃO</v>
      </c>
      <c r="Z146" s="67">
        <f t="shared" si="37"/>
        <v>0</v>
      </c>
      <c r="AD146" s="50" t="s">
        <v>35</v>
      </c>
      <c r="AE146" s="50" t="s">
        <v>589</v>
      </c>
      <c r="AF146" s="50">
        <v>1301308</v>
      </c>
      <c r="AG146" s="51"/>
      <c r="AH146" s="51"/>
      <c r="AJ146" s="50">
        <f t="shared" si="38"/>
        <v>0</v>
      </c>
    </row>
    <row r="147" spans="1:36" s="66" customFormat="1" ht="20.25" customHeight="1">
      <c r="A147" s="61" t="str">
        <f>Controles!$B$2</f>
        <v>ES</v>
      </c>
      <c r="B147" s="61">
        <f>Controles!$C$2</f>
        <v>7</v>
      </c>
      <c r="C147" s="61" t="s">
        <v>5392</v>
      </c>
      <c r="D147" s="62"/>
      <c r="E147" s="62"/>
      <c r="F147" s="63"/>
      <c r="G147" s="63"/>
      <c r="H147" s="64">
        <f t="shared" si="32"/>
        <v>0</v>
      </c>
      <c r="I147" s="63"/>
      <c r="J147" s="63"/>
      <c r="K147" s="63"/>
      <c r="L147" s="63"/>
      <c r="M147" s="63"/>
      <c r="N147" s="61">
        <f t="shared" si="26"/>
        <v>0</v>
      </c>
      <c r="O147" s="61">
        <f t="shared" si="27"/>
        <v>0</v>
      </c>
      <c r="P147" s="61">
        <f t="shared" si="33"/>
        <v>0</v>
      </c>
      <c r="Q147" s="65">
        <f t="shared" si="28"/>
        <v>0</v>
      </c>
      <c r="R147" s="61">
        <f t="shared" si="29"/>
        <v>0</v>
      </c>
      <c r="S147" s="61">
        <f t="shared" si="30"/>
        <v>0</v>
      </c>
      <c r="T147" s="61">
        <f t="shared" si="31"/>
        <v>0</v>
      </c>
      <c r="U147" s="61">
        <f t="shared" si="34"/>
        <v>0</v>
      </c>
      <c r="V147" s="61">
        <f t="shared" si="35"/>
        <v>0</v>
      </c>
      <c r="W147" s="61" t="str">
        <f t="shared" si="36"/>
        <v>NÃO</v>
      </c>
      <c r="Z147" s="67">
        <f t="shared" si="37"/>
        <v>0</v>
      </c>
      <c r="AD147" s="50" t="s">
        <v>35</v>
      </c>
      <c r="AE147" s="50" t="s">
        <v>612</v>
      </c>
      <c r="AF147" s="50">
        <v>1301407</v>
      </c>
      <c r="AG147" s="51"/>
      <c r="AH147" s="51"/>
      <c r="AJ147" s="50">
        <f t="shared" si="38"/>
        <v>0</v>
      </c>
    </row>
    <row r="148" spans="1:36" s="66" customFormat="1" ht="20.25" customHeight="1">
      <c r="A148" s="61" t="str">
        <f>Controles!$B$2</f>
        <v>ES</v>
      </c>
      <c r="B148" s="61">
        <f>Controles!$C$2</f>
        <v>7</v>
      </c>
      <c r="C148" s="61" t="s">
        <v>5392</v>
      </c>
      <c r="D148" s="62"/>
      <c r="E148" s="62"/>
      <c r="F148" s="63"/>
      <c r="G148" s="63"/>
      <c r="H148" s="64">
        <f t="shared" si="32"/>
        <v>0</v>
      </c>
      <c r="I148" s="63"/>
      <c r="J148" s="63"/>
      <c r="K148" s="63"/>
      <c r="L148" s="63"/>
      <c r="M148" s="63"/>
      <c r="N148" s="61">
        <f t="shared" si="26"/>
        <v>0</v>
      </c>
      <c r="O148" s="61">
        <f t="shared" si="27"/>
        <v>0</v>
      </c>
      <c r="P148" s="61">
        <f t="shared" si="33"/>
        <v>0</v>
      </c>
      <c r="Q148" s="65">
        <f t="shared" si="28"/>
        <v>0</v>
      </c>
      <c r="R148" s="61">
        <f t="shared" si="29"/>
        <v>0</v>
      </c>
      <c r="S148" s="61">
        <f t="shared" si="30"/>
        <v>0</v>
      </c>
      <c r="T148" s="61">
        <f t="shared" si="31"/>
        <v>0</v>
      </c>
      <c r="U148" s="61">
        <f t="shared" si="34"/>
        <v>0</v>
      </c>
      <c r="V148" s="61">
        <f t="shared" si="35"/>
        <v>0</v>
      </c>
      <c r="W148" s="61" t="str">
        <f t="shared" si="36"/>
        <v>NÃO</v>
      </c>
      <c r="Z148" s="67">
        <f t="shared" si="37"/>
        <v>0</v>
      </c>
      <c r="AD148" s="50" t="s">
        <v>35</v>
      </c>
      <c r="AE148" s="50" t="s">
        <v>633</v>
      </c>
      <c r="AF148" s="50">
        <v>1301506</v>
      </c>
      <c r="AG148" s="51"/>
      <c r="AH148" s="51"/>
      <c r="AJ148" s="50">
        <f t="shared" si="38"/>
        <v>0</v>
      </c>
    </row>
    <row r="149" spans="1:36" s="66" customFormat="1" ht="20.25" customHeight="1">
      <c r="A149" s="61" t="str">
        <f>Controles!$B$2</f>
        <v>ES</v>
      </c>
      <c r="B149" s="61">
        <f>Controles!$C$2</f>
        <v>7</v>
      </c>
      <c r="C149" s="61" t="s">
        <v>5392</v>
      </c>
      <c r="D149" s="62"/>
      <c r="E149" s="62"/>
      <c r="F149" s="63"/>
      <c r="G149" s="63"/>
      <c r="H149" s="64">
        <f t="shared" si="32"/>
        <v>0</v>
      </c>
      <c r="I149" s="63"/>
      <c r="J149" s="63"/>
      <c r="K149" s="63"/>
      <c r="L149" s="63"/>
      <c r="M149" s="63"/>
      <c r="N149" s="61">
        <f t="shared" si="26"/>
        <v>0</v>
      </c>
      <c r="O149" s="61">
        <f t="shared" si="27"/>
        <v>0</v>
      </c>
      <c r="P149" s="61">
        <f t="shared" si="33"/>
        <v>0</v>
      </c>
      <c r="Q149" s="65">
        <f t="shared" si="28"/>
        <v>0</v>
      </c>
      <c r="R149" s="61">
        <f t="shared" si="29"/>
        <v>0</v>
      </c>
      <c r="S149" s="61">
        <f t="shared" si="30"/>
        <v>0</v>
      </c>
      <c r="T149" s="61">
        <f t="shared" si="31"/>
        <v>0</v>
      </c>
      <c r="U149" s="61">
        <f t="shared" si="34"/>
        <v>0</v>
      </c>
      <c r="V149" s="61">
        <f t="shared" si="35"/>
        <v>0</v>
      </c>
      <c r="W149" s="61" t="str">
        <f t="shared" si="36"/>
        <v>NÃO</v>
      </c>
      <c r="Z149" s="67">
        <f t="shared" si="37"/>
        <v>0</v>
      </c>
      <c r="AD149" s="50" t="s">
        <v>35</v>
      </c>
      <c r="AE149" s="50" t="s">
        <v>654</v>
      </c>
      <c r="AF149" s="50">
        <v>1301605</v>
      </c>
      <c r="AG149" s="51"/>
      <c r="AH149" s="51"/>
      <c r="AJ149" s="50">
        <f t="shared" si="38"/>
        <v>0</v>
      </c>
    </row>
    <row r="150" spans="1:36" s="66" customFormat="1" ht="20.25" customHeight="1">
      <c r="A150" s="61" t="str">
        <f>Controles!$B$2</f>
        <v>ES</v>
      </c>
      <c r="B150" s="61">
        <f>Controles!$C$2</f>
        <v>7</v>
      </c>
      <c r="C150" s="61" t="s">
        <v>5392</v>
      </c>
      <c r="D150" s="62"/>
      <c r="E150" s="62"/>
      <c r="F150" s="63"/>
      <c r="G150" s="63"/>
      <c r="H150" s="64">
        <f t="shared" si="32"/>
        <v>0</v>
      </c>
      <c r="I150" s="63"/>
      <c r="J150" s="63"/>
      <c r="K150" s="63"/>
      <c r="L150" s="63"/>
      <c r="M150" s="63"/>
      <c r="N150" s="61">
        <f t="shared" si="26"/>
        <v>0</v>
      </c>
      <c r="O150" s="61">
        <f t="shared" si="27"/>
        <v>0</v>
      </c>
      <c r="P150" s="61">
        <f t="shared" si="33"/>
        <v>0</v>
      </c>
      <c r="Q150" s="65">
        <f t="shared" si="28"/>
        <v>0</v>
      </c>
      <c r="R150" s="61">
        <f t="shared" si="29"/>
        <v>0</v>
      </c>
      <c r="S150" s="61">
        <f t="shared" si="30"/>
        <v>0</v>
      </c>
      <c r="T150" s="61">
        <f t="shared" si="31"/>
        <v>0</v>
      </c>
      <c r="U150" s="61">
        <f t="shared" si="34"/>
        <v>0</v>
      </c>
      <c r="V150" s="61">
        <f t="shared" si="35"/>
        <v>0</v>
      </c>
      <c r="W150" s="61" t="str">
        <f t="shared" si="36"/>
        <v>NÃO</v>
      </c>
      <c r="Z150" s="67">
        <f t="shared" si="37"/>
        <v>0</v>
      </c>
      <c r="AD150" s="50" t="s">
        <v>35</v>
      </c>
      <c r="AE150" s="50" t="s">
        <v>675</v>
      </c>
      <c r="AF150" s="50">
        <v>1301654</v>
      </c>
      <c r="AG150" s="51"/>
      <c r="AH150" s="51"/>
      <c r="AJ150" s="50">
        <f t="shared" si="38"/>
        <v>0</v>
      </c>
    </row>
    <row r="151" spans="1:36" s="66" customFormat="1" ht="20.25" customHeight="1">
      <c r="A151" s="61" t="str">
        <f>Controles!$B$2</f>
        <v>ES</v>
      </c>
      <c r="B151" s="61">
        <f>Controles!$C$2</f>
        <v>7</v>
      </c>
      <c r="C151" s="61" t="s">
        <v>5392</v>
      </c>
      <c r="D151" s="62"/>
      <c r="E151" s="62"/>
      <c r="F151" s="63"/>
      <c r="G151" s="63"/>
      <c r="H151" s="64">
        <f t="shared" si="32"/>
        <v>0</v>
      </c>
      <c r="I151" s="63"/>
      <c r="J151" s="63"/>
      <c r="K151" s="63"/>
      <c r="L151" s="63"/>
      <c r="M151" s="63"/>
      <c r="N151" s="61">
        <f t="shared" si="26"/>
        <v>0</v>
      </c>
      <c r="O151" s="61">
        <f t="shared" si="27"/>
        <v>0</v>
      </c>
      <c r="P151" s="61">
        <f t="shared" si="33"/>
        <v>0</v>
      </c>
      <c r="Q151" s="65">
        <f t="shared" si="28"/>
        <v>0</v>
      </c>
      <c r="R151" s="61">
        <f t="shared" si="29"/>
        <v>0</v>
      </c>
      <c r="S151" s="61">
        <f t="shared" si="30"/>
        <v>0</v>
      </c>
      <c r="T151" s="61">
        <f t="shared" si="31"/>
        <v>0</v>
      </c>
      <c r="U151" s="61">
        <f t="shared" si="34"/>
        <v>0</v>
      </c>
      <c r="V151" s="61">
        <f t="shared" si="35"/>
        <v>0</v>
      </c>
      <c r="W151" s="61" t="str">
        <f t="shared" si="36"/>
        <v>NÃO</v>
      </c>
      <c r="Z151" s="67">
        <f t="shared" si="37"/>
        <v>0</v>
      </c>
      <c r="AD151" s="50" t="s">
        <v>35</v>
      </c>
      <c r="AE151" s="50" t="s">
        <v>695</v>
      </c>
      <c r="AF151" s="50">
        <v>1301704</v>
      </c>
      <c r="AG151" s="51"/>
      <c r="AH151" s="51"/>
      <c r="AJ151" s="50">
        <f t="shared" si="38"/>
        <v>0</v>
      </c>
    </row>
    <row r="152" spans="1:36" s="66" customFormat="1" ht="20.25" customHeight="1">
      <c r="A152" s="61" t="str">
        <f>Controles!$B$2</f>
        <v>ES</v>
      </c>
      <c r="B152" s="61">
        <f>Controles!$C$2</f>
        <v>7</v>
      </c>
      <c r="C152" s="61" t="s">
        <v>5392</v>
      </c>
      <c r="D152" s="62"/>
      <c r="E152" s="62"/>
      <c r="F152" s="63"/>
      <c r="G152" s="63"/>
      <c r="H152" s="64">
        <f t="shared" si="32"/>
        <v>0</v>
      </c>
      <c r="I152" s="63"/>
      <c r="J152" s="63"/>
      <c r="K152" s="63"/>
      <c r="L152" s="63"/>
      <c r="M152" s="63"/>
      <c r="N152" s="61">
        <f t="shared" si="26"/>
        <v>0</v>
      </c>
      <c r="O152" s="61">
        <f t="shared" si="27"/>
        <v>0</v>
      </c>
      <c r="P152" s="61">
        <f t="shared" si="33"/>
        <v>0</v>
      </c>
      <c r="Q152" s="65">
        <f t="shared" si="28"/>
        <v>0</v>
      </c>
      <c r="R152" s="61">
        <f t="shared" si="29"/>
        <v>0</v>
      </c>
      <c r="S152" s="61">
        <f t="shared" si="30"/>
        <v>0</v>
      </c>
      <c r="T152" s="61">
        <f t="shared" si="31"/>
        <v>0</v>
      </c>
      <c r="U152" s="61">
        <f t="shared" si="34"/>
        <v>0</v>
      </c>
      <c r="V152" s="61">
        <f t="shared" si="35"/>
        <v>0</v>
      </c>
      <c r="W152" s="61" t="str">
        <f t="shared" si="36"/>
        <v>NÃO</v>
      </c>
      <c r="Z152" s="67">
        <f t="shared" si="37"/>
        <v>0</v>
      </c>
      <c r="AD152" s="50" t="s">
        <v>35</v>
      </c>
      <c r="AE152" s="50" t="s">
        <v>717</v>
      </c>
      <c r="AF152" s="50">
        <v>1301803</v>
      </c>
      <c r="AG152" s="51"/>
      <c r="AH152" s="51"/>
      <c r="AJ152" s="50">
        <f t="shared" si="38"/>
        <v>0</v>
      </c>
    </row>
    <row r="153" spans="1:36" s="66" customFormat="1" ht="20.25" customHeight="1">
      <c r="A153" s="61" t="str">
        <f>Controles!$B$2</f>
        <v>ES</v>
      </c>
      <c r="B153" s="61">
        <f>Controles!$C$2</f>
        <v>7</v>
      </c>
      <c r="C153" s="61" t="s">
        <v>5392</v>
      </c>
      <c r="D153" s="62"/>
      <c r="E153" s="62"/>
      <c r="F153" s="63"/>
      <c r="G153" s="63"/>
      <c r="H153" s="64">
        <f t="shared" si="32"/>
        <v>0</v>
      </c>
      <c r="I153" s="63"/>
      <c r="J153" s="63"/>
      <c r="K153" s="63"/>
      <c r="L153" s="63"/>
      <c r="M153" s="63"/>
      <c r="N153" s="61">
        <f t="shared" si="26"/>
        <v>0</v>
      </c>
      <c r="O153" s="61">
        <f t="shared" si="27"/>
        <v>0</v>
      </c>
      <c r="P153" s="61">
        <f t="shared" si="33"/>
        <v>0</v>
      </c>
      <c r="Q153" s="65">
        <f t="shared" si="28"/>
        <v>0</v>
      </c>
      <c r="R153" s="61">
        <f t="shared" si="29"/>
        <v>0</v>
      </c>
      <c r="S153" s="61">
        <f t="shared" si="30"/>
        <v>0</v>
      </c>
      <c r="T153" s="61">
        <f t="shared" si="31"/>
        <v>0</v>
      </c>
      <c r="U153" s="61">
        <f t="shared" si="34"/>
        <v>0</v>
      </c>
      <c r="V153" s="61">
        <f t="shared" si="35"/>
        <v>0</v>
      </c>
      <c r="W153" s="61" t="str">
        <f t="shared" si="36"/>
        <v>NÃO</v>
      </c>
      <c r="Z153" s="67">
        <f t="shared" si="37"/>
        <v>0</v>
      </c>
      <c r="AD153" s="50" t="s">
        <v>35</v>
      </c>
      <c r="AE153" s="50" t="s">
        <v>739</v>
      </c>
      <c r="AF153" s="50">
        <v>1301852</v>
      </c>
      <c r="AG153" s="51"/>
      <c r="AH153" s="51"/>
      <c r="AJ153" s="50">
        <f t="shared" si="38"/>
        <v>0</v>
      </c>
    </row>
    <row r="154" spans="1:36" s="66" customFormat="1" ht="20.25" customHeight="1">
      <c r="A154" s="61" t="str">
        <f>Controles!$B$2</f>
        <v>ES</v>
      </c>
      <c r="B154" s="61">
        <f>Controles!$C$2</f>
        <v>7</v>
      </c>
      <c r="C154" s="61" t="s">
        <v>5392</v>
      </c>
      <c r="D154" s="62"/>
      <c r="E154" s="62"/>
      <c r="F154" s="63"/>
      <c r="G154" s="63"/>
      <c r="H154" s="64">
        <f t="shared" si="32"/>
        <v>0</v>
      </c>
      <c r="I154" s="63"/>
      <c r="J154" s="63"/>
      <c r="K154" s="63"/>
      <c r="L154" s="63"/>
      <c r="M154" s="63"/>
      <c r="N154" s="61">
        <f t="shared" si="26"/>
        <v>0</v>
      </c>
      <c r="O154" s="61">
        <f t="shared" si="27"/>
        <v>0</v>
      </c>
      <c r="P154" s="61">
        <f t="shared" si="33"/>
        <v>0</v>
      </c>
      <c r="Q154" s="65">
        <f t="shared" si="28"/>
        <v>0</v>
      </c>
      <c r="R154" s="61">
        <f t="shared" si="29"/>
        <v>0</v>
      </c>
      <c r="S154" s="61">
        <f t="shared" si="30"/>
        <v>0</v>
      </c>
      <c r="T154" s="61">
        <f t="shared" si="31"/>
        <v>0</v>
      </c>
      <c r="U154" s="61">
        <f t="shared" si="34"/>
        <v>0</v>
      </c>
      <c r="V154" s="61">
        <f t="shared" si="35"/>
        <v>0</v>
      </c>
      <c r="W154" s="61" t="str">
        <f t="shared" si="36"/>
        <v>NÃO</v>
      </c>
      <c r="Z154" s="67">
        <f t="shared" si="37"/>
        <v>0</v>
      </c>
      <c r="AD154" s="50" t="s">
        <v>35</v>
      </c>
      <c r="AE154" s="50" t="s">
        <v>760</v>
      </c>
      <c r="AF154" s="50">
        <v>1301902</v>
      </c>
      <c r="AG154" s="51"/>
      <c r="AH154" s="51"/>
      <c r="AJ154" s="50">
        <f t="shared" si="38"/>
        <v>0</v>
      </c>
    </row>
    <row r="155" spans="1:36" s="66" customFormat="1" ht="20.25" customHeight="1">
      <c r="A155" s="61" t="str">
        <f>Controles!$B$2</f>
        <v>ES</v>
      </c>
      <c r="B155" s="61">
        <f>Controles!$C$2</f>
        <v>7</v>
      </c>
      <c r="C155" s="61" t="s">
        <v>5392</v>
      </c>
      <c r="D155" s="62"/>
      <c r="E155" s="62"/>
      <c r="F155" s="63"/>
      <c r="G155" s="63"/>
      <c r="H155" s="64">
        <f t="shared" si="32"/>
        <v>0</v>
      </c>
      <c r="I155" s="63"/>
      <c r="J155" s="63"/>
      <c r="K155" s="63"/>
      <c r="L155" s="63"/>
      <c r="M155" s="63"/>
      <c r="N155" s="61">
        <f t="shared" si="26"/>
        <v>0</v>
      </c>
      <c r="O155" s="61">
        <f t="shared" si="27"/>
        <v>0</v>
      </c>
      <c r="P155" s="61">
        <f t="shared" si="33"/>
        <v>0</v>
      </c>
      <c r="Q155" s="65">
        <f t="shared" si="28"/>
        <v>0</v>
      </c>
      <c r="R155" s="61">
        <f t="shared" si="29"/>
        <v>0</v>
      </c>
      <c r="S155" s="61">
        <f t="shared" si="30"/>
        <v>0</v>
      </c>
      <c r="T155" s="61">
        <f t="shared" si="31"/>
        <v>0</v>
      </c>
      <c r="U155" s="61">
        <f t="shared" si="34"/>
        <v>0</v>
      </c>
      <c r="V155" s="61">
        <f t="shared" si="35"/>
        <v>0</v>
      </c>
      <c r="W155" s="61" t="str">
        <f t="shared" si="36"/>
        <v>NÃO</v>
      </c>
      <c r="Z155" s="67">
        <f t="shared" si="37"/>
        <v>0</v>
      </c>
      <c r="AD155" s="50" t="s">
        <v>35</v>
      </c>
      <c r="AE155" s="50" t="s">
        <v>783</v>
      </c>
      <c r="AF155" s="50">
        <v>1301951</v>
      </c>
      <c r="AG155" s="51"/>
      <c r="AH155" s="51"/>
      <c r="AJ155" s="50">
        <f t="shared" si="38"/>
        <v>0</v>
      </c>
    </row>
    <row r="156" spans="1:36" s="66" customFormat="1" ht="20.25" customHeight="1">
      <c r="A156" s="61" t="str">
        <f>Controles!$B$2</f>
        <v>ES</v>
      </c>
      <c r="B156" s="61">
        <f>Controles!$C$2</f>
        <v>7</v>
      </c>
      <c r="C156" s="61" t="s">
        <v>5392</v>
      </c>
      <c r="D156" s="62"/>
      <c r="E156" s="62"/>
      <c r="F156" s="63"/>
      <c r="G156" s="63"/>
      <c r="H156" s="64">
        <f t="shared" si="32"/>
        <v>0</v>
      </c>
      <c r="I156" s="63"/>
      <c r="J156" s="63"/>
      <c r="K156" s="63"/>
      <c r="L156" s="63"/>
      <c r="M156" s="63"/>
      <c r="N156" s="61">
        <f t="shared" si="26"/>
        <v>0</v>
      </c>
      <c r="O156" s="61">
        <f t="shared" si="27"/>
        <v>0</v>
      </c>
      <c r="P156" s="61">
        <f t="shared" si="33"/>
        <v>0</v>
      </c>
      <c r="Q156" s="65">
        <f t="shared" si="28"/>
        <v>0</v>
      </c>
      <c r="R156" s="61">
        <f t="shared" si="29"/>
        <v>0</v>
      </c>
      <c r="S156" s="61">
        <f t="shared" si="30"/>
        <v>0</v>
      </c>
      <c r="T156" s="61">
        <f t="shared" si="31"/>
        <v>0</v>
      </c>
      <c r="U156" s="61">
        <f t="shared" si="34"/>
        <v>0</v>
      </c>
      <c r="V156" s="61">
        <f t="shared" si="35"/>
        <v>0</v>
      </c>
      <c r="W156" s="61" t="str">
        <f t="shared" si="36"/>
        <v>NÃO</v>
      </c>
      <c r="Z156" s="67">
        <f t="shared" si="37"/>
        <v>0</v>
      </c>
      <c r="AD156" s="50" t="s">
        <v>35</v>
      </c>
      <c r="AE156" s="50" t="s">
        <v>804</v>
      </c>
      <c r="AF156" s="50">
        <v>1302009</v>
      </c>
      <c r="AG156" s="51"/>
      <c r="AH156" s="51"/>
      <c r="AJ156" s="50">
        <f t="shared" si="38"/>
        <v>0</v>
      </c>
    </row>
    <row r="157" spans="1:36" s="66" customFormat="1" ht="20.25" customHeight="1">
      <c r="A157" s="61" t="str">
        <f>Controles!$B$2</f>
        <v>ES</v>
      </c>
      <c r="B157" s="61">
        <f>Controles!$C$2</f>
        <v>7</v>
      </c>
      <c r="C157" s="61" t="s">
        <v>5392</v>
      </c>
      <c r="D157" s="62"/>
      <c r="E157" s="62"/>
      <c r="F157" s="63"/>
      <c r="G157" s="63"/>
      <c r="H157" s="64">
        <f t="shared" si="32"/>
        <v>0</v>
      </c>
      <c r="I157" s="63"/>
      <c r="J157" s="63"/>
      <c r="K157" s="63"/>
      <c r="L157" s="63"/>
      <c r="M157" s="63"/>
      <c r="N157" s="61">
        <f t="shared" si="26"/>
        <v>0</v>
      </c>
      <c r="O157" s="61">
        <f t="shared" si="27"/>
        <v>0</v>
      </c>
      <c r="P157" s="61">
        <f t="shared" si="33"/>
        <v>0</v>
      </c>
      <c r="Q157" s="65">
        <f t="shared" si="28"/>
        <v>0</v>
      </c>
      <c r="R157" s="61">
        <f t="shared" si="29"/>
        <v>0</v>
      </c>
      <c r="S157" s="61">
        <f t="shared" si="30"/>
        <v>0</v>
      </c>
      <c r="T157" s="61">
        <f t="shared" si="31"/>
        <v>0</v>
      </c>
      <c r="U157" s="61">
        <f t="shared" si="34"/>
        <v>0</v>
      </c>
      <c r="V157" s="61">
        <f t="shared" si="35"/>
        <v>0</v>
      </c>
      <c r="W157" s="61" t="str">
        <f t="shared" si="36"/>
        <v>NÃO</v>
      </c>
      <c r="Z157" s="67">
        <f t="shared" si="37"/>
        <v>0</v>
      </c>
      <c r="AD157" s="50" t="s">
        <v>35</v>
      </c>
      <c r="AE157" s="50" t="s">
        <v>825</v>
      </c>
      <c r="AF157" s="50">
        <v>1302108</v>
      </c>
      <c r="AG157" s="51"/>
      <c r="AH157" s="51"/>
      <c r="AJ157" s="50">
        <f t="shared" si="38"/>
        <v>0</v>
      </c>
    </row>
    <row r="158" spans="1:36" s="66" customFormat="1" ht="20.25" customHeight="1">
      <c r="A158" s="61" t="str">
        <f>Controles!$B$2</f>
        <v>ES</v>
      </c>
      <c r="B158" s="61">
        <f>Controles!$C$2</f>
        <v>7</v>
      </c>
      <c r="C158" s="61" t="s">
        <v>5392</v>
      </c>
      <c r="D158" s="62"/>
      <c r="E158" s="62"/>
      <c r="F158" s="63"/>
      <c r="G158" s="63"/>
      <c r="H158" s="64">
        <f t="shared" si="32"/>
        <v>0</v>
      </c>
      <c r="I158" s="63"/>
      <c r="J158" s="63"/>
      <c r="K158" s="63"/>
      <c r="L158" s="63"/>
      <c r="M158" s="63"/>
      <c r="N158" s="61">
        <f t="shared" si="26"/>
        <v>0</v>
      </c>
      <c r="O158" s="61">
        <f t="shared" si="27"/>
        <v>0</v>
      </c>
      <c r="P158" s="61">
        <f t="shared" si="33"/>
        <v>0</v>
      </c>
      <c r="Q158" s="65">
        <f t="shared" si="28"/>
        <v>0</v>
      </c>
      <c r="R158" s="61">
        <f t="shared" si="29"/>
        <v>0</v>
      </c>
      <c r="S158" s="61">
        <f t="shared" si="30"/>
        <v>0</v>
      </c>
      <c r="T158" s="61">
        <f t="shared" si="31"/>
        <v>0</v>
      </c>
      <c r="U158" s="61">
        <f t="shared" si="34"/>
        <v>0</v>
      </c>
      <c r="V158" s="61">
        <f t="shared" si="35"/>
        <v>0</v>
      </c>
      <c r="W158" s="61" t="str">
        <f t="shared" si="36"/>
        <v>NÃO</v>
      </c>
      <c r="Z158" s="67">
        <f t="shared" si="37"/>
        <v>0</v>
      </c>
      <c r="AD158" s="50" t="s">
        <v>35</v>
      </c>
      <c r="AE158" s="50" t="s">
        <v>847</v>
      </c>
      <c r="AF158" s="50">
        <v>1302207</v>
      </c>
      <c r="AG158" s="51"/>
      <c r="AH158" s="51"/>
      <c r="AJ158" s="50">
        <f t="shared" si="38"/>
        <v>0</v>
      </c>
    </row>
    <row r="159" spans="1:36" s="66" customFormat="1" ht="20.25" customHeight="1">
      <c r="A159" s="61" t="str">
        <f>Controles!$B$2</f>
        <v>ES</v>
      </c>
      <c r="B159" s="61">
        <f>Controles!$C$2</f>
        <v>7</v>
      </c>
      <c r="C159" s="61" t="s">
        <v>5392</v>
      </c>
      <c r="D159" s="62"/>
      <c r="E159" s="62"/>
      <c r="F159" s="63"/>
      <c r="G159" s="63"/>
      <c r="H159" s="64">
        <f t="shared" si="32"/>
        <v>0</v>
      </c>
      <c r="I159" s="63"/>
      <c r="J159" s="63"/>
      <c r="K159" s="63"/>
      <c r="L159" s="63"/>
      <c r="M159" s="63"/>
      <c r="N159" s="61">
        <f t="shared" si="26"/>
        <v>0</v>
      </c>
      <c r="O159" s="61">
        <f t="shared" si="27"/>
        <v>0</v>
      </c>
      <c r="P159" s="61">
        <f t="shared" si="33"/>
        <v>0</v>
      </c>
      <c r="Q159" s="65">
        <f t="shared" si="28"/>
        <v>0</v>
      </c>
      <c r="R159" s="61">
        <f t="shared" si="29"/>
        <v>0</v>
      </c>
      <c r="S159" s="61">
        <f t="shared" si="30"/>
        <v>0</v>
      </c>
      <c r="T159" s="61">
        <f t="shared" si="31"/>
        <v>0</v>
      </c>
      <c r="U159" s="61">
        <f t="shared" si="34"/>
        <v>0</v>
      </c>
      <c r="V159" s="61">
        <f t="shared" si="35"/>
        <v>0</v>
      </c>
      <c r="W159" s="61" t="str">
        <f t="shared" si="36"/>
        <v>NÃO</v>
      </c>
      <c r="Z159" s="67">
        <f t="shared" si="37"/>
        <v>0</v>
      </c>
      <c r="AD159" s="50" t="s">
        <v>35</v>
      </c>
      <c r="AE159" s="50" t="s">
        <v>869</v>
      </c>
      <c r="AF159" s="50">
        <v>1302306</v>
      </c>
      <c r="AG159" s="51"/>
      <c r="AH159" s="51"/>
      <c r="AJ159" s="50">
        <f t="shared" si="38"/>
        <v>0</v>
      </c>
    </row>
    <row r="160" spans="1:36" s="66" customFormat="1" ht="20.25" customHeight="1">
      <c r="A160" s="61" t="str">
        <f>Controles!$B$2</f>
        <v>ES</v>
      </c>
      <c r="B160" s="61">
        <f>Controles!$C$2</f>
        <v>7</v>
      </c>
      <c r="C160" s="61" t="s">
        <v>5392</v>
      </c>
      <c r="D160" s="62"/>
      <c r="E160" s="62"/>
      <c r="F160" s="63"/>
      <c r="G160" s="63"/>
      <c r="H160" s="64">
        <f t="shared" si="32"/>
        <v>0</v>
      </c>
      <c r="I160" s="63"/>
      <c r="J160" s="63"/>
      <c r="K160" s="63"/>
      <c r="L160" s="63"/>
      <c r="M160" s="63"/>
      <c r="N160" s="61">
        <f t="shared" si="26"/>
        <v>0</v>
      </c>
      <c r="O160" s="61">
        <f t="shared" si="27"/>
        <v>0</v>
      </c>
      <c r="P160" s="61">
        <f t="shared" si="33"/>
        <v>0</v>
      </c>
      <c r="Q160" s="65">
        <f t="shared" si="28"/>
        <v>0</v>
      </c>
      <c r="R160" s="61">
        <f t="shared" si="29"/>
        <v>0</v>
      </c>
      <c r="S160" s="61">
        <f t="shared" si="30"/>
        <v>0</v>
      </c>
      <c r="T160" s="61">
        <f t="shared" si="31"/>
        <v>0</v>
      </c>
      <c r="U160" s="61">
        <f t="shared" si="34"/>
        <v>0</v>
      </c>
      <c r="V160" s="61">
        <f t="shared" si="35"/>
        <v>0</v>
      </c>
      <c r="W160" s="61" t="str">
        <f t="shared" si="36"/>
        <v>NÃO</v>
      </c>
      <c r="Z160" s="67">
        <f t="shared" si="37"/>
        <v>0</v>
      </c>
      <c r="AD160" s="50" t="s">
        <v>35</v>
      </c>
      <c r="AE160" s="50" t="s">
        <v>891</v>
      </c>
      <c r="AF160" s="50">
        <v>1302405</v>
      </c>
      <c r="AG160" s="51"/>
      <c r="AH160" s="51"/>
      <c r="AJ160" s="50">
        <f t="shared" si="38"/>
        <v>0</v>
      </c>
    </row>
    <row r="161" spans="1:36" s="66" customFormat="1" ht="20.25" customHeight="1">
      <c r="A161" s="61" t="str">
        <f>Controles!$B$2</f>
        <v>ES</v>
      </c>
      <c r="B161" s="61">
        <f>Controles!$C$2</f>
        <v>7</v>
      </c>
      <c r="C161" s="61" t="s">
        <v>5392</v>
      </c>
      <c r="D161" s="62"/>
      <c r="E161" s="62"/>
      <c r="F161" s="63"/>
      <c r="G161" s="63"/>
      <c r="H161" s="64">
        <f t="shared" si="32"/>
        <v>0</v>
      </c>
      <c r="I161" s="63"/>
      <c r="J161" s="63"/>
      <c r="K161" s="63"/>
      <c r="L161" s="63"/>
      <c r="M161" s="63"/>
      <c r="N161" s="61">
        <f t="shared" si="26"/>
        <v>0</v>
      </c>
      <c r="O161" s="61">
        <f t="shared" si="27"/>
        <v>0</v>
      </c>
      <c r="P161" s="61">
        <f t="shared" si="33"/>
        <v>0</v>
      </c>
      <c r="Q161" s="65">
        <f t="shared" si="28"/>
        <v>0</v>
      </c>
      <c r="R161" s="61">
        <f t="shared" si="29"/>
        <v>0</v>
      </c>
      <c r="S161" s="61">
        <f t="shared" si="30"/>
        <v>0</v>
      </c>
      <c r="T161" s="61">
        <f t="shared" si="31"/>
        <v>0</v>
      </c>
      <c r="U161" s="61">
        <f t="shared" si="34"/>
        <v>0</v>
      </c>
      <c r="V161" s="61">
        <f t="shared" si="35"/>
        <v>0</v>
      </c>
      <c r="W161" s="61" t="str">
        <f t="shared" si="36"/>
        <v>NÃO</v>
      </c>
      <c r="Z161" s="67">
        <f t="shared" si="37"/>
        <v>0</v>
      </c>
      <c r="AD161" s="50" t="s">
        <v>35</v>
      </c>
      <c r="AE161" s="50" t="s">
        <v>914</v>
      </c>
      <c r="AF161" s="50">
        <v>1302504</v>
      </c>
      <c r="AG161" s="51"/>
      <c r="AH161" s="51"/>
      <c r="AJ161" s="50">
        <f t="shared" si="38"/>
        <v>0</v>
      </c>
    </row>
    <row r="162" spans="1:36" s="66" customFormat="1" ht="20.25" customHeight="1">
      <c r="A162" s="61" t="str">
        <f>Controles!$B$2</f>
        <v>ES</v>
      </c>
      <c r="B162" s="61">
        <f>Controles!$C$2</f>
        <v>7</v>
      </c>
      <c r="C162" s="61" t="s">
        <v>5392</v>
      </c>
      <c r="D162" s="62"/>
      <c r="E162" s="62"/>
      <c r="F162" s="63"/>
      <c r="G162" s="63"/>
      <c r="H162" s="64">
        <f t="shared" si="32"/>
        <v>0</v>
      </c>
      <c r="I162" s="63"/>
      <c r="J162" s="63"/>
      <c r="K162" s="63"/>
      <c r="L162" s="63"/>
      <c r="M162" s="63"/>
      <c r="N162" s="61">
        <f t="shared" si="26"/>
        <v>0</v>
      </c>
      <c r="O162" s="61">
        <f t="shared" si="27"/>
        <v>0</v>
      </c>
      <c r="P162" s="61">
        <f t="shared" si="33"/>
        <v>0</v>
      </c>
      <c r="Q162" s="65">
        <f t="shared" si="28"/>
        <v>0</v>
      </c>
      <c r="R162" s="61">
        <f t="shared" si="29"/>
        <v>0</v>
      </c>
      <c r="S162" s="61">
        <f t="shared" si="30"/>
        <v>0</v>
      </c>
      <c r="T162" s="61">
        <f t="shared" si="31"/>
        <v>0</v>
      </c>
      <c r="U162" s="61">
        <f t="shared" si="34"/>
        <v>0</v>
      </c>
      <c r="V162" s="61">
        <f t="shared" si="35"/>
        <v>0</v>
      </c>
      <c r="W162" s="61" t="str">
        <f t="shared" si="36"/>
        <v>NÃO</v>
      </c>
      <c r="Z162" s="67">
        <f t="shared" si="37"/>
        <v>0</v>
      </c>
      <c r="AD162" s="50" t="s">
        <v>35</v>
      </c>
      <c r="AE162" s="50" t="s">
        <v>937</v>
      </c>
      <c r="AF162" s="50">
        <v>1302553</v>
      </c>
      <c r="AG162" s="51"/>
      <c r="AH162" s="51"/>
      <c r="AJ162" s="50">
        <f t="shared" si="38"/>
        <v>0</v>
      </c>
    </row>
    <row r="163" spans="1:36" s="66" customFormat="1" ht="20.25" customHeight="1">
      <c r="A163" s="61" t="str">
        <f>Controles!$B$2</f>
        <v>ES</v>
      </c>
      <c r="B163" s="61">
        <f>Controles!$C$2</f>
        <v>7</v>
      </c>
      <c r="C163" s="61" t="s">
        <v>5392</v>
      </c>
      <c r="D163" s="62"/>
      <c r="E163" s="62"/>
      <c r="F163" s="63"/>
      <c r="G163" s="63"/>
      <c r="H163" s="64">
        <f t="shared" si="32"/>
        <v>0</v>
      </c>
      <c r="I163" s="63"/>
      <c r="J163" s="63"/>
      <c r="K163" s="63"/>
      <c r="L163" s="63"/>
      <c r="M163" s="63"/>
      <c r="N163" s="61">
        <f t="shared" si="26"/>
        <v>0</v>
      </c>
      <c r="O163" s="61">
        <f t="shared" si="27"/>
        <v>0</v>
      </c>
      <c r="P163" s="61">
        <f t="shared" si="33"/>
        <v>0</v>
      </c>
      <c r="Q163" s="65">
        <f t="shared" si="28"/>
        <v>0</v>
      </c>
      <c r="R163" s="61">
        <f t="shared" si="29"/>
        <v>0</v>
      </c>
      <c r="S163" s="61">
        <f t="shared" si="30"/>
        <v>0</v>
      </c>
      <c r="T163" s="61">
        <f t="shared" si="31"/>
        <v>0</v>
      </c>
      <c r="U163" s="61">
        <f t="shared" si="34"/>
        <v>0</v>
      </c>
      <c r="V163" s="61">
        <f t="shared" si="35"/>
        <v>0</v>
      </c>
      <c r="W163" s="61" t="str">
        <f t="shared" si="36"/>
        <v>NÃO</v>
      </c>
      <c r="Z163" s="67">
        <f t="shared" si="37"/>
        <v>0</v>
      </c>
      <c r="AD163" s="50" t="s">
        <v>35</v>
      </c>
      <c r="AE163" s="50" t="s">
        <v>959</v>
      </c>
      <c r="AF163" s="50">
        <v>1302603</v>
      </c>
      <c r="AG163" s="51"/>
      <c r="AH163" s="51"/>
      <c r="AJ163" s="50">
        <f t="shared" si="38"/>
        <v>0</v>
      </c>
    </row>
    <row r="164" spans="1:36" s="66" customFormat="1" ht="20.25" customHeight="1">
      <c r="A164" s="61" t="str">
        <f>Controles!$B$2</f>
        <v>ES</v>
      </c>
      <c r="B164" s="61">
        <f>Controles!$C$2</f>
        <v>7</v>
      </c>
      <c r="C164" s="61" t="s">
        <v>5392</v>
      </c>
      <c r="D164" s="62"/>
      <c r="E164" s="62"/>
      <c r="F164" s="63"/>
      <c r="G164" s="63"/>
      <c r="H164" s="64">
        <f t="shared" si="32"/>
        <v>0</v>
      </c>
      <c r="I164" s="63"/>
      <c r="J164" s="63"/>
      <c r="K164" s="63"/>
      <c r="L164" s="63"/>
      <c r="M164" s="63"/>
      <c r="N164" s="61">
        <f t="shared" si="26"/>
        <v>0</v>
      </c>
      <c r="O164" s="61">
        <f t="shared" si="27"/>
        <v>0</v>
      </c>
      <c r="P164" s="61">
        <f t="shared" si="33"/>
        <v>0</v>
      </c>
      <c r="Q164" s="65">
        <f t="shared" si="28"/>
        <v>0</v>
      </c>
      <c r="R164" s="61">
        <f t="shared" si="29"/>
        <v>0</v>
      </c>
      <c r="S164" s="61">
        <f t="shared" si="30"/>
        <v>0</v>
      </c>
      <c r="T164" s="61">
        <f t="shared" si="31"/>
        <v>0</v>
      </c>
      <c r="U164" s="61">
        <f t="shared" si="34"/>
        <v>0</v>
      </c>
      <c r="V164" s="61">
        <f t="shared" si="35"/>
        <v>0</v>
      </c>
      <c r="W164" s="61" t="str">
        <f t="shared" si="36"/>
        <v>NÃO</v>
      </c>
      <c r="Z164" s="67">
        <f t="shared" si="37"/>
        <v>0</v>
      </c>
      <c r="AD164" s="50" t="s">
        <v>35</v>
      </c>
      <c r="AE164" s="50" t="s">
        <v>982</v>
      </c>
      <c r="AF164" s="50">
        <v>1302702</v>
      </c>
      <c r="AG164" s="51"/>
      <c r="AH164" s="51"/>
      <c r="AJ164" s="50">
        <f t="shared" si="38"/>
        <v>0</v>
      </c>
    </row>
    <row r="165" spans="1:36" s="66" customFormat="1" ht="20.25" customHeight="1">
      <c r="A165" s="61" t="str">
        <f>Controles!$B$2</f>
        <v>ES</v>
      </c>
      <c r="B165" s="61">
        <f>Controles!$C$2</f>
        <v>7</v>
      </c>
      <c r="C165" s="61" t="s">
        <v>5392</v>
      </c>
      <c r="D165" s="62"/>
      <c r="E165" s="62"/>
      <c r="F165" s="63"/>
      <c r="G165" s="63"/>
      <c r="H165" s="64">
        <f t="shared" si="32"/>
        <v>0</v>
      </c>
      <c r="I165" s="63"/>
      <c r="J165" s="63"/>
      <c r="K165" s="63"/>
      <c r="L165" s="63"/>
      <c r="M165" s="63"/>
      <c r="N165" s="61">
        <f t="shared" si="26"/>
        <v>0</v>
      </c>
      <c r="O165" s="61">
        <f t="shared" si="27"/>
        <v>0</v>
      </c>
      <c r="P165" s="61">
        <f t="shared" si="33"/>
        <v>0</v>
      </c>
      <c r="Q165" s="65">
        <f t="shared" si="28"/>
        <v>0</v>
      </c>
      <c r="R165" s="61">
        <f t="shared" si="29"/>
        <v>0</v>
      </c>
      <c r="S165" s="61">
        <f t="shared" si="30"/>
        <v>0</v>
      </c>
      <c r="T165" s="61">
        <f t="shared" si="31"/>
        <v>0</v>
      </c>
      <c r="U165" s="61">
        <f t="shared" si="34"/>
        <v>0</v>
      </c>
      <c r="V165" s="61">
        <f t="shared" si="35"/>
        <v>0</v>
      </c>
      <c r="W165" s="61" t="str">
        <f t="shared" si="36"/>
        <v>NÃO</v>
      </c>
      <c r="Z165" s="67">
        <f t="shared" si="37"/>
        <v>0</v>
      </c>
      <c r="AD165" s="50" t="s">
        <v>35</v>
      </c>
      <c r="AE165" s="50" t="s">
        <v>1004</v>
      </c>
      <c r="AF165" s="50">
        <v>1302801</v>
      </c>
      <c r="AG165" s="51"/>
      <c r="AH165" s="51"/>
      <c r="AJ165" s="50">
        <f t="shared" si="38"/>
        <v>0</v>
      </c>
    </row>
    <row r="166" spans="1:36" s="66" customFormat="1" ht="20.25" customHeight="1">
      <c r="A166" s="61" t="str">
        <f>Controles!$B$2</f>
        <v>ES</v>
      </c>
      <c r="B166" s="61">
        <f>Controles!$C$2</f>
        <v>7</v>
      </c>
      <c r="C166" s="61" t="s">
        <v>5392</v>
      </c>
      <c r="D166" s="62"/>
      <c r="E166" s="62"/>
      <c r="F166" s="63"/>
      <c r="G166" s="63"/>
      <c r="H166" s="64">
        <f t="shared" si="32"/>
        <v>0</v>
      </c>
      <c r="I166" s="63"/>
      <c r="J166" s="63"/>
      <c r="K166" s="63"/>
      <c r="L166" s="63"/>
      <c r="M166" s="63"/>
      <c r="N166" s="61">
        <f t="shared" si="26"/>
        <v>0</v>
      </c>
      <c r="O166" s="61">
        <f t="shared" si="27"/>
        <v>0</v>
      </c>
      <c r="P166" s="61">
        <f t="shared" si="33"/>
        <v>0</v>
      </c>
      <c r="Q166" s="65">
        <f t="shared" si="28"/>
        <v>0</v>
      </c>
      <c r="R166" s="61">
        <f t="shared" si="29"/>
        <v>0</v>
      </c>
      <c r="S166" s="61">
        <f t="shared" si="30"/>
        <v>0</v>
      </c>
      <c r="T166" s="61">
        <f t="shared" si="31"/>
        <v>0</v>
      </c>
      <c r="U166" s="61">
        <f t="shared" si="34"/>
        <v>0</v>
      </c>
      <c r="V166" s="61">
        <f t="shared" si="35"/>
        <v>0</v>
      </c>
      <c r="W166" s="61" t="str">
        <f t="shared" si="36"/>
        <v>NÃO</v>
      </c>
      <c r="Z166" s="67">
        <f t="shared" si="37"/>
        <v>0</v>
      </c>
      <c r="AD166" s="50" t="s">
        <v>35</v>
      </c>
      <c r="AE166" s="50" t="s">
        <v>1026</v>
      </c>
      <c r="AF166" s="50">
        <v>1302900</v>
      </c>
      <c r="AG166" s="51"/>
      <c r="AH166" s="51"/>
      <c r="AJ166" s="50">
        <f t="shared" si="38"/>
        <v>0</v>
      </c>
    </row>
    <row r="167" spans="1:36" s="66" customFormat="1" ht="20.25" customHeight="1">
      <c r="A167" s="61" t="str">
        <f>Controles!$B$2</f>
        <v>ES</v>
      </c>
      <c r="B167" s="61">
        <f>Controles!$C$2</f>
        <v>7</v>
      </c>
      <c r="C167" s="61" t="s">
        <v>5392</v>
      </c>
      <c r="D167" s="62"/>
      <c r="E167" s="62"/>
      <c r="F167" s="63"/>
      <c r="G167" s="63"/>
      <c r="H167" s="64">
        <f t="shared" si="32"/>
        <v>0</v>
      </c>
      <c r="I167" s="63"/>
      <c r="J167" s="63"/>
      <c r="K167" s="63"/>
      <c r="L167" s="63"/>
      <c r="M167" s="63"/>
      <c r="N167" s="61">
        <f t="shared" si="26"/>
        <v>0</v>
      </c>
      <c r="O167" s="61">
        <f t="shared" si="27"/>
        <v>0</v>
      </c>
      <c r="P167" s="61">
        <f t="shared" si="33"/>
        <v>0</v>
      </c>
      <c r="Q167" s="65">
        <f t="shared" si="28"/>
        <v>0</v>
      </c>
      <c r="R167" s="61">
        <f t="shared" si="29"/>
        <v>0</v>
      </c>
      <c r="S167" s="61">
        <f t="shared" si="30"/>
        <v>0</v>
      </c>
      <c r="T167" s="61">
        <f t="shared" si="31"/>
        <v>0</v>
      </c>
      <c r="U167" s="61">
        <f t="shared" si="34"/>
        <v>0</v>
      </c>
      <c r="V167" s="61">
        <f t="shared" si="35"/>
        <v>0</v>
      </c>
      <c r="W167" s="61" t="str">
        <f t="shared" si="36"/>
        <v>NÃO</v>
      </c>
      <c r="Z167" s="67">
        <f t="shared" si="37"/>
        <v>0</v>
      </c>
      <c r="AD167" s="50" t="s">
        <v>35</v>
      </c>
      <c r="AE167" s="50" t="s">
        <v>1049</v>
      </c>
      <c r="AF167" s="50">
        <v>1303007</v>
      </c>
      <c r="AG167" s="51"/>
      <c r="AH167" s="51"/>
      <c r="AJ167" s="50">
        <f t="shared" si="38"/>
        <v>0</v>
      </c>
    </row>
    <row r="168" spans="1:36" s="66" customFormat="1" ht="20.25" customHeight="1">
      <c r="A168" s="61" t="str">
        <f>Controles!$B$2</f>
        <v>ES</v>
      </c>
      <c r="B168" s="61">
        <f>Controles!$C$2</f>
        <v>7</v>
      </c>
      <c r="C168" s="61" t="s">
        <v>5392</v>
      </c>
      <c r="D168" s="62"/>
      <c r="E168" s="62"/>
      <c r="F168" s="63"/>
      <c r="G168" s="63"/>
      <c r="H168" s="64">
        <f t="shared" si="32"/>
        <v>0</v>
      </c>
      <c r="I168" s="63"/>
      <c r="J168" s="63"/>
      <c r="K168" s="63"/>
      <c r="L168" s="63"/>
      <c r="M168" s="63"/>
      <c r="N168" s="61">
        <f t="shared" si="26"/>
        <v>0</v>
      </c>
      <c r="O168" s="61">
        <f t="shared" si="27"/>
        <v>0</v>
      </c>
      <c r="P168" s="61">
        <f t="shared" si="33"/>
        <v>0</v>
      </c>
      <c r="Q168" s="65">
        <f t="shared" si="28"/>
        <v>0</v>
      </c>
      <c r="R168" s="61">
        <f t="shared" si="29"/>
        <v>0</v>
      </c>
      <c r="S168" s="61">
        <f t="shared" si="30"/>
        <v>0</v>
      </c>
      <c r="T168" s="61">
        <f t="shared" si="31"/>
        <v>0</v>
      </c>
      <c r="U168" s="61">
        <f t="shared" si="34"/>
        <v>0</v>
      </c>
      <c r="V168" s="61">
        <f t="shared" si="35"/>
        <v>0</v>
      </c>
      <c r="W168" s="61" t="str">
        <f t="shared" si="36"/>
        <v>NÃO</v>
      </c>
      <c r="Z168" s="67">
        <f t="shared" si="37"/>
        <v>0</v>
      </c>
      <c r="AD168" s="50" t="s">
        <v>35</v>
      </c>
      <c r="AE168" s="50" t="s">
        <v>1070</v>
      </c>
      <c r="AF168" s="50">
        <v>1303106</v>
      </c>
      <c r="AG168" s="51"/>
      <c r="AH168" s="51"/>
      <c r="AJ168" s="50">
        <f t="shared" si="38"/>
        <v>0</v>
      </c>
    </row>
    <row r="169" spans="1:36" s="66" customFormat="1" ht="20.25" customHeight="1">
      <c r="A169" s="61" t="str">
        <f>Controles!$B$2</f>
        <v>ES</v>
      </c>
      <c r="B169" s="61">
        <f>Controles!$C$2</f>
        <v>7</v>
      </c>
      <c r="C169" s="61" t="s">
        <v>5392</v>
      </c>
      <c r="D169" s="62"/>
      <c r="E169" s="62"/>
      <c r="F169" s="63"/>
      <c r="G169" s="63"/>
      <c r="H169" s="64">
        <f t="shared" si="32"/>
        <v>0</v>
      </c>
      <c r="I169" s="63"/>
      <c r="J169" s="63"/>
      <c r="K169" s="63"/>
      <c r="L169" s="63"/>
      <c r="M169" s="63"/>
      <c r="N169" s="61">
        <f t="shared" si="26"/>
        <v>0</v>
      </c>
      <c r="O169" s="61">
        <f t="shared" si="27"/>
        <v>0</v>
      </c>
      <c r="P169" s="61">
        <f t="shared" si="33"/>
        <v>0</v>
      </c>
      <c r="Q169" s="65">
        <f t="shared" si="28"/>
        <v>0</v>
      </c>
      <c r="R169" s="61">
        <f t="shared" si="29"/>
        <v>0</v>
      </c>
      <c r="S169" s="61">
        <f t="shared" si="30"/>
        <v>0</v>
      </c>
      <c r="T169" s="61">
        <f t="shared" si="31"/>
        <v>0</v>
      </c>
      <c r="U169" s="61">
        <f t="shared" si="34"/>
        <v>0</v>
      </c>
      <c r="V169" s="61">
        <f t="shared" si="35"/>
        <v>0</v>
      </c>
      <c r="W169" s="61" t="str">
        <f t="shared" si="36"/>
        <v>NÃO</v>
      </c>
      <c r="Z169" s="67">
        <f t="shared" si="37"/>
        <v>0</v>
      </c>
      <c r="AD169" s="50" t="s">
        <v>35</v>
      </c>
      <c r="AE169" s="50" t="s">
        <v>1092</v>
      </c>
      <c r="AF169" s="50">
        <v>1303205</v>
      </c>
      <c r="AG169" s="51"/>
      <c r="AH169" s="51"/>
      <c r="AJ169" s="50">
        <f t="shared" si="38"/>
        <v>0</v>
      </c>
    </row>
    <row r="170" spans="1:36" s="66" customFormat="1" ht="20.25" customHeight="1">
      <c r="A170" s="61" t="str">
        <f>Controles!$B$2</f>
        <v>ES</v>
      </c>
      <c r="B170" s="61">
        <f>Controles!$C$2</f>
        <v>7</v>
      </c>
      <c r="C170" s="61" t="s">
        <v>5392</v>
      </c>
      <c r="D170" s="62"/>
      <c r="E170" s="62"/>
      <c r="F170" s="63"/>
      <c r="G170" s="63"/>
      <c r="H170" s="64">
        <f t="shared" si="32"/>
        <v>0</v>
      </c>
      <c r="I170" s="63"/>
      <c r="J170" s="63"/>
      <c r="K170" s="63"/>
      <c r="L170" s="63"/>
      <c r="M170" s="63"/>
      <c r="N170" s="61">
        <f t="shared" si="26"/>
        <v>0</v>
      </c>
      <c r="O170" s="61">
        <f t="shared" si="27"/>
        <v>0</v>
      </c>
      <c r="P170" s="61">
        <f t="shared" si="33"/>
        <v>0</v>
      </c>
      <c r="Q170" s="65">
        <f t="shared" si="28"/>
        <v>0</v>
      </c>
      <c r="R170" s="61">
        <f t="shared" si="29"/>
        <v>0</v>
      </c>
      <c r="S170" s="61">
        <f t="shared" si="30"/>
        <v>0</v>
      </c>
      <c r="T170" s="61">
        <f t="shared" si="31"/>
        <v>0</v>
      </c>
      <c r="U170" s="61">
        <f t="shared" si="34"/>
        <v>0</v>
      </c>
      <c r="V170" s="61">
        <f t="shared" si="35"/>
        <v>0</v>
      </c>
      <c r="W170" s="61" t="str">
        <f t="shared" si="36"/>
        <v>NÃO</v>
      </c>
      <c r="Z170" s="67">
        <f t="shared" si="37"/>
        <v>0</v>
      </c>
      <c r="AD170" s="50" t="s">
        <v>35</v>
      </c>
      <c r="AE170" s="50" t="s">
        <v>1115</v>
      </c>
      <c r="AF170" s="50">
        <v>1303304</v>
      </c>
      <c r="AG170" s="51"/>
      <c r="AH170" s="51"/>
      <c r="AJ170" s="50">
        <f t="shared" si="38"/>
        <v>0</v>
      </c>
    </row>
    <row r="171" spans="1:36" s="66" customFormat="1" ht="20.25" customHeight="1">
      <c r="A171" s="61" t="str">
        <f>Controles!$B$2</f>
        <v>ES</v>
      </c>
      <c r="B171" s="61">
        <f>Controles!$C$2</f>
        <v>7</v>
      </c>
      <c r="C171" s="61" t="s">
        <v>5392</v>
      </c>
      <c r="D171" s="62"/>
      <c r="E171" s="62"/>
      <c r="F171" s="63"/>
      <c r="G171" s="63"/>
      <c r="H171" s="64">
        <f t="shared" si="32"/>
        <v>0</v>
      </c>
      <c r="I171" s="63"/>
      <c r="J171" s="63"/>
      <c r="K171" s="63"/>
      <c r="L171" s="63"/>
      <c r="M171" s="63"/>
      <c r="N171" s="61">
        <f t="shared" si="26"/>
        <v>0</v>
      </c>
      <c r="O171" s="61">
        <f t="shared" si="27"/>
        <v>0</v>
      </c>
      <c r="P171" s="61">
        <f t="shared" si="33"/>
        <v>0</v>
      </c>
      <c r="Q171" s="65">
        <f t="shared" si="28"/>
        <v>0</v>
      </c>
      <c r="R171" s="61">
        <f t="shared" si="29"/>
        <v>0</v>
      </c>
      <c r="S171" s="61">
        <f t="shared" si="30"/>
        <v>0</v>
      </c>
      <c r="T171" s="61">
        <f t="shared" si="31"/>
        <v>0</v>
      </c>
      <c r="U171" s="61">
        <f t="shared" si="34"/>
        <v>0</v>
      </c>
      <c r="V171" s="61">
        <f t="shared" si="35"/>
        <v>0</v>
      </c>
      <c r="W171" s="61" t="str">
        <f t="shared" si="36"/>
        <v>NÃO</v>
      </c>
      <c r="Z171" s="67">
        <f t="shared" si="37"/>
        <v>0</v>
      </c>
      <c r="AD171" s="50" t="s">
        <v>35</v>
      </c>
      <c r="AE171" s="50" t="s">
        <v>1138</v>
      </c>
      <c r="AF171" s="50">
        <v>1303403</v>
      </c>
      <c r="AG171" s="51"/>
      <c r="AH171" s="51"/>
      <c r="AJ171" s="50">
        <f t="shared" si="38"/>
        <v>0</v>
      </c>
    </row>
    <row r="172" spans="1:36" s="66" customFormat="1" ht="20.25" customHeight="1">
      <c r="A172" s="61" t="str">
        <f>Controles!$B$2</f>
        <v>ES</v>
      </c>
      <c r="B172" s="61">
        <f>Controles!$C$2</f>
        <v>7</v>
      </c>
      <c r="C172" s="61" t="s">
        <v>5392</v>
      </c>
      <c r="D172" s="62"/>
      <c r="E172" s="62"/>
      <c r="F172" s="63"/>
      <c r="G172" s="63"/>
      <c r="H172" s="64">
        <f t="shared" si="32"/>
        <v>0</v>
      </c>
      <c r="I172" s="63"/>
      <c r="J172" s="63"/>
      <c r="K172" s="63"/>
      <c r="L172" s="63"/>
      <c r="M172" s="63"/>
      <c r="N172" s="61">
        <f t="shared" si="26"/>
        <v>0</v>
      </c>
      <c r="O172" s="61">
        <f t="shared" si="27"/>
        <v>0</v>
      </c>
      <c r="P172" s="61">
        <f t="shared" si="33"/>
        <v>0</v>
      </c>
      <c r="Q172" s="65">
        <f t="shared" si="28"/>
        <v>0</v>
      </c>
      <c r="R172" s="61">
        <f t="shared" si="29"/>
        <v>0</v>
      </c>
      <c r="S172" s="61">
        <f t="shared" si="30"/>
        <v>0</v>
      </c>
      <c r="T172" s="61">
        <f t="shared" si="31"/>
        <v>0</v>
      </c>
      <c r="U172" s="61">
        <f t="shared" si="34"/>
        <v>0</v>
      </c>
      <c r="V172" s="61">
        <f t="shared" si="35"/>
        <v>0</v>
      </c>
      <c r="W172" s="61" t="str">
        <f t="shared" si="36"/>
        <v>NÃO</v>
      </c>
      <c r="Z172" s="67">
        <f t="shared" si="37"/>
        <v>0</v>
      </c>
      <c r="AD172" s="50" t="s">
        <v>35</v>
      </c>
      <c r="AE172" s="50" t="s">
        <v>1161</v>
      </c>
      <c r="AF172" s="50">
        <v>1303502</v>
      </c>
      <c r="AG172" s="51"/>
      <c r="AH172" s="51"/>
      <c r="AJ172" s="50">
        <f t="shared" si="38"/>
        <v>0</v>
      </c>
    </row>
    <row r="173" spans="1:36" s="66" customFormat="1" ht="20.25" customHeight="1">
      <c r="A173" s="61" t="str">
        <f>Controles!$B$2</f>
        <v>ES</v>
      </c>
      <c r="B173" s="61">
        <f>Controles!$C$2</f>
        <v>7</v>
      </c>
      <c r="C173" s="61" t="s">
        <v>5392</v>
      </c>
      <c r="D173" s="62"/>
      <c r="E173" s="62"/>
      <c r="F173" s="63"/>
      <c r="G173" s="63"/>
      <c r="H173" s="64">
        <f t="shared" si="32"/>
        <v>0</v>
      </c>
      <c r="I173" s="63"/>
      <c r="J173" s="63"/>
      <c r="K173" s="63"/>
      <c r="L173" s="63"/>
      <c r="M173" s="63"/>
      <c r="N173" s="61">
        <f t="shared" si="26"/>
        <v>0</v>
      </c>
      <c r="O173" s="61">
        <f t="shared" si="27"/>
        <v>0</v>
      </c>
      <c r="P173" s="61">
        <f t="shared" si="33"/>
        <v>0</v>
      </c>
      <c r="Q173" s="65">
        <f t="shared" si="28"/>
        <v>0</v>
      </c>
      <c r="R173" s="61">
        <f t="shared" si="29"/>
        <v>0</v>
      </c>
      <c r="S173" s="61">
        <f t="shared" si="30"/>
        <v>0</v>
      </c>
      <c r="T173" s="61">
        <f t="shared" si="31"/>
        <v>0</v>
      </c>
      <c r="U173" s="61">
        <f t="shared" si="34"/>
        <v>0</v>
      </c>
      <c r="V173" s="61">
        <f t="shared" si="35"/>
        <v>0</v>
      </c>
      <c r="W173" s="61" t="str">
        <f t="shared" si="36"/>
        <v>NÃO</v>
      </c>
      <c r="Z173" s="67">
        <f t="shared" si="37"/>
        <v>0</v>
      </c>
      <c r="AD173" s="50" t="s">
        <v>35</v>
      </c>
      <c r="AE173" s="50" t="s">
        <v>1184</v>
      </c>
      <c r="AF173" s="50">
        <v>1303536</v>
      </c>
      <c r="AG173" s="51"/>
      <c r="AH173" s="51"/>
      <c r="AJ173" s="50">
        <f t="shared" si="38"/>
        <v>0</v>
      </c>
    </row>
    <row r="174" spans="1:36" s="66" customFormat="1" ht="20.25" customHeight="1">
      <c r="A174" s="61" t="str">
        <f>Controles!$B$2</f>
        <v>ES</v>
      </c>
      <c r="B174" s="61">
        <f>Controles!$C$2</f>
        <v>7</v>
      </c>
      <c r="C174" s="61" t="s">
        <v>5392</v>
      </c>
      <c r="D174" s="62"/>
      <c r="E174" s="62"/>
      <c r="F174" s="63"/>
      <c r="G174" s="63"/>
      <c r="H174" s="64">
        <f t="shared" si="32"/>
        <v>0</v>
      </c>
      <c r="I174" s="63"/>
      <c r="J174" s="63"/>
      <c r="K174" s="63"/>
      <c r="L174" s="63"/>
      <c r="M174" s="63"/>
      <c r="N174" s="61">
        <f t="shared" si="26"/>
        <v>0</v>
      </c>
      <c r="O174" s="61">
        <f t="shared" si="27"/>
        <v>0</v>
      </c>
      <c r="P174" s="61">
        <f t="shared" si="33"/>
        <v>0</v>
      </c>
      <c r="Q174" s="65">
        <f t="shared" si="28"/>
        <v>0</v>
      </c>
      <c r="R174" s="61">
        <f t="shared" si="29"/>
        <v>0</v>
      </c>
      <c r="S174" s="61">
        <f t="shared" si="30"/>
        <v>0</v>
      </c>
      <c r="T174" s="61">
        <f t="shared" si="31"/>
        <v>0</v>
      </c>
      <c r="U174" s="61">
        <f t="shared" si="34"/>
        <v>0</v>
      </c>
      <c r="V174" s="61">
        <f t="shared" si="35"/>
        <v>0</v>
      </c>
      <c r="W174" s="61" t="str">
        <f t="shared" si="36"/>
        <v>NÃO</v>
      </c>
      <c r="Z174" s="67">
        <f t="shared" si="37"/>
        <v>0</v>
      </c>
      <c r="AD174" s="50" t="s">
        <v>35</v>
      </c>
      <c r="AE174" s="50" t="s">
        <v>1206</v>
      </c>
      <c r="AF174" s="50">
        <v>1303569</v>
      </c>
      <c r="AG174" s="51"/>
      <c r="AH174" s="51"/>
      <c r="AJ174" s="50">
        <f t="shared" si="38"/>
        <v>0</v>
      </c>
    </row>
    <row r="175" spans="1:36" s="66" customFormat="1" ht="20.25" customHeight="1">
      <c r="A175" s="61" t="str">
        <f>Controles!$B$2</f>
        <v>ES</v>
      </c>
      <c r="B175" s="61">
        <f>Controles!$C$2</f>
        <v>7</v>
      </c>
      <c r="C175" s="61" t="s">
        <v>5392</v>
      </c>
      <c r="D175" s="62"/>
      <c r="E175" s="62"/>
      <c r="F175" s="63"/>
      <c r="G175" s="63"/>
      <c r="H175" s="64">
        <f t="shared" si="32"/>
        <v>0</v>
      </c>
      <c r="I175" s="63"/>
      <c r="J175" s="63"/>
      <c r="K175" s="63"/>
      <c r="L175" s="63"/>
      <c r="M175" s="63"/>
      <c r="N175" s="61">
        <f t="shared" si="26"/>
        <v>0</v>
      </c>
      <c r="O175" s="61">
        <f t="shared" si="27"/>
        <v>0</v>
      </c>
      <c r="P175" s="61">
        <f t="shared" si="33"/>
        <v>0</v>
      </c>
      <c r="Q175" s="65">
        <f t="shared" si="28"/>
        <v>0</v>
      </c>
      <c r="R175" s="61">
        <f t="shared" si="29"/>
        <v>0</v>
      </c>
      <c r="S175" s="61">
        <f t="shared" si="30"/>
        <v>0</v>
      </c>
      <c r="T175" s="61">
        <f t="shared" si="31"/>
        <v>0</v>
      </c>
      <c r="U175" s="61">
        <f t="shared" si="34"/>
        <v>0</v>
      </c>
      <c r="V175" s="61">
        <f t="shared" si="35"/>
        <v>0</v>
      </c>
      <c r="W175" s="61" t="str">
        <f t="shared" si="36"/>
        <v>NÃO</v>
      </c>
      <c r="Z175" s="67">
        <f t="shared" si="37"/>
        <v>0</v>
      </c>
      <c r="AD175" s="50" t="s">
        <v>35</v>
      </c>
      <c r="AE175" s="50" t="s">
        <v>1228</v>
      </c>
      <c r="AF175" s="50">
        <v>1303601</v>
      </c>
      <c r="AG175" s="51"/>
      <c r="AH175" s="51"/>
      <c r="AJ175" s="50">
        <f t="shared" si="38"/>
        <v>0</v>
      </c>
    </row>
    <row r="176" spans="1:36" s="66" customFormat="1" ht="20.25" customHeight="1">
      <c r="A176" s="61" t="str">
        <f>Controles!$B$2</f>
        <v>ES</v>
      </c>
      <c r="B176" s="61">
        <f>Controles!$C$2</f>
        <v>7</v>
      </c>
      <c r="C176" s="61" t="s">
        <v>5392</v>
      </c>
      <c r="D176" s="62"/>
      <c r="E176" s="62"/>
      <c r="F176" s="63"/>
      <c r="G176" s="63"/>
      <c r="H176" s="64">
        <f t="shared" si="32"/>
        <v>0</v>
      </c>
      <c r="I176" s="63"/>
      <c r="J176" s="63"/>
      <c r="K176" s="63"/>
      <c r="L176" s="63"/>
      <c r="M176" s="63"/>
      <c r="N176" s="61">
        <f t="shared" si="26"/>
        <v>0</v>
      </c>
      <c r="O176" s="61">
        <f t="shared" si="27"/>
        <v>0</v>
      </c>
      <c r="P176" s="61">
        <f t="shared" si="33"/>
        <v>0</v>
      </c>
      <c r="Q176" s="65">
        <f t="shared" si="28"/>
        <v>0</v>
      </c>
      <c r="R176" s="61">
        <f t="shared" si="29"/>
        <v>0</v>
      </c>
      <c r="S176" s="61">
        <f t="shared" si="30"/>
        <v>0</v>
      </c>
      <c r="T176" s="61">
        <f t="shared" si="31"/>
        <v>0</v>
      </c>
      <c r="U176" s="61">
        <f t="shared" si="34"/>
        <v>0</v>
      </c>
      <c r="V176" s="61">
        <f t="shared" si="35"/>
        <v>0</v>
      </c>
      <c r="W176" s="61" t="str">
        <f t="shared" si="36"/>
        <v>NÃO</v>
      </c>
      <c r="Z176" s="67">
        <f t="shared" si="37"/>
        <v>0</v>
      </c>
      <c r="AD176" s="50" t="s">
        <v>35</v>
      </c>
      <c r="AE176" s="50" t="s">
        <v>1250</v>
      </c>
      <c r="AF176" s="50">
        <v>1303700</v>
      </c>
      <c r="AG176" s="51"/>
      <c r="AH176" s="51"/>
      <c r="AJ176" s="50">
        <f t="shared" si="38"/>
        <v>0</v>
      </c>
    </row>
    <row r="177" spans="1:36" s="66" customFormat="1" ht="20.25" customHeight="1">
      <c r="A177" s="61" t="str">
        <f>Controles!$B$2</f>
        <v>ES</v>
      </c>
      <c r="B177" s="61">
        <f>Controles!$C$2</f>
        <v>7</v>
      </c>
      <c r="C177" s="61" t="s">
        <v>5392</v>
      </c>
      <c r="D177" s="62"/>
      <c r="E177" s="62"/>
      <c r="F177" s="63"/>
      <c r="G177" s="63"/>
      <c r="H177" s="64">
        <f t="shared" si="32"/>
        <v>0</v>
      </c>
      <c r="I177" s="63"/>
      <c r="J177" s="63"/>
      <c r="K177" s="63"/>
      <c r="L177" s="63"/>
      <c r="M177" s="63"/>
      <c r="N177" s="61">
        <f t="shared" si="26"/>
        <v>0</v>
      </c>
      <c r="O177" s="61">
        <f t="shared" si="27"/>
        <v>0</v>
      </c>
      <c r="P177" s="61">
        <f t="shared" si="33"/>
        <v>0</v>
      </c>
      <c r="Q177" s="65">
        <f t="shared" si="28"/>
        <v>0</v>
      </c>
      <c r="R177" s="61">
        <f t="shared" si="29"/>
        <v>0</v>
      </c>
      <c r="S177" s="61">
        <f t="shared" si="30"/>
        <v>0</v>
      </c>
      <c r="T177" s="61">
        <f t="shared" si="31"/>
        <v>0</v>
      </c>
      <c r="U177" s="61">
        <f t="shared" si="34"/>
        <v>0</v>
      </c>
      <c r="V177" s="61">
        <f t="shared" si="35"/>
        <v>0</v>
      </c>
      <c r="W177" s="61" t="str">
        <f t="shared" si="36"/>
        <v>NÃO</v>
      </c>
      <c r="Z177" s="67">
        <f t="shared" si="37"/>
        <v>0</v>
      </c>
      <c r="AD177" s="50" t="s">
        <v>35</v>
      </c>
      <c r="AE177" s="50" t="s">
        <v>1273</v>
      </c>
      <c r="AF177" s="50">
        <v>1303809</v>
      </c>
      <c r="AG177" s="51"/>
      <c r="AH177" s="51"/>
      <c r="AJ177" s="50">
        <f t="shared" si="38"/>
        <v>0</v>
      </c>
    </row>
    <row r="178" spans="1:36" s="66" customFormat="1" ht="20.25" customHeight="1">
      <c r="A178" s="61" t="str">
        <f>Controles!$B$2</f>
        <v>ES</v>
      </c>
      <c r="B178" s="61">
        <f>Controles!$C$2</f>
        <v>7</v>
      </c>
      <c r="C178" s="61" t="s">
        <v>5392</v>
      </c>
      <c r="D178" s="62"/>
      <c r="E178" s="62"/>
      <c r="F178" s="63"/>
      <c r="G178" s="63"/>
      <c r="H178" s="64">
        <f t="shared" si="32"/>
        <v>0</v>
      </c>
      <c r="I178" s="63"/>
      <c r="J178" s="63"/>
      <c r="K178" s="63"/>
      <c r="L178" s="63"/>
      <c r="M178" s="63"/>
      <c r="N178" s="61">
        <f t="shared" si="26"/>
        <v>0</v>
      </c>
      <c r="O178" s="61">
        <f t="shared" si="27"/>
        <v>0</v>
      </c>
      <c r="P178" s="61">
        <f t="shared" si="33"/>
        <v>0</v>
      </c>
      <c r="Q178" s="65">
        <f t="shared" si="28"/>
        <v>0</v>
      </c>
      <c r="R178" s="61">
        <f t="shared" si="29"/>
        <v>0</v>
      </c>
      <c r="S178" s="61">
        <f t="shared" si="30"/>
        <v>0</v>
      </c>
      <c r="T178" s="61">
        <f t="shared" si="31"/>
        <v>0</v>
      </c>
      <c r="U178" s="61">
        <f t="shared" si="34"/>
        <v>0</v>
      </c>
      <c r="V178" s="61">
        <f t="shared" si="35"/>
        <v>0</v>
      </c>
      <c r="W178" s="61" t="str">
        <f t="shared" si="36"/>
        <v>NÃO</v>
      </c>
      <c r="Z178" s="67">
        <f t="shared" si="37"/>
        <v>0</v>
      </c>
      <c r="AD178" s="50" t="s">
        <v>35</v>
      </c>
      <c r="AE178" s="50" t="s">
        <v>1294</v>
      </c>
      <c r="AF178" s="50">
        <v>1303908</v>
      </c>
      <c r="AG178" s="51"/>
      <c r="AH178" s="51"/>
      <c r="AJ178" s="50">
        <f t="shared" si="38"/>
        <v>0</v>
      </c>
    </row>
    <row r="179" spans="1:36" s="66" customFormat="1" ht="20.25" customHeight="1">
      <c r="A179" s="61" t="str">
        <f>Controles!$B$2</f>
        <v>ES</v>
      </c>
      <c r="B179" s="61">
        <f>Controles!$C$2</f>
        <v>7</v>
      </c>
      <c r="C179" s="61" t="s">
        <v>5392</v>
      </c>
      <c r="D179" s="62"/>
      <c r="E179" s="62"/>
      <c r="F179" s="63"/>
      <c r="G179" s="63"/>
      <c r="H179" s="64">
        <f t="shared" si="32"/>
        <v>0</v>
      </c>
      <c r="I179" s="63"/>
      <c r="J179" s="63"/>
      <c r="K179" s="63"/>
      <c r="L179" s="63"/>
      <c r="M179" s="63"/>
      <c r="N179" s="61">
        <f t="shared" si="26"/>
        <v>0</v>
      </c>
      <c r="O179" s="61">
        <f t="shared" si="27"/>
        <v>0</v>
      </c>
      <c r="P179" s="61">
        <f t="shared" si="33"/>
        <v>0</v>
      </c>
      <c r="Q179" s="65">
        <f t="shared" si="28"/>
        <v>0</v>
      </c>
      <c r="R179" s="61">
        <f t="shared" si="29"/>
        <v>0</v>
      </c>
      <c r="S179" s="61">
        <f t="shared" si="30"/>
        <v>0</v>
      </c>
      <c r="T179" s="61">
        <f t="shared" si="31"/>
        <v>0</v>
      </c>
      <c r="U179" s="61">
        <f t="shared" si="34"/>
        <v>0</v>
      </c>
      <c r="V179" s="61">
        <f t="shared" si="35"/>
        <v>0</v>
      </c>
      <c r="W179" s="61" t="str">
        <f t="shared" si="36"/>
        <v>NÃO</v>
      </c>
      <c r="Z179" s="67">
        <f t="shared" si="37"/>
        <v>0</v>
      </c>
      <c r="AD179" s="50" t="s">
        <v>35</v>
      </c>
      <c r="AE179" s="50" t="s">
        <v>1316</v>
      </c>
      <c r="AF179" s="50">
        <v>1303957</v>
      </c>
      <c r="AG179" s="51"/>
      <c r="AH179" s="51"/>
      <c r="AJ179" s="50">
        <f t="shared" si="38"/>
        <v>0</v>
      </c>
    </row>
    <row r="180" spans="1:36" s="66" customFormat="1" ht="20.25" customHeight="1">
      <c r="A180" s="61" t="str">
        <f>Controles!$B$2</f>
        <v>ES</v>
      </c>
      <c r="B180" s="61">
        <f>Controles!$C$2</f>
        <v>7</v>
      </c>
      <c r="C180" s="61" t="s">
        <v>5392</v>
      </c>
      <c r="D180" s="62"/>
      <c r="E180" s="62"/>
      <c r="F180" s="63"/>
      <c r="G180" s="63"/>
      <c r="H180" s="64">
        <f t="shared" si="32"/>
        <v>0</v>
      </c>
      <c r="I180" s="63"/>
      <c r="J180" s="63"/>
      <c r="K180" s="63"/>
      <c r="L180" s="63"/>
      <c r="M180" s="63"/>
      <c r="N180" s="61">
        <f t="shared" si="26"/>
        <v>0</v>
      </c>
      <c r="O180" s="61">
        <f t="shared" si="27"/>
        <v>0</v>
      </c>
      <c r="P180" s="61">
        <f t="shared" si="33"/>
        <v>0</v>
      </c>
      <c r="Q180" s="65">
        <f t="shared" si="28"/>
        <v>0</v>
      </c>
      <c r="R180" s="61">
        <f t="shared" si="29"/>
        <v>0</v>
      </c>
      <c r="S180" s="61">
        <f t="shared" si="30"/>
        <v>0</v>
      </c>
      <c r="T180" s="61">
        <f t="shared" si="31"/>
        <v>0</v>
      </c>
      <c r="U180" s="61">
        <f t="shared" si="34"/>
        <v>0</v>
      </c>
      <c r="V180" s="61">
        <f t="shared" si="35"/>
        <v>0</v>
      </c>
      <c r="W180" s="61" t="str">
        <f t="shared" si="36"/>
        <v>NÃO</v>
      </c>
      <c r="Z180" s="67">
        <f t="shared" si="37"/>
        <v>0</v>
      </c>
      <c r="AD180" s="50" t="s">
        <v>35</v>
      </c>
      <c r="AE180" s="50" t="s">
        <v>1338</v>
      </c>
      <c r="AF180" s="50">
        <v>1304005</v>
      </c>
      <c r="AG180" s="51"/>
      <c r="AH180" s="51"/>
      <c r="AJ180" s="50">
        <f t="shared" si="38"/>
        <v>0</v>
      </c>
    </row>
    <row r="181" spans="1:36" s="66" customFormat="1" ht="20.25" customHeight="1">
      <c r="A181" s="61" t="str">
        <f>Controles!$B$2</f>
        <v>ES</v>
      </c>
      <c r="B181" s="61">
        <f>Controles!$C$2</f>
        <v>7</v>
      </c>
      <c r="C181" s="61" t="s">
        <v>5392</v>
      </c>
      <c r="D181" s="62"/>
      <c r="E181" s="62"/>
      <c r="F181" s="63"/>
      <c r="G181" s="63"/>
      <c r="H181" s="64">
        <f t="shared" si="32"/>
        <v>0</v>
      </c>
      <c r="I181" s="63"/>
      <c r="J181" s="63"/>
      <c r="K181" s="63"/>
      <c r="L181" s="63"/>
      <c r="M181" s="63"/>
      <c r="N181" s="61">
        <f t="shared" si="26"/>
        <v>0</v>
      </c>
      <c r="O181" s="61">
        <f t="shared" si="27"/>
        <v>0</v>
      </c>
      <c r="P181" s="61">
        <f t="shared" si="33"/>
        <v>0</v>
      </c>
      <c r="Q181" s="65">
        <f t="shared" si="28"/>
        <v>0</v>
      </c>
      <c r="R181" s="61">
        <f t="shared" si="29"/>
        <v>0</v>
      </c>
      <c r="S181" s="61">
        <f t="shared" si="30"/>
        <v>0</v>
      </c>
      <c r="T181" s="61">
        <f t="shared" si="31"/>
        <v>0</v>
      </c>
      <c r="U181" s="61">
        <f t="shared" si="34"/>
        <v>0</v>
      </c>
      <c r="V181" s="61">
        <f t="shared" si="35"/>
        <v>0</v>
      </c>
      <c r="W181" s="61" t="str">
        <f t="shared" si="36"/>
        <v>NÃO</v>
      </c>
      <c r="Z181" s="67">
        <f t="shared" si="37"/>
        <v>0</v>
      </c>
      <c r="AD181" s="50" t="s">
        <v>35</v>
      </c>
      <c r="AE181" s="50" t="s">
        <v>1359</v>
      </c>
      <c r="AF181" s="50">
        <v>1304062</v>
      </c>
      <c r="AG181" s="51"/>
      <c r="AH181" s="51"/>
      <c r="AJ181" s="50">
        <f t="shared" si="38"/>
        <v>0</v>
      </c>
    </row>
    <row r="182" spans="1:36" s="66" customFormat="1" ht="20.25" customHeight="1">
      <c r="A182" s="61" t="str">
        <f>Controles!$B$2</f>
        <v>ES</v>
      </c>
      <c r="B182" s="61">
        <f>Controles!$C$2</f>
        <v>7</v>
      </c>
      <c r="C182" s="61" t="s">
        <v>5392</v>
      </c>
      <c r="D182" s="62"/>
      <c r="E182" s="62"/>
      <c r="F182" s="63"/>
      <c r="G182" s="63"/>
      <c r="H182" s="64">
        <f t="shared" si="32"/>
        <v>0</v>
      </c>
      <c r="I182" s="63"/>
      <c r="J182" s="63"/>
      <c r="K182" s="63"/>
      <c r="L182" s="63"/>
      <c r="M182" s="63"/>
      <c r="N182" s="61">
        <f t="shared" si="26"/>
        <v>0</v>
      </c>
      <c r="O182" s="61">
        <f t="shared" si="27"/>
        <v>0</v>
      </c>
      <c r="P182" s="61">
        <f t="shared" si="33"/>
        <v>0</v>
      </c>
      <c r="Q182" s="65">
        <f t="shared" si="28"/>
        <v>0</v>
      </c>
      <c r="R182" s="61">
        <f t="shared" si="29"/>
        <v>0</v>
      </c>
      <c r="S182" s="61">
        <f t="shared" si="30"/>
        <v>0</v>
      </c>
      <c r="T182" s="61">
        <f t="shared" si="31"/>
        <v>0</v>
      </c>
      <c r="U182" s="61">
        <f t="shared" si="34"/>
        <v>0</v>
      </c>
      <c r="V182" s="61">
        <f t="shared" si="35"/>
        <v>0</v>
      </c>
      <c r="W182" s="61" t="str">
        <f t="shared" si="36"/>
        <v>NÃO</v>
      </c>
      <c r="Z182" s="67">
        <f t="shared" si="37"/>
        <v>0</v>
      </c>
      <c r="AD182" s="50" t="s">
        <v>35</v>
      </c>
      <c r="AE182" s="50" t="s">
        <v>1381</v>
      </c>
      <c r="AF182" s="50">
        <v>1304104</v>
      </c>
      <c r="AG182" s="51"/>
      <c r="AH182" s="51"/>
      <c r="AJ182" s="50">
        <f t="shared" si="38"/>
        <v>0</v>
      </c>
    </row>
    <row r="183" spans="1:36" s="66" customFormat="1" ht="20.25" customHeight="1">
      <c r="A183" s="61" t="str">
        <f>Controles!$B$2</f>
        <v>ES</v>
      </c>
      <c r="B183" s="61">
        <f>Controles!$C$2</f>
        <v>7</v>
      </c>
      <c r="C183" s="61" t="s">
        <v>5392</v>
      </c>
      <c r="D183" s="62"/>
      <c r="E183" s="62"/>
      <c r="F183" s="63"/>
      <c r="G183" s="63"/>
      <c r="H183" s="64">
        <f t="shared" si="32"/>
        <v>0</v>
      </c>
      <c r="I183" s="63"/>
      <c r="J183" s="63"/>
      <c r="K183" s="63"/>
      <c r="L183" s="63"/>
      <c r="M183" s="63"/>
      <c r="N183" s="61">
        <f t="shared" si="26"/>
        <v>0</v>
      </c>
      <c r="O183" s="61">
        <f t="shared" si="27"/>
        <v>0</v>
      </c>
      <c r="P183" s="61">
        <f t="shared" si="33"/>
        <v>0</v>
      </c>
      <c r="Q183" s="65">
        <f t="shared" si="28"/>
        <v>0</v>
      </c>
      <c r="R183" s="61">
        <f t="shared" si="29"/>
        <v>0</v>
      </c>
      <c r="S183" s="61">
        <f t="shared" si="30"/>
        <v>0</v>
      </c>
      <c r="T183" s="61">
        <f t="shared" si="31"/>
        <v>0</v>
      </c>
      <c r="U183" s="61">
        <f t="shared" si="34"/>
        <v>0</v>
      </c>
      <c r="V183" s="61">
        <f t="shared" si="35"/>
        <v>0</v>
      </c>
      <c r="W183" s="61" t="str">
        <f t="shared" si="36"/>
        <v>NÃO</v>
      </c>
      <c r="Z183" s="67">
        <f t="shared" si="37"/>
        <v>0</v>
      </c>
      <c r="AD183" s="50" t="s">
        <v>35</v>
      </c>
      <c r="AE183" s="50" t="s">
        <v>1403</v>
      </c>
      <c r="AF183" s="50">
        <v>1304203</v>
      </c>
      <c r="AG183" s="51"/>
      <c r="AH183" s="51"/>
      <c r="AJ183" s="50">
        <f t="shared" si="38"/>
        <v>0</v>
      </c>
    </row>
    <row r="184" spans="1:36" s="66" customFormat="1" ht="20.25" customHeight="1">
      <c r="A184" s="61" t="str">
        <f>Controles!$B$2</f>
        <v>ES</v>
      </c>
      <c r="B184" s="61">
        <f>Controles!$C$2</f>
        <v>7</v>
      </c>
      <c r="C184" s="61" t="s">
        <v>5392</v>
      </c>
      <c r="D184" s="62"/>
      <c r="E184" s="62"/>
      <c r="F184" s="63"/>
      <c r="G184" s="63"/>
      <c r="H184" s="64">
        <f t="shared" si="32"/>
        <v>0</v>
      </c>
      <c r="I184" s="63"/>
      <c r="J184" s="63"/>
      <c r="K184" s="63"/>
      <c r="L184" s="63"/>
      <c r="M184" s="63"/>
      <c r="N184" s="61">
        <f t="shared" si="26"/>
        <v>0</v>
      </c>
      <c r="O184" s="61">
        <f t="shared" si="27"/>
        <v>0</v>
      </c>
      <c r="P184" s="61">
        <f t="shared" si="33"/>
        <v>0</v>
      </c>
      <c r="Q184" s="65">
        <f t="shared" si="28"/>
        <v>0</v>
      </c>
      <c r="R184" s="61">
        <f t="shared" si="29"/>
        <v>0</v>
      </c>
      <c r="S184" s="61">
        <f t="shared" si="30"/>
        <v>0</v>
      </c>
      <c r="T184" s="61">
        <f t="shared" si="31"/>
        <v>0</v>
      </c>
      <c r="U184" s="61">
        <f t="shared" si="34"/>
        <v>0</v>
      </c>
      <c r="V184" s="61">
        <f t="shared" si="35"/>
        <v>0</v>
      </c>
      <c r="W184" s="61" t="str">
        <f t="shared" si="36"/>
        <v>NÃO</v>
      </c>
      <c r="Z184" s="67">
        <f t="shared" si="37"/>
        <v>0</v>
      </c>
      <c r="AD184" s="50" t="s">
        <v>35</v>
      </c>
      <c r="AE184" s="50" t="s">
        <v>1425</v>
      </c>
      <c r="AF184" s="50">
        <v>1304237</v>
      </c>
      <c r="AG184" s="51"/>
      <c r="AH184" s="51"/>
      <c r="AJ184" s="50">
        <f t="shared" si="38"/>
        <v>0</v>
      </c>
    </row>
    <row r="185" spans="1:36" s="66" customFormat="1" ht="20.25" customHeight="1">
      <c r="A185" s="61" t="str">
        <f>Controles!$B$2</f>
        <v>ES</v>
      </c>
      <c r="B185" s="61">
        <f>Controles!$C$2</f>
        <v>7</v>
      </c>
      <c r="C185" s="61" t="s">
        <v>5392</v>
      </c>
      <c r="D185" s="62"/>
      <c r="E185" s="62"/>
      <c r="F185" s="63"/>
      <c r="G185" s="63"/>
      <c r="H185" s="64">
        <f t="shared" si="32"/>
        <v>0</v>
      </c>
      <c r="I185" s="63"/>
      <c r="J185" s="63"/>
      <c r="K185" s="63"/>
      <c r="L185" s="63"/>
      <c r="M185" s="63"/>
      <c r="N185" s="61">
        <f t="shared" si="26"/>
        <v>0</v>
      </c>
      <c r="O185" s="61">
        <f t="shared" si="27"/>
        <v>0</v>
      </c>
      <c r="P185" s="61">
        <f t="shared" si="33"/>
        <v>0</v>
      </c>
      <c r="Q185" s="65">
        <f t="shared" si="28"/>
        <v>0</v>
      </c>
      <c r="R185" s="61">
        <f t="shared" si="29"/>
        <v>0</v>
      </c>
      <c r="S185" s="61">
        <f t="shared" si="30"/>
        <v>0</v>
      </c>
      <c r="T185" s="61">
        <f t="shared" si="31"/>
        <v>0</v>
      </c>
      <c r="U185" s="61">
        <f t="shared" si="34"/>
        <v>0</v>
      </c>
      <c r="V185" s="61">
        <f t="shared" si="35"/>
        <v>0</v>
      </c>
      <c r="W185" s="61" t="str">
        <f t="shared" si="36"/>
        <v>NÃO</v>
      </c>
      <c r="Z185" s="67">
        <f t="shared" si="37"/>
        <v>0</v>
      </c>
      <c r="AD185" s="50" t="s">
        <v>35</v>
      </c>
      <c r="AE185" s="50" t="s">
        <v>1446</v>
      </c>
      <c r="AF185" s="50">
        <v>1304260</v>
      </c>
      <c r="AG185" s="51"/>
      <c r="AH185" s="51"/>
      <c r="AJ185" s="50">
        <f t="shared" si="38"/>
        <v>0</v>
      </c>
    </row>
    <row r="186" spans="1:36" s="66" customFormat="1" ht="20.25" customHeight="1">
      <c r="A186" s="61" t="str">
        <f>Controles!$B$2</f>
        <v>ES</v>
      </c>
      <c r="B186" s="61">
        <f>Controles!$C$2</f>
        <v>7</v>
      </c>
      <c r="C186" s="61" t="s">
        <v>5392</v>
      </c>
      <c r="D186" s="62"/>
      <c r="E186" s="62"/>
      <c r="F186" s="63"/>
      <c r="G186" s="63"/>
      <c r="H186" s="64">
        <f t="shared" si="32"/>
        <v>0</v>
      </c>
      <c r="I186" s="63"/>
      <c r="J186" s="63"/>
      <c r="K186" s="63"/>
      <c r="L186" s="63"/>
      <c r="M186" s="63"/>
      <c r="N186" s="61">
        <f t="shared" si="26"/>
        <v>0</v>
      </c>
      <c r="O186" s="61">
        <f t="shared" si="27"/>
        <v>0</v>
      </c>
      <c r="P186" s="61">
        <f t="shared" si="33"/>
        <v>0</v>
      </c>
      <c r="Q186" s="65">
        <f t="shared" si="28"/>
        <v>0</v>
      </c>
      <c r="R186" s="61">
        <f t="shared" si="29"/>
        <v>0</v>
      </c>
      <c r="S186" s="61">
        <f t="shared" si="30"/>
        <v>0</v>
      </c>
      <c r="T186" s="61">
        <f t="shared" si="31"/>
        <v>0</v>
      </c>
      <c r="U186" s="61">
        <f t="shared" si="34"/>
        <v>0</v>
      </c>
      <c r="V186" s="61">
        <f t="shared" si="35"/>
        <v>0</v>
      </c>
      <c r="W186" s="61" t="str">
        <f t="shared" si="36"/>
        <v>NÃO</v>
      </c>
      <c r="Z186" s="67">
        <f t="shared" si="37"/>
        <v>0</v>
      </c>
      <c r="AD186" s="50" t="s">
        <v>35</v>
      </c>
      <c r="AE186" s="50" t="s">
        <v>1466</v>
      </c>
      <c r="AF186" s="50">
        <v>1304302</v>
      </c>
      <c r="AG186" s="51"/>
      <c r="AH186" s="51"/>
      <c r="AJ186" s="50">
        <f t="shared" si="38"/>
        <v>0</v>
      </c>
    </row>
    <row r="187" spans="1:36" s="66" customFormat="1" ht="20.25" customHeight="1">
      <c r="A187" s="61" t="str">
        <f>Controles!$B$2</f>
        <v>ES</v>
      </c>
      <c r="B187" s="61">
        <f>Controles!$C$2</f>
        <v>7</v>
      </c>
      <c r="C187" s="61" t="s">
        <v>5392</v>
      </c>
      <c r="D187" s="62"/>
      <c r="E187" s="62"/>
      <c r="F187" s="63"/>
      <c r="G187" s="63"/>
      <c r="H187" s="64">
        <f t="shared" si="32"/>
        <v>0</v>
      </c>
      <c r="I187" s="63"/>
      <c r="J187" s="63"/>
      <c r="K187" s="63"/>
      <c r="L187" s="63"/>
      <c r="M187" s="63"/>
      <c r="N187" s="61">
        <f t="shared" si="26"/>
        <v>0</v>
      </c>
      <c r="O187" s="61">
        <f t="shared" si="27"/>
        <v>0</v>
      </c>
      <c r="P187" s="61">
        <f t="shared" si="33"/>
        <v>0</v>
      </c>
      <c r="Q187" s="65">
        <f t="shared" si="28"/>
        <v>0</v>
      </c>
      <c r="R187" s="61">
        <f t="shared" si="29"/>
        <v>0</v>
      </c>
      <c r="S187" s="61">
        <f t="shared" si="30"/>
        <v>0</v>
      </c>
      <c r="T187" s="61">
        <f t="shared" si="31"/>
        <v>0</v>
      </c>
      <c r="U187" s="61">
        <f t="shared" si="34"/>
        <v>0</v>
      </c>
      <c r="V187" s="61">
        <f t="shared" si="35"/>
        <v>0</v>
      </c>
      <c r="W187" s="61" t="str">
        <f t="shared" si="36"/>
        <v>NÃO</v>
      </c>
      <c r="Z187" s="67">
        <f t="shared" si="37"/>
        <v>0</v>
      </c>
      <c r="AD187" s="50" t="s">
        <v>35</v>
      </c>
      <c r="AE187" s="50" t="s">
        <v>1488</v>
      </c>
      <c r="AF187" s="50">
        <v>1304401</v>
      </c>
      <c r="AG187" s="51"/>
      <c r="AH187" s="51"/>
      <c r="AJ187" s="50">
        <f t="shared" si="38"/>
        <v>0</v>
      </c>
    </row>
    <row r="188" spans="1:36" s="66" customFormat="1" ht="20.25" customHeight="1">
      <c r="A188" s="61" t="str">
        <f>Controles!$B$2</f>
        <v>ES</v>
      </c>
      <c r="B188" s="61">
        <f>Controles!$C$2</f>
        <v>7</v>
      </c>
      <c r="C188" s="61" t="s">
        <v>5392</v>
      </c>
      <c r="D188" s="62"/>
      <c r="E188" s="62"/>
      <c r="F188" s="63"/>
      <c r="G188" s="63"/>
      <c r="H188" s="64">
        <f t="shared" si="32"/>
        <v>0</v>
      </c>
      <c r="I188" s="63"/>
      <c r="J188" s="63"/>
      <c r="K188" s="63"/>
      <c r="L188" s="63"/>
      <c r="M188" s="63"/>
      <c r="N188" s="61">
        <f t="shared" si="26"/>
        <v>0</v>
      </c>
      <c r="O188" s="61">
        <f t="shared" si="27"/>
        <v>0</v>
      </c>
      <c r="P188" s="61">
        <f t="shared" si="33"/>
        <v>0</v>
      </c>
      <c r="Q188" s="65">
        <f t="shared" si="28"/>
        <v>0</v>
      </c>
      <c r="R188" s="61">
        <f t="shared" si="29"/>
        <v>0</v>
      </c>
      <c r="S188" s="61">
        <f t="shared" si="30"/>
        <v>0</v>
      </c>
      <c r="T188" s="61">
        <f t="shared" si="31"/>
        <v>0</v>
      </c>
      <c r="U188" s="61">
        <f t="shared" si="34"/>
        <v>0</v>
      </c>
      <c r="V188" s="61">
        <f t="shared" si="35"/>
        <v>0</v>
      </c>
      <c r="W188" s="61" t="str">
        <f t="shared" si="36"/>
        <v>NÃO</v>
      </c>
      <c r="Z188" s="67">
        <f t="shared" si="37"/>
        <v>0</v>
      </c>
      <c r="AD188" s="50" t="s">
        <v>37</v>
      </c>
      <c r="AE188" s="50" t="s">
        <v>91</v>
      </c>
      <c r="AF188" s="50">
        <v>1600105</v>
      </c>
      <c r="AG188" s="51"/>
      <c r="AH188" s="51"/>
      <c r="AJ188" s="50">
        <f t="shared" si="38"/>
        <v>0</v>
      </c>
    </row>
    <row r="189" spans="1:36" s="66" customFormat="1" ht="20.25" customHeight="1">
      <c r="A189" s="61" t="str">
        <f>Controles!$B$2</f>
        <v>ES</v>
      </c>
      <c r="B189" s="61">
        <f>Controles!$C$2</f>
        <v>7</v>
      </c>
      <c r="C189" s="61" t="s">
        <v>5392</v>
      </c>
      <c r="D189" s="62"/>
      <c r="E189" s="62"/>
      <c r="F189" s="63"/>
      <c r="G189" s="63"/>
      <c r="H189" s="64">
        <f t="shared" si="32"/>
        <v>0</v>
      </c>
      <c r="I189" s="63"/>
      <c r="J189" s="63"/>
      <c r="K189" s="63"/>
      <c r="L189" s="63"/>
      <c r="M189" s="63"/>
      <c r="N189" s="61">
        <f t="shared" si="26"/>
        <v>0</v>
      </c>
      <c r="O189" s="61">
        <f t="shared" si="27"/>
        <v>0</v>
      </c>
      <c r="P189" s="61">
        <f t="shared" si="33"/>
        <v>0</v>
      </c>
      <c r="Q189" s="65">
        <f t="shared" si="28"/>
        <v>0</v>
      </c>
      <c r="R189" s="61">
        <f t="shared" si="29"/>
        <v>0</v>
      </c>
      <c r="S189" s="61">
        <f t="shared" si="30"/>
        <v>0</v>
      </c>
      <c r="T189" s="61">
        <f t="shared" si="31"/>
        <v>0</v>
      </c>
      <c r="U189" s="61">
        <f t="shared" si="34"/>
        <v>0</v>
      </c>
      <c r="V189" s="61">
        <f t="shared" si="35"/>
        <v>0</v>
      </c>
      <c r="W189" s="61" t="str">
        <f t="shared" si="36"/>
        <v>NÃO</v>
      </c>
      <c r="Z189" s="67">
        <f t="shared" si="37"/>
        <v>0</v>
      </c>
      <c r="AD189" s="50" t="s">
        <v>37</v>
      </c>
      <c r="AE189" s="50" t="s">
        <v>117</v>
      </c>
      <c r="AF189" s="50">
        <v>1600204</v>
      </c>
      <c r="AG189" s="51"/>
      <c r="AH189" s="51"/>
      <c r="AJ189" s="50">
        <f t="shared" si="38"/>
        <v>0</v>
      </c>
    </row>
    <row r="190" spans="1:36" s="66" customFormat="1" ht="20.25" customHeight="1">
      <c r="A190" s="61" t="str">
        <f>Controles!$B$2</f>
        <v>ES</v>
      </c>
      <c r="B190" s="61">
        <f>Controles!$C$2</f>
        <v>7</v>
      </c>
      <c r="C190" s="61" t="s">
        <v>5392</v>
      </c>
      <c r="D190" s="62"/>
      <c r="E190" s="62"/>
      <c r="F190" s="63"/>
      <c r="G190" s="63"/>
      <c r="H190" s="64">
        <f t="shared" si="32"/>
        <v>0</v>
      </c>
      <c r="I190" s="63"/>
      <c r="J190" s="63"/>
      <c r="K190" s="63"/>
      <c r="L190" s="63"/>
      <c r="M190" s="63"/>
      <c r="N190" s="61">
        <f t="shared" si="26"/>
        <v>0</v>
      </c>
      <c r="O190" s="61">
        <f t="shared" si="27"/>
        <v>0</v>
      </c>
      <c r="P190" s="61">
        <f t="shared" si="33"/>
        <v>0</v>
      </c>
      <c r="Q190" s="65">
        <f t="shared" si="28"/>
        <v>0</v>
      </c>
      <c r="R190" s="61">
        <f t="shared" si="29"/>
        <v>0</v>
      </c>
      <c r="S190" s="61">
        <f t="shared" si="30"/>
        <v>0</v>
      </c>
      <c r="T190" s="61">
        <f t="shared" si="31"/>
        <v>0</v>
      </c>
      <c r="U190" s="61">
        <f t="shared" si="34"/>
        <v>0</v>
      </c>
      <c r="V190" s="61">
        <f t="shared" si="35"/>
        <v>0</v>
      </c>
      <c r="W190" s="61" t="str">
        <f t="shared" si="36"/>
        <v>NÃO</v>
      </c>
      <c r="Z190" s="67">
        <f t="shared" si="37"/>
        <v>0</v>
      </c>
      <c r="AD190" s="50" t="s">
        <v>37</v>
      </c>
      <c r="AE190" s="50" t="s">
        <v>143</v>
      </c>
      <c r="AF190" s="50">
        <v>1600212</v>
      </c>
      <c r="AG190" s="51"/>
      <c r="AH190" s="51"/>
      <c r="AJ190" s="50">
        <f t="shared" si="38"/>
        <v>0</v>
      </c>
    </row>
    <row r="191" spans="1:36" s="66" customFormat="1" ht="20.25" customHeight="1">
      <c r="A191" s="61" t="str">
        <f>Controles!$B$2</f>
        <v>ES</v>
      </c>
      <c r="B191" s="61">
        <f>Controles!$C$2</f>
        <v>7</v>
      </c>
      <c r="C191" s="61" t="s">
        <v>5392</v>
      </c>
      <c r="D191" s="62"/>
      <c r="E191" s="62"/>
      <c r="F191" s="63"/>
      <c r="G191" s="63"/>
      <c r="H191" s="64">
        <f t="shared" si="32"/>
        <v>0</v>
      </c>
      <c r="I191" s="63"/>
      <c r="J191" s="63"/>
      <c r="K191" s="63"/>
      <c r="L191" s="63"/>
      <c r="M191" s="63"/>
      <c r="N191" s="61">
        <f t="shared" si="26"/>
        <v>0</v>
      </c>
      <c r="O191" s="61">
        <f t="shared" si="27"/>
        <v>0</v>
      </c>
      <c r="P191" s="61">
        <f t="shared" si="33"/>
        <v>0</v>
      </c>
      <c r="Q191" s="65">
        <f t="shared" si="28"/>
        <v>0</v>
      </c>
      <c r="R191" s="61">
        <f t="shared" si="29"/>
        <v>0</v>
      </c>
      <c r="S191" s="61">
        <f t="shared" si="30"/>
        <v>0</v>
      </c>
      <c r="T191" s="61">
        <f t="shared" si="31"/>
        <v>0</v>
      </c>
      <c r="U191" s="61">
        <f t="shared" si="34"/>
        <v>0</v>
      </c>
      <c r="V191" s="61">
        <f t="shared" si="35"/>
        <v>0</v>
      </c>
      <c r="W191" s="61" t="str">
        <f t="shared" si="36"/>
        <v>NÃO</v>
      </c>
      <c r="Z191" s="67">
        <f t="shared" si="37"/>
        <v>0</v>
      </c>
      <c r="AD191" s="50" t="s">
        <v>37</v>
      </c>
      <c r="AE191" s="50" t="s">
        <v>168</v>
      </c>
      <c r="AF191" s="50">
        <v>1600238</v>
      </c>
      <c r="AG191" s="51"/>
      <c r="AH191" s="51"/>
      <c r="AJ191" s="50">
        <f t="shared" si="38"/>
        <v>0</v>
      </c>
    </row>
    <row r="192" spans="1:36" s="66" customFormat="1" ht="20.25" customHeight="1">
      <c r="A192" s="61" t="str">
        <f>Controles!$B$2</f>
        <v>ES</v>
      </c>
      <c r="B192" s="61">
        <f>Controles!$C$2</f>
        <v>7</v>
      </c>
      <c r="C192" s="61" t="s">
        <v>5392</v>
      </c>
      <c r="D192" s="62"/>
      <c r="E192" s="62"/>
      <c r="F192" s="63"/>
      <c r="G192" s="63"/>
      <c r="H192" s="64">
        <f t="shared" si="32"/>
        <v>0</v>
      </c>
      <c r="I192" s="63"/>
      <c r="J192" s="63"/>
      <c r="K192" s="63"/>
      <c r="L192" s="63"/>
      <c r="M192" s="63"/>
      <c r="N192" s="61">
        <f t="shared" si="26"/>
        <v>0</v>
      </c>
      <c r="O192" s="61">
        <f t="shared" si="27"/>
        <v>0</v>
      </c>
      <c r="P192" s="61">
        <f t="shared" si="33"/>
        <v>0</v>
      </c>
      <c r="Q192" s="65">
        <f t="shared" si="28"/>
        <v>0</v>
      </c>
      <c r="R192" s="61">
        <f t="shared" si="29"/>
        <v>0</v>
      </c>
      <c r="S192" s="61">
        <f t="shared" si="30"/>
        <v>0</v>
      </c>
      <c r="T192" s="61">
        <f t="shared" si="31"/>
        <v>0</v>
      </c>
      <c r="U192" s="61">
        <f t="shared" si="34"/>
        <v>0</v>
      </c>
      <c r="V192" s="61">
        <f t="shared" si="35"/>
        <v>0</v>
      </c>
      <c r="W192" s="61" t="str">
        <f t="shared" si="36"/>
        <v>NÃO</v>
      </c>
      <c r="Z192" s="67">
        <f t="shared" si="37"/>
        <v>0</v>
      </c>
      <c r="AD192" s="50" t="s">
        <v>37</v>
      </c>
      <c r="AE192" s="50" t="s">
        <v>194</v>
      </c>
      <c r="AF192" s="50">
        <v>1600253</v>
      </c>
      <c r="AG192" s="51"/>
      <c r="AH192" s="51"/>
      <c r="AJ192" s="50">
        <f t="shared" si="38"/>
        <v>0</v>
      </c>
    </row>
    <row r="193" spans="1:36" s="66" customFormat="1" ht="20.25" customHeight="1">
      <c r="A193" s="61" t="str">
        <f>Controles!$B$2</f>
        <v>ES</v>
      </c>
      <c r="B193" s="61">
        <f>Controles!$C$2</f>
        <v>7</v>
      </c>
      <c r="C193" s="61" t="s">
        <v>5392</v>
      </c>
      <c r="D193" s="62"/>
      <c r="E193" s="62"/>
      <c r="F193" s="63"/>
      <c r="G193" s="63"/>
      <c r="H193" s="64">
        <f t="shared" si="32"/>
        <v>0</v>
      </c>
      <c r="I193" s="63"/>
      <c r="J193" s="63"/>
      <c r="K193" s="63"/>
      <c r="L193" s="63"/>
      <c r="M193" s="63"/>
      <c r="N193" s="61">
        <f t="shared" si="26"/>
        <v>0</v>
      </c>
      <c r="O193" s="61">
        <f t="shared" si="27"/>
        <v>0</v>
      </c>
      <c r="P193" s="61">
        <f t="shared" si="33"/>
        <v>0</v>
      </c>
      <c r="Q193" s="65">
        <f t="shared" si="28"/>
        <v>0</v>
      </c>
      <c r="R193" s="61">
        <f t="shared" si="29"/>
        <v>0</v>
      </c>
      <c r="S193" s="61">
        <f t="shared" si="30"/>
        <v>0</v>
      </c>
      <c r="T193" s="61">
        <f t="shared" si="31"/>
        <v>0</v>
      </c>
      <c r="U193" s="61">
        <f t="shared" si="34"/>
        <v>0</v>
      </c>
      <c r="V193" s="61">
        <f t="shared" si="35"/>
        <v>0</v>
      </c>
      <c r="W193" s="61" t="str">
        <f t="shared" si="36"/>
        <v>NÃO</v>
      </c>
      <c r="Z193" s="67">
        <f t="shared" si="37"/>
        <v>0</v>
      </c>
      <c r="AD193" s="50" t="s">
        <v>37</v>
      </c>
      <c r="AE193" s="50" t="s">
        <v>220</v>
      </c>
      <c r="AF193" s="50">
        <v>1600279</v>
      </c>
      <c r="AG193" s="51"/>
      <c r="AH193" s="51"/>
      <c r="AJ193" s="50">
        <f t="shared" si="38"/>
        <v>0</v>
      </c>
    </row>
    <row r="194" spans="1:36" s="66" customFormat="1" ht="20.25" customHeight="1">
      <c r="A194" s="61" t="str">
        <f>Controles!$B$2</f>
        <v>ES</v>
      </c>
      <c r="B194" s="61">
        <f>Controles!$C$2</f>
        <v>7</v>
      </c>
      <c r="C194" s="61" t="s">
        <v>5392</v>
      </c>
      <c r="D194" s="62"/>
      <c r="E194" s="62"/>
      <c r="F194" s="63"/>
      <c r="G194" s="63"/>
      <c r="H194" s="64">
        <f t="shared" si="32"/>
        <v>0</v>
      </c>
      <c r="I194" s="63"/>
      <c r="J194" s="63"/>
      <c r="K194" s="63"/>
      <c r="L194" s="63"/>
      <c r="M194" s="63"/>
      <c r="N194" s="61">
        <f t="shared" ref="N194:N257" si="39">IF((J194-F194&lt;0),"ERRO",0)</f>
        <v>0</v>
      </c>
      <c r="O194" s="61">
        <f t="shared" ref="O194:O257" si="40">IF(AND(J194&gt;0,F194+G194=0),"VERIFICAR",0)</f>
        <v>0</v>
      </c>
      <c r="P194" s="61">
        <f t="shared" si="33"/>
        <v>0</v>
      </c>
      <c r="Q194" s="65">
        <f t="shared" ref="Q194:Q257" si="41">IF(AND(G194=0,K194&gt;J194),"ERRO",0)</f>
        <v>0</v>
      </c>
      <c r="R194" s="61">
        <f t="shared" ref="R194:R257" si="42">IF(K194&gt;0, IF(H194= 0, "ERRO",0),0)</f>
        <v>0</v>
      </c>
      <c r="S194" s="61">
        <f t="shared" ref="S194:S257" si="43">IF(L194&gt;0, IF(F194= 0, IF(G194=0, "ERRO",0),0),0)</f>
        <v>0</v>
      </c>
      <c r="T194" s="61">
        <f t="shared" ref="T194:T257" si="44">IF(M194&gt;0, IF(F194= 0, IF(G194=0, "ERRO",0),0),0)</f>
        <v>0</v>
      </c>
      <c r="U194" s="61">
        <f t="shared" si="34"/>
        <v>0</v>
      </c>
      <c r="V194" s="61">
        <f t="shared" si="35"/>
        <v>0</v>
      </c>
      <c r="W194" s="61" t="str">
        <f t="shared" si="36"/>
        <v>NÃO</v>
      </c>
      <c r="Z194" s="67">
        <f t="shared" si="37"/>
        <v>0</v>
      </c>
      <c r="AD194" s="50" t="s">
        <v>37</v>
      </c>
      <c r="AE194" s="50" t="s">
        <v>244</v>
      </c>
      <c r="AF194" s="50">
        <v>1600303</v>
      </c>
      <c r="AG194" s="51"/>
      <c r="AH194" s="51"/>
      <c r="AJ194" s="50">
        <f t="shared" si="38"/>
        <v>0</v>
      </c>
    </row>
    <row r="195" spans="1:36" s="66" customFormat="1" ht="20.25" customHeight="1">
      <c r="A195" s="61" t="str">
        <f>Controles!$B$2</f>
        <v>ES</v>
      </c>
      <c r="B195" s="61">
        <f>Controles!$C$2</f>
        <v>7</v>
      </c>
      <c r="C195" s="61" t="s">
        <v>5392</v>
      </c>
      <c r="D195" s="62"/>
      <c r="E195" s="62"/>
      <c r="F195" s="63"/>
      <c r="G195" s="63"/>
      <c r="H195" s="64">
        <f t="shared" ref="H195:H258" si="45">SUM(F195:G195)</f>
        <v>0</v>
      </c>
      <c r="I195" s="63"/>
      <c r="J195" s="63"/>
      <c r="K195" s="63"/>
      <c r="L195" s="63"/>
      <c r="M195" s="63"/>
      <c r="N195" s="61">
        <f t="shared" si="39"/>
        <v>0</v>
      </c>
      <c r="O195" s="61">
        <f t="shared" si="40"/>
        <v>0</v>
      </c>
      <c r="P195" s="61">
        <f t="shared" ref="P195:P258" si="46">IF(AND(F195&gt;0,J195&gt;I195),"ERRO",0)</f>
        <v>0</v>
      </c>
      <c r="Q195" s="65">
        <f t="shared" si="41"/>
        <v>0</v>
      </c>
      <c r="R195" s="61">
        <f t="shared" si="42"/>
        <v>0</v>
      </c>
      <c r="S195" s="61">
        <f t="shared" si="43"/>
        <v>0</v>
      </c>
      <c r="T195" s="61">
        <f t="shared" si="44"/>
        <v>0</v>
      </c>
      <c r="U195" s="61">
        <f t="shared" ref="U195:U258" si="47">IF(M195+L195+K195&gt;I195,IF(G195=0,"ERRO",0),0)</f>
        <v>0</v>
      </c>
      <c r="V195" s="61">
        <f t="shared" ref="V195:V258" si="48">IF(AND(F195=0,I195&gt;0),"VERIFICAR",0)</f>
        <v>0</v>
      </c>
      <c r="W195" s="61" t="str">
        <f t="shared" ref="W195:W258" si="49">IF(AND(N195=0,P195=0,Q195=0,T195=0,U195=0,S195=0,R195=0), "NÃO", "SIM")</f>
        <v>NÃO</v>
      </c>
      <c r="Z195" s="67">
        <f t="shared" ref="Z195:Z258" si="50">IF(M195+L195+K195+J195+I195+F195=0,0,1)</f>
        <v>0</v>
      </c>
      <c r="AD195" s="50" t="s">
        <v>37</v>
      </c>
      <c r="AE195" s="50" t="s">
        <v>269</v>
      </c>
      <c r="AF195" s="50">
        <v>1600402</v>
      </c>
      <c r="AG195" s="51"/>
      <c r="AH195" s="51"/>
      <c r="AJ195" s="50">
        <f t="shared" ref="AJ195:AJ258" si="51">IF(SUM(F195,J195:M195)&gt;0,1,0)</f>
        <v>0</v>
      </c>
    </row>
    <row r="196" spans="1:36" s="66" customFormat="1" ht="20.25" customHeight="1">
      <c r="A196" s="61" t="str">
        <f>Controles!$B$2</f>
        <v>ES</v>
      </c>
      <c r="B196" s="61">
        <f>Controles!$C$2</f>
        <v>7</v>
      </c>
      <c r="C196" s="61" t="s">
        <v>5392</v>
      </c>
      <c r="D196" s="62"/>
      <c r="E196" s="62"/>
      <c r="F196" s="63"/>
      <c r="G196" s="63"/>
      <c r="H196" s="64">
        <f t="shared" si="45"/>
        <v>0</v>
      </c>
      <c r="I196" s="63"/>
      <c r="J196" s="63"/>
      <c r="K196" s="63"/>
      <c r="L196" s="63"/>
      <c r="M196" s="63"/>
      <c r="N196" s="61">
        <f t="shared" si="39"/>
        <v>0</v>
      </c>
      <c r="O196" s="61">
        <f t="shared" si="40"/>
        <v>0</v>
      </c>
      <c r="P196" s="61">
        <f t="shared" si="46"/>
        <v>0</v>
      </c>
      <c r="Q196" s="65">
        <f t="shared" si="41"/>
        <v>0</v>
      </c>
      <c r="R196" s="61">
        <f t="shared" si="42"/>
        <v>0</v>
      </c>
      <c r="S196" s="61">
        <f t="shared" si="43"/>
        <v>0</v>
      </c>
      <c r="T196" s="61">
        <f t="shared" si="44"/>
        <v>0</v>
      </c>
      <c r="U196" s="61">
        <f t="shared" si="47"/>
        <v>0</v>
      </c>
      <c r="V196" s="61">
        <f t="shared" si="48"/>
        <v>0</v>
      </c>
      <c r="W196" s="61" t="str">
        <f t="shared" si="49"/>
        <v>NÃO</v>
      </c>
      <c r="Z196" s="67">
        <f t="shared" si="50"/>
        <v>0</v>
      </c>
      <c r="AD196" s="50" t="s">
        <v>37</v>
      </c>
      <c r="AE196" s="50" t="s">
        <v>295</v>
      </c>
      <c r="AF196" s="50">
        <v>1600501</v>
      </c>
      <c r="AG196" s="51"/>
      <c r="AH196" s="51"/>
      <c r="AJ196" s="50">
        <f t="shared" si="51"/>
        <v>0</v>
      </c>
    </row>
    <row r="197" spans="1:36" s="66" customFormat="1" ht="20.25" customHeight="1">
      <c r="A197" s="61" t="str">
        <f>Controles!$B$2</f>
        <v>ES</v>
      </c>
      <c r="B197" s="61">
        <f>Controles!$C$2</f>
        <v>7</v>
      </c>
      <c r="C197" s="61" t="s">
        <v>5392</v>
      </c>
      <c r="D197" s="62"/>
      <c r="E197" s="62"/>
      <c r="F197" s="63"/>
      <c r="G197" s="63"/>
      <c r="H197" s="64">
        <f t="shared" si="45"/>
        <v>0</v>
      </c>
      <c r="I197" s="63"/>
      <c r="J197" s="63"/>
      <c r="K197" s="63"/>
      <c r="L197" s="63"/>
      <c r="M197" s="63"/>
      <c r="N197" s="61">
        <f t="shared" si="39"/>
        <v>0</v>
      </c>
      <c r="O197" s="61">
        <f t="shared" si="40"/>
        <v>0</v>
      </c>
      <c r="P197" s="61">
        <f t="shared" si="46"/>
        <v>0</v>
      </c>
      <c r="Q197" s="65">
        <f t="shared" si="41"/>
        <v>0</v>
      </c>
      <c r="R197" s="61">
        <f t="shared" si="42"/>
        <v>0</v>
      </c>
      <c r="S197" s="61">
        <f t="shared" si="43"/>
        <v>0</v>
      </c>
      <c r="T197" s="61">
        <f t="shared" si="44"/>
        <v>0</v>
      </c>
      <c r="U197" s="61">
        <f t="shared" si="47"/>
        <v>0</v>
      </c>
      <c r="V197" s="61">
        <f t="shared" si="48"/>
        <v>0</v>
      </c>
      <c r="W197" s="61" t="str">
        <f t="shared" si="49"/>
        <v>NÃO</v>
      </c>
      <c r="Z197" s="67">
        <f t="shared" si="50"/>
        <v>0</v>
      </c>
      <c r="AD197" s="50" t="s">
        <v>37</v>
      </c>
      <c r="AE197" s="50" t="s">
        <v>321</v>
      </c>
      <c r="AF197" s="50">
        <v>1600154</v>
      </c>
      <c r="AG197" s="51"/>
      <c r="AH197" s="51"/>
      <c r="AJ197" s="50">
        <f t="shared" si="51"/>
        <v>0</v>
      </c>
    </row>
    <row r="198" spans="1:36" s="66" customFormat="1" ht="20.25" customHeight="1">
      <c r="A198" s="61" t="str">
        <f>Controles!$B$2</f>
        <v>ES</v>
      </c>
      <c r="B198" s="61">
        <f>Controles!$C$2</f>
        <v>7</v>
      </c>
      <c r="C198" s="61" t="s">
        <v>5392</v>
      </c>
      <c r="D198" s="62"/>
      <c r="E198" s="62"/>
      <c r="F198" s="63"/>
      <c r="G198" s="63"/>
      <c r="H198" s="64">
        <f t="shared" si="45"/>
        <v>0</v>
      </c>
      <c r="I198" s="63"/>
      <c r="J198" s="63"/>
      <c r="K198" s="63"/>
      <c r="L198" s="63"/>
      <c r="M198" s="63"/>
      <c r="N198" s="61">
        <f t="shared" si="39"/>
        <v>0</v>
      </c>
      <c r="O198" s="61">
        <f t="shared" si="40"/>
        <v>0</v>
      </c>
      <c r="P198" s="61">
        <f t="shared" si="46"/>
        <v>0</v>
      </c>
      <c r="Q198" s="65">
        <f t="shared" si="41"/>
        <v>0</v>
      </c>
      <c r="R198" s="61">
        <f t="shared" si="42"/>
        <v>0</v>
      </c>
      <c r="S198" s="61">
        <f t="shared" si="43"/>
        <v>0</v>
      </c>
      <c r="T198" s="61">
        <f t="shared" si="44"/>
        <v>0</v>
      </c>
      <c r="U198" s="61">
        <f t="shared" si="47"/>
        <v>0</v>
      </c>
      <c r="V198" s="61">
        <f t="shared" si="48"/>
        <v>0</v>
      </c>
      <c r="W198" s="61" t="str">
        <f t="shared" si="49"/>
        <v>NÃO</v>
      </c>
      <c r="Z198" s="67">
        <f t="shared" si="50"/>
        <v>0</v>
      </c>
      <c r="AD198" s="50" t="s">
        <v>37</v>
      </c>
      <c r="AE198" s="50" t="s">
        <v>346</v>
      </c>
      <c r="AF198" s="50">
        <v>1600535</v>
      </c>
      <c r="AG198" s="51"/>
      <c r="AH198" s="51"/>
      <c r="AJ198" s="50">
        <f t="shared" si="51"/>
        <v>0</v>
      </c>
    </row>
    <row r="199" spans="1:36" s="66" customFormat="1" ht="20.25" customHeight="1">
      <c r="A199" s="61" t="str">
        <f>Controles!$B$2</f>
        <v>ES</v>
      </c>
      <c r="B199" s="61">
        <f>Controles!$C$2</f>
        <v>7</v>
      </c>
      <c r="C199" s="61" t="s">
        <v>5392</v>
      </c>
      <c r="D199" s="62"/>
      <c r="E199" s="62"/>
      <c r="F199" s="63"/>
      <c r="G199" s="63"/>
      <c r="H199" s="64">
        <f t="shared" si="45"/>
        <v>0</v>
      </c>
      <c r="I199" s="63"/>
      <c r="J199" s="63"/>
      <c r="K199" s="63"/>
      <c r="L199" s="63"/>
      <c r="M199" s="63"/>
      <c r="N199" s="61">
        <f t="shared" si="39"/>
        <v>0</v>
      </c>
      <c r="O199" s="61">
        <f t="shared" si="40"/>
        <v>0</v>
      </c>
      <c r="P199" s="61">
        <f t="shared" si="46"/>
        <v>0</v>
      </c>
      <c r="Q199" s="65">
        <f t="shared" si="41"/>
        <v>0</v>
      </c>
      <c r="R199" s="61">
        <f t="shared" si="42"/>
        <v>0</v>
      </c>
      <c r="S199" s="61">
        <f t="shared" si="43"/>
        <v>0</v>
      </c>
      <c r="T199" s="61">
        <f t="shared" si="44"/>
        <v>0</v>
      </c>
      <c r="U199" s="61">
        <f t="shared" si="47"/>
        <v>0</v>
      </c>
      <c r="V199" s="61">
        <f t="shared" si="48"/>
        <v>0</v>
      </c>
      <c r="W199" s="61" t="str">
        <f t="shared" si="49"/>
        <v>NÃO</v>
      </c>
      <c r="Z199" s="67">
        <f t="shared" si="50"/>
        <v>0</v>
      </c>
      <c r="AD199" s="50" t="s">
        <v>37</v>
      </c>
      <c r="AE199" s="50" t="s">
        <v>370</v>
      </c>
      <c r="AF199" s="50">
        <v>1600550</v>
      </c>
      <c r="AG199" s="51"/>
      <c r="AH199" s="51"/>
      <c r="AJ199" s="50">
        <f t="shared" si="51"/>
        <v>0</v>
      </c>
    </row>
    <row r="200" spans="1:36" s="66" customFormat="1" ht="20.25" customHeight="1">
      <c r="A200" s="61" t="str">
        <f>Controles!$B$2</f>
        <v>ES</v>
      </c>
      <c r="B200" s="61">
        <f>Controles!$C$2</f>
        <v>7</v>
      </c>
      <c r="C200" s="61" t="s">
        <v>5392</v>
      </c>
      <c r="D200" s="62"/>
      <c r="E200" s="62"/>
      <c r="F200" s="63"/>
      <c r="G200" s="63"/>
      <c r="H200" s="64">
        <f t="shared" si="45"/>
        <v>0</v>
      </c>
      <c r="I200" s="63"/>
      <c r="J200" s="63"/>
      <c r="K200" s="63"/>
      <c r="L200" s="63"/>
      <c r="M200" s="63"/>
      <c r="N200" s="61">
        <f t="shared" si="39"/>
        <v>0</v>
      </c>
      <c r="O200" s="61">
        <f t="shared" si="40"/>
        <v>0</v>
      </c>
      <c r="P200" s="61">
        <f t="shared" si="46"/>
        <v>0</v>
      </c>
      <c r="Q200" s="65">
        <f t="shared" si="41"/>
        <v>0</v>
      </c>
      <c r="R200" s="61">
        <f t="shared" si="42"/>
        <v>0</v>
      </c>
      <c r="S200" s="61">
        <f t="shared" si="43"/>
        <v>0</v>
      </c>
      <c r="T200" s="61">
        <f t="shared" si="44"/>
        <v>0</v>
      </c>
      <c r="U200" s="61">
        <f t="shared" si="47"/>
        <v>0</v>
      </c>
      <c r="V200" s="61">
        <f t="shared" si="48"/>
        <v>0</v>
      </c>
      <c r="W200" s="61" t="str">
        <f t="shared" si="49"/>
        <v>NÃO</v>
      </c>
      <c r="Z200" s="67">
        <f t="shared" si="50"/>
        <v>0</v>
      </c>
      <c r="AD200" s="50" t="s">
        <v>37</v>
      </c>
      <c r="AE200" s="50" t="s">
        <v>395</v>
      </c>
      <c r="AF200" s="50">
        <v>1600600</v>
      </c>
      <c r="AG200" s="51"/>
      <c r="AH200" s="51"/>
      <c r="AJ200" s="50">
        <f t="shared" si="51"/>
        <v>0</v>
      </c>
    </row>
    <row r="201" spans="1:36" s="66" customFormat="1" ht="20.25" customHeight="1">
      <c r="A201" s="61" t="str">
        <f>Controles!$B$2</f>
        <v>ES</v>
      </c>
      <c r="B201" s="61">
        <f>Controles!$C$2</f>
        <v>7</v>
      </c>
      <c r="C201" s="61" t="s">
        <v>5392</v>
      </c>
      <c r="D201" s="62"/>
      <c r="E201" s="62"/>
      <c r="F201" s="63"/>
      <c r="G201" s="63"/>
      <c r="H201" s="64">
        <f t="shared" si="45"/>
        <v>0</v>
      </c>
      <c r="I201" s="63"/>
      <c r="J201" s="63"/>
      <c r="K201" s="63"/>
      <c r="L201" s="63"/>
      <c r="M201" s="63"/>
      <c r="N201" s="61">
        <f t="shared" si="39"/>
        <v>0</v>
      </c>
      <c r="O201" s="61">
        <f t="shared" si="40"/>
        <v>0</v>
      </c>
      <c r="P201" s="61">
        <f t="shared" si="46"/>
        <v>0</v>
      </c>
      <c r="Q201" s="65">
        <f t="shared" si="41"/>
        <v>0</v>
      </c>
      <c r="R201" s="61">
        <f t="shared" si="42"/>
        <v>0</v>
      </c>
      <c r="S201" s="61">
        <f t="shared" si="43"/>
        <v>0</v>
      </c>
      <c r="T201" s="61">
        <f t="shared" si="44"/>
        <v>0</v>
      </c>
      <c r="U201" s="61">
        <f t="shared" si="47"/>
        <v>0</v>
      </c>
      <c r="V201" s="61">
        <f t="shared" si="48"/>
        <v>0</v>
      </c>
      <c r="W201" s="61" t="str">
        <f t="shared" si="49"/>
        <v>NÃO</v>
      </c>
      <c r="Z201" s="67">
        <f t="shared" si="50"/>
        <v>0</v>
      </c>
      <c r="AD201" s="50" t="s">
        <v>37</v>
      </c>
      <c r="AE201" s="50" t="s">
        <v>420</v>
      </c>
      <c r="AF201" s="50">
        <v>1600055</v>
      </c>
      <c r="AG201" s="51"/>
      <c r="AH201" s="51"/>
      <c r="AJ201" s="50">
        <f t="shared" si="51"/>
        <v>0</v>
      </c>
    </row>
    <row r="202" spans="1:36" s="66" customFormat="1" ht="20.25" customHeight="1">
      <c r="A202" s="61" t="str">
        <f>Controles!$B$2</f>
        <v>ES</v>
      </c>
      <c r="B202" s="61">
        <f>Controles!$C$2</f>
        <v>7</v>
      </c>
      <c r="C202" s="61" t="s">
        <v>5392</v>
      </c>
      <c r="D202" s="62"/>
      <c r="E202" s="62"/>
      <c r="F202" s="63"/>
      <c r="G202" s="63"/>
      <c r="H202" s="64">
        <f t="shared" si="45"/>
        <v>0</v>
      </c>
      <c r="I202" s="63"/>
      <c r="J202" s="63"/>
      <c r="K202" s="63"/>
      <c r="L202" s="63"/>
      <c r="M202" s="63"/>
      <c r="N202" s="61">
        <f t="shared" si="39"/>
        <v>0</v>
      </c>
      <c r="O202" s="61">
        <f t="shared" si="40"/>
        <v>0</v>
      </c>
      <c r="P202" s="61">
        <f t="shared" si="46"/>
        <v>0</v>
      </c>
      <c r="Q202" s="65">
        <f t="shared" si="41"/>
        <v>0</v>
      </c>
      <c r="R202" s="61">
        <f t="shared" si="42"/>
        <v>0</v>
      </c>
      <c r="S202" s="61">
        <f t="shared" si="43"/>
        <v>0</v>
      </c>
      <c r="T202" s="61">
        <f t="shared" si="44"/>
        <v>0</v>
      </c>
      <c r="U202" s="61">
        <f t="shared" si="47"/>
        <v>0</v>
      </c>
      <c r="V202" s="61">
        <f t="shared" si="48"/>
        <v>0</v>
      </c>
      <c r="W202" s="61" t="str">
        <f t="shared" si="49"/>
        <v>NÃO</v>
      </c>
      <c r="Z202" s="67">
        <f t="shared" si="50"/>
        <v>0</v>
      </c>
      <c r="AD202" s="50" t="s">
        <v>37</v>
      </c>
      <c r="AE202" s="50" t="s">
        <v>446</v>
      </c>
      <c r="AF202" s="50">
        <v>1600709</v>
      </c>
      <c r="AG202" s="51"/>
      <c r="AH202" s="51"/>
      <c r="AJ202" s="50">
        <f t="shared" si="51"/>
        <v>0</v>
      </c>
    </row>
    <row r="203" spans="1:36" s="66" customFormat="1" ht="20.25" customHeight="1">
      <c r="A203" s="61" t="str">
        <f>Controles!$B$2</f>
        <v>ES</v>
      </c>
      <c r="B203" s="61">
        <f>Controles!$C$2</f>
        <v>7</v>
      </c>
      <c r="C203" s="61" t="s">
        <v>5392</v>
      </c>
      <c r="D203" s="62"/>
      <c r="E203" s="62"/>
      <c r="F203" s="63"/>
      <c r="G203" s="63"/>
      <c r="H203" s="64">
        <f t="shared" si="45"/>
        <v>0</v>
      </c>
      <c r="I203" s="63"/>
      <c r="J203" s="63"/>
      <c r="K203" s="63"/>
      <c r="L203" s="63"/>
      <c r="M203" s="63"/>
      <c r="N203" s="61">
        <f t="shared" si="39"/>
        <v>0</v>
      </c>
      <c r="O203" s="61">
        <f t="shared" si="40"/>
        <v>0</v>
      </c>
      <c r="P203" s="61">
        <f t="shared" si="46"/>
        <v>0</v>
      </c>
      <c r="Q203" s="65">
        <f t="shared" si="41"/>
        <v>0</v>
      </c>
      <c r="R203" s="61">
        <f t="shared" si="42"/>
        <v>0</v>
      </c>
      <c r="S203" s="61">
        <f t="shared" si="43"/>
        <v>0</v>
      </c>
      <c r="T203" s="61">
        <f t="shared" si="44"/>
        <v>0</v>
      </c>
      <c r="U203" s="61">
        <f t="shared" si="47"/>
        <v>0</v>
      </c>
      <c r="V203" s="61">
        <f t="shared" si="48"/>
        <v>0</v>
      </c>
      <c r="W203" s="61" t="str">
        <f t="shared" si="49"/>
        <v>NÃO</v>
      </c>
      <c r="Z203" s="67">
        <f t="shared" si="50"/>
        <v>0</v>
      </c>
      <c r="AD203" s="50" t="s">
        <v>37</v>
      </c>
      <c r="AE203" s="50" t="s">
        <v>471</v>
      </c>
      <c r="AF203" s="50">
        <v>1600808</v>
      </c>
      <c r="AG203" s="51"/>
      <c r="AH203" s="51"/>
      <c r="AJ203" s="50">
        <f t="shared" si="51"/>
        <v>0</v>
      </c>
    </row>
    <row r="204" spans="1:36" s="66" customFormat="1" ht="20.25" customHeight="1">
      <c r="A204" s="61" t="str">
        <f>Controles!$B$2</f>
        <v>ES</v>
      </c>
      <c r="B204" s="61">
        <f>Controles!$C$2</f>
        <v>7</v>
      </c>
      <c r="C204" s="61" t="s">
        <v>5392</v>
      </c>
      <c r="D204" s="62"/>
      <c r="E204" s="62"/>
      <c r="F204" s="63"/>
      <c r="G204" s="63"/>
      <c r="H204" s="64">
        <f t="shared" si="45"/>
        <v>0</v>
      </c>
      <c r="I204" s="63"/>
      <c r="J204" s="63"/>
      <c r="K204" s="63"/>
      <c r="L204" s="63"/>
      <c r="M204" s="63"/>
      <c r="N204" s="61">
        <f t="shared" si="39"/>
        <v>0</v>
      </c>
      <c r="O204" s="61">
        <f t="shared" si="40"/>
        <v>0</v>
      </c>
      <c r="P204" s="61">
        <f t="shared" si="46"/>
        <v>0</v>
      </c>
      <c r="Q204" s="65">
        <f t="shared" si="41"/>
        <v>0</v>
      </c>
      <c r="R204" s="61">
        <f t="shared" si="42"/>
        <v>0</v>
      </c>
      <c r="S204" s="61">
        <f t="shared" si="43"/>
        <v>0</v>
      </c>
      <c r="T204" s="61">
        <f t="shared" si="44"/>
        <v>0</v>
      </c>
      <c r="U204" s="61">
        <f t="shared" si="47"/>
        <v>0</v>
      </c>
      <c r="V204" s="61">
        <f t="shared" si="48"/>
        <v>0</v>
      </c>
      <c r="W204" s="61" t="str">
        <f t="shared" si="49"/>
        <v>NÃO</v>
      </c>
      <c r="Z204" s="67">
        <f t="shared" si="50"/>
        <v>0</v>
      </c>
      <c r="AD204" s="50" t="s">
        <v>41</v>
      </c>
      <c r="AE204" s="50" t="s">
        <v>93</v>
      </c>
      <c r="AF204" s="50">
        <v>2900108</v>
      </c>
      <c r="AG204" s="51"/>
      <c r="AH204" s="51"/>
      <c r="AJ204" s="50">
        <f t="shared" si="51"/>
        <v>0</v>
      </c>
    </row>
    <row r="205" spans="1:36" s="66" customFormat="1" ht="20.25" customHeight="1">
      <c r="A205" s="61" t="str">
        <f>Controles!$B$2</f>
        <v>ES</v>
      </c>
      <c r="B205" s="61">
        <f>Controles!$C$2</f>
        <v>7</v>
      </c>
      <c r="C205" s="61" t="s">
        <v>5392</v>
      </c>
      <c r="D205" s="62"/>
      <c r="E205" s="62"/>
      <c r="F205" s="63"/>
      <c r="G205" s="63"/>
      <c r="H205" s="64">
        <f t="shared" si="45"/>
        <v>0</v>
      </c>
      <c r="I205" s="63"/>
      <c r="J205" s="63"/>
      <c r="K205" s="63"/>
      <c r="L205" s="63"/>
      <c r="M205" s="63"/>
      <c r="N205" s="61">
        <f t="shared" si="39"/>
        <v>0</v>
      </c>
      <c r="O205" s="61">
        <f t="shared" si="40"/>
        <v>0</v>
      </c>
      <c r="P205" s="61">
        <f t="shared" si="46"/>
        <v>0</v>
      </c>
      <c r="Q205" s="65">
        <f t="shared" si="41"/>
        <v>0</v>
      </c>
      <c r="R205" s="61">
        <f t="shared" si="42"/>
        <v>0</v>
      </c>
      <c r="S205" s="61">
        <f t="shared" si="43"/>
        <v>0</v>
      </c>
      <c r="T205" s="61">
        <f t="shared" si="44"/>
        <v>0</v>
      </c>
      <c r="U205" s="61">
        <f t="shared" si="47"/>
        <v>0</v>
      </c>
      <c r="V205" s="61">
        <f t="shared" si="48"/>
        <v>0</v>
      </c>
      <c r="W205" s="61" t="str">
        <f t="shared" si="49"/>
        <v>NÃO</v>
      </c>
      <c r="Z205" s="67">
        <f t="shared" si="50"/>
        <v>0</v>
      </c>
      <c r="AD205" s="50" t="s">
        <v>41</v>
      </c>
      <c r="AE205" s="50" t="s">
        <v>119</v>
      </c>
      <c r="AF205" s="50">
        <v>2900207</v>
      </c>
      <c r="AG205" s="51"/>
      <c r="AH205" s="51"/>
      <c r="AJ205" s="50">
        <f t="shared" si="51"/>
        <v>0</v>
      </c>
    </row>
    <row r="206" spans="1:36" s="66" customFormat="1" ht="20.25" customHeight="1">
      <c r="A206" s="61" t="str">
        <f>Controles!$B$2</f>
        <v>ES</v>
      </c>
      <c r="B206" s="61">
        <f>Controles!$C$2</f>
        <v>7</v>
      </c>
      <c r="C206" s="61" t="s">
        <v>5392</v>
      </c>
      <c r="D206" s="62"/>
      <c r="E206" s="62"/>
      <c r="F206" s="63"/>
      <c r="G206" s="63"/>
      <c r="H206" s="64">
        <f t="shared" si="45"/>
        <v>0</v>
      </c>
      <c r="I206" s="63"/>
      <c r="J206" s="63"/>
      <c r="K206" s="63"/>
      <c r="L206" s="63"/>
      <c r="M206" s="63"/>
      <c r="N206" s="61">
        <f t="shared" si="39"/>
        <v>0</v>
      </c>
      <c r="O206" s="61">
        <f t="shared" si="40"/>
        <v>0</v>
      </c>
      <c r="P206" s="61">
        <f t="shared" si="46"/>
        <v>0</v>
      </c>
      <c r="Q206" s="65">
        <f t="shared" si="41"/>
        <v>0</v>
      </c>
      <c r="R206" s="61">
        <f t="shared" si="42"/>
        <v>0</v>
      </c>
      <c r="S206" s="61">
        <f t="shared" si="43"/>
        <v>0</v>
      </c>
      <c r="T206" s="61">
        <f t="shared" si="44"/>
        <v>0</v>
      </c>
      <c r="U206" s="61">
        <f t="shared" si="47"/>
        <v>0</v>
      </c>
      <c r="V206" s="61">
        <f t="shared" si="48"/>
        <v>0</v>
      </c>
      <c r="W206" s="61" t="str">
        <f t="shared" si="49"/>
        <v>NÃO</v>
      </c>
      <c r="Z206" s="67">
        <f t="shared" si="50"/>
        <v>0</v>
      </c>
      <c r="AD206" s="50" t="s">
        <v>41</v>
      </c>
      <c r="AE206" s="50" t="s">
        <v>145</v>
      </c>
      <c r="AF206" s="50">
        <v>2900306</v>
      </c>
      <c r="AG206" s="51"/>
      <c r="AH206" s="51"/>
      <c r="AJ206" s="50">
        <f t="shared" si="51"/>
        <v>0</v>
      </c>
    </row>
    <row r="207" spans="1:36" s="66" customFormat="1" ht="20.25" customHeight="1">
      <c r="A207" s="61" t="str">
        <f>Controles!$B$2</f>
        <v>ES</v>
      </c>
      <c r="B207" s="61">
        <f>Controles!$C$2</f>
        <v>7</v>
      </c>
      <c r="C207" s="61" t="s">
        <v>5392</v>
      </c>
      <c r="D207" s="62"/>
      <c r="E207" s="62"/>
      <c r="F207" s="63"/>
      <c r="G207" s="63"/>
      <c r="H207" s="64">
        <f t="shared" si="45"/>
        <v>0</v>
      </c>
      <c r="I207" s="63"/>
      <c r="J207" s="63"/>
      <c r="K207" s="63"/>
      <c r="L207" s="63"/>
      <c r="M207" s="63"/>
      <c r="N207" s="61">
        <f t="shared" si="39"/>
        <v>0</v>
      </c>
      <c r="O207" s="61">
        <f t="shared" si="40"/>
        <v>0</v>
      </c>
      <c r="P207" s="61">
        <f t="shared" si="46"/>
        <v>0</v>
      </c>
      <c r="Q207" s="65">
        <f t="shared" si="41"/>
        <v>0</v>
      </c>
      <c r="R207" s="61">
        <f t="shared" si="42"/>
        <v>0</v>
      </c>
      <c r="S207" s="61">
        <f t="shared" si="43"/>
        <v>0</v>
      </c>
      <c r="T207" s="61">
        <f t="shared" si="44"/>
        <v>0</v>
      </c>
      <c r="U207" s="61">
        <f t="shared" si="47"/>
        <v>0</v>
      </c>
      <c r="V207" s="61">
        <f t="shared" si="48"/>
        <v>0</v>
      </c>
      <c r="W207" s="61" t="str">
        <f t="shared" si="49"/>
        <v>NÃO</v>
      </c>
      <c r="Z207" s="67">
        <f t="shared" si="50"/>
        <v>0</v>
      </c>
      <c r="AD207" s="50" t="s">
        <v>41</v>
      </c>
      <c r="AE207" s="50" t="s">
        <v>170</v>
      </c>
      <c r="AF207" s="50">
        <v>2900355</v>
      </c>
      <c r="AG207" s="51"/>
      <c r="AH207" s="51"/>
      <c r="AJ207" s="50">
        <f t="shared" si="51"/>
        <v>0</v>
      </c>
    </row>
    <row r="208" spans="1:36" s="66" customFormat="1" ht="20.25" customHeight="1">
      <c r="A208" s="61" t="str">
        <f>Controles!$B$2</f>
        <v>ES</v>
      </c>
      <c r="B208" s="61">
        <f>Controles!$C$2</f>
        <v>7</v>
      </c>
      <c r="C208" s="61" t="s">
        <v>5392</v>
      </c>
      <c r="D208" s="62"/>
      <c r="E208" s="62"/>
      <c r="F208" s="63"/>
      <c r="G208" s="63"/>
      <c r="H208" s="64">
        <f t="shared" si="45"/>
        <v>0</v>
      </c>
      <c r="I208" s="63"/>
      <c r="J208" s="63"/>
      <c r="K208" s="63"/>
      <c r="L208" s="63"/>
      <c r="M208" s="63"/>
      <c r="N208" s="61">
        <f t="shared" si="39"/>
        <v>0</v>
      </c>
      <c r="O208" s="61">
        <f t="shared" si="40"/>
        <v>0</v>
      </c>
      <c r="P208" s="61">
        <f t="shared" si="46"/>
        <v>0</v>
      </c>
      <c r="Q208" s="65">
        <f t="shared" si="41"/>
        <v>0</v>
      </c>
      <c r="R208" s="61">
        <f t="shared" si="42"/>
        <v>0</v>
      </c>
      <c r="S208" s="61">
        <f t="shared" si="43"/>
        <v>0</v>
      </c>
      <c r="T208" s="61">
        <f t="shared" si="44"/>
        <v>0</v>
      </c>
      <c r="U208" s="61">
        <f t="shared" si="47"/>
        <v>0</v>
      </c>
      <c r="V208" s="61">
        <f t="shared" si="48"/>
        <v>0</v>
      </c>
      <c r="W208" s="61" t="str">
        <f t="shared" si="49"/>
        <v>NÃO</v>
      </c>
      <c r="Z208" s="67">
        <f t="shared" si="50"/>
        <v>0</v>
      </c>
      <c r="AD208" s="50" t="s">
        <v>41</v>
      </c>
      <c r="AE208" s="50" t="s">
        <v>196</v>
      </c>
      <c r="AF208" s="50">
        <v>2900405</v>
      </c>
      <c r="AG208" s="51"/>
      <c r="AH208" s="51"/>
      <c r="AJ208" s="50">
        <f t="shared" si="51"/>
        <v>0</v>
      </c>
    </row>
    <row r="209" spans="1:36" s="66" customFormat="1" ht="20.25" customHeight="1">
      <c r="A209" s="61" t="str">
        <f>Controles!$B$2</f>
        <v>ES</v>
      </c>
      <c r="B209" s="61">
        <f>Controles!$C$2</f>
        <v>7</v>
      </c>
      <c r="C209" s="61" t="s">
        <v>5392</v>
      </c>
      <c r="D209" s="62"/>
      <c r="E209" s="62"/>
      <c r="F209" s="63"/>
      <c r="G209" s="63"/>
      <c r="H209" s="64">
        <f t="shared" si="45"/>
        <v>0</v>
      </c>
      <c r="I209" s="63"/>
      <c r="J209" s="63"/>
      <c r="K209" s="63"/>
      <c r="L209" s="63"/>
      <c r="M209" s="63"/>
      <c r="N209" s="61">
        <f t="shared" si="39"/>
        <v>0</v>
      </c>
      <c r="O209" s="61">
        <f t="shared" si="40"/>
        <v>0</v>
      </c>
      <c r="P209" s="61">
        <f t="shared" si="46"/>
        <v>0</v>
      </c>
      <c r="Q209" s="65">
        <f t="shared" si="41"/>
        <v>0</v>
      </c>
      <c r="R209" s="61">
        <f t="shared" si="42"/>
        <v>0</v>
      </c>
      <c r="S209" s="61">
        <f t="shared" si="43"/>
        <v>0</v>
      </c>
      <c r="T209" s="61">
        <f t="shared" si="44"/>
        <v>0</v>
      </c>
      <c r="U209" s="61">
        <f t="shared" si="47"/>
        <v>0</v>
      </c>
      <c r="V209" s="61">
        <f t="shared" si="48"/>
        <v>0</v>
      </c>
      <c r="W209" s="61" t="str">
        <f t="shared" si="49"/>
        <v>NÃO</v>
      </c>
      <c r="Z209" s="67">
        <f t="shared" si="50"/>
        <v>0</v>
      </c>
      <c r="AD209" s="50" t="s">
        <v>41</v>
      </c>
      <c r="AE209" s="50" t="s">
        <v>222</v>
      </c>
      <c r="AF209" s="50">
        <v>2900603</v>
      </c>
      <c r="AG209" s="51"/>
      <c r="AH209" s="51"/>
      <c r="AJ209" s="50">
        <f t="shared" si="51"/>
        <v>0</v>
      </c>
    </row>
    <row r="210" spans="1:36" s="66" customFormat="1" ht="20.25" customHeight="1">
      <c r="A210" s="61" t="str">
        <f>Controles!$B$2</f>
        <v>ES</v>
      </c>
      <c r="B210" s="61">
        <f>Controles!$C$2</f>
        <v>7</v>
      </c>
      <c r="C210" s="61" t="s">
        <v>5392</v>
      </c>
      <c r="D210" s="62"/>
      <c r="E210" s="62"/>
      <c r="F210" s="63"/>
      <c r="G210" s="63"/>
      <c r="H210" s="64">
        <f t="shared" si="45"/>
        <v>0</v>
      </c>
      <c r="I210" s="63"/>
      <c r="J210" s="63"/>
      <c r="K210" s="63"/>
      <c r="L210" s="63"/>
      <c r="M210" s="63"/>
      <c r="N210" s="61">
        <f t="shared" si="39"/>
        <v>0</v>
      </c>
      <c r="O210" s="61">
        <f t="shared" si="40"/>
        <v>0</v>
      </c>
      <c r="P210" s="61">
        <f t="shared" si="46"/>
        <v>0</v>
      </c>
      <c r="Q210" s="65">
        <f t="shared" si="41"/>
        <v>0</v>
      </c>
      <c r="R210" s="61">
        <f t="shared" si="42"/>
        <v>0</v>
      </c>
      <c r="S210" s="61">
        <f t="shared" si="43"/>
        <v>0</v>
      </c>
      <c r="T210" s="61">
        <f t="shared" si="44"/>
        <v>0</v>
      </c>
      <c r="U210" s="61">
        <f t="shared" si="47"/>
        <v>0</v>
      </c>
      <c r="V210" s="61">
        <f t="shared" si="48"/>
        <v>0</v>
      </c>
      <c r="W210" s="61" t="str">
        <f t="shared" si="49"/>
        <v>NÃO</v>
      </c>
      <c r="Z210" s="67">
        <f t="shared" si="50"/>
        <v>0</v>
      </c>
      <c r="AD210" s="50" t="s">
        <v>41</v>
      </c>
      <c r="AE210" s="50" t="s">
        <v>246</v>
      </c>
      <c r="AF210" s="50">
        <v>2900702</v>
      </c>
      <c r="AG210" s="51"/>
      <c r="AH210" s="51"/>
      <c r="AJ210" s="50">
        <f t="shared" si="51"/>
        <v>0</v>
      </c>
    </row>
    <row r="211" spans="1:36" s="66" customFormat="1" ht="20.25" customHeight="1">
      <c r="A211" s="61" t="str">
        <f>Controles!$B$2</f>
        <v>ES</v>
      </c>
      <c r="B211" s="61">
        <f>Controles!$C$2</f>
        <v>7</v>
      </c>
      <c r="C211" s="61" t="s">
        <v>5392</v>
      </c>
      <c r="D211" s="62"/>
      <c r="E211" s="62"/>
      <c r="F211" s="63"/>
      <c r="G211" s="63"/>
      <c r="H211" s="64">
        <f t="shared" si="45"/>
        <v>0</v>
      </c>
      <c r="I211" s="63"/>
      <c r="J211" s="63"/>
      <c r="K211" s="63"/>
      <c r="L211" s="63"/>
      <c r="M211" s="63"/>
      <c r="N211" s="61">
        <f t="shared" si="39"/>
        <v>0</v>
      </c>
      <c r="O211" s="61">
        <f t="shared" si="40"/>
        <v>0</v>
      </c>
      <c r="P211" s="61">
        <f t="shared" si="46"/>
        <v>0</v>
      </c>
      <c r="Q211" s="65">
        <f t="shared" si="41"/>
        <v>0</v>
      </c>
      <c r="R211" s="61">
        <f t="shared" si="42"/>
        <v>0</v>
      </c>
      <c r="S211" s="61">
        <f t="shared" si="43"/>
        <v>0</v>
      </c>
      <c r="T211" s="61">
        <f t="shared" si="44"/>
        <v>0</v>
      </c>
      <c r="U211" s="61">
        <f t="shared" si="47"/>
        <v>0</v>
      </c>
      <c r="V211" s="61">
        <f t="shared" si="48"/>
        <v>0</v>
      </c>
      <c r="W211" s="61" t="str">
        <f t="shared" si="49"/>
        <v>NÃO</v>
      </c>
      <c r="Z211" s="67">
        <f t="shared" si="50"/>
        <v>0</v>
      </c>
      <c r="AD211" s="50" t="s">
        <v>41</v>
      </c>
      <c r="AE211" s="50" t="s">
        <v>271</v>
      </c>
      <c r="AF211" s="50">
        <v>2900801</v>
      </c>
      <c r="AG211" s="51"/>
      <c r="AH211" s="51"/>
      <c r="AJ211" s="50">
        <f t="shared" si="51"/>
        <v>0</v>
      </c>
    </row>
    <row r="212" spans="1:36" s="66" customFormat="1" ht="20.25" customHeight="1">
      <c r="A212" s="61" t="str">
        <f>Controles!$B$2</f>
        <v>ES</v>
      </c>
      <c r="B212" s="61">
        <f>Controles!$C$2</f>
        <v>7</v>
      </c>
      <c r="C212" s="61" t="s">
        <v>5392</v>
      </c>
      <c r="D212" s="62"/>
      <c r="E212" s="62"/>
      <c r="F212" s="63"/>
      <c r="G212" s="63"/>
      <c r="H212" s="64">
        <f t="shared" si="45"/>
        <v>0</v>
      </c>
      <c r="I212" s="63"/>
      <c r="J212" s="63"/>
      <c r="K212" s="63"/>
      <c r="L212" s="63"/>
      <c r="M212" s="63"/>
      <c r="N212" s="61">
        <f t="shared" si="39"/>
        <v>0</v>
      </c>
      <c r="O212" s="61">
        <f t="shared" si="40"/>
        <v>0</v>
      </c>
      <c r="P212" s="61">
        <f t="shared" si="46"/>
        <v>0</v>
      </c>
      <c r="Q212" s="65">
        <f t="shared" si="41"/>
        <v>0</v>
      </c>
      <c r="R212" s="61">
        <f t="shared" si="42"/>
        <v>0</v>
      </c>
      <c r="S212" s="61">
        <f t="shared" si="43"/>
        <v>0</v>
      </c>
      <c r="T212" s="61">
        <f t="shared" si="44"/>
        <v>0</v>
      </c>
      <c r="U212" s="61">
        <f t="shared" si="47"/>
        <v>0</v>
      </c>
      <c r="V212" s="61">
        <f t="shared" si="48"/>
        <v>0</v>
      </c>
      <c r="W212" s="61" t="str">
        <f t="shared" si="49"/>
        <v>NÃO</v>
      </c>
      <c r="Z212" s="67">
        <f t="shared" si="50"/>
        <v>0</v>
      </c>
      <c r="AD212" s="50" t="s">
        <v>41</v>
      </c>
      <c r="AE212" s="50" t="s">
        <v>297</v>
      </c>
      <c r="AF212" s="50">
        <v>2900900</v>
      </c>
      <c r="AG212" s="51"/>
      <c r="AH212" s="51"/>
      <c r="AJ212" s="50">
        <f t="shared" si="51"/>
        <v>0</v>
      </c>
    </row>
    <row r="213" spans="1:36" s="66" customFormat="1" ht="20.25" customHeight="1">
      <c r="A213" s="61" t="str">
        <f>Controles!$B$2</f>
        <v>ES</v>
      </c>
      <c r="B213" s="61">
        <f>Controles!$C$2</f>
        <v>7</v>
      </c>
      <c r="C213" s="61" t="s">
        <v>5392</v>
      </c>
      <c r="D213" s="62"/>
      <c r="E213" s="62"/>
      <c r="F213" s="63"/>
      <c r="G213" s="63"/>
      <c r="H213" s="64">
        <f t="shared" si="45"/>
        <v>0</v>
      </c>
      <c r="I213" s="63"/>
      <c r="J213" s="63"/>
      <c r="K213" s="63"/>
      <c r="L213" s="63"/>
      <c r="M213" s="63"/>
      <c r="N213" s="61">
        <f t="shared" si="39"/>
        <v>0</v>
      </c>
      <c r="O213" s="61">
        <f t="shared" si="40"/>
        <v>0</v>
      </c>
      <c r="P213" s="61">
        <f t="shared" si="46"/>
        <v>0</v>
      </c>
      <c r="Q213" s="65">
        <f t="shared" si="41"/>
        <v>0</v>
      </c>
      <c r="R213" s="61">
        <f t="shared" si="42"/>
        <v>0</v>
      </c>
      <c r="S213" s="61">
        <f t="shared" si="43"/>
        <v>0</v>
      </c>
      <c r="T213" s="61">
        <f t="shared" si="44"/>
        <v>0</v>
      </c>
      <c r="U213" s="61">
        <f t="shared" si="47"/>
        <v>0</v>
      </c>
      <c r="V213" s="61">
        <f t="shared" si="48"/>
        <v>0</v>
      </c>
      <c r="W213" s="61" t="str">
        <f t="shared" si="49"/>
        <v>NÃO</v>
      </c>
      <c r="Z213" s="67">
        <f t="shared" si="50"/>
        <v>0</v>
      </c>
      <c r="AD213" s="50" t="s">
        <v>41</v>
      </c>
      <c r="AE213" s="50" t="s">
        <v>323</v>
      </c>
      <c r="AF213" s="50">
        <v>2901007</v>
      </c>
      <c r="AG213" s="51"/>
      <c r="AH213" s="51"/>
      <c r="AJ213" s="50">
        <f t="shared" si="51"/>
        <v>0</v>
      </c>
    </row>
    <row r="214" spans="1:36" s="66" customFormat="1" ht="20.25" customHeight="1">
      <c r="A214" s="61" t="str">
        <f>Controles!$B$2</f>
        <v>ES</v>
      </c>
      <c r="B214" s="61">
        <f>Controles!$C$2</f>
        <v>7</v>
      </c>
      <c r="C214" s="61" t="s">
        <v>5392</v>
      </c>
      <c r="D214" s="62"/>
      <c r="E214" s="62"/>
      <c r="F214" s="63"/>
      <c r="G214" s="63"/>
      <c r="H214" s="64">
        <f t="shared" si="45"/>
        <v>0</v>
      </c>
      <c r="I214" s="63"/>
      <c r="J214" s="63"/>
      <c r="K214" s="63"/>
      <c r="L214" s="63"/>
      <c r="M214" s="63"/>
      <c r="N214" s="61">
        <f t="shared" si="39"/>
        <v>0</v>
      </c>
      <c r="O214" s="61">
        <f t="shared" si="40"/>
        <v>0</v>
      </c>
      <c r="P214" s="61">
        <f t="shared" si="46"/>
        <v>0</v>
      </c>
      <c r="Q214" s="65">
        <f t="shared" si="41"/>
        <v>0</v>
      </c>
      <c r="R214" s="61">
        <f t="shared" si="42"/>
        <v>0</v>
      </c>
      <c r="S214" s="61">
        <f t="shared" si="43"/>
        <v>0</v>
      </c>
      <c r="T214" s="61">
        <f t="shared" si="44"/>
        <v>0</v>
      </c>
      <c r="U214" s="61">
        <f t="shared" si="47"/>
        <v>0</v>
      </c>
      <c r="V214" s="61">
        <f t="shared" si="48"/>
        <v>0</v>
      </c>
      <c r="W214" s="61" t="str">
        <f t="shared" si="49"/>
        <v>NÃO</v>
      </c>
      <c r="Z214" s="67">
        <f t="shared" si="50"/>
        <v>0</v>
      </c>
      <c r="AD214" s="50" t="s">
        <v>41</v>
      </c>
      <c r="AE214" s="50" t="s">
        <v>348</v>
      </c>
      <c r="AF214" s="50">
        <v>2901106</v>
      </c>
      <c r="AG214" s="51"/>
      <c r="AH214" s="51"/>
      <c r="AJ214" s="50">
        <f t="shared" si="51"/>
        <v>0</v>
      </c>
    </row>
    <row r="215" spans="1:36" s="66" customFormat="1" ht="20.25" customHeight="1">
      <c r="A215" s="61" t="str">
        <f>Controles!$B$2</f>
        <v>ES</v>
      </c>
      <c r="B215" s="61">
        <f>Controles!$C$2</f>
        <v>7</v>
      </c>
      <c r="C215" s="61" t="s">
        <v>5392</v>
      </c>
      <c r="D215" s="62"/>
      <c r="E215" s="62"/>
      <c r="F215" s="63"/>
      <c r="G215" s="63"/>
      <c r="H215" s="64">
        <f t="shared" si="45"/>
        <v>0</v>
      </c>
      <c r="I215" s="63"/>
      <c r="J215" s="63"/>
      <c r="K215" s="63"/>
      <c r="L215" s="63"/>
      <c r="M215" s="63"/>
      <c r="N215" s="61">
        <f t="shared" si="39"/>
        <v>0</v>
      </c>
      <c r="O215" s="61">
        <f t="shared" si="40"/>
        <v>0</v>
      </c>
      <c r="P215" s="61">
        <f t="shared" si="46"/>
        <v>0</v>
      </c>
      <c r="Q215" s="65">
        <f t="shared" si="41"/>
        <v>0</v>
      </c>
      <c r="R215" s="61">
        <f t="shared" si="42"/>
        <v>0</v>
      </c>
      <c r="S215" s="61">
        <f t="shared" si="43"/>
        <v>0</v>
      </c>
      <c r="T215" s="61">
        <f t="shared" si="44"/>
        <v>0</v>
      </c>
      <c r="U215" s="61">
        <f t="shared" si="47"/>
        <v>0</v>
      </c>
      <c r="V215" s="61">
        <f t="shared" si="48"/>
        <v>0</v>
      </c>
      <c r="W215" s="61" t="str">
        <f t="shared" si="49"/>
        <v>NÃO</v>
      </c>
      <c r="Z215" s="67">
        <f t="shared" si="50"/>
        <v>0</v>
      </c>
      <c r="AD215" s="50" t="s">
        <v>41</v>
      </c>
      <c r="AE215" s="50" t="s">
        <v>372</v>
      </c>
      <c r="AF215" s="50">
        <v>2901155</v>
      </c>
      <c r="AG215" s="51"/>
      <c r="AH215" s="51"/>
      <c r="AJ215" s="50">
        <f t="shared" si="51"/>
        <v>0</v>
      </c>
    </row>
    <row r="216" spans="1:36" s="66" customFormat="1" ht="20.25" customHeight="1">
      <c r="A216" s="61" t="str">
        <f>Controles!$B$2</f>
        <v>ES</v>
      </c>
      <c r="B216" s="61">
        <f>Controles!$C$2</f>
        <v>7</v>
      </c>
      <c r="C216" s="61" t="s">
        <v>5392</v>
      </c>
      <c r="D216" s="62"/>
      <c r="E216" s="62"/>
      <c r="F216" s="63"/>
      <c r="G216" s="63"/>
      <c r="H216" s="64">
        <f t="shared" si="45"/>
        <v>0</v>
      </c>
      <c r="I216" s="63"/>
      <c r="J216" s="63"/>
      <c r="K216" s="63"/>
      <c r="L216" s="63"/>
      <c r="M216" s="63"/>
      <c r="N216" s="61">
        <f t="shared" si="39"/>
        <v>0</v>
      </c>
      <c r="O216" s="61">
        <f t="shared" si="40"/>
        <v>0</v>
      </c>
      <c r="P216" s="61">
        <f t="shared" si="46"/>
        <v>0</v>
      </c>
      <c r="Q216" s="65">
        <f t="shared" si="41"/>
        <v>0</v>
      </c>
      <c r="R216" s="61">
        <f t="shared" si="42"/>
        <v>0</v>
      </c>
      <c r="S216" s="61">
        <f t="shared" si="43"/>
        <v>0</v>
      </c>
      <c r="T216" s="61">
        <f t="shared" si="44"/>
        <v>0</v>
      </c>
      <c r="U216" s="61">
        <f t="shared" si="47"/>
        <v>0</v>
      </c>
      <c r="V216" s="61">
        <f t="shared" si="48"/>
        <v>0</v>
      </c>
      <c r="W216" s="61" t="str">
        <f t="shared" si="49"/>
        <v>NÃO</v>
      </c>
      <c r="Z216" s="67">
        <f t="shared" si="50"/>
        <v>0</v>
      </c>
      <c r="AD216" s="50" t="s">
        <v>41</v>
      </c>
      <c r="AE216" s="50" t="s">
        <v>397</v>
      </c>
      <c r="AF216" s="50">
        <v>2901205</v>
      </c>
      <c r="AG216" s="51"/>
      <c r="AH216" s="51"/>
      <c r="AJ216" s="50">
        <f t="shared" si="51"/>
        <v>0</v>
      </c>
    </row>
    <row r="217" spans="1:36" s="66" customFormat="1" ht="20.25" customHeight="1">
      <c r="A217" s="61" t="str">
        <f>Controles!$B$2</f>
        <v>ES</v>
      </c>
      <c r="B217" s="61">
        <f>Controles!$C$2</f>
        <v>7</v>
      </c>
      <c r="C217" s="61" t="s">
        <v>5392</v>
      </c>
      <c r="D217" s="62"/>
      <c r="E217" s="62"/>
      <c r="F217" s="63"/>
      <c r="G217" s="63"/>
      <c r="H217" s="64">
        <f t="shared" si="45"/>
        <v>0</v>
      </c>
      <c r="I217" s="63"/>
      <c r="J217" s="63"/>
      <c r="K217" s="63"/>
      <c r="L217" s="63"/>
      <c r="M217" s="63"/>
      <c r="N217" s="61">
        <f t="shared" si="39"/>
        <v>0</v>
      </c>
      <c r="O217" s="61">
        <f t="shared" si="40"/>
        <v>0</v>
      </c>
      <c r="P217" s="61">
        <f t="shared" si="46"/>
        <v>0</v>
      </c>
      <c r="Q217" s="65">
        <f t="shared" si="41"/>
        <v>0</v>
      </c>
      <c r="R217" s="61">
        <f t="shared" si="42"/>
        <v>0</v>
      </c>
      <c r="S217" s="61">
        <f t="shared" si="43"/>
        <v>0</v>
      </c>
      <c r="T217" s="61">
        <f t="shared" si="44"/>
        <v>0</v>
      </c>
      <c r="U217" s="61">
        <f t="shared" si="47"/>
        <v>0</v>
      </c>
      <c r="V217" s="61">
        <f t="shared" si="48"/>
        <v>0</v>
      </c>
      <c r="W217" s="61" t="str">
        <f t="shared" si="49"/>
        <v>NÃO</v>
      </c>
      <c r="Z217" s="67">
        <f t="shared" si="50"/>
        <v>0</v>
      </c>
      <c r="AD217" s="50" t="s">
        <v>41</v>
      </c>
      <c r="AE217" s="50" t="s">
        <v>422</v>
      </c>
      <c r="AF217" s="50">
        <v>2901304</v>
      </c>
      <c r="AG217" s="51"/>
      <c r="AH217" s="51"/>
      <c r="AJ217" s="50">
        <f t="shared" si="51"/>
        <v>0</v>
      </c>
    </row>
    <row r="218" spans="1:36" s="66" customFormat="1" ht="20.25" customHeight="1">
      <c r="A218" s="61" t="str">
        <f>Controles!$B$2</f>
        <v>ES</v>
      </c>
      <c r="B218" s="61">
        <f>Controles!$C$2</f>
        <v>7</v>
      </c>
      <c r="C218" s="61" t="s">
        <v>5392</v>
      </c>
      <c r="D218" s="62"/>
      <c r="E218" s="62"/>
      <c r="F218" s="63"/>
      <c r="G218" s="63"/>
      <c r="H218" s="64">
        <f t="shared" si="45"/>
        <v>0</v>
      </c>
      <c r="I218" s="63"/>
      <c r="J218" s="63"/>
      <c r="K218" s="63"/>
      <c r="L218" s="63"/>
      <c r="M218" s="63"/>
      <c r="N218" s="61">
        <f t="shared" si="39"/>
        <v>0</v>
      </c>
      <c r="O218" s="61">
        <f t="shared" si="40"/>
        <v>0</v>
      </c>
      <c r="P218" s="61">
        <f t="shared" si="46"/>
        <v>0</v>
      </c>
      <c r="Q218" s="65">
        <f t="shared" si="41"/>
        <v>0</v>
      </c>
      <c r="R218" s="61">
        <f t="shared" si="42"/>
        <v>0</v>
      </c>
      <c r="S218" s="61">
        <f t="shared" si="43"/>
        <v>0</v>
      </c>
      <c r="T218" s="61">
        <f t="shared" si="44"/>
        <v>0</v>
      </c>
      <c r="U218" s="61">
        <f t="shared" si="47"/>
        <v>0</v>
      </c>
      <c r="V218" s="61">
        <f t="shared" si="48"/>
        <v>0</v>
      </c>
      <c r="W218" s="61" t="str">
        <f t="shared" si="49"/>
        <v>NÃO</v>
      </c>
      <c r="Z218" s="67">
        <f t="shared" si="50"/>
        <v>0</v>
      </c>
      <c r="AD218" s="50" t="s">
        <v>41</v>
      </c>
      <c r="AE218" s="50" t="s">
        <v>448</v>
      </c>
      <c r="AF218" s="50">
        <v>2901353</v>
      </c>
      <c r="AG218" s="51"/>
      <c r="AH218" s="51"/>
      <c r="AJ218" s="50">
        <f t="shared" si="51"/>
        <v>0</v>
      </c>
    </row>
    <row r="219" spans="1:36" s="66" customFormat="1" ht="20.25" customHeight="1">
      <c r="A219" s="61" t="str">
        <f>Controles!$B$2</f>
        <v>ES</v>
      </c>
      <c r="B219" s="61">
        <f>Controles!$C$2</f>
        <v>7</v>
      </c>
      <c r="C219" s="61" t="s">
        <v>5392</v>
      </c>
      <c r="D219" s="62"/>
      <c r="E219" s="62"/>
      <c r="F219" s="63"/>
      <c r="G219" s="63"/>
      <c r="H219" s="64">
        <f t="shared" si="45"/>
        <v>0</v>
      </c>
      <c r="I219" s="63"/>
      <c r="J219" s="63"/>
      <c r="K219" s="63"/>
      <c r="L219" s="63"/>
      <c r="M219" s="63"/>
      <c r="N219" s="61">
        <f t="shared" si="39"/>
        <v>0</v>
      </c>
      <c r="O219" s="61">
        <f t="shared" si="40"/>
        <v>0</v>
      </c>
      <c r="P219" s="61">
        <f t="shared" si="46"/>
        <v>0</v>
      </c>
      <c r="Q219" s="65">
        <f t="shared" si="41"/>
        <v>0</v>
      </c>
      <c r="R219" s="61">
        <f t="shared" si="42"/>
        <v>0</v>
      </c>
      <c r="S219" s="61">
        <f t="shared" si="43"/>
        <v>0</v>
      </c>
      <c r="T219" s="61">
        <f t="shared" si="44"/>
        <v>0</v>
      </c>
      <c r="U219" s="61">
        <f t="shared" si="47"/>
        <v>0</v>
      </c>
      <c r="V219" s="61">
        <f t="shared" si="48"/>
        <v>0</v>
      </c>
      <c r="W219" s="61" t="str">
        <f t="shared" si="49"/>
        <v>NÃO</v>
      </c>
      <c r="Z219" s="67">
        <f t="shared" si="50"/>
        <v>0</v>
      </c>
      <c r="AD219" s="50" t="s">
        <v>41</v>
      </c>
      <c r="AE219" s="50" t="s">
        <v>473</v>
      </c>
      <c r="AF219" s="50">
        <v>2901403</v>
      </c>
      <c r="AG219" s="51"/>
      <c r="AH219" s="51"/>
      <c r="AJ219" s="50">
        <f t="shared" si="51"/>
        <v>0</v>
      </c>
    </row>
    <row r="220" spans="1:36" s="66" customFormat="1" ht="20.25" customHeight="1">
      <c r="A220" s="61" t="str">
        <f>Controles!$B$2</f>
        <v>ES</v>
      </c>
      <c r="B220" s="61">
        <f>Controles!$C$2</f>
        <v>7</v>
      </c>
      <c r="C220" s="61" t="s">
        <v>5392</v>
      </c>
      <c r="D220" s="62"/>
      <c r="E220" s="62"/>
      <c r="F220" s="63"/>
      <c r="G220" s="63"/>
      <c r="H220" s="64">
        <f t="shared" si="45"/>
        <v>0</v>
      </c>
      <c r="I220" s="63"/>
      <c r="J220" s="63"/>
      <c r="K220" s="63"/>
      <c r="L220" s="63"/>
      <c r="M220" s="63"/>
      <c r="N220" s="61">
        <f t="shared" si="39"/>
        <v>0</v>
      </c>
      <c r="O220" s="61">
        <f t="shared" si="40"/>
        <v>0</v>
      </c>
      <c r="P220" s="61">
        <f t="shared" si="46"/>
        <v>0</v>
      </c>
      <c r="Q220" s="65">
        <f t="shared" si="41"/>
        <v>0</v>
      </c>
      <c r="R220" s="61">
        <f t="shared" si="42"/>
        <v>0</v>
      </c>
      <c r="S220" s="61">
        <f t="shared" si="43"/>
        <v>0</v>
      </c>
      <c r="T220" s="61">
        <f t="shared" si="44"/>
        <v>0</v>
      </c>
      <c r="U220" s="61">
        <f t="shared" si="47"/>
        <v>0</v>
      </c>
      <c r="V220" s="61">
        <f t="shared" si="48"/>
        <v>0</v>
      </c>
      <c r="W220" s="61" t="str">
        <f t="shared" si="49"/>
        <v>NÃO</v>
      </c>
      <c r="Z220" s="67">
        <f t="shared" si="50"/>
        <v>0</v>
      </c>
      <c r="AD220" s="50" t="s">
        <v>41</v>
      </c>
      <c r="AE220" s="50" t="s">
        <v>497</v>
      </c>
      <c r="AF220" s="50">
        <v>2901502</v>
      </c>
      <c r="AG220" s="51"/>
      <c r="AH220" s="51"/>
      <c r="AJ220" s="50">
        <f t="shared" si="51"/>
        <v>0</v>
      </c>
    </row>
    <row r="221" spans="1:36" s="66" customFormat="1" ht="20.25" customHeight="1">
      <c r="A221" s="61" t="str">
        <f>Controles!$B$2</f>
        <v>ES</v>
      </c>
      <c r="B221" s="61">
        <f>Controles!$C$2</f>
        <v>7</v>
      </c>
      <c r="C221" s="61" t="s">
        <v>5392</v>
      </c>
      <c r="D221" s="62"/>
      <c r="E221" s="62"/>
      <c r="F221" s="63"/>
      <c r="G221" s="63"/>
      <c r="H221" s="64">
        <f t="shared" si="45"/>
        <v>0</v>
      </c>
      <c r="I221" s="63"/>
      <c r="J221" s="63"/>
      <c r="K221" s="63"/>
      <c r="L221" s="63"/>
      <c r="M221" s="63"/>
      <c r="N221" s="61">
        <f t="shared" si="39"/>
        <v>0</v>
      </c>
      <c r="O221" s="61">
        <f t="shared" si="40"/>
        <v>0</v>
      </c>
      <c r="P221" s="61">
        <f t="shared" si="46"/>
        <v>0</v>
      </c>
      <c r="Q221" s="65">
        <f t="shared" si="41"/>
        <v>0</v>
      </c>
      <c r="R221" s="61">
        <f t="shared" si="42"/>
        <v>0</v>
      </c>
      <c r="S221" s="61">
        <f t="shared" si="43"/>
        <v>0</v>
      </c>
      <c r="T221" s="61">
        <f t="shared" si="44"/>
        <v>0</v>
      </c>
      <c r="U221" s="61">
        <f t="shared" si="47"/>
        <v>0</v>
      </c>
      <c r="V221" s="61">
        <f t="shared" si="48"/>
        <v>0</v>
      </c>
      <c r="W221" s="61" t="str">
        <f t="shared" si="49"/>
        <v>NÃO</v>
      </c>
      <c r="Z221" s="67">
        <f t="shared" si="50"/>
        <v>0</v>
      </c>
      <c r="AD221" s="50" t="s">
        <v>41</v>
      </c>
      <c r="AE221" s="50" t="s">
        <v>520</v>
      </c>
      <c r="AF221" s="50">
        <v>2901601</v>
      </c>
      <c r="AG221" s="51"/>
      <c r="AH221" s="51"/>
      <c r="AJ221" s="50">
        <f t="shared" si="51"/>
        <v>0</v>
      </c>
    </row>
    <row r="222" spans="1:36" s="66" customFormat="1" ht="20.25" customHeight="1">
      <c r="A222" s="61" t="str">
        <f>Controles!$B$2</f>
        <v>ES</v>
      </c>
      <c r="B222" s="61">
        <f>Controles!$C$2</f>
        <v>7</v>
      </c>
      <c r="C222" s="61" t="s">
        <v>5392</v>
      </c>
      <c r="D222" s="62"/>
      <c r="E222" s="62"/>
      <c r="F222" s="63"/>
      <c r="G222" s="63"/>
      <c r="H222" s="64">
        <f t="shared" si="45"/>
        <v>0</v>
      </c>
      <c r="I222" s="63"/>
      <c r="J222" s="63"/>
      <c r="K222" s="63"/>
      <c r="L222" s="63"/>
      <c r="M222" s="63"/>
      <c r="N222" s="61">
        <f t="shared" si="39"/>
        <v>0</v>
      </c>
      <c r="O222" s="61">
        <f t="shared" si="40"/>
        <v>0</v>
      </c>
      <c r="P222" s="61">
        <f t="shared" si="46"/>
        <v>0</v>
      </c>
      <c r="Q222" s="65">
        <f t="shared" si="41"/>
        <v>0</v>
      </c>
      <c r="R222" s="61">
        <f t="shared" si="42"/>
        <v>0</v>
      </c>
      <c r="S222" s="61">
        <f t="shared" si="43"/>
        <v>0</v>
      </c>
      <c r="T222" s="61">
        <f t="shared" si="44"/>
        <v>0</v>
      </c>
      <c r="U222" s="61">
        <f t="shared" si="47"/>
        <v>0</v>
      </c>
      <c r="V222" s="61">
        <f t="shared" si="48"/>
        <v>0</v>
      </c>
      <c r="W222" s="61" t="str">
        <f t="shared" si="49"/>
        <v>NÃO</v>
      </c>
      <c r="Z222" s="67">
        <f t="shared" si="50"/>
        <v>0</v>
      </c>
      <c r="AD222" s="50" t="s">
        <v>41</v>
      </c>
      <c r="AE222" s="50" t="s">
        <v>544</v>
      </c>
      <c r="AF222" s="50">
        <v>2901700</v>
      </c>
      <c r="AG222" s="51"/>
      <c r="AH222" s="51"/>
      <c r="AJ222" s="50">
        <f t="shared" si="51"/>
        <v>0</v>
      </c>
    </row>
    <row r="223" spans="1:36" s="66" customFormat="1" ht="20.25" customHeight="1">
      <c r="A223" s="61" t="str">
        <f>Controles!$B$2</f>
        <v>ES</v>
      </c>
      <c r="B223" s="61">
        <f>Controles!$C$2</f>
        <v>7</v>
      </c>
      <c r="C223" s="61" t="s">
        <v>5392</v>
      </c>
      <c r="D223" s="62"/>
      <c r="E223" s="62"/>
      <c r="F223" s="63"/>
      <c r="G223" s="63"/>
      <c r="H223" s="64">
        <f t="shared" si="45"/>
        <v>0</v>
      </c>
      <c r="I223" s="63"/>
      <c r="J223" s="63"/>
      <c r="K223" s="63"/>
      <c r="L223" s="63"/>
      <c r="M223" s="63"/>
      <c r="N223" s="61">
        <f t="shared" si="39"/>
        <v>0</v>
      </c>
      <c r="O223" s="61">
        <f t="shared" si="40"/>
        <v>0</v>
      </c>
      <c r="P223" s="61">
        <f t="shared" si="46"/>
        <v>0</v>
      </c>
      <c r="Q223" s="65">
        <f t="shared" si="41"/>
        <v>0</v>
      </c>
      <c r="R223" s="61">
        <f t="shared" si="42"/>
        <v>0</v>
      </c>
      <c r="S223" s="61">
        <f t="shared" si="43"/>
        <v>0</v>
      </c>
      <c r="T223" s="61">
        <f t="shared" si="44"/>
        <v>0</v>
      </c>
      <c r="U223" s="61">
        <f t="shared" si="47"/>
        <v>0</v>
      </c>
      <c r="V223" s="61">
        <f t="shared" si="48"/>
        <v>0</v>
      </c>
      <c r="W223" s="61" t="str">
        <f t="shared" si="49"/>
        <v>NÃO</v>
      </c>
      <c r="Z223" s="67">
        <f t="shared" si="50"/>
        <v>0</v>
      </c>
      <c r="AD223" s="50" t="s">
        <v>41</v>
      </c>
      <c r="AE223" s="50" t="s">
        <v>567</v>
      </c>
      <c r="AF223" s="50">
        <v>2901809</v>
      </c>
      <c r="AG223" s="51"/>
      <c r="AH223" s="51"/>
      <c r="AJ223" s="50">
        <f t="shared" si="51"/>
        <v>0</v>
      </c>
    </row>
    <row r="224" spans="1:36" s="66" customFormat="1" ht="20.25" customHeight="1">
      <c r="A224" s="61" t="str">
        <f>Controles!$B$2</f>
        <v>ES</v>
      </c>
      <c r="B224" s="61">
        <f>Controles!$C$2</f>
        <v>7</v>
      </c>
      <c r="C224" s="61" t="s">
        <v>5392</v>
      </c>
      <c r="D224" s="62"/>
      <c r="E224" s="62"/>
      <c r="F224" s="63"/>
      <c r="G224" s="63"/>
      <c r="H224" s="64">
        <f t="shared" si="45"/>
        <v>0</v>
      </c>
      <c r="I224" s="63"/>
      <c r="J224" s="63"/>
      <c r="K224" s="63"/>
      <c r="L224" s="63"/>
      <c r="M224" s="63"/>
      <c r="N224" s="61">
        <f t="shared" si="39"/>
        <v>0</v>
      </c>
      <c r="O224" s="61">
        <f t="shared" si="40"/>
        <v>0</v>
      </c>
      <c r="P224" s="61">
        <f t="shared" si="46"/>
        <v>0</v>
      </c>
      <c r="Q224" s="65">
        <f t="shared" si="41"/>
        <v>0</v>
      </c>
      <c r="R224" s="61">
        <f t="shared" si="42"/>
        <v>0</v>
      </c>
      <c r="S224" s="61">
        <f t="shared" si="43"/>
        <v>0</v>
      </c>
      <c r="T224" s="61">
        <f t="shared" si="44"/>
        <v>0</v>
      </c>
      <c r="U224" s="61">
        <f t="shared" si="47"/>
        <v>0</v>
      </c>
      <c r="V224" s="61">
        <f t="shared" si="48"/>
        <v>0</v>
      </c>
      <c r="W224" s="61" t="str">
        <f t="shared" si="49"/>
        <v>NÃO</v>
      </c>
      <c r="Z224" s="67">
        <f t="shared" si="50"/>
        <v>0</v>
      </c>
      <c r="AD224" s="50" t="s">
        <v>41</v>
      </c>
      <c r="AE224" s="50" t="s">
        <v>590</v>
      </c>
      <c r="AF224" s="50">
        <v>2901908</v>
      </c>
      <c r="AG224" s="51"/>
      <c r="AH224" s="51"/>
      <c r="AJ224" s="50">
        <f t="shared" si="51"/>
        <v>0</v>
      </c>
    </row>
    <row r="225" spans="1:36" s="66" customFormat="1" ht="20.25" customHeight="1">
      <c r="A225" s="61" t="str">
        <f>Controles!$B$2</f>
        <v>ES</v>
      </c>
      <c r="B225" s="61">
        <f>Controles!$C$2</f>
        <v>7</v>
      </c>
      <c r="C225" s="61" t="s">
        <v>5392</v>
      </c>
      <c r="D225" s="62"/>
      <c r="E225" s="62"/>
      <c r="F225" s="63"/>
      <c r="G225" s="63"/>
      <c r="H225" s="64">
        <f t="shared" si="45"/>
        <v>0</v>
      </c>
      <c r="I225" s="63"/>
      <c r="J225" s="63"/>
      <c r="K225" s="63"/>
      <c r="L225" s="63"/>
      <c r="M225" s="63"/>
      <c r="N225" s="61">
        <f t="shared" si="39"/>
        <v>0</v>
      </c>
      <c r="O225" s="61">
        <f t="shared" si="40"/>
        <v>0</v>
      </c>
      <c r="P225" s="61">
        <f t="shared" si="46"/>
        <v>0</v>
      </c>
      <c r="Q225" s="65">
        <f t="shared" si="41"/>
        <v>0</v>
      </c>
      <c r="R225" s="61">
        <f t="shared" si="42"/>
        <v>0</v>
      </c>
      <c r="S225" s="61">
        <f t="shared" si="43"/>
        <v>0</v>
      </c>
      <c r="T225" s="61">
        <f t="shared" si="44"/>
        <v>0</v>
      </c>
      <c r="U225" s="61">
        <f t="shared" si="47"/>
        <v>0</v>
      </c>
      <c r="V225" s="61">
        <f t="shared" si="48"/>
        <v>0</v>
      </c>
      <c r="W225" s="61" t="str">
        <f t="shared" si="49"/>
        <v>NÃO</v>
      </c>
      <c r="Z225" s="67">
        <f t="shared" si="50"/>
        <v>0</v>
      </c>
      <c r="AD225" s="50" t="s">
        <v>41</v>
      </c>
      <c r="AE225" s="50" t="s">
        <v>613</v>
      </c>
      <c r="AF225" s="50">
        <v>2901957</v>
      </c>
      <c r="AG225" s="51"/>
      <c r="AH225" s="51"/>
      <c r="AJ225" s="50">
        <f t="shared" si="51"/>
        <v>0</v>
      </c>
    </row>
    <row r="226" spans="1:36" s="66" customFormat="1" ht="20.25" customHeight="1">
      <c r="A226" s="61" t="str">
        <f>Controles!$B$2</f>
        <v>ES</v>
      </c>
      <c r="B226" s="61">
        <f>Controles!$C$2</f>
        <v>7</v>
      </c>
      <c r="C226" s="61" t="s">
        <v>5392</v>
      </c>
      <c r="D226" s="62"/>
      <c r="E226" s="62"/>
      <c r="F226" s="63"/>
      <c r="G226" s="63"/>
      <c r="H226" s="64">
        <f t="shared" si="45"/>
        <v>0</v>
      </c>
      <c r="I226" s="63"/>
      <c r="J226" s="63"/>
      <c r="K226" s="63"/>
      <c r="L226" s="63"/>
      <c r="M226" s="63"/>
      <c r="N226" s="61">
        <f t="shared" si="39"/>
        <v>0</v>
      </c>
      <c r="O226" s="61">
        <f t="shared" si="40"/>
        <v>0</v>
      </c>
      <c r="P226" s="61">
        <f t="shared" si="46"/>
        <v>0</v>
      </c>
      <c r="Q226" s="65">
        <f t="shared" si="41"/>
        <v>0</v>
      </c>
      <c r="R226" s="61">
        <f t="shared" si="42"/>
        <v>0</v>
      </c>
      <c r="S226" s="61">
        <f t="shared" si="43"/>
        <v>0</v>
      </c>
      <c r="T226" s="61">
        <f t="shared" si="44"/>
        <v>0</v>
      </c>
      <c r="U226" s="61">
        <f t="shared" si="47"/>
        <v>0</v>
      </c>
      <c r="V226" s="61">
        <f t="shared" si="48"/>
        <v>0</v>
      </c>
      <c r="W226" s="61" t="str">
        <f t="shared" si="49"/>
        <v>NÃO</v>
      </c>
      <c r="Z226" s="67">
        <f t="shared" si="50"/>
        <v>0</v>
      </c>
      <c r="AD226" s="50" t="s">
        <v>41</v>
      </c>
      <c r="AE226" s="50" t="s">
        <v>634</v>
      </c>
      <c r="AF226" s="50">
        <v>2902054</v>
      </c>
      <c r="AG226" s="51"/>
      <c r="AH226" s="51"/>
      <c r="AJ226" s="50">
        <f t="shared" si="51"/>
        <v>0</v>
      </c>
    </row>
    <row r="227" spans="1:36" s="66" customFormat="1" ht="20.25" customHeight="1">
      <c r="A227" s="61" t="str">
        <f>Controles!$B$2</f>
        <v>ES</v>
      </c>
      <c r="B227" s="61">
        <f>Controles!$C$2</f>
        <v>7</v>
      </c>
      <c r="C227" s="61" t="s">
        <v>5392</v>
      </c>
      <c r="D227" s="62"/>
      <c r="E227" s="62"/>
      <c r="F227" s="63"/>
      <c r="G227" s="63"/>
      <c r="H227" s="64">
        <f t="shared" si="45"/>
        <v>0</v>
      </c>
      <c r="I227" s="63"/>
      <c r="J227" s="63"/>
      <c r="K227" s="63"/>
      <c r="L227" s="63"/>
      <c r="M227" s="63"/>
      <c r="N227" s="61">
        <f t="shared" si="39"/>
        <v>0</v>
      </c>
      <c r="O227" s="61">
        <f t="shared" si="40"/>
        <v>0</v>
      </c>
      <c r="P227" s="61">
        <f t="shared" si="46"/>
        <v>0</v>
      </c>
      <c r="Q227" s="65">
        <f t="shared" si="41"/>
        <v>0</v>
      </c>
      <c r="R227" s="61">
        <f t="shared" si="42"/>
        <v>0</v>
      </c>
      <c r="S227" s="61">
        <f t="shared" si="43"/>
        <v>0</v>
      </c>
      <c r="T227" s="61">
        <f t="shared" si="44"/>
        <v>0</v>
      </c>
      <c r="U227" s="61">
        <f t="shared" si="47"/>
        <v>0</v>
      </c>
      <c r="V227" s="61">
        <f t="shared" si="48"/>
        <v>0</v>
      </c>
      <c r="W227" s="61" t="str">
        <f t="shared" si="49"/>
        <v>NÃO</v>
      </c>
      <c r="Z227" s="67">
        <f t="shared" si="50"/>
        <v>0</v>
      </c>
      <c r="AD227" s="50" t="s">
        <v>41</v>
      </c>
      <c r="AE227" s="50" t="s">
        <v>655</v>
      </c>
      <c r="AF227" s="50">
        <v>2902005</v>
      </c>
      <c r="AG227" s="51"/>
      <c r="AH227" s="51"/>
      <c r="AJ227" s="50">
        <f t="shared" si="51"/>
        <v>0</v>
      </c>
    </row>
    <row r="228" spans="1:36" s="66" customFormat="1" ht="20.25" customHeight="1">
      <c r="A228" s="61" t="str">
        <f>Controles!$B$2</f>
        <v>ES</v>
      </c>
      <c r="B228" s="61">
        <f>Controles!$C$2</f>
        <v>7</v>
      </c>
      <c r="C228" s="61" t="s">
        <v>5392</v>
      </c>
      <c r="D228" s="62"/>
      <c r="E228" s="62"/>
      <c r="F228" s="63"/>
      <c r="G228" s="63"/>
      <c r="H228" s="64">
        <f t="shared" si="45"/>
        <v>0</v>
      </c>
      <c r="I228" s="63"/>
      <c r="J228" s="63"/>
      <c r="K228" s="63"/>
      <c r="L228" s="63"/>
      <c r="M228" s="63"/>
      <c r="N228" s="61">
        <f t="shared" si="39"/>
        <v>0</v>
      </c>
      <c r="O228" s="61">
        <f t="shared" si="40"/>
        <v>0</v>
      </c>
      <c r="P228" s="61">
        <f t="shared" si="46"/>
        <v>0</v>
      </c>
      <c r="Q228" s="65">
        <f t="shared" si="41"/>
        <v>0</v>
      </c>
      <c r="R228" s="61">
        <f t="shared" si="42"/>
        <v>0</v>
      </c>
      <c r="S228" s="61">
        <f t="shared" si="43"/>
        <v>0</v>
      </c>
      <c r="T228" s="61">
        <f t="shared" si="44"/>
        <v>0</v>
      </c>
      <c r="U228" s="61">
        <f t="shared" si="47"/>
        <v>0</v>
      </c>
      <c r="V228" s="61">
        <f t="shared" si="48"/>
        <v>0</v>
      </c>
      <c r="W228" s="61" t="str">
        <f t="shared" si="49"/>
        <v>NÃO</v>
      </c>
      <c r="Z228" s="67">
        <f t="shared" si="50"/>
        <v>0</v>
      </c>
      <c r="AD228" s="50" t="s">
        <v>41</v>
      </c>
      <c r="AE228" s="50" t="s">
        <v>676</v>
      </c>
      <c r="AF228" s="50">
        <v>2902104</v>
      </c>
      <c r="AG228" s="51"/>
      <c r="AH228" s="51"/>
      <c r="AJ228" s="50">
        <f t="shared" si="51"/>
        <v>0</v>
      </c>
    </row>
    <row r="229" spans="1:36" s="66" customFormat="1" ht="20.25" customHeight="1">
      <c r="A229" s="61" t="str">
        <f>Controles!$B$2</f>
        <v>ES</v>
      </c>
      <c r="B229" s="61">
        <f>Controles!$C$2</f>
        <v>7</v>
      </c>
      <c r="C229" s="61" t="s">
        <v>5392</v>
      </c>
      <c r="D229" s="62"/>
      <c r="E229" s="62"/>
      <c r="F229" s="63"/>
      <c r="G229" s="63"/>
      <c r="H229" s="64">
        <f t="shared" si="45"/>
        <v>0</v>
      </c>
      <c r="I229" s="63"/>
      <c r="J229" s="63"/>
      <c r="K229" s="63"/>
      <c r="L229" s="63"/>
      <c r="M229" s="63"/>
      <c r="N229" s="61">
        <f t="shared" si="39"/>
        <v>0</v>
      </c>
      <c r="O229" s="61">
        <f t="shared" si="40"/>
        <v>0</v>
      </c>
      <c r="P229" s="61">
        <f t="shared" si="46"/>
        <v>0</v>
      </c>
      <c r="Q229" s="65">
        <f t="shared" si="41"/>
        <v>0</v>
      </c>
      <c r="R229" s="61">
        <f t="shared" si="42"/>
        <v>0</v>
      </c>
      <c r="S229" s="61">
        <f t="shared" si="43"/>
        <v>0</v>
      </c>
      <c r="T229" s="61">
        <f t="shared" si="44"/>
        <v>0</v>
      </c>
      <c r="U229" s="61">
        <f t="shared" si="47"/>
        <v>0</v>
      </c>
      <c r="V229" s="61">
        <f t="shared" si="48"/>
        <v>0</v>
      </c>
      <c r="W229" s="61" t="str">
        <f t="shared" si="49"/>
        <v>NÃO</v>
      </c>
      <c r="Z229" s="67">
        <f t="shared" si="50"/>
        <v>0</v>
      </c>
      <c r="AD229" s="50" t="s">
        <v>41</v>
      </c>
      <c r="AE229" s="50" t="s">
        <v>696</v>
      </c>
      <c r="AF229" s="50">
        <v>2902203</v>
      </c>
      <c r="AG229" s="51"/>
      <c r="AH229" s="51"/>
      <c r="AJ229" s="50">
        <f t="shared" si="51"/>
        <v>0</v>
      </c>
    </row>
    <row r="230" spans="1:36" s="66" customFormat="1" ht="20.25" customHeight="1">
      <c r="A230" s="61" t="str">
        <f>Controles!$B$2</f>
        <v>ES</v>
      </c>
      <c r="B230" s="61">
        <f>Controles!$C$2</f>
        <v>7</v>
      </c>
      <c r="C230" s="61" t="s">
        <v>5392</v>
      </c>
      <c r="D230" s="62"/>
      <c r="E230" s="62"/>
      <c r="F230" s="63"/>
      <c r="G230" s="63"/>
      <c r="H230" s="64">
        <f t="shared" si="45"/>
        <v>0</v>
      </c>
      <c r="I230" s="63"/>
      <c r="J230" s="63"/>
      <c r="K230" s="63"/>
      <c r="L230" s="63"/>
      <c r="M230" s="63"/>
      <c r="N230" s="61">
        <f t="shared" si="39"/>
        <v>0</v>
      </c>
      <c r="O230" s="61">
        <f t="shared" si="40"/>
        <v>0</v>
      </c>
      <c r="P230" s="61">
        <f t="shared" si="46"/>
        <v>0</v>
      </c>
      <c r="Q230" s="65">
        <f t="shared" si="41"/>
        <v>0</v>
      </c>
      <c r="R230" s="61">
        <f t="shared" si="42"/>
        <v>0</v>
      </c>
      <c r="S230" s="61">
        <f t="shared" si="43"/>
        <v>0</v>
      </c>
      <c r="T230" s="61">
        <f t="shared" si="44"/>
        <v>0</v>
      </c>
      <c r="U230" s="61">
        <f t="shared" si="47"/>
        <v>0</v>
      </c>
      <c r="V230" s="61">
        <f t="shared" si="48"/>
        <v>0</v>
      </c>
      <c r="W230" s="61" t="str">
        <f t="shared" si="49"/>
        <v>NÃO</v>
      </c>
      <c r="Z230" s="67">
        <f t="shared" si="50"/>
        <v>0</v>
      </c>
      <c r="AD230" s="50" t="s">
        <v>41</v>
      </c>
      <c r="AE230" s="50" t="s">
        <v>718</v>
      </c>
      <c r="AF230" s="50">
        <v>2902252</v>
      </c>
      <c r="AG230" s="51"/>
      <c r="AH230" s="51"/>
      <c r="AJ230" s="50">
        <f t="shared" si="51"/>
        <v>0</v>
      </c>
    </row>
    <row r="231" spans="1:36" s="66" customFormat="1" ht="20.25" customHeight="1">
      <c r="A231" s="61" t="str">
        <f>Controles!$B$2</f>
        <v>ES</v>
      </c>
      <c r="B231" s="61">
        <f>Controles!$C$2</f>
        <v>7</v>
      </c>
      <c r="C231" s="61" t="s">
        <v>5392</v>
      </c>
      <c r="D231" s="62"/>
      <c r="E231" s="62"/>
      <c r="F231" s="63"/>
      <c r="G231" s="63"/>
      <c r="H231" s="64">
        <f t="shared" si="45"/>
        <v>0</v>
      </c>
      <c r="I231" s="63"/>
      <c r="J231" s="63"/>
      <c r="K231" s="63"/>
      <c r="L231" s="63"/>
      <c r="M231" s="63"/>
      <c r="N231" s="61">
        <f t="shared" si="39"/>
        <v>0</v>
      </c>
      <c r="O231" s="61">
        <f t="shared" si="40"/>
        <v>0</v>
      </c>
      <c r="P231" s="61">
        <f t="shared" si="46"/>
        <v>0</v>
      </c>
      <c r="Q231" s="65">
        <f t="shared" si="41"/>
        <v>0</v>
      </c>
      <c r="R231" s="61">
        <f t="shared" si="42"/>
        <v>0</v>
      </c>
      <c r="S231" s="61">
        <f t="shared" si="43"/>
        <v>0</v>
      </c>
      <c r="T231" s="61">
        <f t="shared" si="44"/>
        <v>0</v>
      </c>
      <c r="U231" s="61">
        <f t="shared" si="47"/>
        <v>0</v>
      </c>
      <c r="V231" s="61">
        <f t="shared" si="48"/>
        <v>0</v>
      </c>
      <c r="W231" s="61" t="str">
        <f t="shared" si="49"/>
        <v>NÃO</v>
      </c>
      <c r="Z231" s="67">
        <f t="shared" si="50"/>
        <v>0</v>
      </c>
      <c r="AD231" s="50" t="s">
        <v>41</v>
      </c>
      <c r="AE231" s="50" t="s">
        <v>740</v>
      </c>
      <c r="AF231" s="50">
        <v>2902302</v>
      </c>
      <c r="AG231" s="51"/>
      <c r="AH231" s="51"/>
      <c r="AJ231" s="50">
        <f t="shared" si="51"/>
        <v>0</v>
      </c>
    </row>
    <row r="232" spans="1:36" s="66" customFormat="1" ht="20.25" customHeight="1">
      <c r="A232" s="61" t="str">
        <f>Controles!$B$2</f>
        <v>ES</v>
      </c>
      <c r="B232" s="61">
        <f>Controles!$C$2</f>
        <v>7</v>
      </c>
      <c r="C232" s="61" t="s">
        <v>5392</v>
      </c>
      <c r="D232" s="62"/>
      <c r="E232" s="62"/>
      <c r="F232" s="63"/>
      <c r="G232" s="63"/>
      <c r="H232" s="64">
        <f t="shared" si="45"/>
        <v>0</v>
      </c>
      <c r="I232" s="63"/>
      <c r="J232" s="63"/>
      <c r="K232" s="63"/>
      <c r="L232" s="63"/>
      <c r="M232" s="63"/>
      <c r="N232" s="61">
        <f t="shared" si="39"/>
        <v>0</v>
      </c>
      <c r="O232" s="61">
        <f t="shared" si="40"/>
        <v>0</v>
      </c>
      <c r="P232" s="61">
        <f t="shared" si="46"/>
        <v>0</v>
      </c>
      <c r="Q232" s="65">
        <f t="shared" si="41"/>
        <v>0</v>
      </c>
      <c r="R232" s="61">
        <f t="shared" si="42"/>
        <v>0</v>
      </c>
      <c r="S232" s="61">
        <f t="shared" si="43"/>
        <v>0</v>
      </c>
      <c r="T232" s="61">
        <f t="shared" si="44"/>
        <v>0</v>
      </c>
      <c r="U232" s="61">
        <f t="shared" si="47"/>
        <v>0</v>
      </c>
      <c r="V232" s="61">
        <f t="shared" si="48"/>
        <v>0</v>
      </c>
      <c r="W232" s="61" t="str">
        <f t="shared" si="49"/>
        <v>NÃO</v>
      </c>
      <c r="Z232" s="67">
        <f t="shared" si="50"/>
        <v>0</v>
      </c>
      <c r="AD232" s="50" t="s">
        <v>41</v>
      </c>
      <c r="AE232" s="50" t="s">
        <v>761</v>
      </c>
      <c r="AF232" s="50">
        <v>2902401</v>
      </c>
      <c r="AG232" s="51"/>
      <c r="AH232" s="51"/>
      <c r="AJ232" s="50">
        <f t="shared" si="51"/>
        <v>0</v>
      </c>
    </row>
    <row r="233" spans="1:36" s="66" customFormat="1" ht="20.25" customHeight="1">
      <c r="A233" s="61" t="str">
        <f>Controles!$B$2</f>
        <v>ES</v>
      </c>
      <c r="B233" s="61">
        <f>Controles!$C$2</f>
        <v>7</v>
      </c>
      <c r="C233" s="61" t="s">
        <v>5392</v>
      </c>
      <c r="D233" s="62"/>
      <c r="E233" s="62"/>
      <c r="F233" s="63"/>
      <c r="G233" s="63"/>
      <c r="H233" s="64">
        <f t="shared" si="45"/>
        <v>0</v>
      </c>
      <c r="I233" s="63"/>
      <c r="J233" s="63"/>
      <c r="K233" s="63"/>
      <c r="L233" s="63"/>
      <c r="M233" s="63"/>
      <c r="N233" s="61">
        <f t="shared" si="39"/>
        <v>0</v>
      </c>
      <c r="O233" s="61">
        <f t="shared" si="40"/>
        <v>0</v>
      </c>
      <c r="P233" s="61">
        <f t="shared" si="46"/>
        <v>0</v>
      </c>
      <c r="Q233" s="65">
        <f t="shared" si="41"/>
        <v>0</v>
      </c>
      <c r="R233" s="61">
        <f t="shared" si="42"/>
        <v>0</v>
      </c>
      <c r="S233" s="61">
        <f t="shared" si="43"/>
        <v>0</v>
      </c>
      <c r="T233" s="61">
        <f t="shared" si="44"/>
        <v>0</v>
      </c>
      <c r="U233" s="61">
        <f t="shared" si="47"/>
        <v>0</v>
      </c>
      <c r="V233" s="61">
        <f t="shared" si="48"/>
        <v>0</v>
      </c>
      <c r="W233" s="61" t="str">
        <f t="shared" si="49"/>
        <v>NÃO</v>
      </c>
      <c r="Z233" s="67">
        <f t="shared" si="50"/>
        <v>0</v>
      </c>
      <c r="AD233" s="50" t="s">
        <v>41</v>
      </c>
      <c r="AE233" s="50" t="s">
        <v>784</v>
      </c>
      <c r="AF233" s="50">
        <v>2902500</v>
      </c>
      <c r="AG233" s="51"/>
      <c r="AH233" s="51"/>
      <c r="AJ233" s="50">
        <f t="shared" si="51"/>
        <v>0</v>
      </c>
    </row>
    <row r="234" spans="1:36" s="66" customFormat="1" ht="20.25" customHeight="1">
      <c r="A234" s="61" t="str">
        <f>Controles!$B$2</f>
        <v>ES</v>
      </c>
      <c r="B234" s="61">
        <f>Controles!$C$2</f>
        <v>7</v>
      </c>
      <c r="C234" s="61" t="s">
        <v>5392</v>
      </c>
      <c r="D234" s="62"/>
      <c r="E234" s="62"/>
      <c r="F234" s="63"/>
      <c r="G234" s="63"/>
      <c r="H234" s="64">
        <f t="shared" si="45"/>
        <v>0</v>
      </c>
      <c r="I234" s="63"/>
      <c r="J234" s="63"/>
      <c r="K234" s="63"/>
      <c r="L234" s="63"/>
      <c r="M234" s="63"/>
      <c r="N234" s="61">
        <f t="shared" si="39"/>
        <v>0</v>
      </c>
      <c r="O234" s="61">
        <f t="shared" si="40"/>
        <v>0</v>
      </c>
      <c r="P234" s="61">
        <f t="shared" si="46"/>
        <v>0</v>
      </c>
      <c r="Q234" s="65">
        <f t="shared" si="41"/>
        <v>0</v>
      </c>
      <c r="R234" s="61">
        <f t="shared" si="42"/>
        <v>0</v>
      </c>
      <c r="S234" s="61">
        <f t="shared" si="43"/>
        <v>0</v>
      </c>
      <c r="T234" s="61">
        <f t="shared" si="44"/>
        <v>0</v>
      </c>
      <c r="U234" s="61">
        <f t="shared" si="47"/>
        <v>0</v>
      </c>
      <c r="V234" s="61">
        <f t="shared" si="48"/>
        <v>0</v>
      </c>
      <c r="W234" s="61" t="str">
        <f t="shared" si="49"/>
        <v>NÃO</v>
      </c>
      <c r="Z234" s="67">
        <f t="shared" si="50"/>
        <v>0</v>
      </c>
      <c r="AD234" s="50" t="s">
        <v>41</v>
      </c>
      <c r="AE234" s="50" t="s">
        <v>805</v>
      </c>
      <c r="AF234" s="50">
        <v>2902609</v>
      </c>
      <c r="AG234" s="51"/>
      <c r="AH234" s="51"/>
      <c r="AJ234" s="50">
        <f t="shared" si="51"/>
        <v>0</v>
      </c>
    </row>
    <row r="235" spans="1:36" s="66" customFormat="1" ht="20.25" customHeight="1">
      <c r="A235" s="61" t="str">
        <f>Controles!$B$2</f>
        <v>ES</v>
      </c>
      <c r="B235" s="61">
        <f>Controles!$C$2</f>
        <v>7</v>
      </c>
      <c r="C235" s="61" t="s">
        <v>5392</v>
      </c>
      <c r="D235" s="62"/>
      <c r="E235" s="62"/>
      <c r="F235" s="63"/>
      <c r="G235" s="63"/>
      <c r="H235" s="64">
        <f t="shared" si="45"/>
        <v>0</v>
      </c>
      <c r="I235" s="63"/>
      <c r="J235" s="63"/>
      <c r="K235" s="63"/>
      <c r="L235" s="63"/>
      <c r="M235" s="63"/>
      <c r="N235" s="61">
        <f t="shared" si="39"/>
        <v>0</v>
      </c>
      <c r="O235" s="61">
        <f t="shared" si="40"/>
        <v>0</v>
      </c>
      <c r="P235" s="61">
        <f t="shared" si="46"/>
        <v>0</v>
      </c>
      <c r="Q235" s="65">
        <f t="shared" si="41"/>
        <v>0</v>
      </c>
      <c r="R235" s="61">
        <f t="shared" si="42"/>
        <v>0</v>
      </c>
      <c r="S235" s="61">
        <f t="shared" si="43"/>
        <v>0</v>
      </c>
      <c r="T235" s="61">
        <f t="shared" si="44"/>
        <v>0</v>
      </c>
      <c r="U235" s="61">
        <f t="shared" si="47"/>
        <v>0</v>
      </c>
      <c r="V235" s="61">
        <f t="shared" si="48"/>
        <v>0</v>
      </c>
      <c r="W235" s="61" t="str">
        <f t="shared" si="49"/>
        <v>NÃO</v>
      </c>
      <c r="Z235" s="67">
        <f t="shared" si="50"/>
        <v>0</v>
      </c>
      <c r="AD235" s="50" t="s">
        <v>41</v>
      </c>
      <c r="AE235" s="50" t="s">
        <v>826</v>
      </c>
      <c r="AF235" s="50">
        <v>2902658</v>
      </c>
      <c r="AG235" s="51"/>
      <c r="AH235" s="51"/>
      <c r="AJ235" s="50">
        <f t="shared" si="51"/>
        <v>0</v>
      </c>
    </row>
    <row r="236" spans="1:36" s="66" customFormat="1" ht="20.25" customHeight="1">
      <c r="A236" s="61" t="str">
        <f>Controles!$B$2</f>
        <v>ES</v>
      </c>
      <c r="B236" s="61">
        <f>Controles!$C$2</f>
        <v>7</v>
      </c>
      <c r="C236" s="61" t="s">
        <v>5392</v>
      </c>
      <c r="D236" s="62"/>
      <c r="E236" s="62"/>
      <c r="F236" s="63"/>
      <c r="G236" s="63"/>
      <c r="H236" s="64">
        <f t="shared" si="45"/>
        <v>0</v>
      </c>
      <c r="I236" s="63"/>
      <c r="J236" s="63"/>
      <c r="K236" s="63"/>
      <c r="L236" s="63"/>
      <c r="M236" s="63"/>
      <c r="N236" s="61">
        <f t="shared" si="39"/>
        <v>0</v>
      </c>
      <c r="O236" s="61">
        <f t="shared" si="40"/>
        <v>0</v>
      </c>
      <c r="P236" s="61">
        <f t="shared" si="46"/>
        <v>0</v>
      </c>
      <c r="Q236" s="65">
        <f t="shared" si="41"/>
        <v>0</v>
      </c>
      <c r="R236" s="61">
        <f t="shared" si="42"/>
        <v>0</v>
      </c>
      <c r="S236" s="61">
        <f t="shared" si="43"/>
        <v>0</v>
      </c>
      <c r="T236" s="61">
        <f t="shared" si="44"/>
        <v>0</v>
      </c>
      <c r="U236" s="61">
        <f t="shared" si="47"/>
        <v>0</v>
      </c>
      <c r="V236" s="61">
        <f t="shared" si="48"/>
        <v>0</v>
      </c>
      <c r="W236" s="61" t="str">
        <f t="shared" si="49"/>
        <v>NÃO</v>
      </c>
      <c r="Z236" s="67">
        <f t="shared" si="50"/>
        <v>0</v>
      </c>
      <c r="AD236" s="50" t="s">
        <v>41</v>
      </c>
      <c r="AE236" s="50" t="s">
        <v>848</v>
      </c>
      <c r="AF236" s="50">
        <v>2902708</v>
      </c>
      <c r="AG236" s="51"/>
      <c r="AH236" s="51"/>
      <c r="AJ236" s="50">
        <f t="shared" si="51"/>
        <v>0</v>
      </c>
    </row>
    <row r="237" spans="1:36" s="66" customFormat="1" ht="20.25" customHeight="1">
      <c r="A237" s="61" t="str">
        <f>Controles!$B$2</f>
        <v>ES</v>
      </c>
      <c r="B237" s="61">
        <f>Controles!$C$2</f>
        <v>7</v>
      </c>
      <c r="C237" s="61" t="s">
        <v>5392</v>
      </c>
      <c r="D237" s="62"/>
      <c r="E237" s="62"/>
      <c r="F237" s="63"/>
      <c r="G237" s="63"/>
      <c r="H237" s="64">
        <f t="shared" si="45"/>
        <v>0</v>
      </c>
      <c r="I237" s="63"/>
      <c r="J237" s="63"/>
      <c r="K237" s="63"/>
      <c r="L237" s="63"/>
      <c r="M237" s="63"/>
      <c r="N237" s="61">
        <f t="shared" si="39"/>
        <v>0</v>
      </c>
      <c r="O237" s="61">
        <f t="shared" si="40"/>
        <v>0</v>
      </c>
      <c r="P237" s="61">
        <f t="shared" si="46"/>
        <v>0</v>
      </c>
      <c r="Q237" s="65">
        <f t="shared" si="41"/>
        <v>0</v>
      </c>
      <c r="R237" s="61">
        <f t="shared" si="42"/>
        <v>0</v>
      </c>
      <c r="S237" s="61">
        <f t="shared" si="43"/>
        <v>0</v>
      </c>
      <c r="T237" s="61">
        <f t="shared" si="44"/>
        <v>0</v>
      </c>
      <c r="U237" s="61">
        <f t="shared" si="47"/>
        <v>0</v>
      </c>
      <c r="V237" s="61">
        <f t="shared" si="48"/>
        <v>0</v>
      </c>
      <c r="W237" s="61" t="str">
        <f t="shared" si="49"/>
        <v>NÃO</v>
      </c>
      <c r="Z237" s="67">
        <f t="shared" si="50"/>
        <v>0</v>
      </c>
      <c r="AD237" s="50" t="s">
        <v>41</v>
      </c>
      <c r="AE237" s="50" t="s">
        <v>870</v>
      </c>
      <c r="AF237" s="50">
        <v>2902807</v>
      </c>
      <c r="AG237" s="51"/>
      <c r="AH237" s="51"/>
      <c r="AJ237" s="50">
        <f t="shared" si="51"/>
        <v>0</v>
      </c>
    </row>
    <row r="238" spans="1:36" s="66" customFormat="1" ht="20.25" customHeight="1">
      <c r="A238" s="61" t="str">
        <f>Controles!$B$2</f>
        <v>ES</v>
      </c>
      <c r="B238" s="61">
        <f>Controles!$C$2</f>
        <v>7</v>
      </c>
      <c r="C238" s="61" t="s">
        <v>5392</v>
      </c>
      <c r="D238" s="62"/>
      <c r="E238" s="62"/>
      <c r="F238" s="63"/>
      <c r="G238" s="63"/>
      <c r="H238" s="64">
        <f t="shared" si="45"/>
        <v>0</v>
      </c>
      <c r="I238" s="63"/>
      <c r="J238" s="63"/>
      <c r="K238" s="63"/>
      <c r="L238" s="63"/>
      <c r="M238" s="63"/>
      <c r="N238" s="61">
        <f t="shared" si="39"/>
        <v>0</v>
      </c>
      <c r="O238" s="61">
        <f t="shared" si="40"/>
        <v>0</v>
      </c>
      <c r="P238" s="61">
        <f t="shared" si="46"/>
        <v>0</v>
      </c>
      <c r="Q238" s="65">
        <f t="shared" si="41"/>
        <v>0</v>
      </c>
      <c r="R238" s="61">
        <f t="shared" si="42"/>
        <v>0</v>
      </c>
      <c r="S238" s="61">
        <f t="shared" si="43"/>
        <v>0</v>
      </c>
      <c r="T238" s="61">
        <f t="shared" si="44"/>
        <v>0</v>
      </c>
      <c r="U238" s="61">
        <f t="shared" si="47"/>
        <v>0</v>
      </c>
      <c r="V238" s="61">
        <f t="shared" si="48"/>
        <v>0</v>
      </c>
      <c r="W238" s="61" t="str">
        <f t="shared" si="49"/>
        <v>NÃO</v>
      </c>
      <c r="Z238" s="67">
        <f t="shared" si="50"/>
        <v>0</v>
      </c>
      <c r="AD238" s="50" t="s">
        <v>41</v>
      </c>
      <c r="AE238" s="50" t="s">
        <v>892</v>
      </c>
      <c r="AF238" s="50">
        <v>2902906</v>
      </c>
      <c r="AG238" s="51"/>
      <c r="AH238" s="51"/>
      <c r="AJ238" s="50">
        <f t="shared" si="51"/>
        <v>0</v>
      </c>
    </row>
    <row r="239" spans="1:36" s="66" customFormat="1" ht="20.25" customHeight="1">
      <c r="A239" s="61" t="str">
        <f>Controles!$B$2</f>
        <v>ES</v>
      </c>
      <c r="B239" s="61">
        <f>Controles!$C$2</f>
        <v>7</v>
      </c>
      <c r="C239" s="61" t="s">
        <v>5392</v>
      </c>
      <c r="D239" s="62"/>
      <c r="E239" s="62"/>
      <c r="F239" s="63"/>
      <c r="G239" s="63"/>
      <c r="H239" s="64">
        <f t="shared" si="45"/>
        <v>0</v>
      </c>
      <c r="I239" s="63"/>
      <c r="J239" s="63"/>
      <c r="K239" s="63"/>
      <c r="L239" s="63"/>
      <c r="M239" s="63"/>
      <c r="N239" s="61">
        <f t="shared" si="39"/>
        <v>0</v>
      </c>
      <c r="O239" s="61">
        <f t="shared" si="40"/>
        <v>0</v>
      </c>
      <c r="P239" s="61">
        <f t="shared" si="46"/>
        <v>0</v>
      </c>
      <c r="Q239" s="65">
        <f t="shared" si="41"/>
        <v>0</v>
      </c>
      <c r="R239" s="61">
        <f t="shared" si="42"/>
        <v>0</v>
      </c>
      <c r="S239" s="61">
        <f t="shared" si="43"/>
        <v>0</v>
      </c>
      <c r="T239" s="61">
        <f t="shared" si="44"/>
        <v>0</v>
      </c>
      <c r="U239" s="61">
        <f t="shared" si="47"/>
        <v>0</v>
      </c>
      <c r="V239" s="61">
        <f t="shared" si="48"/>
        <v>0</v>
      </c>
      <c r="W239" s="61" t="str">
        <f t="shared" si="49"/>
        <v>NÃO</v>
      </c>
      <c r="Z239" s="67">
        <f t="shared" si="50"/>
        <v>0</v>
      </c>
      <c r="AD239" s="50" t="s">
        <v>41</v>
      </c>
      <c r="AE239" s="50" t="s">
        <v>915</v>
      </c>
      <c r="AF239" s="50">
        <v>2903003</v>
      </c>
      <c r="AG239" s="51"/>
      <c r="AH239" s="51"/>
      <c r="AJ239" s="50">
        <f t="shared" si="51"/>
        <v>0</v>
      </c>
    </row>
    <row r="240" spans="1:36" s="66" customFormat="1" ht="20.25" customHeight="1">
      <c r="A240" s="61" t="str">
        <f>Controles!$B$2</f>
        <v>ES</v>
      </c>
      <c r="B240" s="61">
        <f>Controles!$C$2</f>
        <v>7</v>
      </c>
      <c r="C240" s="61" t="s">
        <v>5392</v>
      </c>
      <c r="D240" s="62"/>
      <c r="E240" s="62"/>
      <c r="F240" s="63"/>
      <c r="G240" s="63"/>
      <c r="H240" s="64">
        <f t="shared" si="45"/>
        <v>0</v>
      </c>
      <c r="I240" s="63"/>
      <c r="J240" s="63"/>
      <c r="K240" s="63"/>
      <c r="L240" s="63"/>
      <c r="M240" s="63"/>
      <c r="N240" s="61">
        <f t="shared" si="39"/>
        <v>0</v>
      </c>
      <c r="O240" s="61">
        <f t="shared" si="40"/>
        <v>0</v>
      </c>
      <c r="P240" s="61">
        <f t="shared" si="46"/>
        <v>0</v>
      </c>
      <c r="Q240" s="65">
        <f t="shared" si="41"/>
        <v>0</v>
      </c>
      <c r="R240" s="61">
        <f t="shared" si="42"/>
        <v>0</v>
      </c>
      <c r="S240" s="61">
        <f t="shared" si="43"/>
        <v>0</v>
      </c>
      <c r="T240" s="61">
        <f t="shared" si="44"/>
        <v>0</v>
      </c>
      <c r="U240" s="61">
        <f t="shared" si="47"/>
        <v>0</v>
      </c>
      <c r="V240" s="61">
        <f t="shared" si="48"/>
        <v>0</v>
      </c>
      <c r="W240" s="61" t="str">
        <f t="shared" si="49"/>
        <v>NÃO</v>
      </c>
      <c r="Z240" s="67">
        <f t="shared" si="50"/>
        <v>0</v>
      </c>
      <c r="AD240" s="50" t="s">
        <v>41</v>
      </c>
      <c r="AE240" s="50" t="s">
        <v>938</v>
      </c>
      <c r="AF240" s="50">
        <v>2903102</v>
      </c>
      <c r="AG240" s="51"/>
      <c r="AH240" s="51"/>
      <c r="AJ240" s="50">
        <f t="shared" si="51"/>
        <v>0</v>
      </c>
    </row>
    <row r="241" spans="1:36" s="66" customFormat="1" ht="20.25" customHeight="1">
      <c r="A241" s="61" t="str">
        <f>Controles!$B$2</f>
        <v>ES</v>
      </c>
      <c r="B241" s="61">
        <f>Controles!$C$2</f>
        <v>7</v>
      </c>
      <c r="C241" s="61" t="s">
        <v>5392</v>
      </c>
      <c r="D241" s="62"/>
      <c r="E241" s="62"/>
      <c r="F241" s="63"/>
      <c r="G241" s="63"/>
      <c r="H241" s="64">
        <f t="shared" si="45"/>
        <v>0</v>
      </c>
      <c r="I241" s="63"/>
      <c r="J241" s="63"/>
      <c r="K241" s="63"/>
      <c r="L241" s="63"/>
      <c r="M241" s="63"/>
      <c r="N241" s="61">
        <f t="shared" si="39"/>
        <v>0</v>
      </c>
      <c r="O241" s="61">
        <f t="shared" si="40"/>
        <v>0</v>
      </c>
      <c r="P241" s="61">
        <f t="shared" si="46"/>
        <v>0</v>
      </c>
      <c r="Q241" s="65">
        <f t="shared" si="41"/>
        <v>0</v>
      </c>
      <c r="R241" s="61">
        <f t="shared" si="42"/>
        <v>0</v>
      </c>
      <c r="S241" s="61">
        <f t="shared" si="43"/>
        <v>0</v>
      </c>
      <c r="T241" s="61">
        <f t="shared" si="44"/>
        <v>0</v>
      </c>
      <c r="U241" s="61">
        <f t="shared" si="47"/>
        <v>0</v>
      </c>
      <c r="V241" s="61">
        <f t="shared" si="48"/>
        <v>0</v>
      </c>
      <c r="W241" s="61" t="str">
        <f t="shared" si="49"/>
        <v>NÃO</v>
      </c>
      <c r="Z241" s="67">
        <f t="shared" si="50"/>
        <v>0</v>
      </c>
      <c r="AD241" s="50" t="s">
        <v>41</v>
      </c>
      <c r="AE241" s="50" t="s">
        <v>960</v>
      </c>
      <c r="AF241" s="50">
        <v>2903201</v>
      </c>
      <c r="AG241" s="51"/>
      <c r="AH241" s="51"/>
      <c r="AJ241" s="50">
        <f t="shared" si="51"/>
        <v>0</v>
      </c>
    </row>
    <row r="242" spans="1:36" s="66" customFormat="1" ht="20.25" customHeight="1">
      <c r="A242" s="61" t="str">
        <f>Controles!$B$2</f>
        <v>ES</v>
      </c>
      <c r="B242" s="61">
        <f>Controles!$C$2</f>
        <v>7</v>
      </c>
      <c r="C242" s="61" t="s">
        <v>5392</v>
      </c>
      <c r="D242" s="62"/>
      <c r="E242" s="62"/>
      <c r="F242" s="63"/>
      <c r="G242" s="63"/>
      <c r="H242" s="64">
        <f t="shared" si="45"/>
        <v>0</v>
      </c>
      <c r="I242" s="63"/>
      <c r="J242" s="63"/>
      <c r="K242" s="63"/>
      <c r="L242" s="63"/>
      <c r="M242" s="63"/>
      <c r="N242" s="61">
        <f t="shared" si="39"/>
        <v>0</v>
      </c>
      <c r="O242" s="61">
        <f t="shared" si="40"/>
        <v>0</v>
      </c>
      <c r="P242" s="61">
        <f t="shared" si="46"/>
        <v>0</v>
      </c>
      <c r="Q242" s="65">
        <f t="shared" si="41"/>
        <v>0</v>
      </c>
      <c r="R242" s="61">
        <f t="shared" si="42"/>
        <v>0</v>
      </c>
      <c r="S242" s="61">
        <f t="shared" si="43"/>
        <v>0</v>
      </c>
      <c r="T242" s="61">
        <f t="shared" si="44"/>
        <v>0</v>
      </c>
      <c r="U242" s="61">
        <f t="shared" si="47"/>
        <v>0</v>
      </c>
      <c r="V242" s="61">
        <f t="shared" si="48"/>
        <v>0</v>
      </c>
      <c r="W242" s="61" t="str">
        <f t="shared" si="49"/>
        <v>NÃO</v>
      </c>
      <c r="Z242" s="67">
        <f t="shared" si="50"/>
        <v>0</v>
      </c>
      <c r="AD242" s="50" t="s">
        <v>41</v>
      </c>
      <c r="AE242" s="50" t="s">
        <v>808</v>
      </c>
      <c r="AF242" s="50">
        <v>2903235</v>
      </c>
      <c r="AG242" s="51"/>
      <c r="AH242" s="51"/>
      <c r="AJ242" s="50">
        <f t="shared" si="51"/>
        <v>0</v>
      </c>
    </row>
    <row r="243" spans="1:36" s="66" customFormat="1" ht="20.25" customHeight="1">
      <c r="A243" s="61" t="str">
        <f>Controles!$B$2</f>
        <v>ES</v>
      </c>
      <c r="B243" s="61">
        <f>Controles!$C$2</f>
        <v>7</v>
      </c>
      <c r="C243" s="61" t="s">
        <v>5392</v>
      </c>
      <c r="D243" s="62"/>
      <c r="E243" s="62"/>
      <c r="F243" s="63"/>
      <c r="G243" s="63"/>
      <c r="H243" s="64">
        <f t="shared" si="45"/>
        <v>0</v>
      </c>
      <c r="I243" s="63"/>
      <c r="J243" s="63"/>
      <c r="K243" s="63"/>
      <c r="L243" s="63"/>
      <c r="M243" s="63"/>
      <c r="N243" s="61">
        <f t="shared" si="39"/>
        <v>0</v>
      </c>
      <c r="O243" s="61">
        <f t="shared" si="40"/>
        <v>0</v>
      </c>
      <c r="P243" s="61">
        <f t="shared" si="46"/>
        <v>0</v>
      </c>
      <c r="Q243" s="65">
        <f t="shared" si="41"/>
        <v>0</v>
      </c>
      <c r="R243" s="61">
        <f t="shared" si="42"/>
        <v>0</v>
      </c>
      <c r="S243" s="61">
        <f t="shared" si="43"/>
        <v>0</v>
      </c>
      <c r="T243" s="61">
        <f t="shared" si="44"/>
        <v>0</v>
      </c>
      <c r="U243" s="61">
        <f t="shared" si="47"/>
        <v>0</v>
      </c>
      <c r="V243" s="61">
        <f t="shared" si="48"/>
        <v>0</v>
      </c>
      <c r="W243" s="61" t="str">
        <f t="shared" si="49"/>
        <v>NÃO</v>
      </c>
      <c r="Z243" s="67">
        <f t="shared" si="50"/>
        <v>0</v>
      </c>
      <c r="AD243" s="50" t="s">
        <v>41</v>
      </c>
      <c r="AE243" s="50" t="s">
        <v>1005</v>
      </c>
      <c r="AF243" s="50">
        <v>2903300</v>
      </c>
      <c r="AG243" s="51"/>
      <c r="AH243" s="51"/>
      <c r="AJ243" s="50">
        <f t="shared" si="51"/>
        <v>0</v>
      </c>
    </row>
    <row r="244" spans="1:36" s="66" customFormat="1" ht="20.25" customHeight="1">
      <c r="A244" s="61" t="str">
        <f>Controles!$B$2</f>
        <v>ES</v>
      </c>
      <c r="B244" s="61">
        <f>Controles!$C$2</f>
        <v>7</v>
      </c>
      <c r="C244" s="61" t="s">
        <v>5392</v>
      </c>
      <c r="D244" s="62"/>
      <c r="E244" s="62"/>
      <c r="F244" s="63"/>
      <c r="G244" s="63"/>
      <c r="H244" s="64">
        <f t="shared" si="45"/>
        <v>0</v>
      </c>
      <c r="I244" s="63"/>
      <c r="J244" s="63"/>
      <c r="K244" s="63"/>
      <c r="L244" s="63"/>
      <c r="M244" s="63"/>
      <c r="N244" s="61">
        <f t="shared" si="39"/>
        <v>0</v>
      </c>
      <c r="O244" s="61">
        <f t="shared" si="40"/>
        <v>0</v>
      </c>
      <c r="P244" s="61">
        <f t="shared" si="46"/>
        <v>0</v>
      </c>
      <c r="Q244" s="65">
        <f t="shared" si="41"/>
        <v>0</v>
      </c>
      <c r="R244" s="61">
        <f t="shared" si="42"/>
        <v>0</v>
      </c>
      <c r="S244" s="61">
        <f t="shared" si="43"/>
        <v>0</v>
      </c>
      <c r="T244" s="61">
        <f t="shared" si="44"/>
        <v>0</v>
      </c>
      <c r="U244" s="61">
        <f t="shared" si="47"/>
        <v>0</v>
      </c>
      <c r="V244" s="61">
        <f t="shared" si="48"/>
        <v>0</v>
      </c>
      <c r="W244" s="61" t="str">
        <f t="shared" si="49"/>
        <v>NÃO</v>
      </c>
      <c r="Z244" s="67">
        <f t="shared" si="50"/>
        <v>0</v>
      </c>
      <c r="AD244" s="50" t="s">
        <v>41</v>
      </c>
      <c r="AE244" s="50" t="s">
        <v>1027</v>
      </c>
      <c r="AF244" s="50">
        <v>2903276</v>
      </c>
      <c r="AG244" s="51"/>
      <c r="AH244" s="51"/>
      <c r="AJ244" s="50">
        <f t="shared" si="51"/>
        <v>0</v>
      </c>
    </row>
    <row r="245" spans="1:36" s="66" customFormat="1" ht="20.25" customHeight="1">
      <c r="A245" s="61" t="str">
        <f>Controles!$B$2</f>
        <v>ES</v>
      </c>
      <c r="B245" s="61">
        <f>Controles!$C$2</f>
        <v>7</v>
      </c>
      <c r="C245" s="61" t="s">
        <v>5392</v>
      </c>
      <c r="D245" s="62"/>
      <c r="E245" s="62"/>
      <c r="F245" s="63"/>
      <c r="G245" s="63"/>
      <c r="H245" s="64">
        <f t="shared" si="45"/>
        <v>0</v>
      </c>
      <c r="I245" s="63"/>
      <c r="J245" s="63"/>
      <c r="K245" s="63"/>
      <c r="L245" s="63"/>
      <c r="M245" s="63"/>
      <c r="N245" s="61">
        <f t="shared" si="39"/>
        <v>0</v>
      </c>
      <c r="O245" s="61">
        <f t="shared" si="40"/>
        <v>0</v>
      </c>
      <c r="P245" s="61">
        <f t="shared" si="46"/>
        <v>0</v>
      </c>
      <c r="Q245" s="65">
        <f t="shared" si="41"/>
        <v>0</v>
      </c>
      <c r="R245" s="61">
        <f t="shared" si="42"/>
        <v>0</v>
      </c>
      <c r="S245" s="61">
        <f t="shared" si="43"/>
        <v>0</v>
      </c>
      <c r="T245" s="61">
        <f t="shared" si="44"/>
        <v>0</v>
      </c>
      <c r="U245" s="61">
        <f t="shared" si="47"/>
        <v>0</v>
      </c>
      <c r="V245" s="61">
        <f t="shared" si="48"/>
        <v>0</v>
      </c>
      <c r="W245" s="61" t="str">
        <f t="shared" si="49"/>
        <v>NÃO</v>
      </c>
      <c r="Z245" s="67">
        <f t="shared" si="50"/>
        <v>0</v>
      </c>
      <c r="AD245" s="50" t="s">
        <v>41</v>
      </c>
      <c r="AE245" s="50" t="s">
        <v>932</v>
      </c>
      <c r="AF245" s="50">
        <v>2903409</v>
      </c>
      <c r="AG245" s="51"/>
      <c r="AH245" s="51"/>
      <c r="AJ245" s="50">
        <f t="shared" si="51"/>
        <v>0</v>
      </c>
    </row>
    <row r="246" spans="1:36" s="66" customFormat="1" ht="20.25" customHeight="1">
      <c r="A246" s="61" t="str">
        <f>Controles!$B$2</f>
        <v>ES</v>
      </c>
      <c r="B246" s="61">
        <f>Controles!$C$2</f>
        <v>7</v>
      </c>
      <c r="C246" s="61" t="s">
        <v>5392</v>
      </c>
      <c r="D246" s="62"/>
      <c r="E246" s="62"/>
      <c r="F246" s="63"/>
      <c r="G246" s="63"/>
      <c r="H246" s="64">
        <f t="shared" si="45"/>
        <v>0</v>
      </c>
      <c r="I246" s="63"/>
      <c r="J246" s="63"/>
      <c r="K246" s="63"/>
      <c r="L246" s="63"/>
      <c r="M246" s="63"/>
      <c r="N246" s="61">
        <f t="shared" si="39"/>
        <v>0</v>
      </c>
      <c r="O246" s="61">
        <f t="shared" si="40"/>
        <v>0</v>
      </c>
      <c r="P246" s="61">
        <f t="shared" si="46"/>
        <v>0</v>
      </c>
      <c r="Q246" s="65">
        <f t="shared" si="41"/>
        <v>0</v>
      </c>
      <c r="R246" s="61">
        <f t="shared" si="42"/>
        <v>0</v>
      </c>
      <c r="S246" s="61">
        <f t="shared" si="43"/>
        <v>0</v>
      </c>
      <c r="T246" s="61">
        <f t="shared" si="44"/>
        <v>0</v>
      </c>
      <c r="U246" s="61">
        <f t="shared" si="47"/>
        <v>0</v>
      </c>
      <c r="V246" s="61">
        <f t="shared" si="48"/>
        <v>0</v>
      </c>
      <c r="W246" s="61" t="str">
        <f t="shared" si="49"/>
        <v>NÃO</v>
      </c>
      <c r="Z246" s="67">
        <f t="shared" si="50"/>
        <v>0</v>
      </c>
      <c r="AD246" s="50" t="s">
        <v>41</v>
      </c>
      <c r="AE246" s="50" t="s">
        <v>1071</v>
      </c>
      <c r="AF246" s="50">
        <v>2903508</v>
      </c>
      <c r="AG246" s="51"/>
      <c r="AH246" s="51"/>
      <c r="AJ246" s="50">
        <f t="shared" si="51"/>
        <v>0</v>
      </c>
    </row>
    <row r="247" spans="1:36" s="66" customFormat="1" ht="20.25" customHeight="1">
      <c r="A247" s="61" t="str">
        <f>Controles!$B$2</f>
        <v>ES</v>
      </c>
      <c r="B247" s="61">
        <f>Controles!$C$2</f>
        <v>7</v>
      </c>
      <c r="C247" s="61" t="s">
        <v>5392</v>
      </c>
      <c r="D247" s="62"/>
      <c r="E247" s="62"/>
      <c r="F247" s="63"/>
      <c r="G247" s="63"/>
      <c r="H247" s="64">
        <f t="shared" si="45"/>
        <v>0</v>
      </c>
      <c r="I247" s="63"/>
      <c r="J247" s="63"/>
      <c r="K247" s="63"/>
      <c r="L247" s="63"/>
      <c r="M247" s="63"/>
      <c r="N247" s="61">
        <f t="shared" si="39"/>
        <v>0</v>
      </c>
      <c r="O247" s="61">
        <f t="shared" si="40"/>
        <v>0</v>
      </c>
      <c r="P247" s="61">
        <f t="shared" si="46"/>
        <v>0</v>
      </c>
      <c r="Q247" s="65">
        <f t="shared" si="41"/>
        <v>0</v>
      </c>
      <c r="R247" s="61">
        <f t="shared" si="42"/>
        <v>0</v>
      </c>
      <c r="S247" s="61">
        <f t="shared" si="43"/>
        <v>0</v>
      </c>
      <c r="T247" s="61">
        <f t="shared" si="44"/>
        <v>0</v>
      </c>
      <c r="U247" s="61">
        <f t="shared" si="47"/>
        <v>0</v>
      </c>
      <c r="V247" s="61">
        <f t="shared" si="48"/>
        <v>0</v>
      </c>
      <c r="W247" s="61" t="str">
        <f t="shared" si="49"/>
        <v>NÃO</v>
      </c>
      <c r="Z247" s="67">
        <f t="shared" si="50"/>
        <v>0</v>
      </c>
      <c r="AD247" s="50" t="s">
        <v>41</v>
      </c>
      <c r="AE247" s="50" t="s">
        <v>1093</v>
      </c>
      <c r="AF247" s="50">
        <v>2903607</v>
      </c>
      <c r="AG247" s="51"/>
      <c r="AH247" s="51"/>
      <c r="AJ247" s="50">
        <f t="shared" si="51"/>
        <v>0</v>
      </c>
    </row>
    <row r="248" spans="1:36" s="66" customFormat="1" ht="20.25" customHeight="1">
      <c r="A248" s="61" t="str">
        <f>Controles!$B$2</f>
        <v>ES</v>
      </c>
      <c r="B248" s="61">
        <f>Controles!$C$2</f>
        <v>7</v>
      </c>
      <c r="C248" s="61" t="s">
        <v>5392</v>
      </c>
      <c r="D248" s="62"/>
      <c r="E248" s="62"/>
      <c r="F248" s="63"/>
      <c r="G248" s="63"/>
      <c r="H248" s="64">
        <f t="shared" si="45"/>
        <v>0</v>
      </c>
      <c r="I248" s="63"/>
      <c r="J248" s="63"/>
      <c r="K248" s="63"/>
      <c r="L248" s="63"/>
      <c r="M248" s="63"/>
      <c r="N248" s="61">
        <f t="shared" si="39"/>
        <v>0</v>
      </c>
      <c r="O248" s="61">
        <f t="shared" si="40"/>
        <v>0</v>
      </c>
      <c r="P248" s="61">
        <f t="shared" si="46"/>
        <v>0</v>
      </c>
      <c r="Q248" s="65">
        <f t="shared" si="41"/>
        <v>0</v>
      </c>
      <c r="R248" s="61">
        <f t="shared" si="42"/>
        <v>0</v>
      </c>
      <c r="S248" s="61">
        <f t="shared" si="43"/>
        <v>0</v>
      </c>
      <c r="T248" s="61">
        <f t="shared" si="44"/>
        <v>0</v>
      </c>
      <c r="U248" s="61">
        <f t="shared" si="47"/>
        <v>0</v>
      </c>
      <c r="V248" s="61">
        <f t="shared" si="48"/>
        <v>0</v>
      </c>
      <c r="W248" s="61" t="str">
        <f t="shared" si="49"/>
        <v>NÃO</v>
      </c>
      <c r="Z248" s="67">
        <f t="shared" si="50"/>
        <v>0</v>
      </c>
      <c r="AD248" s="50" t="s">
        <v>41</v>
      </c>
      <c r="AE248" s="50" t="s">
        <v>1116</v>
      </c>
      <c r="AF248" s="50">
        <v>2903706</v>
      </c>
      <c r="AG248" s="51"/>
      <c r="AH248" s="51"/>
      <c r="AJ248" s="50">
        <f t="shared" si="51"/>
        <v>0</v>
      </c>
    </row>
    <row r="249" spans="1:36" s="66" customFormat="1" ht="20.25" customHeight="1">
      <c r="A249" s="61" t="str">
        <f>Controles!$B$2</f>
        <v>ES</v>
      </c>
      <c r="B249" s="61">
        <f>Controles!$C$2</f>
        <v>7</v>
      </c>
      <c r="C249" s="61" t="s">
        <v>5392</v>
      </c>
      <c r="D249" s="62"/>
      <c r="E249" s="62"/>
      <c r="F249" s="63"/>
      <c r="G249" s="63"/>
      <c r="H249" s="64">
        <f t="shared" si="45"/>
        <v>0</v>
      </c>
      <c r="I249" s="63"/>
      <c r="J249" s="63"/>
      <c r="K249" s="63"/>
      <c r="L249" s="63"/>
      <c r="M249" s="63"/>
      <c r="N249" s="61">
        <f t="shared" si="39"/>
        <v>0</v>
      </c>
      <c r="O249" s="61">
        <f t="shared" si="40"/>
        <v>0</v>
      </c>
      <c r="P249" s="61">
        <f t="shared" si="46"/>
        <v>0</v>
      </c>
      <c r="Q249" s="65">
        <f t="shared" si="41"/>
        <v>0</v>
      </c>
      <c r="R249" s="61">
        <f t="shared" si="42"/>
        <v>0</v>
      </c>
      <c r="S249" s="61">
        <f t="shared" si="43"/>
        <v>0</v>
      </c>
      <c r="T249" s="61">
        <f t="shared" si="44"/>
        <v>0</v>
      </c>
      <c r="U249" s="61">
        <f t="shared" si="47"/>
        <v>0</v>
      </c>
      <c r="V249" s="61">
        <f t="shared" si="48"/>
        <v>0</v>
      </c>
      <c r="W249" s="61" t="str">
        <f t="shared" si="49"/>
        <v>NÃO</v>
      </c>
      <c r="Z249" s="67">
        <f t="shared" si="50"/>
        <v>0</v>
      </c>
      <c r="AD249" s="50" t="s">
        <v>41</v>
      </c>
      <c r="AE249" s="50" t="s">
        <v>1139</v>
      </c>
      <c r="AF249" s="50">
        <v>2903805</v>
      </c>
      <c r="AG249" s="51"/>
      <c r="AH249" s="51"/>
      <c r="AJ249" s="50">
        <f t="shared" si="51"/>
        <v>0</v>
      </c>
    </row>
    <row r="250" spans="1:36" s="66" customFormat="1" ht="20.25" customHeight="1">
      <c r="A250" s="61" t="str">
        <f>Controles!$B$2</f>
        <v>ES</v>
      </c>
      <c r="B250" s="61">
        <f>Controles!$C$2</f>
        <v>7</v>
      </c>
      <c r="C250" s="61" t="s">
        <v>5392</v>
      </c>
      <c r="D250" s="62"/>
      <c r="E250" s="62"/>
      <c r="F250" s="63"/>
      <c r="G250" s="63"/>
      <c r="H250" s="64">
        <f t="shared" si="45"/>
        <v>0</v>
      </c>
      <c r="I250" s="63"/>
      <c r="J250" s="63"/>
      <c r="K250" s="63"/>
      <c r="L250" s="63"/>
      <c r="M250" s="63"/>
      <c r="N250" s="61">
        <f t="shared" si="39"/>
        <v>0</v>
      </c>
      <c r="O250" s="61">
        <f t="shared" si="40"/>
        <v>0</v>
      </c>
      <c r="P250" s="61">
        <f t="shared" si="46"/>
        <v>0</v>
      </c>
      <c r="Q250" s="65">
        <f t="shared" si="41"/>
        <v>0</v>
      </c>
      <c r="R250" s="61">
        <f t="shared" si="42"/>
        <v>0</v>
      </c>
      <c r="S250" s="61">
        <f t="shared" si="43"/>
        <v>0</v>
      </c>
      <c r="T250" s="61">
        <f t="shared" si="44"/>
        <v>0</v>
      </c>
      <c r="U250" s="61">
        <f t="shared" si="47"/>
        <v>0</v>
      </c>
      <c r="V250" s="61">
        <f t="shared" si="48"/>
        <v>0</v>
      </c>
      <c r="W250" s="61" t="str">
        <f t="shared" si="49"/>
        <v>NÃO</v>
      </c>
      <c r="Z250" s="67">
        <f t="shared" si="50"/>
        <v>0</v>
      </c>
      <c r="AD250" s="50" t="s">
        <v>41</v>
      </c>
      <c r="AE250" s="50" t="s">
        <v>1162</v>
      </c>
      <c r="AF250" s="50">
        <v>2903904</v>
      </c>
      <c r="AG250" s="51"/>
      <c r="AH250" s="51"/>
      <c r="AJ250" s="50">
        <f t="shared" si="51"/>
        <v>0</v>
      </c>
    </row>
    <row r="251" spans="1:36" s="66" customFormat="1" ht="20.25" customHeight="1">
      <c r="A251" s="61" t="str">
        <f>Controles!$B$2</f>
        <v>ES</v>
      </c>
      <c r="B251" s="61">
        <f>Controles!$C$2</f>
        <v>7</v>
      </c>
      <c r="C251" s="61" t="s">
        <v>5392</v>
      </c>
      <c r="D251" s="62"/>
      <c r="E251" s="62"/>
      <c r="F251" s="63"/>
      <c r="G251" s="63"/>
      <c r="H251" s="64">
        <f t="shared" si="45"/>
        <v>0</v>
      </c>
      <c r="I251" s="63"/>
      <c r="J251" s="63"/>
      <c r="K251" s="63"/>
      <c r="L251" s="63"/>
      <c r="M251" s="63"/>
      <c r="N251" s="61">
        <f t="shared" si="39"/>
        <v>0</v>
      </c>
      <c r="O251" s="61">
        <f t="shared" si="40"/>
        <v>0</v>
      </c>
      <c r="P251" s="61">
        <f t="shared" si="46"/>
        <v>0</v>
      </c>
      <c r="Q251" s="65">
        <f t="shared" si="41"/>
        <v>0</v>
      </c>
      <c r="R251" s="61">
        <f t="shared" si="42"/>
        <v>0</v>
      </c>
      <c r="S251" s="61">
        <f t="shared" si="43"/>
        <v>0</v>
      </c>
      <c r="T251" s="61">
        <f t="shared" si="44"/>
        <v>0</v>
      </c>
      <c r="U251" s="61">
        <f t="shared" si="47"/>
        <v>0</v>
      </c>
      <c r="V251" s="61">
        <f t="shared" si="48"/>
        <v>0</v>
      </c>
      <c r="W251" s="61" t="str">
        <f t="shared" si="49"/>
        <v>NÃO</v>
      </c>
      <c r="Z251" s="67">
        <f t="shared" si="50"/>
        <v>0</v>
      </c>
      <c r="AD251" s="50" t="s">
        <v>41</v>
      </c>
      <c r="AE251" s="50" t="s">
        <v>1185</v>
      </c>
      <c r="AF251" s="50">
        <v>2903953</v>
      </c>
      <c r="AG251" s="51"/>
      <c r="AH251" s="51"/>
      <c r="AJ251" s="50">
        <f t="shared" si="51"/>
        <v>0</v>
      </c>
    </row>
    <row r="252" spans="1:36" s="66" customFormat="1" ht="20.25" customHeight="1">
      <c r="A252" s="61" t="str">
        <f>Controles!$B$2</f>
        <v>ES</v>
      </c>
      <c r="B252" s="61">
        <f>Controles!$C$2</f>
        <v>7</v>
      </c>
      <c r="C252" s="61" t="s">
        <v>5392</v>
      </c>
      <c r="D252" s="62"/>
      <c r="E252" s="62"/>
      <c r="F252" s="63"/>
      <c r="G252" s="63"/>
      <c r="H252" s="64">
        <f t="shared" si="45"/>
        <v>0</v>
      </c>
      <c r="I252" s="63"/>
      <c r="J252" s="63"/>
      <c r="K252" s="63"/>
      <c r="L252" s="63"/>
      <c r="M252" s="63"/>
      <c r="N252" s="61">
        <f t="shared" si="39"/>
        <v>0</v>
      </c>
      <c r="O252" s="61">
        <f t="shared" si="40"/>
        <v>0</v>
      </c>
      <c r="P252" s="61">
        <f t="shared" si="46"/>
        <v>0</v>
      </c>
      <c r="Q252" s="65">
        <f t="shared" si="41"/>
        <v>0</v>
      </c>
      <c r="R252" s="61">
        <f t="shared" si="42"/>
        <v>0</v>
      </c>
      <c r="S252" s="61">
        <f t="shared" si="43"/>
        <v>0</v>
      </c>
      <c r="T252" s="61">
        <f t="shared" si="44"/>
        <v>0</v>
      </c>
      <c r="U252" s="61">
        <f t="shared" si="47"/>
        <v>0</v>
      </c>
      <c r="V252" s="61">
        <f t="shared" si="48"/>
        <v>0</v>
      </c>
      <c r="W252" s="61" t="str">
        <f t="shared" si="49"/>
        <v>NÃO</v>
      </c>
      <c r="Z252" s="67">
        <f t="shared" si="50"/>
        <v>0</v>
      </c>
      <c r="AD252" s="50" t="s">
        <v>41</v>
      </c>
      <c r="AE252" s="50" t="s">
        <v>1207</v>
      </c>
      <c r="AF252" s="50">
        <v>2904001</v>
      </c>
      <c r="AG252" s="51"/>
      <c r="AH252" s="51"/>
      <c r="AJ252" s="50">
        <f t="shared" si="51"/>
        <v>0</v>
      </c>
    </row>
    <row r="253" spans="1:36" s="66" customFormat="1" ht="20.25" customHeight="1">
      <c r="A253" s="61" t="str">
        <f>Controles!$B$2</f>
        <v>ES</v>
      </c>
      <c r="B253" s="61">
        <f>Controles!$C$2</f>
        <v>7</v>
      </c>
      <c r="C253" s="61" t="s">
        <v>5392</v>
      </c>
      <c r="D253" s="62"/>
      <c r="E253" s="62"/>
      <c r="F253" s="63"/>
      <c r="G253" s="63"/>
      <c r="H253" s="64">
        <f t="shared" si="45"/>
        <v>0</v>
      </c>
      <c r="I253" s="63"/>
      <c r="J253" s="63"/>
      <c r="K253" s="63"/>
      <c r="L253" s="63"/>
      <c r="M253" s="63"/>
      <c r="N253" s="61">
        <f t="shared" si="39"/>
        <v>0</v>
      </c>
      <c r="O253" s="61">
        <f t="shared" si="40"/>
        <v>0</v>
      </c>
      <c r="P253" s="61">
        <f t="shared" si="46"/>
        <v>0</v>
      </c>
      <c r="Q253" s="65">
        <f t="shared" si="41"/>
        <v>0</v>
      </c>
      <c r="R253" s="61">
        <f t="shared" si="42"/>
        <v>0</v>
      </c>
      <c r="S253" s="61">
        <f t="shared" si="43"/>
        <v>0</v>
      </c>
      <c r="T253" s="61">
        <f t="shared" si="44"/>
        <v>0</v>
      </c>
      <c r="U253" s="61">
        <f t="shared" si="47"/>
        <v>0</v>
      </c>
      <c r="V253" s="61">
        <f t="shared" si="48"/>
        <v>0</v>
      </c>
      <c r="W253" s="61" t="str">
        <f t="shared" si="49"/>
        <v>NÃO</v>
      </c>
      <c r="Z253" s="67">
        <f t="shared" si="50"/>
        <v>0</v>
      </c>
      <c r="AD253" s="50" t="s">
        <v>41</v>
      </c>
      <c r="AE253" s="50" t="s">
        <v>479</v>
      </c>
      <c r="AF253" s="50">
        <v>2904050</v>
      </c>
      <c r="AG253" s="51"/>
      <c r="AH253" s="51"/>
      <c r="AJ253" s="50">
        <f t="shared" si="51"/>
        <v>0</v>
      </c>
    </row>
    <row r="254" spans="1:36" s="66" customFormat="1" ht="20.25" customHeight="1">
      <c r="A254" s="61" t="str">
        <f>Controles!$B$2</f>
        <v>ES</v>
      </c>
      <c r="B254" s="61">
        <f>Controles!$C$2</f>
        <v>7</v>
      </c>
      <c r="C254" s="61" t="s">
        <v>5392</v>
      </c>
      <c r="D254" s="62"/>
      <c r="E254" s="62"/>
      <c r="F254" s="63"/>
      <c r="G254" s="63"/>
      <c r="H254" s="64">
        <f t="shared" si="45"/>
        <v>0</v>
      </c>
      <c r="I254" s="63"/>
      <c r="J254" s="63"/>
      <c r="K254" s="63"/>
      <c r="L254" s="63"/>
      <c r="M254" s="63"/>
      <c r="N254" s="61">
        <f t="shared" si="39"/>
        <v>0</v>
      </c>
      <c r="O254" s="61">
        <f t="shared" si="40"/>
        <v>0</v>
      </c>
      <c r="P254" s="61">
        <f t="shared" si="46"/>
        <v>0</v>
      </c>
      <c r="Q254" s="65">
        <f t="shared" si="41"/>
        <v>0</v>
      </c>
      <c r="R254" s="61">
        <f t="shared" si="42"/>
        <v>0</v>
      </c>
      <c r="S254" s="61">
        <f t="shared" si="43"/>
        <v>0</v>
      </c>
      <c r="T254" s="61">
        <f t="shared" si="44"/>
        <v>0</v>
      </c>
      <c r="U254" s="61">
        <f t="shared" si="47"/>
        <v>0</v>
      </c>
      <c r="V254" s="61">
        <f t="shared" si="48"/>
        <v>0</v>
      </c>
      <c r="W254" s="61" t="str">
        <f t="shared" si="49"/>
        <v>NÃO</v>
      </c>
      <c r="Z254" s="67">
        <f t="shared" si="50"/>
        <v>0</v>
      </c>
      <c r="AD254" s="50" t="s">
        <v>41</v>
      </c>
      <c r="AE254" s="50" t="s">
        <v>1251</v>
      </c>
      <c r="AF254" s="50">
        <v>2904100</v>
      </c>
      <c r="AG254" s="51"/>
      <c r="AH254" s="51"/>
      <c r="AJ254" s="50">
        <f t="shared" si="51"/>
        <v>0</v>
      </c>
    </row>
    <row r="255" spans="1:36" s="66" customFormat="1" ht="20.25" customHeight="1">
      <c r="A255" s="61" t="str">
        <f>Controles!$B$2</f>
        <v>ES</v>
      </c>
      <c r="B255" s="61">
        <f>Controles!$C$2</f>
        <v>7</v>
      </c>
      <c r="C255" s="61" t="s">
        <v>5392</v>
      </c>
      <c r="D255" s="62"/>
      <c r="E255" s="62"/>
      <c r="F255" s="63"/>
      <c r="G255" s="63"/>
      <c r="H255" s="64">
        <f t="shared" si="45"/>
        <v>0</v>
      </c>
      <c r="I255" s="63"/>
      <c r="J255" s="63"/>
      <c r="K255" s="63"/>
      <c r="L255" s="63"/>
      <c r="M255" s="63"/>
      <c r="N255" s="61">
        <f t="shared" si="39"/>
        <v>0</v>
      </c>
      <c r="O255" s="61">
        <f t="shared" si="40"/>
        <v>0</v>
      </c>
      <c r="P255" s="61">
        <f t="shared" si="46"/>
        <v>0</v>
      </c>
      <c r="Q255" s="65">
        <f t="shared" si="41"/>
        <v>0</v>
      </c>
      <c r="R255" s="61">
        <f t="shared" si="42"/>
        <v>0</v>
      </c>
      <c r="S255" s="61">
        <f t="shared" si="43"/>
        <v>0</v>
      </c>
      <c r="T255" s="61">
        <f t="shared" si="44"/>
        <v>0</v>
      </c>
      <c r="U255" s="61">
        <f t="shared" si="47"/>
        <v>0</v>
      </c>
      <c r="V255" s="61">
        <f t="shared" si="48"/>
        <v>0</v>
      </c>
      <c r="W255" s="61" t="str">
        <f t="shared" si="49"/>
        <v>NÃO</v>
      </c>
      <c r="Z255" s="67">
        <f t="shared" si="50"/>
        <v>0</v>
      </c>
      <c r="AD255" s="50" t="s">
        <v>41</v>
      </c>
      <c r="AE255" s="50" t="s">
        <v>1274</v>
      </c>
      <c r="AF255" s="50">
        <v>2904209</v>
      </c>
      <c r="AG255" s="51"/>
      <c r="AH255" s="51"/>
      <c r="AJ255" s="50">
        <f t="shared" si="51"/>
        <v>0</v>
      </c>
    </row>
    <row r="256" spans="1:36" s="66" customFormat="1" ht="20.25" customHeight="1">
      <c r="A256" s="61" t="str">
        <f>Controles!$B$2</f>
        <v>ES</v>
      </c>
      <c r="B256" s="61">
        <f>Controles!$C$2</f>
        <v>7</v>
      </c>
      <c r="C256" s="61" t="s">
        <v>5392</v>
      </c>
      <c r="D256" s="62"/>
      <c r="E256" s="62"/>
      <c r="F256" s="63"/>
      <c r="G256" s="63"/>
      <c r="H256" s="64">
        <f t="shared" si="45"/>
        <v>0</v>
      </c>
      <c r="I256" s="63"/>
      <c r="J256" s="63"/>
      <c r="K256" s="63"/>
      <c r="L256" s="63"/>
      <c r="M256" s="63"/>
      <c r="N256" s="61">
        <f t="shared" si="39"/>
        <v>0</v>
      </c>
      <c r="O256" s="61">
        <f t="shared" si="40"/>
        <v>0</v>
      </c>
      <c r="P256" s="61">
        <f t="shared" si="46"/>
        <v>0</v>
      </c>
      <c r="Q256" s="65">
        <f t="shared" si="41"/>
        <v>0</v>
      </c>
      <c r="R256" s="61">
        <f t="shared" si="42"/>
        <v>0</v>
      </c>
      <c r="S256" s="61">
        <f t="shared" si="43"/>
        <v>0</v>
      </c>
      <c r="T256" s="61">
        <f t="shared" si="44"/>
        <v>0</v>
      </c>
      <c r="U256" s="61">
        <f t="shared" si="47"/>
        <v>0</v>
      </c>
      <c r="V256" s="61">
        <f t="shared" si="48"/>
        <v>0</v>
      </c>
      <c r="W256" s="61" t="str">
        <f t="shared" si="49"/>
        <v>NÃO</v>
      </c>
      <c r="Z256" s="67">
        <f t="shared" si="50"/>
        <v>0</v>
      </c>
      <c r="AD256" s="50" t="s">
        <v>41</v>
      </c>
      <c r="AE256" s="50" t="s">
        <v>1295</v>
      </c>
      <c r="AF256" s="50">
        <v>2904308</v>
      </c>
      <c r="AG256" s="51"/>
      <c r="AH256" s="51"/>
      <c r="AJ256" s="50">
        <f t="shared" si="51"/>
        <v>0</v>
      </c>
    </row>
    <row r="257" spans="1:36" s="66" customFormat="1" ht="20.25" customHeight="1">
      <c r="A257" s="61" t="str">
        <f>Controles!$B$2</f>
        <v>ES</v>
      </c>
      <c r="B257" s="61">
        <f>Controles!$C$2</f>
        <v>7</v>
      </c>
      <c r="C257" s="61" t="s">
        <v>5392</v>
      </c>
      <c r="D257" s="62"/>
      <c r="E257" s="62"/>
      <c r="F257" s="63"/>
      <c r="G257" s="63"/>
      <c r="H257" s="64">
        <f t="shared" si="45"/>
        <v>0</v>
      </c>
      <c r="I257" s="63"/>
      <c r="J257" s="63"/>
      <c r="K257" s="63"/>
      <c r="L257" s="63"/>
      <c r="M257" s="63"/>
      <c r="N257" s="61">
        <f t="shared" si="39"/>
        <v>0</v>
      </c>
      <c r="O257" s="61">
        <f t="shared" si="40"/>
        <v>0</v>
      </c>
      <c r="P257" s="61">
        <f t="shared" si="46"/>
        <v>0</v>
      </c>
      <c r="Q257" s="65">
        <f t="shared" si="41"/>
        <v>0</v>
      </c>
      <c r="R257" s="61">
        <f t="shared" si="42"/>
        <v>0</v>
      </c>
      <c r="S257" s="61">
        <f t="shared" si="43"/>
        <v>0</v>
      </c>
      <c r="T257" s="61">
        <f t="shared" si="44"/>
        <v>0</v>
      </c>
      <c r="U257" s="61">
        <f t="shared" si="47"/>
        <v>0</v>
      </c>
      <c r="V257" s="61">
        <f t="shared" si="48"/>
        <v>0</v>
      </c>
      <c r="W257" s="61" t="str">
        <f t="shared" si="49"/>
        <v>NÃO</v>
      </c>
      <c r="Z257" s="67">
        <f t="shared" si="50"/>
        <v>0</v>
      </c>
      <c r="AD257" s="50" t="s">
        <v>41</v>
      </c>
      <c r="AE257" s="50" t="s">
        <v>1317</v>
      </c>
      <c r="AF257" s="50">
        <v>2904407</v>
      </c>
      <c r="AG257" s="51"/>
      <c r="AH257" s="51"/>
      <c r="AJ257" s="50">
        <f t="shared" si="51"/>
        <v>0</v>
      </c>
    </row>
    <row r="258" spans="1:36" s="66" customFormat="1" ht="20.25" customHeight="1">
      <c r="A258" s="61" t="str">
        <f>Controles!$B$2</f>
        <v>ES</v>
      </c>
      <c r="B258" s="61">
        <f>Controles!$C$2</f>
        <v>7</v>
      </c>
      <c r="C258" s="61" t="s">
        <v>5392</v>
      </c>
      <c r="D258" s="62"/>
      <c r="E258" s="62"/>
      <c r="F258" s="63"/>
      <c r="G258" s="63"/>
      <c r="H258" s="64">
        <f t="shared" si="45"/>
        <v>0</v>
      </c>
      <c r="I258" s="63"/>
      <c r="J258" s="63"/>
      <c r="K258" s="63"/>
      <c r="L258" s="63"/>
      <c r="M258" s="63"/>
      <c r="N258" s="61">
        <f t="shared" ref="N258:N300" si="52">IF((J258-F258&lt;0),"ERRO",0)</f>
        <v>0</v>
      </c>
      <c r="O258" s="61">
        <f t="shared" ref="O258:O300" si="53">IF(AND(J258&gt;0,F258+G258=0),"VERIFICAR",0)</f>
        <v>0</v>
      </c>
      <c r="P258" s="61">
        <f t="shared" si="46"/>
        <v>0</v>
      </c>
      <c r="Q258" s="65">
        <f t="shared" ref="Q258:Q300" si="54">IF(AND(G258=0,K258&gt;J258),"ERRO",0)</f>
        <v>0</v>
      </c>
      <c r="R258" s="61">
        <f t="shared" ref="R258:R300" si="55">IF(K258&gt;0, IF(H258= 0, "ERRO",0),0)</f>
        <v>0</v>
      </c>
      <c r="S258" s="61">
        <f t="shared" ref="S258:S300" si="56">IF(L258&gt;0, IF(F258= 0, IF(G258=0, "ERRO",0),0),0)</f>
        <v>0</v>
      </c>
      <c r="T258" s="61">
        <f t="shared" ref="T258:T300" si="57">IF(M258&gt;0, IF(F258= 0, IF(G258=0, "ERRO",0),0),0)</f>
        <v>0</v>
      </c>
      <c r="U258" s="61">
        <f t="shared" si="47"/>
        <v>0</v>
      </c>
      <c r="V258" s="61">
        <f t="shared" si="48"/>
        <v>0</v>
      </c>
      <c r="W258" s="61" t="str">
        <f t="shared" si="49"/>
        <v>NÃO</v>
      </c>
      <c r="Z258" s="67">
        <f t="shared" si="50"/>
        <v>0</v>
      </c>
      <c r="AD258" s="50" t="s">
        <v>41</v>
      </c>
      <c r="AE258" s="50" t="s">
        <v>1339</v>
      </c>
      <c r="AF258" s="50">
        <v>2904506</v>
      </c>
      <c r="AG258" s="51"/>
      <c r="AH258" s="51"/>
      <c r="AJ258" s="50">
        <f t="shared" si="51"/>
        <v>0</v>
      </c>
    </row>
    <row r="259" spans="1:36" s="66" customFormat="1" ht="20.25" customHeight="1">
      <c r="A259" s="61" t="str">
        <f>Controles!$B$2</f>
        <v>ES</v>
      </c>
      <c r="B259" s="61">
        <f>Controles!$C$2</f>
        <v>7</v>
      </c>
      <c r="C259" s="61" t="s">
        <v>5392</v>
      </c>
      <c r="D259" s="62"/>
      <c r="E259" s="62"/>
      <c r="F259" s="63"/>
      <c r="G259" s="63"/>
      <c r="H259" s="64">
        <f t="shared" ref="H259:H300" si="58">SUM(F259:G259)</f>
        <v>0</v>
      </c>
      <c r="I259" s="63"/>
      <c r="J259" s="63"/>
      <c r="K259" s="63"/>
      <c r="L259" s="63"/>
      <c r="M259" s="63"/>
      <c r="N259" s="61">
        <f t="shared" si="52"/>
        <v>0</v>
      </c>
      <c r="O259" s="61">
        <f t="shared" si="53"/>
        <v>0</v>
      </c>
      <c r="P259" s="61">
        <f t="shared" ref="P259:P300" si="59">IF(AND(F259&gt;0,J259&gt;I259),"ERRO",0)</f>
        <v>0</v>
      </c>
      <c r="Q259" s="65">
        <f t="shared" si="54"/>
        <v>0</v>
      </c>
      <c r="R259" s="61">
        <f t="shared" si="55"/>
        <v>0</v>
      </c>
      <c r="S259" s="61">
        <f t="shared" si="56"/>
        <v>0</v>
      </c>
      <c r="T259" s="61">
        <f t="shared" si="57"/>
        <v>0</v>
      </c>
      <c r="U259" s="61">
        <f t="shared" ref="U259:U300" si="60">IF(M259+L259+K259&gt;I259,IF(G259=0,"ERRO",0),0)</f>
        <v>0</v>
      </c>
      <c r="V259" s="61">
        <f t="shared" ref="V259:V300" si="61">IF(AND(F259=0,I259&gt;0),"VERIFICAR",0)</f>
        <v>0</v>
      </c>
      <c r="W259" s="61" t="str">
        <f t="shared" ref="W259:W300" si="62">IF(AND(N259=0,P259=0,Q259=0,T259=0,U259=0,S259=0,R259=0), "NÃO", "SIM")</f>
        <v>NÃO</v>
      </c>
      <c r="Z259" s="67">
        <f t="shared" ref="Z259:Z300" si="63">IF(M259+L259+K259+J259+I259+F259=0,0,1)</f>
        <v>0</v>
      </c>
      <c r="AD259" s="50" t="s">
        <v>41</v>
      </c>
      <c r="AE259" s="50" t="s">
        <v>1360</v>
      </c>
      <c r="AF259" s="50">
        <v>2904605</v>
      </c>
      <c r="AG259" s="51"/>
      <c r="AH259" s="51"/>
      <c r="AJ259" s="50">
        <f t="shared" ref="AJ259:AJ300" si="64">IF(SUM(F259,J259:M259)&gt;0,1,0)</f>
        <v>0</v>
      </c>
    </row>
    <row r="260" spans="1:36" s="66" customFormat="1" ht="20.25" customHeight="1">
      <c r="A260" s="61" t="str">
        <f>Controles!$B$2</f>
        <v>ES</v>
      </c>
      <c r="B260" s="61">
        <f>Controles!$C$2</f>
        <v>7</v>
      </c>
      <c r="C260" s="61" t="s">
        <v>5392</v>
      </c>
      <c r="D260" s="62"/>
      <c r="E260" s="62"/>
      <c r="F260" s="63"/>
      <c r="G260" s="63"/>
      <c r="H260" s="64">
        <f t="shared" si="58"/>
        <v>0</v>
      </c>
      <c r="I260" s="63"/>
      <c r="J260" s="63"/>
      <c r="K260" s="63"/>
      <c r="L260" s="63"/>
      <c r="M260" s="63"/>
      <c r="N260" s="61">
        <f t="shared" si="52"/>
        <v>0</v>
      </c>
      <c r="O260" s="61">
        <f t="shared" si="53"/>
        <v>0</v>
      </c>
      <c r="P260" s="61">
        <f t="shared" si="59"/>
        <v>0</v>
      </c>
      <c r="Q260" s="65">
        <f t="shared" si="54"/>
        <v>0</v>
      </c>
      <c r="R260" s="61">
        <f t="shared" si="55"/>
        <v>0</v>
      </c>
      <c r="S260" s="61">
        <f t="shared" si="56"/>
        <v>0</v>
      </c>
      <c r="T260" s="61">
        <f t="shared" si="57"/>
        <v>0</v>
      </c>
      <c r="U260" s="61">
        <f t="shared" si="60"/>
        <v>0</v>
      </c>
      <c r="V260" s="61">
        <f t="shared" si="61"/>
        <v>0</v>
      </c>
      <c r="W260" s="61" t="str">
        <f t="shared" si="62"/>
        <v>NÃO</v>
      </c>
      <c r="Z260" s="67">
        <f t="shared" si="63"/>
        <v>0</v>
      </c>
      <c r="AD260" s="50" t="s">
        <v>41</v>
      </c>
      <c r="AE260" s="50" t="s">
        <v>1382</v>
      </c>
      <c r="AF260" s="50">
        <v>2904704</v>
      </c>
      <c r="AG260" s="51"/>
      <c r="AH260" s="51"/>
      <c r="AJ260" s="50">
        <f t="shared" si="64"/>
        <v>0</v>
      </c>
    </row>
    <row r="261" spans="1:36" s="66" customFormat="1" ht="20.25" customHeight="1">
      <c r="A261" s="61" t="str">
        <f>Controles!$B$2</f>
        <v>ES</v>
      </c>
      <c r="B261" s="61">
        <f>Controles!$C$2</f>
        <v>7</v>
      </c>
      <c r="C261" s="61" t="s">
        <v>5392</v>
      </c>
      <c r="D261" s="62"/>
      <c r="E261" s="62"/>
      <c r="F261" s="63"/>
      <c r="G261" s="63"/>
      <c r="H261" s="64">
        <f t="shared" si="58"/>
        <v>0</v>
      </c>
      <c r="I261" s="63"/>
      <c r="J261" s="63"/>
      <c r="K261" s="63"/>
      <c r="L261" s="63"/>
      <c r="M261" s="63"/>
      <c r="N261" s="61">
        <f t="shared" si="52"/>
        <v>0</v>
      </c>
      <c r="O261" s="61">
        <f t="shared" si="53"/>
        <v>0</v>
      </c>
      <c r="P261" s="61">
        <f t="shared" si="59"/>
        <v>0</v>
      </c>
      <c r="Q261" s="65">
        <f t="shared" si="54"/>
        <v>0</v>
      </c>
      <c r="R261" s="61">
        <f t="shared" si="55"/>
        <v>0</v>
      </c>
      <c r="S261" s="61">
        <f t="shared" si="56"/>
        <v>0</v>
      </c>
      <c r="T261" s="61">
        <f t="shared" si="57"/>
        <v>0</v>
      </c>
      <c r="U261" s="61">
        <f t="shared" si="60"/>
        <v>0</v>
      </c>
      <c r="V261" s="61">
        <f t="shared" si="61"/>
        <v>0</v>
      </c>
      <c r="W261" s="61" t="str">
        <f t="shared" si="62"/>
        <v>NÃO</v>
      </c>
      <c r="Z261" s="67">
        <f t="shared" si="63"/>
        <v>0</v>
      </c>
      <c r="AD261" s="50" t="s">
        <v>41</v>
      </c>
      <c r="AE261" s="50" t="s">
        <v>1404</v>
      </c>
      <c r="AF261" s="50">
        <v>2904753</v>
      </c>
      <c r="AG261" s="51"/>
      <c r="AH261" s="51"/>
      <c r="AJ261" s="50">
        <f t="shared" si="64"/>
        <v>0</v>
      </c>
    </row>
    <row r="262" spans="1:36" s="66" customFormat="1" ht="20.25" customHeight="1">
      <c r="A262" s="61" t="str">
        <f>Controles!$B$2</f>
        <v>ES</v>
      </c>
      <c r="B262" s="61">
        <f>Controles!$C$2</f>
        <v>7</v>
      </c>
      <c r="C262" s="61" t="s">
        <v>5392</v>
      </c>
      <c r="D262" s="62"/>
      <c r="E262" s="62"/>
      <c r="F262" s="63"/>
      <c r="G262" s="63"/>
      <c r="H262" s="64">
        <f t="shared" si="58"/>
        <v>0</v>
      </c>
      <c r="I262" s="63"/>
      <c r="J262" s="63"/>
      <c r="K262" s="63"/>
      <c r="L262" s="63"/>
      <c r="M262" s="63"/>
      <c r="N262" s="61">
        <f t="shared" si="52"/>
        <v>0</v>
      </c>
      <c r="O262" s="61">
        <f t="shared" si="53"/>
        <v>0</v>
      </c>
      <c r="P262" s="61">
        <f t="shared" si="59"/>
        <v>0</v>
      </c>
      <c r="Q262" s="65">
        <f t="shared" si="54"/>
        <v>0</v>
      </c>
      <c r="R262" s="61">
        <f t="shared" si="55"/>
        <v>0</v>
      </c>
      <c r="S262" s="61">
        <f t="shared" si="56"/>
        <v>0</v>
      </c>
      <c r="T262" s="61">
        <f t="shared" si="57"/>
        <v>0</v>
      </c>
      <c r="U262" s="61">
        <f t="shared" si="60"/>
        <v>0</v>
      </c>
      <c r="V262" s="61">
        <f t="shared" si="61"/>
        <v>0</v>
      </c>
      <c r="W262" s="61" t="str">
        <f t="shared" si="62"/>
        <v>NÃO</v>
      </c>
      <c r="Z262" s="67">
        <f t="shared" si="63"/>
        <v>0</v>
      </c>
      <c r="AD262" s="50" t="s">
        <v>41</v>
      </c>
      <c r="AE262" s="50" t="s">
        <v>1426</v>
      </c>
      <c r="AF262" s="50">
        <v>2904803</v>
      </c>
      <c r="AG262" s="51"/>
      <c r="AH262" s="51"/>
      <c r="AJ262" s="50">
        <f t="shared" si="64"/>
        <v>0</v>
      </c>
    </row>
    <row r="263" spans="1:36" s="66" customFormat="1" ht="20.25" customHeight="1">
      <c r="A263" s="61" t="str">
        <f>Controles!$B$2</f>
        <v>ES</v>
      </c>
      <c r="B263" s="61">
        <f>Controles!$C$2</f>
        <v>7</v>
      </c>
      <c r="C263" s="61" t="s">
        <v>5392</v>
      </c>
      <c r="D263" s="62"/>
      <c r="E263" s="62"/>
      <c r="F263" s="63"/>
      <c r="G263" s="63"/>
      <c r="H263" s="64">
        <f t="shared" si="58"/>
        <v>0</v>
      </c>
      <c r="I263" s="63"/>
      <c r="J263" s="63"/>
      <c r="K263" s="63"/>
      <c r="L263" s="63"/>
      <c r="M263" s="63"/>
      <c r="N263" s="61">
        <f t="shared" si="52"/>
        <v>0</v>
      </c>
      <c r="O263" s="61">
        <f t="shared" si="53"/>
        <v>0</v>
      </c>
      <c r="P263" s="61">
        <f t="shared" si="59"/>
        <v>0</v>
      </c>
      <c r="Q263" s="65">
        <f t="shared" si="54"/>
        <v>0</v>
      </c>
      <c r="R263" s="61">
        <f t="shared" si="55"/>
        <v>0</v>
      </c>
      <c r="S263" s="61">
        <f t="shared" si="56"/>
        <v>0</v>
      </c>
      <c r="T263" s="61">
        <f t="shared" si="57"/>
        <v>0</v>
      </c>
      <c r="U263" s="61">
        <f t="shared" si="60"/>
        <v>0</v>
      </c>
      <c r="V263" s="61">
        <f t="shared" si="61"/>
        <v>0</v>
      </c>
      <c r="W263" s="61" t="str">
        <f t="shared" si="62"/>
        <v>NÃO</v>
      </c>
      <c r="Z263" s="67">
        <f t="shared" si="63"/>
        <v>0</v>
      </c>
      <c r="AD263" s="50" t="s">
        <v>41</v>
      </c>
      <c r="AE263" s="50" t="s">
        <v>1447</v>
      </c>
      <c r="AF263" s="50">
        <v>2904852</v>
      </c>
      <c r="AG263" s="51"/>
      <c r="AH263" s="51"/>
      <c r="AJ263" s="50">
        <f t="shared" si="64"/>
        <v>0</v>
      </c>
    </row>
    <row r="264" spans="1:36" s="66" customFormat="1" ht="20.25" customHeight="1">
      <c r="A264" s="61" t="str">
        <f>Controles!$B$2</f>
        <v>ES</v>
      </c>
      <c r="B264" s="61">
        <f>Controles!$C$2</f>
        <v>7</v>
      </c>
      <c r="C264" s="61" t="s">
        <v>5392</v>
      </c>
      <c r="D264" s="62"/>
      <c r="E264" s="62"/>
      <c r="F264" s="63"/>
      <c r="G264" s="63"/>
      <c r="H264" s="64">
        <f t="shared" si="58"/>
        <v>0</v>
      </c>
      <c r="I264" s="63"/>
      <c r="J264" s="63"/>
      <c r="K264" s="63"/>
      <c r="L264" s="63"/>
      <c r="M264" s="63"/>
      <c r="N264" s="61">
        <f t="shared" si="52"/>
        <v>0</v>
      </c>
      <c r="O264" s="61">
        <f t="shared" si="53"/>
        <v>0</v>
      </c>
      <c r="P264" s="61">
        <f t="shared" si="59"/>
        <v>0</v>
      </c>
      <c r="Q264" s="65">
        <f t="shared" si="54"/>
        <v>0</v>
      </c>
      <c r="R264" s="61">
        <f t="shared" si="55"/>
        <v>0</v>
      </c>
      <c r="S264" s="61">
        <f t="shared" si="56"/>
        <v>0</v>
      </c>
      <c r="T264" s="61">
        <f t="shared" si="57"/>
        <v>0</v>
      </c>
      <c r="U264" s="61">
        <f t="shared" si="60"/>
        <v>0</v>
      </c>
      <c r="V264" s="61">
        <f t="shared" si="61"/>
        <v>0</v>
      </c>
      <c r="W264" s="61" t="str">
        <f t="shared" si="62"/>
        <v>NÃO</v>
      </c>
      <c r="Z264" s="67">
        <f t="shared" si="63"/>
        <v>0</v>
      </c>
      <c r="AD264" s="50" t="s">
        <v>41</v>
      </c>
      <c r="AE264" s="50" t="s">
        <v>1467</v>
      </c>
      <c r="AF264" s="50">
        <v>2904902</v>
      </c>
      <c r="AG264" s="51"/>
      <c r="AH264" s="51"/>
      <c r="AJ264" s="50">
        <f t="shared" si="64"/>
        <v>0</v>
      </c>
    </row>
    <row r="265" spans="1:36" s="66" customFormat="1" ht="20.25" customHeight="1">
      <c r="A265" s="61" t="str">
        <f>Controles!$B$2</f>
        <v>ES</v>
      </c>
      <c r="B265" s="61">
        <f>Controles!$C$2</f>
        <v>7</v>
      </c>
      <c r="C265" s="61" t="s">
        <v>5392</v>
      </c>
      <c r="D265" s="62"/>
      <c r="E265" s="62"/>
      <c r="F265" s="63"/>
      <c r="G265" s="63"/>
      <c r="H265" s="64">
        <f t="shared" si="58"/>
        <v>0</v>
      </c>
      <c r="I265" s="63"/>
      <c r="J265" s="63"/>
      <c r="K265" s="63"/>
      <c r="L265" s="63"/>
      <c r="M265" s="63"/>
      <c r="N265" s="61">
        <f t="shared" si="52"/>
        <v>0</v>
      </c>
      <c r="O265" s="61">
        <f t="shared" si="53"/>
        <v>0</v>
      </c>
      <c r="P265" s="61">
        <f t="shared" si="59"/>
        <v>0</v>
      </c>
      <c r="Q265" s="65">
        <f t="shared" si="54"/>
        <v>0</v>
      </c>
      <c r="R265" s="61">
        <f t="shared" si="55"/>
        <v>0</v>
      </c>
      <c r="S265" s="61">
        <f t="shared" si="56"/>
        <v>0</v>
      </c>
      <c r="T265" s="61">
        <f t="shared" si="57"/>
        <v>0</v>
      </c>
      <c r="U265" s="61">
        <f t="shared" si="60"/>
        <v>0</v>
      </c>
      <c r="V265" s="61">
        <f t="shared" si="61"/>
        <v>0</v>
      </c>
      <c r="W265" s="61" t="str">
        <f t="shared" si="62"/>
        <v>NÃO</v>
      </c>
      <c r="Z265" s="67">
        <f t="shared" si="63"/>
        <v>0</v>
      </c>
      <c r="AD265" s="50" t="s">
        <v>41</v>
      </c>
      <c r="AE265" s="50" t="s">
        <v>1489</v>
      </c>
      <c r="AF265" s="50">
        <v>2905008</v>
      </c>
      <c r="AG265" s="51"/>
      <c r="AH265" s="51"/>
      <c r="AJ265" s="50">
        <f t="shared" si="64"/>
        <v>0</v>
      </c>
    </row>
    <row r="266" spans="1:36" s="66" customFormat="1" ht="20.25" customHeight="1">
      <c r="A266" s="61" t="str">
        <f>Controles!$B$2</f>
        <v>ES</v>
      </c>
      <c r="B266" s="61">
        <f>Controles!$C$2</f>
        <v>7</v>
      </c>
      <c r="C266" s="61" t="s">
        <v>5392</v>
      </c>
      <c r="D266" s="62"/>
      <c r="E266" s="62"/>
      <c r="F266" s="63"/>
      <c r="G266" s="63"/>
      <c r="H266" s="64">
        <f t="shared" si="58"/>
        <v>0</v>
      </c>
      <c r="I266" s="63"/>
      <c r="J266" s="63"/>
      <c r="K266" s="63"/>
      <c r="L266" s="63"/>
      <c r="M266" s="63"/>
      <c r="N266" s="61">
        <f t="shared" si="52"/>
        <v>0</v>
      </c>
      <c r="O266" s="61">
        <f t="shared" si="53"/>
        <v>0</v>
      </c>
      <c r="P266" s="61">
        <f t="shared" si="59"/>
        <v>0</v>
      </c>
      <c r="Q266" s="65">
        <f t="shared" si="54"/>
        <v>0</v>
      </c>
      <c r="R266" s="61">
        <f t="shared" si="55"/>
        <v>0</v>
      </c>
      <c r="S266" s="61">
        <f t="shared" si="56"/>
        <v>0</v>
      </c>
      <c r="T266" s="61">
        <f t="shared" si="57"/>
        <v>0</v>
      </c>
      <c r="U266" s="61">
        <f t="shared" si="60"/>
        <v>0</v>
      </c>
      <c r="V266" s="61">
        <f t="shared" si="61"/>
        <v>0</v>
      </c>
      <c r="W266" s="61" t="str">
        <f t="shared" si="62"/>
        <v>NÃO</v>
      </c>
      <c r="Z266" s="67">
        <f t="shared" si="63"/>
        <v>0</v>
      </c>
      <c r="AD266" s="50" t="s">
        <v>41</v>
      </c>
      <c r="AE266" s="50" t="s">
        <v>1509</v>
      </c>
      <c r="AF266" s="50">
        <v>2905107</v>
      </c>
      <c r="AG266" s="51"/>
      <c r="AH266" s="51"/>
      <c r="AJ266" s="50">
        <f t="shared" si="64"/>
        <v>0</v>
      </c>
    </row>
    <row r="267" spans="1:36" s="66" customFormat="1" ht="20.25" customHeight="1">
      <c r="A267" s="61" t="str">
        <f>Controles!$B$2</f>
        <v>ES</v>
      </c>
      <c r="B267" s="61">
        <f>Controles!$C$2</f>
        <v>7</v>
      </c>
      <c r="C267" s="61" t="s">
        <v>5392</v>
      </c>
      <c r="D267" s="62"/>
      <c r="E267" s="62"/>
      <c r="F267" s="63"/>
      <c r="G267" s="63"/>
      <c r="H267" s="64">
        <f t="shared" si="58"/>
        <v>0</v>
      </c>
      <c r="I267" s="63"/>
      <c r="J267" s="63"/>
      <c r="K267" s="63"/>
      <c r="L267" s="63"/>
      <c r="M267" s="63"/>
      <c r="N267" s="61">
        <f t="shared" si="52"/>
        <v>0</v>
      </c>
      <c r="O267" s="61">
        <f t="shared" si="53"/>
        <v>0</v>
      </c>
      <c r="P267" s="61">
        <f t="shared" si="59"/>
        <v>0</v>
      </c>
      <c r="Q267" s="65">
        <f t="shared" si="54"/>
        <v>0</v>
      </c>
      <c r="R267" s="61">
        <f t="shared" si="55"/>
        <v>0</v>
      </c>
      <c r="S267" s="61">
        <f t="shared" si="56"/>
        <v>0</v>
      </c>
      <c r="T267" s="61">
        <f t="shared" si="57"/>
        <v>0</v>
      </c>
      <c r="U267" s="61">
        <f t="shared" si="60"/>
        <v>0</v>
      </c>
      <c r="V267" s="61">
        <f t="shared" si="61"/>
        <v>0</v>
      </c>
      <c r="W267" s="61" t="str">
        <f t="shared" si="62"/>
        <v>NÃO</v>
      </c>
      <c r="Z267" s="67">
        <f t="shared" si="63"/>
        <v>0</v>
      </c>
      <c r="AD267" s="50" t="s">
        <v>41</v>
      </c>
      <c r="AE267" s="50" t="s">
        <v>1530</v>
      </c>
      <c r="AF267" s="50">
        <v>2905156</v>
      </c>
      <c r="AG267" s="51"/>
      <c r="AH267" s="51"/>
      <c r="AJ267" s="50">
        <f t="shared" si="64"/>
        <v>0</v>
      </c>
    </row>
    <row r="268" spans="1:36" s="66" customFormat="1" ht="20.25" customHeight="1">
      <c r="A268" s="61" t="str">
        <f>Controles!$B$2</f>
        <v>ES</v>
      </c>
      <c r="B268" s="61">
        <f>Controles!$C$2</f>
        <v>7</v>
      </c>
      <c r="C268" s="61" t="s">
        <v>5392</v>
      </c>
      <c r="D268" s="62"/>
      <c r="E268" s="62"/>
      <c r="F268" s="63"/>
      <c r="G268" s="63"/>
      <c r="H268" s="64">
        <f t="shared" si="58"/>
        <v>0</v>
      </c>
      <c r="I268" s="63"/>
      <c r="J268" s="63"/>
      <c r="K268" s="63"/>
      <c r="L268" s="63"/>
      <c r="M268" s="63"/>
      <c r="N268" s="61">
        <f t="shared" si="52"/>
        <v>0</v>
      </c>
      <c r="O268" s="61">
        <f t="shared" si="53"/>
        <v>0</v>
      </c>
      <c r="P268" s="61">
        <f t="shared" si="59"/>
        <v>0</v>
      </c>
      <c r="Q268" s="65">
        <f t="shared" si="54"/>
        <v>0</v>
      </c>
      <c r="R268" s="61">
        <f t="shared" si="55"/>
        <v>0</v>
      </c>
      <c r="S268" s="61">
        <f t="shared" si="56"/>
        <v>0</v>
      </c>
      <c r="T268" s="61">
        <f t="shared" si="57"/>
        <v>0</v>
      </c>
      <c r="U268" s="61">
        <f t="shared" si="60"/>
        <v>0</v>
      </c>
      <c r="V268" s="61">
        <f t="shared" si="61"/>
        <v>0</v>
      </c>
      <c r="W268" s="61" t="str">
        <f t="shared" si="62"/>
        <v>NÃO</v>
      </c>
      <c r="Z268" s="67">
        <f t="shared" si="63"/>
        <v>0</v>
      </c>
      <c r="AD268" s="50" t="s">
        <v>41</v>
      </c>
      <c r="AE268" s="50" t="s">
        <v>1551</v>
      </c>
      <c r="AF268" s="50">
        <v>2905206</v>
      </c>
      <c r="AG268" s="51"/>
      <c r="AH268" s="51"/>
      <c r="AJ268" s="50">
        <f t="shared" si="64"/>
        <v>0</v>
      </c>
    </row>
    <row r="269" spans="1:36" s="66" customFormat="1" ht="20.25" customHeight="1">
      <c r="A269" s="61" t="str">
        <f>Controles!$B$2</f>
        <v>ES</v>
      </c>
      <c r="B269" s="61">
        <f>Controles!$C$2</f>
        <v>7</v>
      </c>
      <c r="C269" s="61" t="s">
        <v>5392</v>
      </c>
      <c r="D269" s="62"/>
      <c r="E269" s="62"/>
      <c r="F269" s="63"/>
      <c r="G269" s="63"/>
      <c r="H269" s="64">
        <f t="shared" si="58"/>
        <v>0</v>
      </c>
      <c r="I269" s="63"/>
      <c r="J269" s="63"/>
      <c r="K269" s="63"/>
      <c r="L269" s="63"/>
      <c r="M269" s="63"/>
      <c r="N269" s="61">
        <f t="shared" si="52"/>
        <v>0</v>
      </c>
      <c r="O269" s="61">
        <f t="shared" si="53"/>
        <v>0</v>
      </c>
      <c r="P269" s="61">
        <f t="shared" si="59"/>
        <v>0</v>
      </c>
      <c r="Q269" s="65">
        <f t="shared" si="54"/>
        <v>0</v>
      </c>
      <c r="R269" s="61">
        <f t="shared" si="55"/>
        <v>0</v>
      </c>
      <c r="S269" s="61">
        <f t="shared" si="56"/>
        <v>0</v>
      </c>
      <c r="T269" s="61">
        <f t="shared" si="57"/>
        <v>0</v>
      </c>
      <c r="U269" s="61">
        <f t="shared" si="60"/>
        <v>0</v>
      </c>
      <c r="V269" s="61">
        <f t="shared" si="61"/>
        <v>0</v>
      </c>
      <c r="W269" s="61" t="str">
        <f t="shared" si="62"/>
        <v>NÃO</v>
      </c>
      <c r="Z269" s="67">
        <f t="shared" si="63"/>
        <v>0</v>
      </c>
      <c r="AD269" s="50" t="s">
        <v>41</v>
      </c>
      <c r="AE269" s="50" t="s">
        <v>1570</v>
      </c>
      <c r="AF269" s="50">
        <v>2905305</v>
      </c>
      <c r="AG269" s="51"/>
      <c r="AH269" s="51"/>
      <c r="AJ269" s="50">
        <f t="shared" si="64"/>
        <v>0</v>
      </c>
    </row>
    <row r="270" spans="1:36" s="66" customFormat="1" ht="20.25" customHeight="1">
      <c r="A270" s="61" t="str">
        <f>Controles!$B$2</f>
        <v>ES</v>
      </c>
      <c r="B270" s="61">
        <f>Controles!$C$2</f>
        <v>7</v>
      </c>
      <c r="C270" s="61" t="s">
        <v>5392</v>
      </c>
      <c r="D270" s="62"/>
      <c r="E270" s="62"/>
      <c r="F270" s="63"/>
      <c r="G270" s="63"/>
      <c r="H270" s="64">
        <f t="shared" si="58"/>
        <v>0</v>
      </c>
      <c r="I270" s="63"/>
      <c r="J270" s="63"/>
      <c r="K270" s="63"/>
      <c r="L270" s="63"/>
      <c r="M270" s="63"/>
      <c r="N270" s="61">
        <f t="shared" si="52"/>
        <v>0</v>
      </c>
      <c r="O270" s="61">
        <f t="shared" si="53"/>
        <v>0</v>
      </c>
      <c r="P270" s="61">
        <f t="shared" si="59"/>
        <v>0</v>
      </c>
      <c r="Q270" s="65">
        <f t="shared" si="54"/>
        <v>0</v>
      </c>
      <c r="R270" s="61">
        <f t="shared" si="55"/>
        <v>0</v>
      </c>
      <c r="S270" s="61">
        <f t="shared" si="56"/>
        <v>0</v>
      </c>
      <c r="T270" s="61">
        <f t="shared" si="57"/>
        <v>0</v>
      </c>
      <c r="U270" s="61">
        <f t="shared" si="60"/>
        <v>0</v>
      </c>
      <c r="V270" s="61">
        <f t="shared" si="61"/>
        <v>0</v>
      </c>
      <c r="W270" s="61" t="str">
        <f t="shared" si="62"/>
        <v>NÃO</v>
      </c>
      <c r="Z270" s="67">
        <f t="shared" si="63"/>
        <v>0</v>
      </c>
      <c r="AD270" s="50" t="s">
        <v>41</v>
      </c>
      <c r="AE270" s="50" t="s">
        <v>1590</v>
      </c>
      <c r="AF270" s="50">
        <v>2905404</v>
      </c>
      <c r="AG270" s="51"/>
      <c r="AH270" s="51"/>
      <c r="AJ270" s="50">
        <f t="shared" si="64"/>
        <v>0</v>
      </c>
    </row>
    <row r="271" spans="1:36" s="66" customFormat="1" ht="20.25" customHeight="1">
      <c r="A271" s="61" t="str">
        <f>Controles!$B$2</f>
        <v>ES</v>
      </c>
      <c r="B271" s="61">
        <f>Controles!$C$2</f>
        <v>7</v>
      </c>
      <c r="C271" s="61" t="s">
        <v>5392</v>
      </c>
      <c r="D271" s="62"/>
      <c r="E271" s="62"/>
      <c r="F271" s="63"/>
      <c r="G271" s="63"/>
      <c r="H271" s="64">
        <f t="shared" si="58"/>
        <v>0</v>
      </c>
      <c r="I271" s="63"/>
      <c r="J271" s="63"/>
      <c r="K271" s="63"/>
      <c r="L271" s="63"/>
      <c r="M271" s="63"/>
      <c r="N271" s="61">
        <f t="shared" si="52"/>
        <v>0</v>
      </c>
      <c r="O271" s="61">
        <f t="shared" si="53"/>
        <v>0</v>
      </c>
      <c r="P271" s="61">
        <f t="shared" si="59"/>
        <v>0</v>
      </c>
      <c r="Q271" s="65">
        <f t="shared" si="54"/>
        <v>0</v>
      </c>
      <c r="R271" s="61">
        <f t="shared" si="55"/>
        <v>0</v>
      </c>
      <c r="S271" s="61">
        <f t="shared" si="56"/>
        <v>0</v>
      </c>
      <c r="T271" s="61">
        <f t="shared" si="57"/>
        <v>0</v>
      </c>
      <c r="U271" s="61">
        <f t="shared" si="60"/>
        <v>0</v>
      </c>
      <c r="V271" s="61">
        <f t="shared" si="61"/>
        <v>0</v>
      </c>
      <c r="W271" s="61" t="str">
        <f t="shared" si="62"/>
        <v>NÃO</v>
      </c>
      <c r="Z271" s="67">
        <f t="shared" si="63"/>
        <v>0</v>
      </c>
      <c r="AD271" s="50" t="s">
        <v>41</v>
      </c>
      <c r="AE271" s="50" t="s">
        <v>1610</v>
      </c>
      <c r="AF271" s="50">
        <v>2905503</v>
      </c>
      <c r="AG271" s="51"/>
      <c r="AH271" s="51"/>
      <c r="AJ271" s="50">
        <f t="shared" si="64"/>
        <v>0</v>
      </c>
    </row>
    <row r="272" spans="1:36" s="66" customFormat="1" ht="20.25" customHeight="1">
      <c r="A272" s="61" t="str">
        <f>Controles!$B$2</f>
        <v>ES</v>
      </c>
      <c r="B272" s="61">
        <f>Controles!$C$2</f>
        <v>7</v>
      </c>
      <c r="C272" s="61" t="s">
        <v>5392</v>
      </c>
      <c r="D272" s="62"/>
      <c r="E272" s="62"/>
      <c r="F272" s="63"/>
      <c r="G272" s="63"/>
      <c r="H272" s="64">
        <f t="shared" si="58"/>
        <v>0</v>
      </c>
      <c r="I272" s="63"/>
      <c r="J272" s="63"/>
      <c r="K272" s="63"/>
      <c r="L272" s="63"/>
      <c r="M272" s="63"/>
      <c r="N272" s="61">
        <f t="shared" si="52"/>
        <v>0</v>
      </c>
      <c r="O272" s="61">
        <f t="shared" si="53"/>
        <v>0</v>
      </c>
      <c r="P272" s="61">
        <f t="shared" si="59"/>
        <v>0</v>
      </c>
      <c r="Q272" s="65">
        <f t="shared" si="54"/>
        <v>0</v>
      </c>
      <c r="R272" s="61">
        <f t="shared" si="55"/>
        <v>0</v>
      </c>
      <c r="S272" s="61">
        <f t="shared" si="56"/>
        <v>0</v>
      </c>
      <c r="T272" s="61">
        <f t="shared" si="57"/>
        <v>0</v>
      </c>
      <c r="U272" s="61">
        <f t="shared" si="60"/>
        <v>0</v>
      </c>
      <c r="V272" s="61">
        <f t="shared" si="61"/>
        <v>0</v>
      </c>
      <c r="W272" s="61" t="str">
        <f t="shared" si="62"/>
        <v>NÃO</v>
      </c>
      <c r="Z272" s="67">
        <f t="shared" si="63"/>
        <v>0</v>
      </c>
      <c r="AD272" s="50" t="s">
        <v>41</v>
      </c>
      <c r="AE272" s="50" t="s">
        <v>1631</v>
      </c>
      <c r="AF272" s="50">
        <v>2905602</v>
      </c>
      <c r="AG272" s="51"/>
      <c r="AH272" s="51"/>
      <c r="AJ272" s="50">
        <f t="shared" si="64"/>
        <v>0</v>
      </c>
    </row>
    <row r="273" spans="1:36" s="66" customFormat="1" ht="20.25" customHeight="1">
      <c r="A273" s="61" t="str">
        <f>Controles!$B$2</f>
        <v>ES</v>
      </c>
      <c r="B273" s="61">
        <f>Controles!$C$2</f>
        <v>7</v>
      </c>
      <c r="C273" s="61" t="s">
        <v>5392</v>
      </c>
      <c r="D273" s="62"/>
      <c r="E273" s="62"/>
      <c r="F273" s="63"/>
      <c r="G273" s="63"/>
      <c r="H273" s="64">
        <f t="shared" si="58"/>
        <v>0</v>
      </c>
      <c r="I273" s="63"/>
      <c r="J273" s="63"/>
      <c r="K273" s="63"/>
      <c r="L273" s="63"/>
      <c r="M273" s="63"/>
      <c r="N273" s="61">
        <f t="shared" si="52"/>
        <v>0</v>
      </c>
      <c r="O273" s="61">
        <f t="shared" si="53"/>
        <v>0</v>
      </c>
      <c r="P273" s="61">
        <f t="shared" si="59"/>
        <v>0</v>
      </c>
      <c r="Q273" s="65">
        <f t="shared" si="54"/>
        <v>0</v>
      </c>
      <c r="R273" s="61">
        <f t="shared" si="55"/>
        <v>0</v>
      </c>
      <c r="S273" s="61">
        <f t="shared" si="56"/>
        <v>0</v>
      </c>
      <c r="T273" s="61">
        <f t="shared" si="57"/>
        <v>0</v>
      </c>
      <c r="U273" s="61">
        <f t="shared" si="60"/>
        <v>0</v>
      </c>
      <c r="V273" s="61">
        <f t="shared" si="61"/>
        <v>0</v>
      </c>
      <c r="W273" s="61" t="str">
        <f t="shared" si="62"/>
        <v>NÃO</v>
      </c>
      <c r="Z273" s="67">
        <f t="shared" si="63"/>
        <v>0</v>
      </c>
      <c r="AD273" s="50" t="s">
        <v>41</v>
      </c>
      <c r="AE273" s="50" t="s">
        <v>1652</v>
      </c>
      <c r="AF273" s="50">
        <v>2905701</v>
      </c>
      <c r="AG273" s="51"/>
      <c r="AH273" s="51"/>
      <c r="AJ273" s="50">
        <f t="shared" si="64"/>
        <v>0</v>
      </c>
    </row>
    <row r="274" spans="1:36" s="66" customFormat="1" ht="20.25" customHeight="1">
      <c r="A274" s="61" t="str">
        <f>Controles!$B$2</f>
        <v>ES</v>
      </c>
      <c r="B274" s="61">
        <f>Controles!$C$2</f>
        <v>7</v>
      </c>
      <c r="C274" s="61" t="s">
        <v>5392</v>
      </c>
      <c r="D274" s="62"/>
      <c r="E274" s="62"/>
      <c r="F274" s="63"/>
      <c r="G274" s="63"/>
      <c r="H274" s="64">
        <f t="shared" si="58"/>
        <v>0</v>
      </c>
      <c r="I274" s="63"/>
      <c r="J274" s="63"/>
      <c r="K274" s="63"/>
      <c r="L274" s="63"/>
      <c r="M274" s="63"/>
      <c r="N274" s="61">
        <f t="shared" si="52"/>
        <v>0</v>
      </c>
      <c r="O274" s="61">
        <f t="shared" si="53"/>
        <v>0</v>
      </c>
      <c r="P274" s="61">
        <f t="shared" si="59"/>
        <v>0</v>
      </c>
      <c r="Q274" s="65">
        <f t="shared" si="54"/>
        <v>0</v>
      </c>
      <c r="R274" s="61">
        <f t="shared" si="55"/>
        <v>0</v>
      </c>
      <c r="S274" s="61">
        <f t="shared" si="56"/>
        <v>0</v>
      </c>
      <c r="T274" s="61">
        <f t="shared" si="57"/>
        <v>0</v>
      </c>
      <c r="U274" s="61">
        <f t="shared" si="60"/>
        <v>0</v>
      </c>
      <c r="V274" s="61">
        <f t="shared" si="61"/>
        <v>0</v>
      </c>
      <c r="W274" s="61" t="str">
        <f t="shared" si="62"/>
        <v>NÃO</v>
      </c>
      <c r="Z274" s="67">
        <f t="shared" si="63"/>
        <v>0</v>
      </c>
      <c r="AD274" s="50" t="s">
        <v>41</v>
      </c>
      <c r="AE274" s="50" t="s">
        <v>1672</v>
      </c>
      <c r="AF274" s="50">
        <v>2905800</v>
      </c>
      <c r="AG274" s="51"/>
      <c r="AH274" s="51"/>
      <c r="AJ274" s="50">
        <f t="shared" si="64"/>
        <v>0</v>
      </c>
    </row>
    <row r="275" spans="1:36" s="66" customFormat="1" ht="20.25" customHeight="1">
      <c r="A275" s="61" t="str">
        <f>Controles!$B$2</f>
        <v>ES</v>
      </c>
      <c r="B275" s="61">
        <f>Controles!$C$2</f>
        <v>7</v>
      </c>
      <c r="C275" s="61" t="s">
        <v>5392</v>
      </c>
      <c r="D275" s="62"/>
      <c r="E275" s="62"/>
      <c r="F275" s="63"/>
      <c r="G275" s="63"/>
      <c r="H275" s="64">
        <f t="shared" si="58"/>
        <v>0</v>
      </c>
      <c r="I275" s="63"/>
      <c r="J275" s="63"/>
      <c r="K275" s="63"/>
      <c r="L275" s="63"/>
      <c r="M275" s="63"/>
      <c r="N275" s="61">
        <f t="shared" si="52"/>
        <v>0</v>
      </c>
      <c r="O275" s="61">
        <f t="shared" si="53"/>
        <v>0</v>
      </c>
      <c r="P275" s="61">
        <f t="shared" si="59"/>
        <v>0</v>
      </c>
      <c r="Q275" s="65">
        <f t="shared" si="54"/>
        <v>0</v>
      </c>
      <c r="R275" s="61">
        <f t="shared" si="55"/>
        <v>0</v>
      </c>
      <c r="S275" s="61">
        <f t="shared" si="56"/>
        <v>0</v>
      </c>
      <c r="T275" s="61">
        <f t="shared" si="57"/>
        <v>0</v>
      </c>
      <c r="U275" s="61">
        <f t="shared" si="60"/>
        <v>0</v>
      </c>
      <c r="V275" s="61">
        <f t="shared" si="61"/>
        <v>0</v>
      </c>
      <c r="W275" s="61" t="str">
        <f t="shared" si="62"/>
        <v>NÃO</v>
      </c>
      <c r="Z275" s="67">
        <f t="shared" si="63"/>
        <v>0</v>
      </c>
      <c r="AD275" s="50" t="s">
        <v>41</v>
      </c>
      <c r="AE275" s="50" t="s">
        <v>1693</v>
      </c>
      <c r="AF275" s="50">
        <v>2905909</v>
      </c>
      <c r="AG275" s="51"/>
      <c r="AH275" s="51"/>
      <c r="AJ275" s="50">
        <f t="shared" si="64"/>
        <v>0</v>
      </c>
    </row>
    <row r="276" spans="1:36" s="66" customFormat="1" ht="20.25" customHeight="1">
      <c r="A276" s="61" t="str">
        <f>Controles!$B$2</f>
        <v>ES</v>
      </c>
      <c r="B276" s="61">
        <f>Controles!$C$2</f>
        <v>7</v>
      </c>
      <c r="C276" s="61" t="s">
        <v>5392</v>
      </c>
      <c r="D276" s="62"/>
      <c r="E276" s="62"/>
      <c r="F276" s="63"/>
      <c r="G276" s="63"/>
      <c r="H276" s="64">
        <f t="shared" si="58"/>
        <v>0</v>
      </c>
      <c r="I276" s="63"/>
      <c r="J276" s="63"/>
      <c r="K276" s="63"/>
      <c r="L276" s="63"/>
      <c r="M276" s="63"/>
      <c r="N276" s="61">
        <f t="shared" si="52"/>
        <v>0</v>
      </c>
      <c r="O276" s="61">
        <f t="shared" si="53"/>
        <v>0</v>
      </c>
      <c r="P276" s="61">
        <f t="shared" si="59"/>
        <v>0</v>
      </c>
      <c r="Q276" s="65">
        <f t="shared" si="54"/>
        <v>0</v>
      </c>
      <c r="R276" s="61">
        <f t="shared" si="55"/>
        <v>0</v>
      </c>
      <c r="S276" s="61">
        <f t="shared" si="56"/>
        <v>0</v>
      </c>
      <c r="T276" s="61">
        <f t="shared" si="57"/>
        <v>0</v>
      </c>
      <c r="U276" s="61">
        <f t="shared" si="60"/>
        <v>0</v>
      </c>
      <c r="V276" s="61">
        <f t="shared" si="61"/>
        <v>0</v>
      </c>
      <c r="W276" s="61" t="str">
        <f t="shared" si="62"/>
        <v>NÃO</v>
      </c>
      <c r="Z276" s="67">
        <f t="shared" si="63"/>
        <v>0</v>
      </c>
      <c r="AD276" s="50" t="s">
        <v>41</v>
      </c>
      <c r="AE276" s="50" t="s">
        <v>1713</v>
      </c>
      <c r="AF276" s="50">
        <v>2906006</v>
      </c>
      <c r="AG276" s="51"/>
      <c r="AH276" s="51"/>
      <c r="AJ276" s="50">
        <f t="shared" si="64"/>
        <v>0</v>
      </c>
    </row>
    <row r="277" spans="1:36" s="66" customFormat="1" ht="20.25" customHeight="1">
      <c r="A277" s="61" t="str">
        <f>Controles!$B$2</f>
        <v>ES</v>
      </c>
      <c r="B277" s="61">
        <f>Controles!$C$2</f>
        <v>7</v>
      </c>
      <c r="C277" s="61" t="s">
        <v>5392</v>
      </c>
      <c r="D277" s="62"/>
      <c r="E277" s="62"/>
      <c r="F277" s="63"/>
      <c r="G277" s="63"/>
      <c r="H277" s="64">
        <f t="shared" si="58"/>
        <v>0</v>
      </c>
      <c r="I277" s="63"/>
      <c r="J277" s="63"/>
      <c r="K277" s="63"/>
      <c r="L277" s="63"/>
      <c r="M277" s="63"/>
      <c r="N277" s="61">
        <f t="shared" si="52"/>
        <v>0</v>
      </c>
      <c r="O277" s="61">
        <f t="shared" si="53"/>
        <v>0</v>
      </c>
      <c r="P277" s="61">
        <f t="shared" si="59"/>
        <v>0</v>
      </c>
      <c r="Q277" s="65">
        <f t="shared" si="54"/>
        <v>0</v>
      </c>
      <c r="R277" s="61">
        <f t="shared" si="55"/>
        <v>0</v>
      </c>
      <c r="S277" s="61">
        <f t="shared" si="56"/>
        <v>0</v>
      </c>
      <c r="T277" s="61">
        <f t="shared" si="57"/>
        <v>0</v>
      </c>
      <c r="U277" s="61">
        <f t="shared" si="60"/>
        <v>0</v>
      </c>
      <c r="V277" s="61">
        <f t="shared" si="61"/>
        <v>0</v>
      </c>
      <c r="W277" s="61" t="str">
        <f t="shared" si="62"/>
        <v>NÃO</v>
      </c>
      <c r="Z277" s="67">
        <f t="shared" si="63"/>
        <v>0</v>
      </c>
      <c r="AD277" s="50" t="s">
        <v>41</v>
      </c>
      <c r="AE277" s="50" t="s">
        <v>1734</v>
      </c>
      <c r="AF277" s="50">
        <v>2906105</v>
      </c>
      <c r="AG277" s="51"/>
      <c r="AH277" s="51"/>
      <c r="AJ277" s="50">
        <f t="shared" si="64"/>
        <v>0</v>
      </c>
    </row>
    <row r="278" spans="1:36" s="66" customFormat="1" ht="20.25" customHeight="1">
      <c r="A278" s="61" t="str">
        <f>Controles!$B$2</f>
        <v>ES</v>
      </c>
      <c r="B278" s="61">
        <f>Controles!$C$2</f>
        <v>7</v>
      </c>
      <c r="C278" s="61" t="s">
        <v>5392</v>
      </c>
      <c r="D278" s="62"/>
      <c r="E278" s="62"/>
      <c r="F278" s="63"/>
      <c r="G278" s="63"/>
      <c r="H278" s="64">
        <f t="shared" si="58"/>
        <v>0</v>
      </c>
      <c r="I278" s="63"/>
      <c r="J278" s="63"/>
      <c r="K278" s="63"/>
      <c r="L278" s="63"/>
      <c r="M278" s="63"/>
      <c r="N278" s="61">
        <f t="shared" si="52"/>
        <v>0</v>
      </c>
      <c r="O278" s="61">
        <f t="shared" si="53"/>
        <v>0</v>
      </c>
      <c r="P278" s="61">
        <f t="shared" si="59"/>
        <v>0</v>
      </c>
      <c r="Q278" s="65">
        <f t="shared" si="54"/>
        <v>0</v>
      </c>
      <c r="R278" s="61">
        <f t="shared" si="55"/>
        <v>0</v>
      </c>
      <c r="S278" s="61">
        <f t="shared" si="56"/>
        <v>0</v>
      </c>
      <c r="T278" s="61">
        <f t="shared" si="57"/>
        <v>0</v>
      </c>
      <c r="U278" s="61">
        <f t="shared" si="60"/>
        <v>0</v>
      </c>
      <c r="V278" s="61">
        <f t="shared" si="61"/>
        <v>0</v>
      </c>
      <c r="W278" s="61" t="str">
        <f t="shared" si="62"/>
        <v>NÃO</v>
      </c>
      <c r="Z278" s="67">
        <f t="shared" si="63"/>
        <v>0</v>
      </c>
      <c r="AD278" s="50" t="s">
        <v>41</v>
      </c>
      <c r="AE278" s="50" t="s">
        <v>701</v>
      </c>
      <c r="AF278" s="50">
        <v>2906204</v>
      </c>
      <c r="AG278" s="51"/>
      <c r="AH278" s="51"/>
      <c r="AJ278" s="50">
        <f t="shared" si="64"/>
        <v>0</v>
      </c>
    </row>
    <row r="279" spans="1:36" s="66" customFormat="1" ht="20.25" customHeight="1">
      <c r="A279" s="61" t="str">
        <f>Controles!$B$2</f>
        <v>ES</v>
      </c>
      <c r="B279" s="61">
        <f>Controles!$C$2</f>
        <v>7</v>
      </c>
      <c r="C279" s="61" t="s">
        <v>5392</v>
      </c>
      <c r="D279" s="62"/>
      <c r="E279" s="62"/>
      <c r="F279" s="63"/>
      <c r="G279" s="63"/>
      <c r="H279" s="64">
        <f t="shared" si="58"/>
        <v>0</v>
      </c>
      <c r="I279" s="63"/>
      <c r="J279" s="63"/>
      <c r="K279" s="63"/>
      <c r="L279" s="63"/>
      <c r="M279" s="63"/>
      <c r="N279" s="61">
        <f t="shared" si="52"/>
        <v>0</v>
      </c>
      <c r="O279" s="61">
        <f t="shared" si="53"/>
        <v>0</v>
      </c>
      <c r="P279" s="61">
        <f t="shared" si="59"/>
        <v>0</v>
      </c>
      <c r="Q279" s="65">
        <f t="shared" si="54"/>
        <v>0</v>
      </c>
      <c r="R279" s="61">
        <f t="shared" si="55"/>
        <v>0</v>
      </c>
      <c r="S279" s="61">
        <f t="shared" si="56"/>
        <v>0</v>
      </c>
      <c r="T279" s="61">
        <f t="shared" si="57"/>
        <v>0</v>
      </c>
      <c r="U279" s="61">
        <f t="shared" si="60"/>
        <v>0</v>
      </c>
      <c r="V279" s="61">
        <f t="shared" si="61"/>
        <v>0</v>
      </c>
      <c r="W279" s="61" t="str">
        <f t="shared" si="62"/>
        <v>NÃO</v>
      </c>
      <c r="Z279" s="67">
        <f t="shared" si="63"/>
        <v>0</v>
      </c>
      <c r="AD279" s="50" t="s">
        <v>41</v>
      </c>
      <c r="AE279" s="50" t="s">
        <v>1775</v>
      </c>
      <c r="AF279" s="50">
        <v>2906303</v>
      </c>
      <c r="AG279" s="51"/>
      <c r="AH279" s="51"/>
      <c r="AJ279" s="50">
        <f t="shared" si="64"/>
        <v>0</v>
      </c>
    </row>
    <row r="280" spans="1:36" s="66" customFormat="1" ht="20.25" customHeight="1">
      <c r="A280" s="61" t="str">
        <f>Controles!$B$2</f>
        <v>ES</v>
      </c>
      <c r="B280" s="61">
        <f>Controles!$C$2</f>
        <v>7</v>
      </c>
      <c r="C280" s="61" t="s">
        <v>5392</v>
      </c>
      <c r="D280" s="62"/>
      <c r="E280" s="62"/>
      <c r="F280" s="63"/>
      <c r="G280" s="63"/>
      <c r="H280" s="64">
        <f t="shared" si="58"/>
        <v>0</v>
      </c>
      <c r="I280" s="63"/>
      <c r="J280" s="63"/>
      <c r="K280" s="63"/>
      <c r="L280" s="63"/>
      <c r="M280" s="63"/>
      <c r="N280" s="61">
        <f t="shared" si="52"/>
        <v>0</v>
      </c>
      <c r="O280" s="61">
        <f t="shared" si="53"/>
        <v>0</v>
      </c>
      <c r="P280" s="61">
        <f t="shared" si="59"/>
        <v>0</v>
      </c>
      <c r="Q280" s="65">
        <f t="shared" si="54"/>
        <v>0</v>
      </c>
      <c r="R280" s="61">
        <f t="shared" si="55"/>
        <v>0</v>
      </c>
      <c r="S280" s="61">
        <f t="shared" si="56"/>
        <v>0</v>
      </c>
      <c r="T280" s="61">
        <f t="shared" si="57"/>
        <v>0</v>
      </c>
      <c r="U280" s="61">
        <f t="shared" si="60"/>
        <v>0</v>
      </c>
      <c r="V280" s="61">
        <f t="shared" si="61"/>
        <v>0</v>
      </c>
      <c r="W280" s="61" t="str">
        <f t="shared" si="62"/>
        <v>NÃO</v>
      </c>
      <c r="Z280" s="67">
        <f t="shared" si="63"/>
        <v>0</v>
      </c>
      <c r="AD280" s="50" t="s">
        <v>41</v>
      </c>
      <c r="AE280" s="50" t="s">
        <v>1794</v>
      </c>
      <c r="AF280" s="50">
        <v>2906402</v>
      </c>
      <c r="AG280" s="51"/>
      <c r="AH280" s="51"/>
      <c r="AJ280" s="50">
        <f t="shared" si="64"/>
        <v>0</v>
      </c>
    </row>
    <row r="281" spans="1:36" s="66" customFormat="1" ht="20.25" customHeight="1">
      <c r="A281" s="61" t="str">
        <f>Controles!$B$2</f>
        <v>ES</v>
      </c>
      <c r="B281" s="61">
        <f>Controles!$C$2</f>
        <v>7</v>
      </c>
      <c r="C281" s="61" t="s">
        <v>5392</v>
      </c>
      <c r="D281" s="62"/>
      <c r="E281" s="62"/>
      <c r="F281" s="63"/>
      <c r="G281" s="63"/>
      <c r="H281" s="64">
        <f t="shared" si="58"/>
        <v>0</v>
      </c>
      <c r="I281" s="63"/>
      <c r="J281" s="63"/>
      <c r="K281" s="63"/>
      <c r="L281" s="63"/>
      <c r="M281" s="63"/>
      <c r="N281" s="61">
        <f t="shared" si="52"/>
        <v>0</v>
      </c>
      <c r="O281" s="61">
        <f t="shared" si="53"/>
        <v>0</v>
      </c>
      <c r="P281" s="61">
        <f t="shared" si="59"/>
        <v>0</v>
      </c>
      <c r="Q281" s="65">
        <f t="shared" si="54"/>
        <v>0</v>
      </c>
      <c r="R281" s="61">
        <f t="shared" si="55"/>
        <v>0</v>
      </c>
      <c r="S281" s="61">
        <f t="shared" si="56"/>
        <v>0</v>
      </c>
      <c r="T281" s="61">
        <f t="shared" si="57"/>
        <v>0</v>
      </c>
      <c r="U281" s="61">
        <f t="shared" si="60"/>
        <v>0</v>
      </c>
      <c r="V281" s="61">
        <f t="shared" si="61"/>
        <v>0</v>
      </c>
      <c r="W281" s="61" t="str">
        <f t="shared" si="62"/>
        <v>NÃO</v>
      </c>
      <c r="Z281" s="67">
        <f t="shared" si="63"/>
        <v>0</v>
      </c>
      <c r="AD281" s="50" t="s">
        <v>41</v>
      </c>
      <c r="AE281" s="50" t="s">
        <v>1813</v>
      </c>
      <c r="AF281" s="50">
        <v>2906501</v>
      </c>
      <c r="AG281" s="51"/>
      <c r="AH281" s="51"/>
      <c r="AJ281" s="50">
        <f t="shared" si="64"/>
        <v>0</v>
      </c>
    </row>
    <row r="282" spans="1:36" s="66" customFormat="1" ht="20.25" customHeight="1">
      <c r="A282" s="61" t="str">
        <f>Controles!$B$2</f>
        <v>ES</v>
      </c>
      <c r="B282" s="61">
        <f>Controles!$C$2</f>
        <v>7</v>
      </c>
      <c r="C282" s="61" t="s">
        <v>5392</v>
      </c>
      <c r="D282" s="62"/>
      <c r="E282" s="62"/>
      <c r="F282" s="63"/>
      <c r="G282" s="63"/>
      <c r="H282" s="64">
        <f t="shared" si="58"/>
        <v>0</v>
      </c>
      <c r="I282" s="63"/>
      <c r="J282" s="63"/>
      <c r="K282" s="63"/>
      <c r="L282" s="63"/>
      <c r="M282" s="63"/>
      <c r="N282" s="61">
        <f t="shared" si="52"/>
        <v>0</v>
      </c>
      <c r="O282" s="61">
        <f t="shared" si="53"/>
        <v>0</v>
      </c>
      <c r="P282" s="61">
        <f t="shared" si="59"/>
        <v>0</v>
      </c>
      <c r="Q282" s="65">
        <f t="shared" si="54"/>
        <v>0</v>
      </c>
      <c r="R282" s="61">
        <f t="shared" si="55"/>
        <v>0</v>
      </c>
      <c r="S282" s="61">
        <f t="shared" si="56"/>
        <v>0</v>
      </c>
      <c r="T282" s="61">
        <f t="shared" si="57"/>
        <v>0</v>
      </c>
      <c r="U282" s="61">
        <f t="shared" si="60"/>
        <v>0</v>
      </c>
      <c r="V282" s="61">
        <f t="shared" si="61"/>
        <v>0</v>
      </c>
      <c r="W282" s="61" t="str">
        <f t="shared" si="62"/>
        <v>NÃO</v>
      </c>
      <c r="Z282" s="67">
        <f t="shared" si="63"/>
        <v>0</v>
      </c>
      <c r="AD282" s="50" t="s">
        <v>41</v>
      </c>
      <c r="AE282" s="50" t="s">
        <v>1832</v>
      </c>
      <c r="AF282" s="50">
        <v>2906600</v>
      </c>
      <c r="AG282" s="51"/>
      <c r="AH282" s="51"/>
      <c r="AJ282" s="50">
        <f t="shared" si="64"/>
        <v>0</v>
      </c>
    </row>
    <row r="283" spans="1:36" s="66" customFormat="1" ht="20.25" customHeight="1">
      <c r="A283" s="61" t="str">
        <f>Controles!$B$2</f>
        <v>ES</v>
      </c>
      <c r="B283" s="61">
        <f>Controles!$C$2</f>
        <v>7</v>
      </c>
      <c r="C283" s="61" t="s">
        <v>5392</v>
      </c>
      <c r="D283" s="62"/>
      <c r="E283" s="62"/>
      <c r="F283" s="63"/>
      <c r="G283" s="63"/>
      <c r="H283" s="64">
        <f t="shared" si="58"/>
        <v>0</v>
      </c>
      <c r="I283" s="63"/>
      <c r="J283" s="63"/>
      <c r="K283" s="63"/>
      <c r="L283" s="63"/>
      <c r="M283" s="63"/>
      <c r="N283" s="61">
        <f t="shared" si="52"/>
        <v>0</v>
      </c>
      <c r="O283" s="61">
        <f t="shared" si="53"/>
        <v>0</v>
      </c>
      <c r="P283" s="61">
        <f t="shared" si="59"/>
        <v>0</v>
      </c>
      <c r="Q283" s="65">
        <f t="shared" si="54"/>
        <v>0</v>
      </c>
      <c r="R283" s="61">
        <f t="shared" si="55"/>
        <v>0</v>
      </c>
      <c r="S283" s="61">
        <f t="shared" si="56"/>
        <v>0</v>
      </c>
      <c r="T283" s="61">
        <f t="shared" si="57"/>
        <v>0</v>
      </c>
      <c r="U283" s="61">
        <f t="shared" si="60"/>
        <v>0</v>
      </c>
      <c r="V283" s="61">
        <f t="shared" si="61"/>
        <v>0</v>
      </c>
      <c r="W283" s="61" t="str">
        <f t="shared" si="62"/>
        <v>NÃO</v>
      </c>
      <c r="Z283" s="67">
        <f t="shared" si="63"/>
        <v>0</v>
      </c>
      <c r="AD283" s="50" t="s">
        <v>41</v>
      </c>
      <c r="AE283" s="50" t="s">
        <v>1850</v>
      </c>
      <c r="AF283" s="50">
        <v>2906709</v>
      </c>
      <c r="AG283" s="51"/>
      <c r="AH283" s="51"/>
      <c r="AJ283" s="50">
        <f t="shared" si="64"/>
        <v>0</v>
      </c>
    </row>
    <row r="284" spans="1:36" s="66" customFormat="1" ht="20.25" customHeight="1">
      <c r="A284" s="61" t="str">
        <f>Controles!$B$2</f>
        <v>ES</v>
      </c>
      <c r="B284" s="61">
        <f>Controles!$C$2</f>
        <v>7</v>
      </c>
      <c r="C284" s="61" t="s">
        <v>5392</v>
      </c>
      <c r="D284" s="62"/>
      <c r="E284" s="62"/>
      <c r="F284" s="63"/>
      <c r="G284" s="63"/>
      <c r="H284" s="64">
        <f t="shared" si="58"/>
        <v>0</v>
      </c>
      <c r="I284" s="63"/>
      <c r="J284" s="63"/>
      <c r="K284" s="63"/>
      <c r="L284" s="63"/>
      <c r="M284" s="63"/>
      <c r="N284" s="61">
        <f t="shared" si="52"/>
        <v>0</v>
      </c>
      <c r="O284" s="61">
        <f t="shared" si="53"/>
        <v>0</v>
      </c>
      <c r="P284" s="61">
        <f t="shared" si="59"/>
        <v>0</v>
      </c>
      <c r="Q284" s="65">
        <f t="shared" si="54"/>
        <v>0</v>
      </c>
      <c r="R284" s="61">
        <f t="shared" si="55"/>
        <v>0</v>
      </c>
      <c r="S284" s="61">
        <f t="shared" si="56"/>
        <v>0</v>
      </c>
      <c r="T284" s="61">
        <f t="shared" si="57"/>
        <v>0</v>
      </c>
      <c r="U284" s="61">
        <f t="shared" si="60"/>
        <v>0</v>
      </c>
      <c r="V284" s="61">
        <f t="shared" si="61"/>
        <v>0</v>
      </c>
      <c r="W284" s="61" t="str">
        <f t="shared" si="62"/>
        <v>NÃO</v>
      </c>
      <c r="Z284" s="67">
        <f t="shared" si="63"/>
        <v>0</v>
      </c>
      <c r="AD284" s="50" t="s">
        <v>41</v>
      </c>
      <c r="AE284" s="50" t="s">
        <v>1868</v>
      </c>
      <c r="AF284" s="50">
        <v>2906808</v>
      </c>
      <c r="AG284" s="51"/>
      <c r="AH284" s="51"/>
      <c r="AJ284" s="50">
        <f t="shared" si="64"/>
        <v>0</v>
      </c>
    </row>
    <row r="285" spans="1:36" s="66" customFormat="1" ht="20.25" customHeight="1">
      <c r="A285" s="61" t="str">
        <f>Controles!$B$2</f>
        <v>ES</v>
      </c>
      <c r="B285" s="61">
        <f>Controles!$C$2</f>
        <v>7</v>
      </c>
      <c r="C285" s="61" t="s">
        <v>5392</v>
      </c>
      <c r="D285" s="62"/>
      <c r="E285" s="62"/>
      <c r="F285" s="63"/>
      <c r="G285" s="63"/>
      <c r="H285" s="64">
        <f t="shared" si="58"/>
        <v>0</v>
      </c>
      <c r="I285" s="63"/>
      <c r="J285" s="63"/>
      <c r="K285" s="63"/>
      <c r="L285" s="63"/>
      <c r="M285" s="63"/>
      <c r="N285" s="61">
        <f t="shared" si="52"/>
        <v>0</v>
      </c>
      <c r="O285" s="61">
        <f t="shared" si="53"/>
        <v>0</v>
      </c>
      <c r="P285" s="61">
        <f t="shared" si="59"/>
        <v>0</v>
      </c>
      <c r="Q285" s="65">
        <f t="shared" si="54"/>
        <v>0</v>
      </c>
      <c r="R285" s="61">
        <f t="shared" si="55"/>
        <v>0</v>
      </c>
      <c r="S285" s="61">
        <f t="shared" si="56"/>
        <v>0</v>
      </c>
      <c r="T285" s="61">
        <f t="shared" si="57"/>
        <v>0</v>
      </c>
      <c r="U285" s="61">
        <f t="shared" si="60"/>
        <v>0</v>
      </c>
      <c r="V285" s="61">
        <f t="shared" si="61"/>
        <v>0</v>
      </c>
      <c r="W285" s="61" t="str">
        <f t="shared" si="62"/>
        <v>NÃO</v>
      </c>
      <c r="Z285" s="67">
        <f t="shared" si="63"/>
        <v>0</v>
      </c>
      <c r="AD285" s="50" t="s">
        <v>41</v>
      </c>
      <c r="AE285" s="50" t="s">
        <v>1885</v>
      </c>
      <c r="AF285" s="50">
        <v>2906824</v>
      </c>
      <c r="AG285" s="51"/>
      <c r="AH285" s="51"/>
      <c r="AJ285" s="50">
        <f t="shared" si="64"/>
        <v>0</v>
      </c>
    </row>
    <row r="286" spans="1:36" s="66" customFormat="1" ht="20.25" customHeight="1">
      <c r="A286" s="61" t="str">
        <f>Controles!$B$2</f>
        <v>ES</v>
      </c>
      <c r="B286" s="61">
        <f>Controles!$C$2</f>
        <v>7</v>
      </c>
      <c r="C286" s="61" t="s">
        <v>5392</v>
      </c>
      <c r="D286" s="62"/>
      <c r="E286" s="62"/>
      <c r="F286" s="63"/>
      <c r="G286" s="63"/>
      <c r="H286" s="64">
        <f t="shared" si="58"/>
        <v>0</v>
      </c>
      <c r="I286" s="63"/>
      <c r="J286" s="63"/>
      <c r="K286" s="63"/>
      <c r="L286" s="63"/>
      <c r="M286" s="63"/>
      <c r="N286" s="61">
        <f t="shared" si="52"/>
        <v>0</v>
      </c>
      <c r="O286" s="61">
        <f t="shared" si="53"/>
        <v>0</v>
      </c>
      <c r="P286" s="61">
        <f t="shared" si="59"/>
        <v>0</v>
      </c>
      <c r="Q286" s="65">
        <f t="shared" si="54"/>
        <v>0</v>
      </c>
      <c r="R286" s="61">
        <f t="shared" si="55"/>
        <v>0</v>
      </c>
      <c r="S286" s="61">
        <f t="shared" si="56"/>
        <v>0</v>
      </c>
      <c r="T286" s="61">
        <f t="shared" si="57"/>
        <v>0</v>
      </c>
      <c r="U286" s="61">
        <f t="shared" si="60"/>
        <v>0</v>
      </c>
      <c r="V286" s="61">
        <f t="shared" si="61"/>
        <v>0</v>
      </c>
      <c r="W286" s="61" t="str">
        <f t="shared" si="62"/>
        <v>NÃO</v>
      </c>
      <c r="Z286" s="67">
        <f t="shared" si="63"/>
        <v>0</v>
      </c>
      <c r="AD286" s="50" t="s">
        <v>41</v>
      </c>
      <c r="AE286" s="50" t="s">
        <v>1902</v>
      </c>
      <c r="AF286" s="50">
        <v>2906857</v>
      </c>
      <c r="AG286" s="51"/>
      <c r="AH286" s="51"/>
      <c r="AJ286" s="50">
        <f t="shared" si="64"/>
        <v>0</v>
      </c>
    </row>
    <row r="287" spans="1:36" s="66" customFormat="1" ht="20.25" customHeight="1">
      <c r="A287" s="61" t="str">
        <f>Controles!$B$2</f>
        <v>ES</v>
      </c>
      <c r="B287" s="61">
        <f>Controles!$C$2</f>
        <v>7</v>
      </c>
      <c r="C287" s="61" t="s">
        <v>5392</v>
      </c>
      <c r="D287" s="62"/>
      <c r="E287" s="62"/>
      <c r="F287" s="63"/>
      <c r="G287" s="63"/>
      <c r="H287" s="64">
        <f t="shared" si="58"/>
        <v>0</v>
      </c>
      <c r="I287" s="63"/>
      <c r="J287" s="63"/>
      <c r="K287" s="63"/>
      <c r="L287" s="63"/>
      <c r="M287" s="63"/>
      <c r="N287" s="61">
        <f t="shared" si="52"/>
        <v>0</v>
      </c>
      <c r="O287" s="61">
        <f t="shared" si="53"/>
        <v>0</v>
      </c>
      <c r="P287" s="61">
        <f t="shared" si="59"/>
        <v>0</v>
      </c>
      <c r="Q287" s="65">
        <f t="shared" si="54"/>
        <v>0</v>
      </c>
      <c r="R287" s="61">
        <f t="shared" si="55"/>
        <v>0</v>
      </c>
      <c r="S287" s="61">
        <f t="shared" si="56"/>
        <v>0</v>
      </c>
      <c r="T287" s="61">
        <f t="shared" si="57"/>
        <v>0</v>
      </c>
      <c r="U287" s="61">
        <f t="shared" si="60"/>
        <v>0</v>
      </c>
      <c r="V287" s="61">
        <f t="shared" si="61"/>
        <v>0</v>
      </c>
      <c r="W287" s="61" t="str">
        <f t="shared" si="62"/>
        <v>NÃO</v>
      </c>
      <c r="Z287" s="67">
        <f t="shared" si="63"/>
        <v>0</v>
      </c>
      <c r="AD287" s="50" t="s">
        <v>41</v>
      </c>
      <c r="AE287" s="50" t="s">
        <v>1919</v>
      </c>
      <c r="AF287" s="50">
        <v>2906873</v>
      </c>
      <c r="AG287" s="51"/>
      <c r="AH287" s="51"/>
      <c r="AJ287" s="50">
        <f t="shared" si="64"/>
        <v>0</v>
      </c>
    </row>
    <row r="288" spans="1:36" s="66" customFormat="1" ht="20.25" customHeight="1">
      <c r="A288" s="61" t="str">
        <f>Controles!$B$2</f>
        <v>ES</v>
      </c>
      <c r="B288" s="61">
        <f>Controles!$C$2</f>
        <v>7</v>
      </c>
      <c r="C288" s="61" t="s">
        <v>5392</v>
      </c>
      <c r="D288" s="62"/>
      <c r="E288" s="62"/>
      <c r="F288" s="63"/>
      <c r="G288" s="63"/>
      <c r="H288" s="64">
        <f t="shared" si="58"/>
        <v>0</v>
      </c>
      <c r="I288" s="63"/>
      <c r="J288" s="63"/>
      <c r="K288" s="63"/>
      <c r="L288" s="63"/>
      <c r="M288" s="63"/>
      <c r="N288" s="61">
        <f t="shared" si="52"/>
        <v>0</v>
      </c>
      <c r="O288" s="61">
        <f t="shared" si="53"/>
        <v>0</v>
      </c>
      <c r="P288" s="61">
        <f t="shared" si="59"/>
        <v>0</v>
      </c>
      <c r="Q288" s="65">
        <f t="shared" si="54"/>
        <v>0</v>
      </c>
      <c r="R288" s="61">
        <f t="shared" si="55"/>
        <v>0</v>
      </c>
      <c r="S288" s="61">
        <f t="shared" si="56"/>
        <v>0</v>
      </c>
      <c r="T288" s="61">
        <f t="shared" si="57"/>
        <v>0</v>
      </c>
      <c r="U288" s="61">
        <f t="shared" si="60"/>
        <v>0</v>
      </c>
      <c r="V288" s="61">
        <f t="shared" si="61"/>
        <v>0</v>
      </c>
      <c r="W288" s="61" t="str">
        <f t="shared" si="62"/>
        <v>NÃO</v>
      </c>
      <c r="Z288" s="67">
        <f t="shared" si="63"/>
        <v>0</v>
      </c>
      <c r="AD288" s="50" t="s">
        <v>41</v>
      </c>
      <c r="AE288" s="50" t="s">
        <v>1936</v>
      </c>
      <c r="AF288" s="50">
        <v>2906899</v>
      </c>
      <c r="AG288" s="51"/>
      <c r="AH288" s="51"/>
      <c r="AJ288" s="50">
        <f t="shared" si="64"/>
        <v>0</v>
      </c>
    </row>
    <row r="289" spans="1:36" s="66" customFormat="1" ht="20.25" customHeight="1">
      <c r="A289" s="61" t="str">
        <f>Controles!$B$2</f>
        <v>ES</v>
      </c>
      <c r="B289" s="61">
        <f>Controles!$C$2</f>
        <v>7</v>
      </c>
      <c r="C289" s="61" t="s">
        <v>5392</v>
      </c>
      <c r="D289" s="62"/>
      <c r="E289" s="62"/>
      <c r="F289" s="63"/>
      <c r="G289" s="63"/>
      <c r="H289" s="64">
        <f t="shared" si="58"/>
        <v>0</v>
      </c>
      <c r="I289" s="63"/>
      <c r="J289" s="63"/>
      <c r="K289" s="63"/>
      <c r="L289" s="63"/>
      <c r="M289" s="63"/>
      <c r="N289" s="61">
        <f t="shared" si="52"/>
        <v>0</v>
      </c>
      <c r="O289" s="61">
        <f t="shared" si="53"/>
        <v>0</v>
      </c>
      <c r="P289" s="61">
        <f t="shared" si="59"/>
        <v>0</v>
      </c>
      <c r="Q289" s="65">
        <f t="shared" si="54"/>
        <v>0</v>
      </c>
      <c r="R289" s="61">
        <f t="shared" si="55"/>
        <v>0</v>
      </c>
      <c r="S289" s="61">
        <f t="shared" si="56"/>
        <v>0</v>
      </c>
      <c r="T289" s="61">
        <f t="shared" si="57"/>
        <v>0</v>
      </c>
      <c r="U289" s="61">
        <f t="shared" si="60"/>
        <v>0</v>
      </c>
      <c r="V289" s="61">
        <f t="shared" si="61"/>
        <v>0</v>
      </c>
      <c r="W289" s="61" t="str">
        <f t="shared" si="62"/>
        <v>NÃO</v>
      </c>
      <c r="Z289" s="67">
        <f t="shared" si="63"/>
        <v>0</v>
      </c>
      <c r="AD289" s="50" t="s">
        <v>41</v>
      </c>
      <c r="AE289" s="50" t="s">
        <v>1952</v>
      </c>
      <c r="AF289" s="50">
        <v>2906907</v>
      </c>
      <c r="AG289" s="51"/>
      <c r="AH289" s="51"/>
      <c r="AJ289" s="50">
        <f t="shared" si="64"/>
        <v>0</v>
      </c>
    </row>
    <row r="290" spans="1:36" s="66" customFormat="1" ht="20.25" customHeight="1">
      <c r="A290" s="61" t="str">
        <f>Controles!$B$2</f>
        <v>ES</v>
      </c>
      <c r="B290" s="61">
        <f>Controles!$C$2</f>
        <v>7</v>
      </c>
      <c r="C290" s="61" t="s">
        <v>5392</v>
      </c>
      <c r="D290" s="62"/>
      <c r="E290" s="62"/>
      <c r="F290" s="63"/>
      <c r="G290" s="63"/>
      <c r="H290" s="64">
        <f t="shared" si="58"/>
        <v>0</v>
      </c>
      <c r="I290" s="63"/>
      <c r="J290" s="63"/>
      <c r="K290" s="63"/>
      <c r="L290" s="63"/>
      <c r="M290" s="63"/>
      <c r="N290" s="61">
        <f t="shared" si="52"/>
        <v>0</v>
      </c>
      <c r="O290" s="61">
        <f t="shared" si="53"/>
        <v>0</v>
      </c>
      <c r="P290" s="61">
        <f t="shared" si="59"/>
        <v>0</v>
      </c>
      <c r="Q290" s="65">
        <f t="shared" si="54"/>
        <v>0</v>
      </c>
      <c r="R290" s="61">
        <f t="shared" si="55"/>
        <v>0</v>
      </c>
      <c r="S290" s="61">
        <f t="shared" si="56"/>
        <v>0</v>
      </c>
      <c r="T290" s="61">
        <f t="shared" si="57"/>
        <v>0</v>
      </c>
      <c r="U290" s="61">
        <f t="shared" si="60"/>
        <v>0</v>
      </c>
      <c r="V290" s="61">
        <f t="shared" si="61"/>
        <v>0</v>
      </c>
      <c r="W290" s="61" t="str">
        <f t="shared" si="62"/>
        <v>NÃO</v>
      </c>
      <c r="Z290" s="67">
        <f t="shared" si="63"/>
        <v>0</v>
      </c>
      <c r="AD290" s="50" t="s">
        <v>41</v>
      </c>
      <c r="AE290" s="50" t="s">
        <v>1969</v>
      </c>
      <c r="AF290" s="50">
        <v>2907004</v>
      </c>
      <c r="AG290" s="51"/>
      <c r="AH290" s="51"/>
      <c r="AJ290" s="50">
        <f t="shared" si="64"/>
        <v>0</v>
      </c>
    </row>
    <row r="291" spans="1:36" s="66" customFormat="1" ht="20.25" customHeight="1">
      <c r="A291" s="61" t="str">
        <f>Controles!$B$2</f>
        <v>ES</v>
      </c>
      <c r="B291" s="61">
        <f>Controles!$C$2</f>
        <v>7</v>
      </c>
      <c r="C291" s="61" t="s">
        <v>5392</v>
      </c>
      <c r="D291" s="62"/>
      <c r="E291" s="62"/>
      <c r="F291" s="63"/>
      <c r="G291" s="63"/>
      <c r="H291" s="64">
        <f t="shared" si="58"/>
        <v>0</v>
      </c>
      <c r="I291" s="63"/>
      <c r="J291" s="63"/>
      <c r="K291" s="63"/>
      <c r="L291" s="63"/>
      <c r="M291" s="63"/>
      <c r="N291" s="61">
        <f t="shared" si="52"/>
        <v>0</v>
      </c>
      <c r="O291" s="61">
        <f t="shared" si="53"/>
        <v>0</v>
      </c>
      <c r="P291" s="61">
        <f t="shared" si="59"/>
        <v>0</v>
      </c>
      <c r="Q291" s="65">
        <f t="shared" si="54"/>
        <v>0</v>
      </c>
      <c r="R291" s="61">
        <f t="shared" si="55"/>
        <v>0</v>
      </c>
      <c r="S291" s="61">
        <f t="shared" si="56"/>
        <v>0</v>
      </c>
      <c r="T291" s="61">
        <f t="shared" si="57"/>
        <v>0</v>
      </c>
      <c r="U291" s="61">
        <f t="shared" si="60"/>
        <v>0</v>
      </c>
      <c r="V291" s="61">
        <f t="shared" si="61"/>
        <v>0</v>
      </c>
      <c r="W291" s="61" t="str">
        <f t="shared" si="62"/>
        <v>NÃO</v>
      </c>
      <c r="Z291" s="67">
        <f t="shared" si="63"/>
        <v>0</v>
      </c>
      <c r="AD291" s="50" t="s">
        <v>41</v>
      </c>
      <c r="AE291" s="50" t="s">
        <v>1987</v>
      </c>
      <c r="AF291" s="50">
        <v>2907103</v>
      </c>
      <c r="AG291" s="51"/>
      <c r="AH291" s="51"/>
      <c r="AJ291" s="50">
        <f t="shared" si="64"/>
        <v>0</v>
      </c>
    </row>
    <row r="292" spans="1:36" s="66" customFormat="1" ht="20.25" customHeight="1">
      <c r="A292" s="61" t="str">
        <f>Controles!$B$2</f>
        <v>ES</v>
      </c>
      <c r="B292" s="61">
        <f>Controles!$C$2</f>
        <v>7</v>
      </c>
      <c r="C292" s="61" t="s">
        <v>5392</v>
      </c>
      <c r="D292" s="62"/>
      <c r="E292" s="62"/>
      <c r="F292" s="63"/>
      <c r="G292" s="63"/>
      <c r="H292" s="64">
        <f t="shared" si="58"/>
        <v>0</v>
      </c>
      <c r="I292" s="63"/>
      <c r="J292" s="63"/>
      <c r="K292" s="63"/>
      <c r="L292" s="63"/>
      <c r="M292" s="63"/>
      <c r="N292" s="61">
        <f t="shared" si="52"/>
        <v>0</v>
      </c>
      <c r="O292" s="61">
        <f t="shared" si="53"/>
        <v>0</v>
      </c>
      <c r="P292" s="61">
        <f t="shared" si="59"/>
        <v>0</v>
      </c>
      <c r="Q292" s="65">
        <f t="shared" si="54"/>
        <v>0</v>
      </c>
      <c r="R292" s="61">
        <f t="shared" si="55"/>
        <v>0</v>
      </c>
      <c r="S292" s="61">
        <f t="shared" si="56"/>
        <v>0</v>
      </c>
      <c r="T292" s="61">
        <f t="shared" si="57"/>
        <v>0</v>
      </c>
      <c r="U292" s="61">
        <f t="shared" si="60"/>
        <v>0</v>
      </c>
      <c r="V292" s="61">
        <f t="shared" si="61"/>
        <v>0</v>
      </c>
      <c r="W292" s="61" t="str">
        <f t="shared" si="62"/>
        <v>NÃO</v>
      </c>
      <c r="Z292" s="67">
        <f t="shared" si="63"/>
        <v>0</v>
      </c>
      <c r="AD292" s="50" t="s">
        <v>41</v>
      </c>
      <c r="AE292" s="50" t="s">
        <v>2004</v>
      </c>
      <c r="AF292" s="50">
        <v>2907202</v>
      </c>
      <c r="AG292" s="51"/>
      <c r="AH292" s="51"/>
      <c r="AJ292" s="50">
        <f t="shared" si="64"/>
        <v>0</v>
      </c>
    </row>
    <row r="293" spans="1:36" s="66" customFormat="1" ht="20.25" customHeight="1">
      <c r="A293" s="61" t="str">
        <f>Controles!$B$2</f>
        <v>ES</v>
      </c>
      <c r="B293" s="61">
        <f>Controles!$C$2</f>
        <v>7</v>
      </c>
      <c r="C293" s="61" t="s">
        <v>5392</v>
      </c>
      <c r="D293" s="62"/>
      <c r="E293" s="62"/>
      <c r="F293" s="63"/>
      <c r="G293" s="63"/>
      <c r="H293" s="64">
        <f t="shared" si="58"/>
        <v>0</v>
      </c>
      <c r="I293" s="63"/>
      <c r="J293" s="63"/>
      <c r="K293" s="63"/>
      <c r="L293" s="63"/>
      <c r="M293" s="63"/>
      <c r="N293" s="61">
        <f t="shared" si="52"/>
        <v>0</v>
      </c>
      <c r="O293" s="61">
        <f t="shared" si="53"/>
        <v>0</v>
      </c>
      <c r="P293" s="61">
        <f t="shared" si="59"/>
        <v>0</v>
      </c>
      <c r="Q293" s="65">
        <f t="shared" si="54"/>
        <v>0</v>
      </c>
      <c r="R293" s="61">
        <f t="shared" si="55"/>
        <v>0</v>
      </c>
      <c r="S293" s="61">
        <f t="shared" si="56"/>
        <v>0</v>
      </c>
      <c r="T293" s="61">
        <f t="shared" si="57"/>
        <v>0</v>
      </c>
      <c r="U293" s="61">
        <f t="shared" si="60"/>
        <v>0</v>
      </c>
      <c r="V293" s="61">
        <f t="shared" si="61"/>
        <v>0</v>
      </c>
      <c r="W293" s="61" t="str">
        <f t="shared" si="62"/>
        <v>NÃO</v>
      </c>
      <c r="Z293" s="67">
        <f t="shared" si="63"/>
        <v>0</v>
      </c>
      <c r="AD293" s="50" t="s">
        <v>41</v>
      </c>
      <c r="AE293" s="50" t="s">
        <v>2022</v>
      </c>
      <c r="AF293" s="50">
        <v>2907301</v>
      </c>
      <c r="AG293" s="51"/>
      <c r="AH293" s="51"/>
      <c r="AJ293" s="50">
        <f t="shared" si="64"/>
        <v>0</v>
      </c>
    </row>
    <row r="294" spans="1:36" s="66" customFormat="1" ht="20.25" customHeight="1">
      <c r="A294" s="61" t="str">
        <f>Controles!$B$2</f>
        <v>ES</v>
      </c>
      <c r="B294" s="61">
        <f>Controles!$C$2</f>
        <v>7</v>
      </c>
      <c r="C294" s="61" t="s">
        <v>5392</v>
      </c>
      <c r="D294" s="62"/>
      <c r="E294" s="62"/>
      <c r="F294" s="63"/>
      <c r="G294" s="63"/>
      <c r="H294" s="64">
        <f t="shared" si="58"/>
        <v>0</v>
      </c>
      <c r="I294" s="63"/>
      <c r="J294" s="63"/>
      <c r="K294" s="63"/>
      <c r="L294" s="63"/>
      <c r="M294" s="63"/>
      <c r="N294" s="61">
        <f t="shared" si="52"/>
        <v>0</v>
      </c>
      <c r="O294" s="61">
        <f t="shared" si="53"/>
        <v>0</v>
      </c>
      <c r="P294" s="61">
        <f t="shared" si="59"/>
        <v>0</v>
      </c>
      <c r="Q294" s="65">
        <f t="shared" si="54"/>
        <v>0</v>
      </c>
      <c r="R294" s="61">
        <f t="shared" si="55"/>
        <v>0</v>
      </c>
      <c r="S294" s="61">
        <f t="shared" si="56"/>
        <v>0</v>
      </c>
      <c r="T294" s="61">
        <f t="shared" si="57"/>
        <v>0</v>
      </c>
      <c r="U294" s="61">
        <f t="shared" si="60"/>
        <v>0</v>
      </c>
      <c r="V294" s="61">
        <f t="shared" si="61"/>
        <v>0</v>
      </c>
      <c r="W294" s="61" t="str">
        <f t="shared" si="62"/>
        <v>NÃO</v>
      </c>
      <c r="Z294" s="67">
        <f t="shared" si="63"/>
        <v>0</v>
      </c>
      <c r="AD294" s="50" t="s">
        <v>41</v>
      </c>
      <c r="AE294" s="50" t="s">
        <v>2040</v>
      </c>
      <c r="AF294" s="50">
        <v>2907400</v>
      </c>
      <c r="AG294" s="51"/>
      <c r="AH294" s="51"/>
      <c r="AJ294" s="50">
        <f t="shared" si="64"/>
        <v>0</v>
      </c>
    </row>
    <row r="295" spans="1:36" s="66" customFormat="1" ht="20.25" customHeight="1">
      <c r="A295" s="61" t="str">
        <f>Controles!$B$2</f>
        <v>ES</v>
      </c>
      <c r="B295" s="61">
        <f>Controles!$C$2</f>
        <v>7</v>
      </c>
      <c r="C295" s="61" t="s">
        <v>5392</v>
      </c>
      <c r="D295" s="62"/>
      <c r="E295" s="62"/>
      <c r="F295" s="63"/>
      <c r="G295" s="63"/>
      <c r="H295" s="64">
        <f t="shared" si="58"/>
        <v>0</v>
      </c>
      <c r="I295" s="63"/>
      <c r="J295" s="63"/>
      <c r="K295" s="63"/>
      <c r="L295" s="63"/>
      <c r="M295" s="63"/>
      <c r="N295" s="61">
        <f t="shared" si="52"/>
        <v>0</v>
      </c>
      <c r="O295" s="61">
        <f t="shared" si="53"/>
        <v>0</v>
      </c>
      <c r="P295" s="61">
        <f t="shared" si="59"/>
        <v>0</v>
      </c>
      <c r="Q295" s="65">
        <f t="shared" si="54"/>
        <v>0</v>
      </c>
      <c r="R295" s="61">
        <f t="shared" si="55"/>
        <v>0</v>
      </c>
      <c r="S295" s="61">
        <f t="shared" si="56"/>
        <v>0</v>
      </c>
      <c r="T295" s="61">
        <f t="shared" si="57"/>
        <v>0</v>
      </c>
      <c r="U295" s="61">
        <f t="shared" si="60"/>
        <v>0</v>
      </c>
      <c r="V295" s="61">
        <f t="shared" si="61"/>
        <v>0</v>
      </c>
      <c r="W295" s="61" t="str">
        <f t="shared" si="62"/>
        <v>NÃO</v>
      </c>
      <c r="Z295" s="67">
        <f t="shared" si="63"/>
        <v>0</v>
      </c>
      <c r="AD295" s="50" t="s">
        <v>41</v>
      </c>
      <c r="AE295" s="50" t="s">
        <v>2058</v>
      </c>
      <c r="AF295" s="50">
        <v>2907509</v>
      </c>
      <c r="AG295" s="51"/>
      <c r="AH295" s="51"/>
      <c r="AJ295" s="50">
        <f t="shared" si="64"/>
        <v>0</v>
      </c>
    </row>
    <row r="296" spans="1:36" s="66" customFormat="1" ht="20.25" customHeight="1">
      <c r="A296" s="61" t="str">
        <f>Controles!$B$2</f>
        <v>ES</v>
      </c>
      <c r="B296" s="61">
        <f>Controles!$C$2</f>
        <v>7</v>
      </c>
      <c r="C296" s="61" t="s">
        <v>5392</v>
      </c>
      <c r="D296" s="62"/>
      <c r="E296" s="62"/>
      <c r="F296" s="63"/>
      <c r="G296" s="63"/>
      <c r="H296" s="64">
        <f t="shared" si="58"/>
        <v>0</v>
      </c>
      <c r="I296" s="63"/>
      <c r="J296" s="63"/>
      <c r="K296" s="63"/>
      <c r="L296" s="63"/>
      <c r="M296" s="63"/>
      <c r="N296" s="61">
        <f t="shared" si="52"/>
        <v>0</v>
      </c>
      <c r="O296" s="61">
        <f t="shared" si="53"/>
        <v>0</v>
      </c>
      <c r="P296" s="61">
        <f t="shared" si="59"/>
        <v>0</v>
      </c>
      <c r="Q296" s="65">
        <f t="shared" si="54"/>
        <v>0</v>
      </c>
      <c r="R296" s="61">
        <f t="shared" si="55"/>
        <v>0</v>
      </c>
      <c r="S296" s="61">
        <f t="shared" si="56"/>
        <v>0</v>
      </c>
      <c r="T296" s="61">
        <f t="shared" si="57"/>
        <v>0</v>
      </c>
      <c r="U296" s="61">
        <f t="shared" si="60"/>
        <v>0</v>
      </c>
      <c r="V296" s="61">
        <f t="shared" si="61"/>
        <v>0</v>
      </c>
      <c r="W296" s="61" t="str">
        <f t="shared" si="62"/>
        <v>NÃO</v>
      </c>
      <c r="Z296" s="67">
        <f t="shared" si="63"/>
        <v>0</v>
      </c>
      <c r="AD296" s="50" t="s">
        <v>41</v>
      </c>
      <c r="AE296" s="50" t="s">
        <v>2075</v>
      </c>
      <c r="AF296" s="50">
        <v>2907558</v>
      </c>
      <c r="AG296" s="51"/>
      <c r="AH296" s="51"/>
      <c r="AJ296" s="50">
        <f t="shared" si="64"/>
        <v>0</v>
      </c>
    </row>
    <row r="297" spans="1:36" s="66" customFormat="1" ht="20.25" customHeight="1">
      <c r="A297" s="61" t="str">
        <f>Controles!$B$2</f>
        <v>ES</v>
      </c>
      <c r="B297" s="61">
        <f>Controles!$C$2</f>
        <v>7</v>
      </c>
      <c r="C297" s="61" t="s">
        <v>5392</v>
      </c>
      <c r="D297" s="62"/>
      <c r="E297" s="62"/>
      <c r="F297" s="63"/>
      <c r="G297" s="63"/>
      <c r="H297" s="64">
        <f t="shared" si="58"/>
        <v>0</v>
      </c>
      <c r="I297" s="63"/>
      <c r="J297" s="63"/>
      <c r="K297" s="63"/>
      <c r="L297" s="63"/>
      <c r="M297" s="63"/>
      <c r="N297" s="61">
        <f t="shared" si="52"/>
        <v>0</v>
      </c>
      <c r="O297" s="61">
        <f t="shared" si="53"/>
        <v>0</v>
      </c>
      <c r="P297" s="61">
        <f t="shared" si="59"/>
        <v>0</v>
      </c>
      <c r="Q297" s="65">
        <f t="shared" si="54"/>
        <v>0</v>
      </c>
      <c r="R297" s="61">
        <f t="shared" si="55"/>
        <v>0</v>
      </c>
      <c r="S297" s="61">
        <f t="shared" si="56"/>
        <v>0</v>
      </c>
      <c r="T297" s="61">
        <f t="shared" si="57"/>
        <v>0</v>
      </c>
      <c r="U297" s="61">
        <f t="shared" si="60"/>
        <v>0</v>
      </c>
      <c r="V297" s="61">
        <f t="shared" si="61"/>
        <v>0</v>
      </c>
      <c r="W297" s="61" t="str">
        <f t="shared" si="62"/>
        <v>NÃO</v>
      </c>
      <c r="Z297" s="67">
        <f t="shared" si="63"/>
        <v>0</v>
      </c>
      <c r="AD297" s="50" t="s">
        <v>41</v>
      </c>
      <c r="AE297" s="50" t="s">
        <v>2091</v>
      </c>
      <c r="AF297" s="50">
        <v>2907608</v>
      </c>
      <c r="AG297" s="51"/>
      <c r="AH297" s="51"/>
      <c r="AJ297" s="50">
        <f t="shared" si="64"/>
        <v>0</v>
      </c>
    </row>
    <row r="298" spans="1:36" s="66" customFormat="1" ht="20.25" customHeight="1">
      <c r="A298" s="61" t="str">
        <f>Controles!$B$2</f>
        <v>ES</v>
      </c>
      <c r="B298" s="61">
        <f>Controles!$C$2</f>
        <v>7</v>
      </c>
      <c r="C298" s="61" t="s">
        <v>5392</v>
      </c>
      <c r="D298" s="62"/>
      <c r="E298" s="62"/>
      <c r="F298" s="63"/>
      <c r="G298" s="63"/>
      <c r="H298" s="64">
        <f t="shared" si="58"/>
        <v>0</v>
      </c>
      <c r="I298" s="63"/>
      <c r="J298" s="63"/>
      <c r="K298" s="63"/>
      <c r="L298" s="63"/>
      <c r="M298" s="63"/>
      <c r="N298" s="61">
        <f t="shared" si="52"/>
        <v>0</v>
      </c>
      <c r="O298" s="61">
        <f t="shared" si="53"/>
        <v>0</v>
      </c>
      <c r="P298" s="61">
        <f t="shared" si="59"/>
        <v>0</v>
      </c>
      <c r="Q298" s="65">
        <f t="shared" si="54"/>
        <v>0</v>
      </c>
      <c r="R298" s="61">
        <f t="shared" si="55"/>
        <v>0</v>
      </c>
      <c r="S298" s="61">
        <f t="shared" si="56"/>
        <v>0</v>
      </c>
      <c r="T298" s="61">
        <f t="shared" si="57"/>
        <v>0</v>
      </c>
      <c r="U298" s="61">
        <f t="shared" si="60"/>
        <v>0</v>
      </c>
      <c r="V298" s="61">
        <f t="shared" si="61"/>
        <v>0</v>
      </c>
      <c r="W298" s="61" t="str">
        <f t="shared" si="62"/>
        <v>NÃO</v>
      </c>
      <c r="Z298" s="67">
        <f t="shared" si="63"/>
        <v>0</v>
      </c>
      <c r="AD298" s="50" t="s">
        <v>41</v>
      </c>
      <c r="AE298" s="50" t="s">
        <v>2107</v>
      </c>
      <c r="AF298" s="50">
        <v>2907707</v>
      </c>
      <c r="AG298" s="51"/>
      <c r="AH298" s="51"/>
      <c r="AJ298" s="50">
        <f t="shared" si="64"/>
        <v>0</v>
      </c>
    </row>
    <row r="299" spans="1:36" s="66" customFormat="1" ht="20.25" customHeight="1">
      <c r="A299" s="61" t="str">
        <f>Controles!$B$2</f>
        <v>ES</v>
      </c>
      <c r="B299" s="61">
        <f>Controles!$C$2</f>
        <v>7</v>
      </c>
      <c r="C299" s="61" t="s">
        <v>5392</v>
      </c>
      <c r="D299" s="62"/>
      <c r="E299" s="62"/>
      <c r="F299" s="63"/>
      <c r="G299" s="63"/>
      <c r="H299" s="64">
        <f t="shared" si="58"/>
        <v>0</v>
      </c>
      <c r="I299" s="63"/>
      <c r="J299" s="63"/>
      <c r="K299" s="63"/>
      <c r="L299" s="63"/>
      <c r="M299" s="63"/>
      <c r="N299" s="61">
        <f t="shared" si="52"/>
        <v>0</v>
      </c>
      <c r="O299" s="61">
        <f t="shared" si="53"/>
        <v>0</v>
      </c>
      <c r="P299" s="61">
        <f t="shared" si="59"/>
        <v>0</v>
      </c>
      <c r="Q299" s="65">
        <f t="shared" si="54"/>
        <v>0</v>
      </c>
      <c r="R299" s="61">
        <f t="shared" si="55"/>
        <v>0</v>
      </c>
      <c r="S299" s="61">
        <f t="shared" si="56"/>
        <v>0</v>
      </c>
      <c r="T299" s="61">
        <f t="shared" si="57"/>
        <v>0</v>
      </c>
      <c r="U299" s="61">
        <f t="shared" si="60"/>
        <v>0</v>
      </c>
      <c r="V299" s="61">
        <f t="shared" si="61"/>
        <v>0</v>
      </c>
      <c r="W299" s="61" t="str">
        <f t="shared" si="62"/>
        <v>NÃO</v>
      </c>
      <c r="Z299" s="67">
        <f t="shared" si="63"/>
        <v>0</v>
      </c>
      <c r="AD299" s="50" t="s">
        <v>41</v>
      </c>
      <c r="AE299" s="50" t="s">
        <v>2123</v>
      </c>
      <c r="AF299" s="50">
        <v>2907806</v>
      </c>
      <c r="AG299" s="51"/>
      <c r="AH299" s="51"/>
      <c r="AJ299" s="50">
        <f t="shared" si="64"/>
        <v>0</v>
      </c>
    </row>
    <row r="300" spans="1:36" s="66" customFormat="1" ht="20.25" customHeight="1">
      <c r="A300" s="61" t="str">
        <f>Controles!$B$2</f>
        <v>ES</v>
      </c>
      <c r="B300" s="61">
        <f>Controles!$C$2</f>
        <v>7</v>
      </c>
      <c r="C300" s="61" t="s">
        <v>5392</v>
      </c>
      <c r="D300" s="62"/>
      <c r="E300" s="62"/>
      <c r="F300" s="63"/>
      <c r="G300" s="63"/>
      <c r="H300" s="64">
        <f t="shared" si="58"/>
        <v>0</v>
      </c>
      <c r="I300" s="63"/>
      <c r="J300" s="63"/>
      <c r="K300" s="63"/>
      <c r="L300" s="63"/>
      <c r="M300" s="63"/>
      <c r="N300" s="61">
        <f t="shared" si="52"/>
        <v>0</v>
      </c>
      <c r="O300" s="61">
        <f t="shared" si="53"/>
        <v>0</v>
      </c>
      <c r="P300" s="61">
        <f t="shared" si="59"/>
        <v>0</v>
      </c>
      <c r="Q300" s="65">
        <f t="shared" si="54"/>
        <v>0</v>
      </c>
      <c r="R300" s="61">
        <f t="shared" si="55"/>
        <v>0</v>
      </c>
      <c r="S300" s="61">
        <f t="shared" si="56"/>
        <v>0</v>
      </c>
      <c r="T300" s="61">
        <f t="shared" si="57"/>
        <v>0</v>
      </c>
      <c r="U300" s="61">
        <f t="shared" si="60"/>
        <v>0</v>
      </c>
      <c r="V300" s="61">
        <f t="shared" si="61"/>
        <v>0</v>
      </c>
      <c r="W300" s="61" t="str">
        <f t="shared" si="62"/>
        <v>NÃO</v>
      </c>
      <c r="Z300" s="67">
        <f t="shared" si="63"/>
        <v>0</v>
      </c>
      <c r="AD300" s="50" t="s">
        <v>41</v>
      </c>
      <c r="AE300" s="50" t="s">
        <v>2139</v>
      </c>
      <c r="AF300" s="50">
        <v>2907905</v>
      </c>
      <c r="AG300" s="51"/>
      <c r="AH300" s="51"/>
      <c r="AJ300" s="50">
        <f t="shared" si="64"/>
        <v>0</v>
      </c>
    </row>
    <row r="301" spans="1:36">
      <c r="V301" s="68"/>
      <c r="Z301" s="50">
        <f>SUM(Z2:Z300)</f>
        <v>0</v>
      </c>
      <c r="AD301" s="50" t="s">
        <v>41</v>
      </c>
      <c r="AE301" s="50" t="s">
        <v>2155</v>
      </c>
      <c r="AF301" s="50">
        <v>2908002</v>
      </c>
      <c r="AG301" s="51"/>
      <c r="AH301" s="51"/>
      <c r="AJ301" s="50">
        <f>SUM(AJ2:AJ300)</f>
        <v>0</v>
      </c>
    </row>
    <row r="302" spans="1:36">
      <c r="V302" s="68"/>
      <c r="AD302" s="50" t="s">
        <v>41</v>
      </c>
      <c r="AE302" s="50" t="s">
        <v>2172</v>
      </c>
      <c r="AF302" s="50">
        <v>2908101</v>
      </c>
      <c r="AG302" s="51"/>
      <c r="AH302" s="51"/>
      <c r="AJ302" s="69"/>
    </row>
    <row r="303" spans="1:36">
      <c r="V303" s="68"/>
      <c r="AD303" s="50" t="s">
        <v>41</v>
      </c>
      <c r="AE303" s="50" t="s">
        <v>2189</v>
      </c>
      <c r="AF303" s="50">
        <v>2908200</v>
      </c>
      <c r="AG303" s="51"/>
      <c r="AH303" s="51"/>
      <c r="AJ303" s="69"/>
    </row>
    <row r="304" spans="1:36">
      <c r="V304" s="68"/>
      <c r="AD304" s="50" t="s">
        <v>41</v>
      </c>
      <c r="AE304" s="50" t="s">
        <v>2205</v>
      </c>
      <c r="AF304" s="50">
        <v>2908309</v>
      </c>
      <c r="AG304" s="51"/>
      <c r="AH304" s="51"/>
      <c r="AJ304" s="69"/>
    </row>
    <row r="305" spans="22:36">
      <c r="V305" s="68"/>
      <c r="AD305" s="50" t="s">
        <v>41</v>
      </c>
      <c r="AE305" s="50" t="s">
        <v>2220</v>
      </c>
      <c r="AF305" s="50">
        <v>2908408</v>
      </c>
      <c r="AG305" s="51"/>
      <c r="AH305" s="51"/>
      <c r="AJ305" s="69"/>
    </row>
    <row r="306" spans="22:36">
      <c r="V306" s="68"/>
      <c r="AD306" s="50" t="s">
        <v>41</v>
      </c>
      <c r="AE306" s="50" t="s">
        <v>2236</v>
      </c>
      <c r="AF306" s="50">
        <v>2908507</v>
      </c>
      <c r="AG306" s="51"/>
      <c r="AH306" s="51"/>
      <c r="AJ306" s="69"/>
    </row>
    <row r="307" spans="22:36">
      <c r="V307" s="68"/>
      <c r="AD307" s="50" t="s">
        <v>41</v>
      </c>
      <c r="AE307" s="50" t="s">
        <v>1456</v>
      </c>
      <c r="AF307" s="50">
        <v>2908606</v>
      </c>
      <c r="AG307" s="51"/>
      <c r="AH307" s="51"/>
      <c r="AJ307" s="69"/>
    </row>
    <row r="308" spans="22:36">
      <c r="V308" s="68"/>
      <c r="AD308" s="50" t="s">
        <v>41</v>
      </c>
      <c r="AE308" s="50" t="s">
        <v>2266</v>
      </c>
      <c r="AF308" s="50">
        <v>2908705</v>
      </c>
      <c r="AG308" s="51"/>
      <c r="AH308" s="51"/>
      <c r="AJ308" s="69"/>
    </row>
    <row r="309" spans="22:36">
      <c r="V309" s="68"/>
      <c r="AD309" s="50" t="s">
        <v>41</v>
      </c>
      <c r="AE309" s="50" t="s">
        <v>2281</v>
      </c>
      <c r="AF309" s="50">
        <v>2908804</v>
      </c>
      <c r="AG309" s="51"/>
      <c r="AH309" s="51"/>
      <c r="AJ309" s="69"/>
    </row>
    <row r="310" spans="22:36">
      <c r="V310" s="68"/>
      <c r="AD310" s="50" t="s">
        <v>41</v>
      </c>
      <c r="AE310" s="50" t="s">
        <v>2297</v>
      </c>
      <c r="AF310" s="50">
        <v>2908903</v>
      </c>
      <c r="AG310" s="51"/>
      <c r="AH310" s="51"/>
      <c r="AJ310" s="69"/>
    </row>
    <row r="311" spans="22:36">
      <c r="V311" s="68"/>
      <c r="AD311" s="50" t="s">
        <v>41</v>
      </c>
      <c r="AE311" s="50" t="s">
        <v>2312</v>
      </c>
      <c r="AF311" s="50">
        <v>2909000</v>
      </c>
      <c r="AG311" s="51"/>
      <c r="AH311" s="51"/>
      <c r="AJ311" s="69"/>
    </row>
    <row r="312" spans="22:36">
      <c r="V312" s="68"/>
      <c r="AD312" s="50" t="s">
        <v>41</v>
      </c>
      <c r="AE312" s="50" t="s">
        <v>2326</v>
      </c>
      <c r="AF312" s="50">
        <v>2909109</v>
      </c>
      <c r="AG312" s="51"/>
      <c r="AH312" s="51"/>
      <c r="AJ312" s="69"/>
    </row>
    <row r="313" spans="22:36">
      <c r="V313" s="68"/>
      <c r="AD313" s="50" t="s">
        <v>41</v>
      </c>
      <c r="AE313" s="50" t="s">
        <v>2342</v>
      </c>
      <c r="AF313" s="50">
        <v>2909208</v>
      </c>
      <c r="AG313" s="51"/>
      <c r="AH313" s="51"/>
      <c r="AJ313" s="69"/>
    </row>
    <row r="314" spans="22:36">
      <c r="V314" s="68"/>
      <c r="AD314" s="50" t="s">
        <v>41</v>
      </c>
      <c r="AE314" s="50" t="s">
        <v>2358</v>
      </c>
      <c r="AF314" s="50">
        <v>2909307</v>
      </c>
      <c r="AG314" s="51"/>
      <c r="AH314" s="51"/>
      <c r="AJ314" s="69"/>
    </row>
    <row r="315" spans="22:36">
      <c r="V315" s="68"/>
      <c r="AD315" s="50" t="s">
        <v>41</v>
      </c>
      <c r="AE315" s="50" t="s">
        <v>2372</v>
      </c>
      <c r="AF315" s="50">
        <v>2909406</v>
      </c>
      <c r="AG315" s="51"/>
      <c r="AH315" s="51"/>
      <c r="AJ315" s="69"/>
    </row>
    <row r="316" spans="22:36">
      <c r="V316" s="68"/>
      <c r="AD316" s="50" t="s">
        <v>41</v>
      </c>
      <c r="AE316" s="50" t="s">
        <v>2387</v>
      </c>
      <c r="AF316" s="50">
        <v>2909505</v>
      </c>
      <c r="AG316" s="51"/>
      <c r="AH316" s="51"/>
      <c r="AJ316" s="69"/>
    </row>
    <row r="317" spans="22:36">
      <c r="V317" s="68"/>
      <c r="AD317" s="50" t="s">
        <v>41</v>
      </c>
      <c r="AE317" s="50" t="s">
        <v>2403</v>
      </c>
      <c r="AF317" s="50">
        <v>2909604</v>
      </c>
      <c r="AG317" s="51"/>
      <c r="AH317" s="51"/>
      <c r="AJ317" s="69"/>
    </row>
    <row r="318" spans="22:36">
      <c r="V318" s="68"/>
      <c r="AD318" s="50" t="s">
        <v>41</v>
      </c>
      <c r="AE318" s="50" t="s">
        <v>2419</v>
      </c>
      <c r="AF318" s="50">
        <v>2909703</v>
      </c>
      <c r="AG318" s="51"/>
      <c r="AH318" s="51"/>
      <c r="AJ318" s="69"/>
    </row>
    <row r="319" spans="22:36">
      <c r="V319" s="68"/>
      <c r="AD319" s="50" t="s">
        <v>41</v>
      </c>
      <c r="AE319" s="50" t="s">
        <v>2435</v>
      </c>
      <c r="AF319" s="50">
        <v>2909802</v>
      </c>
      <c r="AG319" s="51"/>
      <c r="AH319" s="51"/>
      <c r="AJ319" s="69"/>
    </row>
    <row r="320" spans="22:36">
      <c r="V320" s="68"/>
      <c r="AD320" s="50" t="s">
        <v>41</v>
      </c>
      <c r="AE320" s="50" t="s">
        <v>2451</v>
      </c>
      <c r="AF320" s="50">
        <v>2909901</v>
      </c>
      <c r="AG320" s="51"/>
      <c r="AH320" s="51"/>
      <c r="AJ320" s="69"/>
    </row>
    <row r="321" spans="22:36">
      <c r="V321" s="68"/>
      <c r="AD321" s="50" t="s">
        <v>41</v>
      </c>
      <c r="AE321" s="50" t="s">
        <v>2465</v>
      </c>
      <c r="AF321" s="50">
        <v>2910008</v>
      </c>
      <c r="AG321" s="51"/>
      <c r="AH321" s="51"/>
      <c r="AJ321" s="69"/>
    </row>
    <row r="322" spans="22:36">
      <c r="V322" s="68"/>
      <c r="AD322" s="50" t="s">
        <v>41</v>
      </c>
      <c r="AE322" s="50" t="s">
        <v>2480</v>
      </c>
      <c r="AF322" s="50">
        <v>2910057</v>
      </c>
      <c r="AG322" s="51"/>
      <c r="AH322" s="51"/>
      <c r="AJ322" s="69"/>
    </row>
    <row r="323" spans="22:36">
      <c r="V323" s="68"/>
      <c r="AD323" s="50" t="s">
        <v>41</v>
      </c>
      <c r="AE323" s="50" t="s">
        <v>2496</v>
      </c>
      <c r="AF323" s="50">
        <v>2910107</v>
      </c>
      <c r="AG323" s="51"/>
      <c r="AH323" s="51"/>
      <c r="AJ323" s="69"/>
    </row>
    <row r="324" spans="22:36">
      <c r="V324" s="68"/>
      <c r="AD324" s="50" t="s">
        <v>41</v>
      </c>
      <c r="AE324" s="50" t="s">
        <v>2510</v>
      </c>
      <c r="AF324" s="50">
        <v>2910206</v>
      </c>
      <c r="AG324" s="51"/>
      <c r="AH324" s="51"/>
      <c r="AJ324" s="69"/>
    </row>
    <row r="325" spans="22:36">
      <c r="V325" s="68"/>
      <c r="AD325" s="50" t="s">
        <v>41</v>
      </c>
      <c r="AE325" s="50" t="s">
        <v>2526</v>
      </c>
      <c r="AF325" s="50">
        <v>2910305</v>
      </c>
      <c r="AG325" s="51"/>
      <c r="AH325" s="51"/>
      <c r="AJ325" s="69"/>
    </row>
    <row r="326" spans="22:36">
      <c r="V326" s="68"/>
      <c r="AD326" s="50" t="s">
        <v>41</v>
      </c>
      <c r="AE326" s="50" t="s">
        <v>2541</v>
      </c>
      <c r="AF326" s="50">
        <v>2910404</v>
      </c>
      <c r="AG326" s="51"/>
      <c r="AH326" s="51"/>
      <c r="AJ326" s="69"/>
    </row>
    <row r="327" spans="22:36">
      <c r="V327" s="68"/>
      <c r="AD327" s="50" t="s">
        <v>41</v>
      </c>
      <c r="AE327" s="50" t="s">
        <v>1948</v>
      </c>
      <c r="AF327" s="50">
        <v>2910503</v>
      </c>
      <c r="AG327" s="51"/>
      <c r="AH327" s="51"/>
      <c r="AJ327" s="69"/>
    </row>
    <row r="328" spans="22:36">
      <c r="V328" s="68"/>
      <c r="AD328" s="50" t="s">
        <v>41</v>
      </c>
      <c r="AE328" s="50" t="s">
        <v>2571</v>
      </c>
      <c r="AF328" s="50">
        <v>2900504</v>
      </c>
      <c r="AG328" s="51"/>
      <c r="AH328" s="51"/>
      <c r="AJ328" s="69"/>
    </row>
    <row r="329" spans="22:36">
      <c r="V329" s="68"/>
      <c r="AD329" s="50" t="s">
        <v>41</v>
      </c>
      <c r="AE329" s="50" t="s">
        <v>2586</v>
      </c>
      <c r="AF329" s="50">
        <v>2910602</v>
      </c>
      <c r="AG329" s="51"/>
      <c r="AH329" s="51"/>
      <c r="AJ329" s="69"/>
    </row>
    <row r="330" spans="22:36">
      <c r="V330" s="68"/>
      <c r="AD330" s="50" t="s">
        <v>41</v>
      </c>
      <c r="AE330" s="50" t="s">
        <v>2602</v>
      </c>
      <c r="AF330" s="50">
        <v>2910701</v>
      </c>
      <c r="AG330" s="51"/>
      <c r="AH330" s="51"/>
      <c r="AJ330" s="69"/>
    </row>
    <row r="331" spans="22:36">
      <c r="V331" s="68"/>
      <c r="AD331" s="50" t="s">
        <v>41</v>
      </c>
      <c r="AE331" s="50" t="s">
        <v>2617</v>
      </c>
      <c r="AF331" s="50">
        <v>2910727</v>
      </c>
      <c r="AG331" s="51"/>
      <c r="AH331" s="51"/>
      <c r="AJ331" s="69"/>
    </row>
    <row r="332" spans="22:36">
      <c r="V332" s="68"/>
      <c r="AD332" s="50" t="s">
        <v>41</v>
      </c>
      <c r="AE332" s="50" t="s">
        <v>1271</v>
      </c>
      <c r="AF332" s="50">
        <v>2910750</v>
      </c>
      <c r="AG332" s="51"/>
      <c r="AH332" s="51"/>
      <c r="AJ332" s="69"/>
    </row>
    <row r="333" spans="22:36">
      <c r="V333" s="68"/>
      <c r="AD333" s="50" t="s">
        <v>41</v>
      </c>
      <c r="AE333" s="50" t="s">
        <v>2644</v>
      </c>
      <c r="AF333" s="50">
        <v>2910776</v>
      </c>
      <c r="AG333" s="51"/>
      <c r="AH333" s="51"/>
      <c r="AJ333" s="69"/>
    </row>
    <row r="334" spans="22:36">
      <c r="V334" s="68"/>
      <c r="AD334" s="50" t="s">
        <v>41</v>
      </c>
      <c r="AE334" s="50" t="s">
        <v>2657</v>
      </c>
      <c r="AF334" s="50">
        <v>2910800</v>
      </c>
      <c r="AG334" s="51"/>
      <c r="AH334" s="51"/>
      <c r="AJ334" s="69"/>
    </row>
    <row r="335" spans="22:36">
      <c r="V335" s="68"/>
      <c r="AD335" s="50" t="s">
        <v>41</v>
      </c>
      <c r="AE335" s="50" t="s">
        <v>1314</v>
      </c>
      <c r="AF335" s="50">
        <v>2910859</v>
      </c>
      <c r="AG335" s="51"/>
      <c r="AH335" s="51"/>
      <c r="AJ335" s="69"/>
    </row>
    <row r="336" spans="22:36">
      <c r="V336" s="68"/>
      <c r="AD336" s="50" t="s">
        <v>41</v>
      </c>
      <c r="AE336" s="50" t="s">
        <v>2686</v>
      </c>
      <c r="AF336" s="50">
        <v>2910909</v>
      </c>
      <c r="AG336" s="51"/>
      <c r="AH336" s="51"/>
      <c r="AJ336" s="69"/>
    </row>
    <row r="337" spans="22:36">
      <c r="V337" s="68"/>
      <c r="AD337" s="50" t="s">
        <v>41</v>
      </c>
      <c r="AE337" s="50" t="s">
        <v>2702</v>
      </c>
      <c r="AF337" s="50">
        <v>2911006</v>
      </c>
      <c r="AG337" s="51"/>
      <c r="AH337" s="51"/>
      <c r="AJ337" s="69"/>
    </row>
    <row r="338" spans="22:36">
      <c r="V338" s="68"/>
      <c r="AD338" s="50" t="s">
        <v>41</v>
      </c>
      <c r="AE338" s="50" t="s">
        <v>2717</v>
      </c>
      <c r="AF338" s="50">
        <v>2911105</v>
      </c>
      <c r="AG338" s="51"/>
      <c r="AH338" s="51"/>
      <c r="AJ338" s="69"/>
    </row>
    <row r="339" spans="22:36">
      <c r="V339" s="68"/>
      <c r="AD339" s="50" t="s">
        <v>41</v>
      </c>
      <c r="AE339" s="50" t="s">
        <v>2733</v>
      </c>
      <c r="AF339" s="50">
        <v>2911204</v>
      </c>
      <c r="AG339" s="51"/>
      <c r="AH339" s="51"/>
      <c r="AJ339" s="69"/>
    </row>
    <row r="340" spans="22:36">
      <c r="V340" s="68"/>
      <c r="AD340" s="50" t="s">
        <v>41</v>
      </c>
      <c r="AE340" s="50" t="s">
        <v>2748</v>
      </c>
      <c r="AF340" s="50">
        <v>2911253</v>
      </c>
      <c r="AG340" s="51"/>
      <c r="AH340" s="51"/>
      <c r="AJ340" s="69"/>
    </row>
    <row r="341" spans="22:36">
      <c r="V341" s="68"/>
      <c r="AD341" s="50" t="s">
        <v>41</v>
      </c>
      <c r="AE341" s="50" t="s">
        <v>2763</v>
      </c>
      <c r="AF341" s="50">
        <v>2911303</v>
      </c>
      <c r="AG341" s="51"/>
      <c r="AH341" s="51"/>
      <c r="AJ341" s="69"/>
    </row>
    <row r="342" spans="22:36">
      <c r="V342" s="68"/>
      <c r="AD342" s="50" t="s">
        <v>41</v>
      </c>
      <c r="AE342" s="50" t="s">
        <v>2779</v>
      </c>
      <c r="AF342" s="50">
        <v>2911402</v>
      </c>
      <c r="AG342" s="51"/>
      <c r="AH342" s="51"/>
      <c r="AJ342" s="69"/>
    </row>
    <row r="343" spans="22:36">
      <c r="V343" s="68"/>
      <c r="AD343" s="50" t="s">
        <v>41</v>
      </c>
      <c r="AE343" s="50" t="s">
        <v>2794</v>
      </c>
      <c r="AF343" s="50">
        <v>2911501</v>
      </c>
      <c r="AG343" s="51"/>
      <c r="AH343" s="51"/>
      <c r="AJ343" s="69"/>
    </row>
    <row r="344" spans="22:36">
      <c r="V344" s="68"/>
      <c r="AD344" s="50" t="s">
        <v>41</v>
      </c>
      <c r="AE344" s="50" t="s">
        <v>2809</v>
      </c>
      <c r="AF344" s="50">
        <v>2911600</v>
      </c>
      <c r="AG344" s="51"/>
      <c r="AH344" s="51"/>
      <c r="AJ344" s="69"/>
    </row>
    <row r="345" spans="22:36">
      <c r="V345" s="68"/>
      <c r="AD345" s="50" t="s">
        <v>41</v>
      </c>
      <c r="AE345" s="50" t="s">
        <v>2824</v>
      </c>
      <c r="AF345" s="50">
        <v>2911659</v>
      </c>
      <c r="AG345" s="51"/>
      <c r="AH345" s="51"/>
      <c r="AJ345" s="69"/>
    </row>
    <row r="346" spans="22:36">
      <c r="V346" s="68"/>
      <c r="AD346" s="50" t="s">
        <v>41</v>
      </c>
      <c r="AE346" s="50" t="s">
        <v>2836</v>
      </c>
      <c r="AF346" s="50">
        <v>2911709</v>
      </c>
      <c r="AG346" s="51"/>
      <c r="AH346" s="51"/>
      <c r="AJ346" s="69"/>
    </row>
    <row r="347" spans="22:36">
      <c r="V347" s="68"/>
      <c r="AD347" s="50" t="s">
        <v>41</v>
      </c>
      <c r="AE347" s="50" t="s">
        <v>2849</v>
      </c>
      <c r="AF347" s="50">
        <v>2911808</v>
      </c>
      <c r="AG347" s="51"/>
      <c r="AH347" s="51"/>
      <c r="AJ347" s="69"/>
    </row>
    <row r="348" spans="22:36">
      <c r="V348" s="68"/>
      <c r="AD348" s="50" t="s">
        <v>41</v>
      </c>
      <c r="AE348" s="50" t="s">
        <v>2862</v>
      </c>
      <c r="AF348" s="50">
        <v>2911857</v>
      </c>
      <c r="AG348" s="51"/>
      <c r="AH348" s="51"/>
      <c r="AJ348" s="69"/>
    </row>
    <row r="349" spans="22:36">
      <c r="V349" s="68"/>
      <c r="AD349" s="50" t="s">
        <v>41</v>
      </c>
      <c r="AE349" s="50" t="s">
        <v>2875</v>
      </c>
      <c r="AF349" s="50">
        <v>2911907</v>
      </c>
      <c r="AG349" s="51"/>
      <c r="AH349" s="51"/>
      <c r="AJ349" s="69"/>
    </row>
    <row r="350" spans="22:36">
      <c r="V350" s="68"/>
      <c r="AD350" s="50" t="s">
        <v>41</v>
      </c>
      <c r="AE350" s="50" t="s">
        <v>2887</v>
      </c>
      <c r="AF350" s="50">
        <v>2912004</v>
      </c>
      <c r="AG350" s="51"/>
      <c r="AH350" s="51"/>
      <c r="AJ350" s="69"/>
    </row>
    <row r="351" spans="22:36">
      <c r="V351" s="68"/>
      <c r="AD351" s="50" t="s">
        <v>41</v>
      </c>
      <c r="AE351" s="50" t="s">
        <v>2900</v>
      </c>
      <c r="AF351" s="50">
        <v>2912103</v>
      </c>
      <c r="AG351" s="51"/>
      <c r="AH351" s="51"/>
      <c r="AJ351" s="69"/>
    </row>
    <row r="352" spans="22:36">
      <c r="V352" s="68"/>
      <c r="AD352" s="50" t="s">
        <v>41</v>
      </c>
      <c r="AE352" s="50" t="s">
        <v>2912</v>
      </c>
      <c r="AF352" s="50">
        <v>2912202</v>
      </c>
      <c r="AG352" s="51"/>
      <c r="AH352" s="51"/>
      <c r="AJ352" s="69"/>
    </row>
    <row r="353" spans="22:36">
      <c r="V353" s="68"/>
      <c r="AD353" s="50" t="s">
        <v>41</v>
      </c>
      <c r="AE353" s="50" t="s">
        <v>2925</v>
      </c>
      <c r="AF353" s="50">
        <v>2912301</v>
      </c>
      <c r="AG353" s="51"/>
      <c r="AH353" s="51"/>
      <c r="AJ353" s="69"/>
    </row>
    <row r="354" spans="22:36">
      <c r="V354" s="68"/>
      <c r="AD354" s="50" t="s">
        <v>41</v>
      </c>
      <c r="AE354" s="50" t="s">
        <v>2936</v>
      </c>
      <c r="AF354" s="50">
        <v>2912400</v>
      </c>
      <c r="AG354" s="51"/>
      <c r="AH354" s="51"/>
      <c r="AJ354" s="69"/>
    </row>
    <row r="355" spans="22:36">
      <c r="V355" s="68"/>
      <c r="AD355" s="50" t="s">
        <v>41</v>
      </c>
      <c r="AE355" s="50" t="s">
        <v>2948</v>
      </c>
      <c r="AF355" s="50">
        <v>2912509</v>
      </c>
      <c r="AG355" s="51"/>
      <c r="AH355" s="51"/>
      <c r="AJ355" s="69"/>
    </row>
    <row r="356" spans="22:36">
      <c r="V356" s="68"/>
      <c r="AD356" s="50" t="s">
        <v>41</v>
      </c>
      <c r="AE356" s="50" t="s">
        <v>2960</v>
      </c>
      <c r="AF356" s="50">
        <v>2912608</v>
      </c>
      <c r="AG356" s="51"/>
      <c r="AH356" s="51"/>
      <c r="AJ356" s="69"/>
    </row>
    <row r="357" spans="22:36">
      <c r="V357" s="68"/>
      <c r="AD357" s="50" t="s">
        <v>41</v>
      </c>
      <c r="AE357" s="50" t="s">
        <v>2972</v>
      </c>
      <c r="AF357" s="50">
        <v>2912707</v>
      </c>
      <c r="AG357" s="51"/>
      <c r="AH357" s="51"/>
      <c r="AJ357" s="69"/>
    </row>
    <row r="358" spans="22:36">
      <c r="V358" s="68"/>
      <c r="AD358" s="50" t="s">
        <v>41</v>
      </c>
      <c r="AE358" s="50" t="s">
        <v>2984</v>
      </c>
      <c r="AF358" s="50">
        <v>2912806</v>
      </c>
      <c r="AG358" s="51"/>
      <c r="AH358" s="51"/>
      <c r="AJ358" s="69"/>
    </row>
    <row r="359" spans="22:36">
      <c r="V359" s="68"/>
      <c r="AD359" s="50" t="s">
        <v>41</v>
      </c>
      <c r="AE359" s="50" t="s">
        <v>2996</v>
      </c>
      <c r="AF359" s="50">
        <v>2912905</v>
      </c>
      <c r="AG359" s="51"/>
      <c r="AH359" s="51"/>
      <c r="AJ359" s="69"/>
    </row>
    <row r="360" spans="22:36">
      <c r="V360" s="68"/>
      <c r="AD360" s="50" t="s">
        <v>41</v>
      </c>
      <c r="AE360" s="50" t="s">
        <v>3009</v>
      </c>
      <c r="AF360" s="50">
        <v>2913002</v>
      </c>
      <c r="AG360" s="51"/>
      <c r="AH360" s="51"/>
      <c r="AJ360" s="69"/>
    </row>
    <row r="361" spans="22:36">
      <c r="V361" s="68"/>
      <c r="AD361" s="50" t="s">
        <v>41</v>
      </c>
      <c r="AE361" s="50" t="s">
        <v>3022</v>
      </c>
      <c r="AF361" s="50">
        <v>2913101</v>
      </c>
      <c r="AG361" s="51"/>
      <c r="AH361" s="51"/>
      <c r="AJ361" s="69"/>
    </row>
    <row r="362" spans="22:36">
      <c r="V362" s="68"/>
      <c r="AD362" s="50" t="s">
        <v>41</v>
      </c>
      <c r="AE362" s="50" t="s">
        <v>3034</v>
      </c>
      <c r="AF362" s="50">
        <v>2913200</v>
      </c>
      <c r="AG362" s="51"/>
      <c r="AH362" s="51"/>
      <c r="AJ362" s="69"/>
    </row>
    <row r="363" spans="22:36">
      <c r="V363" s="68"/>
      <c r="AD363" s="50" t="s">
        <v>41</v>
      </c>
      <c r="AE363" s="50" t="s">
        <v>3046</v>
      </c>
      <c r="AF363" s="50">
        <v>2913309</v>
      </c>
      <c r="AG363" s="51"/>
      <c r="AH363" s="51"/>
      <c r="AJ363" s="69"/>
    </row>
    <row r="364" spans="22:36">
      <c r="V364" s="68"/>
      <c r="AD364" s="50" t="s">
        <v>41</v>
      </c>
      <c r="AE364" s="50" t="s">
        <v>3058</v>
      </c>
      <c r="AF364" s="50">
        <v>2913408</v>
      </c>
      <c r="AG364" s="51"/>
      <c r="AH364" s="51"/>
      <c r="AJ364" s="69"/>
    </row>
    <row r="365" spans="22:36">
      <c r="V365" s="68"/>
      <c r="AD365" s="50" t="s">
        <v>41</v>
      </c>
      <c r="AE365" s="50" t="s">
        <v>3070</v>
      </c>
      <c r="AF365" s="50">
        <v>2913457</v>
      </c>
      <c r="AG365" s="51"/>
      <c r="AH365" s="51"/>
      <c r="AJ365" s="69"/>
    </row>
    <row r="366" spans="22:36">
      <c r="V366" s="68"/>
      <c r="AD366" s="50" t="s">
        <v>41</v>
      </c>
      <c r="AE366" s="50" t="s">
        <v>3082</v>
      </c>
      <c r="AF366" s="50">
        <v>2913507</v>
      </c>
      <c r="AG366" s="51"/>
      <c r="AH366" s="51"/>
      <c r="AJ366" s="69"/>
    </row>
    <row r="367" spans="22:36">
      <c r="V367" s="68"/>
      <c r="AD367" s="50" t="s">
        <v>41</v>
      </c>
      <c r="AE367" s="50" t="s">
        <v>3095</v>
      </c>
      <c r="AF367" s="50">
        <v>2913606</v>
      </c>
      <c r="AG367" s="51"/>
      <c r="AH367" s="51"/>
      <c r="AJ367" s="69"/>
    </row>
    <row r="368" spans="22:36">
      <c r="V368" s="68"/>
      <c r="AD368" s="50" t="s">
        <v>41</v>
      </c>
      <c r="AE368" s="50" t="s">
        <v>3107</v>
      </c>
      <c r="AF368" s="50">
        <v>2913705</v>
      </c>
      <c r="AG368" s="51"/>
      <c r="AH368" s="51"/>
      <c r="AJ368" s="69"/>
    </row>
    <row r="369" spans="22:36">
      <c r="V369" s="68"/>
      <c r="AD369" s="50" t="s">
        <v>41</v>
      </c>
      <c r="AE369" s="50" t="s">
        <v>3119</v>
      </c>
      <c r="AF369" s="50">
        <v>2913804</v>
      </c>
      <c r="AG369" s="51"/>
      <c r="AH369" s="51"/>
      <c r="AJ369" s="69"/>
    </row>
    <row r="370" spans="22:36">
      <c r="V370" s="68"/>
      <c r="AD370" s="50" t="s">
        <v>41</v>
      </c>
      <c r="AE370" s="50" t="s">
        <v>3131</v>
      </c>
      <c r="AF370" s="50">
        <v>2913903</v>
      </c>
      <c r="AG370" s="51"/>
      <c r="AH370" s="51"/>
      <c r="AJ370" s="69"/>
    </row>
    <row r="371" spans="22:36">
      <c r="V371" s="68"/>
      <c r="AD371" s="50" t="s">
        <v>41</v>
      </c>
      <c r="AE371" s="50" t="s">
        <v>3143</v>
      </c>
      <c r="AF371" s="50">
        <v>2914000</v>
      </c>
      <c r="AG371" s="51"/>
      <c r="AH371" s="51"/>
      <c r="AJ371" s="69"/>
    </row>
    <row r="372" spans="22:36">
      <c r="V372" s="68"/>
      <c r="AD372" s="50" t="s">
        <v>41</v>
      </c>
      <c r="AE372" s="50" t="s">
        <v>3154</v>
      </c>
      <c r="AF372" s="50">
        <v>2914109</v>
      </c>
      <c r="AG372" s="51"/>
      <c r="AH372" s="51"/>
      <c r="AJ372" s="69"/>
    </row>
    <row r="373" spans="22:36">
      <c r="V373" s="68"/>
      <c r="AD373" s="50" t="s">
        <v>41</v>
      </c>
      <c r="AE373" s="50" t="s">
        <v>3165</v>
      </c>
      <c r="AF373" s="50">
        <v>2914208</v>
      </c>
      <c r="AG373" s="51"/>
      <c r="AH373" s="51"/>
      <c r="AJ373" s="69"/>
    </row>
    <row r="374" spans="22:36">
      <c r="V374" s="68"/>
      <c r="AD374" s="50" t="s">
        <v>41</v>
      </c>
      <c r="AE374" s="50" t="s">
        <v>3176</v>
      </c>
      <c r="AF374" s="50">
        <v>2914307</v>
      </c>
      <c r="AG374" s="51"/>
      <c r="AH374" s="51"/>
      <c r="AJ374" s="69"/>
    </row>
    <row r="375" spans="22:36">
      <c r="V375" s="68"/>
      <c r="AD375" s="50" t="s">
        <v>41</v>
      </c>
      <c r="AE375" s="50" t="s">
        <v>3187</v>
      </c>
      <c r="AF375" s="50">
        <v>2914406</v>
      </c>
      <c r="AG375" s="51"/>
      <c r="AH375" s="51"/>
      <c r="AJ375" s="69"/>
    </row>
    <row r="376" spans="22:36">
      <c r="V376" s="68"/>
      <c r="AD376" s="50" t="s">
        <v>41</v>
      </c>
      <c r="AE376" s="50" t="s">
        <v>3199</v>
      </c>
      <c r="AF376" s="50">
        <v>2914505</v>
      </c>
      <c r="AG376" s="51"/>
      <c r="AH376" s="51"/>
      <c r="AJ376" s="69"/>
    </row>
    <row r="377" spans="22:36">
      <c r="V377" s="68"/>
      <c r="AD377" s="50" t="s">
        <v>41</v>
      </c>
      <c r="AE377" s="50" t="s">
        <v>3211</v>
      </c>
      <c r="AF377" s="50">
        <v>2914604</v>
      </c>
      <c r="AG377" s="51"/>
      <c r="AH377" s="51"/>
      <c r="AJ377" s="69"/>
    </row>
    <row r="378" spans="22:36">
      <c r="V378" s="68"/>
      <c r="AD378" s="50" t="s">
        <v>41</v>
      </c>
      <c r="AE378" s="50" t="s">
        <v>3223</v>
      </c>
      <c r="AF378" s="50">
        <v>2914653</v>
      </c>
      <c r="AG378" s="51"/>
      <c r="AH378" s="51"/>
      <c r="AJ378" s="69"/>
    </row>
    <row r="379" spans="22:36">
      <c r="V379" s="68"/>
      <c r="AD379" s="50" t="s">
        <v>41</v>
      </c>
      <c r="AE379" s="50" t="s">
        <v>3233</v>
      </c>
      <c r="AF379" s="50">
        <v>2914703</v>
      </c>
      <c r="AG379" s="51"/>
      <c r="AH379" s="51"/>
      <c r="AJ379" s="69"/>
    </row>
    <row r="380" spans="22:36">
      <c r="V380" s="68"/>
      <c r="AD380" s="50" t="s">
        <v>41</v>
      </c>
      <c r="AE380" s="50" t="s">
        <v>3244</v>
      </c>
      <c r="AF380" s="50">
        <v>2914802</v>
      </c>
      <c r="AG380" s="51"/>
      <c r="AH380" s="51"/>
      <c r="AJ380" s="69"/>
    </row>
    <row r="381" spans="22:36">
      <c r="V381" s="68"/>
      <c r="AD381" s="50" t="s">
        <v>41</v>
      </c>
      <c r="AE381" s="50" t="s">
        <v>3254</v>
      </c>
      <c r="AF381" s="50">
        <v>2914901</v>
      </c>
      <c r="AG381" s="51"/>
      <c r="AH381" s="51"/>
      <c r="AJ381" s="69"/>
    </row>
    <row r="382" spans="22:36">
      <c r="V382" s="68"/>
      <c r="AD382" s="50" t="s">
        <v>41</v>
      </c>
      <c r="AE382" s="50" t="s">
        <v>3265</v>
      </c>
      <c r="AF382" s="50">
        <v>2915007</v>
      </c>
      <c r="AG382" s="51"/>
      <c r="AH382" s="51"/>
      <c r="AJ382" s="69"/>
    </row>
    <row r="383" spans="22:36">
      <c r="V383" s="68"/>
      <c r="AD383" s="50" t="s">
        <v>41</v>
      </c>
      <c r="AE383" s="50" t="s">
        <v>3277</v>
      </c>
      <c r="AF383" s="50">
        <v>2915106</v>
      </c>
      <c r="AG383" s="51"/>
      <c r="AH383" s="51"/>
      <c r="AJ383" s="69"/>
    </row>
    <row r="384" spans="22:36">
      <c r="V384" s="68"/>
      <c r="AD384" s="50" t="s">
        <v>41</v>
      </c>
      <c r="AE384" s="50" t="s">
        <v>3288</v>
      </c>
      <c r="AF384" s="50">
        <v>2915205</v>
      </c>
      <c r="AG384" s="51"/>
      <c r="AH384" s="51"/>
      <c r="AJ384" s="69"/>
    </row>
    <row r="385" spans="22:36">
      <c r="V385" s="68"/>
      <c r="AD385" s="50" t="s">
        <v>41</v>
      </c>
      <c r="AE385" s="50" t="s">
        <v>3300</v>
      </c>
      <c r="AF385" s="50">
        <v>2915304</v>
      </c>
      <c r="AG385" s="51"/>
      <c r="AH385" s="51"/>
      <c r="AJ385" s="69"/>
    </row>
    <row r="386" spans="22:36">
      <c r="V386" s="68"/>
      <c r="AD386" s="50" t="s">
        <v>41</v>
      </c>
      <c r="AE386" s="50" t="s">
        <v>3312</v>
      </c>
      <c r="AF386" s="50">
        <v>2915353</v>
      </c>
      <c r="AG386" s="51"/>
      <c r="AH386" s="51"/>
      <c r="AJ386" s="69"/>
    </row>
    <row r="387" spans="22:36">
      <c r="V387" s="68"/>
      <c r="AD387" s="50" t="s">
        <v>41</v>
      </c>
      <c r="AE387" s="50" t="s">
        <v>3323</v>
      </c>
      <c r="AF387" s="50">
        <v>2915403</v>
      </c>
      <c r="AG387" s="51"/>
      <c r="AH387" s="51"/>
      <c r="AJ387" s="69"/>
    </row>
    <row r="388" spans="22:36">
      <c r="V388" s="68"/>
      <c r="AD388" s="50" t="s">
        <v>41</v>
      </c>
      <c r="AE388" s="50" t="s">
        <v>3334</v>
      </c>
      <c r="AF388" s="50">
        <v>2915502</v>
      </c>
      <c r="AG388" s="51"/>
      <c r="AH388" s="51"/>
      <c r="AJ388" s="69"/>
    </row>
    <row r="389" spans="22:36">
      <c r="V389" s="68"/>
      <c r="AD389" s="50" t="s">
        <v>41</v>
      </c>
      <c r="AE389" s="50" t="s">
        <v>3345</v>
      </c>
      <c r="AF389" s="50">
        <v>2915601</v>
      </c>
      <c r="AG389" s="51"/>
      <c r="AH389" s="51"/>
      <c r="AJ389" s="69"/>
    </row>
    <row r="390" spans="22:36">
      <c r="V390" s="68"/>
      <c r="AD390" s="50" t="s">
        <v>41</v>
      </c>
      <c r="AE390" s="50" t="s">
        <v>3355</v>
      </c>
      <c r="AF390" s="50">
        <v>2915700</v>
      </c>
      <c r="AG390" s="51"/>
      <c r="AH390" s="51"/>
      <c r="AJ390" s="69"/>
    </row>
    <row r="391" spans="22:36">
      <c r="V391" s="68"/>
      <c r="AD391" s="50" t="s">
        <v>41</v>
      </c>
      <c r="AE391" s="50" t="s">
        <v>1928</v>
      </c>
      <c r="AF391" s="50">
        <v>2915809</v>
      </c>
      <c r="AG391" s="51"/>
      <c r="AH391" s="51"/>
      <c r="AJ391" s="69"/>
    </row>
    <row r="392" spans="22:36">
      <c r="V392" s="68"/>
      <c r="AD392" s="50" t="s">
        <v>41</v>
      </c>
      <c r="AE392" s="50" t="s">
        <v>3374</v>
      </c>
      <c r="AF392" s="50">
        <v>2915908</v>
      </c>
      <c r="AG392" s="51"/>
      <c r="AH392" s="51"/>
      <c r="AJ392" s="69"/>
    </row>
    <row r="393" spans="22:36">
      <c r="V393" s="68"/>
      <c r="AD393" s="50" t="s">
        <v>41</v>
      </c>
      <c r="AE393" s="50" t="s">
        <v>3384</v>
      </c>
      <c r="AF393" s="50">
        <v>2916005</v>
      </c>
      <c r="AG393" s="51"/>
      <c r="AH393" s="51"/>
      <c r="AJ393" s="69"/>
    </row>
    <row r="394" spans="22:36">
      <c r="V394" s="68"/>
      <c r="AD394" s="50" t="s">
        <v>41</v>
      </c>
      <c r="AE394" s="50" t="s">
        <v>3394</v>
      </c>
      <c r="AF394" s="50">
        <v>2916104</v>
      </c>
      <c r="AG394" s="51"/>
      <c r="AH394" s="51"/>
      <c r="AJ394" s="69"/>
    </row>
    <row r="395" spans="22:36">
      <c r="V395" s="68"/>
      <c r="AD395" s="50" t="s">
        <v>41</v>
      </c>
      <c r="AE395" s="50" t="s">
        <v>3404</v>
      </c>
      <c r="AF395" s="50">
        <v>2916203</v>
      </c>
      <c r="AG395" s="51"/>
      <c r="AH395" s="51"/>
      <c r="AJ395" s="69"/>
    </row>
    <row r="396" spans="22:36">
      <c r="V396" s="68"/>
      <c r="AD396" s="50" t="s">
        <v>41</v>
      </c>
      <c r="AE396" s="50" t="s">
        <v>3414</v>
      </c>
      <c r="AF396" s="50">
        <v>2916302</v>
      </c>
      <c r="AG396" s="51"/>
      <c r="AH396" s="51"/>
      <c r="AJ396" s="69"/>
    </row>
    <row r="397" spans="22:36">
      <c r="V397" s="68"/>
      <c r="AD397" s="50" t="s">
        <v>41</v>
      </c>
      <c r="AE397" s="50" t="s">
        <v>3424</v>
      </c>
      <c r="AF397" s="50">
        <v>2916401</v>
      </c>
      <c r="AG397" s="51"/>
      <c r="AH397" s="51"/>
      <c r="AJ397" s="69"/>
    </row>
    <row r="398" spans="22:36">
      <c r="V398" s="68"/>
      <c r="AD398" s="50" t="s">
        <v>41</v>
      </c>
      <c r="AE398" s="50" t="s">
        <v>3433</v>
      </c>
      <c r="AF398" s="50">
        <v>2916500</v>
      </c>
      <c r="AG398" s="51"/>
      <c r="AH398" s="51"/>
      <c r="AJ398" s="69"/>
    </row>
    <row r="399" spans="22:36">
      <c r="V399" s="68"/>
      <c r="AD399" s="50" t="s">
        <v>41</v>
      </c>
      <c r="AE399" s="50" t="s">
        <v>3442</v>
      </c>
      <c r="AF399" s="50">
        <v>2916609</v>
      </c>
      <c r="AG399" s="51"/>
      <c r="AH399" s="51"/>
      <c r="AJ399" s="69"/>
    </row>
    <row r="400" spans="22:36">
      <c r="V400" s="68"/>
      <c r="AD400" s="50" t="s">
        <v>41</v>
      </c>
      <c r="AE400" s="50" t="s">
        <v>3451</v>
      </c>
      <c r="AF400" s="50">
        <v>2916708</v>
      </c>
      <c r="AG400" s="51"/>
      <c r="AH400" s="51"/>
      <c r="AJ400" s="69"/>
    </row>
    <row r="401" spans="22:36">
      <c r="V401" s="68"/>
      <c r="AD401" s="50" t="s">
        <v>41</v>
      </c>
      <c r="AE401" s="50" t="s">
        <v>3461</v>
      </c>
      <c r="AF401" s="50">
        <v>2916807</v>
      </c>
      <c r="AG401" s="51"/>
      <c r="AH401" s="51"/>
      <c r="AJ401" s="69"/>
    </row>
    <row r="402" spans="22:36">
      <c r="V402" s="68"/>
      <c r="AD402" s="50" t="s">
        <v>41</v>
      </c>
      <c r="AE402" s="50" t="s">
        <v>3471</v>
      </c>
      <c r="AF402" s="50">
        <v>2916856</v>
      </c>
      <c r="AG402" s="51"/>
      <c r="AH402" s="51"/>
      <c r="AJ402" s="69"/>
    </row>
    <row r="403" spans="22:36">
      <c r="V403" s="68"/>
      <c r="AD403" s="50" t="s">
        <v>41</v>
      </c>
      <c r="AE403" s="50" t="s">
        <v>3480</v>
      </c>
      <c r="AF403" s="50">
        <v>2916906</v>
      </c>
      <c r="AG403" s="51"/>
      <c r="AH403" s="51"/>
      <c r="AJ403" s="69"/>
    </row>
    <row r="404" spans="22:36">
      <c r="V404" s="68"/>
      <c r="AD404" s="50" t="s">
        <v>41</v>
      </c>
      <c r="AE404" s="50" t="s">
        <v>3490</v>
      </c>
      <c r="AF404" s="50">
        <v>2917003</v>
      </c>
      <c r="AG404" s="51"/>
      <c r="AH404" s="51"/>
      <c r="AJ404" s="69"/>
    </row>
    <row r="405" spans="22:36">
      <c r="V405" s="68"/>
      <c r="AD405" s="50" t="s">
        <v>41</v>
      </c>
      <c r="AE405" s="50" t="s">
        <v>3499</v>
      </c>
      <c r="AF405" s="50">
        <v>2917102</v>
      </c>
      <c r="AG405" s="51"/>
      <c r="AH405" s="51"/>
      <c r="AJ405" s="69"/>
    </row>
    <row r="406" spans="22:36">
      <c r="V406" s="68"/>
      <c r="AD406" s="50" t="s">
        <v>41</v>
      </c>
      <c r="AE406" s="50" t="s">
        <v>3509</v>
      </c>
      <c r="AF406" s="50">
        <v>2917201</v>
      </c>
      <c r="AG406" s="51"/>
      <c r="AH406" s="51"/>
      <c r="AJ406" s="69"/>
    </row>
    <row r="407" spans="22:36">
      <c r="V407" s="68"/>
      <c r="AD407" s="50" t="s">
        <v>41</v>
      </c>
      <c r="AE407" s="50" t="s">
        <v>3519</v>
      </c>
      <c r="AF407" s="50">
        <v>2917300</v>
      </c>
      <c r="AG407" s="51"/>
      <c r="AH407" s="51"/>
      <c r="AJ407" s="69"/>
    </row>
    <row r="408" spans="22:36">
      <c r="V408" s="68"/>
      <c r="AD408" s="50" t="s">
        <v>41</v>
      </c>
      <c r="AE408" s="50" t="s">
        <v>3529</v>
      </c>
      <c r="AF408" s="50">
        <v>2917334</v>
      </c>
      <c r="AG408" s="51"/>
      <c r="AH408" s="51"/>
      <c r="AJ408" s="69"/>
    </row>
    <row r="409" spans="22:36">
      <c r="V409" s="68"/>
      <c r="AD409" s="50" t="s">
        <v>41</v>
      </c>
      <c r="AE409" s="50" t="s">
        <v>3539</v>
      </c>
      <c r="AF409" s="50">
        <v>2917359</v>
      </c>
      <c r="AG409" s="51"/>
      <c r="AH409" s="51"/>
      <c r="AJ409" s="69"/>
    </row>
    <row r="410" spans="22:36">
      <c r="V410" s="68"/>
      <c r="AD410" s="50" t="s">
        <v>41</v>
      </c>
      <c r="AE410" s="50" t="s">
        <v>3547</v>
      </c>
      <c r="AF410" s="50">
        <v>2917409</v>
      </c>
      <c r="AG410" s="51"/>
      <c r="AH410" s="51"/>
      <c r="AJ410" s="69"/>
    </row>
    <row r="411" spans="22:36">
      <c r="V411" s="68"/>
      <c r="AD411" s="50" t="s">
        <v>41</v>
      </c>
      <c r="AE411" s="50" t="s">
        <v>3557</v>
      </c>
      <c r="AF411" s="50">
        <v>2917508</v>
      </c>
      <c r="AG411" s="51"/>
      <c r="AH411" s="51"/>
      <c r="AJ411" s="69"/>
    </row>
    <row r="412" spans="22:36">
      <c r="V412" s="68"/>
      <c r="AD412" s="50" t="s">
        <v>41</v>
      </c>
      <c r="AE412" s="50" t="s">
        <v>3567</v>
      </c>
      <c r="AF412" s="50">
        <v>2917607</v>
      </c>
      <c r="AG412" s="51"/>
      <c r="AH412" s="51"/>
      <c r="AJ412" s="69"/>
    </row>
    <row r="413" spans="22:36">
      <c r="V413" s="68"/>
      <c r="AD413" s="50" t="s">
        <v>41</v>
      </c>
      <c r="AE413" s="50" t="s">
        <v>3577</v>
      </c>
      <c r="AF413" s="50">
        <v>2917706</v>
      </c>
      <c r="AG413" s="51"/>
      <c r="AH413" s="51"/>
      <c r="AJ413" s="69"/>
    </row>
    <row r="414" spans="22:36">
      <c r="V414" s="68"/>
      <c r="AD414" s="50" t="s">
        <v>41</v>
      </c>
      <c r="AE414" s="50" t="s">
        <v>3587</v>
      </c>
      <c r="AF414" s="50">
        <v>2917805</v>
      </c>
      <c r="AG414" s="51"/>
      <c r="AH414" s="51"/>
      <c r="AJ414" s="69"/>
    </row>
    <row r="415" spans="22:36">
      <c r="V415" s="68"/>
      <c r="AD415" s="50" t="s">
        <v>41</v>
      </c>
      <c r="AE415" s="50" t="s">
        <v>1374</v>
      </c>
      <c r="AF415" s="50">
        <v>2917904</v>
      </c>
      <c r="AG415" s="51"/>
      <c r="AH415" s="51"/>
      <c r="AJ415" s="69"/>
    </row>
    <row r="416" spans="22:36">
      <c r="V416" s="68"/>
      <c r="AD416" s="50" t="s">
        <v>41</v>
      </c>
      <c r="AE416" s="50" t="s">
        <v>3606</v>
      </c>
      <c r="AF416" s="50">
        <v>2918001</v>
      </c>
      <c r="AG416" s="51"/>
      <c r="AH416" s="51"/>
      <c r="AJ416" s="69"/>
    </row>
    <row r="417" spans="22:36">
      <c r="V417" s="68"/>
      <c r="AD417" s="50" t="s">
        <v>41</v>
      </c>
      <c r="AE417" s="50" t="s">
        <v>3615</v>
      </c>
      <c r="AF417" s="50">
        <v>2918100</v>
      </c>
      <c r="AG417" s="51"/>
      <c r="AH417" s="51"/>
      <c r="AJ417" s="69"/>
    </row>
    <row r="418" spans="22:36">
      <c r="V418" s="68"/>
      <c r="AD418" s="50" t="s">
        <v>41</v>
      </c>
      <c r="AE418" s="50" t="s">
        <v>3624</v>
      </c>
      <c r="AF418" s="50">
        <v>2918209</v>
      </c>
      <c r="AG418" s="51"/>
      <c r="AH418" s="51"/>
      <c r="AJ418" s="69"/>
    </row>
    <row r="419" spans="22:36">
      <c r="V419" s="68"/>
      <c r="AD419" s="50" t="s">
        <v>41</v>
      </c>
      <c r="AE419" s="50" t="s">
        <v>3634</v>
      </c>
      <c r="AF419" s="50">
        <v>2918308</v>
      </c>
      <c r="AG419" s="51"/>
      <c r="AH419" s="51"/>
      <c r="AJ419" s="69"/>
    </row>
    <row r="420" spans="22:36">
      <c r="V420" s="68"/>
      <c r="AD420" s="50" t="s">
        <v>41</v>
      </c>
      <c r="AE420" s="50" t="s">
        <v>3644</v>
      </c>
      <c r="AF420" s="50">
        <v>2918357</v>
      </c>
      <c r="AG420" s="51"/>
      <c r="AH420" s="51"/>
      <c r="AJ420" s="69"/>
    </row>
    <row r="421" spans="22:36">
      <c r="V421" s="68"/>
      <c r="AD421" s="50" t="s">
        <v>41</v>
      </c>
      <c r="AE421" s="50" t="s">
        <v>3653</v>
      </c>
      <c r="AF421" s="50">
        <v>2918407</v>
      </c>
      <c r="AG421" s="51"/>
      <c r="AH421" s="51"/>
      <c r="AJ421" s="69"/>
    </row>
    <row r="422" spans="22:36">
      <c r="V422" s="68"/>
      <c r="AD422" s="50" t="s">
        <v>41</v>
      </c>
      <c r="AE422" s="50" t="s">
        <v>3662</v>
      </c>
      <c r="AF422" s="50">
        <v>2918456</v>
      </c>
      <c r="AG422" s="51"/>
      <c r="AH422" s="51"/>
      <c r="AJ422" s="69"/>
    </row>
    <row r="423" spans="22:36">
      <c r="V423" s="68"/>
      <c r="AD423" s="50" t="s">
        <v>41</v>
      </c>
      <c r="AE423" s="50" t="s">
        <v>2673</v>
      </c>
      <c r="AF423" s="50">
        <v>2918506</v>
      </c>
      <c r="AG423" s="51"/>
      <c r="AH423" s="51"/>
      <c r="AJ423" s="69"/>
    </row>
    <row r="424" spans="22:36">
      <c r="V424" s="68"/>
      <c r="AD424" s="50" t="s">
        <v>41</v>
      </c>
      <c r="AE424" s="50" t="s">
        <v>3678</v>
      </c>
      <c r="AF424" s="50">
        <v>2918555</v>
      </c>
      <c r="AG424" s="51"/>
      <c r="AH424" s="51"/>
      <c r="AJ424" s="69"/>
    </row>
    <row r="425" spans="22:36">
      <c r="V425" s="68"/>
      <c r="AD425" s="50" t="s">
        <v>41</v>
      </c>
      <c r="AE425" s="50" t="s">
        <v>3686</v>
      </c>
      <c r="AF425" s="50">
        <v>2918605</v>
      </c>
      <c r="AG425" s="51"/>
      <c r="AH425" s="51"/>
      <c r="AJ425" s="69"/>
    </row>
    <row r="426" spans="22:36">
      <c r="V426" s="68"/>
      <c r="AD426" s="50" t="s">
        <v>41</v>
      </c>
      <c r="AE426" s="50" t="s">
        <v>3695</v>
      </c>
      <c r="AF426" s="50">
        <v>2918704</v>
      </c>
      <c r="AG426" s="51"/>
      <c r="AH426" s="51"/>
      <c r="AJ426" s="69"/>
    </row>
    <row r="427" spans="22:36">
      <c r="V427" s="68"/>
      <c r="AD427" s="50" t="s">
        <v>41</v>
      </c>
      <c r="AE427" s="50" t="s">
        <v>3703</v>
      </c>
      <c r="AF427" s="50">
        <v>2918753</v>
      </c>
      <c r="AG427" s="51"/>
      <c r="AH427" s="51"/>
      <c r="AJ427" s="69"/>
    </row>
    <row r="428" spans="22:36">
      <c r="V428" s="68"/>
      <c r="AD428" s="50" t="s">
        <v>41</v>
      </c>
      <c r="AE428" s="50" t="s">
        <v>3711</v>
      </c>
      <c r="AF428" s="50">
        <v>2918803</v>
      </c>
      <c r="AG428" s="51"/>
      <c r="AH428" s="51"/>
      <c r="AJ428" s="69"/>
    </row>
    <row r="429" spans="22:36">
      <c r="V429" s="68"/>
      <c r="AD429" s="50" t="s">
        <v>41</v>
      </c>
      <c r="AE429" s="50" t="s">
        <v>3718</v>
      </c>
      <c r="AF429" s="50">
        <v>2918902</v>
      </c>
      <c r="AG429" s="51"/>
      <c r="AH429" s="51"/>
      <c r="AJ429" s="69"/>
    </row>
    <row r="430" spans="22:36">
      <c r="V430" s="68"/>
      <c r="AD430" s="50" t="s">
        <v>41</v>
      </c>
      <c r="AE430" s="50" t="s">
        <v>3725</v>
      </c>
      <c r="AF430" s="50">
        <v>2919009</v>
      </c>
      <c r="AG430" s="51"/>
      <c r="AH430" s="51"/>
      <c r="AJ430" s="69"/>
    </row>
    <row r="431" spans="22:36">
      <c r="V431" s="68"/>
      <c r="AD431" s="50" t="s">
        <v>41</v>
      </c>
      <c r="AE431" s="50" t="s">
        <v>3732</v>
      </c>
      <c r="AF431" s="50">
        <v>2919058</v>
      </c>
      <c r="AG431" s="51"/>
      <c r="AH431" s="51"/>
      <c r="AJ431" s="69"/>
    </row>
    <row r="432" spans="22:36">
      <c r="V432" s="68"/>
      <c r="AD432" s="50" t="s">
        <v>41</v>
      </c>
      <c r="AE432" s="50" t="s">
        <v>3739</v>
      </c>
      <c r="AF432" s="50">
        <v>2919108</v>
      </c>
      <c r="AG432" s="51"/>
      <c r="AH432" s="51"/>
      <c r="AJ432" s="69"/>
    </row>
    <row r="433" spans="22:36">
      <c r="V433" s="68"/>
      <c r="AD433" s="50" t="s">
        <v>41</v>
      </c>
      <c r="AE433" s="50" t="s">
        <v>3746</v>
      </c>
      <c r="AF433" s="50">
        <v>2919157</v>
      </c>
      <c r="AG433" s="51"/>
      <c r="AH433" s="51"/>
      <c r="AJ433" s="69"/>
    </row>
    <row r="434" spans="22:36">
      <c r="V434" s="68"/>
      <c r="AD434" s="50" t="s">
        <v>41</v>
      </c>
      <c r="AE434" s="50" t="s">
        <v>3752</v>
      </c>
      <c r="AF434" s="50">
        <v>2919207</v>
      </c>
      <c r="AG434" s="51"/>
      <c r="AH434" s="51"/>
      <c r="AJ434" s="69"/>
    </row>
    <row r="435" spans="22:36">
      <c r="V435" s="68"/>
      <c r="AD435" s="50" t="s">
        <v>41</v>
      </c>
      <c r="AE435" s="50" t="s">
        <v>3758</v>
      </c>
      <c r="AF435" s="50">
        <v>2919306</v>
      </c>
      <c r="AG435" s="51"/>
      <c r="AH435" s="51"/>
      <c r="AJ435" s="69"/>
    </row>
    <row r="436" spans="22:36">
      <c r="V436" s="68"/>
      <c r="AD436" s="50" t="s">
        <v>41</v>
      </c>
      <c r="AE436" s="50" t="s">
        <v>3762</v>
      </c>
      <c r="AF436" s="50">
        <v>2919405</v>
      </c>
      <c r="AG436" s="51"/>
      <c r="AH436" s="51"/>
      <c r="AJ436" s="69"/>
    </row>
    <row r="437" spans="22:36">
      <c r="V437" s="68"/>
      <c r="AD437" s="50" t="s">
        <v>41</v>
      </c>
      <c r="AE437" s="50" t="s">
        <v>3768</v>
      </c>
      <c r="AF437" s="50">
        <v>2919504</v>
      </c>
      <c r="AG437" s="51"/>
      <c r="AH437" s="51"/>
      <c r="AJ437" s="69"/>
    </row>
    <row r="438" spans="22:36">
      <c r="V438" s="68"/>
      <c r="AD438" s="50" t="s">
        <v>41</v>
      </c>
      <c r="AE438" s="50" t="s">
        <v>3774</v>
      </c>
      <c r="AF438" s="50">
        <v>2919553</v>
      </c>
      <c r="AG438" s="51"/>
      <c r="AH438" s="51"/>
      <c r="AJ438" s="69"/>
    </row>
    <row r="439" spans="22:36">
      <c r="V439" s="68"/>
      <c r="AD439" s="50" t="s">
        <v>41</v>
      </c>
      <c r="AE439" s="50" t="s">
        <v>3781</v>
      </c>
      <c r="AF439" s="50">
        <v>2919603</v>
      </c>
      <c r="AG439" s="51"/>
      <c r="AH439" s="51"/>
      <c r="AJ439" s="69"/>
    </row>
    <row r="440" spans="22:36">
      <c r="V440" s="68"/>
      <c r="AD440" s="50" t="s">
        <v>41</v>
      </c>
      <c r="AE440" s="50" t="s">
        <v>3788</v>
      </c>
      <c r="AF440" s="50">
        <v>2919702</v>
      </c>
      <c r="AG440" s="51"/>
      <c r="AH440" s="51"/>
      <c r="AJ440" s="69"/>
    </row>
    <row r="441" spans="22:36">
      <c r="V441" s="68"/>
      <c r="AD441" s="50" t="s">
        <v>41</v>
      </c>
      <c r="AE441" s="50" t="s">
        <v>3795</v>
      </c>
      <c r="AF441" s="50">
        <v>2919801</v>
      </c>
      <c r="AG441" s="51"/>
      <c r="AH441" s="51"/>
      <c r="AJ441" s="69"/>
    </row>
    <row r="442" spans="22:36">
      <c r="V442" s="68"/>
      <c r="AD442" s="50" t="s">
        <v>41</v>
      </c>
      <c r="AE442" s="50" t="s">
        <v>3802</v>
      </c>
      <c r="AF442" s="50">
        <v>2919900</v>
      </c>
      <c r="AG442" s="51"/>
      <c r="AH442" s="51"/>
      <c r="AJ442" s="69"/>
    </row>
    <row r="443" spans="22:36">
      <c r="V443" s="68"/>
      <c r="AD443" s="50" t="s">
        <v>41</v>
      </c>
      <c r="AE443" s="50" t="s">
        <v>3808</v>
      </c>
      <c r="AF443" s="50">
        <v>2919926</v>
      </c>
      <c r="AG443" s="51"/>
      <c r="AH443" s="51"/>
      <c r="AJ443" s="69"/>
    </row>
    <row r="444" spans="22:36">
      <c r="V444" s="68"/>
      <c r="AD444" s="50" t="s">
        <v>41</v>
      </c>
      <c r="AE444" s="50" t="s">
        <v>3815</v>
      </c>
      <c r="AF444" s="50">
        <v>2919959</v>
      </c>
      <c r="AG444" s="51"/>
      <c r="AH444" s="51"/>
      <c r="AJ444" s="69"/>
    </row>
    <row r="445" spans="22:36">
      <c r="V445" s="68"/>
      <c r="AD445" s="50" t="s">
        <v>41</v>
      </c>
      <c r="AE445" s="50" t="s">
        <v>3822</v>
      </c>
      <c r="AF445" s="50">
        <v>2920007</v>
      </c>
      <c r="AG445" s="51"/>
      <c r="AH445" s="51"/>
      <c r="AJ445" s="69"/>
    </row>
    <row r="446" spans="22:36">
      <c r="V446" s="68"/>
      <c r="AD446" s="50" t="s">
        <v>41</v>
      </c>
      <c r="AE446" s="50" t="s">
        <v>3829</v>
      </c>
      <c r="AF446" s="50">
        <v>2920106</v>
      </c>
      <c r="AG446" s="51"/>
      <c r="AH446" s="51"/>
      <c r="AJ446" s="69"/>
    </row>
    <row r="447" spans="22:36">
      <c r="V447" s="68"/>
      <c r="AD447" s="50" t="s">
        <v>41</v>
      </c>
      <c r="AE447" s="50" t="s">
        <v>3835</v>
      </c>
      <c r="AF447" s="50">
        <v>2920205</v>
      </c>
      <c r="AG447" s="51"/>
      <c r="AH447" s="51"/>
      <c r="AJ447" s="69"/>
    </row>
    <row r="448" spans="22:36">
      <c r="V448" s="68"/>
      <c r="AD448" s="50" t="s">
        <v>41</v>
      </c>
      <c r="AE448" s="50" t="s">
        <v>3842</v>
      </c>
      <c r="AF448" s="50">
        <v>2920304</v>
      </c>
      <c r="AG448" s="51"/>
      <c r="AH448" s="51"/>
      <c r="AJ448" s="69"/>
    </row>
    <row r="449" spans="22:36">
      <c r="V449" s="68"/>
      <c r="AD449" s="50" t="s">
        <v>41</v>
      </c>
      <c r="AE449" s="50" t="s">
        <v>3848</v>
      </c>
      <c r="AF449" s="50">
        <v>2920403</v>
      </c>
      <c r="AG449" s="51"/>
      <c r="AH449" s="51"/>
      <c r="AJ449" s="69"/>
    </row>
    <row r="450" spans="22:36">
      <c r="V450" s="68"/>
      <c r="AD450" s="50" t="s">
        <v>41</v>
      </c>
      <c r="AE450" s="50" t="s">
        <v>3855</v>
      </c>
      <c r="AF450" s="50">
        <v>2920452</v>
      </c>
      <c r="AG450" s="51"/>
      <c r="AH450" s="51"/>
      <c r="AJ450" s="69"/>
    </row>
    <row r="451" spans="22:36">
      <c r="V451" s="68"/>
      <c r="AD451" s="50" t="s">
        <v>41</v>
      </c>
      <c r="AE451" s="50" t="s">
        <v>3861</v>
      </c>
      <c r="AF451" s="50">
        <v>2920502</v>
      </c>
      <c r="AG451" s="51"/>
      <c r="AH451" s="51"/>
      <c r="AJ451" s="69"/>
    </row>
    <row r="452" spans="22:36">
      <c r="V452" s="68"/>
      <c r="AD452" s="50" t="s">
        <v>41</v>
      </c>
      <c r="AE452" s="50" t="s">
        <v>3867</v>
      </c>
      <c r="AF452" s="50">
        <v>2920601</v>
      </c>
      <c r="AG452" s="51"/>
      <c r="AH452" s="51"/>
      <c r="AJ452" s="69"/>
    </row>
    <row r="453" spans="22:36">
      <c r="V453" s="68"/>
      <c r="AD453" s="50" t="s">
        <v>41</v>
      </c>
      <c r="AE453" s="50" t="s">
        <v>3872</v>
      </c>
      <c r="AF453" s="50">
        <v>2920700</v>
      </c>
      <c r="AG453" s="51"/>
      <c r="AH453" s="51"/>
      <c r="AJ453" s="69"/>
    </row>
    <row r="454" spans="22:36">
      <c r="V454" s="68"/>
      <c r="AD454" s="50" t="s">
        <v>41</v>
      </c>
      <c r="AE454" s="50" t="s">
        <v>3877</v>
      </c>
      <c r="AF454" s="50">
        <v>2920809</v>
      </c>
      <c r="AG454" s="51"/>
      <c r="AH454" s="51"/>
      <c r="AJ454" s="69"/>
    </row>
    <row r="455" spans="22:36">
      <c r="V455" s="68"/>
      <c r="AD455" s="50" t="s">
        <v>41</v>
      </c>
      <c r="AE455" s="50" t="s">
        <v>3883</v>
      </c>
      <c r="AF455" s="50">
        <v>2920908</v>
      </c>
      <c r="AG455" s="51"/>
      <c r="AH455" s="51"/>
      <c r="AJ455" s="69"/>
    </row>
    <row r="456" spans="22:36">
      <c r="V456" s="68"/>
      <c r="AD456" s="50" t="s">
        <v>41</v>
      </c>
      <c r="AE456" s="50" t="s">
        <v>3889</v>
      </c>
      <c r="AF456" s="50">
        <v>2921005</v>
      </c>
      <c r="AG456" s="51"/>
      <c r="AH456" s="51"/>
      <c r="AJ456" s="69"/>
    </row>
    <row r="457" spans="22:36">
      <c r="V457" s="68"/>
      <c r="AD457" s="50" t="s">
        <v>41</v>
      </c>
      <c r="AE457" s="50" t="s">
        <v>3895</v>
      </c>
      <c r="AF457" s="50">
        <v>2921054</v>
      </c>
      <c r="AG457" s="51"/>
      <c r="AH457" s="51"/>
      <c r="AJ457" s="69"/>
    </row>
    <row r="458" spans="22:36">
      <c r="V458" s="68"/>
      <c r="AD458" s="50" t="s">
        <v>41</v>
      </c>
      <c r="AE458" s="50" t="s">
        <v>3901</v>
      </c>
      <c r="AF458" s="50">
        <v>2921104</v>
      </c>
      <c r="AG458" s="51"/>
      <c r="AH458" s="51"/>
      <c r="AJ458" s="69"/>
    </row>
    <row r="459" spans="22:36">
      <c r="V459" s="68"/>
      <c r="AD459" s="50" t="s">
        <v>41</v>
      </c>
      <c r="AE459" s="50" t="s">
        <v>3907</v>
      </c>
      <c r="AF459" s="50">
        <v>2921203</v>
      </c>
      <c r="AG459" s="51"/>
      <c r="AH459" s="51"/>
      <c r="AJ459" s="69"/>
    </row>
    <row r="460" spans="22:36">
      <c r="V460" s="68"/>
      <c r="AD460" s="50" t="s">
        <v>41</v>
      </c>
      <c r="AE460" s="50" t="s">
        <v>2359</v>
      </c>
      <c r="AF460" s="50">
        <v>2921302</v>
      </c>
      <c r="AG460" s="51"/>
      <c r="AH460" s="51"/>
      <c r="AJ460" s="69"/>
    </row>
    <row r="461" spans="22:36">
      <c r="V461" s="68"/>
      <c r="AD461" s="50" t="s">
        <v>41</v>
      </c>
      <c r="AE461" s="50" t="s">
        <v>3918</v>
      </c>
      <c r="AF461" s="50">
        <v>2921401</v>
      </c>
      <c r="AG461" s="51"/>
      <c r="AH461" s="51"/>
      <c r="AJ461" s="69"/>
    </row>
    <row r="462" spans="22:36">
      <c r="V462" s="68"/>
      <c r="AD462" s="50" t="s">
        <v>41</v>
      </c>
      <c r="AE462" s="50" t="s">
        <v>3924</v>
      </c>
      <c r="AF462" s="50">
        <v>2921450</v>
      </c>
      <c r="AG462" s="51"/>
      <c r="AH462" s="51"/>
      <c r="AJ462" s="69"/>
    </row>
    <row r="463" spans="22:36">
      <c r="V463" s="68"/>
      <c r="AD463" s="50" t="s">
        <v>41</v>
      </c>
      <c r="AE463" s="50" t="s">
        <v>3930</v>
      </c>
      <c r="AF463" s="50">
        <v>2921500</v>
      </c>
      <c r="AG463" s="51"/>
      <c r="AH463" s="51"/>
      <c r="AJ463" s="69"/>
    </row>
    <row r="464" spans="22:36">
      <c r="V464" s="68"/>
      <c r="AD464" s="50" t="s">
        <v>41</v>
      </c>
      <c r="AE464" s="50" t="s">
        <v>3936</v>
      </c>
      <c r="AF464" s="50">
        <v>2921609</v>
      </c>
      <c r="AG464" s="51"/>
      <c r="AH464" s="51"/>
      <c r="AJ464" s="69"/>
    </row>
    <row r="465" spans="22:36">
      <c r="V465" s="68"/>
      <c r="AD465" s="50" t="s">
        <v>41</v>
      </c>
      <c r="AE465" s="50" t="s">
        <v>3942</v>
      </c>
      <c r="AF465" s="50">
        <v>2921708</v>
      </c>
      <c r="AG465" s="51"/>
      <c r="AH465" s="51"/>
      <c r="AJ465" s="69"/>
    </row>
    <row r="466" spans="22:36">
      <c r="V466" s="68"/>
      <c r="AD466" s="50" t="s">
        <v>41</v>
      </c>
      <c r="AE466" s="50" t="s">
        <v>3948</v>
      </c>
      <c r="AF466" s="50">
        <v>2921807</v>
      </c>
      <c r="AG466" s="51"/>
      <c r="AH466" s="51"/>
      <c r="AJ466" s="69"/>
    </row>
    <row r="467" spans="22:36">
      <c r="V467" s="68"/>
      <c r="AD467" s="50" t="s">
        <v>41</v>
      </c>
      <c r="AE467" s="50" t="s">
        <v>3954</v>
      </c>
      <c r="AF467" s="50">
        <v>2921906</v>
      </c>
      <c r="AG467" s="51"/>
      <c r="AH467" s="51"/>
      <c r="AJ467" s="69"/>
    </row>
    <row r="468" spans="22:36">
      <c r="V468" s="68"/>
      <c r="AD468" s="50" t="s">
        <v>41</v>
      </c>
      <c r="AE468" s="50" t="s">
        <v>3959</v>
      </c>
      <c r="AF468" s="50">
        <v>2922003</v>
      </c>
      <c r="AG468" s="51"/>
      <c r="AH468" s="51"/>
      <c r="AJ468" s="69"/>
    </row>
    <row r="469" spans="22:36">
      <c r="V469" s="68"/>
      <c r="AD469" s="50" t="s">
        <v>41</v>
      </c>
      <c r="AE469" s="50" t="s">
        <v>3965</v>
      </c>
      <c r="AF469" s="50">
        <v>2922052</v>
      </c>
      <c r="AG469" s="51"/>
      <c r="AH469" s="51"/>
      <c r="AJ469" s="69"/>
    </row>
    <row r="470" spans="22:36">
      <c r="V470" s="68"/>
      <c r="AD470" s="50" t="s">
        <v>41</v>
      </c>
      <c r="AE470" s="50" t="s">
        <v>1280</v>
      </c>
      <c r="AF470" s="50">
        <v>2922102</v>
      </c>
      <c r="AG470" s="51"/>
      <c r="AH470" s="51"/>
      <c r="AJ470" s="69"/>
    </row>
    <row r="471" spans="22:36">
      <c r="V471" s="68"/>
      <c r="AD471" s="50" t="s">
        <v>41</v>
      </c>
      <c r="AE471" s="50" t="s">
        <v>3975</v>
      </c>
      <c r="AF471" s="50">
        <v>2922201</v>
      </c>
      <c r="AG471" s="51"/>
      <c r="AH471" s="51"/>
      <c r="AJ471" s="69"/>
    </row>
    <row r="472" spans="22:36">
      <c r="V472" s="68"/>
      <c r="AD472" s="50" t="s">
        <v>41</v>
      </c>
      <c r="AE472" s="50" t="s">
        <v>3981</v>
      </c>
      <c r="AF472" s="50">
        <v>2922250</v>
      </c>
      <c r="AG472" s="51"/>
      <c r="AH472" s="51"/>
      <c r="AJ472" s="69"/>
    </row>
    <row r="473" spans="22:36">
      <c r="V473" s="68"/>
      <c r="AD473" s="50" t="s">
        <v>41</v>
      </c>
      <c r="AE473" s="50" t="s">
        <v>3987</v>
      </c>
      <c r="AF473" s="50">
        <v>2922300</v>
      </c>
      <c r="AG473" s="51"/>
      <c r="AH473" s="51"/>
      <c r="AJ473" s="69"/>
    </row>
    <row r="474" spans="22:36">
      <c r="V474" s="68"/>
      <c r="AD474" s="50" t="s">
        <v>41</v>
      </c>
      <c r="AE474" s="50" t="s">
        <v>3992</v>
      </c>
      <c r="AF474" s="50">
        <v>2922409</v>
      </c>
      <c r="AG474" s="51"/>
      <c r="AH474" s="51"/>
      <c r="AJ474" s="69"/>
    </row>
    <row r="475" spans="22:36">
      <c r="V475" s="68"/>
      <c r="AD475" s="50" t="s">
        <v>41</v>
      </c>
      <c r="AE475" s="50" t="s">
        <v>1900</v>
      </c>
      <c r="AF475" s="50">
        <v>2922508</v>
      </c>
      <c r="AG475" s="51"/>
      <c r="AH475" s="51"/>
      <c r="AJ475" s="69"/>
    </row>
    <row r="476" spans="22:36">
      <c r="V476" s="68"/>
      <c r="AD476" s="50" t="s">
        <v>41</v>
      </c>
      <c r="AE476" s="50" t="s">
        <v>4003</v>
      </c>
      <c r="AF476" s="50">
        <v>2922607</v>
      </c>
      <c r="AG476" s="51"/>
      <c r="AH476" s="51"/>
      <c r="AJ476" s="69"/>
    </row>
    <row r="477" spans="22:36">
      <c r="V477" s="68"/>
      <c r="AD477" s="50" t="s">
        <v>41</v>
      </c>
      <c r="AE477" s="50" t="s">
        <v>4009</v>
      </c>
      <c r="AF477" s="50">
        <v>2922656</v>
      </c>
      <c r="AG477" s="51"/>
      <c r="AH477" s="51"/>
      <c r="AJ477" s="69"/>
    </row>
    <row r="478" spans="22:36">
      <c r="V478" s="68"/>
      <c r="AD478" s="50" t="s">
        <v>41</v>
      </c>
      <c r="AE478" s="50" t="s">
        <v>4015</v>
      </c>
      <c r="AF478" s="50">
        <v>2922706</v>
      </c>
      <c r="AG478" s="51"/>
      <c r="AH478" s="51"/>
      <c r="AJ478" s="69"/>
    </row>
    <row r="479" spans="22:36">
      <c r="V479" s="68"/>
      <c r="AD479" s="50" t="s">
        <v>41</v>
      </c>
      <c r="AE479" s="50" t="s">
        <v>3784</v>
      </c>
      <c r="AF479" s="50">
        <v>2922730</v>
      </c>
      <c r="AG479" s="51"/>
      <c r="AH479" s="51"/>
      <c r="AJ479" s="69"/>
    </row>
    <row r="480" spans="22:36">
      <c r="V480" s="68"/>
      <c r="AD480" s="50" t="s">
        <v>41</v>
      </c>
      <c r="AE480" s="50" t="s">
        <v>4026</v>
      </c>
      <c r="AF480" s="50">
        <v>2922755</v>
      </c>
      <c r="AG480" s="51"/>
      <c r="AH480" s="51"/>
      <c r="AJ480" s="69"/>
    </row>
    <row r="481" spans="22:36">
      <c r="V481" s="68"/>
      <c r="AD481" s="50" t="s">
        <v>41</v>
      </c>
      <c r="AE481" s="50" t="s">
        <v>4032</v>
      </c>
      <c r="AF481" s="50">
        <v>2922805</v>
      </c>
      <c r="AG481" s="51"/>
      <c r="AH481" s="51"/>
      <c r="AJ481" s="69"/>
    </row>
    <row r="482" spans="22:36">
      <c r="V482" s="68"/>
      <c r="AD482" s="50" t="s">
        <v>41</v>
      </c>
      <c r="AE482" s="50" t="s">
        <v>4037</v>
      </c>
      <c r="AF482" s="50">
        <v>2922854</v>
      </c>
      <c r="AG482" s="51"/>
      <c r="AH482" s="51"/>
      <c r="AJ482" s="69"/>
    </row>
    <row r="483" spans="22:36">
      <c r="V483" s="68"/>
      <c r="AD483" s="50" t="s">
        <v>41</v>
      </c>
      <c r="AE483" s="50" t="s">
        <v>4043</v>
      </c>
      <c r="AF483" s="50">
        <v>2922904</v>
      </c>
      <c r="AG483" s="51"/>
      <c r="AH483" s="51"/>
      <c r="AJ483" s="69"/>
    </row>
    <row r="484" spans="22:36">
      <c r="V484" s="68"/>
      <c r="AD484" s="50" t="s">
        <v>41</v>
      </c>
      <c r="AE484" s="50" t="s">
        <v>4049</v>
      </c>
      <c r="AF484" s="50">
        <v>2923001</v>
      </c>
      <c r="AG484" s="51"/>
      <c r="AH484" s="51"/>
      <c r="AJ484" s="69"/>
    </row>
    <row r="485" spans="22:36">
      <c r="V485" s="68"/>
      <c r="AD485" s="50" t="s">
        <v>41</v>
      </c>
      <c r="AE485" s="50" t="s">
        <v>3243</v>
      </c>
      <c r="AF485" s="50">
        <v>2923035</v>
      </c>
      <c r="AG485" s="51"/>
      <c r="AH485" s="51"/>
      <c r="AJ485" s="69"/>
    </row>
    <row r="486" spans="22:36">
      <c r="V486" s="68"/>
      <c r="AD486" s="50" t="s">
        <v>41</v>
      </c>
      <c r="AE486" s="50" t="s">
        <v>4060</v>
      </c>
      <c r="AF486" s="50">
        <v>2923050</v>
      </c>
      <c r="AG486" s="51"/>
      <c r="AH486" s="51"/>
      <c r="AJ486" s="69"/>
    </row>
    <row r="487" spans="22:36">
      <c r="V487" s="68"/>
      <c r="AD487" s="50" t="s">
        <v>41</v>
      </c>
      <c r="AE487" s="50" t="s">
        <v>4066</v>
      </c>
      <c r="AF487" s="50">
        <v>2923100</v>
      </c>
      <c r="AG487" s="51"/>
      <c r="AH487" s="51"/>
      <c r="AJ487" s="69"/>
    </row>
    <row r="488" spans="22:36">
      <c r="V488" s="68"/>
      <c r="AD488" s="50" t="s">
        <v>41</v>
      </c>
      <c r="AE488" s="50" t="s">
        <v>4072</v>
      </c>
      <c r="AF488" s="50">
        <v>2923209</v>
      </c>
      <c r="AG488" s="51"/>
      <c r="AH488" s="51"/>
      <c r="AJ488" s="69"/>
    </row>
    <row r="489" spans="22:36">
      <c r="V489" s="68"/>
      <c r="AD489" s="50" t="s">
        <v>41</v>
      </c>
      <c r="AE489" s="50" t="s">
        <v>4077</v>
      </c>
      <c r="AF489" s="50">
        <v>2923308</v>
      </c>
      <c r="AG489" s="51"/>
      <c r="AH489" s="51"/>
      <c r="AJ489" s="69"/>
    </row>
    <row r="490" spans="22:36">
      <c r="V490" s="68"/>
      <c r="AD490" s="50" t="s">
        <v>41</v>
      </c>
      <c r="AE490" s="50" t="s">
        <v>4083</v>
      </c>
      <c r="AF490" s="50">
        <v>2923357</v>
      </c>
      <c r="AG490" s="51"/>
      <c r="AH490" s="51"/>
      <c r="AJ490" s="69"/>
    </row>
    <row r="491" spans="22:36">
      <c r="V491" s="68"/>
      <c r="AD491" s="50" t="s">
        <v>41</v>
      </c>
      <c r="AE491" s="50" t="s">
        <v>4088</v>
      </c>
      <c r="AF491" s="50">
        <v>2923407</v>
      </c>
      <c r="AG491" s="51"/>
      <c r="AH491" s="51"/>
      <c r="AJ491" s="69"/>
    </row>
    <row r="492" spans="22:36">
      <c r="V492" s="68"/>
      <c r="AD492" s="50" t="s">
        <v>41</v>
      </c>
      <c r="AE492" s="50" t="s">
        <v>4094</v>
      </c>
      <c r="AF492" s="50">
        <v>2923506</v>
      </c>
      <c r="AG492" s="51"/>
      <c r="AH492" s="51"/>
      <c r="AJ492" s="69"/>
    </row>
    <row r="493" spans="22:36">
      <c r="V493" s="68"/>
      <c r="AD493" s="50" t="s">
        <v>41</v>
      </c>
      <c r="AE493" s="50" t="s">
        <v>4100</v>
      </c>
      <c r="AF493" s="50">
        <v>2923605</v>
      </c>
      <c r="AG493" s="51"/>
      <c r="AH493" s="51"/>
      <c r="AJ493" s="69"/>
    </row>
    <row r="494" spans="22:36">
      <c r="V494" s="68"/>
      <c r="AD494" s="50" t="s">
        <v>41</v>
      </c>
      <c r="AE494" s="50" t="s">
        <v>4106</v>
      </c>
      <c r="AF494" s="50">
        <v>2923704</v>
      </c>
      <c r="AG494" s="51"/>
      <c r="AH494" s="51"/>
      <c r="AJ494" s="69"/>
    </row>
    <row r="495" spans="22:36">
      <c r="V495" s="68"/>
      <c r="AD495" s="50" t="s">
        <v>41</v>
      </c>
      <c r="AE495" s="50" t="s">
        <v>4112</v>
      </c>
      <c r="AF495" s="50">
        <v>2923803</v>
      </c>
      <c r="AG495" s="51"/>
      <c r="AH495" s="51"/>
      <c r="AJ495" s="69"/>
    </row>
    <row r="496" spans="22:36">
      <c r="V496" s="68"/>
      <c r="AD496" s="50" t="s">
        <v>41</v>
      </c>
      <c r="AE496" s="50" t="s">
        <v>4117</v>
      </c>
      <c r="AF496" s="50">
        <v>2923902</v>
      </c>
      <c r="AG496" s="51"/>
      <c r="AH496" s="51"/>
      <c r="AJ496" s="69"/>
    </row>
    <row r="497" spans="22:36">
      <c r="V497" s="68"/>
      <c r="AD497" s="50" t="s">
        <v>41</v>
      </c>
      <c r="AE497" s="50" t="s">
        <v>4123</v>
      </c>
      <c r="AF497" s="50">
        <v>2924009</v>
      </c>
      <c r="AG497" s="51"/>
      <c r="AH497" s="51"/>
      <c r="AJ497" s="69"/>
    </row>
    <row r="498" spans="22:36">
      <c r="V498" s="68"/>
      <c r="AD498" s="50" t="s">
        <v>41</v>
      </c>
      <c r="AE498" s="50" t="s">
        <v>4129</v>
      </c>
      <c r="AF498" s="50">
        <v>2924058</v>
      </c>
      <c r="AG498" s="51"/>
      <c r="AH498" s="51"/>
      <c r="AJ498" s="69"/>
    </row>
    <row r="499" spans="22:36">
      <c r="V499" s="68"/>
      <c r="AD499" s="50" t="s">
        <v>41</v>
      </c>
      <c r="AE499" s="50" t="s">
        <v>4135</v>
      </c>
      <c r="AF499" s="50">
        <v>2924108</v>
      </c>
      <c r="AG499" s="51"/>
      <c r="AH499" s="51"/>
      <c r="AJ499" s="69"/>
    </row>
    <row r="500" spans="22:36">
      <c r="V500" s="68"/>
      <c r="AD500" s="50" t="s">
        <v>41</v>
      </c>
      <c r="AE500" s="50" t="s">
        <v>4140</v>
      </c>
      <c r="AF500" s="50">
        <v>2924207</v>
      </c>
      <c r="AG500" s="51"/>
      <c r="AH500" s="51"/>
      <c r="AJ500" s="69"/>
    </row>
    <row r="501" spans="22:36">
      <c r="V501" s="68"/>
      <c r="AD501" s="50" t="s">
        <v>41</v>
      </c>
      <c r="AE501" s="50" t="s">
        <v>4145</v>
      </c>
      <c r="AF501" s="50">
        <v>2924306</v>
      </c>
      <c r="AG501" s="51"/>
      <c r="AH501" s="51"/>
      <c r="AJ501" s="69"/>
    </row>
    <row r="502" spans="22:36">
      <c r="V502" s="68"/>
      <c r="AD502" s="50" t="s">
        <v>41</v>
      </c>
      <c r="AE502" s="50" t="s">
        <v>4150</v>
      </c>
      <c r="AF502" s="50">
        <v>2924405</v>
      </c>
      <c r="AG502" s="51"/>
      <c r="AH502" s="51"/>
      <c r="AJ502" s="69"/>
    </row>
    <row r="503" spans="22:36">
      <c r="V503" s="68"/>
      <c r="AD503" s="50" t="s">
        <v>41</v>
      </c>
      <c r="AE503" s="50" t="s">
        <v>4155</v>
      </c>
      <c r="AF503" s="50">
        <v>2924504</v>
      </c>
      <c r="AG503" s="51"/>
      <c r="AH503" s="51"/>
      <c r="AJ503" s="69"/>
    </row>
    <row r="504" spans="22:36">
      <c r="V504" s="68"/>
      <c r="AD504" s="50" t="s">
        <v>41</v>
      </c>
      <c r="AE504" s="50" t="s">
        <v>4160</v>
      </c>
      <c r="AF504" s="50">
        <v>2924603</v>
      </c>
      <c r="AG504" s="51"/>
      <c r="AH504" s="51"/>
      <c r="AJ504" s="69"/>
    </row>
    <row r="505" spans="22:36">
      <c r="V505" s="68"/>
      <c r="AD505" s="50" t="s">
        <v>41</v>
      </c>
      <c r="AE505" s="50" t="s">
        <v>4165</v>
      </c>
      <c r="AF505" s="50">
        <v>2924652</v>
      </c>
      <c r="AG505" s="51"/>
      <c r="AH505" s="51"/>
      <c r="AJ505" s="69"/>
    </row>
    <row r="506" spans="22:36">
      <c r="V506" s="68"/>
      <c r="AD506" s="50" t="s">
        <v>41</v>
      </c>
      <c r="AE506" s="50" t="s">
        <v>4170</v>
      </c>
      <c r="AF506" s="50">
        <v>2924678</v>
      </c>
      <c r="AG506" s="51"/>
      <c r="AH506" s="51"/>
      <c r="AJ506" s="69"/>
    </row>
    <row r="507" spans="22:36">
      <c r="V507" s="68"/>
      <c r="AD507" s="50" t="s">
        <v>41</v>
      </c>
      <c r="AE507" s="50" t="s">
        <v>4175</v>
      </c>
      <c r="AF507" s="50">
        <v>2924702</v>
      </c>
      <c r="AG507" s="51"/>
      <c r="AH507" s="51"/>
      <c r="AJ507" s="69"/>
    </row>
    <row r="508" spans="22:36">
      <c r="V508" s="68"/>
      <c r="AD508" s="50" t="s">
        <v>41</v>
      </c>
      <c r="AE508" s="50" t="s">
        <v>4180</v>
      </c>
      <c r="AF508" s="50">
        <v>2924801</v>
      </c>
      <c r="AG508" s="51"/>
      <c r="AH508" s="51"/>
      <c r="AJ508" s="69"/>
    </row>
    <row r="509" spans="22:36">
      <c r="V509" s="68"/>
      <c r="AD509" s="50" t="s">
        <v>41</v>
      </c>
      <c r="AE509" s="50" t="s">
        <v>4185</v>
      </c>
      <c r="AF509" s="50">
        <v>2924900</v>
      </c>
      <c r="AG509" s="51"/>
      <c r="AH509" s="51"/>
      <c r="AJ509" s="69"/>
    </row>
    <row r="510" spans="22:36">
      <c r="V510" s="68"/>
      <c r="AD510" s="50" t="s">
        <v>41</v>
      </c>
      <c r="AE510" s="50" t="s">
        <v>4022</v>
      </c>
      <c r="AF510" s="50">
        <v>2925006</v>
      </c>
      <c r="AG510" s="51"/>
      <c r="AH510" s="51"/>
      <c r="AJ510" s="69"/>
    </row>
    <row r="511" spans="22:36">
      <c r="V511" s="68"/>
      <c r="AD511" s="50" t="s">
        <v>41</v>
      </c>
      <c r="AE511" s="50" t="s">
        <v>4194</v>
      </c>
      <c r="AF511" s="50">
        <v>2925105</v>
      </c>
      <c r="AG511" s="51"/>
      <c r="AH511" s="51"/>
      <c r="AJ511" s="69"/>
    </row>
    <row r="512" spans="22:36">
      <c r="V512" s="68"/>
      <c r="AD512" s="50" t="s">
        <v>41</v>
      </c>
      <c r="AE512" s="50" t="s">
        <v>4199</v>
      </c>
      <c r="AF512" s="50">
        <v>2925204</v>
      </c>
      <c r="AG512" s="51"/>
      <c r="AH512" s="51"/>
      <c r="AJ512" s="69"/>
    </row>
    <row r="513" spans="22:36">
      <c r="V513" s="68"/>
      <c r="AD513" s="50" t="s">
        <v>41</v>
      </c>
      <c r="AE513" s="50" t="s">
        <v>4204</v>
      </c>
      <c r="AF513" s="50">
        <v>2925253</v>
      </c>
      <c r="AG513" s="51"/>
      <c r="AH513" s="51"/>
      <c r="AJ513" s="69"/>
    </row>
    <row r="514" spans="22:36">
      <c r="V514" s="68"/>
      <c r="AD514" s="50" t="s">
        <v>41</v>
      </c>
      <c r="AE514" s="50" t="s">
        <v>4209</v>
      </c>
      <c r="AF514" s="50">
        <v>2925303</v>
      </c>
      <c r="AG514" s="51"/>
      <c r="AH514" s="51"/>
      <c r="AJ514" s="69"/>
    </row>
    <row r="515" spans="22:36">
      <c r="V515" s="68"/>
      <c r="AD515" s="50" t="s">
        <v>41</v>
      </c>
      <c r="AE515" s="50" t="s">
        <v>4214</v>
      </c>
      <c r="AF515" s="50">
        <v>2925402</v>
      </c>
      <c r="AG515" s="51"/>
      <c r="AH515" s="51"/>
      <c r="AJ515" s="69"/>
    </row>
    <row r="516" spans="22:36">
      <c r="V516" s="68"/>
      <c r="AD516" s="50" t="s">
        <v>41</v>
      </c>
      <c r="AE516" s="50" t="s">
        <v>4218</v>
      </c>
      <c r="AF516" s="50">
        <v>2925501</v>
      </c>
      <c r="AG516" s="51"/>
      <c r="AH516" s="51"/>
      <c r="AJ516" s="69"/>
    </row>
    <row r="517" spans="22:36">
      <c r="V517" s="68"/>
      <c r="AD517" s="50" t="s">
        <v>41</v>
      </c>
      <c r="AE517" s="50" t="s">
        <v>2927</v>
      </c>
      <c r="AF517" s="50">
        <v>2925600</v>
      </c>
      <c r="AG517" s="51"/>
      <c r="AH517" s="51"/>
      <c r="AJ517" s="69"/>
    </row>
    <row r="518" spans="22:36">
      <c r="V518" s="68"/>
      <c r="AD518" s="50" t="s">
        <v>41</v>
      </c>
      <c r="AE518" s="50" t="s">
        <v>4227</v>
      </c>
      <c r="AF518" s="50">
        <v>2925709</v>
      </c>
      <c r="AG518" s="51"/>
      <c r="AH518" s="51"/>
      <c r="AJ518" s="69"/>
    </row>
    <row r="519" spans="22:36">
      <c r="V519" s="68"/>
      <c r="AD519" s="50" t="s">
        <v>41</v>
      </c>
      <c r="AE519" s="50" t="s">
        <v>4232</v>
      </c>
      <c r="AF519" s="50">
        <v>2925758</v>
      </c>
      <c r="AG519" s="51"/>
      <c r="AH519" s="51"/>
      <c r="AJ519" s="69"/>
    </row>
    <row r="520" spans="22:36">
      <c r="V520" s="68"/>
      <c r="AD520" s="50" t="s">
        <v>41</v>
      </c>
      <c r="AE520" s="50" t="s">
        <v>2989</v>
      </c>
      <c r="AF520" s="50">
        <v>2925808</v>
      </c>
      <c r="AG520" s="51"/>
      <c r="AH520" s="51"/>
      <c r="AJ520" s="69"/>
    </row>
    <row r="521" spans="22:36">
      <c r="V521" s="68"/>
      <c r="AD521" s="50" t="s">
        <v>41</v>
      </c>
      <c r="AE521" s="50" t="s">
        <v>4241</v>
      </c>
      <c r="AF521" s="50">
        <v>2925907</v>
      </c>
      <c r="AG521" s="51"/>
      <c r="AH521" s="51"/>
      <c r="AJ521" s="69"/>
    </row>
    <row r="522" spans="22:36">
      <c r="V522" s="68"/>
      <c r="AD522" s="50" t="s">
        <v>41</v>
      </c>
      <c r="AE522" s="50" t="s">
        <v>4246</v>
      </c>
      <c r="AF522" s="50">
        <v>2925931</v>
      </c>
      <c r="AG522" s="51"/>
      <c r="AH522" s="51"/>
      <c r="AJ522" s="69"/>
    </row>
    <row r="523" spans="22:36">
      <c r="V523" s="68"/>
      <c r="AD523" s="50" t="s">
        <v>41</v>
      </c>
      <c r="AE523" s="50" t="s">
        <v>4251</v>
      </c>
      <c r="AF523" s="50">
        <v>2925956</v>
      </c>
      <c r="AG523" s="51"/>
      <c r="AH523" s="51"/>
      <c r="AJ523" s="69"/>
    </row>
    <row r="524" spans="22:36">
      <c r="V524" s="68"/>
      <c r="AD524" s="50" t="s">
        <v>41</v>
      </c>
      <c r="AE524" s="50" t="s">
        <v>4255</v>
      </c>
      <c r="AF524" s="50">
        <v>2926004</v>
      </c>
      <c r="AG524" s="51"/>
      <c r="AH524" s="51"/>
      <c r="AJ524" s="69"/>
    </row>
    <row r="525" spans="22:36">
      <c r="V525" s="68"/>
      <c r="AD525" s="50" t="s">
        <v>41</v>
      </c>
      <c r="AE525" s="50" t="s">
        <v>4259</v>
      </c>
      <c r="AF525" s="50">
        <v>2926103</v>
      </c>
      <c r="AG525" s="51"/>
      <c r="AH525" s="51"/>
      <c r="AJ525" s="69"/>
    </row>
    <row r="526" spans="22:36">
      <c r="V526" s="68"/>
      <c r="AD526" s="50" t="s">
        <v>41</v>
      </c>
      <c r="AE526" s="50" t="s">
        <v>4264</v>
      </c>
      <c r="AF526" s="50">
        <v>2926202</v>
      </c>
      <c r="AG526" s="51"/>
      <c r="AH526" s="51"/>
      <c r="AJ526" s="69"/>
    </row>
    <row r="527" spans="22:36">
      <c r="V527" s="68"/>
      <c r="AD527" s="50" t="s">
        <v>41</v>
      </c>
      <c r="AE527" s="50" t="s">
        <v>4269</v>
      </c>
      <c r="AF527" s="50">
        <v>2926301</v>
      </c>
      <c r="AG527" s="51"/>
      <c r="AH527" s="51"/>
      <c r="AJ527" s="69"/>
    </row>
    <row r="528" spans="22:36">
      <c r="V528" s="68"/>
      <c r="AD528" s="50" t="s">
        <v>41</v>
      </c>
      <c r="AE528" s="50" t="s">
        <v>2446</v>
      </c>
      <c r="AF528" s="50">
        <v>2926400</v>
      </c>
      <c r="AG528" s="51"/>
      <c r="AH528" s="51"/>
      <c r="AJ528" s="69"/>
    </row>
    <row r="529" spans="22:36">
      <c r="V529" s="68"/>
      <c r="AD529" s="50" t="s">
        <v>41</v>
      </c>
      <c r="AE529" s="50" t="s">
        <v>4277</v>
      </c>
      <c r="AF529" s="50">
        <v>2926509</v>
      </c>
      <c r="AG529" s="51"/>
      <c r="AH529" s="51"/>
      <c r="AJ529" s="69"/>
    </row>
    <row r="530" spans="22:36">
      <c r="V530" s="68"/>
      <c r="AD530" s="50" t="s">
        <v>41</v>
      </c>
      <c r="AE530" s="50" t="s">
        <v>4281</v>
      </c>
      <c r="AF530" s="50">
        <v>2926608</v>
      </c>
      <c r="AG530" s="51"/>
      <c r="AH530" s="51"/>
      <c r="AJ530" s="69"/>
    </row>
    <row r="531" spans="22:36">
      <c r="V531" s="68"/>
      <c r="AD531" s="50" t="s">
        <v>41</v>
      </c>
      <c r="AE531" s="50" t="s">
        <v>4286</v>
      </c>
      <c r="AF531" s="50">
        <v>2926657</v>
      </c>
      <c r="AG531" s="51"/>
      <c r="AH531" s="51"/>
      <c r="AJ531" s="69"/>
    </row>
    <row r="532" spans="22:36">
      <c r="V532" s="68"/>
      <c r="AD532" s="50" t="s">
        <v>41</v>
      </c>
      <c r="AE532" s="50" t="s">
        <v>4291</v>
      </c>
      <c r="AF532" s="50">
        <v>2926707</v>
      </c>
      <c r="AG532" s="51"/>
      <c r="AH532" s="51"/>
      <c r="AJ532" s="69"/>
    </row>
    <row r="533" spans="22:36">
      <c r="V533" s="68"/>
      <c r="AD533" s="50" t="s">
        <v>41</v>
      </c>
      <c r="AE533" s="50" t="s">
        <v>4296</v>
      </c>
      <c r="AF533" s="50">
        <v>2926806</v>
      </c>
      <c r="AG533" s="51"/>
      <c r="AH533" s="51"/>
      <c r="AJ533" s="69"/>
    </row>
    <row r="534" spans="22:36">
      <c r="V534" s="68"/>
      <c r="AD534" s="50" t="s">
        <v>41</v>
      </c>
      <c r="AE534" s="50" t="s">
        <v>4301</v>
      </c>
      <c r="AF534" s="50">
        <v>2926905</v>
      </c>
      <c r="AG534" s="51"/>
      <c r="AH534" s="51"/>
      <c r="AJ534" s="69"/>
    </row>
    <row r="535" spans="22:36">
      <c r="V535" s="68"/>
      <c r="AD535" s="50" t="s">
        <v>41</v>
      </c>
      <c r="AE535" s="50" t="s">
        <v>4306</v>
      </c>
      <c r="AF535" s="50">
        <v>2927002</v>
      </c>
      <c r="AG535" s="51"/>
      <c r="AH535" s="51"/>
      <c r="AJ535" s="69"/>
    </row>
    <row r="536" spans="22:36">
      <c r="V536" s="68"/>
      <c r="AD536" s="50" t="s">
        <v>41</v>
      </c>
      <c r="AE536" s="50" t="s">
        <v>4311</v>
      </c>
      <c r="AF536" s="50">
        <v>2927101</v>
      </c>
      <c r="AG536" s="51"/>
      <c r="AH536" s="51"/>
      <c r="AJ536" s="69"/>
    </row>
    <row r="537" spans="22:36">
      <c r="V537" s="68"/>
      <c r="AD537" s="50" t="s">
        <v>41</v>
      </c>
      <c r="AE537" s="50" t="s">
        <v>2505</v>
      </c>
      <c r="AF537" s="50">
        <v>2927200</v>
      </c>
      <c r="AG537" s="51"/>
      <c r="AH537" s="51"/>
      <c r="AJ537" s="69"/>
    </row>
    <row r="538" spans="22:36">
      <c r="V538" s="68"/>
      <c r="AD538" s="50" t="s">
        <v>41</v>
      </c>
      <c r="AE538" s="50" t="s">
        <v>4320</v>
      </c>
      <c r="AF538" s="50">
        <v>2927309</v>
      </c>
      <c r="AG538" s="51"/>
      <c r="AH538" s="51"/>
      <c r="AJ538" s="69"/>
    </row>
    <row r="539" spans="22:36">
      <c r="V539" s="68"/>
      <c r="AD539" s="50" t="s">
        <v>41</v>
      </c>
      <c r="AE539" s="50" t="s">
        <v>4325</v>
      </c>
      <c r="AF539" s="50">
        <v>2927408</v>
      </c>
      <c r="AG539" s="51"/>
      <c r="AH539" s="51"/>
      <c r="AJ539" s="69"/>
    </row>
    <row r="540" spans="22:36">
      <c r="V540" s="68"/>
      <c r="AD540" s="50" t="s">
        <v>41</v>
      </c>
      <c r="AE540" s="50" t="s">
        <v>4330</v>
      </c>
      <c r="AF540" s="50">
        <v>2927507</v>
      </c>
      <c r="AG540" s="51"/>
      <c r="AH540" s="51"/>
      <c r="AJ540" s="69"/>
    </row>
    <row r="541" spans="22:36">
      <c r="V541" s="68"/>
      <c r="AD541" s="50" t="s">
        <v>41</v>
      </c>
      <c r="AE541" s="50" t="s">
        <v>4335</v>
      </c>
      <c r="AF541" s="50">
        <v>2927606</v>
      </c>
      <c r="AG541" s="51"/>
      <c r="AH541" s="51"/>
      <c r="AJ541" s="69"/>
    </row>
    <row r="542" spans="22:36">
      <c r="V542" s="68"/>
      <c r="AD542" s="50" t="s">
        <v>41</v>
      </c>
      <c r="AE542" s="50" t="s">
        <v>4340</v>
      </c>
      <c r="AF542" s="50">
        <v>2927705</v>
      </c>
      <c r="AG542" s="51"/>
      <c r="AH542" s="51"/>
      <c r="AJ542" s="69"/>
    </row>
    <row r="543" spans="22:36">
      <c r="V543" s="68"/>
      <c r="AD543" s="50" t="s">
        <v>41</v>
      </c>
      <c r="AE543" s="50" t="s">
        <v>4345</v>
      </c>
      <c r="AF543" s="50">
        <v>2927804</v>
      </c>
      <c r="AG543" s="51"/>
      <c r="AH543" s="51"/>
      <c r="AJ543" s="69"/>
    </row>
    <row r="544" spans="22:36">
      <c r="V544" s="68"/>
      <c r="AD544" s="50" t="s">
        <v>41</v>
      </c>
      <c r="AE544" s="50" t="s">
        <v>3085</v>
      </c>
      <c r="AF544" s="50">
        <v>2927903</v>
      </c>
      <c r="AG544" s="51"/>
      <c r="AH544" s="51"/>
      <c r="AJ544" s="69"/>
    </row>
    <row r="545" spans="22:36">
      <c r="V545" s="68"/>
      <c r="AD545" s="50" t="s">
        <v>41</v>
      </c>
      <c r="AE545" s="50" t="s">
        <v>3098</v>
      </c>
      <c r="AF545" s="50">
        <v>2928059</v>
      </c>
      <c r="AG545" s="51"/>
      <c r="AH545" s="51"/>
      <c r="AJ545" s="69"/>
    </row>
    <row r="546" spans="22:36">
      <c r="V546" s="68"/>
      <c r="AD546" s="50" t="s">
        <v>41</v>
      </c>
      <c r="AE546" s="50" t="s">
        <v>4358</v>
      </c>
      <c r="AF546" s="50">
        <v>2928109</v>
      </c>
      <c r="AG546" s="51"/>
      <c r="AH546" s="51"/>
      <c r="AJ546" s="69"/>
    </row>
    <row r="547" spans="22:36">
      <c r="V547" s="68"/>
      <c r="AD547" s="50" t="s">
        <v>41</v>
      </c>
      <c r="AE547" s="50" t="s">
        <v>4362</v>
      </c>
      <c r="AF547" s="50">
        <v>2928406</v>
      </c>
      <c r="AG547" s="51"/>
      <c r="AH547" s="51"/>
      <c r="AJ547" s="69"/>
    </row>
    <row r="548" spans="22:36">
      <c r="V548" s="68"/>
      <c r="AD548" s="50" t="s">
        <v>41</v>
      </c>
      <c r="AE548" s="50" t="s">
        <v>3192</v>
      </c>
      <c r="AF548" s="50">
        <v>2928505</v>
      </c>
      <c r="AG548" s="51"/>
      <c r="AH548" s="51"/>
      <c r="AJ548" s="69"/>
    </row>
    <row r="549" spans="22:36">
      <c r="V549" s="68"/>
      <c r="AD549" s="50" t="s">
        <v>41</v>
      </c>
      <c r="AE549" s="50" t="s">
        <v>4371</v>
      </c>
      <c r="AF549" s="50">
        <v>2928000</v>
      </c>
      <c r="AG549" s="51"/>
      <c r="AH549" s="51"/>
      <c r="AJ549" s="69"/>
    </row>
    <row r="550" spans="22:36">
      <c r="V550" s="68"/>
      <c r="AD550" s="50" t="s">
        <v>41</v>
      </c>
      <c r="AE550" s="50" t="s">
        <v>395</v>
      </c>
      <c r="AF550" s="50">
        <v>2928208</v>
      </c>
      <c r="AG550" s="51"/>
      <c r="AH550" s="51"/>
      <c r="AJ550" s="69"/>
    </row>
    <row r="551" spans="22:36">
      <c r="V551" s="68"/>
      <c r="AD551" s="50" t="s">
        <v>41</v>
      </c>
      <c r="AE551" s="50" t="s">
        <v>4380</v>
      </c>
      <c r="AF551" s="50">
        <v>2928307</v>
      </c>
      <c r="AG551" s="51"/>
      <c r="AH551" s="51"/>
      <c r="AJ551" s="69"/>
    </row>
    <row r="552" spans="22:36">
      <c r="V552" s="68"/>
      <c r="AD552" s="50" t="s">
        <v>41</v>
      </c>
      <c r="AE552" s="50" t="s">
        <v>4385</v>
      </c>
      <c r="AF552" s="50">
        <v>2928604</v>
      </c>
      <c r="AG552" s="51"/>
      <c r="AH552" s="51"/>
      <c r="AJ552" s="69"/>
    </row>
    <row r="553" spans="22:36">
      <c r="V553" s="68"/>
      <c r="AD553" s="50" t="s">
        <v>41</v>
      </c>
      <c r="AE553" s="50" t="s">
        <v>4390</v>
      </c>
      <c r="AF553" s="50">
        <v>2928703</v>
      </c>
      <c r="AG553" s="51"/>
      <c r="AH553" s="51"/>
      <c r="AJ553" s="69"/>
    </row>
    <row r="554" spans="22:36">
      <c r="V554" s="68"/>
      <c r="AD554" s="50" t="s">
        <v>41</v>
      </c>
      <c r="AE554" s="50" t="s">
        <v>4394</v>
      </c>
      <c r="AF554" s="50">
        <v>2928802</v>
      </c>
      <c r="AG554" s="51"/>
      <c r="AH554" s="51"/>
      <c r="AJ554" s="69"/>
    </row>
    <row r="555" spans="22:36">
      <c r="V555" s="68"/>
      <c r="AD555" s="50" t="s">
        <v>41</v>
      </c>
      <c r="AE555" s="50" t="s">
        <v>4399</v>
      </c>
      <c r="AF555" s="50">
        <v>2928901</v>
      </c>
      <c r="AG555" s="51"/>
      <c r="AH555" s="51"/>
      <c r="AJ555" s="69"/>
    </row>
    <row r="556" spans="22:36">
      <c r="V556" s="68"/>
      <c r="AD556" s="50" t="s">
        <v>41</v>
      </c>
      <c r="AE556" s="50" t="s">
        <v>1607</v>
      </c>
      <c r="AF556" s="50">
        <v>2928950</v>
      </c>
      <c r="AG556" s="51"/>
      <c r="AH556" s="51"/>
      <c r="AJ556" s="69"/>
    </row>
    <row r="557" spans="22:36">
      <c r="V557" s="68"/>
      <c r="AD557" s="50" t="s">
        <v>41</v>
      </c>
      <c r="AE557" s="50" t="s">
        <v>4408</v>
      </c>
      <c r="AF557" s="50">
        <v>2929107</v>
      </c>
      <c r="AG557" s="51"/>
      <c r="AH557" s="51"/>
      <c r="AJ557" s="69"/>
    </row>
    <row r="558" spans="22:36">
      <c r="V558" s="68"/>
      <c r="AD558" s="50" t="s">
        <v>41</v>
      </c>
      <c r="AE558" s="50" t="s">
        <v>4413</v>
      </c>
      <c r="AF558" s="50">
        <v>2929008</v>
      </c>
      <c r="AG558" s="51"/>
      <c r="AH558" s="51"/>
      <c r="AJ558" s="69"/>
    </row>
    <row r="559" spans="22:36">
      <c r="V559" s="68"/>
      <c r="AD559" s="50" t="s">
        <v>41</v>
      </c>
      <c r="AE559" s="50" t="s">
        <v>4418</v>
      </c>
      <c r="AF559" s="50">
        <v>2929057</v>
      </c>
      <c r="AG559" s="51"/>
      <c r="AH559" s="51"/>
      <c r="AJ559" s="69"/>
    </row>
    <row r="560" spans="22:36">
      <c r="V560" s="68"/>
      <c r="AD560" s="50" t="s">
        <v>41</v>
      </c>
      <c r="AE560" s="50" t="s">
        <v>4422</v>
      </c>
      <c r="AF560" s="50">
        <v>2929206</v>
      </c>
      <c r="AG560" s="51"/>
      <c r="AH560" s="51"/>
      <c r="AJ560" s="69"/>
    </row>
    <row r="561" spans="22:36">
      <c r="V561" s="68"/>
      <c r="AD561" s="50" t="s">
        <v>41</v>
      </c>
      <c r="AE561" s="50" t="s">
        <v>4427</v>
      </c>
      <c r="AF561" s="50">
        <v>2929255</v>
      </c>
      <c r="AG561" s="51"/>
      <c r="AH561" s="51"/>
      <c r="AJ561" s="69"/>
    </row>
    <row r="562" spans="22:36">
      <c r="V562" s="68"/>
      <c r="AD562" s="50" t="s">
        <v>41</v>
      </c>
      <c r="AE562" s="50" t="s">
        <v>4432</v>
      </c>
      <c r="AF562" s="50">
        <v>2929305</v>
      </c>
      <c r="AG562" s="51"/>
      <c r="AH562" s="51"/>
      <c r="AJ562" s="69"/>
    </row>
    <row r="563" spans="22:36">
      <c r="V563" s="68"/>
      <c r="AD563" s="50" t="s">
        <v>41</v>
      </c>
      <c r="AE563" s="50" t="s">
        <v>4437</v>
      </c>
      <c r="AF563" s="50">
        <v>2929354</v>
      </c>
      <c r="AG563" s="51"/>
      <c r="AH563" s="51"/>
      <c r="AJ563" s="69"/>
    </row>
    <row r="564" spans="22:36">
      <c r="V564" s="68"/>
      <c r="AD564" s="50" t="s">
        <v>41</v>
      </c>
      <c r="AE564" s="50" t="s">
        <v>4441</v>
      </c>
      <c r="AF564" s="50">
        <v>2929370</v>
      </c>
      <c r="AG564" s="51"/>
      <c r="AH564" s="51"/>
      <c r="AJ564" s="69"/>
    </row>
    <row r="565" spans="22:36">
      <c r="V565" s="68"/>
      <c r="AD565" s="50" t="s">
        <v>41</v>
      </c>
      <c r="AE565" s="50" t="s">
        <v>4446</v>
      </c>
      <c r="AF565" s="50">
        <v>2929404</v>
      </c>
      <c r="AG565" s="51"/>
      <c r="AH565" s="51"/>
      <c r="AJ565" s="69"/>
    </row>
    <row r="566" spans="22:36">
      <c r="V566" s="68"/>
      <c r="AD566" s="50" t="s">
        <v>41</v>
      </c>
      <c r="AE566" s="50" t="s">
        <v>4451</v>
      </c>
      <c r="AF566" s="50">
        <v>2929503</v>
      </c>
      <c r="AG566" s="51"/>
      <c r="AH566" s="51"/>
      <c r="AJ566" s="69"/>
    </row>
    <row r="567" spans="22:36">
      <c r="V567" s="68"/>
      <c r="AD567" s="50" t="s">
        <v>41</v>
      </c>
      <c r="AE567" s="50" t="s">
        <v>4456</v>
      </c>
      <c r="AF567" s="50">
        <v>2929602</v>
      </c>
      <c r="AG567" s="51"/>
      <c r="AH567" s="51"/>
      <c r="AJ567" s="69"/>
    </row>
    <row r="568" spans="22:36">
      <c r="V568" s="68"/>
      <c r="AD568" s="50" t="s">
        <v>41</v>
      </c>
      <c r="AE568" s="50" t="s">
        <v>4461</v>
      </c>
      <c r="AF568" s="50">
        <v>2929701</v>
      </c>
      <c r="AG568" s="51"/>
      <c r="AH568" s="51"/>
      <c r="AJ568" s="69"/>
    </row>
    <row r="569" spans="22:36">
      <c r="V569" s="68"/>
      <c r="AD569" s="50" t="s">
        <v>41</v>
      </c>
      <c r="AE569" s="50" t="s">
        <v>4466</v>
      </c>
      <c r="AF569" s="50">
        <v>2929750</v>
      </c>
      <c r="AG569" s="51"/>
      <c r="AH569" s="51"/>
      <c r="AJ569" s="69"/>
    </row>
    <row r="570" spans="22:36">
      <c r="V570" s="68"/>
      <c r="AD570" s="50" t="s">
        <v>41</v>
      </c>
      <c r="AE570" s="50" t="s">
        <v>4470</v>
      </c>
      <c r="AF570" s="50">
        <v>2929800</v>
      </c>
      <c r="AG570" s="51"/>
      <c r="AH570" s="51"/>
      <c r="AJ570" s="69"/>
    </row>
    <row r="571" spans="22:36">
      <c r="V571" s="68"/>
      <c r="AD571" s="50" t="s">
        <v>41</v>
      </c>
      <c r="AE571" s="50" t="s">
        <v>4475</v>
      </c>
      <c r="AF571" s="50">
        <v>2929909</v>
      </c>
      <c r="AG571" s="51"/>
      <c r="AH571" s="51"/>
      <c r="AJ571" s="69"/>
    </row>
    <row r="572" spans="22:36">
      <c r="V572" s="68"/>
      <c r="AD572" s="50" t="s">
        <v>41</v>
      </c>
      <c r="AE572" s="50" t="s">
        <v>4480</v>
      </c>
      <c r="AF572" s="50">
        <v>2930006</v>
      </c>
      <c r="AG572" s="51"/>
      <c r="AH572" s="51"/>
      <c r="AJ572" s="69"/>
    </row>
    <row r="573" spans="22:36">
      <c r="V573" s="68"/>
      <c r="AD573" s="50" t="s">
        <v>41</v>
      </c>
      <c r="AE573" s="50" t="s">
        <v>4485</v>
      </c>
      <c r="AF573" s="50">
        <v>2930105</v>
      </c>
      <c r="AG573" s="51"/>
      <c r="AH573" s="51"/>
      <c r="AJ573" s="69"/>
    </row>
    <row r="574" spans="22:36">
      <c r="V574" s="68"/>
      <c r="AD574" s="50" t="s">
        <v>41</v>
      </c>
      <c r="AE574" s="50" t="s">
        <v>4490</v>
      </c>
      <c r="AF574" s="50">
        <v>2930204</v>
      </c>
      <c r="AG574" s="51"/>
      <c r="AH574" s="51"/>
      <c r="AJ574" s="69"/>
    </row>
    <row r="575" spans="22:36">
      <c r="V575" s="68"/>
      <c r="AD575" s="50" t="s">
        <v>41</v>
      </c>
      <c r="AE575" s="50" t="s">
        <v>4495</v>
      </c>
      <c r="AF575" s="50">
        <v>2930154</v>
      </c>
      <c r="AG575" s="51"/>
      <c r="AH575" s="51"/>
      <c r="AJ575" s="69"/>
    </row>
    <row r="576" spans="22:36">
      <c r="V576" s="68"/>
      <c r="AD576" s="50" t="s">
        <v>41</v>
      </c>
      <c r="AE576" s="50" t="s">
        <v>4500</v>
      </c>
      <c r="AF576" s="50">
        <v>2930303</v>
      </c>
      <c r="AG576" s="51"/>
      <c r="AH576" s="51"/>
      <c r="AJ576" s="69"/>
    </row>
    <row r="577" spans="22:36">
      <c r="V577" s="68"/>
      <c r="AD577" s="50" t="s">
        <v>41</v>
      </c>
      <c r="AE577" s="50" t="s">
        <v>4505</v>
      </c>
      <c r="AF577" s="50">
        <v>2930402</v>
      </c>
      <c r="AG577" s="51"/>
      <c r="AH577" s="51"/>
      <c r="AJ577" s="69"/>
    </row>
    <row r="578" spans="22:36">
      <c r="V578" s="68"/>
      <c r="AD578" s="50" t="s">
        <v>41</v>
      </c>
      <c r="AE578" s="50" t="s">
        <v>2896</v>
      </c>
      <c r="AF578" s="50">
        <v>2930501</v>
      </c>
      <c r="AG578" s="51"/>
      <c r="AH578" s="51"/>
      <c r="AJ578" s="69"/>
    </row>
    <row r="579" spans="22:36">
      <c r="V579" s="68"/>
      <c r="AD579" s="50" t="s">
        <v>41</v>
      </c>
      <c r="AE579" s="50" t="s">
        <v>4514</v>
      </c>
      <c r="AF579" s="50">
        <v>2930600</v>
      </c>
      <c r="AG579" s="51"/>
      <c r="AH579" s="51"/>
      <c r="AJ579" s="69"/>
    </row>
    <row r="580" spans="22:36">
      <c r="V580" s="68"/>
      <c r="AD580" s="50" t="s">
        <v>41</v>
      </c>
      <c r="AE580" s="50" t="s">
        <v>4519</v>
      </c>
      <c r="AF580" s="50">
        <v>2930709</v>
      </c>
      <c r="AG580" s="51"/>
      <c r="AH580" s="51"/>
      <c r="AJ580" s="69"/>
    </row>
    <row r="581" spans="22:36">
      <c r="V581" s="68"/>
      <c r="AD581" s="50" t="s">
        <v>41</v>
      </c>
      <c r="AE581" s="50" t="s">
        <v>4524</v>
      </c>
      <c r="AF581" s="50">
        <v>2930758</v>
      </c>
      <c r="AG581" s="51"/>
      <c r="AH581" s="51"/>
      <c r="AJ581" s="69"/>
    </row>
    <row r="582" spans="22:36">
      <c r="V582" s="68"/>
      <c r="AD582" s="50" t="s">
        <v>41</v>
      </c>
      <c r="AE582" s="50" t="s">
        <v>4529</v>
      </c>
      <c r="AF582" s="50">
        <v>2930766</v>
      </c>
      <c r="AG582" s="51"/>
      <c r="AH582" s="51"/>
      <c r="AJ582" s="69"/>
    </row>
    <row r="583" spans="22:36">
      <c r="V583" s="68"/>
      <c r="AD583" s="50" t="s">
        <v>41</v>
      </c>
      <c r="AE583" s="50" t="s">
        <v>4534</v>
      </c>
      <c r="AF583" s="50">
        <v>2930774</v>
      </c>
      <c r="AG583" s="51"/>
      <c r="AH583" s="51"/>
      <c r="AJ583" s="69"/>
    </row>
    <row r="584" spans="22:36">
      <c r="V584" s="68"/>
      <c r="AD584" s="50" t="s">
        <v>41</v>
      </c>
      <c r="AE584" s="50" t="s">
        <v>4538</v>
      </c>
      <c r="AF584" s="50">
        <v>2930808</v>
      </c>
      <c r="AG584" s="51"/>
      <c r="AH584" s="51"/>
      <c r="AJ584" s="69"/>
    </row>
    <row r="585" spans="22:36">
      <c r="V585" s="68"/>
      <c r="AD585" s="50" t="s">
        <v>41</v>
      </c>
      <c r="AE585" s="50" t="s">
        <v>4542</v>
      </c>
      <c r="AF585" s="50">
        <v>2930907</v>
      </c>
      <c r="AG585" s="51"/>
      <c r="AH585" s="51"/>
      <c r="AJ585" s="69"/>
    </row>
    <row r="586" spans="22:36">
      <c r="V586" s="68"/>
      <c r="AD586" s="50" t="s">
        <v>41</v>
      </c>
      <c r="AE586" s="50" t="s">
        <v>4547</v>
      </c>
      <c r="AF586" s="50">
        <v>2931004</v>
      </c>
      <c r="AG586" s="51"/>
      <c r="AH586" s="51"/>
      <c r="AJ586" s="69"/>
    </row>
    <row r="587" spans="22:36">
      <c r="V587" s="68"/>
      <c r="AD587" s="50" t="s">
        <v>41</v>
      </c>
      <c r="AE587" s="50" t="s">
        <v>4552</v>
      </c>
      <c r="AF587" s="50">
        <v>2931053</v>
      </c>
      <c r="AG587" s="51"/>
      <c r="AH587" s="51"/>
      <c r="AJ587" s="69"/>
    </row>
    <row r="588" spans="22:36">
      <c r="V588" s="68"/>
      <c r="AD588" s="50" t="s">
        <v>41</v>
      </c>
      <c r="AE588" s="50" t="s">
        <v>4557</v>
      </c>
      <c r="AF588" s="50">
        <v>2931103</v>
      </c>
      <c r="AG588" s="51"/>
      <c r="AH588" s="51"/>
      <c r="AJ588" s="69"/>
    </row>
    <row r="589" spans="22:36">
      <c r="V589" s="68"/>
      <c r="AD589" s="50" t="s">
        <v>41</v>
      </c>
      <c r="AE589" s="50" t="s">
        <v>3609</v>
      </c>
      <c r="AF589" s="50">
        <v>2931202</v>
      </c>
      <c r="AG589" s="51"/>
      <c r="AH589" s="51"/>
      <c r="AJ589" s="69"/>
    </row>
    <row r="590" spans="22:36">
      <c r="V590" s="68"/>
      <c r="AD590" s="50" t="s">
        <v>41</v>
      </c>
      <c r="AE590" s="50" t="s">
        <v>4565</v>
      </c>
      <c r="AF590" s="50">
        <v>2931301</v>
      </c>
      <c r="AG590" s="51"/>
      <c r="AH590" s="51"/>
      <c r="AJ590" s="69"/>
    </row>
    <row r="591" spans="22:36">
      <c r="V591" s="68"/>
      <c r="AD591" s="50" t="s">
        <v>41</v>
      </c>
      <c r="AE591" s="50" t="s">
        <v>4569</v>
      </c>
      <c r="AF591" s="50">
        <v>2931350</v>
      </c>
      <c r="AG591" s="51"/>
      <c r="AH591" s="51"/>
      <c r="AJ591" s="69"/>
    </row>
    <row r="592" spans="22:36">
      <c r="V592" s="68"/>
      <c r="AD592" s="50" t="s">
        <v>41</v>
      </c>
      <c r="AE592" s="50" t="s">
        <v>4574</v>
      </c>
      <c r="AF592" s="50">
        <v>2931400</v>
      </c>
      <c r="AG592" s="51"/>
      <c r="AH592" s="51"/>
      <c r="AJ592" s="69"/>
    </row>
    <row r="593" spans="22:36">
      <c r="V593" s="68"/>
      <c r="AD593" s="50" t="s">
        <v>41</v>
      </c>
      <c r="AE593" s="50" t="s">
        <v>4579</v>
      </c>
      <c r="AF593" s="50">
        <v>2931509</v>
      </c>
      <c r="AG593" s="51"/>
      <c r="AH593" s="51"/>
      <c r="AJ593" s="69"/>
    </row>
    <row r="594" spans="22:36">
      <c r="V594" s="68"/>
      <c r="AD594" s="50" t="s">
        <v>41</v>
      </c>
      <c r="AE594" s="50" t="s">
        <v>4584</v>
      </c>
      <c r="AF594" s="50">
        <v>2931608</v>
      </c>
      <c r="AG594" s="51"/>
      <c r="AH594" s="51"/>
      <c r="AJ594" s="69"/>
    </row>
    <row r="595" spans="22:36">
      <c r="V595" s="68"/>
      <c r="AD595" s="50" t="s">
        <v>41</v>
      </c>
      <c r="AE595" s="50" t="s">
        <v>3182</v>
      </c>
      <c r="AF595" s="50">
        <v>2931707</v>
      </c>
      <c r="AG595" s="51"/>
      <c r="AH595" s="51"/>
      <c r="AJ595" s="69"/>
    </row>
    <row r="596" spans="22:36">
      <c r="V596" s="68"/>
      <c r="AD596" s="50" t="s">
        <v>41</v>
      </c>
      <c r="AE596" s="50" t="s">
        <v>4593</v>
      </c>
      <c r="AF596" s="50">
        <v>2931806</v>
      </c>
      <c r="AG596" s="51"/>
      <c r="AH596" s="51"/>
      <c r="AJ596" s="69"/>
    </row>
    <row r="597" spans="22:36">
      <c r="V597" s="68"/>
      <c r="AD597" s="50" t="s">
        <v>41</v>
      </c>
      <c r="AE597" s="50" t="s">
        <v>4598</v>
      </c>
      <c r="AF597" s="50">
        <v>2931905</v>
      </c>
      <c r="AG597" s="51"/>
      <c r="AH597" s="51"/>
      <c r="AJ597" s="69"/>
    </row>
    <row r="598" spans="22:36">
      <c r="V598" s="68"/>
      <c r="AD598" s="50" t="s">
        <v>41</v>
      </c>
      <c r="AE598" s="50" t="s">
        <v>4601</v>
      </c>
      <c r="AF598" s="50">
        <v>2932002</v>
      </c>
      <c r="AG598" s="51"/>
      <c r="AH598" s="51"/>
      <c r="AJ598" s="69"/>
    </row>
    <row r="599" spans="22:36">
      <c r="V599" s="68"/>
      <c r="AD599" s="50" t="s">
        <v>41</v>
      </c>
      <c r="AE599" s="50" t="s">
        <v>4606</v>
      </c>
      <c r="AF599" s="50">
        <v>2932101</v>
      </c>
      <c r="AG599" s="51"/>
      <c r="AH599" s="51"/>
      <c r="AJ599" s="69"/>
    </row>
    <row r="600" spans="22:36">
      <c r="V600" s="68"/>
      <c r="AD600" s="50" t="s">
        <v>41</v>
      </c>
      <c r="AE600" s="50" t="s">
        <v>4611</v>
      </c>
      <c r="AF600" s="50">
        <v>2932200</v>
      </c>
      <c r="AG600" s="51"/>
      <c r="AH600" s="51"/>
      <c r="AJ600" s="69"/>
    </row>
    <row r="601" spans="22:36">
      <c r="AD601" s="50" t="s">
        <v>41</v>
      </c>
      <c r="AE601" s="50" t="s">
        <v>4615</v>
      </c>
      <c r="AF601" s="50">
        <v>2932309</v>
      </c>
      <c r="AG601" s="51"/>
      <c r="AH601" s="51"/>
      <c r="AJ601" s="69"/>
    </row>
    <row r="602" spans="22:36">
      <c r="AD602" s="50" t="s">
        <v>41</v>
      </c>
      <c r="AE602" s="50" t="s">
        <v>4620</v>
      </c>
      <c r="AF602" s="50">
        <v>2932408</v>
      </c>
      <c r="AG602" s="51"/>
      <c r="AH602" s="51"/>
      <c r="AJ602" s="69"/>
    </row>
    <row r="603" spans="22:36">
      <c r="AD603" s="50" t="s">
        <v>41</v>
      </c>
      <c r="AE603" s="50" t="s">
        <v>4625</v>
      </c>
      <c r="AF603" s="50">
        <v>2932457</v>
      </c>
      <c r="AG603" s="51"/>
      <c r="AH603" s="51"/>
      <c r="AJ603" s="69"/>
    </row>
    <row r="604" spans="22:36">
      <c r="AD604" s="50" t="s">
        <v>41</v>
      </c>
      <c r="AE604" s="50" t="s">
        <v>4628</v>
      </c>
      <c r="AF604" s="50">
        <v>2932507</v>
      </c>
      <c r="AG604" s="51"/>
      <c r="AH604" s="51"/>
      <c r="AJ604" s="69"/>
    </row>
    <row r="605" spans="22:36">
      <c r="AD605" s="50" t="s">
        <v>41</v>
      </c>
      <c r="AE605" s="50" t="s">
        <v>4632</v>
      </c>
      <c r="AF605" s="50">
        <v>2932606</v>
      </c>
      <c r="AG605" s="51"/>
      <c r="AH605" s="51"/>
      <c r="AJ605" s="69"/>
    </row>
    <row r="606" spans="22:36">
      <c r="AD606" s="50" t="s">
        <v>41</v>
      </c>
      <c r="AE606" s="50" t="s">
        <v>4636</v>
      </c>
      <c r="AF606" s="50">
        <v>2932705</v>
      </c>
      <c r="AG606" s="51"/>
      <c r="AH606" s="51"/>
      <c r="AJ606" s="69"/>
    </row>
    <row r="607" spans="22:36">
      <c r="AD607" s="50" t="s">
        <v>41</v>
      </c>
      <c r="AE607" s="50" t="s">
        <v>4639</v>
      </c>
      <c r="AF607" s="50">
        <v>2932804</v>
      </c>
      <c r="AG607" s="51"/>
      <c r="AH607" s="51"/>
      <c r="AJ607" s="69"/>
    </row>
    <row r="608" spans="22:36">
      <c r="AD608" s="50" t="s">
        <v>41</v>
      </c>
      <c r="AE608" s="50" t="s">
        <v>2015</v>
      </c>
      <c r="AF608" s="50">
        <v>2932903</v>
      </c>
      <c r="AG608" s="51"/>
      <c r="AH608" s="51"/>
      <c r="AJ608" s="69"/>
    </row>
    <row r="609" spans="30:36">
      <c r="AD609" s="50" t="s">
        <v>41</v>
      </c>
      <c r="AE609" s="50" t="s">
        <v>4645</v>
      </c>
      <c r="AF609" s="50">
        <v>2933000</v>
      </c>
      <c r="AG609" s="51"/>
      <c r="AH609" s="51"/>
      <c r="AJ609" s="69"/>
    </row>
    <row r="610" spans="30:36">
      <c r="AD610" s="50" t="s">
        <v>41</v>
      </c>
      <c r="AE610" s="50" t="s">
        <v>4649</v>
      </c>
      <c r="AF610" s="50">
        <v>2933059</v>
      </c>
      <c r="AG610" s="51"/>
      <c r="AH610" s="51"/>
      <c r="AJ610" s="69"/>
    </row>
    <row r="611" spans="30:36">
      <c r="AD611" s="50" t="s">
        <v>41</v>
      </c>
      <c r="AE611" s="50" t="s">
        <v>4653</v>
      </c>
      <c r="AF611" s="50">
        <v>2933109</v>
      </c>
      <c r="AG611" s="51"/>
      <c r="AH611" s="51"/>
      <c r="AJ611" s="69"/>
    </row>
    <row r="612" spans="30:36">
      <c r="AD612" s="50" t="s">
        <v>41</v>
      </c>
      <c r="AE612" s="50" t="s">
        <v>4657</v>
      </c>
      <c r="AF612" s="50">
        <v>2933158</v>
      </c>
      <c r="AG612" s="51"/>
      <c r="AH612" s="51"/>
      <c r="AJ612" s="69"/>
    </row>
    <row r="613" spans="30:36">
      <c r="AD613" s="50" t="s">
        <v>41</v>
      </c>
      <c r="AE613" s="50" t="s">
        <v>4661</v>
      </c>
      <c r="AF613" s="50">
        <v>2933174</v>
      </c>
      <c r="AG613" s="51"/>
      <c r="AH613" s="51"/>
      <c r="AJ613" s="69"/>
    </row>
    <row r="614" spans="30:36">
      <c r="AD614" s="50" t="s">
        <v>41</v>
      </c>
      <c r="AE614" s="50" t="s">
        <v>3116</v>
      </c>
      <c r="AF614" s="50">
        <v>2933208</v>
      </c>
      <c r="AG614" s="51"/>
      <c r="AH614" s="51"/>
      <c r="AJ614" s="69"/>
    </row>
    <row r="615" spans="30:36">
      <c r="AD615" s="50" t="s">
        <v>41</v>
      </c>
      <c r="AE615" s="50" t="s">
        <v>4668</v>
      </c>
      <c r="AF615" s="50">
        <v>2933257</v>
      </c>
      <c r="AG615" s="51"/>
      <c r="AH615" s="51"/>
      <c r="AJ615" s="69"/>
    </row>
    <row r="616" spans="30:36">
      <c r="AD616" s="50" t="s">
        <v>41</v>
      </c>
      <c r="AE616" s="50" t="s">
        <v>4672</v>
      </c>
      <c r="AF616" s="50">
        <v>2933307</v>
      </c>
      <c r="AG616" s="51"/>
      <c r="AH616" s="51"/>
      <c r="AJ616" s="69"/>
    </row>
    <row r="617" spans="30:36">
      <c r="AD617" s="50" t="s">
        <v>41</v>
      </c>
      <c r="AE617" s="50" t="s">
        <v>4676</v>
      </c>
      <c r="AF617" s="50">
        <v>2933406</v>
      </c>
      <c r="AG617" s="51"/>
      <c r="AH617" s="51"/>
      <c r="AJ617" s="69"/>
    </row>
    <row r="618" spans="30:36">
      <c r="AD618" s="50" t="s">
        <v>41</v>
      </c>
      <c r="AE618" s="50" t="s">
        <v>4680</v>
      </c>
      <c r="AF618" s="50">
        <v>2933455</v>
      </c>
      <c r="AG618" s="51"/>
      <c r="AH618" s="51"/>
      <c r="AJ618" s="69"/>
    </row>
    <row r="619" spans="30:36">
      <c r="AD619" s="50" t="s">
        <v>41</v>
      </c>
      <c r="AE619" s="50" t="s">
        <v>4684</v>
      </c>
      <c r="AF619" s="50">
        <v>2933505</v>
      </c>
      <c r="AG619" s="51"/>
      <c r="AH619" s="51"/>
      <c r="AJ619" s="69"/>
    </row>
    <row r="620" spans="30:36">
      <c r="AD620" s="50" t="s">
        <v>41</v>
      </c>
      <c r="AE620" s="50" t="s">
        <v>4688</v>
      </c>
      <c r="AF620" s="50">
        <v>2933604</v>
      </c>
      <c r="AG620" s="51"/>
      <c r="AH620" s="51"/>
      <c r="AJ620" s="69"/>
    </row>
    <row r="621" spans="30:36">
      <c r="AD621" s="50" t="s">
        <v>45</v>
      </c>
      <c r="AE621" s="50" t="s">
        <v>94</v>
      </c>
      <c r="AF621" s="50">
        <v>2300101</v>
      </c>
      <c r="AG621" s="51"/>
      <c r="AH621" s="51"/>
      <c r="AJ621" s="69"/>
    </row>
    <row r="622" spans="30:36">
      <c r="AD622" s="50" t="s">
        <v>45</v>
      </c>
      <c r="AE622" s="50" t="s">
        <v>120</v>
      </c>
      <c r="AF622" s="50">
        <v>2300150</v>
      </c>
      <c r="AG622" s="51"/>
      <c r="AH622" s="51"/>
      <c r="AJ622" s="69"/>
    </row>
    <row r="623" spans="30:36">
      <c r="AD623" s="50" t="s">
        <v>45</v>
      </c>
      <c r="AE623" s="50" t="s">
        <v>146</v>
      </c>
      <c r="AF623" s="50">
        <v>2300200</v>
      </c>
      <c r="AG623" s="51"/>
      <c r="AH623" s="51"/>
      <c r="AJ623" s="69"/>
    </row>
    <row r="624" spans="30:36">
      <c r="AD624" s="50" t="s">
        <v>45</v>
      </c>
      <c r="AE624" s="50" t="s">
        <v>171</v>
      </c>
      <c r="AF624" s="50">
        <v>2300309</v>
      </c>
      <c r="AG624" s="51"/>
      <c r="AH624" s="51"/>
      <c r="AJ624" s="69"/>
    </row>
    <row r="625" spans="30:36">
      <c r="AD625" s="50" t="s">
        <v>45</v>
      </c>
      <c r="AE625" s="50" t="s">
        <v>197</v>
      </c>
      <c r="AF625" s="50">
        <v>2300408</v>
      </c>
      <c r="AG625" s="51"/>
      <c r="AH625" s="51"/>
      <c r="AJ625" s="69"/>
    </row>
    <row r="626" spans="30:36">
      <c r="AD626" s="50" t="s">
        <v>45</v>
      </c>
      <c r="AE626" s="50" t="s">
        <v>223</v>
      </c>
      <c r="AF626" s="50">
        <v>2300507</v>
      </c>
      <c r="AG626" s="51"/>
      <c r="AH626" s="51"/>
      <c r="AJ626" s="69"/>
    </row>
    <row r="627" spans="30:36">
      <c r="AD627" s="50" t="s">
        <v>45</v>
      </c>
      <c r="AE627" s="50" t="s">
        <v>247</v>
      </c>
      <c r="AF627" s="50">
        <v>2300606</v>
      </c>
      <c r="AG627" s="51"/>
      <c r="AH627" s="51"/>
      <c r="AJ627" s="69"/>
    </row>
    <row r="628" spans="30:36">
      <c r="AD628" s="50" t="s">
        <v>45</v>
      </c>
      <c r="AE628" s="50" t="s">
        <v>272</v>
      </c>
      <c r="AF628" s="50">
        <v>2300705</v>
      </c>
      <c r="AG628" s="51"/>
      <c r="AH628" s="51"/>
      <c r="AJ628" s="69"/>
    </row>
    <row r="629" spans="30:36">
      <c r="AD629" s="50" t="s">
        <v>45</v>
      </c>
      <c r="AE629" s="50" t="s">
        <v>298</v>
      </c>
      <c r="AF629" s="50">
        <v>2300754</v>
      </c>
      <c r="AG629" s="51"/>
      <c r="AH629" s="51"/>
      <c r="AJ629" s="69"/>
    </row>
    <row r="630" spans="30:36">
      <c r="AD630" s="50" t="s">
        <v>45</v>
      </c>
      <c r="AE630" s="50" t="s">
        <v>324</v>
      </c>
      <c r="AF630" s="50">
        <v>2300804</v>
      </c>
      <c r="AG630" s="51"/>
      <c r="AH630" s="51"/>
      <c r="AJ630" s="69"/>
    </row>
    <row r="631" spans="30:36">
      <c r="AD631" s="50" t="s">
        <v>45</v>
      </c>
      <c r="AE631" s="50" t="s">
        <v>349</v>
      </c>
      <c r="AF631" s="50">
        <v>2300903</v>
      </c>
      <c r="AG631" s="51"/>
      <c r="AH631" s="51"/>
      <c r="AJ631" s="69"/>
    </row>
    <row r="632" spans="30:36">
      <c r="AD632" s="50" t="s">
        <v>45</v>
      </c>
      <c r="AE632" s="50" t="s">
        <v>373</v>
      </c>
      <c r="AF632" s="50">
        <v>2301000</v>
      </c>
      <c r="AG632" s="51"/>
      <c r="AH632" s="51"/>
      <c r="AJ632" s="69"/>
    </row>
    <row r="633" spans="30:36">
      <c r="AD633" s="50" t="s">
        <v>45</v>
      </c>
      <c r="AE633" s="50" t="s">
        <v>398</v>
      </c>
      <c r="AF633" s="50">
        <v>2301109</v>
      </c>
      <c r="AG633" s="51"/>
      <c r="AH633" s="51"/>
      <c r="AJ633" s="69"/>
    </row>
    <row r="634" spans="30:36">
      <c r="AD634" s="50" t="s">
        <v>45</v>
      </c>
      <c r="AE634" s="50" t="s">
        <v>423</v>
      </c>
      <c r="AF634" s="50">
        <v>2301208</v>
      </c>
      <c r="AG634" s="51"/>
      <c r="AH634" s="51"/>
      <c r="AJ634" s="69"/>
    </row>
    <row r="635" spans="30:36">
      <c r="AD635" s="50" t="s">
        <v>45</v>
      </c>
      <c r="AE635" s="50" t="s">
        <v>449</v>
      </c>
      <c r="AF635" s="50">
        <v>2301257</v>
      </c>
      <c r="AG635" s="51"/>
      <c r="AH635" s="51"/>
      <c r="AJ635" s="69"/>
    </row>
    <row r="636" spans="30:36">
      <c r="AD636" s="50" t="s">
        <v>45</v>
      </c>
      <c r="AE636" s="50" t="s">
        <v>474</v>
      </c>
      <c r="AF636" s="50">
        <v>2301307</v>
      </c>
      <c r="AG636" s="51"/>
      <c r="AH636" s="51"/>
      <c r="AJ636" s="69"/>
    </row>
    <row r="637" spans="30:36">
      <c r="AD637" s="50" t="s">
        <v>45</v>
      </c>
      <c r="AE637" s="50" t="s">
        <v>498</v>
      </c>
      <c r="AF637" s="50">
        <v>2301406</v>
      </c>
      <c r="AG637" s="51"/>
      <c r="AH637" s="51"/>
      <c r="AJ637" s="69"/>
    </row>
    <row r="638" spans="30:36">
      <c r="AD638" s="50" t="s">
        <v>45</v>
      </c>
      <c r="AE638" s="50" t="s">
        <v>521</v>
      </c>
      <c r="AF638" s="50">
        <v>2301505</v>
      </c>
      <c r="AG638" s="51"/>
      <c r="AH638" s="51"/>
      <c r="AJ638" s="69"/>
    </row>
    <row r="639" spans="30:36">
      <c r="AD639" s="50" t="s">
        <v>45</v>
      </c>
      <c r="AE639" s="50" t="s">
        <v>545</v>
      </c>
      <c r="AF639" s="50">
        <v>2301604</v>
      </c>
      <c r="AG639" s="51"/>
      <c r="AH639" s="51"/>
      <c r="AJ639" s="69"/>
    </row>
    <row r="640" spans="30:36">
      <c r="AD640" s="50" t="s">
        <v>45</v>
      </c>
      <c r="AE640" s="50" t="s">
        <v>568</v>
      </c>
      <c r="AF640" s="50">
        <v>2301703</v>
      </c>
      <c r="AG640" s="51"/>
      <c r="AH640" s="51"/>
      <c r="AJ640" s="69"/>
    </row>
    <row r="641" spans="30:36">
      <c r="AD641" s="50" t="s">
        <v>45</v>
      </c>
      <c r="AE641" s="50" t="s">
        <v>591</v>
      </c>
      <c r="AF641" s="50">
        <v>2301802</v>
      </c>
      <c r="AG641" s="51"/>
      <c r="AH641" s="51"/>
      <c r="AJ641" s="69"/>
    </row>
    <row r="642" spans="30:36">
      <c r="AD642" s="50" t="s">
        <v>45</v>
      </c>
      <c r="AE642" s="50" t="s">
        <v>614</v>
      </c>
      <c r="AF642" s="50">
        <v>2301851</v>
      </c>
      <c r="AG642" s="51"/>
      <c r="AH642" s="51"/>
      <c r="AJ642" s="69"/>
    </row>
    <row r="643" spans="30:36">
      <c r="AD643" s="50" t="s">
        <v>45</v>
      </c>
      <c r="AE643" s="50" t="s">
        <v>635</v>
      </c>
      <c r="AF643" s="50">
        <v>2301901</v>
      </c>
      <c r="AG643" s="51"/>
      <c r="AH643" s="51"/>
      <c r="AJ643" s="69"/>
    </row>
    <row r="644" spans="30:36">
      <c r="AD644" s="50" t="s">
        <v>45</v>
      </c>
      <c r="AE644" s="50" t="s">
        <v>656</v>
      </c>
      <c r="AF644" s="50">
        <v>2301950</v>
      </c>
      <c r="AG644" s="51"/>
      <c r="AH644" s="51"/>
      <c r="AJ644" s="69"/>
    </row>
    <row r="645" spans="30:36">
      <c r="AD645" s="50" t="s">
        <v>45</v>
      </c>
      <c r="AE645" s="50" t="s">
        <v>677</v>
      </c>
      <c r="AF645" s="50">
        <v>2302008</v>
      </c>
      <c r="AG645" s="51"/>
      <c r="AH645" s="51"/>
      <c r="AJ645" s="69"/>
    </row>
    <row r="646" spans="30:36">
      <c r="AD646" s="50" t="s">
        <v>45</v>
      </c>
      <c r="AE646" s="50" t="s">
        <v>697</v>
      </c>
      <c r="AF646" s="50">
        <v>2302057</v>
      </c>
      <c r="AG646" s="51"/>
      <c r="AH646" s="51"/>
      <c r="AJ646" s="69"/>
    </row>
    <row r="647" spans="30:36">
      <c r="AD647" s="50" t="s">
        <v>45</v>
      </c>
      <c r="AE647" s="50" t="s">
        <v>719</v>
      </c>
      <c r="AF647" s="50">
        <v>2302107</v>
      </c>
      <c r="AG647" s="51"/>
      <c r="AH647" s="51"/>
      <c r="AJ647" s="69"/>
    </row>
    <row r="648" spans="30:36">
      <c r="AD648" s="50" t="s">
        <v>45</v>
      </c>
      <c r="AE648" s="50" t="s">
        <v>741</v>
      </c>
      <c r="AF648" s="50">
        <v>2302206</v>
      </c>
      <c r="AG648" s="51"/>
      <c r="AH648" s="51"/>
      <c r="AJ648" s="69"/>
    </row>
    <row r="649" spans="30:36">
      <c r="AD649" s="50" t="s">
        <v>45</v>
      </c>
      <c r="AE649" s="50" t="s">
        <v>762</v>
      </c>
      <c r="AF649" s="50">
        <v>2302305</v>
      </c>
      <c r="AG649" s="51"/>
      <c r="AH649" s="51"/>
      <c r="AJ649" s="69"/>
    </row>
    <row r="650" spans="30:36">
      <c r="AD650" s="50" t="s">
        <v>45</v>
      </c>
      <c r="AE650" s="50" t="s">
        <v>785</v>
      </c>
      <c r="AF650" s="50">
        <v>2302404</v>
      </c>
      <c r="AG650" s="51"/>
      <c r="AH650" s="51"/>
      <c r="AJ650" s="69"/>
    </row>
    <row r="651" spans="30:36">
      <c r="AD651" s="50" t="s">
        <v>45</v>
      </c>
      <c r="AE651" s="50" t="s">
        <v>806</v>
      </c>
      <c r="AF651" s="50">
        <v>2302503</v>
      </c>
      <c r="AG651" s="51"/>
      <c r="AH651" s="51"/>
      <c r="AJ651" s="69"/>
    </row>
    <row r="652" spans="30:36">
      <c r="AD652" s="50" t="s">
        <v>45</v>
      </c>
      <c r="AE652" s="50" t="s">
        <v>827</v>
      </c>
      <c r="AF652" s="50">
        <v>2302602</v>
      </c>
      <c r="AG652" s="51"/>
      <c r="AH652" s="51"/>
      <c r="AJ652" s="69"/>
    </row>
    <row r="653" spans="30:36">
      <c r="AD653" s="50" t="s">
        <v>45</v>
      </c>
      <c r="AE653" s="50" t="s">
        <v>849</v>
      </c>
      <c r="AF653" s="50">
        <v>2302701</v>
      </c>
      <c r="AG653" s="51"/>
      <c r="AH653" s="51"/>
      <c r="AJ653" s="69"/>
    </row>
    <row r="654" spans="30:36">
      <c r="AD654" s="50" t="s">
        <v>45</v>
      </c>
      <c r="AE654" s="50" t="s">
        <v>871</v>
      </c>
      <c r="AF654" s="50">
        <v>2302800</v>
      </c>
      <c r="AG654" s="51"/>
      <c r="AH654" s="51"/>
      <c r="AJ654" s="69"/>
    </row>
    <row r="655" spans="30:36">
      <c r="AD655" s="50" t="s">
        <v>45</v>
      </c>
      <c r="AE655" s="50" t="s">
        <v>893</v>
      </c>
      <c r="AF655" s="50">
        <v>2302909</v>
      </c>
      <c r="AG655" s="51"/>
      <c r="AH655" s="51"/>
      <c r="AJ655" s="69"/>
    </row>
    <row r="656" spans="30:36">
      <c r="AD656" s="50" t="s">
        <v>45</v>
      </c>
      <c r="AE656" s="50" t="s">
        <v>916</v>
      </c>
      <c r="AF656" s="50">
        <v>2303006</v>
      </c>
      <c r="AG656" s="51"/>
      <c r="AH656" s="51"/>
      <c r="AJ656" s="69"/>
    </row>
    <row r="657" spans="30:36">
      <c r="AD657" s="50" t="s">
        <v>45</v>
      </c>
      <c r="AE657" s="50" t="s">
        <v>939</v>
      </c>
      <c r="AF657" s="50">
        <v>2303105</v>
      </c>
      <c r="AG657" s="51"/>
      <c r="AH657" s="51"/>
      <c r="AJ657" s="69"/>
    </row>
    <row r="658" spans="30:36">
      <c r="AD658" s="50" t="s">
        <v>45</v>
      </c>
      <c r="AE658" s="50" t="s">
        <v>961</v>
      </c>
      <c r="AF658" s="50">
        <v>2303204</v>
      </c>
      <c r="AG658" s="51"/>
      <c r="AH658" s="51"/>
      <c r="AJ658" s="69"/>
    </row>
    <row r="659" spans="30:36">
      <c r="AD659" s="50" t="s">
        <v>45</v>
      </c>
      <c r="AE659" s="50" t="s">
        <v>983</v>
      </c>
      <c r="AF659" s="50">
        <v>2303303</v>
      </c>
      <c r="AG659" s="51"/>
      <c r="AH659" s="51"/>
      <c r="AJ659" s="69"/>
    </row>
    <row r="660" spans="30:36">
      <c r="AD660" s="50" t="s">
        <v>45</v>
      </c>
      <c r="AE660" s="50" t="s">
        <v>1006</v>
      </c>
      <c r="AF660" s="50">
        <v>2303402</v>
      </c>
      <c r="AG660" s="51"/>
      <c r="AH660" s="51"/>
      <c r="AJ660" s="69"/>
    </row>
    <row r="661" spans="30:36">
      <c r="AD661" s="50" t="s">
        <v>45</v>
      </c>
      <c r="AE661" s="50" t="s">
        <v>1028</v>
      </c>
      <c r="AF661" s="50">
        <v>2303501</v>
      </c>
      <c r="AG661" s="51"/>
      <c r="AH661" s="51"/>
      <c r="AJ661" s="69"/>
    </row>
    <row r="662" spans="30:36">
      <c r="AD662" s="50" t="s">
        <v>45</v>
      </c>
      <c r="AE662" s="50" t="s">
        <v>1050</v>
      </c>
      <c r="AF662" s="50">
        <v>2303600</v>
      </c>
      <c r="AG662" s="51"/>
      <c r="AH662" s="51"/>
      <c r="AJ662" s="69"/>
    </row>
    <row r="663" spans="30:36">
      <c r="AD663" s="50" t="s">
        <v>45</v>
      </c>
      <c r="AE663" s="50" t="s">
        <v>1072</v>
      </c>
      <c r="AF663" s="50">
        <v>2303659</v>
      </c>
      <c r="AG663" s="51"/>
      <c r="AH663" s="51"/>
      <c r="AJ663" s="69"/>
    </row>
    <row r="664" spans="30:36">
      <c r="AD664" s="50" t="s">
        <v>45</v>
      </c>
      <c r="AE664" s="50" t="s">
        <v>1094</v>
      </c>
      <c r="AF664" s="50">
        <v>2303709</v>
      </c>
      <c r="AG664" s="51"/>
      <c r="AH664" s="51"/>
      <c r="AJ664" s="69"/>
    </row>
    <row r="665" spans="30:36">
      <c r="AD665" s="50" t="s">
        <v>45</v>
      </c>
      <c r="AE665" s="50" t="s">
        <v>1117</v>
      </c>
      <c r="AF665" s="50">
        <v>2303808</v>
      </c>
      <c r="AG665" s="51"/>
      <c r="AH665" s="51"/>
      <c r="AJ665" s="69"/>
    </row>
    <row r="666" spans="30:36">
      <c r="AD666" s="50" t="s">
        <v>45</v>
      </c>
      <c r="AE666" s="50" t="s">
        <v>1140</v>
      </c>
      <c r="AF666" s="50">
        <v>2303907</v>
      </c>
      <c r="AG666" s="51"/>
      <c r="AH666" s="51"/>
      <c r="AJ666" s="69"/>
    </row>
    <row r="667" spans="30:36">
      <c r="AD667" s="50" t="s">
        <v>45</v>
      </c>
      <c r="AE667" s="50" t="s">
        <v>1163</v>
      </c>
      <c r="AF667" s="50">
        <v>2303931</v>
      </c>
      <c r="AG667" s="51"/>
      <c r="AH667" s="51"/>
      <c r="AJ667" s="69"/>
    </row>
    <row r="668" spans="30:36">
      <c r="AD668" s="50" t="s">
        <v>45</v>
      </c>
      <c r="AE668" s="50" t="s">
        <v>1186</v>
      </c>
      <c r="AF668" s="50">
        <v>2303956</v>
      </c>
      <c r="AG668" s="51"/>
      <c r="AH668" s="51"/>
      <c r="AJ668" s="69"/>
    </row>
    <row r="669" spans="30:36">
      <c r="AD669" s="50" t="s">
        <v>45</v>
      </c>
      <c r="AE669" s="50" t="s">
        <v>1208</v>
      </c>
      <c r="AF669" s="50">
        <v>2304004</v>
      </c>
      <c r="AG669" s="51"/>
      <c r="AH669" s="51"/>
      <c r="AJ669" s="69"/>
    </row>
    <row r="670" spans="30:36">
      <c r="AD670" s="50" t="s">
        <v>45</v>
      </c>
      <c r="AE670" s="50" t="s">
        <v>1229</v>
      </c>
      <c r="AF670" s="50">
        <v>2304103</v>
      </c>
      <c r="AG670" s="51"/>
      <c r="AH670" s="51"/>
      <c r="AJ670" s="69"/>
    </row>
    <row r="671" spans="30:36">
      <c r="AD671" s="50" t="s">
        <v>45</v>
      </c>
      <c r="AE671" s="50" t="s">
        <v>1252</v>
      </c>
      <c r="AF671" s="50">
        <v>2304202</v>
      </c>
      <c r="AG671" s="51"/>
      <c r="AH671" s="51"/>
      <c r="AJ671" s="69"/>
    </row>
    <row r="672" spans="30:36">
      <c r="AD672" s="50" t="s">
        <v>45</v>
      </c>
      <c r="AE672" s="50" t="s">
        <v>1275</v>
      </c>
      <c r="AF672" s="50">
        <v>2304236</v>
      </c>
      <c r="AG672" s="51"/>
      <c r="AH672" s="51"/>
      <c r="AJ672" s="69"/>
    </row>
    <row r="673" spans="30:36">
      <c r="AD673" s="50" t="s">
        <v>45</v>
      </c>
      <c r="AE673" s="50" t="s">
        <v>1296</v>
      </c>
      <c r="AF673" s="50">
        <v>2304251</v>
      </c>
      <c r="AG673" s="51"/>
      <c r="AH673" s="51"/>
      <c r="AJ673" s="69"/>
    </row>
    <row r="674" spans="30:36">
      <c r="AD674" s="50" t="s">
        <v>45</v>
      </c>
      <c r="AE674" s="50" t="s">
        <v>1318</v>
      </c>
      <c r="AF674" s="50">
        <v>2304269</v>
      </c>
      <c r="AG674" s="51"/>
      <c r="AH674" s="51"/>
      <c r="AJ674" s="69"/>
    </row>
    <row r="675" spans="30:36">
      <c r="AD675" s="50" t="s">
        <v>45</v>
      </c>
      <c r="AE675" s="50" t="s">
        <v>1340</v>
      </c>
      <c r="AF675" s="50">
        <v>2304277</v>
      </c>
      <c r="AG675" s="51"/>
      <c r="AH675" s="51"/>
      <c r="AJ675" s="69"/>
    </row>
    <row r="676" spans="30:36">
      <c r="AD676" s="50" t="s">
        <v>45</v>
      </c>
      <c r="AE676" s="50" t="s">
        <v>1361</v>
      </c>
      <c r="AF676" s="50">
        <v>2304285</v>
      </c>
      <c r="AG676" s="51"/>
      <c r="AH676" s="51"/>
      <c r="AJ676" s="69"/>
    </row>
    <row r="677" spans="30:36">
      <c r="AD677" s="50" t="s">
        <v>45</v>
      </c>
      <c r="AE677" s="50" t="s">
        <v>1383</v>
      </c>
      <c r="AF677" s="50">
        <v>2304301</v>
      </c>
      <c r="AG677" s="51"/>
      <c r="AH677" s="51"/>
      <c r="AJ677" s="69"/>
    </row>
    <row r="678" spans="30:36">
      <c r="AD678" s="50" t="s">
        <v>45</v>
      </c>
      <c r="AE678" s="50" t="s">
        <v>1405</v>
      </c>
      <c r="AF678" s="50">
        <v>2304350</v>
      </c>
      <c r="AG678" s="51"/>
      <c r="AH678" s="51"/>
      <c r="AJ678" s="69"/>
    </row>
    <row r="679" spans="30:36">
      <c r="AD679" s="50" t="s">
        <v>45</v>
      </c>
      <c r="AE679" s="50" t="s">
        <v>1427</v>
      </c>
      <c r="AF679" s="50">
        <v>2304400</v>
      </c>
      <c r="AG679" s="51"/>
      <c r="AH679" s="51"/>
      <c r="AJ679" s="69"/>
    </row>
    <row r="680" spans="30:36">
      <c r="AD680" s="50" t="s">
        <v>45</v>
      </c>
      <c r="AE680" s="50" t="s">
        <v>1448</v>
      </c>
      <c r="AF680" s="50">
        <v>2304459</v>
      </c>
      <c r="AG680" s="51"/>
      <c r="AH680" s="51"/>
      <c r="AJ680" s="69"/>
    </row>
    <row r="681" spans="30:36">
      <c r="AD681" s="50" t="s">
        <v>45</v>
      </c>
      <c r="AE681" s="50" t="s">
        <v>1468</v>
      </c>
      <c r="AF681" s="50">
        <v>2304509</v>
      </c>
      <c r="AG681" s="51"/>
      <c r="AH681" s="51"/>
      <c r="AJ681" s="69"/>
    </row>
    <row r="682" spans="30:36">
      <c r="AD682" s="50" t="s">
        <v>45</v>
      </c>
      <c r="AE682" s="50" t="s">
        <v>1490</v>
      </c>
      <c r="AF682" s="50">
        <v>2304608</v>
      </c>
      <c r="AG682" s="51"/>
      <c r="AH682" s="51"/>
      <c r="AJ682" s="69"/>
    </row>
    <row r="683" spans="30:36">
      <c r="AD683" s="50" t="s">
        <v>45</v>
      </c>
      <c r="AE683" s="50" t="s">
        <v>1510</v>
      </c>
      <c r="AF683" s="50">
        <v>2304657</v>
      </c>
      <c r="AG683" s="51"/>
      <c r="AH683" s="51"/>
      <c r="AJ683" s="69"/>
    </row>
    <row r="684" spans="30:36">
      <c r="AD684" s="50" t="s">
        <v>45</v>
      </c>
      <c r="AE684" s="50" t="s">
        <v>1531</v>
      </c>
      <c r="AF684" s="50">
        <v>2304707</v>
      </c>
      <c r="AG684" s="51"/>
      <c r="AH684" s="51"/>
      <c r="AJ684" s="69"/>
    </row>
    <row r="685" spans="30:36">
      <c r="AD685" s="50" t="s">
        <v>45</v>
      </c>
      <c r="AE685" s="50" t="s">
        <v>1552</v>
      </c>
      <c r="AF685" s="50">
        <v>2304806</v>
      </c>
      <c r="AG685" s="51"/>
      <c r="AH685" s="51"/>
      <c r="AJ685" s="69"/>
    </row>
    <row r="686" spans="30:36">
      <c r="AD686" s="50" t="s">
        <v>45</v>
      </c>
      <c r="AE686" s="50" t="s">
        <v>1571</v>
      </c>
      <c r="AF686" s="50">
        <v>2304905</v>
      </c>
      <c r="AG686" s="51"/>
      <c r="AH686" s="51"/>
      <c r="AJ686" s="69"/>
    </row>
    <row r="687" spans="30:36">
      <c r="AD687" s="50" t="s">
        <v>45</v>
      </c>
      <c r="AE687" s="50" t="s">
        <v>1591</v>
      </c>
      <c r="AF687" s="50">
        <v>2304954</v>
      </c>
      <c r="AG687" s="51"/>
      <c r="AH687" s="51"/>
      <c r="AJ687" s="69"/>
    </row>
    <row r="688" spans="30:36">
      <c r="AD688" s="50" t="s">
        <v>45</v>
      </c>
      <c r="AE688" s="50" t="s">
        <v>1611</v>
      </c>
      <c r="AF688" s="50">
        <v>2305001</v>
      </c>
      <c r="AG688" s="51"/>
      <c r="AH688" s="51"/>
      <c r="AJ688" s="69"/>
    </row>
    <row r="689" spans="30:36">
      <c r="AD689" s="50" t="s">
        <v>45</v>
      </c>
      <c r="AE689" s="50" t="s">
        <v>1632</v>
      </c>
      <c r="AF689" s="50">
        <v>2305100</v>
      </c>
      <c r="AG689" s="51"/>
      <c r="AH689" s="51"/>
      <c r="AJ689" s="69"/>
    </row>
    <row r="690" spans="30:36">
      <c r="AD690" s="50" t="s">
        <v>45</v>
      </c>
      <c r="AE690" s="50" t="s">
        <v>1653</v>
      </c>
      <c r="AF690" s="50">
        <v>2305209</v>
      </c>
      <c r="AG690" s="51"/>
      <c r="AH690" s="51"/>
      <c r="AJ690" s="69"/>
    </row>
    <row r="691" spans="30:36">
      <c r="AD691" s="50" t="s">
        <v>45</v>
      </c>
      <c r="AE691" s="50" t="s">
        <v>1673</v>
      </c>
      <c r="AF691" s="50">
        <v>2305233</v>
      </c>
      <c r="AG691" s="51"/>
      <c r="AH691" s="51"/>
      <c r="AJ691" s="69"/>
    </row>
    <row r="692" spans="30:36">
      <c r="AD692" s="50" t="s">
        <v>45</v>
      </c>
      <c r="AE692" s="50" t="s">
        <v>1694</v>
      </c>
      <c r="AF692" s="50">
        <v>2305266</v>
      </c>
      <c r="AG692" s="51"/>
      <c r="AH692" s="51"/>
      <c r="AJ692" s="69"/>
    </row>
    <row r="693" spans="30:36">
      <c r="AD693" s="50" t="s">
        <v>45</v>
      </c>
      <c r="AE693" s="50" t="s">
        <v>1714</v>
      </c>
      <c r="AF693" s="50">
        <v>2305308</v>
      </c>
      <c r="AG693" s="51"/>
      <c r="AH693" s="51"/>
      <c r="AJ693" s="69"/>
    </row>
    <row r="694" spans="30:36">
      <c r="AD694" s="50" t="s">
        <v>45</v>
      </c>
      <c r="AE694" s="50" t="s">
        <v>1735</v>
      </c>
      <c r="AF694" s="50">
        <v>2305332</v>
      </c>
      <c r="AG694" s="51"/>
      <c r="AH694" s="51"/>
      <c r="AJ694" s="69"/>
    </row>
    <row r="695" spans="30:36">
      <c r="AD695" s="50" t="s">
        <v>45</v>
      </c>
      <c r="AE695" s="50" t="s">
        <v>1755</v>
      </c>
      <c r="AF695" s="50">
        <v>2305357</v>
      </c>
      <c r="AG695" s="51"/>
      <c r="AH695" s="51"/>
      <c r="AJ695" s="69"/>
    </row>
    <row r="696" spans="30:36">
      <c r="AD696" s="50" t="s">
        <v>45</v>
      </c>
      <c r="AE696" s="50" t="s">
        <v>1776</v>
      </c>
      <c r="AF696" s="50">
        <v>2305407</v>
      </c>
      <c r="AG696" s="51"/>
      <c r="AH696" s="51"/>
      <c r="AJ696" s="69"/>
    </row>
    <row r="697" spans="30:36">
      <c r="AD697" s="50" t="s">
        <v>45</v>
      </c>
      <c r="AE697" s="50" t="s">
        <v>1795</v>
      </c>
      <c r="AF697" s="50">
        <v>2305506</v>
      </c>
      <c r="AG697" s="51"/>
      <c r="AH697" s="51"/>
      <c r="AJ697" s="69"/>
    </row>
    <row r="698" spans="30:36">
      <c r="AD698" s="50" t="s">
        <v>45</v>
      </c>
      <c r="AE698" s="50" t="s">
        <v>1814</v>
      </c>
      <c r="AF698" s="50">
        <v>2305605</v>
      </c>
      <c r="AG698" s="51"/>
      <c r="AH698" s="51"/>
      <c r="AJ698" s="69"/>
    </row>
    <row r="699" spans="30:36">
      <c r="AD699" s="50" t="s">
        <v>45</v>
      </c>
      <c r="AE699" s="50" t="s">
        <v>1833</v>
      </c>
      <c r="AF699" s="50">
        <v>2305654</v>
      </c>
      <c r="AG699" s="51"/>
      <c r="AH699" s="51"/>
      <c r="AJ699" s="69"/>
    </row>
    <row r="700" spans="30:36">
      <c r="AD700" s="50" t="s">
        <v>45</v>
      </c>
      <c r="AE700" s="50" t="s">
        <v>1851</v>
      </c>
      <c r="AF700" s="50">
        <v>2305704</v>
      </c>
      <c r="AG700" s="51"/>
      <c r="AH700" s="51"/>
      <c r="AJ700" s="69"/>
    </row>
    <row r="701" spans="30:36">
      <c r="AD701" s="50" t="s">
        <v>45</v>
      </c>
      <c r="AE701" s="50" t="s">
        <v>1869</v>
      </c>
      <c r="AF701" s="50">
        <v>2305803</v>
      </c>
      <c r="AG701" s="51"/>
      <c r="AH701" s="51"/>
      <c r="AJ701" s="69"/>
    </row>
    <row r="702" spans="30:36">
      <c r="AD702" s="50" t="s">
        <v>45</v>
      </c>
      <c r="AE702" s="50" t="s">
        <v>1464</v>
      </c>
      <c r="AF702" s="50">
        <v>2305902</v>
      </c>
      <c r="AG702" s="51"/>
      <c r="AH702" s="51"/>
      <c r="AJ702" s="69"/>
    </row>
    <row r="703" spans="30:36">
      <c r="AD703" s="50" t="s">
        <v>45</v>
      </c>
      <c r="AE703" s="50" t="s">
        <v>288</v>
      </c>
      <c r="AF703" s="50">
        <v>2306009</v>
      </c>
      <c r="AG703" s="51"/>
      <c r="AH703" s="51"/>
      <c r="AJ703" s="69"/>
    </row>
    <row r="704" spans="30:36">
      <c r="AD704" s="50" t="s">
        <v>45</v>
      </c>
      <c r="AE704" s="50" t="s">
        <v>1920</v>
      </c>
      <c r="AF704" s="50">
        <v>2306108</v>
      </c>
      <c r="AG704" s="51"/>
      <c r="AH704" s="51"/>
      <c r="AJ704" s="69"/>
    </row>
    <row r="705" spans="30:36">
      <c r="AD705" s="50" t="s">
        <v>45</v>
      </c>
      <c r="AE705" s="50" t="s">
        <v>1937</v>
      </c>
      <c r="AF705" s="50">
        <v>2306207</v>
      </c>
      <c r="AG705" s="51"/>
      <c r="AH705" s="51"/>
      <c r="AJ705" s="69"/>
    </row>
    <row r="706" spans="30:36">
      <c r="AD706" s="50" t="s">
        <v>45</v>
      </c>
      <c r="AE706" s="50" t="s">
        <v>1953</v>
      </c>
      <c r="AF706" s="50">
        <v>2306256</v>
      </c>
      <c r="AG706" s="51"/>
      <c r="AH706" s="51"/>
      <c r="AJ706" s="69"/>
    </row>
    <row r="707" spans="30:36">
      <c r="AD707" s="50" t="s">
        <v>45</v>
      </c>
      <c r="AE707" s="50" t="s">
        <v>5560</v>
      </c>
      <c r="AF707" s="50">
        <v>2306306</v>
      </c>
      <c r="AG707" s="51"/>
      <c r="AH707" s="51"/>
      <c r="AJ707" s="69"/>
    </row>
    <row r="708" spans="30:36">
      <c r="AD708" s="50" t="s">
        <v>45</v>
      </c>
      <c r="AE708" s="50" t="s">
        <v>1988</v>
      </c>
      <c r="AF708" s="50">
        <v>2306405</v>
      </c>
      <c r="AG708" s="51"/>
      <c r="AH708" s="51"/>
      <c r="AJ708" s="69"/>
    </row>
    <row r="709" spans="30:36">
      <c r="AD709" s="50" t="s">
        <v>45</v>
      </c>
      <c r="AE709" s="50" t="s">
        <v>2005</v>
      </c>
      <c r="AF709" s="50">
        <v>2306504</v>
      </c>
      <c r="AG709" s="51"/>
      <c r="AH709" s="51"/>
      <c r="AJ709" s="69"/>
    </row>
    <row r="710" spans="30:36">
      <c r="AD710" s="50" t="s">
        <v>45</v>
      </c>
      <c r="AE710" s="50" t="s">
        <v>2023</v>
      </c>
      <c r="AF710" s="50">
        <v>2306553</v>
      </c>
      <c r="AG710" s="51"/>
      <c r="AH710" s="51"/>
      <c r="AJ710" s="69"/>
    </row>
    <row r="711" spans="30:36">
      <c r="AD711" s="50" t="s">
        <v>45</v>
      </c>
      <c r="AE711" s="50" t="s">
        <v>2041</v>
      </c>
      <c r="AF711" s="50">
        <v>2306603</v>
      </c>
      <c r="AG711" s="51"/>
      <c r="AH711" s="51"/>
      <c r="AJ711" s="69"/>
    </row>
    <row r="712" spans="30:36">
      <c r="AD712" s="50" t="s">
        <v>45</v>
      </c>
      <c r="AE712" s="50" t="s">
        <v>2059</v>
      </c>
      <c r="AF712" s="50">
        <v>2306702</v>
      </c>
      <c r="AG712" s="51"/>
      <c r="AH712" s="51"/>
      <c r="AJ712" s="69"/>
    </row>
    <row r="713" spans="30:36">
      <c r="AD713" s="50" t="s">
        <v>45</v>
      </c>
      <c r="AE713" s="50" t="s">
        <v>2076</v>
      </c>
      <c r="AF713" s="50">
        <v>2306801</v>
      </c>
      <c r="AG713" s="51"/>
      <c r="AH713" s="51"/>
      <c r="AJ713" s="69"/>
    </row>
    <row r="714" spans="30:36">
      <c r="AD714" s="50" t="s">
        <v>45</v>
      </c>
      <c r="AE714" s="50" t="s">
        <v>2092</v>
      </c>
      <c r="AF714" s="50">
        <v>2306900</v>
      </c>
      <c r="AG714" s="51"/>
      <c r="AH714" s="51"/>
      <c r="AJ714" s="69"/>
    </row>
    <row r="715" spans="30:36">
      <c r="AD715" s="50" t="s">
        <v>45</v>
      </c>
      <c r="AE715" s="50" t="s">
        <v>2108</v>
      </c>
      <c r="AF715" s="50">
        <v>2307007</v>
      </c>
      <c r="AG715" s="51"/>
      <c r="AH715" s="51"/>
      <c r="AJ715" s="69"/>
    </row>
    <row r="716" spans="30:36">
      <c r="AD716" s="50" t="s">
        <v>45</v>
      </c>
      <c r="AE716" s="50" t="s">
        <v>1122</v>
      </c>
      <c r="AF716" s="50">
        <v>2307106</v>
      </c>
      <c r="AG716" s="51"/>
      <c r="AH716" s="51"/>
      <c r="AJ716" s="69"/>
    </row>
    <row r="717" spans="30:36">
      <c r="AD717" s="50" t="s">
        <v>45</v>
      </c>
      <c r="AE717" s="50" t="s">
        <v>2140</v>
      </c>
      <c r="AF717" s="50">
        <v>2307205</v>
      </c>
      <c r="AG717" s="51"/>
      <c r="AH717" s="51"/>
      <c r="AJ717" s="69"/>
    </row>
    <row r="718" spans="30:36">
      <c r="AD718" s="50" t="s">
        <v>45</v>
      </c>
      <c r="AE718" s="50" t="s">
        <v>2156</v>
      </c>
      <c r="AF718" s="50">
        <v>2307254</v>
      </c>
      <c r="AG718" s="51"/>
      <c r="AH718" s="51"/>
      <c r="AJ718" s="69"/>
    </row>
    <row r="719" spans="30:36">
      <c r="AD719" s="50" t="s">
        <v>45</v>
      </c>
      <c r="AE719" s="50" t="s">
        <v>2173</v>
      </c>
      <c r="AF719" s="50">
        <v>2307304</v>
      </c>
      <c r="AG719" s="51"/>
      <c r="AH719" s="51"/>
      <c r="AJ719" s="69"/>
    </row>
    <row r="720" spans="30:36">
      <c r="AD720" s="50" t="s">
        <v>45</v>
      </c>
      <c r="AE720" s="50" t="s">
        <v>2190</v>
      </c>
      <c r="AF720" s="50">
        <v>2307403</v>
      </c>
      <c r="AG720" s="51"/>
      <c r="AH720" s="51"/>
      <c r="AJ720" s="69"/>
    </row>
    <row r="721" spans="30:36">
      <c r="AD721" s="50" t="s">
        <v>45</v>
      </c>
      <c r="AE721" s="50" t="s">
        <v>2206</v>
      </c>
      <c r="AF721" s="50">
        <v>2307502</v>
      </c>
      <c r="AG721" s="51"/>
      <c r="AH721" s="51"/>
      <c r="AJ721" s="69"/>
    </row>
    <row r="722" spans="30:36">
      <c r="AD722" s="50" t="s">
        <v>45</v>
      </c>
      <c r="AE722" s="50" t="s">
        <v>2221</v>
      </c>
      <c r="AF722" s="50">
        <v>2307601</v>
      </c>
      <c r="AG722" s="51"/>
      <c r="AH722" s="51"/>
      <c r="AJ722" s="69"/>
    </row>
    <row r="723" spans="30:36">
      <c r="AD723" s="50" t="s">
        <v>45</v>
      </c>
      <c r="AE723" s="50" t="s">
        <v>2237</v>
      </c>
      <c r="AF723" s="50">
        <v>2307635</v>
      </c>
      <c r="AG723" s="51"/>
      <c r="AH723" s="51"/>
      <c r="AJ723" s="69"/>
    </row>
    <row r="724" spans="30:36">
      <c r="AD724" s="50" t="s">
        <v>45</v>
      </c>
      <c r="AE724" s="50" t="s">
        <v>2251</v>
      </c>
      <c r="AF724" s="50">
        <v>2307650</v>
      </c>
      <c r="AG724" s="51"/>
      <c r="AH724" s="51"/>
      <c r="AJ724" s="69"/>
    </row>
    <row r="725" spans="30:36">
      <c r="AD725" s="50" t="s">
        <v>45</v>
      </c>
      <c r="AE725" s="50" t="s">
        <v>2267</v>
      </c>
      <c r="AF725" s="50">
        <v>2307700</v>
      </c>
      <c r="AG725" s="51"/>
      <c r="AH725" s="51"/>
      <c r="AJ725" s="69"/>
    </row>
    <row r="726" spans="30:36">
      <c r="AD726" s="50" t="s">
        <v>45</v>
      </c>
      <c r="AE726" s="50" t="s">
        <v>2282</v>
      </c>
      <c r="AF726" s="50">
        <v>2307809</v>
      </c>
      <c r="AG726" s="51"/>
      <c r="AH726" s="51"/>
      <c r="AJ726" s="69"/>
    </row>
    <row r="727" spans="30:36">
      <c r="AD727" s="50" t="s">
        <v>45</v>
      </c>
      <c r="AE727" s="50" t="s">
        <v>2298</v>
      </c>
      <c r="AF727" s="50">
        <v>2307908</v>
      </c>
      <c r="AG727" s="51"/>
      <c r="AH727" s="51"/>
      <c r="AJ727" s="69"/>
    </row>
    <row r="728" spans="30:36">
      <c r="AD728" s="50" t="s">
        <v>45</v>
      </c>
      <c r="AE728" s="50" t="s">
        <v>2313</v>
      </c>
      <c r="AF728" s="50">
        <v>2308005</v>
      </c>
      <c r="AG728" s="51"/>
      <c r="AH728" s="51"/>
      <c r="AJ728" s="69"/>
    </row>
    <row r="729" spans="30:36">
      <c r="AD729" s="50" t="s">
        <v>45</v>
      </c>
      <c r="AE729" s="50" t="s">
        <v>2327</v>
      </c>
      <c r="AF729" s="50">
        <v>2308104</v>
      </c>
      <c r="AG729" s="51"/>
      <c r="AH729" s="51"/>
      <c r="AJ729" s="69"/>
    </row>
    <row r="730" spans="30:36">
      <c r="AD730" s="50" t="s">
        <v>45</v>
      </c>
      <c r="AE730" s="50" t="s">
        <v>2343</v>
      </c>
      <c r="AF730" s="50">
        <v>2308203</v>
      </c>
      <c r="AG730" s="51"/>
      <c r="AH730" s="51"/>
      <c r="AJ730" s="69"/>
    </row>
    <row r="731" spans="30:36">
      <c r="AD731" s="50" t="s">
        <v>45</v>
      </c>
      <c r="AE731" s="50" t="s">
        <v>2359</v>
      </c>
      <c r="AF731" s="50">
        <v>2308302</v>
      </c>
      <c r="AG731" s="51"/>
      <c r="AH731" s="51"/>
      <c r="AJ731" s="69"/>
    </row>
    <row r="732" spans="30:36">
      <c r="AD732" s="50" t="s">
        <v>45</v>
      </c>
      <c r="AE732" s="50" t="s">
        <v>2373</v>
      </c>
      <c r="AF732" s="50">
        <v>2308351</v>
      </c>
      <c r="AG732" s="51"/>
      <c r="AH732" s="51"/>
      <c r="AJ732" s="69"/>
    </row>
    <row r="733" spans="30:36">
      <c r="AD733" s="50" t="s">
        <v>45</v>
      </c>
      <c r="AE733" s="50" t="s">
        <v>2388</v>
      </c>
      <c r="AF733" s="50">
        <v>2308377</v>
      </c>
      <c r="AG733" s="51"/>
      <c r="AH733" s="51"/>
      <c r="AJ733" s="69"/>
    </row>
    <row r="734" spans="30:36">
      <c r="AD734" s="50" t="s">
        <v>45</v>
      </c>
      <c r="AE734" s="50" t="s">
        <v>2404</v>
      </c>
      <c r="AF734" s="50">
        <v>2308401</v>
      </c>
      <c r="AG734" s="51"/>
      <c r="AH734" s="51"/>
      <c r="AJ734" s="69"/>
    </row>
    <row r="735" spans="30:36">
      <c r="AD735" s="50" t="s">
        <v>45</v>
      </c>
      <c r="AE735" s="50" t="s">
        <v>2420</v>
      </c>
      <c r="AF735" s="50">
        <v>2308500</v>
      </c>
      <c r="AG735" s="51"/>
      <c r="AH735" s="51"/>
      <c r="AJ735" s="69"/>
    </row>
    <row r="736" spans="30:36">
      <c r="AD736" s="50" t="s">
        <v>45</v>
      </c>
      <c r="AE736" s="50" t="s">
        <v>2436</v>
      </c>
      <c r="AF736" s="50">
        <v>2308609</v>
      </c>
      <c r="AG736" s="51"/>
      <c r="AH736" s="51"/>
      <c r="AJ736" s="69"/>
    </row>
    <row r="737" spans="30:36">
      <c r="AD737" s="50" t="s">
        <v>45</v>
      </c>
      <c r="AE737" s="50" t="s">
        <v>2452</v>
      </c>
      <c r="AF737" s="50">
        <v>2308708</v>
      </c>
      <c r="AG737" s="51"/>
      <c r="AH737" s="51"/>
      <c r="AJ737" s="69"/>
    </row>
    <row r="738" spans="30:36">
      <c r="AD738" s="50" t="s">
        <v>45</v>
      </c>
      <c r="AE738" s="50" t="s">
        <v>2466</v>
      </c>
      <c r="AF738" s="50">
        <v>2308807</v>
      </c>
      <c r="AG738" s="51"/>
      <c r="AH738" s="51"/>
      <c r="AJ738" s="69"/>
    </row>
    <row r="739" spans="30:36">
      <c r="AD739" s="50" t="s">
        <v>45</v>
      </c>
      <c r="AE739" s="50" t="s">
        <v>2481</v>
      </c>
      <c r="AF739" s="50">
        <v>2308906</v>
      </c>
      <c r="AG739" s="51"/>
      <c r="AH739" s="51"/>
      <c r="AJ739" s="69"/>
    </row>
    <row r="740" spans="30:36">
      <c r="AD740" s="50" t="s">
        <v>45</v>
      </c>
      <c r="AE740" s="50" t="s">
        <v>2497</v>
      </c>
      <c r="AF740" s="50">
        <v>2309003</v>
      </c>
      <c r="AG740" s="51"/>
      <c r="AH740" s="51"/>
      <c r="AJ740" s="69"/>
    </row>
    <row r="741" spans="30:36">
      <c r="AD741" s="50" t="s">
        <v>45</v>
      </c>
      <c r="AE741" s="50" t="s">
        <v>2511</v>
      </c>
      <c r="AF741" s="50">
        <v>2309102</v>
      </c>
      <c r="AG741" s="51"/>
      <c r="AH741" s="51"/>
      <c r="AJ741" s="69"/>
    </row>
    <row r="742" spans="30:36">
      <c r="AD742" s="50" t="s">
        <v>45</v>
      </c>
      <c r="AE742" s="50" t="s">
        <v>1917</v>
      </c>
      <c r="AF742" s="50">
        <v>2309201</v>
      </c>
      <c r="AG742" s="51"/>
      <c r="AH742" s="51"/>
      <c r="AJ742" s="69"/>
    </row>
    <row r="743" spans="30:36">
      <c r="AD743" s="50" t="s">
        <v>45</v>
      </c>
      <c r="AE743" s="50" t="s">
        <v>2542</v>
      </c>
      <c r="AF743" s="50">
        <v>2309300</v>
      </c>
      <c r="AG743" s="51"/>
      <c r="AH743" s="51"/>
      <c r="AJ743" s="69"/>
    </row>
    <row r="744" spans="30:36">
      <c r="AD744" s="50" t="s">
        <v>45</v>
      </c>
      <c r="AE744" s="50" t="s">
        <v>2557</v>
      </c>
      <c r="AF744" s="50">
        <v>2309409</v>
      </c>
      <c r="AG744" s="51"/>
      <c r="AH744" s="51"/>
      <c r="AJ744" s="69"/>
    </row>
    <row r="745" spans="30:36">
      <c r="AD745" s="50" t="s">
        <v>45</v>
      </c>
      <c r="AE745" s="50" t="s">
        <v>2572</v>
      </c>
      <c r="AF745" s="50">
        <v>2309458</v>
      </c>
      <c r="AG745" s="51"/>
      <c r="AH745" s="51"/>
      <c r="AJ745" s="69"/>
    </row>
    <row r="746" spans="30:36">
      <c r="AD746" s="50" t="s">
        <v>45</v>
      </c>
      <c r="AE746" s="50" t="s">
        <v>2587</v>
      </c>
      <c r="AF746" s="50">
        <v>2309508</v>
      </c>
      <c r="AG746" s="51"/>
      <c r="AH746" s="51"/>
      <c r="AJ746" s="69"/>
    </row>
    <row r="747" spans="30:36">
      <c r="AD747" s="50" t="s">
        <v>45</v>
      </c>
      <c r="AE747" s="50" t="s">
        <v>2603</v>
      </c>
      <c r="AF747" s="50">
        <v>2309607</v>
      </c>
      <c r="AG747" s="51"/>
      <c r="AH747" s="51"/>
      <c r="AJ747" s="69"/>
    </row>
    <row r="748" spans="30:36">
      <c r="AD748" s="50" t="s">
        <v>45</v>
      </c>
      <c r="AE748" s="50" t="s">
        <v>1203</v>
      </c>
      <c r="AF748" s="50">
        <v>2309706</v>
      </c>
      <c r="AG748" s="51"/>
      <c r="AH748" s="51"/>
      <c r="AJ748" s="69"/>
    </row>
    <row r="749" spans="30:36">
      <c r="AD749" s="50" t="s">
        <v>45</v>
      </c>
      <c r="AE749" s="50" t="s">
        <v>2630</v>
      </c>
      <c r="AF749" s="50">
        <v>2309805</v>
      </c>
      <c r="AG749" s="51"/>
      <c r="AH749" s="51"/>
      <c r="AJ749" s="69"/>
    </row>
    <row r="750" spans="30:36">
      <c r="AD750" s="50" t="s">
        <v>45</v>
      </c>
      <c r="AE750" s="50" t="s">
        <v>2645</v>
      </c>
      <c r="AF750" s="50">
        <v>2309904</v>
      </c>
      <c r="AG750" s="51"/>
      <c r="AH750" s="51"/>
      <c r="AJ750" s="69"/>
    </row>
    <row r="751" spans="30:36">
      <c r="AD751" s="50" t="s">
        <v>45</v>
      </c>
      <c r="AE751" s="50" t="s">
        <v>2658</v>
      </c>
      <c r="AF751" s="50">
        <v>2310001</v>
      </c>
      <c r="AG751" s="51"/>
      <c r="AH751" s="51"/>
      <c r="AJ751" s="69"/>
    </row>
    <row r="752" spans="30:36">
      <c r="AD752" s="50" t="s">
        <v>45</v>
      </c>
      <c r="AE752" s="50" t="s">
        <v>2672</v>
      </c>
      <c r="AF752" s="50">
        <v>2310100</v>
      </c>
      <c r="AG752" s="51"/>
      <c r="AH752" s="51"/>
      <c r="AJ752" s="69"/>
    </row>
    <row r="753" spans="30:36">
      <c r="AD753" s="50" t="s">
        <v>45</v>
      </c>
      <c r="AE753" s="50" t="s">
        <v>2687</v>
      </c>
      <c r="AF753" s="50">
        <v>2310209</v>
      </c>
      <c r="AG753" s="51"/>
      <c r="AH753" s="51"/>
      <c r="AJ753" s="69"/>
    </row>
    <row r="754" spans="30:36">
      <c r="AD754" s="50" t="s">
        <v>45</v>
      </c>
      <c r="AE754" s="50" t="s">
        <v>2703</v>
      </c>
      <c r="AF754" s="50">
        <v>2310258</v>
      </c>
      <c r="AG754" s="51"/>
      <c r="AH754" s="51"/>
      <c r="AJ754" s="69"/>
    </row>
    <row r="755" spans="30:36">
      <c r="AD755" s="50" t="s">
        <v>45</v>
      </c>
      <c r="AE755" s="50" t="s">
        <v>2718</v>
      </c>
      <c r="AF755" s="50">
        <v>2310308</v>
      </c>
      <c r="AG755" s="51"/>
      <c r="AH755" s="51"/>
      <c r="AJ755" s="69"/>
    </row>
    <row r="756" spans="30:36">
      <c r="AD756" s="50" t="s">
        <v>45</v>
      </c>
      <c r="AE756" s="50" t="s">
        <v>2734</v>
      </c>
      <c r="AF756" s="50">
        <v>2310407</v>
      </c>
      <c r="AG756" s="51"/>
      <c r="AH756" s="51"/>
      <c r="AJ756" s="69"/>
    </row>
    <row r="757" spans="30:36">
      <c r="AD757" s="50" t="s">
        <v>45</v>
      </c>
      <c r="AE757" s="50" t="s">
        <v>2749</v>
      </c>
      <c r="AF757" s="50">
        <v>2310506</v>
      </c>
      <c r="AG757" s="51"/>
      <c r="AH757" s="51"/>
      <c r="AJ757" s="69"/>
    </row>
    <row r="758" spans="30:36">
      <c r="AD758" s="50" t="s">
        <v>45</v>
      </c>
      <c r="AE758" s="50" t="s">
        <v>2764</v>
      </c>
      <c r="AF758" s="50">
        <v>2310605</v>
      </c>
      <c r="AG758" s="51"/>
      <c r="AH758" s="51"/>
      <c r="AJ758" s="69"/>
    </row>
    <row r="759" spans="30:36">
      <c r="AD759" s="50" t="s">
        <v>45</v>
      </c>
      <c r="AE759" s="50" t="s">
        <v>2780</v>
      </c>
      <c r="AF759" s="50">
        <v>2310704</v>
      </c>
      <c r="AG759" s="51"/>
      <c r="AH759" s="51"/>
      <c r="AJ759" s="69"/>
    </row>
    <row r="760" spans="30:36">
      <c r="AD760" s="50" t="s">
        <v>45</v>
      </c>
      <c r="AE760" s="50" t="s">
        <v>2795</v>
      </c>
      <c r="AF760" s="50">
        <v>2310803</v>
      </c>
      <c r="AG760" s="51"/>
      <c r="AH760" s="51"/>
      <c r="AJ760" s="69"/>
    </row>
    <row r="761" spans="30:36">
      <c r="AD761" s="50" t="s">
        <v>45</v>
      </c>
      <c r="AE761" s="50" t="s">
        <v>2810</v>
      </c>
      <c r="AF761" s="50">
        <v>2310852</v>
      </c>
      <c r="AG761" s="51"/>
      <c r="AH761" s="51"/>
      <c r="AJ761" s="69"/>
    </row>
    <row r="762" spans="30:36">
      <c r="AD762" s="50" t="s">
        <v>45</v>
      </c>
      <c r="AE762" s="50" t="s">
        <v>2825</v>
      </c>
      <c r="AF762" s="50">
        <v>2310902</v>
      </c>
      <c r="AG762" s="51"/>
      <c r="AH762" s="51"/>
      <c r="AJ762" s="69"/>
    </row>
    <row r="763" spans="30:36">
      <c r="AD763" s="50" t="s">
        <v>45</v>
      </c>
      <c r="AE763" s="50" t="s">
        <v>2837</v>
      </c>
      <c r="AF763" s="50">
        <v>2310951</v>
      </c>
      <c r="AG763" s="51"/>
      <c r="AH763" s="51"/>
      <c r="AJ763" s="69"/>
    </row>
    <row r="764" spans="30:36">
      <c r="AD764" s="50" t="s">
        <v>45</v>
      </c>
      <c r="AE764" s="50" t="s">
        <v>2850</v>
      </c>
      <c r="AF764" s="50">
        <v>2311009</v>
      </c>
      <c r="AG764" s="51"/>
      <c r="AH764" s="51"/>
      <c r="AJ764" s="69"/>
    </row>
    <row r="765" spans="30:36">
      <c r="AD765" s="50" t="s">
        <v>45</v>
      </c>
      <c r="AE765" s="50" t="s">
        <v>2863</v>
      </c>
      <c r="AF765" s="50">
        <v>2311108</v>
      </c>
      <c r="AG765" s="51"/>
      <c r="AH765" s="51"/>
      <c r="AJ765" s="69"/>
    </row>
    <row r="766" spans="30:36">
      <c r="AD766" s="50" t="s">
        <v>45</v>
      </c>
      <c r="AE766" s="50" t="s">
        <v>2876</v>
      </c>
      <c r="AF766" s="50">
        <v>2311207</v>
      </c>
      <c r="AG766" s="51"/>
      <c r="AH766" s="51"/>
      <c r="AJ766" s="69"/>
    </row>
    <row r="767" spans="30:36">
      <c r="AD767" s="50" t="s">
        <v>45</v>
      </c>
      <c r="AE767" s="50" t="s">
        <v>2888</v>
      </c>
      <c r="AF767" s="50">
        <v>2311231</v>
      </c>
      <c r="AG767" s="51"/>
      <c r="AH767" s="51"/>
      <c r="AJ767" s="69"/>
    </row>
    <row r="768" spans="30:36">
      <c r="AD768" s="50" t="s">
        <v>45</v>
      </c>
      <c r="AE768" s="50" t="s">
        <v>2901</v>
      </c>
      <c r="AF768" s="50">
        <v>2311264</v>
      </c>
      <c r="AG768" s="51"/>
      <c r="AH768" s="51"/>
      <c r="AJ768" s="69"/>
    </row>
    <row r="769" spans="30:36">
      <c r="AD769" s="50" t="s">
        <v>45</v>
      </c>
      <c r="AE769" s="50" t="s">
        <v>2913</v>
      </c>
      <c r="AF769" s="50">
        <v>2311306</v>
      </c>
      <c r="AG769" s="51"/>
      <c r="AH769" s="51"/>
      <c r="AJ769" s="69"/>
    </row>
    <row r="770" spans="30:36">
      <c r="AD770" s="50" t="s">
        <v>45</v>
      </c>
      <c r="AE770" s="50" t="s">
        <v>2926</v>
      </c>
      <c r="AF770" s="50">
        <v>2311355</v>
      </c>
      <c r="AG770" s="51"/>
      <c r="AH770" s="51"/>
      <c r="AJ770" s="69"/>
    </row>
    <row r="771" spans="30:36">
      <c r="AD771" s="50" t="s">
        <v>45</v>
      </c>
      <c r="AE771" s="50" t="s">
        <v>2937</v>
      </c>
      <c r="AF771" s="50">
        <v>2311405</v>
      </c>
      <c r="AG771" s="51"/>
      <c r="AH771" s="51"/>
      <c r="AJ771" s="69"/>
    </row>
    <row r="772" spans="30:36">
      <c r="AD772" s="50" t="s">
        <v>45</v>
      </c>
      <c r="AE772" s="50" t="s">
        <v>2949</v>
      </c>
      <c r="AF772" s="50">
        <v>2311504</v>
      </c>
      <c r="AG772" s="51"/>
      <c r="AH772" s="51"/>
      <c r="AJ772" s="69"/>
    </row>
    <row r="773" spans="30:36">
      <c r="AD773" s="50" t="s">
        <v>45</v>
      </c>
      <c r="AE773" s="50" t="s">
        <v>2210</v>
      </c>
      <c r="AF773" s="50">
        <v>2311603</v>
      </c>
      <c r="AG773" s="51"/>
      <c r="AH773" s="51"/>
      <c r="AJ773" s="69"/>
    </row>
    <row r="774" spans="30:36">
      <c r="AD774" s="50" t="s">
        <v>45</v>
      </c>
      <c r="AE774" s="50" t="s">
        <v>2973</v>
      </c>
      <c r="AF774" s="50">
        <v>2311702</v>
      </c>
      <c r="AG774" s="51"/>
      <c r="AH774" s="51"/>
      <c r="AJ774" s="69"/>
    </row>
    <row r="775" spans="30:36">
      <c r="AD775" s="50" t="s">
        <v>45</v>
      </c>
      <c r="AE775" s="50" t="s">
        <v>2985</v>
      </c>
      <c r="AF775" s="50">
        <v>2311801</v>
      </c>
      <c r="AG775" s="51"/>
      <c r="AH775" s="51"/>
      <c r="AJ775" s="69"/>
    </row>
    <row r="776" spans="30:36">
      <c r="AD776" s="50" t="s">
        <v>45</v>
      </c>
      <c r="AE776" s="50" t="s">
        <v>2997</v>
      </c>
      <c r="AF776" s="50">
        <v>2311900</v>
      </c>
      <c r="AG776" s="51"/>
      <c r="AH776" s="51"/>
      <c r="AJ776" s="69"/>
    </row>
    <row r="777" spans="30:36">
      <c r="AD777" s="50" t="s">
        <v>45</v>
      </c>
      <c r="AE777" s="50" t="s">
        <v>3010</v>
      </c>
      <c r="AF777" s="50">
        <v>2311959</v>
      </c>
      <c r="AG777" s="51"/>
      <c r="AH777" s="51"/>
      <c r="AJ777" s="69"/>
    </row>
    <row r="778" spans="30:36">
      <c r="AD778" s="50" t="s">
        <v>45</v>
      </c>
      <c r="AE778" s="50" t="s">
        <v>3023</v>
      </c>
      <c r="AF778" s="50">
        <v>2312205</v>
      </c>
      <c r="AG778" s="51"/>
      <c r="AH778" s="51"/>
      <c r="AJ778" s="69"/>
    </row>
    <row r="779" spans="30:36">
      <c r="AD779" s="50" t="s">
        <v>45</v>
      </c>
      <c r="AE779" s="50" t="s">
        <v>3035</v>
      </c>
      <c r="AF779" s="50">
        <v>2312007</v>
      </c>
      <c r="AG779" s="51"/>
      <c r="AH779" s="51"/>
      <c r="AJ779" s="69"/>
    </row>
    <row r="780" spans="30:36">
      <c r="AD780" s="50" t="s">
        <v>45</v>
      </c>
      <c r="AE780" s="50" t="s">
        <v>3047</v>
      </c>
      <c r="AF780" s="50">
        <v>2312106</v>
      </c>
      <c r="AG780" s="51"/>
      <c r="AH780" s="51"/>
      <c r="AJ780" s="69"/>
    </row>
    <row r="781" spans="30:36">
      <c r="AD781" s="50" t="s">
        <v>45</v>
      </c>
      <c r="AE781" s="50" t="s">
        <v>3059</v>
      </c>
      <c r="AF781" s="50">
        <v>2312304</v>
      </c>
      <c r="AG781" s="51"/>
      <c r="AH781" s="51"/>
      <c r="AJ781" s="69"/>
    </row>
    <row r="782" spans="30:36">
      <c r="AD782" s="50" t="s">
        <v>45</v>
      </c>
      <c r="AE782" s="50" t="s">
        <v>2653</v>
      </c>
      <c r="AF782" s="50">
        <v>2312403</v>
      </c>
      <c r="AG782" s="51"/>
      <c r="AH782" s="51"/>
      <c r="AJ782" s="69"/>
    </row>
    <row r="783" spans="30:36">
      <c r="AD783" s="50" t="s">
        <v>45</v>
      </c>
      <c r="AE783" s="50" t="s">
        <v>3083</v>
      </c>
      <c r="AF783" s="50">
        <v>2312502</v>
      </c>
      <c r="AG783" s="51"/>
      <c r="AH783" s="51"/>
      <c r="AJ783" s="69"/>
    </row>
    <row r="784" spans="30:36">
      <c r="AD784" s="50" t="s">
        <v>45</v>
      </c>
      <c r="AE784" s="50" t="s">
        <v>3096</v>
      </c>
      <c r="AF784" s="50">
        <v>2312601</v>
      </c>
      <c r="AG784" s="51"/>
      <c r="AH784" s="51"/>
      <c r="AJ784" s="69"/>
    </row>
    <row r="785" spans="30:36">
      <c r="AD785" s="50" t="s">
        <v>45</v>
      </c>
      <c r="AE785" s="50" t="s">
        <v>3108</v>
      </c>
      <c r="AF785" s="50">
        <v>2312700</v>
      </c>
      <c r="AG785" s="51"/>
      <c r="AH785" s="51"/>
      <c r="AJ785" s="69"/>
    </row>
    <row r="786" spans="30:36">
      <c r="AD786" s="50" t="s">
        <v>45</v>
      </c>
      <c r="AE786" s="50" t="s">
        <v>3120</v>
      </c>
      <c r="AF786" s="50">
        <v>2312809</v>
      </c>
      <c r="AG786" s="51"/>
      <c r="AH786" s="51"/>
      <c r="AJ786" s="69"/>
    </row>
    <row r="787" spans="30:36">
      <c r="AD787" s="50" t="s">
        <v>45</v>
      </c>
      <c r="AE787" s="50" t="s">
        <v>3132</v>
      </c>
      <c r="AF787" s="50">
        <v>2312908</v>
      </c>
      <c r="AG787" s="51"/>
      <c r="AH787" s="51"/>
      <c r="AJ787" s="69"/>
    </row>
    <row r="788" spans="30:36">
      <c r="AD788" s="50" t="s">
        <v>45</v>
      </c>
      <c r="AE788" s="50" t="s">
        <v>3144</v>
      </c>
      <c r="AF788" s="50">
        <v>2313005</v>
      </c>
      <c r="AG788" s="51"/>
      <c r="AH788" s="51"/>
      <c r="AJ788" s="69"/>
    </row>
    <row r="789" spans="30:36">
      <c r="AD789" s="50" t="s">
        <v>45</v>
      </c>
      <c r="AE789" s="50" t="s">
        <v>3155</v>
      </c>
      <c r="AF789" s="50">
        <v>2313104</v>
      </c>
      <c r="AG789" s="51"/>
      <c r="AH789" s="51"/>
      <c r="AJ789" s="69"/>
    </row>
    <row r="790" spans="30:36">
      <c r="AD790" s="50" t="s">
        <v>45</v>
      </c>
      <c r="AE790" s="50" t="s">
        <v>3166</v>
      </c>
      <c r="AF790" s="50">
        <v>2313203</v>
      </c>
      <c r="AG790" s="51"/>
      <c r="AH790" s="51"/>
      <c r="AJ790" s="69"/>
    </row>
    <row r="791" spans="30:36">
      <c r="AD791" s="50" t="s">
        <v>45</v>
      </c>
      <c r="AE791" s="50" t="s">
        <v>3177</v>
      </c>
      <c r="AF791" s="50">
        <v>2313252</v>
      </c>
      <c r="AG791" s="51"/>
      <c r="AH791" s="51"/>
      <c r="AJ791" s="69"/>
    </row>
    <row r="792" spans="30:36">
      <c r="AD792" s="50" t="s">
        <v>45</v>
      </c>
      <c r="AE792" s="50" t="s">
        <v>3188</v>
      </c>
      <c r="AF792" s="50">
        <v>2313302</v>
      </c>
      <c r="AG792" s="51"/>
      <c r="AH792" s="51"/>
      <c r="AJ792" s="69"/>
    </row>
    <row r="793" spans="30:36">
      <c r="AD793" s="50" t="s">
        <v>45</v>
      </c>
      <c r="AE793" s="50" t="s">
        <v>3200</v>
      </c>
      <c r="AF793" s="50">
        <v>2313351</v>
      </c>
      <c r="AG793" s="51"/>
      <c r="AH793" s="51"/>
      <c r="AJ793" s="69"/>
    </row>
    <row r="794" spans="30:36">
      <c r="AD794" s="50" t="s">
        <v>45</v>
      </c>
      <c r="AE794" s="50" t="s">
        <v>3212</v>
      </c>
      <c r="AF794" s="50">
        <v>2313401</v>
      </c>
      <c r="AG794" s="51"/>
      <c r="AH794" s="51"/>
      <c r="AJ794" s="69"/>
    </row>
    <row r="795" spans="30:36">
      <c r="AD795" s="50" t="s">
        <v>45</v>
      </c>
      <c r="AE795" s="50" t="s">
        <v>3224</v>
      </c>
      <c r="AF795" s="50">
        <v>2313500</v>
      </c>
      <c r="AG795" s="51"/>
      <c r="AH795" s="51"/>
      <c r="AJ795" s="69"/>
    </row>
    <row r="796" spans="30:36">
      <c r="AD796" s="50" t="s">
        <v>45</v>
      </c>
      <c r="AE796" s="50" t="s">
        <v>3234</v>
      </c>
      <c r="AF796" s="50">
        <v>2313559</v>
      </c>
      <c r="AG796" s="51"/>
      <c r="AH796" s="51"/>
      <c r="AJ796" s="69"/>
    </row>
    <row r="797" spans="30:36">
      <c r="AD797" s="50" t="s">
        <v>45</v>
      </c>
      <c r="AE797" s="50" t="s">
        <v>3245</v>
      </c>
      <c r="AF797" s="50">
        <v>2313609</v>
      </c>
      <c r="AG797" s="51"/>
      <c r="AH797" s="51"/>
      <c r="AJ797" s="69"/>
    </row>
    <row r="798" spans="30:36">
      <c r="AD798" s="50" t="s">
        <v>45</v>
      </c>
      <c r="AE798" s="50" t="s">
        <v>3255</v>
      </c>
      <c r="AF798" s="50">
        <v>2313708</v>
      </c>
      <c r="AG798" s="51"/>
      <c r="AH798" s="51"/>
      <c r="AJ798" s="69"/>
    </row>
    <row r="799" spans="30:36">
      <c r="AD799" s="50" t="s">
        <v>45</v>
      </c>
      <c r="AE799" s="50" t="s">
        <v>3266</v>
      </c>
      <c r="AF799" s="50">
        <v>2313757</v>
      </c>
      <c r="AG799" s="51"/>
      <c r="AH799" s="51"/>
      <c r="AJ799" s="69"/>
    </row>
    <row r="800" spans="30:36">
      <c r="AD800" s="50" t="s">
        <v>45</v>
      </c>
      <c r="AE800" s="50" t="s">
        <v>3278</v>
      </c>
      <c r="AF800" s="50">
        <v>2313807</v>
      </c>
      <c r="AG800" s="51"/>
      <c r="AH800" s="51"/>
      <c r="AJ800" s="69"/>
    </row>
    <row r="801" spans="30:36">
      <c r="AD801" s="50" t="s">
        <v>45</v>
      </c>
      <c r="AE801" s="50" t="s">
        <v>3289</v>
      </c>
      <c r="AF801" s="50">
        <v>2313906</v>
      </c>
      <c r="AG801" s="51"/>
      <c r="AH801" s="51"/>
      <c r="AJ801" s="69"/>
    </row>
    <row r="802" spans="30:36">
      <c r="AD802" s="50" t="s">
        <v>45</v>
      </c>
      <c r="AE802" s="50" t="s">
        <v>3301</v>
      </c>
      <c r="AF802" s="50">
        <v>2313955</v>
      </c>
      <c r="AG802" s="51"/>
      <c r="AH802" s="51"/>
      <c r="AJ802" s="69"/>
    </row>
    <row r="803" spans="30:36">
      <c r="AD803" s="50" t="s">
        <v>45</v>
      </c>
      <c r="AE803" s="50" t="s">
        <v>3313</v>
      </c>
      <c r="AF803" s="50">
        <v>2314003</v>
      </c>
      <c r="AG803" s="51"/>
      <c r="AH803" s="51"/>
      <c r="AJ803" s="69"/>
    </row>
    <row r="804" spans="30:36">
      <c r="AD804" s="50" t="s">
        <v>45</v>
      </c>
      <c r="AE804" s="50" t="s">
        <v>3324</v>
      </c>
      <c r="AF804" s="50">
        <v>2314102</v>
      </c>
      <c r="AG804" s="51"/>
      <c r="AH804" s="51"/>
      <c r="AJ804" s="69"/>
    </row>
    <row r="805" spans="30:36">
      <c r="AD805" s="50" t="s">
        <v>49</v>
      </c>
      <c r="AE805" s="50" t="s">
        <v>95</v>
      </c>
      <c r="AF805" s="50">
        <v>5300108</v>
      </c>
      <c r="AG805" s="51"/>
      <c r="AH805" s="51"/>
      <c r="AJ805" s="69"/>
    </row>
    <row r="806" spans="30:36">
      <c r="AD806" s="50" t="s">
        <v>53</v>
      </c>
      <c r="AE806" s="50" t="s">
        <v>96</v>
      </c>
      <c r="AF806" s="50">
        <v>3200102</v>
      </c>
      <c r="AG806" s="51"/>
      <c r="AH806" s="51"/>
      <c r="AJ806" s="69"/>
    </row>
    <row r="807" spans="30:36">
      <c r="AD807" s="50" t="s">
        <v>53</v>
      </c>
      <c r="AE807" s="50" t="s">
        <v>121</v>
      </c>
      <c r="AF807" s="50">
        <v>3200169</v>
      </c>
      <c r="AG807" s="51"/>
      <c r="AH807" s="51"/>
      <c r="AJ807" s="69"/>
    </row>
    <row r="808" spans="30:36">
      <c r="AD808" s="50" t="s">
        <v>53</v>
      </c>
      <c r="AE808" s="50" t="s">
        <v>147</v>
      </c>
      <c r="AF808" s="50">
        <v>3200136</v>
      </c>
      <c r="AG808" s="51"/>
      <c r="AH808" s="51"/>
      <c r="AJ808" s="69"/>
    </row>
    <row r="809" spans="30:36">
      <c r="AD809" s="50" t="s">
        <v>53</v>
      </c>
      <c r="AE809" s="50" t="s">
        <v>172</v>
      </c>
      <c r="AF809" s="50">
        <v>3200201</v>
      </c>
      <c r="AG809" s="51"/>
      <c r="AH809" s="51"/>
      <c r="AJ809" s="69"/>
    </row>
    <row r="810" spans="30:36">
      <c r="AD810" s="50" t="s">
        <v>53</v>
      </c>
      <c r="AE810" s="50" t="s">
        <v>198</v>
      </c>
      <c r="AF810" s="50">
        <v>3200300</v>
      </c>
      <c r="AG810" s="51"/>
      <c r="AH810" s="51"/>
      <c r="AJ810" s="69"/>
    </row>
    <row r="811" spans="30:36">
      <c r="AD811" s="50" t="s">
        <v>53</v>
      </c>
      <c r="AE811" s="50" t="s">
        <v>224</v>
      </c>
      <c r="AF811" s="50">
        <v>3200359</v>
      </c>
      <c r="AG811" s="51"/>
      <c r="AH811" s="51"/>
      <c r="AJ811" s="69"/>
    </row>
    <row r="812" spans="30:36">
      <c r="AD812" s="50" t="s">
        <v>53</v>
      </c>
      <c r="AE812" s="50" t="s">
        <v>248</v>
      </c>
      <c r="AF812" s="50">
        <v>3200409</v>
      </c>
      <c r="AG812" s="51"/>
      <c r="AH812" s="51"/>
      <c r="AJ812" s="69"/>
    </row>
    <row r="813" spans="30:36">
      <c r="AD813" s="50" t="s">
        <v>53</v>
      </c>
      <c r="AE813" s="50" t="s">
        <v>273</v>
      </c>
      <c r="AF813" s="50">
        <v>3200508</v>
      </c>
      <c r="AG813" s="51"/>
      <c r="AH813" s="51"/>
      <c r="AJ813" s="69"/>
    </row>
    <row r="814" spans="30:36">
      <c r="AD814" s="50" t="s">
        <v>53</v>
      </c>
      <c r="AE814" s="50" t="s">
        <v>299</v>
      </c>
      <c r="AF814" s="50">
        <v>3200607</v>
      </c>
      <c r="AG814" s="51"/>
      <c r="AH814" s="51"/>
      <c r="AJ814" s="69"/>
    </row>
    <row r="815" spans="30:36">
      <c r="AD815" s="50" t="s">
        <v>53</v>
      </c>
      <c r="AE815" s="50" t="s">
        <v>325</v>
      </c>
      <c r="AF815" s="50">
        <v>3200706</v>
      </c>
      <c r="AG815" s="51"/>
      <c r="AH815" s="51"/>
      <c r="AJ815" s="69"/>
    </row>
    <row r="816" spans="30:36">
      <c r="AD816" s="50" t="s">
        <v>53</v>
      </c>
      <c r="AE816" s="50" t="s">
        <v>350</v>
      </c>
      <c r="AF816" s="50">
        <v>3200805</v>
      </c>
      <c r="AG816" s="51"/>
      <c r="AH816" s="51"/>
      <c r="AJ816" s="69"/>
    </row>
    <row r="817" spans="30:36">
      <c r="AD817" s="50" t="s">
        <v>53</v>
      </c>
      <c r="AE817" s="50" t="s">
        <v>374</v>
      </c>
      <c r="AF817" s="50">
        <v>3200904</v>
      </c>
      <c r="AG817" s="51"/>
      <c r="AH817" s="51"/>
      <c r="AJ817" s="69"/>
    </row>
    <row r="818" spans="30:36">
      <c r="AD818" s="50" t="s">
        <v>53</v>
      </c>
      <c r="AE818" s="50" t="s">
        <v>399</v>
      </c>
      <c r="AF818" s="50">
        <v>3201001</v>
      </c>
      <c r="AG818" s="51"/>
      <c r="AH818" s="51"/>
      <c r="AJ818" s="69"/>
    </row>
    <row r="819" spans="30:36">
      <c r="AD819" s="50" t="s">
        <v>53</v>
      </c>
      <c r="AE819" s="50" t="s">
        <v>424</v>
      </c>
      <c r="AF819" s="50">
        <v>3201100</v>
      </c>
      <c r="AG819" s="51"/>
      <c r="AH819" s="51"/>
      <c r="AJ819" s="69"/>
    </row>
    <row r="820" spans="30:36">
      <c r="AD820" s="50" t="s">
        <v>53</v>
      </c>
      <c r="AE820" s="50" t="s">
        <v>450</v>
      </c>
      <c r="AF820" s="50">
        <v>3201159</v>
      </c>
      <c r="AG820" s="51"/>
      <c r="AH820" s="51"/>
      <c r="AJ820" s="69"/>
    </row>
    <row r="821" spans="30:36">
      <c r="AD821" s="50" t="s">
        <v>53</v>
      </c>
      <c r="AE821" s="50" t="s">
        <v>475</v>
      </c>
      <c r="AF821" s="50">
        <v>3201209</v>
      </c>
      <c r="AG821" s="51"/>
      <c r="AH821" s="51"/>
      <c r="AJ821" s="69"/>
    </row>
    <row r="822" spans="30:36">
      <c r="AD822" s="50" t="s">
        <v>53</v>
      </c>
      <c r="AE822" s="50" t="s">
        <v>499</v>
      </c>
      <c r="AF822" s="50">
        <v>3201308</v>
      </c>
      <c r="AG822" s="51"/>
      <c r="AH822" s="51"/>
      <c r="AJ822" s="69"/>
    </row>
    <row r="823" spans="30:36">
      <c r="AD823" s="50" t="s">
        <v>53</v>
      </c>
      <c r="AE823" s="50" t="s">
        <v>522</v>
      </c>
      <c r="AF823" s="50">
        <v>3201407</v>
      </c>
      <c r="AG823" s="51"/>
      <c r="AH823" s="51"/>
      <c r="AJ823" s="69"/>
    </row>
    <row r="824" spans="30:36">
      <c r="AD824" s="50" t="s">
        <v>53</v>
      </c>
      <c r="AE824" s="50" t="s">
        <v>546</v>
      </c>
      <c r="AF824" s="50">
        <v>3201506</v>
      </c>
      <c r="AG824" s="51"/>
      <c r="AH824" s="51"/>
      <c r="AJ824" s="69"/>
    </row>
    <row r="825" spans="30:36">
      <c r="AD825" s="50" t="s">
        <v>53</v>
      </c>
      <c r="AE825" s="50" t="s">
        <v>569</v>
      </c>
      <c r="AF825" s="50">
        <v>3201605</v>
      </c>
      <c r="AG825" s="51"/>
      <c r="AH825" s="51"/>
      <c r="AJ825" s="69"/>
    </row>
    <row r="826" spans="30:36">
      <c r="AD826" s="50" t="s">
        <v>53</v>
      </c>
      <c r="AE826" s="50" t="s">
        <v>592</v>
      </c>
      <c r="AF826" s="50">
        <v>3201704</v>
      </c>
      <c r="AG826" s="51"/>
      <c r="AH826" s="51"/>
      <c r="AJ826" s="69"/>
    </row>
    <row r="827" spans="30:36">
      <c r="AD827" s="50" t="s">
        <v>53</v>
      </c>
      <c r="AE827" s="50" t="s">
        <v>615</v>
      </c>
      <c r="AF827" s="50">
        <v>3201803</v>
      </c>
      <c r="AG827" s="51"/>
      <c r="AH827" s="51"/>
      <c r="AJ827" s="69"/>
    </row>
    <row r="828" spans="30:36">
      <c r="AD828" s="50" t="s">
        <v>53</v>
      </c>
      <c r="AE828" s="50" t="s">
        <v>636</v>
      </c>
      <c r="AF828" s="50">
        <v>3201902</v>
      </c>
      <c r="AG828" s="51"/>
      <c r="AH828" s="51"/>
      <c r="AJ828" s="69"/>
    </row>
    <row r="829" spans="30:36">
      <c r="AD829" s="50" t="s">
        <v>53</v>
      </c>
      <c r="AE829" s="50" t="s">
        <v>657</v>
      </c>
      <c r="AF829" s="50">
        <v>3202009</v>
      </c>
      <c r="AG829" s="51"/>
      <c r="AH829" s="51"/>
      <c r="AJ829" s="69"/>
    </row>
    <row r="830" spans="30:36">
      <c r="AD830" s="50" t="s">
        <v>53</v>
      </c>
      <c r="AE830" s="50" t="s">
        <v>678</v>
      </c>
      <c r="AF830" s="50">
        <v>3202108</v>
      </c>
      <c r="AG830" s="51"/>
      <c r="AH830" s="51"/>
      <c r="AJ830" s="69"/>
    </row>
    <row r="831" spans="30:36">
      <c r="AD831" s="50" t="s">
        <v>53</v>
      </c>
      <c r="AE831" s="50" t="s">
        <v>698</v>
      </c>
      <c r="AF831" s="50">
        <v>3202207</v>
      </c>
      <c r="AG831" s="51"/>
      <c r="AH831" s="51"/>
      <c r="AJ831" s="69"/>
    </row>
    <row r="832" spans="30:36">
      <c r="AD832" s="50" t="s">
        <v>53</v>
      </c>
      <c r="AE832" s="50" t="s">
        <v>720</v>
      </c>
      <c r="AF832" s="50">
        <v>3202256</v>
      </c>
      <c r="AG832" s="51"/>
      <c r="AH832" s="51"/>
      <c r="AJ832" s="69"/>
    </row>
    <row r="833" spans="30:36">
      <c r="AD833" s="50" t="s">
        <v>53</v>
      </c>
      <c r="AE833" s="50" t="s">
        <v>742</v>
      </c>
      <c r="AF833" s="50">
        <v>3202306</v>
      </c>
      <c r="AG833" s="51"/>
      <c r="AH833" s="51"/>
      <c r="AJ833" s="69"/>
    </row>
    <row r="834" spans="30:36">
      <c r="AD834" s="50" t="s">
        <v>53</v>
      </c>
      <c r="AE834" s="50" t="s">
        <v>763</v>
      </c>
      <c r="AF834" s="50">
        <v>3202405</v>
      </c>
      <c r="AG834" s="51"/>
      <c r="AH834" s="51"/>
      <c r="AJ834" s="69"/>
    </row>
    <row r="835" spans="30:36">
      <c r="AD835" s="50" t="s">
        <v>53</v>
      </c>
      <c r="AE835" s="50" t="s">
        <v>786</v>
      </c>
      <c r="AF835" s="50">
        <v>3202454</v>
      </c>
      <c r="AG835" s="51"/>
      <c r="AH835" s="51"/>
      <c r="AJ835" s="69"/>
    </row>
    <row r="836" spans="30:36">
      <c r="AD836" s="50" t="s">
        <v>53</v>
      </c>
      <c r="AE836" s="50" t="s">
        <v>807</v>
      </c>
      <c r="AF836" s="50">
        <v>3202504</v>
      </c>
      <c r="AG836" s="51"/>
      <c r="AH836" s="51"/>
      <c r="AJ836" s="69"/>
    </row>
    <row r="837" spans="30:36">
      <c r="AD837" s="50" t="s">
        <v>53</v>
      </c>
      <c r="AE837" s="50" t="s">
        <v>828</v>
      </c>
      <c r="AF837" s="50">
        <v>3202553</v>
      </c>
      <c r="AG837" s="51"/>
      <c r="AH837" s="51"/>
      <c r="AJ837" s="69"/>
    </row>
    <row r="838" spans="30:36">
      <c r="AD838" s="50" t="s">
        <v>53</v>
      </c>
      <c r="AE838" s="50" t="s">
        <v>850</v>
      </c>
      <c r="AF838" s="50">
        <v>3202603</v>
      </c>
      <c r="AG838" s="51"/>
      <c r="AH838" s="51"/>
      <c r="AJ838" s="69"/>
    </row>
    <row r="839" spans="30:36">
      <c r="AD839" s="50" t="s">
        <v>53</v>
      </c>
      <c r="AE839" s="50" t="s">
        <v>872</v>
      </c>
      <c r="AF839" s="50">
        <v>3202652</v>
      </c>
      <c r="AG839" s="51"/>
      <c r="AH839" s="51"/>
      <c r="AJ839" s="69"/>
    </row>
    <row r="840" spans="30:36">
      <c r="AD840" s="50" t="s">
        <v>53</v>
      </c>
      <c r="AE840" s="50" t="s">
        <v>894</v>
      </c>
      <c r="AF840" s="50">
        <v>3202702</v>
      </c>
      <c r="AG840" s="51"/>
      <c r="AH840" s="51"/>
      <c r="AJ840" s="69"/>
    </row>
    <row r="841" spans="30:36">
      <c r="AD841" s="50" t="s">
        <v>53</v>
      </c>
      <c r="AE841" s="50" t="s">
        <v>917</v>
      </c>
      <c r="AF841" s="50">
        <v>3202801</v>
      </c>
      <c r="AG841" s="51"/>
      <c r="AH841" s="51"/>
      <c r="AJ841" s="69"/>
    </row>
    <row r="842" spans="30:36">
      <c r="AD842" s="50" t="s">
        <v>53</v>
      </c>
      <c r="AE842" s="50" t="s">
        <v>940</v>
      </c>
      <c r="AF842" s="50">
        <v>3202900</v>
      </c>
      <c r="AG842" s="51"/>
      <c r="AH842" s="51"/>
      <c r="AJ842" s="69"/>
    </row>
    <row r="843" spans="30:36">
      <c r="AD843" s="50" t="s">
        <v>53</v>
      </c>
      <c r="AE843" s="50" t="s">
        <v>962</v>
      </c>
      <c r="AF843" s="50">
        <v>3203007</v>
      </c>
      <c r="AG843" s="51"/>
      <c r="AH843" s="51"/>
      <c r="AJ843" s="69"/>
    </row>
    <row r="844" spans="30:36">
      <c r="AD844" s="50" t="s">
        <v>53</v>
      </c>
      <c r="AE844" s="50" t="s">
        <v>984</v>
      </c>
      <c r="AF844" s="50">
        <v>3203056</v>
      </c>
      <c r="AG844" s="51"/>
      <c r="AH844" s="51"/>
      <c r="AJ844" s="69"/>
    </row>
    <row r="845" spans="30:36">
      <c r="AD845" s="50" t="s">
        <v>53</v>
      </c>
      <c r="AE845" s="50" t="s">
        <v>1007</v>
      </c>
      <c r="AF845" s="50">
        <v>3203106</v>
      </c>
      <c r="AG845" s="51"/>
      <c r="AH845" s="51"/>
      <c r="AJ845" s="69"/>
    </row>
    <row r="846" spans="30:36">
      <c r="AD846" s="50" t="s">
        <v>53</v>
      </c>
      <c r="AE846" s="50" t="s">
        <v>1029</v>
      </c>
      <c r="AF846" s="50">
        <v>3203130</v>
      </c>
      <c r="AG846" s="51"/>
      <c r="AH846" s="51"/>
      <c r="AJ846" s="69"/>
    </row>
    <row r="847" spans="30:36">
      <c r="AD847" s="50" t="s">
        <v>53</v>
      </c>
      <c r="AE847" s="50" t="s">
        <v>1051</v>
      </c>
      <c r="AF847" s="50">
        <v>3203163</v>
      </c>
      <c r="AG847" s="51"/>
      <c r="AH847" s="51"/>
      <c r="AJ847" s="69"/>
    </row>
    <row r="848" spans="30:36">
      <c r="AD848" s="50" t="s">
        <v>53</v>
      </c>
      <c r="AE848" s="50" t="s">
        <v>1073</v>
      </c>
      <c r="AF848" s="50">
        <v>3203205</v>
      </c>
      <c r="AG848" s="51"/>
      <c r="AH848" s="51"/>
      <c r="AJ848" s="69"/>
    </row>
    <row r="849" spans="30:36">
      <c r="AD849" s="50" t="s">
        <v>53</v>
      </c>
      <c r="AE849" s="50" t="s">
        <v>1095</v>
      </c>
      <c r="AF849" s="50">
        <v>3203304</v>
      </c>
      <c r="AG849" s="51"/>
      <c r="AH849" s="51"/>
      <c r="AJ849" s="69"/>
    </row>
    <row r="850" spans="30:36">
      <c r="AD850" s="50" t="s">
        <v>53</v>
      </c>
      <c r="AE850" s="50" t="s">
        <v>1118</v>
      </c>
      <c r="AF850" s="50">
        <v>3203320</v>
      </c>
      <c r="AG850" s="51"/>
      <c r="AH850" s="51"/>
      <c r="AJ850" s="69"/>
    </row>
    <row r="851" spans="30:36">
      <c r="AD851" s="50" t="s">
        <v>53</v>
      </c>
      <c r="AE851" s="50" t="s">
        <v>1141</v>
      </c>
      <c r="AF851" s="50">
        <v>3203346</v>
      </c>
      <c r="AG851" s="51"/>
      <c r="AH851" s="51"/>
      <c r="AJ851" s="69"/>
    </row>
    <row r="852" spans="30:36">
      <c r="AD852" s="50" t="s">
        <v>53</v>
      </c>
      <c r="AE852" s="50" t="s">
        <v>1164</v>
      </c>
      <c r="AF852" s="50">
        <v>3203353</v>
      </c>
      <c r="AG852" s="51"/>
      <c r="AH852" s="51"/>
      <c r="AJ852" s="69"/>
    </row>
    <row r="853" spans="30:36">
      <c r="AD853" s="50" t="s">
        <v>53</v>
      </c>
      <c r="AE853" s="50" t="s">
        <v>1187</v>
      </c>
      <c r="AF853" s="50">
        <v>3203403</v>
      </c>
      <c r="AG853" s="51"/>
      <c r="AH853" s="51"/>
      <c r="AJ853" s="69"/>
    </row>
    <row r="854" spans="30:36">
      <c r="AD854" s="50" t="s">
        <v>53</v>
      </c>
      <c r="AE854" s="50" t="s">
        <v>1209</v>
      </c>
      <c r="AF854" s="50">
        <v>3203502</v>
      </c>
      <c r="AG854" s="51"/>
      <c r="AH854" s="51"/>
      <c r="AJ854" s="69"/>
    </row>
    <row r="855" spans="30:36">
      <c r="AD855" s="50" t="s">
        <v>53</v>
      </c>
      <c r="AE855" s="50" t="s">
        <v>1230</v>
      </c>
      <c r="AF855" s="50">
        <v>3203601</v>
      </c>
      <c r="AG855" s="51"/>
      <c r="AH855" s="51"/>
      <c r="AJ855" s="69"/>
    </row>
    <row r="856" spans="30:36">
      <c r="AD856" s="50" t="s">
        <v>53</v>
      </c>
      <c r="AE856" s="50" t="s">
        <v>1253</v>
      </c>
      <c r="AF856" s="50">
        <v>3203700</v>
      </c>
      <c r="AG856" s="51"/>
      <c r="AH856" s="51"/>
      <c r="AJ856" s="69"/>
    </row>
    <row r="857" spans="30:36">
      <c r="AD857" s="50" t="s">
        <v>53</v>
      </c>
      <c r="AE857" s="50" t="s">
        <v>1276</v>
      </c>
      <c r="AF857" s="50">
        <v>3203809</v>
      </c>
      <c r="AG857" s="51"/>
      <c r="AH857" s="51"/>
      <c r="AJ857" s="69"/>
    </row>
    <row r="858" spans="30:36">
      <c r="AD858" s="50" t="s">
        <v>53</v>
      </c>
      <c r="AE858" s="50" t="s">
        <v>1297</v>
      </c>
      <c r="AF858" s="50">
        <v>3203908</v>
      </c>
      <c r="AG858" s="51"/>
      <c r="AH858" s="51"/>
      <c r="AJ858" s="69"/>
    </row>
    <row r="859" spans="30:36">
      <c r="AD859" s="50" t="s">
        <v>53</v>
      </c>
      <c r="AE859" s="50" t="s">
        <v>1319</v>
      </c>
      <c r="AF859" s="50">
        <v>3204005</v>
      </c>
      <c r="AG859" s="51"/>
      <c r="AH859" s="51"/>
      <c r="AJ859" s="69"/>
    </row>
    <row r="860" spans="30:36">
      <c r="AD860" s="50" t="s">
        <v>53</v>
      </c>
      <c r="AE860" s="50" t="s">
        <v>1341</v>
      </c>
      <c r="AF860" s="50">
        <v>3204054</v>
      </c>
      <c r="AG860" s="51"/>
      <c r="AH860" s="51"/>
      <c r="AJ860" s="69"/>
    </row>
    <row r="861" spans="30:36">
      <c r="AD861" s="50" t="s">
        <v>53</v>
      </c>
      <c r="AE861" s="50" t="s">
        <v>1362</v>
      </c>
      <c r="AF861" s="50">
        <v>3204104</v>
      </c>
      <c r="AG861" s="51"/>
      <c r="AH861" s="51"/>
      <c r="AJ861" s="69"/>
    </row>
    <row r="862" spans="30:36">
      <c r="AD862" s="50" t="s">
        <v>53</v>
      </c>
      <c r="AE862" s="50" t="s">
        <v>1384</v>
      </c>
      <c r="AF862" s="50">
        <v>3204203</v>
      </c>
      <c r="AG862" s="51"/>
      <c r="AH862" s="51"/>
      <c r="AJ862" s="69"/>
    </row>
    <row r="863" spans="30:36">
      <c r="AD863" s="50" t="s">
        <v>53</v>
      </c>
      <c r="AE863" s="50" t="s">
        <v>1406</v>
      </c>
      <c r="AF863" s="50">
        <v>3204252</v>
      </c>
      <c r="AG863" s="51"/>
      <c r="AH863" s="51"/>
      <c r="AJ863" s="69"/>
    </row>
    <row r="864" spans="30:36">
      <c r="AD864" s="50" t="s">
        <v>53</v>
      </c>
      <c r="AE864" s="50" t="s">
        <v>1428</v>
      </c>
      <c r="AF864" s="50">
        <v>3204302</v>
      </c>
      <c r="AG864" s="51"/>
      <c r="AH864" s="51"/>
      <c r="AJ864" s="69"/>
    </row>
    <row r="865" spans="30:36">
      <c r="AD865" s="50" t="s">
        <v>53</v>
      </c>
      <c r="AE865" s="50" t="s">
        <v>1449</v>
      </c>
      <c r="AF865" s="50">
        <v>3204351</v>
      </c>
      <c r="AG865" s="51"/>
      <c r="AH865" s="51"/>
      <c r="AJ865" s="69"/>
    </row>
    <row r="866" spans="30:36">
      <c r="AD866" s="50" t="s">
        <v>53</v>
      </c>
      <c r="AE866" s="50" t="s">
        <v>1469</v>
      </c>
      <c r="AF866" s="50">
        <v>3204401</v>
      </c>
      <c r="AG866" s="51"/>
      <c r="AH866" s="51"/>
      <c r="AJ866" s="69"/>
    </row>
    <row r="867" spans="30:36">
      <c r="AD867" s="50" t="s">
        <v>53</v>
      </c>
      <c r="AE867" s="50" t="s">
        <v>1491</v>
      </c>
      <c r="AF867" s="50">
        <v>3204500</v>
      </c>
      <c r="AG867" s="51"/>
      <c r="AH867" s="51"/>
      <c r="AJ867" s="69"/>
    </row>
    <row r="868" spans="30:36">
      <c r="AD868" s="50" t="s">
        <v>53</v>
      </c>
      <c r="AE868" s="50" t="s">
        <v>1511</v>
      </c>
      <c r="AF868" s="50">
        <v>3204559</v>
      </c>
      <c r="AG868" s="51"/>
      <c r="AH868" s="51"/>
      <c r="AJ868" s="69"/>
    </row>
    <row r="869" spans="30:36">
      <c r="AD869" s="50" t="s">
        <v>53</v>
      </c>
      <c r="AE869" s="50" t="s">
        <v>1532</v>
      </c>
      <c r="AF869" s="50">
        <v>3204609</v>
      </c>
      <c r="AG869" s="51"/>
      <c r="AH869" s="51"/>
      <c r="AJ869" s="69"/>
    </row>
    <row r="870" spans="30:36">
      <c r="AD870" s="50" t="s">
        <v>53</v>
      </c>
      <c r="AE870" s="50" t="s">
        <v>1553</v>
      </c>
      <c r="AF870" s="50">
        <v>3204658</v>
      </c>
      <c r="AG870" s="51"/>
      <c r="AH870" s="51"/>
      <c r="AJ870" s="69"/>
    </row>
    <row r="871" spans="30:36">
      <c r="AD871" s="50" t="s">
        <v>53</v>
      </c>
      <c r="AE871" s="50" t="s">
        <v>1572</v>
      </c>
      <c r="AF871" s="50">
        <v>3204708</v>
      </c>
      <c r="AG871" s="51"/>
      <c r="AH871" s="51"/>
      <c r="AJ871" s="69"/>
    </row>
    <row r="872" spans="30:36">
      <c r="AD872" s="50" t="s">
        <v>53</v>
      </c>
      <c r="AE872" s="50" t="s">
        <v>1592</v>
      </c>
      <c r="AF872" s="50">
        <v>3204807</v>
      </c>
      <c r="AG872" s="51"/>
      <c r="AH872" s="51"/>
      <c r="AJ872" s="69"/>
    </row>
    <row r="873" spans="30:36">
      <c r="AD873" s="50" t="s">
        <v>53</v>
      </c>
      <c r="AE873" s="50" t="s">
        <v>1612</v>
      </c>
      <c r="AF873" s="50">
        <v>3204906</v>
      </c>
      <c r="AG873" s="51"/>
      <c r="AH873" s="51"/>
      <c r="AJ873" s="69"/>
    </row>
    <row r="874" spans="30:36">
      <c r="AD874" s="50" t="s">
        <v>53</v>
      </c>
      <c r="AE874" s="50" t="s">
        <v>1633</v>
      </c>
      <c r="AF874" s="50">
        <v>3204955</v>
      </c>
      <c r="AG874" s="51"/>
      <c r="AH874" s="51"/>
      <c r="AJ874" s="69"/>
    </row>
    <row r="875" spans="30:36">
      <c r="AD875" s="50" t="s">
        <v>53</v>
      </c>
      <c r="AE875" s="50" t="s">
        <v>1654</v>
      </c>
      <c r="AF875" s="50">
        <v>3205002</v>
      </c>
      <c r="AG875" s="51"/>
      <c r="AH875" s="51"/>
      <c r="AJ875" s="69"/>
    </row>
    <row r="876" spans="30:36">
      <c r="AD876" s="50" t="s">
        <v>53</v>
      </c>
      <c r="AE876" s="50" t="s">
        <v>1674</v>
      </c>
      <c r="AF876" s="50">
        <v>3205010</v>
      </c>
      <c r="AG876" s="51"/>
      <c r="AH876" s="51"/>
      <c r="AJ876" s="69"/>
    </row>
    <row r="877" spans="30:36">
      <c r="AD877" s="50" t="s">
        <v>53</v>
      </c>
      <c r="AE877" s="50" t="s">
        <v>1695</v>
      </c>
      <c r="AF877" s="50">
        <v>3205036</v>
      </c>
      <c r="AG877" s="51"/>
      <c r="AH877" s="51"/>
      <c r="AJ877" s="69"/>
    </row>
    <row r="878" spans="30:36">
      <c r="AD878" s="50" t="s">
        <v>53</v>
      </c>
      <c r="AE878" s="50" t="s">
        <v>1715</v>
      </c>
      <c r="AF878" s="50">
        <v>3205069</v>
      </c>
      <c r="AG878" s="51"/>
      <c r="AH878" s="51"/>
      <c r="AJ878" s="69"/>
    </row>
    <row r="879" spans="30:36">
      <c r="AD879" s="50" t="s">
        <v>53</v>
      </c>
      <c r="AE879" s="50" t="s">
        <v>1736</v>
      </c>
      <c r="AF879" s="50">
        <v>3205101</v>
      </c>
      <c r="AG879" s="51"/>
      <c r="AH879" s="51"/>
      <c r="AJ879" s="69"/>
    </row>
    <row r="880" spans="30:36">
      <c r="AD880" s="50" t="s">
        <v>53</v>
      </c>
      <c r="AE880" s="50" t="s">
        <v>1756</v>
      </c>
      <c r="AF880" s="50">
        <v>3205150</v>
      </c>
      <c r="AG880" s="51"/>
      <c r="AH880" s="51"/>
      <c r="AJ880" s="69"/>
    </row>
    <row r="881" spans="30:36">
      <c r="AD881" s="50" t="s">
        <v>53</v>
      </c>
      <c r="AE881" s="50" t="s">
        <v>1777</v>
      </c>
      <c r="AF881" s="50">
        <v>3205176</v>
      </c>
      <c r="AG881" s="51"/>
      <c r="AH881" s="51"/>
      <c r="AJ881" s="69"/>
    </row>
    <row r="882" spans="30:36">
      <c r="AD882" s="50" t="s">
        <v>53</v>
      </c>
      <c r="AE882" s="50" t="s">
        <v>1796</v>
      </c>
      <c r="AF882" s="50">
        <v>3205200</v>
      </c>
      <c r="AG882" s="51"/>
      <c r="AH882" s="51"/>
      <c r="AJ882" s="69"/>
    </row>
    <row r="883" spans="30:36">
      <c r="AD883" s="50" t="s">
        <v>53</v>
      </c>
      <c r="AE883" s="50" t="s">
        <v>1815</v>
      </c>
      <c r="AF883" s="50">
        <v>3205309</v>
      </c>
      <c r="AG883" s="51"/>
      <c r="AH883" s="51"/>
      <c r="AJ883" s="69"/>
    </row>
    <row r="884" spans="30:36">
      <c r="AD884" s="50" t="s">
        <v>55</v>
      </c>
      <c r="AE884" s="50" t="s">
        <v>97</v>
      </c>
      <c r="AF884" s="50">
        <v>5200050</v>
      </c>
      <c r="AG884" s="51"/>
      <c r="AH884" s="51"/>
      <c r="AJ884" s="69"/>
    </row>
    <row r="885" spans="30:36">
      <c r="AD885" s="50" t="s">
        <v>55</v>
      </c>
      <c r="AE885" s="50" t="s">
        <v>122</v>
      </c>
      <c r="AF885" s="50">
        <v>5200100</v>
      </c>
      <c r="AG885" s="51"/>
      <c r="AH885" s="51"/>
      <c r="AJ885" s="69"/>
    </row>
    <row r="886" spans="30:36">
      <c r="AD886" s="50" t="s">
        <v>55</v>
      </c>
      <c r="AE886" s="50" t="s">
        <v>148</v>
      </c>
      <c r="AF886" s="50">
        <v>5200134</v>
      </c>
      <c r="AG886" s="51"/>
      <c r="AH886" s="51"/>
      <c r="AJ886" s="69"/>
    </row>
    <row r="887" spans="30:36">
      <c r="AD887" s="50" t="s">
        <v>55</v>
      </c>
      <c r="AE887" s="50" t="s">
        <v>173</v>
      </c>
      <c r="AF887" s="50">
        <v>5200159</v>
      </c>
      <c r="AG887" s="51"/>
      <c r="AH887" s="51"/>
      <c r="AJ887" s="69"/>
    </row>
    <row r="888" spans="30:36">
      <c r="AD888" s="50" t="s">
        <v>55</v>
      </c>
      <c r="AE888" s="50" t="s">
        <v>199</v>
      </c>
      <c r="AF888" s="50">
        <v>5200175</v>
      </c>
      <c r="AG888" s="51"/>
      <c r="AH888" s="51"/>
      <c r="AJ888" s="69"/>
    </row>
    <row r="889" spans="30:36">
      <c r="AD889" s="50" t="s">
        <v>55</v>
      </c>
      <c r="AE889" s="50" t="s">
        <v>225</v>
      </c>
      <c r="AF889" s="50">
        <v>5200209</v>
      </c>
      <c r="AG889" s="51"/>
      <c r="AH889" s="51"/>
      <c r="AJ889" s="69"/>
    </row>
    <row r="890" spans="30:36">
      <c r="AD890" s="50" t="s">
        <v>55</v>
      </c>
      <c r="AE890" s="50" t="s">
        <v>249</v>
      </c>
      <c r="AF890" s="50">
        <v>5200258</v>
      </c>
      <c r="AG890" s="51"/>
      <c r="AH890" s="51"/>
      <c r="AJ890" s="69"/>
    </row>
    <row r="891" spans="30:36">
      <c r="AD891" s="50" t="s">
        <v>55</v>
      </c>
      <c r="AE891" s="50" t="s">
        <v>274</v>
      </c>
      <c r="AF891" s="50">
        <v>5200308</v>
      </c>
      <c r="AG891" s="51"/>
      <c r="AH891" s="51"/>
      <c r="AJ891" s="69"/>
    </row>
    <row r="892" spans="30:36">
      <c r="AD892" s="50" t="s">
        <v>55</v>
      </c>
      <c r="AE892" s="50" t="s">
        <v>300</v>
      </c>
      <c r="AF892" s="50">
        <v>5200506</v>
      </c>
      <c r="AG892" s="51"/>
      <c r="AH892" s="51"/>
      <c r="AJ892" s="69"/>
    </row>
    <row r="893" spans="30:36">
      <c r="AD893" s="50" t="s">
        <v>55</v>
      </c>
      <c r="AE893" s="50" t="s">
        <v>326</v>
      </c>
      <c r="AF893" s="50">
        <v>5200555</v>
      </c>
      <c r="AG893" s="51"/>
      <c r="AH893" s="51"/>
      <c r="AJ893" s="69"/>
    </row>
    <row r="894" spans="30:36">
      <c r="AD894" s="50" t="s">
        <v>55</v>
      </c>
      <c r="AE894" s="50" t="s">
        <v>351</v>
      </c>
      <c r="AF894" s="50">
        <v>5200605</v>
      </c>
      <c r="AG894" s="51"/>
      <c r="AH894" s="51"/>
      <c r="AJ894" s="69"/>
    </row>
    <row r="895" spans="30:36">
      <c r="AD895" s="50" t="s">
        <v>55</v>
      </c>
      <c r="AE895" s="50" t="s">
        <v>375</v>
      </c>
      <c r="AF895" s="50">
        <v>5200803</v>
      </c>
      <c r="AG895" s="51"/>
      <c r="AH895" s="51"/>
      <c r="AJ895" s="69"/>
    </row>
    <row r="896" spans="30:36">
      <c r="AD896" s="50" t="s">
        <v>55</v>
      </c>
      <c r="AE896" s="50" t="s">
        <v>400</v>
      </c>
      <c r="AF896" s="50">
        <v>5200829</v>
      </c>
      <c r="AG896" s="51"/>
      <c r="AH896" s="51"/>
      <c r="AJ896" s="69"/>
    </row>
    <row r="897" spans="30:36">
      <c r="AD897" s="50" t="s">
        <v>55</v>
      </c>
      <c r="AE897" s="50" t="s">
        <v>425</v>
      </c>
      <c r="AF897" s="50">
        <v>5200852</v>
      </c>
      <c r="AG897" s="51"/>
      <c r="AH897" s="51"/>
      <c r="AJ897" s="69"/>
    </row>
    <row r="898" spans="30:36">
      <c r="AD898" s="50" t="s">
        <v>55</v>
      </c>
      <c r="AE898" s="50" t="s">
        <v>451</v>
      </c>
      <c r="AF898" s="50">
        <v>5200902</v>
      </c>
      <c r="AG898" s="51"/>
      <c r="AH898" s="51"/>
      <c r="AJ898" s="69"/>
    </row>
    <row r="899" spans="30:36">
      <c r="AD899" s="50" t="s">
        <v>55</v>
      </c>
      <c r="AE899" s="50" t="s">
        <v>476</v>
      </c>
      <c r="AF899" s="50">
        <v>5201108</v>
      </c>
      <c r="AG899" s="51"/>
      <c r="AH899" s="51"/>
      <c r="AJ899" s="69"/>
    </row>
    <row r="900" spans="30:36">
      <c r="AD900" s="50" t="s">
        <v>55</v>
      </c>
      <c r="AE900" s="50" t="s">
        <v>500</v>
      </c>
      <c r="AF900" s="50">
        <v>5201207</v>
      </c>
      <c r="AG900" s="51"/>
      <c r="AH900" s="51"/>
      <c r="AJ900" s="69"/>
    </row>
    <row r="901" spans="30:36">
      <c r="AD901" s="50" t="s">
        <v>55</v>
      </c>
      <c r="AE901" s="50" t="s">
        <v>523</v>
      </c>
      <c r="AF901" s="50">
        <v>5201306</v>
      </c>
      <c r="AG901" s="51"/>
      <c r="AH901" s="51"/>
      <c r="AJ901" s="69"/>
    </row>
    <row r="902" spans="30:36">
      <c r="AD902" s="50" t="s">
        <v>55</v>
      </c>
      <c r="AE902" s="50" t="s">
        <v>547</v>
      </c>
      <c r="AF902" s="50">
        <v>5201405</v>
      </c>
      <c r="AG902" s="51"/>
      <c r="AH902" s="51"/>
      <c r="AJ902" s="69"/>
    </row>
    <row r="903" spans="30:36">
      <c r="AD903" s="50" t="s">
        <v>55</v>
      </c>
      <c r="AE903" s="50" t="s">
        <v>570</v>
      </c>
      <c r="AF903" s="50">
        <v>5201454</v>
      </c>
      <c r="AG903" s="51"/>
      <c r="AH903" s="51"/>
      <c r="AJ903" s="69"/>
    </row>
    <row r="904" spans="30:36">
      <c r="AD904" s="50" t="s">
        <v>55</v>
      </c>
      <c r="AE904" s="50" t="s">
        <v>593</v>
      </c>
      <c r="AF904" s="50">
        <v>5201504</v>
      </c>
      <c r="AG904" s="51"/>
      <c r="AH904" s="51"/>
      <c r="AJ904" s="69"/>
    </row>
    <row r="905" spans="30:36">
      <c r="AD905" s="50" t="s">
        <v>55</v>
      </c>
      <c r="AE905" s="50" t="s">
        <v>616</v>
      </c>
      <c r="AF905" s="50">
        <v>5201603</v>
      </c>
      <c r="AG905" s="51"/>
      <c r="AH905" s="51"/>
      <c r="AJ905" s="69"/>
    </row>
    <row r="906" spans="30:36">
      <c r="AD906" s="50" t="s">
        <v>55</v>
      </c>
      <c r="AE906" s="50" t="s">
        <v>637</v>
      </c>
      <c r="AF906" s="50">
        <v>5201702</v>
      </c>
      <c r="AG906" s="51"/>
      <c r="AH906" s="51"/>
      <c r="AJ906" s="69"/>
    </row>
    <row r="907" spans="30:36">
      <c r="AD907" s="50" t="s">
        <v>55</v>
      </c>
      <c r="AE907" s="50" t="s">
        <v>658</v>
      </c>
      <c r="AF907" s="50">
        <v>5201801</v>
      </c>
      <c r="AG907" s="51"/>
      <c r="AH907" s="51"/>
      <c r="AJ907" s="69"/>
    </row>
    <row r="908" spans="30:36">
      <c r="AD908" s="50" t="s">
        <v>55</v>
      </c>
      <c r="AE908" s="50" t="s">
        <v>679</v>
      </c>
      <c r="AF908" s="50">
        <v>5202155</v>
      </c>
      <c r="AG908" s="51"/>
      <c r="AH908" s="51"/>
      <c r="AJ908" s="69"/>
    </row>
    <row r="909" spans="30:36">
      <c r="AD909" s="50" t="s">
        <v>55</v>
      </c>
      <c r="AE909" s="50" t="s">
        <v>699</v>
      </c>
      <c r="AF909" s="50">
        <v>5202353</v>
      </c>
      <c r="AG909" s="51"/>
      <c r="AH909" s="51"/>
      <c r="AJ909" s="69"/>
    </row>
    <row r="910" spans="30:36">
      <c r="AD910" s="50" t="s">
        <v>55</v>
      </c>
      <c r="AE910" s="50" t="s">
        <v>721</v>
      </c>
      <c r="AF910" s="50">
        <v>5202502</v>
      </c>
      <c r="AG910" s="51"/>
      <c r="AH910" s="51"/>
      <c r="AJ910" s="69"/>
    </row>
    <row r="911" spans="30:36">
      <c r="AD911" s="50" t="s">
        <v>55</v>
      </c>
      <c r="AE911" s="50" t="s">
        <v>743</v>
      </c>
      <c r="AF911" s="50">
        <v>5202601</v>
      </c>
      <c r="AG911" s="51"/>
      <c r="AH911" s="51"/>
      <c r="AJ911" s="69"/>
    </row>
    <row r="912" spans="30:36">
      <c r="AD912" s="50" t="s">
        <v>55</v>
      </c>
      <c r="AE912" s="50" t="s">
        <v>764</v>
      </c>
      <c r="AF912" s="50">
        <v>5202809</v>
      </c>
      <c r="AG912" s="51"/>
      <c r="AH912" s="51"/>
      <c r="AJ912" s="69"/>
    </row>
    <row r="913" spans="30:36">
      <c r="AD913" s="50" t="s">
        <v>55</v>
      </c>
      <c r="AE913" s="50" t="s">
        <v>787</v>
      </c>
      <c r="AF913" s="50">
        <v>5203104</v>
      </c>
      <c r="AG913" s="51"/>
      <c r="AH913" s="51"/>
      <c r="AJ913" s="69"/>
    </row>
    <row r="914" spans="30:36">
      <c r="AD914" s="50" t="s">
        <v>55</v>
      </c>
      <c r="AE914" s="50" t="s">
        <v>808</v>
      </c>
      <c r="AF914" s="50">
        <v>5203203</v>
      </c>
      <c r="AG914" s="51"/>
      <c r="AH914" s="51"/>
      <c r="AJ914" s="69"/>
    </row>
    <row r="915" spans="30:36">
      <c r="AD915" s="50" t="s">
        <v>55</v>
      </c>
      <c r="AE915" s="50" t="s">
        <v>829</v>
      </c>
      <c r="AF915" s="50">
        <v>5203302</v>
      </c>
      <c r="AG915" s="51"/>
      <c r="AH915" s="51"/>
      <c r="AJ915" s="69"/>
    </row>
    <row r="916" spans="30:36">
      <c r="AD916" s="50" t="s">
        <v>55</v>
      </c>
      <c r="AE916" s="50" t="s">
        <v>851</v>
      </c>
      <c r="AF916" s="50">
        <v>5203401</v>
      </c>
      <c r="AG916" s="51"/>
      <c r="AH916" s="51"/>
      <c r="AJ916" s="69"/>
    </row>
    <row r="917" spans="30:36">
      <c r="AD917" s="50" t="s">
        <v>55</v>
      </c>
      <c r="AE917" s="50" t="s">
        <v>873</v>
      </c>
      <c r="AF917" s="50">
        <v>5203500</v>
      </c>
      <c r="AG917" s="51"/>
      <c r="AH917" s="51"/>
      <c r="AJ917" s="69"/>
    </row>
    <row r="918" spans="30:36">
      <c r="AD918" s="50" t="s">
        <v>55</v>
      </c>
      <c r="AE918" s="50" t="s">
        <v>895</v>
      </c>
      <c r="AF918" s="50">
        <v>5203559</v>
      </c>
      <c r="AG918" s="51"/>
      <c r="AH918" s="51"/>
      <c r="AJ918" s="69"/>
    </row>
    <row r="919" spans="30:36">
      <c r="AD919" s="50" t="s">
        <v>55</v>
      </c>
      <c r="AE919" s="50" t="s">
        <v>918</v>
      </c>
      <c r="AF919" s="50">
        <v>5203575</v>
      </c>
      <c r="AG919" s="51"/>
      <c r="AH919" s="51"/>
      <c r="AJ919" s="69"/>
    </row>
    <row r="920" spans="30:36">
      <c r="AD920" s="50" t="s">
        <v>55</v>
      </c>
      <c r="AE920" s="50" t="s">
        <v>941</v>
      </c>
      <c r="AF920" s="50">
        <v>5203609</v>
      </c>
      <c r="AG920" s="51"/>
      <c r="AH920" s="51"/>
      <c r="AJ920" s="69"/>
    </row>
    <row r="921" spans="30:36">
      <c r="AD921" s="50" t="s">
        <v>55</v>
      </c>
      <c r="AE921" s="50" t="s">
        <v>963</v>
      </c>
      <c r="AF921" s="50">
        <v>5203807</v>
      </c>
      <c r="AG921" s="51"/>
      <c r="AH921" s="51"/>
      <c r="AJ921" s="69"/>
    </row>
    <row r="922" spans="30:36">
      <c r="AD922" s="50" t="s">
        <v>55</v>
      </c>
      <c r="AE922" s="50" t="s">
        <v>985</v>
      </c>
      <c r="AF922" s="50">
        <v>5203906</v>
      </c>
      <c r="AG922" s="51"/>
      <c r="AH922" s="51"/>
      <c r="AJ922" s="69"/>
    </row>
    <row r="923" spans="30:36">
      <c r="AD923" s="50" t="s">
        <v>55</v>
      </c>
      <c r="AE923" s="50" t="s">
        <v>1008</v>
      </c>
      <c r="AF923" s="50">
        <v>5203939</v>
      </c>
      <c r="AG923" s="51"/>
      <c r="AH923" s="51"/>
      <c r="AJ923" s="69"/>
    </row>
    <row r="924" spans="30:36">
      <c r="AD924" s="50" t="s">
        <v>55</v>
      </c>
      <c r="AE924" s="50" t="s">
        <v>1030</v>
      </c>
      <c r="AF924" s="50">
        <v>5203962</v>
      </c>
      <c r="AG924" s="51"/>
      <c r="AH924" s="51"/>
      <c r="AJ924" s="69"/>
    </row>
    <row r="925" spans="30:36">
      <c r="AD925" s="50" t="s">
        <v>55</v>
      </c>
      <c r="AE925" s="50" t="s">
        <v>1052</v>
      </c>
      <c r="AF925" s="50">
        <v>5204003</v>
      </c>
      <c r="AG925" s="51"/>
      <c r="AH925" s="51"/>
      <c r="AJ925" s="69"/>
    </row>
    <row r="926" spans="30:36">
      <c r="AD926" s="50" t="s">
        <v>55</v>
      </c>
      <c r="AE926" s="50" t="s">
        <v>1074</v>
      </c>
      <c r="AF926" s="50">
        <v>5204102</v>
      </c>
      <c r="AG926" s="51"/>
      <c r="AH926" s="51"/>
      <c r="AJ926" s="69"/>
    </row>
    <row r="927" spans="30:36">
      <c r="AD927" s="50" t="s">
        <v>55</v>
      </c>
      <c r="AE927" s="50" t="s">
        <v>1096</v>
      </c>
      <c r="AF927" s="50">
        <v>5204201</v>
      </c>
      <c r="AG927" s="51"/>
      <c r="AH927" s="51"/>
      <c r="AJ927" s="69"/>
    </row>
    <row r="928" spans="30:36">
      <c r="AD928" s="50" t="s">
        <v>55</v>
      </c>
      <c r="AE928" s="50" t="s">
        <v>1119</v>
      </c>
      <c r="AF928" s="50">
        <v>5204250</v>
      </c>
      <c r="AG928" s="51"/>
      <c r="AH928" s="51"/>
      <c r="AJ928" s="69"/>
    </row>
    <row r="929" spans="30:36">
      <c r="AD929" s="50" t="s">
        <v>55</v>
      </c>
      <c r="AE929" s="50" t="s">
        <v>1142</v>
      </c>
      <c r="AF929" s="50">
        <v>5204300</v>
      </c>
      <c r="AG929" s="51"/>
      <c r="AH929" s="51"/>
      <c r="AJ929" s="69"/>
    </row>
    <row r="930" spans="30:36">
      <c r="AD930" s="50" t="s">
        <v>55</v>
      </c>
      <c r="AE930" s="50" t="s">
        <v>1165</v>
      </c>
      <c r="AF930" s="50">
        <v>5204409</v>
      </c>
      <c r="AG930" s="51"/>
      <c r="AH930" s="51"/>
      <c r="AJ930" s="69"/>
    </row>
    <row r="931" spans="30:36">
      <c r="AD931" s="50" t="s">
        <v>55</v>
      </c>
      <c r="AE931" s="50" t="s">
        <v>1188</v>
      </c>
      <c r="AF931" s="50">
        <v>5204508</v>
      </c>
      <c r="AG931" s="51"/>
      <c r="AH931" s="51"/>
      <c r="AJ931" s="69"/>
    </row>
    <row r="932" spans="30:36">
      <c r="AD932" s="50" t="s">
        <v>55</v>
      </c>
      <c r="AE932" s="50" t="s">
        <v>1210</v>
      </c>
      <c r="AF932" s="50">
        <v>5204557</v>
      </c>
      <c r="AG932" s="51"/>
      <c r="AH932" s="51"/>
      <c r="AJ932" s="69"/>
    </row>
    <row r="933" spans="30:36">
      <c r="AD933" s="50" t="s">
        <v>55</v>
      </c>
      <c r="AE933" s="50" t="s">
        <v>1231</v>
      </c>
      <c r="AF933" s="50">
        <v>5204607</v>
      </c>
      <c r="AG933" s="51"/>
      <c r="AH933" s="51"/>
      <c r="AJ933" s="69"/>
    </row>
    <row r="934" spans="30:36">
      <c r="AD934" s="50" t="s">
        <v>55</v>
      </c>
      <c r="AE934" s="50" t="s">
        <v>1254</v>
      </c>
      <c r="AF934" s="50">
        <v>5204656</v>
      </c>
      <c r="AG934" s="51"/>
      <c r="AH934" s="51"/>
      <c r="AJ934" s="69"/>
    </row>
    <row r="935" spans="30:36">
      <c r="AD935" s="50" t="s">
        <v>55</v>
      </c>
      <c r="AE935" s="50" t="s">
        <v>1277</v>
      </c>
      <c r="AF935" s="50">
        <v>5204706</v>
      </c>
      <c r="AG935" s="51"/>
      <c r="AH935" s="51"/>
      <c r="AJ935" s="69"/>
    </row>
    <row r="936" spans="30:36">
      <c r="AD936" s="50" t="s">
        <v>55</v>
      </c>
      <c r="AE936" s="50" t="s">
        <v>1298</v>
      </c>
      <c r="AF936" s="50">
        <v>5204805</v>
      </c>
      <c r="AG936" s="51"/>
      <c r="AH936" s="51"/>
      <c r="AJ936" s="69"/>
    </row>
    <row r="937" spans="30:36">
      <c r="AD937" s="50" t="s">
        <v>55</v>
      </c>
      <c r="AE937" s="50" t="s">
        <v>1320</v>
      </c>
      <c r="AF937" s="50">
        <v>5204854</v>
      </c>
      <c r="AG937" s="51"/>
      <c r="AH937" s="51"/>
      <c r="AJ937" s="69"/>
    </row>
    <row r="938" spans="30:36">
      <c r="AD938" s="50" t="s">
        <v>55</v>
      </c>
      <c r="AE938" s="50" t="s">
        <v>1342</v>
      </c>
      <c r="AF938" s="50">
        <v>5204904</v>
      </c>
      <c r="AG938" s="51"/>
      <c r="AH938" s="51"/>
      <c r="AJ938" s="69"/>
    </row>
    <row r="939" spans="30:36">
      <c r="AD939" s="50" t="s">
        <v>55</v>
      </c>
      <c r="AE939" s="50" t="s">
        <v>1363</v>
      </c>
      <c r="AF939" s="50">
        <v>5204953</v>
      </c>
      <c r="AG939" s="51"/>
      <c r="AH939" s="51"/>
      <c r="AJ939" s="69"/>
    </row>
    <row r="940" spans="30:36">
      <c r="AD940" s="50" t="s">
        <v>55</v>
      </c>
      <c r="AE940" s="50" t="s">
        <v>1385</v>
      </c>
      <c r="AF940" s="50">
        <v>5205000</v>
      </c>
      <c r="AG940" s="51"/>
      <c r="AH940" s="51"/>
      <c r="AJ940" s="69"/>
    </row>
    <row r="941" spans="30:36">
      <c r="AD941" s="50" t="s">
        <v>55</v>
      </c>
      <c r="AE941" s="50" t="s">
        <v>1407</v>
      </c>
      <c r="AF941" s="50">
        <v>5205059</v>
      </c>
      <c r="AG941" s="51"/>
      <c r="AH941" s="51"/>
      <c r="AJ941" s="69"/>
    </row>
    <row r="942" spans="30:36">
      <c r="AD942" s="50" t="s">
        <v>55</v>
      </c>
      <c r="AE942" s="50" t="s">
        <v>1429</v>
      </c>
      <c r="AF942" s="50">
        <v>5205109</v>
      </c>
      <c r="AG942" s="51"/>
      <c r="AH942" s="51"/>
      <c r="AJ942" s="69"/>
    </row>
    <row r="943" spans="30:36">
      <c r="AD943" s="50" t="s">
        <v>55</v>
      </c>
      <c r="AE943" s="50" t="s">
        <v>1450</v>
      </c>
      <c r="AF943" s="50">
        <v>5205208</v>
      </c>
      <c r="AG943" s="51"/>
      <c r="AH943" s="51"/>
      <c r="AJ943" s="69"/>
    </row>
    <row r="944" spans="30:36">
      <c r="AD944" s="50" t="s">
        <v>55</v>
      </c>
      <c r="AE944" s="50" t="s">
        <v>1470</v>
      </c>
      <c r="AF944" s="50">
        <v>5205307</v>
      </c>
      <c r="AG944" s="51"/>
      <c r="AH944" s="51"/>
      <c r="AJ944" s="69"/>
    </row>
    <row r="945" spans="30:36">
      <c r="AD945" s="50" t="s">
        <v>55</v>
      </c>
      <c r="AE945" s="50" t="s">
        <v>1492</v>
      </c>
      <c r="AF945" s="50">
        <v>5205406</v>
      </c>
      <c r="AG945" s="51"/>
      <c r="AH945" s="51"/>
      <c r="AJ945" s="69"/>
    </row>
    <row r="946" spans="30:36">
      <c r="AD946" s="50" t="s">
        <v>55</v>
      </c>
      <c r="AE946" s="50" t="s">
        <v>1512</v>
      </c>
      <c r="AF946" s="50">
        <v>5205455</v>
      </c>
      <c r="AG946" s="51"/>
      <c r="AH946" s="51"/>
      <c r="AJ946" s="69"/>
    </row>
    <row r="947" spans="30:36">
      <c r="AD947" s="50" t="s">
        <v>55</v>
      </c>
      <c r="AE947" s="50" t="s">
        <v>1533</v>
      </c>
      <c r="AF947" s="50">
        <v>5205471</v>
      </c>
      <c r="AG947" s="51"/>
      <c r="AH947" s="51"/>
      <c r="AJ947" s="69"/>
    </row>
    <row r="948" spans="30:36">
      <c r="AD948" s="50" t="s">
        <v>55</v>
      </c>
      <c r="AE948" s="50" t="s">
        <v>1554</v>
      </c>
      <c r="AF948" s="50">
        <v>5205497</v>
      </c>
      <c r="AG948" s="51"/>
      <c r="AH948" s="51"/>
      <c r="AJ948" s="69"/>
    </row>
    <row r="949" spans="30:36">
      <c r="AD949" s="50" t="s">
        <v>55</v>
      </c>
      <c r="AE949" s="50" t="s">
        <v>1573</v>
      </c>
      <c r="AF949" s="50">
        <v>5205513</v>
      </c>
      <c r="AG949" s="51"/>
      <c r="AH949" s="51"/>
      <c r="AJ949" s="69"/>
    </row>
    <row r="950" spans="30:36">
      <c r="AD950" s="50" t="s">
        <v>55</v>
      </c>
      <c r="AE950" s="50" t="s">
        <v>1593</v>
      </c>
      <c r="AF950" s="50">
        <v>5205521</v>
      </c>
      <c r="AG950" s="51"/>
      <c r="AH950" s="51"/>
      <c r="AJ950" s="69"/>
    </row>
    <row r="951" spans="30:36">
      <c r="AD951" s="50" t="s">
        <v>55</v>
      </c>
      <c r="AE951" s="50" t="s">
        <v>1613</v>
      </c>
      <c r="AF951" s="50">
        <v>5205703</v>
      </c>
      <c r="AG951" s="51"/>
      <c r="AH951" s="51"/>
      <c r="AJ951" s="69"/>
    </row>
    <row r="952" spans="30:36">
      <c r="AD952" s="50" t="s">
        <v>55</v>
      </c>
      <c r="AE952" s="50" t="s">
        <v>1634</v>
      </c>
      <c r="AF952" s="50">
        <v>5205802</v>
      </c>
      <c r="AG952" s="51"/>
      <c r="AH952" s="51"/>
      <c r="AJ952" s="69"/>
    </row>
    <row r="953" spans="30:36">
      <c r="AD953" s="50" t="s">
        <v>55</v>
      </c>
      <c r="AE953" s="50" t="s">
        <v>1655</v>
      </c>
      <c r="AF953" s="50">
        <v>5205901</v>
      </c>
      <c r="AG953" s="51"/>
      <c r="AH953" s="51"/>
      <c r="AJ953" s="69"/>
    </row>
    <row r="954" spans="30:36">
      <c r="AD954" s="50" t="s">
        <v>55</v>
      </c>
      <c r="AE954" s="50" t="s">
        <v>1675</v>
      </c>
      <c r="AF954" s="50">
        <v>5206206</v>
      </c>
      <c r="AG954" s="51"/>
      <c r="AH954" s="51"/>
      <c r="AJ954" s="69"/>
    </row>
    <row r="955" spans="30:36">
      <c r="AD955" s="50" t="s">
        <v>55</v>
      </c>
      <c r="AE955" s="50" t="s">
        <v>1696</v>
      </c>
      <c r="AF955" s="50">
        <v>5206305</v>
      </c>
      <c r="AG955" s="51"/>
      <c r="AH955" s="51"/>
      <c r="AJ955" s="69"/>
    </row>
    <row r="956" spans="30:36">
      <c r="AD956" s="50" t="s">
        <v>55</v>
      </c>
      <c r="AE956" s="50" t="s">
        <v>1716</v>
      </c>
      <c r="AF956" s="50">
        <v>5206404</v>
      </c>
      <c r="AG956" s="51"/>
      <c r="AH956" s="51"/>
      <c r="AJ956" s="69"/>
    </row>
    <row r="957" spans="30:36">
      <c r="AD957" s="50" t="s">
        <v>55</v>
      </c>
      <c r="AE957" s="50" t="s">
        <v>1737</v>
      </c>
      <c r="AF957" s="50">
        <v>5206503</v>
      </c>
      <c r="AG957" s="51"/>
      <c r="AH957" s="51"/>
      <c r="AJ957" s="69"/>
    </row>
    <row r="958" spans="30:36">
      <c r="AD958" s="50" t="s">
        <v>55</v>
      </c>
      <c r="AE958" s="50" t="s">
        <v>1757</v>
      </c>
      <c r="AF958" s="50">
        <v>5206602</v>
      </c>
      <c r="AG958" s="51"/>
      <c r="AH958" s="51"/>
      <c r="AJ958" s="69"/>
    </row>
    <row r="959" spans="30:36">
      <c r="AD959" s="50" t="s">
        <v>55</v>
      </c>
      <c r="AE959" s="50" t="s">
        <v>1778</v>
      </c>
      <c r="AF959" s="50">
        <v>5206701</v>
      </c>
      <c r="AG959" s="51"/>
      <c r="AH959" s="51"/>
      <c r="AJ959" s="69"/>
    </row>
    <row r="960" spans="30:36">
      <c r="AD960" s="50" t="s">
        <v>55</v>
      </c>
      <c r="AE960" s="50" t="s">
        <v>1797</v>
      </c>
      <c r="AF960" s="50">
        <v>5206800</v>
      </c>
      <c r="AG960" s="51"/>
      <c r="AH960" s="51"/>
      <c r="AJ960" s="69"/>
    </row>
    <row r="961" spans="30:36">
      <c r="AD961" s="50" t="s">
        <v>55</v>
      </c>
      <c r="AE961" s="50" t="s">
        <v>1555</v>
      </c>
      <c r="AF961" s="50">
        <v>5206909</v>
      </c>
      <c r="AG961" s="51"/>
      <c r="AH961" s="51"/>
      <c r="AJ961" s="69"/>
    </row>
    <row r="962" spans="30:36">
      <c r="AD962" s="50" t="s">
        <v>55</v>
      </c>
      <c r="AE962" s="50" t="s">
        <v>1834</v>
      </c>
      <c r="AF962" s="50">
        <v>5207105</v>
      </c>
      <c r="AG962" s="51"/>
      <c r="AH962" s="51"/>
      <c r="AJ962" s="69"/>
    </row>
    <row r="963" spans="30:36">
      <c r="AD963" s="50" t="s">
        <v>55</v>
      </c>
      <c r="AE963" s="50" t="s">
        <v>1852</v>
      </c>
      <c r="AF963" s="50">
        <v>5208301</v>
      </c>
      <c r="AG963" s="51"/>
      <c r="AH963" s="51"/>
      <c r="AJ963" s="69"/>
    </row>
    <row r="964" spans="30:36">
      <c r="AD964" s="50" t="s">
        <v>55</v>
      </c>
      <c r="AE964" s="50" t="s">
        <v>1870</v>
      </c>
      <c r="AF964" s="50">
        <v>5207253</v>
      </c>
      <c r="AG964" s="51"/>
      <c r="AH964" s="51"/>
      <c r="AJ964" s="69"/>
    </row>
    <row r="965" spans="30:36">
      <c r="AD965" s="50" t="s">
        <v>55</v>
      </c>
      <c r="AE965" s="50" t="s">
        <v>1886</v>
      </c>
      <c r="AF965" s="50">
        <v>5207352</v>
      </c>
      <c r="AG965" s="51"/>
      <c r="AH965" s="51"/>
      <c r="AJ965" s="69"/>
    </row>
    <row r="966" spans="30:36">
      <c r="AD966" s="50" t="s">
        <v>55</v>
      </c>
      <c r="AE966" s="50" t="s">
        <v>1903</v>
      </c>
      <c r="AF966" s="50">
        <v>5207402</v>
      </c>
      <c r="AG966" s="51"/>
      <c r="AH966" s="51"/>
      <c r="AJ966" s="69"/>
    </row>
    <row r="967" spans="30:36">
      <c r="AD967" s="50" t="s">
        <v>55</v>
      </c>
      <c r="AE967" s="50" t="s">
        <v>1921</v>
      </c>
      <c r="AF967" s="50">
        <v>5207501</v>
      </c>
      <c r="AG967" s="51"/>
      <c r="AH967" s="51"/>
      <c r="AJ967" s="69"/>
    </row>
    <row r="968" spans="30:36">
      <c r="AD968" s="50" t="s">
        <v>55</v>
      </c>
      <c r="AE968" s="50" t="s">
        <v>1938</v>
      </c>
      <c r="AF968" s="50">
        <v>5207535</v>
      </c>
      <c r="AG968" s="51"/>
      <c r="AH968" s="51"/>
      <c r="AJ968" s="69"/>
    </row>
    <row r="969" spans="30:36">
      <c r="AD969" s="50" t="s">
        <v>55</v>
      </c>
      <c r="AE969" s="50" t="s">
        <v>1954</v>
      </c>
      <c r="AF969" s="50">
        <v>5207600</v>
      </c>
      <c r="AG969" s="51"/>
      <c r="AH969" s="51"/>
      <c r="AJ969" s="69"/>
    </row>
    <row r="970" spans="30:36">
      <c r="AD970" s="50" t="s">
        <v>55</v>
      </c>
      <c r="AE970" s="50" t="s">
        <v>1971</v>
      </c>
      <c r="AF970" s="50">
        <v>5207808</v>
      </c>
      <c r="AG970" s="51"/>
      <c r="AH970" s="51"/>
      <c r="AJ970" s="69"/>
    </row>
    <row r="971" spans="30:36">
      <c r="AD971" s="50" t="s">
        <v>55</v>
      </c>
      <c r="AE971" s="50" t="s">
        <v>1989</v>
      </c>
      <c r="AF971" s="50">
        <v>5207907</v>
      </c>
      <c r="AG971" s="51"/>
      <c r="AH971" s="51"/>
      <c r="AJ971" s="69"/>
    </row>
    <row r="972" spans="30:36">
      <c r="AD972" s="50" t="s">
        <v>55</v>
      </c>
      <c r="AE972" s="50" t="s">
        <v>2006</v>
      </c>
      <c r="AF972" s="50">
        <v>5208004</v>
      </c>
      <c r="AG972" s="51"/>
      <c r="AH972" s="51"/>
      <c r="AJ972" s="69"/>
    </row>
    <row r="973" spans="30:36">
      <c r="AD973" s="50" t="s">
        <v>55</v>
      </c>
      <c r="AE973" s="50" t="s">
        <v>2024</v>
      </c>
      <c r="AF973" s="50">
        <v>5208103</v>
      </c>
      <c r="AG973" s="51"/>
      <c r="AH973" s="51"/>
      <c r="AJ973" s="69"/>
    </row>
    <row r="974" spans="30:36">
      <c r="AD974" s="50" t="s">
        <v>55</v>
      </c>
      <c r="AE974" s="50" t="s">
        <v>2042</v>
      </c>
      <c r="AF974" s="50">
        <v>5208152</v>
      </c>
      <c r="AG974" s="51"/>
      <c r="AH974" s="51"/>
      <c r="AJ974" s="69"/>
    </row>
    <row r="975" spans="30:36">
      <c r="AD975" s="50" t="s">
        <v>55</v>
      </c>
      <c r="AE975" s="50" t="s">
        <v>2060</v>
      </c>
      <c r="AF975" s="50">
        <v>5208400</v>
      </c>
      <c r="AG975" s="51"/>
      <c r="AH975" s="51"/>
      <c r="AJ975" s="69"/>
    </row>
    <row r="976" spans="30:36">
      <c r="AD976" s="50" t="s">
        <v>55</v>
      </c>
      <c r="AE976" s="50" t="s">
        <v>2077</v>
      </c>
      <c r="AF976" s="50">
        <v>5208509</v>
      </c>
      <c r="AG976" s="51"/>
      <c r="AH976" s="51"/>
      <c r="AJ976" s="69"/>
    </row>
    <row r="977" spans="30:36">
      <c r="AD977" s="50" t="s">
        <v>55</v>
      </c>
      <c r="AE977" s="50" t="s">
        <v>2093</v>
      </c>
      <c r="AF977" s="50">
        <v>5208608</v>
      </c>
      <c r="AG977" s="51"/>
      <c r="AH977" s="51"/>
      <c r="AJ977" s="69"/>
    </row>
    <row r="978" spans="30:36">
      <c r="AD978" s="50" t="s">
        <v>55</v>
      </c>
      <c r="AE978" s="50" t="s">
        <v>2109</v>
      </c>
      <c r="AF978" s="50">
        <v>5208707</v>
      </c>
      <c r="AG978" s="51"/>
      <c r="AH978" s="51"/>
      <c r="AJ978" s="69"/>
    </row>
    <row r="979" spans="30:36">
      <c r="AD979" s="50" t="s">
        <v>55</v>
      </c>
      <c r="AE979" s="50" t="s">
        <v>2124</v>
      </c>
      <c r="AF979" s="50">
        <v>5208806</v>
      </c>
      <c r="AG979" s="51"/>
      <c r="AH979" s="51"/>
      <c r="AJ979" s="69"/>
    </row>
    <row r="980" spans="30:36">
      <c r="AD980" s="50" t="s">
        <v>55</v>
      </c>
      <c r="AE980" s="50" t="s">
        <v>2141</v>
      </c>
      <c r="AF980" s="50">
        <v>5208905</v>
      </c>
      <c r="AG980" s="51"/>
      <c r="AH980" s="51"/>
      <c r="AJ980" s="69"/>
    </row>
    <row r="981" spans="30:36">
      <c r="AD981" s="50" t="s">
        <v>55</v>
      </c>
      <c r="AE981" s="50" t="s">
        <v>2157</v>
      </c>
      <c r="AF981" s="50">
        <v>5209101</v>
      </c>
      <c r="AG981" s="51"/>
      <c r="AH981" s="51"/>
      <c r="AJ981" s="69"/>
    </row>
    <row r="982" spans="30:36">
      <c r="AD982" s="50" t="s">
        <v>55</v>
      </c>
      <c r="AE982" s="50" t="s">
        <v>2174</v>
      </c>
      <c r="AF982" s="50">
        <v>5209150</v>
      </c>
      <c r="AG982" s="51"/>
      <c r="AH982" s="51"/>
      <c r="AJ982" s="69"/>
    </row>
    <row r="983" spans="30:36">
      <c r="AD983" s="50" t="s">
        <v>55</v>
      </c>
      <c r="AE983" s="50" t="s">
        <v>2191</v>
      </c>
      <c r="AF983" s="50">
        <v>5209200</v>
      </c>
      <c r="AG983" s="51"/>
      <c r="AH983" s="51"/>
      <c r="AJ983" s="69"/>
    </row>
    <row r="984" spans="30:36">
      <c r="AD984" s="50" t="s">
        <v>55</v>
      </c>
      <c r="AE984" s="50" t="s">
        <v>2207</v>
      </c>
      <c r="AF984" s="50">
        <v>5209291</v>
      </c>
      <c r="AG984" s="51"/>
      <c r="AH984" s="51"/>
      <c r="AJ984" s="69"/>
    </row>
    <row r="985" spans="30:36">
      <c r="AD985" s="50" t="s">
        <v>55</v>
      </c>
      <c r="AE985" s="50" t="s">
        <v>2222</v>
      </c>
      <c r="AF985" s="50">
        <v>5209408</v>
      </c>
      <c r="AG985" s="51"/>
      <c r="AH985" s="51"/>
      <c r="AJ985" s="69"/>
    </row>
    <row r="986" spans="30:36">
      <c r="AD986" s="50" t="s">
        <v>55</v>
      </c>
      <c r="AE986" s="50" t="s">
        <v>2238</v>
      </c>
      <c r="AF986" s="50">
        <v>5209457</v>
      </c>
      <c r="AG986" s="51"/>
      <c r="AH986" s="51"/>
      <c r="AJ986" s="69"/>
    </row>
    <row r="987" spans="30:36">
      <c r="AD987" s="50" t="s">
        <v>55</v>
      </c>
      <c r="AE987" s="50" t="s">
        <v>2252</v>
      </c>
      <c r="AF987" s="50">
        <v>5209606</v>
      </c>
      <c r="AG987" s="51"/>
      <c r="AH987" s="51"/>
      <c r="AJ987" s="69"/>
    </row>
    <row r="988" spans="30:36">
      <c r="AD988" s="50" t="s">
        <v>55</v>
      </c>
      <c r="AE988" s="50" t="s">
        <v>1653</v>
      </c>
      <c r="AF988" s="50">
        <v>5209705</v>
      </c>
      <c r="AG988" s="51"/>
      <c r="AH988" s="51"/>
      <c r="AJ988" s="69"/>
    </row>
    <row r="989" spans="30:36">
      <c r="AD989" s="50" t="s">
        <v>55</v>
      </c>
      <c r="AE989" s="50" t="s">
        <v>2283</v>
      </c>
      <c r="AF989" s="50">
        <v>5209804</v>
      </c>
      <c r="AG989" s="51"/>
      <c r="AH989" s="51"/>
      <c r="AJ989" s="69"/>
    </row>
    <row r="990" spans="30:36">
      <c r="AD990" s="50" t="s">
        <v>55</v>
      </c>
      <c r="AE990" s="50" t="s">
        <v>2299</v>
      </c>
      <c r="AF990" s="50">
        <v>5209903</v>
      </c>
      <c r="AG990" s="51"/>
      <c r="AH990" s="51"/>
      <c r="AJ990" s="69"/>
    </row>
    <row r="991" spans="30:36">
      <c r="AD991" s="50" t="s">
        <v>55</v>
      </c>
      <c r="AE991" s="50" t="s">
        <v>2314</v>
      </c>
      <c r="AF991" s="50">
        <v>5209937</v>
      </c>
      <c r="AG991" s="51"/>
      <c r="AH991" s="51"/>
      <c r="AJ991" s="69"/>
    </row>
    <row r="992" spans="30:36">
      <c r="AD992" s="50" t="s">
        <v>55</v>
      </c>
      <c r="AE992" s="50" t="s">
        <v>2328</v>
      </c>
      <c r="AF992" s="50">
        <v>5209952</v>
      </c>
      <c r="AG992" s="51"/>
      <c r="AH992" s="51"/>
      <c r="AJ992" s="69"/>
    </row>
    <row r="993" spans="30:36">
      <c r="AD993" s="50" t="s">
        <v>55</v>
      </c>
      <c r="AE993" s="50" t="s">
        <v>2344</v>
      </c>
      <c r="AF993" s="50">
        <v>5210000</v>
      </c>
      <c r="AG993" s="51"/>
      <c r="AH993" s="51"/>
      <c r="AJ993" s="69"/>
    </row>
    <row r="994" spans="30:36">
      <c r="AD994" s="50" t="s">
        <v>55</v>
      </c>
      <c r="AE994" s="50" t="s">
        <v>2360</v>
      </c>
      <c r="AF994" s="50">
        <v>5210109</v>
      </c>
      <c r="AG994" s="51"/>
      <c r="AH994" s="51"/>
      <c r="AJ994" s="69"/>
    </row>
    <row r="995" spans="30:36">
      <c r="AD995" s="50" t="s">
        <v>55</v>
      </c>
      <c r="AE995" s="50" t="s">
        <v>2374</v>
      </c>
      <c r="AF995" s="50">
        <v>5210158</v>
      </c>
      <c r="AG995" s="51"/>
      <c r="AH995" s="51"/>
      <c r="AJ995" s="69"/>
    </row>
    <row r="996" spans="30:36">
      <c r="AD996" s="50" t="s">
        <v>55</v>
      </c>
      <c r="AE996" s="50" t="s">
        <v>2389</v>
      </c>
      <c r="AF996" s="50">
        <v>5210208</v>
      </c>
      <c r="AG996" s="51"/>
      <c r="AH996" s="51"/>
      <c r="AJ996" s="69"/>
    </row>
    <row r="997" spans="30:36">
      <c r="AD997" s="50" t="s">
        <v>55</v>
      </c>
      <c r="AE997" s="50" t="s">
        <v>2405</v>
      </c>
      <c r="AF997" s="50">
        <v>5210307</v>
      </c>
      <c r="AG997" s="51"/>
      <c r="AH997" s="51"/>
      <c r="AJ997" s="69"/>
    </row>
    <row r="998" spans="30:36">
      <c r="AD998" s="50" t="s">
        <v>55</v>
      </c>
      <c r="AE998" s="50" t="s">
        <v>2421</v>
      </c>
      <c r="AF998" s="50">
        <v>5210406</v>
      </c>
      <c r="AG998" s="51"/>
      <c r="AH998" s="51"/>
      <c r="AJ998" s="69"/>
    </row>
    <row r="999" spans="30:36">
      <c r="AD999" s="50" t="s">
        <v>55</v>
      </c>
      <c r="AE999" s="50" t="s">
        <v>2437</v>
      </c>
      <c r="AF999" s="50">
        <v>5210562</v>
      </c>
      <c r="AG999" s="51"/>
      <c r="AH999" s="51"/>
      <c r="AJ999" s="69"/>
    </row>
    <row r="1000" spans="30:36">
      <c r="AD1000" s="50" t="s">
        <v>55</v>
      </c>
      <c r="AE1000" s="50" t="s">
        <v>2453</v>
      </c>
      <c r="AF1000" s="50">
        <v>5210604</v>
      </c>
      <c r="AG1000" s="51"/>
      <c r="AH1000" s="51"/>
      <c r="AJ1000" s="69"/>
    </row>
    <row r="1001" spans="30:36">
      <c r="AD1001" s="50" t="s">
        <v>55</v>
      </c>
      <c r="AE1001" s="50" t="s">
        <v>1309</v>
      </c>
      <c r="AF1001" s="50">
        <v>5210802</v>
      </c>
      <c r="AG1001" s="51"/>
      <c r="AH1001" s="51"/>
      <c r="AJ1001" s="69"/>
    </row>
    <row r="1002" spans="30:36">
      <c r="AD1002" s="50" t="s">
        <v>55</v>
      </c>
      <c r="AE1002" s="50" t="s">
        <v>2482</v>
      </c>
      <c r="AF1002" s="50">
        <v>5210901</v>
      </c>
      <c r="AG1002" s="51"/>
      <c r="AH1002" s="51"/>
      <c r="AJ1002" s="69"/>
    </row>
    <row r="1003" spans="30:36">
      <c r="AD1003" s="50" t="s">
        <v>55</v>
      </c>
      <c r="AE1003" s="50" t="s">
        <v>2498</v>
      </c>
      <c r="AF1003" s="50">
        <v>5211008</v>
      </c>
      <c r="AG1003" s="51"/>
      <c r="AH1003" s="51"/>
      <c r="AJ1003" s="69"/>
    </row>
    <row r="1004" spans="30:36">
      <c r="AD1004" s="50" t="s">
        <v>55</v>
      </c>
      <c r="AE1004" s="50" t="s">
        <v>2512</v>
      </c>
      <c r="AF1004" s="50">
        <v>5211206</v>
      </c>
      <c r="AG1004" s="51"/>
      <c r="AH1004" s="51"/>
      <c r="AJ1004" s="69"/>
    </row>
    <row r="1005" spans="30:36">
      <c r="AD1005" s="50" t="s">
        <v>55</v>
      </c>
      <c r="AE1005" s="50" t="s">
        <v>2527</v>
      </c>
      <c r="AF1005" s="50">
        <v>5211305</v>
      </c>
      <c r="AG1005" s="51"/>
      <c r="AH1005" s="51"/>
      <c r="AJ1005" s="69"/>
    </row>
    <row r="1006" spans="30:36">
      <c r="AD1006" s="50" t="s">
        <v>55</v>
      </c>
      <c r="AE1006" s="50" t="s">
        <v>2543</v>
      </c>
      <c r="AF1006" s="50">
        <v>5211404</v>
      </c>
      <c r="AG1006" s="51"/>
      <c r="AH1006" s="51"/>
      <c r="AJ1006" s="69"/>
    </row>
    <row r="1007" spans="30:36">
      <c r="AD1007" s="50" t="s">
        <v>55</v>
      </c>
      <c r="AE1007" s="50" t="s">
        <v>2558</v>
      </c>
      <c r="AF1007" s="50">
        <v>5211503</v>
      </c>
      <c r="AG1007" s="51"/>
      <c r="AH1007" s="51"/>
      <c r="AJ1007" s="69"/>
    </row>
    <row r="1008" spans="30:36">
      <c r="AD1008" s="50" t="s">
        <v>55</v>
      </c>
      <c r="AE1008" s="50" t="s">
        <v>2573</v>
      </c>
      <c r="AF1008" s="50">
        <v>5211602</v>
      </c>
      <c r="AG1008" s="51"/>
      <c r="AH1008" s="51"/>
      <c r="AJ1008" s="69"/>
    </row>
    <row r="1009" spans="30:36">
      <c r="AD1009" s="50" t="s">
        <v>55</v>
      </c>
      <c r="AE1009" s="50" t="s">
        <v>2588</v>
      </c>
      <c r="AF1009" s="50">
        <v>5211701</v>
      </c>
      <c r="AG1009" s="51"/>
      <c r="AH1009" s="51"/>
      <c r="AJ1009" s="69"/>
    </row>
    <row r="1010" spans="30:36">
      <c r="AD1010" s="50" t="s">
        <v>55</v>
      </c>
      <c r="AE1010" s="50" t="s">
        <v>2604</v>
      </c>
      <c r="AF1010" s="50">
        <v>5211800</v>
      </c>
      <c r="AG1010" s="51"/>
      <c r="AH1010" s="51"/>
      <c r="AJ1010" s="69"/>
    </row>
    <row r="1011" spans="30:36">
      <c r="AD1011" s="50" t="s">
        <v>55</v>
      </c>
      <c r="AE1011" s="50" t="s">
        <v>2618</v>
      </c>
      <c r="AF1011" s="50">
        <v>5211909</v>
      </c>
      <c r="AG1011" s="51"/>
      <c r="AH1011" s="51"/>
      <c r="AJ1011" s="69"/>
    </row>
    <row r="1012" spans="30:36">
      <c r="AD1012" s="50" t="s">
        <v>55</v>
      </c>
      <c r="AE1012" s="50" t="s">
        <v>2631</v>
      </c>
      <c r="AF1012" s="50">
        <v>5212006</v>
      </c>
      <c r="AG1012" s="51"/>
      <c r="AH1012" s="51"/>
      <c r="AJ1012" s="69"/>
    </row>
    <row r="1013" spans="30:36">
      <c r="AD1013" s="50" t="s">
        <v>55</v>
      </c>
      <c r="AE1013" s="50" t="s">
        <v>2646</v>
      </c>
      <c r="AF1013" s="50">
        <v>5212055</v>
      </c>
      <c r="AG1013" s="51"/>
      <c r="AH1013" s="51"/>
      <c r="AJ1013" s="69"/>
    </row>
    <row r="1014" spans="30:36">
      <c r="AD1014" s="50" t="s">
        <v>55</v>
      </c>
      <c r="AE1014" s="50" t="s">
        <v>2659</v>
      </c>
      <c r="AF1014" s="50">
        <v>5212105</v>
      </c>
      <c r="AG1014" s="51"/>
      <c r="AH1014" s="51"/>
      <c r="AJ1014" s="69"/>
    </row>
    <row r="1015" spans="30:36">
      <c r="AD1015" s="50" t="s">
        <v>55</v>
      </c>
      <c r="AE1015" s="50" t="s">
        <v>2673</v>
      </c>
      <c r="AF1015" s="50">
        <v>5212204</v>
      </c>
      <c r="AG1015" s="51"/>
      <c r="AH1015" s="51"/>
      <c r="AJ1015" s="69"/>
    </row>
    <row r="1016" spans="30:36">
      <c r="AD1016" s="50" t="s">
        <v>55</v>
      </c>
      <c r="AE1016" s="50" t="s">
        <v>2688</v>
      </c>
      <c r="AF1016" s="50">
        <v>5212253</v>
      </c>
      <c r="AG1016" s="51"/>
      <c r="AH1016" s="51"/>
      <c r="AJ1016" s="69"/>
    </row>
    <row r="1017" spans="30:36">
      <c r="AD1017" s="50" t="s">
        <v>55</v>
      </c>
      <c r="AE1017" s="50" t="s">
        <v>2704</v>
      </c>
      <c r="AF1017" s="50">
        <v>5212303</v>
      </c>
      <c r="AG1017" s="51"/>
      <c r="AH1017" s="51"/>
      <c r="AJ1017" s="69"/>
    </row>
    <row r="1018" spans="30:36">
      <c r="AD1018" s="50" t="s">
        <v>55</v>
      </c>
      <c r="AE1018" s="50" t="s">
        <v>2719</v>
      </c>
      <c r="AF1018" s="50">
        <v>5212501</v>
      </c>
      <c r="AG1018" s="51"/>
      <c r="AH1018" s="51"/>
      <c r="AJ1018" s="69"/>
    </row>
    <row r="1019" spans="30:36">
      <c r="AD1019" s="50" t="s">
        <v>55</v>
      </c>
      <c r="AE1019" s="50" t="s">
        <v>2735</v>
      </c>
      <c r="AF1019" s="50">
        <v>5212600</v>
      </c>
      <c r="AG1019" s="51"/>
      <c r="AH1019" s="51"/>
      <c r="AJ1019" s="69"/>
    </row>
    <row r="1020" spans="30:36">
      <c r="AD1020" s="50" t="s">
        <v>55</v>
      </c>
      <c r="AE1020" s="50" t="s">
        <v>2750</v>
      </c>
      <c r="AF1020" s="50">
        <v>5212709</v>
      </c>
      <c r="AG1020" s="51"/>
      <c r="AH1020" s="51"/>
      <c r="AJ1020" s="69"/>
    </row>
    <row r="1021" spans="30:36">
      <c r="AD1021" s="50" t="s">
        <v>55</v>
      </c>
      <c r="AE1021" s="50" t="s">
        <v>2765</v>
      </c>
      <c r="AF1021" s="50">
        <v>5212808</v>
      </c>
      <c r="AG1021" s="51"/>
      <c r="AH1021" s="51"/>
      <c r="AJ1021" s="69"/>
    </row>
    <row r="1022" spans="30:36">
      <c r="AD1022" s="50" t="s">
        <v>55</v>
      </c>
      <c r="AE1022" s="50" t="s">
        <v>2781</v>
      </c>
      <c r="AF1022" s="50">
        <v>5212907</v>
      </c>
      <c r="AG1022" s="51"/>
      <c r="AH1022" s="51"/>
      <c r="AJ1022" s="69"/>
    </row>
    <row r="1023" spans="30:36">
      <c r="AD1023" s="50" t="s">
        <v>55</v>
      </c>
      <c r="AE1023" s="50" t="s">
        <v>2796</v>
      </c>
      <c r="AF1023" s="50">
        <v>5212956</v>
      </c>
      <c r="AG1023" s="51"/>
      <c r="AH1023" s="51"/>
      <c r="AJ1023" s="69"/>
    </row>
    <row r="1024" spans="30:36">
      <c r="AD1024" s="50" t="s">
        <v>55</v>
      </c>
      <c r="AE1024" s="50" t="s">
        <v>2811</v>
      </c>
      <c r="AF1024" s="50">
        <v>5213004</v>
      </c>
      <c r="AG1024" s="51"/>
      <c r="AH1024" s="51"/>
      <c r="AJ1024" s="69"/>
    </row>
    <row r="1025" spans="30:36">
      <c r="AD1025" s="50" t="s">
        <v>55</v>
      </c>
      <c r="AE1025" s="50" t="s">
        <v>2826</v>
      </c>
      <c r="AF1025" s="50">
        <v>5213053</v>
      </c>
      <c r="AG1025" s="51"/>
      <c r="AH1025" s="51"/>
      <c r="AJ1025" s="69"/>
    </row>
    <row r="1026" spans="30:36">
      <c r="AD1026" s="50" t="s">
        <v>55</v>
      </c>
      <c r="AE1026" s="50" t="s">
        <v>2838</v>
      </c>
      <c r="AF1026" s="50">
        <v>5213087</v>
      </c>
      <c r="AG1026" s="51"/>
      <c r="AH1026" s="51"/>
      <c r="AJ1026" s="69"/>
    </row>
    <row r="1027" spans="30:36">
      <c r="AD1027" s="50" t="s">
        <v>55</v>
      </c>
      <c r="AE1027" s="50" t="s">
        <v>2851</v>
      </c>
      <c r="AF1027" s="50">
        <v>5213103</v>
      </c>
      <c r="AG1027" s="51"/>
      <c r="AH1027" s="51"/>
      <c r="AJ1027" s="69"/>
    </row>
    <row r="1028" spans="30:36">
      <c r="AD1028" s="50" t="s">
        <v>55</v>
      </c>
      <c r="AE1028" s="50" t="s">
        <v>2864</v>
      </c>
      <c r="AF1028" s="50">
        <v>5213400</v>
      </c>
      <c r="AG1028" s="51"/>
      <c r="AH1028" s="51"/>
      <c r="AJ1028" s="69"/>
    </row>
    <row r="1029" spans="30:36">
      <c r="AD1029" s="50" t="s">
        <v>55</v>
      </c>
      <c r="AE1029" s="50" t="s">
        <v>2877</v>
      </c>
      <c r="AF1029" s="50">
        <v>5213509</v>
      </c>
      <c r="AG1029" s="51"/>
      <c r="AH1029" s="51"/>
      <c r="AJ1029" s="69"/>
    </row>
    <row r="1030" spans="30:36">
      <c r="AD1030" s="50" t="s">
        <v>55</v>
      </c>
      <c r="AE1030" s="50" t="s">
        <v>2889</v>
      </c>
      <c r="AF1030" s="50">
        <v>5213707</v>
      </c>
      <c r="AG1030" s="51"/>
      <c r="AH1030" s="51"/>
      <c r="AJ1030" s="69"/>
    </row>
    <row r="1031" spans="30:36">
      <c r="AD1031" s="50" t="s">
        <v>55</v>
      </c>
      <c r="AE1031" s="50" t="s">
        <v>2902</v>
      </c>
      <c r="AF1031" s="50">
        <v>5213756</v>
      </c>
      <c r="AG1031" s="51"/>
      <c r="AH1031" s="51"/>
      <c r="AJ1031" s="69"/>
    </row>
    <row r="1032" spans="30:36">
      <c r="AD1032" s="50" t="s">
        <v>55</v>
      </c>
      <c r="AE1032" s="50" t="s">
        <v>2914</v>
      </c>
      <c r="AF1032" s="50">
        <v>5213772</v>
      </c>
      <c r="AG1032" s="51"/>
      <c r="AH1032" s="51"/>
      <c r="AJ1032" s="69"/>
    </row>
    <row r="1033" spans="30:36">
      <c r="AD1033" s="50" t="s">
        <v>55</v>
      </c>
      <c r="AE1033" s="50" t="s">
        <v>2481</v>
      </c>
      <c r="AF1033" s="50">
        <v>5213806</v>
      </c>
      <c r="AG1033" s="51"/>
      <c r="AH1033" s="51"/>
      <c r="AJ1033" s="69"/>
    </row>
    <row r="1034" spans="30:36">
      <c r="AD1034" s="50" t="s">
        <v>55</v>
      </c>
      <c r="AE1034" s="50" t="s">
        <v>2938</v>
      </c>
      <c r="AF1034" s="50">
        <v>5213855</v>
      </c>
      <c r="AG1034" s="51"/>
      <c r="AH1034" s="51"/>
      <c r="AJ1034" s="69"/>
    </row>
    <row r="1035" spans="30:36">
      <c r="AD1035" s="50" t="s">
        <v>55</v>
      </c>
      <c r="AE1035" s="50" t="s">
        <v>2950</v>
      </c>
      <c r="AF1035" s="50">
        <v>5213905</v>
      </c>
      <c r="AG1035" s="51"/>
      <c r="AH1035" s="51"/>
      <c r="AJ1035" s="69"/>
    </row>
    <row r="1036" spans="30:36">
      <c r="AD1036" s="50" t="s">
        <v>55</v>
      </c>
      <c r="AE1036" s="50" t="s">
        <v>2961</v>
      </c>
      <c r="AF1036" s="50">
        <v>5214002</v>
      </c>
      <c r="AG1036" s="51"/>
      <c r="AH1036" s="51"/>
      <c r="AJ1036" s="69"/>
    </row>
    <row r="1037" spans="30:36">
      <c r="AD1037" s="50" t="s">
        <v>55</v>
      </c>
      <c r="AE1037" s="50" t="s">
        <v>1280</v>
      </c>
      <c r="AF1037" s="50">
        <v>5214051</v>
      </c>
      <c r="AG1037" s="51"/>
      <c r="AH1037" s="51"/>
      <c r="AJ1037" s="69"/>
    </row>
    <row r="1038" spans="30:36">
      <c r="AD1038" s="50" t="s">
        <v>55</v>
      </c>
      <c r="AE1038" s="50" t="s">
        <v>2986</v>
      </c>
      <c r="AF1038" s="50">
        <v>5214101</v>
      </c>
      <c r="AG1038" s="51"/>
      <c r="AH1038" s="51"/>
      <c r="AJ1038" s="69"/>
    </row>
    <row r="1039" spans="30:36">
      <c r="AD1039" s="50" t="s">
        <v>55</v>
      </c>
      <c r="AE1039" s="50" t="s">
        <v>2998</v>
      </c>
      <c r="AF1039" s="50">
        <v>5214408</v>
      </c>
      <c r="AG1039" s="51"/>
      <c r="AH1039" s="51"/>
      <c r="AJ1039" s="69"/>
    </row>
    <row r="1040" spans="30:36">
      <c r="AD1040" s="50" t="s">
        <v>55</v>
      </c>
      <c r="AE1040" s="50" t="s">
        <v>3011</v>
      </c>
      <c r="AF1040" s="50">
        <v>5214507</v>
      </c>
      <c r="AG1040" s="51"/>
      <c r="AH1040" s="51"/>
      <c r="AJ1040" s="69"/>
    </row>
    <row r="1041" spans="30:36">
      <c r="AD1041" s="50" t="s">
        <v>55</v>
      </c>
      <c r="AE1041" s="50" t="s">
        <v>3024</v>
      </c>
      <c r="AF1041" s="50">
        <v>5214606</v>
      </c>
      <c r="AG1041" s="51"/>
      <c r="AH1041" s="51"/>
      <c r="AJ1041" s="69"/>
    </row>
    <row r="1042" spans="30:36">
      <c r="AD1042" s="50" t="s">
        <v>55</v>
      </c>
      <c r="AE1042" s="50" t="s">
        <v>3036</v>
      </c>
      <c r="AF1042" s="50">
        <v>5214705</v>
      </c>
      <c r="AG1042" s="51"/>
      <c r="AH1042" s="51"/>
      <c r="AJ1042" s="69"/>
    </row>
    <row r="1043" spans="30:36">
      <c r="AD1043" s="50" t="s">
        <v>55</v>
      </c>
      <c r="AE1043" s="50" t="s">
        <v>3048</v>
      </c>
      <c r="AF1043" s="50">
        <v>5214804</v>
      </c>
      <c r="AG1043" s="51"/>
      <c r="AH1043" s="51"/>
      <c r="AJ1043" s="69"/>
    </row>
    <row r="1044" spans="30:36">
      <c r="AD1044" s="50" t="s">
        <v>55</v>
      </c>
      <c r="AE1044" s="50" t="s">
        <v>3060</v>
      </c>
      <c r="AF1044" s="50">
        <v>5214838</v>
      </c>
      <c r="AG1044" s="51"/>
      <c r="AH1044" s="51"/>
      <c r="AJ1044" s="69"/>
    </row>
    <row r="1045" spans="30:36">
      <c r="AD1045" s="50" t="s">
        <v>55</v>
      </c>
      <c r="AE1045" s="50" t="s">
        <v>3071</v>
      </c>
      <c r="AF1045" s="50">
        <v>5214861</v>
      </c>
      <c r="AG1045" s="51"/>
      <c r="AH1045" s="51"/>
      <c r="AJ1045" s="69"/>
    </row>
    <row r="1046" spans="30:36">
      <c r="AD1046" s="50" t="s">
        <v>55</v>
      </c>
      <c r="AE1046" s="50" t="s">
        <v>3084</v>
      </c>
      <c r="AF1046" s="50">
        <v>5214879</v>
      </c>
      <c r="AG1046" s="51"/>
      <c r="AH1046" s="51"/>
      <c r="AJ1046" s="69"/>
    </row>
    <row r="1047" spans="30:36">
      <c r="AD1047" s="50" t="s">
        <v>55</v>
      </c>
      <c r="AE1047" s="50" t="s">
        <v>3097</v>
      </c>
      <c r="AF1047" s="50">
        <v>5214903</v>
      </c>
      <c r="AG1047" s="51"/>
      <c r="AH1047" s="51"/>
      <c r="AJ1047" s="69"/>
    </row>
    <row r="1048" spans="30:36">
      <c r="AD1048" s="50" t="s">
        <v>55</v>
      </c>
      <c r="AE1048" s="50" t="s">
        <v>3109</v>
      </c>
      <c r="AF1048" s="50">
        <v>5215009</v>
      </c>
      <c r="AG1048" s="51"/>
      <c r="AH1048" s="51"/>
      <c r="AJ1048" s="69"/>
    </row>
    <row r="1049" spans="30:36">
      <c r="AD1049" s="50" t="s">
        <v>55</v>
      </c>
      <c r="AE1049" s="50" t="s">
        <v>3121</v>
      </c>
      <c r="AF1049" s="50">
        <v>5215207</v>
      </c>
      <c r="AG1049" s="51"/>
      <c r="AH1049" s="51"/>
      <c r="AJ1049" s="69"/>
    </row>
    <row r="1050" spans="30:36">
      <c r="AD1050" s="50" t="s">
        <v>55</v>
      </c>
      <c r="AE1050" s="50" t="s">
        <v>3133</v>
      </c>
      <c r="AF1050" s="50">
        <v>5215231</v>
      </c>
      <c r="AG1050" s="51"/>
      <c r="AH1050" s="51"/>
      <c r="AJ1050" s="69"/>
    </row>
    <row r="1051" spans="30:36">
      <c r="AD1051" s="50" t="s">
        <v>55</v>
      </c>
      <c r="AE1051" s="50" t="s">
        <v>3145</v>
      </c>
      <c r="AF1051" s="50">
        <v>5215256</v>
      </c>
      <c r="AG1051" s="51"/>
      <c r="AH1051" s="51"/>
      <c r="AJ1051" s="69"/>
    </row>
    <row r="1052" spans="30:36">
      <c r="AD1052" s="50" t="s">
        <v>55</v>
      </c>
      <c r="AE1052" s="50" t="s">
        <v>3156</v>
      </c>
      <c r="AF1052" s="50">
        <v>5215306</v>
      </c>
      <c r="AG1052" s="51"/>
      <c r="AH1052" s="51"/>
      <c r="AJ1052" s="69"/>
    </row>
    <row r="1053" spans="30:36">
      <c r="AD1053" s="50" t="s">
        <v>55</v>
      </c>
      <c r="AE1053" s="50" t="s">
        <v>3167</v>
      </c>
      <c r="AF1053" s="50">
        <v>5215405</v>
      </c>
      <c r="AG1053" s="51"/>
      <c r="AH1053" s="51"/>
      <c r="AJ1053" s="69"/>
    </row>
    <row r="1054" spans="30:36">
      <c r="AD1054" s="50" t="s">
        <v>55</v>
      </c>
      <c r="AE1054" s="50" t="s">
        <v>3178</v>
      </c>
      <c r="AF1054" s="50">
        <v>5215504</v>
      </c>
      <c r="AG1054" s="51"/>
      <c r="AH1054" s="51"/>
      <c r="AJ1054" s="69"/>
    </row>
    <row r="1055" spans="30:36">
      <c r="AD1055" s="50" t="s">
        <v>55</v>
      </c>
      <c r="AE1055" s="50" t="s">
        <v>3189</v>
      </c>
      <c r="AF1055" s="50">
        <v>5215603</v>
      </c>
      <c r="AG1055" s="51"/>
      <c r="AH1055" s="51"/>
      <c r="AJ1055" s="69"/>
    </row>
    <row r="1056" spans="30:36">
      <c r="AD1056" s="50" t="s">
        <v>55</v>
      </c>
      <c r="AE1056" s="50" t="s">
        <v>3201</v>
      </c>
      <c r="AF1056" s="50">
        <v>5215652</v>
      </c>
      <c r="AG1056" s="51"/>
      <c r="AH1056" s="51"/>
      <c r="AJ1056" s="69"/>
    </row>
    <row r="1057" spans="30:36">
      <c r="AD1057" s="50" t="s">
        <v>55</v>
      </c>
      <c r="AE1057" s="50" t="s">
        <v>3213</v>
      </c>
      <c r="AF1057" s="50">
        <v>5215702</v>
      </c>
      <c r="AG1057" s="51"/>
      <c r="AH1057" s="51"/>
      <c r="AJ1057" s="69"/>
    </row>
    <row r="1058" spans="30:36">
      <c r="AD1058" s="50" t="s">
        <v>55</v>
      </c>
      <c r="AE1058" s="50" t="s">
        <v>3225</v>
      </c>
      <c r="AF1058" s="50">
        <v>5215801</v>
      </c>
      <c r="AG1058" s="51"/>
      <c r="AH1058" s="51"/>
      <c r="AJ1058" s="69"/>
    </row>
    <row r="1059" spans="30:36">
      <c r="AD1059" s="50" t="s">
        <v>55</v>
      </c>
      <c r="AE1059" s="50" t="s">
        <v>3235</v>
      </c>
      <c r="AF1059" s="50">
        <v>5215900</v>
      </c>
      <c r="AG1059" s="51"/>
      <c r="AH1059" s="51"/>
      <c r="AJ1059" s="69"/>
    </row>
    <row r="1060" spans="30:36">
      <c r="AD1060" s="50" t="s">
        <v>55</v>
      </c>
      <c r="AE1060" s="50" t="s">
        <v>3246</v>
      </c>
      <c r="AF1060" s="50">
        <v>5216007</v>
      </c>
      <c r="AG1060" s="51"/>
      <c r="AH1060" s="51"/>
      <c r="AJ1060" s="69"/>
    </row>
    <row r="1061" spans="30:36">
      <c r="AD1061" s="50" t="s">
        <v>55</v>
      </c>
      <c r="AE1061" s="50" t="s">
        <v>3256</v>
      </c>
      <c r="AF1061" s="50">
        <v>5216304</v>
      </c>
      <c r="AG1061" s="51"/>
      <c r="AH1061" s="51"/>
      <c r="AJ1061" s="69"/>
    </row>
    <row r="1062" spans="30:36">
      <c r="AD1062" s="50" t="s">
        <v>55</v>
      </c>
      <c r="AE1062" s="50" t="s">
        <v>3267</v>
      </c>
      <c r="AF1062" s="50">
        <v>5216403</v>
      </c>
      <c r="AG1062" s="51"/>
      <c r="AH1062" s="51"/>
      <c r="AJ1062" s="69"/>
    </row>
    <row r="1063" spans="30:36">
      <c r="AD1063" s="50" t="s">
        <v>55</v>
      </c>
      <c r="AE1063" s="50" t="s">
        <v>3279</v>
      </c>
      <c r="AF1063" s="50">
        <v>5216452</v>
      </c>
      <c r="AG1063" s="51"/>
      <c r="AH1063" s="51"/>
      <c r="AJ1063" s="69"/>
    </row>
    <row r="1064" spans="30:36">
      <c r="AD1064" s="50" t="s">
        <v>55</v>
      </c>
      <c r="AE1064" s="50" t="s">
        <v>3290</v>
      </c>
      <c r="AF1064" s="50">
        <v>5216809</v>
      </c>
      <c r="AG1064" s="51"/>
      <c r="AH1064" s="51"/>
      <c r="AJ1064" s="69"/>
    </row>
    <row r="1065" spans="30:36">
      <c r="AD1065" s="50" t="s">
        <v>55</v>
      </c>
      <c r="AE1065" s="50" t="s">
        <v>3302</v>
      </c>
      <c r="AF1065" s="50">
        <v>5216908</v>
      </c>
      <c r="AG1065" s="51"/>
      <c r="AH1065" s="51"/>
      <c r="AJ1065" s="69"/>
    </row>
    <row r="1066" spans="30:36">
      <c r="AD1066" s="50" t="s">
        <v>55</v>
      </c>
      <c r="AE1066" s="50" t="s">
        <v>3314</v>
      </c>
      <c r="AF1066" s="50">
        <v>5217104</v>
      </c>
      <c r="AG1066" s="51"/>
      <c r="AH1066" s="51"/>
      <c r="AJ1066" s="69"/>
    </row>
    <row r="1067" spans="30:36">
      <c r="AD1067" s="50" t="s">
        <v>55</v>
      </c>
      <c r="AE1067" s="50" t="s">
        <v>1793</v>
      </c>
      <c r="AF1067" s="50">
        <v>5217203</v>
      </c>
      <c r="AG1067" s="51"/>
      <c r="AH1067" s="51"/>
      <c r="AJ1067" s="69"/>
    </row>
    <row r="1068" spans="30:36">
      <c r="AD1068" s="50" t="s">
        <v>55</v>
      </c>
      <c r="AE1068" s="50" t="s">
        <v>3335</v>
      </c>
      <c r="AF1068" s="50">
        <v>5217302</v>
      </c>
      <c r="AG1068" s="51"/>
      <c r="AH1068" s="51"/>
      <c r="AJ1068" s="69"/>
    </row>
    <row r="1069" spans="30:36">
      <c r="AD1069" s="50" t="s">
        <v>55</v>
      </c>
      <c r="AE1069" s="50" t="s">
        <v>3346</v>
      </c>
      <c r="AF1069" s="50">
        <v>5217401</v>
      </c>
      <c r="AG1069" s="51"/>
      <c r="AH1069" s="51"/>
      <c r="AJ1069" s="69"/>
    </row>
    <row r="1070" spans="30:36">
      <c r="AD1070" s="50" t="s">
        <v>55</v>
      </c>
      <c r="AE1070" s="50" t="s">
        <v>3356</v>
      </c>
      <c r="AF1070" s="50">
        <v>5217609</v>
      </c>
      <c r="AG1070" s="51"/>
      <c r="AH1070" s="51"/>
      <c r="AJ1070" s="69"/>
    </row>
    <row r="1071" spans="30:36">
      <c r="AD1071" s="50" t="s">
        <v>55</v>
      </c>
      <c r="AE1071" s="50" t="s">
        <v>3365</v>
      </c>
      <c r="AF1071" s="50">
        <v>5217708</v>
      </c>
      <c r="AG1071" s="51"/>
      <c r="AH1071" s="51"/>
      <c r="AJ1071" s="69"/>
    </row>
    <row r="1072" spans="30:36">
      <c r="AD1072" s="50" t="s">
        <v>55</v>
      </c>
      <c r="AE1072" s="50" t="s">
        <v>3375</v>
      </c>
      <c r="AF1072" s="50">
        <v>5218003</v>
      </c>
      <c r="AG1072" s="51"/>
      <c r="AH1072" s="51"/>
      <c r="AJ1072" s="69"/>
    </row>
    <row r="1073" spans="30:36">
      <c r="AD1073" s="50" t="s">
        <v>55</v>
      </c>
      <c r="AE1073" s="50" t="s">
        <v>3385</v>
      </c>
      <c r="AF1073" s="50">
        <v>5218052</v>
      </c>
      <c r="AG1073" s="51"/>
      <c r="AH1073" s="51"/>
      <c r="AJ1073" s="69"/>
    </row>
    <row r="1074" spans="30:36">
      <c r="AD1074" s="50" t="s">
        <v>55</v>
      </c>
      <c r="AE1074" s="50" t="s">
        <v>3395</v>
      </c>
      <c r="AF1074" s="50">
        <v>5218102</v>
      </c>
      <c r="AG1074" s="51"/>
      <c r="AH1074" s="51"/>
      <c r="AJ1074" s="69"/>
    </row>
    <row r="1075" spans="30:36">
      <c r="AD1075" s="50" t="s">
        <v>55</v>
      </c>
      <c r="AE1075" s="50" t="s">
        <v>3405</v>
      </c>
      <c r="AF1075" s="50">
        <v>5218300</v>
      </c>
      <c r="AG1075" s="51"/>
      <c r="AH1075" s="51"/>
      <c r="AJ1075" s="69"/>
    </row>
    <row r="1076" spans="30:36">
      <c r="AD1076" s="50" t="s">
        <v>55</v>
      </c>
      <c r="AE1076" s="50" t="s">
        <v>3415</v>
      </c>
      <c r="AF1076" s="50">
        <v>5218391</v>
      </c>
      <c r="AG1076" s="51"/>
      <c r="AH1076" s="51"/>
      <c r="AJ1076" s="69"/>
    </row>
    <row r="1077" spans="30:36">
      <c r="AD1077" s="50" t="s">
        <v>55</v>
      </c>
      <c r="AE1077" s="50" t="s">
        <v>3425</v>
      </c>
      <c r="AF1077" s="50">
        <v>5218508</v>
      </c>
      <c r="AG1077" s="51"/>
      <c r="AH1077" s="51"/>
      <c r="AJ1077" s="69"/>
    </row>
    <row r="1078" spans="30:36">
      <c r="AD1078" s="50" t="s">
        <v>55</v>
      </c>
      <c r="AE1078" s="50" t="s">
        <v>3434</v>
      </c>
      <c r="AF1078" s="50">
        <v>5218607</v>
      </c>
      <c r="AG1078" s="51"/>
      <c r="AH1078" s="51"/>
      <c r="AJ1078" s="69"/>
    </row>
    <row r="1079" spans="30:36">
      <c r="AD1079" s="50" t="s">
        <v>55</v>
      </c>
      <c r="AE1079" s="50" t="s">
        <v>3443</v>
      </c>
      <c r="AF1079" s="50">
        <v>5218706</v>
      </c>
      <c r="AG1079" s="51"/>
      <c r="AH1079" s="51"/>
      <c r="AJ1079" s="69"/>
    </row>
    <row r="1080" spans="30:36">
      <c r="AD1080" s="50" t="s">
        <v>55</v>
      </c>
      <c r="AE1080" s="50" t="s">
        <v>3452</v>
      </c>
      <c r="AF1080" s="50">
        <v>5218789</v>
      </c>
      <c r="AG1080" s="51"/>
      <c r="AH1080" s="51"/>
      <c r="AJ1080" s="69"/>
    </row>
    <row r="1081" spans="30:36">
      <c r="AD1081" s="50" t="s">
        <v>55</v>
      </c>
      <c r="AE1081" s="50" t="s">
        <v>3462</v>
      </c>
      <c r="AF1081" s="50">
        <v>5218805</v>
      </c>
      <c r="AG1081" s="51"/>
      <c r="AH1081" s="51"/>
      <c r="AJ1081" s="69"/>
    </row>
    <row r="1082" spans="30:36">
      <c r="AD1082" s="50" t="s">
        <v>55</v>
      </c>
      <c r="AE1082" s="50" t="s">
        <v>3472</v>
      </c>
      <c r="AF1082" s="50">
        <v>5218904</v>
      </c>
      <c r="AG1082" s="51"/>
      <c r="AH1082" s="51"/>
      <c r="AJ1082" s="69"/>
    </row>
    <row r="1083" spans="30:36">
      <c r="AD1083" s="50" t="s">
        <v>55</v>
      </c>
      <c r="AE1083" s="50" t="s">
        <v>3481</v>
      </c>
      <c r="AF1083" s="50">
        <v>5219001</v>
      </c>
      <c r="AG1083" s="51"/>
      <c r="AH1083" s="51"/>
      <c r="AJ1083" s="69"/>
    </row>
    <row r="1084" spans="30:36">
      <c r="AD1084" s="50" t="s">
        <v>55</v>
      </c>
      <c r="AE1084" s="50" t="s">
        <v>3491</v>
      </c>
      <c r="AF1084" s="50">
        <v>5219100</v>
      </c>
      <c r="AG1084" s="51"/>
      <c r="AH1084" s="51"/>
      <c r="AJ1084" s="69"/>
    </row>
    <row r="1085" spans="30:36">
      <c r="AD1085" s="50" t="s">
        <v>55</v>
      </c>
      <c r="AE1085" s="50" t="s">
        <v>3500</v>
      </c>
      <c r="AF1085" s="50">
        <v>5219209</v>
      </c>
      <c r="AG1085" s="51"/>
      <c r="AH1085" s="51"/>
      <c r="AJ1085" s="69"/>
    </row>
    <row r="1086" spans="30:36">
      <c r="AD1086" s="50" t="s">
        <v>55</v>
      </c>
      <c r="AE1086" s="50" t="s">
        <v>3510</v>
      </c>
      <c r="AF1086" s="50">
        <v>5219258</v>
      </c>
      <c r="AG1086" s="51"/>
      <c r="AH1086" s="51"/>
      <c r="AJ1086" s="69"/>
    </row>
    <row r="1087" spans="30:36">
      <c r="AD1087" s="50" t="s">
        <v>55</v>
      </c>
      <c r="AE1087" s="50" t="s">
        <v>3520</v>
      </c>
      <c r="AF1087" s="50">
        <v>5219308</v>
      </c>
      <c r="AG1087" s="51"/>
      <c r="AH1087" s="51"/>
      <c r="AJ1087" s="69"/>
    </row>
    <row r="1088" spans="30:36">
      <c r="AD1088" s="50" t="s">
        <v>55</v>
      </c>
      <c r="AE1088" s="50" t="s">
        <v>3530</v>
      </c>
      <c r="AF1088" s="50">
        <v>5219357</v>
      </c>
      <c r="AG1088" s="51"/>
      <c r="AH1088" s="51"/>
      <c r="AJ1088" s="69"/>
    </row>
    <row r="1089" spans="30:36">
      <c r="AD1089" s="50" t="s">
        <v>55</v>
      </c>
      <c r="AE1089" s="50" t="s">
        <v>3540</v>
      </c>
      <c r="AF1089" s="50">
        <v>5219407</v>
      </c>
      <c r="AG1089" s="51"/>
      <c r="AH1089" s="51"/>
      <c r="AJ1089" s="69"/>
    </row>
    <row r="1090" spans="30:36">
      <c r="AD1090" s="50" t="s">
        <v>55</v>
      </c>
      <c r="AE1090" s="50" t="s">
        <v>3548</v>
      </c>
      <c r="AF1090" s="50">
        <v>5219456</v>
      </c>
      <c r="AG1090" s="51"/>
      <c r="AH1090" s="51"/>
      <c r="AJ1090" s="69"/>
    </row>
    <row r="1091" spans="30:36">
      <c r="AD1091" s="50" t="s">
        <v>55</v>
      </c>
      <c r="AE1091" s="50" t="s">
        <v>3558</v>
      </c>
      <c r="AF1091" s="50">
        <v>5219506</v>
      </c>
      <c r="AG1091" s="51"/>
      <c r="AH1091" s="51"/>
      <c r="AJ1091" s="69"/>
    </row>
    <row r="1092" spans="30:36">
      <c r="AD1092" s="50" t="s">
        <v>55</v>
      </c>
      <c r="AE1092" s="50" t="s">
        <v>3568</v>
      </c>
      <c r="AF1092" s="50">
        <v>5219605</v>
      </c>
      <c r="AG1092" s="51"/>
      <c r="AH1092" s="51"/>
      <c r="AJ1092" s="69"/>
    </row>
    <row r="1093" spans="30:36">
      <c r="AD1093" s="50" t="s">
        <v>55</v>
      </c>
      <c r="AE1093" s="50" t="s">
        <v>3578</v>
      </c>
      <c r="AF1093" s="50">
        <v>5219704</v>
      </c>
      <c r="AG1093" s="51"/>
      <c r="AH1093" s="51"/>
      <c r="AJ1093" s="69"/>
    </row>
    <row r="1094" spans="30:36">
      <c r="AD1094" s="50" t="s">
        <v>55</v>
      </c>
      <c r="AE1094" s="50" t="s">
        <v>3588</v>
      </c>
      <c r="AF1094" s="50">
        <v>5219712</v>
      </c>
      <c r="AG1094" s="51"/>
      <c r="AH1094" s="51"/>
      <c r="AJ1094" s="69"/>
    </row>
    <row r="1095" spans="30:36">
      <c r="AD1095" s="50" t="s">
        <v>55</v>
      </c>
      <c r="AE1095" s="50" t="s">
        <v>3597</v>
      </c>
      <c r="AF1095" s="50">
        <v>5219738</v>
      </c>
      <c r="AG1095" s="51"/>
      <c r="AH1095" s="51"/>
      <c r="AJ1095" s="69"/>
    </row>
    <row r="1096" spans="30:36">
      <c r="AD1096" s="50" t="s">
        <v>55</v>
      </c>
      <c r="AE1096" s="50" t="s">
        <v>3607</v>
      </c>
      <c r="AF1096" s="50">
        <v>5219753</v>
      </c>
      <c r="AG1096" s="51"/>
      <c r="AH1096" s="51"/>
      <c r="AJ1096" s="69"/>
    </row>
    <row r="1097" spans="30:36">
      <c r="AD1097" s="50" t="s">
        <v>55</v>
      </c>
      <c r="AE1097" s="50" t="s">
        <v>1607</v>
      </c>
      <c r="AF1097" s="50">
        <v>5219803</v>
      </c>
      <c r="AG1097" s="51"/>
      <c r="AH1097" s="51"/>
      <c r="AJ1097" s="69"/>
    </row>
    <row r="1098" spans="30:36">
      <c r="AD1098" s="50" t="s">
        <v>55</v>
      </c>
      <c r="AE1098" s="50" t="s">
        <v>3625</v>
      </c>
      <c r="AF1098" s="50">
        <v>5219902</v>
      </c>
      <c r="AG1098" s="51"/>
      <c r="AH1098" s="51"/>
      <c r="AJ1098" s="69"/>
    </row>
    <row r="1099" spans="30:36">
      <c r="AD1099" s="50" t="s">
        <v>55</v>
      </c>
      <c r="AE1099" s="50" t="s">
        <v>3635</v>
      </c>
      <c r="AF1099" s="50">
        <v>5220058</v>
      </c>
      <c r="AG1099" s="51"/>
      <c r="AH1099" s="51"/>
      <c r="AJ1099" s="69"/>
    </row>
    <row r="1100" spans="30:36">
      <c r="AD1100" s="50" t="s">
        <v>55</v>
      </c>
      <c r="AE1100" s="50" t="s">
        <v>3645</v>
      </c>
      <c r="AF1100" s="50">
        <v>5220009</v>
      </c>
      <c r="AG1100" s="51"/>
      <c r="AH1100" s="51"/>
      <c r="AJ1100" s="69"/>
    </row>
    <row r="1101" spans="30:36">
      <c r="AD1101" s="50" t="s">
        <v>55</v>
      </c>
      <c r="AE1101" s="50" t="s">
        <v>3654</v>
      </c>
      <c r="AF1101" s="50">
        <v>5220108</v>
      </c>
      <c r="AG1101" s="51"/>
      <c r="AH1101" s="51"/>
      <c r="AJ1101" s="69"/>
    </row>
    <row r="1102" spans="30:36">
      <c r="AD1102" s="50" t="s">
        <v>55</v>
      </c>
      <c r="AE1102" s="50" t="s">
        <v>3663</v>
      </c>
      <c r="AF1102" s="50">
        <v>5220157</v>
      </c>
      <c r="AG1102" s="51"/>
      <c r="AH1102" s="51"/>
      <c r="AJ1102" s="69"/>
    </row>
    <row r="1103" spans="30:36">
      <c r="AD1103" s="50" t="s">
        <v>55</v>
      </c>
      <c r="AE1103" s="50" t="s">
        <v>3671</v>
      </c>
      <c r="AF1103" s="50">
        <v>5220207</v>
      </c>
      <c r="AG1103" s="51"/>
      <c r="AH1103" s="51"/>
      <c r="AJ1103" s="69"/>
    </row>
    <row r="1104" spans="30:36">
      <c r="AD1104" s="50" t="s">
        <v>55</v>
      </c>
      <c r="AE1104" s="50" t="s">
        <v>3679</v>
      </c>
      <c r="AF1104" s="50">
        <v>5220264</v>
      </c>
      <c r="AG1104" s="51"/>
      <c r="AH1104" s="51"/>
      <c r="AJ1104" s="69"/>
    </row>
    <row r="1105" spans="30:36">
      <c r="AD1105" s="50" t="s">
        <v>55</v>
      </c>
      <c r="AE1105" s="50" t="s">
        <v>3687</v>
      </c>
      <c r="AF1105" s="50">
        <v>5220280</v>
      </c>
      <c r="AG1105" s="51"/>
      <c r="AH1105" s="51"/>
      <c r="AJ1105" s="69"/>
    </row>
    <row r="1106" spans="30:36">
      <c r="AD1106" s="50" t="s">
        <v>55</v>
      </c>
      <c r="AE1106" s="50" t="s">
        <v>3696</v>
      </c>
      <c r="AF1106" s="50">
        <v>5220405</v>
      </c>
      <c r="AG1106" s="51"/>
      <c r="AH1106" s="51"/>
      <c r="AJ1106" s="69"/>
    </row>
    <row r="1107" spans="30:36">
      <c r="AD1107" s="50" t="s">
        <v>55</v>
      </c>
      <c r="AE1107" s="50" t="s">
        <v>3704</v>
      </c>
      <c r="AF1107" s="50">
        <v>5220454</v>
      </c>
      <c r="AG1107" s="51"/>
      <c r="AH1107" s="51"/>
      <c r="AJ1107" s="69"/>
    </row>
    <row r="1108" spans="30:36">
      <c r="AD1108" s="50" t="s">
        <v>55</v>
      </c>
      <c r="AE1108" s="50" t="s">
        <v>3712</v>
      </c>
      <c r="AF1108" s="50">
        <v>5220504</v>
      </c>
      <c r="AG1108" s="51"/>
      <c r="AH1108" s="51"/>
      <c r="AJ1108" s="69"/>
    </row>
    <row r="1109" spans="30:36">
      <c r="AD1109" s="50" t="s">
        <v>55</v>
      </c>
      <c r="AE1109" s="50" t="s">
        <v>3719</v>
      </c>
      <c r="AF1109" s="50">
        <v>5220603</v>
      </c>
      <c r="AG1109" s="51"/>
      <c r="AH1109" s="51"/>
      <c r="AJ1109" s="69"/>
    </row>
    <row r="1110" spans="30:36">
      <c r="AD1110" s="50" t="s">
        <v>55</v>
      </c>
      <c r="AE1110" s="50" t="s">
        <v>3726</v>
      </c>
      <c r="AF1110" s="50">
        <v>5220686</v>
      </c>
      <c r="AG1110" s="51"/>
      <c r="AH1110" s="51"/>
      <c r="AJ1110" s="69"/>
    </row>
    <row r="1111" spans="30:36">
      <c r="AD1111" s="50" t="s">
        <v>55</v>
      </c>
      <c r="AE1111" s="50" t="s">
        <v>3733</v>
      </c>
      <c r="AF1111" s="50">
        <v>5220702</v>
      </c>
      <c r="AG1111" s="51"/>
      <c r="AH1111" s="51"/>
      <c r="AJ1111" s="69"/>
    </row>
    <row r="1112" spans="30:36">
      <c r="AD1112" s="50" t="s">
        <v>55</v>
      </c>
      <c r="AE1112" s="50" t="s">
        <v>3740</v>
      </c>
      <c r="AF1112" s="50">
        <v>5221007</v>
      </c>
      <c r="AG1112" s="51"/>
      <c r="AH1112" s="51"/>
      <c r="AJ1112" s="69"/>
    </row>
    <row r="1113" spans="30:36">
      <c r="AD1113" s="50" t="s">
        <v>55</v>
      </c>
      <c r="AE1113" s="50" t="s">
        <v>3747</v>
      </c>
      <c r="AF1113" s="50">
        <v>5221080</v>
      </c>
      <c r="AG1113" s="51"/>
      <c r="AH1113" s="51"/>
      <c r="AJ1113" s="69"/>
    </row>
    <row r="1114" spans="30:36">
      <c r="AD1114" s="50" t="s">
        <v>55</v>
      </c>
      <c r="AE1114" s="50" t="s">
        <v>3753</v>
      </c>
      <c r="AF1114" s="50">
        <v>5221197</v>
      </c>
      <c r="AG1114" s="51"/>
      <c r="AH1114" s="51"/>
      <c r="AJ1114" s="69"/>
    </row>
    <row r="1115" spans="30:36">
      <c r="AD1115" s="50" t="s">
        <v>55</v>
      </c>
      <c r="AE1115" s="50" t="s">
        <v>3759</v>
      </c>
      <c r="AF1115" s="50">
        <v>5221304</v>
      </c>
      <c r="AG1115" s="51"/>
      <c r="AH1115" s="51"/>
      <c r="AJ1115" s="69"/>
    </row>
    <row r="1116" spans="30:36">
      <c r="AD1116" s="50" t="s">
        <v>55</v>
      </c>
      <c r="AE1116" s="50" t="s">
        <v>3229</v>
      </c>
      <c r="AF1116" s="50">
        <v>5221403</v>
      </c>
      <c r="AG1116" s="51"/>
      <c r="AH1116" s="51"/>
      <c r="AJ1116" s="69"/>
    </row>
    <row r="1117" spans="30:36">
      <c r="AD1117" s="50" t="s">
        <v>55</v>
      </c>
      <c r="AE1117" s="50" t="s">
        <v>3769</v>
      </c>
      <c r="AF1117" s="50">
        <v>5221452</v>
      </c>
      <c r="AG1117" s="51"/>
      <c r="AH1117" s="51"/>
      <c r="AJ1117" s="69"/>
    </row>
    <row r="1118" spans="30:36">
      <c r="AD1118" s="50" t="s">
        <v>55</v>
      </c>
      <c r="AE1118" s="50" t="s">
        <v>3775</v>
      </c>
      <c r="AF1118" s="50">
        <v>5221502</v>
      </c>
      <c r="AG1118" s="51"/>
      <c r="AH1118" s="51"/>
      <c r="AJ1118" s="69"/>
    </row>
    <row r="1119" spans="30:36">
      <c r="AD1119" s="50" t="s">
        <v>55</v>
      </c>
      <c r="AE1119" s="50" t="s">
        <v>3782</v>
      </c>
      <c r="AF1119" s="50">
        <v>5221551</v>
      </c>
      <c r="AG1119" s="51"/>
      <c r="AH1119" s="51"/>
      <c r="AJ1119" s="69"/>
    </row>
    <row r="1120" spans="30:36">
      <c r="AD1120" s="50" t="s">
        <v>55</v>
      </c>
      <c r="AE1120" s="50" t="s">
        <v>3789</v>
      </c>
      <c r="AF1120" s="50">
        <v>5221577</v>
      </c>
      <c r="AG1120" s="51"/>
      <c r="AH1120" s="51"/>
      <c r="AJ1120" s="69"/>
    </row>
    <row r="1121" spans="30:36">
      <c r="AD1121" s="50" t="s">
        <v>55</v>
      </c>
      <c r="AE1121" s="50" t="s">
        <v>3796</v>
      </c>
      <c r="AF1121" s="50">
        <v>5221601</v>
      </c>
      <c r="AG1121" s="51"/>
      <c r="AH1121" s="51"/>
      <c r="AJ1121" s="69"/>
    </row>
    <row r="1122" spans="30:36">
      <c r="AD1122" s="50" t="s">
        <v>55</v>
      </c>
      <c r="AE1122" s="50" t="s">
        <v>3803</v>
      </c>
      <c r="AF1122" s="50">
        <v>5221700</v>
      </c>
      <c r="AG1122" s="51"/>
      <c r="AH1122" s="51"/>
      <c r="AJ1122" s="69"/>
    </row>
    <row r="1123" spans="30:36">
      <c r="AD1123" s="50" t="s">
        <v>55</v>
      </c>
      <c r="AE1123" s="50" t="s">
        <v>3809</v>
      </c>
      <c r="AF1123" s="50">
        <v>5221809</v>
      </c>
      <c r="AG1123" s="51"/>
      <c r="AH1123" s="51"/>
      <c r="AJ1123" s="69"/>
    </row>
    <row r="1124" spans="30:36">
      <c r="AD1124" s="50" t="s">
        <v>55</v>
      </c>
      <c r="AE1124" s="50" t="s">
        <v>3816</v>
      </c>
      <c r="AF1124" s="50">
        <v>5221858</v>
      </c>
      <c r="AG1124" s="51"/>
      <c r="AH1124" s="51"/>
      <c r="AJ1124" s="69"/>
    </row>
    <row r="1125" spans="30:36">
      <c r="AD1125" s="50" t="s">
        <v>55</v>
      </c>
      <c r="AE1125" s="50" t="s">
        <v>3823</v>
      </c>
      <c r="AF1125" s="50">
        <v>5221908</v>
      </c>
      <c r="AG1125" s="51"/>
      <c r="AH1125" s="51"/>
      <c r="AJ1125" s="69"/>
    </row>
    <row r="1126" spans="30:36">
      <c r="AD1126" s="50" t="s">
        <v>55</v>
      </c>
      <c r="AE1126" s="50" t="s">
        <v>3830</v>
      </c>
      <c r="AF1126" s="50">
        <v>5222005</v>
      </c>
      <c r="AG1126" s="51"/>
      <c r="AH1126" s="51"/>
      <c r="AJ1126" s="69"/>
    </row>
    <row r="1127" spans="30:36">
      <c r="AD1127" s="50" t="s">
        <v>55</v>
      </c>
      <c r="AE1127" s="50" t="s">
        <v>3836</v>
      </c>
      <c r="AF1127" s="50">
        <v>5222054</v>
      </c>
      <c r="AG1127" s="51"/>
      <c r="AH1127" s="51"/>
      <c r="AJ1127" s="69"/>
    </row>
    <row r="1128" spans="30:36">
      <c r="AD1128" s="50" t="s">
        <v>55</v>
      </c>
      <c r="AE1128" s="50" t="s">
        <v>3843</v>
      </c>
      <c r="AF1128" s="50">
        <v>5222203</v>
      </c>
      <c r="AG1128" s="51"/>
      <c r="AH1128" s="51"/>
      <c r="AJ1128" s="69"/>
    </row>
    <row r="1129" spans="30:36">
      <c r="AD1129" s="50" t="s">
        <v>55</v>
      </c>
      <c r="AE1129" s="50" t="s">
        <v>3849</v>
      </c>
      <c r="AF1129" s="50">
        <v>5222302</v>
      </c>
      <c r="AG1129" s="51"/>
      <c r="AH1129" s="51"/>
      <c r="AJ1129" s="69"/>
    </row>
    <row r="1130" spans="30:36">
      <c r="AD1130" s="50" t="s">
        <v>57</v>
      </c>
      <c r="AE1130" s="50" t="s">
        <v>98</v>
      </c>
      <c r="AF1130" s="50">
        <v>2100055</v>
      </c>
      <c r="AG1130" s="51"/>
      <c r="AH1130" s="51"/>
      <c r="AJ1130" s="69"/>
    </row>
    <row r="1131" spans="30:36">
      <c r="AD1131" s="50" t="s">
        <v>57</v>
      </c>
      <c r="AE1131" s="50" t="s">
        <v>123</v>
      </c>
      <c r="AF1131" s="50">
        <v>2100105</v>
      </c>
      <c r="AG1131" s="51"/>
      <c r="AH1131" s="51"/>
      <c r="AJ1131" s="69"/>
    </row>
    <row r="1132" spans="30:36">
      <c r="AD1132" s="50" t="s">
        <v>57</v>
      </c>
      <c r="AE1132" s="50" t="s">
        <v>149</v>
      </c>
      <c r="AF1132" s="50">
        <v>2100154</v>
      </c>
      <c r="AG1132" s="51"/>
      <c r="AH1132" s="51"/>
      <c r="AJ1132" s="69"/>
    </row>
    <row r="1133" spans="30:36">
      <c r="AD1133" s="50" t="s">
        <v>57</v>
      </c>
      <c r="AE1133" s="50" t="s">
        <v>174</v>
      </c>
      <c r="AF1133" s="50">
        <v>2100204</v>
      </c>
      <c r="AG1133" s="51"/>
      <c r="AH1133" s="51"/>
      <c r="AJ1133" s="69"/>
    </row>
    <row r="1134" spans="30:36">
      <c r="AD1134" s="50" t="s">
        <v>57</v>
      </c>
      <c r="AE1134" s="50" t="s">
        <v>200</v>
      </c>
      <c r="AF1134" s="50">
        <v>2100303</v>
      </c>
      <c r="AG1134" s="51"/>
      <c r="AH1134" s="51"/>
      <c r="AJ1134" s="69"/>
    </row>
    <row r="1135" spans="30:36">
      <c r="AD1135" s="50" t="s">
        <v>57</v>
      </c>
      <c r="AE1135" s="50" t="s">
        <v>226</v>
      </c>
      <c r="AF1135" s="50">
        <v>2100402</v>
      </c>
      <c r="AG1135" s="51"/>
      <c r="AH1135" s="51"/>
      <c r="AJ1135" s="69"/>
    </row>
    <row r="1136" spans="30:36">
      <c r="AD1136" s="50" t="s">
        <v>57</v>
      </c>
      <c r="AE1136" s="50" t="s">
        <v>250</v>
      </c>
      <c r="AF1136" s="50">
        <v>2100436</v>
      </c>
      <c r="AG1136" s="51"/>
      <c r="AH1136" s="51"/>
      <c r="AJ1136" s="69"/>
    </row>
    <row r="1137" spans="30:36">
      <c r="AD1137" s="50" t="s">
        <v>57</v>
      </c>
      <c r="AE1137" s="50" t="s">
        <v>275</v>
      </c>
      <c r="AF1137" s="50">
        <v>2100477</v>
      </c>
      <c r="AG1137" s="51"/>
      <c r="AH1137" s="51"/>
      <c r="AJ1137" s="69"/>
    </row>
    <row r="1138" spans="30:36">
      <c r="AD1138" s="50" t="s">
        <v>57</v>
      </c>
      <c r="AE1138" s="50" t="s">
        <v>301</v>
      </c>
      <c r="AF1138" s="50">
        <v>2100501</v>
      </c>
      <c r="AG1138" s="51"/>
      <c r="AH1138" s="51"/>
      <c r="AJ1138" s="69"/>
    </row>
    <row r="1139" spans="30:36">
      <c r="AD1139" s="50" t="s">
        <v>57</v>
      </c>
      <c r="AE1139" s="50" t="s">
        <v>327</v>
      </c>
      <c r="AF1139" s="50">
        <v>2100550</v>
      </c>
      <c r="AG1139" s="51"/>
      <c r="AH1139" s="51"/>
      <c r="AJ1139" s="69"/>
    </row>
    <row r="1140" spans="30:36">
      <c r="AD1140" s="50" t="s">
        <v>57</v>
      </c>
      <c r="AE1140" s="50" t="s">
        <v>352</v>
      </c>
      <c r="AF1140" s="50">
        <v>2100600</v>
      </c>
      <c r="AG1140" s="51"/>
      <c r="AH1140" s="51"/>
      <c r="AJ1140" s="69"/>
    </row>
    <row r="1141" spans="30:36">
      <c r="AD1141" s="50" t="s">
        <v>57</v>
      </c>
      <c r="AE1141" s="50" t="s">
        <v>376</v>
      </c>
      <c r="AF1141" s="50">
        <v>2100709</v>
      </c>
      <c r="AG1141" s="51"/>
      <c r="AH1141" s="51"/>
      <c r="AJ1141" s="69"/>
    </row>
    <row r="1142" spans="30:36">
      <c r="AD1142" s="50" t="s">
        <v>57</v>
      </c>
      <c r="AE1142" s="50" t="s">
        <v>401</v>
      </c>
      <c r="AF1142" s="50">
        <v>2100808</v>
      </c>
      <c r="AG1142" s="51"/>
      <c r="AH1142" s="51"/>
      <c r="AJ1142" s="69"/>
    </row>
    <row r="1143" spans="30:36">
      <c r="AD1143" s="50" t="s">
        <v>57</v>
      </c>
      <c r="AE1143" s="50" t="s">
        <v>426</v>
      </c>
      <c r="AF1143" s="50">
        <v>2100832</v>
      </c>
      <c r="AG1143" s="51"/>
      <c r="AH1143" s="51"/>
      <c r="AJ1143" s="69"/>
    </row>
    <row r="1144" spans="30:36">
      <c r="AD1144" s="50" t="s">
        <v>57</v>
      </c>
      <c r="AE1144" s="50" t="s">
        <v>417</v>
      </c>
      <c r="AF1144" s="50">
        <v>2100873</v>
      </c>
      <c r="AG1144" s="51"/>
      <c r="AH1144" s="51"/>
      <c r="AJ1144" s="69"/>
    </row>
    <row r="1145" spans="30:36">
      <c r="AD1145" s="50" t="s">
        <v>57</v>
      </c>
      <c r="AE1145" s="50" t="s">
        <v>477</v>
      </c>
      <c r="AF1145" s="50">
        <v>2100907</v>
      </c>
      <c r="AG1145" s="51"/>
      <c r="AH1145" s="51"/>
      <c r="AJ1145" s="69"/>
    </row>
    <row r="1146" spans="30:36">
      <c r="AD1146" s="50" t="s">
        <v>57</v>
      </c>
      <c r="AE1146" s="50" t="s">
        <v>501</v>
      </c>
      <c r="AF1146" s="50">
        <v>2100956</v>
      </c>
      <c r="AG1146" s="51"/>
      <c r="AH1146" s="51"/>
      <c r="AJ1146" s="69"/>
    </row>
    <row r="1147" spans="30:36">
      <c r="AD1147" s="50" t="s">
        <v>57</v>
      </c>
      <c r="AE1147" s="50" t="s">
        <v>524</v>
      </c>
      <c r="AF1147" s="50">
        <v>2101004</v>
      </c>
      <c r="AG1147" s="51"/>
      <c r="AH1147" s="51"/>
      <c r="AJ1147" s="69"/>
    </row>
    <row r="1148" spans="30:36">
      <c r="AD1148" s="50" t="s">
        <v>57</v>
      </c>
      <c r="AE1148" s="50" t="s">
        <v>548</v>
      </c>
      <c r="AF1148" s="50">
        <v>2101103</v>
      </c>
      <c r="AG1148" s="51"/>
      <c r="AH1148" s="51"/>
      <c r="AJ1148" s="69"/>
    </row>
    <row r="1149" spans="30:36">
      <c r="AD1149" s="50" t="s">
        <v>57</v>
      </c>
      <c r="AE1149" s="50" t="s">
        <v>571</v>
      </c>
      <c r="AF1149" s="50">
        <v>2101202</v>
      </c>
      <c r="AG1149" s="51"/>
      <c r="AH1149" s="51"/>
      <c r="AJ1149" s="69"/>
    </row>
    <row r="1150" spans="30:36">
      <c r="AD1150" s="50" t="s">
        <v>57</v>
      </c>
      <c r="AE1150" s="50" t="s">
        <v>594</v>
      </c>
      <c r="AF1150" s="50">
        <v>2101251</v>
      </c>
      <c r="AG1150" s="51"/>
      <c r="AH1150" s="51"/>
      <c r="AJ1150" s="69"/>
    </row>
    <row r="1151" spans="30:36">
      <c r="AD1151" s="50" t="s">
        <v>57</v>
      </c>
      <c r="AE1151" s="50" t="s">
        <v>617</v>
      </c>
      <c r="AF1151" s="50">
        <v>2101301</v>
      </c>
      <c r="AG1151" s="51"/>
      <c r="AH1151" s="51"/>
      <c r="AJ1151" s="69"/>
    </row>
    <row r="1152" spans="30:36">
      <c r="AD1152" s="50" t="s">
        <v>57</v>
      </c>
      <c r="AE1152" s="50" t="s">
        <v>638</v>
      </c>
      <c r="AF1152" s="50">
        <v>2101350</v>
      </c>
      <c r="AG1152" s="51"/>
      <c r="AH1152" s="51"/>
      <c r="AJ1152" s="69"/>
    </row>
    <row r="1153" spans="30:36">
      <c r="AD1153" s="50" t="s">
        <v>57</v>
      </c>
      <c r="AE1153" s="50" t="s">
        <v>659</v>
      </c>
      <c r="AF1153" s="50">
        <v>2101400</v>
      </c>
      <c r="AG1153" s="51"/>
      <c r="AH1153" s="51"/>
      <c r="AJ1153" s="69"/>
    </row>
    <row r="1154" spans="30:36">
      <c r="AD1154" s="50" t="s">
        <v>57</v>
      </c>
      <c r="AE1154" s="50" t="s">
        <v>680</v>
      </c>
      <c r="AF1154" s="50">
        <v>2101509</v>
      </c>
      <c r="AG1154" s="51"/>
      <c r="AH1154" s="51"/>
      <c r="AJ1154" s="69"/>
    </row>
    <row r="1155" spans="30:36">
      <c r="AD1155" s="50" t="s">
        <v>57</v>
      </c>
      <c r="AE1155" s="50" t="s">
        <v>700</v>
      </c>
      <c r="AF1155" s="50">
        <v>2101608</v>
      </c>
      <c r="AG1155" s="51"/>
      <c r="AH1155" s="51"/>
      <c r="AJ1155" s="69"/>
    </row>
    <row r="1156" spans="30:36">
      <c r="AD1156" s="50" t="s">
        <v>57</v>
      </c>
      <c r="AE1156" s="50" t="s">
        <v>722</v>
      </c>
      <c r="AF1156" s="50">
        <v>2101707</v>
      </c>
      <c r="AG1156" s="51"/>
      <c r="AH1156" s="51"/>
      <c r="AJ1156" s="69"/>
    </row>
    <row r="1157" spans="30:36">
      <c r="AD1157" s="50" t="s">
        <v>57</v>
      </c>
      <c r="AE1157" s="50" t="s">
        <v>744</v>
      </c>
      <c r="AF1157" s="50">
        <v>2101772</v>
      </c>
      <c r="AG1157" s="51"/>
      <c r="AH1157" s="51"/>
      <c r="AJ1157" s="69"/>
    </row>
    <row r="1158" spans="30:36">
      <c r="AD1158" s="50" t="s">
        <v>57</v>
      </c>
      <c r="AE1158" s="50" t="s">
        <v>765</v>
      </c>
      <c r="AF1158" s="50">
        <v>2101731</v>
      </c>
      <c r="AG1158" s="51"/>
      <c r="AH1158" s="51"/>
      <c r="AJ1158" s="69"/>
    </row>
    <row r="1159" spans="30:36">
      <c r="AD1159" s="50" t="s">
        <v>57</v>
      </c>
      <c r="AE1159" s="50" t="s">
        <v>788</v>
      </c>
      <c r="AF1159" s="50">
        <v>2101806</v>
      </c>
      <c r="AG1159" s="51"/>
      <c r="AH1159" s="51"/>
      <c r="AJ1159" s="69"/>
    </row>
    <row r="1160" spans="30:36">
      <c r="AD1160" s="50" t="s">
        <v>57</v>
      </c>
      <c r="AE1160" s="50" t="s">
        <v>809</v>
      </c>
      <c r="AF1160" s="50">
        <v>2101905</v>
      </c>
      <c r="AG1160" s="51"/>
      <c r="AH1160" s="51"/>
      <c r="AJ1160" s="69"/>
    </row>
    <row r="1161" spans="30:36">
      <c r="AD1161" s="50" t="s">
        <v>57</v>
      </c>
      <c r="AE1161" s="50" t="s">
        <v>830</v>
      </c>
      <c r="AF1161" s="50">
        <v>2101939</v>
      </c>
      <c r="AG1161" s="51"/>
      <c r="AH1161" s="51"/>
      <c r="AJ1161" s="69"/>
    </row>
    <row r="1162" spans="30:36">
      <c r="AD1162" s="50" t="s">
        <v>57</v>
      </c>
      <c r="AE1162" s="50" t="s">
        <v>852</v>
      </c>
      <c r="AF1162" s="50">
        <v>2101970</v>
      </c>
      <c r="AG1162" s="51"/>
      <c r="AH1162" s="51"/>
      <c r="AJ1162" s="69"/>
    </row>
    <row r="1163" spans="30:36">
      <c r="AD1163" s="50" t="s">
        <v>57</v>
      </c>
      <c r="AE1163" s="50" t="s">
        <v>336</v>
      </c>
      <c r="AF1163" s="50">
        <v>2102002</v>
      </c>
      <c r="AG1163" s="51"/>
      <c r="AH1163" s="51"/>
      <c r="AJ1163" s="69"/>
    </row>
    <row r="1164" spans="30:36">
      <c r="AD1164" s="50" t="s">
        <v>57</v>
      </c>
      <c r="AE1164" s="50" t="s">
        <v>896</v>
      </c>
      <c r="AF1164" s="50">
        <v>2102036</v>
      </c>
      <c r="AG1164" s="51"/>
      <c r="AH1164" s="51"/>
      <c r="AJ1164" s="69"/>
    </row>
    <row r="1165" spans="30:36">
      <c r="AD1165" s="50" t="s">
        <v>57</v>
      </c>
      <c r="AE1165" s="50" t="s">
        <v>919</v>
      </c>
      <c r="AF1165" s="50">
        <v>2102077</v>
      </c>
      <c r="AG1165" s="51"/>
      <c r="AH1165" s="51"/>
      <c r="AJ1165" s="69"/>
    </row>
    <row r="1166" spans="30:36">
      <c r="AD1166" s="50" t="s">
        <v>57</v>
      </c>
      <c r="AE1166" s="50" t="s">
        <v>942</v>
      </c>
      <c r="AF1166" s="50">
        <v>2102101</v>
      </c>
      <c r="AG1166" s="51"/>
      <c r="AH1166" s="51"/>
      <c r="AJ1166" s="69"/>
    </row>
    <row r="1167" spans="30:36">
      <c r="AD1167" s="50" t="s">
        <v>57</v>
      </c>
      <c r="AE1167" s="50" t="s">
        <v>964</v>
      </c>
      <c r="AF1167" s="50">
        <v>2102150</v>
      </c>
      <c r="AG1167" s="51"/>
      <c r="AH1167" s="51"/>
      <c r="AJ1167" s="69"/>
    </row>
    <row r="1168" spans="30:36">
      <c r="AD1168" s="50" t="s">
        <v>57</v>
      </c>
      <c r="AE1168" s="50" t="s">
        <v>986</v>
      </c>
      <c r="AF1168" s="50">
        <v>2102200</v>
      </c>
      <c r="AG1168" s="51"/>
      <c r="AH1168" s="51"/>
      <c r="AJ1168" s="69"/>
    </row>
    <row r="1169" spans="30:36">
      <c r="AD1169" s="50" t="s">
        <v>57</v>
      </c>
      <c r="AE1169" s="50" t="s">
        <v>1009</v>
      </c>
      <c r="AF1169" s="50">
        <v>2102309</v>
      </c>
      <c r="AG1169" s="51"/>
      <c r="AH1169" s="51"/>
      <c r="AJ1169" s="69"/>
    </row>
    <row r="1170" spans="30:36">
      <c r="AD1170" s="50" t="s">
        <v>57</v>
      </c>
      <c r="AE1170" s="50" t="s">
        <v>1031</v>
      </c>
      <c r="AF1170" s="50">
        <v>2102325</v>
      </c>
      <c r="AG1170" s="51"/>
      <c r="AH1170" s="51"/>
      <c r="AJ1170" s="69"/>
    </row>
    <row r="1171" spans="30:36">
      <c r="AD1171" s="50" t="s">
        <v>57</v>
      </c>
      <c r="AE1171" s="50" t="s">
        <v>1053</v>
      </c>
      <c r="AF1171" s="50">
        <v>2102358</v>
      </c>
      <c r="AG1171" s="51"/>
      <c r="AH1171" s="51"/>
      <c r="AJ1171" s="69"/>
    </row>
    <row r="1172" spans="30:36">
      <c r="AD1172" s="50" t="s">
        <v>57</v>
      </c>
      <c r="AE1172" s="50" t="s">
        <v>1075</v>
      </c>
      <c r="AF1172" s="50">
        <v>2102374</v>
      </c>
      <c r="AG1172" s="51"/>
      <c r="AH1172" s="51"/>
      <c r="AJ1172" s="69"/>
    </row>
    <row r="1173" spans="30:36">
      <c r="AD1173" s="50" t="s">
        <v>57</v>
      </c>
      <c r="AE1173" s="50" t="s">
        <v>1097</v>
      </c>
      <c r="AF1173" s="50">
        <v>2102408</v>
      </c>
      <c r="AG1173" s="51"/>
      <c r="AH1173" s="51"/>
      <c r="AJ1173" s="69"/>
    </row>
    <row r="1174" spans="30:36">
      <c r="AD1174" s="50" t="s">
        <v>57</v>
      </c>
      <c r="AE1174" s="50" t="s">
        <v>1120</v>
      </c>
      <c r="AF1174" s="50">
        <v>2102507</v>
      </c>
      <c r="AG1174" s="51"/>
      <c r="AH1174" s="51"/>
      <c r="AJ1174" s="69"/>
    </row>
    <row r="1175" spans="30:36">
      <c r="AD1175" s="50" t="s">
        <v>57</v>
      </c>
      <c r="AE1175" s="50" t="s">
        <v>1143</v>
      </c>
      <c r="AF1175" s="50">
        <v>2102556</v>
      </c>
      <c r="AG1175" s="51"/>
      <c r="AH1175" s="51"/>
      <c r="AJ1175" s="69"/>
    </row>
    <row r="1176" spans="30:36">
      <c r="AD1176" s="50" t="s">
        <v>57</v>
      </c>
      <c r="AE1176" s="50" t="s">
        <v>1166</v>
      </c>
      <c r="AF1176" s="50">
        <v>2102606</v>
      </c>
      <c r="AG1176" s="51"/>
      <c r="AH1176" s="51"/>
      <c r="AJ1176" s="69"/>
    </row>
    <row r="1177" spans="30:36">
      <c r="AD1177" s="50" t="s">
        <v>57</v>
      </c>
      <c r="AE1177" s="50" t="s">
        <v>1189</v>
      </c>
      <c r="AF1177" s="50">
        <v>2102705</v>
      </c>
      <c r="AG1177" s="51"/>
      <c r="AH1177" s="51"/>
      <c r="AJ1177" s="69"/>
    </row>
    <row r="1178" spans="30:36">
      <c r="AD1178" s="50" t="s">
        <v>57</v>
      </c>
      <c r="AE1178" s="50" t="s">
        <v>1211</v>
      </c>
      <c r="AF1178" s="50">
        <v>2102754</v>
      </c>
      <c r="AG1178" s="51"/>
      <c r="AH1178" s="51"/>
      <c r="AJ1178" s="69"/>
    </row>
    <row r="1179" spans="30:36">
      <c r="AD1179" s="50" t="s">
        <v>57</v>
      </c>
      <c r="AE1179" s="50" t="s">
        <v>1232</v>
      </c>
      <c r="AF1179" s="50">
        <v>2102804</v>
      </c>
      <c r="AG1179" s="51"/>
      <c r="AH1179" s="51"/>
      <c r="AJ1179" s="69"/>
    </row>
    <row r="1180" spans="30:36">
      <c r="AD1180" s="50" t="s">
        <v>57</v>
      </c>
      <c r="AE1180" s="50" t="s">
        <v>1255</v>
      </c>
      <c r="AF1180" s="50">
        <v>2102903</v>
      </c>
      <c r="AG1180" s="51"/>
      <c r="AH1180" s="51"/>
      <c r="AJ1180" s="69"/>
    </row>
    <row r="1181" spans="30:36">
      <c r="AD1181" s="50" t="s">
        <v>57</v>
      </c>
      <c r="AE1181" s="50" t="s">
        <v>1278</v>
      </c>
      <c r="AF1181" s="50">
        <v>2103000</v>
      </c>
      <c r="AG1181" s="51"/>
      <c r="AH1181" s="51"/>
      <c r="AJ1181" s="69"/>
    </row>
    <row r="1182" spans="30:36">
      <c r="AD1182" s="50" t="s">
        <v>57</v>
      </c>
      <c r="AE1182" s="50" t="s">
        <v>1299</v>
      </c>
      <c r="AF1182" s="50">
        <v>2103109</v>
      </c>
      <c r="AG1182" s="51"/>
      <c r="AH1182" s="51"/>
      <c r="AJ1182" s="69"/>
    </row>
    <row r="1183" spans="30:36">
      <c r="AD1183" s="50" t="s">
        <v>57</v>
      </c>
      <c r="AE1183" s="50" t="s">
        <v>1321</v>
      </c>
      <c r="AF1183" s="50">
        <v>2103125</v>
      </c>
      <c r="AG1183" s="51"/>
      <c r="AH1183" s="51"/>
      <c r="AJ1183" s="69"/>
    </row>
    <row r="1184" spans="30:36">
      <c r="AD1184" s="50" t="s">
        <v>57</v>
      </c>
      <c r="AE1184" s="50" t="s">
        <v>1343</v>
      </c>
      <c r="AF1184" s="50">
        <v>2103158</v>
      </c>
      <c r="AG1184" s="51"/>
      <c r="AH1184" s="51"/>
      <c r="AJ1184" s="69"/>
    </row>
    <row r="1185" spans="30:36">
      <c r="AD1185" s="50" t="s">
        <v>57</v>
      </c>
      <c r="AE1185" s="50" t="s">
        <v>1364</v>
      </c>
      <c r="AF1185" s="50">
        <v>2103174</v>
      </c>
      <c r="AG1185" s="51"/>
      <c r="AH1185" s="51"/>
      <c r="AJ1185" s="69"/>
    </row>
    <row r="1186" spans="30:36">
      <c r="AD1186" s="50" t="s">
        <v>57</v>
      </c>
      <c r="AE1186" s="50" t="s">
        <v>1386</v>
      </c>
      <c r="AF1186" s="50">
        <v>2103208</v>
      </c>
      <c r="AG1186" s="51"/>
      <c r="AH1186" s="51"/>
      <c r="AJ1186" s="69"/>
    </row>
    <row r="1187" spans="30:36">
      <c r="AD1187" s="50" t="s">
        <v>57</v>
      </c>
      <c r="AE1187" s="50" t="s">
        <v>1408</v>
      </c>
      <c r="AF1187" s="50">
        <v>2103257</v>
      </c>
      <c r="AG1187" s="51"/>
      <c r="AH1187" s="51"/>
      <c r="AJ1187" s="69"/>
    </row>
    <row r="1188" spans="30:36">
      <c r="AD1188" s="50" t="s">
        <v>57</v>
      </c>
      <c r="AE1188" s="50" t="s">
        <v>1430</v>
      </c>
      <c r="AF1188" s="50">
        <v>2103307</v>
      </c>
      <c r="AG1188" s="51"/>
      <c r="AH1188" s="51"/>
      <c r="AJ1188" s="69"/>
    </row>
    <row r="1189" spans="30:36">
      <c r="AD1189" s="50" t="s">
        <v>57</v>
      </c>
      <c r="AE1189" s="50" t="s">
        <v>1451</v>
      </c>
      <c r="AF1189" s="50">
        <v>2103406</v>
      </c>
      <c r="AG1189" s="51"/>
      <c r="AH1189" s="51"/>
      <c r="AJ1189" s="69"/>
    </row>
    <row r="1190" spans="30:36">
      <c r="AD1190" s="50" t="s">
        <v>57</v>
      </c>
      <c r="AE1190" s="50" t="s">
        <v>1471</v>
      </c>
      <c r="AF1190" s="50">
        <v>2103505</v>
      </c>
      <c r="AG1190" s="51"/>
      <c r="AH1190" s="51"/>
      <c r="AJ1190" s="69"/>
    </row>
    <row r="1191" spans="30:36">
      <c r="AD1191" s="50" t="s">
        <v>57</v>
      </c>
      <c r="AE1191" s="50" t="s">
        <v>1493</v>
      </c>
      <c r="AF1191" s="50">
        <v>2103554</v>
      </c>
      <c r="AG1191" s="51"/>
      <c r="AH1191" s="51"/>
      <c r="AJ1191" s="69"/>
    </row>
    <row r="1192" spans="30:36">
      <c r="AD1192" s="50" t="s">
        <v>57</v>
      </c>
      <c r="AE1192" s="50" t="s">
        <v>1513</v>
      </c>
      <c r="AF1192" s="50">
        <v>2103604</v>
      </c>
      <c r="AG1192" s="51"/>
      <c r="AH1192" s="51"/>
      <c r="AJ1192" s="69"/>
    </row>
    <row r="1193" spans="30:36">
      <c r="AD1193" s="50" t="s">
        <v>57</v>
      </c>
      <c r="AE1193" s="50" t="s">
        <v>1534</v>
      </c>
      <c r="AF1193" s="50">
        <v>2103703</v>
      </c>
      <c r="AG1193" s="51"/>
      <c r="AH1193" s="51"/>
      <c r="AJ1193" s="69"/>
    </row>
    <row r="1194" spans="30:36">
      <c r="AD1194" s="50" t="s">
        <v>57</v>
      </c>
      <c r="AE1194" s="50" t="s">
        <v>1555</v>
      </c>
      <c r="AF1194" s="50">
        <v>2103752</v>
      </c>
      <c r="AG1194" s="51"/>
      <c r="AH1194" s="51"/>
      <c r="AJ1194" s="69"/>
    </row>
    <row r="1195" spans="30:36">
      <c r="AD1195" s="50" t="s">
        <v>57</v>
      </c>
      <c r="AE1195" s="50" t="s">
        <v>1574</v>
      </c>
      <c r="AF1195" s="50">
        <v>2103802</v>
      </c>
      <c r="AG1195" s="51"/>
      <c r="AH1195" s="51"/>
      <c r="AJ1195" s="69"/>
    </row>
    <row r="1196" spans="30:36">
      <c r="AD1196" s="50" t="s">
        <v>57</v>
      </c>
      <c r="AE1196" s="50" t="s">
        <v>1594</v>
      </c>
      <c r="AF1196" s="50">
        <v>2103901</v>
      </c>
      <c r="AG1196" s="51"/>
      <c r="AH1196" s="51"/>
      <c r="AJ1196" s="69"/>
    </row>
    <row r="1197" spans="30:36">
      <c r="AD1197" s="50" t="s">
        <v>57</v>
      </c>
      <c r="AE1197" s="50" t="s">
        <v>1614</v>
      </c>
      <c r="AF1197" s="50">
        <v>2104008</v>
      </c>
      <c r="AG1197" s="51"/>
      <c r="AH1197" s="51"/>
      <c r="AJ1197" s="69"/>
    </row>
    <row r="1198" spans="30:36">
      <c r="AD1198" s="50" t="s">
        <v>57</v>
      </c>
      <c r="AE1198" s="50" t="s">
        <v>1635</v>
      </c>
      <c r="AF1198" s="50">
        <v>2104057</v>
      </c>
      <c r="AG1198" s="51"/>
      <c r="AH1198" s="51"/>
      <c r="AJ1198" s="69"/>
    </row>
    <row r="1199" spans="30:36">
      <c r="AD1199" s="50" t="s">
        <v>57</v>
      </c>
      <c r="AE1199" s="50" t="s">
        <v>1656</v>
      </c>
      <c r="AF1199" s="50">
        <v>2104073</v>
      </c>
      <c r="AG1199" s="51"/>
      <c r="AH1199" s="51"/>
      <c r="AJ1199" s="69"/>
    </row>
    <row r="1200" spans="30:36">
      <c r="AD1200" s="50" t="s">
        <v>57</v>
      </c>
      <c r="AE1200" s="50" t="s">
        <v>1676</v>
      </c>
      <c r="AF1200" s="50">
        <v>2104081</v>
      </c>
      <c r="AG1200" s="51"/>
      <c r="AH1200" s="51"/>
      <c r="AJ1200" s="69"/>
    </row>
    <row r="1201" spans="30:36">
      <c r="AD1201" s="50" t="s">
        <v>57</v>
      </c>
      <c r="AE1201" s="50" t="s">
        <v>1697</v>
      </c>
      <c r="AF1201" s="50">
        <v>2104099</v>
      </c>
      <c r="AG1201" s="51"/>
      <c r="AH1201" s="51"/>
      <c r="AJ1201" s="69"/>
    </row>
    <row r="1202" spans="30:36">
      <c r="AD1202" s="50" t="s">
        <v>57</v>
      </c>
      <c r="AE1202" s="50" t="s">
        <v>1717</v>
      </c>
      <c r="AF1202" s="50">
        <v>2104107</v>
      </c>
      <c r="AG1202" s="51"/>
      <c r="AH1202" s="51"/>
      <c r="AJ1202" s="69"/>
    </row>
    <row r="1203" spans="30:36">
      <c r="AD1203" s="50" t="s">
        <v>57</v>
      </c>
      <c r="AE1203" s="50" t="s">
        <v>1738</v>
      </c>
      <c r="AF1203" s="50">
        <v>2104206</v>
      </c>
      <c r="AG1203" s="51"/>
      <c r="AH1203" s="51"/>
      <c r="AJ1203" s="69"/>
    </row>
    <row r="1204" spans="30:36">
      <c r="AD1204" s="50" t="s">
        <v>57</v>
      </c>
      <c r="AE1204" s="50" t="s">
        <v>1758</v>
      </c>
      <c r="AF1204" s="50">
        <v>2104305</v>
      </c>
      <c r="AG1204" s="51"/>
      <c r="AH1204" s="51"/>
      <c r="AJ1204" s="69"/>
    </row>
    <row r="1205" spans="30:36">
      <c r="AD1205" s="50" t="s">
        <v>57</v>
      </c>
      <c r="AE1205" s="50" t="s">
        <v>1779</v>
      </c>
      <c r="AF1205" s="50">
        <v>2104404</v>
      </c>
      <c r="AG1205" s="51"/>
      <c r="AH1205" s="51"/>
      <c r="AJ1205" s="69"/>
    </row>
    <row r="1206" spans="30:36">
      <c r="AD1206" s="50" t="s">
        <v>57</v>
      </c>
      <c r="AE1206" s="50" t="s">
        <v>1798</v>
      </c>
      <c r="AF1206" s="50">
        <v>2104503</v>
      </c>
      <c r="AG1206" s="51"/>
      <c r="AH1206" s="51"/>
      <c r="AJ1206" s="69"/>
    </row>
    <row r="1207" spans="30:36">
      <c r="AD1207" s="50" t="s">
        <v>57</v>
      </c>
      <c r="AE1207" s="50" t="s">
        <v>1816</v>
      </c>
      <c r="AF1207" s="50">
        <v>2104552</v>
      </c>
      <c r="AG1207" s="51"/>
      <c r="AH1207" s="51"/>
      <c r="AJ1207" s="69"/>
    </row>
    <row r="1208" spans="30:36">
      <c r="AD1208" s="50" t="s">
        <v>57</v>
      </c>
      <c r="AE1208" s="50" t="s">
        <v>1835</v>
      </c>
      <c r="AF1208" s="50">
        <v>2104602</v>
      </c>
      <c r="AG1208" s="51"/>
      <c r="AH1208" s="51"/>
      <c r="AJ1208" s="69"/>
    </row>
    <row r="1209" spans="30:36">
      <c r="AD1209" s="50" t="s">
        <v>57</v>
      </c>
      <c r="AE1209" s="50" t="s">
        <v>1853</v>
      </c>
      <c r="AF1209" s="50">
        <v>2104628</v>
      </c>
      <c r="AG1209" s="51"/>
      <c r="AH1209" s="51"/>
      <c r="AJ1209" s="69"/>
    </row>
    <row r="1210" spans="30:36">
      <c r="AD1210" s="50" t="s">
        <v>57</v>
      </c>
      <c r="AE1210" s="50" t="s">
        <v>1871</v>
      </c>
      <c r="AF1210" s="50">
        <v>2104651</v>
      </c>
      <c r="AG1210" s="51"/>
      <c r="AH1210" s="51"/>
      <c r="AJ1210" s="69"/>
    </row>
    <row r="1211" spans="30:36">
      <c r="AD1211" s="50" t="s">
        <v>57</v>
      </c>
      <c r="AE1211" s="50" t="s">
        <v>1887</v>
      </c>
      <c r="AF1211" s="50">
        <v>2104677</v>
      </c>
      <c r="AG1211" s="51"/>
      <c r="AH1211" s="51"/>
      <c r="AJ1211" s="69"/>
    </row>
    <row r="1212" spans="30:36">
      <c r="AD1212" s="50" t="s">
        <v>57</v>
      </c>
      <c r="AE1212" s="50" t="s">
        <v>1904</v>
      </c>
      <c r="AF1212" s="50">
        <v>2104701</v>
      </c>
      <c r="AG1212" s="51"/>
      <c r="AH1212" s="51"/>
      <c r="AJ1212" s="69"/>
    </row>
    <row r="1213" spans="30:36">
      <c r="AD1213" s="50" t="s">
        <v>57</v>
      </c>
      <c r="AE1213" s="50" t="s">
        <v>1922</v>
      </c>
      <c r="AF1213" s="50">
        <v>2104800</v>
      </c>
      <c r="AG1213" s="51"/>
      <c r="AH1213" s="51"/>
      <c r="AJ1213" s="69"/>
    </row>
    <row r="1214" spans="30:36">
      <c r="AD1214" s="50" t="s">
        <v>57</v>
      </c>
      <c r="AE1214" s="50" t="s">
        <v>1939</v>
      </c>
      <c r="AF1214" s="50">
        <v>2104909</v>
      </c>
      <c r="AG1214" s="51"/>
      <c r="AH1214" s="51"/>
      <c r="AJ1214" s="69"/>
    </row>
    <row r="1215" spans="30:36">
      <c r="AD1215" s="50" t="s">
        <v>57</v>
      </c>
      <c r="AE1215" s="50" t="s">
        <v>1955</v>
      </c>
      <c r="AF1215" s="50">
        <v>2105005</v>
      </c>
      <c r="AG1215" s="51"/>
      <c r="AH1215" s="51"/>
      <c r="AJ1215" s="69"/>
    </row>
    <row r="1216" spans="30:36">
      <c r="AD1216" s="50" t="s">
        <v>57</v>
      </c>
      <c r="AE1216" s="50" t="s">
        <v>1972</v>
      </c>
      <c r="AF1216" s="50">
        <v>2105104</v>
      </c>
      <c r="AG1216" s="51"/>
      <c r="AH1216" s="51"/>
      <c r="AJ1216" s="69"/>
    </row>
    <row r="1217" spans="30:36">
      <c r="AD1217" s="50" t="s">
        <v>57</v>
      </c>
      <c r="AE1217" s="50" t="s">
        <v>1990</v>
      </c>
      <c r="AF1217" s="50">
        <v>2105153</v>
      </c>
      <c r="AG1217" s="51"/>
      <c r="AH1217" s="51"/>
      <c r="AJ1217" s="69"/>
    </row>
    <row r="1218" spans="30:36">
      <c r="AD1218" s="50" t="s">
        <v>57</v>
      </c>
      <c r="AE1218" s="50" t="s">
        <v>2007</v>
      </c>
      <c r="AF1218" s="50">
        <v>2105203</v>
      </c>
      <c r="AG1218" s="51"/>
      <c r="AH1218" s="51"/>
      <c r="AJ1218" s="69"/>
    </row>
    <row r="1219" spans="30:36">
      <c r="AD1219" s="50" t="s">
        <v>57</v>
      </c>
      <c r="AE1219" s="50" t="s">
        <v>2025</v>
      </c>
      <c r="AF1219" s="50">
        <v>2105302</v>
      </c>
      <c r="AG1219" s="51"/>
      <c r="AH1219" s="51"/>
      <c r="AJ1219" s="69"/>
    </row>
    <row r="1220" spans="30:36">
      <c r="AD1220" s="50" t="s">
        <v>57</v>
      </c>
      <c r="AE1220" s="50" t="s">
        <v>2043</v>
      </c>
      <c r="AF1220" s="50">
        <v>2105351</v>
      </c>
      <c r="AG1220" s="51"/>
      <c r="AH1220" s="51"/>
      <c r="AJ1220" s="69"/>
    </row>
    <row r="1221" spans="30:36">
      <c r="AD1221" s="50" t="s">
        <v>57</v>
      </c>
      <c r="AE1221" s="50" t="s">
        <v>2061</v>
      </c>
      <c r="AF1221" s="50">
        <v>2105401</v>
      </c>
      <c r="AG1221" s="51"/>
      <c r="AH1221" s="51"/>
      <c r="AJ1221" s="69"/>
    </row>
    <row r="1222" spans="30:36">
      <c r="AD1222" s="50" t="s">
        <v>57</v>
      </c>
      <c r="AE1222" s="50" t="s">
        <v>2078</v>
      </c>
      <c r="AF1222" s="50">
        <v>2105427</v>
      </c>
      <c r="AG1222" s="51"/>
      <c r="AH1222" s="51"/>
      <c r="AJ1222" s="69"/>
    </row>
    <row r="1223" spans="30:36">
      <c r="AD1223" s="50" t="s">
        <v>57</v>
      </c>
      <c r="AE1223" s="50" t="s">
        <v>2049</v>
      </c>
      <c r="AF1223" s="50">
        <v>2105450</v>
      </c>
      <c r="AG1223" s="51"/>
      <c r="AH1223" s="51"/>
      <c r="AJ1223" s="69"/>
    </row>
    <row r="1224" spans="30:36">
      <c r="AD1224" s="50" t="s">
        <v>57</v>
      </c>
      <c r="AE1224" s="50" t="s">
        <v>2110</v>
      </c>
      <c r="AF1224" s="50">
        <v>2105476</v>
      </c>
      <c r="AG1224" s="51"/>
      <c r="AH1224" s="51"/>
      <c r="AJ1224" s="69"/>
    </row>
    <row r="1225" spans="30:36">
      <c r="AD1225" s="50" t="s">
        <v>57</v>
      </c>
      <c r="AE1225" s="50" t="s">
        <v>2125</v>
      </c>
      <c r="AF1225" s="50">
        <v>2105500</v>
      </c>
      <c r="AG1225" s="51"/>
      <c r="AH1225" s="51"/>
      <c r="AJ1225" s="69"/>
    </row>
    <row r="1226" spans="30:36">
      <c r="AD1226" s="50" t="s">
        <v>57</v>
      </c>
      <c r="AE1226" s="50" t="s">
        <v>2142</v>
      </c>
      <c r="AF1226" s="50">
        <v>2105609</v>
      </c>
      <c r="AG1226" s="51"/>
      <c r="AH1226" s="51"/>
      <c r="AJ1226" s="69"/>
    </row>
    <row r="1227" spans="30:36">
      <c r="AD1227" s="50" t="s">
        <v>57</v>
      </c>
      <c r="AE1227" s="50" t="s">
        <v>2158</v>
      </c>
      <c r="AF1227" s="50">
        <v>2105658</v>
      </c>
      <c r="AG1227" s="51"/>
      <c r="AH1227" s="51"/>
      <c r="AJ1227" s="69"/>
    </row>
    <row r="1228" spans="30:36">
      <c r="AD1228" s="50" t="s">
        <v>57</v>
      </c>
      <c r="AE1228" s="50" t="s">
        <v>2175</v>
      </c>
      <c r="AF1228" s="50">
        <v>2105708</v>
      </c>
      <c r="AG1228" s="51"/>
      <c r="AH1228" s="51"/>
      <c r="AJ1228" s="69"/>
    </row>
    <row r="1229" spans="30:36">
      <c r="AD1229" s="50" t="s">
        <v>57</v>
      </c>
      <c r="AE1229" s="50" t="s">
        <v>2192</v>
      </c>
      <c r="AF1229" s="50">
        <v>2105807</v>
      </c>
      <c r="AG1229" s="51"/>
      <c r="AH1229" s="51"/>
      <c r="AJ1229" s="69"/>
    </row>
    <row r="1230" spans="30:36">
      <c r="AD1230" s="50" t="s">
        <v>57</v>
      </c>
      <c r="AE1230" s="50" t="s">
        <v>2208</v>
      </c>
      <c r="AF1230" s="50">
        <v>2105948</v>
      </c>
      <c r="AG1230" s="51"/>
      <c r="AH1230" s="51"/>
      <c r="AJ1230" s="69"/>
    </row>
    <row r="1231" spans="30:36">
      <c r="AD1231" s="50" t="s">
        <v>57</v>
      </c>
      <c r="AE1231" s="50" t="s">
        <v>2223</v>
      </c>
      <c r="AF1231" s="50">
        <v>2105906</v>
      </c>
      <c r="AG1231" s="51"/>
      <c r="AH1231" s="51"/>
      <c r="AJ1231" s="69"/>
    </row>
    <row r="1232" spans="30:36">
      <c r="AD1232" s="50" t="s">
        <v>57</v>
      </c>
      <c r="AE1232" s="50" t="s">
        <v>2239</v>
      </c>
      <c r="AF1232" s="50">
        <v>2105922</v>
      </c>
      <c r="AG1232" s="51"/>
      <c r="AH1232" s="51"/>
      <c r="AJ1232" s="69"/>
    </row>
    <row r="1233" spans="30:36">
      <c r="AD1233" s="50" t="s">
        <v>57</v>
      </c>
      <c r="AE1233" s="50" t="s">
        <v>2253</v>
      </c>
      <c r="AF1233" s="50">
        <v>2105963</v>
      </c>
      <c r="AG1233" s="51"/>
      <c r="AH1233" s="51"/>
      <c r="AJ1233" s="69"/>
    </row>
    <row r="1234" spans="30:36">
      <c r="AD1234" s="50" t="s">
        <v>57</v>
      </c>
      <c r="AE1234" s="50" t="s">
        <v>2268</v>
      </c>
      <c r="AF1234" s="50">
        <v>2105989</v>
      </c>
      <c r="AG1234" s="51"/>
      <c r="AH1234" s="51"/>
      <c r="AJ1234" s="69"/>
    </row>
    <row r="1235" spans="30:36">
      <c r="AD1235" s="50" t="s">
        <v>57</v>
      </c>
      <c r="AE1235" s="50" t="s">
        <v>2284</v>
      </c>
      <c r="AF1235" s="50">
        <v>2106003</v>
      </c>
      <c r="AG1235" s="51"/>
      <c r="AH1235" s="51"/>
      <c r="AJ1235" s="69"/>
    </row>
    <row r="1236" spans="30:36">
      <c r="AD1236" s="50" t="s">
        <v>57</v>
      </c>
      <c r="AE1236" s="50" t="s">
        <v>2300</v>
      </c>
      <c r="AF1236" s="50">
        <v>2106102</v>
      </c>
      <c r="AG1236" s="51"/>
      <c r="AH1236" s="51"/>
      <c r="AJ1236" s="69"/>
    </row>
    <row r="1237" spans="30:36">
      <c r="AD1237" s="50" t="s">
        <v>57</v>
      </c>
      <c r="AE1237" s="50" t="s">
        <v>2315</v>
      </c>
      <c r="AF1237" s="50">
        <v>2106201</v>
      </c>
      <c r="AG1237" s="51"/>
      <c r="AH1237" s="51"/>
      <c r="AJ1237" s="69"/>
    </row>
    <row r="1238" spans="30:36">
      <c r="AD1238" s="50" t="s">
        <v>57</v>
      </c>
      <c r="AE1238" s="50" t="s">
        <v>2329</v>
      </c>
      <c r="AF1238" s="50">
        <v>2106300</v>
      </c>
      <c r="AG1238" s="51"/>
      <c r="AH1238" s="51"/>
      <c r="AJ1238" s="69"/>
    </row>
    <row r="1239" spans="30:36">
      <c r="AD1239" s="50" t="s">
        <v>57</v>
      </c>
      <c r="AE1239" s="50" t="s">
        <v>2345</v>
      </c>
      <c r="AF1239" s="50">
        <v>2106326</v>
      </c>
      <c r="AG1239" s="51"/>
      <c r="AH1239" s="51"/>
      <c r="AJ1239" s="69"/>
    </row>
    <row r="1240" spans="30:36">
      <c r="AD1240" s="50" t="s">
        <v>57</v>
      </c>
      <c r="AE1240" s="50" t="s">
        <v>2361</v>
      </c>
      <c r="AF1240" s="50">
        <v>2106359</v>
      </c>
      <c r="AG1240" s="51"/>
      <c r="AH1240" s="51"/>
      <c r="AJ1240" s="69"/>
    </row>
    <row r="1241" spans="30:36">
      <c r="AD1241" s="50" t="s">
        <v>57</v>
      </c>
      <c r="AE1241" s="50" t="s">
        <v>2375</v>
      </c>
      <c r="AF1241" s="50">
        <v>2106375</v>
      </c>
      <c r="AG1241" s="51"/>
      <c r="AH1241" s="51"/>
      <c r="AJ1241" s="69"/>
    </row>
    <row r="1242" spans="30:36">
      <c r="AD1242" s="50" t="s">
        <v>57</v>
      </c>
      <c r="AE1242" s="50" t="s">
        <v>2390</v>
      </c>
      <c r="AF1242" s="50">
        <v>2106409</v>
      </c>
      <c r="AG1242" s="51"/>
      <c r="AH1242" s="51"/>
      <c r="AJ1242" s="69"/>
    </row>
    <row r="1243" spans="30:36">
      <c r="AD1243" s="50" t="s">
        <v>57</v>
      </c>
      <c r="AE1243" s="50" t="s">
        <v>2406</v>
      </c>
      <c r="AF1243" s="50">
        <v>2106508</v>
      </c>
      <c r="AG1243" s="51"/>
      <c r="AH1243" s="51"/>
      <c r="AJ1243" s="69"/>
    </row>
    <row r="1244" spans="30:36">
      <c r="AD1244" s="50" t="s">
        <v>57</v>
      </c>
      <c r="AE1244" s="50" t="s">
        <v>2422</v>
      </c>
      <c r="AF1244" s="50">
        <v>2106607</v>
      </c>
      <c r="AG1244" s="51"/>
      <c r="AH1244" s="51"/>
      <c r="AJ1244" s="69"/>
    </row>
    <row r="1245" spans="30:36">
      <c r="AD1245" s="50" t="s">
        <v>57</v>
      </c>
      <c r="AE1245" s="50" t="s">
        <v>2438</v>
      </c>
      <c r="AF1245" s="50">
        <v>2106631</v>
      </c>
      <c r="AG1245" s="51"/>
      <c r="AH1245" s="51"/>
      <c r="AJ1245" s="69"/>
    </row>
    <row r="1246" spans="30:36">
      <c r="AD1246" s="50" t="s">
        <v>57</v>
      </c>
      <c r="AE1246" s="50" t="s">
        <v>2454</v>
      </c>
      <c r="AF1246" s="50">
        <v>2106672</v>
      </c>
      <c r="AG1246" s="51"/>
      <c r="AH1246" s="51"/>
      <c r="AJ1246" s="69"/>
    </row>
    <row r="1247" spans="30:36">
      <c r="AD1247" s="50" t="s">
        <v>57</v>
      </c>
      <c r="AE1247" s="50" t="s">
        <v>2467</v>
      </c>
      <c r="AF1247" s="50">
        <v>2106706</v>
      </c>
      <c r="AG1247" s="51"/>
      <c r="AH1247" s="51"/>
      <c r="AJ1247" s="69"/>
    </row>
    <row r="1248" spans="30:36">
      <c r="AD1248" s="50" t="s">
        <v>57</v>
      </c>
      <c r="AE1248" s="50" t="s">
        <v>2483</v>
      </c>
      <c r="AF1248" s="50">
        <v>2106755</v>
      </c>
      <c r="AG1248" s="51"/>
      <c r="AH1248" s="51"/>
      <c r="AJ1248" s="69"/>
    </row>
    <row r="1249" spans="30:36">
      <c r="AD1249" s="50" t="s">
        <v>57</v>
      </c>
      <c r="AE1249" s="50" t="s">
        <v>2499</v>
      </c>
      <c r="AF1249" s="50">
        <v>2106805</v>
      </c>
      <c r="AG1249" s="51"/>
      <c r="AH1249" s="51"/>
      <c r="AJ1249" s="69"/>
    </row>
    <row r="1250" spans="30:36">
      <c r="AD1250" s="50" t="s">
        <v>57</v>
      </c>
      <c r="AE1250" s="50" t="s">
        <v>2513</v>
      </c>
      <c r="AF1250" s="50">
        <v>2106904</v>
      </c>
      <c r="AG1250" s="51"/>
      <c r="AH1250" s="51"/>
      <c r="AJ1250" s="69"/>
    </row>
    <row r="1251" spans="30:36">
      <c r="AD1251" s="50" t="s">
        <v>57</v>
      </c>
      <c r="AE1251" s="50" t="s">
        <v>2528</v>
      </c>
      <c r="AF1251" s="50">
        <v>2107001</v>
      </c>
      <c r="AG1251" s="51"/>
      <c r="AH1251" s="51"/>
      <c r="AJ1251" s="69"/>
    </row>
    <row r="1252" spans="30:36">
      <c r="AD1252" s="50" t="s">
        <v>57</v>
      </c>
      <c r="AE1252" s="50" t="s">
        <v>2544</v>
      </c>
      <c r="AF1252" s="50">
        <v>2107100</v>
      </c>
      <c r="AG1252" s="51"/>
      <c r="AH1252" s="51"/>
      <c r="AJ1252" s="69"/>
    </row>
    <row r="1253" spans="30:36">
      <c r="AD1253" s="50" t="s">
        <v>57</v>
      </c>
      <c r="AE1253" s="50" t="s">
        <v>2559</v>
      </c>
      <c r="AF1253" s="50">
        <v>2107209</v>
      </c>
      <c r="AG1253" s="51"/>
      <c r="AH1253" s="51"/>
      <c r="AJ1253" s="69"/>
    </row>
    <row r="1254" spans="30:36">
      <c r="AD1254" s="50" t="s">
        <v>57</v>
      </c>
      <c r="AE1254" s="50" t="s">
        <v>2574</v>
      </c>
      <c r="AF1254" s="50">
        <v>2107258</v>
      </c>
      <c r="AG1254" s="51"/>
      <c r="AH1254" s="51"/>
      <c r="AJ1254" s="69"/>
    </row>
    <row r="1255" spans="30:36">
      <c r="AD1255" s="50" t="s">
        <v>57</v>
      </c>
      <c r="AE1255" s="50" t="s">
        <v>2589</v>
      </c>
      <c r="AF1255" s="50">
        <v>2107308</v>
      </c>
      <c r="AG1255" s="51"/>
      <c r="AH1255" s="51"/>
      <c r="AJ1255" s="69"/>
    </row>
    <row r="1256" spans="30:36">
      <c r="AD1256" s="50" t="s">
        <v>57</v>
      </c>
      <c r="AE1256" s="50" t="s">
        <v>2605</v>
      </c>
      <c r="AF1256" s="50">
        <v>2107357</v>
      </c>
      <c r="AG1256" s="51"/>
      <c r="AH1256" s="51"/>
      <c r="AJ1256" s="69"/>
    </row>
    <row r="1257" spans="30:36">
      <c r="AD1257" s="50" t="s">
        <v>57</v>
      </c>
      <c r="AE1257" s="50" t="s">
        <v>2619</v>
      </c>
      <c r="AF1257" s="50">
        <v>2107407</v>
      </c>
      <c r="AG1257" s="51"/>
      <c r="AH1257" s="51"/>
      <c r="AJ1257" s="69"/>
    </row>
    <row r="1258" spans="30:36">
      <c r="AD1258" s="50" t="s">
        <v>57</v>
      </c>
      <c r="AE1258" s="50" t="s">
        <v>2632</v>
      </c>
      <c r="AF1258" s="50">
        <v>2107456</v>
      </c>
      <c r="AG1258" s="51"/>
      <c r="AH1258" s="51"/>
      <c r="AJ1258" s="69"/>
    </row>
    <row r="1259" spans="30:36">
      <c r="AD1259" s="50" t="s">
        <v>57</v>
      </c>
      <c r="AE1259" s="50" t="s">
        <v>2647</v>
      </c>
      <c r="AF1259" s="50">
        <v>2107506</v>
      </c>
      <c r="AG1259" s="51"/>
      <c r="AH1259" s="51"/>
      <c r="AJ1259" s="69"/>
    </row>
    <row r="1260" spans="30:36">
      <c r="AD1260" s="50" t="s">
        <v>57</v>
      </c>
      <c r="AE1260" s="50" t="s">
        <v>2660</v>
      </c>
      <c r="AF1260" s="50">
        <v>2107605</v>
      </c>
      <c r="AG1260" s="51"/>
      <c r="AH1260" s="51"/>
      <c r="AJ1260" s="69"/>
    </row>
    <row r="1261" spans="30:36">
      <c r="AD1261" s="50" t="s">
        <v>57</v>
      </c>
      <c r="AE1261" s="50" t="s">
        <v>2674</v>
      </c>
      <c r="AF1261" s="50">
        <v>2107704</v>
      </c>
      <c r="AG1261" s="51"/>
      <c r="AH1261" s="51"/>
      <c r="AJ1261" s="69"/>
    </row>
    <row r="1262" spans="30:36">
      <c r="AD1262" s="50" t="s">
        <v>57</v>
      </c>
      <c r="AE1262" s="50" t="s">
        <v>2689</v>
      </c>
      <c r="AF1262" s="50">
        <v>2107803</v>
      </c>
      <c r="AG1262" s="51"/>
      <c r="AH1262" s="51"/>
      <c r="AJ1262" s="69"/>
    </row>
    <row r="1263" spans="30:36">
      <c r="AD1263" s="50" t="s">
        <v>57</v>
      </c>
      <c r="AE1263" s="50" t="s">
        <v>2705</v>
      </c>
      <c r="AF1263" s="50">
        <v>2107902</v>
      </c>
      <c r="AG1263" s="51"/>
      <c r="AH1263" s="51"/>
      <c r="AJ1263" s="69"/>
    </row>
    <row r="1264" spans="30:36">
      <c r="AD1264" s="50" t="s">
        <v>57</v>
      </c>
      <c r="AE1264" s="50" t="s">
        <v>2720</v>
      </c>
      <c r="AF1264" s="50">
        <v>2108009</v>
      </c>
      <c r="AG1264" s="51"/>
      <c r="AH1264" s="51"/>
      <c r="AJ1264" s="69"/>
    </row>
    <row r="1265" spans="30:36">
      <c r="AD1265" s="50" t="s">
        <v>57</v>
      </c>
      <c r="AE1265" s="50" t="s">
        <v>2736</v>
      </c>
      <c r="AF1265" s="50">
        <v>2108058</v>
      </c>
      <c r="AG1265" s="51"/>
      <c r="AH1265" s="51"/>
      <c r="AJ1265" s="69"/>
    </row>
    <row r="1266" spans="30:36">
      <c r="AD1266" s="50" t="s">
        <v>57</v>
      </c>
      <c r="AE1266" s="50" t="s">
        <v>2751</v>
      </c>
      <c r="AF1266" s="50">
        <v>2108108</v>
      </c>
      <c r="AG1266" s="51"/>
      <c r="AH1266" s="51"/>
      <c r="AJ1266" s="69"/>
    </row>
    <row r="1267" spans="30:36">
      <c r="AD1267" s="50" t="s">
        <v>57</v>
      </c>
      <c r="AE1267" s="50" t="s">
        <v>2766</v>
      </c>
      <c r="AF1267" s="50">
        <v>2108207</v>
      </c>
      <c r="AG1267" s="51"/>
      <c r="AH1267" s="51"/>
      <c r="AJ1267" s="69"/>
    </row>
    <row r="1268" spans="30:36">
      <c r="AD1268" s="50" t="s">
        <v>57</v>
      </c>
      <c r="AE1268" s="50" t="s">
        <v>2782</v>
      </c>
      <c r="AF1268" s="50">
        <v>2108256</v>
      </c>
      <c r="AG1268" s="51"/>
      <c r="AH1268" s="51"/>
      <c r="AJ1268" s="69"/>
    </row>
    <row r="1269" spans="30:36">
      <c r="AD1269" s="50" t="s">
        <v>57</v>
      </c>
      <c r="AE1269" s="50" t="s">
        <v>2797</v>
      </c>
      <c r="AF1269" s="50">
        <v>2108306</v>
      </c>
      <c r="AG1269" s="51"/>
      <c r="AH1269" s="51"/>
      <c r="AJ1269" s="69"/>
    </row>
    <row r="1270" spans="30:36">
      <c r="AD1270" s="50" t="s">
        <v>57</v>
      </c>
      <c r="AE1270" s="50" t="s">
        <v>2812</v>
      </c>
      <c r="AF1270" s="50">
        <v>2108405</v>
      </c>
      <c r="AG1270" s="51"/>
      <c r="AH1270" s="51"/>
      <c r="AJ1270" s="69"/>
    </row>
    <row r="1271" spans="30:36">
      <c r="AD1271" s="50" t="s">
        <v>57</v>
      </c>
      <c r="AE1271" s="50" t="s">
        <v>2827</v>
      </c>
      <c r="AF1271" s="50">
        <v>2108454</v>
      </c>
      <c r="AG1271" s="51"/>
      <c r="AH1271" s="51"/>
      <c r="AJ1271" s="69"/>
    </row>
    <row r="1272" spans="30:36">
      <c r="AD1272" s="50" t="s">
        <v>57</v>
      </c>
      <c r="AE1272" s="50" t="s">
        <v>2839</v>
      </c>
      <c r="AF1272" s="50">
        <v>2108504</v>
      </c>
      <c r="AG1272" s="51"/>
      <c r="AH1272" s="51"/>
      <c r="AJ1272" s="69"/>
    </row>
    <row r="1273" spans="30:36">
      <c r="AD1273" s="50" t="s">
        <v>57</v>
      </c>
      <c r="AE1273" s="50" t="s">
        <v>2852</v>
      </c>
      <c r="AF1273" s="50">
        <v>2108603</v>
      </c>
      <c r="AG1273" s="51"/>
      <c r="AH1273" s="51"/>
      <c r="AJ1273" s="69"/>
    </row>
    <row r="1274" spans="30:36">
      <c r="AD1274" s="50" t="s">
        <v>57</v>
      </c>
      <c r="AE1274" s="50" t="s">
        <v>2865</v>
      </c>
      <c r="AF1274" s="50">
        <v>2108702</v>
      </c>
      <c r="AG1274" s="51"/>
      <c r="AH1274" s="51"/>
      <c r="AJ1274" s="69"/>
    </row>
    <row r="1275" spans="30:36">
      <c r="AD1275" s="50" t="s">
        <v>57</v>
      </c>
      <c r="AE1275" s="50" t="s">
        <v>2878</v>
      </c>
      <c r="AF1275" s="50">
        <v>2108801</v>
      </c>
      <c r="AG1275" s="51"/>
      <c r="AH1275" s="51"/>
      <c r="AJ1275" s="69"/>
    </row>
    <row r="1276" spans="30:36">
      <c r="AD1276" s="50" t="s">
        <v>57</v>
      </c>
      <c r="AE1276" s="50" t="s">
        <v>2890</v>
      </c>
      <c r="AF1276" s="50">
        <v>2108900</v>
      </c>
      <c r="AG1276" s="51"/>
      <c r="AH1276" s="51"/>
      <c r="AJ1276" s="69"/>
    </row>
    <row r="1277" spans="30:36">
      <c r="AD1277" s="50" t="s">
        <v>57</v>
      </c>
      <c r="AE1277" s="50" t="s">
        <v>2903</v>
      </c>
      <c r="AF1277" s="50">
        <v>2109007</v>
      </c>
      <c r="AG1277" s="51"/>
      <c r="AH1277" s="51"/>
      <c r="AJ1277" s="69"/>
    </row>
    <row r="1278" spans="30:36">
      <c r="AD1278" s="50" t="s">
        <v>57</v>
      </c>
      <c r="AE1278" s="50" t="s">
        <v>2915</v>
      </c>
      <c r="AF1278" s="50">
        <v>2109056</v>
      </c>
      <c r="AG1278" s="51"/>
      <c r="AH1278" s="51"/>
      <c r="AJ1278" s="69"/>
    </row>
    <row r="1279" spans="30:36">
      <c r="AD1279" s="50" t="s">
        <v>57</v>
      </c>
      <c r="AE1279" s="50" t="s">
        <v>2927</v>
      </c>
      <c r="AF1279" s="50">
        <v>2109106</v>
      </c>
      <c r="AG1279" s="51"/>
      <c r="AH1279" s="51"/>
      <c r="AJ1279" s="69"/>
    </row>
    <row r="1280" spans="30:36">
      <c r="AD1280" s="50" t="s">
        <v>57</v>
      </c>
      <c r="AE1280" s="50" t="s">
        <v>2368</v>
      </c>
      <c r="AF1280" s="50">
        <v>2109205</v>
      </c>
      <c r="AG1280" s="51"/>
      <c r="AH1280" s="51"/>
      <c r="AJ1280" s="69"/>
    </row>
    <row r="1281" spans="30:36">
      <c r="AD1281" s="50" t="s">
        <v>57</v>
      </c>
      <c r="AE1281" s="50" t="s">
        <v>976</v>
      </c>
      <c r="AF1281" s="50">
        <v>2109239</v>
      </c>
      <c r="AG1281" s="51"/>
      <c r="AH1281" s="51"/>
      <c r="AJ1281" s="69"/>
    </row>
    <row r="1282" spans="30:36">
      <c r="AD1282" s="50" t="s">
        <v>57</v>
      </c>
      <c r="AE1282" s="50" t="s">
        <v>2962</v>
      </c>
      <c r="AF1282" s="50">
        <v>2109270</v>
      </c>
      <c r="AG1282" s="51"/>
      <c r="AH1282" s="51"/>
      <c r="AJ1282" s="69"/>
    </row>
    <row r="1283" spans="30:36">
      <c r="AD1283" s="50" t="s">
        <v>57</v>
      </c>
      <c r="AE1283" s="50" t="s">
        <v>2974</v>
      </c>
      <c r="AF1283" s="50">
        <v>2109304</v>
      </c>
      <c r="AG1283" s="51"/>
      <c r="AH1283" s="51"/>
      <c r="AJ1283" s="69"/>
    </row>
    <row r="1284" spans="30:36">
      <c r="AD1284" s="50" t="s">
        <v>57</v>
      </c>
      <c r="AE1284" s="50" t="s">
        <v>2987</v>
      </c>
      <c r="AF1284" s="50">
        <v>2109403</v>
      </c>
      <c r="AG1284" s="51"/>
      <c r="AH1284" s="51"/>
      <c r="AJ1284" s="69"/>
    </row>
    <row r="1285" spans="30:36">
      <c r="AD1285" s="50" t="s">
        <v>57</v>
      </c>
      <c r="AE1285" s="50" t="s">
        <v>2999</v>
      </c>
      <c r="AF1285" s="50">
        <v>2109452</v>
      </c>
      <c r="AG1285" s="51"/>
      <c r="AH1285" s="51"/>
      <c r="AJ1285" s="69"/>
    </row>
    <row r="1286" spans="30:36">
      <c r="AD1286" s="50" t="s">
        <v>57</v>
      </c>
      <c r="AE1286" s="50" t="s">
        <v>3012</v>
      </c>
      <c r="AF1286" s="50">
        <v>2109502</v>
      </c>
      <c r="AG1286" s="51"/>
      <c r="AH1286" s="51"/>
      <c r="AJ1286" s="69"/>
    </row>
    <row r="1287" spans="30:36">
      <c r="AD1287" s="50" t="s">
        <v>57</v>
      </c>
      <c r="AE1287" s="50" t="s">
        <v>3025</v>
      </c>
      <c r="AF1287" s="50">
        <v>2109551</v>
      </c>
      <c r="AG1287" s="51"/>
      <c r="AH1287" s="51"/>
      <c r="AJ1287" s="69"/>
    </row>
    <row r="1288" spans="30:36">
      <c r="AD1288" s="50" t="s">
        <v>57</v>
      </c>
      <c r="AE1288" s="50" t="s">
        <v>3037</v>
      </c>
      <c r="AF1288" s="50">
        <v>2109601</v>
      </c>
      <c r="AG1288" s="51"/>
      <c r="AH1288" s="51"/>
      <c r="AJ1288" s="69"/>
    </row>
    <row r="1289" spans="30:36">
      <c r="AD1289" s="50" t="s">
        <v>57</v>
      </c>
      <c r="AE1289" s="50" t="s">
        <v>3049</v>
      </c>
      <c r="AF1289" s="50">
        <v>2109700</v>
      </c>
      <c r="AG1289" s="51"/>
      <c r="AH1289" s="51"/>
      <c r="AJ1289" s="69"/>
    </row>
    <row r="1290" spans="30:36">
      <c r="AD1290" s="50" t="s">
        <v>57</v>
      </c>
      <c r="AE1290" s="50" t="s">
        <v>3061</v>
      </c>
      <c r="AF1290" s="50">
        <v>2109759</v>
      </c>
      <c r="AG1290" s="51"/>
      <c r="AH1290" s="51"/>
      <c r="AJ1290" s="69"/>
    </row>
    <row r="1291" spans="30:36">
      <c r="AD1291" s="50" t="s">
        <v>57</v>
      </c>
      <c r="AE1291" s="50" t="s">
        <v>3072</v>
      </c>
      <c r="AF1291" s="50">
        <v>2109809</v>
      </c>
      <c r="AG1291" s="51"/>
      <c r="AH1291" s="51"/>
      <c r="AJ1291" s="69"/>
    </row>
    <row r="1292" spans="30:36">
      <c r="AD1292" s="50" t="s">
        <v>57</v>
      </c>
      <c r="AE1292" s="50" t="s">
        <v>3085</v>
      </c>
      <c r="AF1292" s="50">
        <v>2109908</v>
      </c>
      <c r="AG1292" s="51"/>
      <c r="AH1292" s="51"/>
      <c r="AJ1292" s="69"/>
    </row>
    <row r="1293" spans="30:36">
      <c r="AD1293" s="50" t="s">
        <v>57</v>
      </c>
      <c r="AE1293" s="50" t="s">
        <v>3098</v>
      </c>
      <c r="AF1293" s="50">
        <v>2110005</v>
      </c>
      <c r="AG1293" s="51"/>
      <c r="AH1293" s="51"/>
      <c r="AJ1293" s="69"/>
    </row>
    <row r="1294" spans="30:36">
      <c r="AD1294" s="50" t="s">
        <v>57</v>
      </c>
      <c r="AE1294" s="50" t="s">
        <v>3110</v>
      </c>
      <c r="AF1294" s="50">
        <v>2110039</v>
      </c>
      <c r="AG1294" s="51"/>
      <c r="AH1294" s="51"/>
      <c r="AJ1294" s="69"/>
    </row>
    <row r="1295" spans="30:36">
      <c r="AD1295" s="50" t="s">
        <v>57</v>
      </c>
      <c r="AE1295" s="50" t="s">
        <v>3122</v>
      </c>
      <c r="AF1295" s="50">
        <v>2110104</v>
      </c>
      <c r="AG1295" s="51"/>
      <c r="AH1295" s="51"/>
      <c r="AJ1295" s="69"/>
    </row>
    <row r="1296" spans="30:36">
      <c r="AD1296" s="50" t="s">
        <v>57</v>
      </c>
      <c r="AE1296" s="50" t="s">
        <v>3134</v>
      </c>
      <c r="AF1296" s="50">
        <v>2110203</v>
      </c>
      <c r="AG1296" s="51"/>
      <c r="AH1296" s="51"/>
      <c r="AJ1296" s="69"/>
    </row>
    <row r="1297" spans="30:36">
      <c r="AD1297" s="50" t="s">
        <v>57</v>
      </c>
      <c r="AE1297" s="50" t="s">
        <v>3146</v>
      </c>
      <c r="AF1297" s="50">
        <v>2110237</v>
      </c>
      <c r="AG1297" s="51"/>
      <c r="AH1297" s="51"/>
      <c r="AJ1297" s="69"/>
    </row>
    <row r="1298" spans="30:36">
      <c r="AD1298" s="50" t="s">
        <v>57</v>
      </c>
      <c r="AE1298" s="50" t="s">
        <v>3157</v>
      </c>
      <c r="AF1298" s="50">
        <v>2110278</v>
      </c>
      <c r="AG1298" s="51"/>
      <c r="AH1298" s="51"/>
      <c r="AJ1298" s="69"/>
    </row>
    <row r="1299" spans="30:36">
      <c r="AD1299" s="50" t="s">
        <v>57</v>
      </c>
      <c r="AE1299" s="50" t="s">
        <v>3168</v>
      </c>
      <c r="AF1299" s="50">
        <v>2110302</v>
      </c>
      <c r="AG1299" s="51"/>
      <c r="AH1299" s="51"/>
      <c r="AJ1299" s="69"/>
    </row>
    <row r="1300" spans="30:36">
      <c r="AD1300" s="50" t="s">
        <v>57</v>
      </c>
      <c r="AE1300" s="50" t="s">
        <v>3179</v>
      </c>
      <c r="AF1300" s="50">
        <v>2110401</v>
      </c>
      <c r="AG1300" s="51"/>
      <c r="AH1300" s="51"/>
      <c r="AJ1300" s="69"/>
    </row>
    <row r="1301" spans="30:36">
      <c r="AD1301" s="50" t="s">
        <v>57</v>
      </c>
      <c r="AE1301" s="50" t="s">
        <v>3190</v>
      </c>
      <c r="AF1301" s="50">
        <v>2110500</v>
      </c>
      <c r="AG1301" s="51"/>
      <c r="AH1301" s="51"/>
      <c r="AJ1301" s="69"/>
    </row>
    <row r="1302" spans="30:36">
      <c r="AD1302" s="50" t="s">
        <v>57</v>
      </c>
      <c r="AE1302" s="50" t="s">
        <v>3202</v>
      </c>
      <c r="AF1302" s="50">
        <v>2110609</v>
      </c>
      <c r="AG1302" s="51"/>
      <c r="AH1302" s="51"/>
      <c r="AJ1302" s="69"/>
    </row>
    <row r="1303" spans="30:36">
      <c r="AD1303" s="50" t="s">
        <v>57</v>
      </c>
      <c r="AE1303" s="50" t="s">
        <v>3214</v>
      </c>
      <c r="AF1303" s="50">
        <v>2110658</v>
      </c>
      <c r="AG1303" s="51"/>
      <c r="AH1303" s="51"/>
      <c r="AJ1303" s="69"/>
    </row>
    <row r="1304" spans="30:36">
      <c r="AD1304" s="50" t="s">
        <v>57</v>
      </c>
      <c r="AE1304" s="50" t="s">
        <v>3226</v>
      </c>
      <c r="AF1304" s="50">
        <v>2110708</v>
      </c>
      <c r="AG1304" s="51"/>
      <c r="AH1304" s="51"/>
      <c r="AJ1304" s="69"/>
    </row>
    <row r="1305" spans="30:36">
      <c r="AD1305" s="50" t="s">
        <v>57</v>
      </c>
      <c r="AE1305" s="50" t="s">
        <v>3236</v>
      </c>
      <c r="AF1305" s="50">
        <v>2110807</v>
      </c>
      <c r="AG1305" s="51"/>
      <c r="AH1305" s="51"/>
      <c r="AJ1305" s="69"/>
    </row>
    <row r="1306" spans="30:36">
      <c r="AD1306" s="50" t="s">
        <v>57</v>
      </c>
      <c r="AE1306" s="50" t="s">
        <v>3247</v>
      </c>
      <c r="AF1306" s="50">
        <v>2110856</v>
      </c>
      <c r="AG1306" s="51"/>
      <c r="AH1306" s="51"/>
      <c r="AJ1306" s="69"/>
    </row>
    <row r="1307" spans="30:36">
      <c r="AD1307" s="50" t="s">
        <v>57</v>
      </c>
      <c r="AE1307" s="50" t="s">
        <v>3257</v>
      </c>
      <c r="AF1307" s="50">
        <v>2110906</v>
      </c>
      <c r="AG1307" s="51"/>
      <c r="AH1307" s="51"/>
      <c r="AJ1307" s="69"/>
    </row>
    <row r="1308" spans="30:36">
      <c r="AD1308" s="50" t="s">
        <v>57</v>
      </c>
      <c r="AE1308" s="50" t="s">
        <v>3268</v>
      </c>
      <c r="AF1308" s="50">
        <v>2111003</v>
      </c>
      <c r="AG1308" s="51"/>
      <c r="AH1308" s="51"/>
      <c r="AJ1308" s="69"/>
    </row>
    <row r="1309" spans="30:36">
      <c r="AD1309" s="50" t="s">
        <v>57</v>
      </c>
      <c r="AE1309" s="50" t="s">
        <v>3280</v>
      </c>
      <c r="AF1309" s="50">
        <v>2111029</v>
      </c>
      <c r="AG1309" s="51"/>
      <c r="AH1309" s="51"/>
      <c r="AJ1309" s="69"/>
    </row>
    <row r="1310" spans="30:36">
      <c r="AD1310" s="50" t="s">
        <v>57</v>
      </c>
      <c r="AE1310" s="50" t="s">
        <v>3291</v>
      </c>
      <c r="AF1310" s="50">
        <v>2111052</v>
      </c>
      <c r="AG1310" s="51"/>
      <c r="AH1310" s="51"/>
      <c r="AJ1310" s="69"/>
    </row>
    <row r="1311" spans="30:36">
      <c r="AD1311" s="50" t="s">
        <v>57</v>
      </c>
      <c r="AE1311" s="50" t="s">
        <v>3303</v>
      </c>
      <c r="AF1311" s="50">
        <v>2111078</v>
      </c>
      <c r="AG1311" s="51"/>
      <c r="AH1311" s="51"/>
      <c r="AJ1311" s="69"/>
    </row>
    <row r="1312" spans="30:36">
      <c r="AD1312" s="50" t="s">
        <v>57</v>
      </c>
      <c r="AE1312" s="50" t="s">
        <v>3315</v>
      </c>
      <c r="AF1312" s="50">
        <v>2111102</v>
      </c>
      <c r="AG1312" s="51"/>
      <c r="AH1312" s="51"/>
      <c r="AJ1312" s="69"/>
    </row>
    <row r="1313" spans="30:36">
      <c r="AD1313" s="50" t="s">
        <v>57</v>
      </c>
      <c r="AE1313" s="50" t="s">
        <v>3325</v>
      </c>
      <c r="AF1313" s="50">
        <v>2111201</v>
      </c>
      <c r="AG1313" s="51"/>
      <c r="AH1313" s="51"/>
      <c r="AJ1313" s="69"/>
    </row>
    <row r="1314" spans="30:36">
      <c r="AD1314" s="50" t="s">
        <v>57</v>
      </c>
      <c r="AE1314" s="50" t="s">
        <v>3336</v>
      </c>
      <c r="AF1314" s="50">
        <v>2111250</v>
      </c>
      <c r="AG1314" s="51"/>
      <c r="AH1314" s="51"/>
      <c r="AJ1314" s="69"/>
    </row>
    <row r="1315" spans="30:36">
      <c r="AD1315" s="50" t="s">
        <v>57</v>
      </c>
      <c r="AE1315" s="50" t="s">
        <v>3347</v>
      </c>
      <c r="AF1315" s="50">
        <v>2111300</v>
      </c>
      <c r="AG1315" s="51"/>
      <c r="AH1315" s="51"/>
      <c r="AJ1315" s="69"/>
    </row>
    <row r="1316" spans="30:36">
      <c r="AD1316" s="50" t="s">
        <v>57</v>
      </c>
      <c r="AE1316" s="50" t="s">
        <v>3357</v>
      </c>
      <c r="AF1316" s="50">
        <v>2111409</v>
      </c>
      <c r="AG1316" s="51"/>
      <c r="AH1316" s="51"/>
      <c r="AJ1316" s="69"/>
    </row>
    <row r="1317" spans="30:36">
      <c r="AD1317" s="50" t="s">
        <v>57</v>
      </c>
      <c r="AE1317" s="50" t="s">
        <v>3366</v>
      </c>
      <c r="AF1317" s="50">
        <v>2111508</v>
      </c>
      <c r="AG1317" s="51"/>
      <c r="AH1317" s="51"/>
      <c r="AJ1317" s="69"/>
    </row>
    <row r="1318" spans="30:36">
      <c r="AD1318" s="50" t="s">
        <v>57</v>
      </c>
      <c r="AE1318" s="50" t="s">
        <v>3376</v>
      </c>
      <c r="AF1318" s="50">
        <v>2111532</v>
      </c>
      <c r="AG1318" s="51"/>
      <c r="AH1318" s="51"/>
      <c r="AJ1318" s="69"/>
    </row>
    <row r="1319" spans="30:36">
      <c r="AD1319" s="50" t="s">
        <v>57</v>
      </c>
      <c r="AE1319" s="50" t="s">
        <v>3386</v>
      </c>
      <c r="AF1319" s="50">
        <v>2111573</v>
      </c>
      <c r="AG1319" s="51"/>
      <c r="AH1319" s="51"/>
      <c r="AJ1319" s="69"/>
    </row>
    <row r="1320" spans="30:36">
      <c r="AD1320" s="50" t="s">
        <v>57</v>
      </c>
      <c r="AE1320" s="50" t="s">
        <v>3396</v>
      </c>
      <c r="AF1320" s="50">
        <v>2111607</v>
      </c>
      <c r="AG1320" s="51"/>
      <c r="AH1320" s="51"/>
      <c r="AJ1320" s="69"/>
    </row>
    <row r="1321" spans="30:36">
      <c r="AD1321" s="50" t="s">
        <v>57</v>
      </c>
      <c r="AE1321" s="50" t="s">
        <v>3406</v>
      </c>
      <c r="AF1321" s="50">
        <v>2111631</v>
      </c>
      <c r="AG1321" s="51"/>
      <c r="AH1321" s="51"/>
      <c r="AJ1321" s="69"/>
    </row>
    <row r="1322" spans="30:36">
      <c r="AD1322" s="50" t="s">
        <v>57</v>
      </c>
      <c r="AE1322" s="50" t="s">
        <v>3416</v>
      </c>
      <c r="AF1322" s="50">
        <v>2111672</v>
      </c>
      <c r="AG1322" s="51"/>
      <c r="AH1322" s="51"/>
      <c r="AJ1322" s="69"/>
    </row>
    <row r="1323" spans="30:36">
      <c r="AD1323" s="50" t="s">
        <v>57</v>
      </c>
      <c r="AE1323" s="50" t="s">
        <v>3028</v>
      </c>
      <c r="AF1323" s="50">
        <v>2111706</v>
      </c>
      <c r="AG1323" s="51"/>
      <c r="AH1323" s="51"/>
      <c r="AJ1323" s="69"/>
    </row>
    <row r="1324" spans="30:36">
      <c r="AD1324" s="50" t="s">
        <v>57</v>
      </c>
      <c r="AE1324" s="50" t="s">
        <v>3435</v>
      </c>
      <c r="AF1324" s="50">
        <v>2111722</v>
      </c>
      <c r="AG1324" s="51"/>
      <c r="AH1324" s="51"/>
      <c r="AJ1324" s="69"/>
    </row>
    <row r="1325" spans="30:36">
      <c r="AD1325" s="50" t="s">
        <v>57</v>
      </c>
      <c r="AE1325" s="50" t="s">
        <v>3444</v>
      </c>
      <c r="AF1325" s="50">
        <v>2111748</v>
      </c>
      <c r="AG1325" s="51"/>
      <c r="AH1325" s="51"/>
      <c r="AJ1325" s="69"/>
    </row>
    <row r="1326" spans="30:36">
      <c r="AD1326" s="50" t="s">
        <v>57</v>
      </c>
      <c r="AE1326" s="50" t="s">
        <v>3453</v>
      </c>
      <c r="AF1326" s="50">
        <v>2111763</v>
      </c>
      <c r="AG1326" s="51"/>
      <c r="AH1326" s="51"/>
      <c r="AJ1326" s="69"/>
    </row>
    <row r="1327" spans="30:36">
      <c r="AD1327" s="50" t="s">
        <v>57</v>
      </c>
      <c r="AE1327" s="50" t="s">
        <v>3463</v>
      </c>
      <c r="AF1327" s="50">
        <v>2111789</v>
      </c>
      <c r="AG1327" s="51"/>
      <c r="AH1327" s="51"/>
      <c r="AJ1327" s="69"/>
    </row>
    <row r="1328" spans="30:36">
      <c r="AD1328" s="50" t="s">
        <v>57</v>
      </c>
      <c r="AE1328" s="50" t="s">
        <v>2932</v>
      </c>
      <c r="AF1328" s="50">
        <v>2111805</v>
      </c>
      <c r="AG1328" s="51"/>
      <c r="AH1328" s="51"/>
      <c r="AJ1328" s="69"/>
    </row>
    <row r="1329" spans="30:36">
      <c r="AD1329" s="50" t="s">
        <v>57</v>
      </c>
      <c r="AE1329" s="50" t="s">
        <v>3482</v>
      </c>
      <c r="AF1329" s="50">
        <v>2111904</v>
      </c>
      <c r="AG1329" s="51"/>
      <c r="AH1329" s="51"/>
      <c r="AJ1329" s="69"/>
    </row>
    <row r="1330" spans="30:36">
      <c r="AD1330" s="50" t="s">
        <v>57</v>
      </c>
      <c r="AE1330" s="50" t="s">
        <v>3492</v>
      </c>
      <c r="AF1330" s="50">
        <v>2111953</v>
      </c>
      <c r="AG1330" s="51"/>
      <c r="AH1330" s="51"/>
      <c r="AJ1330" s="69"/>
    </row>
    <row r="1331" spans="30:36">
      <c r="AD1331" s="50" t="s">
        <v>57</v>
      </c>
      <c r="AE1331" s="50" t="s">
        <v>3501</v>
      </c>
      <c r="AF1331" s="50">
        <v>2112001</v>
      </c>
      <c r="AG1331" s="51"/>
      <c r="AH1331" s="51"/>
      <c r="AJ1331" s="69"/>
    </row>
    <row r="1332" spans="30:36">
      <c r="AD1332" s="50" t="s">
        <v>57</v>
      </c>
      <c r="AE1332" s="50" t="s">
        <v>3511</v>
      </c>
      <c r="AF1332" s="50">
        <v>2112100</v>
      </c>
      <c r="AG1332" s="51"/>
      <c r="AH1332" s="51"/>
      <c r="AJ1332" s="69"/>
    </row>
    <row r="1333" spans="30:36">
      <c r="AD1333" s="50" t="s">
        <v>57</v>
      </c>
      <c r="AE1333" s="50" t="s">
        <v>3521</v>
      </c>
      <c r="AF1333" s="50">
        <v>2112209</v>
      </c>
      <c r="AG1333" s="51"/>
      <c r="AH1333" s="51"/>
      <c r="AJ1333" s="69"/>
    </row>
    <row r="1334" spans="30:36">
      <c r="AD1334" s="50" t="s">
        <v>57</v>
      </c>
      <c r="AE1334" s="50" t="s">
        <v>3531</v>
      </c>
      <c r="AF1334" s="50">
        <v>2112233</v>
      </c>
      <c r="AG1334" s="51"/>
      <c r="AH1334" s="51"/>
      <c r="AJ1334" s="69"/>
    </row>
    <row r="1335" spans="30:36">
      <c r="AD1335" s="50" t="s">
        <v>57</v>
      </c>
      <c r="AE1335" s="50" t="s">
        <v>3541</v>
      </c>
      <c r="AF1335" s="50">
        <v>2112274</v>
      </c>
      <c r="AG1335" s="51"/>
      <c r="AH1335" s="51"/>
      <c r="AJ1335" s="69"/>
    </row>
    <row r="1336" spans="30:36">
      <c r="AD1336" s="50" t="s">
        <v>57</v>
      </c>
      <c r="AE1336" s="50" t="s">
        <v>3549</v>
      </c>
      <c r="AF1336" s="50">
        <v>2112308</v>
      </c>
      <c r="AG1336" s="51"/>
      <c r="AH1336" s="51"/>
      <c r="AJ1336" s="69"/>
    </row>
    <row r="1337" spans="30:36">
      <c r="AD1337" s="50" t="s">
        <v>57</v>
      </c>
      <c r="AE1337" s="50" t="s">
        <v>3559</v>
      </c>
      <c r="AF1337" s="50">
        <v>2112407</v>
      </c>
      <c r="AG1337" s="51"/>
      <c r="AH1337" s="51"/>
      <c r="AJ1337" s="69"/>
    </row>
    <row r="1338" spans="30:36">
      <c r="AD1338" s="50" t="s">
        <v>57</v>
      </c>
      <c r="AE1338" s="50" t="s">
        <v>3569</v>
      </c>
      <c r="AF1338" s="50">
        <v>2112456</v>
      </c>
      <c r="AG1338" s="51"/>
      <c r="AH1338" s="51"/>
      <c r="AJ1338" s="69"/>
    </row>
    <row r="1339" spans="30:36">
      <c r="AD1339" s="50" t="s">
        <v>57</v>
      </c>
      <c r="AE1339" s="50" t="s">
        <v>3579</v>
      </c>
      <c r="AF1339" s="50">
        <v>2112506</v>
      </c>
      <c r="AG1339" s="51"/>
      <c r="AH1339" s="51"/>
      <c r="AJ1339" s="69"/>
    </row>
    <row r="1340" spans="30:36">
      <c r="AD1340" s="50" t="s">
        <v>57</v>
      </c>
      <c r="AE1340" s="50" t="s">
        <v>3589</v>
      </c>
      <c r="AF1340" s="50">
        <v>2112605</v>
      </c>
      <c r="AG1340" s="51"/>
      <c r="AH1340" s="51"/>
      <c r="AJ1340" s="69"/>
    </row>
    <row r="1341" spans="30:36">
      <c r="AD1341" s="50" t="s">
        <v>57</v>
      </c>
      <c r="AE1341" s="50" t="s">
        <v>3598</v>
      </c>
      <c r="AF1341" s="50">
        <v>2112704</v>
      </c>
      <c r="AG1341" s="51"/>
      <c r="AH1341" s="51"/>
      <c r="AJ1341" s="69"/>
    </row>
    <row r="1342" spans="30:36">
      <c r="AD1342" s="50" t="s">
        <v>57</v>
      </c>
      <c r="AE1342" s="50" t="s">
        <v>1736</v>
      </c>
      <c r="AF1342" s="50">
        <v>2112803</v>
      </c>
      <c r="AG1342" s="51"/>
      <c r="AH1342" s="51"/>
      <c r="AJ1342" s="69"/>
    </row>
    <row r="1343" spans="30:36">
      <c r="AD1343" s="50" t="s">
        <v>57</v>
      </c>
      <c r="AE1343" s="50" t="s">
        <v>3616</v>
      </c>
      <c r="AF1343" s="50">
        <v>2112852</v>
      </c>
      <c r="AG1343" s="51"/>
      <c r="AH1343" s="51"/>
      <c r="AJ1343" s="69"/>
    </row>
    <row r="1344" spans="30:36">
      <c r="AD1344" s="50" t="s">
        <v>57</v>
      </c>
      <c r="AE1344" s="50" t="s">
        <v>3626</v>
      </c>
      <c r="AF1344" s="50">
        <v>2112902</v>
      </c>
      <c r="AG1344" s="51"/>
      <c r="AH1344" s="51"/>
      <c r="AJ1344" s="69"/>
    </row>
    <row r="1345" spans="30:36">
      <c r="AD1345" s="50" t="s">
        <v>57</v>
      </c>
      <c r="AE1345" s="50" t="s">
        <v>3636</v>
      </c>
      <c r="AF1345" s="50">
        <v>2113009</v>
      </c>
      <c r="AG1345" s="51"/>
      <c r="AH1345" s="51"/>
      <c r="AJ1345" s="69"/>
    </row>
    <row r="1346" spans="30:36">
      <c r="AD1346" s="50" t="s">
        <v>57</v>
      </c>
      <c r="AE1346" s="50" t="s">
        <v>3646</v>
      </c>
      <c r="AF1346" s="50">
        <v>2114007</v>
      </c>
      <c r="AG1346" s="51"/>
      <c r="AH1346" s="51"/>
      <c r="AJ1346" s="69"/>
    </row>
    <row r="1347" spans="30:36">
      <c r="AD1347" s="50" t="s">
        <v>59</v>
      </c>
      <c r="AE1347" s="50" t="s">
        <v>101</v>
      </c>
      <c r="AF1347" s="50">
        <v>3100104</v>
      </c>
      <c r="AG1347" s="51"/>
      <c r="AH1347" s="51"/>
      <c r="AJ1347" s="69"/>
    </row>
    <row r="1348" spans="30:36">
      <c r="AD1348" s="50" t="s">
        <v>59</v>
      </c>
      <c r="AE1348" s="50" t="s">
        <v>126</v>
      </c>
      <c r="AF1348" s="50">
        <v>3100203</v>
      </c>
      <c r="AG1348" s="51"/>
      <c r="AH1348" s="51"/>
      <c r="AJ1348" s="69"/>
    </row>
    <row r="1349" spans="30:36">
      <c r="AD1349" s="50" t="s">
        <v>59</v>
      </c>
      <c r="AE1349" s="50" t="s">
        <v>152</v>
      </c>
      <c r="AF1349" s="50">
        <v>3100302</v>
      </c>
      <c r="AG1349" s="51"/>
      <c r="AH1349" s="51"/>
      <c r="AJ1349" s="69"/>
    </row>
    <row r="1350" spans="30:36">
      <c r="AD1350" s="50" t="s">
        <v>59</v>
      </c>
      <c r="AE1350" s="50" t="s">
        <v>177</v>
      </c>
      <c r="AF1350" s="50">
        <v>3100401</v>
      </c>
      <c r="AG1350" s="51"/>
      <c r="AH1350" s="51"/>
      <c r="AJ1350" s="69"/>
    </row>
    <row r="1351" spans="30:36">
      <c r="AD1351" s="50" t="s">
        <v>59</v>
      </c>
      <c r="AE1351" s="50" t="s">
        <v>203</v>
      </c>
      <c r="AF1351" s="50">
        <v>3100500</v>
      </c>
      <c r="AG1351" s="51"/>
      <c r="AH1351" s="51"/>
      <c r="AJ1351" s="69"/>
    </row>
    <row r="1352" spans="30:36">
      <c r="AD1352" s="50" t="s">
        <v>59</v>
      </c>
      <c r="AE1352" s="50" t="s">
        <v>124</v>
      </c>
      <c r="AF1352" s="50">
        <v>3100609</v>
      </c>
      <c r="AG1352" s="51"/>
      <c r="AH1352" s="51"/>
      <c r="AJ1352" s="69"/>
    </row>
    <row r="1353" spans="30:36">
      <c r="AD1353" s="50" t="s">
        <v>59</v>
      </c>
      <c r="AE1353" s="50" t="s">
        <v>253</v>
      </c>
      <c r="AF1353" s="50">
        <v>3100708</v>
      </c>
      <c r="AG1353" s="51"/>
      <c r="AH1353" s="51"/>
      <c r="AJ1353" s="69"/>
    </row>
    <row r="1354" spans="30:36">
      <c r="AD1354" s="50" t="s">
        <v>59</v>
      </c>
      <c r="AE1354" s="50" t="s">
        <v>278</v>
      </c>
      <c r="AF1354" s="50">
        <v>3100807</v>
      </c>
      <c r="AG1354" s="51"/>
      <c r="AH1354" s="51"/>
      <c r="AJ1354" s="69"/>
    </row>
    <row r="1355" spans="30:36">
      <c r="AD1355" s="50" t="s">
        <v>59</v>
      </c>
      <c r="AE1355" s="50" t="s">
        <v>304</v>
      </c>
      <c r="AF1355" s="50">
        <v>3100906</v>
      </c>
      <c r="AG1355" s="51"/>
      <c r="AH1355" s="51"/>
      <c r="AJ1355" s="69"/>
    </row>
    <row r="1356" spans="30:36">
      <c r="AD1356" s="50" t="s">
        <v>59</v>
      </c>
      <c r="AE1356" s="50" t="s">
        <v>330</v>
      </c>
      <c r="AF1356" s="50">
        <v>3101003</v>
      </c>
      <c r="AG1356" s="51"/>
      <c r="AH1356" s="51"/>
      <c r="AJ1356" s="69"/>
    </row>
    <row r="1357" spans="30:36">
      <c r="AD1357" s="50" t="s">
        <v>59</v>
      </c>
      <c r="AE1357" s="50" t="s">
        <v>355</v>
      </c>
      <c r="AF1357" s="50">
        <v>3101102</v>
      </c>
      <c r="AG1357" s="51"/>
      <c r="AH1357" s="51"/>
      <c r="AJ1357" s="69"/>
    </row>
    <row r="1358" spans="30:36">
      <c r="AD1358" s="50" t="s">
        <v>59</v>
      </c>
      <c r="AE1358" s="50" t="s">
        <v>379</v>
      </c>
      <c r="AF1358" s="50">
        <v>3101201</v>
      </c>
      <c r="AG1358" s="51"/>
      <c r="AH1358" s="51"/>
      <c r="AJ1358" s="69"/>
    </row>
    <row r="1359" spans="30:36">
      <c r="AD1359" s="50" t="s">
        <v>59</v>
      </c>
      <c r="AE1359" s="50" t="s">
        <v>404</v>
      </c>
      <c r="AF1359" s="50">
        <v>3101300</v>
      </c>
      <c r="AG1359" s="51"/>
      <c r="AH1359" s="51"/>
      <c r="AJ1359" s="69"/>
    </row>
    <row r="1360" spans="30:36">
      <c r="AD1360" s="50" t="s">
        <v>59</v>
      </c>
      <c r="AE1360" s="50" t="s">
        <v>429</v>
      </c>
      <c r="AF1360" s="50">
        <v>3101409</v>
      </c>
      <c r="AG1360" s="51"/>
      <c r="AH1360" s="51"/>
      <c r="AJ1360" s="69"/>
    </row>
    <row r="1361" spans="30:36">
      <c r="AD1361" s="50" t="s">
        <v>59</v>
      </c>
      <c r="AE1361" s="50" t="s">
        <v>454</v>
      </c>
      <c r="AF1361" s="50">
        <v>3101508</v>
      </c>
      <c r="AG1361" s="51"/>
      <c r="AH1361" s="51"/>
      <c r="AJ1361" s="69"/>
    </row>
    <row r="1362" spans="30:36">
      <c r="AD1362" s="50" t="s">
        <v>59</v>
      </c>
      <c r="AE1362" s="50" t="s">
        <v>480</v>
      </c>
      <c r="AF1362" s="50">
        <v>3101607</v>
      </c>
      <c r="AG1362" s="51"/>
      <c r="AH1362" s="51"/>
      <c r="AJ1362" s="69"/>
    </row>
    <row r="1363" spans="30:36">
      <c r="AD1363" s="50" t="s">
        <v>59</v>
      </c>
      <c r="AE1363" s="50" t="s">
        <v>504</v>
      </c>
      <c r="AF1363" s="50">
        <v>3101631</v>
      </c>
      <c r="AG1363" s="51"/>
      <c r="AH1363" s="51"/>
      <c r="AJ1363" s="69"/>
    </row>
    <row r="1364" spans="30:36">
      <c r="AD1364" s="50" t="s">
        <v>59</v>
      </c>
      <c r="AE1364" s="50" t="s">
        <v>527</v>
      </c>
      <c r="AF1364" s="50">
        <v>3101706</v>
      </c>
      <c r="AG1364" s="51"/>
      <c r="AH1364" s="51"/>
      <c r="AJ1364" s="69"/>
    </row>
    <row r="1365" spans="30:36">
      <c r="AD1365" s="50" t="s">
        <v>59</v>
      </c>
      <c r="AE1365" s="50" t="s">
        <v>551</v>
      </c>
      <c r="AF1365" s="50">
        <v>3101805</v>
      </c>
      <c r="AG1365" s="51"/>
      <c r="AH1365" s="51"/>
      <c r="AJ1365" s="69"/>
    </row>
    <row r="1366" spans="30:36">
      <c r="AD1366" s="50" t="s">
        <v>59</v>
      </c>
      <c r="AE1366" s="50" t="s">
        <v>573</v>
      </c>
      <c r="AF1366" s="50">
        <v>3101904</v>
      </c>
      <c r="AG1366" s="51"/>
      <c r="AH1366" s="51"/>
      <c r="AJ1366" s="69"/>
    </row>
    <row r="1367" spans="30:36">
      <c r="AD1367" s="50" t="s">
        <v>59</v>
      </c>
      <c r="AE1367" s="50" t="s">
        <v>597</v>
      </c>
      <c r="AF1367" s="50">
        <v>3102001</v>
      </c>
      <c r="AG1367" s="51"/>
      <c r="AH1367" s="51"/>
      <c r="AJ1367" s="69"/>
    </row>
    <row r="1368" spans="30:36">
      <c r="AD1368" s="50" t="s">
        <v>59</v>
      </c>
      <c r="AE1368" s="50" t="s">
        <v>620</v>
      </c>
      <c r="AF1368" s="50">
        <v>3102050</v>
      </c>
      <c r="AG1368" s="51"/>
      <c r="AH1368" s="51"/>
      <c r="AJ1368" s="69"/>
    </row>
    <row r="1369" spans="30:36">
      <c r="AD1369" s="50" t="s">
        <v>59</v>
      </c>
      <c r="AE1369" s="50" t="s">
        <v>641</v>
      </c>
      <c r="AF1369" s="50">
        <v>3153509</v>
      </c>
      <c r="AG1369" s="51"/>
      <c r="AH1369" s="51"/>
      <c r="AJ1369" s="69"/>
    </row>
    <row r="1370" spans="30:36">
      <c r="AD1370" s="50" t="s">
        <v>59</v>
      </c>
      <c r="AE1370" s="50" t="s">
        <v>662</v>
      </c>
      <c r="AF1370" s="50">
        <v>3102100</v>
      </c>
      <c r="AG1370" s="51"/>
      <c r="AH1370" s="51"/>
      <c r="AJ1370" s="69"/>
    </row>
    <row r="1371" spans="30:36">
      <c r="AD1371" s="50" t="s">
        <v>59</v>
      </c>
      <c r="AE1371" s="50" t="s">
        <v>683</v>
      </c>
      <c r="AF1371" s="50">
        <v>3102209</v>
      </c>
      <c r="AG1371" s="51"/>
      <c r="AH1371" s="51"/>
      <c r="AJ1371" s="69"/>
    </row>
    <row r="1372" spans="30:36">
      <c r="AD1372" s="50" t="s">
        <v>59</v>
      </c>
      <c r="AE1372" s="50" t="s">
        <v>703</v>
      </c>
      <c r="AF1372" s="50">
        <v>3102308</v>
      </c>
      <c r="AG1372" s="51"/>
      <c r="AH1372" s="51"/>
      <c r="AJ1372" s="69"/>
    </row>
    <row r="1373" spans="30:36">
      <c r="AD1373" s="50" t="s">
        <v>59</v>
      </c>
      <c r="AE1373" s="50" t="s">
        <v>725</v>
      </c>
      <c r="AF1373" s="50">
        <v>3102407</v>
      </c>
      <c r="AG1373" s="51"/>
      <c r="AH1373" s="51"/>
      <c r="AJ1373" s="69"/>
    </row>
    <row r="1374" spans="30:36">
      <c r="AD1374" s="50" t="s">
        <v>59</v>
      </c>
      <c r="AE1374" s="50" t="s">
        <v>747</v>
      </c>
      <c r="AF1374" s="50">
        <v>3102506</v>
      </c>
      <c r="AG1374" s="51"/>
      <c r="AH1374" s="51"/>
      <c r="AJ1374" s="69"/>
    </row>
    <row r="1375" spans="30:36">
      <c r="AD1375" s="50" t="s">
        <v>59</v>
      </c>
      <c r="AE1375" s="50" t="s">
        <v>768</v>
      </c>
      <c r="AF1375" s="50">
        <v>3102605</v>
      </c>
      <c r="AG1375" s="51"/>
      <c r="AH1375" s="51"/>
      <c r="AJ1375" s="69"/>
    </row>
    <row r="1376" spans="30:36">
      <c r="AD1376" s="50" t="s">
        <v>59</v>
      </c>
      <c r="AE1376" s="50" t="s">
        <v>791</v>
      </c>
      <c r="AF1376" s="50">
        <v>3102803</v>
      </c>
      <c r="AG1376" s="51"/>
      <c r="AH1376" s="51"/>
      <c r="AJ1376" s="69"/>
    </row>
    <row r="1377" spans="30:36">
      <c r="AD1377" s="50" t="s">
        <v>59</v>
      </c>
      <c r="AE1377" s="50" t="s">
        <v>812</v>
      </c>
      <c r="AF1377" s="50">
        <v>3102852</v>
      </c>
      <c r="AG1377" s="51"/>
      <c r="AH1377" s="51"/>
      <c r="AJ1377" s="69"/>
    </row>
    <row r="1378" spans="30:36">
      <c r="AD1378" s="50" t="s">
        <v>59</v>
      </c>
      <c r="AE1378" s="50" t="s">
        <v>465</v>
      </c>
      <c r="AF1378" s="50">
        <v>3102902</v>
      </c>
      <c r="AG1378" s="51"/>
      <c r="AH1378" s="51"/>
      <c r="AJ1378" s="69"/>
    </row>
    <row r="1379" spans="30:36">
      <c r="AD1379" s="50" t="s">
        <v>59</v>
      </c>
      <c r="AE1379" s="50" t="s">
        <v>855</v>
      </c>
      <c r="AF1379" s="50">
        <v>3103009</v>
      </c>
      <c r="AG1379" s="51"/>
      <c r="AH1379" s="51"/>
      <c r="AJ1379" s="69"/>
    </row>
    <row r="1380" spans="30:36">
      <c r="AD1380" s="50" t="s">
        <v>59</v>
      </c>
      <c r="AE1380" s="50" t="s">
        <v>876</v>
      </c>
      <c r="AF1380" s="50">
        <v>3103108</v>
      </c>
      <c r="AG1380" s="51"/>
      <c r="AH1380" s="51"/>
      <c r="AJ1380" s="69"/>
    </row>
    <row r="1381" spans="30:36">
      <c r="AD1381" s="50" t="s">
        <v>59</v>
      </c>
      <c r="AE1381" s="50" t="s">
        <v>899</v>
      </c>
      <c r="AF1381" s="50">
        <v>3103207</v>
      </c>
      <c r="AG1381" s="51"/>
      <c r="AH1381" s="51"/>
      <c r="AJ1381" s="69"/>
    </row>
    <row r="1382" spans="30:36">
      <c r="AD1382" s="50" t="s">
        <v>59</v>
      </c>
      <c r="AE1382" s="50" t="s">
        <v>922</v>
      </c>
      <c r="AF1382" s="50">
        <v>3103306</v>
      </c>
      <c r="AG1382" s="51"/>
      <c r="AH1382" s="51"/>
      <c r="AJ1382" s="69"/>
    </row>
    <row r="1383" spans="30:36">
      <c r="AD1383" s="50" t="s">
        <v>59</v>
      </c>
      <c r="AE1383" s="50" t="s">
        <v>945</v>
      </c>
      <c r="AF1383" s="50">
        <v>3103405</v>
      </c>
      <c r="AG1383" s="51"/>
      <c r="AH1383" s="51"/>
      <c r="AJ1383" s="69"/>
    </row>
    <row r="1384" spans="30:36">
      <c r="AD1384" s="50" t="s">
        <v>59</v>
      </c>
      <c r="AE1384" s="50" t="s">
        <v>967</v>
      </c>
      <c r="AF1384" s="50">
        <v>3103504</v>
      </c>
      <c r="AG1384" s="51"/>
      <c r="AH1384" s="51"/>
      <c r="AJ1384" s="69"/>
    </row>
    <row r="1385" spans="30:36">
      <c r="AD1385" s="50" t="s">
        <v>59</v>
      </c>
      <c r="AE1385" s="50" t="s">
        <v>989</v>
      </c>
      <c r="AF1385" s="50">
        <v>3103603</v>
      </c>
      <c r="AG1385" s="51"/>
      <c r="AH1385" s="51"/>
      <c r="AJ1385" s="69"/>
    </row>
    <row r="1386" spans="30:36">
      <c r="AD1386" s="50" t="s">
        <v>59</v>
      </c>
      <c r="AE1386" s="50" t="s">
        <v>1012</v>
      </c>
      <c r="AF1386" s="50">
        <v>3103702</v>
      </c>
      <c r="AG1386" s="51"/>
      <c r="AH1386" s="51"/>
      <c r="AJ1386" s="69"/>
    </row>
    <row r="1387" spans="30:36">
      <c r="AD1387" s="50" t="s">
        <v>59</v>
      </c>
      <c r="AE1387" s="50" t="s">
        <v>1034</v>
      </c>
      <c r="AF1387" s="50">
        <v>3103751</v>
      </c>
      <c r="AG1387" s="51"/>
      <c r="AH1387" s="51"/>
      <c r="AJ1387" s="69"/>
    </row>
    <row r="1388" spans="30:36">
      <c r="AD1388" s="50" t="s">
        <v>59</v>
      </c>
      <c r="AE1388" s="50" t="s">
        <v>1056</v>
      </c>
      <c r="AF1388" s="50">
        <v>3103801</v>
      </c>
      <c r="AG1388" s="51"/>
      <c r="AH1388" s="51"/>
      <c r="AJ1388" s="69"/>
    </row>
    <row r="1389" spans="30:36">
      <c r="AD1389" s="50" t="s">
        <v>59</v>
      </c>
      <c r="AE1389" s="50" t="s">
        <v>1078</v>
      </c>
      <c r="AF1389" s="50">
        <v>3103900</v>
      </c>
      <c r="AG1389" s="51"/>
      <c r="AH1389" s="51"/>
      <c r="AJ1389" s="69"/>
    </row>
    <row r="1390" spans="30:36">
      <c r="AD1390" s="50" t="s">
        <v>59</v>
      </c>
      <c r="AE1390" s="50" t="s">
        <v>1100</v>
      </c>
      <c r="AF1390" s="50">
        <v>3104007</v>
      </c>
      <c r="AG1390" s="51"/>
      <c r="AH1390" s="51"/>
      <c r="AJ1390" s="69"/>
    </row>
    <row r="1391" spans="30:36">
      <c r="AD1391" s="50" t="s">
        <v>59</v>
      </c>
      <c r="AE1391" s="50" t="s">
        <v>1123</v>
      </c>
      <c r="AF1391" s="50">
        <v>3104106</v>
      </c>
      <c r="AG1391" s="51"/>
      <c r="AH1391" s="51"/>
      <c r="AJ1391" s="69"/>
    </row>
    <row r="1392" spans="30:36">
      <c r="AD1392" s="50" t="s">
        <v>59</v>
      </c>
      <c r="AE1392" s="50" t="s">
        <v>1146</v>
      </c>
      <c r="AF1392" s="50">
        <v>3104205</v>
      </c>
      <c r="AG1392" s="51"/>
      <c r="AH1392" s="51"/>
      <c r="AJ1392" s="69"/>
    </row>
    <row r="1393" spans="30:36">
      <c r="AD1393" s="50" t="s">
        <v>59</v>
      </c>
      <c r="AE1393" s="50" t="s">
        <v>1169</v>
      </c>
      <c r="AF1393" s="50">
        <v>3104304</v>
      </c>
      <c r="AG1393" s="51"/>
      <c r="AH1393" s="51"/>
      <c r="AJ1393" s="69"/>
    </row>
    <row r="1394" spans="30:36">
      <c r="AD1394" s="50" t="s">
        <v>59</v>
      </c>
      <c r="AE1394" s="50" t="s">
        <v>1192</v>
      </c>
      <c r="AF1394" s="50">
        <v>3104403</v>
      </c>
      <c r="AG1394" s="51"/>
      <c r="AH1394" s="51"/>
      <c r="AJ1394" s="69"/>
    </row>
    <row r="1395" spans="30:36">
      <c r="AD1395" s="50" t="s">
        <v>59</v>
      </c>
      <c r="AE1395" s="50" t="s">
        <v>1214</v>
      </c>
      <c r="AF1395" s="50">
        <v>3104452</v>
      </c>
      <c r="AG1395" s="51"/>
      <c r="AH1395" s="51"/>
      <c r="AJ1395" s="69"/>
    </row>
    <row r="1396" spans="30:36">
      <c r="AD1396" s="50" t="s">
        <v>59</v>
      </c>
      <c r="AE1396" s="50" t="s">
        <v>1235</v>
      </c>
      <c r="AF1396" s="50">
        <v>3104502</v>
      </c>
      <c r="AG1396" s="51"/>
      <c r="AH1396" s="51"/>
      <c r="AJ1396" s="69"/>
    </row>
    <row r="1397" spans="30:36">
      <c r="AD1397" s="50" t="s">
        <v>59</v>
      </c>
      <c r="AE1397" s="50" t="s">
        <v>1258</v>
      </c>
      <c r="AF1397" s="50">
        <v>3104601</v>
      </c>
      <c r="AG1397" s="51"/>
      <c r="AH1397" s="51"/>
      <c r="AJ1397" s="69"/>
    </row>
    <row r="1398" spans="30:36">
      <c r="AD1398" s="50" t="s">
        <v>59</v>
      </c>
      <c r="AE1398" s="50" t="s">
        <v>1281</v>
      </c>
      <c r="AF1398" s="50">
        <v>3104700</v>
      </c>
      <c r="AG1398" s="51"/>
      <c r="AH1398" s="51"/>
      <c r="AJ1398" s="69"/>
    </row>
    <row r="1399" spans="30:36">
      <c r="AD1399" s="50" t="s">
        <v>59</v>
      </c>
      <c r="AE1399" s="50" t="s">
        <v>1302</v>
      </c>
      <c r="AF1399" s="50">
        <v>3104809</v>
      </c>
      <c r="AG1399" s="51"/>
      <c r="AH1399" s="51"/>
      <c r="AJ1399" s="69"/>
    </row>
    <row r="1400" spans="30:36">
      <c r="AD1400" s="50" t="s">
        <v>59</v>
      </c>
      <c r="AE1400" s="50" t="s">
        <v>1324</v>
      </c>
      <c r="AF1400" s="50">
        <v>3104908</v>
      </c>
      <c r="AG1400" s="51"/>
      <c r="AH1400" s="51"/>
      <c r="AJ1400" s="69"/>
    </row>
    <row r="1401" spans="30:36">
      <c r="AD1401" s="50" t="s">
        <v>59</v>
      </c>
      <c r="AE1401" s="50" t="s">
        <v>1346</v>
      </c>
      <c r="AF1401" s="50">
        <v>3105004</v>
      </c>
      <c r="AG1401" s="51"/>
      <c r="AH1401" s="51"/>
      <c r="AJ1401" s="69"/>
    </row>
    <row r="1402" spans="30:36">
      <c r="AD1402" s="50" t="s">
        <v>59</v>
      </c>
      <c r="AE1402" s="50" t="s">
        <v>1367</v>
      </c>
      <c r="AF1402" s="50">
        <v>3105103</v>
      </c>
      <c r="AG1402" s="51"/>
      <c r="AH1402" s="51"/>
      <c r="AJ1402" s="69"/>
    </row>
    <row r="1403" spans="30:36">
      <c r="AD1403" s="50" t="s">
        <v>59</v>
      </c>
      <c r="AE1403" s="50" t="s">
        <v>1389</v>
      </c>
      <c r="AF1403" s="50">
        <v>3105202</v>
      </c>
      <c r="AG1403" s="51"/>
      <c r="AH1403" s="51"/>
      <c r="AJ1403" s="69"/>
    </row>
    <row r="1404" spans="30:36">
      <c r="AD1404" s="50" t="s">
        <v>59</v>
      </c>
      <c r="AE1404" s="50" t="s">
        <v>1411</v>
      </c>
      <c r="AF1404" s="50">
        <v>3105301</v>
      </c>
      <c r="AG1404" s="51"/>
      <c r="AH1404" s="51"/>
      <c r="AJ1404" s="69"/>
    </row>
    <row r="1405" spans="30:36">
      <c r="AD1405" s="50" t="s">
        <v>59</v>
      </c>
      <c r="AE1405" s="50" t="s">
        <v>1433</v>
      </c>
      <c r="AF1405" s="50">
        <v>3105400</v>
      </c>
      <c r="AG1405" s="51"/>
      <c r="AH1405" s="51"/>
      <c r="AJ1405" s="69"/>
    </row>
    <row r="1406" spans="30:36">
      <c r="AD1406" s="50" t="s">
        <v>59</v>
      </c>
      <c r="AE1406" s="50" t="s">
        <v>1454</v>
      </c>
      <c r="AF1406" s="50">
        <v>3105509</v>
      </c>
      <c r="AG1406" s="51"/>
      <c r="AH1406" s="51"/>
      <c r="AJ1406" s="69"/>
    </row>
    <row r="1407" spans="30:36">
      <c r="AD1407" s="50" t="s">
        <v>59</v>
      </c>
      <c r="AE1407" s="50" t="s">
        <v>1474</v>
      </c>
      <c r="AF1407" s="50">
        <v>3105608</v>
      </c>
      <c r="AG1407" s="51"/>
      <c r="AH1407" s="51"/>
      <c r="AJ1407" s="69"/>
    </row>
    <row r="1408" spans="30:36">
      <c r="AD1408" s="50" t="s">
        <v>59</v>
      </c>
      <c r="AE1408" s="50" t="s">
        <v>1496</v>
      </c>
      <c r="AF1408" s="50">
        <v>3105707</v>
      </c>
      <c r="AG1408" s="51"/>
      <c r="AH1408" s="51"/>
      <c r="AJ1408" s="69"/>
    </row>
    <row r="1409" spans="30:36">
      <c r="AD1409" s="50" t="s">
        <v>59</v>
      </c>
      <c r="AE1409" s="50" t="s">
        <v>1516</v>
      </c>
      <c r="AF1409" s="50">
        <v>3105905</v>
      </c>
      <c r="AG1409" s="51"/>
      <c r="AH1409" s="51"/>
      <c r="AJ1409" s="69"/>
    </row>
    <row r="1410" spans="30:36">
      <c r="AD1410" s="50" t="s">
        <v>59</v>
      </c>
      <c r="AE1410" s="50" t="s">
        <v>1537</v>
      </c>
      <c r="AF1410" s="50">
        <v>3106002</v>
      </c>
      <c r="AG1410" s="51"/>
      <c r="AH1410" s="51"/>
      <c r="AJ1410" s="69"/>
    </row>
    <row r="1411" spans="30:36">
      <c r="AD1411" s="50" t="s">
        <v>59</v>
      </c>
      <c r="AE1411" s="50" t="s">
        <v>1558</v>
      </c>
      <c r="AF1411" s="50">
        <v>3106101</v>
      </c>
      <c r="AG1411" s="51"/>
      <c r="AH1411" s="51"/>
      <c r="AJ1411" s="69"/>
    </row>
    <row r="1412" spans="30:36">
      <c r="AD1412" s="50" t="s">
        <v>59</v>
      </c>
      <c r="AE1412" s="50" t="s">
        <v>1577</v>
      </c>
      <c r="AF1412" s="50">
        <v>3106200</v>
      </c>
      <c r="AG1412" s="51"/>
      <c r="AH1412" s="51"/>
      <c r="AJ1412" s="69"/>
    </row>
    <row r="1413" spans="30:36">
      <c r="AD1413" s="50" t="s">
        <v>59</v>
      </c>
      <c r="AE1413" s="50" t="s">
        <v>1597</v>
      </c>
      <c r="AF1413" s="50">
        <v>3106309</v>
      </c>
      <c r="AG1413" s="51"/>
      <c r="AH1413" s="51"/>
      <c r="AJ1413" s="69"/>
    </row>
    <row r="1414" spans="30:36">
      <c r="AD1414" s="50" t="s">
        <v>59</v>
      </c>
      <c r="AE1414" s="50" t="s">
        <v>1617</v>
      </c>
      <c r="AF1414" s="50">
        <v>3106408</v>
      </c>
      <c r="AG1414" s="51"/>
      <c r="AH1414" s="51"/>
      <c r="AJ1414" s="69"/>
    </row>
    <row r="1415" spans="30:36">
      <c r="AD1415" s="50" t="s">
        <v>59</v>
      </c>
      <c r="AE1415" s="50" t="s">
        <v>1638</v>
      </c>
      <c r="AF1415" s="50">
        <v>3106507</v>
      </c>
      <c r="AG1415" s="51"/>
      <c r="AH1415" s="51"/>
      <c r="AJ1415" s="69"/>
    </row>
    <row r="1416" spans="30:36">
      <c r="AD1416" s="50" t="s">
        <v>59</v>
      </c>
      <c r="AE1416" s="50" t="s">
        <v>1659</v>
      </c>
      <c r="AF1416" s="50">
        <v>3106655</v>
      </c>
      <c r="AG1416" s="51"/>
      <c r="AH1416" s="51"/>
      <c r="AJ1416" s="69"/>
    </row>
    <row r="1417" spans="30:36">
      <c r="AD1417" s="50" t="s">
        <v>59</v>
      </c>
      <c r="AE1417" s="50" t="s">
        <v>1679</v>
      </c>
      <c r="AF1417" s="50">
        <v>3106606</v>
      </c>
      <c r="AG1417" s="51"/>
      <c r="AH1417" s="51"/>
      <c r="AJ1417" s="69"/>
    </row>
    <row r="1418" spans="30:36">
      <c r="AD1418" s="50" t="s">
        <v>59</v>
      </c>
      <c r="AE1418" s="50" t="s">
        <v>1700</v>
      </c>
      <c r="AF1418" s="50">
        <v>3106705</v>
      </c>
      <c r="AG1418" s="51"/>
      <c r="AH1418" s="51"/>
      <c r="AJ1418" s="69"/>
    </row>
    <row r="1419" spans="30:36">
      <c r="AD1419" s="50" t="s">
        <v>59</v>
      </c>
      <c r="AE1419" s="50" t="s">
        <v>1720</v>
      </c>
      <c r="AF1419" s="50">
        <v>3106804</v>
      </c>
      <c r="AG1419" s="51"/>
      <c r="AH1419" s="51"/>
      <c r="AJ1419" s="69"/>
    </row>
    <row r="1420" spans="30:36">
      <c r="AD1420" s="50" t="s">
        <v>59</v>
      </c>
      <c r="AE1420" s="50" t="s">
        <v>1741</v>
      </c>
      <c r="AF1420" s="50">
        <v>3106903</v>
      </c>
      <c r="AG1420" s="51"/>
      <c r="AH1420" s="51"/>
      <c r="AJ1420" s="69"/>
    </row>
    <row r="1421" spans="30:36">
      <c r="AD1421" s="50" t="s">
        <v>59</v>
      </c>
      <c r="AE1421" s="50" t="s">
        <v>1761</v>
      </c>
      <c r="AF1421" s="50">
        <v>3107000</v>
      </c>
      <c r="AG1421" s="51"/>
      <c r="AH1421" s="51"/>
      <c r="AJ1421" s="69"/>
    </row>
    <row r="1422" spans="30:36">
      <c r="AD1422" s="50" t="s">
        <v>59</v>
      </c>
      <c r="AE1422" s="50" t="s">
        <v>399</v>
      </c>
      <c r="AF1422" s="50">
        <v>3107109</v>
      </c>
      <c r="AG1422" s="51"/>
      <c r="AH1422" s="51"/>
      <c r="AJ1422" s="69"/>
    </row>
    <row r="1423" spans="30:36">
      <c r="AD1423" s="50" t="s">
        <v>59</v>
      </c>
      <c r="AE1423" s="50" t="s">
        <v>1801</v>
      </c>
      <c r="AF1423" s="50">
        <v>3107208</v>
      </c>
      <c r="AG1423" s="51"/>
      <c r="AH1423" s="51"/>
      <c r="AJ1423" s="69"/>
    </row>
    <row r="1424" spans="30:36">
      <c r="AD1424" s="50" t="s">
        <v>59</v>
      </c>
      <c r="AE1424" s="50" t="s">
        <v>1819</v>
      </c>
      <c r="AF1424" s="50">
        <v>3107307</v>
      </c>
      <c r="AG1424" s="51"/>
      <c r="AH1424" s="51"/>
      <c r="AJ1424" s="69"/>
    </row>
    <row r="1425" spans="30:36">
      <c r="AD1425" s="50" t="s">
        <v>59</v>
      </c>
      <c r="AE1425" s="50" t="s">
        <v>1838</v>
      </c>
      <c r="AF1425" s="50">
        <v>3107406</v>
      </c>
      <c r="AG1425" s="51"/>
      <c r="AH1425" s="51"/>
      <c r="AJ1425" s="69"/>
    </row>
    <row r="1426" spans="30:36">
      <c r="AD1426" s="50" t="s">
        <v>59</v>
      </c>
      <c r="AE1426" s="50" t="s">
        <v>1855</v>
      </c>
      <c r="AF1426" s="50">
        <v>3107505</v>
      </c>
      <c r="AG1426" s="51"/>
      <c r="AH1426" s="51"/>
      <c r="AJ1426" s="69"/>
    </row>
    <row r="1427" spans="30:36">
      <c r="AD1427" s="50" t="s">
        <v>59</v>
      </c>
      <c r="AE1427" s="50" t="s">
        <v>1873</v>
      </c>
      <c r="AF1427" s="50">
        <v>3107604</v>
      </c>
      <c r="AG1427" s="51"/>
      <c r="AH1427" s="51"/>
      <c r="AJ1427" s="69"/>
    </row>
    <row r="1428" spans="30:36">
      <c r="AD1428" s="50" t="s">
        <v>59</v>
      </c>
      <c r="AE1428" s="50" t="s">
        <v>1889</v>
      </c>
      <c r="AF1428" s="50">
        <v>3107703</v>
      </c>
      <c r="AG1428" s="51"/>
      <c r="AH1428" s="51"/>
      <c r="AJ1428" s="69"/>
    </row>
    <row r="1429" spans="30:36">
      <c r="AD1429" s="50" t="s">
        <v>59</v>
      </c>
      <c r="AE1429" s="50" t="s">
        <v>1906</v>
      </c>
      <c r="AF1429" s="50">
        <v>3107802</v>
      </c>
      <c r="AG1429" s="51"/>
      <c r="AH1429" s="51"/>
      <c r="AJ1429" s="69"/>
    </row>
    <row r="1430" spans="30:36">
      <c r="AD1430" s="50" t="s">
        <v>59</v>
      </c>
      <c r="AE1430" s="50" t="s">
        <v>1924</v>
      </c>
      <c r="AF1430" s="50">
        <v>3107901</v>
      </c>
      <c r="AG1430" s="51"/>
      <c r="AH1430" s="51"/>
      <c r="AJ1430" s="69"/>
    </row>
    <row r="1431" spans="30:36">
      <c r="AD1431" s="50" t="s">
        <v>59</v>
      </c>
      <c r="AE1431" s="50" t="s">
        <v>834</v>
      </c>
      <c r="AF1431" s="50">
        <v>3108008</v>
      </c>
      <c r="AG1431" s="51"/>
      <c r="AH1431" s="51"/>
      <c r="AJ1431" s="69"/>
    </row>
    <row r="1432" spans="30:36">
      <c r="AD1432" s="50" t="s">
        <v>59</v>
      </c>
      <c r="AE1432" s="50" t="s">
        <v>187</v>
      </c>
      <c r="AF1432" s="50">
        <v>3108107</v>
      </c>
      <c r="AG1432" s="51"/>
      <c r="AH1432" s="51"/>
      <c r="AJ1432" s="69"/>
    </row>
    <row r="1433" spans="30:36">
      <c r="AD1433" s="50" t="s">
        <v>59</v>
      </c>
      <c r="AE1433" s="50" t="s">
        <v>1974</v>
      </c>
      <c r="AF1433" s="50">
        <v>3108206</v>
      </c>
      <c r="AG1433" s="51"/>
      <c r="AH1433" s="51"/>
      <c r="AJ1433" s="69"/>
    </row>
    <row r="1434" spans="30:36">
      <c r="AD1434" s="50" t="s">
        <v>59</v>
      </c>
      <c r="AE1434" s="50" t="s">
        <v>1992</v>
      </c>
      <c r="AF1434" s="50">
        <v>3108255</v>
      </c>
      <c r="AG1434" s="51"/>
      <c r="AH1434" s="51"/>
      <c r="AJ1434" s="69"/>
    </row>
    <row r="1435" spans="30:36">
      <c r="AD1435" s="50" t="s">
        <v>59</v>
      </c>
      <c r="AE1435" s="50" t="s">
        <v>2009</v>
      </c>
      <c r="AF1435" s="50">
        <v>3108305</v>
      </c>
      <c r="AG1435" s="51"/>
      <c r="AH1435" s="51"/>
      <c r="AJ1435" s="69"/>
    </row>
    <row r="1436" spans="30:36">
      <c r="AD1436" s="50" t="s">
        <v>59</v>
      </c>
      <c r="AE1436" s="50" t="s">
        <v>2027</v>
      </c>
      <c r="AF1436" s="50">
        <v>3108404</v>
      </c>
      <c r="AG1436" s="51"/>
      <c r="AH1436" s="51"/>
      <c r="AJ1436" s="69"/>
    </row>
    <row r="1437" spans="30:36">
      <c r="AD1437" s="50" t="s">
        <v>59</v>
      </c>
      <c r="AE1437" s="50" t="s">
        <v>2045</v>
      </c>
      <c r="AF1437" s="50">
        <v>3108503</v>
      </c>
      <c r="AG1437" s="51"/>
      <c r="AH1437" s="51"/>
      <c r="AJ1437" s="69"/>
    </row>
    <row r="1438" spans="30:36">
      <c r="AD1438" s="50" t="s">
        <v>59</v>
      </c>
      <c r="AE1438" s="50" t="s">
        <v>2063</v>
      </c>
      <c r="AF1438" s="50">
        <v>3108701</v>
      </c>
      <c r="AG1438" s="51"/>
      <c r="AH1438" s="51"/>
      <c r="AJ1438" s="69"/>
    </row>
    <row r="1439" spans="30:36">
      <c r="AD1439" s="50" t="s">
        <v>59</v>
      </c>
      <c r="AE1439" s="50" t="s">
        <v>2080</v>
      </c>
      <c r="AF1439" s="50">
        <v>3108552</v>
      </c>
      <c r="AG1439" s="51"/>
      <c r="AH1439" s="51"/>
      <c r="AJ1439" s="69"/>
    </row>
    <row r="1440" spans="30:36">
      <c r="AD1440" s="50" t="s">
        <v>59</v>
      </c>
      <c r="AE1440" s="50" t="s">
        <v>2095</v>
      </c>
      <c r="AF1440" s="50">
        <v>3108602</v>
      </c>
      <c r="AG1440" s="51"/>
      <c r="AH1440" s="51"/>
      <c r="AJ1440" s="69"/>
    </row>
    <row r="1441" spans="30:36">
      <c r="AD1441" s="50" t="s">
        <v>59</v>
      </c>
      <c r="AE1441" s="50" t="s">
        <v>2112</v>
      </c>
      <c r="AF1441" s="50">
        <v>3108800</v>
      </c>
      <c r="AG1441" s="51"/>
      <c r="AH1441" s="51"/>
      <c r="AJ1441" s="69"/>
    </row>
    <row r="1442" spans="30:36">
      <c r="AD1442" s="50" t="s">
        <v>59</v>
      </c>
      <c r="AE1442" s="50" t="s">
        <v>5566</v>
      </c>
      <c r="AF1442" s="50">
        <v>3108909</v>
      </c>
      <c r="AG1442" s="51"/>
      <c r="AH1442" s="51"/>
      <c r="AJ1442" s="69"/>
    </row>
    <row r="1443" spans="30:36">
      <c r="AD1443" s="50" t="s">
        <v>59</v>
      </c>
      <c r="AE1443" s="50" t="s">
        <v>2144</v>
      </c>
      <c r="AF1443" s="50">
        <v>3109006</v>
      </c>
      <c r="AG1443" s="51"/>
      <c r="AH1443" s="51"/>
      <c r="AJ1443" s="69"/>
    </row>
    <row r="1444" spans="30:36">
      <c r="AD1444" s="50" t="s">
        <v>59</v>
      </c>
      <c r="AE1444" s="50" t="s">
        <v>2160</v>
      </c>
      <c r="AF1444" s="50">
        <v>3109105</v>
      </c>
      <c r="AG1444" s="51"/>
      <c r="AH1444" s="51"/>
      <c r="AJ1444" s="69"/>
    </row>
    <row r="1445" spans="30:36">
      <c r="AD1445" s="50" t="s">
        <v>59</v>
      </c>
      <c r="AE1445" s="50" t="s">
        <v>2177</v>
      </c>
      <c r="AF1445" s="50">
        <v>3109204</v>
      </c>
      <c r="AG1445" s="51"/>
      <c r="AH1445" s="51"/>
      <c r="AJ1445" s="69"/>
    </row>
    <row r="1446" spans="30:36">
      <c r="AD1446" s="50" t="s">
        <v>59</v>
      </c>
      <c r="AE1446" s="50" t="s">
        <v>2194</v>
      </c>
      <c r="AF1446" s="50">
        <v>3109253</v>
      </c>
      <c r="AG1446" s="51"/>
      <c r="AH1446" s="51"/>
      <c r="AJ1446" s="69"/>
    </row>
    <row r="1447" spans="30:36">
      <c r="AD1447" s="50" t="s">
        <v>59</v>
      </c>
      <c r="AE1447" s="50" t="s">
        <v>236</v>
      </c>
      <c r="AF1447" s="50">
        <v>3109303</v>
      </c>
      <c r="AG1447" s="51"/>
      <c r="AH1447" s="51"/>
      <c r="AJ1447" s="69"/>
    </row>
    <row r="1448" spans="30:36">
      <c r="AD1448" s="50" t="s">
        <v>59</v>
      </c>
      <c r="AE1448" s="50" t="s">
        <v>2225</v>
      </c>
      <c r="AF1448" s="50">
        <v>3109402</v>
      </c>
      <c r="AG1448" s="51"/>
      <c r="AH1448" s="51"/>
      <c r="AJ1448" s="69"/>
    </row>
    <row r="1449" spans="30:36">
      <c r="AD1449" s="50" t="s">
        <v>59</v>
      </c>
      <c r="AE1449" s="50" t="s">
        <v>2241</v>
      </c>
      <c r="AF1449" s="50">
        <v>3109451</v>
      </c>
      <c r="AG1449" s="51"/>
      <c r="AH1449" s="51"/>
      <c r="AJ1449" s="69"/>
    </row>
    <row r="1450" spans="30:36">
      <c r="AD1450" s="50" t="s">
        <v>59</v>
      </c>
      <c r="AE1450" s="50" t="s">
        <v>2255</v>
      </c>
      <c r="AF1450" s="50">
        <v>3109501</v>
      </c>
      <c r="AG1450" s="51"/>
      <c r="AH1450" s="51"/>
      <c r="AJ1450" s="69"/>
    </row>
    <row r="1451" spans="30:36">
      <c r="AD1451" s="50" t="s">
        <v>59</v>
      </c>
      <c r="AE1451" s="50" t="s">
        <v>2270</v>
      </c>
      <c r="AF1451" s="50">
        <v>3109600</v>
      </c>
      <c r="AG1451" s="51"/>
      <c r="AH1451" s="51"/>
      <c r="AJ1451" s="69"/>
    </row>
    <row r="1452" spans="30:36">
      <c r="AD1452" s="50" t="s">
        <v>59</v>
      </c>
      <c r="AE1452" s="50" t="s">
        <v>2286</v>
      </c>
      <c r="AF1452" s="50">
        <v>3109709</v>
      </c>
      <c r="AG1452" s="51"/>
      <c r="AH1452" s="51"/>
      <c r="AJ1452" s="69"/>
    </row>
    <row r="1453" spans="30:36">
      <c r="AD1453" s="50" t="s">
        <v>59</v>
      </c>
      <c r="AE1453" s="50" t="s">
        <v>2302</v>
      </c>
      <c r="AF1453" s="50">
        <v>3102704</v>
      </c>
      <c r="AG1453" s="51"/>
      <c r="AH1453" s="51"/>
      <c r="AJ1453" s="69"/>
    </row>
    <row r="1454" spans="30:36">
      <c r="AD1454" s="50" t="s">
        <v>59</v>
      </c>
      <c r="AE1454" s="50" t="s">
        <v>1119</v>
      </c>
      <c r="AF1454" s="50">
        <v>3109808</v>
      </c>
      <c r="AG1454" s="51"/>
      <c r="AH1454" s="51"/>
      <c r="AJ1454" s="69"/>
    </row>
    <row r="1455" spans="30:36">
      <c r="AD1455" s="50" t="s">
        <v>59</v>
      </c>
      <c r="AE1455" s="50" t="s">
        <v>2331</v>
      </c>
      <c r="AF1455" s="50">
        <v>3109907</v>
      </c>
      <c r="AG1455" s="51"/>
      <c r="AH1455" s="51"/>
      <c r="AJ1455" s="69"/>
    </row>
    <row r="1456" spans="30:36">
      <c r="AD1456" s="50" t="s">
        <v>59</v>
      </c>
      <c r="AE1456" s="50" t="s">
        <v>2347</v>
      </c>
      <c r="AF1456" s="50">
        <v>3110004</v>
      </c>
      <c r="AG1456" s="51"/>
      <c r="AH1456" s="51"/>
      <c r="AJ1456" s="69"/>
    </row>
    <row r="1457" spans="30:36">
      <c r="AD1457" s="50" t="s">
        <v>59</v>
      </c>
      <c r="AE1457" s="50" t="s">
        <v>2363</v>
      </c>
      <c r="AF1457" s="50">
        <v>3110103</v>
      </c>
      <c r="AG1457" s="51"/>
      <c r="AH1457" s="51"/>
      <c r="AJ1457" s="69"/>
    </row>
    <row r="1458" spans="30:36">
      <c r="AD1458" s="50" t="s">
        <v>59</v>
      </c>
      <c r="AE1458" s="50" t="s">
        <v>2377</v>
      </c>
      <c r="AF1458" s="50">
        <v>3110202</v>
      </c>
      <c r="AG1458" s="51"/>
      <c r="AH1458" s="51"/>
      <c r="AJ1458" s="69"/>
    </row>
    <row r="1459" spans="30:36">
      <c r="AD1459" s="50" t="s">
        <v>59</v>
      </c>
      <c r="AE1459" s="50" t="s">
        <v>2392</v>
      </c>
      <c r="AF1459" s="50">
        <v>3110301</v>
      </c>
      <c r="AG1459" s="51"/>
      <c r="AH1459" s="51"/>
      <c r="AJ1459" s="69"/>
    </row>
    <row r="1460" spans="30:36">
      <c r="AD1460" s="50" t="s">
        <v>59</v>
      </c>
      <c r="AE1460" s="50" t="s">
        <v>2408</v>
      </c>
      <c r="AF1460" s="50">
        <v>3110400</v>
      </c>
      <c r="AG1460" s="51"/>
      <c r="AH1460" s="51"/>
      <c r="AJ1460" s="69"/>
    </row>
    <row r="1461" spans="30:36">
      <c r="AD1461" s="50" t="s">
        <v>59</v>
      </c>
      <c r="AE1461" s="50" t="s">
        <v>2424</v>
      </c>
      <c r="AF1461" s="50">
        <v>3110509</v>
      </c>
      <c r="AG1461" s="51"/>
      <c r="AH1461" s="51"/>
      <c r="AJ1461" s="69"/>
    </row>
    <row r="1462" spans="30:36">
      <c r="AD1462" s="50" t="s">
        <v>59</v>
      </c>
      <c r="AE1462" s="50" t="s">
        <v>2440</v>
      </c>
      <c r="AF1462" s="50">
        <v>3110608</v>
      </c>
      <c r="AG1462" s="51"/>
      <c r="AH1462" s="51"/>
      <c r="AJ1462" s="69"/>
    </row>
    <row r="1463" spans="30:36">
      <c r="AD1463" s="50" t="s">
        <v>59</v>
      </c>
      <c r="AE1463" s="50" t="s">
        <v>2456</v>
      </c>
      <c r="AF1463" s="50">
        <v>3110707</v>
      </c>
      <c r="AG1463" s="51"/>
      <c r="AH1463" s="51"/>
      <c r="AJ1463" s="69"/>
    </row>
    <row r="1464" spans="30:36">
      <c r="AD1464" s="50" t="s">
        <v>59</v>
      </c>
      <c r="AE1464" s="50" t="s">
        <v>2469</v>
      </c>
      <c r="AF1464" s="50">
        <v>3110806</v>
      </c>
      <c r="AG1464" s="51"/>
      <c r="AH1464" s="51"/>
      <c r="AJ1464" s="69"/>
    </row>
    <row r="1465" spans="30:36">
      <c r="AD1465" s="50" t="s">
        <v>59</v>
      </c>
      <c r="AE1465" s="50" t="s">
        <v>2485</v>
      </c>
      <c r="AF1465" s="50">
        <v>3110905</v>
      </c>
      <c r="AG1465" s="51"/>
      <c r="AH1465" s="51"/>
      <c r="AJ1465" s="69"/>
    </row>
    <row r="1466" spans="30:36">
      <c r="AD1466" s="50" t="s">
        <v>59</v>
      </c>
      <c r="AE1466" s="50" t="s">
        <v>419</v>
      </c>
      <c r="AF1466" s="50">
        <v>3111002</v>
      </c>
      <c r="AG1466" s="51"/>
      <c r="AH1466" s="51"/>
      <c r="AJ1466" s="69"/>
    </row>
    <row r="1467" spans="30:36">
      <c r="AD1467" s="50" t="s">
        <v>59</v>
      </c>
      <c r="AE1467" s="50" t="s">
        <v>2515</v>
      </c>
      <c r="AF1467" s="50">
        <v>3111101</v>
      </c>
      <c r="AG1467" s="51"/>
      <c r="AH1467" s="51"/>
      <c r="AJ1467" s="69"/>
    </row>
    <row r="1468" spans="30:36">
      <c r="AD1468" s="50" t="s">
        <v>59</v>
      </c>
      <c r="AE1468" s="50" t="s">
        <v>2530</v>
      </c>
      <c r="AF1468" s="50">
        <v>3111150</v>
      </c>
      <c r="AG1468" s="51"/>
      <c r="AH1468" s="51"/>
      <c r="AJ1468" s="69"/>
    </row>
    <row r="1469" spans="30:36">
      <c r="AD1469" s="50" t="s">
        <v>59</v>
      </c>
      <c r="AE1469" s="50" t="s">
        <v>2546</v>
      </c>
      <c r="AF1469" s="50">
        <v>3111200</v>
      </c>
      <c r="AG1469" s="51"/>
      <c r="AH1469" s="51"/>
      <c r="AJ1469" s="69"/>
    </row>
    <row r="1470" spans="30:36">
      <c r="AD1470" s="50" t="s">
        <v>59</v>
      </c>
      <c r="AE1470" s="50" t="s">
        <v>2561</v>
      </c>
      <c r="AF1470" s="50">
        <v>3111309</v>
      </c>
      <c r="AG1470" s="51"/>
      <c r="AH1470" s="51"/>
      <c r="AJ1470" s="69"/>
    </row>
    <row r="1471" spans="30:36">
      <c r="AD1471" s="50" t="s">
        <v>59</v>
      </c>
      <c r="AE1471" s="50" t="s">
        <v>2576</v>
      </c>
      <c r="AF1471" s="50">
        <v>3111408</v>
      </c>
      <c r="AG1471" s="51"/>
      <c r="AH1471" s="51"/>
      <c r="AJ1471" s="69"/>
    </row>
    <row r="1472" spans="30:36">
      <c r="AD1472" s="50" t="s">
        <v>59</v>
      </c>
      <c r="AE1472" s="50" t="s">
        <v>2591</v>
      </c>
      <c r="AF1472" s="50">
        <v>3111507</v>
      </c>
      <c r="AG1472" s="51"/>
      <c r="AH1472" s="51"/>
      <c r="AJ1472" s="69"/>
    </row>
    <row r="1473" spans="30:36">
      <c r="AD1473" s="50" t="s">
        <v>59</v>
      </c>
      <c r="AE1473" s="50" t="s">
        <v>2607</v>
      </c>
      <c r="AF1473" s="50">
        <v>3111606</v>
      </c>
      <c r="AG1473" s="51"/>
      <c r="AH1473" s="51"/>
      <c r="AJ1473" s="69"/>
    </row>
    <row r="1474" spans="30:36">
      <c r="AD1474" s="50" t="s">
        <v>59</v>
      </c>
      <c r="AE1474" s="50" t="s">
        <v>2621</v>
      </c>
      <c r="AF1474" s="50">
        <v>3111903</v>
      </c>
      <c r="AG1474" s="51"/>
      <c r="AH1474" s="51"/>
      <c r="AJ1474" s="69"/>
    </row>
    <row r="1475" spans="30:36">
      <c r="AD1475" s="50" t="s">
        <v>59</v>
      </c>
      <c r="AE1475" s="50" t="s">
        <v>2634</v>
      </c>
      <c r="AF1475" s="50">
        <v>3111705</v>
      </c>
      <c r="AG1475" s="51"/>
      <c r="AH1475" s="51"/>
      <c r="AJ1475" s="69"/>
    </row>
    <row r="1476" spans="30:36">
      <c r="AD1476" s="50" t="s">
        <v>59</v>
      </c>
      <c r="AE1476" s="50" t="s">
        <v>1734</v>
      </c>
      <c r="AF1476" s="50">
        <v>3111804</v>
      </c>
      <c r="AG1476" s="51"/>
      <c r="AH1476" s="51"/>
      <c r="AJ1476" s="69"/>
    </row>
    <row r="1477" spans="30:36">
      <c r="AD1477" s="50" t="s">
        <v>59</v>
      </c>
      <c r="AE1477" s="50" t="s">
        <v>1813</v>
      </c>
      <c r="AF1477" s="50">
        <v>3112000</v>
      </c>
      <c r="AG1477" s="51"/>
      <c r="AH1477" s="51"/>
      <c r="AJ1477" s="69"/>
    </row>
    <row r="1478" spans="30:36">
      <c r="AD1478" s="50" t="s">
        <v>59</v>
      </c>
      <c r="AE1478" s="50" t="s">
        <v>486</v>
      </c>
      <c r="AF1478" s="50">
        <v>3112059</v>
      </c>
      <c r="AG1478" s="51"/>
      <c r="AH1478" s="51"/>
      <c r="AJ1478" s="69"/>
    </row>
    <row r="1479" spans="30:36">
      <c r="AD1479" s="50" t="s">
        <v>59</v>
      </c>
      <c r="AE1479" s="50" t="s">
        <v>2691</v>
      </c>
      <c r="AF1479" s="50">
        <v>3112109</v>
      </c>
      <c r="AG1479" s="51"/>
      <c r="AH1479" s="51"/>
      <c r="AJ1479" s="69"/>
    </row>
    <row r="1480" spans="30:36">
      <c r="AD1480" s="50" t="s">
        <v>59</v>
      </c>
      <c r="AE1480" s="50" t="s">
        <v>2707</v>
      </c>
      <c r="AF1480" s="50">
        <v>3112208</v>
      </c>
      <c r="AG1480" s="51"/>
      <c r="AH1480" s="51"/>
      <c r="AJ1480" s="69"/>
    </row>
    <row r="1481" spans="30:36">
      <c r="AD1481" s="50" t="s">
        <v>59</v>
      </c>
      <c r="AE1481" s="50" t="s">
        <v>2722</v>
      </c>
      <c r="AF1481" s="50">
        <v>3112307</v>
      </c>
      <c r="AG1481" s="51"/>
      <c r="AH1481" s="51"/>
      <c r="AJ1481" s="69"/>
    </row>
    <row r="1482" spans="30:36">
      <c r="AD1482" s="50" t="s">
        <v>59</v>
      </c>
      <c r="AE1482" s="50" t="s">
        <v>2738</v>
      </c>
      <c r="AF1482" s="50">
        <v>3112406</v>
      </c>
      <c r="AG1482" s="51"/>
      <c r="AH1482" s="51"/>
      <c r="AJ1482" s="69"/>
    </row>
    <row r="1483" spans="30:36">
      <c r="AD1483" s="50" t="s">
        <v>59</v>
      </c>
      <c r="AE1483" s="50" t="s">
        <v>2753</v>
      </c>
      <c r="AF1483" s="50">
        <v>3112505</v>
      </c>
      <c r="AG1483" s="51"/>
      <c r="AH1483" s="51"/>
      <c r="AJ1483" s="69"/>
    </row>
    <row r="1484" spans="30:36">
      <c r="AD1484" s="50" t="s">
        <v>59</v>
      </c>
      <c r="AE1484" s="50" t="s">
        <v>2768</v>
      </c>
      <c r="AF1484" s="50">
        <v>3112604</v>
      </c>
      <c r="AG1484" s="51"/>
      <c r="AH1484" s="51"/>
      <c r="AJ1484" s="69"/>
    </row>
    <row r="1485" spans="30:36">
      <c r="AD1485" s="50" t="s">
        <v>59</v>
      </c>
      <c r="AE1485" s="50" t="s">
        <v>2784</v>
      </c>
      <c r="AF1485" s="50">
        <v>3112653</v>
      </c>
      <c r="AG1485" s="51"/>
      <c r="AH1485" s="51"/>
      <c r="AJ1485" s="69"/>
    </row>
    <row r="1486" spans="30:36">
      <c r="AD1486" s="50" t="s">
        <v>59</v>
      </c>
      <c r="AE1486" s="50" t="s">
        <v>2799</v>
      </c>
      <c r="AF1486" s="50">
        <v>3112703</v>
      </c>
      <c r="AG1486" s="51"/>
      <c r="AH1486" s="51"/>
      <c r="AJ1486" s="69"/>
    </row>
    <row r="1487" spans="30:36">
      <c r="AD1487" s="50" t="s">
        <v>59</v>
      </c>
      <c r="AE1487" s="50" t="s">
        <v>2814</v>
      </c>
      <c r="AF1487" s="50">
        <v>3112802</v>
      </c>
      <c r="AG1487" s="51"/>
      <c r="AH1487" s="51"/>
      <c r="AJ1487" s="69"/>
    </row>
    <row r="1488" spans="30:36">
      <c r="AD1488" s="50" t="s">
        <v>59</v>
      </c>
      <c r="AE1488" s="50" t="s">
        <v>2828</v>
      </c>
      <c r="AF1488" s="50">
        <v>3112901</v>
      </c>
      <c r="AG1488" s="51"/>
      <c r="AH1488" s="51"/>
      <c r="AJ1488" s="69"/>
    </row>
    <row r="1489" spans="30:36">
      <c r="AD1489" s="50" t="s">
        <v>59</v>
      </c>
      <c r="AE1489" s="50" t="s">
        <v>2840</v>
      </c>
      <c r="AF1489" s="50">
        <v>3113008</v>
      </c>
      <c r="AG1489" s="51"/>
      <c r="AH1489" s="51"/>
      <c r="AJ1489" s="69"/>
    </row>
    <row r="1490" spans="30:36">
      <c r="AD1490" s="50" t="s">
        <v>59</v>
      </c>
      <c r="AE1490" s="50" t="s">
        <v>2853</v>
      </c>
      <c r="AF1490" s="50">
        <v>3113107</v>
      </c>
      <c r="AG1490" s="51"/>
      <c r="AH1490" s="51"/>
      <c r="AJ1490" s="69"/>
    </row>
    <row r="1491" spans="30:36">
      <c r="AD1491" s="50" t="s">
        <v>59</v>
      </c>
      <c r="AE1491" s="50" t="s">
        <v>2866</v>
      </c>
      <c r="AF1491" s="50">
        <v>3113206</v>
      </c>
      <c r="AG1491" s="51"/>
      <c r="AH1491" s="51"/>
      <c r="AJ1491" s="69"/>
    </row>
    <row r="1492" spans="30:36">
      <c r="AD1492" s="50" t="s">
        <v>59</v>
      </c>
      <c r="AE1492" s="50" t="s">
        <v>2879</v>
      </c>
      <c r="AF1492" s="50">
        <v>3113305</v>
      </c>
      <c r="AG1492" s="51"/>
      <c r="AH1492" s="51"/>
      <c r="AJ1492" s="69"/>
    </row>
    <row r="1493" spans="30:36">
      <c r="AD1493" s="50" t="s">
        <v>59</v>
      </c>
      <c r="AE1493" s="50" t="s">
        <v>2891</v>
      </c>
      <c r="AF1493" s="50">
        <v>3113404</v>
      </c>
      <c r="AG1493" s="51"/>
      <c r="AH1493" s="51"/>
      <c r="AJ1493" s="69"/>
    </row>
    <row r="1494" spans="30:36">
      <c r="AD1494" s="50" t="s">
        <v>59</v>
      </c>
      <c r="AE1494" s="50" t="s">
        <v>2904</v>
      </c>
      <c r="AF1494" s="50">
        <v>3113503</v>
      </c>
      <c r="AG1494" s="51"/>
      <c r="AH1494" s="51"/>
      <c r="AJ1494" s="69"/>
    </row>
    <row r="1495" spans="30:36">
      <c r="AD1495" s="50" t="s">
        <v>59</v>
      </c>
      <c r="AE1495" s="50" t="s">
        <v>2916</v>
      </c>
      <c r="AF1495" s="50">
        <v>3113602</v>
      </c>
      <c r="AG1495" s="51"/>
      <c r="AH1495" s="51"/>
      <c r="AJ1495" s="69"/>
    </row>
    <row r="1496" spans="30:36">
      <c r="AD1496" s="50" t="s">
        <v>59</v>
      </c>
      <c r="AE1496" s="50" t="s">
        <v>2928</v>
      </c>
      <c r="AF1496" s="50">
        <v>3113701</v>
      </c>
      <c r="AG1496" s="51"/>
      <c r="AH1496" s="51"/>
      <c r="AJ1496" s="69"/>
    </row>
    <row r="1497" spans="30:36">
      <c r="AD1497" s="50" t="s">
        <v>59</v>
      </c>
      <c r="AE1497" s="50" t="s">
        <v>2939</v>
      </c>
      <c r="AF1497" s="50">
        <v>3113800</v>
      </c>
      <c r="AG1497" s="51"/>
      <c r="AH1497" s="51"/>
      <c r="AJ1497" s="69"/>
    </row>
    <row r="1498" spans="30:36">
      <c r="AD1498" s="50" t="s">
        <v>59</v>
      </c>
      <c r="AE1498" s="50" t="s">
        <v>2951</v>
      </c>
      <c r="AF1498" s="50">
        <v>3113909</v>
      </c>
      <c r="AG1498" s="51"/>
      <c r="AH1498" s="51"/>
      <c r="AJ1498" s="69"/>
    </row>
    <row r="1499" spans="30:36">
      <c r="AD1499" s="50" t="s">
        <v>59</v>
      </c>
      <c r="AE1499" s="50" t="s">
        <v>2963</v>
      </c>
      <c r="AF1499" s="50">
        <v>3114006</v>
      </c>
      <c r="AG1499" s="51"/>
      <c r="AH1499" s="51"/>
      <c r="AJ1499" s="69"/>
    </row>
    <row r="1500" spans="30:36">
      <c r="AD1500" s="50" t="s">
        <v>59</v>
      </c>
      <c r="AE1500" s="50" t="s">
        <v>2975</v>
      </c>
      <c r="AF1500" s="50">
        <v>3114105</v>
      </c>
      <c r="AG1500" s="51"/>
      <c r="AH1500" s="51"/>
      <c r="AJ1500" s="69"/>
    </row>
    <row r="1501" spans="30:36">
      <c r="AD1501" s="50" t="s">
        <v>59</v>
      </c>
      <c r="AE1501" s="50" t="s">
        <v>2988</v>
      </c>
      <c r="AF1501" s="50">
        <v>3114204</v>
      </c>
      <c r="AG1501" s="51"/>
      <c r="AH1501" s="51"/>
      <c r="AJ1501" s="69"/>
    </row>
    <row r="1502" spans="30:36">
      <c r="AD1502" s="50" t="s">
        <v>59</v>
      </c>
      <c r="AE1502" s="50" t="s">
        <v>3000</v>
      </c>
      <c r="AF1502" s="50">
        <v>3114303</v>
      </c>
      <c r="AG1502" s="51"/>
      <c r="AH1502" s="51"/>
      <c r="AJ1502" s="69"/>
    </row>
    <row r="1503" spans="30:36">
      <c r="AD1503" s="50" t="s">
        <v>59</v>
      </c>
      <c r="AE1503" s="50" t="s">
        <v>3013</v>
      </c>
      <c r="AF1503" s="50">
        <v>3114402</v>
      </c>
      <c r="AG1503" s="51"/>
      <c r="AH1503" s="51"/>
      <c r="AJ1503" s="69"/>
    </row>
    <row r="1504" spans="30:36">
      <c r="AD1504" s="50" t="s">
        <v>59</v>
      </c>
      <c r="AE1504" s="50" t="s">
        <v>3026</v>
      </c>
      <c r="AF1504" s="50">
        <v>3114501</v>
      </c>
      <c r="AG1504" s="51"/>
      <c r="AH1504" s="51"/>
      <c r="AJ1504" s="69"/>
    </row>
    <row r="1505" spans="30:36">
      <c r="AD1505" s="50" t="s">
        <v>59</v>
      </c>
      <c r="AE1505" s="50" t="s">
        <v>3038</v>
      </c>
      <c r="AF1505" s="50">
        <v>3114550</v>
      </c>
      <c r="AG1505" s="51"/>
      <c r="AH1505" s="51"/>
      <c r="AJ1505" s="69"/>
    </row>
    <row r="1506" spans="30:36">
      <c r="AD1506" s="50" t="s">
        <v>59</v>
      </c>
      <c r="AE1506" s="50" t="s">
        <v>3050</v>
      </c>
      <c r="AF1506" s="50">
        <v>3114600</v>
      </c>
      <c r="AG1506" s="51"/>
      <c r="AH1506" s="51"/>
      <c r="AJ1506" s="69"/>
    </row>
    <row r="1507" spans="30:36">
      <c r="AD1507" s="50" t="s">
        <v>59</v>
      </c>
      <c r="AE1507" s="50" t="s">
        <v>3062</v>
      </c>
      <c r="AF1507" s="50">
        <v>3114709</v>
      </c>
      <c r="AG1507" s="51"/>
      <c r="AH1507" s="51"/>
      <c r="AJ1507" s="69"/>
    </row>
    <row r="1508" spans="30:36">
      <c r="AD1508" s="50" t="s">
        <v>59</v>
      </c>
      <c r="AE1508" s="50" t="s">
        <v>3073</v>
      </c>
      <c r="AF1508" s="50">
        <v>3114808</v>
      </c>
      <c r="AG1508" s="51"/>
      <c r="AH1508" s="51"/>
      <c r="AJ1508" s="69"/>
    </row>
    <row r="1509" spans="30:36">
      <c r="AD1509" s="50" t="s">
        <v>59</v>
      </c>
      <c r="AE1509" s="50" t="s">
        <v>3086</v>
      </c>
      <c r="AF1509" s="50">
        <v>3114907</v>
      </c>
      <c r="AG1509" s="51"/>
      <c r="AH1509" s="51"/>
      <c r="AJ1509" s="69"/>
    </row>
    <row r="1510" spans="30:36">
      <c r="AD1510" s="50" t="s">
        <v>59</v>
      </c>
      <c r="AE1510" s="50" t="s">
        <v>3099</v>
      </c>
      <c r="AF1510" s="50">
        <v>3115003</v>
      </c>
      <c r="AG1510" s="51"/>
      <c r="AH1510" s="51"/>
      <c r="AJ1510" s="69"/>
    </row>
    <row r="1511" spans="30:36">
      <c r="AD1511" s="50" t="s">
        <v>59</v>
      </c>
      <c r="AE1511" s="50" t="s">
        <v>3111</v>
      </c>
      <c r="AF1511" s="50">
        <v>3115102</v>
      </c>
      <c r="AG1511" s="51"/>
      <c r="AH1511" s="51"/>
      <c r="AJ1511" s="69"/>
    </row>
    <row r="1512" spans="30:36">
      <c r="AD1512" s="50" t="s">
        <v>59</v>
      </c>
      <c r="AE1512" s="50" t="s">
        <v>3123</v>
      </c>
      <c r="AF1512" s="50">
        <v>3115300</v>
      </c>
      <c r="AG1512" s="51"/>
      <c r="AH1512" s="51"/>
      <c r="AJ1512" s="69"/>
    </row>
    <row r="1513" spans="30:36">
      <c r="AD1513" s="50" t="s">
        <v>59</v>
      </c>
      <c r="AE1513" s="50" t="s">
        <v>3135</v>
      </c>
      <c r="AF1513" s="50">
        <v>3115359</v>
      </c>
      <c r="AG1513" s="51"/>
      <c r="AH1513" s="51"/>
      <c r="AJ1513" s="69"/>
    </row>
    <row r="1514" spans="30:36">
      <c r="AD1514" s="50" t="s">
        <v>59</v>
      </c>
      <c r="AE1514" s="50" t="s">
        <v>3147</v>
      </c>
      <c r="AF1514" s="50">
        <v>3115409</v>
      </c>
      <c r="AG1514" s="51"/>
      <c r="AH1514" s="51"/>
      <c r="AJ1514" s="69"/>
    </row>
    <row r="1515" spans="30:36">
      <c r="AD1515" s="50" t="s">
        <v>59</v>
      </c>
      <c r="AE1515" s="50" t="s">
        <v>3158</v>
      </c>
      <c r="AF1515" s="50">
        <v>3115458</v>
      </c>
      <c r="AG1515" s="51"/>
      <c r="AH1515" s="51"/>
      <c r="AJ1515" s="69"/>
    </row>
    <row r="1516" spans="30:36">
      <c r="AD1516" s="50" t="s">
        <v>59</v>
      </c>
      <c r="AE1516" s="50" t="s">
        <v>3169</v>
      </c>
      <c r="AF1516" s="50">
        <v>3115474</v>
      </c>
      <c r="AG1516" s="51"/>
      <c r="AH1516" s="51"/>
      <c r="AJ1516" s="69"/>
    </row>
    <row r="1517" spans="30:36">
      <c r="AD1517" s="50" t="s">
        <v>59</v>
      </c>
      <c r="AE1517" s="50" t="s">
        <v>3180</v>
      </c>
      <c r="AF1517" s="50">
        <v>3115508</v>
      </c>
      <c r="AG1517" s="51"/>
      <c r="AH1517" s="51"/>
      <c r="AJ1517" s="69"/>
    </row>
    <row r="1518" spans="30:36">
      <c r="AD1518" s="50" t="s">
        <v>59</v>
      </c>
      <c r="AE1518" s="50" t="s">
        <v>3191</v>
      </c>
      <c r="AF1518" s="50">
        <v>3115607</v>
      </c>
      <c r="AG1518" s="51"/>
      <c r="AH1518" s="51"/>
      <c r="AJ1518" s="69"/>
    </row>
    <row r="1519" spans="30:36">
      <c r="AD1519" s="50" t="s">
        <v>59</v>
      </c>
      <c r="AE1519" s="50" t="s">
        <v>3203</v>
      </c>
      <c r="AF1519" s="50">
        <v>3115706</v>
      </c>
      <c r="AG1519" s="51"/>
      <c r="AH1519" s="51"/>
      <c r="AJ1519" s="69"/>
    </row>
    <row r="1520" spans="30:36">
      <c r="AD1520" s="50" t="s">
        <v>59</v>
      </c>
      <c r="AE1520" s="50" t="s">
        <v>3215</v>
      </c>
      <c r="AF1520" s="50">
        <v>3115805</v>
      </c>
      <c r="AG1520" s="51"/>
      <c r="AH1520" s="51"/>
      <c r="AJ1520" s="69"/>
    </row>
    <row r="1521" spans="30:36">
      <c r="AD1521" s="50" t="s">
        <v>59</v>
      </c>
      <c r="AE1521" s="50" t="s">
        <v>3227</v>
      </c>
      <c r="AF1521" s="50">
        <v>3115904</v>
      </c>
      <c r="AG1521" s="51"/>
      <c r="AH1521" s="51"/>
      <c r="AJ1521" s="69"/>
    </row>
    <row r="1522" spans="30:36">
      <c r="AD1522" s="50" t="s">
        <v>59</v>
      </c>
      <c r="AE1522" s="50" t="s">
        <v>3237</v>
      </c>
      <c r="AF1522" s="50">
        <v>3116001</v>
      </c>
      <c r="AG1522" s="51"/>
      <c r="AH1522" s="51"/>
      <c r="AJ1522" s="69"/>
    </row>
    <row r="1523" spans="30:36">
      <c r="AD1523" s="50" t="s">
        <v>59</v>
      </c>
      <c r="AE1523" s="50" t="s">
        <v>3248</v>
      </c>
      <c r="AF1523" s="50">
        <v>3116100</v>
      </c>
      <c r="AG1523" s="51"/>
      <c r="AH1523" s="51"/>
      <c r="AJ1523" s="69"/>
    </row>
    <row r="1524" spans="30:36">
      <c r="AD1524" s="50" t="s">
        <v>59</v>
      </c>
      <c r="AE1524" s="50" t="s">
        <v>3258</v>
      </c>
      <c r="AF1524" s="50">
        <v>3116159</v>
      </c>
      <c r="AG1524" s="51"/>
      <c r="AH1524" s="51"/>
      <c r="AJ1524" s="69"/>
    </row>
    <row r="1525" spans="30:36">
      <c r="AD1525" s="50" t="s">
        <v>59</v>
      </c>
      <c r="AE1525" s="50" t="s">
        <v>3269</v>
      </c>
      <c r="AF1525" s="50">
        <v>3116209</v>
      </c>
      <c r="AG1525" s="51"/>
      <c r="AH1525" s="51"/>
      <c r="AJ1525" s="69"/>
    </row>
    <row r="1526" spans="30:36">
      <c r="AD1526" s="50" t="s">
        <v>59</v>
      </c>
      <c r="AE1526" s="50" t="s">
        <v>3281</v>
      </c>
      <c r="AF1526" s="50">
        <v>3116308</v>
      </c>
      <c r="AG1526" s="51"/>
      <c r="AH1526" s="51"/>
      <c r="AJ1526" s="69"/>
    </row>
    <row r="1527" spans="30:36">
      <c r="AD1527" s="50" t="s">
        <v>59</v>
      </c>
      <c r="AE1527" s="50" t="s">
        <v>3292</v>
      </c>
      <c r="AF1527" s="50">
        <v>3116407</v>
      </c>
      <c r="AG1527" s="51"/>
      <c r="AH1527" s="51"/>
      <c r="AJ1527" s="69"/>
    </row>
    <row r="1528" spans="30:36">
      <c r="AD1528" s="50" t="s">
        <v>59</v>
      </c>
      <c r="AE1528" s="50" t="s">
        <v>3304</v>
      </c>
      <c r="AF1528" s="50">
        <v>3116506</v>
      </c>
      <c r="AG1528" s="51"/>
      <c r="AH1528" s="51"/>
      <c r="AJ1528" s="69"/>
    </row>
    <row r="1529" spans="30:36">
      <c r="AD1529" s="50" t="s">
        <v>59</v>
      </c>
      <c r="AE1529" s="50" t="s">
        <v>3316</v>
      </c>
      <c r="AF1529" s="50">
        <v>3116605</v>
      </c>
      <c r="AG1529" s="51"/>
      <c r="AH1529" s="51"/>
      <c r="AJ1529" s="69"/>
    </row>
    <row r="1530" spans="30:36">
      <c r="AD1530" s="50" t="s">
        <v>59</v>
      </c>
      <c r="AE1530" s="50" t="s">
        <v>3326</v>
      </c>
      <c r="AF1530" s="50">
        <v>3116704</v>
      </c>
      <c r="AG1530" s="51"/>
      <c r="AH1530" s="51"/>
      <c r="AJ1530" s="69"/>
    </row>
    <row r="1531" spans="30:36">
      <c r="AD1531" s="50" t="s">
        <v>59</v>
      </c>
      <c r="AE1531" s="50" t="s">
        <v>3337</v>
      </c>
      <c r="AF1531" s="50">
        <v>3116803</v>
      </c>
      <c r="AG1531" s="51"/>
      <c r="AH1531" s="51"/>
      <c r="AJ1531" s="69"/>
    </row>
    <row r="1532" spans="30:36">
      <c r="AD1532" s="50" t="s">
        <v>59</v>
      </c>
      <c r="AE1532" s="50" t="s">
        <v>3348</v>
      </c>
      <c r="AF1532" s="50">
        <v>3116902</v>
      </c>
      <c r="AG1532" s="51"/>
      <c r="AH1532" s="51"/>
      <c r="AJ1532" s="69"/>
    </row>
    <row r="1533" spans="30:36">
      <c r="AD1533" s="50" t="s">
        <v>59</v>
      </c>
      <c r="AE1533" s="50" t="s">
        <v>3358</v>
      </c>
      <c r="AF1533" s="50">
        <v>3117009</v>
      </c>
      <c r="AG1533" s="51"/>
      <c r="AH1533" s="51"/>
      <c r="AJ1533" s="69"/>
    </row>
    <row r="1534" spans="30:36">
      <c r="AD1534" s="50" t="s">
        <v>59</v>
      </c>
      <c r="AE1534" s="50" t="s">
        <v>3367</v>
      </c>
      <c r="AF1534" s="50">
        <v>3117108</v>
      </c>
      <c r="AG1534" s="51"/>
      <c r="AH1534" s="51"/>
      <c r="AJ1534" s="69"/>
    </row>
    <row r="1535" spans="30:36">
      <c r="AD1535" s="50" t="s">
        <v>59</v>
      </c>
      <c r="AE1535" s="50" t="s">
        <v>3377</v>
      </c>
      <c r="AF1535" s="50">
        <v>3115201</v>
      </c>
      <c r="AG1535" s="51"/>
      <c r="AH1535" s="51"/>
      <c r="AJ1535" s="69"/>
    </row>
    <row r="1536" spans="30:36">
      <c r="AD1536" s="50" t="s">
        <v>59</v>
      </c>
      <c r="AE1536" s="50" t="s">
        <v>3387</v>
      </c>
      <c r="AF1536" s="50">
        <v>3117306</v>
      </c>
      <c r="AG1536" s="51"/>
      <c r="AH1536" s="51"/>
      <c r="AJ1536" s="69"/>
    </row>
    <row r="1537" spans="30:36">
      <c r="AD1537" s="50" t="s">
        <v>59</v>
      </c>
      <c r="AE1537" s="50" t="s">
        <v>3397</v>
      </c>
      <c r="AF1537" s="50">
        <v>3117207</v>
      </c>
      <c r="AG1537" s="51"/>
      <c r="AH1537" s="51"/>
      <c r="AJ1537" s="69"/>
    </row>
    <row r="1538" spans="30:36">
      <c r="AD1538" s="50" t="s">
        <v>59</v>
      </c>
      <c r="AE1538" s="50" t="s">
        <v>3407</v>
      </c>
      <c r="AF1538" s="50">
        <v>3117405</v>
      </c>
      <c r="AG1538" s="51"/>
      <c r="AH1538" s="51"/>
      <c r="AJ1538" s="69"/>
    </row>
    <row r="1539" spans="30:36">
      <c r="AD1539" s="50" t="s">
        <v>59</v>
      </c>
      <c r="AE1539" s="50" t="s">
        <v>3417</v>
      </c>
      <c r="AF1539" s="50">
        <v>3117504</v>
      </c>
      <c r="AG1539" s="51"/>
      <c r="AH1539" s="51"/>
      <c r="AJ1539" s="69"/>
    </row>
    <row r="1540" spans="30:36">
      <c r="AD1540" s="50" t="s">
        <v>59</v>
      </c>
      <c r="AE1540" s="50" t="s">
        <v>3426</v>
      </c>
      <c r="AF1540" s="50">
        <v>3117603</v>
      </c>
      <c r="AG1540" s="51"/>
      <c r="AH1540" s="51"/>
      <c r="AJ1540" s="69"/>
    </row>
    <row r="1541" spans="30:36">
      <c r="AD1541" s="50" t="s">
        <v>59</v>
      </c>
      <c r="AE1541" s="50" t="s">
        <v>3436</v>
      </c>
      <c r="AF1541" s="50">
        <v>3117702</v>
      </c>
      <c r="AG1541" s="51"/>
      <c r="AH1541" s="51"/>
      <c r="AJ1541" s="69"/>
    </row>
    <row r="1542" spans="30:36">
      <c r="AD1542" s="50" t="s">
        <v>59</v>
      </c>
      <c r="AE1542" s="50" t="s">
        <v>3445</v>
      </c>
      <c r="AF1542" s="50">
        <v>3117801</v>
      </c>
      <c r="AG1542" s="51"/>
      <c r="AH1542" s="51"/>
      <c r="AJ1542" s="69"/>
    </row>
    <row r="1543" spans="30:36">
      <c r="AD1543" s="50" t="s">
        <v>59</v>
      </c>
      <c r="AE1543" s="50" t="s">
        <v>3454</v>
      </c>
      <c r="AF1543" s="50">
        <v>3117836</v>
      </c>
      <c r="AG1543" s="51"/>
      <c r="AH1543" s="51"/>
      <c r="AJ1543" s="69"/>
    </row>
    <row r="1544" spans="30:36">
      <c r="AD1544" s="50" t="s">
        <v>59</v>
      </c>
      <c r="AE1544" s="50" t="s">
        <v>3464</v>
      </c>
      <c r="AF1544" s="50">
        <v>3117876</v>
      </c>
      <c r="AG1544" s="51"/>
      <c r="AH1544" s="51"/>
      <c r="AJ1544" s="69"/>
    </row>
    <row r="1545" spans="30:36">
      <c r="AD1545" s="50" t="s">
        <v>59</v>
      </c>
      <c r="AE1545" s="50" t="s">
        <v>3473</v>
      </c>
      <c r="AF1545" s="50">
        <v>3117900</v>
      </c>
      <c r="AG1545" s="51"/>
      <c r="AH1545" s="51"/>
      <c r="AJ1545" s="69"/>
    </row>
    <row r="1546" spans="30:36">
      <c r="AD1546" s="50" t="s">
        <v>59</v>
      </c>
      <c r="AE1546" s="50" t="s">
        <v>3483</v>
      </c>
      <c r="AF1546" s="50">
        <v>3118007</v>
      </c>
      <c r="AG1546" s="51"/>
      <c r="AH1546" s="51"/>
      <c r="AJ1546" s="69"/>
    </row>
    <row r="1547" spans="30:36">
      <c r="AD1547" s="50" t="s">
        <v>59</v>
      </c>
      <c r="AE1547" s="50" t="s">
        <v>3493</v>
      </c>
      <c r="AF1547" s="50">
        <v>3118106</v>
      </c>
      <c r="AG1547" s="51"/>
      <c r="AH1547" s="51"/>
      <c r="AJ1547" s="69"/>
    </row>
    <row r="1548" spans="30:36">
      <c r="AD1548" s="50" t="s">
        <v>59</v>
      </c>
      <c r="AE1548" s="50" t="s">
        <v>3502</v>
      </c>
      <c r="AF1548" s="50">
        <v>3118205</v>
      </c>
      <c r="AG1548" s="51"/>
      <c r="AH1548" s="51"/>
      <c r="AJ1548" s="69"/>
    </row>
    <row r="1549" spans="30:36">
      <c r="AD1549" s="50" t="s">
        <v>59</v>
      </c>
      <c r="AE1549" s="50" t="s">
        <v>3512</v>
      </c>
      <c r="AF1549" s="50">
        <v>3118304</v>
      </c>
      <c r="AG1549" s="51"/>
      <c r="AH1549" s="51"/>
      <c r="AJ1549" s="69"/>
    </row>
    <row r="1550" spans="30:36">
      <c r="AD1550" s="50" t="s">
        <v>59</v>
      </c>
      <c r="AE1550" s="50" t="s">
        <v>3522</v>
      </c>
      <c r="AF1550" s="50">
        <v>3118403</v>
      </c>
      <c r="AG1550" s="51"/>
      <c r="AH1550" s="51"/>
      <c r="AJ1550" s="69"/>
    </row>
    <row r="1551" spans="30:36">
      <c r="AD1551" s="50" t="s">
        <v>59</v>
      </c>
      <c r="AE1551" s="50" t="s">
        <v>3532</v>
      </c>
      <c r="AF1551" s="50">
        <v>3118502</v>
      </c>
      <c r="AG1551" s="51"/>
      <c r="AH1551" s="51"/>
      <c r="AJ1551" s="69"/>
    </row>
    <row r="1552" spans="30:36">
      <c r="AD1552" s="50" t="s">
        <v>59</v>
      </c>
      <c r="AE1552" s="50" t="s">
        <v>3542</v>
      </c>
      <c r="AF1552" s="50">
        <v>3118601</v>
      </c>
      <c r="AG1552" s="51"/>
      <c r="AH1552" s="51"/>
      <c r="AJ1552" s="69"/>
    </row>
    <row r="1553" spans="30:36">
      <c r="AD1553" s="50" t="s">
        <v>59</v>
      </c>
      <c r="AE1553" s="50" t="s">
        <v>3550</v>
      </c>
      <c r="AF1553" s="50">
        <v>3118700</v>
      </c>
      <c r="AG1553" s="51"/>
      <c r="AH1553" s="51"/>
      <c r="AJ1553" s="69"/>
    </row>
    <row r="1554" spans="30:36">
      <c r="AD1554" s="50" t="s">
        <v>59</v>
      </c>
      <c r="AE1554" s="50" t="s">
        <v>3560</v>
      </c>
      <c r="AF1554" s="50">
        <v>3118809</v>
      </c>
      <c r="AG1554" s="51"/>
      <c r="AH1554" s="51"/>
      <c r="AJ1554" s="69"/>
    </row>
    <row r="1555" spans="30:36">
      <c r="AD1555" s="50" t="s">
        <v>59</v>
      </c>
      <c r="AE1555" s="50" t="s">
        <v>3570</v>
      </c>
      <c r="AF1555" s="50">
        <v>3118908</v>
      </c>
      <c r="AG1555" s="51"/>
      <c r="AH1555" s="51"/>
      <c r="AJ1555" s="69"/>
    </row>
    <row r="1556" spans="30:36">
      <c r="AD1556" s="50" t="s">
        <v>59</v>
      </c>
      <c r="AE1556" s="50" t="s">
        <v>3580</v>
      </c>
      <c r="AF1556" s="50">
        <v>3119005</v>
      </c>
      <c r="AG1556" s="51"/>
      <c r="AH1556" s="51"/>
      <c r="AJ1556" s="69"/>
    </row>
    <row r="1557" spans="30:36">
      <c r="AD1557" s="50" t="s">
        <v>59</v>
      </c>
      <c r="AE1557" s="50" t="s">
        <v>3590</v>
      </c>
      <c r="AF1557" s="50">
        <v>3119104</v>
      </c>
      <c r="AG1557" s="51"/>
      <c r="AH1557" s="51"/>
      <c r="AJ1557" s="69"/>
    </row>
    <row r="1558" spans="30:36">
      <c r="AD1558" s="50" t="s">
        <v>59</v>
      </c>
      <c r="AE1558" s="50" t="s">
        <v>3599</v>
      </c>
      <c r="AF1558" s="50">
        <v>3119203</v>
      </c>
      <c r="AG1558" s="51"/>
      <c r="AH1558" s="51"/>
      <c r="AJ1558" s="69"/>
    </row>
    <row r="1559" spans="30:36">
      <c r="AD1559" s="50" t="s">
        <v>59</v>
      </c>
      <c r="AE1559" s="50" t="s">
        <v>3608</v>
      </c>
      <c r="AF1559" s="50">
        <v>3119302</v>
      </c>
      <c r="AG1559" s="51"/>
      <c r="AH1559" s="51"/>
      <c r="AJ1559" s="69"/>
    </row>
    <row r="1560" spans="30:36">
      <c r="AD1560" s="50" t="s">
        <v>59</v>
      </c>
      <c r="AE1560" s="50" t="s">
        <v>3617</v>
      </c>
      <c r="AF1560" s="50">
        <v>3119401</v>
      </c>
      <c r="AG1560" s="51"/>
      <c r="AH1560" s="51"/>
      <c r="AJ1560" s="69"/>
    </row>
    <row r="1561" spans="30:36">
      <c r="AD1561" s="50" t="s">
        <v>59</v>
      </c>
      <c r="AE1561" s="50" t="s">
        <v>3627</v>
      </c>
      <c r="AF1561" s="50">
        <v>3119500</v>
      </c>
      <c r="AG1561" s="51"/>
      <c r="AH1561" s="51"/>
      <c r="AJ1561" s="69"/>
    </row>
    <row r="1562" spans="30:36">
      <c r="AD1562" s="50" t="s">
        <v>59</v>
      </c>
      <c r="AE1562" s="50" t="s">
        <v>3637</v>
      </c>
      <c r="AF1562" s="50">
        <v>3119609</v>
      </c>
      <c r="AG1562" s="51"/>
      <c r="AH1562" s="51"/>
      <c r="AJ1562" s="69"/>
    </row>
    <row r="1563" spans="30:36">
      <c r="AD1563" s="50" t="s">
        <v>59</v>
      </c>
      <c r="AE1563" s="50" t="s">
        <v>3647</v>
      </c>
      <c r="AF1563" s="50">
        <v>3119708</v>
      </c>
      <c r="AG1563" s="51"/>
      <c r="AH1563" s="51"/>
      <c r="AJ1563" s="69"/>
    </row>
    <row r="1564" spans="30:36">
      <c r="AD1564" s="50" t="s">
        <v>59</v>
      </c>
      <c r="AE1564" s="50" t="s">
        <v>3655</v>
      </c>
      <c r="AF1564" s="50">
        <v>3119807</v>
      </c>
      <c r="AG1564" s="51"/>
      <c r="AH1564" s="51"/>
      <c r="AJ1564" s="69"/>
    </row>
    <row r="1565" spans="30:36">
      <c r="AD1565" s="50" t="s">
        <v>59</v>
      </c>
      <c r="AE1565" s="50" t="s">
        <v>3664</v>
      </c>
      <c r="AF1565" s="50">
        <v>3119906</v>
      </c>
      <c r="AG1565" s="51"/>
      <c r="AH1565" s="51"/>
      <c r="AJ1565" s="69"/>
    </row>
    <row r="1566" spans="30:36">
      <c r="AD1566" s="50" t="s">
        <v>59</v>
      </c>
      <c r="AE1566" s="50" t="s">
        <v>3672</v>
      </c>
      <c r="AF1566" s="50">
        <v>3119955</v>
      </c>
      <c r="AG1566" s="51"/>
      <c r="AH1566" s="51"/>
      <c r="AJ1566" s="69"/>
    </row>
    <row r="1567" spans="30:36">
      <c r="AD1567" s="50" t="s">
        <v>59</v>
      </c>
      <c r="AE1567" s="50" t="s">
        <v>3680</v>
      </c>
      <c r="AF1567" s="50">
        <v>3120003</v>
      </c>
      <c r="AG1567" s="51"/>
      <c r="AH1567" s="51"/>
      <c r="AJ1567" s="69"/>
    </row>
    <row r="1568" spans="30:36">
      <c r="AD1568" s="50" t="s">
        <v>59</v>
      </c>
      <c r="AE1568" s="50" t="s">
        <v>3688</v>
      </c>
      <c r="AF1568" s="50">
        <v>3120102</v>
      </c>
      <c r="AG1568" s="51"/>
      <c r="AH1568" s="51"/>
      <c r="AJ1568" s="69"/>
    </row>
    <row r="1569" spans="30:36">
      <c r="AD1569" s="50" t="s">
        <v>59</v>
      </c>
      <c r="AE1569" s="50" t="s">
        <v>3697</v>
      </c>
      <c r="AF1569" s="50">
        <v>3120151</v>
      </c>
      <c r="AG1569" s="51"/>
      <c r="AH1569" s="51"/>
      <c r="AJ1569" s="69"/>
    </row>
    <row r="1570" spans="30:36">
      <c r="AD1570" s="50" t="s">
        <v>59</v>
      </c>
      <c r="AE1570" s="50" t="s">
        <v>3705</v>
      </c>
      <c r="AF1570" s="50">
        <v>3120201</v>
      </c>
      <c r="AG1570" s="51"/>
      <c r="AH1570" s="51"/>
      <c r="AJ1570" s="69"/>
    </row>
    <row r="1571" spans="30:36">
      <c r="AD1571" s="50" t="s">
        <v>59</v>
      </c>
      <c r="AE1571" s="50" t="s">
        <v>3713</v>
      </c>
      <c r="AF1571" s="50">
        <v>3120300</v>
      </c>
      <c r="AG1571" s="51"/>
      <c r="AH1571" s="51"/>
      <c r="AJ1571" s="69"/>
    </row>
    <row r="1572" spans="30:36">
      <c r="AD1572" s="50" t="s">
        <v>59</v>
      </c>
      <c r="AE1572" s="50" t="s">
        <v>3720</v>
      </c>
      <c r="AF1572" s="50">
        <v>3120409</v>
      </c>
      <c r="AG1572" s="51"/>
      <c r="AH1572" s="51"/>
      <c r="AJ1572" s="69"/>
    </row>
    <row r="1573" spans="30:36">
      <c r="AD1573" s="50" t="s">
        <v>59</v>
      </c>
      <c r="AE1573" s="50" t="s">
        <v>3727</v>
      </c>
      <c r="AF1573" s="50">
        <v>3120508</v>
      </c>
      <c r="AG1573" s="51"/>
      <c r="AH1573" s="51"/>
      <c r="AJ1573" s="69"/>
    </row>
    <row r="1574" spans="30:36">
      <c r="AD1574" s="50" t="s">
        <v>59</v>
      </c>
      <c r="AE1574" s="50" t="s">
        <v>3734</v>
      </c>
      <c r="AF1574" s="50">
        <v>3120607</v>
      </c>
      <c r="AG1574" s="51"/>
      <c r="AH1574" s="51"/>
      <c r="AJ1574" s="69"/>
    </row>
    <row r="1575" spans="30:36">
      <c r="AD1575" s="50" t="s">
        <v>59</v>
      </c>
      <c r="AE1575" s="50" t="s">
        <v>3741</v>
      </c>
      <c r="AF1575" s="50">
        <v>3120706</v>
      </c>
      <c r="AG1575" s="51"/>
      <c r="AH1575" s="51"/>
      <c r="AJ1575" s="69"/>
    </row>
    <row r="1576" spans="30:36">
      <c r="AD1576" s="50" t="s">
        <v>59</v>
      </c>
      <c r="AE1576" s="50" t="s">
        <v>3748</v>
      </c>
      <c r="AF1576" s="50">
        <v>3120805</v>
      </c>
      <c r="AG1576" s="51"/>
      <c r="AH1576" s="51"/>
      <c r="AJ1576" s="69"/>
    </row>
    <row r="1577" spans="30:36">
      <c r="AD1577" s="50" t="s">
        <v>59</v>
      </c>
      <c r="AE1577" s="50" t="s">
        <v>3754</v>
      </c>
      <c r="AF1577" s="50">
        <v>3120839</v>
      </c>
      <c r="AG1577" s="51"/>
      <c r="AH1577" s="51"/>
      <c r="AJ1577" s="69"/>
    </row>
    <row r="1578" spans="30:36">
      <c r="AD1578" s="50" t="s">
        <v>59</v>
      </c>
      <c r="AE1578" s="50" t="s">
        <v>3760</v>
      </c>
      <c r="AF1578" s="50">
        <v>3120870</v>
      </c>
      <c r="AG1578" s="51"/>
      <c r="AH1578" s="51"/>
      <c r="AJ1578" s="69"/>
    </row>
    <row r="1579" spans="30:36">
      <c r="AD1579" s="50" t="s">
        <v>59</v>
      </c>
      <c r="AE1579" s="50" t="s">
        <v>3763</v>
      </c>
      <c r="AF1579" s="50">
        <v>3120904</v>
      </c>
      <c r="AG1579" s="51"/>
      <c r="AH1579" s="51"/>
      <c r="AJ1579" s="69"/>
    </row>
    <row r="1580" spans="30:36">
      <c r="AD1580" s="50" t="s">
        <v>59</v>
      </c>
      <c r="AE1580" s="50" t="s">
        <v>3770</v>
      </c>
      <c r="AF1580" s="50">
        <v>3121001</v>
      </c>
      <c r="AG1580" s="51"/>
      <c r="AH1580" s="51"/>
      <c r="AJ1580" s="69"/>
    </row>
    <row r="1581" spans="30:36">
      <c r="AD1581" s="50" t="s">
        <v>59</v>
      </c>
      <c r="AE1581" s="50" t="s">
        <v>3776</v>
      </c>
      <c r="AF1581" s="50">
        <v>3121100</v>
      </c>
      <c r="AG1581" s="51"/>
      <c r="AH1581" s="51"/>
      <c r="AJ1581" s="69"/>
    </row>
    <row r="1582" spans="30:36">
      <c r="AD1582" s="50" t="s">
        <v>59</v>
      </c>
      <c r="AE1582" s="50" t="s">
        <v>3783</v>
      </c>
      <c r="AF1582" s="50">
        <v>3121209</v>
      </c>
      <c r="AG1582" s="51"/>
      <c r="AH1582" s="51"/>
      <c r="AJ1582" s="69"/>
    </row>
    <row r="1583" spans="30:36">
      <c r="AD1583" s="50" t="s">
        <v>59</v>
      </c>
      <c r="AE1583" s="50" t="s">
        <v>3790</v>
      </c>
      <c r="AF1583" s="50">
        <v>3121258</v>
      </c>
      <c r="AG1583" s="51"/>
      <c r="AH1583" s="51"/>
      <c r="AJ1583" s="69"/>
    </row>
    <row r="1584" spans="30:36">
      <c r="AD1584" s="50" t="s">
        <v>59</v>
      </c>
      <c r="AE1584" s="50" t="s">
        <v>3797</v>
      </c>
      <c r="AF1584" s="50">
        <v>3121308</v>
      </c>
      <c r="AG1584" s="51"/>
      <c r="AH1584" s="51"/>
      <c r="AJ1584" s="69"/>
    </row>
    <row r="1585" spans="30:36">
      <c r="AD1585" s="50" t="s">
        <v>59</v>
      </c>
      <c r="AE1585" s="50" t="s">
        <v>3804</v>
      </c>
      <c r="AF1585" s="50">
        <v>3121407</v>
      </c>
      <c r="AG1585" s="51"/>
      <c r="AH1585" s="51"/>
      <c r="AJ1585" s="69"/>
    </row>
    <row r="1586" spans="30:36">
      <c r="AD1586" s="50" t="s">
        <v>59</v>
      </c>
      <c r="AE1586" s="50" t="s">
        <v>3810</v>
      </c>
      <c r="AF1586" s="50">
        <v>3121506</v>
      </c>
      <c r="AG1586" s="51"/>
      <c r="AH1586" s="51"/>
      <c r="AJ1586" s="69"/>
    </row>
    <row r="1587" spans="30:36">
      <c r="AD1587" s="50" t="s">
        <v>59</v>
      </c>
      <c r="AE1587" s="50" t="s">
        <v>3817</v>
      </c>
      <c r="AF1587" s="50">
        <v>3121605</v>
      </c>
      <c r="AG1587" s="51"/>
      <c r="AH1587" s="51"/>
      <c r="AJ1587" s="69"/>
    </row>
    <row r="1588" spans="30:36">
      <c r="AD1588" s="50" t="s">
        <v>59</v>
      </c>
      <c r="AE1588" s="50" t="s">
        <v>3824</v>
      </c>
      <c r="AF1588" s="50">
        <v>3121704</v>
      </c>
      <c r="AG1588" s="51"/>
      <c r="AH1588" s="51"/>
      <c r="AJ1588" s="69"/>
    </row>
    <row r="1589" spans="30:36">
      <c r="AD1589" s="50" t="s">
        <v>59</v>
      </c>
      <c r="AE1589" s="50" t="s">
        <v>3831</v>
      </c>
      <c r="AF1589" s="50">
        <v>3121803</v>
      </c>
      <c r="AG1589" s="51"/>
      <c r="AH1589" s="51"/>
      <c r="AJ1589" s="69"/>
    </row>
    <row r="1590" spans="30:36">
      <c r="AD1590" s="50" t="s">
        <v>59</v>
      </c>
      <c r="AE1590" s="50" t="s">
        <v>3837</v>
      </c>
      <c r="AF1590" s="50">
        <v>3121902</v>
      </c>
      <c r="AG1590" s="51"/>
      <c r="AH1590" s="51"/>
      <c r="AJ1590" s="69"/>
    </row>
    <row r="1591" spans="30:36">
      <c r="AD1591" s="50" t="s">
        <v>59</v>
      </c>
      <c r="AE1591" s="50" t="s">
        <v>3844</v>
      </c>
      <c r="AF1591" s="50">
        <v>3122009</v>
      </c>
      <c r="AG1591" s="51"/>
      <c r="AH1591" s="51"/>
      <c r="AJ1591" s="69"/>
    </row>
    <row r="1592" spans="30:36">
      <c r="AD1592" s="50" t="s">
        <v>59</v>
      </c>
      <c r="AE1592" s="50" t="s">
        <v>3850</v>
      </c>
      <c r="AF1592" s="50">
        <v>3122108</v>
      </c>
      <c r="AG1592" s="51"/>
      <c r="AH1592" s="51"/>
      <c r="AJ1592" s="69"/>
    </row>
    <row r="1593" spans="30:36">
      <c r="AD1593" s="50" t="s">
        <v>59</v>
      </c>
      <c r="AE1593" s="50" t="s">
        <v>3856</v>
      </c>
      <c r="AF1593" s="50">
        <v>3122207</v>
      </c>
      <c r="AG1593" s="51"/>
      <c r="AH1593" s="51"/>
      <c r="AJ1593" s="69"/>
    </row>
    <row r="1594" spans="30:36">
      <c r="AD1594" s="50" t="s">
        <v>59</v>
      </c>
      <c r="AE1594" s="50" t="s">
        <v>3862</v>
      </c>
      <c r="AF1594" s="50">
        <v>3122306</v>
      </c>
      <c r="AG1594" s="51"/>
      <c r="AH1594" s="51"/>
      <c r="AJ1594" s="69"/>
    </row>
    <row r="1595" spans="30:36">
      <c r="AD1595" s="50" t="s">
        <v>59</v>
      </c>
      <c r="AE1595" s="50" t="s">
        <v>3868</v>
      </c>
      <c r="AF1595" s="50">
        <v>3122355</v>
      </c>
      <c r="AG1595" s="51"/>
      <c r="AH1595" s="51"/>
      <c r="AJ1595" s="69"/>
    </row>
    <row r="1596" spans="30:36">
      <c r="AD1596" s="50" t="s">
        <v>59</v>
      </c>
      <c r="AE1596" s="50" t="s">
        <v>3873</v>
      </c>
      <c r="AF1596" s="50">
        <v>3122405</v>
      </c>
      <c r="AG1596" s="51"/>
      <c r="AH1596" s="51"/>
      <c r="AJ1596" s="69"/>
    </row>
    <row r="1597" spans="30:36">
      <c r="AD1597" s="50" t="s">
        <v>59</v>
      </c>
      <c r="AE1597" s="50" t="s">
        <v>3878</v>
      </c>
      <c r="AF1597" s="50">
        <v>3122454</v>
      </c>
      <c r="AG1597" s="51"/>
      <c r="AH1597" s="51"/>
      <c r="AJ1597" s="69"/>
    </row>
    <row r="1598" spans="30:36">
      <c r="AD1598" s="50" t="s">
        <v>59</v>
      </c>
      <c r="AE1598" s="50" t="s">
        <v>3884</v>
      </c>
      <c r="AF1598" s="50">
        <v>3122470</v>
      </c>
      <c r="AG1598" s="51"/>
      <c r="AH1598" s="51"/>
      <c r="AJ1598" s="69"/>
    </row>
    <row r="1599" spans="30:36">
      <c r="AD1599" s="50" t="s">
        <v>59</v>
      </c>
      <c r="AE1599" s="50" t="s">
        <v>3890</v>
      </c>
      <c r="AF1599" s="50">
        <v>3122504</v>
      </c>
      <c r="AG1599" s="51"/>
      <c r="AH1599" s="51"/>
      <c r="AJ1599" s="69"/>
    </row>
    <row r="1600" spans="30:36">
      <c r="AD1600" s="50" t="s">
        <v>59</v>
      </c>
      <c r="AE1600" s="50" t="s">
        <v>3896</v>
      </c>
      <c r="AF1600" s="50">
        <v>3122603</v>
      </c>
      <c r="AG1600" s="51"/>
      <c r="AH1600" s="51"/>
      <c r="AJ1600" s="69"/>
    </row>
    <row r="1601" spans="30:36">
      <c r="AD1601" s="50" t="s">
        <v>59</v>
      </c>
      <c r="AE1601" s="50" t="s">
        <v>3902</v>
      </c>
      <c r="AF1601" s="50">
        <v>3122702</v>
      </c>
      <c r="AG1601" s="51"/>
      <c r="AH1601" s="51"/>
      <c r="AJ1601" s="69"/>
    </row>
    <row r="1602" spans="30:36">
      <c r="AD1602" s="50" t="s">
        <v>59</v>
      </c>
      <c r="AE1602" s="50" t="s">
        <v>3908</v>
      </c>
      <c r="AF1602" s="50">
        <v>3122801</v>
      </c>
      <c r="AG1602" s="51"/>
      <c r="AH1602" s="51"/>
      <c r="AJ1602" s="69"/>
    </row>
    <row r="1603" spans="30:36">
      <c r="AD1603" s="50" t="s">
        <v>59</v>
      </c>
      <c r="AE1603" s="50" t="s">
        <v>3913</v>
      </c>
      <c r="AF1603" s="50">
        <v>3122900</v>
      </c>
      <c r="AG1603" s="51"/>
      <c r="AH1603" s="51"/>
      <c r="AJ1603" s="69"/>
    </row>
    <row r="1604" spans="30:36">
      <c r="AD1604" s="50" t="s">
        <v>59</v>
      </c>
      <c r="AE1604" s="50" t="s">
        <v>3919</v>
      </c>
      <c r="AF1604" s="50">
        <v>3123007</v>
      </c>
      <c r="AG1604" s="51"/>
      <c r="AH1604" s="51"/>
      <c r="AJ1604" s="69"/>
    </row>
    <row r="1605" spans="30:36">
      <c r="AD1605" s="50" t="s">
        <v>59</v>
      </c>
      <c r="AE1605" s="50" t="s">
        <v>3925</v>
      </c>
      <c r="AF1605" s="50">
        <v>3123106</v>
      </c>
      <c r="AG1605" s="51"/>
      <c r="AH1605" s="51"/>
      <c r="AJ1605" s="69"/>
    </row>
    <row r="1606" spans="30:36">
      <c r="AD1606" s="50" t="s">
        <v>59</v>
      </c>
      <c r="AE1606" s="50" t="s">
        <v>3931</v>
      </c>
      <c r="AF1606" s="50">
        <v>3123205</v>
      </c>
      <c r="AG1606" s="51"/>
      <c r="AH1606" s="51"/>
      <c r="AJ1606" s="69"/>
    </row>
    <row r="1607" spans="30:36">
      <c r="AD1607" s="50" t="s">
        <v>59</v>
      </c>
      <c r="AE1607" s="50" t="s">
        <v>3937</v>
      </c>
      <c r="AF1607" s="50">
        <v>3123304</v>
      </c>
      <c r="AG1607" s="51"/>
      <c r="AH1607" s="51"/>
      <c r="AJ1607" s="69"/>
    </row>
    <row r="1608" spans="30:36">
      <c r="AD1608" s="50" t="s">
        <v>59</v>
      </c>
      <c r="AE1608" s="50" t="s">
        <v>3943</v>
      </c>
      <c r="AF1608" s="50">
        <v>3123403</v>
      </c>
      <c r="AG1608" s="51"/>
      <c r="AH1608" s="51"/>
      <c r="AJ1608" s="69"/>
    </row>
    <row r="1609" spans="30:36">
      <c r="AD1609" s="50" t="s">
        <v>59</v>
      </c>
      <c r="AE1609" s="50" t="s">
        <v>3949</v>
      </c>
      <c r="AF1609" s="50">
        <v>3123502</v>
      </c>
      <c r="AG1609" s="51"/>
      <c r="AH1609" s="51"/>
      <c r="AJ1609" s="69"/>
    </row>
    <row r="1610" spans="30:36">
      <c r="AD1610" s="50" t="s">
        <v>59</v>
      </c>
      <c r="AE1610" s="50" t="s">
        <v>3955</v>
      </c>
      <c r="AF1610" s="50">
        <v>3123528</v>
      </c>
      <c r="AG1610" s="51"/>
      <c r="AH1610" s="51"/>
      <c r="AJ1610" s="69"/>
    </row>
    <row r="1611" spans="30:36">
      <c r="AD1611" s="50" t="s">
        <v>59</v>
      </c>
      <c r="AE1611" s="50" t="s">
        <v>3960</v>
      </c>
      <c r="AF1611" s="50">
        <v>3123601</v>
      </c>
      <c r="AG1611" s="51"/>
      <c r="AH1611" s="51"/>
      <c r="AJ1611" s="69"/>
    </row>
    <row r="1612" spans="30:36">
      <c r="AD1612" s="50" t="s">
        <v>59</v>
      </c>
      <c r="AE1612" s="50" t="s">
        <v>3966</v>
      </c>
      <c r="AF1612" s="50">
        <v>3123700</v>
      </c>
      <c r="AG1612" s="51"/>
      <c r="AH1612" s="51"/>
      <c r="AJ1612" s="69"/>
    </row>
    <row r="1613" spans="30:36">
      <c r="AD1613" s="50" t="s">
        <v>59</v>
      </c>
      <c r="AE1613" s="50" t="s">
        <v>3971</v>
      </c>
      <c r="AF1613" s="50">
        <v>3123809</v>
      </c>
      <c r="AG1613" s="51"/>
      <c r="AH1613" s="51"/>
      <c r="AJ1613" s="69"/>
    </row>
    <row r="1614" spans="30:36">
      <c r="AD1614" s="50" t="s">
        <v>59</v>
      </c>
      <c r="AE1614" s="50" t="s">
        <v>3976</v>
      </c>
      <c r="AF1614" s="50">
        <v>3123858</v>
      </c>
      <c r="AG1614" s="51"/>
      <c r="AH1614" s="51"/>
      <c r="AJ1614" s="69"/>
    </row>
    <row r="1615" spans="30:36">
      <c r="AD1615" s="50" t="s">
        <v>59</v>
      </c>
      <c r="AE1615" s="50" t="s">
        <v>3982</v>
      </c>
      <c r="AF1615" s="50">
        <v>3123908</v>
      </c>
      <c r="AG1615" s="51"/>
      <c r="AH1615" s="51"/>
      <c r="AJ1615" s="69"/>
    </row>
    <row r="1616" spans="30:36">
      <c r="AD1616" s="50" t="s">
        <v>59</v>
      </c>
      <c r="AE1616" s="50" t="s">
        <v>3988</v>
      </c>
      <c r="AF1616" s="50">
        <v>3124005</v>
      </c>
      <c r="AG1616" s="51"/>
      <c r="AH1616" s="51"/>
      <c r="AJ1616" s="69"/>
    </row>
    <row r="1617" spans="30:36">
      <c r="AD1617" s="50" t="s">
        <v>59</v>
      </c>
      <c r="AE1617" s="50" t="s">
        <v>3993</v>
      </c>
      <c r="AF1617" s="50">
        <v>3124104</v>
      </c>
      <c r="AG1617" s="51"/>
      <c r="AH1617" s="51"/>
      <c r="AJ1617" s="69"/>
    </row>
    <row r="1618" spans="30:36">
      <c r="AD1618" s="50" t="s">
        <v>59</v>
      </c>
      <c r="AE1618" s="50" t="s">
        <v>3998</v>
      </c>
      <c r="AF1618" s="50">
        <v>3124203</v>
      </c>
      <c r="AG1618" s="51"/>
      <c r="AH1618" s="51"/>
      <c r="AJ1618" s="69"/>
    </row>
    <row r="1619" spans="30:36">
      <c r="AD1619" s="50" t="s">
        <v>59</v>
      </c>
      <c r="AE1619" s="50" t="s">
        <v>4004</v>
      </c>
      <c r="AF1619" s="50">
        <v>3124302</v>
      </c>
      <c r="AG1619" s="51"/>
      <c r="AH1619" s="51"/>
      <c r="AJ1619" s="69"/>
    </row>
    <row r="1620" spans="30:36">
      <c r="AD1620" s="50" t="s">
        <v>59</v>
      </c>
      <c r="AE1620" s="50" t="s">
        <v>4010</v>
      </c>
      <c r="AF1620" s="50">
        <v>3124401</v>
      </c>
      <c r="AG1620" s="51"/>
      <c r="AH1620" s="51"/>
      <c r="AJ1620" s="69"/>
    </row>
    <row r="1621" spans="30:36">
      <c r="AD1621" s="50" t="s">
        <v>59</v>
      </c>
      <c r="AE1621" s="50" t="s">
        <v>4016</v>
      </c>
      <c r="AF1621" s="50">
        <v>3124500</v>
      </c>
      <c r="AG1621" s="51"/>
      <c r="AH1621" s="51"/>
      <c r="AJ1621" s="69"/>
    </row>
    <row r="1622" spans="30:36">
      <c r="AD1622" s="50" t="s">
        <v>59</v>
      </c>
      <c r="AE1622" s="50" t="s">
        <v>4021</v>
      </c>
      <c r="AF1622" s="50">
        <v>3124609</v>
      </c>
      <c r="AG1622" s="51"/>
      <c r="AH1622" s="51"/>
      <c r="AJ1622" s="69"/>
    </row>
    <row r="1623" spans="30:36">
      <c r="AD1623" s="50" t="s">
        <v>59</v>
      </c>
      <c r="AE1623" s="50" t="s">
        <v>4027</v>
      </c>
      <c r="AF1623" s="50">
        <v>3124708</v>
      </c>
      <c r="AG1623" s="51"/>
      <c r="AH1623" s="51"/>
      <c r="AJ1623" s="69"/>
    </row>
    <row r="1624" spans="30:36">
      <c r="AD1624" s="50" t="s">
        <v>59</v>
      </c>
      <c r="AE1624" s="50" t="s">
        <v>4033</v>
      </c>
      <c r="AF1624" s="50">
        <v>3124807</v>
      </c>
      <c r="AG1624" s="51"/>
      <c r="AH1624" s="51"/>
      <c r="AJ1624" s="69"/>
    </row>
    <row r="1625" spans="30:36">
      <c r="AD1625" s="50" t="s">
        <v>59</v>
      </c>
      <c r="AE1625" s="50" t="s">
        <v>4038</v>
      </c>
      <c r="AF1625" s="50">
        <v>3124906</v>
      </c>
      <c r="AG1625" s="51"/>
      <c r="AH1625" s="51"/>
      <c r="AJ1625" s="69"/>
    </row>
    <row r="1626" spans="30:36">
      <c r="AD1626" s="50" t="s">
        <v>59</v>
      </c>
      <c r="AE1626" s="50" t="s">
        <v>4044</v>
      </c>
      <c r="AF1626" s="50">
        <v>3125002</v>
      </c>
      <c r="AG1626" s="51"/>
      <c r="AH1626" s="51"/>
      <c r="AJ1626" s="69"/>
    </row>
    <row r="1627" spans="30:36">
      <c r="AD1627" s="50" t="s">
        <v>59</v>
      </c>
      <c r="AE1627" s="50" t="s">
        <v>4050</v>
      </c>
      <c r="AF1627" s="50">
        <v>3125101</v>
      </c>
      <c r="AG1627" s="51"/>
      <c r="AH1627" s="51"/>
      <c r="AJ1627" s="69"/>
    </row>
    <row r="1628" spans="30:36">
      <c r="AD1628" s="50" t="s">
        <v>59</v>
      </c>
      <c r="AE1628" s="50" t="s">
        <v>4055</v>
      </c>
      <c r="AF1628" s="50">
        <v>3125200</v>
      </c>
      <c r="AG1628" s="51"/>
      <c r="AH1628" s="51"/>
      <c r="AJ1628" s="69"/>
    </row>
    <row r="1629" spans="30:36">
      <c r="AD1629" s="50" t="s">
        <v>59</v>
      </c>
      <c r="AE1629" s="50" t="s">
        <v>4061</v>
      </c>
      <c r="AF1629" s="50">
        <v>3125309</v>
      </c>
      <c r="AG1629" s="51"/>
      <c r="AH1629" s="51"/>
      <c r="AJ1629" s="69"/>
    </row>
    <row r="1630" spans="30:36">
      <c r="AD1630" s="50" t="s">
        <v>59</v>
      </c>
      <c r="AE1630" s="50" t="s">
        <v>4067</v>
      </c>
      <c r="AF1630" s="50">
        <v>3125408</v>
      </c>
      <c r="AG1630" s="51"/>
      <c r="AH1630" s="51"/>
      <c r="AJ1630" s="69"/>
    </row>
    <row r="1631" spans="30:36">
      <c r="AD1631" s="50" t="s">
        <v>59</v>
      </c>
      <c r="AE1631" s="50" t="s">
        <v>4073</v>
      </c>
      <c r="AF1631" s="50">
        <v>3125606</v>
      </c>
      <c r="AG1631" s="51"/>
      <c r="AH1631" s="51"/>
      <c r="AJ1631" s="69"/>
    </row>
    <row r="1632" spans="30:36">
      <c r="AD1632" s="50" t="s">
        <v>59</v>
      </c>
      <c r="AE1632" s="50" t="s">
        <v>4078</v>
      </c>
      <c r="AF1632" s="50">
        <v>3125705</v>
      </c>
      <c r="AG1632" s="51"/>
      <c r="AH1632" s="51"/>
      <c r="AJ1632" s="69"/>
    </row>
    <row r="1633" spans="30:36">
      <c r="AD1633" s="50" t="s">
        <v>59</v>
      </c>
      <c r="AE1633" s="50" t="s">
        <v>4084</v>
      </c>
      <c r="AF1633" s="50">
        <v>3125804</v>
      </c>
      <c r="AG1633" s="51"/>
      <c r="AH1633" s="51"/>
      <c r="AJ1633" s="69"/>
    </row>
    <row r="1634" spans="30:36">
      <c r="AD1634" s="50" t="s">
        <v>59</v>
      </c>
      <c r="AE1634" s="50" t="s">
        <v>4089</v>
      </c>
      <c r="AF1634" s="50">
        <v>3125903</v>
      </c>
      <c r="AG1634" s="51"/>
      <c r="AH1634" s="51"/>
      <c r="AJ1634" s="69"/>
    </row>
    <row r="1635" spans="30:36">
      <c r="AD1635" s="50" t="s">
        <v>59</v>
      </c>
      <c r="AE1635" s="50" t="s">
        <v>4095</v>
      </c>
      <c r="AF1635" s="50">
        <v>3125952</v>
      </c>
      <c r="AG1635" s="51"/>
      <c r="AH1635" s="51"/>
      <c r="AJ1635" s="69"/>
    </row>
    <row r="1636" spans="30:36">
      <c r="AD1636" s="50" t="s">
        <v>59</v>
      </c>
      <c r="AE1636" s="50" t="s">
        <v>4101</v>
      </c>
      <c r="AF1636" s="50">
        <v>3126000</v>
      </c>
      <c r="AG1636" s="51"/>
      <c r="AH1636" s="51"/>
      <c r="AJ1636" s="69"/>
    </row>
    <row r="1637" spans="30:36">
      <c r="AD1637" s="50" t="s">
        <v>59</v>
      </c>
      <c r="AE1637" s="50" t="s">
        <v>4107</v>
      </c>
      <c r="AF1637" s="50">
        <v>3126109</v>
      </c>
      <c r="AG1637" s="51"/>
      <c r="AH1637" s="51"/>
      <c r="AJ1637" s="69"/>
    </row>
    <row r="1638" spans="30:36">
      <c r="AD1638" s="50" t="s">
        <v>59</v>
      </c>
      <c r="AE1638" s="50" t="s">
        <v>2024</v>
      </c>
      <c r="AF1638" s="50">
        <v>3126208</v>
      </c>
      <c r="AG1638" s="51"/>
      <c r="AH1638" s="51"/>
      <c r="AJ1638" s="69"/>
    </row>
    <row r="1639" spans="30:36">
      <c r="AD1639" s="50" t="s">
        <v>59</v>
      </c>
      <c r="AE1639" s="50" t="s">
        <v>4118</v>
      </c>
      <c r="AF1639" s="50">
        <v>3126307</v>
      </c>
      <c r="AG1639" s="51"/>
      <c r="AH1639" s="51"/>
      <c r="AJ1639" s="69"/>
    </row>
    <row r="1640" spans="30:36">
      <c r="AD1640" s="50" t="s">
        <v>59</v>
      </c>
      <c r="AE1640" s="50" t="s">
        <v>4124</v>
      </c>
      <c r="AF1640" s="50">
        <v>3126406</v>
      </c>
      <c r="AG1640" s="51"/>
      <c r="AH1640" s="51"/>
      <c r="AJ1640" s="69"/>
    </row>
    <row r="1641" spans="30:36">
      <c r="AD1641" s="50" t="s">
        <v>59</v>
      </c>
      <c r="AE1641" s="50" t="s">
        <v>4130</v>
      </c>
      <c r="AF1641" s="50">
        <v>3126505</v>
      </c>
      <c r="AG1641" s="51"/>
      <c r="AH1641" s="51"/>
      <c r="AJ1641" s="69"/>
    </row>
    <row r="1642" spans="30:36">
      <c r="AD1642" s="50" t="s">
        <v>59</v>
      </c>
      <c r="AE1642" s="50" t="s">
        <v>4136</v>
      </c>
      <c r="AF1642" s="50">
        <v>3126604</v>
      </c>
      <c r="AG1642" s="51"/>
      <c r="AH1642" s="51"/>
      <c r="AJ1642" s="69"/>
    </row>
    <row r="1643" spans="30:36">
      <c r="AD1643" s="50" t="s">
        <v>59</v>
      </c>
      <c r="AE1643" s="50" t="s">
        <v>4141</v>
      </c>
      <c r="AF1643" s="50">
        <v>3126703</v>
      </c>
      <c r="AG1643" s="51"/>
      <c r="AH1643" s="51"/>
      <c r="AJ1643" s="69"/>
    </row>
    <row r="1644" spans="30:36">
      <c r="AD1644" s="50" t="s">
        <v>59</v>
      </c>
      <c r="AE1644" s="50" t="s">
        <v>4146</v>
      </c>
      <c r="AF1644" s="50">
        <v>3126752</v>
      </c>
      <c r="AG1644" s="51"/>
      <c r="AH1644" s="51"/>
      <c r="AJ1644" s="69"/>
    </row>
    <row r="1645" spans="30:36">
      <c r="AD1645" s="50" t="s">
        <v>59</v>
      </c>
      <c r="AE1645" s="50" t="s">
        <v>4151</v>
      </c>
      <c r="AF1645" s="50">
        <v>3126802</v>
      </c>
      <c r="AG1645" s="51"/>
      <c r="AH1645" s="51"/>
      <c r="AJ1645" s="69"/>
    </row>
    <row r="1646" spans="30:36">
      <c r="AD1646" s="50" t="s">
        <v>59</v>
      </c>
      <c r="AE1646" s="50" t="s">
        <v>4156</v>
      </c>
      <c r="AF1646" s="50">
        <v>3126901</v>
      </c>
      <c r="AG1646" s="51"/>
      <c r="AH1646" s="51"/>
      <c r="AJ1646" s="69"/>
    </row>
    <row r="1647" spans="30:36">
      <c r="AD1647" s="50" t="s">
        <v>59</v>
      </c>
      <c r="AE1647" s="50" t="s">
        <v>4161</v>
      </c>
      <c r="AF1647" s="50">
        <v>3126950</v>
      </c>
      <c r="AG1647" s="51"/>
      <c r="AH1647" s="51"/>
      <c r="AJ1647" s="69"/>
    </row>
    <row r="1648" spans="30:36">
      <c r="AD1648" s="50" t="s">
        <v>59</v>
      </c>
      <c r="AE1648" s="50" t="s">
        <v>4166</v>
      </c>
      <c r="AF1648" s="50">
        <v>3127008</v>
      </c>
      <c r="AG1648" s="51"/>
      <c r="AH1648" s="51"/>
      <c r="AJ1648" s="69"/>
    </row>
    <row r="1649" spans="30:36">
      <c r="AD1649" s="50" t="s">
        <v>59</v>
      </c>
      <c r="AE1649" s="50" t="s">
        <v>4171</v>
      </c>
      <c r="AF1649" s="50">
        <v>3127057</v>
      </c>
      <c r="AG1649" s="51"/>
      <c r="AH1649" s="51"/>
      <c r="AJ1649" s="69"/>
    </row>
    <row r="1650" spans="30:36">
      <c r="AD1650" s="50" t="s">
        <v>59</v>
      </c>
      <c r="AE1650" s="50" t="s">
        <v>4176</v>
      </c>
      <c r="AF1650" s="50">
        <v>3127073</v>
      </c>
      <c r="AG1650" s="51"/>
      <c r="AH1650" s="51"/>
      <c r="AJ1650" s="69"/>
    </row>
    <row r="1651" spans="30:36">
      <c r="AD1651" s="50" t="s">
        <v>59</v>
      </c>
      <c r="AE1651" s="50" t="s">
        <v>4181</v>
      </c>
      <c r="AF1651" s="50">
        <v>3127107</v>
      </c>
      <c r="AG1651" s="51"/>
      <c r="AH1651" s="51"/>
      <c r="AJ1651" s="69"/>
    </row>
    <row r="1652" spans="30:36">
      <c r="AD1652" s="50" t="s">
        <v>59</v>
      </c>
      <c r="AE1652" s="50" t="s">
        <v>4186</v>
      </c>
      <c r="AF1652" s="50">
        <v>3127206</v>
      </c>
      <c r="AG1652" s="51"/>
      <c r="AH1652" s="51"/>
      <c r="AJ1652" s="69"/>
    </row>
    <row r="1653" spans="30:36">
      <c r="AD1653" s="50" t="s">
        <v>59</v>
      </c>
      <c r="AE1653" s="50" t="s">
        <v>4190</v>
      </c>
      <c r="AF1653" s="50">
        <v>3127305</v>
      </c>
      <c r="AG1653" s="51"/>
      <c r="AH1653" s="51"/>
      <c r="AJ1653" s="69"/>
    </row>
    <row r="1654" spans="30:36">
      <c r="AD1654" s="50" t="s">
        <v>59</v>
      </c>
      <c r="AE1654" s="50" t="s">
        <v>4195</v>
      </c>
      <c r="AF1654" s="50">
        <v>3127339</v>
      </c>
      <c r="AG1654" s="51"/>
      <c r="AH1654" s="51"/>
      <c r="AJ1654" s="69"/>
    </row>
    <row r="1655" spans="30:36">
      <c r="AD1655" s="50" t="s">
        <v>59</v>
      </c>
      <c r="AE1655" s="50" t="s">
        <v>4200</v>
      </c>
      <c r="AF1655" s="50">
        <v>3127354</v>
      </c>
      <c r="AG1655" s="51"/>
      <c r="AH1655" s="51"/>
      <c r="AJ1655" s="69"/>
    </row>
    <row r="1656" spans="30:36">
      <c r="AD1656" s="50" t="s">
        <v>59</v>
      </c>
      <c r="AE1656" s="50" t="s">
        <v>4205</v>
      </c>
      <c r="AF1656" s="50">
        <v>3127370</v>
      </c>
      <c r="AG1656" s="51"/>
      <c r="AH1656" s="51"/>
      <c r="AJ1656" s="69"/>
    </row>
    <row r="1657" spans="30:36">
      <c r="AD1657" s="50" t="s">
        <v>59</v>
      </c>
      <c r="AE1657" s="50" t="s">
        <v>4210</v>
      </c>
      <c r="AF1657" s="50">
        <v>3127388</v>
      </c>
      <c r="AG1657" s="51"/>
      <c r="AH1657" s="51"/>
      <c r="AJ1657" s="69"/>
    </row>
    <row r="1658" spans="30:36">
      <c r="AD1658" s="50" t="s">
        <v>59</v>
      </c>
      <c r="AE1658" s="50" t="s">
        <v>4215</v>
      </c>
      <c r="AF1658" s="50">
        <v>3127404</v>
      </c>
      <c r="AG1658" s="51"/>
      <c r="AH1658" s="51"/>
      <c r="AJ1658" s="69"/>
    </row>
    <row r="1659" spans="30:36">
      <c r="AD1659" s="50" t="s">
        <v>59</v>
      </c>
      <c r="AE1659" s="50" t="s">
        <v>4219</v>
      </c>
      <c r="AF1659" s="50">
        <v>3127503</v>
      </c>
      <c r="AG1659" s="51"/>
      <c r="AH1659" s="51"/>
      <c r="AJ1659" s="69"/>
    </row>
    <row r="1660" spans="30:36">
      <c r="AD1660" s="50" t="s">
        <v>59</v>
      </c>
      <c r="AE1660" s="50" t="s">
        <v>4223</v>
      </c>
      <c r="AF1660" s="50">
        <v>3127602</v>
      </c>
      <c r="AG1660" s="51"/>
      <c r="AH1660" s="51"/>
      <c r="AJ1660" s="69"/>
    </row>
    <row r="1661" spans="30:36">
      <c r="AD1661" s="50" t="s">
        <v>59</v>
      </c>
      <c r="AE1661" s="50" t="s">
        <v>4228</v>
      </c>
      <c r="AF1661" s="50">
        <v>3127701</v>
      </c>
      <c r="AG1661" s="51"/>
      <c r="AH1661" s="51"/>
      <c r="AJ1661" s="69"/>
    </row>
    <row r="1662" spans="30:36">
      <c r="AD1662" s="50" t="s">
        <v>59</v>
      </c>
      <c r="AE1662" s="50" t="s">
        <v>4233</v>
      </c>
      <c r="AF1662" s="50">
        <v>3127800</v>
      </c>
      <c r="AG1662" s="51"/>
      <c r="AH1662" s="51"/>
      <c r="AJ1662" s="69"/>
    </row>
    <row r="1663" spans="30:36">
      <c r="AD1663" s="50" t="s">
        <v>59</v>
      </c>
      <c r="AE1663" s="50" t="s">
        <v>4237</v>
      </c>
      <c r="AF1663" s="50">
        <v>3127909</v>
      </c>
      <c r="AG1663" s="51"/>
      <c r="AH1663" s="51"/>
      <c r="AJ1663" s="69"/>
    </row>
    <row r="1664" spans="30:36">
      <c r="AD1664" s="50" t="s">
        <v>59</v>
      </c>
      <c r="AE1664" s="50" t="s">
        <v>4242</v>
      </c>
      <c r="AF1664" s="50">
        <v>3128006</v>
      </c>
      <c r="AG1664" s="51"/>
      <c r="AH1664" s="51"/>
      <c r="AJ1664" s="69"/>
    </row>
    <row r="1665" spans="30:36">
      <c r="AD1665" s="50" t="s">
        <v>59</v>
      </c>
      <c r="AE1665" s="50" t="s">
        <v>4247</v>
      </c>
      <c r="AF1665" s="50">
        <v>3128105</v>
      </c>
      <c r="AG1665" s="51"/>
      <c r="AH1665" s="51"/>
      <c r="AJ1665" s="69"/>
    </row>
    <row r="1666" spans="30:36">
      <c r="AD1666" s="50" t="s">
        <v>59</v>
      </c>
      <c r="AE1666" s="50" t="s">
        <v>2248</v>
      </c>
      <c r="AF1666" s="50">
        <v>3128204</v>
      </c>
      <c r="AG1666" s="51"/>
      <c r="AH1666" s="51"/>
      <c r="AJ1666" s="69"/>
    </row>
    <row r="1667" spans="30:36">
      <c r="AD1667" s="50" t="s">
        <v>59</v>
      </c>
      <c r="AE1667" s="50" t="s">
        <v>4256</v>
      </c>
      <c r="AF1667" s="50">
        <v>3128253</v>
      </c>
      <c r="AG1667" s="51"/>
      <c r="AH1667" s="51"/>
      <c r="AJ1667" s="69"/>
    </row>
    <row r="1668" spans="30:36">
      <c r="AD1668" s="50" t="s">
        <v>59</v>
      </c>
      <c r="AE1668" s="50" t="s">
        <v>4260</v>
      </c>
      <c r="AF1668" s="50">
        <v>3128303</v>
      </c>
      <c r="AG1668" s="51"/>
      <c r="AH1668" s="51"/>
      <c r="AJ1668" s="69"/>
    </row>
    <row r="1669" spans="30:36">
      <c r="AD1669" s="50" t="s">
        <v>59</v>
      </c>
      <c r="AE1669" s="50" t="s">
        <v>4265</v>
      </c>
      <c r="AF1669" s="50">
        <v>3128402</v>
      </c>
      <c r="AG1669" s="51"/>
      <c r="AH1669" s="51"/>
      <c r="AJ1669" s="69"/>
    </row>
    <row r="1670" spans="30:36">
      <c r="AD1670" s="50" t="s">
        <v>59</v>
      </c>
      <c r="AE1670" s="50" t="s">
        <v>4270</v>
      </c>
      <c r="AF1670" s="50">
        <v>3128501</v>
      </c>
      <c r="AG1670" s="51"/>
      <c r="AH1670" s="51"/>
      <c r="AJ1670" s="69"/>
    </row>
    <row r="1671" spans="30:36">
      <c r="AD1671" s="50" t="s">
        <v>59</v>
      </c>
      <c r="AE1671" s="50" t="s">
        <v>4274</v>
      </c>
      <c r="AF1671" s="50">
        <v>3128600</v>
      </c>
      <c r="AG1671" s="51"/>
      <c r="AH1671" s="51"/>
      <c r="AJ1671" s="69"/>
    </row>
    <row r="1672" spans="30:36">
      <c r="AD1672" s="50" t="s">
        <v>59</v>
      </c>
      <c r="AE1672" s="50" t="s">
        <v>4278</v>
      </c>
      <c r="AF1672" s="50">
        <v>3128709</v>
      </c>
      <c r="AG1672" s="51"/>
      <c r="AH1672" s="51"/>
      <c r="AJ1672" s="69"/>
    </row>
    <row r="1673" spans="30:36">
      <c r="AD1673" s="50" t="s">
        <v>59</v>
      </c>
      <c r="AE1673" s="50" t="s">
        <v>4282</v>
      </c>
      <c r="AF1673" s="50">
        <v>3128808</v>
      </c>
      <c r="AG1673" s="51"/>
      <c r="AH1673" s="51"/>
      <c r="AJ1673" s="69"/>
    </row>
    <row r="1674" spans="30:36">
      <c r="AD1674" s="50" t="s">
        <v>59</v>
      </c>
      <c r="AE1674" s="50" t="s">
        <v>4287</v>
      </c>
      <c r="AF1674" s="50">
        <v>3128907</v>
      </c>
      <c r="AG1674" s="51"/>
      <c r="AH1674" s="51"/>
      <c r="AJ1674" s="69"/>
    </row>
    <row r="1675" spans="30:36">
      <c r="AD1675" s="50" t="s">
        <v>59</v>
      </c>
      <c r="AE1675" s="50" t="s">
        <v>4292</v>
      </c>
      <c r="AF1675" s="50">
        <v>3129004</v>
      </c>
      <c r="AG1675" s="51"/>
      <c r="AH1675" s="51"/>
      <c r="AJ1675" s="69"/>
    </row>
    <row r="1676" spans="30:36">
      <c r="AD1676" s="50" t="s">
        <v>59</v>
      </c>
      <c r="AE1676" s="50" t="s">
        <v>4297</v>
      </c>
      <c r="AF1676" s="50">
        <v>3129103</v>
      </c>
      <c r="AG1676" s="51"/>
      <c r="AH1676" s="51"/>
      <c r="AJ1676" s="69"/>
    </row>
    <row r="1677" spans="30:36">
      <c r="AD1677" s="50" t="s">
        <v>59</v>
      </c>
      <c r="AE1677" s="50" t="s">
        <v>4302</v>
      </c>
      <c r="AF1677" s="50">
        <v>3129202</v>
      </c>
      <c r="AG1677" s="51"/>
      <c r="AH1677" s="51"/>
      <c r="AJ1677" s="69"/>
    </row>
    <row r="1678" spans="30:36">
      <c r="AD1678" s="50" t="s">
        <v>59</v>
      </c>
      <c r="AE1678" s="50" t="s">
        <v>4307</v>
      </c>
      <c r="AF1678" s="50">
        <v>3129301</v>
      </c>
      <c r="AG1678" s="51"/>
      <c r="AH1678" s="51"/>
      <c r="AJ1678" s="69"/>
    </row>
    <row r="1679" spans="30:36">
      <c r="AD1679" s="50" t="s">
        <v>59</v>
      </c>
      <c r="AE1679" s="50" t="s">
        <v>4312</v>
      </c>
      <c r="AF1679" s="50">
        <v>3129400</v>
      </c>
      <c r="AG1679" s="51"/>
      <c r="AH1679" s="51"/>
      <c r="AJ1679" s="69"/>
    </row>
    <row r="1680" spans="30:36">
      <c r="AD1680" s="50" t="s">
        <v>59</v>
      </c>
      <c r="AE1680" s="50" t="s">
        <v>4316</v>
      </c>
      <c r="AF1680" s="50">
        <v>3129509</v>
      </c>
      <c r="AG1680" s="51"/>
      <c r="AH1680" s="51"/>
      <c r="AJ1680" s="69"/>
    </row>
    <row r="1681" spans="30:36">
      <c r="AD1681" s="50" t="s">
        <v>59</v>
      </c>
      <c r="AE1681" s="50" t="s">
        <v>4321</v>
      </c>
      <c r="AF1681" s="50">
        <v>3129608</v>
      </c>
      <c r="AG1681" s="51"/>
      <c r="AH1681" s="51"/>
      <c r="AJ1681" s="69"/>
    </row>
    <row r="1682" spans="30:36">
      <c r="AD1682" s="50" t="s">
        <v>59</v>
      </c>
      <c r="AE1682" s="50" t="s">
        <v>4326</v>
      </c>
      <c r="AF1682" s="50">
        <v>3129657</v>
      </c>
      <c r="AG1682" s="51"/>
      <c r="AH1682" s="51"/>
      <c r="AJ1682" s="69"/>
    </row>
    <row r="1683" spans="30:36">
      <c r="AD1683" s="50" t="s">
        <v>59</v>
      </c>
      <c r="AE1683" s="50" t="s">
        <v>4331</v>
      </c>
      <c r="AF1683" s="50">
        <v>3129707</v>
      </c>
      <c r="AG1683" s="51"/>
      <c r="AH1683" s="51"/>
      <c r="AJ1683" s="69"/>
    </row>
    <row r="1684" spans="30:36">
      <c r="AD1684" s="50" t="s">
        <v>59</v>
      </c>
      <c r="AE1684" s="50" t="s">
        <v>4336</v>
      </c>
      <c r="AF1684" s="50">
        <v>3129806</v>
      </c>
      <c r="AG1684" s="51"/>
      <c r="AH1684" s="51"/>
      <c r="AJ1684" s="69"/>
    </row>
    <row r="1685" spans="30:36">
      <c r="AD1685" s="50" t="s">
        <v>59</v>
      </c>
      <c r="AE1685" s="50" t="s">
        <v>4341</v>
      </c>
      <c r="AF1685" s="50">
        <v>3129905</v>
      </c>
      <c r="AG1685" s="51"/>
      <c r="AH1685" s="51"/>
      <c r="AJ1685" s="69"/>
    </row>
    <row r="1686" spans="30:36">
      <c r="AD1686" s="50" t="s">
        <v>59</v>
      </c>
      <c r="AE1686" s="50" t="s">
        <v>4346</v>
      </c>
      <c r="AF1686" s="50">
        <v>3130002</v>
      </c>
      <c r="AG1686" s="51"/>
      <c r="AH1686" s="51"/>
      <c r="AJ1686" s="69"/>
    </row>
    <row r="1687" spans="30:36">
      <c r="AD1687" s="50" t="s">
        <v>59</v>
      </c>
      <c r="AE1687" s="50" t="s">
        <v>4350</v>
      </c>
      <c r="AF1687" s="50">
        <v>3130051</v>
      </c>
      <c r="AG1687" s="51"/>
      <c r="AH1687" s="51"/>
      <c r="AJ1687" s="69"/>
    </row>
    <row r="1688" spans="30:36">
      <c r="AD1688" s="50" t="s">
        <v>59</v>
      </c>
      <c r="AE1688" s="50" t="s">
        <v>4354</v>
      </c>
      <c r="AF1688" s="50">
        <v>3130101</v>
      </c>
      <c r="AG1688" s="51"/>
      <c r="AH1688" s="51"/>
      <c r="AJ1688" s="69"/>
    </row>
    <row r="1689" spans="30:36">
      <c r="AD1689" s="50" t="s">
        <v>59</v>
      </c>
      <c r="AE1689" s="50" t="s">
        <v>4359</v>
      </c>
      <c r="AF1689" s="50">
        <v>3130200</v>
      </c>
      <c r="AG1689" s="51"/>
      <c r="AH1689" s="51"/>
      <c r="AJ1689" s="69"/>
    </row>
    <row r="1690" spans="30:36">
      <c r="AD1690" s="50" t="s">
        <v>59</v>
      </c>
      <c r="AE1690" s="50" t="s">
        <v>4363</v>
      </c>
      <c r="AF1690" s="50">
        <v>3130309</v>
      </c>
      <c r="AG1690" s="51"/>
      <c r="AH1690" s="51"/>
      <c r="AJ1690" s="69"/>
    </row>
    <row r="1691" spans="30:36">
      <c r="AD1691" s="50" t="s">
        <v>59</v>
      </c>
      <c r="AE1691" s="50" t="s">
        <v>4367</v>
      </c>
      <c r="AF1691" s="50">
        <v>3130408</v>
      </c>
      <c r="AG1691" s="51"/>
      <c r="AH1691" s="51"/>
      <c r="AJ1691" s="69"/>
    </row>
    <row r="1692" spans="30:36">
      <c r="AD1692" s="50" t="s">
        <v>59</v>
      </c>
      <c r="AE1692" s="50" t="s">
        <v>4372</v>
      </c>
      <c r="AF1692" s="50">
        <v>3130507</v>
      </c>
      <c r="AG1692" s="51"/>
      <c r="AH1692" s="51"/>
      <c r="AJ1692" s="69"/>
    </row>
    <row r="1693" spans="30:36">
      <c r="AD1693" s="50" t="s">
        <v>59</v>
      </c>
      <c r="AE1693" s="50" t="s">
        <v>4376</v>
      </c>
      <c r="AF1693" s="50">
        <v>3130556</v>
      </c>
      <c r="AG1693" s="51"/>
      <c r="AH1693" s="51"/>
      <c r="AJ1693" s="69"/>
    </row>
    <row r="1694" spans="30:36">
      <c r="AD1694" s="50" t="s">
        <v>59</v>
      </c>
      <c r="AE1694" s="50" t="s">
        <v>4381</v>
      </c>
      <c r="AF1694" s="50">
        <v>3130606</v>
      </c>
      <c r="AG1694" s="51"/>
      <c r="AH1694" s="51"/>
      <c r="AJ1694" s="69"/>
    </row>
    <row r="1695" spans="30:36">
      <c r="AD1695" s="50" t="s">
        <v>59</v>
      </c>
      <c r="AE1695" s="50" t="s">
        <v>4386</v>
      </c>
      <c r="AF1695" s="50">
        <v>3130655</v>
      </c>
      <c r="AG1695" s="51"/>
      <c r="AH1695" s="51"/>
      <c r="AJ1695" s="69"/>
    </row>
    <row r="1696" spans="30:36">
      <c r="AD1696" s="50" t="s">
        <v>59</v>
      </c>
      <c r="AE1696" s="50" t="s">
        <v>2941</v>
      </c>
      <c r="AF1696" s="50">
        <v>3130705</v>
      </c>
      <c r="AG1696" s="51"/>
      <c r="AH1696" s="51"/>
      <c r="AJ1696" s="69"/>
    </row>
    <row r="1697" spans="30:36">
      <c r="AD1697" s="50" t="s">
        <v>59</v>
      </c>
      <c r="AE1697" s="50" t="s">
        <v>4395</v>
      </c>
      <c r="AF1697" s="50">
        <v>3130804</v>
      </c>
      <c r="AG1697" s="51"/>
      <c r="AH1697" s="51"/>
      <c r="AJ1697" s="69"/>
    </row>
    <row r="1698" spans="30:36">
      <c r="AD1698" s="50" t="s">
        <v>59</v>
      </c>
      <c r="AE1698" s="50" t="s">
        <v>4400</v>
      </c>
      <c r="AF1698" s="50">
        <v>3130903</v>
      </c>
      <c r="AG1698" s="51"/>
      <c r="AH1698" s="51"/>
      <c r="AJ1698" s="69"/>
    </row>
    <row r="1699" spans="30:36">
      <c r="AD1699" s="50" t="s">
        <v>59</v>
      </c>
      <c r="AE1699" s="50" t="s">
        <v>4404</v>
      </c>
      <c r="AF1699" s="50">
        <v>3131000</v>
      </c>
      <c r="AG1699" s="51"/>
      <c r="AH1699" s="51"/>
      <c r="AJ1699" s="69"/>
    </row>
    <row r="1700" spans="30:36">
      <c r="AD1700" s="50" t="s">
        <v>59</v>
      </c>
      <c r="AE1700" s="50" t="s">
        <v>4409</v>
      </c>
      <c r="AF1700" s="50">
        <v>3131109</v>
      </c>
      <c r="AG1700" s="51"/>
      <c r="AH1700" s="51"/>
      <c r="AJ1700" s="69"/>
    </row>
    <row r="1701" spans="30:36">
      <c r="AD1701" s="50" t="s">
        <v>59</v>
      </c>
      <c r="AE1701" s="50" t="s">
        <v>4414</v>
      </c>
      <c r="AF1701" s="50">
        <v>3131158</v>
      </c>
      <c r="AG1701" s="51"/>
      <c r="AH1701" s="51"/>
      <c r="AJ1701" s="69"/>
    </row>
    <row r="1702" spans="30:36">
      <c r="AD1702" s="50" t="s">
        <v>59</v>
      </c>
      <c r="AE1702" s="50" t="s">
        <v>4419</v>
      </c>
      <c r="AF1702" s="50">
        <v>3131208</v>
      </c>
      <c r="AG1702" s="51"/>
      <c r="AH1702" s="51"/>
      <c r="AJ1702" s="69"/>
    </row>
    <row r="1703" spans="30:36">
      <c r="AD1703" s="50" t="s">
        <v>59</v>
      </c>
      <c r="AE1703" s="50" t="s">
        <v>4423</v>
      </c>
      <c r="AF1703" s="50">
        <v>3131307</v>
      </c>
      <c r="AG1703" s="51"/>
      <c r="AH1703" s="51"/>
      <c r="AJ1703" s="69"/>
    </row>
    <row r="1704" spans="30:36">
      <c r="AD1704" s="50" t="s">
        <v>59</v>
      </c>
      <c r="AE1704" s="50" t="s">
        <v>4428</v>
      </c>
      <c r="AF1704" s="50">
        <v>3131406</v>
      </c>
      <c r="AG1704" s="51"/>
      <c r="AH1704" s="51"/>
      <c r="AJ1704" s="69"/>
    </row>
    <row r="1705" spans="30:36">
      <c r="AD1705" s="50" t="s">
        <v>59</v>
      </c>
      <c r="AE1705" s="50" t="s">
        <v>4433</v>
      </c>
      <c r="AF1705" s="50">
        <v>3131505</v>
      </c>
      <c r="AG1705" s="51"/>
      <c r="AH1705" s="51"/>
      <c r="AJ1705" s="69"/>
    </row>
    <row r="1706" spans="30:36">
      <c r="AD1706" s="50" t="s">
        <v>59</v>
      </c>
      <c r="AE1706" s="50" t="s">
        <v>4438</v>
      </c>
      <c r="AF1706" s="50">
        <v>3131604</v>
      </c>
      <c r="AG1706" s="51"/>
      <c r="AH1706" s="51"/>
      <c r="AJ1706" s="69"/>
    </row>
    <row r="1707" spans="30:36">
      <c r="AD1707" s="50" t="s">
        <v>59</v>
      </c>
      <c r="AE1707" s="50" t="s">
        <v>4442</v>
      </c>
      <c r="AF1707" s="50">
        <v>3131703</v>
      </c>
      <c r="AG1707" s="51"/>
      <c r="AH1707" s="51"/>
      <c r="AJ1707" s="69"/>
    </row>
    <row r="1708" spans="30:36">
      <c r="AD1708" s="50" t="s">
        <v>59</v>
      </c>
      <c r="AE1708" s="50" t="s">
        <v>4447</v>
      </c>
      <c r="AF1708" s="50">
        <v>3131802</v>
      </c>
      <c r="AG1708" s="51"/>
      <c r="AH1708" s="51"/>
      <c r="AJ1708" s="69"/>
    </row>
    <row r="1709" spans="30:36">
      <c r="AD1709" s="50" t="s">
        <v>59</v>
      </c>
      <c r="AE1709" s="50" t="s">
        <v>4452</v>
      </c>
      <c r="AF1709" s="50">
        <v>3131901</v>
      </c>
      <c r="AG1709" s="51"/>
      <c r="AH1709" s="51"/>
      <c r="AJ1709" s="69"/>
    </row>
    <row r="1710" spans="30:36">
      <c r="AD1710" s="50" t="s">
        <v>59</v>
      </c>
      <c r="AE1710" s="50" t="s">
        <v>4457</v>
      </c>
      <c r="AF1710" s="50">
        <v>3132008</v>
      </c>
      <c r="AG1710" s="51"/>
      <c r="AH1710" s="51"/>
      <c r="AJ1710" s="69"/>
    </row>
    <row r="1711" spans="30:36">
      <c r="AD1711" s="50" t="s">
        <v>59</v>
      </c>
      <c r="AE1711" s="50" t="s">
        <v>4462</v>
      </c>
      <c r="AF1711" s="50">
        <v>3132107</v>
      </c>
      <c r="AG1711" s="51"/>
      <c r="AH1711" s="51"/>
      <c r="AJ1711" s="69"/>
    </row>
    <row r="1712" spans="30:36">
      <c r="AD1712" s="50" t="s">
        <v>59</v>
      </c>
      <c r="AE1712" s="50" t="s">
        <v>4467</v>
      </c>
      <c r="AF1712" s="50">
        <v>3132206</v>
      </c>
      <c r="AG1712" s="51"/>
      <c r="AH1712" s="51"/>
      <c r="AJ1712" s="69"/>
    </row>
    <row r="1713" spans="30:36">
      <c r="AD1713" s="50" t="s">
        <v>59</v>
      </c>
      <c r="AE1713" s="50" t="s">
        <v>4471</v>
      </c>
      <c r="AF1713" s="50">
        <v>3132305</v>
      </c>
      <c r="AG1713" s="51"/>
      <c r="AH1713" s="51"/>
      <c r="AJ1713" s="69"/>
    </row>
    <row r="1714" spans="30:36">
      <c r="AD1714" s="50" t="s">
        <v>59</v>
      </c>
      <c r="AE1714" s="50" t="s">
        <v>4476</v>
      </c>
      <c r="AF1714" s="50">
        <v>3132404</v>
      </c>
      <c r="AG1714" s="51"/>
      <c r="AH1714" s="51"/>
      <c r="AJ1714" s="69"/>
    </row>
    <row r="1715" spans="30:36">
      <c r="AD1715" s="50" t="s">
        <v>59</v>
      </c>
      <c r="AE1715" s="50" t="s">
        <v>4481</v>
      </c>
      <c r="AF1715" s="50">
        <v>3132503</v>
      </c>
      <c r="AG1715" s="51"/>
      <c r="AH1715" s="51"/>
      <c r="AJ1715" s="69"/>
    </row>
    <row r="1716" spans="30:36">
      <c r="AD1716" s="50" t="s">
        <v>59</v>
      </c>
      <c r="AE1716" s="50" t="s">
        <v>4486</v>
      </c>
      <c r="AF1716" s="50">
        <v>3132602</v>
      </c>
      <c r="AG1716" s="51"/>
      <c r="AH1716" s="51"/>
      <c r="AJ1716" s="69"/>
    </row>
    <row r="1717" spans="30:36">
      <c r="AD1717" s="50" t="s">
        <v>59</v>
      </c>
      <c r="AE1717" s="50" t="s">
        <v>4491</v>
      </c>
      <c r="AF1717" s="50">
        <v>3132701</v>
      </c>
      <c r="AG1717" s="51"/>
      <c r="AH1717" s="51"/>
      <c r="AJ1717" s="69"/>
    </row>
    <row r="1718" spans="30:36">
      <c r="AD1718" s="50" t="s">
        <v>59</v>
      </c>
      <c r="AE1718" s="50" t="s">
        <v>4496</v>
      </c>
      <c r="AF1718" s="50">
        <v>3132800</v>
      </c>
      <c r="AG1718" s="51"/>
      <c r="AH1718" s="51"/>
      <c r="AJ1718" s="69"/>
    </row>
    <row r="1719" spans="30:36">
      <c r="AD1719" s="50" t="s">
        <v>59</v>
      </c>
      <c r="AE1719" s="50" t="s">
        <v>4501</v>
      </c>
      <c r="AF1719" s="50">
        <v>3132909</v>
      </c>
      <c r="AG1719" s="51"/>
      <c r="AH1719" s="51"/>
      <c r="AJ1719" s="69"/>
    </row>
    <row r="1720" spans="30:36">
      <c r="AD1720" s="50" t="s">
        <v>59</v>
      </c>
      <c r="AE1720" s="50" t="s">
        <v>4506</v>
      </c>
      <c r="AF1720" s="50">
        <v>3133006</v>
      </c>
      <c r="AG1720" s="51"/>
      <c r="AH1720" s="51"/>
      <c r="AJ1720" s="69"/>
    </row>
    <row r="1721" spans="30:36">
      <c r="AD1721" s="50" t="s">
        <v>59</v>
      </c>
      <c r="AE1721" s="50" t="s">
        <v>4510</v>
      </c>
      <c r="AF1721" s="50">
        <v>3133105</v>
      </c>
      <c r="AG1721" s="51"/>
      <c r="AH1721" s="51"/>
      <c r="AJ1721" s="69"/>
    </row>
    <row r="1722" spans="30:36">
      <c r="AD1722" s="50" t="s">
        <v>59</v>
      </c>
      <c r="AE1722" s="50" t="s">
        <v>4515</v>
      </c>
      <c r="AF1722" s="50">
        <v>3133204</v>
      </c>
      <c r="AG1722" s="51"/>
      <c r="AH1722" s="51"/>
      <c r="AJ1722" s="69"/>
    </row>
    <row r="1723" spans="30:36">
      <c r="AD1723" s="50" t="s">
        <v>59</v>
      </c>
      <c r="AE1723" s="50" t="s">
        <v>4520</v>
      </c>
      <c r="AF1723" s="50">
        <v>3133303</v>
      </c>
      <c r="AG1723" s="51"/>
      <c r="AH1723" s="51"/>
      <c r="AJ1723" s="69"/>
    </row>
    <row r="1724" spans="30:36">
      <c r="AD1724" s="50" t="s">
        <v>59</v>
      </c>
      <c r="AE1724" s="50" t="s">
        <v>4525</v>
      </c>
      <c r="AF1724" s="50">
        <v>3133402</v>
      </c>
      <c r="AG1724" s="51"/>
      <c r="AH1724" s="51"/>
      <c r="AJ1724" s="69"/>
    </row>
    <row r="1725" spans="30:36">
      <c r="AD1725" s="50" t="s">
        <v>59</v>
      </c>
      <c r="AE1725" s="50" t="s">
        <v>4530</v>
      </c>
      <c r="AF1725" s="50">
        <v>3133501</v>
      </c>
      <c r="AG1725" s="51"/>
      <c r="AH1725" s="51"/>
      <c r="AJ1725" s="69"/>
    </row>
    <row r="1726" spans="30:36">
      <c r="AD1726" s="50" t="s">
        <v>59</v>
      </c>
      <c r="AE1726" s="50" t="s">
        <v>3929</v>
      </c>
      <c r="AF1726" s="50">
        <v>3133600</v>
      </c>
      <c r="AG1726" s="51"/>
      <c r="AH1726" s="51"/>
      <c r="AJ1726" s="69"/>
    </row>
    <row r="1727" spans="30:36">
      <c r="AD1727" s="50" t="s">
        <v>59</v>
      </c>
      <c r="AE1727" s="50" t="s">
        <v>4539</v>
      </c>
      <c r="AF1727" s="50">
        <v>3133709</v>
      </c>
      <c r="AG1727" s="51"/>
      <c r="AH1727" s="51"/>
      <c r="AJ1727" s="69"/>
    </row>
    <row r="1728" spans="30:36">
      <c r="AD1728" s="50" t="s">
        <v>59</v>
      </c>
      <c r="AE1728" s="50" t="s">
        <v>4543</v>
      </c>
      <c r="AF1728" s="50">
        <v>3133758</v>
      </c>
      <c r="AG1728" s="51"/>
      <c r="AH1728" s="51"/>
      <c r="AJ1728" s="69"/>
    </row>
    <row r="1729" spans="30:36">
      <c r="AD1729" s="50" t="s">
        <v>59</v>
      </c>
      <c r="AE1729" s="50" t="s">
        <v>4548</v>
      </c>
      <c r="AF1729" s="50">
        <v>3133808</v>
      </c>
      <c r="AG1729" s="51"/>
      <c r="AH1729" s="51"/>
      <c r="AJ1729" s="69"/>
    </row>
    <row r="1730" spans="30:36">
      <c r="AD1730" s="50" t="s">
        <v>59</v>
      </c>
      <c r="AE1730" s="50" t="s">
        <v>4553</v>
      </c>
      <c r="AF1730" s="50">
        <v>3133907</v>
      </c>
      <c r="AG1730" s="51"/>
      <c r="AH1730" s="51"/>
      <c r="AJ1730" s="69"/>
    </row>
    <row r="1731" spans="30:36">
      <c r="AD1731" s="50" t="s">
        <v>59</v>
      </c>
      <c r="AE1731" s="50" t="s">
        <v>4558</v>
      </c>
      <c r="AF1731" s="50">
        <v>3134004</v>
      </c>
      <c r="AG1731" s="51"/>
      <c r="AH1731" s="51"/>
      <c r="AJ1731" s="69"/>
    </row>
    <row r="1732" spans="30:36">
      <c r="AD1732" s="50" t="s">
        <v>59</v>
      </c>
      <c r="AE1732" s="50" t="s">
        <v>4562</v>
      </c>
      <c r="AF1732" s="50">
        <v>3134103</v>
      </c>
      <c r="AG1732" s="51"/>
      <c r="AH1732" s="51"/>
      <c r="AJ1732" s="69"/>
    </row>
    <row r="1733" spans="30:36">
      <c r="AD1733" s="50" t="s">
        <v>59</v>
      </c>
      <c r="AE1733" s="50" t="s">
        <v>4566</v>
      </c>
      <c r="AF1733" s="50">
        <v>3134202</v>
      </c>
      <c r="AG1733" s="51"/>
      <c r="AH1733" s="51"/>
      <c r="AJ1733" s="69"/>
    </row>
    <row r="1734" spans="30:36">
      <c r="AD1734" s="50" t="s">
        <v>59</v>
      </c>
      <c r="AE1734" s="50" t="s">
        <v>4570</v>
      </c>
      <c r="AF1734" s="50">
        <v>3134301</v>
      </c>
      <c r="AG1734" s="51"/>
      <c r="AH1734" s="51"/>
      <c r="AJ1734" s="69"/>
    </row>
    <row r="1735" spans="30:36">
      <c r="AD1735" s="50" t="s">
        <v>59</v>
      </c>
      <c r="AE1735" s="50" t="s">
        <v>4575</v>
      </c>
      <c r="AF1735" s="50">
        <v>3134400</v>
      </c>
      <c r="AG1735" s="51"/>
      <c r="AH1735" s="51"/>
      <c r="AJ1735" s="69"/>
    </row>
    <row r="1736" spans="30:36">
      <c r="AD1736" s="50" t="s">
        <v>59</v>
      </c>
      <c r="AE1736" s="50" t="s">
        <v>4580</v>
      </c>
      <c r="AF1736" s="50">
        <v>3134509</v>
      </c>
      <c r="AG1736" s="51"/>
      <c r="AH1736" s="51"/>
      <c r="AJ1736" s="69"/>
    </row>
    <row r="1737" spans="30:36">
      <c r="AD1737" s="50" t="s">
        <v>59</v>
      </c>
      <c r="AE1737" s="50" t="s">
        <v>4585</v>
      </c>
      <c r="AF1737" s="50">
        <v>3134608</v>
      </c>
      <c r="AG1737" s="51"/>
      <c r="AH1737" s="51"/>
      <c r="AJ1737" s="69"/>
    </row>
    <row r="1738" spans="30:36">
      <c r="AD1738" s="50" t="s">
        <v>59</v>
      </c>
      <c r="AE1738" s="50" t="s">
        <v>4589</v>
      </c>
      <c r="AF1738" s="50">
        <v>3134707</v>
      </c>
      <c r="AG1738" s="51"/>
      <c r="AH1738" s="51"/>
      <c r="AJ1738" s="69"/>
    </row>
    <row r="1739" spans="30:36">
      <c r="AD1739" s="50" t="s">
        <v>59</v>
      </c>
      <c r="AE1739" s="50" t="s">
        <v>4594</v>
      </c>
      <c r="AF1739" s="50">
        <v>3134806</v>
      </c>
      <c r="AG1739" s="51"/>
      <c r="AH1739" s="51"/>
      <c r="AJ1739" s="69"/>
    </row>
    <row r="1740" spans="30:36">
      <c r="AD1740" s="50" t="s">
        <v>59</v>
      </c>
      <c r="AE1740" s="50" t="s">
        <v>3683</v>
      </c>
      <c r="AF1740" s="50">
        <v>3134905</v>
      </c>
      <c r="AG1740" s="51"/>
      <c r="AH1740" s="51"/>
      <c r="AJ1740" s="69"/>
    </row>
    <row r="1741" spans="30:36">
      <c r="AD1741" s="50" t="s">
        <v>59</v>
      </c>
      <c r="AE1741" s="50" t="s">
        <v>4602</v>
      </c>
      <c r="AF1741" s="50">
        <v>3135001</v>
      </c>
      <c r="AG1741" s="51"/>
      <c r="AH1741" s="51"/>
      <c r="AJ1741" s="69"/>
    </row>
    <row r="1742" spans="30:36">
      <c r="AD1742" s="50" t="s">
        <v>59</v>
      </c>
      <c r="AE1742" s="50" t="s">
        <v>4607</v>
      </c>
      <c r="AF1742" s="50">
        <v>3135050</v>
      </c>
      <c r="AG1742" s="51"/>
      <c r="AH1742" s="51"/>
      <c r="AJ1742" s="69"/>
    </row>
    <row r="1743" spans="30:36">
      <c r="AD1743" s="50" t="s">
        <v>59</v>
      </c>
      <c r="AE1743" s="50" t="s">
        <v>4612</v>
      </c>
      <c r="AF1743" s="50">
        <v>3135076</v>
      </c>
      <c r="AG1743" s="51"/>
      <c r="AH1743" s="51"/>
      <c r="AJ1743" s="69"/>
    </row>
    <row r="1744" spans="30:36">
      <c r="AD1744" s="50" t="s">
        <v>59</v>
      </c>
      <c r="AE1744" s="50" t="s">
        <v>4616</v>
      </c>
      <c r="AF1744" s="50">
        <v>3135100</v>
      </c>
      <c r="AG1744" s="51"/>
      <c r="AH1744" s="51"/>
      <c r="AJ1744" s="69"/>
    </row>
    <row r="1745" spans="30:36">
      <c r="AD1745" s="50" t="s">
        <v>59</v>
      </c>
      <c r="AE1745" s="50" t="s">
        <v>4621</v>
      </c>
      <c r="AF1745" s="50">
        <v>3135209</v>
      </c>
      <c r="AG1745" s="51"/>
      <c r="AH1745" s="51"/>
      <c r="AJ1745" s="69"/>
    </row>
    <row r="1746" spans="30:36">
      <c r="AD1746" s="50" t="s">
        <v>59</v>
      </c>
      <c r="AE1746" s="50" t="s">
        <v>4626</v>
      </c>
      <c r="AF1746" s="50">
        <v>3135308</v>
      </c>
      <c r="AG1746" s="51"/>
      <c r="AH1746" s="51"/>
      <c r="AJ1746" s="69"/>
    </row>
    <row r="1747" spans="30:36">
      <c r="AD1747" s="50" t="s">
        <v>59</v>
      </c>
      <c r="AE1747" s="50" t="s">
        <v>4629</v>
      </c>
      <c r="AF1747" s="50">
        <v>3135357</v>
      </c>
      <c r="AG1747" s="51"/>
      <c r="AH1747" s="51"/>
      <c r="AJ1747" s="69"/>
    </row>
    <row r="1748" spans="30:36">
      <c r="AD1748" s="50" t="s">
        <v>59</v>
      </c>
      <c r="AE1748" s="50" t="s">
        <v>4633</v>
      </c>
      <c r="AF1748" s="50">
        <v>3135407</v>
      </c>
      <c r="AG1748" s="51"/>
      <c r="AH1748" s="51"/>
      <c r="AJ1748" s="69"/>
    </row>
    <row r="1749" spans="30:36">
      <c r="AD1749" s="50" t="s">
        <v>59</v>
      </c>
      <c r="AE1749" s="50" t="s">
        <v>4637</v>
      </c>
      <c r="AF1749" s="50">
        <v>3135456</v>
      </c>
      <c r="AG1749" s="51"/>
      <c r="AH1749" s="51"/>
      <c r="AJ1749" s="69"/>
    </row>
    <row r="1750" spans="30:36">
      <c r="AD1750" s="50" t="s">
        <v>59</v>
      </c>
      <c r="AE1750" s="50" t="s">
        <v>4640</v>
      </c>
      <c r="AF1750" s="50">
        <v>3135506</v>
      </c>
      <c r="AG1750" s="51"/>
      <c r="AH1750" s="51"/>
      <c r="AJ1750" s="69"/>
    </row>
    <row r="1751" spans="30:36">
      <c r="AD1751" s="50" t="s">
        <v>59</v>
      </c>
      <c r="AE1751" s="50" t="s">
        <v>4642</v>
      </c>
      <c r="AF1751" s="50">
        <v>3135605</v>
      </c>
      <c r="AG1751" s="51"/>
      <c r="AH1751" s="51"/>
      <c r="AJ1751" s="69"/>
    </row>
    <row r="1752" spans="30:36">
      <c r="AD1752" s="50" t="s">
        <v>59</v>
      </c>
      <c r="AE1752" s="50" t="s">
        <v>4646</v>
      </c>
      <c r="AF1752" s="50">
        <v>3135704</v>
      </c>
      <c r="AG1752" s="51"/>
      <c r="AH1752" s="51"/>
      <c r="AJ1752" s="69"/>
    </row>
    <row r="1753" spans="30:36">
      <c r="AD1753" s="50" t="s">
        <v>59</v>
      </c>
      <c r="AE1753" s="50" t="s">
        <v>4650</v>
      </c>
      <c r="AF1753" s="50">
        <v>3135803</v>
      </c>
      <c r="AG1753" s="51"/>
      <c r="AH1753" s="51"/>
      <c r="AJ1753" s="69"/>
    </row>
    <row r="1754" spans="30:36">
      <c r="AD1754" s="50" t="s">
        <v>59</v>
      </c>
      <c r="AE1754" s="50" t="s">
        <v>4654</v>
      </c>
      <c r="AF1754" s="50">
        <v>3135902</v>
      </c>
      <c r="AG1754" s="51"/>
      <c r="AH1754" s="51"/>
      <c r="AJ1754" s="69"/>
    </row>
    <row r="1755" spans="30:36">
      <c r="AD1755" s="50" t="s">
        <v>59</v>
      </c>
      <c r="AE1755" s="50" t="s">
        <v>4658</v>
      </c>
      <c r="AF1755" s="50">
        <v>3136009</v>
      </c>
      <c r="AG1755" s="51"/>
      <c r="AH1755" s="51"/>
      <c r="AJ1755" s="69"/>
    </row>
    <row r="1756" spans="30:36">
      <c r="AD1756" s="50" t="s">
        <v>59</v>
      </c>
      <c r="AE1756" s="50" t="s">
        <v>4662</v>
      </c>
      <c r="AF1756" s="50">
        <v>3136108</v>
      </c>
      <c r="AG1756" s="51"/>
      <c r="AH1756" s="51"/>
      <c r="AJ1756" s="69"/>
    </row>
    <row r="1757" spans="30:36">
      <c r="AD1757" s="50" t="s">
        <v>59</v>
      </c>
      <c r="AE1757" s="50" t="s">
        <v>4665</v>
      </c>
      <c r="AF1757" s="50">
        <v>3136207</v>
      </c>
      <c r="AG1757" s="51"/>
      <c r="AH1757" s="51"/>
      <c r="AJ1757" s="69"/>
    </row>
    <row r="1758" spans="30:36">
      <c r="AD1758" s="50" t="s">
        <v>59</v>
      </c>
      <c r="AE1758" s="50" t="s">
        <v>4669</v>
      </c>
      <c r="AF1758" s="50">
        <v>3136306</v>
      </c>
      <c r="AG1758" s="51"/>
      <c r="AH1758" s="51"/>
      <c r="AJ1758" s="69"/>
    </row>
    <row r="1759" spans="30:36">
      <c r="AD1759" s="50" t="s">
        <v>59</v>
      </c>
      <c r="AE1759" s="50" t="s">
        <v>4673</v>
      </c>
      <c r="AF1759" s="50">
        <v>3136405</v>
      </c>
      <c r="AG1759" s="51"/>
      <c r="AH1759" s="51"/>
      <c r="AJ1759" s="69"/>
    </row>
    <row r="1760" spans="30:36">
      <c r="AD1760" s="50" t="s">
        <v>59</v>
      </c>
      <c r="AE1760" s="50" t="s">
        <v>4677</v>
      </c>
      <c r="AF1760" s="50">
        <v>3136504</v>
      </c>
      <c r="AG1760" s="51"/>
      <c r="AH1760" s="51"/>
      <c r="AJ1760" s="69"/>
    </row>
    <row r="1761" spans="30:36">
      <c r="AD1761" s="50" t="s">
        <v>59</v>
      </c>
      <c r="AE1761" s="50" t="s">
        <v>4681</v>
      </c>
      <c r="AF1761" s="50">
        <v>3136520</v>
      </c>
      <c r="AG1761" s="51"/>
      <c r="AH1761" s="51"/>
      <c r="AJ1761" s="69"/>
    </row>
    <row r="1762" spans="30:36">
      <c r="AD1762" s="50" t="s">
        <v>59</v>
      </c>
      <c r="AE1762" s="50" t="s">
        <v>4685</v>
      </c>
      <c r="AF1762" s="50">
        <v>3136553</v>
      </c>
      <c r="AG1762" s="51"/>
      <c r="AH1762" s="51"/>
      <c r="AJ1762" s="69"/>
    </row>
    <row r="1763" spans="30:36">
      <c r="AD1763" s="50" t="s">
        <v>59</v>
      </c>
      <c r="AE1763" s="50" t="s">
        <v>4689</v>
      </c>
      <c r="AF1763" s="50">
        <v>3136579</v>
      </c>
      <c r="AG1763" s="51"/>
      <c r="AH1763" s="51"/>
      <c r="AJ1763" s="69"/>
    </row>
    <row r="1764" spans="30:36">
      <c r="AD1764" s="50" t="s">
        <v>59</v>
      </c>
      <c r="AE1764" s="50" t="s">
        <v>4692</v>
      </c>
      <c r="AF1764" s="50">
        <v>3136652</v>
      </c>
      <c r="AG1764" s="51"/>
      <c r="AH1764" s="51"/>
      <c r="AJ1764" s="69"/>
    </row>
    <row r="1765" spans="30:36">
      <c r="AD1765" s="50" t="s">
        <v>59</v>
      </c>
      <c r="AE1765" s="50" t="s">
        <v>4695</v>
      </c>
      <c r="AF1765" s="50">
        <v>3136702</v>
      </c>
      <c r="AG1765" s="51"/>
      <c r="AH1765" s="51"/>
      <c r="AJ1765" s="69"/>
    </row>
    <row r="1766" spans="30:36">
      <c r="AD1766" s="50" t="s">
        <v>59</v>
      </c>
      <c r="AE1766" s="50" t="s">
        <v>4698</v>
      </c>
      <c r="AF1766" s="50">
        <v>3136801</v>
      </c>
      <c r="AG1766" s="51"/>
      <c r="AH1766" s="51"/>
      <c r="AJ1766" s="69"/>
    </row>
    <row r="1767" spans="30:36">
      <c r="AD1767" s="50" t="s">
        <v>59</v>
      </c>
      <c r="AE1767" s="50" t="s">
        <v>4701</v>
      </c>
      <c r="AF1767" s="50">
        <v>3136900</v>
      </c>
      <c r="AG1767" s="51"/>
      <c r="AH1767" s="51"/>
      <c r="AJ1767" s="69"/>
    </row>
    <row r="1768" spans="30:36">
      <c r="AD1768" s="50" t="s">
        <v>59</v>
      </c>
      <c r="AE1768" s="50" t="s">
        <v>4703</v>
      </c>
      <c r="AF1768" s="50">
        <v>3136959</v>
      </c>
      <c r="AG1768" s="51"/>
      <c r="AH1768" s="51"/>
      <c r="AJ1768" s="69"/>
    </row>
    <row r="1769" spans="30:36">
      <c r="AD1769" s="50" t="s">
        <v>59</v>
      </c>
      <c r="AE1769" s="50" t="s">
        <v>4706</v>
      </c>
      <c r="AF1769" s="50">
        <v>3137007</v>
      </c>
      <c r="AG1769" s="51"/>
      <c r="AH1769" s="51"/>
      <c r="AJ1769" s="69"/>
    </row>
    <row r="1770" spans="30:36">
      <c r="AD1770" s="50" t="s">
        <v>59</v>
      </c>
      <c r="AE1770" s="50" t="s">
        <v>4709</v>
      </c>
      <c r="AF1770" s="50">
        <v>3137106</v>
      </c>
      <c r="AG1770" s="51"/>
      <c r="AH1770" s="51"/>
      <c r="AJ1770" s="69"/>
    </row>
    <row r="1771" spans="30:36">
      <c r="AD1771" s="50" t="s">
        <v>59</v>
      </c>
      <c r="AE1771" s="50" t="s">
        <v>4712</v>
      </c>
      <c r="AF1771" s="50">
        <v>3137205</v>
      </c>
      <c r="AG1771" s="51"/>
      <c r="AH1771" s="51"/>
      <c r="AJ1771" s="69"/>
    </row>
    <row r="1772" spans="30:36">
      <c r="AD1772" s="50" t="s">
        <v>59</v>
      </c>
      <c r="AE1772" s="50" t="s">
        <v>4715</v>
      </c>
      <c r="AF1772" s="50">
        <v>3137304</v>
      </c>
      <c r="AG1772" s="51"/>
      <c r="AH1772" s="51"/>
      <c r="AJ1772" s="69"/>
    </row>
    <row r="1773" spans="30:36">
      <c r="AD1773" s="50" t="s">
        <v>59</v>
      </c>
      <c r="AE1773" s="50" t="s">
        <v>4718</v>
      </c>
      <c r="AF1773" s="50">
        <v>3137403</v>
      </c>
      <c r="AG1773" s="51"/>
      <c r="AH1773" s="51"/>
      <c r="AJ1773" s="69"/>
    </row>
    <row r="1774" spans="30:36">
      <c r="AD1774" s="50" t="s">
        <v>59</v>
      </c>
      <c r="AE1774" s="50" t="s">
        <v>4721</v>
      </c>
      <c r="AF1774" s="50">
        <v>3137502</v>
      </c>
      <c r="AG1774" s="51"/>
      <c r="AH1774" s="51"/>
      <c r="AJ1774" s="69"/>
    </row>
    <row r="1775" spans="30:36">
      <c r="AD1775" s="50" t="s">
        <v>59</v>
      </c>
      <c r="AE1775" s="50" t="s">
        <v>2212</v>
      </c>
      <c r="AF1775" s="50">
        <v>3137536</v>
      </c>
      <c r="AG1775" s="51"/>
      <c r="AH1775" s="51"/>
      <c r="AJ1775" s="69"/>
    </row>
    <row r="1776" spans="30:36">
      <c r="AD1776" s="50" t="s">
        <v>59</v>
      </c>
      <c r="AE1776" s="50" t="s">
        <v>2688</v>
      </c>
      <c r="AF1776" s="50">
        <v>3137601</v>
      </c>
      <c r="AG1776" s="51"/>
      <c r="AH1776" s="51"/>
      <c r="AJ1776" s="69"/>
    </row>
    <row r="1777" spans="30:36">
      <c r="AD1777" s="50" t="s">
        <v>59</v>
      </c>
      <c r="AE1777" s="50" t="s">
        <v>4728</v>
      </c>
      <c r="AF1777" s="50">
        <v>3137700</v>
      </c>
      <c r="AG1777" s="51"/>
      <c r="AH1777" s="51"/>
      <c r="AJ1777" s="69"/>
    </row>
    <row r="1778" spans="30:36">
      <c r="AD1778" s="50" t="s">
        <v>59</v>
      </c>
      <c r="AE1778" s="50" t="s">
        <v>4731</v>
      </c>
      <c r="AF1778" s="50">
        <v>3137809</v>
      </c>
      <c r="AG1778" s="51"/>
      <c r="AH1778" s="51"/>
      <c r="AJ1778" s="69"/>
    </row>
    <row r="1779" spans="30:36">
      <c r="AD1779" s="50" t="s">
        <v>59</v>
      </c>
      <c r="AE1779" s="50" t="s">
        <v>4733</v>
      </c>
      <c r="AF1779" s="50">
        <v>3137908</v>
      </c>
      <c r="AG1779" s="51"/>
      <c r="AH1779" s="51"/>
      <c r="AJ1779" s="69"/>
    </row>
    <row r="1780" spans="30:36">
      <c r="AD1780" s="50" t="s">
        <v>59</v>
      </c>
      <c r="AE1780" s="50" t="s">
        <v>3350</v>
      </c>
      <c r="AF1780" s="50">
        <v>3138005</v>
      </c>
      <c r="AG1780" s="51"/>
      <c r="AH1780" s="51"/>
      <c r="AJ1780" s="69"/>
    </row>
    <row r="1781" spans="30:36">
      <c r="AD1781" s="50" t="s">
        <v>59</v>
      </c>
      <c r="AE1781" s="50" t="s">
        <v>4738</v>
      </c>
      <c r="AF1781" s="50">
        <v>3138104</v>
      </c>
      <c r="AG1781" s="51"/>
      <c r="AH1781" s="51"/>
      <c r="AJ1781" s="69"/>
    </row>
    <row r="1782" spans="30:36">
      <c r="AD1782" s="50" t="s">
        <v>59</v>
      </c>
      <c r="AE1782" s="50" t="s">
        <v>4741</v>
      </c>
      <c r="AF1782" s="50">
        <v>3138203</v>
      </c>
      <c r="AG1782" s="51"/>
      <c r="AH1782" s="51"/>
      <c r="AJ1782" s="69"/>
    </row>
    <row r="1783" spans="30:36">
      <c r="AD1783" s="50" t="s">
        <v>59</v>
      </c>
      <c r="AE1783" s="50" t="s">
        <v>4743</v>
      </c>
      <c r="AF1783" s="50">
        <v>3138302</v>
      </c>
      <c r="AG1783" s="51"/>
      <c r="AH1783" s="51"/>
      <c r="AJ1783" s="69"/>
    </row>
    <row r="1784" spans="30:36">
      <c r="AD1784" s="50" t="s">
        <v>59</v>
      </c>
      <c r="AE1784" s="50" t="s">
        <v>4745</v>
      </c>
      <c r="AF1784" s="50">
        <v>3138351</v>
      </c>
      <c r="AG1784" s="51"/>
      <c r="AH1784" s="51"/>
      <c r="AJ1784" s="69"/>
    </row>
    <row r="1785" spans="30:36">
      <c r="AD1785" s="50" t="s">
        <v>59</v>
      </c>
      <c r="AE1785" s="50" t="s">
        <v>4748</v>
      </c>
      <c r="AF1785" s="50">
        <v>3138401</v>
      </c>
      <c r="AG1785" s="51"/>
      <c r="AH1785" s="51"/>
      <c r="AJ1785" s="69"/>
    </row>
    <row r="1786" spans="30:36">
      <c r="AD1786" s="50" t="s">
        <v>59</v>
      </c>
      <c r="AE1786" s="50" t="s">
        <v>4750</v>
      </c>
      <c r="AF1786" s="50">
        <v>3138500</v>
      </c>
      <c r="AG1786" s="51"/>
      <c r="AH1786" s="51"/>
      <c r="AJ1786" s="69"/>
    </row>
    <row r="1787" spans="30:36">
      <c r="AD1787" s="50" t="s">
        <v>59</v>
      </c>
      <c r="AE1787" s="50" t="s">
        <v>4753</v>
      </c>
      <c r="AF1787" s="50">
        <v>3138609</v>
      </c>
      <c r="AG1787" s="51"/>
      <c r="AH1787" s="51"/>
      <c r="AJ1787" s="69"/>
    </row>
    <row r="1788" spans="30:36">
      <c r="AD1788" s="50" t="s">
        <v>59</v>
      </c>
      <c r="AE1788" s="50" t="s">
        <v>4756</v>
      </c>
      <c r="AF1788" s="50">
        <v>3138625</v>
      </c>
      <c r="AG1788" s="51"/>
      <c r="AH1788" s="51"/>
      <c r="AJ1788" s="69"/>
    </row>
    <row r="1789" spans="30:36">
      <c r="AD1789" s="50" t="s">
        <v>59</v>
      </c>
      <c r="AE1789" s="50" t="s">
        <v>4759</v>
      </c>
      <c r="AF1789" s="50">
        <v>3138658</v>
      </c>
      <c r="AG1789" s="51"/>
      <c r="AH1789" s="51"/>
      <c r="AJ1789" s="69"/>
    </row>
    <row r="1790" spans="30:36">
      <c r="AD1790" s="50" t="s">
        <v>59</v>
      </c>
      <c r="AE1790" s="50" t="s">
        <v>4762</v>
      </c>
      <c r="AF1790" s="50">
        <v>3138674</v>
      </c>
      <c r="AG1790" s="51"/>
      <c r="AH1790" s="51"/>
      <c r="AJ1790" s="69"/>
    </row>
    <row r="1791" spans="30:36">
      <c r="AD1791" s="50" t="s">
        <v>59</v>
      </c>
      <c r="AE1791" s="50" t="s">
        <v>4764</v>
      </c>
      <c r="AF1791" s="50">
        <v>3138682</v>
      </c>
      <c r="AG1791" s="51"/>
      <c r="AH1791" s="51"/>
      <c r="AJ1791" s="69"/>
    </row>
    <row r="1792" spans="30:36">
      <c r="AD1792" s="50" t="s">
        <v>59</v>
      </c>
      <c r="AE1792" s="50" t="s">
        <v>4765</v>
      </c>
      <c r="AF1792" s="50">
        <v>3138708</v>
      </c>
      <c r="AG1792" s="51"/>
      <c r="AH1792" s="51"/>
      <c r="AJ1792" s="69"/>
    </row>
    <row r="1793" spans="30:36">
      <c r="AD1793" s="50" t="s">
        <v>59</v>
      </c>
      <c r="AE1793" s="50" t="s">
        <v>4768</v>
      </c>
      <c r="AF1793" s="50">
        <v>3138807</v>
      </c>
      <c r="AG1793" s="51"/>
      <c r="AH1793" s="51"/>
      <c r="AJ1793" s="69"/>
    </row>
    <row r="1794" spans="30:36">
      <c r="AD1794" s="50" t="s">
        <v>59</v>
      </c>
      <c r="AE1794" s="50" t="s">
        <v>4771</v>
      </c>
      <c r="AF1794" s="50">
        <v>3138906</v>
      </c>
      <c r="AG1794" s="51"/>
      <c r="AH1794" s="51"/>
      <c r="AJ1794" s="69"/>
    </row>
    <row r="1795" spans="30:36">
      <c r="AD1795" s="50" t="s">
        <v>59</v>
      </c>
      <c r="AE1795" s="50" t="s">
        <v>4774</v>
      </c>
      <c r="AF1795" s="50">
        <v>3139003</v>
      </c>
      <c r="AG1795" s="51"/>
      <c r="AH1795" s="51"/>
      <c r="AJ1795" s="69"/>
    </row>
    <row r="1796" spans="30:36">
      <c r="AD1796" s="50" t="s">
        <v>59</v>
      </c>
      <c r="AE1796" s="50" t="s">
        <v>4777</v>
      </c>
      <c r="AF1796" s="50">
        <v>3139102</v>
      </c>
      <c r="AG1796" s="51"/>
      <c r="AH1796" s="51"/>
      <c r="AJ1796" s="69"/>
    </row>
    <row r="1797" spans="30:36">
      <c r="AD1797" s="50" t="s">
        <v>59</v>
      </c>
      <c r="AE1797" s="50" t="s">
        <v>4780</v>
      </c>
      <c r="AF1797" s="50">
        <v>3139201</v>
      </c>
      <c r="AG1797" s="51"/>
      <c r="AH1797" s="51"/>
      <c r="AJ1797" s="69"/>
    </row>
    <row r="1798" spans="30:36">
      <c r="AD1798" s="50" t="s">
        <v>59</v>
      </c>
      <c r="AE1798" s="50" t="s">
        <v>4783</v>
      </c>
      <c r="AF1798" s="50">
        <v>3139250</v>
      </c>
      <c r="AG1798" s="51"/>
      <c r="AH1798" s="51"/>
      <c r="AJ1798" s="69"/>
    </row>
    <row r="1799" spans="30:36">
      <c r="AD1799" s="50" t="s">
        <v>59</v>
      </c>
      <c r="AE1799" s="50" t="s">
        <v>4786</v>
      </c>
      <c r="AF1799" s="50">
        <v>3139300</v>
      </c>
      <c r="AG1799" s="51"/>
      <c r="AH1799" s="51"/>
      <c r="AJ1799" s="69"/>
    </row>
    <row r="1800" spans="30:36">
      <c r="AD1800" s="50" t="s">
        <v>59</v>
      </c>
      <c r="AE1800" s="50" t="s">
        <v>4789</v>
      </c>
      <c r="AF1800" s="50">
        <v>3139409</v>
      </c>
      <c r="AG1800" s="51"/>
      <c r="AH1800" s="51"/>
      <c r="AJ1800" s="69"/>
    </row>
    <row r="1801" spans="30:36">
      <c r="AD1801" s="50" t="s">
        <v>59</v>
      </c>
      <c r="AE1801" s="50" t="s">
        <v>4792</v>
      </c>
      <c r="AF1801" s="50">
        <v>3139508</v>
      </c>
      <c r="AG1801" s="51"/>
      <c r="AH1801" s="51"/>
      <c r="AJ1801" s="69"/>
    </row>
    <row r="1802" spans="30:36">
      <c r="AD1802" s="50" t="s">
        <v>59</v>
      </c>
      <c r="AE1802" s="50" t="s">
        <v>4795</v>
      </c>
      <c r="AF1802" s="50">
        <v>3139607</v>
      </c>
      <c r="AG1802" s="51"/>
      <c r="AH1802" s="51"/>
      <c r="AJ1802" s="69"/>
    </row>
    <row r="1803" spans="30:36">
      <c r="AD1803" s="50" t="s">
        <v>59</v>
      </c>
      <c r="AE1803" s="50" t="s">
        <v>4798</v>
      </c>
      <c r="AF1803" s="50">
        <v>3139805</v>
      </c>
      <c r="AG1803" s="51"/>
      <c r="AH1803" s="51"/>
      <c r="AJ1803" s="69"/>
    </row>
    <row r="1804" spans="30:36">
      <c r="AD1804" s="50" t="s">
        <v>59</v>
      </c>
      <c r="AE1804" s="50" t="s">
        <v>4801</v>
      </c>
      <c r="AF1804" s="50">
        <v>3139706</v>
      </c>
      <c r="AG1804" s="51"/>
      <c r="AH1804" s="51"/>
      <c r="AJ1804" s="69"/>
    </row>
    <row r="1805" spans="30:36">
      <c r="AD1805" s="50" t="s">
        <v>59</v>
      </c>
      <c r="AE1805" s="50" t="s">
        <v>4804</v>
      </c>
      <c r="AF1805" s="50">
        <v>3139904</v>
      </c>
      <c r="AG1805" s="51"/>
      <c r="AH1805" s="51"/>
      <c r="AJ1805" s="69"/>
    </row>
    <row r="1806" spans="30:36">
      <c r="AD1806" s="50" t="s">
        <v>59</v>
      </c>
      <c r="AE1806" s="50" t="s">
        <v>4807</v>
      </c>
      <c r="AF1806" s="50">
        <v>3140001</v>
      </c>
      <c r="AG1806" s="51"/>
      <c r="AH1806" s="51"/>
      <c r="AJ1806" s="69"/>
    </row>
    <row r="1807" spans="30:36">
      <c r="AD1807" s="50" t="s">
        <v>59</v>
      </c>
      <c r="AE1807" s="50" t="s">
        <v>4810</v>
      </c>
      <c r="AF1807" s="50">
        <v>3140100</v>
      </c>
      <c r="AG1807" s="51"/>
      <c r="AH1807" s="51"/>
      <c r="AJ1807" s="69"/>
    </row>
    <row r="1808" spans="30:36">
      <c r="AD1808" s="50" t="s">
        <v>59</v>
      </c>
      <c r="AE1808" s="50" t="s">
        <v>4813</v>
      </c>
      <c r="AF1808" s="50">
        <v>3140159</v>
      </c>
      <c r="AG1808" s="51"/>
      <c r="AH1808" s="51"/>
      <c r="AJ1808" s="69"/>
    </row>
    <row r="1809" spans="30:36">
      <c r="AD1809" s="50" t="s">
        <v>59</v>
      </c>
      <c r="AE1809" s="50" t="s">
        <v>4815</v>
      </c>
      <c r="AF1809" s="50">
        <v>3140209</v>
      </c>
      <c r="AG1809" s="51"/>
      <c r="AH1809" s="51"/>
      <c r="AJ1809" s="69"/>
    </row>
    <row r="1810" spans="30:36">
      <c r="AD1810" s="50" t="s">
        <v>59</v>
      </c>
      <c r="AE1810" s="50" t="s">
        <v>4817</v>
      </c>
      <c r="AF1810" s="50">
        <v>3140308</v>
      </c>
      <c r="AG1810" s="51"/>
      <c r="AH1810" s="51"/>
      <c r="AJ1810" s="69"/>
    </row>
    <row r="1811" spans="30:36">
      <c r="AD1811" s="50" t="s">
        <v>59</v>
      </c>
      <c r="AE1811" s="50" t="s">
        <v>4820</v>
      </c>
      <c r="AF1811" s="50">
        <v>3140407</v>
      </c>
      <c r="AG1811" s="51"/>
      <c r="AH1811" s="51"/>
      <c r="AJ1811" s="69"/>
    </row>
    <row r="1812" spans="30:36">
      <c r="AD1812" s="50" t="s">
        <v>59</v>
      </c>
      <c r="AE1812" s="50" t="s">
        <v>4823</v>
      </c>
      <c r="AF1812" s="50">
        <v>3140506</v>
      </c>
      <c r="AG1812" s="51"/>
      <c r="AH1812" s="51"/>
      <c r="AJ1812" s="69"/>
    </row>
    <row r="1813" spans="30:36">
      <c r="AD1813" s="50" t="s">
        <v>59</v>
      </c>
      <c r="AE1813" s="50" t="s">
        <v>4826</v>
      </c>
      <c r="AF1813" s="50">
        <v>3140530</v>
      </c>
      <c r="AG1813" s="51"/>
      <c r="AH1813" s="51"/>
      <c r="AJ1813" s="69"/>
    </row>
    <row r="1814" spans="30:36">
      <c r="AD1814" s="50" t="s">
        <v>59</v>
      </c>
      <c r="AE1814" s="50" t="s">
        <v>4829</v>
      </c>
      <c r="AF1814" s="50">
        <v>3140555</v>
      </c>
      <c r="AG1814" s="51"/>
      <c r="AH1814" s="51"/>
      <c r="AJ1814" s="69"/>
    </row>
    <row r="1815" spans="30:36">
      <c r="AD1815" s="50" t="s">
        <v>59</v>
      </c>
      <c r="AE1815" s="50" t="s">
        <v>4832</v>
      </c>
      <c r="AF1815" s="50">
        <v>3140605</v>
      </c>
      <c r="AG1815" s="51"/>
      <c r="AH1815" s="51"/>
      <c r="AJ1815" s="69"/>
    </row>
    <row r="1816" spans="30:36">
      <c r="AD1816" s="50" t="s">
        <v>59</v>
      </c>
      <c r="AE1816" s="50" t="s">
        <v>4835</v>
      </c>
      <c r="AF1816" s="50">
        <v>3140704</v>
      </c>
      <c r="AG1816" s="51"/>
      <c r="AH1816" s="51"/>
      <c r="AJ1816" s="69"/>
    </row>
    <row r="1817" spans="30:36">
      <c r="AD1817" s="50" t="s">
        <v>59</v>
      </c>
      <c r="AE1817" s="50" t="s">
        <v>4838</v>
      </c>
      <c r="AF1817" s="50">
        <v>3171501</v>
      </c>
      <c r="AG1817" s="51"/>
      <c r="AH1817" s="51"/>
      <c r="AJ1817" s="69"/>
    </row>
    <row r="1818" spans="30:36">
      <c r="AD1818" s="50" t="s">
        <v>59</v>
      </c>
      <c r="AE1818" s="50" t="s">
        <v>4841</v>
      </c>
      <c r="AF1818" s="50">
        <v>3140803</v>
      </c>
      <c r="AG1818" s="51"/>
      <c r="AH1818" s="51"/>
      <c r="AJ1818" s="69"/>
    </row>
    <row r="1819" spans="30:36">
      <c r="AD1819" s="50" t="s">
        <v>59</v>
      </c>
      <c r="AE1819" s="50" t="s">
        <v>4844</v>
      </c>
      <c r="AF1819" s="50">
        <v>3140852</v>
      </c>
      <c r="AG1819" s="51"/>
      <c r="AH1819" s="51"/>
      <c r="AJ1819" s="69"/>
    </row>
    <row r="1820" spans="30:36">
      <c r="AD1820" s="50" t="s">
        <v>59</v>
      </c>
      <c r="AE1820" s="50" t="s">
        <v>4847</v>
      </c>
      <c r="AF1820" s="50">
        <v>3140902</v>
      </c>
      <c r="AG1820" s="51"/>
      <c r="AH1820" s="51"/>
      <c r="AJ1820" s="69"/>
    </row>
    <row r="1821" spans="30:36">
      <c r="AD1821" s="50" t="s">
        <v>59</v>
      </c>
      <c r="AE1821" s="50" t="s">
        <v>4850</v>
      </c>
      <c r="AF1821" s="50">
        <v>3141009</v>
      </c>
      <c r="AG1821" s="51"/>
      <c r="AH1821" s="51"/>
      <c r="AJ1821" s="69"/>
    </row>
    <row r="1822" spans="30:36">
      <c r="AD1822" s="50" t="s">
        <v>59</v>
      </c>
      <c r="AE1822" s="50" t="s">
        <v>4853</v>
      </c>
      <c r="AF1822" s="50">
        <v>3141108</v>
      </c>
      <c r="AG1822" s="51"/>
      <c r="AH1822" s="51"/>
      <c r="AJ1822" s="69"/>
    </row>
    <row r="1823" spans="30:36">
      <c r="AD1823" s="50" t="s">
        <v>59</v>
      </c>
      <c r="AE1823" s="50" t="s">
        <v>4856</v>
      </c>
      <c r="AF1823" s="50">
        <v>3141207</v>
      </c>
      <c r="AG1823" s="51"/>
      <c r="AH1823" s="51"/>
      <c r="AJ1823" s="69"/>
    </row>
    <row r="1824" spans="30:36">
      <c r="AD1824" s="50" t="s">
        <v>59</v>
      </c>
      <c r="AE1824" s="50" t="s">
        <v>4859</v>
      </c>
      <c r="AF1824" s="50">
        <v>3141306</v>
      </c>
      <c r="AG1824" s="51"/>
      <c r="AH1824" s="51"/>
      <c r="AJ1824" s="69"/>
    </row>
    <row r="1825" spans="30:36">
      <c r="AD1825" s="50" t="s">
        <v>59</v>
      </c>
      <c r="AE1825" s="50" t="s">
        <v>4862</v>
      </c>
      <c r="AF1825" s="50">
        <v>3141405</v>
      </c>
      <c r="AG1825" s="51"/>
      <c r="AH1825" s="51"/>
      <c r="AJ1825" s="69"/>
    </row>
    <row r="1826" spans="30:36">
      <c r="AD1826" s="50" t="s">
        <v>59</v>
      </c>
      <c r="AE1826" s="50" t="s">
        <v>4865</v>
      </c>
      <c r="AF1826" s="50">
        <v>3141504</v>
      </c>
      <c r="AG1826" s="51"/>
      <c r="AH1826" s="51"/>
      <c r="AJ1826" s="69"/>
    </row>
    <row r="1827" spans="30:36">
      <c r="AD1827" s="50" t="s">
        <v>59</v>
      </c>
      <c r="AE1827" s="50" t="s">
        <v>4868</v>
      </c>
      <c r="AF1827" s="50">
        <v>3141603</v>
      </c>
      <c r="AG1827" s="51"/>
      <c r="AH1827" s="51"/>
      <c r="AJ1827" s="69"/>
    </row>
    <row r="1828" spans="30:36">
      <c r="AD1828" s="50" t="s">
        <v>59</v>
      </c>
      <c r="AE1828" s="50" t="s">
        <v>1083</v>
      </c>
      <c r="AF1828" s="50">
        <v>3141702</v>
      </c>
      <c r="AG1828" s="51"/>
      <c r="AH1828" s="51"/>
      <c r="AJ1828" s="69"/>
    </row>
    <row r="1829" spans="30:36">
      <c r="AD1829" s="50" t="s">
        <v>59</v>
      </c>
      <c r="AE1829" s="50" t="s">
        <v>4872</v>
      </c>
      <c r="AF1829" s="50">
        <v>3141801</v>
      </c>
      <c r="AG1829" s="51"/>
      <c r="AH1829" s="51"/>
      <c r="AJ1829" s="69"/>
    </row>
    <row r="1830" spans="30:36">
      <c r="AD1830" s="50" t="s">
        <v>59</v>
      </c>
      <c r="AE1830" s="50" t="s">
        <v>4875</v>
      </c>
      <c r="AF1830" s="50">
        <v>3141900</v>
      </c>
      <c r="AG1830" s="51"/>
      <c r="AH1830" s="51"/>
      <c r="AJ1830" s="69"/>
    </row>
    <row r="1831" spans="30:36">
      <c r="AD1831" s="50" t="s">
        <v>59</v>
      </c>
      <c r="AE1831" s="50" t="s">
        <v>4878</v>
      </c>
      <c r="AF1831" s="50">
        <v>3142007</v>
      </c>
      <c r="AG1831" s="51"/>
      <c r="AH1831" s="51"/>
      <c r="AJ1831" s="69"/>
    </row>
    <row r="1832" spans="30:36">
      <c r="AD1832" s="50" t="s">
        <v>59</v>
      </c>
      <c r="AE1832" s="50" t="s">
        <v>4881</v>
      </c>
      <c r="AF1832" s="50">
        <v>3142106</v>
      </c>
      <c r="AG1832" s="51"/>
      <c r="AH1832" s="51"/>
      <c r="AJ1832" s="69"/>
    </row>
    <row r="1833" spans="30:36">
      <c r="AD1833" s="50" t="s">
        <v>59</v>
      </c>
      <c r="AE1833" s="50" t="s">
        <v>4884</v>
      </c>
      <c r="AF1833" s="50">
        <v>3142205</v>
      </c>
      <c r="AG1833" s="51"/>
      <c r="AH1833" s="51"/>
      <c r="AJ1833" s="69"/>
    </row>
    <row r="1834" spans="30:36">
      <c r="AD1834" s="50" t="s">
        <v>59</v>
      </c>
      <c r="AE1834" s="50" t="s">
        <v>4887</v>
      </c>
      <c r="AF1834" s="50">
        <v>3142254</v>
      </c>
      <c r="AG1834" s="51"/>
      <c r="AH1834" s="51"/>
      <c r="AJ1834" s="69"/>
    </row>
    <row r="1835" spans="30:36">
      <c r="AD1835" s="50" t="s">
        <v>59</v>
      </c>
      <c r="AE1835" s="50" t="s">
        <v>4890</v>
      </c>
      <c r="AF1835" s="50">
        <v>3142304</v>
      </c>
      <c r="AG1835" s="51"/>
      <c r="AH1835" s="51"/>
      <c r="AJ1835" s="69"/>
    </row>
    <row r="1836" spans="30:36">
      <c r="AD1836" s="50" t="s">
        <v>59</v>
      </c>
      <c r="AE1836" s="50" t="s">
        <v>4893</v>
      </c>
      <c r="AF1836" s="50">
        <v>3142403</v>
      </c>
      <c r="AG1836" s="51"/>
      <c r="AH1836" s="51"/>
      <c r="AJ1836" s="69"/>
    </row>
    <row r="1837" spans="30:36">
      <c r="AD1837" s="50" t="s">
        <v>59</v>
      </c>
      <c r="AE1837" s="50" t="s">
        <v>4896</v>
      </c>
      <c r="AF1837" s="50">
        <v>3142502</v>
      </c>
      <c r="AG1837" s="51"/>
      <c r="AH1837" s="51"/>
      <c r="AJ1837" s="69"/>
    </row>
    <row r="1838" spans="30:36">
      <c r="AD1838" s="50" t="s">
        <v>59</v>
      </c>
      <c r="AE1838" s="50" t="s">
        <v>4899</v>
      </c>
      <c r="AF1838" s="50">
        <v>3142601</v>
      </c>
      <c r="AG1838" s="51"/>
      <c r="AH1838" s="51"/>
      <c r="AJ1838" s="69"/>
    </row>
    <row r="1839" spans="30:36">
      <c r="AD1839" s="50" t="s">
        <v>59</v>
      </c>
      <c r="AE1839" s="50" t="s">
        <v>4902</v>
      </c>
      <c r="AF1839" s="50">
        <v>3142700</v>
      </c>
      <c r="AG1839" s="51"/>
      <c r="AH1839" s="51"/>
      <c r="AJ1839" s="69"/>
    </row>
    <row r="1840" spans="30:36">
      <c r="AD1840" s="50" t="s">
        <v>59</v>
      </c>
      <c r="AE1840" s="50" t="s">
        <v>4905</v>
      </c>
      <c r="AF1840" s="50">
        <v>3142809</v>
      </c>
      <c r="AG1840" s="51"/>
      <c r="AH1840" s="51"/>
      <c r="AJ1840" s="69"/>
    </row>
    <row r="1841" spans="30:36">
      <c r="AD1841" s="50" t="s">
        <v>59</v>
      </c>
      <c r="AE1841" s="50" t="s">
        <v>4907</v>
      </c>
      <c r="AF1841" s="50">
        <v>3142908</v>
      </c>
      <c r="AG1841" s="51"/>
      <c r="AH1841" s="51"/>
      <c r="AJ1841" s="69"/>
    </row>
    <row r="1842" spans="30:36">
      <c r="AD1842" s="50" t="s">
        <v>59</v>
      </c>
      <c r="AE1842" s="50" t="s">
        <v>4910</v>
      </c>
      <c r="AF1842" s="50">
        <v>3143005</v>
      </c>
      <c r="AG1842" s="51"/>
      <c r="AH1842" s="51"/>
      <c r="AJ1842" s="69"/>
    </row>
    <row r="1843" spans="30:36">
      <c r="AD1843" s="50" t="s">
        <v>59</v>
      </c>
      <c r="AE1843" s="50" t="s">
        <v>4913</v>
      </c>
      <c r="AF1843" s="50">
        <v>3143104</v>
      </c>
      <c r="AG1843" s="51"/>
      <c r="AH1843" s="51"/>
      <c r="AJ1843" s="69"/>
    </row>
    <row r="1844" spans="30:36">
      <c r="AD1844" s="50" t="s">
        <v>59</v>
      </c>
      <c r="AE1844" s="50" t="s">
        <v>4916</v>
      </c>
      <c r="AF1844" s="50">
        <v>3143153</v>
      </c>
      <c r="AG1844" s="51"/>
      <c r="AH1844" s="51"/>
      <c r="AJ1844" s="69"/>
    </row>
    <row r="1845" spans="30:36">
      <c r="AD1845" s="50" t="s">
        <v>59</v>
      </c>
      <c r="AE1845" s="50" t="s">
        <v>4918</v>
      </c>
      <c r="AF1845" s="50">
        <v>3143203</v>
      </c>
      <c r="AG1845" s="51"/>
      <c r="AH1845" s="51"/>
      <c r="AJ1845" s="69"/>
    </row>
    <row r="1846" spans="30:36">
      <c r="AD1846" s="50" t="s">
        <v>59</v>
      </c>
      <c r="AE1846" s="50" t="s">
        <v>4920</v>
      </c>
      <c r="AF1846" s="50">
        <v>3143401</v>
      </c>
      <c r="AG1846" s="51"/>
      <c r="AH1846" s="51"/>
      <c r="AJ1846" s="69"/>
    </row>
    <row r="1847" spans="30:36">
      <c r="AD1847" s="50" t="s">
        <v>59</v>
      </c>
      <c r="AE1847" s="50" t="s">
        <v>4922</v>
      </c>
      <c r="AF1847" s="50">
        <v>3143302</v>
      </c>
      <c r="AG1847" s="51"/>
      <c r="AH1847" s="51"/>
      <c r="AJ1847" s="69"/>
    </row>
    <row r="1848" spans="30:36">
      <c r="AD1848" s="50" t="s">
        <v>59</v>
      </c>
      <c r="AE1848" s="50" t="s">
        <v>4924</v>
      </c>
      <c r="AF1848" s="50">
        <v>3143450</v>
      </c>
      <c r="AG1848" s="51"/>
      <c r="AH1848" s="51"/>
      <c r="AJ1848" s="69"/>
    </row>
    <row r="1849" spans="30:36">
      <c r="AD1849" s="50" t="s">
        <v>59</v>
      </c>
      <c r="AE1849" s="50" t="s">
        <v>4926</v>
      </c>
      <c r="AF1849" s="50">
        <v>3143500</v>
      </c>
      <c r="AG1849" s="51"/>
      <c r="AH1849" s="51"/>
      <c r="AJ1849" s="69"/>
    </row>
    <row r="1850" spans="30:36">
      <c r="AD1850" s="50" t="s">
        <v>59</v>
      </c>
      <c r="AE1850" s="50" t="s">
        <v>4928</v>
      </c>
      <c r="AF1850" s="50">
        <v>3143609</v>
      </c>
      <c r="AG1850" s="51"/>
      <c r="AH1850" s="51"/>
      <c r="AJ1850" s="69"/>
    </row>
    <row r="1851" spans="30:36">
      <c r="AD1851" s="50" t="s">
        <v>59</v>
      </c>
      <c r="AE1851" s="50" t="s">
        <v>4930</v>
      </c>
      <c r="AF1851" s="50">
        <v>3143708</v>
      </c>
      <c r="AG1851" s="51"/>
      <c r="AH1851" s="51"/>
      <c r="AJ1851" s="69"/>
    </row>
    <row r="1852" spans="30:36">
      <c r="AD1852" s="50" t="s">
        <v>59</v>
      </c>
      <c r="AE1852" s="50" t="s">
        <v>4932</v>
      </c>
      <c r="AF1852" s="50">
        <v>3143807</v>
      </c>
      <c r="AG1852" s="51"/>
      <c r="AH1852" s="51"/>
      <c r="AJ1852" s="69"/>
    </row>
    <row r="1853" spans="30:36">
      <c r="AD1853" s="50" t="s">
        <v>59</v>
      </c>
      <c r="AE1853" s="50" t="s">
        <v>4934</v>
      </c>
      <c r="AF1853" s="50">
        <v>3143906</v>
      </c>
      <c r="AG1853" s="51"/>
      <c r="AH1853" s="51"/>
      <c r="AJ1853" s="69"/>
    </row>
    <row r="1854" spans="30:36">
      <c r="AD1854" s="50" t="s">
        <v>59</v>
      </c>
      <c r="AE1854" s="50" t="s">
        <v>4936</v>
      </c>
      <c r="AF1854" s="50">
        <v>3144003</v>
      </c>
      <c r="AG1854" s="51"/>
      <c r="AH1854" s="51"/>
      <c r="AJ1854" s="69"/>
    </row>
    <row r="1855" spans="30:36">
      <c r="AD1855" s="50" t="s">
        <v>59</v>
      </c>
      <c r="AE1855" s="50" t="s">
        <v>4938</v>
      </c>
      <c r="AF1855" s="50">
        <v>3144102</v>
      </c>
      <c r="AG1855" s="51"/>
      <c r="AH1855" s="51"/>
      <c r="AJ1855" s="69"/>
    </row>
    <row r="1856" spans="30:36">
      <c r="AD1856" s="50" t="s">
        <v>59</v>
      </c>
      <c r="AE1856" s="50" t="s">
        <v>4939</v>
      </c>
      <c r="AF1856" s="50">
        <v>3144201</v>
      </c>
      <c r="AG1856" s="51"/>
      <c r="AH1856" s="51"/>
      <c r="AJ1856" s="69"/>
    </row>
    <row r="1857" spans="30:36">
      <c r="AD1857" s="50" t="s">
        <v>59</v>
      </c>
      <c r="AE1857" s="50" t="s">
        <v>4941</v>
      </c>
      <c r="AF1857" s="50">
        <v>3144300</v>
      </c>
      <c r="AG1857" s="51"/>
      <c r="AH1857" s="51"/>
      <c r="AJ1857" s="69"/>
    </row>
    <row r="1858" spans="30:36">
      <c r="AD1858" s="50" t="s">
        <v>59</v>
      </c>
      <c r="AE1858" s="50" t="s">
        <v>4943</v>
      </c>
      <c r="AF1858" s="50">
        <v>3144359</v>
      </c>
      <c r="AG1858" s="51"/>
      <c r="AH1858" s="51"/>
      <c r="AJ1858" s="69"/>
    </row>
    <row r="1859" spans="30:36">
      <c r="AD1859" s="50" t="s">
        <v>59</v>
      </c>
      <c r="AE1859" s="50" t="s">
        <v>4945</v>
      </c>
      <c r="AF1859" s="50">
        <v>3144375</v>
      </c>
      <c r="AG1859" s="51"/>
      <c r="AH1859" s="51"/>
      <c r="AJ1859" s="69"/>
    </row>
    <row r="1860" spans="30:36">
      <c r="AD1860" s="50" t="s">
        <v>59</v>
      </c>
      <c r="AE1860" s="50" t="s">
        <v>4947</v>
      </c>
      <c r="AF1860" s="50">
        <v>3144409</v>
      </c>
      <c r="AG1860" s="51"/>
      <c r="AH1860" s="51"/>
      <c r="AJ1860" s="69"/>
    </row>
    <row r="1861" spans="30:36">
      <c r="AD1861" s="50" t="s">
        <v>59</v>
      </c>
      <c r="AE1861" s="50" t="s">
        <v>4949</v>
      </c>
      <c r="AF1861" s="50">
        <v>3144508</v>
      </c>
      <c r="AG1861" s="51"/>
      <c r="AH1861" s="51"/>
      <c r="AJ1861" s="69"/>
    </row>
    <row r="1862" spans="30:36">
      <c r="AD1862" s="50" t="s">
        <v>59</v>
      </c>
      <c r="AE1862" s="50" t="s">
        <v>4951</v>
      </c>
      <c r="AF1862" s="50">
        <v>3144607</v>
      </c>
      <c r="AG1862" s="51"/>
      <c r="AH1862" s="51"/>
      <c r="AJ1862" s="69"/>
    </row>
    <row r="1863" spans="30:36">
      <c r="AD1863" s="50" t="s">
        <v>59</v>
      </c>
      <c r="AE1863" s="50" t="s">
        <v>4953</v>
      </c>
      <c r="AF1863" s="50">
        <v>3144656</v>
      </c>
      <c r="AG1863" s="51"/>
      <c r="AH1863" s="51"/>
      <c r="AJ1863" s="69"/>
    </row>
    <row r="1864" spans="30:36">
      <c r="AD1864" s="50" t="s">
        <v>59</v>
      </c>
      <c r="AE1864" s="50" t="s">
        <v>4955</v>
      </c>
      <c r="AF1864" s="50">
        <v>3144672</v>
      </c>
      <c r="AG1864" s="51"/>
      <c r="AH1864" s="51"/>
      <c r="AJ1864" s="69"/>
    </row>
    <row r="1865" spans="30:36">
      <c r="AD1865" s="50" t="s">
        <v>59</v>
      </c>
      <c r="AE1865" s="50" t="s">
        <v>4957</v>
      </c>
      <c r="AF1865" s="50">
        <v>3144706</v>
      </c>
      <c r="AG1865" s="51"/>
      <c r="AH1865" s="51"/>
      <c r="AJ1865" s="69"/>
    </row>
    <row r="1866" spans="30:36">
      <c r="AD1866" s="50" t="s">
        <v>59</v>
      </c>
      <c r="AE1866" s="50" t="s">
        <v>4959</v>
      </c>
      <c r="AF1866" s="50">
        <v>3144805</v>
      </c>
      <c r="AG1866" s="51"/>
      <c r="AH1866" s="51"/>
      <c r="AJ1866" s="69"/>
    </row>
    <row r="1867" spans="30:36">
      <c r="AD1867" s="50" t="s">
        <v>59</v>
      </c>
      <c r="AE1867" s="50" t="s">
        <v>4961</v>
      </c>
      <c r="AF1867" s="50">
        <v>3144904</v>
      </c>
      <c r="AG1867" s="51"/>
      <c r="AH1867" s="51"/>
      <c r="AJ1867" s="69"/>
    </row>
    <row r="1868" spans="30:36">
      <c r="AD1868" s="50" t="s">
        <v>59</v>
      </c>
      <c r="AE1868" s="50" t="s">
        <v>4963</v>
      </c>
      <c r="AF1868" s="50">
        <v>3145000</v>
      </c>
      <c r="AG1868" s="51"/>
      <c r="AH1868" s="51"/>
      <c r="AJ1868" s="69"/>
    </row>
    <row r="1869" spans="30:36">
      <c r="AD1869" s="50" t="s">
        <v>59</v>
      </c>
      <c r="AE1869" s="50" t="s">
        <v>4965</v>
      </c>
      <c r="AF1869" s="50">
        <v>3145059</v>
      </c>
      <c r="AG1869" s="51"/>
      <c r="AH1869" s="51"/>
      <c r="AJ1869" s="69"/>
    </row>
    <row r="1870" spans="30:36">
      <c r="AD1870" s="50" t="s">
        <v>59</v>
      </c>
      <c r="AE1870" s="50" t="s">
        <v>4967</v>
      </c>
      <c r="AF1870" s="50">
        <v>3145109</v>
      </c>
      <c r="AG1870" s="51"/>
      <c r="AH1870" s="51"/>
      <c r="AJ1870" s="69"/>
    </row>
    <row r="1871" spans="30:36">
      <c r="AD1871" s="50" t="s">
        <v>59</v>
      </c>
      <c r="AE1871" s="50" t="s">
        <v>4969</v>
      </c>
      <c r="AF1871" s="50">
        <v>3145208</v>
      </c>
      <c r="AG1871" s="51"/>
      <c r="AH1871" s="51"/>
      <c r="AJ1871" s="69"/>
    </row>
    <row r="1872" spans="30:36">
      <c r="AD1872" s="50" t="s">
        <v>59</v>
      </c>
      <c r="AE1872" s="50" t="s">
        <v>819</v>
      </c>
      <c r="AF1872" s="50">
        <v>3136603</v>
      </c>
      <c r="AG1872" s="51"/>
      <c r="AH1872" s="51"/>
      <c r="AJ1872" s="69"/>
    </row>
    <row r="1873" spans="30:36">
      <c r="AD1873" s="50" t="s">
        <v>59</v>
      </c>
      <c r="AE1873" s="50" t="s">
        <v>4971</v>
      </c>
      <c r="AF1873" s="50">
        <v>3145307</v>
      </c>
      <c r="AG1873" s="51"/>
      <c r="AH1873" s="51"/>
      <c r="AJ1873" s="69"/>
    </row>
    <row r="1874" spans="30:36">
      <c r="AD1874" s="50" t="s">
        <v>59</v>
      </c>
      <c r="AE1874" s="50" t="s">
        <v>4972</v>
      </c>
      <c r="AF1874" s="50">
        <v>3145356</v>
      </c>
      <c r="AG1874" s="51"/>
      <c r="AH1874" s="51"/>
      <c r="AJ1874" s="69"/>
    </row>
    <row r="1875" spans="30:36">
      <c r="AD1875" s="50" t="s">
        <v>59</v>
      </c>
      <c r="AE1875" s="50" t="s">
        <v>4974</v>
      </c>
      <c r="AF1875" s="50">
        <v>3145372</v>
      </c>
      <c r="AG1875" s="51"/>
      <c r="AH1875" s="51"/>
      <c r="AJ1875" s="69"/>
    </row>
    <row r="1876" spans="30:36">
      <c r="AD1876" s="50" t="s">
        <v>59</v>
      </c>
      <c r="AE1876" s="50" t="s">
        <v>4976</v>
      </c>
      <c r="AF1876" s="50">
        <v>3145406</v>
      </c>
      <c r="AG1876" s="51"/>
      <c r="AH1876" s="51"/>
      <c r="AJ1876" s="69"/>
    </row>
    <row r="1877" spans="30:36">
      <c r="AD1877" s="50" t="s">
        <v>59</v>
      </c>
      <c r="AE1877" s="50" t="s">
        <v>4978</v>
      </c>
      <c r="AF1877" s="50">
        <v>3145455</v>
      </c>
      <c r="AG1877" s="51"/>
      <c r="AH1877" s="51"/>
      <c r="AJ1877" s="69"/>
    </row>
    <row r="1878" spans="30:36">
      <c r="AD1878" s="50" t="s">
        <v>59</v>
      </c>
      <c r="AE1878" s="50" t="s">
        <v>4980</v>
      </c>
      <c r="AF1878" s="50">
        <v>3145505</v>
      </c>
      <c r="AG1878" s="51"/>
      <c r="AH1878" s="51"/>
      <c r="AJ1878" s="69"/>
    </row>
    <row r="1879" spans="30:36">
      <c r="AD1879" s="50" t="s">
        <v>59</v>
      </c>
      <c r="AE1879" s="50" t="s">
        <v>4982</v>
      </c>
      <c r="AF1879" s="50">
        <v>3145604</v>
      </c>
      <c r="AG1879" s="51"/>
      <c r="AH1879" s="51"/>
      <c r="AJ1879" s="69"/>
    </row>
    <row r="1880" spans="30:36">
      <c r="AD1880" s="50" t="s">
        <v>59</v>
      </c>
      <c r="AE1880" s="50" t="s">
        <v>4984</v>
      </c>
      <c r="AF1880" s="50">
        <v>3145703</v>
      </c>
      <c r="AG1880" s="51"/>
      <c r="AH1880" s="51"/>
      <c r="AJ1880" s="69"/>
    </row>
    <row r="1881" spans="30:36">
      <c r="AD1881" s="50" t="s">
        <v>59</v>
      </c>
      <c r="AE1881" s="50" t="s">
        <v>4986</v>
      </c>
      <c r="AF1881" s="50">
        <v>3145802</v>
      </c>
      <c r="AG1881" s="51"/>
      <c r="AH1881" s="51"/>
      <c r="AJ1881" s="69"/>
    </row>
    <row r="1882" spans="30:36">
      <c r="AD1882" s="50" t="s">
        <v>59</v>
      </c>
      <c r="AE1882" s="50" t="s">
        <v>4988</v>
      </c>
      <c r="AF1882" s="50">
        <v>3145851</v>
      </c>
      <c r="AG1882" s="51"/>
      <c r="AH1882" s="51"/>
      <c r="AJ1882" s="69"/>
    </row>
    <row r="1883" spans="30:36">
      <c r="AD1883" s="50" t="s">
        <v>59</v>
      </c>
      <c r="AE1883" s="50" t="s">
        <v>4990</v>
      </c>
      <c r="AF1883" s="50">
        <v>3145877</v>
      </c>
      <c r="AG1883" s="51"/>
      <c r="AH1883" s="51"/>
      <c r="AJ1883" s="69"/>
    </row>
    <row r="1884" spans="30:36">
      <c r="AD1884" s="50" t="s">
        <v>59</v>
      </c>
      <c r="AE1884" s="50" t="s">
        <v>1550</v>
      </c>
      <c r="AF1884" s="50">
        <v>3145901</v>
      </c>
      <c r="AG1884" s="51"/>
      <c r="AH1884" s="51"/>
      <c r="AJ1884" s="69"/>
    </row>
    <row r="1885" spans="30:36">
      <c r="AD1885" s="50" t="s">
        <v>59</v>
      </c>
      <c r="AE1885" s="50" t="s">
        <v>4992</v>
      </c>
      <c r="AF1885" s="50">
        <v>3146008</v>
      </c>
      <c r="AG1885" s="51"/>
      <c r="AH1885" s="51"/>
      <c r="AJ1885" s="69"/>
    </row>
    <row r="1886" spans="30:36">
      <c r="AD1886" s="50" t="s">
        <v>59</v>
      </c>
      <c r="AE1886" s="50" t="s">
        <v>4994</v>
      </c>
      <c r="AF1886" s="50">
        <v>3146107</v>
      </c>
      <c r="AG1886" s="51"/>
      <c r="AH1886" s="51"/>
      <c r="AJ1886" s="69"/>
    </row>
    <row r="1887" spans="30:36">
      <c r="AD1887" s="50" t="s">
        <v>59</v>
      </c>
      <c r="AE1887" s="50" t="s">
        <v>4996</v>
      </c>
      <c r="AF1887" s="50">
        <v>3146206</v>
      </c>
      <c r="AG1887" s="51"/>
      <c r="AH1887" s="51"/>
      <c r="AJ1887" s="69"/>
    </row>
    <row r="1888" spans="30:36">
      <c r="AD1888" s="50" t="s">
        <v>59</v>
      </c>
      <c r="AE1888" s="50" t="s">
        <v>4998</v>
      </c>
      <c r="AF1888" s="50">
        <v>3146255</v>
      </c>
      <c r="AG1888" s="51"/>
      <c r="AH1888" s="51"/>
      <c r="AJ1888" s="69"/>
    </row>
    <row r="1889" spans="30:36">
      <c r="AD1889" s="50" t="s">
        <v>59</v>
      </c>
      <c r="AE1889" s="50" t="s">
        <v>5000</v>
      </c>
      <c r="AF1889" s="50">
        <v>3146305</v>
      </c>
      <c r="AG1889" s="51"/>
      <c r="AH1889" s="51"/>
      <c r="AJ1889" s="69"/>
    </row>
    <row r="1890" spans="30:36">
      <c r="AD1890" s="50" t="s">
        <v>59</v>
      </c>
      <c r="AE1890" s="50" t="s">
        <v>5002</v>
      </c>
      <c r="AF1890" s="50">
        <v>3146552</v>
      </c>
      <c r="AG1890" s="51"/>
      <c r="AH1890" s="51"/>
      <c r="AJ1890" s="69"/>
    </row>
    <row r="1891" spans="30:36">
      <c r="AD1891" s="50" t="s">
        <v>59</v>
      </c>
      <c r="AE1891" s="50" t="s">
        <v>5004</v>
      </c>
      <c r="AF1891" s="50">
        <v>3146404</v>
      </c>
      <c r="AG1891" s="51"/>
      <c r="AH1891" s="51"/>
      <c r="AJ1891" s="69"/>
    </row>
    <row r="1892" spans="30:36">
      <c r="AD1892" s="50" t="s">
        <v>59</v>
      </c>
      <c r="AE1892" s="50" t="s">
        <v>5006</v>
      </c>
      <c r="AF1892" s="50">
        <v>3146503</v>
      </c>
      <c r="AG1892" s="51"/>
      <c r="AH1892" s="51"/>
      <c r="AJ1892" s="69"/>
    </row>
    <row r="1893" spans="30:36">
      <c r="AD1893" s="50" t="s">
        <v>59</v>
      </c>
      <c r="AE1893" s="50" t="s">
        <v>5008</v>
      </c>
      <c r="AF1893" s="50">
        <v>3146602</v>
      </c>
      <c r="AG1893" s="51"/>
      <c r="AH1893" s="51"/>
      <c r="AJ1893" s="69"/>
    </row>
    <row r="1894" spans="30:36">
      <c r="AD1894" s="50" t="s">
        <v>59</v>
      </c>
      <c r="AE1894" s="50" t="s">
        <v>5010</v>
      </c>
      <c r="AF1894" s="50">
        <v>3146701</v>
      </c>
      <c r="AG1894" s="51"/>
      <c r="AH1894" s="51"/>
      <c r="AJ1894" s="69"/>
    </row>
    <row r="1895" spans="30:36">
      <c r="AD1895" s="50" t="s">
        <v>59</v>
      </c>
      <c r="AE1895" s="50" t="s">
        <v>5012</v>
      </c>
      <c r="AF1895" s="50">
        <v>3146750</v>
      </c>
      <c r="AG1895" s="51"/>
      <c r="AH1895" s="51"/>
      <c r="AJ1895" s="69"/>
    </row>
    <row r="1896" spans="30:36">
      <c r="AD1896" s="50" t="s">
        <v>59</v>
      </c>
      <c r="AE1896" s="50" t="s">
        <v>5013</v>
      </c>
      <c r="AF1896" s="50">
        <v>3146909</v>
      </c>
      <c r="AG1896" s="51"/>
      <c r="AH1896" s="51"/>
      <c r="AJ1896" s="69"/>
    </row>
    <row r="1897" spans="30:36">
      <c r="AD1897" s="50" t="s">
        <v>59</v>
      </c>
      <c r="AE1897" s="50" t="s">
        <v>5014</v>
      </c>
      <c r="AF1897" s="50">
        <v>3147105</v>
      </c>
      <c r="AG1897" s="51"/>
      <c r="AH1897" s="51"/>
      <c r="AJ1897" s="69"/>
    </row>
    <row r="1898" spans="30:36">
      <c r="AD1898" s="50" t="s">
        <v>59</v>
      </c>
      <c r="AE1898" s="50" t="s">
        <v>5016</v>
      </c>
      <c r="AF1898" s="50">
        <v>3147006</v>
      </c>
      <c r="AG1898" s="51"/>
      <c r="AH1898" s="51"/>
      <c r="AJ1898" s="69"/>
    </row>
    <row r="1899" spans="30:36">
      <c r="AD1899" s="50" t="s">
        <v>59</v>
      </c>
      <c r="AE1899" s="50" t="s">
        <v>5018</v>
      </c>
      <c r="AF1899" s="50">
        <v>3147204</v>
      </c>
      <c r="AG1899" s="51"/>
      <c r="AH1899" s="51"/>
      <c r="AJ1899" s="69"/>
    </row>
    <row r="1900" spans="30:36">
      <c r="AD1900" s="50" t="s">
        <v>59</v>
      </c>
      <c r="AE1900" s="50" t="s">
        <v>5020</v>
      </c>
      <c r="AF1900" s="50">
        <v>3147303</v>
      </c>
      <c r="AG1900" s="51"/>
      <c r="AH1900" s="51"/>
      <c r="AJ1900" s="69"/>
    </row>
    <row r="1901" spans="30:36">
      <c r="AD1901" s="50" t="s">
        <v>59</v>
      </c>
      <c r="AE1901" s="50" t="s">
        <v>5022</v>
      </c>
      <c r="AF1901" s="50">
        <v>3147402</v>
      </c>
      <c r="AG1901" s="51"/>
      <c r="AH1901" s="51"/>
      <c r="AJ1901" s="69"/>
    </row>
    <row r="1902" spans="30:36">
      <c r="AD1902" s="50" t="s">
        <v>59</v>
      </c>
      <c r="AE1902" s="50" t="s">
        <v>5024</v>
      </c>
      <c r="AF1902" s="50">
        <v>3147600</v>
      </c>
      <c r="AG1902" s="51"/>
      <c r="AH1902" s="51"/>
      <c r="AJ1902" s="69"/>
    </row>
    <row r="1903" spans="30:36">
      <c r="AD1903" s="50" t="s">
        <v>59</v>
      </c>
      <c r="AE1903" s="50" t="s">
        <v>5026</v>
      </c>
      <c r="AF1903" s="50">
        <v>3147709</v>
      </c>
      <c r="AG1903" s="51"/>
      <c r="AH1903" s="51"/>
      <c r="AJ1903" s="69"/>
    </row>
    <row r="1904" spans="30:36">
      <c r="AD1904" s="50" t="s">
        <v>59</v>
      </c>
      <c r="AE1904" s="50" t="s">
        <v>5028</v>
      </c>
      <c r="AF1904" s="50">
        <v>3147501</v>
      </c>
      <c r="AG1904" s="51"/>
      <c r="AH1904" s="51"/>
      <c r="AJ1904" s="69"/>
    </row>
    <row r="1905" spans="30:36">
      <c r="AD1905" s="50" t="s">
        <v>59</v>
      </c>
      <c r="AE1905" s="50" t="s">
        <v>5030</v>
      </c>
      <c r="AF1905" s="50">
        <v>3147808</v>
      </c>
      <c r="AG1905" s="51"/>
      <c r="AH1905" s="51"/>
      <c r="AJ1905" s="69"/>
    </row>
    <row r="1906" spans="30:36">
      <c r="AD1906" s="50" t="s">
        <v>59</v>
      </c>
      <c r="AE1906" s="50" t="s">
        <v>5032</v>
      </c>
      <c r="AF1906" s="50">
        <v>3147907</v>
      </c>
      <c r="AG1906" s="51"/>
      <c r="AH1906" s="51"/>
      <c r="AJ1906" s="69"/>
    </row>
    <row r="1907" spans="30:36">
      <c r="AD1907" s="50" t="s">
        <v>59</v>
      </c>
      <c r="AE1907" s="50" t="s">
        <v>5034</v>
      </c>
      <c r="AF1907" s="50">
        <v>3147956</v>
      </c>
      <c r="AG1907" s="51"/>
      <c r="AH1907" s="51"/>
      <c r="AJ1907" s="69"/>
    </row>
    <row r="1908" spans="30:36">
      <c r="AD1908" s="50" t="s">
        <v>59</v>
      </c>
      <c r="AE1908" s="50" t="s">
        <v>5036</v>
      </c>
      <c r="AF1908" s="50">
        <v>3148004</v>
      </c>
      <c r="AG1908" s="51"/>
      <c r="AH1908" s="51"/>
      <c r="AJ1908" s="69"/>
    </row>
    <row r="1909" spans="30:36">
      <c r="AD1909" s="50" t="s">
        <v>59</v>
      </c>
      <c r="AE1909" s="50" t="s">
        <v>5038</v>
      </c>
      <c r="AF1909" s="50">
        <v>3148103</v>
      </c>
      <c r="AG1909" s="51"/>
      <c r="AH1909" s="51"/>
      <c r="AJ1909" s="69"/>
    </row>
    <row r="1910" spans="30:36">
      <c r="AD1910" s="50" t="s">
        <v>59</v>
      </c>
      <c r="AE1910" s="50" t="s">
        <v>5040</v>
      </c>
      <c r="AF1910" s="50">
        <v>3148202</v>
      </c>
      <c r="AG1910" s="51"/>
      <c r="AH1910" s="51"/>
      <c r="AJ1910" s="69"/>
    </row>
    <row r="1911" spans="30:36">
      <c r="AD1911" s="50" t="s">
        <v>59</v>
      </c>
      <c r="AE1911" s="50" t="s">
        <v>5042</v>
      </c>
      <c r="AF1911" s="50">
        <v>3148301</v>
      </c>
      <c r="AG1911" s="51"/>
      <c r="AH1911" s="51"/>
      <c r="AJ1911" s="69"/>
    </row>
    <row r="1912" spans="30:36">
      <c r="AD1912" s="50" t="s">
        <v>59</v>
      </c>
      <c r="AE1912" s="50" t="s">
        <v>5044</v>
      </c>
      <c r="AF1912" s="50">
        <v>3148400</v>
      </c>
      <c r="AG1912" s="51"/>
      <c r="AH1912" s="51"/>
      <c r="AJ1912" s="69"/>
    </row>
    <row r="1913" spans="30:36">
      <c r="AD1913" s="50" t="s">
        <v>59</v>
      </c>
      <c r="AE1913" s="50" t="s">
        <v>5045</v>
      </c>
      <c r="AF1913" s="50">
        <v>3148509</v>
      </c>
      <c r="AG1913" s="51"/>
      <c r="AH1913" s="51"/>
      <c r="AJ1913" s="69"/>
    </row>
    <row r="1914" spans="30:36">
      <c r="AD1914" s="50" t="s">
        <v>59</v>
      </c>
      <c r="AE1914" s="50" t="s">
        <v>5047</v>
      </c>
      <c r="AF1914" s="50">
        <v>3148608</v>
      </c>
      <c r="AG1914" s="51"/>
      <c r="AH1914" s="51"/>
      <c r="AJ1914" s="69"/>
    </row>
    <row r="1915" spans="30:36">
      <c r="AD1915" s="50" t="s">
        <v>59</v>
      </c>
      <c r="AE1915" s="50" t="s">
        <v>5049</v>
      </c>
      <c r="AF1915" s="50">
        <v>3148707</v>
      </c>
      <c r="AG1915" s="51"/>
      <c r="AH1915" s="51"/>
      <c r="AJ1915" s="69"/>
    </row>
    <row r="1916" spans="30:36">
      <c r="AD1916" s="50" t="s">
        <v>59</v>
      </c>
      <c r="AE1916" s="50" t="s">
        <v>5050</v>
      </c>
      <c r="AF1916" s="50">
        <v>3148756</v>
      </c>
      <c r="AG1916" s="51"/>
      <c r="AH1916" s="51"/>
      <c r="AJ1916" s="69"/>
    </row>
    <row r="1917" spans="30:36">
      <c r="AD1917" s="50" t="s">
        <v>59</v>
      </c>
      <c r="AE1917" s="50" t="s">
        <v>5052</v>
      </c>
      <c r="AF1917" s="50">
        <v>3148806</v>
      </c>
      <c r="AG1917" s="51"/>
      <c r="AH1917" s="51"/>
      <c r="AJ1917" s="69"/>
    </row>
    <row r="1918" spans="30:36">
      <c r="AD1918" s="50" t="s">
        <v>59</v>
      </c>
      <c r="AE1918" s="50" t="s">
        <v>5053</v>
      </c>
      <c r="AF1918" s="50">
        <v>3148905</v>
      </c>
      <c r="AG1918" s="51"/>
      <c r="AH1918" s="51"/>
      <c r="AJ1918" s="69"/>
    </row>
    <row r="1919" spans="30:36">
      <c r="AD1919" s="50" t="s">
        <v>59</v>
      </c>
      <c r="AE1919" s="50" t="s">
        <v>5054</v>
      </c>
      <c r="AF1919" s="50">
        <v>3149002</v>
      </c>
      <c r="AG1919" s="51"/>
      <c r="AH1919" s="51"/>
      <c r="AJ1919" s="69"/>
    </row>
    <row r="1920" spans="30:36">
      <c r="AD1920" s="50" t="s">
        <v>59</v>
      </c>
      <c r="AE1920" s="50" t="s">
        <v>5056</v>
      </c>
      <c r="AF1920" s="50">
        <v>3149101</v>
      </c>
      <c r="AG1920" s="51"/>
      <c r="AH1920" s="51"/>
      <c r="AJ1920" s="69"/>
    </row>
    <row r="1921" spans="30:36">
      <c r="AD1921" s="50" t="s">
        <v>59</v>
      </c>
      <c r="AE1921" s="50" t="s">
        <v>5058</v>
      </c>
      <c r="AF1921" s="50">
        <v>3149150</v>
      </c>
      <c r="AG1921" s="51"/>
      <c r="AH1921" s="51"/>
      <c r="AJ1921" s="69"/>
    </row>
    <row r="1922" spans="30:36">
      <c r="AD1922" s="50" t="s">
        <v>59</v>
      </c>
      <c r="AE1922" s="50" t="s">
        <v>5060</v>
      </c>
      <c r="AF1922" s="50">
        <v>3149200</v>
      </c>
      <c r="AG1922" s="51"/>
      <c r="AH1922" s="51"/>
      <c r="AJ1922" s="69"/>
    </row>
    <row r="1923" spans="30:36">
      <c r="AD1923" s="50" t="s">
        <v>59</v>
      </c>
      <c r="AE1923" s="50" t="s">
        <v>5062</v>
      </c>
      <c r="AF1923" s="50">
        <v>3149309</v>
      </c>
      <c r="AG1923" s="51"/>
      <c r="AH1923" s="51"/>
      <c r="AJ1923" s="69"/>
    </row>
    <row r="1924" spans="30:36">
      <c r="AD1924" s="50" t="s">
        <v>59</v>
      </c>
      <c r="AE1924" s="50" t="s">
        <v>5064</v>
      </c>
      <c r="AF1924" s="50">
        <v>3149408</v>
      </c>
      <c r="AG1924" s="51"/>
      <c r="AH1924" s="51"/>
      <c r="AJ1924" s="69"/>
    </row>
    <row r="1925" spans="30:36">
      <c r="AD1925" s="50" t="s">
        <v>59</v>
      </c>
      <c r="AE1925" s="50" t="s">
        <v>5066</v>
      </c>
      <c r="AF1925" s="50">
        <v>3149507</v>
      </c>
      <c r="AG1925" s="51"/>
      <c r="AH1925" s="51"/>
      <c r="AJ1925" s="69"/>
    </row>
    <row r="1926" spans="30:36">
      <c r="AD1926" s="50" t="s">
        <v>59</v>
      </c>
      <c r="AE1926" s="50" t="s">
        <v>5067</v>
      </c>
      <c r="AF1926" s="50">
        <v>3149606</v>
      </c>
      <c r="AG1926" s="51"/>
      <c r="AH1926" s="51"/>
      <c r="AJ1926" s="69"/>
    </row>
    <row r="1927" spans="30:36">
      <c r="AD1927" s="50" t="s">
        <v>59</v>
      </c>
      <c r="AE1927" s="50" t="s">
        <v>5069</v>
      </c>
      <c r="AF1927" s="50">
        <v>3149705</v>
      </c>
      <c r="AG1927" s="51"/>
      <c r="AH1927" s="51"/>
      <c r="AJ1927" s="69"/>
    </row>
    <row r="1928" spans="30:36">
      <c r="AD1928" s="50" t="s">
        <v>59</v>
      </c>
      <c r="AE1928" s="50" t="s">
        <v>5071</v>
      </c>
      <c r="AF1928" s="50">
        <v>3149804</v>
      </c>
      <c r="AG1928" s="51"/>
      <c r="AH1928" s="51"/>
      <c r="AJ1928" s="69"/>
    </row>
    <row r="1929" spans="30:36">
      <c r="AD1929" s="50" t="s">
        <v>59</v>
      </c>
      <c r="AE1929" s="50" t="s">
        <v>5073</v>
      </c>
      <c r="AF1929" s="50">
        <v>3149903</v>
      </c>
      <c r="AG1929" s="51"/>
      <c r="AH1929" s="51"/>
      <c r="AJ1929" s="69"/>
    </row>
    <row r="1930" spans="30:36">
      <c r="AD1930" s="50" t="s">
        <v>59</v>
      </c>
      <c r="AE1930" s="50" t="s">
        <v>5075</v>
      </c>
      <c r="AF1930" s="50">
        <v>3149952</v>
      </c>
      <c r="AG1930" s="51"/>
      <c r="AH1930" s="51"/>
      <c r="AJ1930" s="69"/>
    </row>
    <row r="1931" spans="30:36">
      <c r="AD1931" s="50" t="s">
        <v>59</v>
      </c>
      <c r="AE1931" s="50" t="s">
        <v>5077</v>
      </c>
      <c r="AF1931" s="50">
        <v>3150000</v>
      </c>
      <c r="AG1931" s="51"/>
      <c r="AH1931" s="51"/>
      <c r="AJ1931" s="69"/>
    </row>
    <row r="1932" spans="30:36">
      <c r="AD1932" s="50" t="s">
        <v>59</v>
      </c>
      <c r="AE1932" s="50" t="s">
        <v>5079</v>
      </c>
      <c r="AF1932" s="50">
        <v>3150109</v>
      </c>
      <c r="AG1932" s="51"/>
      <c r="AH1932" s="51"/>
      <c r="AJ1932" s="69"/>
    </row>
    <row r="1933" spans="30:36">
      <c r="AD1933" s="50" t="s">
        <v>59</v>
      </c>
      <c r="AE1933" s="50" t="s">
        <v>5081</v>
      </c>
      <c r="AF1933" s="50">
        <v>3150158</v>
      </c>
      <c r="AG1933" s="51"/>
      <c r="AH1933" s="51"/>
      <c r="AJ1933" s="69"/>
    </row>
    <row r="1934" spans="30:36">
      <c r="AD1934" s="50" t="s">
        <v>59</v>
      </c>
      <c r="AE1934" s="50" t="s">
        <v>5083</v>
      </c>
      <c r="AF1934" s="50">
        <v>3150208</v>
      </c>
      <c r="AG1934" s="51"/>
      <c r="AH1934" s="51"/>
      <c r="AJ1934" s="69"/>
    </row>
    <row r="1935" spans="30:36">
      <c r="AD1935" s="50" t="s">
        <v>59</v>
      </c>
      <c r="AE1935" s="50" t="s">
        <v>5085</v>
      </c>
      <c r="AF1935" s="50">
        <v>3150307</v>
      </c>
      <c r="AG1935" s="51"/>
      <c r="AH1935" s="51"/>
      <c r="AJ1935" s="69"/>
    </row>
    <row r="1936" spans="30:36">
      <c r="AD1936" s="50" t="s">
        <v>59</v>
      </c>
      <c r="AE1936" s="50" t="s">
        <v>5087</v>
      </c>
      <c r="AF1936" s="50">
        <v>3150406</v>
      </c>
      <c r="AG1936" s="51"/>
      <c r="AH1936" s="51"/>
      <c r="AJ1936" s="69"/>
    </row>
    <row r="1937" spans="30:36">
      <c r="AD1937" s="50" t="s">
        <v>59</v>
      </c>
      <c r="AE1937" s="50" t="s">
        <v>5088</v>
      </c>
      <c r="AF1937" s="50">
        <v>3150505</v>
      </c>
      <c r="AG1937" s="51"/>
      <c r="AH1937" s="51"/>
      <c r="AJ1937" s="69"/>
    </row>
    <row r="1938" spans="30:36">
      <c r="AD1938" s="50" t="s">
        <v>59</v>
      </c>
      <c r="AE1938" s="50" t="s">
        <v>5090</v>
      </c>
      <c r="AF1938" s="50">
        <v>3150539</v>
      </c>
      <c r="AG1938" s="51"/>
      <c r="AH1938" s="51"/>
      <c r="AJ1938" s="69"/>
    </row>
    <row r="1939" spans="30:36">
      <c r="AD1939" s="50" t="s">
        <v>59</v>
      </c>
      <c r="AE1939" s="50" t="s">
        <v>5092</v>
      </c>
      <c r="AF1939" s="50">
        <v>3150570</v>
      </c>
      <c r="AG1939" s="51"/>
      <c r="AH1939" s="51"/>
      <c r="AJ1939" s="69"/>
    </row>
    <row r="1940" spans="30:36">
      <c r="AD1940" s="50" t="s">
        <v>59</v>
      </c>
      <c r="AE1940" s="50" t="s">
        <v>5094</v>
      </c>
      <c r="AF1940" s="50">
        <v>3150604</v>
      </c>
      <c r="AG1940" s="51"/>
      <c r="AH1940" s="51"/>
      <c r="AJ1940" s="69"/>
    </row>
    <row r="1941" spans="30:36">
      <c r="AD1941" s="50" t="s">
        <v>59</v>
      </c>
      <c r="AE1941" s="50" t="s">
        <v>5096</v>
      </c>
      <c r="AF1941" s="50">
        <v>3150703</v>
      </c>
      <c r="AG1941" s="51"/>
      <c r="AH1941" s="51"/>
      <c r="AJ1941" s="69"/>
    </row>
    <row r="1942" spans="30:36">
      <c r="AD1942" s="50" t="s">
        <v>59</v>
      </c>
      <c r="AE1942" s="50" t="s">
        <v>5098</v>
      </c>
      <c r="AF1942" s="50">
        <v>3150802</v>
      </c>
      <c r="AG1942" s="51"/>
      <c r="AH1942" s="51"/>
      <c r="AJ1942" s="69"/>
    </row>
    <row r="1943" spans="30:36">
      <c r="AD1943" s="50" t="s">
        <v>59</v>
      </c>
      <c r="AE1943" s="50" t="s">
        <v>5100</v>
      </c>
      <c r="AF1943" s="50">
        <v>3150901</v>
      </c>
      <c r="AG1943" s="51"/>
      <c r="AH1943" s="51"/>
      <c r="AJ1943" s="69"/>
    </row>
    <row r="1944" spans="30:36">
      <c r="AD1944" s="50" t="s">
        <v>59</v>
      </c>
      <c r="AE1944" s="50" t="s">
        <v>5102</v>
      </c>
      <c r="AF1944" s="50">
        <v>3151008</v>
      </c>
      <c r="AG1944" s="51"/>
      <c r="AH1944" s="51"/>
      <c r="AJ1944" s="69"/>
    </row>
    <row r="1945" spans="30:36">
      <c r="AD1945" s="50" t="s">
        <v>59</v>
      </c>
      <c r="AE1945" s="50" t="s">
        <v>5104</v>
      </c>
      <c r="AF1945" s="50">
        <v>3151107</v>
      </c>
      <c r="AG1945" s="51"/>
      <c r="AH1945" s="51"/>
      <c r="AJ1945" s="69"/>
    </row>
    <row r="1946" spans="30:36">
      <c r="AD1946" s="50" t="s">
        <v>59</v>
      </c>
      <c r="AE1946" s="50" t="s">
        <v>5106</v>
      </c>
      <c r="AF1946" s="50">
        <v>3151206</v>
      </c>
      <c r="AG1946" s="51"/>
      <c r="AH1946" s="51"/>
      <c r="AJ1946" s="69"/>
    </row>
    <row r="1947" spans="30:36">
      <c r="AD1947" s="50" t="s">
        <v>59</v>
      </c>
      <c r="AE1947" s="50" t="s">
        <v>5108</v>
      </c>
      <c r="AF1947" s="50">
        <v>3151305</v>
      </c>
      <c r="AG1947" s="51"/>
      <c r="AH1947" s="51"/>
      <c r="AJ1947" s="69"/>
    </row>
    <row r="1948" spans="30:36">
      <c r="AD1948" s="50" t="s">
        <v>59</v>
      </c>
      <c r="AE1948" s="50" t="s">
        <v>5110</v>
      </c>
      <c r="AF1948" s="50">
        <v>3151404</v>
      </c>
      <c r="AG1948" s="51"/>
      <c r="AH1948" s="51"/>
      <c r="AJ1948" s="69"/>
    </row>
    <row r="1949" spans="30:36">
      <c r="AD1949" s="50" t="s">
        <v>59</v>
      </c>
      <c r="AE1949" s="50" t="s">
        <v>5112</v>
      </c>
      <c r="AF1949" s="50">
        <v>3151503</v>
      </c>
      <c r="AG1949" s="51"/>
      <c r="AH1949" s="51"/>
      <c r="AJ1949" s="69"/>
    </row>
    <row r="1950" spans="30:36">
      <c r="AD1950" s="50" t="s">
        <v>59</v>
      </c>
      <c r="AE1950" s="50" t="s">
        <v>5114</v>
      </c>
      <c r="AF1950" s="50">
        <v>3151602</v>
      </c>
      <c r="AG1950" s="51"/>
      <c r="AH1950" s="51"/>
      <c r="AJ1950" s="69"/>
    </row>
    <row r="1951" spans="30:36">
      <c r="AD1951" s="50" t="s">
        <v>59</v>
      </c>
      <c r="AE1951" s="50" t="s">
        <v>5116</v>
      </c>
      <c r="AF1951" s="50">
        <v>3151701</v>
      </c>
      <c r="AG1951" s="51"/>
      <c r="AH1951" s="51"/>
      <c r="AJ1951" s="69"/>
    </row>
    <row r="1952" spans="30:36">
      <c r="AD1952" s="50" t="s">
        <v>59</v>
      </c>
      <c r="AE1952" s="50" t="s">
        <v>5118</v>
      </c>
      <c r="AF1952" s="50">
        <v>3151800</v>
      </c>
      <c r="AG1952" s="51"/>
      <c r="AH1952" s="51"/>
      <c r="AJ1952" s="69"/>
    </row>
    <row r="1953" spans="30:36">
      <c r="AD1953" s="50" t="s">
        <v>59</v>
      </c>
      <c r="AE1953" s="50" t="s">
        <v>5120</v>
      </c>
      <c r="AF1953" s="50">
        <v>3151909</v>
      </c>
      <c r="AG1953" s="51"/>
      <c r="AH1953" s="51"/>
      <c r="AJ1953" s="69"/>
    </row>
    <row r="1954" spans="30:36">
      <c r="AD1954" s="50" t="s">
        <v>59</v>
      </c>
      <c r="AE1954" s="50" t="s">
        <v>5122</v>
      </c>
      <c r="AF1954" s="50">
        <v>3152006</v>
      </c>
      <c r="AG1954" s="51"/>
      <c r="AH1954" s="51"/>
      <c r="AJ1954" s="69"/>
    </row>
    <row r="1955" spans="30:36">
      <c r="AD1955" s="50" t="s">
        <v>59</v>
      </c>
      <c r="AE1955" s="50" t="s">
        <v>5124</v>
      </c>
      <c r="AF1955" s="50">
        <v>3152105</v>
      </c>
      <c r="AG1955" s="51"/>
      <c r="AH1955" s="51"/>
      <c r="AJ1955" s="69"/>
    </row>
    <row r="1956" spans="30:36">
      <c r="AD1956" s="50" t="s">
        <v>59</v>
      </c>
      <c r="AE1956" s="50" t="s">
        <v>5125</v>
      </c>
      <c r="AF1956" s="50">
        <v>3152131</v>
      </c>
      <c r="AG1956" s="51"/>
      <c r="AH1956" s="51"/>
      <c r="AJ1956" s="69"/>
    </row>
    <row r="1957" spans="30:36">
      <c r="AD1957" s="50" t="s">
        <v>59</v>
      </c>
      <c r="AE1957" s="50" t="s">
        <v>5126</v>
      </c>
      <c r="AF1957" s="50">
        <v>3152170</v>
      </c>
      <c r="AG1957" s="51"/>
      <c r="AH1957" s="51"/>
      <c r="AJ1957" s="69"/>
    </row>
    <row r="1958" spans="30:36">
      <c r="AD1958" s="50" t="s">
        <v>59</v>
      </c>
      <c r="AE1958" s="50" t="s">
        <v>5128</v>
      </c>
      <c r="AF1958" s="50">
        <v>3152204</v>
      </c>
      <c r="AG1958" s="51"/>
      <c r="AH1958" s="51"/>
      <c r="AJ1958" s="69"/>
    </row>
    <row r="1959" spans="30:36">
      <c r="AD1959" s="50" t="s">
        <v>59</v>
      </c>
      <c r="AE1959" s="50" t="s">
        <v>5130</v>
      </c>
      <c r="AF1959" s="50">
        <v>3152303</v>
      </c>
      <c r="AG1959" s="51"/>
      <c r="AH1959" s="51"/>
      <c r="AJ1959" s="69"/>
    </row>
    <row r="1960" spans="30:36">
      <c r="AD1960" s="50" t="s">
        <v>59</v>
      </c>
      <c r="AE1960" s="50" t="s">
        <v>5132</v>
      </c>
      <c r="AF1960" s="50">
        <v>3152402</v>
      </c>
      <c r="AG1960" s="51"/>
      <c r="AH1960" s="51"/>
      <c r="AJ1960" s="69"/>
    </row>
    <row r="1961" spans="30:36">
      <c r="AD1961" s="50" t="s">
        <v>59</v>
      </c>
      <c r="AE1961" s="50" t="s">
        <v>5134</v>
      </c>
      <c r="AF1961" s="50">
        <v>3152501</v>
      </c>
      <c r="AG1961" s="51"/>
      <c r="AH1961" s="51"/>
      <c r="AJ1961" s="69"/>
    </row>
    <row r="1962" spans="30:36">
      <c r="AD1962" s="50" t="s">
        <v>59</v>
      </c>
      <c r="AE1962" s="50" t="s">
        <v>5136</v>
      </c>
      <c r="AF1962" s="50">
        <v>3152600</v>
      </c>
      <c r="AG1962" s="51"/>
      <c r="AH1962" s="51"/>
      <c r="AJ1962" s="69"/>
    </row>
    <row r="1963" spans="30:36">
      <c r="AD1963" s="50" t="s">
        <v>59</v>
      </c>
      <c r="AE1963" s="50" t="s">
        <v>5138</v>
      </c>
      <c r="AF1963" s="50">
        <v>3152709</v>
      </c>
      <c r="AG1963" s="51"/>
      <c r="AH1963" s="51"/>
      <c r="AJ1963" s="69"/>
    </row>
    <row r="1964" spans="30:36">
      <c r="AD1964" s="50" t="s">
        <v>59</v>
      </c>
      <c r="AE1964" s="50" t="s">
        <v>2952</v>
      </c>
      <c r="AF1964" s="50">
        <v>3152808</v>
      </c>
      <c r="AG1964" s="51"/>
      <c r="AH1964" s="51"/>
      <c r="AJ1964" s="69"/>
    </row>
    <row r="1965" spans="30:36">
      <c r="AD1965" s="50" t="s">
        <v>59</v>
      </c>
      <c r="AE1965" s="50" t="s">
        <v>5141</v>
      </c>
      <c r="AF1965" s="50">
        <v>3152907</v>
      </c>
      <c r="AG1965" s="51"/>
      <c r="AH1965" s="51"/>
      <c r="AJ1965" s="69"/>
    </row>
    <row r="1966" spans="30:36">
      <c r="AD1966" s="50" t="s">
        <v>59</v>
      </c>
      <c r="AE1966" s="50" t="s">
        <v>5143</v>
      </c>
      <c r="AF1966" s="50">
        <v>3153004</v>
      </c>
      <c r="AG1966" s="51"/>
      <c r="AH1966" s="51"/>
      <c r="AJ1966" s="69"/>
    </row>
    <row r="1967" spans="30:36">
      <c r="AD1967" s="50" t="s">
        <v>59</v>
      </c>
      <c r="AE1967" s="50" t="s">
        <v>4822</v>
      </c>
      <c r="AF1967" s="50">
        <v>3153103</v>
      </c>
      <c r="AG1967" s="51"/>
      <c r="AH1967" s="51"/>
      <c r="AJ1967" s="69"/>
    </row>
    <row r="1968" spans="30:36">
      <c r="AD1968" s="50" t="s">
        <v>59</v>
      </c>
      <c r="AE1968" s="50" t="s">
        <v>2368</v>
      </c>
      <c r="AF1968" s="50">
        <v>3153202</v>
      </c>
      <c r="AG1968" s="51"/>
      <c r="AH1968" s="51"/>
      <c r="AJ1968" s="69"/>
    </row>
    <row r="1969" spans="30:36">
      <c r="AD1969" s="50" t="s">
        <v>59</v>
      </c>
      <c r="AE1969" s="50" t="s">
        <v>5147</v>
      </c>
      <c r="AF1969" s="50">
        <v>3153301</v>
      </c>
      <c r="AG1969" s="51"/>
      <c r="AH1969" s="51"/>
      <c r="AJ1969" s="69"/>
    </row>
    <row r="1970" spans="30:36">
      <c r="AD1970" s="50" t="s">
        <v>59</v>
      </c>
      <c r="AE1970" s="50" t="s">
        <v>5149</v>
      </c>
      <c r="AF1970" s="50">
        <v>3153400</v>
      </c>
      <c r="AG1970" s="51"/>
      <c r="AH1970" s="51"/>
      <c r="AJ1970" s="69"/>
    </row>
    <row r="1971" spans="30:36">
      <c r="AD1971" s="50" t="s">
        <v>59</v>
      </c>
      <c r="AE1971" s="50" t="s">
        <v>5151</v>
      </c>
      <c r="AF1971" s="50">
        <v>3153608</v>
      </c>
      <c r="AG1971" s="51"/>
      <c r="AH1971" s="51"/>
    </row>
    <row r="1972" spans="30:36">
      <c r="AD1972" s="50" t="s">
        <v>59</v>
      </c>
      <c r="AE1972" s="50" t="s">
        <v>5153</v>
      </c>
      <c r="AF1972" s="50">
        <v>3153707</v>
      </c>
      <c r="AG1972" s="51"/>
      <c r="AH1972" s="51"/>
    </row>
    <row r="1973" spans="30:36">
      <c r="AD1973" s="50" t="s">
        <v>59</v>
      </c>
      <c r="AE1973" s="50" t="s">
        <v>5155</v>
      </c>
      <c r="AF1973" s="50">
        <v>3153806</v>
      </c>
      <c r="AG1973" s="51"/>
      <c r="AH1973" s="51"/>
    </row>
    <row r="1974" spans="30:36">
      <c r="AD1974" s="50" t="s">
        <v>59</v>
      </c>
      <c r="AE1974" s="50" t="s">
        <v>5157</v>
      </c>
      <c r="AF1974" s="50">
        <v>3153905</v>
      </c>
      <c r="AG1974" s="51"/>
      <c r="AH1974" s="51"/>
    </row>
    <row r="1975" spans="30:36">
      <c r="AD1975" s="50" t="s">
        <v>59</v>
      </c>
      <c r="AE1975" s="50" t="s">
        <v>5159</v>
      </c>
      <c r="AF1975" s="50">
        <v>3154002</v>
      </c>
      <c r="AG1975" s="51"/>
      <c r="AH1975" s="51"/>
    </row>
    <row r="1976" spans="30:36">
      <c r="AD1976" s="50" t="s">
        <v>59</v>
      </c>
      <c r="AE1976" s="50" t="s">
        <v>5161</v>
      </c>
      <c r="AF1976" s="50">
        <v>3154101</v>
      </c>
      <c r="AG1976" s="51"/>
      <c r="AH1976" s="51"/>
    </row>
    <row r="1977" spans="30:36">
      <c r="AD1977" s="50" t="s">
        <v>59</v>
      </c>
      <c r="AE1977" s="50" t="s">
        <v>5163</v>
      </c>
      <c r="AF1977" s="50">
        <v>3154150</v>
      </c>
      <c r="AG1977" s="51"/>
      <c r="AH1977" s="51"/>
    </row>
    <row r="1978" spans="30:36">
      <c r="AD1978" s="50" t="s">
        <v>59</v>
      </c>
      <c r="AE1978" s="50" t="s">
        <v>5165</v>
      </c>
      <c r="AF1978" s="50">
        <v>3154200</v>
      </c>
      <c r="AG1978" s="51"/>
      <c r="AH1978" s="51"/>
    </row>
    <row r="1979" spans="30:36">
      <c r="AD1979" s="50" t="s">
        <v>59</v>
      </c>
      <c r="AE1979" s="50" t="s">
        <v>5167</v>
      </c>
      <c r="AF1979" s="50">
        <v>3154309</v>
      </c>
      <c r="AG1979" s="51"/>
      <c r="AH1979" s="51"/>
    </row>
    <row r="1980" spans="30:36">
      <c r="AD1980" s="50" t="s">
        <v>59</v>
      </c>
      <c r="AE1980" s="50" t="s">
        <v>5169</v>
      </c>
      <c r="AF1980" s="50">
        <v>3154408</v>
      </c>
      <c r="AG1980" s="51"/>
      <c r="AH1980" s="51"/>
    </row>
    <row r="1981" spans="30:36">
      <c r="AD1981" s="50" t="s">
        <v>59</v>
      </c>
      <c r="AE1981" s="50" t="s">
        <v>2357</v>
      </c>
      <c r="AF1981" s="50">
        <v>3154457</v>
      </c>
      <c r="AG1981" s="51"/>
      <c r="AH1981" s="51"/>
    </row>
    <row r="1982" spans="30:36">
      <c r="AD1982" s="50" t="s">
        <v>59</v>
      </c>
      <c r="AE1982" s="50" t="s">
        <v>5171</v>
      </c>
      <c r="AF1982" s="50">
        <v>3154507</v>
      </c>
      <c r="AG1982" s="51"/>
      <c r="AH1982" s="51"/>
    </row>
    <row r="1983" spans="30:36">
      <c r="AD1983" s="50" t="s">
        <v>59</v>
      </c>
      <c r="AE1983" s="50" t="s">
        <v>5173</v>
      </c>
      <c r="AF1983" s="50">
        <v>3154606</v>
      </c>
      <c r="AG1983" s="51"/>
      <c r="AH1983" s="51"/>
    </row>
    <row r="1984" spans="30:36">
      <c r="AD1984" s="50" t="s">
        <v>59</v>
      </c>
      <c r="AE1984" s="50" t="s">
        <v>5175</v>
      </c>
      <c r="AF1984" s="50">
        <v>3154705</v>
      </c>
      <c r="AG1984" s="51"/>
      <c r="AH1984" s="51"/>
    </row>
    <row r="1985" spans="30:34">
      <c r="AD1985" s="50" t="s">
        <v>59</v>
      </c>
      <c r="AE1985" s="50" t="s">
        <v>5176</v>
      </c>
      <c r="AF1985" s="50">
        <v>3154804</v>
      </c>
      <c r="AG1985" s="51"/>
      <c r="AH1985" s="51"/>
    </row>
    <row r="1986" spans="30:34">
      <c r="AD1986" s="50" t="s">
        <v>59</v>
      </c>
      <c r="AE1986" s="50" t="s">
        <v>5178</v>
      </c>
      <c r="AF1986" s="50">
        <v>3154903</v>
      </c>
      <c r="AG1986" s="51"/>
      <c r="AH1986" s="51"/>
    </row>
    <row r="1987" spans="30:34">
      <c r="AD1987" s="50" t="s">
        <v>59</v>
      </c>
      <c r="AE1987" s="50" t="s">
        <v>5180</v>
      </c>
      <c r="AF1987" s="50">
        <v>3155108</v>
      </c>
      <c r="AG1987" s="51"/>
      <c r="AH1987" s="51"/>
    </row>
    <row r="1988" spans="30:34">
      <c r="AD1988" s="50" t="s">
        <v>59</v>
      </c>
      <c r="AE1988" s="50" t="s">
        <v>5182</v>
      </c>
      <c r="AF1988" s="50">
        <v>3155009</v>
      </c>
      <c r="AG1988" s="51"/>
      <c r="AH1988" s="51"/>
    </row>
    <row r="1989" spans="30:34">
      <c r="AD1989" s="50" t="s">
        <v>59</v>
      </c>
      <c r="AE1989" s="50" t="s">
        <v>5184</v>
      </c>
      <c r="AF1989" s="50">
        <v>3155207</v>
      </c>
      <c r="AG1989" s="51"/>
      <c r="AH1989" s="51"/>
    </row>
    <row r="1990" spans="30:34">
      <c r="AD1990" s="50" t="s">
        <v>59</v>
      </c>
      <c r="AE1990" s="50" t="s">
        <v>5186</v>
      </c>
      <c r="AF1990" s="50">
        <v>3155306</v>
      </c>
      <c r="AG1990" s="51"/>
      <c r="AH1990" s="51"/>
    </row>
    <row r="1991" spans="30:34">
      <c r="AD1991" s="50" t="s">
        <v>59</v>
      </c>
      <c r="AE1991" s="50" t="s">
        <v>5188</v>
      </c>
      <c r="AF1991" s="50">
        <v>3155405</v>
      </c>
      <c r="AG1991" s="51"/>
      <c r="AH1991" s="51"/>
    </row>
    <row r="1992" spans="30:34">
      <c r="AD1992" s="50" t="s">
        <v>59</v>
      </c>
      <c r="AE1992" s="50" t="s">
        <v>5190</v>
      </c>
      <c r="AF1992" s="50">
        <v>3155504</v>
      </c>
      <c r="AG1992" s="51"/>
      <c r="AH1992" s="51"/>
    </row>
    <row r="1993" spans="30:34">
      <c r="AD1993" s="50" t="s">
        <v>59</v>
      </c>
      <c r="AE1993" s="50" t="s">
        <v>5191</v>
      </c>
      <c r="AF1993" s="50">
        <v>3155603</v>
      </c>
      <c r="AG1993" s="51"/>
      <c r="AH1993" s="51"/>
    </row>
    <row r="1994" spans="30:34">
      <c r="AD1994" s="50" t="s">
        <v>59</v>
      </c>
      <c r="AE1994" s="50" t="s">
        <v>5192</v>
      </c>
      <c r="AF1994" s="50">
        <v>3155702</v>
      </c>
      <c r="AG1994" s="51"/>
      <c r="AH1994" s="51"/>
    </row>
    <row r="1995" spans="30:34">
      <c r="AD1995" s="50" t="s">
        <v>59</v>
      </c>
      <c r="AE1995" s="50" t="s">
        <v>5193</v>
      </c>
      <c r="AF1995" s="50">
        <v>3155801</v>
      </c>
      <c r="AG1995" s="51"/>
      <c r="AH1995" s="51"/>
    </row>
    <row r="1996" spans="30:34">
      <c r="AD1996" s="50" t="s">
        <v>59</v>
      </c>
      <c r="AE1996" s="50" t="s">
        <v>5194</v>
      </c>
      <c r="AF1996" s="50">
        <v>3155900</v>
      </c>
      <c r="AG1996" s="51"/>
      <c r="AH1996" s="51"/>
    </row>
    <row r="1997" spans="30:34">
      <c r="AD1997" s="50" t="s">
        <v>59</v>
      </c>
      <c r="AE1997" s="50" t="s">
        <v>5195</v>
      </c>
      <c r="AF1997" s="50">
        <v>3156007</v>
      </c>
      <c r="AG1997" s="51"/>
      <c r="AH1997" s="51"/>
    </row>
    <row r="1998" spans="30:34">
      <c r="AD1998" s="50" t="s">
        <v>59</v>
      </c>
      <c r="AE1998" s="50" t="s">
        <v>5196</v>
      </c>
      <c r="AF1998" s="50">
        <v>3156106</v>
      </c>
      <c r="AG1998" s="51"/>
      <c r="AH1998" s="51"/>
    </row>
    <row r="1999" spans="30:34">
      <c r="AD1999" s="50" t="s">
        <v>59</v>
      </c>
      <c r="AE1999" s="50" t="s">
        <v>5197</v>
      </c>
      <c r="AF1999" s="50">
        <v>3156205</v>
      </c>
      <c r="AG1999" s="51"/>
      <c r="AH1999" s="51"/>
    </row>
    <row r="2000" spans="30:34">
      <c r="AD2000" s="50" t="s">
        <v>59</v>
      </c>
      <c r="AE2000" s="50" t="s">
        <v>5198</v>
      </c>
      <c r="AF2000" s="50">
        <v>3156304</v>
      </c>
      <c r="AG2000" s="51"/>
      <c r="AH2000" s="51"/>
    </row>
    <row r="2001" spans="30:34">
      <c r="AD2001" s="50" t="s">
        <v>59</v>
      </c>
      <c r="AE2001" s="50" t="s">
        <v>5199</v>
      </c>
      <c r="AF2001" s="50">
        <v>3156403</v>
      </c>
      <c r="AG2001" s="51"/>
      <c r="AH2001" s="51"/>
    </row>
    <row r="2002" spans="30:34">
      <c r="AD2002" s="50" t="s">
        <v>59</v>
      </c>
      <c r="AE2002" s="50" t="s">
        <v>5200</v>
      </c>
      <c r="AF2002" s="50">
        <v>3156452</v>
      </c>
      <c r="AG2002" s="51"/>
      <c r="AH2002" s="51"/>
    </row>
    <row r="2003" spans="30:34">
      <c r="AD2003" s="50" t="s">
        <v>59</v>
      </c>
      <c r="AE2003" s="50" t="s">
        <v>5201</v>
      </c>
      <c r="AF2003" s="50">
        <v>3156502</v>
      </c>
      <c r="AG2003" s="51"/>
      <c r="AH2003" s="51"/>
    </row>
    <row r="2004" spans="30:34">
      <c r="AD2004" s="50" t="s">
        <v>59</v>
      </c>
      <c r="AE2004" s="50" t="s">
        <v>5202</v>
      </c>
      <c r="AF2004" s="50">
        <v>3156601</v>
      </c>
      <c r="AG2004" s="51"/>
      <c r="AH2004" s="51"/>
    </row>
    <row r="2005" spans="30:34">
      <c r="AD2005" s="50" t="s">
        <v>59</v>
      </c>
      <c r="AE2005" s="50" t="s">
        <v>5203</v>
      </c>
      <c r="AF2005" s="50">
        <v>3156700</v>
      </c>
      <c r="AG2005" s="51"/>
      <c r="AH2005" s="51"/>
    </row>
    <row r="2006" spans="30:34">
      <c r="AD2006" s="50" t="s">
        <v>59</v>
      </c>
      <c r="AE2006" s="50" t="s">
        <v>5204</v>
      </c>
      <c r="AF2006" s="50">
        <v>3156809</v>
      </c>
      <c r="AG2006" s="51"/>
      <c r="AH2006" s="51"/>
    </row>
    <row r="2007" spans="30:34">
      <c r="AD2007" s="50" t="s">
        <v>59</v>
      </c>
      <c r="AE2007" s="50" t="s">
        <v>5205</v>
      </c>
      <c r="AF2007" s="50">
        <v>3156908</v>
      </c>
      <c r="AG2007" s="51"/>
      <c r="AH2007" s="51"/>
    </row>
    <row r="2008" spans="30:34">
      <c r="AD2008" s="50" t="s">
        <v>59</v>
      </c>
      <c r="AE2008" s="50" t="s">
        <v>5206</v>
      </c>
      <c r="AF2008" s="50">
        <v>3157005</v>
      </c>
      <c r="AG2008" s="51"/>
      <c r="AH2008" s="51"/>
    </row>
    <row r="2009" spans="30:34">
      <c r="AD2009" s="50" t="s">
        <v>59</v>
      </c>
      <c r="AE2009" s="50" t="s">
        <v>5207</v>
      </c>
      <c r="AF2009" s="50">
        <v>3157104</v>
      </c>
      <c r="AG2009" s="51"/>
      <c r="AH2009" s="51"/>
    </row>
    <row r="2010" spans="30:34">
      <c r="AD2010" s="50" t="s">
        <v>59</v>
      </c>
      <c r="AE2010" s="50" t="s">
        <v>4330</v>
      </c>
      <c r="AF2010" s="50">
        <v>3157203</v>
      </c>
      <c r="AG2010" s="51"/>
      <c r="AH2010" s="51"/>
    </row>
    <row r="2011" spans="30:34">
      <c r="AD2011" s="50" t="s">
        <v>59</v>
      </c>
      <c r="AE2011" s="50" t="s">
        <v>5208</v>
      </c>
      <c r="AF2011" s="50">
        <v>3157252</v>
      </c>
      <c r="AG2011" s="51"/>
      <c r="AH2011" s="51"/>
    </row>
    <row r="2012" spans="30:34">
      <c r="AD2012" s="50" t="s">
        <v>59</v>
      </c>
      <c r="AE2012" s="50" t="s">
        <v>5209</v>
      </c>
      <c r="AF2012" s="50">
        <v>3157278</v>
      </c>
      <c r="AG2012" s="51"/>
      <c r="AH2012" s="51"/>
    </row>
    <row r="2013" spans="30:34">
      <c r="AD2013" s="50" t="s">
        <v>59</v>
      </c>
      <c r="AE2013" s="50" t="s">
        <v>5210</v>
      </c>
      <c r="AF2013" s="50">
        <v>3157302</v>
      </c>
      <c r="AG2013" s="51"/>
      <c r="AH2013" s="51"/>
    </row>
    <row r="2014" spans="30:34">
      <c r="AD2014" s="50" t="s">
        <v>59</v>
      </c>
      <c r="AE2014" s="50" t="s">
        <v>5211</v>
      </c>
      <c r="AF2014" s="50">
        <v>3157336</v>
      </c>
      <c r="AG2014" s="51"/>
      <c r="AH2014" s="51"/>
    </row>
    <row r="2015" spans="30:34">
      <c r="AD2015" s="50" t="s">
        <v>59</v>
      </c>
      <c r="AE2015" s="50" t="s">
        <v>5212</v>
      </c>
      <c r="AF2015" s="50">
        <v>3157377</v>
      </c>
      <c r="AG2015" s="51"/>
      <c r="AH2015" s="51"/>
    </row>
    <row r="2016" spans="30:34">
      <c r="AD2016" s="50" t="s">
        <v>59</v>
      </c>
      <c r="AE2016" s="50" t="s">
        <v>5213</v>
      </c>
      <c r="AF2016" s="50">
        <v>3157401</v>
      </c>
      <c r="AG2016" s="51"/>
      <c r="AH2016" s="51"/>
    </row>
    <row r="2017" spans="30:34">
      <c r="AD2017" s="50" t="s">
        <v>59</v>
      </c>
      <c r="AE2017" s="50" t="s">
        <v>5214</v>
      </c>
      <c r="AF2017" s="50">
        <v>3157500</v>
      </c>
      <c r="AG2017" s="51"/>
      <c r="AH2017" s="51"/>
    </row>
    <row r="2018" spans="30:34">
      <c r="AD2018" s="50" t="s">
        <v>59</v>
      </c>
      <c r="AE2018" s="50" t="s">
        <v>5215</v>
      </c>
      <c r="AF2018" s="50">
        <v>3157609</v>
      </c>
      <c r="AG2018" s="51"/>
      <c r="AH2018" s="51"/>
    </row>
    <row r="2019" spans="30:34">
      <c r="AD2019" s="50" t="s">
        <v>59</v>
      </c>
      <c r="AE2019" s="50" t="s">
        <v>5216</v>
      </c>
      <c r="AF2019" s="50">
        <v>3157658</v>
      </c>
      <c r="AG2019" s="51"/>
      <c r="AH2019" s="51"/>
    </row>
    <row r="2020" spans="30:34">
      <c r="AD2020" s="50" t="s">
        <v>59</v>
      </c>
      <c r="AE2020" s="50" t="s">
        <v>5217</v>
      </c>
      <c r="AF2020" s="50">
        <v>3157708</v>
      </c>
      <c r="AG2020" s="51"/>
      <c r="AH2020" s="51"/>
    </row>
    <row r="2021" spans="30:34">
      <c r="AD2021" s="50" t="s">
        <v>59</v>
      </c>
      <c r="AE2021" s="50" t="s">
        <v>3098</v>
      </c>
      <c r="AF2021" s="50">
        <v>3157807</v>
      </c>
      <c r="AG2021" s="51"/>
      <c r="AH2021" s="51"/>
    </row>
    <row r="2022" spans="30:34">
      <c r="AD2022" s="50" t="s">
        <v>59</v>
      </c>
      <c r="AE2022" s="50" t="s">
        <v>5218</v>
      </c>
      <c r="AF2022" s="50">
        <v>3157906</v>
      </c>
      <c r="AG2022" s="51"/>
      <c r="AH2022" s="51"/>
    </row>
    <row r="2023" spans="30:34">
      <c r="AD2023" s="50" t="s">
        <v>59</v>
      </c>
      <c r="AE2023" s="50" t="s">
        <v>5219</v>
      </c>
      <c r="AF2023" s="50">
        <v>3158003</v>
      </c>
      <c r="AG2023" s="51"/>
      <c r="AH2023" s="51"/>
    </row>
    <row r="2024" spans="30:34">
      <c r="AD2024" s="50" t="s">
        <v>59</v>
      </c>
      <c r="AE2024" s="50" t="s">
        <v>5220</v>
      </c>
      <c r="AF2024" s="50">
        <v>3158102</v>
      </c>
      <c r="AG2024" s="51"/>
      <c r="AH2024" s="51"/>
    </row>
    <row r="2025" spans="30:34">
      <c r="AD2025" s="50" t="s">
        <v>59</v>
      </c>
      <c r="AE2025" s="50" t="s">
        <v>5221</v>
      </c>
      <c r="AF2025" s="50">
        <v>3158201</v>
      </c>
      <c r="AG2025" s="51"/>
      <c r="AH2025" s="51"/>
    </row>
    <row r="2026" spans="30:34">
      <c r="AD2026" s="50" t="s">
        <v>59</v>
      </c>
      <c r="AE2026" s="50" t="s">
        <v>5222</v>
      </c>
      <c r="AF2026" s="50">
        <v>3159209</v>
      </c>
      <c r="AG2026" s="51"/>
      <c r="AH2026" s="51"/>
    </row>
    <row r="2027" spans="30:34">
      <c r="AD2027" s="50" t="s">
        <v>59</v>
      </c>
      <c r="AE2027" s="50" t="s">
        <v>5223</v>
      </c>
      <c r="AF2027" s="50">
        <v>3159407</v>
      </c>
      <c r="AG2027" s="51"/>
      <c r="AH2027" s="51"/>
    </row>
    <row r="2028" spans="30:34">
      <c r="AD2028" s="50" t="s">
        <v>59</v>
      </c>
      <c r="AE2028" s="50" t="s">
        <v>5224</v>
      </c>
      <c r="AF2028" s="50">
        <v>3159308</v>
      </c>
      <c r="AG2028" s="51"/>
      <c r="AH2028" s="51"/>
    </row>
    <row r="2029" spans="30:34">
      <c r="AD2029" s="50" t="s">
        <v>59</v>
      </c>
      <c r="AE2029" s="50" t="s">
        <v>5225</v>
      </c>
      <c r="AF2029" s="50">
        <v>3159357</v>
      </c>
      <c r="AG2029" s="51"/>
      <c r="AH2029" s="51"/>
    </row>
    <row r="2030" spans="30:34">
      <c r="AD2030" s="50" t="s">
        <v>59</v>
      </c>
      <c r="AE2030" s="50" t="s">
        <v>5226</v>
      </c>
      <c r="AF2030" s="50">
        <v>3159506</v>
      </c>
      <c r="AG2030" s="51"/>
      <c r="AH2030" s="51"/>
    </row>
    <row r="2031" spans="30:34">
      <c r="AD2031" s="50" t="s">
        <v>59</v>
      </c>
      <c r="AE2031" s="50" t="s">
        <v>5227</v>
      </c>
      <c r="AF2031" s="50">
        <v>3159605</v>
      </c>
      <c r="AG2031" s="51"/>
      <c r="AH2031" s="51"/>
    </row>
    <row r="2032" spans="30:34">
      <c r="AD2032" s="50" t="s">
        <v>59</v>
      </c>
      <c r="AE2032" s="50" t="s">
        <v>5228</v>
      </c>
      <c r="AF2032" s="50">
        <v>3159704</v>
      </c>
      <c r="AG2032" s="51"/>
      <c r="AH2032" s="51"/>
    </row>
    <row r="2033" spans="30:34">
      <c r="AD2033" s="50" t="s">
        <v>59</v>
      </c>
      <c r="AE2033" s="50" t="s">
        <v>5229</v>
      </c>
      <c r="AF2033" s="50">
        <v>3159803</v>
      </c>
      <c r="AG2033" s="51"/>
      <c r="AH2033" s="51"/>
    </row>
    <row r="2034" spans="30:34">
      <c r="AD2034" s="50" t="s">
        <v>59</v>
      </c>
      <c r="AE2034" s="50" t="s">
        <v>5230</v>
      </c>
      <c r="AF2034" s="50">
        <v>3158300</v>
      </c>
      <c r="AG2034" s="51"/>
      <c r="AH2034" s="51"/>
    </row>
    <row r="2035" spans="30:34">
      <c r="AD2035" s="50" t="s">
        <v>59</v>
      </c>
      <c r="AE2035" s="50" t="s">
        <v>5231</v>
      </c>
      <c r="AF2035" s="50">
        <v>3158409</v>
      </c>
      <c r="AG2035" s="51"/>
      <c r="AH2035" s="51"/>
    </row>
    <row r="2036" spans="30:34">
      <c r="AD2036" s="50" t="s">
        <v>59</v>
      </c>
      <c r="AE2036" s="50" t="s">
        <v>5232</v>
      </c>
      <c r="AF2036" s="50">
        <v>3158508</v>
      </c>
      <c r="AG2036" s="51"/>
      <c r="AH2036" s="51"/>
    </row>
    <row r="2037" spans="30:34">
      <c r="AD2037" s="50" t="s">
        <v>59</v>
      </c>
      <c r="AE2037" s="50" t="s">
        <v>5233</v>
      </c>
      <c r="AF2037" s="50">
        <v>3158607</v>
      </c>
      <c r="AG2037" s="51"/>
      <c r="AH2037" s="51"/>
    </row>
    <row r="2038" spans="30:34">
      <c r="AD2038" s="50" t="s">
        <v>59</v>
      </c>
      <c r="AE2038" s="50" t="s">
        <v>5234</v>
      </c>
      <c r="AF2038" s="50">
        <v>3158706</v>
      </c>
      <c r="AG2038" s="51"/>
      <c r="AH2038" s="51"/>
    </row>
    <row r="2039" spans="30:34">
      <c r="AD2039" s="50" t="s">
        <v>59</v>
      </c>
      <c r="AE2039" s="50" t="s">
        <v>5235</v>
      </c>
      <c r="AF2039" s="50">
        <v>3158805</v>
      </c>
      <c r="AG2039" s="51"/>
      <c r="AH2039" s="51"/>
    </row>
    <row r="2040" spans="30:34">
      <c r="AD2040" s="50" t="s">
        <v>59</v>
      </c>
      <c r="AE2040" s="50" t="s">
        <v>5236</v>
      </c>
      <c r="AF2040" s="50">
        <v>3158904</v>
      </c>
      <c r="AG2040" s="51"/>
      <c r="AH2040" s="51"/>
    </row>
    <row r="2041" spans="30:34">
      <c r="AD2041" s="50" t="s">
        <v>59</v>
      </c>
      <c r="AE2041" s="50" t="s">
        <v>5237</v>
      </c>
      <c r="AF2041" s="50">
        <v>3158953</v>
      </c>
      <c r="AG2041" s="51"/>
      <c r="AH2041" s="51"/>
    </row>
    <row r="2042" spans="30:34">
      <c r="AD2042" s="50" t="s">
        <v>59</v>
      </c>
      <c r="AE2042" s="50" t="s">
        <v>5238</v>
      </c>
      <c r="AF2042" s="50">
        <v>3159001</v>
      </c>
      <c r="AG2042" s="51"/>
      <c r="AH2042" s="51"/>
    </row>
    <row r="2043" spans="30:34">
      <c r="AD2043" s="50" t="s">
        <v>59</v>
      </c>
      <c r="AE2043" s="50" t="s">
        <v>5239</v>
      </c>
      <c r="AF2043" s="50">
        <v>3159100</v>
      </c>
      <c r="AG2043" s="51"/>
      <c r="AH2043" s="51"/>
    </row>
    <row r="2044" spans="30:34">
      <c r="AD2044" s="50" t="s">
        <v>59</v>
      </c>
      <c r="AE2044" s="50" t="s">
        <v>5240</v>
      </c>
      <c r="AF2044" s="50">
        <v>3159902</v>
      </c>
      <c r="AG2044" s="51"/>
      <c r="AH2044" s="51"/>
    </row>
    <row r="2045" spans="30:34">
      <c r="AD2045" s="50" t="s">
        <v>59</v>
      </c>
      <c r="AE2045" s="50" t="s">
        <v>5241</v>
      </c>
      <c r="AF2045" s="50">
        <v>3160009</v>
      </c>
      <c r="AG2045" s="51"/>
      <c r="AH2045" s="51"/>
    </row>
    <row r="2046" spans="30:34">
      <c r="AD2046" s="50" t="s">
        <v>59</v>
      </c>
      <c r="AE2046" s="50" t="s">
        <v>5242</v>
      </c>
      <c r="AF2046" s="50">
        <v>3160108</v>
      </c>
      <c r="AG2046" s="51"/>
      <c r="AH2046" s="51"/>
    </row>
    <row r="2047" spans="30:34">
      <c r="AD2047" s="50" t="s">
        <v>59</v>
      </c>
      <c r="AE2047" s="50" t="s">
        <v>5243</v>
      </c>
      <c r="AF2047" s="50">
        <v>3160207</v>
      </c>
      <c r="AG2047" s="51"/>
      <c r="AH2047" s="51"/>
    </row>
    <row r="2048" spans="30:34">
      <c r="AD2048" s="50" t="s">
        <v>59</v>
      </c>
      <c r="AE2048" s="50" t="s">
        <v>5244</v>
      </c>
      <c r="AF2048" s="50">
        <v>3160306</v>
      </c>
      <c r="AG2048" s="51"/>
      <c r="AH2048" s="51"/>
    </row>
    <row r="2049" spans="30:34">
      <c r="AD2049" s="50" t="s">
        <v>59</v>
      </c>
      <c r="AE2049" s="50" t="s">
        <v>5245</v>
      </c>
      <c r="AF2049" s="50">
        <v>3160405</v>
      </c>
      <c r="AG2049" s="51"/>
      <c r="AH2049" s="51"/>
    </row>
    <row r="2050" spans="30:34">
      <c r="AD2050" s="50" t="s">
        <v>59</v>
      </c>
      <c r="AE2050" s="50" t="s">
        <v>5246</v>
      </c>
      <c r="AF2050" s="50">
        <v>3160454</v>
      </c>
      <c r="AG2050" s="51"/>
      <c r="AH2050" s="51"/>
    </row>
    <row r="2051" spans="30:34">
      <c r="AD2051" s="50" t="s">
        <v>59</v>
      </c>
      <c r="AE2051" s="50" t="s">
        <v>5247</v>
      </c>
      <c r="AF2051" s="50">
        <v>3160504</v>
      </c>
      <c r="AG2051" s="51"/>
      <c r="AH2051" s="51"/>
    </row>
    <row r="2052" spans="30:34">
      <c r="AD2052" s="50" t="s">
        <v>59</v>
      </c>
      <c r="AE2052" s="50" t="s">
        <v>5248</v>
      </c>
      <c r="AF2052" s="50">
        <v>3160603</v>
      </c>
      <c r="AG2052" s="51"/>
      <c r="AH2052" s="51"/>
    </row>
    <row r="2053" spans="30:34">
      <c r="AD2053" s="50" t="s">
        <v>59</v>
      </c>
      <c r="AE2053" s="50" t="s">
        <v>5249</v>
      </c>
      <c r="AF2053" s="50">
        <v>3160702</v>
      </c>
      <c r="AG2053" s="51"/>
      <c r="AH2053" s="51"/>
    </row>
    <row r="2054" spans="30:34">
      <c r="AD2054" s="50" t="s">
        <v>59</v>
      </c>
      <c r="AE2054" s="50" t="s">
        <v>5250</v>
      </c>
      <c r="AF2054" s="50">
        <v>3160801</v>
      </c>
      <c r="AG2054" s="51"/>
      <c r="AH2054" s="51"/>
    </row>
    <row r="2055" spans="30:34">
      <c r="AD2055" s="50" t="s">
        <v>59</v>
      </c>
      <c r="AE2055" s="50" t="s">
        <v>5251</v>
      </c>
      <c r="AF2055" s="50">
        <v>3160900</v>
      </c>
      <c r="AG2055" s="51"/>
      <c r="AH2055" s="51"/>
    </row>
    <row r="2056" spans="30:34">
      <c r="AD2056" s="50" t="s">
        <v>59</v>
      </c>
      <c r="AE2056" s="50" t="s">
        <v>5252</v>
      </c>
      <c r="AF2056" s="50">
        <v>3160959</v>
      </c>
      <c r="AG2056" s="51"/>
      <c r="AH2056" s="51"/>
    </row>
    <row r="2057" spans="30:34">
      <c r="AD2057" s="50" t="s">
        <v>59</v>
      </c>
      <c r="AE2057" s="50" t="s">
        <v>5253</v>
      </c>
      <c r="AF2057" s="50">
        <v>3161007</v>
      </c>
      <c r="AG2057" s="51"/>
      <c r="AH2057" s="51"/>
    </row>
    <row r="2058" spans="30:34">
      <c r="AD2058" s="50" t="s">
        <v>59</v>
      </c>
      <c r="AE2058" s="50" t="s">
        <v>5254</v>
      </c>
      <c r="AF2058" s="50">
        <v>3161056</v>
      </c>
      <c r="AG2058" s="51"/>
      <c r="AH2058" s="51"/>
    </row>
    <row r="2059" spans="30:34">
      <c r="AD2059" s="50" t="s">
        <v>59</v>
      </c>
      <c r="AE2059" s="50" t="s">
        <v>1628</v>
      </c>
      <c r="AF2059" s="50">
        <v>3161106</v>
      </c>
      <c r="AG2059" s="51"/>
      <c r="AH2059" s="51"/>
    </row>
    <row r="2060" spans="30:34">
      <c r="AD2060" s="50" t="s">
        <v>59</v>
      </c>
      <c r="AE2060" s="50" t="s">
        <v>4560</v>
      </c>
      <c r="AF2060" s="50">
        <v>3161205</v>
      </c>
      <c r="AG2060" s="51"/>
      <c r="AH2060" s="51"/>
    </row>
    <row r="2061" spans="30:34">
      <c r="AD2061" s="50" t="s">
        <v>59</v>
      </c>
      <c r="AE2061" s="50" t="s">
        <v>5255</v>
      </c>
      <c r="AF2061" s="50">
        <v>3161304</v>
      </c>
      <c r="AG2061" s="51"/>
      <c r="AH2061" s="51"/>
    </row>
    <row r="2062" spans="30:34">
      <c r="AD2062" s="50" t="s">
        <v>59</v>
      </c>
      <c r="AE2062" s="50" t="s">
        <v>5256</v>
      </c>
      <c r="AF2062" s="50">
        <v>3161403</v>
      </c>
      <c r="AG2062" s="51"/>
      <c r="AH2062" s="51"/>
    </row>
    <row r="2063" spans="30:34">
      <c r="AD2063" s="50" t="s">
        <v>59</v>
      </c>
      <c r="AE2063" s="50" t="s">
        <v>5257</v>
      </c>
      <c r="AF2063" s="50">
        <v>3161502</v>
      </c>
      <c r="AG2063" s="51"/>
      <c r="AH2063" s="51"/>
    </row>
    <row r="2064" spans="30:34">
      <c r="AD2064" s="50" t="s">
        <v>59</v>
      </c>
      <c r="AE2064" s="50" t="s">
        <v>5258</v>
      </c>
      <c r="AF2064" s="50">
        <v>3161601</v>
      </c>
      <c r="AG2064" s="51"/>
      <c r="AH2064" s="51"/>
    </row>
    <row r="2065" spans="30:34">
      <c r="AD2065" s="50" t="s">
        <v>59</v>
      </c>
      <c r="AE2065" s="50" t="s">
        <v>5259</v>
      </c>
      <c r="AF2065" s="50">
        <v>3161650</v>
      </c>
      <c r="AG2065" s="51"/>
      <c r="AH2065" s="51"/>
    </row>
    <row r="2066" spans="30:34">
      <c r="AD2066" s="50" t="s">
        <v>59</v>
      </c>
      <c r="AE2066" s="50" t="s">
        <v>5260</v>
      </c>
      <c r="AF2066" s="50">
        <v>3161700</v>
      </c>
      <c r="AG2066" s="51"/>
      <c r="AH2066" s="51"/>
    </row>
    <row r="2067" spans="30:34">
      <c r="AD2067" s="50" t="s">
        <v>59</v>
      </c>
      <c r="AE2067" s="50" t="s">
        <v>5261</v>
      </c>
      <c r="AF2067" s="50">
        <v>3161809</v>
      </c>
      <c r="AG2067" s="51"/>
      <c r="AH2067" s="51"/>
    </row>
    <row r="2068" spans="30:34">
      <c r="AD2068" s="50" t="s">
        <v>59</v>
      </c>
      <c r="AE2068" s="50" t="s">
        <v>5262</v>
      </c>
      <c r="AF2068" s="50">
        <v>3161908</v>
      </c>
      <c r="AG2068" s="51"/>
      <c r="AH2068" s="51"/>
    </row>
    <row r="2069" spans="30:34">
      <c r="AD2069" s="50" t="s">
        <v>59</v>
      </c>
      <c r="AE2069" s="50" t="s">
        <v>5263</v>
      </c>
      <c r="AF2069" s="50">
        <v>3125507</v>
      </c>
      <c r="AG2069" s="51"/>
      <c r="AH2069" s="51"/>
    </row>
    <row r="2070" spans="30:34">
      <c r="AD2070" s="50" t="s">
        <v>59</v>
      </c>
      <c r="AE2070" s="50" t="s">
        <v>5264</v>
      </c>
      <c r="AF2070" s="50">
        <v>3162005</v>
      </c>
      <c r="AG2070" s="51"/>
      <c r="AH2070" s="51"/>
    </row>
    <row r="2071" spans="30:34">
      <c r="AD2071" s="50" t="s">
        <v>59</v>
      </c>
      <c r="AE2071" s="50" t="s">
        <v>5265</v>
      </c>
      <c r="AF2071" s="50">
        <v>3162104</v>
      </c>
      <c r="AG2071" s="51"/>
      <c r="AH2071" s="51"/>
    </row>
    <row r="2072" spans="30:34">
      <c r="AD2072" s="50" t="s">
        <v>59</v>
      </c>
      <c r="AE2072" s="50" t="s">
        <v>5266</v>
      </c>
      <c r="AF2072" s="50">
        <v>3162203</v>
      </c>
      <c r="AG2072" s="51"/>
      <c r="AH2072" s="51"/>
    </row>
    <row r="2073" spans="30:34">
      <c r="AD2073" s="50" t="s">
        <v>59</v>
      </c>
      <c r="AE2073" s="50" t="s">
        <v>5267</v>
      </c>
      <c r="AF2073" s="50">
        <v>3162252</v>
      </c>
      <c r="AG2073" s="51"/>
      <c r="AH2073" s="51"/>
    </row>
    <row r="2074" spans="30:34">
      <c r="AD2074" s="50" t="s">
        <v>59</v>
      </c>
      <c r="AE2074" s="50" t="s">
        <v>5268</v>
      </c>
      <c r="AF2074" s="50">
        <v>3162302</v>
      </c>
      <c r="AG2074" s="51"/>
      <c r="AH2074" s="51"/>
    </row>
    <row r="2075" spans="30:34">
      <c r="AD2075" s="50" t="s">
        <v>59</v>
      </c>
      <c r="AE2075" s="50" t="s">
        <v>5269</v>
      </c>
      <c r="AF2075" s="50">
        <v>3162401</v>
      </c>
      <c r="AG2075" s="51"/>
      <c r="AH2075" s="51"/>
    </row>
    <row r="2076" spans="30:34">
      <c r="AD2076" s="50" t="s">
        <v>59</v>
      </c>
      <c r="AE2076" s="50" t="s">
        <v>5270</v>
      </c>
      <c r="AF2076" s="50">
        <v>3162450</v>
      </c>
      <c r="AG2076" s="51"/>
      <c r="AH2076" s="51"/>
    </row>
    <row r="2077" spans="30:34">
      <c r="AD2077" s="50" t="s">
        <v>59</v>
      </c>
      <c r="AE2077" s="50" t="s">
        <v>5271</v>
      </c>
      <c r="AF2077" s="50">
        <v>3162500</v>
      </c>
      <c r="AG2077" s="51"/>
      <c r="AH2077" s="51"/>
    </row>
    <row r="2078" spans="30:34">
      <c r="AD2078" s="50" t="s">
        <v>59</v>
      </c>
      <c r="AE2078" s="50" t="s">
        <v>5272</v>
      </c>
      <c r="AF2078" s="50">
        <v>3162559</v>
      </c>
      <c r="AG2078" s="51"/>
      <c r="AH2078" s="51"/>
    </row>
    <row r="2079" spans="30:34">
      <c r="AD2079" s="50" t="s">
        <v>59</v>
      </c>
      <c r="AE2079" s="50" t="s">
        <v>5273</v>
      </c>
      <c r="AF2079" s="50">
        <v>3162575</v>
      </c>
      <c r="AG2079" s="51"/>
      <c r="AH2079" s="51"/>
    </row>
    <row r="2080" spans="30:34">
      <c r="AD2080" s="50" t="s">
        <v>59</v>
      </c>
      <c r="AE2080" s="50" t="s">
        <v>5274</v>
      </c>
      <c r="AF2080" s="50">
        <v>3162609</v>
      </c>
      <c r="AG2080" s="51"/>
      <c r="AH2080" s="51"/>
    </row>
    <row r="2081" spans="30:34">
      <c r="AD2081" s="50" t="s">
        <v>59</v>
      </c>
      <c r="AE2081" s="50" t="s">
        <v>5275</v>
      </c>
      <c r="AF2081" s="50">
        <v>3162658</v>
      </c>
      <c r="AG2081" s="51"/>
      <c r="AH2081" s="51"/>
    </row>
    <row r="2082" spans="30:34">
      <c r="AD2082" s="50" t="s">
        <v>59</v>
      </c>
      <c r="AE2082" s="50" t="s">
        <v>3291</v>
      </c>
      <c r="AF2082" s="50">
        <v>3162708</v>
      </c>
      <c r="AG2082" s="51"/>
      <c r="AH2082" s="51"/>
    </row>
    <row r="2083" spans="30:34">
      <c r="AD2083" s="50" t="s">
        <v>59</v>
      </c>
      <c r="AE2083" s="50" t="s">
        <v>5276</v>
      </c>
      <c r="AF2083" s="50">
        <v>3162807</v>
      </c>
      <c r="AG2083" s="51"/>
      <c r="AH2083" s="51"/>
    </row>
    <row r="2084" spans="30:34">
      <c r="AD2084" s="50" t="s">
        <v>59</v>
      </c>
      <c r="AE2084" s="50" t="s">
        <v>5277</v>
      </c>
      <c r="AF2084" s="50">
        <v>3162906</v>
      </c>
      <c r="AG2084" s="51"/>
      <c r="AH2084" s="51"/>
    </row>
    <row r="2085" spans="30:34">
      <c r="AD2085" s="50" t="s">
        <v>59</v>
      </c>
      <c r="AE2085" s="50" t="s">
        <v>5278</v>
      </c>
      <c r="AF2085" s="50">
        <v>3162922</v>
      </c>
      <c r="AG2085" s="51"/>
      <c r="AH2085" s="51"/>
    </row>
    <row r="2086" spans="30:34">
      <c r="AD2086" s="50" t="s">
        <v>59</v>
      </c>
      <c r="AE2086" s="50" t="s">
        <v>5279</v>
      </c>
      <c r="AF2086" s="50">
        <v>3162948</v>
      </c>
      <c r="AG2086" s="51"/>
      <c r="AH2086" s="51"/>
    </row>
    <row r="2087" spans="30:34">
      <c r="AD2087" s="50" t="s">
        <v>59</v>
      </c>
      <c r="AE2087" s="50" t="s">
        <v>5280</v>
      </c>
      <c r="AF2087" s="50">
        <v>3162955</v>
      </c>
      <c r="AG2087" s="51"/>
      <c r="AH2087" s="51"/>
    </row>
    <row r="2088" spans="30:34">
      <c r="AD2088" s="50" t="s">
        <v>59</v>
      </c>
      <c r="AE2088" s="50" t="s">
        <v>5281</v>
      </c>
      <c r="AF2088" s="50">
        <v>3163003</v>
      </c>
      <c r="AG2088" s="51"/>
      <c r="AH2088" s="51"/>
    </row>
    <row r="2089" spans="30:34">
      <c r="AD2089" s="50" t="s">
        <v>59</v>
      </c>
      <c r="AE2089" s="50" t="s">
        <v>5282</v>
      </c>
      <c r="AF2089" s="50">
        <v>3163102</v>
      </c>
      <c r="AG2089" s="51"/>
      <c r="AH2089" s="51"/>
    </row>
    <row r="2090" spans="30:34">
      <c r="AD2090" s="50" t="s">
        <v>59</v>
      </c>
      <c r="AE2090" s="50" t="s">
        <v>5283</v>
      </c>
      <c r="AF2090" s="50">
        <v>3163201</v>
      </c>
      <c r="AG2090" s="51"/>
      <c r="AH2090" s="51"/>
    </row>
    <row r="2091" spans="30:34">
      <c r="AD2091" s="50" t="s">
        <v>59</v>
      </c>
      <c r="AE2091" s="50" t="s">
        <v>3448</v>
      </c>
      <c r="AF2091" s="50">
        <v>3163300</v>
      </c>
      <c r="AG2091" s="51"/>
      <c r="AH2091" s="51"/>
    </row>
    <row r="2092" spans="30:34">
      <c r="AD2092" s="50" t="s">
        <v>59</v>
      </c>
      <c r="AE2092" s="50" t="s">
        <v>5284</v>
      </c>
      <c r="AF2092" s="50">
        <v>3163409</v>
      </c>
      <c r="AG2092" s="51"/>
      <c r="AH2092" s="51"/>
    </row>
    <row r="2093" spans="30:34">
      <c r="AD2093" s="50" t="s">
        <v>59</v>
      </c>
      <c r="AE2093" s="50" t="s">
        <v>5285</v>
      </c>
      <c r="AF2093" s="50">
        <v>3163508</v>
      </c>
      <c r="AG2093" s="51"/>
      <c r="AH2093" s="51"/>
    </row>
    <row r="2094" spans="30:34">
      <c r="AD2094" s="50" t="s">
        <v>59</v>
      </c>
      <c r="AE2094" s="50" t="s">
        <v>5286</v>
      </c>
      <c r="AF2094" s="50">
        <v>3163607</v>
      </c>
      <c r="AG2094" s="51"/>
      <c r="AH2094" s="51"/>
    </row>
    <row r="2095" spans="30:34">
      <c r="AD2095" s="50" t="s">
        <v>59</v>
      </c>
      <c r="AE2095" s="50" t="s">
        <v>5287</v>
      </c>
      <c r="AF2095" s="50">
        <v>3163706</v>
      </c>
      <c r="AG2095" s="51"/>
      <c r="AH2095" s="51"/>
    </row>
    <row r="2096" spans="30:34">
      <c r="AD2096" s="50" t="s">
        <v>59</v>
      </c>
      <c r="AE2096" s="50" t="s">
        <v>5288</v>
      </c>
      <c r="AF2096" s="50">
        <v>3163805</v>
      </c>
      <c r="AG2096" s="51"/>
      <c r="AH2096" s="51"/>
    </row>
    <row r="2097" spans="30:34">
      <c r="AD2097" s="50" t="s">
        <v>59</v>
      </c>
      <c r="AE2097" s="50" t="s">
        <v>5289</v>
      </c>
      <c r="AF2097" s="50">
        <v>3163904</v>
      </c>
      <c r="AG2097" s="51"/>
      <c r="AH2097" s="51"/>
    </row>
    <row r="2098" spans="30:34">
      <c r="AD2098" s="50" t="s">
        <v>59</v>
      </c>
      <c r="AE2098" s="50" t="s">
        <v>5290</v>
      </c>
      <c r="AF2098" s="50">
        <v>3164100</v>
      </c>
      <c r="AG2098" s="51"/>
      <c r="AH2098" s="51"/>
    </row>
    <row r="2099" spans="30:34">
      <c r="AD2099" s="50" t="s">
        <v>59</v>
      </c>
      <c r="AE2099" s="50" t="s">
        <v>5291</v>
      </c>
      <c r="AF2099" s="50">
        <v>3164001</v>
      </c>
      <c r="AG2099" s="51"/>
      <c r="AH2099" s="51"/>
    </row>
    <row r="2100" spans="30:34">
      <c r="AD2100" s="50" t="s">
        <v>59</v>
      </c>
      <c r="AE2100" s="50" t="s">
        <v>5292</v>
      </c>
      <c r="AF2100" s="50">
        <v>3164209</v>
      </c>
      <c r="AG2100" s="51"/>
      <c r="AH2100" s="51"/>
    </row>
    <row r="2101" spans="30:34">
      <c r="AD2101" s="50" t="s">
        <v>59</v>
      </c>
      <c r="AE2101" s="50" t="s">
        <v>5293</v>
      </c>
      <c r="AF2101" s="50">
        <v>3164308</v>
      </c>
      <c r="AG2101" s="51"/>
      <c r="AH2101" s="51"/>
    </row>
    <row r="2102" spans="30:34">
      <c r="AD2102" s="50" t="s">
        <v>59</v>
      </c>
      <c r="AE2102" s="50" t="s">
        <v>5294</v>
      </c>
      <c r="AF2102" s="50">
        <v>3164407</v>
      </c>
      <c r="AG2102" s="51"/>
      <c r="AH2102" s="51"/>
    </row>
    <row r="2103" spans="30:34">
      <c r="AD2103" s="50" t="s">
        <v>59</v>
      </c>
      <c r="AE2103" s="50" t="s">
        <v>5295</v>
      </c>
      <c r="AF2103" s="50">
        <v>3164431</v>
      </c>
      <c r="AG2103" s="51"/>
      <c r="AH2103" s="51"/>
    </row>
    <row r="2104" spans="30:34">
      <c r="AD2104" s="50" t="s">
        <v>59</v>
      </c>
      <c r="AE2104" s="50" t="s">
        <v>5296</v>
      </c>
      <c r="AF2104" s="50">
        <v>3164472</v>
      </c>
      <c r="AG2104" s="51"/>
      <c r="AH2104" s="51"/>
    </row>
    <row r="2105" spans="30:34">
      <c r="AD2105" s="50" t="s">
        <v>59</v>
      </c>
      <c r="AE2105" s="50" t="s">
        <v>5297</v>
      </c>
      <c r="AF2105" s="50">
        <v>3164506</v>
      </c>
      <c r="AG2105" s="51"/>
      <c r="AH2105" s="51"/>
    </row>
    <row r="2106" spans="30:34">
      <c r="AD2106" s="50" t="s">
        <v>59</v>
      </c>
      <c r="AE2106" s="50" t="s">
        <v>5298</v>
      </c>
      <c r="AF2106" s="50">
        <v>3164605</v>
      </c>
      <c r="AG2106" s="51"/>
      <c r="AH2106" s="51"/>
    </row>
    <row r="2107" spans="30:34">
      <c r="AD2107" s="50" t="s">
        <v>59</v>
      </c>
      <c r="AE2107" s="50" t="s">
        <v>5299</v>
      </c>
      <c r="AF2107" s="50">
        <v>3164704</v>
      </c>
      <c r="AG2107" s="51"/>
      <c r="AH2107" s="51"/>
    </row>
    <row r="2108" spans="30:34">
      <c r="AD2108" s="50" t="s">
        <v>59</v>
      </c>
      <c r="AE2108" s="50" t="s">
        <v>5300</v>
      </c>
      <c r="AF2108" s="50">
        <v>3164803</v>
      </c>
      <c r="AG2108" s="51"/>
      <c r="AH2108" s="51"/>
    </row>
    <row r="2109" spans="30:34">
      <c r="AD2109" s="50" t="s">
        <v>59</v>
      </c>
      <c r="AE2109" s="50" t="s">
        <v>5301</v>
      </c>
      <c r="AF2109" s="50">
        <v>3164902</v>
      </c>
      <c r="AG2109" s="51"/>
      <c r="AH2109" s="51"/>
    </row>
    <row r="2110" spans="30:34">
      <c r="AD2110" s="50" t="s">
        <v>59</v>
      </c>
      <c r="AE2110" s="50" t="s">
        <v>5302</v>
      </c>
      <c r="AF2110" s="50">
        <v>3165206</v>
      </c>
      <c r="AG2110" s="51"/>
      <c r="AH2110" s="51"/>
    </row>
    <row r="2111" spans="30:34">
      <c r="AD2111" s="50" t="s">
        <v>59</v>
      </c>
      <c r="AE2111" s="50" t="s">
        <v>5303</v>
      </c>
      <c r="AF2111" s="50">
        <v>3165008</v>
      </c>
      <c r="AG2111" s="51"/>
      <c r="AH2111" s="51"/>
    </row>
    <row r="2112" spans="30:34">
      <c r="AD2112" s="50" t="s">
        <v>59</v>
      </c>
      <c r="AE2112" s="50" t="s">
        <v>5304</v>
      </c>
      <c r="AF2112" s="50">
        <v>3165107</v>
      </c>
      <c r="AG2112" s="51"/>
      <c r="AH2112" s="51"/>
    </row>
    <row r="2113" spans="30:34">
      <c r="AD2113" s="50" t="s">
        <v>59</v>
      </c>
      <c r="AE2113" s="50" t="s">
        <v>5305</v>
      </c>
      <c r="AF2113" s="50">
        <v>3165305</v>
      </c>
      <c r="AG2113" s="51"/>
      <c r="AH2113" s="51"/>
    </row>
    <row r="2114" spans="30:34">
      <c r="AD2114" s="50" t="s">
        <v>59</v>
      </c>
      <c r="AE2114" s="50" t="s">
        <v>5306</v>
      </c>
      <c r="AF2114" s="50">
        <v>3165404</v>
      </c>
      <c r="AG2114" s="51"/>
      <c r="AH2114" s="51"/>
    </row>
    <row r="2115" spans="30:34">
      <c r="AD2115" s="50" t="s">
        <v>59</v>
      </c>
      <c r="AE2115" s="50" t="s">
        <v>5307</v>
      </c>
      <c r="AF2115" s="50">
        <v>3165503</v>
      </c>
      <c r="AG2115" s="51"/>
      <c r="AH2115" s="51"/>
    </row>
    <row r="2116" spans="30:34">
      <c r="AD2116" s="50" t="s">
        <v>59</v>
      </c>
      <c r="AE2116" s="50" t="s">
        <v>5308</v>
      </c>
      <c r="AF2116" s="50">
        <v>3165537</v>
      </c>
      <c r="AG2116" s="51"/>
      <c r="AH2116" s="51"/>
    </row>
    <row r="2117" spans="30:34">
      <c r="AD2117" s="50" t="s">
        <v>59</v>
      </c>
      <c r="AE2117" s="50" t="s">
        <v>5309</v>
      </c>
      <c r="AF2117" s="50">
        <v>3165560</v>
      </c>
      <c r="AG2117" s="51"/>
      <c r="AH2117" s="51"/>
    </row>
    <row r="2118" spans="30:34">
      <c r="AD2118" s="50" t="s">
        <v>59</v>
      </c>
      <c r="AE2118" s="50" t="s">
        <v>5310</v>
      </c>
      <c r="AF2118" s="50">
        <v>3165578</v>
      </c>
      <c r="AG2118" s="51"/>
      <c r="AH2118" s="51"/>
    </row>
    <row r="2119" spans="30:34">
      <c r="AD2119" s="50" t="s">
        <v>59</v>
      </c>
      <c r="AE2119" s="50" t="s">
        <v>5311</v>
      </c>
      <c r="AF2119" s="50">
        <v>3165602</v>
      </c>
      <c r="AG2119" s="51"/>
      <c r="AH2119" s="51"/>
    </row>
    <row r="2120" spans="30:34">
      <c r="AD2120" s="50" t="s">
        <v>59</v>
      </c>
      <c r="AE2120" s="50" t="s">
        <v>5312</v>
      </c>
      <c r="AF2120" s="50">
        <v>3165701</v>
      </c>
      <c r="AG2120" s="51"/>
      <c r="AH2120" s="51"/>
    </row>
    <row r="2121" spans="30:34">
      <c r="AD2121" s="50" t="s">
        <v>59</v>
      </c>
      <c r="AE2121" s="50" t="s">
        <v>5313</v>
      </c>
      <c r="AF2121" s="50">
        <v>3165800</v>
      </c>
      <c r="AG2121" s="51"/>
      <c r="AH2121" s="51"/>
    </row>
    <row r="2122" spans="30:34">
      <c r="AD2122" s="50" t="s">
        <v>59</v>
      </c>
      <c r="AE2122" s="50" t="s">
        <v>5314</v>
      </c>
      <c r="AF2122" s="50">
        <v>3165909</v>
      </c>
      <c r="AG2122" s="51"/>
      <c r="AH2122" s="51"/>
    </row>
    <row r="2123" spans="30:34">
      <c r="AD2123" s="50" t="s">
        <v>59</v>
      </c>
      <c r="AE2123" s="50" t="s">
        <v>5315</v>
      </c>
      <c r="AF2123" s="50">
        <v>3166006</v>
      </c>
      <c r="AG2123" s="51"/>
      <c r="AH2123" s="51"/>
    </row>
    <row r="2124" spans="30:34">
      <c r="AD2124" s="50" t="s">
        <v>59</v>
      </c>
      <c r="AE2124" s="50" t="s">
        <v>5316</v>
      </c>
      <c r="AF2124" s="50">
        <v>3166105</v>
      </c>
      <c r="AG2124" s="51"/>
      <c r="AH2124" s="51"/>
    </row>
    <row r="2125" spans="30:34">
      <c r="AD2125" s="50" t="s">
        <v>59</v>
      </c>
      <c r="AE2125" s="50" t="s">
        <v>5317</v>
      </c>
      <c r="AF2125" s="50">
        <v>3166204</v>
      </c>
      <c r="AG2125" s="51"/>
      <c r="AH2125" s="51"/>
    </row>
    <row r="2126" spans="30:34">
      <c r="AD2126" s="50" t="s">
        <v>59</v>
      </c>
      <c r="AE2126" s="50" t="s">
        <v>5318</v>
      </c>
      <c r="AF2126" s="50">
        <v>3166303</v>
      </c>
      <c r="AG2126" s="51"/>
      <c r="AH2126" s="51"/>
    </row>
    <row r="2127" spans="30:34">
      <c r="AD2127" s="50" t="s">
        <v>59</v>
      </c>
      <c r="AE2127" s="50" t="s">
        <v>5319</v>
      </c>
      <c r="AF2127" s="50">
        <v>3166402</v>
      </c>
      <c r="AG2127" s="51"/>
      <c r="AH2127" s="51"/>
    </row>
    <row r="2128" spans="30:34">
      <c r="AD2128" s="50" t="s">
        <v>59</v>
      </c>
      <c r="AE2128" s="50" t="s">
        <v>5320</v>
      </c>
      <c r="AF2128" s="50">
        <v>3166501</v>
      </c>
      <c r="AG2128" s="51"/>
      <c r="AH2128" s="51"/>
    </row>
    <row r="2129" spans="30:34">
      <c r="AD2129" s="50" t="s">
        <v>59</v>
      </c>
      <c r="AE2129" s="50" t="s">
        <v>5321</v>
      </c>
      <c r="AF2129" s="50">
        <v>3166600</v>
      </c>
      <c r="AG2129" s="51"/>
      <c r="AH2129" s="51"/>
    </row>
    <row r="2130" spans="30:34">
      <c r="AD2130" s="50" t="s">
        <v>59</v>
      </c>
      <c r="AE2130" s="50" t="s">
        <v>5322</v>
      </c>
      <c r="AF2130" s="50">
        <v>3166808</v>
      </c>
      <c r="AG2130" s="51"/>
      <c r="AH2130" s="51"/>
    </row>
    <row r="2131" spans="30:34">
      <c r="AD2131" s="50" t="s">
        <v>59</v>
      </c>
      <c r="AE2131" s="50" t="s">
        <v>5323</v>
      </c>
      <c r="AF2131" s="50">
        <v>3166709</v>
      </c>
      <c r="AG2131" s="51"/>
      <c r="AH2131" s="51"/>
    </row>
    <row r="2132" spans="30:34">
      <c r="AD2132" s="50" t="s">
        <v>59</v>
      </c>
      <c r="AE2132" s="50" t="s">
        <v>5324</v>
      </c>
      <c r="AF2132" s="50">
        <v>3166907</v>
      </c>
      <c r="AG2132" s="51"/>
      <c r="AH2132" s="51"/>
    </row>
    <row r="2133" spans="30:34">
      <c r="AD2133" s="50" t="s">
        <v>59</v>
      </c>
      <c r="AE2133" s="50" t="s">
        <v>5325</v>
      </c>
      <c r="AF2133" s="50">
        <v>3166956</v>
      </c>
      <c r="AG2133" s="51"/>
      <c r="AH2133" s="51"/>
    </row>
    <row r="2134" spans="30:34">
      <c r="AD2134" s="50" t="s">
        <v>59</v>
      </c>
      <c r="AE2134" s="50" t="s">
        <v>5326</v>
      </c>
      <c r="AF2134" s="50">
        <v>3167004</v>
      </c>
      <c r="AG2134" s="51"/>
      <c r="AH2134" s="51"/>
    </row>
    <row r="2135" spans="30:34">
      <c r="AD2135" s="50" t="s">
        <v>59</v>
      </c>
      <c r="AE2135" s="50" t="s">
        <v>5327</v>
      </c>
      <c r="AF2135" s="50">
        <v>3167103</v>
      </c>
      <c r="AG2135" s="51"/>
      <c r="AH2135" s="51"/>
    </row>
    <row r="2136" spans="30:34">
      <c r="AD2136" s="50" t="s">
        <v>59</v>
      </c>
      <c r="AE2136" s="50" t="s">
        <v>5328</v>
      </c>
      <c r="AF2136" s="50">
        <v>3167202</v>
      </c>
      <c r="AG2136" s="51"/>
      <c r="AH2136" s="51"/>
    </row>
    <row r="2137" spans="30:34">
      <c r="AD2137" s="50" t="s">
        <v>59</v>
      </c>
      <c r="AE2137" s="50" t="s">
        <v>5329</v>
      </c>
      <c r="AF2137" s="50">
        <v>3165552</v>
      </c>
      <c r="AG2137" s="51"/>
      <c r="AH2137" s="51"/>
    </row>
    <row r="2138" spans="30:34">
      <c r="AD2138" s="50" t="s">
        <v>59</v>
      </c>
      <c r="AE2138" s="50" t="s">
        <v>5330</v>
      </c>
      <c r="AF2138" s="50">
        <v>3167301</v>
      </c>
      <c r="AG2138" s="51"/>
      <c r="AH2138" s="51"/>
    </row>
    <row r="2139" spans="30:34">
      <c r="AD2139" s="50" t="s">
        <v>59</v>
      </c>
      <c r="AE2139" s="50" t="s">
        <v>5331</v>
      </c>
      <c r="AF2139" s="50">
        <v>3167400</v>
      </c>
      <c r="AG2139" s="51"/>
      <c r="AH2139" s="51"/>
    </row>
    <row r="2140" spans="30:34">
      <c r="AD2140" s="50" t="s">
        <v>59</v>
      </c>
      <c r="AE2140" s="50" t="s">
        <v>5332</v>
      </c>
      <c r="AF2140" s="50">
        <v>3167509</v>
      </c>
      <c r="AG2140" s="51"/>
      <c r="AH2140" s="51"/>
    </row>
    <row r="2141" spans="30:34">
      <c r="AD2141" s="50" t="s">
        <v>59</v>
      </c>
      <c r="AE2141" s="50" t="s">
        <v>5333</v>
      </c>
      <c r="AF2141" s="50">
        <v>3167608</v>
      </c>
      <c r="AG2141" s="51"/>
      <c r="AH2141" s="51"/>
    </row>
    <row r="2142" spans="30:34">
      <c r="AD2142" s="50" t="s">
        <v>59</v>
      </c>
      <c r="AE2142" s="50" t="s">
        <v>5334</v>
      </c>
      <c r="AF2142" s="50">
        <v>3167707</v>
      </c>
      <c r="AG2142" s="51"/>
      <c r="AH2142" s="51"/>
    </row>
    <row r="2143" spans="30:34">
      <c r="AD2143" s="50" t="s">
        <v>59</v>
      </c>
      <c r="AE2143" s="50" t="s">
        <v>5335</v>
      </c>
      <c r="AF2143" s="50">
        <v>3167806</v>
      </c>
      <c r="AG2143" s="51"/>
      <c r="AH2143" s="51"/>
    </row>
    <row r="2144" spans="30:34">
      <c r="AD2144" s="50" t="s">
        <v>59</v>
      </c>
      <c r="AE2144" s="50" t="s">
        <v>5336</v>
      </c>
      <c r="AF2144" s="50">
        <v>3167905</v>
      </c>
      <c r="AG2144" s="51"/>
      <c r="AH2144" s="51"/>
    </row>
    <row r="2145" spans="30:34">
      <c r="AD2145" s="50" t="s">
        <v>59</v>
      </c>
      <c r="AE2145" s="50" t="s">
        <v>5337</v>
      </c>
      <c r="AF2145" s="50">
        <v>3168002</v>
      </c>
      <c r="AG2145" s="51"/>
      <c r="AH2145" s="51"/>
    </row>
    <row r="2146" spans="30:34">
      <c r="AD2146" s="50" t="s">
        <v>59</v>
      </c>
      <c r="AE2146" s="50" t="s">
        <v>5338</v>
      </c>
      <c r="AF2146" s="50">
        <v>3168051</v>
      </c>
      <c r="AG2146" s="51"/>
      <c r="AH2146" s="51"/>
    </row>
    <row r="2147" spans="30:34">
      <c r="AD2147" s="50" t="s">
        <v>59</v>
      </c>
      <c r="AE2147" s="50" t="s">
        <v>4502</v>
      </c>
      <c r="AF2147" s="50">
        <v>3168101</v>
      </c>
      <c r="AG2147" s="51"/>
      <c r="AH2147" s="51"/>
    </row>
    <row r="2148" spans="30:34">
      <c r="AD2148" s="50" t="s">
        <v>59</v>
      </c>
      <c r="AE2148" s="50" t="s">
        <v>5103</v>
      </c>
      <c r="AF2148" s="50">
        <v>3168200</v>
      </c>
      <c r="AG2148" s="51"/>
      <c r="AH2148" s="51"/>
    </row>
    <row r="2149" spans="30:34">
      <c r="AD2149" s="50" t="s">
        <v>59</v>
      </c>
      <c r="AE2149" s="50" t="s">
        <v>5339</v>
      </c>
      <c r="AF2149" s="50">
        <v>3168309</v>
      </c>
      <c r="AG2149" s="51"/>
      <c r="AH2149" s="51"/>
    </row>
    <row r="2150" spans="30:34">
      <c r="AD2150" s="50" t="s">
        <v>59</v>
      </c>
      <c r="AE2150" s="50" t="s">
        <v>5340</v>
      </c>
      <c r="AF2150" s="50">
        <v>3168408</v>
      </c>
      <c r="AG2150" s="51"/>
      <c r="AH2150" s="51"/>
    </row>
    <row r="2151" spans="30:34">
      <c r="AD2151" s="50" t="s">
        <v>59</v>
      </c>
      <c r="AE2151" s="50" t="s">
        <v>5341</v>
      </c>
      <c r="AF2151" s="50">
        <v>3168507</v>
      </c>
      <c r="AG2151" s="51"/>
      <c r="AH2151" s="51"/>
    </row>
    <row r="2152" spans="30:34">
      <c r="AD2152" s="50" t="s">
        <v>59</v>
      </c>
      <c r="AE2152" s="50" t="s">
        <v>5342</v>
      </c>
      <c r="AF2152" s="50">
        <v>3168606</v>
      </c>
      <c r="AG2152" s="51"/>
      <c r="AH2152" s="51"/>
    </row>
    <row r="2153" spans="30:34">
      <c r="AD2153" s="50" t="s">
        <v>59</v>
      </c>
      <c r="AE2153" s="50" t="s">
        <v>5343</v>
      </c>
      <c r="AF2153" s="50">
        <v>3168705</v>
      </c>
      <c r="AG2153" s="51"/>
      <c r="AH2153" s="51"/>
    </row>
    <row r="2154" spans="30:34">
      <c r="AD2154" s="50" t="s">
        <v>59</v>
      </c>
      <c r="AE2154" s="50" t="s">
        <v>5344</v>
      </c>
      <c r="AF2154" s="50">
        <v>3168804</v>
      </c>
      <c r="AG2154" s="51"/>
      <c r="AH2154" s="51"/>
    </row>
    <row r="2155" spans="30:34">
      <c r="AD2155" s="50" t="s">
        <v>59</v>
      </c>
      <c r="AE2155" s="50" t="s">
        <v>5345</v>
      </c>
      <c r="AF2155" s="50">
        <v>3168903</v>
      </c>
      <c r="AG2155" s="51"/>
      <c r="AH2155" s="51"/>
    </row>
    <row r="2156" spans="30:34">
      <c r="AD2156" s="50" t="s">
        <v>59</v>
      </c>
      <c r="AE2156" s="50" t="s">
        <v>5346</v>
      </c>
      <c r="AF2156" s="50">
        <v>3169000</v>
      </c>
      <c r="AG2156" s="51"/>
      <c r="AH2156" s="51"/>
    </row>
    <row r="2157" spans="30:34">
      <c r="AD2157" s="50" t="s">
        <v>59</v>
      </c>
      <c r="AE2157" s="50" t="s">
        <v>5347</v>
      </c>
      <c r="AF2157" s="50">
        <v>3169059</v>
      </c>
      <c r="AG2157" s="51"/>
      <c r="AH2157" s="51"/>
    </row>
    <row r="2158" spans="30:34">
      <c r="AD2158" s="50" t="s">
        <v>59</v>
      </c>
      <c r="AE2158" s="50" t="s">
        <v>4540</v>
      </c>
      <c r="AF2158" s="50">
        <v>3169109</v>
      </c>
      <c r="AG2158" s="51"/>
      <c r="AH2158" s="51"/>
    </row>
    <row r="2159" spans="30:34">
      <c r="AD2159" s="50" t="s">
        <v>59</v>
      </c>
      <c r="AE2159" s="50" t="s">
        <v>5348</v>
      </c>
      <c r="AF2159" s="50">
        <v>3169208</v>
      </c>
      <c r="AG2159" s="51"/>
      <c r="AH2159" s="51"/>
    </row>
    <row r="2160" spans="30:34">
      <c r="AD2160" s="50" t="s">
        <v>59</v>
      </c>
      <c r="AE2160" s="50" t="s">
        <v>5349</v>
      </c>
      <c r="AF2160" s="50">
        <v>3169307</v>
      </c>
      <c r="AG2160" s="51"/>
      <c r="AH2160" s="51"/>
    </row>
    <row r="2161" spans="30:34">
      <c r="AD2161" s="50" t="s">
        <v>59</v>
      </c>
      <c r="AE2161" s="50" t="s">
        <v>5350</v>
      </c>
      <c r="AF2161" s="50">
        <v>3169356</v>
      </c>
      <c r="AG2161" s="51"/>
      <c r="AH2161" s="51"/>
    </row>
    <row r="2162" spans="30:34">
      <c r="AD2162" s="50" t="s">
        <v>59</v>
      </c>
      <c r="AE2162" s="50" t="s">
        <v>5351</v>
      </c>
      <c r="AF2162" s="50">
        <v>3169406</v>
      </c>
      <c r="AG2162" s="51"/>
      <c r="AH2162" s="51"/>
    </row>
    <row r="2163" spans="30:34">
      <c r="AD2163" s="50" t="s">
        <v>59</v>
      </c>
      <c r="AE2163" s="50" t="s">
        <v>5352</v>
      </c>
      <c r="AF2163" s="50">
        <v>3169505</v>
      </c>
      <c r="AG2163" s="51"/>
      <c r="AH2163" s="51"/>
    </row>
    <row r="2164" spans="30:34">
      <c r="AD2164" s="50" t="s">
        <v>59</v>
      </c>
      <c r="AE2164" s="50" t="s">
        <v>5353</v>
      </c>
      <c r="AF2164" s="50">
        <v>3169604</v>
      </c>
      <c r="AG2164" s="51"/>
      <c r="AH2164" s="51"/>
    </row>
    <row r="2165" spans="30:34">
      <c r="AD2165" s="50" t="s">
        <v>59</v>
      </c>
      <c r="AE2165" s="50" t="s">
        <v>5146</v>
      </c>
      <c r="AF2165" s="50">
        <v>3169703</v>
      </c>
      <c r="AG2165" s="51"/>
      <c r="AH2165" s="51"/>
    </row>
    <row r="2166" spans="30:34">
      <c r="AD2166" s="50" t="s">
        <v>59</v>
      </c>
      <c r="AE2166" s="50" t="s">
        <v>5354</v>
      </c>
      <c r="AF2166" s="50">
        <v>3169802</v>
      </c>
      <c r="AG2166" s="51"/>
      <c r="AH2166" s="51"/>
    </row>
    <row r="2167" spans="30:34">
      <c r="AD2167" s="50" t="s">
        <v>59</v>
      </c>
      <c r="AE2167" s="50" t="s">
        <v>5355</v>
      </c>
      <c r="AF2167" s="50">
        <v>3169901</v>
      </c>
      <c r="AG2167" s="51"/>
      <c r="AH2167" s="51"/>
    </row>
    <row r="2168" spans="30:34">
      <c r="AD2168" s="50" t="s">
        <v>59</v>
      </c>
      <c r="AE2168" s="50" t="s">
        <v>5356</v>
      </c>
      <c r="AF2168" s="50">
        <v>3170008</v>
      </c>
      <c r="AG2168" s="51"/>
      <c r="AH2168" s="51"/>
    </row>
    <row r="2169" spans="30:34">
      <c r="AD2169" s="50" t="s">
        <v>59</v>
      </c>
      <c r="AE2169" s="50" t="s">
        <v>5357</v>
      </c>
      <c r="AF2169" s="50">
        <v>3170057</v>
      </c>
      <c r="AG2169" s="51"/>
      <c r="AH2169" s="51"/>
    </row>
    <row r="2170" spans="30:34">
      <c r="AD2170" s="50" t="s">
        <v>59</v>
      </c>
      <c r="AE2170" s="50" t="s">
        <v>5358</v>
      </c>
      <c r="AF2170" s="50">
        <v>3170107</v>
      </c>
      <c r="AG2170" s="51"/>
      <c r="AH2170" s="51"/>
    </row>
    <row r="2171" spans="30:34">
      <c r="AD2171" s="50" t="s">
        <v>59</v>
      </c>
      <c r="AE2171" s="50" t="s">
        <v>5359</v>
      </c>
      <c r="AF2171" s="50">
        <v>3170206</v>
      </c>
      <c r="AG2171" s="51"/>
      <c r="AH2171" s="51"/>
    </row>
    <row r="2172" spans="30:34">
      <c r="AD2172" s="50" t="s">
        <v>59</v>
      </c>
      <c r="AE2172" s="50" t="s">
        <v>5360</v>
      </c>
      <c r="AF2172" s="50">
        <v>3170305</v>
      </c>
      <c r="AG2172" s="51"/>
      <c r="AH2172" s="51"/>
    </row>
    <row r="2173" spans="30:34">
      <c r="AD2173" s="50" t="s">
        <v>59</v>
      </c>
      <c r="AE2173" s="50" t="s">
        <v>5361</v>
      </c>
      <c r="AF2173" s="50">
        <v>3170404</v>
      </c>
      <c r="AG2173" s="51"/>
      <c r="AH2173" s="51"/>
    </row>
    <row r="2174" spans="30:34">
      <c r="AD2174" s="50" t="s">
        <v>59</v>
      </c>
      <c r="AE2174" s="50" t="s">
        <v>5362</v>
      </c>
      <c r="AF2174" s="50">
        <v>3170438</v>
      </c>
      <c r="AG2174" s="51"/>
      <c r="AH2174" s="51"/>
    </row>
    <row r="2175" spans="30:34">
      <c r="AD2175" s="50" t="s">
        <v>59</v>
      </c>
      <c r="AE2175" s="50" t="s">
        <v>5363</v>
      </c>
      <c r="AF2175" s="50">
        <v>3170479</v>
      </c>
      <c r="AG2175" s="51"/>
      <c r="AH2175" s="51"/>
    </row>
    <row r="2176" spans="30:34">
      <c r="AD2176" s="50" t="s">
        <v>59</v>
      </c>
      <c r="AE2176" s="50" t="s">
        <v>5364</v>
      </c>
      <c r="AF2176" s="50">
        <v>3170503</v>
      </c>
      <c r="AG2176" s="51"/>
      <c r="AH2176" s="51"/>
    </row>
    <row r="2177" spans="30:34">
      <c r="AD2177" s="50" t="s">
        <v>59</v>
      </c>
      <c r="AE2177" s="50" t="s">
        <v>5365</v>
      </c>
      <c r="AF2177" s="50">
        <v>3170529</v>
      </c>
      <c r="AG2177" s="51"/>
      <c r="AH2177" s="51"/>
    </row>
    <row r="2178" spans="30:34">
      <c r="AD2178" s="50" t="s">
        <v>59</v>
      </c>
      <c r="AE2178" s="50" t="s">
        <v>5366</v>
      </c>
      <c r="AF2178" s="50">
        <v>3170578</v>
      </c>
      <c r="AG2178" s="51"/>
      <c r="AH2178" s="51"/>
    </row>
    <row r="2179" spans="30:34">
      <c r="AD2179" s="50" t="s">
        <v>59</v>
      </c>
      <c r="AE2179" s="50" t="s">
        <v>4087</v>
      </c>
      <c r="AF2179" s="50">
        <v>3170602</v>
      </c>
      <c r="AG2179" s="51"/>
      <c r="AH2179" s="51"/>
    </row>
    <row r="2180" spans="30:34">
      <c r="AD2180" s="50" t="s">
        <v>59</v>
      </c>
      <c r="AE2180" s="50" t="s">
        <v>5367</v>
      </c>
      <c r="AF2180" s="50">
        <v>3170651</v>
      </c>
      <c r="AG2180" s="51"/>
      <c r="AH2180" s="51"/>
    </row>
    <row r="2181" spans="30:34">
      <c r="AD2181" s="50" t="s">
        <v>59</v>
      </c>
      <c r="AE2181" s="50" t="s">
        <v>5368</v>
      </c>
      <c r="AF2181" s="50">
        <v>3170701</v>
      </c>
      <c r="AG2181" s="51"/>
      <c r="AH2181" s="51"/>
    </row>
    <row r="2182" spans="30:34">
      <c r="AD2182" s="50" t="s">
        <v>59</v>
      </c>
      <c r="AE2182" s="50" t="s">
        <v>5369</v>
      </c>
      <c r="AF2182" s="50">
        <v>3170750</v>
      </c>
      <c r="AG2182" s="51"/>
      <c r="AH2182" s="51"/>
    </row>
    <row r="2183" spans="30:34">
      <c r="AD2183" s="50" t="s">
        <v>59</v>
      </c>
      <c r="AE2183" s="50" t="s">
        <v>5370</v>
      </c>
      <c r="AF2183" s="50">
        <v>3170800</v>
      </c>
      <c r="AG2183" s="51"/>
      <c r="AH2183" s="51"/>
    </row>
    <row r="2184" spans="30:34">
      <c r="AD2184" s="50" t="s">
        <v>59</v>
      </c>
      <c r="AE2184" s="50" t="s">
        <v>5371</v>
      </c>
      <c r="AF2184" s="50">
        <v>3170909</v>
      </c>
      <c r="AG2184" s="51"/>
      <c r="AH2184" s="51"/>
    </row>
    <row r="2185" spans="30:34">
      <c r="AD2185" s="50" t="s">
        <v>59</v>
      </c>
      <c r="AE2185" s="50" t="s">
        <v>5372</v>
      </c>
      <c r="AF2185" s="50">
        <v>3171006</v>
      </c>
      <c r="AG2185" s="51"/>
      <c r="AH2185" s="51"/>
    </row>
    <row r="2186" spans="30:34">
      <c r="AD2186" s="50" t="s">
        <v>59</v>
      </c>
      <c r="AE2186" s="50" t="s">
        <v>5373</v>
      </c>
      <c r="AF2186" s="50">
        <v>3171030</v>
      </c>
      <c r="AG2186" s="51"/>
      <c r="AH2186" s="51"/>
    </row>
    <row r="2187" spans="30:34">
      <c r="AD2187" s="50" t="s">
        <v>59</v>
      </c>
      <c r="AE2187" s="50" t="s">
        <v>5374</v>
      </c>
      <c r="AF2187" s="50">
        <v>3171071</v>
      </c>
      <c r="AG2187" s="51"/>
      <c r="AH2187" s="51"/>
    </row>
    <row r="2188" spans="30:34">
      <c r="AD2188" s="50" t="s">
        <v>59</v>
      </c>
      <c r="AE2188" s="50" t="s">
        <v>5375</v>
      </c>
      <c r="AF2188" s="50">
        <v>3171105</v>
      </c>
      <c r="AG2188" s="51"/>
      <c r="AH2188" s="51"/>
    </row>
    <row r="2189" spans="30:34">
      <c r="AD2189" s="50" t="s">
        <v>59</v>
      </c>
      <c r="AE2189" s="50" t="s">
        <v>5376</v>
      </c>
      <c r="AF2189" s="50">
        <v>3171154</v>
      </c>
      <c r="AG2189" s="51"/>
      <c r="AH2189" s="51"/>
    </row>
    <row r="2190" spans="30:34">
      <c r="AD2190" s="50" t="s">
        <v>59</v>
      </c>
      <c r="AE2190" s="50" t="s">
        <v>5377</v>
      </c>
      <c r="AF2190" s="50">
        <v>3171204</v>
      </c>
      <c r="AG2190" s="51"/>
      <c r="AH2190" s="51"/>
    </row>
    <row r="2191" spans="30:34">
      <c r="AD2191" s="50" t="s">
        <v>59</v>
      </c>
      <c r="AE2191" s="50" t="s">
        <v>2219</v>
      </c>
      <c r="AF2191" s="50">
        <v>3171303</v>
      </c>
      <c r="AG2191" s="51"/>
      <c r="AH2191" s="51"/>
    </row>
    <row r="2192" spans="30:34">
      <c r="AD2192" s="50" t="s">
        <v>59</v>
      </c>
      <c r="AE2192" s="50" t="s">
        <v>5378</v>
      </c>
      <c r="AF2192" s="50">
        <v>3171402</v>
      </c>
      <c r="AG2192" s="51"/>
      <c r="AH2192" s="51"/>
    </row>
    <row r="2193" spans="30:34">
      <c r="AD2193" s="50" t="s">
        <v>59</v>
      </c>
      <c r="AE2193" s="50" t="s">
        <v>5379</v>
      </c>
      <c r="AF2193" s="50">
        <v>3171600</v>
      </c>
      <c r="AG2193" s="51"/>
      <c r="AH2193" s="51"/>
    </row>
    <row r="2194" spans="30:34">
      <c r="AD2194" s="50" t="s">
        <v>59</v>
      </c>
      <c r="AE2194" s="50" t="s">
        <v>5380</v>
      </c>
      <c r="AF2194" s="50">
        <v>3171709</v>
      </c>
      <c r="AG2194" s="51"/>
      <c r="AH2194" s="51"/>
    </row>
    <row r="2195" spans="30:34">
      <c r="AD2195" s="50" t="s">
        <v>59</v>
      </c>
      <c r="AE2195" s="50" t="s">
        <v>5381</v>
      </c>
      <c r="AF2195" s="50">
        <v>3171808</v>
      </c>
      <c r="AG2195" s="51"/>
      <c r="AH2195" s="51"/>
    </row>
    <row r="2196" spans="30:34">
      <c r="AD2196" s="50" t="s">
        <v>59</v>
      </c>
      <c r="AE2196" s="50" t="s">
        <v>5382</v>
      </c>
      <c r="AF2196" s="50">
        <v>3171907</v>
      </c>
      <c r="AG2196" s="51"/>
      <c r="AH2196" s="51"/>
    </row>
    <row r="2197" spans="30:34">
      <c r="AD2197" s="50" t="s">
        <v>59</v>
      </c>
      <c r="AE2197" s="50" t="s">
        <v>5383</v>
      </c>
      <c r="AF2197" s="50">
        <v>3172004</v>
      </c>
      <c r="AG2197" s="51"/>
      <c r="AH2197" s="51"/>
    </row>
    <row r="2198" spans="30:34">
      <c r="AD2198" s="50" t="s">
        <v>59</v>
      </c>
      <c r="AE2198" s="50" t="s">
        <v>5384</v>
      </c>
      <c r="AF2198" s="50">
        <v>3172103</v>
      </c>
      <c r="AG2198" s="51"/>
      <c r="AH2198" s="51"/>
    </row>
    <row r="2199" spans="30:34">
      <c r="AD2199" s="50" t="s">
        <v>59</v>
      </c>
      <c r="AE2199" s="50" t="s">
        <v>4617</v>
      </c>
      <c r="AF2199" s="50">
        <v>3172202</v>
      </c>
      <c r="AG2199" s="51"/>
      <c r="AH2199" s="51"/>
    </row>
    <row r="2200" spans="30:34">
      <c r="AD2200" s="50" t="s">
        <v>61</v>
      </c>
      <c r="AE2200" s="50" t="s">
        <v>100</v>
      </c>
      <c r="AF2200" s="50">
        <v>5000203</v>
      </c>
      <c r="AG2200" s="51"/>
      <c r="AH2200" s="51"/>
    </row>
    <row r="2201" spans="30:34">
      <c r="AD2201" s="50" t="s">
        <v>61</v>
      </c>
      <c r="AE2201" s="50" t="s">
        <v>125</v>
      </c>
      <c r="AF2201" s="50">
        <v>5000252</v>
      </c>
      <c r="AG2201" s="51"/>
      <c r="AH2201" s="51"/>
    </row>
    <row r="2202" spans="30:34">
      <c r="AD2202" s="50" t="s">
        <v>61</v>
      </c>
      <c r="AE2202" s="50" t="s">
        <v>5571</v>
      </c>
      <c r="AF2202" s="50">
        <v>5000609</v>
      </c>
      <c r="AG2202" s="51"/>
      <c r="AH2202" s="51"/>
    </row>
    <row r="2203" spans="30:34">
      <c r="AD2203" s="50" t="s">
        <v>61</v>
      </c>
      <c r="AE2203" s="50" t="s">
        <v>176</v>
      </c>
      <c r="AF2203" s="50">
        <v>5000708</v>
      </c>
      <c r="AG2203" s="51"/>
      <c r="AH2203" s="51"/>
    </row>
    <row r="2204" spans="30:34">
      <c r="AD2204" s="50" t="s">
        <v>61</v>
      </c>
      <c r="AE2204" s="50" t="s">
        <v>202</v>
      </c>
      <c r="AF2204" s="50">
        <v>5000807</v>
      </c>
      <c r="AG2204" s="51"/>
      <c r="AH2204" s="51"/>
    </row>
    <row r="2205" spans="30:34">
      <c r="AD2205" s="50" t="s">
        <v>61</v>
      </c>
      <c r="AE2205" s="50" t="s">
        <v>228</v>
      </c>
      <c r="AF2205" s="50">
        <v>5000856</v>
      </c>
      <c r="AG2205" s="51"/>
      <c r="AH2205" s="51"/>
    </row>
    <row r="2206" spans="30:34">
      <c r="AD2206" s="50" t="s">
        <v>61</v>
      </c>
      <c r="AE2206" s="50" t="s">
        <v>252</v>
      </c>
      <c r="AF2206" s="50">
        <v>5000906</v>
      </c>
      <c r="AG2206" s="51"/>
      <c r="AH2206" s="51"/>
    </row>
    <row r="2207" spans="30:34">
      <c r="AD2207" s="50" t="s">
        <v>61</v>
      </c>
      <c r="AE2207" s="50" t="s">
        <v>277</v>
      </c>
      <c r="AF2207" s="50">
        <v>5001003</v>
      </c>
      <c r="AG2207" s="51"/>
      <c r="AH2207" s="51"/>
    </row>
    <row r="2208" spans="30:34">
      <c r="AD2208" s="50" t="s">
        <v>61</v>
      </c>
      <c r="AE2208" s="50" t="s">
        <v>303</v>
      </c>
      <c r="AF2208" s="50">
        <v>5001102</v>
      </c>
      <c r="AG2208" s="51"/>
      <c r="AH2208" s="51"/>
    </row>
    <row r="2209" spans="30:34">
      <c r="AD2209" s="50" t="s">
        <v>61</v>
      </c>
      <c r="AE2209" s="50" t="s">
        <v>329</v>
      </c>
      <c r="AF2209" s="50">
        <v>5001243</v>
      </c>
      <c r="AG2209" s="51"/>
      <c r="AH2209" s="51"/>
    </row>
    <row r="2210" spans="30:34">
      <c r="AD2210" s="50" t="s">
        <v>61</v>
      </c>
      <c r="AE2210" s="50" t="s">
        <v>354</v>
      </c>
      <c r="AF2210" s="50">
        <v>5001508</v>
      </c>
      <c r="AG2210" s="51"/>
      <c r="AH2210" s="51"/>
    </row>
    <row r="2211" spans="30:34">
      <c r="AD2211" s="50" t="s">
        <v>61</v>
      </c>
      <c r="AE2211" s="50" t="s">
        <v>378</v>
      </c>
      <c r="AF2211" s="50">
        <v>5001904</v>
      </c>
      <c r="AG2211" s="51"/>
      <c r="AH2211" s="51"/>
    </row>
    <row r="2212" spans="30:34">
      <c r="AD2212" s="50" t="s">
        <v>61</v>
      </c>
      <c r="AE2212" s="50" t="s">
        <v>403</v>
      </c>
      <c r="AF2212" s="50">
        <v>5002001</v>
      </c>
      <c r="AG2212" s="51"/>
      <c r="AH2212" s="51"/>
    </row>
    <row r="2213" spans="30:34">
      <c r="AD2213" s="50" t="s">
        <v>61</v>
      </c>
      <c r="AE2213" s="50" t="s">
        <v>428</v>
      </c>
      <c r="AF2213" s="50">
        <v>5002100</v>
      </c>
      <c r="AG2213" s="51"/>
      <c r="AH2213" s="51"/>
    </row>
    <row r="2214" spans="30:34">
      <c r="AD2214" s="50" t="s">
        <v>61</v>
      </c>
      <c r="AE2214" s="50" t="s">
        <v>453</v>
      </c>
      <c r="AF2214" s="50">
        <v>5002159</v>
      </c>
      <c r="AG2214" s="51"/>
      <c r="AH2214" s="51"/>
    </row>
    <row r="2215" spans="30:34">
      <c r="AD2215" s="50" t="s">
        <v>61</v>
      </c>
      <c r="AE2215" s="50" t="s">
        <v>479</v>
      </c>
      <c r="AF2215" s="50">
        <v>5002209</v>
      </c>
      <c r="AG2215" s="51"/>
      <c r="AH2215" s="51"/>
    </row>
    <row r="2216" spans="30:34">
      <c r="AD2216" s="50" t="s">
        <v>61</v>
      </c>
      <c r="AE2216" s="50" t="s">
        <v>503</v>
      </c>
      <c r="AF2216" s="50">
        <v>5002308</v>
      </c>
      <c r="AG2216" s="51"/>
      <c r="AH2216" s="51"/>
    </row>
    <row r="2217" spans="30:34">
      <c r="AD2217" s="50" t="s">
        <v>61</v>
      </c>
      <c r="AE2217" s="50" t="s">
        <v>526</v>
      </c>
      <c r="AF2217" s="50">
        <v>5002407</v>
      </c>
      <c r="AG2217" s="51"/>
      <c r="AH2217" s="51"/>
    </row>
    <row r="2218" spans="30:34">
      <c r="AD2218" s="50" t="s">
        <v>61</v>
      </c>
      <c r="AE2218" s="50" t="s">
        <v>550</v>
      </c>
      <c r="AF2218" s="50">
        <v>5002605</v>
      </c>
      <c r="AG2218" s="51"/>
      <c r="AH2218" s="51"/>
    </row>
    <row r="2219" spans="30:34">
      <c r="AD2219" s="50" t="s">
        <v>61</v>
      </c>
      <c r="AE2219" s="50" t="s">
        <v>470</v>
      </c>
      <c r="AF2219" s="50">
        <v>5002704</v>
      </c>
      <c r="AG2219" s="51"/>
      <c r="AH2219" s="51"/>
    </row>
    <row r="2220" spans="30:34">
      <c r="AD2220" s="50" t="s">
        <v>61</v>
      </c>
      <c r="AE2220" s="50" t="s">
        <v>596</v>
      </c>
      <c r="AF2220" s="50">
        <v>5002803</v>
      </c>
      <c r="AG2220" s="51"/>
      <c r="AH2220" s="51"/>
    </row>
    <row r="2221" spans="30:34">
      <c r="AD2221" s="50" t="s">
        <v>61</v>
      </c>
      <c r="AE2221" s="50" t="s">
        <v>619</v>
      </c>
      <c r="AF2221" s="50">
        <v>5002902</v>
      </c>
      <c r="AG2221" s="51"/>
      <c r="AH2221" s="51"/>
    </row>
    <row r="2222" spans="30:34">
      <c r="AD2222" s="50" t="s">
        <v>61</v>
      </c>
      <c r="AE2222" s="50" t="s">
        <v>640</v>
      </c>
      <c r="AF2222" s="50">
        <v>5002951</v>
      </c>
      <c r="AG2222" s="51"/>
      <c r="AH2222" s="51"/>
    </row>
    <row r="2223" spans="30:34">
      <c r="AD2223" s="50" t="s">
        <v>61</v>
      </c>
      <c r="AE2223" s="50" t="s">
        <v>661</v>
      </c>
      <c r="AF2223" s="50">
        <v>5003108</v>
      </c>
      <c r="AG2223" s="51"/>
      <c r="AH2223" s="51"/>
    </row>
    <row r="2224" spans="30:34">
      <c r="AD2224" s="50" t="s">
        <v>61</v>
      </c>
      <c r="AE2224" s="50" t="s">
        <v>682</v>
      </c>
      <c r="AF2224" s="50">
        <v>5003157</v>
      </c>
      <c r="AG2224" s="51"/>
      <c r="AH2224" s="51"/>
    </row>
    <row r="2225" spans="30:34">
      <c r="AD2225" s="50" t="s">
        <v>61</v>
      </c>
      <c r="AE2225" s="50" t="s">
        <v>702</v>
      </c>
      <c r="AF2225" s="50">
        <v>5003207</v>
      </c>
      <c r="AG2225" s="51"/>
      <c r="AH2225" s="51"/>
    </row>
    <row r="2226" spans="30:34">
      <c r="AD2226" s="50" t="s">
        <v>61</v>
      </c>
      <c r="AE2226" s="50" t="s">
        <v>724</v>
      </c>
      <c r="AF2226" s="50">
        <v>5003256</v>
      </c>
      <c r="AG2226" s="51"/>
      <c r="AH2226" s="51"/>
    </row>
    <row r="2227" spans="30:34">
      <c r="AD2227" s="50" t="s">
        <v>61</v>
      </c>
      <c r="AE2227" s="50" t="s">
        <v>746</v>
      </c>
      <c r="AF2227" s="50">
        <v>5003306</v>
      </c>
      <c r="AG2227" s="51"/>
      <c r="AH2227" s="51"/>
    </row>
    <row r="2228" spans="30:34">
      <c r="AD2228" s="50" t="s">
        <v>61</v>
      </c>
      <c r="AE2228" s="50" t="s">
        <v>767</v>
      </c>
      <c r="AF2228" s="50">
        <v>5003454</v>
      </c>
      <c r="AG2228" s="51"/>
      <c r="AH2228" s="51"/>
    </row>
    <row r="2229" spans="30:34">
      <c r="AD2229" s="50" t="s">
        <v>61</v>
      </c>
      <c r="AE2229" s="50" t="s">
        <v>790</v>
      </c>
      <c r="AF2229" s="50">
        <v>5003488</v>
      </c>
      <c r="AG2229" s="51"/>
      <c r="AH2229" s="51"/>
    </row>
    <row r="2230" spans="30:34">
      <c r="AD2230" s="50" t="s">
        <v>61</v>
      </c>
      <c r="AE2230" s="50" t="s">
        <v>811</v>
      </c>
      <c r="AF2230" s="50">
        <v>5003504</v>
      </c>
      <c r="AG2230" s="51"/>
      <c r="AH2230" s="51"/>
    </row>
    <row r="2231" spans="30:34">
      <c r="AD2231" s="50" t="s">
        <v>61</v>
      </c>
      <c r="AE2231" s="50" t="s">
        <v>832</v>
      </c>
      <c r="AF2231" s="50">
        <v>5003702</v>
      </c>
      <c r="AG2231" s="51"/>
      <c r="AH2231" s="51"/>
    </row>
    <row r="2232" spans="30:34">
      <c r="AD2232" s="50" t="s">
        <v>61</v>
      </c>
      <c r="AE2232" s="50" t="s">
        <v>854</v>
      </c>
      <c r="AF2232" s="50">
        <v>5003751</v>
      </c>
      <c r="AG2232" s="51"/>
      <c r="AH2232" s="51"/>
    </row>
    <row r="2233" spans="30:34">
      <c r="AD2233" s="50" t="s">
        <v>61</v>
      </c>
      <c r="AE2233" s="50" t="s">
        <v>875</v>
      </c>
      <c r="AF2233" s="50">
        <v>5003801</v>
      </c>
      <c r="AG2233" s="51"/>
      <c r="AH2233" s="51"/>
    </row>
    <row r="2234" spans="30:34">
      <c r="AD2234" s="50" t="s">
        <v>61</v>
      </c>
      <c r="AE2234" s="50" t="s">
        <v>898</v>
      </c>
      <c r="AF2234" s="50">
        <v>5003900</v>
      </c>
      <c r="AG2234" s="51"/>
      <c r="AH2234" s="51"/>
    </row>
    <row r="2235" spans="30:34">
      <c r="AD2235" s="50" t="s">
        <v>61</v>
      </c>
      <c r="AE2235" s="50" t="s">
        <v>921</v>
      </c>
      <c r="AF2235" s="50">
        <v>5004007</v>
      </c>
      <c r="AG2235" s="51"/>
      <c r="AH2235" s="51"/>
    </row>
    <row r="2236" spans="30:34">
      <c r="AD2236" s="50" t="s">
        <v>61</v>
      </c>
      <c r="AE2236" s="50" t="s">
        <v>944</v>
      </c>
      <c r="AF2236" s="50">
        <v>5004106</v>
      </c>
      <c r="AG2236" s="51"/>
      <c r="AH2236" s="51"/>
    </row>
    <row r="2237" spans="30:34">
      <c r="AD2237" s="50" t="s">
        <v>61</v>
      </c>
      <c r="AE2237" s="50" t="s">
        <v>966</v>
      </c>
      <c r="AF2237" s="50">
        <v>5004304</v>
      </c>
      <c r="AG2237" s="51"/>
      <c r="AH2237" s="51"/>
    </row>
    <row r="2238" spans="30:34">
      <c r="AD2238" s="50" t="s">
        <v>61</v>
      </c>
      <c r="AE2238" s="50" t="s">
        <v>988</v>
      </c>
      <c r="AF2238" s="50">
        <v>5004403</v>
      </c>
      <c r="AG2238" s="51"/>
      <c r="AH2238" s="51"/>
    </row>
    <row r="2239" spans="30:34">
      <c r="AD2239" s="50" t="s">
        <v>61</v>
      </c>
      <c r="AE2239" s="50" t="s">
        <v>1011</v>
      </c>
      <c r="AF2239" s="50">
        <v>5004502</v>
      </c>
      <c r="AG2239" s="51"/>
      <c r="AH2239" s="51"/>
    </row>
    <row r="2240" spans="30:34">
      <c r="AD2240" s="50" t="s">
        <v>61</v>
      </c>
      <c r="AE2240" s="50" t="s">
        <v>1033</v>
      </c>
      <c r="AF2240" s="50">
        <v>5004601</v>
      </c>
      <c r="AG2240" s="51"/>
      <c r="AH2240" s="51"/>
    </row>
    <row r="2241" spans="30:34">
      <c r="AD2241" s="50" t="s">
        <v>61</v>
      </c>
      <c r="AE2241" s="50" t="s">
        <v>1055</v>
      </c>
      <c r="AF2241" s="50">
        <v>5004700</v>
      </c>
      <c r="AG2241" s="51"/>
      <c r="AH2241" s="51"/>
    </row>
    <row r="2242" spans="30:34">
      <c r="AD2242" s="50" t="s">
        <v>61</v>
      </c>
      <c r="AE2242" s="50" t="s">
        <v>1077</v>
      </c>
      <c r="AF2242" s="50">
        <v>5004809</v>
      </c>
      <c r="AG2242" s="51"/>
      <c r="AH2242" s="51"/>
    </row>
    <row r="2243" spans="30:34">
      <c r="AD2243" s="50" t="s">
        <v>61</v>
      </c>
      <c r="AE2243" s="50" t="s">
        <v>1099</v>
      </c>
      <c r="AF2243" s="50">
        <v>5004908</v>
      </c>
      <c r="AG2243" s="51"/>
      <c r="AH2243" s="51"/>
    </row>
    <row r="2244" spans="30:34">
      <c r="AD2244" s="50" t="s">
        <v>61</v>
      </c>
      <c r="AE2244" s="50" t="s">
        <v>1122</v>
      </c>
      <c r="AF2244" s="50">
        <v>5005004</v>
      </c>
      <c r="AG2244" s="51"/>
      <c r="AH2244" s="51"/>
    </row>
    <row r="2245" spans="30:34">
      <c r="AD2245" s="50" t="s">
        <v>61</v>
      </c>
      <c r="AE2245" s="50" t="s">
        <v>1145</v>
      </c>
      <c r="AF2245" s="50">
        <v>5005103</v>
      </c>
      <c r="AG2245" s="51"/>
      <c r="AH2245" s="51"/>
    </row>
    <row r="2246" spans="30:34">
      <c r="AD2246" s="50" t="s">
        <v>61</v>
      </c>
      <c r="AE2246" s="50" t="s">
        <v>1168</v>
      </c>
      <c r="AF2246" s="50">
        <v>5005152</v>
      </c>
      <c r="AG2246" s="51"/>
      <c r="AH2246" s="51"/>
    </row>
    <row r="2247" spans="30:34">
      <c r="AD2247" s="50" t="s">
        <v>61</v>
      </c>
      <c r="AE2247" s="50" t="s">
        <v>1191</v>
      </c>
      <c r="AF2247" s="50">
        <v>5005202</v>
      </c>
      <c r="AG2247" s="51"/>
      <c r="AH2247" s="51"/>
    </row>
    <row r="2248" spans="30:34">
      <c r="AD2248" s="50" t="s">
        <v>61</v>
      </c>
      <c r="AE2248" s="50" t="s">
        <v>1213</v>
      </c>
      <c r="AF2248" s="50">
        <v>5005251</v>
      </c>
      <c r="AG2248" s="51"/>
      <c r="AH2248" s="51"/>
    </row>
    <row r="2249" spans="30:34">
      <c r="AD2249" s="50" t="s">
        <v>61</v>
      </c>
      <c r="AE2249" s="50" t="s">
        <v>1234</v>
      </c>
      <c r="AF2249" s="50">
        <v>5005400</v>
      </c>
      <c r="AG2249" s="51"/>
      <c r="AH2249" s="51"/>
    </row>
    <row r="2250" spans="30:34">
      <c r="AD2250" s="50" t="s">
        <v>61</v>
      </c>
      <c r="AE2250" s="50" t="s">
        <v>1257</v>
      </c>
      <c r="AF2250" s="50">
        <v>5005608</v>
      </c>
      <c r="AG2250" s="51"/>
      <c r="AH2250" s="51"/>
    </row>
    <row r="2251" spans="30:34">
      <c r="AD2251" s="50" t="s">
        <v>61</v>
      </c>
      <c r="AE2251" s="50" t="s">
        <v>1280</v>
      </c>
      <c r="AF2251" s="50">
        <v>5005681</v>
      </c>
      <c r="AG2251" s="51"/>
      <c r="AH2251" s="51"/>
    </row>
    <row r="2252" spans="30:34">
      <c r="AD2252" s="50" t="s">
        <v>61</v>
      </c>
      <c r="AE2252" s="50" t="s">
        <v>1301</v>
      </c>
      <c r="AF2252" s="50">
        <v>5005707</v>
      </c>
      <c r="AG2252" s="51"/>
      <c r="AH2252" s="51"/>
    </row>
    <row r="2253" spans="30:34">
      <c r="AD2253" s="50" t="s">
        <v>61</v>
      </c>
      <c r="AE2253" s="50" t="s">
        <v>1323</v>
      </c>
      <c r="AF2253" s="50">
        <v>5005806</v>
      </c>
      <c r="AG2253" s="51"/>
      <c r="AH2253" s="51"/>
    </row>
    <row r="2254" spans="30:34">
      <c r="AD2254" s="50" t="s">
        <v>61</v>
      </c>
      <c r="AE2254" s="50" t="s">
        <v>1345</v>
      </c>
      <c r="AF2254" s="50">
        <v>5006002</v>
      </c>
      <c r="AG2254" s="51"/>
      <c r="AH2254" s="51"/>
    </row>
    <row r="2255" spans="30:34">
      <c r="AD2255" s="50" t="s">
        <v>61</v>
      </c>
      <c r="AE2255" s="50" t="s">
        <v>1366</v>
      </c>
      <c r="AF2255" s="50">
        <v>5006200</v>
      </c>
      <c r="AG2255" s="51"/>
      <c r="AH2255" s="51"/>
    </row>
    <row r="2256" spans="30:34">
      <c r="AD2256" s="50" t="s">
        <v>61</v>
      </c>
      <c r="AE2256" s="50" t="s">
        <v>1388</v>
      </c>
      <c r="AF2256" s="50">
        <v>5006259</v>
      </c>
      <c r="AG2256" s="51"/>
      <c r="AH2256" s="51"/>
    </row>
    <row r="2257" spans="30:34">
      <c r="AD2257" s="50" t="s">
        <v>61</v>
      </c>
      <c r="AE2257" s="50" t="s">
        <v>1410</v>
      </c>
      <c r="AF2257" s="50">
        <v>5006275</v>
      </c>
      <c r="AG2257" s="51"/>
      <c r="AH2257" s="51"/>
    </row>
    <row r="2258" spans="30:34">
      <c r="AD2258" s="50" t="s">
        <v>61</v>
      </c>
      <c r="AE2258" s="50" t="s">
        <v>1432</v>
      </c>
      <c r="AF2258" s="50">
        <v>5006309</v>
      </c>
      <c r="AG2258" s="51"/>
      <c r="AH2258" s="51"/>
    </row>
    <row r="2259" spans="30:34">
      <c r="AD2259" s="50" t="s">
        <v>61</v>
      </c>
      <c r="AE2259" s="50" t="s">
        <v>1453</v>
      </c>
      <c r="AF2259" s="50">
        <v>5006358</v>
      </c>
      <c r="AG2259" s="51"/>
      <c r="AH2259" s="51"/>
    </row>
    <row r="2260" spans="30:34">
      <c r="AD2260" s="50" t="s">
        <v>61</v>
      </c>
      <c r="AE2260" s="50" t="s">
        <v>1473</v>
      </c>
      <c r="AF2260" s="50">
        <v>5006408</v>
      </c>
      <c r="AG2260" s="51"/>
      <c r="AH2260" s="51"/>
    </row>
    <row r="2261" spans="30:34">
      <c r="AD2261" s="50" t="s">
        <v>61</v>
      </c>
      <c r="AE2261" s="50" t="s">
        <v>1495</v>
      </c>
      <c r="AF2261" s="50">
        <v>5006606</v>
      </c>
      <c r="AG2261" s="51"/>
      <c r="AH2261" s="51"/>
    </row>
    <row r="2262" spans="30:34">
      <c r="AD2262" s="50" t="s">
        <v>61</v>
      </c>
      <c r="AE2262" s="50" t="s">
        <v>1515</v>
      </c>
      <c r="AF2262" s="50">
        <v>5006903</v>
      </c>
      <c r="AG2262" s="51"/>
      <c r="AH2262" s="51"/>
    </row>
    <row r="2263" spans="30:34">
      <c r="AD2263" s="50" t="s">
        <v>61</v>
      </c>
      <c r="AE2263" s="50" t="s">
        <v>1536</v>
      </c>
      <c r="AF2263" s="50">
        <v>5007109</v>
      </c>
      <c r="AG2263" s="51"/>
      <c r="AH2263" s="51"/>
    </row>
    <row r="2264" spans="30:34">
      <c r="AD2264" s="50" t="s">
        <v>61</v>
      </c>
      <c r="AE2264" s="50" t="s">
        <v>1557</v>
      </c>
      <c r="AF2264" s="50">
        <v>5007208</v>
      </c>
      <c r="AG2264" s="51"/>
      <c r="AH2264" s="51"/>
    </row>
    <row r="2265" spans="30:34">
      <c r="AD2265" s="50" t="s">
        <v>61</v>
      </c>
      <c r="AE2265" s="50" t="s">
        <v>1576</v>
      </c>
      <c r="AF2265" s="50">
        <v>5007307</v>
      </c>
      <c r="AG2265" s="51"/>
      <c r="AH2265" s="51"/>
    </row>
    <row r="2266" spans="30:34">
      <c r="AD2266" s="50" t="s">
        <v>61</v>
      </c>
      <c r="AE2266" s="50" t="s">
        <v>1596</v>
      </c>
      <c r="AF2266" s="50">
        <v>5007406</v>
      </c>
      <c r="AG2266" s="51"/>
      <c r="AH2266" s="51"/>
    </row>
    <row r="2267" spans="30:34">
      <c r="AD2267" s="50" t="s">
        <v>61</v>
      </c>
      <c r="AE2267" s="50" t="s">
        <v>1616</v>
      </c>
      <c r="AF2267" s="50">
        <v>5007505</v>
      </c>
      <c r="AG2267" s="51"/>
      <c r="AH2267" s="51"/>
    </row>
    <row r="2268" spans="30:34">
      <c r="AD2268" s="50" t="s">
        <v>61</v>
      </c>
      <c r="AE2268" s="50" t="s">
        <v>1637</v>
      </c>
      <c r="AF2268" s="50">
        <v>5007554</v>
      </c>
      <c r="AG2268" s="51"/>
      <c r="AH2268" s="51"/>
    </row>
    <row r="2269" spans="30:34">
      <c r="AD2269" s="50" t="s">
        <v>61</v>
      </c>
      <c r="AE2269" s="50" t="s">
        <v>1658</v>
      </c>
      <c r="AF2269" s="50">
        <v>5007695</v>
      </c>
      <c r="AG2269" s="51"/>
      <c r="AH2269" s="51"/>
    </row>
    <row r="2270" spans="30:34">
      <c r="AD2270" s="50" t="s">
        <v>61</v>
      </c>
      <c r="AE2270" s="50" t="s">
        <v>1678</v>
      </c>
      <c r="AF2270" s="50">
        <v>5007802</v>
      </c>
      <c r="AG2270" s="51"/>
      <c r="AH2270" s="51"/>
    </row>
    <row r="2271" spans="30:34">
      <c r="AD2271" s="50" t="s">
        <v>61</v>
      </c>
      <c r="AE2271" s="50" t="s">
        <v>1699</v>
      </c>
      <c r="AF2271" s="50">
        <v>5007703</v>
      </c>
      <c r="AG2271" s="51"/>
      <c r="AH2271" s="51"/>
    </row>
    <row r="2272" spans="30:34">
      <c r="AD2272" s="50" t="s">
        <v>61</v>
      </c>
      <c r="AE2272" s="50" t="s">
        <v>1719</v>
      </c>
      <c r="AF2272" s="50">
        <v>5007901</v>
      </c>
      <c r="AG2272" s="51"/>
      <c r="AH2272" s="51"/>
    </row>
    <row r="2273" spans="30:34">
      <c r="AD2273" s="50" t="s">
        <v>61</v>
      </c>
      <c r="AE2273" s="50" t="s">
        <v>1740</v>
      </c>
      <c r="AF2273" s="50">
        <v>5007935</v>
      </c>
      <c r="AG2273" s="51"/>
      <c r="AH2273" s="51"/>
    </row>
    <row r="2274" spans="30:34">
      <c r="AD2274" s="50" t="s">
        <v>61</v>
      </c>
      <c r="AE2274" s="50" t="s">
        <v>1760</v>
      </c>
      <c r="AF2274" s="50">
        <v>5007950</v>
      </c>
      <c r="AG2274" s="51"/>
      <c r="AH2274" s="51"/>
    </row>
    <row r="2275" spans="30:34">
      <c r="AD2275" s="50" t="s">
        <v>61</v>
      </c>
      <c r="AE2275" s="50" t="s">
        <v>1781</v>
      </c>
      <c r="AF2275" s="50">
        <v>5007976</v>
      </c>
      <c r="AG2275" s="51"/>
      <c r="AH2275" s="51"/>
    </row>
    <row r="2276" spans="30:34">
      <c r="AD2276" s="50" t="s">
        <v>61</v>
      </c>
      <c r="AE2276" s="50" t="s">
        <v>1800</v>
      </c>
      <c r="AF2276" s="50">
        <v>5008008</v>
      </c>
      <c r="AG2276" s="51"/>
      <c r="AH2276" s="51"/>
    </row>
    <row r="2277" spans="30:34">
      <c r="AD2277" s="50" t="s">
        <v>61</v>
      </c>
      <c r="AE2277" s="50" t="s">
        <v>1818</v>
      </c>
      <c r="AF2277" s="50">
        <v>5008305</v>
      </c>
      <c r="AG2277" s="51"/>
      <c r="AH2277" s="51"/>
    </row>
    <row r="2278" spans="30:34">
      <c r="AD2278" s="50" t="s">
        <v>61</v>
      </c>
      <c r="AE2278" s="50" t="s">
        <v>1837</v>
      </c>
      <c r="AF2278" s="50">
        <v>5008404</v>
      </c>
      <c r="AG2278" s="51"/>
      <c r="AH2278" s="51"/>
    </row>
    <row r="2279" spans="30:34">
      <c r="AD2279" s="50" t="s">
        <v>63</v>
      </c>
      <c r="AE2279" s="50" t="s">
        <v>99</v>
      </c>
      <c r="AF2279" s="50">
        <v>5100102</v>
      </c>
      <c r="AG2279" s="51"/>
      <c r="AH2279" s="51"/>
    </row>
    <row r="2280" spans="30:34">
      <c r="AD2280" s="50" t="s">
        <v>63</v>
      </c>
      <c r="AE2280" s="50" t="s">
        <v>124</v>
      </c>
      <c r="AF2280" s="50">
        <v>5100201</v>
      </c>
      <c r="AG2280" s="51"/>
      <c r="AH2280" s="51"/>
    </row>
    <row r="2281" spans="30:34">
      <c r="AD2281" s="50" t="s">
        <v>63</v>
      </c>
      <c r="AE2281" s="50" t="s">
        <v>150</v>
      </c>
      <c r="AF2281" s="50">
        <v>5100250</v>
      </c>
      <c r="AG2281" s="51"/>
      <c r="AH2281" s="51"/>
    </row>
    <row r="2282" spans="30:34">
      <c r="AD2282" s="50" t="s">
        <v>63</v>
      </c>
      <c r="AE2282" s="50" t="s">
        <v>175</v>
      </c>
      <c r="AF2282" s="50">
        <v>5100300</v>
      </c>
      <c r="AG2282" s="51"/>
      <c r="AH2282" s="51"/>
    </row>
    <row r="2283" spans="30:34">
      <c r="AD2283" s="50" t="s">
        <v>63</v>
      </c>
      <c r="AE2283" s="50" t="s">
        <v>201</v>
      </c>
      <c r="AF2283" s="50">
        <v>5100359</v>
      </c>
      <c r="AG2283" s="51"/>
      <c r="AH2283" s="51"/>
    </row>
    <row r="2284" spans="30:34">
      <c r="AD2284" s="50" t="s">
        <v>63</v>
      </c>
      <c r="AE2284" s="50" t="s">
        <v>227</v>
      </c>
      <c r="AF2284" s="50">
        <v>5100409</v>
      </c>
      <c r="AG2284" s="51"/>
      <c r="AH2284" s="51"/>
    </row>
    <row r="2285" spans="30:34">
      <c r="AD2285" s="50" t="s">
        <v>63</v>
      </c>
      <c r="AE2285" s="50" t="s">
        <v>251</v>
      </c>
      <c r="AF2285" s="50">
        <v>5100508</v>
      </c>
      <c r="AG2285" s="51"/>
      <c r="AH2285" s="51"/>
    </row>
    <row r="2286" spans="30:34">
      <c r="AD2286" s="50" t="s">
        <v>63</v>
      </c>
      <c r="AE2286" s="50" t="s">
        <v>276</v>
      </c>
      <c r="AF2286" s="50">
        <v>5100607</v>
      </c>
      <c r="AG2286" s="51"/>
      <c r="AH2286" s="51"/>
    </row>
    <row r="2287" spans="30:34">
      <c r="AD2287" s="50" t="s">
        <v>63</v>
      </c>
      <c r="AE2287" s="50" t="s">
        <v>302</v>
      </c>
      <c r="AF2287" s="50">
        <v>5100805</v>
      </c>
      <c r="AG2287" s="51"/>
      <c r="AH2287" s="51"/>
    </row>
    <row r="2288" spans="30:34">
      <c r="AD2288" s="50" t="s">
        <v>63</v>
      </c>
      <c r="AE2288" s="50" t="s">
        <v>328</v>
      </c>
      <c r="AF2288" s="50">
        <v>5101001</v>
      </c>
      <c r="AG2288" s="51"/>
      <c r="AH2288" s="51"/>
    </row>
    <row r="2289" spans="30:34">
      <c r="AD2289" s="50" t="s">
        <v>63</v>
      </c>
      <c r="AE2289" s="50" t="s">
        <v>353</v>
      </c>
      <c r="AF2289" s="50">
        <v>5101209</v>
      </c>
      <c r="AG2289" s="51"/>
      <c r="AH2289" s="51"/>
    </row>
    <row r="2290" spans="30:34">
      <c r="AD2290" s="50" t="s">
        <v>63</v>
      </c>
      <c r="AE2290" s="50" t="s">
        <v>377</v>
      </c>
      <c r="AF2290" s="50">
        <v>5101258</v>
      </c>
      <c r="AG2290" s="51"/>
      <c r="AH2290" s="51"/>
    </row>
    <row r="2291" spans="30:34">
      <c r="AD2291" s="50" t="s">
        <v>63</v>
      </c>
      <c r="AE2291" s="50" t="s">
        <v>402</v>
      </c>
      <c r="AF2291" s="50">
        <v>5101308</v>
      </c>
      <c r="AG2291" s="51"/>
      <c r="AH2291" s="51"/>
    </row>
    <row r="2292" spans="30:34">
      <c r="AD2292" s="50" t="s">
        <v>63</v>
      </c>
      <c r="AE2292" s="50" t="s">
        <v>427</v>
      </c>
      <c r="AF2292" s="50">
        <v>5101407</v>
      </c>
      <c r="AG2292" s="51"/>
      <c r="AH2292" s="51"/>
    </row>
    <row r="2293" spans="30:34">
      <c r="AD2293" s="50" t="s">
        <v>63</v>
      </c>
      <c r="AE2293" s="50" t="s">
        <v>452</v>
      </c>
      <c r="AF2293" s="50">
        <v>5101605</v>
      </c>
      <c r="AG2293" s="51"/>
      <c r="AH2293" s="51"/>
    </row>
    <row r="2294" spans="30:34">
      <c r="AD2294" s="50" t="s">
        <v>63</v>
      </c>
      <c r="AE2294" s="50" t="s">
        <v>478</v>
      </c>
      <c r="AF2294" s="50">
        <v>5101704</v>
      </c>
      <c r="AG2294" s="51"/>
      <c r="AH2294" s="51"/>
    </row>
    <row r="2295" spans="30:34">
      <c r="AD2295" s="50" t="s">
        <v>63</v>
      </c>
      <c r="AE2295" s="50" t="s">
        <v>502</v>
      </c>
      <c r="AF2295" s="50">
        <v>5101803</v>
      </c>
      <c r="AG2295" s="51"/>
      <c r="AH2295" s="51"/>
    </row>
    <row r="2296" spans="30:34">
      <c r="AD2296" s="50" t="s">
        <v>63</v>
      </c>
      <c r="AE2296" s="50" t="s">
        <v>525</v>
      </c>
      <c r="AF2296" s="50">
        <v>5101852</v>
      </c>
      <c r="AG2296" s="51"/>
      <c r="AH2296" s="51"/>
    </row>
    <row r="2297" spans="30:34">
      <c r="AD2297" s="50" t="s">
        <v>63</v>
      </c>
      <c r="AE2297" s="50" t="s">
        <v>549</v>
      </c>
      <c r="AF2297" s="50">
        <v>5101902</v>
      </c>
      <c r="AG2297" s="51"/>
      <c r="AH2297" s="51"/>
    </row>
    <row r="2298" spans="30:34">
      <c r="AD2298" s="50" t="s">
        <v>63</v>
      </c>
      <c r="AE2298" s="50" t="s">
        <v>572</v>
      </c>
      <c r="AF2298" s="50">
        <v>5102504</v>
      </c>
      <c r="AG2298" s="51"/>
      <c r="AH2298" s="51"/>
    </row>
    <row r="2299" spans="30:34">
      <c r="AD2299" s="50" t="s">
        <v>63</v>
      </c>
      <c r="AE2299" s="50" t="s">
        <v>595</v>
      </c>
      <c r="AF2299" s="50">
        <v>5102603</v>
      </c>
      <c r="AG2299" s="51"/>
      <c r="AH2299" s="51"/>
    </row>
    <row r="2300" spans="30:34">
      <c r="AD2300" s="50" t="s">
        <v>63</v>
      </c>
      <c r="AE2300" s="50" t="s">
        <v>618</v>
      </c>
      <c r="AF2300" s="50">
        <v>5102637</v>
      </c>
      <c r="AG2300" s="51"/>
      <c r="AH2300" s="51"/>
    </row>
    <row r="2301" spans="30:34">
      <c r="AD2301" s="50" t="s">
        <v>63</v>
      </c>
      <c r="AE2301" s="50" t="s">
        <v>639</v>
      </c>
      <c r="AF2301" s="50">
        <v>5102678</v>
      </c>
      <c r="AG2301" s="51"/>
      <c r="AH2301" s="51"/>
    </row>
    <row r="2302" spans="30:34">
      <c r="AD2302" s="50" t="s">
        <v>63</v>
      </c>
      <c r="AE2302" s="50" t="s">
        <v>660</v>
      </c>
      <c r="AF2302" s="50">
        <v>5102686</v>
      </c>
      <c r="AG2302" s="51"/>
      <c r="AH2302" s="51"/>
    </row>
    <row r="2303" spans="30:34">
      <c r="AD2303" s="50" t="s">
        <v>63</v>
      </c>
      <c r="AE2303" s="50" t="s">
        <v>681</v>
      </c>
      <c r="AF2303" s="50">
        <v>5102694</v>
      </c>
      <c r="AG2303" s="51"/>
      <c r="AH2303" s="51"/>
    </row>
    <row r="2304" spans="30:34">
      <c r="AD2304" s="50" t="s">
        <v>63</v>
      </c>
      <c r="AE2304" s="50" t="s">
        <v>701</v>
      </c>
      <c r="AF2304" s="50">
        <v>5102702</v>
      </c>
      <c r="AG2304" s="51"/>
      <c r="AH2304" s="51"/>
    </row>
    <row r="2305" spans="30:34">
      <c r="AD2305" s="50" t="s">
        <v>63</v>
      </c>
      <c r="AE2305" s="50" t="s">
        <v>723</v>
      </c>
      <c r="AF2305" s="50">
        <v>5102793</v>
      </c>
      <c r="AG2305" s="51"/>
      <c r="AH2305" s="51"/>
    </row>
    <row r="2306" spans="30:34">
      <c r="AD2306" s="50" t="s">
        <v>63</v>
      </c>
      <c r="AE2306" s="50" t="s">
        <v>745</v>
      </c>
      <c r="AF2306" s="50">
        <v>5102850</v>
      </c>
      <c r="AG2306" s="51"/>
      <c r="AH2306" s="51"/>
    </row>
    <row r="2307" spans="30:34">
      <c r="AD2307" s="50" t="s">
        <v>63</v>
      </c>
      <c r="AE2307" s="50" t="s">
        <v>766</v>
      </c>
      <c r="AF2307" s="50">
        <v>5103007</v>
      </c>
      <c r="AG2307" s="51"/>
      <c r="AH2307" s="51"/>
    </row>
    <row r="2308" spans="30:34">
      <c r="AD2308" s="50" t="s">
        <v>63</v>
      </c>
      <c r="AE2308" s="50" t="s">
        <v>789</v>
      </c>
      <c r="AF2308" s="50">
        <v>5103056</v>
      </c>
      <c r="AG2308" s="51"/>
      <c r="AH2308" s="51"/>
    </row>
    <row r="2309" spans="30:34">
      <c r="AD2309" s="50" t="s">
        <v>63</v>
      </c>
      <c r="AE2309" s="50" t="s">
        <v>810</v>
      </c>
      <c r="AF2309" s="50">
        <v>5103106</v>
      </c>
      <c r="AG2309" s="51"/>
      <c r="AH2309" s="51"/>
    </row>
    <row r="2310" spans="30:34">
      <c r="AD2310" s="50" t="s">
        <v>63</v>
      </c>
      <c r="AE2310" s="50" t="s">
        <v>831</v>
      </c>
      <c r="AF2310" s="50">
        <v>5103205</v>
      </c>
      <c r="AG2310" s="51"/>
      <c r="AH2310" s="51"/>
    </row>
    <row r="2311" spans="30:34">
      <c r="AD2311" s="50" t="s">
        <v>63</v>
      </c>
      <c r="AE2311" s="50" t="s">
        <v>853</v>
      </c>
      <c r="AF2311" s="50">
        <v>5103254</v>
      </c>
      <c r="AG2311" s="51"/>
      <c r="AH2311" s="51"/>
    </row>
    <row r="2312" spans="30:34">
      <c r="AD2312" s="50" t="s">
        <v>63</v>
      </c>
      <c r="AE2312" s="50" t="s">
        <v>874</v>
      </c>
      <c r="AF2312" s="50">
        <v>5103304</v>
      </c>
      <c r="AG2312" s="51"/>
      <c r="AH2312" s="51"/>
    </row>
    <row r="2313" spans="30:34">
      <c r="AD2313" s="50" t="s">
        <v>63</v>
      </c>
      <c r="AE2313" s="50" t="s">
        <v>897</v>
      </c>
      <c r="AF2313" s="50">
        <v>5103353</v>
      </c>
      <c r="AG2313" s="51"/>
      <c r="AH2313" s="51"/>
    </row>
    <row r="2314" spans="30:34">
      <c r="AD2314" s="50" t="s">
        <v>63</v>
      </c>
      <c r="AE2314" s="50" t="s">
        <v>920</v>
      </c>
      <c r="AF2314" s="50">
        <v>5103361</v>
      </c>
      <c r="AG2314" s="51"/>
      <c r="AH2314" s="51"/>
    </row>
    <row r="2315" spans="30:34">
      <c r="AD2315" s="50" t="s">
        <v>63</v>
      </c>
      <c r="AE2315" s="50" t="s">
        <v>943</v>
      </c>
      <c r="AF2315" s="50">
        <v>5103379</v>
      </c>
      <c r="AG2315" s="51"/>
      <c r="AH2315" s="51"/>
    </row>
    <row r="2316" spans="30:34">
      <c r="AD2316" s="50" t="s">
        <v>63</v>
      </c>
      <c r="AE2316" s="50" t="s">
        <v>965</v>
      </c>
      <c r="AF2316" s="50">
        <v>5103403</v>
      </c>
      <c r="AG2316" s="51"/>
      <c r="AH2316" s="51"/>
    </row>
    <row r="2317" spans="30:34">
      <c r="AD2317" s="50" t="s">
        <v>63</v>
      </c>
      <c r="AE2317" s="50" t="s">
        <v>987</v>
      </c>
      <c r="AF2317" s="50">
        <v>5103437</v>
      </c>
      <c r="AG2317" s="51"/>
      <c r="AH2317" s="51"/>
    </row>
    <row r="2318" spans="30:34">
      <c r="AD2318" s="50" t="s">
        <v>63</v>
      </c>
      <c r="AE2318" s="50" t="s">
        <v>1010</v>
      </c>
      <c r="AF2318" s="50">
        <v>5103452</v>
      </c>
      <c r="AG2318" s="51"/>
      <c r="AH2318" s="51"/>
    </row>
    <row r="2319" spans="30:34">
      <c r="AD2319" s="50" t="s">
        <v>63</v>
      </c>
      <c r="AE2319" s="50" t="s">
        <v>1032</v>
      </c>
      <c r="AF2319" s="50">
        <v>5103502</v>
      </c>
      <c r="AG2319" s="51"/>
      <c r="AH2319" s="51"/>
    </row>
    <row r="2320" spans="30:34">
      <c r="AD2320" s="50" t="s">
        <v>63</v>
      </c>
      <c r="AE2320" s="50" t="s">
        <v>1054</v>
      </c>
      <c r="AF2320" s="50">
        <v>5103601</v>
      </c>
      <c r="AG2320" s="51"/>
      <c r="AH2320" s="51"/>
    </row>
    <row r="2321" spans="30:34">
      <c r="AD2321" s="50" t="s">
        <v>63</v>
      </c>
      <c r="AE2321" s="50" t="s">
        <v>1076</v>
      </c>
      <c r="AF2321" s="50">
        <v>5103700</v>
      </c>
      <c r="AG2321" s="51"/>
      <c r="AH2321" s="51"/>
    </row>
    <row r="2322" spans="30:34">
      <c r="AD2322" s="50" t="s">
        <v>63</v>
      </c>
      <c r="AE2322" s="50" t="s">
        <v>1098</v>
      </c>
      <c r="AF2322" s="50">
        <v>5103809</v>
      </c>
      <c r="AG2322" s="51"/>
      <c r="AH2322" s="51"/>
    </row>
    <row r="2323" spans="30:34">
      <c r="AD2323" s="50" t="s">
        <v>63</v>
      </c>
      <c r="AE2323" s="50" t="s">
        <v>1121</v>
      </c>
      <c r="AF2323" s="50">
        <v>5103858</v>
      </c>
      <c r="AG2323" s="51"/>
      <c r="AH2323" s="51"/>
    </row>
    <row r="2324" spans="30:34">
      <c r="AD2324" s="50" t="s">
        <v>63</v>
      </c>
      <c r="AE2324" s="50" t="s">
        <v>1144</v>
      </c>
      <c r="AF2324" s="50">
        <v>5103908</v>
      </c>
      <c r="AG2324" s="51"/>
      <c r="AH2324" s="51"/>
    </row>
    <row r="2325" spans="30:34">
      <c r="AD2325" s="50" t="s">
        <v>63</v>
      </c>
      <c r="AE2325" s="50" t="s">
        <v>1167</v>
      </c>
      <c r="AF2325" s="50">
        <v>5103957</v>
      </c>
      <c r="AG2325" s="51"/>
      <c r="AH2325" s="51"/>
    </row>
    <row r="2326" spans="30:34">
      <c r="AD2326" s="50" t="s">
        <v>63</v>
      </c>
      <c r="AE2326" s="50" t="s">
        <v>1190</v>
      </c>
      <c r="AF2326" s="50">
        <v>5104104</v>
      </c>
      <c r="AG2326" s="51"/>
      <c r="AH2326" s="51"/>
    </row>
    <row r="2327" spans="30:34">
      <c r="AD2327" s="50" t="s">
        <v>63</v>
      </c>
      <c r="AE2327" s="50" t="s">
        <v>1212</v>
      </c>
      <c r="AF2327" s="50">
        <v>5104203</v>
      </c>
      <c r="AG2327" s="51"/>
      <c r="AH2327" s="51"/>
    </row>
    <row r="2328" spans="30:34">
      <c r="AD2328" s="50" t="s">
        <v>63</v>
      </c>
      <c r="AE2328" s="50" t="s">
        <v>1233</v>
      </c>
      <c r="AF2328" s="50">
        <v>5104500</v>
      </c>
      <c r="AG2328" s="51"/>
      <c r="AH2328" s="51"/>
    </row>
    <row r="2329" spans="30:34">
      <c r="AD2329" s="50" t="s">
        <v>63</v>
      </c>
      <c r="AE2329" s="50" t="s">
        <v>1256</v>
      </c>
      <c r="AF2329" s="50">
        <v>5104526</v>
      </c>
      <c r="AG2329" s="51"/>
      <c r="AH2329" s="51"/>
    </row>
    <row r="2330" spans="30:34">
      <c r="AD2330" s="50" t="s">
        <v>63</v>
      </c>
      <c r="AE2330" s="50" t="s">
        <v>1279</v>
      </c>
      <c r="AF2330" s="50">
        <v>5104542</v>
      </c>
      <c r="AG2330" s="51"/>
      <c r="AH2330" s="51"/>
    </row>
    <row r="2331" spans="30:34">
      <c r="AD2331" s="50" t="s">
        <v>63</v>
      </c>
      <c r="AE2331" s="50" t="s">
        <v>1300</v>
      </c>
      <c r="AF2331" s="50">
        <v>5104559</v>
      </c>
      <c r="AG2331" s="51"/>
      <c r="AH2331" s="51"/>
    </row>
    <row r="2332" spans="30:34">
      <c r="AD2332" s="50" t="s">
        <v>63</v>
      </c>
      <c r="AE2332" s="50" t="s">
        <v>1322</v>
      </c>
      <c r="AF2332" s="50">
        <v>5104609</v>
      </c>
      <c r="AG2332" s="51"/>
      <c r="AH2332" s="51"/>
    </row>
    <row r="2333" spans="30:34">
      <c r="AD2333" s="50" t="s">
        <v>63</v>
      </c>
      <c r="AE2333" s="50" t="s">
        <v>1344</v>
      </c>
      <c r="AF2333" s="50">
        <v>5104807</v>
      </c>
      <c r="AG2333" s="51"/>
      <c r="AH2333" s="51"/>
    </row>
    <row r="2334" spans="30:34">
      <c r="AD2334" s="50" t="s">
        <v>63</v>
      </c>
      <c r="AE2334" s="50" t="s">
        <v>1365</v>
      </c>
      <c r="AF2334" s="50">
        <v>5104906</v>
      </c>
      <c r="AG2334" s="51"/>
      <c r="AH2334" s="51"/>
    </row>
    <row r="2335" spans="30:34">
      <c r="AD2335" s="50" t="s">
        <v>63</v>
      </c>
      <c r="AE2335" s="50" t="s">
        <v>1387</v>
      </c>
      <c r="AF2335" s="50">
        <v>5105002</v>
      </c>
      <c r="AG2335" s="51"/>
      <c r="AH2335" s="51"/>
    </row>
    <row r="2336" spans="30:34">
      <c r="AD2336" s="50" t="s">
        <v>63</v>
      </c>
      <c r="AE2336" s="50" t="s">
        <v>1409</v>
      </c>
      <c r="AF2336" s="50">
        <v>5105101</v>
      </c>
      <c r="AG2336" s="51"/>
      <c r="AH2336" s="51"/>
    </row>
    <row r="2337" spans="30:34">
      <c r="AD2337" s="50" t="s">
        <v>63</v>
      </c>
      <c r="AE2337" s="50" t="s">
        <v>1431</v>
      </c>
      <c r="AF2337" s="50">
        <v>5105150</v>
      </c>
      <c r="AG2337" s="51"/>
      <c r="AH2337" s="51"/>
    </row>
    <row r="2338" spans="30:34">
      <c r="AD2338" s="50" t="s">
        <v>63</v>
      </c>
      <c r="AE2338" s="50" t="s">
        <v>1452</v>
      </c>
      <c r="AF2338" s="50">
        <v>5105176</v>
      </c>
      <c r="AG2338" s="51"/>
      <c r="AH2338" s="51"/>
    </row>
    <row r="2339" spans="30:34">
      <c r="AD2339" s="50" t="s">
        <v>63</v>
      </c>
      <c r="AE2339" s="50" t="s">
        <v>1472</v>
      </c>
      <c r="AF2339" s="50">
        <v>5105200</v>
      </c>
      <c r="AG2339" s="51"/>
      <c r="AH2339" s="51"/>
    </row>
    <row r="2340" spans="30:34">
      <c r="AD2340" s="50" t="s">
        <v>63</v>
      </c>
      <c r="AE2340" s="50" t="s">
        <v>1494</v>
      </c>
      <c r="AF2340" s="50">
        <v>5105234</v>
      </c>
      <c r="AG2340" s="51"/>
      <c r="AH2340" s="51"/>
    </row>
    <row r="2341" spans="30:34">
      <c r="AD2341" s="50" t="s">
        <v>63</v>
      </c>
      <c r="AE2341" s="50" t="s">
        <v>1514</v>
      </c>
      <c r="AF2341" s="50">
        <v>5105259</v>
      </c>
      <c r="AG2341" s="51"/>
      <c r="AH2341" s="51"/>
    </row>
    <row r="2342" spans="30:34">
      <c r="AD2342" s="50" t="s">
        <v>63</v>
      </c>
      <c r="AE2342" s="50" t="s">
        <v>5572</v>
      </c>
      <c r="AF2342" s="50">
        <v>5105309</v>
      </c>
      <c r="AG2342" s="51"/>
      <c r="AH2342" s="51"/>
    </row>
    <row r="2343" spans="30:34">
      <c r="AD2343" s="50" t="s">
        <v>63</v>
      </c>
      <c r="AE2343" s="50" t="s">
        <v>1556</v>
      </c>
      <c r="AF2343" s="50">
        <v>5105580</v>
      </c>
      <c r="AG2343" s="51"/>
      <c r="AH2343" s="51"/>
    </row>
    <row r="2344" spans="30:34">
      <c r="AD2344" s="50" t="s">
        <v>63</v>
      </c>
      <c r="AE2344" s="50" t="s">
        <v>1575</v>
      </c>
      <c r="AF2344" s="50">
        <v>5105606</v>
      </c>
      <c r="AG2344" s="51"/>
      <c r="AH2344" s="51"/>
    </row>
    <row r="2345" spans="30:34">
      <c r="AD2345" s="50" t="s">
        <v>63</v>
      </c>
      <c r="AE2345" s="50" t="s">
        <v>1595</v>
      </c>
      <c r="AF2345" s="50">
        <v>5105622</v>
      </c>
      <c r="AG2345" s="51"/>
      <c r="AH2345" s="51"/>
    </row>
    <row r="2346" spans="30:34">
      <c r="AD2346" s="50" t="s">
        <v>63</v>
      </c>
      <c r="AE2346" s="50" t="s">
        <v>1615</v>
      </c>
      <c r="AF2346" s="50">
        <v>5105903</v>
      </c>
      <c r="AG2346" s="51"/>
      <c r="AH2346" s="51"/>
    </row>
    <row r="2347" spans="30:34">
      <c r="AD2347" s="50" t="s">
        <v>63</v>
      </c>
      <c r="AE2347" s="50" t="s">
        <v>1636</v>
      </c>
      <c r="AF2347" s="50">
        <v>5106000</v>
      </c>
      <c r="AG2347" s="51"/>
      <c r="AH2347" s="51"/>
    </row>
    <row r="2348" spans="30:34">
      <c r="AD2348" s="50" t="s">
        <v>63</v>
      </c>
      <c r="AE2348" s="50" t="s">
        <v>1657</v>
      </c>
      <c r="AF2348" s="50">
        <v>5106109</v>
      </c>
      <c r="AG2348" s="51"/>
      <c r="AH2348" s="51"/>
    </row>
    <row r="2349" spans="30:34">
      <c r="AD2349" s="50" t="s">
        <v>63</v>
      </c>
      <c r="AE2349" s="50" t="s">
        <v>1677</v>
      </c>
      <c r="AF2349" s="50">
        <v>5106158</v>
      </c>
      <c r="AG2349" s="51"/>
      <c r="AH2349" s="51"/>
    </row>
    <row r="2350" spans="30:34">
      <c r="AD2350" s="50" t="s">
        <v>63</v>
      </c>
      <c r="AE2350" s="50" t="s">
        <v>1698</v>
      </c>
      <c r="AF2350" s="50">
        <v>5106208</v>
      </c>
      <c r="AG2350" s="51"/>
      <c r="AH2350" s="51"/>
    </row>
    <row r="2351" spans="30:34">
      <c r="AD2351" s="50" t="s">
        <v>63</v>
      </c>
      <c r="AE2351" s="50" t="s">
        <v>1718</v>
      </c>
      <c r="AF2351" s="50">
        <v>5106216</v>
      </c>
      <c r="AG2351" s="51"/>
      <c r="AH2351" s="51"/>
    </row>
    <row r="2352" spans="30:34">
      <c r="AD2352" s="50" t="s">
        <v>63</v>
      </c>
      <c r="AE2352" s="50" t="s">
        <v>1739</v>
      </c>
      <c r="AF2352" s="50">
        <v>5108808</v>
      </c>
      <c r="AG2352" s="51"/>
      <c r="AH2352" s="51"/>
    </row>
    <row r="2353" spans="30:34">
      <c r="AD2353" s="50" t="s">
        <v>63</v>
      </c>
      <c r="AE2353" s="50" t="s">
        <v>1759</v>
      </c>
      <c r="AF2353" s="50">
        <v>5106182</v>
      </c>
      <c r="AG2353" s="51"/>
      <c r="AH2353" s="51"/>
    </row>
    <row r="2354" spans="30:34">
      <c r="AD2354" s="50" t="s">
        <v>63</v>
      </c>
      <c r="AE2354" s="50" t="s">
        <v>1780</v>
      </c>
      <c r="AF2354" s="50">
        <v>5108857</v>
      </c>
      <c r="AG2354" s="51"/>
      <c r="AH2354" s="51"/>
    </row>
    <row r="2355" spans="30:34">
      <c r="AD2355" s="50" t="s">
        <v>63</v>
      </c>
      <c r="AE2355" s="50" t="s">
        <v>1799</v>
      </c>
      <c r="AF2355" s="50">
        <v>5108907</v>
      </c>
      <c r="AG2355" s="51"/>
      <c r="AH2355" s="51"/>
    </row>
    <row r="2356" spans="30:34">
      <c r="AD2356" s="50" t="s">
        <v>63</v>
      </c>
      <c r="AE2356" s="50" t="s">
        <v>1817</v>
      </c>
      <c r="AF2356" s="50">
        <v>5108956</v>
      </c>
      <c r="AG2356" s="51"/>
      <c r="AH2356" s="51"/>
    </row>
    <row r="2357" spans="30:34">
      <c r="AD2357" s="50" t="s">
        <v>63</v>
      </c>
      <c r="AE2357" s="50" t="s">
        <v>1836</v>
      </c>
      <c r="AF2357" s="50">
        <v>5106224</v>
      </c>
      <c r="AG2357" s="51"/>
      <c r="AH2357" s="51"/>
    </row>
    <row r="2358" spans="30:34">
      <c r="AD2358" s="50" t="s">
        <v>63</v>
      </c>
      <c r="AE2358" s="50" t="s">
        <v>1854</v>
      </c>
      <c r="AF2358" s="50">
        <v>5106174</v>
      </c>
      <c r="AG2358" s="51"/>
      <c r="AH2358" s="51"/>
    </row>
    <row r="2359" spans="30:34">
      <c r="AD2359" s="50" t="s">
        <v>63</v>
      </c>
      <c r="AE2359" s="50" t="s">
        <v>1872</v>
      </c>
      <c r="AF2359" s="50">
        <v>5106232</v>
      </c>
      <c r="AG2359" s="51"/>
      <c r="AH2359" s="51"/>
    </row>
    <row r="2360" spans="30:34">
      <c r="AD2360" s="50" t="s">
        <v>63</v>
      </c>
      <c r="AE2360" s="50" t="s">
        <v>1888</v>
      </c>
      <c r="AF2360" s="50">
        <v>5106190</v>
      </c>
      <c r="AG2360" s="51"/>
      <c r="AH2360" s="51"/>
    </row>
    <row r="2361" spans="30:34">
      <c r="AD2361" s="50" t="s">
        <v>63</v>
      </c>
      <c r="AE2361" s="50" t="s">
        <v>1905</v>
      </c>
      <c r="AF2361" s="50">
        <v>5106240</v>
      </c>
      <c r="AG2361" s="51"/>
      <c r="AH2361" s="51"/>
    </row>
    <row r="2362" spans="30:34">
      <c r="AD2362" s="50" t="s">
        <v>63</v>
      </c>
      <c r="AE2362" s="50" t="s">
        <v>1923</v>
      </c>
      <c r="AF2362" s="50">
        <v>5106257</v>
      </c>
      <c r="AG2362" s="51"/>
      <c r="AH2362" s="51"/>
    </row>
    <row r="2363" spans="30:34">
      <c r="AD2363" s="50" t="s">
        <v>63</v>
      </c>
      <c r="AE2363" s="50" t="s">
        <v>1940</v>
      </c>
      <c r="AF2363" s="50">
        <v>5106273</v>
      </c>
      <c r="AG2363" s="51"/>
      <c r="AH2363" s="51"/>
    </row>
    <row r="2364" spans="30:34">
      <c r="AD2364" s="50" t="s">
        <v>63</v>
      </c>
      <c r="AE2364" s="50" t="s">
        <v>1956</v>
      </c>
      <c r="AF2364" s="50">
        <v>5106265</v>
      </c>
      <c r="AG2364" s="51"/>
      <c r="AH2364" s="51"/>
    </row>
    <row r="2365" spans="30:34">
      <c r="AD2365" s="50" t="s">
        <v>63</v>
      </c>
      <c r="AE2365" s="50" t="s">
        <v>1973</v>
      </c>
      <c r="AF2365" s="50">
        <v>5106315</v>
      </c>
      <c r="AG2365" s="51"/>
      <c r="AH2365" s="51"/>
    </row>
    <row r="2366" spans="30:34">
      <c r="AD2366" s="50" t="s">
        <v>63</v>
      </c>
      <c r="AE2366" s="50" t="s">
        <v>1991</v>
      </c>
      <c r="AF2366" s="50">
        <v>5106281</v>
      </c>
      <c r="AG2366" s="51"/>
      <c r="AH2366" s="51"/>
    </row>
    <row r="2367" spans="30:34">
      <c r="AD2367" s="50" t="s">
        <v>63</v>
      </c>
      <c r="AE2367" s="50" t="s">
        <v>2008</v>
      </c>
      <c r="AF2367" s="50">
        <v>5106299</v>
      </c>
      <c r="AG2367" s="51"/>
      <c r="AH2367" s="51"/>
    </row>
    <row r="2368" spans="30:34">
      <c r="AD2368" s="50" t="s">
        <v>63</v>
      </c>
      <c r="AE2368" s="50" t="s">
        <v>2026</v>
      </c>
      <c r="AF2368" s="50">
        <v>5106307</v>
      </c>
      <c r="AG2368" s="51"/>
      <c r="AH2368" s="51"/>
    </row>
    <row r="2369" spans="30:34">
      <c r="AD2369" s="50" t="s">
        <v>63</v>
      </c>
      <c r="AE2369" s="50" t="s">
        <v>2044</v>
      </c>
      <c r="AF2369" s="50">
        <v>5106372</v>
      </c>
      <c r="AG2369" s="51"/>
      <c r="AH2369" s="51"/>
    </row>
    <row r="2370" spans="30:34">
      <c r="AD2370" s="50" t="s">
        <v>63</v>
      </c>
      <c r="AE2370" s="50" t="s">
        <v>2062</v>
      </c>
      <c r="AF2370" s="50">
        <v>5106422</v>
      </c>
      <c r="AG2370" s="51"/>
      <c r="AH2370" s="51"/>
    </row>
    <row r="2371" spans="30:34">
      <c r="AD2371" s="50" t="s">
        <v>63</v>
      </c>
      <c r="AE2371" s="50" t="s">
        <v>2079</v>
      </c>
      <c r="AF2371" s="50">
        <v>5106455</v>
      </c>
      <c r="AG2371" s="51"/>
      <c r="AH2371" s="51"/>
    </row>
    <row r="2372" spans="30:34">
      <c r="AD2372" s="50" t="s">
        <v>63</v>
      </c>
      <c r="AE2372" s="50" t="s">
        <v>2094</v>
      </c>
      <c r="AF2372" s="50">
        <v>5106505</v>
      </c>
      <c r="AG2372" s="51"/>
      <c r="AH2372" s="51"/>
    </row>
    <row r="2373" spans="30:34">
      <c r="AD2373" s="50" t="s">
        <v>63</v>
      </c>
      <c r="AE2373" s="50" t="s">
        <v>2111</v>
      </c>
      <c r="AF2373" s="50">
        <v>5106653</v>
      </c>
      <c r="AG2373" s="51"/>
      <c r="AH2373" s="51"/>
    </row>
    <row r="2374" spans="30:34">
      <c r="AD2374" s="50" t="s">
        <v>63</v>
      </c>
      <c r="AE2374" s="50" t="s">
        <v>2126</v>
      </c>
      <c r="AF2374" s="50">
        <v>5106703</v>
      </c>
      <c r="AG2374" s="51"/>
      <c r="AH2374" s="51"/>
    </row>
    <row r="2375" spans="30:34">
      <c r="AD2375" s="50" t="s">
        <v>63</v>
      </c>
      <c r="AE2375" s="50" t="s">
        <v>2143</v>
      </c>
      <c r="AF2375" s="50">
        <v>5106752</v>
      </c>
      <c r="AG2375" s="51"/>
      <c r="AH2375" s="51"/>
    </row>
    <row r="2376" spans="30:34">
      <c r="AD2376" s="50" t="s">
        <v>63</v>
      </c>
      <c r="AE2376" s="50" t="s">
        <v>2159</v>
      </c>
      <c r="AF2376" s="50">
        <v>5106778</v>
      </c>
      <c r="AG2376" s="51"/>
      <c r="AH2376" s="51"/>
    </row>
    <row r="2377" spans="30:34">
      <c r="AD2377" s="50" t="s">
        <v>63</v>
      </c>
      <c r="AE2377" s="50" t="s">
        <v>2176</v>
      </c>
      <c r="AF2377" s="50">
        <v>5106802</v>
      </c>
      <c r="AG2377" s="51"/>
      <c r="AH2377" s="51"/>
    </row>
    <row r="2378" spans="30:34">
      <c r="AD2378" s="50" t="s">
        <v>63</v>
      </c>
      <c r="AE2378" s="50" t="s">
        <v>2193</v>
      </c>
      <c r="AF2378" s="50">
        <v>5106828</v>
      </c>
      <c r="AG2378" s="51"/>
      <c r="AH2378" s="51"/>
    </row>
    <row r="2379" spans="30:34">
      <c r="AD2379" s="50" t="s">
        <v>63</v>
      </c>
      <c r="AE2379" s="50" t="s">
        <v>2209</v>
      </c>
      <c r="AF2379" s="50">
        <v>5106851</v>
      </c>
      <c r="AG2379" s="51"/>
      <c r="AH2379" s="51"/>
    </row>
    <row r="2380" spans="30:34">
      <c r="AD2380" s="50" t="s">
        <v>63</v>
      </c>
      <c r="AE2380" s="50" t="s">
        <v>2224</v>
      </c>
      <c r="AF2380" s="50">
        <v>5107008</v>
      </c>
      <c r="AG2380" s="51"/>
      <c r="AH2380" s="51"/>
    </row>
    <row r="2381" spans="30:34">
      <c r="AD2381" s="50" t="s">
        <v>63</v>
      </c>
      <c r="AE2381" s="50" t="s">
        <v>2240</v>
      </c>
      <c r="AF2381" s="50">
        <v>5107040</v>
      </c>
      <c r="AG2381" s="51"/>
      <c r="AH2381" s="51"/>
    </row>
    <row r="2382" spans="30:34">
      <c r="AD2382" s="50" t="s">
        <v>63</v>
      </c>
      <c r="AE2382" s="50" t="s">
        <v>2254</v>
      </c>
      <c r="AF2382" s="50">
        <v>5107065</v>
      </c>
      <c r="AG2382" s="51"/>
      <c r="AH2382" s="51"/>
    </row>
    <row r="2383" spans="30:34">
      <c r="AD2383" s="50" t="s">
        <v>63</v>
      </c>
      <c r="AE2383" s="50" t="s">
        <v>2269</v>
      </c>
      <c r="AF2383" s="50">
        <v>5107156</v>
      </c>
      <c r="AG2383" s="51"/>
      <c r="AH2383" s="51"/>
    </row>
    <row r="2384" spans="30:34">
      <c r="AD2384" s="50" t="s">
        <v>63</v>
      </c>
      <c r="AE2384" s="50" t="s">
        <v>2285</v>
      </c>
      <c r="AF2384" s="50">
        <v>5107180</v>
      </c>
      <c r="AG2384" s="51"/>
      <c r="AH2384" s="51"/>
    </row>
    <row r="2385" spans="30:34">
      <c r="AD2385" s="50" t="s">
        <v>63</v>
      </c>
      <c r="AE2385" s="50" t="s">
        <v>2301</v>
      </c>
      <c r="AF2385" s="50">
        <v>5107198</v>
      </c>
      <c r="AG2385" s="51"/>
      <c r="AH2385" s="51"/>
    </row>
    <row r="2386" spans="30:34">
      <c r="AD2386" s="50" t="s">
        <v>63</v>
      </c>
      <c r="AE2386" s="50" t="s">
        <v>469</v>
      </c>
      <c r="AF2386" s="50">
        <v>5107206</v>
      </c>
      <c r="AG2386" s="51"/>
      <c r="AH2386" s="51"/>
    </row>
    <row r="2387" spans="30:34">
      <c r="AD2387" s="50" t="s">
        <v>63</v>
      </c>
      <c r="AE2387" s="50" t="s">
        <v>2330</v>
      </c>
      <c r="AF2387" s="50">
        <v>5107578</v>
      </c>
      <c r="AG2387" s="51"/>
      <c r="AH2387" s="51"/>
    </row>
    <row r="2388" spans="30:34">
      <c r="AD2388" s="50" t="s">
        <v>63</v>
      </c>
      <c r="AE2388" s="50" t="s">
        <v>2346</v>
      </c>
      <c r="AF2388" s="50">
        <v>5107602</v>
      </c>
      <c r="AG2388" s="51"/>
      <c r="AH2388" s="51"/>
    </row>
    <row r="2389" spans="30:34">
      <c r="AD2389" s="50" t="s">
        <v>63</v>
      </c>
      <c r="AE2389" s="50" t="s">
        <v>2362</v>
      </c>
      <c r="AF2389" s="50">
        <v>5107701</v>
      </c>
      <c r="AG2389" s="51"/>
      <c r="AH2389" s="51"/>
    </row>
    <row r="2390" spans="30:34">
      <c r="AD2390" s="50" t="s">
        <v>63</v>
      </c>
      <c r="AE2390" s="50" t="s">
        <v>2376</v>
      </c>
      <c r="AF2390" s="50">
        <v>5107750</v>
      </c>
      <c r="AG2390" s="51"/>
      <c r="AH2390" s="51"/>
    </row>
    <row r="2391" spans="30:34">
      <c r="AD2391" s="50" t="s">
        <v>63</v>
      </c>
      <c r="AE2391" s="50" t="s">
        <v>2391</v>
      </c>
      <c r="AF2391" s="50">
        <v>5107248</v>
      </c>
      <c r="AG2391" s="51"/>
      <c r="AH2391" s="51"/>
    </row>
    <row r="2392" spans="30:34">
      <c r="AD2392" s="50" t="s">
        <v>63</v>
      </c>
      <c r="AE2392" s="50" t="s">
        <v>2407</v>
      </c>
      <c r="AF2392" s="50">
        <v>5107743</v>
      </c>
      <c r="AG2392" s="51"/>
      <c r="AH2392" s="51"/>
    </row>
    <row r="2393" spans="30:34">
      <c r="AD2393" s="50" t="s">
        <v>63</v>
      </c>
      <c r="AE2393" s="50" t="s">
        <v>2423</v>
      </c>
      <c r="AF2393" s="50">
        <v>5107768</v>
      </c>
      <c r="AG2393" s="51"/>
      <c r="AH2393" s="51"/>
    </row>
    <row r="2394" spans="30:34">
      <c r="AD2394" s="50" t="s">
        <v>63</v>
      </c>
      <c r="AE2394" s="50" t="s">
        <v>2439</v>
      </c>
      <c r="AF2394" s="50">
        <v>5107776</v>
      </c>
      <c r="AG2394" s="51"/>
      <c r="AH2394" s="51"/>
    </row>
    <row r="2395" spans="30:34">
      <c r="AD2395" s="50" t="s">
        <v>63</v>
      </c>
      <c r="AE2395" s="50" t="s">
        <v>2455</v>
      </c>
      <c r="AF2395" s="50">
        <v>5107263</v>
      </c>
      <c r="AG2395" s="51"/>
      <c r="AH2395" s="51"/>
    </row>
    <row r="2396" spans="30:34">
      <c r="AD2396" s="50" t="s">
        <v>63</v>
      </c>
      <c r="AE2396" s="50" t="s">
        <v>2468</v>
      </c>
      <c r="AF2396" s="50">
        <v>5107792</v>
      </c>
      <c r="AG2396" s="51"/>
      <c r="AH2396" s="51"/>
    </row>
    <row r="2397" spans="30:34">
      <c r="AD2397" s="50" t="s">
        <v>63</v>
      </c>
      <c r="AE2397" s="50" t="s">
        <v>2484</v>
      </c>
      <c r="AF2397" s="50">
        <v>5107800</v>
      </c>
      <c r="AG2397" s="51"/>
      <c r="AH2397" s="51"/>
    </row>
    <row r="2398" spans="30:34">
      <c r="AD2398" s="50" t="s">
        <v>63</v>
      </c>
      <c r="AE2398" s="50" t="s">
        <v>2500</v>
      </c>
      <c r="AF2398" s="50">
        <v>5107859</v>
      </c>
      <c r="AG2398" s="51"/>
      <c r="AH2398" s="51"/>
    </row>
    <row r="2399" spans="30:34">
      <c r="AD2399" s="50" t="s">
        <v>63</v>
      </c>
      <c r="AE2399" s="50" t="s">
        <v>2514</v>
      </c>
      <c r="AF2399" s="50">
        <v>5107297</v>
      </c>
      <c r="AG2399" s="51"/>
      <c r="AH2399" s="51"/>
    </row>
    <row r="2400" spans="30:34">
      <c r="AD2400" s="50" t="s">
        <v>63</v>
      </c>
      <c r="AE2400" s="50" t="s">
        <v>2529</v>
      </c>
      <c r="AF2400" s="50">
        <v>5107305</v>
      </c>
      <c r="AG2400" s="51"/>
      <c r="AH2400" s="51"/>
    </row>
    <row r="2401" spans="30:34">
      <c r="AD2401" s="50" t="s">
        <v>63</v>
      </c>
      <c r="AE2401" s="50" t="s">
        <v>2545</v>
      </c>
      <c r="AF2401" s="50">
        <v>5107354</v>
      </c>
      <c r="AG2401" s="51"/>
      <c r="AH2401" s="51"/>
    </row>
    <row r="2402" spans="30:34">
      <c r="AD2402" s="50" t="s">
        <v>63</v>
      </c>
      <c r="AE2402" s="50" t="s">
        <v>2560</v>
      </c>
      <c r="AF2402" s="50">
        <v>5107107</v>
      </c>
      <c r="AG2402" s="51"/>
      <c r="AH2402" s="51"/>
    </row>
    <row r="2403" spans="30:34">
      <c r="AD2403" s="50" t="s">
        <v>63</v>
      </c>
      <c r="AE2403" s="50" t="s">
        <v>2575</v>
      </c>
      <c r="AF2403" s="50">
        <v>5107404</v>
      </c>
      <c r="AG2403" s="51"/>
      <c r="AH2403" s="51"/>
    </row>
    <row r="2404" spans="30:34">
      <c r="AD2404" s="50" t="s">
        <v>63</v>
      </c>
      <c r="AE2404" s="50" t="s">
        <v>2590</v>
      </c>
      <c r="AF2404" s="50">
        <v>5107875</v>
      </c>
      <c r="AG2404" s="51"/>
      <c r="AH2404" s="51"/>
    </row>
    <row r="2405" spans="30:34">
      <c r="AD2405" s="50" t="s">
        <v>63</v>
      </c>
      <c r="AE2405" s="50" t="s">
        <v>2606</v>
      </c>
      <c r="AF2405" s="50">
        <v>5107883</v>
      </c>
      <c r="AG2405" s="51"/>
      <c r="AH2405" s="51"/>
    </row>
    <row r="2406" spans="30:34">
      <c r="AD2406" s="50" t="s">
        <v>63</v>
      </c>
      <c r="AE2406" s="50" t="s">
        <v>2620</v>
      </c>
      <c r="AF2406" s="50">
        <v>5107909</v>
      </c>
      <c r="AG2406" s="51"/>
      <c r="AH2406" s="51"/>
    </row>
    <row r="2407" spans="30:34">
      <c r="AD2407" s="50" t="s">
        <v>63</v>
      </c>
      <c r="AE2407" s="50" t="s">
        <v>2633</v>
      </c>
      <c r="AF2407" s="50">
        <v>5107925</v>
      </c>
      <c r="AG2407" s="51"/>
      <c r="AH2407" s="51"/>
    </row>
    <row r="2408" spans="30:34">
      <c r="AD2408" s="50" t="s">
        <v>63</v>
      </c>
      <c r="AE2408" s="50" t="s">
        <v>2648</v>
      </c>
      <c r="AF2408" s="50">
        <v>5107941</v>
      </c>
      <c r="AG2408" s="51"/>
      <c r="AH2408" s="51"/>
    </row>
    <row r="2409" spans="30:34">
      <c r="AD2409" s="50" t="s">
        <v>63</v>
      </c>
      <c r="AE2409" s="50" t="s">
        <v>2661</v>
      </c>
      <c r="AF2409" s="50">
        <v>5107958</v>
      </c>
      <c r="AG2409" s="51"/>
      <c r="AH2409" s="51"/>
    </row>
    <row r="2410" spans="30:34">
      <c r="AD2410" s="50" t="s">
        <v>63</v>
      </c>
      <c r="AE2410" s="50" t="s">
        <v>2675</v>
      </c>
      <c r="AF2410" s="50">
        <v>5108006</v>
      </c>
      <c r="AG2410" s="51"/>
      <c r="AH2410" s="51"/>
    </row>
    <row r="2411" spans="30:34">
      <c r="AD2411" s="50" t="s">
        <v>63</v>
      </c>
      <c r="AE2411" s="50" t="s">
        <v>2690</v>
      </c>
      <c r="AF2411" s="50">
        <v>5108055</v>
      </c>
      <c r="AG2411" s="51"/>
      <c r="AH2411" s="51"/>
    </row>
    <row r="2412" spans="30:34">
      <c r="AD2412" s="50" t="s">
        <v>63</v>
      </c>
      <c r="AE2412" s="50" t="s">
        <v>2706</v>
      </c>
      <c r="AF2412" s="50">
        <v>5108105</v>
      </c>
      <c r="AG2412" s="51"/>
      <c r="AH2412" s="51"/>
    </row>
    <row r="2413" spans="30:34">
      <c r="AD2413" s="50" t="s">
        <v>63</v>
      </c>
      <c r="AE2413" s="50" t="s">
        <v>2721</v>
      </c>
      <c r="AF2413" s="50">
        <v>5108204</v>
      </c>
      <c r="AG2413" s="51"/>
      <c r="AH2413" s="51"/>
    </row>
    <row r="2414" spans="30:34">
      <c r="AD2414" s="50" t="s">
        <v>63</v>
      </c>
      <c r="AE2414" s="50" t="s">
        <v>2737</v>
      </c>
      <c r="AF2414" s="50">
        <v>5108303</v>
      </c>
      <c r="AG2414" s="51"/>
      <c r="AH2414" s="51"/>
    </row>
    <row r="2415" spans="30:34">
      <c r="AD2415" s="50" t="s">
        <v>63</v>
      </c>
      <c r="AE2415" s="50" t="s">
        <v>2752</v>
      </c>
      <c r="AF2415" s="50">
        <v>5108352</v>
      </c>
      <c r="AG2415" s="51"/>
      <c r="AH2415" s="51"/>
    </row>
    <row r="2416" spans="30:34">
      <c r="AD2416" s="50" t="s">
        <v>63</v>
      </c>
      <c r="AE2416" s="50" t="s">
        <v>2767</v>
      </c>
      <c r="AF2416" s="50">
        <v>5108402</v>
      </c>
      <c r="AG2416" s="51"/>
      <c r="AH2416" s="51"/>
    </row>
    <row r="2417" spans="30:34">
      <c r="AD2417" s="50" t="s">
        <v>63</v>
      </c>
      <c r="AE2417" s="50" t="s">
        <v>2783</v>
      </c>
      <c r="AF2417" s="50">
        <v>5108501</v>
      </c>
      <c r="AG2417" s="51"/>
      <c r="AH2417" s="51"/>
    </row>
    <row r="2418" spans="30:34">
      <c r="AD2418" s="50" t="s">
        <v>63</v>
      </c>
      <c r="AE2418" s="50" t="s">
        <v>2798</v>
      </c>
      <c r="AF2418" s="50">
        <v>5105507</v>
      </c>
      <c r="AG2418" s="51"/>
      <c r="AH2418" s="51"/>
    </row>
    <row r="2419" spans="30:34">
      <c r="AD2419" s="50" t="s">
        <v>63</v>
      </c>
      <c r="AE2419" s="50" t="s">
        <v>2813</v>
      </c>
      <c r="AF2419" s="50">
        <v>5108600</v>
      </c>
      <c r="AG2419" s="51"/>
      <c r="AH2419" s="51"/>
    </row>
    <row r="2420" spans="30:34">
      <c r="AD2420" s="50" t="s">
        <v>65</v>
      </c>
      <c r="AE2420" s="50" t="s">
        <v>102</v>
      </c>
      <c r="AF2420" s="50">
        <v>1500107</v>
      </c>
      <c r="AG2420" s="51"/>
      <c r="AH2420" s="51"/>
    </row>
    <row r="2421" spans="30:34">
      <c r="AD2421" s="50" t="s">
        <v>65</v>
      </c>
      <c r="AE2421" s="50" t="s">
        <v>127</v>
      </c>
      <c r="AF2421" s="50">
        <v>1500131</v>
      </c>
      <c r="AG2421" s="51"/>
      <c r="AH2421" s="51"/>
    </row>
    <row r="2422" spans="30:34">
      <c r="AD2422" s="50" t="s">
        <v>65</v>
      </c>
      <c r="AE2422" s="50" t="s">
        <v>153</v>
      </c>
      <c r="AF2422" s="50">
        <v>1500206</v>
      </c>
      <c r="AG2422" s="51"/>
      <c r="AH2422" s="51"/>
    </row>
    <row r="2423" spans="30:34">
      <c r="AD2423" s="50" t="s">
        <v>65</v>
      </c>
      <c r="AE2423" s="50" t="s">
        <v>178</v>
      </c>
      <c r="AF2423" s="50">
        <v>1500305</v>
      </c>
      <c r="AG2423" s="51"/>
      <c r="AH2423" s="51"/>
    </row>
    <row r="2424" spans="30:34">
      <c r="AD2424" s="50" t="s">
        <v>65</v>
      </c>
      <c r="AE2424" s="50" t="s">
        <v>204</v>
      </c>
      <c r="AF2424" s="50">
        <v>1500347</v>
      </c>
      <c r="AG2424" s="51"/>
      <c r="AH2424" s="51"/>
    </row>
    <row r="2425" spans="30:34">
      <c r="AD2425" s="50" t="s">
        <v>65</v>
      </c>
      <c r="AE2425" s="50" t="s">
        <v>229</v>
      </c>
      <c r="AF2425" s="50">
        <v>1500404</v>
      </c>
      <c r="AG2425" s="51"/>
      <c r="AH2425" s="51"/>
    </row>
    <row r="2426" spans="30:34">
      <c r="AD2426" s="50" t="s">
        <v>65</v>
      </c>
      <c r="AE2426" s="50" t="s">
        <v>254</v>
      </c>
      <c r="AF2426" s="50">
        <v>1500503</v>
      </c>
      <c r="AG2426" s="51"/>
      <c r="AH2426" s="51"/>
    </row>
    <row r="2427" spans="30:34">
      <c r="AD2427" s="50" t="s">
        <v>65</v>
      </c>
      <c r="AE2427" s="50" t="s">
        <v>279</v>
      </c>
      <c r="AF2427" s="50">
        <v>1500602</v>
      </c>
      <c r="AG2427" s="51"/>
      <c r="AH2427" s="51"/>
    </row>
    <row r="2428" spans="30:34">
      <c r="AD2428" s="50" t="s">
        <v>65</v>
      </c>
      <c r="AE2428" s="50" t="s">
        <v>305</v>
      </c>
      <c r="AF2428" s="50">
        <v>1500701</v>
      </c>
      <c r="AG2428" s="51"/>
      <c r="AH2428" s="51"/>
    </row>
    <row r="2429" spans="30:34">
      <c r="AD2429" s="50" t="s">
        <v>65</v>
      </c>
      <c r="AE2429" s="50" t="s">
        <v>331</v>
      </c>
      <c r="AF2429" s="50">
        <v>1500800</v>
      </c>
      <c r="AG2429" s="51"/>
      <c r="AH2429" s="51"/>
    </row>
    <row r="2430" spans="30:34">
      <c r="AD2430" s="50" t="s">
        <v>65</v>
      </c>
      <c r="AE2430" s="50" t="s">
        <v>356</v>
      </c>
      <c r="AF2430" s="50">
        <v>1500859</v>
      </c>
      <c r="AG2430" s="51"/>
      <c r="AH2430" s="51"/>
    </row>
    <row r="2431" spans="30:34">
      <c r="AD2431" s="50" t="s">
        <v>65</v>
      </c>
      <c r="AE2431" s="50" t="s">
        <v>380</v>
      </c>
      <c r="AF2431" s="50">
        <v>1500909</v>
      </c>
      <c r="AG2431" s="51"/>
      <c r="AH2431" s="51"/>
    </row>
    <row r="2432" spans="30:34">
      <c r="AD2432" s="50" t="s">
        <v>65</v>
      </c>
      <c r="AE2432" s="50" t="s">
        <v>405</v>
      </c>
      <c r="AF2432" s="50">
        <v>1500958</v>
      </c>
      <c r="AG2432" s="51"/>
      <c r="AH2432" s="51"/>
    </row>
    <row r="2433" spans="30:34">
      <c r="AD2433" s="50" t="s">
        <v>65</v>
      </c>
      <c r="AE2433" s="50" t="s">
        <v>430</v>
      </c>
      <c r="AF2433" s="50">
        <v>1501006</v>
      </c>
      <c r="AG2433" s="51"/>
      <c r="AH2433" s="51"/>
    </row>
    <row r="2434" spans="30:34">
      <c r="AD2434" s="50" t="s">
        <v>65</v>
      </c>
      <c r="AE2434" s="50" t="s">
        <v>455</v>
      </c>
      <c r="AF2434" s="50">
        <v>1501105</v>
      </c>
      <c r="AG2434" s="51"/>
      <c r="AH2434" s="51"/>
    </row>
    <row r="2435" spans="30:34">
      <c r="AD2435" s="50" t="s">
        <v>65</v>
      </c>
      <c r="AE2435" s="50" t="s">
        <v>481</v>
      </c>
      <c r="AF2435" s="50">
        <v>1501204</v>
      </c>
      <c r="AG2435" s="51"/>
      <c r="AH2435" s="51"/>
    </row>
    <row r="2436" spans="30:34">
      <c r="AD2436" s="50" t="s">
        <v>65</v>
      </c>
      <c r="AE2436" s="50" t="s">
        <v>505</v>
      </c>
      <c r="AF2436" s="50">
        <v>1501253</v>
      </c>
      <c r="AG2436" s="51"/>
      <c r="AH2436" s="51"/>
    </row>
    <row r="2437" spans="30:34">
      <c r="AD2437" s="50" t="s">
        <v>65</v>
      </c>
      <c r="AE2437" s="50" t="s">
        <v>528</v>
      </c>
      <c r="AF2437" s="50">
        <v>1501303</v>
      </c>
      <c r="AG2437" s="51"/>
      <c r="AH2437" s="51"/>
    </row>
    <row r="2438" spans="30:34">
      <c r="AD2438" s="50" t="s">
        <v>65</v>
      </c>
      <c r="AE2438" s="50" t="s">
        <v>268</v>
      </c>
      <c r="AF2438" s="50">
        <v>1501402</v>
      </c>
      <c r="AG2438" s="51"/>
      <c r="AH2438" s="51"/>
    </row>
    <row r="2439" spans="30:34">
      <c r="AD2439" s="50" t="s">
        <v>65</v>
      </c>
      <c r="AE2439" s="50" t="s">
        <v>574</v>
      </c>
      <c r="AF2439" s="50">
        <v>1501451</v>
      </c>
      <c r="AG2439" s="51"/>
      <c r="AH2439" s="51"/>
    </row>
    <row r="2440" spans="30:34">
      <c r="AD2440" s="50" t="s">
        <v>65</v>
      </c>
      <c r="AE2440" s="50" t="s">
        <v>598</v>
      </c>
      <c r="AF2440" s="50">
        <v>1501501</v>
      </c>
      <c r="AG2440" s="51"/>
      <c r="AH2440" s="51"/>
    </row>
    <row r="2441" spans="30:34">
      <c r="AD2441" s="50" t="s">
        <v>65</v>
      </c>
      <c r="AE2441" s="50" t="s">
        <v>621</v>
      </c>
      <c r="AF2441" s="50">
        <v>1501576</v>
      </c>
      <c r="AG2441" s="51"/>
      <c r="AH2441" s="51"/>
    </row>
    <row r="2442" spans="30:34">
      <c r="AD2442" s="50" t="s">
        <v>65</v>
      </c>
      <c r="AE2442" s="50" t="s">
        <v>479</v>
      </c>
      <c r="AF2442" s="50">
        <v>1501600</v>
      </c>
      <c r="AG2442" s="51"/>
      <c r="AH2442" s="51"/>
    </row>
    <row r="2443" spans="30:34">
      <c r="AD2443" s="50" t="s">
        <v>65</v>
      </c>
      <c r="AE2443" s="50" t="s">
        <v>663</v>
      </c>
      <c r="AF2443" s="50">
        <v>1501709</v>
      </c>
      <c r="AG2443" s="51"/>
      <c r="AH2443" s="51"/>
    </row>
    <row r="2444" spans="30:34">
      <c r="AD2444" s="50" t="s">
        <v>65</v>
      </c>
      <c r="AE2444" s="50" t="s">
        <v>684</v>
      </c>
      <c r="AF2444" s="50">
        <v>1501725</v>
      </c>
      <c r="AG2444" s="51"/>
      <c r="AH2444" s="51"/>
    </row>
    <row r="2445" spans="30:34">
      <c r="AD2445" s="50" t="s">
        <v>65</v>
      </c>
      <c r="AE2445" s="50" t="s">
        <v>704</v>
      </c>
      <c r="AF2445" s="50">
        <v>1501758</v>
      </c>
      <c r="AG2445" s="51"/>
      <c r="AH2445" s="51"/>
    </row>
    <row r="2446" spans="30:34">
      <c r="AD2446" s="50" t="s">
        <v>65</v>
      </c>
      <c r="AE2446" s="50" t="s">
        <v>726</v>
      </c>
      <c r="AF2446" s="50">
        <v>1501782</v>
      </c>
      <c r="AG2446" s="51"/>
      <c r="AH2446" s="51"/>
    </row>
    <row r="2447" spans="30:34">
      <c r="AD2447" s="50" t="s">
        <v>65</v>
      </c>
      <c r="AE2447" s="50" t="s">
        <v>748</v>
      </c>
      <c r="AF2447" s="50">
        <v>1501808</v>
      </c>
      <c r="AG2447" s="51"/>
      <c r="AH2447" s="51"/>
    </row>
    <row r="2448" spans="30:34">
      <c r="AD2448" s="50" t="s">
        <v>65</v>
      </c>
      <c r="AE2448" s="50" t="s">
        <v>769</v>
      </c>
      <c r="AF2448" s="50">
        <v>1501907</v>
      </c>
      <c r="AG2448" s="51"/>
      <c r="AH2448" s="51"/>
    </row>
    <row r="2449" spans="30:34">
      <c r="AD2449" s="50" t="s">
        <v>65</v>
      </c>
      <c r="AE2449" s="50" t="s">
        <v>792</v>
      </c>
      <c r="AF2449" s="50">
        <v>1502004</v>
      </c>
      <c r="AG2449" s="51"/>
      <c r="AH2449" s="51"/>
    </row>
    <row r="2450" spans="30:34">
      <c r="AD2450" s="50" t="s">
        <v>65</v>
      </c>
      <c r="AE2450" s="50" t="s">
        <v>813</v>
      </c>
      <c r="AF2450" s="50">
        <v>1501956</v>
      </c>
      <c r="AG2450" s="51"/>
      <c r="AH2450" s="51"/>
    </row>
    <row r="2451" spans="30:34">
      <c r="AD2451" s="50" t="s">
        <v>65</v>
      </c>
      <c r="AE2451" s="50" t="s">
        <v>833</v>
      </c>
      <c r="AF2451" s="50">
        <v>1502103</v>
      </c>
      <c r="AG2451" s="51"/>
      <c r="AH2451" s="51"/>
    </row>
    <row r="2452" spans="30:34">
      <c r="AD2452" s="50" t="s">
        <v>65</v>
      </c>
      <c r="AE2452" s="50" t="s">
        <v>856</v>
      </c>
      <c r="AF2452" s="50">
        <v>1502152</v>
      </c>
      <c r="AG2452" s="51"/>
      <c r="AH2452" s="51"/>
    </row>
    <row r="2453" spans="30:34">
      <c r="AD2453" s="50" t="s">
        <v>65</v>
      </c>
      <c r="AE2453" s="50" t="s">
        <v>877</v>
      </c>
      <c r="AF2453" s="50">
        <v>1502202</v>
      </c>
      <c r="AG2453" s="51"/>
      <c r="AH2453" s="51"/>
    </row>
    <row r="2454" spans="30:34">
      <c r="AD2454" s="50" t="s">
        <v>65</v>
      </c>
      <c r="AE2454" s="50" t="s">
        <v>900</v>
      </c>
      <c r="AF2454" s="50">
        <v>1502301</v>
      </c>
      <c r="AG2454" s="51"/>
      <c r="AH2454" s="51"/>
    </row>
    <row r="2455" spans="30:34">
      <c r="AD2455" s="50" t="s">
        <v>65</v>
      </c>
      <c r="AE2455" s="50" t="s">
        <v>923</v>
      </c>
      <c r="AF2455" s="50">
        <v>1502400</v>
      </c>
      <c r="AG2455" s="51"/>
      <c r="AH2455" s="51"/>
    </row>
    <row r="2456" spans="30:34">
      <c r="AD2456" s="50" t="s">
        <v>65</v>
      </c>
      <c r="AE2456" s="50" t="s">
        <v>946</v>
      </c>
      <c r="AF2456" s="50">
        <v>1502509</v>
      </c>
      <c r="AG2456" s="51"/>
      <c r="AH2456" s="51"/>
    </row>
    <row r="2457" spans="30:34">
      <c r="AD2457" s="50" t="s">
        <v>65</v>
      </c>
      <c r="AE2457" s="50" t="s">
        <v>968</v>
      </c>
      <c r="AF2457" s="50">
        <v>1502608</v>
      </c>
      <c r="AG2457" s="51"/>
      <c r="AH2457" s="51"/>
    </row>
    <row r="2458" spans="30:34">
      <c r="AD2458" s="50" t="s">
        <v>65</v>
      </c>
      <c r="AE2458" s="50" t="s">
        <v>990</v>
      </c>
      <c r="AF2458" s="50">
        <v>1502707</v>
      </c>
      <c r="AG2458" s="51"/>
      <c r="AH2458" s="51"/>
    </row>
    <row r="2459" spans="30:34">
      <c r="AD2459" s="50" t="s">
        <v>65</v>
      </c>
      <c r="AE2459" s="50" t="s">
        <v>1013</v>
      </c>
      <c r="AF2459" s="50">
        <v>1502756</v>
      </c>
      <c r="AG2459" s="51"/>
      <c r="AH2459" s="51"/>
    </row>
    <row r="2460" spans="30:34">
      <c r="AD2460" s="50" t="s">
        <v>65</v>
      </c>
      <c r="AE2460" s="50" t="s">
        <v>1035</v>
      </c>
      <c r="AF2460" s="50">
        <v>1502764</v>
      </c>
      <c r="AG2460" s="51"/>
      <c r="AH2460" s="51"/>
    </row>
    <row r="2461" spans="30:34">
      <c r="AD2461" s="50" t="s">
        <v>65</v>
      </c>
      <c r="AE2461" s="50" t="s">
        <v>1057</v>
      </c>
      <c r="AF2461" s="50">
        <v>1502772</v>
      </c>
      <c r="AG2461" s="51"/>
      <c r="AH2461" s="51"/>
    </row>
    <row r="2462" spans="30:34">
      <c r="AD2462" s="50" t="s">
        <v>65</v>
      </c>
      <c r="AE2462" s="50" t="s">
        <v>1079</v>
      </c>
      <c r="AF2462" s="50">
        <v>1502806</v>
      </c>
      <c r="AG2462" s="51"/>
      <c r="AH2462" s="51"/>
    </row>
    <row r="2463" spans="30:34">
      <c r="AD2463" s="50" t="s">
        <v>65</v>
      </c>
      <c r="AE2463" s="50" t="s">
        <v>1101</v>
      </c>
      <c r="AF2463" s="50">
        <v>1502855</v>
      </c>
      <c r="AG2463" s="51"/>
      <c r="AH2463" s="51"/>
    </row>
    <row r="2464" spans="30:34">
      <c r="AD2464" s="50" t="s">
        <v>65</v>
      </c>
      <c r="AE2464" s="50" t="s">
        <v>1124</v>
      </c>
      <c r="AF2464" s="50">
        <v>1502905</v>
      </c>
      <c r="AG2464" s="51"/>
      <c r="AH2464" s="51"/>
    </row>
    <row r="2465" spans="30:34">
      <c r="AD2465" s="50" t="s">
        <v>65</v>
      </c>
      <c r="AE2465" s="50" t="s">
        <v>1147</v>
      </c>
      <c r="AF2465" s="50">
        <v>1502939</v>
      </c>
      <c r="AG2465" s="51"/>
      <c r="AH2465" s="51"/>
    </row>
    <row r="2466" spans="30:34">
      <c r="AD2466" s="50" t="s">
        <v>65</v>
      </c>
      <c r="AE2466" s="50" t="s">
        <v>1170</v>
      </c>
      <c r="AF2466" s="50">
        <v>1502954</v>
      </c>
      <c r="AG2466" s="51"/>
      <c r="AH2466" s="51"/>
    </row>
    <row r="2467" spans="30:34">
      <c r="AD2467" s="50" t="s">
        <v>65</v>
      </c>
      <c r="AE2467" s="50" t="s">
        <v>1193</v>
      </c>
      <c r="AF2467" s="50">
        <v>1503002</v>
      </c>
      <c r="AG2467" s="51"/>
      <c r="AH2467" s="51"/>
    </row>
    <row r="2468" spans="30:34">
      <c r="AD2468" s="50" t="s">
        <v>65</v>
      </c>
      <c r="AE2468" s="50" t="s">
        <v>1215</v>
      </c>
      <c r="AF2468" s="50">
        <v>1503044</v>
      </c>
      <c r="AG2468" s="51"/>
      <c r="AH2468" s="51"/>
    </row>
    <row r="2469" spans="30:34">
      <c r="AD2469" s="50" t="s">
        <v>65</v>
      </c>
      <c r="AE2469" s="50" t="s">
        <v>1236</v>
      </c>
      <c r="AF2469" s="50">
        <v>1503077</v>
      </c>
      <c r="AG2469" s="51"/>
      <c r="AH2469" s="51"/>
    </row>
    <row r="2470" spans="30:34">
      <c r="AD2470" s="50" t="s">
        <v>65</v>
      </c>
      <c r="AE2470" s="50" t="s">
        <v>1259</v>
      </c>
      <c r="AF2470" s="50">
        <v>1503093</v>
      </c>
      <c r="AG2470" s="51"/>
      <c r="AH2470" s="51"/>
    </row>
    <row r="2471" spans="30:34">
      <c r="AD2471" s="50" t="s">
        <v>65</v>
      </c>
      <c r="AE2471" s="50" t="s">
        <v>1282</v>
      </c>
      <c r="AF2471" s="50">
        <v>1503101</v>
      </c>
      <c r="AG2471" s="51"/>
      <c r="AH2471" s="51"/>
    </row>
    <row r="2472" spans="30:34">
      <c r="AD2472" s="50" t="s">
        <v>65</v>
      </c>
      <c r="AE2472" s="50" t="s">
        <v>1303</v>
      </c>
      <c r="AF2472" s="50">
        <v>1503200</v>
      </c>
      <c r="AG2472" s="51"/>
      <c r="AH2472" s="51"/>
    </row>
    <row r="2473" spans="30:34">
      <c r="AD2473" s="50" t="s">
        <v>65</v>
      </c>
      <c r="AE2473" s="50" t="s">
        <v>1325</v>
      </c>
      <c r="AF2473" s="50">
        <v>1503309</v>
      </c>
      <c r="AG2473" s="51"/>
      <c r="AH2473" s="51"/>
    </row>
    <row r="2474" spans="30:34">
      <c r="AD2474" s="50" t="s">
        <v>65</v>
      </c>
      <c r="AE2474" s="50" t="s">
        <v>1347</v>
      </c>
      <c r="AF2474" s="50">
        <v>1503408</v>
      </c>
      <c r="AG2474" s="51"/>
      <c r="AH2474" s="51"/>
    </row>
    <row r="2475" spans="30:34">
      <c r="AD2475" s="50" t="s">
        <v>65</v>
      </c>
      <c r="AE2475" s="50" t="s">
        <v>1368</v>
      </c>
      <c r="AF2475" s="50">
        <v>1503457</v>
      </c>
      <c r="AG2475" s="51"/>
      <c r="AH2475" s="51"/>
    </row>
    <row r="2476" spans="30:34">
      <c r="AD2476" s="50" t="s">
        <v>65</v>
      </c>
      <c r="AE2476" s="50" t="s">
        <v>1390</v>
      </c>
      <c r="AF2476" s="50">
        <v>1503507</v>
      </c>
      <c r="AG2476" s="51"/>
      <c r="AH2476" s="51"/>
    </row>
    <row r="2477" spans="30:34">
      <c r="AD2477" s="50" t="s">
        <v>65</v>
      </c>
      <c r="AE2477" s="50" t="s">
        <v>1412</v>
      </c>
      <c r="AF2477" s="50">
        <v>1503606</v>
      </c>
      <c r="AG2477" s="51"/>
      <c r="AH2477" s="51"/>
    </row>
    <row r="2478" spans="30:34">
      <c r="AD2478" s="50" t="s">
        <v>65</v>
      </c>
      <c r="AE2478" s="50" t="s">
        <v>1434</v>
      </c>
      <c r="AF2478" s="50">
        <v>1503705</v>
      </c>
      <c r="AG2478" s="51"/>
      <c r="AH2478" s="51"/>
    </row>
    <row r="2479" spans="30:34">
      <c r="AD2479" s="50" t="s">
        <v>65</v>
      </c>
      <c r="AE2479" s="50" t="s">
        <v>1455</v>
      </c>
      <c r="AF2479" s="50">
        <v>1503754</v>
      </c>
      <c r="AG2479" s="51"/>
      <c r="AH2479" s="51"/>
    </row>
    <row r="2480" spans="30:34">
      <c r="AD2480" s="50" t="s">
        <v>65</v>
      </c>
      <c r="AE2480" s="50" t="s">
        <v>1475</v>
      </c>
      <c r="AF2480" s="50">
        <v>1503804</v>
      </c>
      <c r="AG2480" s="51"/>
      <c r="AH2480" s="51"/>
    </row>
    <row r="2481" spans="30:34">
      <c r="AD2481" s="50" t="s">
        <v>65</v>
      </c>
      <c r="AE2481" s="50" t="s">
        <v>1497</v>
      </c>
      <c r="AF2481" s="50">
        <v>1503903</v>
      </c>
      <c r="AG2481" s="51"/>
      <c r="AH2481" s="51"/>
    </row>
    <row r="2482" spans="30:34">
      <c r="AD2482" s="50" t="s">
        <v>65</v>
      </c>
      <c r="AE2482" s="50" t="s">
        <v>1517</v>
      </c>
      <c r="AF2482" s="50">
        <v>1504000</v>
      </c>
      <c r="AG2482" s="51"/>
      <c r="AH2482" s="51"/>
    </row>
    <row r="2483" spans="30:34">
      <c r="AD2483" s="50" t="s">
        <v>65</v>
      </c>
      <c r="AE2483" s="50" t="s">
        <v>1538</v>
      </c>
      <c r="AF2483" s="50">
        <v>1504059</v>
      </c>
      <c r="AG2483" s="51"/>
      <c r="AH2483" s="51"/>
    </row>
    <row r="2484" spans="30:34">
      <c r="AD2484" s="50" t="s">
        <v>65</v>
      </c>
      <c r="AE2484" s="50" t="s">
        <v>1559</v>
      </c>
      <c r="AF2484" s="50">
        <v>1504109</v>
      </c>
      <c r="AG2484" s="51"/>
      <c r="AH2484" s="51"/>
    </row>
    <row r="2485" spans="30:34">
      <c r="AD2485" s="50" t="s">
        <v>65</v>
      </c>
      <c r="AE2485" s="50" t="s">
        <v>1578</v>
      </c>
      <c r="AF2485" s="50">
        <v>1504208</v>
      </c>
      <c r="AG2485" s="51"/>
      <c r="AH2485" s="51"/>
    </row>
    <row r="2486" spans="30:34">
      <c r="AD2486" s="50" t="s">
        <v>65</v>
      </c>
      <c r="AE2486" s="50" t="s">
        <v>1598</v>
      </c>
      <c r="AF2486" s="50">
        <v>1504307</v>
      </c>
      <c r="AG2486" s="51"/>
      <c r="AH2486" s="51"/>
    </row>
    <row r="2487" spans="30:34">
      <c r="AD2487" s="50" t="s">
        <v>65</v>
      </c>
      <c r="AE2487" s="50" t="s">
        <v>1618</v>
      </c>
      <c r="AF2487" s="50">
        <v>1504406</v>
      </c>
      <c r="AG2487" s="51"/>
      <c r="AH2487" s="51"/>
    </row>
    <row r="2488" spans="30:34">
      <c r="AD2488" s="50" t="s">
        <v>65</v>
      </c>
      <c r="AE2488" s="50" t="s">
        <v>1639</v>
      </c>
      <c r="AF2488" s="50">
        <v>1504422</v>
      </c>
      <c r="AG2488" s="51"/>
      <c r="AH2488" s="51"/>
    </row>
    <row r="2489" spans="30:34">
      <c r="AD2489" s="50" t="s">
        <v>65</v>
      </c>
      <c r="AE2489" s="50" t="s">
        <v>1660</v>
      </c>
      <c r="AF2489" s="50">
        <v>1504455</v>
      </c>
      <c r="AG2489" s="51"/>
      <c r="AH2489" s="51"/>
    </row>
    <row r="2490" spans="30:34">
      <c r="AD2490" s="50" t="s">
        <v>65</v>
      </c>
      <c r="AE2490" s="50" t="s">
        <v>1680</v>
      </c>
      <c r="AF2490" s="50">
        <v>1504505</v>
      </c>
      <c r="AG2490" s="51"/>
      <c r="AH2490" s="51"/>
    </row>
    <row r="2491" spans="30:34">
      <c r="AD2491" s="50" t="s">
        <v>65</v>
      </c>
      <c r="AE2491" s="50" t="s">
        <v>1701</v>
      </c>
      <c r="AF2491" s="50">
        <v>1504604</v>
      </c>
      <c r="AG2491" s="51"/>
      <c r="AH2491" s="51"/>
    </row>
    <row r="2492" spans="30:34">
      <c r="AD2492" s="50" t="s">
        <v>65</v>
      </c>
      <c r="AE2492" s="50" t="s">
        <v>1721</v>
      </c>
      <c r="AF2492" s="50">
        <v>1504703</v>
      </c>
      <c r="AG2492" s="51"/>
      <c r="AH2492" s="51"/>
    </row>
    <row r="2493" spans="30:34">
      <c r="AD2493" s="50" t="s">
        <v>65</v>
      </c>
      <c r="AE2493" s="50" t="s">
        <v>1742</v>
      </c>
      <c r="AF2493" s="50">
        <v>1504752</v>
      </c>
      <c r="AG2493" s="51"/>
      <c r="AH2493" s="51"/>
    </row>
    <row r="2494" spans="30:34">
      <c r="AD2494" s="50" t="s">
        <v>65</v>
      </c>
      <c r="AE2494" s="50" t="s">
        <v>1762</v>
      </c>
      <c r="AF2494" s="50">
        <v>1504802</v>
      </c>
      <c r="AG2494" s="51"/>
      <c r="AH2494" s="51"/>
    </row>
    <row r="2495" spans="30:34">
      <c r="AD2495" s="50" t="s">
        <v>65</v>
      </c>
      <c r="AE2495" s="50" t="s">
        <v>1782</v>
      </c>
      <c r="AF2495" s="50">
        <v>1504901</v>
      </c>
      <c r="AG2495" s="51"/>
      <c r="AH2495" s="51"/>
    </row>
    <row r="2496" spans="30:34">
      <c r="AD2496" s="50" t="s">
        <v>65</v>
      </c>
      <c r="AE2496" s="50" t="s">
        <v>1802</v>
      </c>
      <c r="AF2496" s="50">
        <v>1504950</v>
      </c>
      <c r="AG2496" s="51"/>
      <c r="AH2496" s="51"/>
    </row>
    <row r="2497" spans="30:34">
      <c r="AD2497" s="50" t="s">
        <v>65</v>
      </c>
      <c r="AE2497" s="50" t="s">
        <v>1820</v>
      </c>
      <c r="AF2497" s="50">
        <v>1504976</v>
      </c>
      <c r="AG2497" s="51"/>
      <c r="AH2497" s="51"/>
    </row>
    <row r="2498" spans="30:34">
      <c r="AD2498" s="50" t="s">
        <v>65</v>
      </c>
      <c r="AE2498" s="50" t="s">
        <v>1839</v>
      </c>
      <c r="AF2498" s="50">
        <v>1505007</v>
      </c>
      <c r="AG2498" s="51"/>
      <c r="AH2498" s="51"/>
    </row>
    <row r="2499" spans="30:34">
      <c r="AD2499" s="50" t="s">
        <v>65</v>
      </c>
      <c r="AE2499" s="50" t="s">
        <v>1856</v>
      </c>
      <c r="AF2499" s="50">
        <v>1505031</v>
      </c>
      <c r="AG2499" s="51"/>
      <c r="AH2499" s="51"/>
    </row>
    <row r="2500" spans="30:34">
      <c r="AD2500" s="50" t="s">
        <v>65</v>
      </c>
      <c r="AE2500" s="50" t="s">
        <v>1874</v>
      </c>
      <c r="AF2500" s="50">
        <v>1505064</v>
      </c>
      <c r="AG2500" s="51"/>
      <c r="AH2500" s="51"/>
    </row>
    <row r="2501" spans="30:34">
      <c r="AD2501" s="50" t="s">
        <v>65</v>
      </c>
      <c r="AE2501" s="50" t="s">
        <v>1890</v>
      </c>
      <c r="AF2501" s="50">
        <v>1505106</v>
      </c>
      <c r="AG2501" s="51"/>
      <c r="AH2501" s="51"/>
    </row>
    <row r="2502" spans="30:34">
      <c r="AD2502" s="50" t="s">
        <v>65</v>
      </c>
      <c r="AE2502" s="50" t="s">
        <v>1907</v>
      </c>
      <c r="AF2502" s="50">
        <v>1505205</v>
      </c>
      <c r="AG2502" s="51"/>
      <c r="AH2502" s="51"/>
    </row>
    <row r="2503" spans="30:34">
      <c r="AD2503" s="50" t="s">
        <v>65</v>
      </c>
      <c r="AE2503" s="50" t="s">
        <v>1925</v>
      </c>
      <c r="AF2503" s="50">
        <v>1505304</v>
      </c>
      <c r="AG2503" s="51"/>
      <c r="AH2503" s="51"/>
    </row>
    <row r="2504" spans="30:34">
      <c r="AD2504" s="50" t="s">
        <v>65</v>
      </c>
      <c r="AE2504" s="50" t="s">
        <v>1941</v>
      </c>
      <c r="AF2504" s="50">
        <v>1505403</v>
      </c>
      <c r="AG2504" s="51"/>
      <c r="AH2504" s="51"/>
    </row>
    <row r="2505" spans="30:34">
      <c r="AD2505" s="50" t="s">
        <v>65</v>
      </c>
      <c r="AE2505" s="50" t="s">
        <v>1957</v>
      </c>
      <c r="AF2505" s="50">
        <v>1505437</v>
      </c>
      <c r="AG2505" s="51"/>
      <c r="AH2505" s="51"/>
    </row>
    <row r="2506" spans="30:34">
      <c r="AD2506" s="50" t="s">
        <v>65</v>
      </c>
      <c r="AE2506" s="50" t="s">
        <v>1975</v>
      </c>
      <c r="AF2506" s="50">
        <v>1505486</v>
      </c>
      <c r="AG2506" s="51"/>
      <c r="AH2506" s="51"/>
    </row>
    <row r="2507" spans="30:34">
      <c r="AD2507" s="50" t="s">
        <v>65</v>
      </c>
      <c r="AE2507" s="50" t="s">
        <v>1993</v>
      </c>
      <c r="AF2507" s="50">
        <v>1505494</v>
      </c>
      <c r="AG2507" s="51"/>
      <c r="AH2507" s="51"/>
    </row>
    <row r="2508" spans="30:34">
      <c r="AD2508" s="50" t="s">
        <v>65</v>
      </c>
      <c r="AE2508" s="50" t="s">
        <v>2010</v>
      </c>
      <c r="AF2508" s="50">
        <v>1505502</v>
      </c>
      <c r="AG2508" s="51"/>
      <c r="AH2508" s="51"/>
    </row>
    <row r="2509" spans="30:34">
      <c r="AD2509" s="50" t="s">
        <v>65</v>
      </c>
      <c r="AE2509" s="50" t="s">
        <v>2028</v>
      </c>
      <c r="AF2509" s="50">
        <v>1505536</v>
      </c>
      <c r="AG2509" s="51"/>
      <c r="AH2509" s="51"/>
    </row>
    <row r="2510" spans="30:34">
      <c r="AD2510" s="50" t="s">
        <v>65</v>
      </c>
      <c r="AE2510" s="50" t="s">
        <v>2046</v>
      </c>
      <c r="AF2510" s="50">
        <v>1505551</v>
      </c>
      <c r="AG2510" s="51"/>
      <c r="AH2510" s="51"/>
    </row>
    <row r="2511" spans="30:34">
      <c r="AD2511" s="50" t="s">
        <v>65</v>
      </c>
      <c r="AE2511" s="50" t="s">
        <v>2064</v>
      </c>
      <c r="AF2511" s="50">
        <v>1505601</v>
      </c>
      <c r="AG2511" s="51"/>
      <c r="AH2511" s="51"/>
    </row>
    <row r="2512" spans="30:34">
      <c r="AD2512" s="50" t="s">
        <v>65</v>
      </c>
      <c r="AE2512" s="50" t="s">
        <v>2081</v>
      </c>
      <c r="AF2512" s="50">
        <v>1505635</v>
      </c>
      <c r="AG2512" s="51"/>
      <c r="AH2512" s="51"/>
    </row>
    <row r="2513" spans="30:34">
      <c r="AD2513" s="50" t="s">
        <v>65</v>
      </c>
      <c r="AE2513" s="50" t="s">
        <v>2096</v>
      </c>
      <c r="AF2513" s="50">
        <v>1505650</v>
      </c>
      <c r="AG2513" s="51"/>
      <c r="AH2513" s="51"/>
    </row>
    <row r="2514" spans="30:34">
      <c r="AD2514" s="50" t="s">
        <v>65</v>
      </c>
      <c r="AE2514" s="50" t="s">
        <v>2113</v>
      </c>
      <c r="AF2514" s="50">
        <v>1505700</v>
      </c>
      <c r="AG2514" s="51"/>
      <c r="AH2514" s="51"/>
    </row>
    <row r="2515" spans="30:34">
      <c r="AD2515" s="50" t="s">
        <v>65</v>
      </c>
      <c r="AE2515" s="50" t="s">
        <v>2128</v>
      </c>
      <c r="AF2515" s="50">
        <v>1505809</v>
      </c>
      <c r="AG2515" s="51"/>
      <c r="AH2515" s="51"/>
    </row>
    <row r="2516" spans="30:34">
      <c r="AD2516" s="50" t="s">
        <v>65</v>
      </c>
      <c r="AE2516" s="50" t="s">
        <v>2145</v>
      </c>
      <c r="AF2516" s="50">
        <v>1505908</v>
      </c>
      <c r="AG2516" s="51"/>
      <c r="AH2516" s="51"/>
    </row>
    <row r="2517" spans="30:34">
      <c r="AD2517" s="50" t="s">
        <v>65</v>
      </c>
      <c r="AE2517" s="50" t="s">
        <v>2161</v>
      </c>
      <c r="AF2517" s="50">
        <v>1506005</v>
      </c>
      <c r="AG2517" s="51"/>
      <c r="AH2517" s="51"/>
    </row>
    <row r="2518" spans="30:34">
      <c r="AD2518" s="50" t="s">
        <v>65</v>
      </c>
      <c r="AE2518" s="50" t="s">
        <v>2178</v>
      </c>
      <c r="AF2518" s="50">
        <v>1506104</v>
      </c>
      <c r="AG2518" s="51"/>
      <c r="AH2518" s="51"/>
    </row>
    <row r="2519" spans="30:34">
      <c r="AD2519" s="50" t="s">
        <v>65</v>
      </c>
      <c r="AE2519" s="50" t="s">
        <v>2195</v>
      </c>
      <c r="AF2519" s="50">
        <v>1506112</v>
      </c>
      <c r="AG2519" s="51"/>
      <c r="AH2519" s="51"/>
    </row>
    <row r="2520" spans="30:34">
      <c r="AD2520" s="50" t="s">
        <v>65</v>
      </c>
      <c r="AE2520" s="50" t="s">
        <v>2210</v>
      </c>
      <c r="AF2520" s="50">
        <v>1506138</v>
      </c>
      <c r="AG2520" s="51"/>
      <c r="AH2520" s="51"/>
    </row>
    <row r="2521" spans="30:34">
      <c r="AD2521" s="50" t="s">
        <v>65</v>
      </c>
      <c r="AE2521" s="50" t="s">
        <v>2226</v>
      </c>
      <c r="AF2521" s="50">
        <v>1506161</v>
      </c>
      <c r="AG2521" s="51"/>
      <c r="AH2521" s="51"/>
    </row>
    <row r="2522" spans="30:34">
      <c r="AD2522" s="50" t="s">
        <v>65</v>
      </c>
      <c r="AE2522" s="50" t="s">
        <v>2242</v>
      </c>
      <c r="AF2522" s="50">
        <v>1506187</v>
      </c>
      <c r="AG2522" s="51"/>
      <c r="AH2522" s="51"/>
    </row>
    <row r="2523" spans="30:34">
      <c r="AD2523" s="50" t="s">
        <v>65</v>
      </c>
      <c r="AE2523" s="50" t="s">
        <v>2256</v>
      </c>
      <c r="AF2523" s="50">
        <v>1506195</v>
      </c>
      <c r="AG2523" s="51"/>
      <c r="AH2523" s="51"/>
    </row>
    <row r="2524" spans="30:34">
      <c r="AD2524" s="50" t="s">
        <v>65</v>
      </c>
      <c r="AE2524" s="50" t="s">
        <v>2271</v>
      </c>
      <c r="AF2524" s="50">
        <v>1506203</v>
      </c>
      <c r="AG2524" s="51"/>
      <c r="AH2524" s="51"/>
    </row>
    <row r="2525" spans="30:34">
      <c r="AD2525" s="50" t="s">
        <v>65</v>
      </c>
      <c r="AE2525" s="50" t="s">
        <v>2287</v>
      </c>
      <c r="AF2525" s="50">
        <v>1506302</v>
      </c>
      <c r="AG2525" s="51"/>
      <c r="AH2525" s="51"/>
    </row>
    <row r="2526" spans="30:34">
      <c r="AD2526" s="50" t="s">
        <v>65</v>
      </c>
      <c r="AE2526" s="50" t="s">
        <v>2303</v>
      </c>
      <c r="AF2526" s="50">
        <v>1506351</v>
      </c>
      <c r="AG2526" s="51"/>
      <c r="AH2526" s="51"/>
    </row>
    <row r="2527" spans="30:34">
      <c r="AD2527" s="50" t="s">
        <v>65</v>
      </c>
      <c r="AE2527" s="50" t="s">
        <v>2316</v>
      </c>
      <c r="AF2527" s="50">
        <v>1506401</v>
      </c>
      <c r="AG2527" s="51"/>
      <c r="AH2527" s="51"/>
    </row>
    <row r="2528" spans="30:34">
      <c r="AD2528" s="50" t="s">
        <v>65</v>
      </c>
      <c r="AE2528" s="50" t="s">
        <v>5557</v>
      </c>
      <c r="AF2528" s="50">
        <v>1506500</v>
      </c>
      <c r="AG2528" s="51"/>
      <c r="AH2528" s="51"/>
    </row>
    <row r="2529" spans="30:34">
      <c r="AD2529" s="50" t="s">
        <v>65</v>
      </c>
      <c r="AE2529" s="50" t="s">
        <v>2348</v>
      </c>
      <c r="AF2529" s="50">
        <v>1506559</v>
      </c>
      <c r="AG2529" s="51"/>
      <c r="AH2529" s="51"/>
    </row>
    <row r="2530" spans="30:34">
      <c r="AD2530" s="50" t="s">
        <v>65</v>
      </c>
      <c r="AE2530" s="50" t="s">
        <v>2364</v>
      </c>
      <c r="AF2530" s="50">
        <v>1506583</v>
      </c>
      <c r="AG2530" s="51"/>
      <c r="AH2530" s="51"/>
    </row>
    <row r="2531" spans="30:34">
      <c r="AD2531" s="50" t="s">
        <v>65</v>
      </c>
      <c r="AE2531" s="50" t="s">
        <v>2378</v>
      </c>
      <c r="AF2531" s="50">
        <v>1506609</v>
      </c>
      <c r="AG2531" s="51"/>
      <c r="AH2531" s="51"/>
    </row>
    <row r="2532" spans="30:34">
      <c r="AD2532" s="50" t="s">
        <v>65</v>
      </c>
      <c r="AE2532" s="50" t="s">
        <v>2393</v>
      </c>
      <c r="AF2532" s="50">
        <v>1506708</v>
      </c>
      <c r="AG2532" s="51"/>
      <c r="AH2532" s="51"/>
    </row>
    <row r="2533" spans="30:34">
      <c r="AD2533" s="50" t="s">
        <v>65</v>
      </c>
      <c r="AE2533" s="50" t="s">
        <v>2409</v>
      </c>
      <c r="AF2533" s="50">
        <v>1506807</v>
      </c>
      <c r="AG2533" s="51"/>
      <c r="AH2533" s="51"/>
    </row>
    <row r="2534" spans="30:34">
      <c r="AD2534" s="50" t="s">
        <v>65</v>
      </c>
      <c r="AE2534" s="50" t="s">
        <v>2425</v>
      </c>
      <c r="AF2534" s="50">
        <v>1506906</v>
      </c>
      <c r="AG2534" s="51"/>
      <c r="AH2534" s="51"/>
    </row>
    <row r="2535" spans="30:34">
      <c r="AD2535" s="50" t="s">
        <v>65</v>
      </c>
      <c r="AE2535" s="50" t="s">
        <v>2441</v>
      </c>
      <c r="AF2535" s="50">
        <v>1507003</v>
      </c>
      <c r="AG2535" s="51"/>
      <c r="AH2535" s="51"/>
    </row>
    <row r="2536" spans="30:34">
      <c r="AD2536" s="50" t="s">
        <v>65</v>
      </c>
      <c r="AE2536" s="50" t="s">
        <v>2457</v>
      </c>
      <c r="AF2536" s="50">
        <v>1507102</v>
      </c>
      <c r="AG2536" s="51"/>
      <c r="AH2536" s="51"/>
    </row>
    <row r="2537" spans="30:34">
      <c r="AD2537" s="50" t="s">
        <v>65</v>
      </c>
      <c r="AE2537" s="50" t="s">
        <v>2470</v>
      </c>
      <c r="AF2537" s="50">
        <v>1507151</v>
      </c>
      <c r="AG2537" s="51"/>
      <c r="AH2537" s="51"/>
    </row>
    <row r="2538" spans="30:34">
      <c r="AD2538" s="50" t="s">
        <v>65</v>
      </c>
      <c r="AE2538" s="50" t="s">
        <v>2486</v>
      </c>
      <c r="AF2538" s="50">
        <v>1507201</v>
      </c>
      <c r="AG2538" s="51"/>
      <c r="AH2538" s="51"/>
    </row>
    <row r="2539" spans="30:34">
      <c r="AD2539" s="50" t="s">
        <v>65</v>
      </c>
      <c r="AE2539" s="50" t="s">
        <v>2501</v>
      </c>
      <c r="AF2539" s="50">
        <v>1507300</v>
      </c>
      <c r="AG2539" s="51"/>
      <c r="AH2539" s="51"/>
    </row>
    <row r="2540" spans="30:34">
      <c r="AD2540" s="50" t="s">
        <v>65</v>
      </c>
      <c r="AE2540" s="50" t="s">
        <v>2516</v>
      </c>
      <c r="AF2540" s="50">
        <v>1507409</v>
      </c>
      <c r="AG2540" s="51"/>
      <c r="AH2540" s="51"/>
    </row>
    <row r="2541" spans="30:34">
      <c r="AD2541" s="50" t="s">
        <v>65</v>
      </c>
      <c r="AE2541" s="50" t="s">
        <v>2531</v>
      </c>
      <c r="AF2541" s="50">
        <v>1507458</v>
      </c>
      <c r="AG2541" s="51"/>
      <c r="AH2541" s="51"/>
    </row>
    <row r="2542" spans="30:34">
      <c r="AD2542" s="50" t="s">
        <v>65</v>
      </c>
      <c r="AE2542" s="50" t="s">
        <v>2547</v>
      </c>
      <c r="AF2542" s="50">
        <v>1507466</v>
      </c>
      <c r="AG2542" s="51"/>
      <c r="AH2542" s="51"/>
    </row>
    <row r="2543" spans="30:34">
      <c r="AD2543" s="50" t="s">
        <v>65</v>
      </c>
      <c r="AE2543" s="50" t="s">
        <v>2562</v>
      </c>
      <c r="AF2543" s="50">
        <v>1507474</v>
      </c>
      <c r="AG2543" s="51"/>
      <c r="AH2543" s="51"/>
    </row>
    <row r="2544" spans="30:34">
      <c r="AD2544" s="50" t="s">
        <v>65</v>
      </c>
      <c r="AE2544" s="50" t="s">
        <v>2577</v>
      </c>
      <c r="AF2544" s="50">
        <v>1507508</v>
      </c>
      <c r="AG2544" s="51"/>
      <c r="AH2544" s="51"/>
    </row>
    <row r="2545" spans="30:34">
      <c r="AD2545" s="50" t="s">
        <v>65</v>
      </c>
      <c r="AE2545" s="50" t="s">
        <v>2592</v>
      </c>
      <c r="AF2545" s="50">
        <v>1507607</v>
      </c>
      <c r="AG2545" s="51"/>
      <c r="AH2545" s="51"/>
    </row>
    <row r="2546" spans="30:34">
      <c r="AD2546" s="50" t="s">
        <v>65</v>
      </c>
      <c r="AE2546" s="50" t="s">
        <v>2608</v>
      </c>
      <c r="AF2546" s="50">
        <v>1507706</v>
      </c>
      <c r="AG2546" s="51"/>
      <c r="AH2546" s="51"/>
    </row>
    <row r="2547" spans="30:34">
      <c r="AD2547" s="50" t="s">
        <v>65</v>
      </c>
      <c r="AE2547" s="50" t="s">
        <v>1861</v>
      </c>
      <c r="AF2547" s="50">
        <v>1507755</v>
      </c>
      <c r="AG2547" s="51"/>
      <c r="AH2547" s="51"/>
    </row>
    <row r="2548" spans="30:34">
      <c r="AD2548" s="50" t="s">
        <v>65</v>
      </c>
      <c r="AE2548" s="50" t="s">
        <v>2635</v>
      </c>
      <c r="AF2548" s="50">
        <v>1507805</v>
      </c>
      <c r="AG2548" s="51"/>
      <c r="AH2548" s="51"/>
    </row>
    <row r="2549" spans="30:34">
      <c r="AD2549" s="50" t="s">
        <v>65</v>
      </c>
      <c r="AE2549" s="50" t="s">
        <v>2649</v>
      </c>
      <c r="AF2549" s="50">
        <v>1507904</v>
      </c>
      <c r="AG2549" s="51"/>
      <c r="AH2549" s="51"/>
    </row>
    <row r="2550" spans="30:34">
      <c r="AD2550" s="50" t="s">
        <v>65</v>
      </c>
      <c r="AE2550" s="50" t="s">
        <v>2662</v>
      </c>
      <c r="AF2550" s="50">
        <v>1507953</v>
      </c>
      <c r="AG2550" s="51"/>
      <c r="AH2550" s="51"/>
    </row>
    <row r="2551" spans="30:34">
      <c r="AD2551" s="50" t="s">
        <v>65</v>
      </c>
      <c r="AE2551" s="50" t="s">
        <v>2676</v>
      </c>
      <c r="AF2551" s="50">
        <v>1507961</v>
      </c>
      <c r="AG2551" s="51"/>
      <c r="AH2551" s="51"/>
    </row>
    <row r="2552" spans="30:34">
      <c r="AD2552" s="50" t="s">
        <v>65</v>
      </c>
      <c r="AE2552" s="50" t="s">
        <v>2692</v>
      </c>
      <c r="AF2552" s="50">
        <v>1507979</v>
      </c>
      <c r="AG2552" s="51"/>
      <c r="AH2552" s="51"/>
    </row>
    <row r="2553" spans="30:34">
      <c r="AD2553" s="50" t="s">
        <v>65</v>
      </c>
      <c r="AE2553" s="50" t="s">
        <v>2708</v>
      </c>
      <c r="AF2553" s="50">
        <v>1508001</v>
      </c>
      <c r="AG2553" s="51"/>
      <c r="AH2553" s="51"/>
    </row>
    <row r="2554" spans="30:34">
      <c r="AD2554" s="50" t="s">
        <v>65</v>
      </c>
      <c r="AE2554" s="50" t="s">
        <v>2723</v>
      </c>
      <c r="AF2554" s="50">
        <v>1508035</v>
      </c>
      <c r="AG2554" s="51"/>
      <c r="AH2554" s="51"/>
    </row>
    <row r="2555" spans="30:34">
      <c r="AD2555" s="50" t="s">
        <v>65</v>
      </c>
      <c r="AE2555" s="50" t="s">
        <v>2739</v>
      </c>
      <c r="AF2555" s="50">
        <v>1508050</v>
      </c>
      <c r="AG2555" s="51"/>
      <c r="AH2555" s="51"/>
    </row>
    <row r="2556" spans="30:34">
      <c r="AD2556" s="50" t="s">
        <v>65</v>
      </c>
      <c r="AE2556" s="50" t="s">
        <v>2754</v>
      </c>
      <c r="AF2556" s="50">
        <v>1508084</v>
      </c>
      <c r="AG2556" s="51"/>
      <c r="AH2556" s="51"/>
    </row>
    <row r="2557" spans="30:34">
      <c r="AD2557" s="50" t="s">
        <v>65</v>
      </c>
      <c r="AE2557" s="50" t="s">
        <v>2769</v>
      </c>
      <c r="AF2557" s="50">
        <v>1508100</v>
      </c>
      <c r="AG2557" s="51"/>
      <c r="AH2557" s="51"/>
    </row>
    <row r="2558" spans="30:34">
      <c r="AD2558" s="50" t="s">
        <v>65</v>
      </c>
      <c r="AE2558" s="50" t="s">
        <v>2785</v>
      </c>
      <c r="AF2558" s="50">
        <v>1508126</v>
      </c>
      <c r="AG2558" s="51"/>
      <c r="AH2558" s="51"/>
    </row>
    <row r="2559" spans="30:34">
      <c r="AD2559" s="50" t="s">
        <v>65</v>
      </c>
      <c r="AE2559" s="50" t="s">
        <v>2800</v>
      </c>
      <c r="AF2559" s="50">
        <v>1508159</v>
      </c>
      <c r="AG2559" s="51"/>
      <c r="AH2559" s="51"/>
    </row>
    <row r="2560" spans="30:34">
      <c r="AD2560" s="50" t="s">
        <v>65</v>
      </c>
      <c r="AE2560" s="50" t="s">
        <v>2815</v>
      </c>
      <c r="AF2560" s="50">
        <v>1508209</v>
      </c>
      <c r="AG2560" s="51"/>
      <c r="AH2560" s="51"/>
    </row>
    <row r="2561" spans="30:34">
      <c r="AD2561" s="50" t="s">
        <v>65</v>
      </c>
      <c r="AE2561" s="50" t="s">
        <v>2829</v>
      </c>
      <c r="AF2561" s="50">
        <v>1508308</v>
      </c>
      <c r="AG2561" s="51"/>
      <c r="AH2561" s="51"/>
    </row>
    <row r="2562" spans="30:34">
      <c r="AD2562" s="50" t="s">
        <v>65</v>
      </c>
      <c r="AE2562" s="50" t="s">
        <v>2841</v>
      </c>
      <c r="AF2562" s="50">
        <v>1508357</v>
      </c>
      <c r="AG2562" s="51"/>
      <c r="AH2562" s="51"/>
    </row>
    <row r="2563" spans="30:34">
      <c r="AD2563" s="50" t="s">
        <v>65</v>
      </c>
      <c r="AE2563" s="50" t="s">
        <v>2854</v>
      </c>
      <c r="AF2563" s="50">
        <v>1508407</v>
      </c>
      <c r="AG2563" s="51"/>
      <c r="AH2563" s="51"/>
    </row>
    <row r="2564" spans="30:34">
      <c r="AD2564" s="50" t="s">
        <v>66</v>
      </c>
      <c r="AE2564" s="50" t="s">
        <v>90</v>
      </c>
      <c r="AF2564" s="50">
        <v>2500106</v>
      </c>
      <c r="AG2564" s="51"/>
      <c r="AH2564" s="51"/>
    </row>
    <row r="2565" spans="30:34">
      <c r="AD2565" s="50" t="s">
        <v>66</v>
      </c>
      <c r="AE2565" s="50" t="s">
        <v>128</v>
      </c>
      <c r="AF2565" s="50">
        <v>2500205</v>
      </c>
      <c r="AG2565" s="51"/>
      <c r="AH2565" s="51"/>
    </row>
    <row r="2566" spans="30:34">
      <c r="AD2566" s="50" t="s">
        <v>66</v>
      </c>
      <c r="AE2566" s="50" t="s">
        <v>154</v>
      </c>
      <c r="AF2566" s="50">
        <v>2500304</v>
      </c>
      <c r="AG2566" s="51"/>
      <c r="AH2566" s="51"/>
    </row>
    <row r="2567" spans="30:34">
      <c r="AD2567" s="50" t="s">
        <v>66</v>
      </c>
      <c r="AE2567" s="50" t="s">
        <v>179</v>
      </c>
      <c r="AF2567" s="50">
        <v>2500403</v>
      </c>
      <c r="AG2567" s="51"/>
      <c r="AH2567" s="51"/>
    </row>
    <row r="2568" spans="30:34">
      <c r="AD2568" s="50" t="s">
        <v>66</v>
      </c>
      <c r="AE2568" s="50" t="s">
        <v>205</v>
      </c>
      <c r="AF2568" s="50">
        <v>2500502</v>
      </c>
      <c r="AG2568" s="51"/>
      <c r="AH2568" s="51"/>
    </row>
    <row r="2569" spans="30:34">
      <c r="AD2569" s="50" t="s">
        <v>66</v>
      </c>
      <c r="AE2569" s="50" t="s">
        <v>230</v>
      </c>
      <c r="AF2569" s="50">
        <v>2500536</v>
      </c>
      <c r="AG2569" s="51"/>
      <c r="AH2569" s="51"/>
    </row>
    <row r="2570" spans="30:34">
      <c r="AD2570" s="50" t="s">
        <v>66</v>
      </c>
      <c r="AE2570" s="50" t="s">
        <v>255</v>
      </c>
      <c r="AF2570" s="50">
        <v>2500577</v>
      </c>
      <c r="AG2570" s="51"/>
      <c r="AH2570" s="51"/>
    </row>
    <row r="2571" spans="30:34">
      <c r="AD2571" s="50" t="s">
        <v>66</v>
      </c>
      <c r="AE2571" s="50" t="s">
        <v>280</v>
      </c>
      <c r="AF2571" s="50">
        <v>2500601</v>
      </c>
      <c r="AG2571" s="51"/>
      <c r="AH2571" s="51"/>
    </row>
    <row r="2572" spans="30:34">
      <c r="AD2572" s="50" t="s">
        <v>66</v>
      </c>
      <c r="AE2572" s="50" t="s">
        <v>306</v>
      </c>
      <c r="AF2572" s="50">
        <v>2500734</v>
      </c>
      <c r="AG2572" s="51"/>
      <c r="AH2572" s="51"/>
    </row>
    <row r="2573" spans="30:34">
      <c r="AD2573" s="50" t="s">
        <v>66</v>
      </c>
      <c r="AE2573" s="50" t="s">
        <v>332</v>
      </c>
      <c r="AF2573" s="50">
        <v>2500775</v>
      </c>
      <c r="AG2573" s="51"/>
      <c r="AH2573" s="51"/>
    </row>
    <row r="2574" spans="30:34">
      <c r="AD2574" s="50" t="s">
        <v>66</v>
      </c>
      <c r="AE2574" s="50" t="s">
        <v>357</v>
      </c>
      <c r="AF2574" s="50">
        <v>2500809</v>
      </c>
      <c r="AG2574" s="51"/>
      <c r="AH2574" s="51"/>
    </row>
    <row r="2575" spans="30:34">
      <c r="AD2575" s="50" t="s">
        <v>66</v>
      </c>
      <c r="AE2575" s="50" t="s">
        <v>381</v>
      </c>
      <c r="AF2575" s="50">
        <v>2500908</v>
      </c>
      <c r="AG2575" s="51"/>
      <c r="AH2575" s="51"/>
    </row>
    <row r="2576" spans="30:34">
      <c r="AD2576" s="50" t="s">
        <v>66</v>
      </c>
      <c r="AE2576" s="50" t="s">
        <v>406</v>
      </c>
      <c r="AF2576" s="50">
        <v>2501005</v>
      </c>
      <c r="AG2576" s="51"/>
      <c r="AH2576" s="51"/>
    </row>
    <row r="2577" spans="30:34">
      <c r="AD2577" s="50" t="s">
        <v>66</v>
      </c>
      <c r="AE2577" s="50" t="s">
        <v>431</v>
      </c>
      <c r="AF2577" s="50">
        <v>2501104</v>
      </c>
      <c r="AG2577" s="51"/>
      <c r="AH2577" s="51"/>
    </row>
    <row r="2578" spans="30:34">
      <c r="AD2578" s="50" t="s">
        <v>66</v>
      </c>
      <c r="AE2578" s="50" t="s">
        <v>456</v>
      </c>
      <c r="AF2578" s="50">
        <v>2501153</v>
      </c>
      <c r="AG2578" s="51"/>
      <c r="AH2578" s="51"/>
    </row>
    <row r="2579" spans="30:34">
      <c r="AD2579" s="50" t="s">
        <v>66</v>
      </c>
      <c r="AE2579" s="50" t="s">
        <v>482</v>
      </c>
      <c r="AF2579" s="50">
        <v>2501203</v>
      </c>
      <c r="AG2579" s="51"/>
      <c r="AH2579" s="51"/>
    </row>
    <row r="2580" spans="30:34">
      <c r="AD2580" s="50" t="s">
        <v>66</v>
      </c>
      <c r="AE2580" s="50" t="s">
        <v>506</v>
      </c>
      <c r="AF2580" s="50">
        <v>2501302</v>
      </c>
      <c r="AG2580" s="51"/>
      <c r="AH2580" s="51"/>
    </row>
    <row r="2581" spans="30:34">
      <c r="AD2581" s="50" t="s">
        <v>66</v>
      </c>
      <c r="AE2581" s="50" t="s">
        <v>529</v>
      </c>
      <c r="AF2581" s="50">
        <v>2501351</v>
      </c>
      <c r="AG2581" s="51"/>
      <c r="AH2581" s="51"/>
    </row>
    <row r="2582" spans="30:34">
      <c r="AD2582" s="50" t="s">
        <v>66</v>
      </c>
      <c r="AE2582" s="50" t="s">
        <v>552</v>
      </c>
      <c r="AF2582" s="50">
        <v>2501401</v>
      </c>
      <c r="AG2582" s="51"/>
      <c r="AH2582" s="51"/>
    </row>
    <row r="2583" spans="30:34">
      <c r="AD2583" s="50" t="s">
        <v>66</v>
      </c>
      <c r="AE2583" s="50" t="s">
        <v>575</v>
      </c>
      <c r="AF2583" s="50">
        <v>2501500</v>
      </c>
      <c r="AG2583" s="51"/>
      <c r="AH2583" s="51"/>
    </row>
    <row r="2584" spans="30:34">
      <c r="AD2584" s="50" t="s">
        <v>66</v>
      </c>
      <c r="AE2584" s="50" t="s">
        <v>461</v>
      </c>
      <c r="AF2584" s="50">
        <v>2501534</v>
      </c>
      <c r="AG2584" s="51"/>
      <c r="AH2584" s="51"/>
    </row>
    <row r="2585" spans="30:34">
      <c r="AD2585" s="50" t="s">
        <v>66</v>
      </c>
      <c r="AE2585" s="50" t="s">
        <v>622</v>
      </c>
      <c r="AF2585" s="50">
        <v>2501609</v>
      </c>
      <c r="AG2585" s="51"/>
      <c r="AH2585" s="51"/>
    </row>
    <row r="2586" spans="30:34">
      <c r="AD2586" s="50" t="s">
        <v>66</v>
      </c>
      <c r="AE2586" s="50" t="s">
        <v>642</v>
      </c>
      <c r="AF2586" s="50">
        <v>2501575</v>
      </c>
      <c r="AG2586" s="51"/>
      <c r="AH2586" s="51"/>
    </row>
    <row r="2587" spans="30:34">
      <c r="AD2587" s="50" t="s">
        <v>66</v>
      </c>
      <c r="AE2587" s="50" t="s">
        <v>219</v>
      </c>
      <c r="AF2587" s="50">
        <v>2501708</v>
      </c>
      <c r="AG2587" s="51"/>
      <c r="AH2587" s="51"/>
    </row>
    <row r="2588" spans="30:34">
      <c r="AD2588" s="50" t="s">
        <v>66</v>
      </c>
      <c r="AE2588" s="50" t="s">
        <v>685</v>
      </c>
      <c r="AF2588" s="50">
        <v>2501807</v>
      </c>
      <c r="AG2588" s="51"/>
      <c r="AH2588" s="51"/>
    </row>
    <row r="2589" spans="30:34">
      <c r="AD2589" s="50" t="s">
        <v>66</v>
      </c>
      <c r="AE2589" s="50" t="s">
        <v>268</v>
      </c>
      <c r="AF2589" s="50">
        <v>2501906</v>
      </c>
      <c r="AG2589" s="51"/>
      <c r="AH2589" s="51"/>
    </row>
    <row r="2590" spans="30:34">
      <c r="AD2590" s="50" t="s">
        <v>66</v>
      </c>
      <c r="AE2590" s="50" t="s">
        <v>727</v>
      </c>
      <c r="AF2590" s="50">
        <v>2502003</v>
      </c>
      <c r="AG2590" s="51"/>
      <c r="AH2590" s="51"/>
    </row>
    <row r="2591" spans="30:34">
      <c r="AD2591" s="50" t="s">
        <v>66</v>
      </c>
      <c r="AE2591" s="50" t="s">
        <v>749</v>
      </c>
      <c r="AF2591" s="50">
        <v>2502052</v>
      </c>
      <c r="AG2591" s="51"/>
      <c r="AH2591" s="51"/>
    </row>
    <row r="2592" spans="30:34">
      <c r="AD2592" s="50" t="s">
        <v>66</v>
      </c>
      <c r="AE2592" s="50" t="s">
        <v>770</v>
      </c>
      <c r="AF2592" s="50">
        <v>2502102</v>
      </c>
      <c r="AG2592" s="51"/>
      <c r="AH2592" s="51"/>
    </row>
    <row r="2593" spans="30:34">
      <c r="AD2593" s="50" t="s">
        <v>66</v>
      </c>
      <c r="AE2593" s="50" t="s">
        <v>161</v>
      </c>
      <c r="AF2593" s="50">
        <v>2502151</v>
      </c>
      <c r="AG2593" s="51"/>
      <c r="AH2593" s="51"/>
    </row>
    <row r="2594" spans="30:34">
      <c r="AD2594" s="50" t="s">
        <v>66</v>
      </c>
      <c r="AE2594" s="50" t="s">
        <v>557</v>
      </c>
      <c r="AF2594" s="50">
        <v>2502201</v>
      </c>
      <c r="AG2594" s="51"/>
      <c r="AH2594" s="51"/>
    </row>
    <row r="2595" spans="30:34">
      <c r="AD2595" s="50" t="s">
        <v>66</v>
      </c>
      <c r="AE2595" s="50" t="s">
        <v>834</v>
      </c>
      <c r="AF2595" s="50">
        <v>2502300</v>
      </c>
      <c r="AG2595" s="51"/>
      <c r="AH2595" s="51"/>
    </row>
    <row r="2596" spans="30:34">
      <c r="AD2596" s="50" t="s">
        <v>66</v>
      </c>
      <c r="AE2596" s="50" t="s">
        <v>857</v>
      </c>
      <c r="AF2596" s="50">
        <v>2502409</v>
      </c>
      <c r="AG2596" s="51"/>
      <c r="AH2596" s="51"/>
    </row>
    <row r="2597" spans="30:34">
      <c r="AD2597" s="50" t="s">
        <v>66</v>
      </c>
      <c r="AE2597" s="50" t="s">
        <v>878</v>
      </c>
      <c r="AF2597" s="50">
        <v>2502508</v>
      </c>
      <c r="AG2597" s="51"/>
      <c r="AH2597" s="51"/>
    </row>
    <row r="2598" spans="30:34">
      <c r="AD2598" s="50" t="s">
        <v>66</v>
      </c>
      <c r="AE2598" s="50" t="s">
        <v>901</v>
      </c>
      <c r="AF2598" s="50">
        <v>2502706</v>
      </c>
      <c r="AG2598" s="51"/>
      <c r="AH2598" s="51"/>
    </row>
    <row r="2599" spans="30:34">
      <c r="AD2599" s="50" t="s">
        <v>66</v>
      </c>
      <c r="AE2599" s="50" t="s">
        <v>924</v>
      </c>
      <c r="AF2599" s="50">
        <v>2502805</v>
      </c>
      <c r="AG2599" s="51"/>
      <c r="AH2599" s="51"/>
    </row>
    <row r="2600" spans="30:34">
      <c r="AD2600" s="50" t="s">
        <v>66</v>
      </c>
      <c r="AE2600" s="50" t="s">
        <v>947</v>
      </c>
      <c r="AF2600" s="50">
        <v>2502904</v>
      </c>
      <c r="AG2600" s="51"/>
      <c r="AH2600" s="51"/>
    </row>
    <row r="2601" spans="30:34">
      <c r="AD2601" s="50" t="s">
        <v>66</v>
      </c>
      <c r="AE2601" s="50" t="s">
        <v>969</v>
      </c>
      <c r="AF2601" s="50">
        <v>2503001</v>
      </c>
      <c r="AG2601" s="51"/>
      <c r="AH2601" s="51"/>
    </row>
    <row r="2602" spans="30:34">
      <c r="AD2602" s="50" t="s">
        <v>66</v>
      </c>
      <c r="AE2602" s="50" t="s">
        <v>991</v>
      </c>
      <c r="AF2602" s="50">
        <v>2503100</v>
      </c>
      <c r="AG2602" s="51"/>
      <c r="AH2602" s="51"/>
    </row>
    <row r="2603" spans="30:34">
      <c r="AD2603" s="50" t="s">
        <v>66</v>
      </c>
      <c r="AE2603" s="50" t="s">
        <v>1014</v>
      </c>
      <c r="AF2603" s="50">
        <v>2503209</v>
      </c>
      <c r="AG2603" s="51"/>
      <c r="AH2603" s="51"/>
    </row>
    <row r="2604" spans="30:34">
      <c r="AD2604" s="50" t="s">
        <v>66</v>
      </c>
      <c r="AE2604" s="50" t="s">
        <v>1036</v>
      </c>
      <c r="AF2604" s="50">
        <v>2503308</v>
      </c>
      <c r="AG2604" s="51"/>
      <c r="AH2604" s="51"/>
    </row>
    <row r="2605" spans="30:34">
      <c r="AD2605" s="50" t="s">
        <v>66</v>
      </c>
      <c r="AE2605" s="50" t="s">
        <v>1058</v>
      </c>
      <c r="AF2605" s="50">
        <v>2503407</v>
      </c>
      <c r="AG2605" s="51"/>
      <c r="AH2605" s="51"/>
    </row>
    <row r="2606" spans="30:34">
      <c r="AD2606" s="50" t="s">
        <v>66</v>
      </c>
      <c r="AE2606" s="50" t="s">
        <v>1080</v>
      </c>
      <c r="AF2606" s="50">
        <v>2503506</v>
      </c>
      <c r="AG2606" s="51"/>
      <c r="AH2606" s="51"/>
    </row>
    <row r="2607" spans="30:34">
      <c r="AD2607" s="50" t="s">
        <v>66</v>
      </c>
      <c r="AE2607" s="50" t="s">
        <v>1102</v>
      </c>
      <c r="AF2607" s="50">
        <v>2503555</v>
      </c>
      <c r="AG2607" s="51"/>
      <c r="AH2607" s="51"/>
    </row>
    <row r="2608" spans="30:34">
      <c r="AD2608" s="50" t="s">
        <v>66</v>
      </c>
      <c r="AE2608" s="50" t="s">
        <v>1125</v>
      </c>
      <c r="AF2608" s="50">
        <v>2503605</v>
      </c>
      <c r="AG2608" s="51"/>
      <c r="AH2608" s="51"/>
    </row>
    <row r="2609" spans="30:34">
      <c r="AD2609" s="50" t="s">
        <v>66</v>
      </c>
      <c r="AE2609" s="50" t="s">
        <v>1148</v>
      </c>
      <c r="AF2609" s="50">
        <v>2503704</v>
      </c>
      <c r="AG2609" s="51"/>
      <c r="AH2609" s="51"/>
    </row>
    <row r="2610" spans="30:34">
      <c r="AD2610" s="50" t="s">
        <v>66</v>
      </c>
      <c r="AE2610" s="50" t="s">
        <v>1171</v>
      </c>
      <c r="AF2610" s="50">
        <v>2503753</v>
      </c>
      <c r="AG2610" s="51"/>
      <c r="AH2610" s="51"/>
    </row>
    <row r="2611" spans="30:34">
      <c r="AD2611" s="50" t="s">
        <v>66</v>
      </c>
      <c r="AE2611" s="50" t="s">
        <v>1194</v>
      </c>
      <c r="AF2611" s="50">
        <v>2503803</v>
      </c>
      <c r="AG2611" s="51"/>
      <c r="AH2611" s="51"/>
    </row>
    <row r="2612" spans="30:34">
      <c r="AD2612" s="50" t="s">
        <v>66</v>
      </c>
      <c r="AE2612" s="50" t="s">
        <v>1216</v>
      </c>
      <c r="AF2612" s="50">
        <v>2503902</v>
      </c>
      <c r="AG2612" s="51"/>
      <c r="AH2612" s="51"/>
    </row>
    <row r="2613" spans="30:34">
      <c r="AD2613" s="50" t="s">
        <v>66</v>
      </c>
      <c r="AE2613" s="50" t="s">
        <v>1237</v>
      </c>
      <c r="AF2613" s="50">
        <v>2504009</v>
      </c>
      <c r="AG2613" s="51"/>
      <c r="AH2613" s="51"/>
    </row>
    <row r="2614" spans="30:34">
      <c r="AD2614" s="50" t="s">
        <v>66</v>
      </c>
      <c r="AE2614" s="50" t="s">
        <v>1260</v>
      </c>
      <c r="AF2614" s="50">
        <v>2504033</v>
      </c>
      <c r="AG2614" s="51"/>
      <c r="AH2614" s="51"/>
    </row>
    <row r="2615" spans="30:34">
      <c r="AD2615" s="50" t="s">
        <v>66</v>
      </c>
      <c r="AE2615" s="50" t="s">
        <v>709</v>
      </c>
      <c r="AF2615" s="50">
        <v>2504074</v>
      </c>
      <c r="AG2615" s="51"/>
      <c r="AH2615" s="51"/>
    </row>
    <row r="2616" spans="30:34">
      <c r="AD2616" s="50" t="s">
        <v>66</v>
      </c>
      <c r="AE2616" s="50" t="s">
        <v>1304</v>
      </c>
      <c r="AF2616" s="50">
        <v>2504108</v>
      </c>
      <c r="AG2616" s="51"/>
      <c r="AH2616" s="51"/>
    </row>
    <row r="2617" spans="30:34">
      <c r="AD2617" s="50" t="s">
        <v>66</v>
      </c>
      <c r="AE2617" s="50" t="s">
        <v>1326</v>
      </c>
      <c r="AF2617" s="50">
        <v>2504157</v>
      </c>
      <c r="AG2617" s="51"/>
      <c r="AH2617" s="51"/>
    </row>
    <row r="2618" spans="30:34">
      <c r="AD2618" s="50" t="s">
        <v>66</v>
      </c>
      <c r="AE2618" s="50" t="s">
        <v>1348</v>
      </c>
      <c r="AF2618" s="50">
        <v>2504207</v>
      </c>
      <c r="AG2618" s="51"/>
      <c r="AH2618" s="51"/>
    </row>
    <row r="2619" spans="30:34">
      <c r="AD2619" s="50" t="s">
        <v>66</v>
      </c>
      <c r="AE2619" s="50" t="s">
        <v>1369</v>
      </c>
      <c r="AF2619" s="50">
        <v>2504306</v>
      </c>
      <c r="AG2619" s="51"/>
      <c r="AH2619" s="51"/>
    </row>
    <row r="2620" spans="30:34">
      <c r="AD2620" s="50" t="s">
        <v>66</v>
      </c>
      <c r="AE2620" s="50" t="s">
        <v>1391</v>
      </c>
      <c r="AF2620" s="50">
        <v>2504355</v>
      </c>
      <c r="AG2620" s="51"/>
      <c r="AH2620" s="51"/>
    </row>
    <row r="2621" spans="30:34">
      <c r="AD2621" s="50" t="s">
        <v>66</v>
      </c>
      <c r="AE2621" s="50" t="s">
        <v>1413</v>
      </c>
      <c r="AF2621" s="50">
        <v>2504405</v>
      </c>
      <c r="AG2621" s="51"/>
      <c r="AH2621" s="51"/>
    </row>
    <row r="2622" spans="30:34">
      <c r="AD2622" s="50" t="s">
        <v>66</v>
      </c>
      <c r="AE2622" s="50" t="s">
        <v>1262</v>
      </c>
      <c r="AF2622" s="50">
        <v>2504504</v>
      </c>
      <c r="AG2622" s="51"/>
      <c r="AH2622" s="51"/>
    </row>
    <row r="2623" spans="30:34">
      <c r="AD2623" s="50" t="s">
        <v>66</v>
      </c>
      <c r="AE2623" s="50" t="s">
        <v>1456</v>
      </c>
      <c r="AF2623" s="50">
        <v>2504603</v>
      </c>
      <c r="AG2623" s="51"/>
      <c r="AH2623" s="51"/>
    </row>
    <row r="2624" spans="30:34">
      <c r="AD2624" s="50" t="s">
        <v>66</v>
      </c>
      <c r="AE2624" s="50" t="s">
        <v>1476</v>
      </c>
      <c r="AF2624" s="50">
        <v>2504702</v>
      </c>
      <c r="AG2624" s="51"/>
      <c r="AH2624" s="51"/>
    </row>
    <row r="2625" spans="30:34">
      <c r="AD2625" s="50" t="s">
        <v>66</v>
      </c>
      <c r="AE2625" s="50" t="s">
        <v>1498</v>
      </c>
      <c r="AF2625" s="50">
        <v>2504801</v>
      </c>
      <c r="AG2625" s="51"/>
      <c r="AH2625" s="51"/>
    </row>
    <row r="2626" spans="30:34">
      <c r="AD2626" s="50" t="s">
        <v>66</v>
      </c>
      <c r="AE2626" s="50" t="s">
        <v>1518</v>
      </c>
      <c r="AF2626" s="50">
        <v>2504850</v>
      </c>
      <c r="AG2626" s="51"/>
      <c r="AH2626" s="51"/>
    </row>
    <row r="2627" spans="30:34">
      <c r="AD2627" s="50" t="s">
        <v>66</v>
      </c>
      <c r="AE2627" s="50" t="s">
        <v>1539</v>
      </c>
      <c r="AF2627" s="50">
        <v>2504900</v>
      </c>
      <c r="AG2627" s="51"/>
      <c r="AH2627" s="51"/>
    </row>
    <row r="2628" spans="30:34">
      <c r="AD2628" s="50" t="s">
        <v>66</v>
      </c>
      <c r="AE2628" s="50" t="s">
        <v>1560</v>
      </c>
      <c r="AF2628" s="50">
        <v>2505006</v>
      </c>
      <c r="AG2628" s="51"/>
      <c r="AH2628" s="51"/>
    </row>
    <row r="2629" spans="30:34">
      <c r="AD2629" s="50" t="s">
        <v>66</v>
      </c>
      <c r="AE2629" s="50" t="s">
        <v>1579</v>
      </c>
      <c r="AF2629" s="50">
        <v>2505105</v>
      </c>
      <c r="AG2629" s="51"/>
      <c r="AH2629" s="51"/>
    </row>
    <row r="2630" spans="30:34">
      <c r="AD2630" s="50" t="s">
        <v>66</v>
      </c>
      <c r="AE2630" s="50" t="s">
        <v>1599</v>
      </c>
      <c r="AF2630" s="50">
        <v>2505238</v>
      </c>
      <c r="AG2630" s="51"/>
      <c r="AH2630" s="51"/>
    </row>
    <row r="2631" spans="30:34">
      <c r="AD2631" s="50" t="s">
        <v>66</v>
      </c>
      <c r="AE2631" s="50" t="s">
        <v>1619</v>
      </c>
      <c r="AF2631" s="50">
        <v>2505204</v>
      </c>
      <c r="AG2631" s="51"/>
      <c r="AH2631" s="51"/>
    </row>
    <row r="2632" spans="30:34">
      <c r="AD2632" s="50" t="s">
        <v>66</v>
      </c>
      <c r="AE2632" s="50" t="s">
        <v>1640</v>
      </c>
      <c r="AF2632" s="50">
        <v>2505279</v>
      </c>
      <c r="AG2632" s="51"/>
      <c r="AH2632" s="51"/>
    </row>
    <row r="2633" spans="30:34">
      <c r="AD2633" s="50" t="s">
        <v>66</v>
      </c>
      <c r="AE2633" s="50" t="s">
        <v>1661</v>
      </c>
      <c r="AF2633" s="50">
        <v>2505303</v>
      </c>
      <c r="AG2633" s="51"/>
      <c r="AH2633" s="51"/>
    </row>
    <row r="2634" spans="30:34">
      <c r="AD2634" s="50" t="s">
        <v>66</v>
      </c>
      <c r="AE2634" s="50" t="s">
        <v>1681</v>
      </c>
      <c r="AF2634" s="50">
        <v>2505352</v>
      </c>
      <c r="AG2634" s="51"/>
      <c r="AH2634" s="51"/>
    </row>
    <row r="2635" spans="30:34">
      <c r="AD2635" s="50" t="s">
        <v>66</v>
      </c>
      <c r="AE2635" s="50" t="s">
        <v>1702</v>
      </c>
      <c r="AF2635" s="50">
        <v>2505402</v>
      </c>
      <c r="AG2635" s="51"/>
      <c r="AH2635" s="51"/>
    </row>
    <row r="2636" spans="30:34">
      <c r="AD2636" s="50" t="s">
        <v>66</v>
      </c>
      <c r="AE2636" s="50" t="s">
        <v>1722</v>
      </c>
      <c r="AF2636" s="50">
        <v>2505600</v>
      </c>
      <c r="AG2636" s="51"/>
      <c r="AH2636" s="51"/>
    </row>
    <row r="2637" spans="30:34">
      <c r="AD2637" s="50" t="s">
        <v>66</v>
      </c>
      <c r="AE2637" s="50" t="s">
        <v>1743</v>
      </c>
      <c r="AF2637" s="50">
        <v>2505709</v>
      </c>
      <c r="AG2637" s="51"/>
      <c r="AH2637" s="51"/>
    </row>
    <row r="2638" spans="30:34">
      <c r="AD2638" s="50" t="s">
        <v>66</v>
      </c>
      <c r="AE2638" s="50" t="s">
        <v>1763</v>
      </c>
      <c r="AF2638" s="50">
        <v>2505808</v>
      </c>
      <c r="AG2638" s="51"/>
      <c r="AH2638" s="51"/>
    </row>
    <row r="2639" spans="30:34">
      <c r="AD2639" s="50" t="s">
        <v>66</v>
      </c>
      <c r="AE2639" s="50" t="s">
        <v>1783</v>
      </c>
      <c r="AF2639" s="50">
        <v>2505907</v>
      </c>
      <c r="AG2639" s="51"/>
      <c r="AH2639" s="51"/>
    </row>
    <row r="2640" spans="30:34">
      <c r="AD2640" s="50" t="s">
        <v>66</v>
      </c>
      <c r="AE2640" s="50" t="s">
        <v>1803</v>
      </c>
      <c r="AF2640" s="50">
        <v>2506004</v>
      </c>
      <c r="AG2640" s="51"/>
      <c r="AH2640" s="51"/>
    </row>
    <row r="2641" spans="30:34">
      <c r="AD2641" s="50" t="s">
        <v>66</v>
      </c>
      <c r="AE2641" s="50" t="s">
        <v>1821</v>
      </c>
      <c r="AF2641" s="50">
        <v>2506103</v>
      </c>
      <c r="AG2641" s="51"/>
      <c r="AH2641" s="51"/>
    </row>
    <row r="2642" spans="30:34">
      <c r="AD2642" s="50" t="s">
        <v>66</v>
      </c>
      <c r="AE2642" s="50" t="s">
        <v>1840</v>
      </c>
      <c r="AF2642" s="50">
        <v>2506202</v>
      </c>
      <c r="AG2642" s="51"/>
      <c r="AH2642" s="51"/>
    </row>
    <row r="2643" spans="30:34">
      <c r="AD2643" s="50" t="s">
        <v>66</v>
      </c>
      <c r="AE2643" s="50" t="s">
        <v>1857</v>
      </c>
      <c r="AF2643" s="50">
        <v>2506251</v>
      </c>
      <c r="AG2643" s="51"/>
      <c r="AH2643" s="51"/>
    </row>
    <row r="2644" spans="30:34">
      <c r="AD2644" s="50" t="s">
        <v>66</v>
      </c>
      <c r="AE2644" s="50" t="s">
        <v>1875</v>
      </c>
      <c r="AF2644" s="50">
        <v>2506301</v>
      </c>
      <c r="AG2644" s="51"/>
      <c r="AH2644" s="51"/>
    </row>
    <row r="2645" spans="30:34">
      <c r="AD2645" s="50" t="s">
        <v>66</v>
      </c>
      <c r="AE2645" s="50" t="s">
        <v>1891</v>
      </c>
      <c r="AF2645" s="50">
        <v>2506400</v>
      </c>
      <c r="AG2645" s="51"/>
      <c r="AH2645" s="51"/>
    </row>
    <row r="2646" spans="30:34">
      <c r="AD2646" s="50" t="s">
        <v>66</v>
      </c>
      <c r="AE2646" s="50" t="s">
        <v>1908</v>
      </c>
      <c r="AF2646" s="50">
        <v>2506509</v>
      </c>
      <c r="AG2646" s="51"/>
      <c r="AH2646" s="51"/>
    </row>
    <row r="2647" spans="30:34">
      <c r="AD2647" s="50" t="s">
        <v>66</v>
      </c>
      <c r="AE2647" s="50" t="s">
        <v>1926</v>
      </c>
      <c r="AF2647" s="50">
        <v>2506608</v>
      </c>
      <c r="AG2647" s="51"/>
      <c r="AH2647" s="51"/>
    </row>
    <row r="2648" spans="30:34">
      <c r="AD2648" s="50" t="s">
        <v>66</v>
      </c>
      <c r="AE2648" s="50" t="s">
        <v>1942</v>
      </c>
      <c r="AF2648" s="50">
        <v>2502607</v>
      </c>
      <c r="AG2648" s="51"/>
      <c r="AH2648" s="51"/>
    </row>
    <row r="2649" spans="30:34">
      <c r="AD2649" s="50" t="s">
        <v>66</v>
      </c>
      <c r="AE2649" s="50" t="s">
        <v>1958</v>
      </c>
      <c r="AF2649" s="50">
        <v>2506707</v>
      </c>
      <c r="AG2649" s="51"/>
      <c r="AH2649" s="51"/>
    </row>
    <row r="2650" spans="30:34">
      <c r="AD2650" s="50" t="s">
        <v>66</v>
      </c>
      <c r="AE2650" s="50" t="s">
        <v>1976</v>
      </c>
      <c r="AF2650" s="50">
        <v>2506806</v>
      </c>
      <c r="AG2650" s="51"/>
      <c r="AH2650" s="51"/>
    </row>
    <row r="2651" spans="30:34">
      <c r="AD2651" s="50" t="s">
        <v>66</v>
      </c>
      <c r="AE2651" s="50" t="s">
        <v>736</v>
      </c>
      <c r="AF2651" s="50">
        <v>2506905</v>
      </c>
      <c r="AG2651" s="51"/>
      <c r="AH2651" s="51"/>
    </row>
    <row r="2652" spans="30:34">
      <c r="AD2652" s="50" t="s">
        <v>66</v>
      </c>
      <c r="AE2652" s="50" t="s">
        <v>2011</v>
      </c>
      <c r="AF2652" s="50">
        <v>2507002</v>
      </c>
      <c r="AG2652" s="51"/>
      <c r="AH2652" s="51"/>
    </row>
    <row r="2653" spans="30:34">
      <c r="AD2653" s="50" t="s">
        <v>66</v>
      </c>
      <c r="AE2653" s="50" t="s">
        <v>2029</v>
      </c>
      <c r="AF2653" s="50">
        <v>2507101</v>
      </c>
      <c r="AG2653" s="51"/>
      <c r="AH2653" s="51"/>
    </row>
    <row r="2654" spans="30:34">
      <c r="AD2654" s="50" t="s">
        <v>66</v>
      </c>
      <c r="AE2654" s="50" t="s">
        <v>2047</v>
      </c>
      <c r="AF2654" s="50">
        <v>2507200</v>
      </c>
      <c r="AG2654" s="51"/>
      <c r="AH2654" s="51"/>
    </row>
    <row r="2655" spans="30:34">
      <c r="AD2655" s="50" t="s">
        <v>66</v>
      </c>
      <c r="AE2655" s="50" t="s">
        <v>2065</v>
      </c>
      <c r="AF2655" s="50">
        <v>2507309</v>
      </c>
      <c r="AG2655" s="51"/>
      <c r="AH2655" s="51"/>
    </row>
    <row r="2656" spans="30:34">
      <c r="AD2656" s="50" t="s">
        <v>66</v>
      </c>
      <c r="AE2656" s="50" t="s">
        <v>2082</v>
      </c>
      <c r="AF2656" s="50">
        <v>2507408</v>
      </c>
      <c r="AG2656" s="51"/>
      <c r="AH2656" s="51"/>
    </row>
    <row r="2657" spans="30:34">
      <c r="AD2657" s="50" t="s">
        <v>66</v>
      </c>
      <c r="AE2657" s="50" t="s">
        <v>2097</v>
      </c>
      <c r="AF2657" s="50">
        <v>2507507</v>
      </c>
      <c r="AG2657" s="51"/>
      <c r="AH2657" s="51"/>
    </row>
    <row r="2658" spans="30:34">
      <c r="AD2658" s="50" t="s">
        <v>66</v>
      </c>
      <c r="AE2658" s="50" t="s">
        <v>2114</v>
      </c>
      <c r="AF2658" s="50">
        <v>2513653</v>
      </c>
      <c r="AG2658" s="51"/>
      <c r="AH2658" s="51"/>
    </row>
    <row r="2659" spans="30:34">
      <c r="AD2659" s="50" t="s">
        <v>66</v>
      </c>
      <c r="AE2659" s="50" t="s">
        <v>2129</v>
      </c>
      <c r="AF2659" s="50">
        <v>2507606</v>
      </c>
      <c r="AG2659" s="51"/>
      <c r="AH2659" s="51"/>
    </row>
    <row r="2660" spans="30:34">
      <c r="AD2660" s="50" t="s">
        <v>66</v>
      </c>
      <c r="AE2660" s="50" t="s">
        <v>2146</v>
      </c>
      <c r="AF2660" s="50">
        <v>2507705</v>
      </c>
      <c r="AG2660" s="51"/>
      <c r="AH2660" s="51"/>
    </row>
    <row r="2661" spans="30:34">
      <c r="AD2661" s="50" t="s">
        <v>66</v>
      </c>
      <c r="AE2661" s="50" t="s">
        <v>2162</v>
      </c>
      <c r="AF2661" s="50">
        <v>2507804</v>
      </c>
      <c r="AG2661" s="51"/>
      <c r="AH2661" s="51"/>
    </row>
    <row r="2662" spans="30:34">
      <c r="AD2662" s="50" t="s">
        <v>66</v>
      </c>
      <c r="AE2662" s="50" t="s">
        <v>2179</v>
      </c>
      <c r="AF2662" s="50">
        <v>2507903</v>
      </c>
      <c r="AG2662" s="51"/>
      <c r="AH2662" s="51"/>
    </row>
    <row r="2663" spans="30:34">
      <c r="AD2663" s="50" t="s">
        <v>66</v>
      </c>
      <c r="AE2663" s="50" t="s">
        <v>2196</v>
      </c>
      <c r="AF2663" s="50">
        <v>2508000</v>
      </c>
      <c r="AG2663" s="51"/>
      <c r="AH2663" s="51"/>
    </row>
    <row r="2664" spans="30:34">
      <c r="AD2664" s="50" t="s">
        <v>66</v>
      </c>
      <c r="AE2664" s="50" t="s">
        <v>2211</v>
      </c>
      <c r="AF2664" s="50">
        <v>2508109</v>
      </c>
      <c r="AG2664" s="51"/>
      <c r="AH2664" s="51"/>
    </row>
    <row r="2665" spans="30:34">
      <c r="AD2665" s="50" t="s">
        <v>66</v>
      </c>
      <c r="AE2665" s="50" t="s">
        <v>2227</v>
      </c>
      <c r="AF2665" s="50">
        <v>2508208</v>
      </c>
      <c r="AG2665" s="51"/>
      <c r="AH2665" s="51"/>
    </row>
    <row r="2666" spans="30:34">
      <c r="AD2666" s="50" t="s">
        <v>66</v>
      </c>
      <c r="AE2666" s="50" t="s">
        <v>2243</v>
      </c>
      <c r="AF2666" s="50">
        <v>2508307</v>
      </c>
      <c r="AG2666" s="51"/>
      <c r="AH2666" s="51"/>
    </row>
    <row r="2667" spans="30:34">
      <c r="AD2667" s="50" t="s">
        <v>66</v>
      </c>
      <c r="AE2667" s="50" t="s">
        <v>2257</v>
      </c>
      <c r="AF2667" s="50">
        <v>2508406</v>
      </c>
      <c r="AG2667" s="51"/>
      <c r="AH2667" s="51"/>
    </row>
    <row r="2668" spans="30:34">
      <c r="AD2668" s="50" t="s">
        <v>66</v>
      </c>
      <c r="AE2668" s="50" t="s">
        <v>2272</v>
      </c>
      <c r="AF2668" s="50">
        <v>2508505</v>
      </c>
      <c r="AG2668" s="51"/>
      <c r="AH2668" s="51"/>
    </row>
    <row r="2669" spans="30:34">
      <c r="AD2669" s="50" t="s">
        <v>66</v>
      </c>
      <c r="AE2669" s="50" t="s">
        <v>2288</v>
      </c>
      <c r="AF2669" s="50">
        <v>2508554</v>
      </c>
      <c r="AG2669" s="51"/>
      <c r="AH2669" s="51"/>
    </row>
    <row r="2670" spans="30:34">
      <c r="AD2670" s="50" t="s">
        <v>66</v>
      </c>
      <c r="AE2670" s="50" t="s">
        <v>2304</v>
      </c>
      <c r="AF2670" s="50">
        <v>2508604</v>
      </c>
      <c r="AG2670" s="51"/>
      <c r="AH2670" s="51"/>
    </row>
    <row r="2671" spans="30:34">
      <c r="AD2671" s="50" t="s">
        <v>66</v>
      </c>
      <c r="AE2671" s="50" t="s">
        <v>2317</v>
      </c>
      <c r="AF2671" s="50">
        <v>2508703</v>
      </c>
      <c r="AG2671" s="51"/>
      <c r="AH2671" s="51"/>
    </row>
    <row r="2672" spans="30:34">
      <c r="AD2672" s="50" t="s">
        <v>66</v>
      </c>
      <c r="AE2672" s="50" t="s">
        <v>2333</v>
      </c>
      <c r="AF2672" s="50">
        <v>2508802</v>
      </c>
      <c r="AG2672" s="51"/>
      <c r="AH2672" s="51"/>
    </row>
    <row r="2673" spans="30:34">
      <c r="AD2673" s="50" t="s">
        <v>66</v>
      </c>
      <c r="AE2673" s="50" t="s">
        <v>2349</v>
      </c>
      <c r="AF2673" s="50">
        <v>2508901</v>
      </c>
      <c r="AG2673" s="51"/>
      <c r="AH2673" s="51"/>
    </row>
    <row r="2674" spans="30:34">
      <c r="AD2674" s="50" t="s">
        <v>66</v>
      </c>
      <c r="AE2674" s="50" t="s">
        <v>2365</v>
      </c>
      <c r="AF2674" s="50">
        <v>2509008</v>
      </c>
      <c r="AG2674" s="51"/>
      <c r="AH2674" s="51"/>
    </row>
    <row r="2675" spans="30:34">
      <c r="AD2675" s="50" t="s">
        <v>66</v>
      </c>
      <c r="AE2675" s="50" t="s">
        <v>2379</v>
      </c>
      <c r="AF2675" s="50">
        <v>2509057</v>
      </c>
      <c r="AG2675" s="51"/>
      <c r="AH2675" s="51"/>
    </row>
    <row r="2676" spans="30:34">
      <c r="AD2676" s="50" t="s">
        <v>66</v>
      </c>
      <c r="AE2676" s="50" t="s">
        <v>2394</v>
      </c>
      <c r="AF2676" s="50">
        <v>2509107</v>
      </c>
      <c r="AG2676" s="51"/>
      <c r="AH2676" s="51"/>
    </row>
    <row r="2677" spans="30:34">
      <c r="AD2677" s="50" t="s">
        <v>66</v>
      </c>
      <c r="AE2677" s="50" t="s">
        <v>2410</v>
      </c>
      <c r="AF2677" s="50">
        <v>2509156</v>
      </c>
      <c r="AG2677" s="51"/>
      <c r="AH2677" s="51"/>
    </row>
    <row r="2678" spans="30:34">
      <c r="AD2678" s="50" t="s">
        <v>66</v>
      </c>
      <c r="AE2678" s="50" t="s">
        <v>2426</v>
      </c>
      <c r="AF2678" s="50">
        <v>2509206</v>
      </c>
      <c r="AG2678" s="51"/>
      <c r="AH2678" s="51"/>
    </row>
    <row r="2679" spans="30:34">
      <c r="AD2679" s="50" t="s">
        <v>66</v>
      </c>
      <c r="AE2679" s="50" t="s">
        <v>2442</v>
      </c>
      <c r="AF2679" s="50">
        <v>2509305</v>
      </c>
      <c r="AG2679" s="51"/>
      <c r="AH2679" s="51"/>
    </row>
    <row r="2680" spans="30:34">
      <c r="AD2680" s="50" t="s">
        <v>66</v>
      </c>
      <c r="AE2680" s="50" t="s">
        <v>2458</v>
      </c>
      <c r="AF2680" s="50">
        <v>2509339</v>
      </c>
      <c r="AG2680" s="51"/>
      <c r="AH2680" s="51"/>
    </row>
    <row r="2681" spans="30:34">
      <c r="AD2681" s="50" t="s">
        <v>66</v>
      </c>
      <c r="AE2681" s="50" t="s">
        <v>2471</v>
      </c>
      <c r="AF2681" s="50">
        <v>2509370</v>
      </c>
      <c r="AG2681" s="51"/>
      <c r="AH2681" s="51"/>
    </row>
    <row r="2682" spans="30:34">
      <c r="AD2682" s="50" t="s">
        <v>66</v>
      </c>
      <c r="AE2682" s="50" t="s">
        <v>2487</v>
      </c>
      <c r="AF2682" s="50">
        <v>2509396</v>
      </c>
      <c r="AG2682" s="51"/>
      <c r="AH2682" s="51"/>
    </row>
    <row r="2683" spans="30:34">
      <c r="AD2683" s="50" t="s">
        <v>66</v>
      </c>
      <c r="AE2683" s="50" t="s">
        <v>2502</v>
      </c>
      <c r="AF2683" s="50">
        <v>2509404</v>
      </c>
      <c r="AG2683" s="51"/>
      <c r="AH2683" s="51"/>
    </row>
    <row r="2684" spans="30:34">
      <c r="AD2684" s="50" t="s">
        <v>66</v>
      </c>
      <c r="AE2684" s="50" t="s">
        <v>2517</v>
      </c>
      <c r="AF2684" s="50">
        <v>2509503</v>
      </c>
      <c r="AG2684" s="51"/>
      <c r="AH2684" s="51"/>
    </row>
    <row r="2685" spans="30:34">
      <c r="AD2685" s="50" t="s">
        <v>66</v>
      </c>
      <c r="AE2685" s="50" t="s">
        <v>2532</v>
      </c>
      <c r="AF2685" s="50">
        <v>2509602</v>
      </c>
      <c r="AG2685" s="51"/>
      <c r="AH2685" s="51"/>
    </row>
    <row r="2686" spans="30:34">
      <c r="AD2686" s="50" t="s">
        <v>66</v>
      </c>
      <c r="AE2686" s="50" t="s">
        <v>2548</v>
      </c>
      <c r="AF2686" s="50">
        <v>2509701</v>
      </c>
      <c r="AG2686" s="51"/>
      <c r="AH2686" s="51"/>
    </row>
    <row r="2687" spans="30:34">
      <c r="AD2687" s="50" t="s">
        <v>66</v>
      </c>
      <c r="AE2687" s="50" t="s">
        <v>2511</v>
      </c>
      <c r="AF2687" s="50">
        <v>2509800</v>
      </c>
      <c r="AG2687" s="51"/>
      <c r="AH2687" s="51"/>
    </row>
    <row r="2688" spans="30:34">
      <c r="AD2688" s="50" t="s">
        <v>66</v>
      </c>
      <c r="AE2688" s="50" t="s">
        <v>2578</v>
      </c>
      <c r="AF2688" s="50">
        <v>2509909</v>
      </c>
      <c r="AG2688" s="51"/>
      <c r="AH2688" s="51"/>
    </row>
    <row r="2689" spans="30:34">
      <c r="AD2689" s="50" t="s">
        <v>66</v>
      </c>
      <c r="AE2689" s="50" t="s">
        <v>2593</v>
      </c>
      <c r="AF2689" s="50">
        <v>2510006</v>
      </c>
      <c r="AG2689" s="51"/>
      <c r="AH2689" s="51"/>
    </row>
    <row r="2690" spans="30:34">
      <c r="AD2690" s="50" t="s">
        <v>66</v>
      </c>
      <c r="AE2690" s="50" t="s">
        <v>2609</v>
      </c>
      <c r="AF2690" s="50">
        <v>2510105</v>
      </c>
      <c r="AG2690" s="51"/>
      <c r="AH2690" s="51"/>
    </row>
    <row r="2691" spans="30:34">
      <c r="AD2691" s="50" t="s">
        <v>66</v>
      </c>
      <c r="AE2691" s="50" t="s">
        <v>1917</v>
      </c>
      <c r="AF2691" s="50">
        <v>2510204</v>
      </c>
      <c r="AG2691" s="51"/>
      <c r="AH2691" s="51"/>
    </row>
    <row r="2692" spans="30:34">
      <c r="AD2692" s="50" t="s">
        <v>66</v>
      </c>
      <c r="AE2692" s="50" t="s">
        <v>2636</v>
      </c>
      <c r="AF2692" s="50">
        <v>2510303</v>
      </c>
      <c r="AG2692" s="51"/>
      <c r="AH2692" s="51"/>
    </row>
    <row r="2693" spans="30:34">
      <c r="AD2693" s="50" t="s">
        <v>66</v>
      </c>
      <c r="AE2693" s="50" t="s">
        <v>2650</v>
      </c>
      <c r="AF2693" s="50">
        <v>2510402</v>
      </c>
      <c r="AG2693" s="51"/>
      <c r="AH2693" s="51"/>
    </row>
    <row r="2694" spans="30:34">
      <c r="AD2694" s="50" t="s">
        <v>66</v>
      </c>
      <c r="AE2694" s="50" t="s">
        <v>2663</v>
      </c>
      <c r="AF2694" s="50">
        <v>2510501</v>
      </c>
      <c r="AG2694" s="51"/>
      <c r="AH2694" s="51"/>
    </row>
    <row r="2695" spans="30:34">
      <c r="AD2695" s="50" t="s">
        <v>66</v>
      </c>
      <c r="AE2695" s="50" t="s">
        <v>2677</v>
      </c>
      <c r="AF2695" s="50">
        <v>2510600</v>
      </c>
      <c r="AG2695" s="51"/>
      <c r="AH2695" s="51"/>
    </row>
    <row r="2696" spans="30:34">
      <c r="AD2696" s="50" t="s">
        <v>66</v>
      </c>
      <c r="AE2696" s="50" t="s">
        <v>2693</v>
      </c>
      <c r="AF2696" s="50">
        <v>2510659</v>
      </c>
      <c r="AG2696" s="51"/>
      <c r="AH2696" s="51"/>
    </row>
    <row r="2697" spans="30:34">
      <c r="AD2697" s="50" t="s">
        <v>66</v>
      </c>
      <c r="AE2697" s="50" t="s">
        <v>2183</v>
      </c>
      <c r="AF2697" s="50">
        <v>2510709</v>
      </c>
      <c r="AG2697" s="51"/>
      <c r="AH2697" s="51"/>
    </row>
    <row r="2698" spans="30:34">
      <c r="AD2698" s="50" t="s">
        <v>66</v>
      </c>
      <c r="AE2698" s="50" t="s">
        <v>2724</v>
      </c>
      <c r="AF2698" s="50">
        <v>2510808</v>
      </c>
      <c r="AG2698" s="51"/>
      <c r="AH2698" s="51"/>
    </row>
    <row r="2699" spans="30:34">
      <c r="AD2699" s="50" t="s">
        <v>66</v>
      </c>
      <c r="AE2699" s="50" t="s">
        <v>2550</v>
      </c>
      <c r="AF2699" s="50">
        <v>2510907</v>
      </c>
      <c r="AG2699" s="51"/>
      <c r="AH2699" s="51"/>
    </row>
    <row r="2700" spans="30:34">
      <c r="AD2700" s="50" t="s">
        <v>66</v>
      </c>
      <c r="AE2700" s="50" t="s">
        <v>2749</v>
      </c>
      <c r="AF2700" s="50">
        <v>2511004</v>
      </c>
      <c r="AG2700" s="51"/>
      <c r="AH2700" s="51"/>
    </row>
    <row r="2701" spans="30:34">
      <c r="AD2701" s="50" t="s">
        <v>66</v>
      </c>
      <c r="AE2701" s="50" t="s">
        <v>2770</v>
      </c>
      <c r="AF2701" s="50">
        <v>2511103</v>
      </c>
      <c r="AG2701" s="51"/>
      <c r="AH2701" s="51"/>
    </row>
    <row r="2702" spans="30:34">
      <c r="AD2702" s="50" t="s">
        <v>66</v>
      </c>
      <c r="AE2702" s="50" t="s">
        <v>2786</v>
      </c>
      <c r="AF2702" s="50">
        <v>2511202</v>
      </c>
      <c r="AG2702" s="51"/>
      <c r="AH2702" s="51"/>
    </row>
    <row r="2703" spans="30:34">
      <c r="AD2703" s="50" t="s">
        <v>66</v>
      </c>
      <c r="AE2703" s="50" t="s">
        <v>2801</v>
      </c>
      <c r="AF2703" s="50">
        <v>2512721</v>
      </c>
      <c r="AG2703" s="51"/>
      <c r="AH2703" s="51"/>
    </row>
    <row r="2704" spans="30:34">
      <c r="AD2704" s="50" t="s">
        <v>66</v>
      </c>
      <c r="AE2704" s="50" t="s">
        <v>2816</v>
      </c>
      <c r="AF2704" s="50">
        <v>2511301</v>
      </c>
      <c r="AG2704" s="51"/>
      <c r="AH2704" s="51"/>
    </row>
    <row r="2705" spans="30:34">
      <c r="AD2705" s="50" t="s">
        <v>66</v>
      </c>
      <c r="AE2705" s="50" t="s">
        <v>2830</v>
      </c>
      <c r="AF2705" s="50">
        <v>2511400</v>
      </c>
      <c r="AG2705" s="51"/>
      <c r="AH2705" s="51"/>
    </row>
    <row r="2706" spans="30:34">
      <c r="AD2706" s="50" t="s">
        <v>66</v>
      </c>
      <c r="AE2706" s="50" t="s">
        <v>1754</v>
      </c>
      <c r="AF2706" s="50">
        <v>2511509</v>
      </c>
      <c r="AG2706" s="51"/>
      <c r="AH2706" s="51"/>
    </row>
    <row r="2707" spans="30:34">
      <c r="AD2707" s="50" t="s">
        <v>66</v>
      </c>
      <c r="AE2707" s="50" t="s">
        <v>2308</v>
      </c>
      <c r="AF2707" s="50">
        <v>2511608</v>
      </c>
      <c r="AG2707" s="51"/>
      <c r="AH2707" s="51"/>
    </row>
    <row r="2708" spans="30:34">
      <c r="AD2708" s="50" t="s">
        <v>66</v>
      </c>
      <c r="AE2708" s="50" t="s">
        <v>2867</v>
      </c>
      <c r="AF2708" s="50">
        <v>2511707</v>
      </c>
      <c r="AG2708" s="51"/>
      <c r="AH2708" s="51"/>
    </row>
    <row r="2709" spans="30:34">
      <c r="AD2709" s="50" t="s">
        <v>66</v>
      </c>
      <c r="AE2709" s="50" t="s">
        <v>2880</v>
      </c>
      <c r="AF2709" s="50">
        <v>2511806</v>
      </c>
      <c r="AG2709" s="51"/>
      <c r="AH2709" s="51"/>
    </row>
    <row r="2710" spans="30:34">
      <c r="AD2710" s="50" t="s">
        <v>66</v>
      </c>
      <c r="AE2710" s="50" t="s">
        <v>2892</v>
      </c>
      <c r="AF2710" s="50">
        <v>2511905</v>
      </c>
      <c r="AG2710" s="51"/>
      <c r="AH2710" s="51"/>
    </row>
    <row r="2711" spans="30:34">
      <c r="AD2711" s="50" t="s">
        <v>66</v>
      </c>
      <c r="AE2711" s="50" t="s">
        <v>2905</v>
      </c>
      <c r="AF2711" s="50">
        <v>2512002</v>
      </c>
      <c r="AG2711" s="51"/>
      <c r="AH2711" s="51"/>
    </row>
    <row r="2712" spans="30:34">
      <c r="AD2712" s="50" t="s">
        <v>66</v>
      </c>
      <c r="AE2712" s="50" t="s">
        <v>2917</v>
      </c>
      <c r="AF2712" s="50">
        <v>2512036</v>
      </c>
      <c r="AG2712" s="51"/>
      <c r="AH2712" s="51"/>
    </row>
    <row r="2713" spans="30:34">
      <c r="AD2713" s="50" t="s">
        <v>66</v>
      </c>
      <c r="AE2713" s="50" t="s">
        <v>2929</v>
      </c>
      <c r="AF2713" s="50">
        <v>2512077</v>
      </c>
      <c r="AG2713" s="51"/>
      <c r="AH2713" s="51"/>
    </row>
    <row r="2714" spans="30:34">
      <c r="AD2714" s="50" t="s">
        <v>66</v>
      </c>
      <c r="AE2714" s="50" t="s">
        <v>2940</v>
      </c>
      <c r="AF2714" s="50">
        <v>2512101</v>
      </c>
      <c r="AG2714" s="51"/>
      <c r="AH2714" s="51"/>
    </row>
    <row r="2715" spans="30:34">
      <c r="AD2715" s="50" t="s">
        <v>66</v>
      </c>
      <c r="AE2715" s="50" t="s">
        <v>2952</v>
      </c>
      <c r="AF2715" s="50">
        <v>2512200</v>
      </c>
      <c r="AG2715" s="51"/>
      <c r="AH2715" s="51"/>
    </row>
    <row r="2716" spans="30:34">
      <c r="AD2716" s="50" t="s">
        <v>66</v>
      </c>
      <c r="AE2716" s="50" t="s">
        <v>2964</v>
      </c>
      <c r="AF2716" s="50">
        <v>2512309</v>
      </c>
      <c r="AG2716" s="51"/>
      <c r="AH2716" s="51"/>
    </row>
    <row r="2717" spans="30:34">
      <c r="AD2717" s="50" t="s">
        <v>66</v>
      </c>
      <c r="AE2717" s="50" t="s">
        <v>2976</v>
      </c>
      <c r="AF2717" s="50">
        <v>2512408</v>
      </c>
      <c r="AG2717" s="51"/>
      <c r="AH2717" s="51"/>
    </row>
    <row r="2718" spans="30:34">
      <c r="AD2718" s="50" t="s">
        <v>66</v>
      </c>
      <c r="AE2718" s="50" t="s">
        <v>2989</v>
      </c>
      <c r="AF2718" s="50">
        <v>2512507</v>
      </c>
      <c r="AG2718" s="51"/>
      <c r="AH2718" s="51"/>
    </row>
    <row r="2719" spans="30:34">
      <c r="AD2719" s="50" t="s">
        <v>66</v>
      </c>
      <c r="AE2719" s="50" t="s">
        <v>3001</v>
      </c>
      <c r="AF2719" s="50">
        <v>2512606</v>
      </c>
      <c r="AG2719" s="51"/>
      <c r="AH2719" s="51"/>
    </row>
    <row r="2720" spans="30:34">
      <c r="AD2720" s="50" t="s">
        <v>66</v>
      </c>
      <c r="AE2720" s="50" t="s">
        <v>3014</v>
      </c>
      <c r="AF2720" s="50">
        <v>2512705</v>
      </c>
      <c r="AG2720" s="51"/>
      <c r="AH2720" s="51"/>
    </row>
    <row r="2721" spans="30:34">
      <c r="AD2721" s="50" t="s">
        <v>66</v>
      </c>
      <c r="AE2721" s="50" t="s">
        <v>3012</v>
      </c>
      <c r="AF2721" s="50">
        <v>2512747</v>
      </c>
      <c r="AG2721" s="51"/>
      <c r="AH2721" s="51"/>
    </row>
    <row r="2722" spans="30:34">
      <c r="AD2722" s="50" t="s">
        <v>66</v>
      </c>
      <c r="AE2722" s="50" t="s">
        <v>3039</v>
      </c>
      <c r="AF2722" s="50">
        <v>2512754</v>
      </c>
      <c r="AG2722" s="51"/>
      <c r="AH2722" s="51"/>
    </row>
    <row r="2723" spans="30:34">
      <c r="AD2723" s="50" t="s">
        <v>66</v>
      </c>
      <c r="AE2723" s="50" t="s">
        <v>3051</v>
      </c>
      <c r="AF2723" s="50">
        <v>2512762</v>
      </c>
      <c r="AG2723" s="51"/>
      <c r="AH2723" s="51"/>
    </row>
    <row r="2724" spans="30:34">
      <c r="AD2724" s="50" t="s">
        <v>66</v>
      </c>
      <c r="AE2724" s="50" t="s">
        <v>3063</v>
      </c>
      <c r="AF2724" s="50">
        <v>2512788</v>
      </c>
      <c r="AG2724" s="51"/>
      <c r="AH2724" s="51"/>
    </row>
    <row r="2725" spans="30:34">
      <c r="AD2725" s="50" t="s">
        <v>66</v>
      </c>
      <c r="AE2725" s="50" t="s">
        <v>3074</v>
      </c>
      <c r="AF2725" s="50">
        <v>2512804</v>
      </c>
      <c r="AG2725" s="51"/>
      <c r="AH2725" s="51"/>
    </row>
    <row r="2726" spans="30:34">
      <c r="AD2726" s="50" t="s">
        <v>66</v>
      </c>
      <c r="AE2726" s="50" t="s">
        <v>3087</v>
      </c>
      <c r="AF2726" s="50">
        <v>2512903</v>
      </c>
      <c r="AG2726" s="51"/>
      <c r="AH2726" s="51"/>
    </row>
    <row r="2727" spans="30:34">
      <c r="AD2727" s="50" t="s">
        <v>66</v>
      </c>
      <c r="AE2727" s="50" t="s">
        <v>2772</v>
      </c>
      <c r="AF2727" s="50">
        <v>2513000</v>
      </c>
      <c r="AG2727" s="51"/>
      <c r="AH2727" s="51"/>
    </row>
    <row r="2728" spans="30:34">
      <c r="AD2728" s="50" t="s">
        <v>66</v>
      </c>
      <c r="AE2728" s="50" t="s">
        <v>3112</v>
      </c>
      <c r="AF2728" s="50">
        <v>2513109</v>
      </c>
      <c r="AG2728" s="51"/>
      <c r="AH2728" s="51"/>
    </row>
    <row r="2729" spans="30:34">
      <c r="AD2729" s="50" t="s">
        <v>66</v>
      </c>
      <c r="AE2729" s="50" t="s">
        <v>3124</v>
      </c>
      <c r="AF2729" s="50">
        <v>2513158</v>
      </c>
      <c r="AG2729" s="51"/>
      <c r="AH2729" s="51"/>
    </row>
    <row r="2730" spans="30:34">
      <c r="AD2730" s="50" t="s">
        <v>66</v>
      </c>
      <c r="AE2730" s="50" t="s">
        <v>2521</v>
      </c>
      <c r="AF2730" s="50">
        <v>2513208</v>
      </c>
      <c r="AG2730" s="51"/>
      <c r="AH2730" s="51"/>
    </row>
    <row r="2731" spans="30:34">
      <c r="AD2731" s="50" t="s">
        <v>66</v>
      </c>
      <c r="AE2731" s="50" t="s">
        <v>3072</v>
      </c>
      <c r="AF2731" s="50">
        <v>2513307</v>
      </c>
      <c r="AG2731" s="51"/>
      <c r="AH2731" s="51"/>
    </row>
    <row r="2732" spans="30:34">
      <c r="AD2732" s="50" t="s">
        <v>66</v>
      </c>
      <c r="AE2732" s="50" t="s">
        <v>3085</v>
      </c>
      <c r="AF2732" s="50">
        <v>2513356</v>
      </c>
      <c r="AG2732" s="51"/>
      <c r="AH2732" s="51"/>
    </row>
    <row r="2733" spans="30:34">
      <c r="AD2733" s="50" t="s">
        <v>66</v>
      </c>
      <c r="AE2733" s="50" t="s">
        <v>3098</v>
      </c>
      <c r="AF2733" s="50">
        <v>2513406</v>
      </c>
      <c r="AG2733" s="51"/>
      <c r="AH2733" s="51"/>
    </row>
    <row r="2734" spans="30:34">
      <c r="AD2734" s="50" t="s">
        <v>66</v>
      </c>
      <c r="AE2734" s="50" t="s">
        <v>3134</v>
      </c>
      <c r="AF2734" s="50">
        <v>2513703</v>
      </c>
      <c r="AG2734" s="51"/>
      <c r="AH2734" s="51"/>
    </row>
    <row r="2735" spans="30:34">
      <c r="AD2735" s="50" t="s">
        <v>66</v>
      </c>
      <c r="AE2735" s="50" t="s">
        <v>3192</v>
      </c>
      <c r="AF2735" s="50">
        <v>2513802</v>
      </c>
      <c r="AG2735" s="51"/>
      <c r="AH2735" s="51"/>
    </row>
    <row r="2736" spans="30:34">
      <c r="AD2736" s="50" t="s">
        <v>66</v>
      </c>
      <c r="AE2736" s="50" t="s">
        <v>3204</v>
      </c>
      <c r="AF2736" s="50">
        <v>2513505</v>
      </c>
      <c r="AG2736" s="51"/>
      <c r="AH2736" s="51"/>
    </row>
    <row r="2737" spans="30:34">
      <c r="AD2737" s="50" t="s">
        <v>66</v>
      </c>
      <c r="AE2737" s="50" t="s">
        <v>3216</v>
      </c>
      <c r="AF2737" s="50">
        <v>2513604</v>
      </c>
      <c r="AG2737" s="51"/>
      <c r="AH2737" s="51"/>
    </row>
    <row r="2738" spans="30:34">
      <c r="AD2738" s="50" t="s">
        <v>66</v>
      </c>
      <c r="AE2738" s="50" t="s">
        <v>3228</v>
      </c>
      <c r="AF2738" s="50">
        <v>2513851</v>
      </c>
      <c r="AG2738" s="51"/>
      <c r="AH2738" s="51"/>
    </row>
    <row r="2739" spans="30:34">
      <c r="AD2739" s="50" t="s">
        <v>66</v>
      </c>
      <c r="AE2739" s="50" t="s">
        <v>3238</v>
      </c>
      <c r="AF2739" s="50">
        <v>2513927</v>
      </c>
      <c r="AG2739" s="51"/>
      <c r="AH2739" s="51"/>
    </row>
    <row r="2740" spans="30:34">
      <c r="AD2740" s="50" t="s">
        <v>66</v>
      </c>
      <c r="AE2740" s="50" t="s">
        <v>3190</v>
      </c>
      <c r="AF2740" s="50">
        <v>2513901</v>
      </c>
      <c r="AG2740" s="51"/>
      <c r="AH2740" s="51"/>
    </row>
    <row r="2741" spans="30:34">
      <c r="AD2741" s="50" t="s">
        <v>66</v>
      </c>
      <c r="AE2741" s="50" t="s">
        <v>5562</v>
      </c>
      <c r="AF2741" s="50">
        <v>2513968</v>
      </c>
      <c r="AG2741" s="51"/>
      <c r="AH2741" s="51"/>
    </row>
    <row r="2742" spans="30:34">
      <c r="AD2742" s="50" t="s">
        <v>66</v>
      </c>
      <c r="AE2742" s="50" t="s">
        <v>3270</v>
      </c>
      <c r="AF2742" s="50">
        <v>2513943</v>
      </c>
      <c r="AG2742" s="51"/>
      <c r="AH2742" s="51"/>
    </row>
    <row r="2743" spans="30:34">
      <c r="AD2743" s="50" t="s">
        <v>66</v>
      </c>
      <c r="AE2743" s="50" t="s">
        <v>1628</v>
      </c>
      <c r="AF2743" s="50">
        <v>2513984</v>
      </c>
      <c r="AG2743" s="51"/>
      <c r="AH2743" s="51"/>
    </row>
    <row r="2744" spans="30:34">
      <c r="AD2744" s="50" t="s">
        <v>66</v>
      </c>
      <c r="AE2744" s="50" t="s">
        <v>3293</v>
      </c>
      <c r="AF2744" s="50">
        <v>2514008</v>
      </c>
      <c r="AG2744" s="51"/>
      <c r="AH2744" s="51"/>
    </row>
    <row r="2745" spans="30:34">
      <c r="AD2745" s="50" t="s">
        <v>66</v>
      </c>
      <c r="AE2745" s="50" t="s">
        <v>3305</v>
      </c>
      <c r="AF2745" s="50">
        <v>2500700</v>
      </c>
      <c r="AG2745" s="51"/>
      <c r="AH2745" s="51"/>
    </row>
    <row r="2746" spans="30:34">
      <c r="AD2746" s="50" t="s">
        <v>66</v>
      </c>
      <c r="AE2746" s="50" t="s">
        <v>3317</v>
      </c>
      <c r="AF2746" s="50">
        <v>2514107</v>
      </c>
      <c r="AG2746" s="51"/>
      <c r="AH2746" s="51"/>
    </row>
    <row r="2747" spans="30:34">
      <c r="AD2747" s="50" t="s">
        <v>66</v>
      </c>
      <c r="AE2747" s="50" t="s">
        <v>3327</v>
      </c>
      <c r="AF2747" s="50">
        <v>2514206</v>
      </c>
      <c r="AG2747" s="51"/>
      <c r="AH2747" s="51"/>
    </row>
    <row r="2748" spans="30:34">
      <c r="AD2748" s="50" t="s">
        <v>66</v>
      </c>
      <c r="AE2748" s="50" t="s">
        <v>3338</v>
      </c>
      <c r="AF2748" s="50">
        <v>2514305</v>
      </c>
      <c r="AG2748" s="51"/>
      <c r="AH2748" s="51"/>
    </row>
    <row r="2749" spans="30:34">
      <c r="AD2749" s="50" t="s">
        <v>66</v>
      </c>
      <c r="AE2749" s="50" t="s">
        <v>3349</v>
      </c>
      <c r="AF2749" s="50">
        <v>2514404</v>
      </c>
      <c r="AG2749" s="51"/>
      <c r="AH2749" s="51"/>
    </row>
    <row r="2750" spans="30:34">
      <c r="AD2750" s="50" t="s">
        <v>66</v>
      </c>
      <c r="AE2750" s="50" t="s">
        <v>3359</v>
      </c>
      <c r="AF2750" s="50">
        <v>2514503</v>
      </c>
      <c r="AG2750" s="51"/>
      <c r="AH2750" s="51"/>
    </row>
    <row r="2751" spans="30:34">
      <c r="AD2751" s="50" t="s">
        <v>66</v>
      </c>
      <c r="AE2751" s="50" t="s">
        <v>3368</v>
      </c>
      <c r="AF2751" s="50">
        <v>2514552</v>
      </c>
      <c r="AG2751" s="51"/>
      <c r="AH2751" s="51"/>
    </row>
    <row r="2752" spans="30:34">
      <c r="AD2752" s="50" t="s">
        <v>66</v>
      </c>
      <c r="AE2752" s="50" t="s">
        <v>3378</v>
      </c>
      <c r="AF2752" s="50">
        <v>2514602</v>
      </c>
      <c r="AG2752" s="51"/>
      <c r="AH2752" s="51"/>
    </row>
    <row r="2753" spans="30:34">
      <c r="AD2753" s="50" t="s">
        <v>66</v>
      </c>
      <c r="AE2753" s="50" t="s">
        <v>3388</v>
      </c>
      <c r="AF2753" s="50">
        <v>2514651</v>
      </c>
      <c r="AG2753" s="51"/>
      <c r="AH2753" s="51"/>
    </row>
    <row r="2754" spans="30:34">
      <c r="AD2754" s="50" t="s">
        <v>66</v>
      </c>
      <c r="AE2754" s="50" t="s">
        <v>3398</v>
      </c>
      <c r="AF2754" s="50">
        <v>2514701</v>
      </c>
      <c r="AG2754" s="51"/>
      <c r="AH2754" s="51"/>
    </row>
    <row r="2755" spans="30:34">
      <c r="AD2755" s="50" t="s">
        <v>66</v>
      </c>
      <c r="AE2755" s="50" t="s">
        <v>3408</v>
      </c>
      <c r="AF2755" s="50">
        <v>2514800</v>
      </c>
      <c r="AG2755" s="51"/>
      <c r="AH2755" s="51"/>
    </row>
    <row r="2756" spans="30:34">
      <c r="AD2756" s="50" t="s">
        <v>66</v>
      </c>
      <c r="AE2756" s="50" t="s">
        <v>3418</v>
      </c>
      <c r="AF2756" s="50">
        <v>2514453</v>
      </c>
      <c r="AG2756" s="51"/>
      <c r="AH2756" s="51"/>
    </row>
    <row r="2757" spans="30:34">
      <c r="AD2757" s="50" t="s">
        <v>66</v>
      </c>
      <c r="AE2757" s="50" t="s">
        <v>3427</v>
      </c>
      <c r="AF2757" s="50">
        <v>2514909</v>
      </c>
      <c r="AG2757" s="51"/>
      <c r="AH2757" s="51"/>
    </row>
    <row r="2758" spans="30:34">
      <c r="AD2758" s="50" t="s">
        <v>66</v>
      </c>
      <c r="AE2758" s="50" t="s">
        <v>3437</v>
      </c>
      <c r="AF2758" s="50">
        <v>2515005</v>
      </c>
      <c r="AG2758" s="51"/>
      <c r="AH2758" s="51"/>
    </row>
    <row r="2759" spans="30:34">
      <c r="AD2759" s="50" t="s">
        <v>66</v>
      </c>
      <c r="AE2759" s="50" t="s">
        <v>3446</v>
      </c>
      <c r="AF2759" s="50">
        <v>2515104</v>
      </c>
      <c r="AG2759" s="51"/>
      <c r="AH2759" s="51"/>
    </row>
    <row r="2760" spans="30:34">
      <c r="AD2760" s="50" t="s">
        <v>66</v>
      </c>
      <c r="AE2760" s="50" t="s">
        <v>3455</v>
      </c>
      <c r="AF2760" s="50">
        <v>2515203</v>
      </c>
      <c r="AG2760" s="51"/>
      <c r="AH2760" s="51"/>
    </row>
    <row r="2761" spans="30:34">
      <c r="AD2761" s="50" t="s">
        <v>66</v>
      </c>
      <c r="AE2761" s="50" t="s">
        <v>5563</v>
      </c>
      <c r="AF2761" s="50">
        <v>2515401</v>
      </c>
      <c r="AG2761" s="51"/>
      <c r="AH2761" s="51"/>
    </row>
    <row r="2762" spans="30:34">
      <c r="AD2762" s="50" t="s">
        <v>66</v>
      </c>
      <c r="AE2762" s="50" t="s">
        <v>3474</v>
      </c>
      <c r="AF2762" s="50">
        <v>2515302</v>
      </c>
      <c r="AG2762" s="51"/>
      <c r="AH2762" s="51"/>
    </row>
    <row r="2763" spans="30:34">
      <c r="AD2763" s="50" t="s">
        <v>66</v>
      </c>
      <c r="AE2763" s="50" t="s">
        <v>3484</v>
      </c>
      <c r="AF2763" s="50">
        <v>2515500</v>
      </c>
      <c r="AG2763" s="51"/>
      <c r="AH2763" s="51"/>
    </row>
    <row r="2764" spans="30:34">
      <c r="AD2764" s="50" t="s">
        <v>66</v>
      </c>
      <c r="AE2764" s="50" t="s">
        <v>3494</v>
      </c>
      <c r="AF2764" s="50">
        <v>2515609</v>
      </c>
      <c r="AG2764" s="51"/>
      <c r="AH2764" s="51"/>
    </row>
    <row r="2765" spans="30:34">
      <c r="AD2765" s="50" t="s">
        <v>66</v>
      </c>
      <c r="AE2765" s="50" t="s">
        <v>3503</v>
      </c>
      <c r="AF2765" s="50">
        <v>2515708</v>
      </c>
      <c r="AG2765" s="51"/>
      <c r="AH2765" s="51"/>
    </row>
    <row r="2766" spans="30:34">
      <c r="AD2766" s="50" t="s">
        <v>66</v>
      </c>
      <c r="AE2766" s="50" t="s">
        <v>3513</v>
      </c>
      <c r="AF2766" s="50">
        <v>2515807</v>
      </c>
      <c r="AG2766" s="51"/>
      <c r="AH2766" s="51"/>
    </row>
    <row r="2767" spans="30:34">
      <c r="AD2767" s="50" t="s">
        <v>66</v>
      </c>
      <c r="AE2767" s="50" t="s">
        <v>3523</v>
      </c>
      <c r="AF2767" s="50">
        <v>2515906</v>
      </c>
      <c r="AG2767" s="51"/>
      <c r="AH2767" s="51"/>
    </row>
    <row r="2768" spans="30:34">
      <c r="AD2768" s="50" t="s">
        <v>66</v>
      </c>
      <c r="AE2768" s="50" t="s">
        <v>3533</v>
      </c>
      <c r="AF2768" s="50">
        <v>2515930</v>
      </c>
      <c r="AG2768" s="51"/>
      <c r="AH2768" s="51"/>
    </row>
    <row r="2769" spans="30:34">
      <c r="AD2769" s="50" t="s">
        <v>66</v>
      </c>
      <c r="AE2769" s="50" t="s">
        <v>3543</v>
      </c>
      <c r="AF2769" s="50">
        <v>2515971</v>
      </c>
      <c r="AG2769" s="51"/>
      <c r="AH2769" s="51"/>
    </row>
    <row r="2770" spans="30:34">
      <c r="AD2770" s="50" t="s">
        <v>66</v>
      </c>
      <c r="AE2770" s="50" t="s">
        <v>3551</v>
      </c>
      <c r="AF2770" s="50">
        <v>2516003</v>
      </c>
      <c r="AG2770" s="51"/>
      <c r="AH2770" s="51"/>
    </row>
    <row r="2771" spans="30:34">
      <c r="AD2771" s="50" t="s">
        <v>66</v>
      </c>
      <c r="AE2771" s="50" t="s">
        <v>3561</v>
      </c>
      <c r="AF2771" s="50">
        <v>2516102</v>
      </c>
      <c r="AG2771" s="51"/>
      <c r="AH2771" s="51"/>
    </row>
    <row r="2772" spans="30:34">
      <c r="AD2772" s="50" t="s">
        <v>66</v>
      </c>
      <c r="AE2772" s="50" t="s">
        <v>3571</v>
      </c>
      <c r="AF2772" s="50">
        <v>2516151</v>
      </c>
      <c r="AG2772" s="51"/>
      <c r="AH2772" s="51"/>
    </row>
    <row r="2773" spans="30:34">
      <c r="AD2773" s="50" t="s">
        <v>66</v>
      </c>
      <c r="AE2773" s="50" t="s">
        <v>3581</v>
      </c>
      <c r="AF2773" s="50">
        <v>2516201</v>
      </c>
      <c r="AG2773" s="51"/>
      <c r="AH2773" s="51"/>
    </row>
    <row r="2774" spans="30:34">
      <c r="AD2774" s="50" t="s">
        <v>66</v>
      </c>
      <c r="AE2774" s="50" t="s">
        <v>3591</v>
      </c>
      <c r="AF2774" s="50">
        <v>2516300</v>
      </c>
      <c r="AG2774" s="51"/>
      <c r="AH2774" s="51"/>
    </row>
    <row r="2775" spans="30:34">
      <c r="AD2775" s="50" t="s">
        <v>66</v>
      </c>
      <c r="AE2775" s="50" t="s">
        <v>3600</v>
      </c>
      <c r="AF2775" s="50">
        <v>2516409</v>
      </c>
      <c r="AG2775" s="51"/>
      <c r="AH2775" s="51"/>
    </row>
    <row r="2776" spans="30:34">
      <c r="AD2776" s="50" t="s">
        <v>66</v>
      </c>
      <c r="AE2776" s="50" t="s">
        <v>3609</v>
      </c>
      <c r="AF2776" s="50">
        <v>2516508</v>
      </c>
      <c r="AG2776" s="51"/>
      <c r="AH2776" s="51"/>
    </row>
    <row r="2777" spans="30:34">
      <c r="AD2777" s="50" t="s">
        <v>66</v>
      </c>
      <c r="AE2777" s="50" t="s">
        <v>3618</v>
      </c>
      <c r="AF2777" s="50">
        <v>2516607</v>
      </c>
      <c r="AG2777" s="51"/>
      <c r="AH2777" s="51"/>
    </row>
    <row r="2778" spans="30:34">
      <c r="AD2778" s="50" t="s">
        <v>66</v>
      </c>
      <c r="AE2778" s="50" t="s">
        <v>3628</v>
      </c>
      <c r="AF2778" s="50">
        <v>2516706</v>
      </c>
      <c r="AG2778" s="51"/>
      <c r="AH2778" s="51"/>
    </row>
    <row r="2779" spans="30:34">
      <c r="AD2779" s="50" t="s">
        <v>66</v>
      </c>
      <c r="AE2779" s="50" t="s">
        <v>3638</v>
      </c>
      <c r="AF2779" s="50">
        <v>2516755</v>
      </c>
      <c r="AG2779" s="51"/>
      <c r="AH2779" s="51"/>
    </row>
    <row r="2780" spans="30:34">
      <c r="AD2780" s="50" t="s">
        <v>66</v>
      </c>
      <c r="AE2780" s="50" t="s">
        <v>3240</v>
      </c>
      <c r="AF2780" s="50">
        <v>2516805</v>
      </c>
      <c r="AG2780" s="51"/>
      <c r="AH2780" s="51"/>
    </row>
    <row r="2781" spans="30:34">
      <c r="AD2781" s="50" t="s">
        <v>66</v>
      </c>
      <c r="AE2781" s="50" t="s">
        <v>3656</v>
      </c>
      <c r="AF2781" s="50">
        <v>2516904</v>
      </c>
      <c r="AG2781" s="51"/>
      <c r="AH2781" s="51"/>
    </row>
    <row r="2782" spans="30:34">
      <c r="AD2782" s="50" t="s">
        <v>66</v>
      </c>
      <c r="AE2782" s="50" t="s">
        <v>3665</v>
      </c>
      <c r="AF2782" s="50">
        <v>2517001</v>
      </c>
      <c r="AG2782" s="51"/>
      <c r="AH2782" s="51"/>
    </row>
    <row r="2783" spans="30:34">
      <c r="AD2783" s="50" t="s">
        <v>66</v>
      </c>
      <c r="AE2783" s="50" t="s">
        <v>3091</v>
      </c>
      <c r="AF2783" s="50">
        <v>2517100</v>
      </c>
      <c r="AG2783" s="51"/>
      <c r="AH2783" s="51"/>
    </row>
    <row r="2784" spans="30:34">
      <c r="AD2784" s="50" t="s">
        <v>66</v>
      </c>
      <c r="AE2784" s="50" t="s">
        <v>3681</v>
      </c>
      <c r="AF2784" s="50">
        <v>2517209</v>
      </c>
      <c r="AG2784" s="51"/>
      <c r="AH2784" s="51"/>
    </row>
    <row r="2785" spans="30:34">
      <c r="AD2785" s="50" t="s">
        <v>66</v>
      </c>
      <c r="AE2785" s="50" t="s">
        <v>3689</v>
      </c>
      <c r="AF2785" s="50">
        <v>2505501</v>
      </c>
      <c r="AG2785" s="51"/>
      <c r="AH2785" s="51"/>
    </row>
    <row r="2786" spans="30:34">
      <c r="AD2786" s="50" t="s">
        <v>66</v>
      </c>
      <c r="AE2786" s="50" t="s">
        <v>3698</v>
      </c>
      <c r="AF2786" s="50">
        <v>2517407</v>
      </c>
      <c r="AG2786" s="51"/>
      <c r="AH2786" s="51"/>
    </row>
    <row r="2787" spans="30:34">
      <c r="AD2787" s="50" t="s">
        <v>67</v>
      </c>
      <c r="AE2787" s="50" t="s">
        <v>104</v>
      </c>
      <c r="AF2787" s="50">
        <v>2600054</v>
      </c>
      <c r="AG2787" s="51"/>
      <c r="AH2787" s="51"/>
    </row>
    <row r="2788" spans="30:34">
      <c r="AD2788" s="50" t="s">
        <v>67</v>
      </c>
      <c r="AE2788" s="50" t="s">
        <v>130</v>
      </c>
      <c r="AF2788" s="50">
        <v>2600104</v>
      </c>
      <c r="AG2788" s="51"/>
      <c r="AH2788" s="51"/>
    </row>
    <row r="2789" spans="30:34">
      <c r="AD2789" s="50" t="s">
        <v>67</v>
      </c>
      <c r="AE2789" s="50" t="s">
        <v>156</v>
      </c>
      <c r="AF2789" s="50">
        <v>2600203</v>
      </c>
      <c r="AG2789" s="51"/>
      <c r="AH2789" s="51"/>
    </row>
    <row r="2790" spans="30:34">
      <c r="AD2790" s="50" t="s">
        <v>67</v>
      </c>
      <c r="AE2790" s="50" t="s">
        <v>181</v>
      </c>
      <c r="AF2790" s="50">
        <v>2600302</v>
      </c>
      <c r="AG2790" s="51"/>
      <c r="AH2790" s="51"/>
    </row>
    <row r="2791" spans="30:34">
      <c r="AD2791" s="50" t="s">
        <v>67</v>
      </c>
      <c r="AE2791" s="50" t="s">
        <v>207</v>
      </c>
      <c r="AF2791" s="50">
        <v>2600401</v>
      </c>
      <c r="AG2791" s="51"/>
      <c r="AH2791" s="51"/>
    </row>
    <row r="2792" spans="30:34">
      <c r="AD2792" s="50" t="s">
        <v>67</v>
      </c>
      <c r="AE2792" s="50" t="s">
        <v>231</v>
      </c>
      <c r="AF2792" s="50">
        <v>2600500</v>
      </c>
      <c r="AG2792" s="51"/>
      <c r="AH2792" s="51"/>
    </row>
    <row r="2793" spans="30:34">
      <c r="AD2793" s="50" t="s">
        <v>67</v>
      </c>
      <c r="AE2793" s="50" t="s">
        <v>205</v>
      </c>
      <c r="AF2793" s="50">
        <v>2600609</v>
      </c>
      <c r="AG2793" s="51"/>
      <c r="AH2793" s="51"/>
    </row>
    <row r="2794" spans="30:34">
      <c r="AD2794" s="50" t="s">
        <v>67</v>
      </c>
      <c r="AE2794" s="50" t="s">
        <v>282</v>
      </c>
      <c r="AF2794" s="50">
        <v>2600708</v>
      </c>
      <c r="AG2794" s="51"/>
      <c r="AH2794" s="51"/>
    </row>
    <row r="2795" spans="30:34">
      <c r="AD2795" s="50" t="s">
        <v>67</v>
      </c>
      <c r="AE2795" s="50" t="s">
        <v>308</v>
      </c>
      <c r="AF2795" s="50">
        <v>2600807</v>
      </c>
      <c r="AG2795" s="51"/>
      <c r="AH2795" s="51"/>
    </row>
    <row r="2796" spans="30:34">
      <c r="AD2796" s="50" t="s">
        <v>67</v>
      </c>
      <c r="AE2796" s="50" t="s">
        <v>334</v>
      </c>
      <c r="AF2796" s="50">
        <v>2600906</v>
      </c>
      <c r="AG2796" s="51"/>
      <c r="AH2796" s="51"/>
    </row>
    <row r="2797" spans="30:34">
      <c r="AD2797" s="50" t="s">
        <v>67</v>
      </c>
      <c r="AE2797" s="50" t="s">
        <v>359</v>
      </c>
      <c r="AF2797" s="50">
        <v>2601003</v>
      </c>
      <c r="AG2797" s="51"/>
      <c r="AH2797" s="51"/>
    </row>
    <row r="2798" spans="30:34">
      <c r="AD2798" s="50" t="s">
        <v>67</v>
      </c>
      <c r="AE2798" s="50" t="s">
        <v>383</v>
      </c>
      <c r="AF2798" s="50">
        <v>2601052</v>
      </c>
      <c r="AG2798" s="51"/>
      <c r="AH2798" s="51"/>
    </row>
    <row r="2799" spans="30:34">
      <c r="AD2799" s="50" t="s">
        <v>67</v>
      </c>
      <c r="AE2799" s="50" t="s">
        <v>408</v>
      </c>
      <c r="AF2799" s="50">
        <v>2601102</v>
      </c>
      <c r="AG2799" s="51"/>
      <c r="AH2799" s="51"/>
    </row>
    <row r="2800" spans="30:34">
      <c r="AD2800" s="50" t="s">
        <v>67</v>
      </c>
      <c r="AE2800" s="50" t="s">
        <v>433</v>
      </c>
      <c r="AF2800" s="50">
        <v>2601201</v>
      </c>
      <c r="AG2800" s="51"/>
      <c r="AH2800" s="51"/>
    </row>
    <row r="2801" spans="30:34">
      <c r="AD2801" s="50" t="s">
        <v>67</v>
      </c>
      <c r="AE2801" s="50" t="s">
        <v>458</v>
      </c>
      <c r="AF2801" s="50">
        <v>2601300</v>
      </c>
      <c r="AG2801" s="51"/>
      <c r="AH2801" s="51"/>
    </row>
    <row r="2802" spans="30:34">
      <c r="AD2802" s="50" t="s">
        <v>67</v>
      </c>
      <c r="AE2802" s="50" t="s">
        <v>484</v>
      </c>
      <c r="AF2802" s="50">
        <v>2601409</v>
      </c>
      <c r="AG2802" s="51"/>
      <c r="AH2802" s="51"/>
    </row>
    <row r="2803" spans="30:34">
      <c r="AD2803" s="50" t="s">
        <v>67</v>
      </c>
      <c r="AE2803" s="50" t="s">
        <v>508</v>
      </c>
      <c r="AF2803" s="50">
        <v>2601508</v>
      </c>
      <c r="AG2803" s="51"/>
      <c r="AH2803" s="51"/>
    </row>
    <row r="2804" spans="30:34">
      <c r="AD2804" s="50" t="s">
        <v>67</v>
      </c>
      <c r="AE2804" s="50" t="s">
        <v>5564</v>
      </c>
      <c r="AF2804" s="50">
        <v>2601607</v>
      </c>
      <c r="AG2804" s="51"/>
      <c r="AH2804" s="51"/>
    </row>
    <row r="2805" spans="30:34">
      <c r="AD2805" s="50" t="s">
        <v>67</v>
      </c>
      <c r="AE2805" s="50" t="s">
        <v>554</v>
      </c>
      <c r="AF2805" s="50">
        <v>2601706</v>
      </c>
      <c r="AG2805" s="51"/>
      <c r="AH2805" s="51"/>
    </row>
    <row r="2806" spans="30:34">
      <c r="AD2806" s="50" t="s">
        <v>67</v>
      </c>
      <c r="AE2806" s="50" t="s">
        <v>577</v>
      </c>
      <c r="AF2806" s="50">
        <v>2601805</v>
      </c>
      <c r="AG2806" s="51"/>
      <c r="AH2806" s="51"/>
    </row>
    <row r="2807" spans="30:34">
      <c r="AD2807" s="50" t="s">
        <v>67</v>
      </c>
      <c r="AE2807" s="50" t="s">
        <v>600</v>
      </c>
      <c r="AF2807" s="50">
        <v>2601904</v>
      </c>
      <c r="AG2807" s="51"/>
      <c r="AH2807" s="51"/>
    </row>
    <row r="2808" spans="30:34">
      <c r="AD2808" s="50" t="s">
        <v>67</v>
      </c>
      <c r="AE2808" s="50" t="s">
        <v>623</v>
      </c>
      <c r="AF2808" s="50">
        <v>2602001</v>
      </c>
      <c r="AG2808" s="51"/>
      <c r="AH2808" s="51"/>
    </row>
    <row r="2809" spans="30:34">
      <c r="AD2809" s="50" t="s">
        <v>67</v>
      </c>
      <c r="AE2809" s="50" t="s">
        <v>644</v>
      </c>
      <c r="AF2809" s="50">
        <v>2602100</v>
      </c>
      <c r="AG2809" s="51"/>
      <c r="AH2809" s="51"/>
    </row>
    <row r="2810" spans="30:34">
      <c r="AD2810" s="50" t="s">
        <v>67</v>
      </c>
      <c r="AE2810" s="50" t="s">
        <v>336</v>
      </c>
      <c r="AF2810" s="50">
        <v>2602209</v>
      </c>
      <c r="AG2810" s="51"/>
      <c r="AH2810" s="51"/>
    </row>
    <row r="2811" spans="30:34">
      <c r="AD2811" s="50" t="s">
        <v>67</v>
      </c>
      <c r="AE2811" s="50" t="s">
        <v>479</v>
      </c>
      <c r="AF2811" s="50">
        <v>2602308</v>
      </c>
      <c r="AG2811" s="51"/>
      <c r="AH2811" s="51"/>
    </row>
    <row r="2812" spans="30:34">
      <c r="AD2812" s="50" t="s">
        <v>67</v>
      </c>
      <c r="AE2812" s="50" t="s">
        <v>706</v>
      </c>
      <c r="AF2812" s="50">
        <v>2602407</v>
      </c>
      <c r="AG2812" s="51"/>
      <c r="AH2812" s="51"/>
    </row>
    <row r="2813" spans="30:34">
      <c r="AD2813" s="50" t="s">
        <v>67</v>
      </c>
      <c r="AE2813" s="50" t="s">
        <v>580</v>
      </c>
      <c r="AF2813" s="50">
        <v>2602506</v>
      </c>
      <c r="AG2813" s="51"/>
      <c r="AH2813" s="51"/>
    </row>
    <row r="2814" spans="30:34">
      <c r="AD2814" s="50" t="s">
        <v>67</v>
      </c>
      <c r="AE2814" s="50" t="s">
        <v>750</v>
      </c>
      <c r="AF2814" s="50">
        <v>2602605</v>
      </c>
      <c r="AG2814" s="51"/>
      <c r="AH2814" s="51"/>
    </row>
    <row r="2815" spans="30:34">
      <c r="AD2815" s="50" t="s">
        <v>67</v>
      </c>
      <c r="AE2815" s="50" t="s">
        <v>772</v>
      </c>
      <c r="AF2815" s="50">
        <v>2602704</v>
      </c>
      <c r="AG2815" s="51"/>
      <c r="AH2815" s="51"/>
    </row>
    <row r="2816" spans="30:34">
      <c r="AD2816" s="50" t="s">
        <v>67</v>
      </c>
      <c r="AE2816" s="50" t="s">
        <v>793</v>
      </c>
      <c r="AF2816" s="50">
        <v>2602803</v>
      </c>
      <c r="AG2816" s="51"/>
      <c r="AH2816" s="51"/>
    </row>
    <row r="2817" spans="30:34">
      <c r="AD2817" s="50" t="s">
        <v>67</v>
      </c>
      <c r="AE2817" s="50" t="s">
        <v>815</v>
      </c>
      <c r="AF2817" s="50">
        <v>2602902</v>
      </c>
      <c r="AG2817" s="51"/>
      <c r="AH2817" s="51"/>
    </row>
    <row r="2818" spans="30:34">
      <c r="AD2818" s="50" t="s">
        <v>67</v>
      </c>
      <c r="AE2818" s="50" t="s">
        <v>836</v>
      </c>
      <c r="AF2818" s="50">
        <v>2603009</v>
      </c>
      <c r="AG2818" s="51"/>
      <c r="AH2818" s="51"/>
    </row>
    <row r="2819" spans="30:34">
      <c r="AD2819" s="50" t="s">
        <v>67</v>
      </c>
      <c r="AE2819" s="50" t="s">
        <v>781</v>
      </c>
      <c r="AF2819" s="50">
        <v>2603108</v>
      </c>
      <c r="AG2819" s="51"/>
      <c r="AH2819" s="51"/>
    </row>
    <row r="2820" spans="30:34">
      <c r="AD2820" s="50" t="s">
        <v>67</v>
      </c>
      <c r="AE2820" s="50" t="s">
        <v>880</v>
      </c>
      <c r="AF2820" s="50">
        <v>2603207</v>
      </c>
      <c r="AG2820" s="51"/>
      <c r="AH2820" s="51"/>
    </row>
    <row r="2821" spans="30:34">
      <c r="AD2821" s="50" t="s">
        <v>67</v>
      </c>
      <c r="AE2821" s="50" t="s">
        <v>903</v>
      </c>
      <c r="AF2821" s="50">
        <v>2603306</v>
      </c>
      <c r="AG2821" s="51"/>
      <c r="AH2821" s="51"/>
    </row>
    <row r="2822" spans="30:34">
      <c r="AD2822" s="50" t="s">
        <v>67</v>
      </c>
      <c r="AE2822" s="50" t="s">
        <v>926</v>
      </c>
      <c r="AF2822" s="50">
        <v>2603405</v>
      </c>
      <c r="AG2822" s="51"/>
      <c r="AH2822" s="51"/>
    </row>
    <row r="2823" spans="30:34">
      <c r="AD2823" s="50" t="s">
        <v>67</v>
      </c>
      <c r="AE2823" s="50" t="s">
        <v>948</v>
      </c>
      <c r="AF2823" s="50">
        <v>2603454</v>
      </c>
      <c r="AG2823" s="51"/>
      <c r="AH2823" s="51"/>
    </row>
    <row r="2824" spans="30:34">
      <c r="AD2824" s="50" t="s">
        <v>67</v>
      </c>
      <c r="AE2824" s="50" t="s">
        <v>971</v>
      </c>
      <c r="AF2824" s="50">
        <v>2603504</v>
      </c>
      <c r="AG2824" s="51"/>
      <c r="AH2824" s="51"/>
    </row>
    <row r="2825" spans="30:34">
      <c r="AD2825" s="50" t="s">
        <v>67</v>
      </c>
      <c r="AE2825" s="50" t="s">
        <v>993</v>
      </c>
      <c r="AF2825" s="50">
        <v>2603603</v>
      </c>
      <c r="AG2825" s="51"/>
      <c r="AH2825" s="51"/>
    </row>
    <row r="2826" spans="30:34">
      <c r="AD2826" s="50" t="s">
        <v>67</v>
      </c>
      <c r="AE2826" s="50" t="s">
        <v>1016</v>
      </c>
      <c r="AF2826" s="50">
        <v>2603702</v>
      </c>
      <c r="AG2826" s="51"/>
      <c r="AH2826" s="51"/>
    </row>
    <row r="2827" spans="30:34">
      <c r="AD2827" s="50" t="s">
        <v>67</v>
      </c>
      <c r="AE2827" s="50" t="s">
        <v>1038</v>
      </c>
      <c r="AF2827" s="50">
        <v>2603801</v>
      </c>
      <c r="AG2827" s="51"/>
      <c r="AH2827" s="51"/>
    </row>
    <row r="2828" spans="30:34">
      <c r="AD2828" s="50" t="s">
        <v>67</v>
      </c>
      <c r="AE2828" s="50" t="s">
        <v>1060</v>
      </c>
      <c r="AF2828" s="50">
        <v>2603900</v>
      </c>
      <c r="AG2828" s="51"/>
      <c r="AH2828" s="51"/>
    </row>
    <row r="2829" spans="30:34">
      <c r="AD2829" s="50" t="s">
        <v>67</v>
      </c>
      <c r="AE2829" s="50" t="s">
        <v>1081</v>
      </c>
      <c r="AF2829" s="50">
        <v>2603926</v>
      </c>
      <c r="AG2829" s="51"/>
      <c r="AH2829" s="51"/>
    </row>
    <row r="2830" spans="30:34">
      <c r="AD2830" s="50" t="s">
        <v>67</v>
      </c>
      <c r="AE2830" s="50" t="s">
        <v>1104</v>
      </c>
      <c r="AF2830" s="50">
        <v>2604007</v>
      </c>
      <c r="AG2830" s="51"/>
      <c r="AH2830" s="51"/>
    </row>
    <row r="2831" spans="30:34">
      <c r="AD2831" s="50" t="s">
        <v>67</v>
      </c>
      <c r="AE2831" s="50" t="s">
        <v>1127</v>
      </c>
      <c r="AF2831" s="50">
        <v>2604106</v>
      </c>
      <c r="AG2831" s="51"/>
      <c r="AH2831" s="51"/>
    </row>
    <row r="2832" spans="30:34">
      <c r="AD2832" s="50" t="s">
        <v>67</v>
      </c>
      <c r="AE2832" s="50" t="s">
        <v>1150</v>
      </c>
      <c r="AF2832" s="50">
        <v>2604155</v>
      </c>
      <c r="AG2832" s="51"/>
      <c r="AH2832" s="51"/>
    </row>
    <row r="2833" spans="30:34">
      <c r="AD2833" s="50" t="s">
        <v>67</v>
      </c>
      <c r="AE2833" s="50" t="s">
        <v>1173</v>
      </c>
      <c r="AF2833" s="50">
        <v>2604205</v>
      </c>
      <c r="AG2833" s="51"/>
      <c r="AH2833" s="51"/>
    </row>
    <row r="2834" spans="30:34">
      <c r="AD2834" s="50" t="s">
        <v>67</v>
      </c>
      <c r="AE2834" s="50" t="s">
        <v>1117</v>
      </c>
      <c r="AF2834" s="50">
        <v>2604304</v>
      </c>
      <c r="AG2834" s="51"/>
      <c r="AH2834" s="51"/>
    </row>
    <row r="2835" spans="30:34">
      <c r="AD2835" s="50" t="s">
        <v>67</v>
      </c>
      <c r="AE2835" s="50" t="s">
        <v>1218</v>
      </c>
      <c r="AF2835" s="50">
        <v>2604403</v>
      </c>
      <c r="AG2835" s="51"/>
      <c r="AH2835" s="51"/>
    </row>
    <row r="2836" spans="30:34">
      <c r="AD2836" s="50" t="s">
        <v>67</v>
      </c>
      <c r="AE2836" s="50" t="s">
        <v>1239</v>
      </c>
      <c r="AF2836" s="50">
        <v>2604502</v>
      </c>
      <c r="AG2836" s="51"/>
      <c r="AH2836" s="51"/>
    </row>
    <row r="2837" spans="30:34">
      <c r="AD2837" s="50" t="s">
        <v>67</v>
      </c>
      <c r="AE2837" s="50" t="s">
        <v>1262</v>
      </c>
      <c r="AF2837" s="50">
        <v>2604601</v>
      </c>
      <c r="AG2837" s="51"/>
      <c r="AH2837" s="51"/>
    </row>
    <row r="2838" spans="30:34">
      <c r="AD2838" s="50" t="s">
        <v>67</v>
      </c>
      <c r="AE2838" s="50" t="s">
        <v>1284</v>
      </c>
      <c r="AF2838" s="50">
        <v>2604700</v>
      </c>
      <c r="AG2838" s="51"/>
      <c r="AH2838" s="51"/>
    </row>
    <row r="2839" spans="30:34">
      <c r="AD2839" s="50" t="s">
        <v>67</v>
      </c>
      <c r="AE2839" s="50" t="s">
        <v>1306</v>
      </c>
      <c r="AF2839" s="50">
        <v>2604809</v>
      </c>
      <c r="AG2839" s="51"/>
      <c r="AH2839" s="51"/>
    </row>
    <row r="2840" spans="30:34">
      <c r="AD2840" s="50" t="s">
        <v>67</v>
      </c>
      <c r="AE2840" s="50" t="s">
        <v>1328</v>
      </c>
      <c r="AF2840" s="50">
        <v>2604908</v>
      </c>
      <c r="AG2840" s="51"/>
      <c r="AH2840" s="51"/>
    </row>
    <row r="2841" spans="30:34">
      <c r="AD2841" s="50" t="s">
        <v>67</v>
      </c>
      <c r="AE2841" s="50" t="s">
        <v>1350</v>
      </c>
      <c r="AF2841" s="50">
        <v>2605004</v>
      </c>
      <c r="AG2841" s="51"/>
      <c r="AH2841" s="51"/>
    </row>
    <row r="2842" spans="30:34">
      <c r="AD2842" s="50" t="s">
        <v>67</v>
      </c>
      <c r="AE2842" s="50" t="s">
        <v>1371</v>
      </c>
      <c r="AF2842" s="50">
        <v>2605103</v>
      </c>
      <c r="AG2842" s="51"/>
      <c r="AH2842" s="51"/>
    </row>
    <row r="2843" spans="30:34">
      <c r="AD2843" s="50" t="s">
        <v>67</v>
      </c>
      <c r="AE2843" s="50" t="s">
        <v>1393</v>
      </c>
      <c r="AF2843" s="50">
        <v>2605152</v>
      </c>
      <c r="AG2843" s="51"/>
      <c r="AH2843" s="51"/>
    </row>
    <row r="2844" spans="30:34">
      <c r="AD2844" s="50" t="s">
        <v>67</v>
      </c>
      <c r="AE2844" s="50" t="s">
        <v>1415</v>
      </c>
      <c r="AF2844" s="50">
        <v>2605202</v>
      </c>
      <c r="AG2844" s="51"/>
      <c r="AH2844" s="51"/>
    </row>
    <row r="2845" spans="30:34">
      <c r="AD2845" s="50" t="s">
        <v>67</v>
      </c>
      <c r="AE2845" s="50" t="s">
        <v>1436</v>
      </c>
      <c r="AF2845" s="50">
        <v>2605301</v>
      </c>
      <c r="AG2845" s="51"/>
      <c r="AH2845" s="51"/>
    </row>
    <row r="2846" spans="30:34">
      <c r="AD2846" s="50" t="s">
        <v>67</v>
      </c>
      <c r="AE2846" s="50" t="s">
        <v>585</v>
      </c>
      <c r="AF2846" s="50">
        <v>2605400</v>
      </c>
      <c r="AG2846" s="51"/>
      <c r="AH2846" s="51"/>
    </row>
    <row r="2847" spans="30:34">
      <c r="AD2847" s="50" t="s">
        <v>67</v>
      </c>
      <c r="AE2847" s="50" t="s">
        <v>1478</v>
      </c>
      <c r="AF2847" s="50">
        <v>2605459</v>
      </c>
      <c r="AG2847" s="51"/>
      <c r="AH2847" s="51"/>
    </row>
    <row r="2848" spans="30:34">
      <c r="AD2848" s="50" t="s">
        <v>67</v>
      </c>
      <c r="AE2848" s="50" t="s">
        <v>1500</v>
      </c>
      <c r="AF2848" s="50">
        <v>2605509</v>
      </c>
      <c r="AG2848" s="51"/>
      <c r="AH2848" s="51"/>
    </row>
    <row r="2849" spans="30:34">
      <c r="AD2849" s="50" t="s">
        <v>67</v>
      </c>
      <c r="AE2849" s="50" t="s">
        <v>1520</v>
      </c>
      <c r="AF2849" s="50">
        <v>2605608</v>
      </c>
      <c r="AG2849" s="51"/>
      <c r="AH2849" s="51"/>
    </row>
    <row r="2850" spans="30:34">
      <c r="AD2850" s="50" t="s">
        <v>67</v>
      </c>
      <c r="AE2850" s="50" t="s">
        <v>1541</v>
      </c>
      <c r="AF2850" s="50">
        <v>2605707</v>
      </c>
      <c r="AG2850" s="51"/>
      <c r="AH2850" s="51"/>
    </row>
    <row r="2851" spans="30:34">
      <c r="AD2851" s="50" t="s">
        <v>67</v>
      </c>
      <c r="AE2851" s="50" t="s">
        <v>1561</v>
      </c>
      <c r="AF2851" s="50">
        <v>2605806</v>
      </c>
      <c r="AG2851" s="51"/>
      <c r="AH2851" s="51"/>
    </row>
    <row r="2852" spans="30:34">
      <c r="AD2852" s="50" t="s">
        <v>67</v>
      </c>
      <c r="AE2852" s="50" t="s">
        <v>1580</v>
      </c>
      <c r="AF2852" s="50">
        <v>2605905</v>
      </c>
      <c r="AG2852" s="51"/>
      <c r="AH2852" s="51"/>
    </row>
    <row r="2853" spans="30:34">
      <c r="AD2853" s="50" t="s">
        <v>67</v>
      </c>
      <c r="AE2853" s="50" t="s">
        <v>1601</v>
      </c>
      <c r="AF2853" s="50">
        <v>2606002</v>
      </c>
      <c r="AG2853" s="51"/>
      <c r="AH2853" s="51"/>
    </row>
    <row r="2854" spans="30:34">
      <c r="AD2854" s="50" t="s">
        <v>67</v>
      </c>
      <c r="AE2854" s="50" t="s">
        <v>1621</v>
      </c>
      <c r="AF2854" s="50">
        <v>2606101</v>
      </c>
      <c r="AG2854" s="51"/>
      <c r="AH2854" s="51"/>
    </row>
    <row r="2855" spans="30:34">
      <c r="AD2855" s="50" t="s">
        <v>67</v>
      </c>
      <c r="AE2855" s="50" t="s">
        <v>1642</v>
      </c>
      <c r="AF2855" s="50">
        <v>2606200</v>
      </c>
      <c r="AG2855" s="51"/>
      <c r="AH2855" s="51"/>
    </row>
    <row r="2856" spans="30:34">
      <c r="AD2856" s="50" t="s">
        <v>67</v>
      </c>
      <c r="AE2856" s="50" t="s">
        <v>1662</v>
      </c>
      <c r="AF2856" s="50">
        <v>2606309</v>
      </c>
      <c r="AG2856" s="51"/>
      <c r="AH2856" s="51"/>
    </row>
    <row r="2857" spans="30:34">
      <c r="AD2857" s="50" t="s">
        <v>67</v>
      </c>
      <c r="AE2857" s="50" t="s">
        <v>1683</v>
      </c>
      <c r="AF2857" s="50">
        <v>2606408</v>
      </c>
      <c r="AG2857" s="51"/>
      <c r="AH2857" s="51"/>
    </row>
    <row r="2858" spans="30:34">
      <c r="AD2858" s="50" t="s">
        <v>67</v>
      </c>
      <c r="AE2858" s="50" t="s">
        <v>1703</v>
      </c>
      <c r="AF2858" s="50">
        <v>2606507</v>
      </c>
      <c r="AG2858" s="51"/>
      <c r="AH2858" s="51"/>
    </row>
    <row r="2859" spans="30:34">
      <c r="AD2859" s="50" t="s">
        <v>67</v>
      </c>
      <c r="AE2859" s="50" t="s">
        <v>1724</v>
      </c>
      <c r="AF2859" s="50">
        <v>2606606</v>
      </c>
      <c r="AG2859" s="51"/>
      <c r="AH2859" s="51"/>
    </row>
    <row r="2860" spans="30:34">
      <c r="AD2860" s="50" t="s">
        <v>67</v>
      </c>
      <c r="AE2860" s="50" t="s">
        <v>1745</v>
      </c>
      <c r="AF2860" s="50">
        <v>2606705</v>
      </c>
      <c r="AG2860" s="51"/>
      <c r="AH2860" s="51"/>
    </row>
    <row r="2861" spans="30:34">
      <c r="AD2861" s="50" t="s">
        <v>67</v>
      </c>
      <c r="AE2861" s="50" t="s">
        <v>1765</v>
      </c>
      <c r="AF2861" s="50">
        <v>2606804</v>
      </c>
      <c r="AG2861" s="51"/>
      <c r="AH2861" s="51"/>
    </row>
    <row r="2862" spans="30:34">
      <c r="AD2862" s="50" t="s">
        <v>67</v>
      </c>
      <c r="AE2862" s="50" t="s">
        <v>1785</v>
      </c>
      <c r="AF2862" s="50">
        <v>2606903</v>
      </c>
      <c r="AG2862" s="51"/>
      <c r="AH2862" s="51"/>
    </row>
    <row r="2863" spans="30:34">
      <c r="AD2863" s="50" t="s">
        <v>67</v>
      </c>
      <c r="AE2863" s="50" t="s">
        <v>1805</v>
      </c>
      <c r="AF2863" s="50">
        <v>2607604</v>
      </c>
      <c r="AG2863" s="51"/>
      <c r="AH2863" s="51"/>
    </row>
    <row r="2864" spans="30:34">
      <c r="AD2864" s="50" t="s">
        <v>67</v>
      </c>
      <c r="AE2864" s="50" t="s">
        <v>1823</v>
      </c>
      <c r="AF2864" s="50">
        <v>2607000</v>
      </c>
      <c r="AG2864" s="51"/>
      <c r="AH2864" s="51"/>
    </row>
    <row r="2865" spans="30:34">
      <c r="AD2865" s="50" t="s">
        <v>67</v>
      </c>
      <c r="AE2865" s="50" t="s">
        <v>1842</v>
      </c>
      <c r="AF2865" s="50">
        <v>2607109</v>
      </c>
      <c r="AG2865" s="51"/>
      <c r="AH2865" s="51"/>
    </row>
    <row r="2866" spans="30:34">
      <c r="AD2866" s="50" t="s">
        <v>67</v>
      </c>
      <c r="AE2866" s="50" t="s">
        <v>1859</v>
      </c>
      <c r="AF2866" s="50">
        <v>2607208</v>
      </c>
      <c r="AG2866" s="51"/>
      <c r="AH2866" s="51"/>
    </row>
    <row r="2867" spans="30:34">
      <c r="AD2867" s="50" t="s">
        <v>67</v>
      </c>
      <c r="AE2867" s="50" t="s">
        <v>1877</v>
      </c>
      <c r="AF2867" s="50">
        <v>2607307</v>
      </c>
      <c r="AG2867" s="51"/>
      <c r="AH2867" s="51"/>
    </row>
    <row r="2868" spans="30:34">
      <c r="AD2868" s="50" t="s">
        <v>67</v>
      </c>
      <c r="AE2868" s="50" t="s">
        <v>1893</v>
      </c>
      <c r="AF2868" s="50">
        <v>2607406</v>
      </c>
      <c r="AG2868" s="51"/>
      <c r="AH2868" s="51"/>
    </row>
    <row r="2869" spans="30:34">
      <c r="AD2869" s="50" t="s">
        <v>67</v>
      </c>
      <c r="AE2869" s="50" t="s">
        <v>1910</v>
      </c>
      <c r="AF2869" s="50">
        <v>2607505</v>
      </c>
      <c r="AG2869" s="51"/>
      <c r="AH2869" s="51"/>
    </row>
    <row r="2870" spans="30:34">
      <c r="AD2870" s="50" t="s">
        <v>67</v>
      </c>
      <c r="AE2870" s="50" t="s">
        <v>1928</v>
      </c>
      <c r="AF2870" s="50">
        <v>2607653</v>
      </c>
      <c r="AG2870" s="51"/>
      <c r="AH2870" s="51"/>
    </row>
    <row r="2871" spans="30:34">
      <c r="AD2871" s="50" t="s">
        <v>67</v>
      </c>
      <c r="AE2871" s="50" t="s">
        <v>1944</v>
      </c>
      <c r="AF2871" s="50">
        <v>2607703</v>
      </c>
      <c r="AG2871" s="51"/>
      <c r="AH2871" s="51"/>
    </row>
    <row r="2872" spans="30:34">
      <c r="AD2872" s="50" t="s">
        <v>67</v>
      </c>
      <c r="AE2872" s="50" t="s">
        <v>1960</v>
      </c>
      <c r="AF2872" s="50">
        <v>2607752</v>
      </c>
      <c r="AG2872" s="51"/>
      <c r="AH2872" s="51"/>
    </row>
    <row r="2873" spans="30:34">
      <c r="AD2873" s="50" t="s">
        <v>67</v>
      </c>
      <c r="AE2873" s="50" t="s">
        <v>1978</v>
      </c>
      <c r="AF2873" s="50">
        <v>2607802</v>
      </c>
      <c r="AG2873" s="51"/>
      <c r="AH2873" s="51"/>
    </row>
    <row r="2874" spans="30:34">
      <c r="AD2874" s="50" t="s">
        <v>67</v>
      </c>
      <c r="AE2874" s="50" t="s">
        <v>1995</v>
      </c>
      <c r="AF2874" s="50">
        <v>2607901</v>
      </c>
      <c r="AG2874" s="51"/>
      <c r="AH2874" s="51"/>
    </row>
    <row r="2875" spans="30:34">
      <c r="AD2875" s="50" t="s">
        <v>67</v>
      </c>
      <c r="AE2875" s="50" t="s">
        <v>2013</v>
      </c>
      <c r="AF2875" s="50">
        <v>2607950</v>
      </c>
      <c r="AG2875" s="51"/>
      <c r="AH2875" s="51"/>
    </row>
    <row r="2876" spans="30:34">
      <c r="AD2876" s="50" t="s">
        <v>67</v>
      </c>
      <c r="AE2876" s="50" t="s">
        <v>2031</v>
      </c>
      <c r="AF2876" s="50">
        <v>2608008</v>
      </c>
      <c r="AG2876" s="51"/>
      <c r="AH2876" s="51"/>
    </row>
    <row r="2877" spans="30:34">
      <c r="AD2877" s="50" t="s">
        <v>67</v>
      </c>
      <c r="AE2877" s="50" t="s">
        <v>2049</v>
      </c>
      <c r="AF2877" s="50">
        <v>2608057</v>
      </c>
      <c r="AG2877" s="51"/>
      <c r="AH2877" s="51"/>
    </row>
    <row r="2878" spans="30:34">
      <c r="AD2878" s="50" t="s">
        <v>67</v>
      </c>
      <c r="AE2878" s="50" t="s">
        <v>2067</v>
      </c>
      <c r="AF2878" s="50">
        <v>2608107</v>
      </c>
      <c r="AG2878" s="51"/>
      <c r="AH2878" s="51"/>
    </row>
    <row r="2879" spans="30:34">
      <c r="AD2879" s="50" t="s">
        <v>67</v>
      </c>
      <c r="AE2879" s="50" t="s">
        <v>2083</v>
      </c>
      <c r="AF2879" s="50">
        <v>2608206</v>
      </c>
      <c r="AG2879" s="51"/>
      <c r="AH2879" s="51"/>
    </row>
    <row r="2880" spans="30:34">
      <c r="AD2880" s="50" t="s">
        <v>67</v>
      </c>
      <c r="AE2880" s="50" t="s">
        <v>2099</v>
      </c>
      <c r="AF2880" s="50">
        <v>2608255</v>
      </c>
      <c r="AG2880" s="51"/>
      <c r="AH2880" s="51"/>
    </row>
    <row r="2881" spans="30:34">
      <c r="AD2881" s="50" t="s">
        <v>67</v>
      </c>
      <c r="AE2881" s="50" t="s">
        <v>2116</v>
      </c>
      <c r="AF2881" s="50">
        <v>2608305</v>
      </c>
      <c r="AG2881" s="51"/>
      <c r="AH2881" s="51"/>
    </row>
    <row r="2882" spans="30:34">
      <c r="AD2882" s="50" t="s">
        <v>67</v>
      </c>
      <c r="AE2882" s="50" t="s">
        <v>2131</v>
      </c>
      <c r="AF2882" s="50">
        <v>2608404</v>
      </c>
      <c r="AG2882" s="51"/>
      <c r="AH2882" s="51"/>
    </row>
    <row r="2883" spans="30:34">
      <c r="AD2883" s="50" t="s">
        <v>67</v>
      </c>
      <c r="AE2883" s="50" t="s">
        <v>5565</v>
      </c>
      <c r="AF2883" s="50">
        <v>2608503</v>
      </c>
      <c r="AG2883" s="51"/>
      <c r="AH2883" s="51"/>
    </row>
    <row r="2884" spans="30:34">
      <c r="AD2884" s="50" t="s">
        <v>67</v>
      </c>
      <c r="AE2884" s="50" t="s">
        <v>2164</v>
      </c>
      <c r="AF2884" s="50">
        <v>2608453</v>
      </c>
      <c r="AG2884" s="51"/>
      <c r="AH2884" s="51"/>
    </row>
    <row r="2885" spans="30:34">
      <c r="AD2885" s="50" t="s">
        <v>67</v>
      </c>
      <c r="AE2885" s="50" t="s">
        <v>2181</v>
      </c>
      <c r="AF2885" s="50">
        <v>2608602</v>
      </c>
      <c r="AG2885" s="51"/>
      <c r="AH2885" s="51"/>
    </row>
    <row r="2886" spans="30:34">
      <c r="AD2886" s="50" t="s">
        <v>67</v>
      </c>
      <c r="AE2886" s="50" t="s">
        <v>2198</v>
      </c>
      <c r="AF2886" s="50">
        <v>2608701</v>
      </c>
      <c r="AG2886" s="51"/>
      <c r="AH2886" s="51"/>
    </row>
    <row r="2887" spans="30:34">
      <c r="AD2887" s="50" t="s">
        <v>67</v>
      </c>
      <c r="AE2887" s="50" t="s">
        <v>2212</v>
      </c>
      <c r="AF2887" s="50">
        <v>2608750</v>
      </c>
      <c r="AG2887" s="51"/>
      <c r="AH2887" s="51"/>
    </row>
    <row r="2888" spans="30:34">
      <c r="AD2888" s="50" t="s">
        <v>67</v>
      </c>
      <c r="AE2888" s="50" t="s">
        <v>2229</v>
      </c>
      <c r="AF2888" s="50">
        <v>2608800</v>
      </c>
      <c r="AG2888" s="51"/>
      <c r="AH2888" s="51"/>
    </row>
    <row r="2889" spans="30:34">
      <c r="AD2889" s="50" t="s">
        <v>67</v>
      </c>
      <c r="AE2889" s="50" t="s">
        <v>2245</v>
      </c>
      <c r="AF2889" s="50">
        <v>2608909</v>
      </c>
      <c r="AG2889" s="51"/>
      <c r="AH2889" s="51"/>
    </row>
    <row r="2890" spans="30:34">
      <c r="AD2890" s="50" t="s">
        <v>67</v>
      </c>
      <c r="AE2890" s="50" t="s">
        <v>2259</v>
      </c>
      <c r="AF2890" s="50">
        <v>2609006</v>
      </c>
      <c r="AG2890" s="51"/>
      <c r="AH2890" s="51"/>
    </row>
    <row r="2891" spans="30:34">
      <c r="AD2891" s="50" t="s">
        <v>67</v>
      </c>
      <c r="AE2891" s="50" t="s">
        <v>2274</v>
      </c>
      <c r="AF2891" s="50">
        <v>2609105</v>
      </c>
      <c r="AG2891" s="51"/>
      <c r="AH2891" s="51"/>
    </row>
    <row r="2892" spans="30:34">
      <c r="AD2892" s="50" t="s">
        <v>67</v>
      </c>
      <c r="AE2892" s="50" t="s">
        <v>2290</v>
      </c>
      <c r="AF2892" s="50">
        <v>2609154</v>
      </c>
      <c r="AG2892" s="51"/>
      <c r="AH2892" s="51"/>
    </row>
    <row r="2893" spans="30:34">
      <c r="AD2893" s="50" t="s">
        <v>67</v>
      </c>
      <c r="AE2893" s="50" t="s">
        <v>2306</v>
      </c>
      <c r="AF2893" s="50">
        <v>2609204</v>
      </c>
      <c r="AG2893" s="51"/>
      <c r="AH2893" s="51"/>
    </row>
    <row r="2894" spans="30:34">
      <c r="AD2894" s="50" t="s">
        <v>67</v>
      </c>
      <c r="AE2894" s="50" t="s">
        <v>2319</v>
      </c>
      <c r="AF2894" s="50">
        <v>2609303</v>
      </c>
      <c r="AG2894" s="51"/>
      <c r="AH2894" s="51"/>
    </row>
    <row r="2895" spans="30:34">
      <c r="AD2895" s="50" t="s">
        <v>67</v>
      </c>
      <c r="AE2895" s="50" t="s">
        <v>2335</v>
      </c>
      <c r="AF2895" s="50">
        <v>2614303</v>
      </c>
      <c r="AG2895" s="51"/>
      <c r="AH2895" s="51"/>
    </row>
    <row r="2896" spans="30:34">
      <c r="AD2896" s="50" t="s">
        <v>67</v>
      </c>
      <c r="AE2896" s="50" t="s">
        <v>2351</v>
      </c>
      <c r="AF2896" s="50">
        <v>2609402</v>
      </c>
      <c r="AG2896" s="51"/>
      <c r="AH2896" s="51"/>
    </row>
    <row r="2897" spans="30:34">
      <c r="AD2897" s="50" t="s">
        <v>67</v>
      </c>
      <c r="AE2897" s="50" t="s">
        <v>2367</v>
      </c>
      <c r="AF2897" s="50">
        <v>2609501</v>
      </c>
      <c r="AG2897" s="51"/>
      <c r="AH2897" s="51"/>
    </row>
    <row r="2898" spans="30:34">
      <c r="AD2898" s="50" t="s">
        <v>67</v>
      </c>
      <c r="AE2898" s="50" t="s">
        <v>2381</v>
      </c>
      <c r="AF2898" s="50">
        <v>2609600</v>
      </c>
      <c r="AG2898" s="51"/>
      <c r="AH2898" s="51"/>
    </row>
    <row r="2899" spans="30:34">
      <c r="AD2899" s="50" t="s">
        <v>67</v>
      </c>
      <c r="AE2899" s="50" t="s">
        <v>2396</v>
      </c>
      <c r="AF2899" s="50">
        <v>2609709</v>
      </c>
      <c r="AG2899" s="51"/>
      <c r="AH2899" s="51"/>
    </row>
    <row r="2900" spans="30:34">
      <c r="AD2900" s="50" t="s">
        <v>67</v>
      </c>
      <c r="AE2900" s="50" t="s">
        <v>2412</v>
      </c>
      <c r="AF2900" s="50">
        <v>2609808</v>
      </c>
      <c r="AG2900" s="51"/>
      <c r="AH2900" s="51"/>
    </row>
    <row r="2901" spans="30:34">
      <c r="AD2901" s="50" t="s">
        <v>67</v>
      </c>
      <c r="AE2901" s="50" t="s">
        <v>2428</v>
      </c>
      <c r="AF2901" s="50">
        <v>2609907</v>
      </c>
      <c r="AG2901" s="51"/>
      <c r="AH2901" s="51"/>
    </row>
    <row r="2902" spans="30:34">
      <c r="AD2902" s="50" t="s">
        <v>67</v>
      </c>
      <c r="AE2902" s="50" t="s">
        <v>2444</v>
      </c>
      <c r="AF2902" s="50">
        <v>2610004</v>
      </c>
      <c r="AG2902" s="51"/>
      <c r="AH2902" s="51"/>
    </row>
    <row r="2903" spans="30:34">
      <c r="AD2903" s="50" t="s">
        <v>67</v>
      </c>
      <c r="AE2903" s="50" t="s">
        <v>2459</v>
      </c>
      <c r="AF2903" s="50">
        <v>2610103</v>
      </c>
      <c r="AG2903" s="51"/>
      <c r="AH2903" s="51"/>
    </row>
    <row r="2904" spans="30:34">
      <c r="AD2904" s="50" t="s">
        <v>67</v>
      </c>
      <c r="AE2904" s="50" t="s">
        <v>2473</v>
      </c>
      <c r="AF2904" s="50">
        <v>2610202</v>
      </c>
      <c r="AG2904" s="51"/>
      <c r="AH2904" s="51"/>
    </row>
    <row r="2905" spans="30:34">
      <c r="AD2905" s="50" t="s">
        <v>67</v>
      </c>
      <c r="AE2905" s="50" t="s">
        <v>2489</v>
      </c>
      <c r="AF2905" s="50">
        <v>2610301</v>
      </c>
      <c r="AG2905" s="51"/>
      <c r="AH2905" s="51"/>
    </row>
    <row r="2906" spans="30:34">
      <c r="AD2906" s="50" t="s">
        <v>67</v>
      </c>
      <c r="AE2906" s="50" t="s">
        <v>2150</v>
      </c>
      <c r="AF2906" s="50">
        <v>2610400</v>
      </c>
      <c r="AG2906" s="51"/>
      <c r="AH2906" s="51"/>
    </row>
    <row r="2907" spans="30:34">
      <c r="AD2907" s="50" t="s">
        <v>67</v>
      </c>
      <c r="AE2907" s="50" t="s">
        <v>2519</v>
      </c>
      <c r="AF2907" s="50">
        <v>2610509</v>
      </c>
      <c r="AG2907" s="51"/>
      <c r="AH2907" s="51"/>
    </row>
    <row r="2908" spans="30:34">
      <c r="AD2908" s="50" t="s">
        <v>67</v>
      </c>
      <c r="AE2908" s="50" t="s">
        <v>2534</v>
      </c>
      <c r="AF2908" s="50">
        <v>2610608</v>
      </c>
      <c r="AG2908" s="51"/>
      <c r="AH2908" s="51"/>
    </row>
    <row r="2909" spans="30:34">
      <c r="AD2909" s="50" t="s">
        <v>67</v>
      </c>
      <c r="AE2909" s="50" t="s">
        <v>2550</v>
      </c>
      <c r="AF2909" s="50">
        <v>2610707</v>
      </c>
      <c r="AG2909" s="51"/>
      <c r="AH2909" s="51"/>
    </row>
    <row r="2910" spans="30:34">
      <c r="AD2910" s="50" t="s">
        <v>67</v>
      </c>
      <c r="AE2910" s="50" t="s">
        <v>2564</v>
      </c>
      <c r="AF2910" s="50">
        <v>2610806</v>
      </c>
      <c r="AG2910" s="51"/>
      <c r="AH2910" s="51"/>
    </row>
    <row r="2911" spans="30:34">
      <c r="AD2911" s="50" t="s">
        <v>67</v>
      </c>
      <c r="AE2911" s="50" t="s">
        <v>2579</v>
      </c>
      <c r="AF2911" s="50">
        <v>2610905</v>
      </c>
      <c r="AG2911" s="51"/>
      <c r="AH2911" s="51"/>
    </row>
    <row r="2912" spans="30:34">
      <c r="AD2912" s="50" t="s">
        <v>67</v>
      </c>
      <c r="AE2912" s="50" t="s">
        <v>2595</v>
      </c>
      <c r="AF2912" s="50">
        <v>2611002</v>
      </c>
      <c r="AG2912" s="51"/>
      <c r="AH2912" s="51"/>
    </row>
    <row r="2913" spans="30:34">
      <c r="AD2913" s="50" t="s">
        <v>67</v>
      </c>
      <c r="AE2913" s="50" t="s">
        <v>2611</v>
      </c>
      <c r="AF2913" s="50">
        <v>2611101</v>
      </c>
      <c r="AG2913" s="51"/>
      <c r="AH2913" s="51"/>
    </row>
    <row r="2914" spans="30:34">
      <c r="AD2914" s="50" t="s">
        <v>67</v>
      </c>
      <c r="AE2914" s="50" t="s">
        <v>2623</v>
      </c>
      <c r="AF2914" s="50">
        <v>2611200</v>
      </c>
      <c r="AG2914" s="51"/>
      <c r="AH2914" s="51"/>
    </row>
    <row r="2915" spans="30:34">
      <c r="AD2915" s="50" t="s">
        <v>67</v>
      </c>
      <c r="AE2915" s="50" t="s">
        <v>2638</v>
      </c>
      <c r="AF2915" s="50">
        <v>2611309</v>
      </c>
      <c r="AG2915" s="51"/>
      <c r="AH2915" s="51"/>
    </row>
    <row r="2916" spans="30:34">
      <c r="AD2916" s="50" t="s">
        <v>67</v>
      </c>
      <c r="AE2916" s="50" t="s">
        <v>2178</v>
      </c>
      <c r="AF2916" s="50">
        <v>2611408</v>
      </c>
      <c r="AG2916" s="51"/>
      <c r="AH2916" s="51"/>
    </row>
    <row r="2917" spans="30:34">
      <c r="AD2917" s="50" t="s">
        <v>67</v>
      </c>
      <c r="AE2917" s="50" t="s">
        <v>2665</v>
      </c>
      <c r="AF2917" s="50">
        <v>2611507</v>
      </c>
      <c r="AG2917" s="51"/>
      <c r="AH2917" s="51"/>
    </row>
    <row r="2918" spans="30:34">
      <c r="AD2918" s="50" t="s">
        <v>67</v>
      </c>
      <c r="AE2918" s="50" t="s">
        <v>2679</v>
      </c>
      <c r="AF2918" s="50">
        <v>2611533</v>
      </c>
      <c r="AG2918" s="51"/>
      <c r="AH2918" s="51"/>
    </row>
    <row r="2919" spans="30:34">
      <c r="AD2919" s="50" t="s">
        <v>67</v>
      </c>
      <c r="AE2919" s="50" t="s">
        <v>2695</v>
      </c>
      <c r="AF2919" s="50">
        <v>2611606</v>
      </c>
      <c r="AG2919" s="51"/>
      <c r="AH2919" s="51"/>
    </row>
    <row r="2920" spans="30:34">
      <c r="AD2920" s="50" t="s">
        <v>67</v>
      </c>
      <c r="AE2920" s="50" t="s">
        <v>2710</v>
      </c>
      <c r="AF2920" s="50">
        <v>2611705</v>
      </c>
      <c r="AG2920" s="51"/>
      <c r="AH2920" s="51"/>
    </row>
    <row r="2921" spans="30:34">
      <c r="AD2921" s="50" t="s">
        <v>67</v>
      </c>
      <c r="AE2921" s="50" t="s">
        <v>2726</v>
      </c>
      <c r="AF2921" s="50">
        <v>2611804</v>
      </c>
      <c r="AG2921" s="51"/>
      <c r="AH2921" s="51"/>
    </row>
    <row r="2922" spans="30:34">
      <c r="AD2922" s="50" t="s">
        <v>67</v>
      </c>
      <c r="AE2922" s="50" t="s">
        <v>2741</v>
      </c>
      <c r="AF2922" s="50">
        <v>2611903</v>
      </c>
      <c r="AG2922" s="51"/>
      <c r="AH2922" s="51"/>
    </row>
    <row r="2923" spans="30:34">
      <c r="AD2923" s="50" t="s">
        <v>67</v>
      </c>
      <c r="AE2923" s="50" t="s">
        <v>2756</v>
      </c>
      <c r="AF2923" s="50">
        <v>2612000</v>
      </c>
      <c r="AG2923" s="51"/>
      <c r="AH2923" s="51"/>
    </row>
    <row r="2924" spans="30:34">
      <c r="AD2924" s="50" t="s">
        <v>67</v>
      </c>
      <c r="AE2924" s="50" t="s">
        <v>2772</v>
      </c>
      <c r="AF2924" s="50">
        <v>2612109</v>
      </c>
      <c r="AG2924" s="51"/>
      <c r="AH2924" s="51"/>
    </row>
    <row r="2925" spans="30:34">
      <c r="AD2925" s="50" t="s">
        <v>67</v>
      </c>
      <c r="AE2925" s="50" t="s">
        <v>2788</v>
      </c>
      <c r="AF2925" s="50">
        <v>2612208</v>
      </c>
      <c r="AG2925" s="51"/>
      <c r="AH2925" s="51"/>
    </row>
    <row r="2926" spans="30:34">
      <c r="AD2926" s="50" t="s">
        <v>67</v>
      </c>
      <c r="AE2926" s="50" t="s">
        <v>2803</v>
      </c>
      <c r="AF2926" s="50">
        <v>2612307</v>
      </c>
      <c r="AG2926" s="51"/>
      <c r="AH2926" s="51"/>
    </row>
    <row r="2927" spans="30:34">
      <c r="AD2927" s="50" t="s">
        <v>67</v>
      </c>
      <c r="AE2927" s="50" t="s">
        <v>2818</v>
      </c>
      <c r="AF2927" s="50">
        <v>2612406</v>
      </c>
      <c r="AG2927" s="51"/>
      <c r="AH2927" s="51"/>
    </row>
    <row r="2928" spans="30:34">
      <c r="AD2928" s="50" t="s">
        <v>67</v>
      </c>
      <c r="AE2928" s="50" t="s">
        <v>2521</v>
      </c>
      <c r="AF2928" s="50">
        <v>2612455</v>
      </c>
      <c r="AG2928" s="51"/>
      <c r="AH2928" s="51"/>
    </row>
    <row r="2929" spans="30:34">
      <c r="AD2929" s="50" t="s">
        <v>67</v>
      </c>
      <c r="AE2929" s="50" t="s">
        <v>2843</v>
      </c>
      <c r="AF2929" s="50">
        <v>2612471</v>
      </c>
      <c r="AG2929" s="51"/>
      <c r="AH2929" s="51"/>
    </row>
    <row r="2930" spans="30:34">
      <c r="AD2930" s="50" t="s">
        <v>67</v>
      </c>
      <c r="AE2930" s="50" t="s">
        <v>2856</v>
      </c>
      <c r="AF2930" s="50">
        <v>2612505</v>
      </c>
      <c r="AG2930" s="51"/>
      <c r="AH2930" s="51"/>
    </row>
    <row r="2931" spans="30:34">
      <c r="AD2931" s="50" t="s">
        <v>67</v>
      </c>
      <c r="AE2931" s="50" t="s">
        <v>2869</v>
      </c>
      <c r="AF2931" s="50">
        <v>2612554</v>
      </c>
      <c r="AG2931" s="51"/>
      <c r="AH2931" s="51"/>
    </row>
    <row r="2932" spans="30:34">
      <c r="AD2932" s="50" t="s">
        <v>67</v>
      </c>
      <c r="AE2932" s="50" t="s">
        <v>2881</v>
      </c>
      <c r="AF2932" s="50">
        <v>2612604</v>
      </c>
      <c r="AG2932" s="51"/>
      <c r="AH2932" s="51"/>
    </row>
    <row r="2933" spans="30:34">
      <c r="AD2933" s="50" t="s">
        <v>67</v>
      </c>
      <c r="AE2933" s="50" t="s">
        <v>2894</v>
      </c>
      <c r="AF2933" s="50">
        <v>2612703</v>
      </c>
      <c r="AG2933" s="51"/>
      <c r="AH2933" s="51"/>
    </row>
    <row r="2934" spans="30:34">
      <c r="AD2934" s="50" t="s">
        <v>67</v>
      </c>
      <c r="AE2934" s="50" t="s">
        <v>2439</v>
      </c>
      <c r="AF2934" s="50">
        <v>2612802</v>
      </c>
      <c r="AG2934" s="51"/>
      <c r="AH2934" s="51"/>
    </row>
    <row r="2935" spans="30:34">
      <c r="AD2935" s="50" t="s">
        <v>67</v>
      </c>
      <c r="AE2935" s="50" t="s">
        <v>2919</v>
      </c>
      <c r="AF2935" s="50">
        <v>2612901</v>
      </c>
      <c r="AG2935" s="51"/>
      <c r="AH2935" s="51"/>
    </row>
    <row r="2936" spans="30:34">
      <c r="AD2936" s="50" t="s">
        <v>67</v>
      </c>
      <c r="AE2936" s="50" t="s">
        <v>2930</v>
      </c>
      <c r="AF2936" s="50">
        <v>2613008</v>
      </c>
      <c r="AG2936" s="51"/>
      <c r="AH2936" s="51"/>
    </row>
    <row r="2937" spans="30:34">
      <c r="AD2937" s="50" t="s">
        <v>67</v>
      </c>
      <c r="AE2937" s="50" t="s">
        <v>2942</v>
      </c>
      <c r="AF2937" s="50">
        <v>2613107</v>
      </c>
      <c r="AG2937" s="51"/>
      <c r="AH2937" s="51"/>
    </row>
    <row r="2938" spans="30:34">
      <c r="AD2938" s="50" t="s">
        <v>67</v>
      </c>
      <c r="AE2938" s="50" t="s">
        <v>2954</v>
      </c>
      <c r="AF2938" s="50">
        <v>2613206</v>
      </c>
      <c r="AG2938" s="51"/>
      <c r="AH2938" s="51"/>
    </row>
    <row r="2939" spans="30:34">
      <c r="AD2939" s="50" t="s">
        <v>67</v>
      </c>
      <c r="AE2939" s="50" t="s">
        <v>2966</v>
      </c>
      <c r="AF2939" s="50">
        <v>2613305</v>
      </c>
      <c r="AG2939" s="51"/>
      <c r="AH2939" s="51"/>
    </row>
    <row r="2940" spans="30:34">
      <c r="AD2940" s="50" t="s">
        <v>67</v>
      </c>
      <c r="AE2940" s="50" t="s">
        <v>2978</v>
      </c>
      <c r="AF2940" s="50">
        <v>2613404</v>
      </c>
      <c r="AG2940" s="51"/>
      <c r="AH2940" s="51"/>
    </row>
    <row r="2941" spans="30:34">
      <c r="AD2941" s="50" t="s">
        <v>67</v>
      </c>
      <c r="AE2941" s="50" t="s">
        <v>2990</v>
      </c>
      <c r="AF2941" s="50">
        <v>2613503</v>
      </c>
      <c r="AG2941" s="51"/>
      <c r="AH2941" s="51"/>
    </row>
    <row r="2942" spans="30:34">
      <c r="AD2942" s="50" t="s">
        <v>67</v>
      </c>
      <c r="AE2942" s="50" t="s">
        <v>3003</v>
      </c>
      <c r="AF2942" s="50">
        <v>2613602</v>
      </c>
      <c r="AG2942" s="51"/>
      <c r="AH2942" s="51"/>
    </row>
    <row r="2943" spans="30:34">
      <c r="AD2943" s="50" t="s">
        <v>67</v>
      </c>
      <c r="AE2943" s="50" t="s">
        <v>3016</v>
      </c>
      <c r="AF2943" s="50">
        <v>2613701</v>
      </c>
      <c r="AG2943" s="51"/>
      <c r="AH2943" s="51"/>
    </row>
    <row r="2944" spans="30:34">
      <c r="AD2944" s="50" t="s">
        <v>67</v>
      </c>
      <c r="AE2944" s="50" t="s">
        <v>3028</v>
      </c>
      <c r="AF2944" s="50">
        <v>2613800</v>
      </c>
      <c r="AG2944" s="51"/>
      <c r="AH2944" s="51"/>
    </row>
    <row r="2945" spans="30:34">
      <c r="AD2945" s="50" t="s">
        <v>67</v>
      </c>
      <c r="AE2945" s="50" t="s">
        <v>3041</v>
      </c>
      <c r="AF2945" s="50">
        <v>2613909</v>
      </c>
      <c r="AG2945" s="51"/>
      <c r="AH2945" s="51"/>
    </row>
    <row r="2946" spans="30:34">
      <c r="AD2946" s="50" t="s">
        <v>67</v>
      </c>
      <c r="AE2946" s="50" t="s">
        <v>3052</v>
      </c>
      <c r="AF2946" s="50">
        <v>2614006</v>
      </c>
      <c r="AG2946" s="51"/>
      <c r="AH2946" s="51"/>
    </row>
    <row r="2947" spans="30:34">
      <c r="AD2947" s="50" t="s">
        <v>67</v>
      </c>
      <c r="AE2947" s="50" t="s">
        <v>3065</v>
      </c>
      <c r="AF2947" s="50">
        <v>2614105</v>
      </c>
      <c r="AG2947" s="51"/>
      <c r="AH2947" s="51"/>
    </row>
    <row r="2948" spans="30:34">
      <c r="AD2948" s="50" t="s">
        <v>67</v>
      </c>
      <c r="AE2948" s="50" t="s">
        <v>3076</v>
      </c>
      <c r="AF2948" s="50">
        <v>2614204</v>
      </c>
      <c r="AG2948" s="51"/>
      <c r="AH2948" s="51"/>
    </row>
    <row r="2949" spans="30:34">
      <c r="AD2949" s="50" t="s">
        <v>67</v>
      </c>
      <c r="AE2949" s="50" t="s">
        <v>3089</v>
      </c>
      <c r="AF2949" s="50">
        <v>2614402</v>
      </c>
      <c r="AG2949" s="51"/>
      <c r="AH2949" s="51"/>
    </row>
    <row r="2950" spans="30:34">
      <c r="AD2950" s="50" t="s">
        <v>67</v>
      </c>
      <c r="AE2950" s="50" t="s">
        <v>3101</v>
      </c>
      <c r="AF2950" s="50">
        <v>2614501</v>
      </c>
      <c r="AG2950" s="51"/>
      <c r="AH2950" s="51"/>
    </row>
    <row r="2951" spans="30:34">
      <c r="AD2951" s="50" t="s">
        <v>67</v>
      </c>
      <c r="AE2951" s="50" t="s">
        <v>3114</v>
      </c>
      <c r="AF2951" s="50">
        <v>2614600</v>
      </c>
      <c r="AG2951" s="51"/>
      <c r="AH2951" s="51"/>
    </row>
    <row r="2952" spans="30:34">
      <c r="AD2952" s="50" t="s">
        <v>67</v>
      </c>
      <c r="AE2952" s="50" t="s">
        <v>3126</v>
      </c>
      <c r="AF2952" s="50">
        <v>2614709</v>
      </c>
      <c r="AG2952" s="51"/>
      <c r="AH2952" s="51"/>
    </row>
    <row r="2953" spans="30:34">
      <c r="AD2953" s="50" t="s">
        <v>67</v>
      </c>
      <c r="AE2953" s="50" t="s">
        <v>3137</v>
      </c>
      <c r="AF2953" s="50">
        <v>2614808</v>
      </c>
      <c r="AG2953" s="51"/>
      <c r="AH2953" s="51"/>
    </row>
    <row r="2954" spans="30:34">
      <c r="AD2954" s="50" t="s">
        <v>67</v>
      </c>
      <c r="AE2954" s="50" t="s">
        <v>3149</v>
      </c>
      <c r="AF2954" s="50">
        <v>2614857</v>
      </c>
      <c r="AG2954" s="51"/>
      <c r="AH2954" s="51"/>
    </row>
    <row r="2955" spans="30:34">
      <c r="AD2955" s="50" t="s">
        <v>67</v>
      </c>
      <c r="AE2955" s="50" t="s">
        <v>3160</v>
      </c>
      <c r="AF2955" s="50">
        <v>2615003</v>
      </c>
      <c r="AG2955" s="51"/>
      <c r="AH2955" s="51"/>
    </row>
    <row r="2956" spans="30:34">
      <c r="AD2956" s="50" t="s">
        <v>67</v>
      </c>
      <c r="AE2956" s="50" t="s">
        <v>3171</v>
      </c>
      <c r="AF2956" s="50">
        <v>2615102</v>
      </c>
      <c r="AG2956" s="51"/>
      <c r="AH2956" s="51"/>
    </row>
    <row r="2957" spans="30:34">
      <c r="AD2957" s="50" t="s">
        <v>67</v>
      </c>
      <c r="AE2957" s="50" t="s">
        <v>3182</v>
      </c>
      <c r="AF2957" s="50">
        <v>2615201</v>
      </c>
      <c r="AG2957" s="51"/>
      <c r="AH2957" s="51"/>
    </row>
    <row r="2958" spans="30:34">
      <c r="AD2958" s="50" t="s">
        <v>67</v>
      </c>
      <c r="AE2958" s="50" t="s">
        <v>3194</v>
      </c>
      <c r="AF2958" s="50">
        <v>2615300</v>
      </c>
      <c r="AG2958" s="51"/>
      <c r="AH2958" s="51"/>
    </row>
    <row r="2959" spans="30:34">
      <c r="AD2959" s="50" t="s">
        <v>67</v>
      </c>
      <c r="AE2959" s="50" t="s">
        <v>3206</v>
      </c>
      <c r="AF2959" s="50">
        <v>2615409</v>
      </c>
      <c r="AG2959" s="51"/>
      <c r="AH2959" s="51"/>
    </row>
    <row r="2960" spans="30:34">
      <c r="AD2960" s="50" t="s">
        <v>67</v>
      </c>
      <c r="AE2960" s="50" t="s">
        <v>3218</v>
      </c>
      <c r="AF2960" s="50">
        <v>2615508</v>
      </c>
      <c r="AG2960" s="51"/>
      <c r="AH2960" s="51"/>
    </row>
    <row r="2961" spans="30:34">
      <c r="AD2961" s="50" t="s">
        <v>67</v>
      </c>
      <c r="AE2961" s="50" t="s">
        <v>3229</v>
      </c>
      <c r="AF2961" s="50">
        <v>2615607</v>
      </c>
      <c r="AG2961" s="51"/>
      <c r="AH2961" s="51"/>
    </row>
    <row r="2962" spans="30:34">
      <c r="AD2962" s="50" t="s">
        <v>67</v>
      </c>
      <c r="AE2962" s="50" t="s">
        <v>3240</v>
      </c>
      <c r="AF2962" s="50">
        <v>2615706</v>
      </c>
      <c r="AG2962" s="51"/>
      <c r="AH2962" s="51"/>
    </row>
    <row r="2963" spans="30:34">
      <c r="AD2963" s="50" t="s">
        <v>67</v>
      </c>
      <c r="AE2963" s="50" t="s">
        <v>3250</v>
      </c>
      <c r="AF2963" s="50">
        <v>2615805</v>
      </c>
      <c r="AG2963" s="51"/>
      <c r="AH2963" s="51"/>
    </row>
    <row r="2964" spans="30:34">
      <c r="AD2964" s="50" t="s">
        <v>67</v>
      </c>
      <c r="AE2964" s="50" t="s">
        <v>3260</v>
      </c>
      <c r="AF2964" s="50">
        <v>2615904</v>
      </c>
      <c r="AG2964" s="51"/>
      <c r="AH2964" s="51"/>
    </row>
    <row r="2965" spans="30:34">
      <c r="AD2965" s="50" t="s">
        <v>67</v>
      </c>
      <c r="AE2965" s="50" t="s">
        <v>3272</v>
      </c>
      <c r="AF2965" s="50">
        <v>2616001</v>
      </c>
      <c r="AG2965" s="51"/>
      <c r="AH2965" s="51"/>
    </row>
    <row r="2966" spans="30:34">
      <c r="AD2966" s="50" t="s">
        <v>67</v>
      </c>
      <c r="AE2966" s="50" t="s">
        <v>3283</v>
      </c>
      <c r="AF2966" s="50">
        <v>2616100</v>
      </c>
      <c r="AG2966" s="51"/>
      <c r="AH2966" s="51"/>
    </row>
    <row r="2967" spans="30:34">
      <c r="AD2967" s="50" t="s">
        <v>67</v>
      </c>
      <c r="AE2967" s="50" t="s">
        <v>3295</v>
      </c>
      <c r="AF2967" s="50">
        <v>2616183</v>
      </c>
      <c r="AG2967" s="51"/>
      <c r="AH2967" s="51"/>
    </row>
    <row r="2968" spans="30:34">
      <c r="AD2968" s="50" t="s">
        <v>67</v>
      </c>
      <c r="AE2968" s="50" t="s">
        <v>3307</v>
      </c>
      <c r="AF2968" s="50">
        <v>2616209</v>
      </c>
      <c r="AG2968" s="51"/>
      <c r="AH2968" s="51"/>
    </row>
    <row r="2969" spans="30:34">
      <c r="AD2969" s="50" t="s">
        <v>67</v>
      </c>
      <c r="AE2969" s="50" t="s">
        <v>3318</v>
      </c>
      <c r="AF2969" s="50">
        <v>2616308</v>
      </c>
      <c r="AG2969" s="51"/>
      <c r="AH2969" s="51"/>
    </row>
    <row r="2970" spans="30:34">
      <c r="AD2970" s="50" t="s">
        <v>67</v>
      </c>
      <c r="AE2970" s="50" t="s">
        <v>3329</v>
      </c>
      <c r="AF2970" s="50">
        <v>2616407</v>
      </c>
      <c r="AG2970" s="51"/>
      <c r="AH2970" s="51"/>
    </row>
    <row r="2971" spans="30:34">
      <c r="AD2971" s="50" t="s">
        <v>67</v>
      </c>
      <c r="AE2971" s="50" t="s">
        <v>3340</v>
      </c>
      <c r="AF2971" s="50">
        <v>2616506</v>
      </c>
      <c r="AG2971" s="51"/>
      <c r="AH2971" s="51"/>
    </row>
    <row r="2972" spans="30:34">
      <c r="AD2972" s="50" t="s">
        <v>69</v>
      </c>
      <c r="AE2972" s="50" t="s">
        <v>105</v>
      </c>
      <c r="AF2972" s="50">
        <v>2200053</v>
      </c>
      <c r="AG2972" s="51"/>
      <c r="AH2972" s="51"/>
    </row>
    <row r="2973" spans="30:34">
      <c r="AD2973" s="50" t="s">
        <v>69</v>
      </c>
      <c r="AE2973" s="50" t="s">
        <v>131</v>
      </c>
      <c r="AF2973" s="50">
        <v>2200103</v>
      </c>
      <c r="AG2973" s="51"/>
      <c r="AH2973" s="51"/>
    </row>
    <row r="2974" spans="30:34">
      <c r="AD2974" s="50" t="s">
        <v>69</v>
      </c>
      <c r="AE2974" s="50" t="s">
        <v>90</v>
      </c>
      <c r="AF2974" s="50">
        <v>2200202</v>
      </c>
      <c r="AG2974" s="51"/>
      <c r="AH2974" s="51"/>
    </row>
    <row r="2975" spans="30:34">
      <c r="AD2975" s="50" t="s">
        <v>69</v>
      </c>
      <c r="AE2975" s="50" t="s">
        <v>182</v>
      </c>
      <c r="AF2975" s="50">
        <v>2200251</v>
      </c>
      <c r="AG2975" s="51"/>
      <c r="AH2975" s="51"/>
    </row>
    <row r="2976" spans="30:34">
      <c r="AD2976" s="50" t="s">
        <v>69</v>
      </c>
      <c r="AE2976" s="50" t="s">
        <v>208</v>
      </c>
      <c r="AF2976" s="50">
        <v>2200277</v>
      </c>
      <c r="AG2976" s="51"/>
      <c r="AH2976" s="51"/>
    </row>
    <row r="2977" spans="30:34">
      <c r="AD2977" s="50" t="s">
        <v>69</v>
      </c>
      <c r="AE2977" s="50" t="s">
        <v>232</v>
      </c>
      <c r="AF2977" s="50">
        <v>2200301</v>
      </c>
      <c r="AG2977" s="51"/>
      <c r="AH2977" s="51"/>
    </row>
    <row r="2978" spans="30:34">
      <c r="AD2978" s="50" t="s">
        <v>69</v>
      </c>
      <c r="AE2978" s="50" t="s">
        <v>257</v>
      </c>
      <c r="AF2978" s="50">
        <v>2200400</v>
      </c>
      <c r="AG2978" s="51"/>
      <c r="AH2978" s="51"/>
    </row>
    <row r="2979" spans="30:34">
      <c r="AD2979" s="50" t="s">
        <v>69</v>
      </c>
      <c r="AE2979" s="50" t="s">
        <v>283</v>
      </c>
      <c r="AF2979" s="50">
        <v>2200459</v>
      </c>
      <c r="AG2979" s="51"/>
      <c r="AH2979" s="51"/>
    </row>
    <row r="2980" spans="30:34">
      <c r="AD2980" s="50" t="s">
        <v>69</v>
      </c>
      <c r="AE2980" s="50" t="s">
        <v>309</v>
      </c>
      <c r="AF2980" s="50">
        <v>2200509</v>
      </c>
      <c r="AG2980" s="51"/>
      <c r="AH2980" s="51"/>
    </row>
    <row r="2981" spans="30:34">
      <c r="AD2981" s="50" t="s">
        <v>69</v>
      </c>
      <c r="AE2981" s="50" t="s">
        <v>335</v>
      </c>
      <c r="AF2981" s="50">
        <v>2200608</v>
      </c>
      <c r="AG2981" s="51"/>
      <c r="AH2981" s="51"/>
    </row>
    <row r="2982" spans="30:34">
      <c r="AD2982" s="50" t="s">
        <v>69</v>
      </c>
      <c r="AE2982" s="50" t="s">
        <v>360</v>
      </c>
      <c r="AF2982" s="50">
        <v>2200707</v>
      </c>
      <c r="AG2982" s="51"/>
      <c r="AH2982" s="51"/>
    </row>
    <row r="2983" spans="30:34">
      <c r="AD2983" s="50" t="s">
        <v>69</v>
      </c>
      <c r="AE2983" s="50" t="s">
        <v>384</v>
      </c>
      <c r="AF2983" s="50">
        <v>2200806</v>
      </c>
      <c r="AG2983" s="51"/>
      <c r="AH2983" s="51"/>
    </row>
    <row r="2984" spans="30:34">
      <c r="AD2984" s="50" t="s">
        <v>69</v>
      </c>
      <c r="AE2984" s="50" t="s">
        <v>409</v>
      </c>
      <c r="AF2984" s="50">
        <v>2200905</v>
      </c>
      <c r="AG2984" s="51"/>
      <c r="AH2984" s="51"/>
    </row>
    <row r="2985" spans="30:34">
      <c r="AD2985" s="50" t="s">
        <v>69</v>
      </c>
      <c r="AE2985" s="50" t="s">
        <v>434</v>
      </c>
      <c r="AF2985" s="50">
        <v>2200954</v>
      </c>
      <c r="AG2985" s="51"/>
      <c r="AH2985" s="51"/>
    </row>
    <row r="2986" spans="30:34">
      <c r="AD2986" s="50" t="s">
        <v>69</v>
      </c>
      <c r="AE2986" s="50" t="s">
        <v>459</v>
      </c>
      <c r="AF2986" s="50">
        <v>2201002</v>
      </c>
      <c r="AG2986" s="51"/>
      <c r="AH2986" s="51"/>
    </row>
    <row r="2987" spans="30:34">
      <c r="AD2987" s="50" t="s">
        <v>69</v>
      </c>
      <c r="AE2987" s="50" t="s">
        <v>485</v>
      </c>
      <c r="AF2987" s="50">
        <v>2201051</v>
      </c>
      <c r="AG2987" s="51"/>
      <c r="AH2987" s="51"/>
    </row>
    <row r="2988" spans="30:34">
      <c r="AD2988" s="50" t="s">
        <v>69</v>
      </c>
      <c r="AE2988" s="50" t="s">
        <v>509</v>
      </c>
      <c r="AF2988" s="50">
        <v>2201101</v>
      </c>
      <c r="AG2988" s="51"/>
      <c r="AH2988" s="51"/>
    </row>
    <row r="2989" spans="30:34">
      <c r="AD2989" s="50" t="s">
        <v>69</v>
      </c>
      <c r="AE2989" s="50" t="s">
        <v>532</v>
      </c>
      <c r="AF2989" s="50">
        <v>2201150</v>
      </c>
      <c r="AG2989" s="51"/>
      <c r="AH2989" s="51"/>
    </row>
    <row r="2990" spans="30:34">
      <c r="AD2990" s="50" t="s">
        <v>69</v>
      </c>
      <c r="AE2990" s="50" t="s">
        <v>555</v>
      </c>
      <c r="AF2990" s="50">
        <v>2201176</v>
      </c>
      <c r="AG2990" s="51"/>
      <c r="AH2990" s="51"/>
    </row>
    <row r="2991" spans="30:34">
      <c r="AD2991" s="50" t="s">
        <v>69</v>
      </c>
      <c r="AE2991" s="50" t="s">
        <v>578</v>
      </c>
      <c r="AF2991" s="50">
        <v>2201200</v>
      </c>
      <c r="AG2991" s="51"/>
      <c r="AH2991" s="51"/>
    </row>
    <row r="2992" spans="30:34">
      <c r="AD2992" s="50" t="s">
        <v>69</v>
      </c>
      <c r="AE2992" s="50" t="s">
        <v>601</v>
      </c>
      <c r="AF2992" s="50">
        <v>2201309</v>
      </c>
      <c r="AG2992" s="51"/>
      <c r="AH2992" s="51"/>
    </row>
    <row r="2993" spans="30:34">
      <c r="AD2993" s="50" t="s">
        <v>69</v>
      </c>
      <c r="AE2993" s="50" t="s">
        <v>624</v>
      </c>
      <c r="AF2993" s="50">
        <v>2201408</v>
      </c>
      <c r="AG2993" s="51"/>
      <c r="AH2993" s="51"/>
    </row>
    <row r="2994" spans="30:34">
      <c r="AD2994" s="50" t="s">
        <v>69</v>
      </c>
      <c r="AE2994" s="50" t="s">
        <v>243</v>
      </c>
      <c r="AF2994" s="50">
        <v>2201507</v>
      </c>
      <c r="AG2994" s="51"/>
      <c r="AH2994" s="51"/>
    </row>
    <row r="2995" spans="30:34">
      <c r="AD2995" s="50" t="s">
        <v>69</v>
      </c>
      <c r="AE2995" s="50" t="s">
        <v>665</v>
      </c>
      <c r="AF2995" s="50">
        <v>2201556</v>
      </c>
      <c r="AG2995" s="51"/>
      <c r="AH2995" s="51"/>
    </row>
    <row r="2996" spans="30:34">
      <c r="AD2996" s="50" t="s">
        <v>69</v>
      </c>
      <c r="AE2996" s="50" t="s">
        <v>687</v>
      </c>
      <c r="AF2996" s="50">
        <v>2201572</v>
      </c>
      <c r="AG2996" s="51"/>
      <c r="AH2996" s="51"/>
    </row>
    <row r="2997" spans="30:34">
      <c r="AD2997" s="50" t="s">
        <v>69</v>
      </c>
      <c r="AE2997" s="50" t="s">
        <v>707</v>
      </c>
      <c r="AF2997" s="50">
        <v>2201606</v>
      </c>
      <c r="AG2997" s="51"/>
      <c r="AH2997" s="51"/>
    </row>
    <row r="2998" spans="30:34">
      <c r="AD2998" s="50" t="s">
        <v>69</v>
      </c>
      <c r="AE2998" s="50" t="s">
        <v>729</v>
      </c>
      <c r="AF2998" s="50">
        <v>2201705</v>
      </c>
      <c r="AG2998" s="51"/>
      <c r="AH2998" s="51"/>
    </row>
    <row r="2999" spans="30:34">
      <c r="AD2999" s="50" t="s">
        <v>69</v>
      </c>
      <c r="AE2999" s="50" t="s">
        <v>751</v>
      </c>
      <c r="AF2999" s="50">
        <v>2201739</v>
      </c>
      <c r="AG2999" s="51"/>
      <c r="AH2999" s="51"/>
    </row>
    <row r="3000" spans="30:34">
      <c r="AD3000" s="50" t="s">
        <v>69</v>
      </c>
      <c r="AE3000" s="50" t="s">
        <v>773</v>
      </c>
      <c r="AF3000" s="50">
        <v>2201770</v>
      </c>
      <c r="AG3000" s="51"/>
      <c r="AH3000" s="51"/>
    </row>
    <row r="3001" spans="30:34">
      <c r="AD3001" s="50" t="s">
        <v>69</v>
      </c>
      <c r="AE3001" s="50" t="s">
        <v>794</v>
      </c>
      <c r="AF3001" s="50">
        <v>2201804</v>
      </c>
      <c r="AG3001" s="51"/>
      <c r="AH3001" s="51"/>
    </row>
    <row r="3002" spans="30:34">
      <c r="AD3002" s="50" t="s">
        <v>69</v>
      </c>
      <c r="AE3002" s="50" t="s">
        <v>557</v>
      </c>
      <c r="AF3002" s="50">
        <v>2201903</v>
      </c>
      <c r="AG3002" s="51"/>
      <c r="AH3002" s="51"/>
    </row>
    <row r="3003" spans="30:34">
      <c r="AD3003" s="50" t="s">
        <v>69</v>
      </c>
      <c r="AE3003" s="50" t="s">
        <v>837</v>
      </c>
      <c r="AF3003" s="50">
        <v>2201919</v>
      </c>
      <c r="AG3003" s="51"/>
      <c r="AH3003" s="51"/>
    </row>
    <row r="3004" spans="30:34">
      <c r="AD3004" s="50" t="s">
        <v>69</v>
      </c>
      <c r="AE3004" s="50" t="s">
        <v>859</v>
      </c>
      <c r="AF3004" s="50">
        <v>2201929</v>
      </c>
      <c r="AG3004" s="51"/>
      <c r="AH3004" s="51"/>
    </row>
    <row r="3005" spans="30:34">
      <c r="AD3005" s="50" t="s">
        <v>69</v>
      </c>
      <c r="AE3005" s="50" t="s">
        <v>881</v>
      </c>
      <c r="AF3005" s="50">
        <v>2201945</v>
      </c>
      <c r="AG3005" s="51"/>
      <c r="AH3005" s="51"/>
    </row>
    <row r="3006" spans="30:34">
      <c r="AD3006" s="50" t="s">
        <v>69</v>
      </c>
      <c r="AE3006" s="50" t="s">
        <v>904</v>
      </c>
      <c r="AF3006" s="50">
        <v>2201960</v>
      </c>
      <c r="AG3006" s="51"/>
      <c r="AH3006" s="51"/>
    </row>
    <row r="3007" spans="30:34">
      <c r="AD3007" s="50" t="s">
        <v>69</v>
      </c>
      <c r="AE3007" s="50" t="s">
        <v>927</v>
      </c>
      <c r="AF3007" s="50">
        <v>2201988</v>
      </c>
      <c r="AG3007" s="51"/>
      <c r="AH3007" s="51"/>
    </row>
    <row r="3008" spans="30:34">
      <c r="AD3008" s="50" t="s">
        <v>69</v>
      </c>
      <c r="AE3008" s="50" t="s">
        <v>949</v>
      </c>
      <c r="AF3008" s="50">
        <v>2202000</v>
      </c>
      <c r="AG3008" s="51"/>
      <c r="AH3008" s="51"/>
    </row>
    <row r="3009" spans="30:34">
      <c r="AD3009" s="50" t="s">
        <v>69</v>
      </c>
      <c r="AE3009" s="50" t="s">
        <v>972</v>
      </c>
      <c r="AF3009" s="50">
        <v>2202026</v>
      </c>
      <c r="AG3009" s="51"/>
      <c r="AH3009" s="51"/>
    </row>
    <row r="3010" spans="30:34">
      <c r="AD3010" s="50" t="s">
        <v>69</v>
      </c>
      <c r="AE3010" s="50" t="s">
        <v>994</v>
      </c>
      <c r="AF3010" s="50">
        <v>2202059</v>
      </c>
      <c r="AG3010" s="51"/>
      <c r="AH3010" s="51"/>
    </row>
    <row r="3011" spans="30:34">
      <c r="AD3011" s="50" t="s">
        <v>69</v>
      </c>
      <c r="AE3011" s="50" t="s">
        <v>1017</v>
      </c>
      <c r="AF3011" s="50">
        <v>2202075</v>
      </c>
      <c r="AG3011" s="51"/>
      <c r="AH3011" s="51"/>
    </row>
    <row r="3012" spans="30:34">
      <c r="AD3012" s="50" t="s">
        <v>69</v>
      </c>
      <c r="AE3012" s="50" t="s">
        <v>1039</v>
      </c>
      <c r="AF3012" s="50">
        <v>2202083</v>
      </c>
      <c r="AG3012" s="51"/>
      <c r="AH3012" s="51"/>
    </row>
    <row r="3013" spans="30:34">
      <c r="AD3013" s="50" t="s">
        <v>69</v>
      </c>
      <c r="AE3013" s="50" t="s">
        <v>1061</v>
      </c>
      <c r="AF3013" s="50">
        <v>2202091</v>
      </c>
      <c r="AG3013" s="51"/>
      <c r="AH3013" s="51"/>
    </row>
    <row r="3014" spans="30:34">
      <c r="AD3014" s="50" t="s">
        <v>69</v>
      </c>
      <c r="AE3014" s="50" t="s">
        <v>1082</v>
      </c>
      <c r="AF3014" s="50">
        <v>2202109</v>
      </c>
      <c r="AG3014" s="51"/>
      <c r="AH3014" s="51"/>
    </row>
    <row r="3015" spans="30:34">
      <c r="AD3015" s="50" t="s">
        <v>69</v>
      </c>
      <c r="AE3015" s="50" t="s">
        <v>1105</v>
      </c>
      <c r="AF3015" s="50">
        <v>2202117</v>
      </c>
      <c r="AG3015" s="51"/>
      <c r="AH3015" s="51"/>
    </row>
    <row r="3016" spans="30:34">
      <c r="AD3016" s="50" t="s">
        <v>69</v>
      </c>
      <c r="AE3016" s="50" t="s">
        <v>1128</v>
      </c>
      <c r="AF3016" s="50">
        <v>2202133</v>
      </c>
      <c r="AG3016" s="51"/>
      <c r="AH3016" s="51"/>
    </row>
    <row r="3017" spans="30:34">
      <c r="AD3017" s="50" t="s">
        <v>69</v>
      </c>
      <c r="AE3017" s="50" t="s">
        <v>1151</v>
      </c>
      <c r="AF3017" s="50">
        <v>2202174</v>
      </c>
      <c r="AG3017" s="51"/>
      <c r="AH3017" s="51"/>
    </row>
    <row r="3018" spans="30:34">
      <c r="AD3018" s="50" t="s">
        <v>69</v>
      </c>
      <c r="AE3018" s="50" t="s">
        <v>1174</v>
      </c>
      <c r="AF3018" s="50">
        <v>2202208</v>
      </c>
      <c r="AG3018" s="51"/>
      <c r="AH3018" s="51"/>
    </row>
    <row r="3019" spans="30:34">
      <c r="AD3019" s="50" t="s">
        <v>69</v>
      </c>
      <c r="AE3019" s="50" t="s">
        <v>1196</v>
      </c>
      <c r="AF3019" s="50">
        <v>2202251</v>
      </c>
      <c r="AG3019" s="51"/>
      <c r="AH3019" s="51"/>
    </row>
    <row r="3020" spans="30:34">
      <c r="AD3020" s="50" t="s">
        <v>69</v>
      </c>
      <c r="AE3020" s="50" t="s">
        <v>1219</v>
      </c>
      <c r="AF3020" s="50">
        <v>2202307</v>
      </c>
      <c r="AG3020" s="51"/>
      <c r="AH3020" s="51"/>
    </row>
    <row r="3021" spans="30:34">
      <c r="AD3021" s="50" t="s">
        <v>69</v>
      </c>
      <c r="AE3021" s="50" t="s">
        <v>1240</v>
      </c>
      <c r="AF3021" s="50">
        <v>2202406</v>
      </c>
      <c r="AG3021" s="51"/>
      <c r="AH3021" s="51"/>
    </row>
    <row r="3022" spans="30:34">
      <c r="AD3022" s="50" t="s">
        <v>69</v>
      </c>
      <c r="AE3022" s="50" t="s">
        <v>1263</v>
      </c>
      <c r="AF3022" s="50">
        <v>2202455</v>
      </c>
      <c r="AG3022" s="51"/>
      <c r="AH3022" s="51"/>
    </row>
    <row r="3023" spans="30:34">
      <c r="AD3023" s="50" t="s">
        <v>69</v>
      </c>
      <c r="AE3023" s="50" t="s">
        <v>596</v>
      </c>
      <c r="AF3023" s="50">
        <v>2202505</v>
      </c>
      <c r="AG3023" s="51"/>
      <c r="AH3023" s="51"/>
    </row>
    <row r="3024" spans="30:34">
      <c r="AD3024" s="50" t="s">
        <v>69</v>
      </c>
      <c r="AE3024" s="50" t="s">
        <v>1307</v>
      </c>
      <c r="AF3024" s="50">
        <v>2202539</v>
      </c>
      <c r="AG3024" s="51"/>
      <c r="AH3024" s="51"/>
    </row>
    <row r="3025" spans="30:34">
      <c r="AD3025" s="50" t="s">
        <v>69</v>
      </c>
      <c r="AE3025" s="50" t="s">
        <v>1329</v>
      </c>
      <c r="AF3025" s="50">
        <v>2202554</v>
      </c>
      <c r="AG3025" s="51"/>
      <c r="AH3025" s="51"/>
    </row>
    <row r="3026" spans="30:34">
      <c r="AD3026" s="50" t="s">
        <v>69</v>
      </c>
      <c r="AE3026" s="50" t="s">
        <v>1351</v>
      </c>
      <c r="AF3026" s="50">
        <v>2202604</v>
      </c>
      <c r="AG3026" s="51"/>
      <c r="AH3026" s="51"/>
    </row>
    <row r="3027" spans="30:34">
      <c r="AD3027" s="50" t="s">
        <v>69</v>
      </c>
      <c r="AE3027" s="50" t="s">
        <v>1372</v>
      </c>
      <c r="AF3027" s="50">
        <v>2202653</v>
      </c>
      <c r="AG3027" s="51"/>
      <c r="AH3027" s="51"/>
    </row>
    <row r="3028" spans="30:34">
      <c r="AD3028" s="50" t="s">
        <v>69</v>
      </c>
      <c r="AE3028" s="50" t="s">
        <v>1394</v>
      </c>
      <c r="AF3028" s="50">
        <v>2202703</v>
      </c>
      <c r="AG3028" s="51"/>
      <c r="AH3028" s="51"/>
    </row>
    <row r="3029" spans="30:34">
      <c r="AD3029" s="50" t="s">
        <v>69</v>
      </c>
      <c r="AE3029" s="50" t="s">
        <v>1416</v>
      </c>
      <c r="AF3029" s="50">
        <v>2202711</v>
      </c>
      <c r="AG3029" s="51"/>
      <c r="AH3029" s="51"/>
    </row>
    <row r="3030" spans="30:34">
      <c r="AD3030" s="50" t="s">
        <v>69</v>
      </c>
      <c r="AE3030" s="50" t="s">
        <v>1437</v>
      </c>
      <c r="AF3030" s="50">
        <v>2202729</v>
      </c>
      <c r="AG3030" s="51"/>
      <c r="AH3030" s="51"/>
    </row>
    <row r="3031" spans="30:34">
      <c r="AD3031" s="50" t="s">
        <v>69</v>
      </c>
      <c r="AE3031" s="50" t="s">
        <v>1458</v>
      </c>
      <c r="AF3031" s="50">
        <v>2202737</v>
      </c>
      <c r="AG3031" s="51"/>
      <c r="AH3031" s="51"/>
    </row>
    <row r="3032" spans="30:34">
      <c r="AD3032" s="50" t="s">
        <v>69</v>
      </c>
      <c r="AE3032" s="50" t="s">
        <v>1479</v>
      </c>
      <c r="AF3032" s="50">
        <v>2202752</v>
      </c>
      <c r="AG3032" s="51"/>
      <c r="AH3032" s="51"/>
    </row>
    <row r="3033" spans="30:34">
      <c r="AD3033" s="50" t="s">
        <v>69</v>
      </c>
      <c r="AE3033" s="50" t="s">
        <v>1501</v>
      </c>
      <c r="AF3033" s="50">
        <v>2202778</v>
      </c>
      <c r="AG3033" s="51"/>
      <c r="AH3033" s="51"/>
    </row>
    <row r="3034" spans="30:34">
      <c r="AD3034" s="50" t="s">
        <v>69</v>
      </c>
      <c r="AE3034" s="50" t="s">
        <v>1521</v>
      </c>
      <c r="AF3034" s="50">
        <v>2202802</v>
      </c>
      <c r="AG3034" s="51"/>
      <c r="AH3034" s="51"/>
    </row>
    <row r="3035" spans="30:34">
      <c r="AD3035" s="50" t="s">
        <v>69</v>
      </c>
      <c r="AE3035" s="50" t="s">
        <v>1542</v>
      </c>
      <c r="AF3035" s="50">
        <v>2202851</v>
      </c>
      <c r="AG3035" s="51"/>
      <c r="AH3035" s="51"/>
    </row>
    <row r="3036" spans="30:34">
      <c r="AD3036" s="50" t="s">
        <v>69</v>
      </c>
      <c r="AE3036" s="50" t="s">
        <v>1562</v>
      </c>
      <c r="AF3036" s="50">
        <v>2202901</v>
      </c>
      <c r="AG3036" s="51"/>
      <c r="AH3036" s="51"/>
    </row>
    <row r="3037" spans="30:34">
      <c r="AD3037" s="50" t="s">
        <v>69</v>
      </c>
      <c r="AE3037" s="50" t="s">
        <v>1581</v>
      </c>
      <c r="AF3037" s="50">
        <v>2203008</v>
      </c>
      <c r="AG3037" s="51"/>
      <c r="AH3037" s="51"/>
    </row>
    <row r="3038" spans="30:34">
      <c r="AD3038" s="50" t="s">
        <v>69</v>
      </c>
      <c r="AE3038" s="50" t="s">
        <v>1602</v>
      </c>
      <c r="AF3038" s="50">
        <v>2203107</v>
      </c>
      <c r="AG3038" s="51"/>
      <c r="AH3038" s="51"/>
    </row>
    <row r="3039" spans="30:34">
      <c r="AD3039" s="50" t="s">
        <v>69</v>
      </c>
      <c r="AE3039" s="50" t="s">
        <v>1622</v>
      </c>
      <c r="AF3039" s="50">
        <v>2203206</v>
      </c>
      <c r="AG3039" s="51"/>
      <c r="AH3039" s="51"/>
    </row>
    <row r="3040" spans="30:34">
      <c r="AD3040" s="50" t="s">
        <v>69</v>
      </c>
      <c r="AE3040" s="50" t="s">
        <v>1643</v>
      </c>
      <c r="AF3040" s="50">
        <v>2203230</v>
      </c>
      <c r="AG3040" s="51"/>
      <c r="AH3040" s="51"/>
    </row>
    <row r="3041" spans="30:34">
      <c r="AD3041" s="50" t="s">
        <v>69</v>
      </c>
      <c r="AE3041" s="50" t="s">
        <v>1663</v>
      </c>
      <c r="AF3041" s="50">
        <v>2203271</v>
      </c>
      <c r="AG3041" s="51"/>
      <c r="AH3041" s="51"/>
    </row>
    <row r="3042" spans="30:34">
      <c r="AD3042" s="50" t="s">
        <v>69</v>
      </c>
      <c r="AE3042" s="50" t="s">
        <v>1684</v>
      </c>
      <c r="AF3042" s="50">
        <v>2203255</v>
      </c>
      <c r="AG3042" s="51"/>
      <c r="AH3042" s="51"/>
    </row>
    <row r="3043" spans="30:34">
      <c r="AD3043" s="50" t="s">
        <v>69</v>
      </c>
      <c r="AE3043" s="50" t="s">
        <v>1704</v>
      </c>
      <c r="AF3043" s="50">
        <v>2203305</v>
      </c>
      <c r="AG3043" s="51"/>
      <c r="AH3043" s="51"/>
    </row>
    <row r="3044" spans="30:34">
      <c r="AD3044" s="50" t="s">
        <v>69</v>
      </c>
      <c r="AE3044" s="50" t="s">
        <v>1725</v>
      </c>
      <c r="AF3044" s="50">
        <v>2203354</v>
      </c>
      <c r="AG3044" s="51"/>
      <c r="AH3044" s="51"/>
    </row>
    <row r="3045" spans="30:34">
      <c r="AD3045" s="50" t="s">
        <v>69</v>
      </c>
      <c r="AE3045" s="50" t="s">
        <v>1746</v>
      </c>
      <c r="AF3045" s="50">
        <v>2203404</v>
      </c>
      <c r="AG3045" s="51"/>
      <c r="AH3045" s="51"/>
    </row>
    <row r="3046" spans="30:34">
      <c r="AD3046" s="50" t="s">
        <v>69</v>
      </c>
      <c r="AE3046" s="50" t="s">
        <v>1766</v>
      </c>
      <c r="AF3046" s="50">
        <v>2203453</v>
      </c>
      <c r="AG3046" s="51"/>
      <c r="AH3046" s="51"/>
    </row>
    <row r="3047" spans="30:34">
      <c r="AD3047" s="50" t="s">
        <v>69</v>
      </c>
      <c r="AE3047" s="50" t="s">
        <v>1786</v>
      </c>
      <c r="AF3047" s="50">
        <v>2203420</v>
      </c>
      <c r="AG3047" s="51"/>
      <c r="AH3047" s="51"/>
    </row>
    <row r="3048" spans="30:34">
      <c r="AD3048" s="50" t="s">
        <v>69</v>
      </c>
      <c r="AE3048" s="50" t="s">
        <v>1806</v>
      </c>
      <c r="AF3048" s="50">
        <v>2203503</v>
      </c>
      <c r="AG3048" s="51"/>
      <c r="AH3048" s="51"/>
    </row>
    <row r="3049" spans="30:34">
      <c r="AD3049" s="50" t="s">
        <v>69</v>
      </c>
      <c r="AE3049" s="50" t="s">
        <v>1824</v>
      </c>
      <c r="AF3049" s="50">
        <v>2203602</v>
      </c>
      <c r="AG3049" s="51"/>
      <c r="AH3049" s="51"/>
    </row>
    <row r="3050" spans="30:34">
      <c r="AD3050" s="50" t="s">
        <v>69</v>
      </c>
      <c r="AE3050" s="50" t="s">
        <v>1248</v>
      </c>
      <c r="AF3050" s="50">
        <v>2203701</v>
      </c>
      <c r="AG3050" s="51"/>
      <c r="AH3050" s="51"/>
    </row>
    <row r="3051" spans="30:34">
      <c r="AD3051" s="50" t="s">
        <v>69</v>
      </c>
      <c r="AE3051" s="50" t="s">
        <v>1860</v>
      </c>
      <c r="AF3051" s="50">
        <v>2203750</v>
      </c>
      <c r="AG3051" s="51"/>
      <c r="AH3051" s="51"/>
    </row>
    <row r="3052" spans="30:34">
      <c r="AD3052" s="50" t="s">
        <v>69</v>
      </c>
      <c r="AE3052" s="50" t="s">
        <v>1878</v>
      </c>
      <c r="AF3052" s="50">
        <v>2203800</v>
      </c>
      <c r="AG3052" s="51"/>
      <c r="AH3052" s="51"/>
    </row>
    <row r="3053" spans="30:34">
      <c r="AD3053" s="50" t="s">
        <v>69</v>
      </c>
      <c r="AE3053" s="50" t="s">
        <v>1894</v>
      </c>
      <c r="AF3053" s="50">
        <v>2203859</v>
      </c>
      <c r="AG3053" s="51"/>
      <c r="AH3053" s="51"/>
    </row>
    <row r="3054" spans="30:34">
      <c r="AD3054" s="50" t="s">
        <v>69</v>
      </c>
      <c r="AE3054" s="50" t="s">
        <v>1911</v>
      </c>
      <c r="AF3054" s="50">
        <v>2203909</v>
      </c>
      <c r="AG3054" s="51"/>
      <c r="AH3054" s="51"/>
    </row>
    <row r="3055" spans="30:34">
      <c r="AD3055" s="50" t="s">
        <v>69</v>
      </c>
      <c r="AE3055" s="50" t="s">
        <v>1929</v>
      </c>
      <c r="AF3055" s="50">
        <v>2204006</v>
      </c>
      <c r="AG3055" s="51"/>
      <c r="AH3055" s="51"/>
    </row>
    <row r="3056" spans="30:34">
      <c r="AD3056" s="50" t="s">
        <v>69</v>
      </c>
      <c r="AE3056" s="50" t="s">
        <v>1945</v>
      </c>
      <c r="AF3056" s="50">
        <v>2204105</v>
      </c>
      <c r="AG3056" s="51"/>
      <c r="AH3056" s="51"/>
    </row>
    <row r="3057" spans="30:34">
      <c r="AD3057" s="50" t="s">
        <v>69</v>
      </c>
      <c r="AE3057" s="50" t="s">
        <v>1961</v>
      </c>
      <c r="AF3057" s="50">
        <v>2204154</v>
      </c>
      <c r="AG3057" s="51"/>
      <c r="AH3057" s="51"/>
    </row>
    <row r="3058" spans="30:34">
      <c r="AD3058" s="50" t="s">
        <v>69</v>
      </c>
      <c r="AE3058" s="50" t="s">
        <v>1979</v>
      </c>
      <c r="AF3058" s="50">
        <v>2204204</v>
      </c>
      <c r="AG3058" s="51"/>
      <c r="AH3058" s="51"/>
    </row>
    <row r="3059" spans="30:34">
      <c r="AD3059" s="50" t="s">
        <v>69</v>
      </c>
      <c r="AE3059" s="50" t="s">
        <v>1996</v>
      </c>
      <c r="AF3059" s="50">
        <v>2204303</v>
      </c>
      <c r="AG3059" s="51"/>
      <c r="AH3059" s="51"/>
    </row>
    <row r="3060" spans="30:34">
      <c r="AD3060" s="50" t="s">
        <v>69</v>
      </c>
      <c r="AE3060" s="50" t="s">
        <v>2014</v>
      </c>
      <c r="AF3060" s="50">
        <v>2204352</v>
      </c>
      <c r="AG3060" s="51"/>
      <c r="AH3060" s="51"/>
    </row>
    <row r="3061" spans="30:34">
      <c r="AD3061" s="50" t="s">
        <v>69</v>
      </c>
      <c r="AE3061" s="50" t="s">
        <v>2032</v>
      </c>
      <c r="AF3061" s="50">
        <v>2204402</v>
      </c>
      <c r="AG3061" s="51"/>
      <c r="AH3061" s="51"/>
    </row>
    <row r="3062" spans="30:34">
      <c r="AD3062" s="50" t="s">
        <v>69</v>
      </c>
      <c r="AE3062" s="50" t="s">
        <v>2050</v>
      </c>
      <c r="AF3062" s="50">
        <v>2204501</v>
      </c>
      <c r="AG3062" s="51"/>
      <c r="AH3062" s="51"/>
    </row>
    <row r="3063" spans="30:34">
      <c r="AD3063" s="50" t="s">
        <v>69</v>
      </c>
      <c r="AE3063" s="50" t="s">
        <v>2068</v>
      </c>
      <c r="AF3063" s="50">
        <v>2204550</v>
      </c>
      <c r="AG3063" s="51"/>
      <c r="AH3063" s="51"/>
    </row>
    <row r="3064" spans="30:34">
      <c r="AD3064" s="50" t="s">
        <v>69</v>
      </c>
      <c r="AE3064" s="50" t="s">
        <v>2084</v>
      </c>
      <c r="AF3064" s="50">
        <v>2204600</v>
      </c>
      <c r="AG3064" s="51"/>
      <c r="AH3064" s="51"/>
    </row>
    <row r="3065" spans="30:34">
      <c r="AD3065" s="50" t="s">
        <v>69</v>
      </c>
      <c r="AE3065" s="50" t="s">
        <v>2100</v>
      </c>
      <c r="AF3065" s="50">
        <v>2204659</v>
      </c>
      <c r="AG3065" s="51"/>
      <c r="AH3065" s="51"/>
    </row>
    <row r="3066" spans="30:34">
      <c r="AD3066" s="50" t="s">
        <v>69</v>
      </c>
      <c r="AE3066" s="50" t="s">
        <v>2117</v>
      </c>
      <c r="AF3066" s="50">
        <v>2204709</v>
      </c>
      <c r="AG3066" s="51"/>
      <c r="AH3066" s="51"/>
    </row>
    <row r="3067" spans="30:34">
      <c r="AD3067" s="50" t="s">
        <v>69</v>
      </c>
      <c r="AE3067" s="50" t="s">
        <v>2132</v>
      </c>
      <c r="AF3067" s="50">
        <v>2204808</v>
      </c>
      <c r="AG3067" s="51"/>
      <c r="AH3067" s="51"/>
    </row>
    <row r="3068" spans="30:34">
      <c r="AD3068" s="50" t="s">
        <v>69</v>
      </c>
      <c r="AE3068" s="50" t="s">
        <v>2149</v>
      </c>
      <c r="AF3068" s="50">
        <v>2204907</v>
      </c>
      <c r="AG3068" s="51"/>
      <c r="AH3068" s="51"/>
    </row>
    <row r="3069" spans="30:34">
      <c r="AD3069" s="50" t="s">
        <v>69</v>
      </c>
      <c r="AE3069" s="50" t="s">
        <v>2165</v>
      </c>
      <c r="AF3069" s="50">
        <v>2205003</v>
      </c>
      <c r="AG3069" s="51"/>
      <c r="AH3069" s="51"/>
    </row>
    <row r="3070" spans="30:34">
      <c r="AD3070" s="50" t="s">
        <v>69</v>
      </c>
      <c r="AE3070" s="50" t="s">
        <v>2182</v>
      </c>
      <c r="AF3070" s="50">
        <v>2205102</v>
      </c>
      <c r="AG3070" s="51"/>
      <c r="AH3070" s="51"/>
    </row>
    <row r="3071" spans="30:34">
      <c r="AD3071" s="50" t="s">
        <v>69</v>
      </c>
      <c r="AE3071" s="50" t="s">
        <v>2199</v>
      </c>
      <c r="AF3071" s="50">
        <v>2205151</v>
      </c>
      <c r="AG3071" s="51"/>
      <c r="AH3071" s="51"/>
    </row>
    <row r="3072" spans="30:34">
      <c r="AD3072" s="50" t="s">
        <v>69</v>
      </c>
      <c r="AE3072" s="50" t="s">
        <v>2213</v>
      </c>
      <c r="AF3072" s="50">
        <v>2205201</v>
      </c>
      <c r="AG3072" s="51"/>
      <c r="AH3072" s="51"/>
    </row>
    <row r="3073" spans="30:34">
      <c r="AD3073" s="50" t="s">
        <v>69</v>
      </c>
      <c r="AE3073" s="50" t="s">
        <v>2230</v>
      </c>
      <c r="AF3073" s="50">
        <v>2205250</v>
      </c>
      <c r="AG3073" s="51"/>
      <c r="AH3073" s="51"/>
    </row>
    <row r="3074" spans="30:34">
      <c r="AD3074" s="50" t="s">
        <v>69</v>
      </c>
      <c r="AE3074" s="50" t="s">
        <v>2246</v>
      </c>
      <c r="AF3074" s="50">
        <v>2205276</v>
      </c>
      <c r="AG3074" s="51"/>
      <c r="AH3074" s="51"/>
    </row>
    <row r="3075" spans="30:34">
      <c r="AD3075" s="50" t="s">
        <v>69</v>
      </c>
      <c r="AE3075" s="50" t="s">
        <v>2260</v>
      </c>
      <c r="AF3075" s="50">
        <v>2205300</v>
      </c>
      <c r="AG3075" s="51"/>
      <c r="AH3075" s="51"/>
    </row>
    <row r="3076" spans="30:34">
      <c r="AD3076" s="50" t="s">
        <v>69</v>
      </c>
      <c r="AE3076" s="50" t="s">
        <v>2275</v>
      </c>
      <c r="AF3076" s="50">
        <v>2205359</v>
      </c>
      <c r="AG3076" s="51"/>
      <c r="AH3076" s="51"/>
    </row>
    <row r="3077" spans="30:34">
      <c r="AD3077" s="50" t="s">
        <v>69</v>
      </c>
      <c r="AE3077" s="50" t="s">
        <v>2291</v>
      </c>
      <c r="AF3077" s="50">
        <v>2205409</v>
      </c>
      <c r="AG3077" s="51"/>
      <c r="AH3077" s="51"/>
    </row>
    <row r="3078" spans="30:34">
      <c r="AD3078" s="50" t="s">
        <v>69</v>
      </c>
      <c r="AE3078" s="50" t="s">
        <v>2307</v>
      </c>
      <c r="AF3078" s="50">
        <v>2205458</v>
      </c>
      <c r="AG3078" s="51"/>
      <c r="AH3078" s="51"/>
    </row>
    <row r="3079" spans="30:34">
      <c r="AD3079" s="50" t="s">
        <v>69</v>
      </c>
      <c r="AE3079" s="50" t="s">
        <v>2320</v>
      </c>
      <c r="AF3079" s="50">
        <v>2205508</v>
      </c>
      <c r="AG3079" s="51"/>
      <c r="AH3079" s="51"/>
    </row>
    <row r="3080" spans="30:34">
      <c r="AD3080" s="50" t="s">
        <v>69</v>
      </c>
      <c r="AE3080" s="50" t="s">
        <v>2336</v>
      </c>
      <c r="AF3080" s="50">
        <v>2205516</v>
      </c>
      <c r="AG3080" s="51"/>
      <c r="AH3080" s="51"/>
    </row>
    <row r="3081" spans="30:34">
      <c r="AD3081" s="50" t="s">
        <v>69</v>
      </c>
      <c r="AE3081" s="50" t="s">
        <v>2352</v>
      </c>
      <c r="AF3081" s="50">
        <v>2205524</v>
      </c>
      <c r="AG3081" s="51"/>
      <c r="AH3081" s="51"/>
    </row>
    <row r="3082" spans="30:34">
      <c r="AD3082" s="50" t="s">
        <v>69</v>
      </c>
      <c r="AE3082" s="50" t="s">
        <v>2131</v>
      </c>
      <c r="AF3082" s="50">
        <v>2205532</v>
      </c>
      <c r="AG3082" s="51"/>
      <c r="AH3082" s="51"/>
    </row>
    <row r="3083" spans="30:34">
      <c r="AD3083" s="50" t="s">
        <v>69</v>
      </c>
      <c r="AE3083" s="50" t="s">
        <v>2382</v>
      </c>
      <c r="AF3083" s="50">
        <v>2205557</v>
      </c>
      <c r="AG3083" s="51"/>
      <c r="AH3083" s="51"/>
    </row>
    <row r="3084" spans="30:34">
      <c r="AD3084" s="50" t="s">
        <v>69</v>
      </c>
      <c r="AE3084" s="50" t="s">
        <v>2397</v>
      </c>
      <c r="AF3084" s="50">
        <v>2205573</v>
      </c>
      <c r="AG3084" s="51"/>
      <c r="AH3084" s="51"/>
    </row>
    <row r="3085" spans="30:34">
      <c r="AD3085" s="50" t="s">
        <v>69</v>
      </c>
      <c r="AE3085" s="50" t="s">
        <v>2413</v>
      </c>
      <c r="AF3085" s="50">
        <v>2205565</v>
      </c>
      <c r="AG3085" s="51"/>
      <c r="AH3085" s="51"/>
    </row>
    <row r="3086" spans="30:34">
      <c r="AD3086" s="50" t="s">
        <v>69</v>
      </c>
      <c r="AE3086" s="50" t="s">
        <v>2429</v>
      </c>
      <c r="AF3086" s="50">
        <v>2205581</v>
      </c>
      <c r="AG3086" s="51"/>
      <c r="AH3086" s="51"/>
    </row>
    <row r="3087" spans="30:34">
      <c r="AD3087" s="50" t="s">
        <v>69</v>
      </c>
      <c r="AE3087" s="50" t="s">
        <v>2445</v>
      </c>
      <c r="AF3087" s="50">
        <v>2205599</v>
      </c>
      <c r="AG3087" s="51"/>
      <c r="AH3087" s="51"/>
    </row>
    <row r="3088" spans="30:34">
      <c r="AD3088" s="50" t="s">
        <v>69</v>
      </c>
      <c r="AE3088" s="50" t="s">
        <v>2460</v>
      </c>
      <c r="AF3088" s="50">
        <v>2205540</v>
      </c>
      <c r="AG3088" s="51"/>
      <c r="AH3088" s="51"/>
    </row>
    <row r="3089" spans="30:34">
      <c r="AD3089" s="50" t="s">
        <v>69</v>
      </c>
      <c r="AE3089" s="50" t="s">
        <v>2474</v>
      </c>
      <c r="AF3089" s="50">
        <v>2205607</v>
      </c>
      <c r="AG3089" s="51"/>
      <c r="AH3089" s="51"/>
    </row>
    <row r="3090" spans="30:34">
      <c r="AD3090" s="50" t="s">
        <v>69</v>
      </c>
      <c r="AE3090" s="50" t="s">
        <v>2490</v>
      </c>
      <c r="AF3090" s="50">
        <v>2205706</v>
      </c>
      <c r="AG3090" s="51"/>
      <c r="AH3090" s="51"/>
    </row>
    <row r="3091" spans="30:34">
      <c r="AD3091" s="50" t="s">
        <v>69</v>
      </c>
      <c r="AE3091" s="50" t="s">
        <v>2504</v>
      </c>
      <c r="AF3091" s="50">
        <v>2205805</v>
      </c>
      <c r="AG3091" s="51"/>
      <c r="AH3091" s="51"/>
    </row>
    <row r="3092" spans="30:34">
      <c r="AD3092" s="50" t="s">
        <v>69</v>
      </c>
      <c r="AE3092" s="50" t="s">
        <v>2520</v>
      </c>
      <c r="AF3092" s="50">
        <v>2205854</v>
      </c>
      <c r="AG3092" s="51"/>
      <c r="AH3092" s="51"/>
    </row>
    <row r="3093" spans="30:34">
      <c r="AD3093" s="50" t="s">
        <v>69</v>
      </c>
      <c r="AE3093" s="50" t="s">
        <v>2535</v>
      </c>
      <c r="AF3093" s="50">
        <v>2205904</v>
      </c>
      <c r="AG3093" s="51"/>
      <c r="AH3093" s="51"/>
    </row>
    <row r="3094" spans="30:34">
      <c r="AD3094" s="50" t="s">
        <v>69</v>
      </c>
      <c r="AE3094" s="50" t="s">
        <v>2551</v>
      </c>
      <c r="AF3094" s="50">
        <v>2205953</v>
      </c>
      <c r="AG3094" s="51"/>
      <c r="AH3094" s="51"/>
    </row>
    <row r="3095" spans="30:34">
      <c r="AD3095" s="50" t="s">
        <v>69</v>
      </c>
      <c r="AE3095" s="50" t="s">
        <v>2565</v>
      </c>
      <c r="AF3095" s="50">
        <v>2206001</v>
      </c>
      <c r="AG3095" s="51"/>
      <c r="AH3095" s="51"/>
    </row>
    <row r="3096" spans="30:34">
      <c r="AD3096" s="50" t="s">
        <v>69</v>
      </c>
      <c r="AE3096" s="50" t="s">
        <v>2580</v>
      </c>
      <c r="AF3096" s="50">
        <v>2206050</v>
      </c>
      <c r="AG3096" s="51"/>
      <c r="AH3096" s="51"/>
    </row>
    <row r="3097" spans="30:34">
      <c r="AD3097" s="50" t="s">
        <v>69</v>
      </c>
      <c r="AE3097" s="50" t="s">
        <v>2596</v>
      </c>
      <c r="AF3097" s="50">
        <v>2206100</v>
      </c>
      <c r="AG3097" s="51"/>
      <c r="AH3097" s="51"/>
    </row>
    <row r="3098" spans="30:34">
      <c r="AD3098" s="50" t="s">
        <v>69</v>
      </c>
      <c r="AE3098" s="50" t="s">
        <v>2612</v>
      </c>
      <c r="AF3098" s="50">
        <v>2206209</v>
      </c>
      <c r="AG3098" s="51"/>
      <c r="AH3098" s="51"/>
    </row>
    <row r="3099" spans="30:34">
      <c r="AD3099" s="50" t="s">
        <v>69</v>
      </c>
      <c r="AE3099" s="50" t="s">
        <v>2624</v>
      </c>
      <c r="AF3099" s="50">
        <v>2206308</v>
      </c>
      <c r="AG3099" s="51"/>
      <c r="AH3099" s="51"/>
    </row>
    <row r="3100" spans="30:34">
      <c r="AD3100" s="50" t="s">
        <v>69</v>
      </c>
      <c r="AE3100" s="50" t="s">
        <v>2639</v>
      </c>
      <c r="AF3100" s="50">
        <v>2206357</v>
      </c>
      <c r="AG3100" s="51"/>
      <c r="AH3100" s="51"/>
    </row>
    <row r="3101" spans="30:34">
      <c r="AD3101" s="50" t="s">
        <v>69</v>
      </c>
      <c r="AE3101" s="50" t="s">
        <v>2652</v>
      </c>
      <c r="AF3101" s="50">
        <v>2206407</v>
      </c>
      <c r="AG3101" s="51"/>
      <c r="AH3101" s="51"/>
    </row>
    <row r="3102" spans="30:34">
      <c r="AD3102" s="50" t="s">
        <v>69</v>
      </c>
      <c r="AE3102" s="50" t="s">
        <v>2666</v>
      </c>
      <c r="AF3102" s="50">
        <v>2206506</v>
      </c>
      <c r="AG3102" s="51"/>
      <c r="AH3102" s="51"/>
    </row>
    <row r="3103" spans="30:34">
      <c r="AD3103" s="50" t="s">
        <v>69</v>
      </c>
      <c r="AE3103" s="50" t="s">
        <v>2680</v>
      </c>
      <c r="AF3103" s="50">
        <v>2206605</v>
      </c>
      <c r="AG3103" s="51"/>
      <c r="AH3103" s="51"/>
    </row>
    <row r="3104" spans="30:34">
      <c r="AD3104" s="50" t="s">
        <v>69</v>
      </c>
      <c r="AE3104" s="50" t="s">
        <v>2696</v>
      </c>
      <c r="AF3104" s="50">
        <v>2206654</v>
      </c>
      <c r="AG3104" s="51"/>
      <c r="AH3104" s="51"/>
    </row>
    <row r="3105" spans="30:34">
      <c r="AD3105" s="50" t="s">
        <v>69</v>
      </c>
      <c r="AE3105" s="50" t="s">
        <v>2711</v>
      </c>
      <c r="AF3105" s="50">
        <v>2206670</v>
      </c>
      <c r="AG3105" s="51"/>
      <c r="AH3105" s="51"/>
    </row>
    <row r="3106" spans="30:34">
      <c r="AD3106" s="50" t="s">
        <v>69</v>
      </c>
      <c r="AE3106" s="50" t="s">
        <v>2727</v>
      </c>
      <c r="AF3106" s="50">
        <v>2206696</v>
      </c>
      <c r="AG3106" s="51"/>
      <c r="AH3106" s="51"/>
    </row>
    <row r="3107" spans="30:34">
      <c r="AD3107" s="50" t="s">
        <v>69</v>
      </c>
      <c r="AE3107" s="50" t="s">
        <v>2742</v>
      </c>
      <c r="AF3107" s="50">
        <v>2206704</v>
      </c>
      <c r="AG3107" s="51"/>
      <c r="AH3107" s="51"/>
    </row>
    <row r="3108" spans="30:34">
      <c r="AD3108" s="50" t="s">
        <v>69</v>
      </c>
      <c r="AE3108" s="50" t="s">
        <v>2757</v>
      </c>
      <c r="AF3108" s="50">
        <v>2206720</v>
      </c>
      <c r="AG3108" s="51"/>
      <c r="AH3108" s="51"/>
    </row>
    <row r="3109" spans="30:34">
      <c r="AD3109" s="50" t="s">
        <v>69</v>
      </c>
      <c r="AE3109" s="50" t="s">
        <v>2773</v>
      </c>
      <c r="AF3109" s="50">
        <v>2206753</v>
      </c>
      <c r="AG3109" s="51"/>
      <c r="AH3109" s="51"/>
    </row>
    <row r="3110" spans="30:34">
      <c r="AD3110" s="50" t="s">
        <v>69</v>
      </c>
      <c r="AE3110" s="50" t="s">
        <v>2789</v>
      </c>
      <c r="AF3110" s="50">
        <v>2206803</v>
      </c>
      <c r="AG3110" s="51"/>
      <c r="AH3110" s="51"/>
    </row>
    <row r="3111" spans="30:34">
      <c r="AD3111" s="50" t="s">
        <v>69</v>
      </c>
      <c r="AE3111" s="50" t="s">
        <v>2804</v>
      </c>
      <c r="AF3111" s="50">
        <v>2207959</v>
      </c>
      <c r="AG3111" s="51"/>
      <c r="AH3111" s="51"/>
    </row>
    <row r="3112" spans="30:34">
      <c r="AD3112" s="50" t="s">
        <v>69</v>
      </c>
      <c r="AE3112" s="50" t="s">
        <v>2819</v>
      </c>
      <c r="AF3112" s="50">
        <v>2206902</v>
      </c>
      <c r="AG3112" s="51"/>
      <c r="AH3112" s="51"/>
    </row>
    <row r="3113" spans="30:34">
      <c r="AD3113" s="50" t="s">
        <v>69</v>
      </c>
      <c r="AE3113" s="50" t="s">
        <v>1973</v>
      </c>
      <c r="AF3113" s="50">
        <v>2206951</v>
      </c>
      <c r="AG3113" s="51"/>
      <c r="AH3113" s="51"/>
    </row>
    <row r="3114" spans="30:34">
      <c r="AD3114" s="50" t="s">
        <v>69</v>
      </c>
      <c r="AE3114" s="50" t="s">
        <v>2844</v>
      </c>
      <c r="AF3114" s="50">
        <v>2207009</v>
      </c>
      <c r="AG3114" s="51"/>
      <c r="AH3114" s="51"/>
    </row>
    <row r="3115" spans="30:34">
      <c r="AD3115" s="50" t="s">
        <v>69</v>
      </c>
      <c r="AE3115" s="50" t="s">
        <v>2857</v>
      </c>
      <c r="AF3115" s="50">
        <v>2207108</v>
      </c>
      <c r="AG3115" s="51"/>
      <c r="AH3115" s="51"/>
    </row>
    <row r="3116" spans="30:34">
      <c r="AD3116" s="50" t="s">
        <v>69</v>
      </c>
      <c r="AE3116" s="50" t="s">
        <v>2870</v>
      </c>
      <c r="AF3116" s="50">
        <v>2207207</v>
      </c>
      <c r="AG3116" s="51"/>
      <c r="AH3116" s="51"/>
    </row>
    <row r="3117" spans="30:34">
      <c r="AD3117" s="50" t="s">
        <v>69</v>
      </c>
      <c r="AE3117" s="50" t="s">
        <v>2882</v>
      </c>
      <c r="AF3117" s="50">
        <v>2207306</v>
      </c>
      <c r="AG3117" s="51"/>
      <c r="AH3117" s="51"/>
    </row>
    <row r="3118" spans="30:34">
      <c r="AD3118" s="50" t="s">
        <v>69</v>
      </c>
      <c r="AE3118" s="50" t="s">
        <v>2895</v>
      </c>
      <c r="AF3118" s="50">
        <v>2207355</v>
      </c>
      <c r="AG3118" s="51"/>
      <c r="AH3118" s="51"/>
    </row>
    <row r="3119" spans="30:34">
      <c r="AD3119" s="50" t="s">
        <v>69</v>
      </c>
      <c r="AE3119" s="50" t="s">
        <v>2907</v>
      </c>
      <c r="AF3119" s="50">
        <v>2207405</v>
      </c>
      <c r="AG3119" s="51"/>
      <c r="AH3119" s="51"/>
    </row>
    <row r="3120" spans="30:34">
      <c r="AD3120" s="50" t="s">
        <v>69</v>
      </c>
      <c r="AE3120" s="50" t="s">
        <v>2920</v>
      </c>
      <c r="AF3120" s="50">
        <v>2207504</v>
      </c>
      <c r="AG3120" s="51"/>
      <c r="AH3120" s="51"/>
    </row>
    <row r="3121" spans="30:34">
      <c r="AD3121" s="50" t="s">
        <v>69</v>
      </c>
      <c r="AE3121" s="50" t="s">
        <v>2931</v>
      </c>
      <c r="AF3121" s="50">
        <v>2207553</v>
      </c>
      <c r="AG3121" s="51"/>
      <c r="AH3121" s="51"/>
    </row>
    <row r="3122" spans="30:34">
      <c r="AD3122" s="50" t="s">
        <v>69</v>
      </c>
      <c r="AE3122" s="50" t="s">
        <v>2943</v>
      </c>
      <c r="AF3122" s="50">
        <v>2207603</v>
      </c>
      <c r="AG3122" s="51"/>
      <c r="AH3122" s="51"/>
    </row>
    <row r="3123" spans="30:34">
      <c r="AD3123" s="50" t="s">
        <v>69</v>
      </c>
      <c r="AE3123" s="50" t="s">
        <v>2955</v>
      </c>
      <c r="AF3123" s="50">
        <v>2207702</v>
      </c>
      <c r="AG3123" s="51"/>
      <c r="AH3123" s="51"/>
    </row>
    <row r="3124" spans="30:34">
      <c r="AD3124" s="50" t="s">
        <v>69</v>
      </c>
      <c r="AE3124" s="50" t="s">
        <v>2967</v>
      </c>
      <c r="AF3124" s="50">
        <v>2207751</v>
      </c>
      <c r="AG3124" s="51"/>
      <c r="AH3124" s="51"/>
    </row>
    <row r="3125" spans="30:34">
      <c r="AD3125" s="50" t="s">
        <v>69</v>
      </c>
      <c r="AE3125" s="50" t="s">
        <v>2979</v>
      </c>
      <c r="AF3125" s="50">
        <v>2207777</v>
      </c>
      <c r="AG3125" s="51"/>
      <c r="AH3125" s="51"/>
    </row>
    <row r="3126" spans="30:34">
      <c r="AD3126" s="50" t="s">
        <v>69</v>
      </c>
      <c r="AE3126" s="50" t="s">
        <v>2991</v>
      </c>
      <c r="AF3126" s="50">
        <v>2207793</v>
      </c>
      <c r="AG3126" s="51"/>
      <c r="AH3126" s="51"/>
    </row>
    <row r="3127" spans="30:34">
      <c r="AD3127" s="50" t="s">
        <v>69</v>
      </c>
      <c r="AE3127" s="50" t="s">
        <v>3004</v>
      </c>
      <c r="AF3127" s="50">
        <v>2207801</v>
      </c>
      <c r="AG3127" s="51"/>
      <c r="AH3127" s="51"/>
    </row>
    <row r="3128" spans="30:34">
      <c r="AD3128" s="50" t="s">
        <v>69</v>
      </c>
      <c r="AE3128" s="50" t="s">
        <v>3017</v>
      </c>
      <c r="AF3128" s="50">
        <v>2207850</v>
      </c>
      <c r="AG3128" s="51"/>
      <c r="AH3128" s="51"/>
    </row>
    <row r="3129" spans="30:34">
      <c r="AD3129" s="50" t="s">
        <v>69</v>
      </c>
      <c r="AE3129" s="50" t="s">
        <v>3029</v>
      </c>
      <c r="AF3129" s="50">
        <v>2207900</v>
      </c>
      <c r="AG3129" s="51"/>
      <c r="AH3129" s="51"/>
    </row>
    <row r="3130" spans="30:34">
      <c r="AD3130" s="50" t="s">
        <v>69</v>
      </c>
      <c r="AE3130" s="50" t="s">
        <v>3042</v>
      </c>
      <c r="AF3130" s="50">
        <v>2207934</v>
      </c>
      <c r="AG3130" s="51"/>
      <c r="AH3130" s="51"/>
    </row>
    <row r="3131" spans="30:34">
      <c r="AD3131" s="50" t="s">
        <v>69</v>
      </c>
      <c r="AE3131" s="50" t="s">
        <v>3053</v>
      </c>
      <c r="AF3131" s="50">
        <v>2208007</v>
      </c>
      <c r="AG3131" s="51"/>
      <c r="AH3131" s="51"/>
    </row>
    <row r="3132" spans="30:34">
      <c r="AD3132" s="50" t="s">
        <v>69</v>
      </c>
      <c r="AE3132" s="50" t="s">
        <v>3066</v>
      </c>
      <c r="AF3132" s="50">
        <v>2208106</v>
      </c>
      <c r="AG3132" s="51"/>
      <c r="AH3132" s="51"/>
    </row>
    <row r="3133" spans="30:34">
      <c r="AD3133" s="50" t="s">
        <v>69</v>
      </c>
      <c r="AE3133" s="50" t="s">
        <v>3077</v>
      </c>
      <c r="AF3133" s="50">
        <v>2208205</v>
      </c>
      <c r="AG3133" s="51"/>
      <c r="AH3133" s="51"/>
    </row>
    <row r="3134" spans="30:34">
      <c r="AD3134" s="50" t="s">
        <v>69</v>
      </c>
      <c r="AE3134" s="50" t="s">
        <v>3090</v>
      </c>
      <c r="AF3134" s="50">
        <v>2208304</v>
      </c>
      <c r="AG3134" s="51"/>
      <c r="AH3134" s="51"/>
    </row>
    <row r="3135" spans="30:34">
      <c r="AD3135" s="50" t="s">
        <v>69</v>
      </c>
      <c r="AE3135" s="50" t="s">
        <v>3102</v>
      </c>
      <c r="AF3135" s="50">
        <v>2208403</v>
      </c>
      <c r="AG3135" s="51"/>
      <c r="AH3135" s="51"/>
    </row>
    <row r="3136" spans="30:34">
      <c r="AD3136" s="50" t="s">
        <v>69</v>
      </c>
      <c r="AE3136" s="50" t="s">
        <v>3115</v>
      </c>
      <c r="AF3136" s="50">
        <v>2208502</v>
      </c>
      <c r="AG3136" s="51"/>
      <c r="AH3136" s="51"/>
    </row>
    <row r="3137" spans="30:34">
      <c r="AD3137" s="50" t="s">
        <v>69</v>
      </c>
      <c r="AE3137" s="50" t="s">
        <v>3127</v>
      </c>
      <c r="AF3137" s="50">
        <v>2208551</v>
      </c>
      <c r="AG3137" s="51"/>
      <c r="AH3137" s="51"/>
    </row>
    <row r="3138" spans="30:34">
      <c r="AD3138" s="50" t="s">
        <v>69</v>
      </c>
      <c r="AE3138" s="50" t="s">
        <v>3138</v>
      </c>
      <c r="AF3138" s="50">
        <v>2208601</v>
      </c>
      <c r="AG3138" s="51"/>
      <c r="AH3138" s="51"/>
    </row>
    <row r="3139" spans="30:34">
      <c r="AD3139" s="50" t="s">
        <v>69</v>
      </c>
      <c r="AE3139" s="50" t="s">
        <v>3150</v>
      </c>
      <c r="AF3139" s="50">
        <v>2208650</v>
      </c>
      <c r="AG3139" s="51"/>
      <c r="AH3139" s="51"/>
    </row>
    <row r="3140" spans="30:34">
      <c r="AD3140" s="50" t="s">
        <v>69</v>
      </c>
      <c r="AE3140" s="50" t="s">
        <v>3161</v>
      </c>
      <c r="AF3140" s="50">
        <v>2208700</v>
      </c>
      <c r="AG3140" s="51"/>
      <c r="AH3140" s="51"/>
    </row>
    <row r="3141" spans="30:34">
      <c r="AD3141" s="50" t="s">
        <v>69</v>
      </c>
      <c r="AE3141" s="50" t="s">
        <v>3172</v>
      </c>
      <c r="AF3141" s="50">
        <v>2208809</v>
      </c>
      <c r="AG3141" s="51"/>
      <c r="AH3141" s="51"/>
    </row>
    <row r="3142" spans="30:34">
      <c r="AD3142" s="50" t="s">
        <v>69</v>
      </c>
      <c r="AE3142" s="50" t="s">
        <v>3183</v>
      </c>
      <c r="AF3142" s="50">
        <v>2208858</v>
      </c>
      <c r="AG3142" s="51"/>
      <c r="AH3142" s="51"/>
    </row>
    <row r="3143" spans="30:34">
      <c r="AD3143" s="50" t="s">
        <v>69</v>
      </c>
      <c r="AE3143" s="50" t="s">
        <v>3195</v>
      </c>
      <c r="AF3143" s="50">
        <v>2208874</v>
      </c>
      <c r="AG3143" s="51"/>
      <c r="AH3143" s="51"/>
    </row>
    <row r="3144" spans="30:34">
      <c r="AD3144" s="50" t="s">
        <v>69</v>
      </c>
      <c r="AE3144" s="50" t="s">
        <v>3207</v>
      </c>
      <c r="AF3144" s="50">
        <v>2208908</v>
      </c>
      <c r="AG3144" s="51"/>
      <c r="AH3144" s="51"/>
    </row>
    <row r="3145" spans="30:34">
      <c r="AD3145" s="50" t="s">
        <v>69</v>
      </c>
      <c r="AE3145" s="50" t="s">
        <v>3219</v>
      </c>
      <c r="AF3145" s="50">
        <v>2209005</v>
      </c>
      <c r="AG3145" s="51"/>
      <c r="AH3145" s="51"/>
    </row>
    <row r="3146" spans="30:34">
      <c r="AD3146" s="50" t="s">
        <v>69</v>
      </c>
      <c r="AE3146" s="50" t="s">
        <v>3230</v>
      </c>
      <c r="AF3146" s="50">
        <v>2209104</v>
      </c>
      <c r="AG3146" s="51"/>
      <c r="AH3146" s="51"/>
    </row>
    <row r="3147" spans="30:34">
      <c r="AD3147" s="50" t="s">
        <v>69</v>
      </c>
      <c r="AE3147" s="50" t="s">
        <v>3241</v>
      </c>
      <c r="AF3147" s="50">
        <v>2209153</v>
      </c>
      <c r="AG3147" s="51"/>
      <c r="AH3147" s="51"/>
    </row>
    <row r="3148" spans="30:34">
      <c r="AD3148" s="50" t="s">
        <v>69</v>
      </c>
      <c r="AE3148" s="50" t="s">
        <v>2869</v>
      </c>
      <c r="AF3148" s="50">
        <v>2209203</v>
      </c>
      <c r="AG3148" s="51"/>
      <c r="AH3148" s="51"/>
    </row>
    <row r="3149" spans="30:34">
      <c r="AD3149" s="50" t="s">
        <v>69</v>
      </c>
      <c r="AE3149" s="50" t="s">
        <v>3261</v>
      </c>
      <c r="AF3149" s="50">
        <v>2209302</v>
      </c>
      <c r="AG3149" s="51"/>
      <c r="AH3149" s="51"/>
    </row>
    <row r="3150" spans="30:34">
      <c r="AD3150" s="50" t="s">
        <v>69</v>
      </c>
      <c r="AE3150" s="50" t="s">
        <v>3273</v>
      </c>
      <c r="AF3150" s="50">
        <v>2209377</v>
      </c>
      <c r="AG3150" s="51"/>
      <c r="AH3150" s="51"/>
    </row>
    <row r="3151" spans="30:34">
      <c r="AD3151" s="50" t="s">
        <v>69</v>
      </c>
      <c r="AE3151" s="50" t="s">
        <v>3284</v>
      </c>
      <c r="AF3151" s="50">
        <v>2209351</v>
      </c>
      <c r="AG3151" s="51"/>
      <c r="AH3151" s="51"/>
    </row>
    <row r="3152" spans="30:34">
      <c r="AD3152" s="50" t="s">
        <v>69</v>
      </c>
      <c r="AE3152" s="50" t="s">
        <v>3296</v>
      </c>
      <c r="AF3152" s="50">
        <v>2209401</v>
      </c>
      <c r="AG3152" s="51"/>
      <c r="AH3152" s="51"/>
    </row>
    <row r="3153" spans="30:34">
      <c r="AD3153" s="50" t="s">
        <v>69</v>
      </c>
      <c r="AE3153" s="50" t="s">
        <v>3308</v>
      </c>
      <c r="AF3153" s="50">
        <v>2209450</v>
      </c>
      <c r="AG3153" s="51"/>
      <c r="AH3153" s="51"/>
    </row>
    <row r="3154" spans="30:34">
      <c r="AD3154" s="50" t="s">
        <v>69</v>
      </c>
      <c r="AE3154" s="50" t="s">
        <v>3319</v>
      </c>
      <c r="AF3154" s="50">
        <v>2209500</v>
      </c>
      <c r="AG3154" s="51"/>
      <c r="AH3154" s="51"/>
    </row>
    <row r="3155" spans="30:34">
      <c r="AD3155" s="50" t="s">
        <v>69</v>
      </c>
      <c r="AE3155" s="50" t="s">
        <v>3330</v>
      </c>
      <c r="AF3155" s="50">
        <v>2209559</v>
      </c>
      <c r="AG3155" s="51"/>
      <c r="AH3155" s="51"/>
    </row>
    <row r="3156" spans="30:34">
      <c r="AD3156" s="50" t="s">
        <v>69</v>
      </c>
      <c r="AE3156" s="50" t="s">
        <v>3341</v>
      </c>
      <c r="AF3156" s="50">
        <v>2209609</v>
      </c>
      <c r="AG3156" s="51"/>
      <c r="AH3156" s="51"/>
    </row>
    <row r="3157" spans="30:34">
      <c r="AD3157" s="50" t="s">
        <v>69</v>
      </c>
      <c r="AE3157" s="50" t="s">
        <v>3351</v>
      </c>
      <c r="AF3157" s="50">
        <v>2209658</v>
      </c>
      <c r="AG3157" s="51"/>
      <c r="AH3157" s="51"/>
    </row>
    <row r="3158" spans="30:34">
      <c r="AD3158" s="50" t="s">
        <v>69</v>
      </c>
      <c r="AE3158" s="50" t="s">
        <v>3361</v>
      </c>
      <c r="AF3158" s="50">
        <v>2209708</v>
      </c>
      <c r="AG3158" s="51"/>
      <c r="AH3158" s="51"/>
    </row>
    <row r="3159" spans="30:34">
      <c r="AD3159" s="50" t="s">
        <v>69</v>
      </c>
      <c r="AE3159" s="50" t="s">
        <v>3370</v>
      </c>
      <c r="AF3159" s="50">
        <v>2209757</v>
      </c>
      <c r="AG3159" s="51"/>
      <c r="AH3159" s="51"/>
    </row>
    <row r="3160" spans="30:34">
      <c r="AD3160" s="50" t="s">
        <v>69</v>
      </c>
      <c r="AE3160" s="50" t="s">
        <v>3380</v>
      </c>
      <c r="AF3160" s="50">
        <v>2209807</v>
      </c>
      <c r="AG3160" s="51"/>
      <c r="AH3160" s="51"/>
    </row>
    <row r="3161" spans="30:34">
      <c r="AD3161" s="50" t="s">
        <v>69</v>
      </c>
      <c r="AE3161" s="50" t="s">
        <v>3390</v>
      </c>
      <c r="AF3161" s="50">
        <v>2209856</v>
      </c>
      <c r="AG3161" s="51"/>
      <c r="AH3161" s="51"/>
    </row>
    <row r="3162" spans="30:34">
      <c r="AD3162" s="50" t="s">
        <v>69</v>
      </c>
      <c r="AE3162" s="50" t="s">
        <v>3400</v>
      </c>
      <c r="AF3162" s="50">
        <v>2209872</v>
      </c>
      <c r="AG3162" s="51"/>
      <c r="AH3162" s="51"/>
    </row>
    <row r="3163" spans="30:34">
      <c r="AD3163" s="50" t="s">
        <v>69</v>
      </c>
      <c r="AE3163" s="50" t="s">
        <v>3410</v>
      </c>
      <c r="AF3163" s="50">
        <v>2209906</v>
      </c>
      <c r="AG3163" s="51"/>
      <c r="AH3163" s="51"/>
    </row>
    <row r="3164" spans="30:34">
      <c r="AD3164" s="50" t="s">
        <v>69</v>
      </c>
      <c r="AE3164" s="50" t="s">
        <v>3420</v>
      </c>
      <c r="AF3164" s="50">
        <v>2209955</v>
      </c>
      <c r="AG3164" s="51"/>
      <c r="AH3164" s="51"/>
    </row>
    <row r="3165" spans="30:34">
      <c r="AD3165" s="50" t="s">
        <v>69</v>
      </c>
      <c r="AE3165" s="50" t="s">
        <v>3429</v>
      </c>
      <c r="AF3165" s="50">
        <v>2209971</v>
      </c>
      <c r="AG3165" s="51"/>
      <c r="AH3165" s="51"/>
    </row>
    <row r="3166" spans="30:34">
      <c r="AD3166" s="50" t="s">
        <v>69</v>
      </c>
      <c r="AE3166" s="50" t="s">
        <v>3439</v>
      </c>
      <c r="AF3166" s="50">
        <v>2210003</v>
      </c>
      <c r="AG3166" s="51"/>
      <c r="AH3166" s="51"/>
    </row>
    <row r="3167" spans="30:34">
      <c r="AD3167" s="50" t="s">
        <v>69</v>
      </c>
      <c r="AE3167" s="50" t="s">
        <v>3448</v>
      </c>
      <c r="AF3167" s="50">
        <v>2210052</v>
      </c>
      <c r="AG3167" s="51"/>
      <c r="AH3167" s="51"/>
    </row>
    <row r="3168" spans="30:34">
      <c r="AD3168" s="50" t="s">
        <v>69</v>
      </c>
      <c r="AE3168" s="50" t="s">
        <v>3457</v>
      </c>
      <c r="AF3168" s="50">
        <v>2210102</v>
      </c>
      <c r="AG3168" s="51"/>
      <c r="AH3168" s="51"/>
    </row>
    <row r="3169" spans="30:34">
      <c r="AD3169" s="50" t="s">
        <v>69</v>
      </c>
      <c r="AE3169" s="50" t="s">
        <v>3467</v>
      </c>
      <c r="AF3169" s="50">
        <v>2210201</v>
      </c>
      <c r="AG3169" s="51"/>
      <c r="AH3169" s="51"/>
    </row>
    <row r="3170" spans="30:34">
      <c r="AD3170" s="50" t="s">
        <v>69</v>
      </c>
      <c r="AE3170" s="50" t="s">
        <v>3476</v>
      </c>
      <c r="AF3170" s="50">
        <v>2210300</v>
      </c>
      <c r="AG3170" s="51"/>
      <c r="AH3170" s="51"/>
    </row>
    <row r="3171" spans="30:34">
      <c r="AD3171" s="50" t="s">
        <v>69</v>
      </c>
      <c r="AE3171" s="50" t="s">
        <v>3486</v>
      </c>
      <c r="AF3171" s="50">
        <v>2210359</v>
      </c>
      <c r="AG3171" s="51"/>
      <c r="AH3171" s="51"/>
    </row>
    <row r="3172" spans="30:34">
      <c r="AD3172" s="50" t="s">
        <v>69</v>
      </c>
      <c r="AE3172" s="50" t="s">
        <v>3496</v>
      </c>
      <c r="AF3172" s="50">
        <v>2210375</v>
      </c>
      <c r="AG3172" s="51"/>
      <c r="AH3172" s="51"/>
    </row>
    <row r="3173" spans="30:34">
      <c r="AD3173" s="50" t="s">
        <v>69</v>
      </c>
      <c r="AE3173" s="50" t="s">
        <v>3505</v>
      </c>
      <c r="AF3173" s="50">
        <v>2210383</v>
      </c>
      <c r="AG3173" s="51"/>
      <c r="AH3173" s="51"/>
    </row>
    <row r="3174" spans="30:34">
      <c r="AD3174" s="50" t="s">
        <v>69</v>
      </c>
      <c r="AE3174" s="50" t="s">
        <v>3515</v>
      </c>
      <c r="AF3174" s="50">
        <v>2210391</v>
      </c>
      <c r="AG3174" s="51"/>
      <c r="AH3174" s="51"/>
    </row>
    <row r="3175" spans="30:34">
      <c r="AD3175" s="50" t="s">
        <v>69</v>
      </c>
      <c r="AE3175" s="50" t="s">
        <v>3525</v>
      </c>
      <c r="AF3175" s="50">
        <v>2210409</v>
      </c>
      <c r="AG3175" s="51"/>
      <c r="AH3175" s="51"/>
    </row>
    <row r="3176" spans="30:34">
      <c r="AD3176" s="50" t="s">
        <v>69</v>
      </c>
      <c r="AE3176" s="50" t="s">
        <v>3535</v>
      </c>
      <c r="AF3176" s="50">
        <v>2210508</v>
      </c>
      <c r="AG3176" s="51"/>
      <c r="AH3176" s="51"/>
    </row>
    <row r="3177" spans="30:34">
      <c r="AD3177" s="50" t="s">
        <v>69</v>
      </c>
      <c r="AE3177" s="50" t="s">
        <v>3545</v>
      </c>
      <c r="AF3177" s="50">
        <v>2210607</v>
      </c>
      <c r="AG3177" s="51"/>
      <c r="AH3177" s="51"/>
    </row>
    <row r="3178" spans="30:34">
      <c r="AD3178" s="50" t="s">
        <v>69</v>
      </c>
      <c r="AE3178" s="50" t="s">
        <v>3553</v>
      </c>
      <c r="AF3178" s="50">
        <v>2210623</v>
      </c>
      <c r="AG3178" s="51"/>
      <c r="AH3178" s="51"/>
    </row>
    <row r="3179" spans="30:34">
      <c r="AD3179" s="50" t="s">
        <v>69</v>
      </c>
      <c r="AE3179" s="50" t="s">
        <v>3563</v>
      </c>
      <c r="AF3179" s="50">
        <v>2210631</v>
      </c>
      <c r="AG3179" s="51"/>
      <c r="AH3179" s="51"/>
    </row>
    <row r="3180" spans="30:34">
      <c r="AD3180" s="50" t="s">
        <v>69</v>
      </c>
      <c r="AE3180" s="50" t="s">
        <v>3573</v>
      </c>
      <c r="AF3180" s="50">
        <v>2210656</v>
      </c>
      <c r="AG3180" s="51"/>
      <c r="AH3180" s="51"/>
    </row>
    <row r="3181" spans="30:34">
      <c r="AD3181" s="50" t="s">
        <v>69</v>
      </c>
      <c r="AE3181" s="50" t="s">
        <v>3583</v>
      </c>
      <c r="AF3181" s="50">
        <v>2210706</v>
      </c>
      <c r="AG3181" s="51"/>
      <c r="AH3181" s="51"/>
    </row>
    <row r="3182" spans="30:34">
      <c r="AD3182" s="50" t="s">
        <v>69</v>
      </c>
      <c r="AE3182" s="50" t="s">
        <v>3593</v>
      </c>
      <c r="AF3182" s="50">
        <v>2210805</v>
      </c>
      <c r="AG3182" s="51"/>
      <c r="AH3182" s="51"/>
    </row>
    <row r="3183" spans="30:34">
      <c r="AD3183" s="50" t="s">
        <v>69</v>
      </c>
      <c r="AE3183" s="50" t="s">
        <v>3602</v>
      </c>
      <c r="AF3183" s="50">
        <v>2210904</v>
      </c>
      <c r="AG3183" s="51"/>
      <c r="AH3183" s="51"/>
    </row>
    <row r="3184" spans="30:34">
      <c r="AD3184" s="50" t="s">
        <v>69</v>
      </c>
      <c r="AE3184" s="50" t="s">
        <v>3611</v>
      </c>
      <c r="AF3184" s="50">
        <v>2210938</v>
      </c>
      <c r="AG3184" s="51"/>
      <c r="AH3184" s="51"/>
    </row>
    <row r="3185" spans="30:34">
      <c r="AD3185" s="50" t="s">
        <v>69</v>
      </c>
      <c r="AE3185" s="50" t="s">
        <v>3620</v>
      </c>
      <c r="AF3185" s="50">
        <v>2210953</v>
      </c>
      <c r="AG3185" s="51"/>
      <c r="AH3185" s="51"/>
    </row>
    <row r="3186" spans="30:34">
      <c r="AD3186" s="50" t="s">
        <v>69</v>
      </c>
      <c r="AE3186" s="50" t="s">
        <v>3630</v>
      </c>
      <c r="AF3186" s="50">
        <v>2210979</v>
      </c>
      <c r="AG3186" s="51"/>
      <c r="AH3186" s="51"/>
    </row>
    <row r="3187" spans="30:34">
      <c r="AD3187" s="50" t="s">
        <v>69</v>
      </c>
      <c r="AE3187" s="50" t="s">
        <v>3640</v>
      </c>
      <c r="AF3187" s="50">
        <v>2211001</v>
      </c>
      <c r="AG3187" s="51"/>
      <c r="AH3187" s="51"/>
    </row>
    <row r="3188" spans="30:34">
      <c r="AD3188" s="50" t="s">
        <v>69</v>
      </c>
      <c r="AE3188" s="50" t="s">
        <v>3649</v>
      </c>
      <c r="AF3188" s="50">
        <v>2211100</v>
      </c>
      <c r="AG3188" s="51"/>
      <c r="AH3188" s="51"/>
    </row>
    <row r="3189" spans="30:34">
      <c r="AD3189" s="50" t="s">
        <v>69</v>
      </c>
      <c r="AE3189" s="50" t="s">
        <v>3658</v>
      </c>
      <c r="AF3189" s="50">
        <v>2211209</v>
      </c>
      <c r="AG3189" s="51"/>
      <c r="AH3189" s="51"/>
    </row>
    <row r="3190" spans="30:34">
      <c r="AD3190" s="50" t="s">
        <v>69</v>
      </c>
      <c r="AE3190" s="50" t="s">
        <v>3667</v>
      </c>
      <c r="AF3190" s="50">
        <v>2211308</v>
      </c>
      <c r="AG3190" s="51"/>
      <c r="AH3190" s="51"/>
    </row>
    <row r="3191" spans="30:34">
      <c r="AD3191" s="50" t="s">
        <v>69</v>
      </c>
      <c r="AE3191" s="50" t="s">
        <v>3674</v>
      </c>
      <c r="AF3191" s="50">
        <v>2211357</v>
      </c>
      <c r="AG3191" s="51"/>
      <c r="AH3191" s="51"/>
    </row>
    <row r="3192" spans="30:34">
      <c r="AD3192" s="50" t="s">
        <v>69</v>
      </c>
      <c r="AE3192" s="50" t="s">
        <v>2767</v>
      </c>
      <c r="AF3192" s="50">
        <v>2211407</v>
      </c>
      <c r="AG3192" s="51"/>
      <c r="AH3192" s="51"/>
    </row>
    <row r="3193" spans="30:34">
      <c r="AD3193" s="50" t="s">
        <v>69</v>
      </c>
      <c r="AE3193" s="50" t="s">
        <v>3691</v>
      </c>
      <c r="AF3193" s="50">
        <v>2211506</v>
      </c>
      <c r="AG3193" s="51"/>
      <c r="AH3193" s="51"/>
    </row>
    <row r="3194" spans="30:34">
      <c r="AD3194" s="50" t="s">
        <v>69</v>
      </c>
      <c r="AE3194" s="50" t="s">
        <v>3699</v>
      </c>
      <c r="AF3194" s="50">
        <v>2211605</v>
      </c>
      <c r="AG3194" s="51"/>
      <c r="AH3194" s="51"/>
    </row>
    <row r="3195" spans="30:34">
      <c r="AD3195" s="50" t="s">
        <v>69</v>
      </c>
      <c r="AE3195" s="50" t="s">
        <v>3707</v>
      </c>
      <c r="AF3195" s="50">
        <v>2211704</v>
      </c>
      <c r="AG3195" s="51"/>
      <c r="AH3195" s="51"/>
    </row>
    <row r="3196" spans="30:34">
      <c r="AD3196" s="50" t="s">
        <v>71</v>
      </c>
      <c r="AE3196" s="50" t="s">
        <v>103</v>
      </c>
      <c r="AF3196" s="50">
        <v>4100103</v>
      </c>
      <c r="AG3196" s="51"/>
      <c r="AH3196" s="51"/>
    </row>
    <row r="3197" spans="30:34">
      <c r="AD3197" s="50" t="s">
        <v>71</v>
      </c>
      <c r="AE3197" s="50" t="s">
        <v>129</v>
      </c>
      <c r="AF3197" s="50">
        <v>4100202</v>
      </c>
      <c r="AG3197" s="51"/>
      <c r="AH3197" s="51"/>
    </row>
    <row r="3198" spans="30:34">
      <c r="AD3198" s="50" t="s">
        <v>71</v>
      </c>
      <c r="AE3198" s="50" t="s">
        <v>155</v>
      </c>
      <c r="AF3198" s="50">
        <v>4100301</v>
      </c>
      <c r="AG3198" s="51"/>
      <c r="AH3198" s="51"/>
    </row>
    <row r="3199" spans="30:34">
      <c r="AD3199" s="50" t="s">
        <v>71</v>
      </c>
      <c r="AE3199" s="50" t="s">
        <v>180</v>
      </c>
      <c r="AF3199" s="50">
        <v>4100400</v>
      </c>
      <c r="AG3199" s="51"/>
      <c r="AH3199" s="51"/>
    </row>
    <row r="3200" spans="30:34">
      <c r="AD3200" s="50" t="s">
        <v>71</v>
      </c>
      <c r="AE3200" s="50" t="s">
        <v>206</v>
      </c>
      <c r="AF3200" s="50">
        <v>4100459</v>
      </c>
      <c r="AG3200" s="51"/>
      <c r="AH3200" s="51"/>
    </row>
    <row r="3201" spans="30:34">
      <c r="AD3201" s="50" t="s">
        <v>71</v>
      </c>
      <c r="AE3201" s="50" t="s">
        <v>160</v>
      </c>
      <c r="AF3201" s="50">
        <v>4128625</v>
      </c>
      <c r="AG3201" s="51"/>
      <c r="AH3201" s="51"/>
    </row>
    <row r="3202" spans="30:34">
      <c r="AD3202" s="50" t="s">
        <v>71</v>
      </c>
      <c r="AE3202" s="50" t="s">
        <v>256</v>
      </c>
      <c r="AF3202" s="50">
        <v>4100608</v>
      </c>
      <c r="AG3202" s="51"/>
      <c r="AH3202" s="51"/>
    </row>
    <row r="3203" spans="30:34">
      <c r="AD3203" s="50" t="s">
        <v>71</v>
      </c>
      <c r="AE3203" s="50" t="s">
        <v>281</v>
      </c>
      <c r="AF3203" s="50">
        <v>4100707</v>
      </c>
      <c r="AG3203" s="51"/>
      <c r="AH3203" s="51"/>
    </row>
    <row r="3204" spans="30:34">
      <c r="AD3204" s="50" t="s">
        <v>71</v>
      </c>
      <c r="AE3204" s="50" t="s">
        <v>307</v>
      </c>
      <c r="AF3204" s="50">
        <v>4100509</v>
      </c>
      <c r="AG3204" s="51"/>
      <c r="AH3204" s="51"/>
    </row>
    <row r="3205" spans="30:34">
      <c r="AD3205" s="50" t="s">
        <v>71</v>
      </c>
      <c r="AE3205" s="50" t="s">
        <v>333</v>
      </c>
      <c r="AF3205" s="50">
        <v>4100806</v>
      </c>
      <c r="AG3205" s="51"/>
      <c r="AH3205" s="51"/>
    </row>
    <row r="3206" spans="30:34">
      <c r="AD3206" s="50" t="s">
        <v>71</v>
      </c>
      <c r="AE3206" s="50" t="s">
        <v>358</v>
      </c>
      <c r="AF3206" s="50">
        <v>4100905</v>
      </c>
      <c r="AG3206" s="51"/>
      <c r="AH3206" s="51"/>
    </row>
    <row r="3207" spans="30:34">
      <c r="AD3207" s="50" t="s">
        <v>71</v>
      </c>
      <c r="AE3207" s="50" t="s">
        <v>382</v>
      </c>
      <c r="AF3207" s="50">
        <v>4101002</v>
      </c>
      <c r="AG3207" s="51"/>
      <c r="AH3207" s="51"/>
    </row>
    <row r="3208" spans="30:34">
      <c r="AD3208" s="50" t="s">
        <v>71</v>
      </c>
      <c r="AE3208" s="50" t="s">
        <v>407</v>
      </c>
      <c r="AF3208" s="50">
        <v>4101051</v>
      </c>
      <c r="AG3208" s="51"/>
      <c r="AH3208" s="51"/>
    </row>
    <row r="3209" spans="30:34">
      <c r="AD3209" s="50" t="s">
        <v>71</v>
      </c>
      <c r="AE3209" s="50" t="s">
        <v>432</v>
      </c>
      <c r="AF3209" s="50">
        <v>4101101</v>
      </c>
      <c r="AG3209" s="51"/>
      <c r="AH3209" s="51"/>
    </row>
    <row r="3210" spans="30:34">
      <c r="AD3210" s="50" t="s">
        <v>71</v>
      </c>
      <c r="AE3210" s="50" t="s">
        <v>457</v>
      </c>
      <c r="AF3210" s="50">
        <v>4101150</v>
      </c>
      <c r="AG3210" s="51"/>
      <c r="AH3210" s="51"/>
    </row>
    <row r="3211" spans="30:34">
      <c r="AD3211" s="50" t="s">
        <v>71</v>
      </c>
      <c r="AE3211" s="50" t="s">
        <v>483</v>
      </c>
      <c r="AF3211" s="50">
        <v>4101200</v>
      </c>
      <c r="AG3211" s="51"/>
      <c r="AH3211" s="51"/>
    </row>
    <row r="3212" spans="30:34">
      <c r="AD3212" s="50" t="s">
        <v>71</v>
      </c>
      <c r="AE3212" s="50" t="s">
        <v>507</v>
      </c>
      <c r="AF3212" s="50">
        <v>4101309</v>
      </c>
      <c r="AG3212" s="51"/>
      <c r="AH3212" s="51"/>
    </row>
    <row r="3213" spans="30:34">
      <c r="AD3213" s="50" t="s">
        <v>71</v>
      </c>
      <c r="AE3213" s="50" t="s">
        <v>530</v>
      </c>
      <c r="AF3213" s="50">
        <v>4101408</v>
      </c>
      <c r="AG3213" s="51"/>
      <c r="AH3213" s="51"/>
    </row>
    <row r="3214" spans="30:34">
      <c r="AD3214" s="50" t="s">
        <v>71</v>
      </c>
      <c r="AE3214" s="50" t="s">
        <v>553</v>
      </c>
      <c r="AF3214" s="50">
        <v>4101507</v>
      </c>
      <c r="AG3214" s="51"/>
      <c r="AH3214" s="51"/>
    </row>
    <row r="3215" spans="30:34">
      <c r="AD3215" s="50" t="s">
        <v>71</v>
      </c>
      <c r="AE3215" s="50" t="s">
        <v>576</v>
      </c>
      <c r="AF3215" s="50">
        <v>4101606</v>
      </c>
      <c r="AG3215" s="51"/>
      <c r="AH3215" s="51"/>
    </row>
    <row r="3216" spans="30:34">
      <c r="AD3216" s="50" t="s">
        <v>71</v>
      </c>
      <c r="AE3216" s="50" t="s">
        <v>599</v>
      </c>
      <c r="AF3216" s="50">
        <v>4101655</v>
      </c>
      <c r="AG3216" s="51"/>
      <c r="AH3216" s="51"/>
    </row>
    <row r="3217" spans="30:34">
      <c r="AD3217" s="50" t="s">
        <v>71</v>
      </c>
      <c r="AE3217" s="50" t="s">
        <v>406</v>
      </c>
      <c r="AF3217" s="50">
        <v>4101705</v>
      </c>
      <c r="AG3217" s="51"/>
      <c r="AH3217" s="51"/>
    </row>
    <row r="3218" spans="30:34">
      <c r="AD3218" s="50" t="s">
        <v>71</v>
      </c>
      <c r="AE3218" s="50" t="s">
        <v>643</v>
      </c>
      <c r="AF3218" s="50">
        <v>4101804</v>
      </c>
      <c r="AG3218" s="51"/>
      <c r="AH3218" s="51"/>
    </row>
    <row r="3219" spans="30:34">
      <c r="AD3219" s="50" t="s">
        <v>71</v>
      </c>
      <c r="AE3219" s="50" t="s">
        <v>664</v>
      </c>
      <c r="AF3219" s="50">
        <v>4101853</v>
      </c>
      <c r="AG3219" s="51"/>
      <c r="AH3219" s="51"/>
    </row>
    <row r="3220" spans="30:34">
      <c r="AD3220" s="50" t="s">
        <v>71</v>
      </c>
      <c r="AE3220" s="50" t="s">
        <v>686</v>
      </c>
      <c r="AF3220" s="50">
        <v>4101903</v>
      </c>
      <c r="AG3220" s="51"/>
      <c r="AH3220" s="51"/>
    </row>
    <row r="3221" spans="30:34">
      <c r="AD3221" s="50" t="s">
        <v>71</v>
      </c>
      <c r="AE3221" s="50" t="s">
        <v>705</v>
      </c>
      <c r="AF3221" s="50">
        <v>4102000</v>
      </c>
      <c r="AG3221" s="51"/>
      <c r="AH3221" s="51"/>
    </row>
    <row r="3222" spans="30:34">
      <c r="AD3222" s="50" t="s">
        <v>71</v>
      </c>
      <c r="AE3222" s="50" t="s">
        <v>728</v>
      </c>
      <c r="AF3222" s="50">
        <v>4102109</v>
      </c>
      <c r="AG3222" s="51"/>
      <c r="AH3222" s="51"/>
    </row>
    <row r="3223" spans="30:34">
      <c r="AD3223" s="50" t="s">
        <v>71</v>
      </c>
      <c r="AE3223" s="50" t="s">
        <v>167</v>
      </c>
      <c r="AF3223" s="50">
        <v>4102208</v>
      </c>
      <c r="AG3223" s="51"/>
      <c r="AH3223" s="51"/>
    </row>
    <row r="3224" spans="30:34">
      <c r="AD3224" s="50" t="s">
        <v>71</v>
      </c>
      <c r="AE3224" s="50" t="s">
        <v>771</v>
      </c>
      <c r="AF3224" s="50">
        <v>4102307</v>
      </c>
      <c r="AG3224" s="51"/>
      <c r="AH3224" s="51"/>
    </row>
    <row r="3225" spans="30:34">
      <c r="AD3225" s="50" t="s">
        <v>71</v>
      </c>
      <c r="AE3225" s="50" t="s">
        <v>354</v>
      </c>
      <c r="AF3225" s="50">
        <v>4102406</v>
      </c>
      <c r="AG3225" s="51"/>
      <c r="AH3225" s="51"/>
    </row>
    <row r="3226" spans="30:34">
      <c r="AD3226" s="50" t="s">
        <v>71</v>
      </c>
      <c r="AE3226" s="50" t="s">
        <v>814</v>
      </c>
      <c r="AF3226" s="50">
        <v>4102505</v>
      </c>
      <c r="AG3226" s="51"/>
      <c r="AH3226" s="51"/>
    </row>
    <row r="3227" spans="30:34">
      <c r="AD3227" s="50" t="s">
        <v>71</v>
      </c>
      <c r="AE3227" s="50" t="s">
        <v>835</v>
      </c>
      <c r="AF3227" s="50">
        <v>4102703</v>
      </c>
      <c r="AG3227" s="51"/>
      <c r="AH3227" s="51"/>
    </row>
    <row r="3228" spans="30:34">
      <c r="AD3228" s="50" t="s">
        <v>71</v>
      </c>
      <c r="AE3228" s="50" t="s">
        <v>858</v>
      </c>
      <c r="AF3228" s="50">
        <v>4102604</v>
      </c>
      <c r="AG3228" s="51"/>
      <c r="AH3228" s="51"/>
    </row>
    <row r="3229" spans="30:34">
      <c r="AD3229" s="50" t="s">
        <v>71</v>
      </c>
      <c r="AE3229" s="50" t="s">
        <v>879</v>
      </c>
      <c r="AF3229" s="50">
        <v>4102752</v>
      </c>
      <c r="AG3229" s="51"/>
      <c r="AH3229" s="51"/>
    </row>
    <row r="3230" spans="30:34">
      <c r="AD3230" s="50" t="s">
        <v>71</v>
      </c>
      <c r="AE3230" s="50" t="s">
        <v>902</v>
      </c>
      <c r="AF3230" s="50">
        <v>4102802</v>
      </c>
      <c r="AG3230" s="51"/>
      <c r="AH3230" s="51"/>
    </row>
    <row r="3231" spans="30:34">
      <c r="AD3231" s="50" t="s">
        <v>71</v>
      </c>
      <c r="AE3231" s="50" t="s">
        <v>925</v>
      </c>
      <c r="AF3231" s="50">
        <v>4102901</v>
      </c>
      <c r="AG3231" s="51"/>
      <c r="AH3231" s="51"/>
    </row>
    <row r="3232" spans="30:34">
      <c r="AD3232" s="50" t="s">
        <v>71</v>
      </c>
      <c r="AE3232" s="50" t="s">
        <v>399</v>
      </c>
      <c r="AF3232" s="50">
        <v>4103008</v>
      </c>
      <c r="AG3232" s="51"/>
      <c r="AH3232" s="51"/>
    </row>
    <row r="3233" spans="30:34">
      <c r="AD3233" s="50" t="s">
        <v>71</v>
      </c>
      <c r="AE3233" s="50" t="s">
        <v>970</v>
      </c>
      <c r="AF3233" s="50">
        <v>4103024</v>
      </c>
      <c r="AG3233" s="51"/>
      <c r="AH3233" s="51"/>
    </row>
    <row r="3234" spans="30:34">
      <c r="AD3234" s="50" t="s">
        <v>71</v>
      </c>
      <c r="AE3234" s="50" t="s">
        <v>992</v>
      </c>
      <c r="AF3234" s="50">
        <v>4103040</v>
      </c>
      <c r="AG3234" s="51"/>
      <c r="AH3234" s="51"/>
    </row>
    <row r="3235" spans="30:34">
      <c r="AD3235" s="50" t="s">
        <v>71</v>
      </c>
      <c r="AE3235" s="50" t="s">
        <v>1015</v>
      </c>
      <c r="AF3235" s="50">
        <v>4103057</v>
      </c>
      <c r="AG3235" s="51"/>
      <c r="AH3235" s="51"/>
    </row>
    <row r="3236" spans="30:34">
      <c r="AD3236" s="50" t="s">
        <v>71</v>
      </c>
      <c r="AE3236" s="50" t="s">
        <v>1037</v>
      </c>
      <c r="AF3236" s="50">
        <v>4103107</v>
      </c>
      <c r="AG3236" s="51"/>
      <c r="AH3236" s="51"/>
    </row>
    <row r="3237" spans="30:34">
      <c r="AD3237" s="50" t="s">
        <v>71</v>
      </c>
      <c r="AE3237" s="50" t="s">
        <v>1059</v>
      </c>
      <c r="AF3237" s="50">
        <v>4103156</v>
      </c>
      <c r="AG3237" s="51"/>
      <c r="AH3237" s="51"/>
    </row>
    <row r="3238" spans="30:34">
      <c r="AD3238" s="50" t="s">
        <v>71</v>
      </c>
      <c r="AE3238" s="50" t="s">
        <v>834</v>
      </c>
      <c r="AF3238" s="50">
        <v>4103206</v>
      </c>
      <c r="AG3238" s="51"/>
      <c r="AH3238" s="51"/>
    </row>
    <row r="3239" spans="30:34">
      <c r="AD3239" s="50" t="s">
        <v>71</v>
      </c>
      <c r="AE3239" s="50" t="s">
        <v>1103</v>
      </c>
      <c r="AF3239" s="50">
        <v>4103222</v>
      </c>
      <c r="AG3239" s="51"/>
      <c r="AH3239" s="51"/>
    </row>
    <row r="3240" spans="30:34">
      <c r="AD3240" s="50" t="s">
        <v>71</v>
      </c>
      <c r="AE3240" s="50" t="s">
        <v>1126</v>
      </c>
      <c r="AF3240" s="50">
        <v>4103305</v>
      </c>
      <c r="AG3240" s="51"/>
      <c r="AH3240" s="51"/>
    </row>
    <row r="3241" spans="30:34">
      <c r="AD3241" s="50" t="s">
        <v>71</v>
      </c>
      <c r="AE3241" s="50" t="s">
        <v>1149</v>
      </c>
      <c r="AF3241" s="50">
        <v>4103354</v>
      </c>
      <c r="AG3241" s="51"/>
      <c r="AH3241" s="51"/>
    </row>
    <row r="3242" spans="30:34">
      <c r="AD3242" s="50" t="s">
        <v>71</v>
      </c>
      <c r="AE3242" s="50" t="s">
        <v>1172</v>
      </c>
      <c r="AF3242" s="50">
        <v>4103370</v>
      </c>
      <c r="AG3242" s="51"/>
      <c r="AH3242" s="51"/>
    </row>
    <row r="3243" spans="30:34">
      <c r="AD3243" s="50" t="s">
        <v>71</v>
      </c>
      <c r="AE3243" s="50" t="s">
        <v>1195</v>
      </c>
      <c r="AF3243" s="50">
        <v>4103404</v>
      </c>
      <c r="AG3243" s="51"/>
      <c r="AH3243" s="51"/>
    </row>
    <row r="3244" spans="30:34">
      <c r="AD3244" s="50" t="s">
        <v>71</v>
      </c>
      <c r="AE3244" s="50" t="s">
        <v>1217</v>
      </c>
      <c r="AF3244" s="50">
        <v>4103453</v>
      </c>
      <c r="AG3244" s="51"/>
      <c r="AH3244" s="51"/>
    </row>
    <row r="3245" spans="30:34">
      <c r="AD3245" s="50" t="s">
        <v>71</v>
      </c>
      <c r="AE3245" s="50" t="s">
        <v>1238</v>
      </c>
      <c r="AF3245" s="50">
        <v>4103479</v>
      </c>
      <c r="AG3245" s="51"/>
      <c r="AH3245" s="51"/>
    </row>
    <row r="3246" spans="30:34">
      <c r="AD3246" s="50" t="s">
        <v>71</v>
      </c>
      <c r="AE3246" s="50" t="s">
        <v>1261</v>
      </c>
      <c r="AF3246" s="50">
        <v>4103503</v>
      </c>
      <c r="AG3246" s="51"/>
      <c r="AH3246" s="51"/>
    </row>
    <row r="3247" spans="30:34">
      <c r="AD3247" s="50" t="s">
        <v>71</v>
      </c>
      <c r="AE3247" s="50" t="s">
        <v>1283</v>
      </c>
      <c r="AF3247" s="50">
        <v>4103602</v>
      </c>
      <c r="AG3247" s="51"/>
      <c r="AH3247" s="51"/>
    </row>
    <row r="3248" spans="30:34">
      <c r="AD3248" s="50" t="s">
        <v>71</v>
      </c>
      <c r="AE3248" s="50" t="s">
        <v>1305</v>
      </c>
      <c r="AF3248" s="50">
        <v>4103701</v>
      </c>
      <c r="AG3248" s="51"/>
      <c r="AH3248" s="51"/>
    </row>
    <row r="3249" spans="30:34">
      <c r="AD3249" s="50" t="s">
        <v>71</v>
      </c>
      <c r="AE3249" s="50" t="s">
        <v>1327</v>
      </c>
      <c r="AF3249" s="50">
        <v>4103800</v>
      </c>
      <c r="AG3249" s="51"/>
      <c r="AH3249" s="51"/>
    </row>
    <row r="3250" spans="30:34">
      <c r="AD3250" s="50" t="s">
        <v>71</v>
      </c>
      <c r="AE3250" s="50" t="s">
        <v>1349</v>
      </c>
      <c r="AF3250" s="50">
        <v>4103909</v>
      </c>
      <c r="AG3250" s="51"/>
      <c r="AH3250" s="51"/>
    </row>
    <row r="3251" spans="30:34">
      <c r="AD3251" s="50" t="s">
        <v>71</v>
      </c>
      <c r="AE3251" s="50" t="s">
        <v>1370</v>
      </c>
      <c r="AF3251" s="50">
        <v>4103958</v>
      </c>
      <c r="AG3251" s="51"/>
      <c r="AH3251" s="51"/>
    </row>
    <row r="3252" spans="30:34">
      <c r="AD3252" s="50" t="s">
        <v>71</v>
      </c>
      <c r="AE3252" s="50" t="s">
        <v>1392</v>
      </c>
      <c r="AF3252" s="50">
        <v>4104006</v>
      </c>
      <c r="AG3252" s="51"/>
      <c r="AH3252" s="51"/>
    </row>
    <row r="3253" spans="30:34">
      <c r="AD3253" s="50" t="s">
        <v>71</v>
      </c>
      <c r="AE3253" s="50" t="s">
        <v>1414</v>
      </c>
      <c r="AF3253" s="50">
        <v>4104055</v>
      </c>
      <c r="AG3253" s="51"/>
      <c r="AH3253" s="51"/>
    </row>
    <row r="3254" spans="30:34">
      <c r="AD3254" s="50" t="s">
        <v>71</v>
      </c>
      <c r="AE3254" s="50" t="s">
        <v>1435</v>
      </c>
      <c r="AF3254" s="50">
        <v>4104105</v>
      </c>
      <c r="AG3254" s="51"/>
      <c r="AH3254" s="51"/>
    </row>
    <row r="3255" spans="30:34">
      <c r="AD3255" s="50" t="s">
        <v>71</v>
      </c>
      <c r="AE3255" s="50" t="s">
        <v>1457</v>
      </c>
      <c r="AF3255" s="50">
        <v>4104204</v>
      </c>
      <c r="AG3255" s="51"/>
      <c r="AH3255" s="51"/>
    </row>
    <row r="3256" spans="30:34">
      <c r="AD3256" s="50" t="s">
        <v>71</v>
      </c>
      <c r="AE3256" s="50" t="s">
        <v>1477</v>
      </c>
      <c r="AF3256" s="50">
        <v>4104253</v>
      </c>
      <c r="AG3256" s="51"/>
      <c r="AH3256" s="51"/>
    </row>
    <row r="3257" spans="30:34">
      <c r="AD3257" s="50" t="s">
        <v>71</v>
      </c>
      <c r="AE3257" s="50" t="s">
        <v>1499</v>
      </c>
      <c r="AF3257" s="50">
        <v>4104303</v>
      </c>
      <c r="AG3257" s="51"/>
      <c r="AH3257" s="51"/>
    </row>
    <row r="3258" spans="30:34">
      <c r="AD3258" s="50" t="s">
        <v>71</v>
      </c>
      <c r="AE3258" s="50" t="s">
        <v>1519</v>
      </c>
      <c r="AF3258" s="50">
        <v>4104402</v>
      </c>
      <c r="AG3258" s="51"/>
      <c r="AH3258" s="51"/>
    </row>
    <row r="3259" spans="30:34">
      <c r="AD3259" s="50" t="s">
        <v>71</v>
      </c>
      <c r="AE3259" s="50" t="s">
        <v>1540</v>
      </c>
      <c r="AF3259" s="50">
        <v>4104428</v>
      </c>
      <c r="AG3259" s="51"/>
      <c r="AH3259" s="51"/>
    </row>
    <row r="3260" spans="30:34">
      <c r="AD3260" s="50" t="s">
        <v>71</v>
      </c>
      <c r="AE3260" s="50" t="s">
        <v>486</v>
      </c>
      <c r="AF3260" s="50">
        <v>4104451</v>
      </c>
      <c r="AG3260" s="51"/>
      <c r="AH3260" s="51"/>
    </row>
    <row r="3261" spans="30:34">
      <c r="AD3261" s="50" t="s">
        <v>71</v>
      </c>
      <c r="AE3261" s="50" t="s">
        <v>877</v>
      </c>
      <c r="AF3261" s="50">
        <v>4104501</v>
      </c>
      <c r="AG3261" s="51"/>
      <c r="AH3261" s="51"/>
    </row>
    <row r="3262" spans="30:34">
      <c r="AD3262" s="50" t="s">
        <v>71</v>
      </c>
      <c r="AE3262" s="50" t="s">
        <v>1600</v>
      </c>
      <c r="AF3262" s="50">
        <v>4104600</v>
      </c>
      <c r="AG3262" s="51"/>
      <c r="AH3262" s="51"/>
    </row>
    <row r="3263" spans="30:34">
      <c r="AD3263" s="50" t="s">
        <v>71</v>
      </c>
      <c r="AE3263" s="50" t="s">
        <v>1620</v>
      </c>
      <c r="AF3263" s="50">
        <v>4104659</v>
      </c>
      <c r="AG3263" s="51"/>
      <c r="AH3263" s="51"/>
    </row>
    <row r="3264" spans="30:34">
      <c r="AD3264" s="50" t="s">
        <v>71</v>
      </c>
      <c r="AE3264" s="50" t="s">
        <v>1641</v>
      </c>
      <c r="AF3264" s="50">
        <v>4104709</v>
      </c>
      <c r="AG3264" s="51"/>
      <c r="AH3264" s="51"/>
    </row>
    <row r="3265" spans="30:34">
      <c r="AD3265" s="50" t="s">
        <v>71</v>
      </c>
      <c r="AE3265" s="50" t="s">
        <v>1028</v>
      </c>
      <c r="AF3265" s="50">
        <v>4104808</v>
      </c>
      <c r="AG3265" s="51"/>
      <c r="AH3265" s="51"/>
    </row>
    <row r="3266" spans="30:34">
      <c r="AD3266" s="50" t="s">
        <v>71</v>
      </c>
      <c r="AE3266" s="50" t="s">
        <v>1682</v>
      </c>
      <c r="AF3266" s="50">
        <v>4104907</v>
      </c>
      <c r="AG3266" s="51"/>
      <c r="AH3266" s="51"/>
    </row>
    <row r="3267" spans="30:34">
      <c r="AD3267" s="50" t="s">
        <v>71</v>
      </c>
      <c r="AE3267" s="50" t="s">
        <v>1546</v>
      </c>
      <c r="AF3267" s="50">
        <v>4105003</v>
      </c>
      <c r="AG3267" s="51"/>
      <c r="AH3267" s="51"/>
    </row>
    <row r="3268" spans="30:34">
      <c r="AD3268" s="50" t="s">
        <v>71</v>
      </c>
      <c r="AE3268" s="50" t="s">
        <v>1723</v>
      </c>
      <c r="AF3268" s="50">
        <v>4105102</v>
      </c>
      <c r="AG3268" s="51"/>
      <c r="AH3268" s="51"/>
    </row>
    <row r="3269" spans="30:34">
      <c r="AD3269" s="50" t="s">
        <v>71</v>
      </c>
      <c r="AE3269" s="50" t="s">
        <v>1744</v>
      </c>
      <c r="AF3269" s="50">
        <v>4105201</v>
      </c>
      <c r="AG3269" s="51"/>
      <c r="AH3269" s="51"/>
    </row>
    <row r="3270" spans="30:34">
      <c r="AD3270" s="50" t="s">
        <v>71</v>
      </c>
      <c r="AE3270" s="50" t="s">
        <v>1764</v>
      </c>
      <c r="AF3270" s="50">
        <v>4105300</v>
      </c>
      <c r="AG3270" s="51"/>
      <c r="AH3270" s="51"/>
    </row>
    <row r="3271" spans="30:34">
      <c r="AD3271" s="50" t="s">
        <v>71</v>
      </c>
      <c r="AE3271" s="50" t="s">
        <v>1784</v>
      </c>
      <c r="AF3271" s="50">
        <v>4105409</v>
      </c>
      <c r="AG3271" s="51"/>
      <c r="AH3271" s="51"/>
    </row>
    <row r="3272" spans="30:34">
      <c r="AD3272" s="50" t="s">
        <v>71</v>
      </c>
      <c r="AE3272" s="50" t="s">
        <v>1804</v>
      </c>
      <c r="AF3272" s="50">
        <v>4105508</v>
      </c>
      <c r="AG3272" s="51"/>
      <c r="AH3272" s="51"/>
    </row>
    <row r="3273" spans="30:34">
      <c r="AD3273" s="50" t="s">
        <v>71</v>
      </c>
      <c r="AE3273" s="50" t="s">
        <v>1822</v>
      </c>
      <c r="AF3273" s="50">
        <v>4105607</v>
      </c>
      <c r="AG3273" s="51"/>
      <c r="AH3273" s="51"/>
    </row>
    <row r="3274" spans="30:34">
      <c r="AD3274" s="50" t="s">
        <v>71</v>
      </c>
      <c r="AE3274" s="50" t="s">
        <v>1841</v>
      </c>
      <c r="AF3274" s="50">
        <v>4105706</v>
      </c>
      <c r="AG3274" s="51"/>
      <c r="AH3274" s="51"/>
    </row>
    <row r="3275" spans="30:34">
      <c r="AD3275" s="50" t="s">
        <v>71</v>
      </c>
      <c r="AE3275" s="50" t="s">
        <v>1858</v>
      </c>
      <c r="AF3275" s="50">
        <v>4105805</v>
      </c>
      <c r="AG3275" s="51"/>
      <c r="AH3275" s="51"/>
    </row>
    <row r="3276" spans="30:34">
      <c r="AD3276" s="50" t="s">
        <v>71</v>
      </c>
      <c r="AE3276" s="50" t="s">
        <v>1876</v>
      </c>
      <c r="AF3276" s="50">
        <v>4105904</v>
      </c>
      <c r="AG3276" s="51"/>
      <c r="AH3276" s="51"/>
    </row>
    <row r="3277" spans="30:34">
      <c r="AD3277" s="50" t="s">
        <v>71</v>
      </c>
      <c r="AE3277" s="50" t="s">
        <v>1892</v>
      </c>
      <c r="AF3277" s="50">
        <v>4106001</v>
      </c>
      <c r="AG3277" s="51"/>
      <c r="AH3277" s="51"/>
    </row>
    <row r="3278" spans="30:34">
      <c r="AD3278" s="50" t="s">
        <v>71</v>
      </c>
      <c r="AE3278" s="50" t="s">
        <v>1909</v>
      </c>
      <c r="AF3278" s="50">
        <v>4106100</v>
      </c>
      <c r="AG3278" s="51"/>
      <c r="AH3278" s="51"/>
    </row>
    <row r="3279" spans="30:34">
      <c r="AD3279" s="50" t="s">
        <v>71</v>
      </c>
      <c r="AE3279" s="50" t="s">
        <v>1927</v>
      </c>
      <c r="AF3279" s="50">
        <v>4106209</v>
      </c>
      <c r="AG3279" s="51"/>
      <c r="AH3279" s="51"/>
    </row>
    <row r="3280" spans="30:34">
      <c r="AD3280" s="50" t="s">
        <v>71</v>
      </c>
      <c r="AE3280" s="50" t="s">
        <v>1943</v>
      </c>
      <c r="AF3280" s="50">
        <v>4106308</v>
      </c>
      <c r="AG3280" s="51"/>
      <c r="AH3280" s="51"/>
    </row>
    <row r="3281" spans="30:34">
      <c r="AD3281" s="50" t="s">
        <v>71</v>
      </c>
      <c r="AE3281" s="50" t="s">
        <v>1959</v>
      </c>
      <c r="AF3281" s="50">
        <v>4106407</v>
      </c>
      <c r="AG3281" s="51"/>
      <c r="AH3281" s="51"/>
    </row>
    <row r="3282" spans="30:34">
      <c r="AD3282" s="50" t="s">
        <v>71</v>
      </c>
      <c r="AE3282" s="50" t="s">
        <v>1977</v>
      </c>
      <c r="AF3282" s="50">
        <v>4106456</v>
      </c>
      <c r="AG3282" s="51"/>
      <c r="AH3282" s="51"/>
    </row>
    <row r="3283" spans="30:34">
      <c r="AD3283" s="50" t="s">
        <v>71</v>
      </c>
      <c r="AE3283" s="50" t="s">
        <v>1994</v>
      </c>
      <c r="AF3283" s="50">
        <v>4106506</v>
      </c>
      <c r="AG3283" s="51"/>
      <c r="AH3283" s="51"/>
    </row>
    <row r="3284" spans="30:34">
      <c r="AD3284" s="50" t="s">
        <v>71</v>
      </c>
      <c r="AE3284" s="50" t="s">
        <v>2012</v>
      </c>
      <c r="AF3284" s="50">
        <v>4106555</v>
      </c>
      <c r="AG3284" s="51"/>
      <c r="AH3284" s="51"/>
    </row>
    <row r="3285" spans="30:34">
      <c r="AD3285" s="50" t="s">
        <v>71</v>
      </c>
      <c r="AE3285" s="50" t="s">
        <v>2030</v>
      </c>
      <c r="AF3285" s="50">
        <v>4106803</v>
      </c>
      <c r="AG3285" s="51"/>
      <c r="AH3285" s="51"/>
    </row>
    <row r="3286" spans="30:34">
      <c r="AD3286" s="50" t="s">
        <v>71</v>
      </c>
      <c r="AE3286" s="50" t="s">
        <v>2048</v>
      </c>
      <c r="AF3286" s="50">
        <v>4106571</v>
      </c>
      <c r="AG3286" s="51"/>
      <c r="AH3286" s="51"/>
    </row>
    <row r="3287" spans="30:34">
      <c r="AD3287" s="50" t="s">
        <v>71</v>
      </c>
      <c r="AE3287" s="50" t="s">
        <v>2066</v>
      </c>
      <c r="AF3287" s="50">
        <v>4106605</v>
      </c>
      <c r="AG3287" s="51"/>
      <c r="AH3287" s="51"/>
    </row>
    <row r="3288" spans="30:34">
      <c r="AD3288" s="50" t="s">
        <v>71</v>
      </c>
      <c r="AE3288" s="50" t="s">
        <v>218</v>
      </c>
      <c r="AF3288" s="50">
        <v>4106704</v>
      </c>
      <c r="AG3288" s="51"/>
      <c r="AH3288" s="51"/>
    </row>
    <row r="3289" spans="30:34">
      <c r="AD3289" s="50" t="s">
        <v>71</v>
      </c>
      <c r="AE3289" s="50" t="s">
        <v>2098</v>
      </c>
      <c r="AF3289" s="50">
        <v>4106852</v>
      </c>
      <c r="AG3289" s="51"/>
      <c r="AH3289" s="51"/>
    </row>
    <row r="3290" spans="30:34">
      <c r="AD3290" s="50" t="s">
        <v>71</v>
      </c>
      <c r="AE3290" s="50" t="s">
        <v>2115</v>
      </c>
      <c r="AF3290" s="50">
        <v>4106902</v>
      </c>
      <c r="AG3290" s="51"/>
      <c r="AH3290" s="51"/>
    </row>
    <row r="3291" spans="30:34">
      <c r="AD3291" s="50" t="s">
        <v>71</v>
      </c>
      <c r="AE3291" s="50" t="s">
        <v>2130</v>
      </c>
      <c r="AF3291" s="50">
        <v>4107009</v>
      </c>
      <c r="AG3291" s="51"/>
      <c r="AH3291" s="51"/>
    </row>
    <row r="3292" spans="30:34">
      <c r="AD3292" s="50" t="s">
        <v>71</v>
      </c>
      <c r="AE3292" s="50" t="s">
        <v>2147</v>
      </c>
      <c r="AF3292" s="50">
        <v>4107108</v>
      </c>
      <c r="AG3292" s="51"/>
      <c r="AH3292" s="51"/>
    </row>
    <row r="3293" spans="30:34">
      <c r="AD3293" s="50" t="s">
        <v>71</v>
      </c>
      <c r="AE3293" s="50" t="s">
        <v>2163</v>
      </c>
      <c r="AF3293" s="50">
        <v>4107124</v>
      </c>
      <c r="AG3293" s="51"/>
      <c r="AH3293" s="51"/>
    </row>
    <row r="3294" spans="30:34">
      <c r="AD3294" s="50" t="s">
        <v>71</v>
      </c>
      <c r="AE3294" s="50" t="s">
        <v>2180</v>
      </c>
      <c r="AF3294" s="50">
        <v>4107157</v>
      </c>
      <c r="AG3294" s="51"/>
      <c r="AH3294" s="51"/>
    </row>
    <row r="3295" spans="30:34">
      <c r="AD3295" s="50" t="s">
        <v>71</v>
      </c>
      <c r="AE3295" s="50" t="s">
        <v>2197</v>
      </c>
      <c r="AF3295" s="50">
        <v>4107207</v>
      </c>
      <c r="AG3295" s="51"/>
      <c r="AH3295" s="51"/>
    </row>
    <row r="3296" spans="30:34">
      <c r="AD3296" s="50" t="s">
        <v>71</v>
      </c>
      <c r="AE3296" s="50" t="s">
        <v>811</v>
      </c>
      <c r="AF3296" s="50">
        <v>4107256</v>
      </c>
      <c r="AG3296" s="51"/>
      <c r="AH3296" s="51"/>
    </row>
    <row r="3297" spans="30:34">
      <c r="AD3297" s="50" t="s">
        <v>71</v>
      </c>
      <c r="AE3297" s="50" t="s">
        <v>2228</v>
      </c>
      <c r="AF3297" s="50">
        <v>4107306</v>
      </c>
      <c r="AG3297" s="51"/>
      <c r="AH3297" s="51"/>
    </row>
    <row r="3298" spans="30:34">
      <c r="AD3298" s="50" t="s">
        <v>71</v>
      </c>
      <c r="AE3298" s="50" t="s">
        <v>2244</v>
      </c>
      <c r="AF3298" s="50">
        <v>4128633</v>
      </c>
      <c r="AG3298" s="51"/>
      <c r="AH3298" s="51"/>
    </row>
    <row r="3299" spans="30:34">
      <c r="AD3299" s="50" t="s">
        <v>71</v>
      </c>
      <c r="AE3299" s="50" t="s">
        <v>2258</v>
      </c>
      <c r="AF3299" s="50">
        <v>4107405</v>
      </c>
      <c r="AG3299" s="51"/>
      <c r="AH3299" s="51"/>
    </row>
    <row r="3300" spans="30:34">
      <c r="AD3300" s="50" t="s">
        <v>71</v>
      </c>
      <c r="AE3300" s="50" t="s">
        <v>2273</v>
      </c>
      <c r="AF3300" s="50">
        <v>4107504</v>
      </c>
      <c r="AG3300" s="51"/>
      <c r="AH3300" s="51"/>
    </row>
    <row r="3301" spans="30:34">
      <c r="AD3301" s="50" t="s">
        <v>71</v>
      </c>
      <c r="AE3301" s="50" t="s">
        <v>2289</v>
      </c>
      <c r="AF3301" s="50">
        <v>4107538</v>
      </c>
      <c r="AG3301" s="51"/>
      <c r="AH3301" s="51"/>
    </row>
    <row r="3302" spans="30:34">
      <c r="AD3302" s="50" t="s">
        <v>71</v>
      </c>
      <c r="AE3302" s="50" t="s">
        <v>2305</v>
      </c>
      <c r="AF3302" s="50">
        <v>4107520</v>
      </c>
      <c r="AG3302" s="51"/>
      <c r="AH3302" s="51"/>
    </row>
    <row r="3303" spans="30:34">
      <c r="AD3303" s="50" t="s">
        <v>71</v>
      </c>
      <c r="AE3303" s="50" t="s">
        <v>2318</v>
      </c>
      <c r="AF3303" s="50">
        <v>4107546</v>
      </c>
      <c r="AG3303" s="51"/>
      <c r="AH3303" s="51"/>
    </row>
    <row r="3304" spans="30:34">
      <c r="AD3304" s="50" t="s">
        <v>71</v>
      </c>
      <c r="AE3304" s="50" t="s">
        <v>2334</v>
      </c>
      <c r="AF3304" s="50">
        <v>4107553</v>
      </c>
      <c r="AG3304" s="51"/>
      <c r="AH3304" s="51"/>
    </row>
    <row r="3305" spans="30:34">
      <c r="AD3305" s="50" t="s">
        <v>71</v>
      </c>
      <c r="AE3305" s="50" t="s">
        <v>2350</v>
      </c>
      <c r="AF3305" s="50">
        <v>4107603</v>
      </c>
      <c r="AG3305" s="51"/>
      <c r="AH3305" s="51"/>
    </row>
    <row r="3306" spans="30:34">
      <c r="AD3306" s="50" t="s">
        <v>71</v>
      </c>
      <c r="AE3306" s="50" t="s">
        <v>2366</v>
      </c>
      <c r="AF3306" s="50">
        <v>4107652</v>
      </c>
      <c r="AG3306" s="51"/>
      <c r="AH3306" s="51"/>
    </row>
    <row r="3307" spans="30:34">
      <c r="AD3307" s="50" t="s">
        <v>71</v>
      </c>
      <c r="AE3307" s="50" t="s">
        <v>2380</v>
      </c>
      <c r="AF3307" s="50">
        <v>4107702</v>
      </c>
      <c r="AG3307" s="51"/>
      <c r="AH3307" s="51"/>
    </row>
    <row r="3308" spans="30:34">
      <c r="AD3308" s="50" t="s">
        <v>71</v>
      </c>
      <c r="AE3308" s="50" t="s">
        <v>2395</v>
      </c>
      <c r="AF3308" s="50">
        <v>4107736</v>
      </c>
      <c r="AG3308" s="51"/>
      <c r="AH3308" s="51"/>
    </row>
    <row r="3309" spans="30:34">
      <c r="AD3309" s="50" t="s">
        <v>71</v>
      </c>
      <c r="AE3309" s="50" t="s">
        <v>2411</v>
      </c>
      <c r="AF3309" s="50">
        <v>4107751</v>
      </c>
      <c r="AG3309" s="51"/>
      <c r="AH3309" s="51"/>
    </row>
    <row r="3310" spans="30:34">
      <c r="AD3310" s="50" t="s">
        <v>71</v>
      </c>
      <c r="AE3310" s="50" t="s">
        <v>2427</v>
      </c>
      <c r="AF3310" s="50">
        <v>4107850</v>
      </c>
      <c r="AG3310" s="51"/>
      <c r="AH3310" s="51"/>
    </row>
    <row r="3311" spans="30:34">
      <c r="AD3311" s="50" t="s">
        <v>71</v>
      </c>
      <c r="AE3311" s="50" t="s">
        <v>2443</v>
      </c>
      <c r="AF3311" s="50">
        <v>4107801</v>
      </c>
      <c r="AG3311" s="51"/>
      <c r="AH3311" s="51"/>
    </row>
    <row r="3312" spans="30:34">
      <c r="AD3312" s="50" t="s">
        <v>71</v>
      </c>
      <c r="AE3312" s="50" t="s">
        <v>1541</v>
      </c>
      <c r="AF3312" s="50">
        <v>4107900</v>
      </c>
      <c r="AG3312" s="51"/>
      <c r="AH3312" s="51"/>
    </row>
    <row r="3313" spans="30:34">
      <c r="AD3313" s="50" t="s">
        <v>71</v>
      </c>
      <c r="AE3313" s="50" t="s">
        <v>2472</v>
      </c>
      <c r="AF3313" s="50">
        <v>4108007</v>
      </c>
      <c r="AG3313" s="51"/>
      <c r="AH3313" s="51"/>
    </row>
    <row r="3314" spans="30:34">
      <c r="AD3314" s="50" t="s">
        <v>71</v>
      </c>
      <c r="AE3314" s="50" t="s">
        <v>2488</v>
      </c>
      <c r="AF3314" s="50">
        <v>4108106</v>
      </c>
      <c r="AG3314" s="51"/>
      <c r="AH3314" s="51"/>
    </row>
    <row r="3315" spans="30:34">
      <c r="AD3315" s="50" t="s">
        <v>71</v>
      </c>
      <c r="AE3315" s="50" t="s">
        <v>2503</v>
      </c>
      <c r="AF3315" s="50">
        <v>4108205</v>
      </c>
      <c r="AG3315" s="51"/>
      <c r="AH3315" s="51"/>
    </row>
    <row r="3316" spans="30:34">
      <c r="AD3316" s="50" t="s">
        <v>71</v>
      </c>
      <c r="AE3316" s="50" t="s">
        <v>2518</v>
      </c>
      <c r="AF3316" s="50">
        <v>4108304</v>
      </c>
      <c r="AG3316" s="51"/>
      <c r="AH3316" s="51"/>
    </row>
    <row r="3317" spans="30:34">
      <c r="AD3317" s="50" t="s">
        <v>71</v>
      </c>
      <c r="AE3317" s="50" t="s">
        <v>2533</v>
      </c>
      <c r="AF3317" s="50">
        <v>4108452</v>
      </c>
      <c r="AG3317" s="51"/>
      <c r="AH3317" s="51"/>
    </row>
    <row r="3318" spans="30:34">
      <c r="AD3318" s="50" t="s">
        <v>71</v>
      </c>
      <c r="AE3318" s="50" t="s">
        <v>2549</v>
      </c>
      <c r="AF3318" s="50">
        <v>4108320</v>
      </c>
      <c r="AG3318" s="51"/>
      <c r="AH3318" s="51"/>
    </row>
    <row r="3319" spans="30:34">
      <c r="AD3319" s="50" t="s">
        <v>71</v>
      </c>
      <c r="AE3319" s="50" t="s">
        <v>2563</v>
      </c>
      <c r="AF3319" s="50">
        <v>4108403</v>
      </c>
      <c r="AG3319" s="51"/>
      <c r="AH3319" s="51"/>
    </row>
    <row r="3320" spans="30:34">
      <c r="AD3320" s="50" t="s">
        <v>71</v>
      </c>
      <c r="AE3320" s="50" t="s">
        <v>1144</v>
      </c>
      <c r="AF3320" s="50">
        <v>4108502</v>
      </c>
      <c r="AG3320" s="51"/>
      <c r="AH3320" s="51"/>
    </row>
    <row r="3321" spans="30:34">
      <c r="AD3321" s="50" t="s">
        <v>71</v>
      </c>
      <c r="AE3321" s="50" t="s">
        <v>2594</v>
      </c>
      <c r="AF3321" s="50">
        <v>4108551</v>
      </c>
      <c r="AG3321" s="51"/>
      <c r="AH3321" s="51"/>
    </row>
    <row r="3322" spans="30:34">
      <c r="AD3322" s="50" t="s">
        <v>71</v>
      </c>
      <c r="AE3322" s="50" t="s">
        <v>2610</v>
      </c>
      <c r="AF3322" s="50">
        <v>4108601</v>
      </c>
      <c r="AG3322" s="51"/>
      <c r="AH3322" s="51"/>
    </row>
    <row r="3323" spans="30:34">
      <c r="AD3323" s="50" t="s">
        <v>71</v>
      </c>
      <c r="AE3323" s="50" t="s">
        <v>2622</v>
      </c>
      <c r="AF3323" s="50">
        <v>4108650</v>
      </c>
      <c r="AG3323" s="51"/>
      <c r="AH3323" s="51"/>
    </row>
    <row r="3324" spans="30:34">
      <c r="AD3324" s="50" t="s">
        <v>71</v>
      </c>
      <c r="AE3324" s="50" t="s">
        <v>2637</v>
      </c>
      <c r="AF3324" s="50">
        <v>4108700</v>
      </c>
      <c r="AG3324" s="51"/>
      <c r="AH3324" s="51"/>
    </row>
    <row r="3325" spans="30:34">
      <c r="AD3325" s="50" t="s">
        <v>71</v>
      </c>
      <c r="AE3325" s="50" t="s">
        <v>2651</v>
      </c>
      <c r="AF3325" s="50">
        <v>4108809</v>
      </c>
      <c r="AG3325" s="51"/>
      <c r="AH3325" s="51"/>
    </row>
    <row r="3326" spans="30:34">
      <c r="AD3326" s="50" t="s">
        <v>71</v>
      </c>
      <c r="AE3326" s="50" t="s">
        <v>2664</v>
      </c>
      <c r="AF3326" s="50">
        <v>4108908</v>
      </c>
      <c r="AG3326" s="51"/>
      <c r="AH3326" s="51"/>
    </row>
    <row r="3327" spans="30:34">
      <c r="AD3327" s="50" t="s">
        <v>71</v>
      </c>
      <c r="AE3327" s="50" t="s">
        <v>2678</v>
      </c>
      <c r="AF3327" s="50">
        <v>4108957</v>
      </c>
      <c r="AG3327" s="51"/>
      <c r="AH3327" s="51"/>
    </row>
    <row r="3328" spans="30:34">
      <c r="AD3328" s="50" t="s">
        <v>71</v>
      </c>
      <c r="AE3328" s="50" t="s">
        <v>2694</v>
      </c>
      <c r="AF3328" s="50">
        <v>4109005</v>
      </c>
      <c r="AG3328" s="51"/>
      <c r="AH3328" s="51"/>
    </row>
    <row r="3329" spans="30:34">
      <c r="AD3329" s="50" t="s">
        <v>71</v>
      </c>
      <c r="AE3329" s="50" t="s">
        <v>2709</v>
      </c>
      <c r="AF3329" s="50">
        <v>4109104</v>
      </c>
      <c r="AG3329" s="51"/>
      <c r="AH3329" s="51"/>
    </row>
    <row r="3330" spans="30:34">
      <c r="AD3330" s="50" t="s">
        <v>71</v>
      </c>
      <c r="AE3330" s="50" t="s">
        <v>2725</v>
      </c>
      <c r="AF3330" s="50">
        <v>4109203</v>
      </c>
      <c r="AG3330" s="51"/>
      <c r="AH3330" s="51"/>
    </row>
    <row r="3331" spans="30:34">
      <c r="AD3331" s="50" t="s">
        <v>71</v>
      </c>
      <c r="AE3331" s="50" t="s">
        <v>2740</v>
      </c>
      <c r="AF3331" s="50">
        <v>4109302</v>
      </c>
      <c r="AG3331" s="51"/>
      <c r="AH3331" s="51"/>
    </row>
    <row r="3332" spans="30:34">
      <c r="AD3332" s="50" t="s">
        <v>71</v>
      </c>
      <c r="AE3332" s="50" t="s">
        <v>2755</v>
      </c>
      <c r="AF3332" s="50">
        <v>4109401</v>
      </c>
      <c r="AG3332" s="51"/>
      <c r="AH3332" s="51"/>
    </row>
    <row r="3333" spans="30:34">
      <c r="AD3333" s="50" t="s">
        <v>71</v>
      </c>
      <c r="AE3333" s="50" t="s">
        <v>2771</v>
      </c>
      <c r="AF3333" s="50">
        <v>4109500</v>
      </c>
      <c r="AG3333" s="51"/>
      <c r="AH3333" s="51"/>
    </row>
    <row r="3334" spans="30:34">
      <c r="AD3334" s="50" t="s">
        <v>71</v>
      </c>
      <c r="AE3334" s="50" t="s">
        <v>2787</v>
      </c>
      <c r="AF3334" s="50">
        <v>4109609</v>
      </c>
      <c r="AG3334" s="51"/>
      <c r="AH3334" s="51"/>
    </row>
    <row r="3335" spans="30:34">
      <c r="AD3335" s="50" t="s">
        <v>71</v>
      </c>
      <c r="AE3335" s="50" t="s">
        <v>2802</v>
      </c>
      <c r="AF3335" s="50">
        <v>4109658</v>
      </c>
      <c r="AG3335" s="51"/>
      <c r="AH3335" s="51"/>
    </row>
    <row r="3336" spans="30:34">
      <c r="AD3336" s="50" t="s">
        <v>71</v>
      </c>
      <c r="AE3336" s="50" t="s">
        <v>2817</v>
      </c>
      <c r="AF3336" s="50">
        <v>4109708</v>
      </c>
      <c r="AG3336" s="51"/>
      <c r="AH3336" s="51"/>
    </row>
    <row r="3337" spans="30:34">
      <c r="AD3337" s="50" t="s">
        <v>71</v>
      </c>
      <c r="AE3337" s="50" t="s">
        <v>2831</v>
      </c>
      <c r="AF3337" s="50">
        <v>4109757</v>
      </c>
      <c r="AG3337" s="51"/>
      <c r="AH3337" s="51"/>
    </row>
    <row r="3338" spans="30:34">
      <c r="AD3338" s="50" t="s">
        <v>71</v>
      </c>
      <c r="AE3338" s="50" t="s">
        <v>2842</v>
      </c>
      <c r="AF3338" s="50">
        <v>4109807</v>
      </c>
      <c r="AG3338" s="51"/>
      <c r="AH3338" s="51"/>
    </row>
    <row r="3339" spans="30:34">
      <c r="AD3339" s="50" t="s">
        <v>71</v>
      </c>
      <c r="AE3339" s="50" t="s">
        <v>2855</v>
      </c>
      <c r="AF3339" s="50">
        <v>4109906</v>
      </c>
      <c r="AG3339" s="51"/>
      <c r="AH3339" s="51"/>
    </row>
    <row r="3340" spans="30:34">
      <c r="AD3340" s="50" t="s">
        <v>71</v>
      </c>
      <c r="AE3340" s="50" t="s">
        <v>2868</v>
      </c>
      <c r="AF3340" s="50">
        <v>4110003</v>
      </c>
      <c r="AG3340" s="51"/>
      <c r="AH3340" s="51"/>
    </row>
    <row r="3341" spans="30:34">
      <c r="AD3341" s="50" t="s">
        <v>71</v>
      </c>
      <c r="AE3341" s="50" t="s">
        <v>1795</v>
      </c>
      <c r="AF3341" s="50">
        <v>4110052</v>
      </c>
      <c r="AG3341" s="51"/>
      <c r="AH3341" s="51"/>
    </row>
    <row r="3342" spans="30:34">
      <c r="AD3342" s="50" t="s">
        <v>71</v>
      </c>
      <c r="AE3342" s="50" t="s">
        <v>2893</v>
      </c>
      <c r="AF3342" s="50">
        <v>4110078</v>
      </c>
      <c r="AG3342" s="51"/>
      <c r="AH3342" s="51"/>
    </row>
    <row r="3343" spans="30:34">
      <c r="AD3343" s="50" t="s">
        <v>71</v>
      </c>
      <c r="AE3343" s="50" t="s">
        <v>2906</v>
      </c>
      <c r="AF3343" s="50">
        <v>4110102</v>
      </c>
      <c r="AG3343" s="51"/>
      <c r="AH3343" s="51"/>
    </row>
    <row r="3344" spans="30:34">
      <c r="AD3344" s="50" t="s">
        <v>71</v>
      </c>
      <c r="AE3344" s="50" t="s">
        <v>2918</v>
      </c>
      <c r="AF3344" s="50">
        <v>4110201</v>
      </c>
      <c r="AG3344" s="51"/>
      <c r="AH3344" s="51"/>
    </row>
    <row r="3345" spans="30:34">
      <c r="AD3345" s="50" t="s">
        <v>71</v>
      </c>
      <c r="AE3345" s="50" t="s">
        <v>1823</v>
      </c>
      <c r="AF3345" s="50">
        <v>4110300</v>
      </c>
      <c r="AG3345" s="51"/>
      <c r="AH3345" s="51"/>
    </row>
    <row r="3346" spans="30:34">
      <c r="AD3346" s="50" t="s">
        <v>71</v>
      </c>
      <c r="AE3346" s="50" t="s">
        <v>2941</v>
      </c>
      <c r="AF3346" s="50">
        <v>4110409</v>
      </c>
      <c r="AG3346" s="51"/>
      <c r="AH3346" s="51"/>
    </row>
    <row r="3347" spans="30:34">
      <c r="AD3347" s="50" t="s">
        <v>71</v>
      </c>
      <c r="AE3347" s="50" t="s">
        <v>2953</v>
      </c>
      <c r="AF3347" s="50">
        <v>4110508</v>
      </c>
      <c r="AG3347" s="51"/>
      <c r="AH3347" s="51"/>
    </row>
    <row r="3348" spans="30:34">
      <c r="AD3348" s="50" t="s">
        <v>71</v>
      </c>
      <c r="AE3348" s="50" t="s">
        <v>2965</v>
      </c>
      <c r="AF3348" s="50">
        <v>4110607</v>
      </c>
      <c r="AG3348" s="51"/>
      <c r="AH3348" s="51"/>
    </row>
    <row r="3349" spans="30:34">
      <c r="AD3349" s="50" t="s">
        <v>71</v>
      </c>
      <c r="AE3349" s="50" t="s">
        <v>2977</v>
      </c>
      <c r="AF3349" s="50">
        <v>4110656</v>
      </c>
      <c r="AG3349" s="51"/>
      <c r="AH3349" s="51"/>
    </row>
    <row r="3350" spans="30:34">
      <c r="AD3350" s="50" t="s">
        <v>71</v>
      </c>
      <c r="AE3350" s="50" t="s">
        <v>2568</v>
      </c>
      <c r="AF3350" s="50">
        <v>4110706</v>
      </c>
      <c r="AG3350" s="51"/>
      <c r="AH3350" s="51"/>
    </row>
    <row r="3351" spans="30:34">
      <c r="AD3351" s="50" t="s">
        <v>71</v>
      </c>
      <c r="AE3351" s="50" t="s">
        <v>3002</v>
      </c>
      <c r="AF3351" s="50">
        <v>4110805</v>
      </c>
      <c r="AG3351" s="51"/>
      <c r="AH3351" s="51"/>
    </row>
    <row r="3352" spans="30:34">
      <c r="AD3352" s="50" t="s">
        <v>71</v>
      </c>
      <c r="AE3352" s="50" t="s">
        <v>3015</v>
      </c>
      <c r="AF3352" s="50">
        <v>4110904</v>
      </c>
      <c r="AG3352" s="51"/>
      <c r="AH3352" s="51"/>
    </row>
    <row r="3353" spans="30:34">
      <c r="AD3353" s="50" t="s">
        <v>71</v>
      </c>
      <c r="AE3353" s="50" t="s">
        <v>3027</v>
      </c>
      <c r="AF3353" s="50">
        <v>4110953</v>
      </c>
      <c r="AG3353" s="51"/>
      <c r="AH3353" s="51"/>
    </row>
    <row r="3354" spans="30:34">
      <c r="AD3354" s="50" t="s">
        <v>71</v>
      </c>
      <c r="AE3354" s="50" t="s">
        <v>3040</v>
      </c>
      <c r="AF3354" s="50">
        <v>4111001</v>
      </c>
      <c r="AG3354" s="51"/>
      <c r="AH3354" s="51"/>
    </row>
    <row r="3355" spans="30:34">
      <c r="AD3355" s="50" t="s">
        <v>71</v>
      </c>
      <c r="AE3355" s="50" t="s">
        <v>1928</v>
      </c>
      <c r="AF3355" s="50">
        <v>4111100</v>
      </c>
      <c r="AG3355" s="51"/>
      <c r="AH3355" s="51"/>
    </row>
    <row r="3356" spans="30:34">
      <c r="AD3356" s="50" t="s">
        <v>71</v>
      </c>
      <c r="AE3356" s="50" t="s">
        <v>3064</v>
      </c>
      <c r="AF3356" s="50">
        <v>4111209</v>
      </c>
      <c r="AG3356" s="51"/>
      <c r="AH3356" s="51"/>
    </row>
    <row r="3357" spans="30:34">
      <c r="AD3357" s="50" t="s">
        <v>71</v>
      </c>
      <c r="AE3357" s="50" t="s">
        <v>3075</v>
      </c>
      <c r="AF3357" s="50">
        <v>4111258</v>
      </c>
      <c r="AG3357" s="51"/>
      <c r="AH3357" s="51"/>
    </row>
    <row r="3358" spans="30:34">
      <c r="AD3358" s="50" t="s">
        <v>71</v>
      </c>
      <c r="AE3358" s="50" t="s">
        <v>3088</v>
      </c>
      <c r="AF3358" s="50">
        <v>4111308</v>
      </c>
      <c r="AG3358" s="51"/>
      <c r="AH3358" s="51"/>
    </row>
    <row r="3359" spans="30:34">
      <c r="AD3359" s="50" t="s">
        <v>71</v>
      </c>
      <c r="AE3359" s="50" t="s">
        <v>3100</v>
      </c>
      <c r="AF3359" s="50">
        <v>4111407</v>
      </c>
      <c r="AG3359" s="51"/>
      <c r="AH3359" s="51"/>
    </row>
    <row r="3360" spans="30:34">
      <c r="AD3360" s="50" t="s">
        <v>71</v>
      </c>
      <c r="AE3360" s="50" t="s">
        <v>3113</v>
      </c>
      <c r="AF3360" s="50">
        <v>4111506</v>
      </c>
      <c r="AG3360" s="51"/>
      <c r="AH3360" s="51"/>
    </row>
    <row r="3361" spans="30:34">
      <c r="AD3361" s="50" t="s">
        <v>71</v>
      </c>
      <c r="AE3361" s="50" t="s">
        <v>3125</v>
      </c>
      <c r="AF3361" s="50">
        <v>4111555</v>
      </c>
      <c r="AG3361" s="51"/>
      <c r="AH3361" s="51"/>
    </row>
    <row r="3362" spans="30:34">
      <c r="AD3362" s="50" t="s">
        <v>71</v>
      </c>
      <c r="AE3362" s="50" t="s">
        <v>3136</v>
      </c>
      <c r="AF3362" s="50">
        <v>4111605</v>
      </c>
      <c r="AG3362" s="51"/>
      <c r="AH3362" s="51"/>
    </row>
    <row r="3363" spans="30:34">
      <c r="AD3363" s="50" t="s">
        <v>71</v>
      </c>
      <c r="AE3363" s="50" t="s">
        <v>3148</v>
      </c>
      <c r="AF3363" s="50">
        <v>4111704</v>
      </c>
      <c r="AG3363" s="51"/>
      <c r="AH3363" s="51"/>
    </row>
    <row r="3364" spans="30:34">
      <c r="AD3364" s="50" t="s">
        <v>71</v>
      </c>
      <c r="AE3364" s="50" t="s">
        <v>3159</v>
      </c>
      <c r="AF3364" s="50">
        <v>4111803</v>
      </c>
      <c r="AG3364" s="51"/>
      <c r="AH3364" s="51"/>
    </row>
    <row r="3365" spans="30:34">
      <c r="AD3365" s="50" t="s">
        <v>71</v>
      </c>
      <c r="AE3365" s="50" t="s">
        <v>3170</v>
      </c>
      <c r="AF3365" s="50">
        <v>4111902</v>
      </c>
      <c r="AG3365" s="51"/>
      <c r="AH3365" s="51"/>
    </row>
    <row r="3366" spans="30:34">
      <c r="AD3366" s="50" t="s">
        <v>71</v>
      </c>
      <c r="AE3366" s="50" t="s">
        <v>3181</v>
      </c>
      <c r="AF3366" s="50">
        <v>4112009</v>
      </c>
      <c r="AG3366" s="51"/>
      <c r="AH3366" s="51"/>
    </row>
    <row r="3367" spans="30:34">
      <c r="AD3367" s="50" t="s">
        <v>71</v>
      </c>
      <c r="AE3367" s="50" t="s">
        <v>3193</v>
      </c>
      <c r="AF3367" s="50">
        <v>4112108</v>
      </c>
      <c r="AG3367" s="51"/>
      <c r="AH3367" s="51"/>
    </row>
    <row r="3368" spans="30:34">
      <c r="AD3368" s="50" t="s">
        <v>71</v>
      </c>
      <c r="AE3368" s="50" t="s">
        <v>3205</v>
      </c>
      <c r="AF3368" s="50">
        <v>4112207</v>
      </c>
      <c r="AG3368" s="51"/>
      <c r="AH3368" s="51"/>
    </row>
    <row r="3369" spans="30:34">
      <c r="AD3369" s="50" t="s">
        <v>71</v>
      </c>
      <c r="AE3369" s="50" t="s">
        <v>3217</v>
      </c>
      <c r="AF3369" s="50">
        <v>4112306</v>
      </c>
      <c r="AG3369" s="51"/>
      <c r="AH3369" s="51"/>
    </row>
    <row r="3370" spans="30:34">
      <c r="AD3370" s="50" t="s">
        <v>71</v>
      </c>
      <c r="AE3370" s="50" t="s">
        <v>825</v>
      </c>
      <c r="AF3370" s="50">
        <v>4112405</v>
      </c>
      <c r="AG3370" s="51"/>
      <c r="AH3370" s="51"/>
    </row>
    <row r="3371" spans="30:34">
      <c r="AD3371" s="50" t="s">
        <v>71</v>
      </c>
      <c r="AE3371" s="50" t="s">
        <v>3239</v>
      </c>
      <c r="AF3371" s="50">
        <v>4112504</v>
      </c>
      <c r="AG3371" s="51"/>
      <c r="AH3371" s="51"/>
    </row>
    <row r="3372" spans="30:34">
      <c r="AD3372" s="50" t="s">
        <v>71</v>
      </c>
      <c r="AE3372" s="50" t="s">
        <v>3249</v>
      </c>
      <c r="AF3372" s="50">
        <v>4112603</v>
      </c>
      <c r="AG3372" s="51"/>
      <c r="AH3372" s="51"/>
    </row>
    <row r="3373" spans="30:34">
      <c r="AD3373" s="50" t="s">
        <v>71</v>
      </c>
      <c r="AE3373" s="50" t="s">
        <v>3259</v>
      </c>
      <c r="AF3373" s="50">
        <v>4112702</v>
      </c>
      <c r="AG3373" s="51"/>
      <c r="AH3373" s="51"/>
    </row>
    <row r="3374" spans="30:34">
      <c r="AD3374" s="50" t="s">
        <v>71</v>
      </c>
      <c r="AE3374" s="50" t="s">
        <v>3271</v>
      </c>
      <c r="AF3374" s="50">
        <v>4112751</v>
      </c>
      <c r="AG3374" s="51"/>
      <c r="AH3374" s="51"/>
    </row>
    <row r="3375" spans="30:34">
      <c r="AD3375" s="50" t="s">
        <v>71</v>
      </c>
      <c r="AE3375" s="50" t="s">
        <v>3282</v>
      </c>
      <c r="AF3375" s="50">
        <v>4112801</v>
      </c>
      <c r="AG3375" s="51"/>
      <c r="AH3375" s="51"/>
    </row>
    <row r="3376" spans="30:34">
      <c r="AD3376" s="50" t="s">
        <v>71</v>
      </c>
      <c r="AE3376" s="50" t="s">
        <v>3294</v>
      </c>
      <c r="AF3376" s="50">
        <v>4112900</v>
      </c>
      <c r="AG3376" s="51"/>
      <c r="AH3376" s="51"/>
    </row>
    <row r="3377" spans="30:34">
      <c r="AD3377" s="50" t="s">
        <v>71</v>
      </c>
      <c r="AE3377" s="50" t="s">
        <v>3306</v>
      </c>
      <c r="AF3377" s="50">
        <v>4112959</v>
      </c>
      <c r="AG3377" s="51"/>
      <c r="AH3377" s="51"/>
    </row>
    <row r="3378" spans="30:34">
      <c r="AD3378" s="50" t="s">
        <v>71</v>
      </c>
      <c r="AE3378" s="50" t="s">
        <v>2673</v>
      </c>
      <c r="AF3378" s="50">
        <v>4113007</v>
      </c>
      <c r="AG3378" s="51"/>
      <c r="AH3378" s="51"/>
    </row>
    <row r="3379" spans="30:34">
      <c r="AD3379" s="50" t="s">
        <v>71</v>
      </c>
      <c r="AE3379" s="50" t="s">
        <v>3328</v>
      </c>
      <c r="AF3379" s="50">
        <v>4113106</v>
      </c>
      <c r="AG3379" s="51"/>
      <c r="AH3379" s="51"/>
    </row>
    <row r="3380" spans="30:34">
      <c r="AD3380" s="50" t="s">
        <v>71</v>
      </c>
      <c r="AE3380" s="50" t="s">
        <v>3339</v>
      </c>
      <c r="AF3380" s="50">
        <v>4113205</v>
      </c>
      <c r="AG3380" s="51"/>
      <c r="AH3380" s="51"/>
    </row>
    <row r="3381" spans="30:34">
      <c r="AD3381" s="50" t="s">
        <v>71</v>
      </c>
      <c r="AE3381" s="50" t="s">
        <v>3350</v>
      </c>
      <c r="AF3381" s="50">
        <v>4113254</v>
      </c>
      <c r="AG3381" s="51"/>
      <c r="AH3381" s="51"/>
    </row>
    <row r="3382" spans="30:34">
      <c r="AD3382" s="50" t="s">
        <v>71</v>
      </c>
      <c r="AE3382" s="50" t="s">
        <v>3360</v>
      </c>
      <c r="AF3382" s="50">
        <v>4113304</v>
      </c>
      <c r="AG3382" s="51"/>
      <c r="AH3382" s="51"/>
    </row>
    <row r="3383" spans="30:34">
      <c r="AD3383" s="50" t="s">
        <v>71</v>
      </c>
      <c r="AE3383" s="50" t="s">
        <v>3369</v>
      </c>
      <c r="AF3383" s="50">
        <v>4113403</v>
      </c>
      <c r="AG3383" s="51"/>
      <c r="AH3383" s="51"/>
    </row>
    <row r="3384" spans="30:34">
      <c r="AD3384" s="50" t="s">
        <v>71</v>
      </c>
      <c r="AE3384" s="50" t="s">
        <v>3379</v>
      </c>
      <c r="AF3384" s="50">
        <v>4113429</v>
      </c>
      <c r="AG3384" s="51"/>
      <c r="AH3384" s="51"/>
    </row>
    <row r="3385" spans="30:34">
      <c r="AD3385" s="50" t="s">
        <v>71</v>
      </c>
      <c r="AE3385" s="50" t="s">
        <v>3389</v>
      </c>
      <c r="AF3385" s="50">
        <v>4113452</v>
      </c>
      <c r="AG3385" s="51"/>
      <c r="AH3385" s="51"/>
    </row>
    <row r="3386" spans="30:34">
      <c r="AD3386" s="50" t="s">
        <v>71</v>
      </c>
      <c r="AE3386" s="50" t="s">
        <v>3399</v>
      </c>
      <c r="AF3386" s="50">
        <v>4113502</v>
      </c>
      <c r="AG3386" s="51"/>
      <c r="AH3386" s="51"/>
    </row>
    <row r="3387" spans="30:34">
      <c r="AD3387" s="50" t="s">
        <v>71</v>
      </c>
      <c r="AE3387" s="50" t="s">
        <v>3409</v>
      </c>
      <c r="AF3387" s="50">
        <v>4113601</v>
      </c>
      <c r="AG3387" s="51"/>
      <c r="AH3387" s="51"/>
    </row>
    <row r="3388" spans="30:34">
      <c r="AD3388" s="50" t="s">
        <v>71</v>
      </c>
      <c r="AE3388" s="50" t="s">
        <v>3419</v>
      </c>
      <c r="AF3388" s="50">
        <v>4113700</v>
      </c>
      <c r="AG3388" s="51"/>
      <c r="AH3388" s="51"/>
    </row>
    <row r="3389" spans="30:34">
      <c r="AD3389" s="50" t="s">
        <v>71</v>
      </c>
      <c r="AE3389" s="50" t="s">
        <v>3428</v>
      </c>
      <c r="AF3389" s="50">
        <v>4113734</v>
      </c>
      <c r="AG3389" s="51"/>
      <c r="AH3389" s="51"/>
    </row>
    <row r="3390" spans="30:34">
      <c r="AD3390" s="50" t="s">
        <v>71</v>
      </c>
      <c r="AE3390" s="50" t="s">
        <v>3438</v>
      </c>
      <c r="AF3390" s="50">
        <v>4113759</v>
      </c>
      <c r="AG3390" s="51"/>
      <c r="AH3390" s="51"/>
    </row>
    <row r="3391" spans="30:34">
      <c r="AD3391" s="50" t="s">
        <v>71</v>
      </c>
      <c r="AE3391" s="50" t="s">
        <v>3447</v>
      </c>
      <c r="AF3391" s="50">
        <v>4113809</v>
      </c>
      <c r="AG3391" s="51"/>
      <c r="AH3391" s="51"/>
    </row>
    <row r="3392" spans="30:34">
      <c r="AD3392" s="50" t="s">
        <v>71</v>
      </c>
      <c r="AE3392" s="50" t="s">
        <v>3456</v>
      </c>
      <c r="AF3392" s="50">
        <v>4113908</v>
      </c>
      <c r="AG3392" s="51"/>
      <c r="AH3392" s="51"/>
    </row>
    <row r="3393" spans="30:34">
      <c r="AD3393" s="50" t="s">
        <v>71</v>
      </c>
      <c r="AE3393" s="50" t="s">
        <v>3466</v>
      </c>
      <c r="AF3393" s="50">
        <v>4114005</v>
      </c>
      <c r="AG3393" s="51"/>
      <c r="AH3393" s="51"/>
    </row>
    <row r="3394" spans="30:34">
      <c r="AD3394" s="50" t="s">
        <v>71</v>
      </c>
      <c r="AE3394" s="50" t="s">
        <v>3475</v>
      </c>
      <c r="AF3394" s="50">
        <v>4114104</v>
      </c>
      <c r="AG3394" s="51"/>
      <c r="AH3394" s="51"/>
    </row>
    <row r="3395" spans="30:34">
      <c r="AD3395" s="50" t="s">
        <v>71</v>
      </c>
      <c r="AE3395" s="50" t="s">
        <v>3485</v>
      </c>
      <c r="AF3395" s="50">
        <v>4114203</v>
      </c>
      <c r="AG3395" s="51"/>
      <c r="AH3395" s="51"/>
    </row>
    <row r="3396" spans="30:34">
      <c r="AD3396" s="50" t="s">
        <v>71</v>
      </c>
      <c r="AE3396" s="50" t="s">
        <v>3495</v>
      </c>
      <c r="AF3396" s="50">
        <v>4114302</v>
      </c>
      <c r="AG3396" s="51"/>
      <c r="AH3396" s="51"/>
    </row>
    <row r="3397" spans="30:34">
      <c r="AD3397" s="50" t="s">
        <v>71</v>
      </c>
      <c r="AE3397" s="50" t="s">
        <v>3504</v>
      </c>
      <c r="AF3397" s="50">
        <v>4114351</v>
      </c>
      <c r="AG3397" s="51"/>
      <c r="AH3397" s="51"/>
    </row>
    <row r="3398" spans="30:34">
      <c r="AD3398" s="50" t="s">
        <v>71</v>
      </c>
      <c r="AE3398" s="50" t="s">
        <v>3514</v>
      </c>
      <c r="AF3398" s="50">
        <v>4114401</v>
      </c>
      <c r="AG3398" s="51"/>
      <c r="AH3398" s="51"/>
    </row>
    <row r="3399" spans="30:34">
      <c r="AD3399" s="50" t="s">
        <v>71</v>
      </c>
      <c r="AE3399" s="50" t="s">
        <v>3524</v>
      </c>
      <c r="AF3399" s="50">
        <v>4114500</v>
      </c>
      <c r="AG3399" s="51"/>
      <c r="AH3399" s="51"/>
    </row>
    <row r="3400" spans="30:34">
      <c r="AD3400" s="50" t="s">
        <v>71</v>
      </c>
      <c r="AE3400" s="50" t="s">
        <v>3534</v>
      </c>
      <c r="AF3400" s="50">
        <v>4114609</v>
      </c>
      <c r="AG3400" s="51"/>
      <c r="AH3400" s="51"/>
    </row>
    <row r="3401" spans="30:34">
      <c r="AD3401" s="50" t="s">
        <v>71</v>
      </c>
      <c r="AE3401" s="50" t="s">
        <v>3544</v>
      </c>
      <c r="AF3401" s="50">
        <v>4114708</v>
      </c>
      <c r="AG3401" s="51"/>
      <c r="AH3401" s="51"/>
    </row>
    <row r="3402" spans="30:34">
      <c r="AD3402" s="50" t="s">
        <v>71</v>
      </c>
      <c r="AE3402" s="50" t="s">
        <v>3552</v>
      </c>
      <c r="AF3402" s="50">
        <v>4114807</v>
      </c>
      <c r="AG3402" s="51"/>
      <c r="AH3402" s="51"/>
    </row>
    <row r="3403" spans="30:34">
      <c r="AD3403" s="50" t="s">
        <v>71</v>
      </c>
      <c r="AE3403" s="50" t="s">
        <v>3562</v>
      </c>
      <c r="AF3403" s="50">
        <v>4114906</v>
      </c>
      <c r="AG3403" s="51"/>
      <c r="AH3403" s="51"/>
    </row>
    <row r="3404" spans="30:34">
      <c r="AD3404" s="50" t="s">
        <v>71</v>
      </c>
      <c r="AE3404" s="50" t="s">
        <v>3572</v>
      </c>
      <c r="AF3404" s="50">
        <v>4115002</v>
      </c>
      <c r="AG3404" s="51"/>
      <c r="AH3404" s="51"/>
    </row>
    <row r="3405" spans="30:34">
      <c r="AD3405" s="50" t="s">
        <v>71</v>
      </c>
      <c r="AE3405" s="50" t="s">
        <v>3582</v>
      </c>
      <c r="AF3405" s="50">
        <v>4115101</v>
      </c>
      <c r="AG3405" s="51"/>
      <c r="AH3405" s="51"/>
    </row>
    <row r="3406" spans="30:34">
      <c r="AD3406" s="50" t="s">
        <v>71</v>
      </c>
      <c r="AE3406" s="50" t="s">
        <v>3592</v>
      </c>
      <c r="AF3406" s="50">
        <v>4115200</v>
      </c>
      <c r="AG3406" s="51"/>
      <c r="AH3406" s="51"/>
    </row>
    <row r="3407" spans="30:34">
      <c r="AD3407" s="50" t="s">
        <v>71</v>
      </c>
      <c r="AE3407" s="50" t="s">
        <v>3601</v>
      </c>
      <c r="AF3407" s="50">
        <v>4115309</v>
      </c>
      <c r="AG3407" s="51"/>
      <c r="AH3407" s="51"/>
    </row>
    <row r="3408" spans="30:34">
      <c r="AD3408" s="50" t="s">
        <v>71</v>
      </c>
      <c r="AE3408" s="50" t="s">
        <v>3610</v>
      </c>
      <c r="AF3408" s="50">
        <v>4115358</v>
      </c>
      <c r="AG3408" s="51"/>
      <c r="AH3408" s="51"/>
    </row>
    <row r="3409" spans="30:34">
      <c r="AD3409" s="50" t="s">
        <v>71</v>
      </c>
      <c r="AE3409" s="50" t="s">
        <v>3619</v>
      </c>
      <c r="AF3409" s="50">
        <v>4115408</v>
      </c>
      <c r="AG3409" s="51"/>
      <c r="AH3409" s="51"/>
    </row>
    <row r="3410" spans="30:34">
      <c r="AD3410" s="50" t="s">
        <v>71</v>
      </c>
      <c r="AE3410" s="50" t="s">
        <v>3629</v>
      </c>
      <c r="AF3410" s="50">
        <v>4115457</v>
      </c>
      <c r="AG3410" s="51"/>
      <c r="AH3410" s="51"/>
    </row>
    <row r="3411" spans="30:34">
      <c r="AD3411" s="50" t="s">
        <v>71</v>
      </c>
      <c r="AE3411" s="50" t="s">
        <v>3639</v>
      </c>
      <c r="AF3411" s="50">
        <v>4115507</v>
      </c>
      <c r="AG3411" s="51"/>
      <c r="AH3411" s="51"/>
    </row>
    <row r="3412" spans="30:34">
      <c r="AD3412" s="50" t="s">
        <v>71</v>
      </c>
      <c r="AE3412" s="50" t="s">
        <v>3648</v>
      </c>
      <c r="AF3412" s="50">
        <v>4115606</v>
      </c>
      <c r="AG3412" s="51"/>
      <c r="AH3412" s="51"/>
    </row>
    <row r="3413" spans="30:34">
      <c r="AD3413" s="50" t="s">
        <v>71</v>
      </c>
      <c r="AE3413" s="50" t="s">
        <v>3657</v>
      </c>
      <c r="AF3413" s="50">
        <v>4115705</v>
      </c>
      <c r="AG3413" s="51"/>
      <c r="AH3413" s="51"/>
    </row>
    <row r="3414" spans="30:34">
      <c r="AD3414" s="50" t="s">
        <v>71</v>
      </c>
      <c r="AE3414" s="50" t="s">
        <v>3666</v>
      </c>
      <c r="AF3414" s="50">
        <v>4115739</v>
      </c>
      <c r="AG3414" s="51"/>
      <c r="AH3414" s="51"/>
    </row>
    <row r="3415" spans="30:34">
      <c r="AD3415" s="50" t="s">
        <v>71</v>
      </c>
      <c r="AE3415" s="50" t="s">
        <v>3673</v>
      </c>
      <c r="AF3415" s="50">
        <v>4115754</v>
      </c>
      <c r="AG3415" s="51"/>
      <c r="AH3415" s="51"/>
    </row>
    <row r="3416" spans="30:34">
      <c r="AD3416" s="50" t="s">
        <v>71</v>
      </c>
      <c r="AE3416" s="50" t="s">
        <v>3682</v>
      </c>
      <c r="AF3416" s="50">
        <v>4115804</v>
      </c>
      <c r="AG3416" s="51"/>
      <c r="AH3416" s="51"/>
    </row>
    <row r="3417" spans="30:34">
      <c r="AD3417" s="50" t="s">
        <v>71</v>
      </c>
      <c r="AE3417" s="50" t="s">
        <v>3690</v>
      </c>
      <c r="AF3417" s="50">
        <v>4115853</v>
      </c>
      <c r="AG3417" s="51"/>
      <c r="AH3417" s="51"/>
    </row>
    <row r="3418" spans="30:34">
      <c r="AD3418" s="50" t="s">
        <v>71</v>
      </c>
      <c r="AE3418" s="50" t="s">
        <v>2467</v>
      </c>
      <c r="AF3418" s="50">
        <v>4115903</v>
      </c>
      <c r="AG3418" s="51"/>
      <c r="AH3418" s="51"/>
    </row>
    <row r="3419" spans="30:34">
      <c r="AD3419" s="50" t="s">
        <v>71</v>
      </c>
      <c r="AE3419" s="50" t="s">
        <v>3706</v>
      </c>
      <c r="AF3419" s="50">
        <v>4116000</v>
      </c>
      <c r="AG3419" s="51"/>
      <c r="AH3419" s="51"/>
    </row>
    <row r="3420" spans="30:34">
      <c r="AD3420" s="50" t="s">
        <v>71</v>
      </c>
      <c r="AE3420" s="50" t="s">
        <v>3714</v>
      </c>
      <c r="AF3420" s="50">
        <v>4116059</v>
      </c>
      <c r="AG3420" s="51"/>
      <c r="AH3420" s="51"/>
    </row>
    <row r="3421" spans="30:34">
      <c r="AD3421" s="50" t="s">
        <v>71</v>
      </c>
      <c r="AE3421" s="50" t="s">
        <v>3721</v>
      </c>
      <c r="AF3421" s="50">
        <v>4116109</v>
      </c>
      <c r="AG3421" s="51"/>
      <c r="AH3421" s="51"/>
    </row>
    <row r="3422" spans="30:34">
      <c r="AD3422" s="50" t="s">
        <v>71</v>
      </c>
      <c r="AE3422" s="50" t="s">
        <v>3728</v>
      </c>
      <c r="AF3422" s="50">
        <v>4116208</v>
      </c>
      <c r="AG3422" s="51"/>
      <c r="AH3422" s="51"/>
    </row>
    <row r="3423" spans="30:34">
      <c r="AD3423" s="50" t="s">
        <v>71</v>
      </c>
      <c r="AE3423" s="50" t="s">
        <v>3735</v>
      </c>
      <c r="AF3423" s="50">
        <v>4116307</v>
      </c>
      <c r="AG3423" s="51"/>
      <c r="AH3423" s="51"/>
    </row>
    <row r="3424" spans="30:34">
      <c r="AD3424" s="50" t="s">
        <v>71</v>
      </c>
      <c r="AE3424" s="50" t="s">
        <v>3742</v>
      </c>
      <c r="AF3424" s="50">
        <v>4116406</v>
      </c>
      <c r="AG3424" s="51"/>
      <c r="AH3424" s="51"/>
    </row>
    <row r="3425" spans="30:34">
      <c r="AD3425" s="50" t="s">
        <v>71</v>
      </c>
      <c r="AE3425" s="50" t="s">
        <v>3749</v>
      </c>
      <c r="AF3425" s="50">
        <v>4116505</v>
      </c>
      <c r="AG3425" s="51"/>
      <c r="AH3425" s="51"/>
    </row>
    <row r="3426" spans="30:34">
      <c r="AD3426" s="50" t="s">
        <v>71</v>
      </c>
      <c r="AE3426" s="50" t="s">
        <v>3755</v>
      </c>
      <c r="AF3426" s="50">
        <v>4116604</v>
      </c>
      <c r="AG3426" s="51"/>
      <c r="AH3426" s="51"/>
    </row>
    <row r="3427" spans="30:34">
      <c r="AD3427" s="50" t="s">
        <v>71</v>
      </c>
      <c r="AE3427" s="50" t="s">
        <v>3048</v>
      </c>
      <c r="AF3427" s="50">
        <v>4116703</v>
      </c>
      <c r="AG3427" s="51"/>
      <c r="AH3427" s="51"/>
    </row>
    <row r="3428" spans="30:34">
      <c r="AD3428" s="50" t="s">
        <v>71</v>
      </c>
      <c r="AE3428" s="50" t="s">
        <v>3764</v>
      </c>
      <c r="AF3428" s="50">
        <v>4116802</v>
      </c>
      <c r="AG3428" s="51"/>
      <c r="AH3428" s="51"/>
    </row>
    <row r="3429" spans="30:34">
      <c r="AD3429" s="50" t="s">
        <v>71</v>
      </c>
      <c r="AE3429" s="50" t="s">
        <v>3771</v>
      </c>
      <c r="AF3429" s="50">
        <v>4116901</v>
      </c>
      <c r="AG3429" s="51"/>
      <c r="AH3429" s="51"/>
    </row>
    <row r="3430" spans="30:34">
      <c r="AD3430" s="50" t="s">
        <v>71</v>
      </c>
      <c r="AE3430" s="50" t="s">
        <v>3777</v>
      </c>
      <c r="AF3430" s="50">
        <v>4116950</v>
      </c>
      <c r="AG3430" s="51"/>
      <c r="AH3430" s="51"/>
    </row>
    <row r="3431" spans="30:34">
      <c r="AD3431" s="50" t="s">
        <v>71</v>
      </c>
      <c r="AE3431" s="50" t="s">
        <v>3784</v>
      </c>
      <c r="AF3431" s="50">
        <v>4117008</v>
      </c>
      <c r="AG3431" s="51"/>
      <c r="AH3431" s="51"/>
    </row>
    <row r="3432" spans="30:34">
      <c r="AD3432" s="50" t="s">
        <v>71</v>
      </c>
      <c r="AE3432" s="50" t="s">
        <v>3791</v>
      </c>
      <c r="AF3432" s="50">
        <v>4117057</v>
      </c>
      <c r="AG3432" s="51"/>
      <c r="AH3432" s="51"/>
    </row>
    <row r="3433" spans="30:34">
      <c r="AD3433" s="50" t="s">
        <v>71</v>
      </c>
      <c r="AE3433" s="50" t="s">
        <v>3798</v>
      </c>
      <c r="AF3433" s="50">
        <v>4117107</v>
      </c>
      <c r="AG3433" s="51"/>
      <c r="AH3433" s="51"/>
    </row>
    <row r="3434" spans="30:34">
      <c r="AD3434" s="50" t="s">
        <v>71</v>
      </c>
      <c r="AE3434" s="50" t="s">
        <v>1872</v>
      </c>
      <c r="AF3434" s="50">
        <v>4117206</v>
      </c>
      <c r="AG3434" s="51"/>
      <c r="AH3434" s="51"/>
    </row>
    <row r="3435" spans="30:34">
      <c r="AD3435" s="50" t="s">
        <v>71</v>
      </c>
      <c r="AE3435" s="50" t="s">
        <v>3811</v>
      </c>
      <c r="AF3435" s="50">
        <v>4117255</v>
      </c>
      <c r="AG3435" s="51"/>
      <c r="AH3435" s="51"/>
    </row>
    <row r="3436" spans="30:34">
      <c r="AD3436" s="50" t="s">
        <v>71</v>
      </c>
      <c r="AE3436" s="50" t="s">
        <v>3818</v>
      </c>
      <c r="AF3436" s="50">
        <v>4117214</v>
      </c>
      <c r="AG3436" s="51"/>
      <c r="AH3436" s="51"/>
    </row>
    <row r="3437" spans="30:34">
      <c r="AD3437" s="50" t="s">
        <v>71</v>
      </c>
      <c r="AE3437" s="50" t="s">
        <v>3825</v>
      </c>
      <c r="AF3437" s="50">
        <v>4117222</v>
      </c>
      <c r="AG3437" s="51"/>
      <c r="AH3437" s="51"/>
    </row>
    <row r="3438" spans="30:34">
      <c r="AD3438" s="50" t="s">
        <v>71</v>
      </c>
      <c r="AE3438" s="50" t="s">
        <v>3832</v>
      </c>
      <c r="AF3438" s="50">
        <v>4117271</v>
      </c>
      <c r="AG3438" s="51"/>
      <c r="AH3438" s="51"/>
    </row>
    <row r="3439" spans="30:34">
      <c r="AD3439" s="50" t="s">
        <v>71</v>
      </c>
      <c r="AE3439" s="50" t="s">
        <v>3838</v>
      </c>
      <c r="AF3439" s="50">
        <v>4117297</v>
      </c>
      <c r="AG3439" s="51"/>
      <c r="AH3439" s="51"/>
    </row>
    <row r="3440" spans="30:34">
      <c r="AD3440" s="50" t="s">
        <v>71</v>
      </c>
      <c r="AE3440" s="50" t="s">
        <v>3845</v>
      </c>
      <c r="AF3440" s="50">
        <v>4117305</v>
      </c>
      <c r="AG3440" s="51"/>
      <c r="AH3440" s="51"/>
    </row>
    <row r="3441" spans="30:34">
      <c r="AD3441" s="50" t="s">
        <v>71</v>
      </c>
      <c r="AE3441" s="50" t="s">
        <v>3851</v>
      </c>
      <c r="AF3441" s="50">
        <v>4117404</v>
      </c>
      <c r="AG3441" s="51"/>
      <c r="AH3441" s="51"/>
    </row>
    <row r="3442" spans="30:34">
      <c r="AD3442" s="50" t="s">
        <v>71</v>
      </c>
      <c r="AE3442" s="50" t="s">
        <v>3857</v>
      </c>
      <c r="AF3442" s="50">
        <v>4117453</v>
      </c>
      <c r="AG3442" s="51"/>
      <c r="AH3442" s="51"/>
    </row>
    <row r="3443" spans="30:34">
      <c r="AD3443" s="50" t="s">
        <v>71</v>
      </c>
      <c r="AE3443" s="50" t="s">
        <v>3863</v>
      </c>
      <c r="AF3443" s="50">
        <v>4117503</v>
      </c>
      <c r="AG3443" s="51"/>
      <c r="AH3443" s="51"/>
    </row>
    <row r="3444" spans="30:34">
      <c r="AD3444" s="50" t="s">
        <v>71</v>
      </c>
      <c r="AE3444" s="50" t="s">
        <v>2020</v>
      </c>
      <c r="AF3444" s="50">
        <v>4117602</v>
      </c>
      <c r="AG3444" s="51"/>
      <c r="AH3444" s="51"/>
    </row>
    <row r="3445" spans="30:34">
      <c r="AD3445" s="50" t="s">
        <v>71</v>
      </c>
      <c r="AE3445" s="50" t="s">
        <v>3343</v>
      </c>
      <c r="AF3445" s="50">
        <v>4117701</v>
      </c>
      <c r="AG3445" s="51"/>
      <c r="AH3445" s="51"/>
    </row>
    <row r="3446" spans="30:34">
      <c r="AD3446" s="50" t="s">
        <v>71</v>
      </c>
      <c r="AE3446" s="50" t="s">
        <v>3879</v>
      </c>
      <c r="AF3446" s="50">
        <v>4117800</v>
      </c>
      <c r="AG3446" s="51"/>
      <c r="AH3446" s="51"/>
    </row>
    <row r="3447" spans="30:34">
      <c r="AD3447" s="50" t="s">
        <v>71</v>
      </c>
      <c r="AE3447" s="50" t="s">
        <v>3885</v>
      </c>
      <c r="AF3447" s="50">
        <v>4117909</v>
      </c>
      <c r="AG3447" s="51"/>
      <c r="AH3447" s="51"/>
    </row>
    <row r="3448" spans="30:34">
      <c r="AD3448" s="50" t="s">
        <v>71</v>
      </c>
      <c r="AE3448" s="50" t="s">
        <v>3891</v>
      </c>
      <c r="AF3448" s="50">
        <v>4118006</v>
      </c>
      <c r="AG3448" s="51"/>
      <c r="AH3448" s="51"/>
    </row>
    <row r="3449" spans="30:34">
      <c r="AD3449" s="50" t="s">
        <v>71</v>
      </c>
      <c r="AE3449" s="50" t="s">
        <v>3897</v>
      </c>
      <c r="AF3449" s="50">
        <v>4118105</v>
      </c>
      <c r="AG3449" s="51"/>
      <c r="AH3449" s="51"/>
    </row>
    <row r="3450" spans="30:34">
      <c r="AD3450" s="50" t="s">
        <v>71</v>
      </c>
      <c r="AE3450" s="50" t="s">
        <v>3903</v>
      </c>
      <c r="AF3450" s="50">
        <v>4118204</v>
      </c>
      <c r="AG3450" s="51"/>
      <c r="AH3450" s="51"/>
    </row>
    <row r="3451" spans="30:34">
      <c r="AD3451" s="50" t="s">
        <v>71</v>
      </c>
      <c r="AE3451" s="50" t="s">
        <v>3909</v>
      </c>
      <c r="AF3451" s="50">
        <v>4118303</v>
      </c>
      <c r="AG3451" s="51"/>
      <c r="AH3451" s="51"/>
    </row>
    <row r="3452" spans="30:34">
      <c r="AD3452" s="50" t="s">
        <v>71</v>
      </c>
      <c r="AE3452" s="50" t="s">
        <v>3914</v>
      </c>
      <c r="AF3452" s="50">
        <v>4118402</v>
      </c>
      <c r="AG3452" s="51"/>
      <c r="AH3452" s="51"/>
    </row>
    <row r="3453" spans="30:34">
      <c r="AD3453" s="50" t="s">
        <v>71</v>
      </c>
      <c r="AE3453" s="50" t="s">
        <v>3920</v>
      </c>
      <c r="AF3453" s="50">
        <v>4118451</v>
      </c>
      <c r="AG3453" s="51"/>
      <c r="AH3453" s="51"/>
    </row>
    <row r="3454" spans="30:34">
      <c r="AD3454" s="50" t="s">
        <v>71</v>
      </c>
      <c r="AE3454" s="50" t="s">
        <v>3926</v>
      </c>
      <c r="AF3454" s="50">
        <v>4118501</v>
      </c>
      <c r="AG3454" s="51"/>
      <c r="AH3454" s="51"/>
    </row>
    <row r="3455" spans="30:34">
      <c r="AD3455" s="50" t="s">
        <v>71</v>
      </c>
      <c r="AE3455" s="50" t="s">
        <v>3932</v>
      </c>
      <c r="AF3455" s="50">
        <v>4118600</v>
      </c>
      <c r="AG3455" s="51"/>
      <c r="AH3455" s="51"/>
    </row>
    <row r="3456" spans="30:34">
      <c r="AD3456" s="50" t="s">
        <v>71</v>
      </c>
      <c r="AE3456" s="50" t="s">
        <v>3938</v>
      </c>
      <c r="AF3456" s="50">
        <v>4118709</v>
      </c>
      <c r="AG3456" s="51"/>
      <c r="AH3456" s="51"/>
    </row>
    <row r="3457" spans="30:34">
      <c r="AD3457" s="50" t="s">
        <v>71</v>
      </c>
      <c r="AE3457" s="50" t="s">
        <v>3944</v>
      </c>
      <c r="AF3457" s="50">
        <v>4118808</v>
      </c>
      <c r="AG3457" s="51"/>
      <c r="AH3457" s="51"/>
    </row>
    <row r="3458" spans="30:34">
      <c r="AD3458" s="50" t="s">
        <v>71</v>
      </c>
      <c r="AE3458" s="50" t="s">
        <v>3950</v>
      </c>
      <c r="AF3458" s="50">
        <v>4118857</v>
      </c>
      <c r="AG3458" s="51"/>
      <c r="AH3458" s="51"/>
    </row>
    <row r="3459" spans="30:34">
      <c r="AD3459" s="50" t="s">
        <v>71</v>
      </c>
      <c r="AE3459" s="50" t="s">
        <v>3956</v>
      </c>
      <c r="AF3459" s="50">
        <v>4118907</v>
      </c>
      <c r="AG3459" s="51"/>
      <c r="AH3459" s="51"/>
    </row>
    <row r="3460" spans="30:34">
      <c r="AD3460" s="50" t="s">
        <v>71</v>
      </c>
      <c r="AE3460" s="50" t="s">
        <v>3961</v>
      </c>
      <c r="AF3460" s="50">
        <v>4119004</v>
      </c>
      <c r="AG3460" s="51"/>
      <c r="AH3460" s="51"/>
    </row>
    <row r="3461" spans="30:34">
      <c r="AD3461" s="50" t="s">
        <v>71</v>
      </c>
      <c r="AE3461" s="50" t="s">
        <v>3967</v>
      </c>
      <c r="AF3461" s="50">
        <v>4119103</v>
      </c>
      <c r="AG3461" s="51"/>
      <c r="AH3461" s="51"/>
    </row>
    <row r="3462" spans="30:34">
      <c r="AD3462" s="50" t="s">
        <v>71</v>
      </c>
      <c r="AE3462" s="50" t="s">
        <v>3972</v>
      </c>
      <c r="AF3462" s="50">
        <v>4119152</v>
      </c>
      <c r="AG3462" s="51"/>
      <c r="AH3462" s="51"/>
    </row>
    <row r="3463" spans="30:34">
      <c r="AD3463" s="50" t="s">
        <v>71</v>
      </c>
      <c r="AE3463" s="50" t="s">
        <v>3977</v>
      </c>
      <c r="AF3463" s="50">
        <v>4119251</v>
      </c>
      <c r="AG3463" s="51"/>
      <c r="AH3463" s="51"/>
    </row>
    <row r="3464" spans="30:34">
      <c r="AD3464" s="50" t="s">
        <v>71</v>
      </c>
      <c r="AE3464" s="50" t="s">
        <v>3983</v>
      </c>
      <c r="AF3464" s="50">
        <v>4119202</v>
      </c>
      <c r="AG3464" s="51"/>
      <c r="AH3464" s="51"/>
    </row>
    <row r="3465" spans="30:34">
      <c r="AD3465" s="50" t="s">
        <v>71</v>
      </c>
      <c r="AE3465" s="50" t="s">
        <v>1270</v>
      </c>
      <c r="AF3465" s="50">
        <v>4119301</v>
      </c>
      <c r="AG3465" s="51"/>
      <c r="AH3465" s="51"/>
    </row>
    <row r="3466" spans="30:34">
      <c r="AD3466" s="50" t="s">
        <v>71</v>
      </c>
      <c r="AE3466" s="50" t="s">
        <v>3994</v>
      </c>
      <c r="AF3466" s="50">
        <v>4119400</v>
      </c>
      <c r="AG3466" s="51"/>
      <c r="AH3466" s="51"/>
    </row>
    <row r="3467" spans="30:34">
      <c r="AD3467" s="50" t="s">
        <v>71</v>
      </c>
      <c r="AE3467" s="50" t="s">
        <v>3999</v>
      </c>
      <c r="AF3467" s="50">
        <v>4119509</v>
      </c>
      <c r="AG3467" s="51"/>
      <c r="AH3467" s="51"/>
    </row>
    <row r="3468" spans="30:34">
      <c r="AD3468" s="50" t="s">
        <v>71</v>
      </c>
      <c r="AE3468" s="50" t="s">
        <v>4005</v>
      </c>
      <c r="AF3468" s="50">
        <v>4119608</v>
      </c>
      <c r="AG3468" s="51"/>
      <c r="AH3468" s="51"/>
    </row>
    <row r="3469" spans="30:34">
      <c r="AD3469" s="50" t="s">
        <v>71</v>
      </c>
      <c r="AE3469" s="50" t="s">
        <v>4011</v>
      </c>
      <c r="AF3469" s="50">
        <v>4119657</v>
      </c>
      <c r="AG3469" s="51"/>
      <c r="AH3469" s="51"/>
    </row>
    <row r="3470" spans="30:34">
      <c r="AD3470" s="50" t="s">
        <v>71</v>
      </c>
      <c r="AE3470" s="50" t="s">
        <v>4017</v>
      </c>
      <c r="AF3470" s="50">
        <v>4119707</v>
      </c>
      <c r="AG3470" s="51"/>
      <c r="AH3470" s="51"/>
    </row>
    <row r="3471" spans="30:34">
      <c r="AD3471" s="50" t="s">
        <v>71</v>
      </c>
      <c r="AE3471" s="50" t="s">
        <v>4022</v>
      </c>
      <c r="AF3471" s="50">
        <v>4119806</v>
      </c>
      <c r="AG3471" s="51"/>
      <c r="AH3471" s="51"/>
    </row>
    <row r="3472" spans="30:34">
      <c r="AD3472" s="50" t="s">
        <v>71</v>
      </c>
      <c r="AE3472" s="50" t="s">
        <v>4028</v>
      </c>
      <c r="AF3472" s="50">
        <v>4119905</v>
      </c>
      <c r="AG3472" s="51"/>
      <c r="AH3472" s="51"/>
    </row>
    <row r="3473" spans="30:34">
      <c r="AD3473" s="50" t="s">
        <v>71</v>
      </c>
      <c r="AE3473" s="50" t="s">
        <v>4034</v>
      </c>
      <c r="AF3473" s="50">
        <v>4119954</v>
      </c>
      <c r="AG3473" s="51"/>
      <c r="AH3473" s="51"/>
    </row>
    <row r="3474" spans="30:34">
      <c r="AD3474" s="50" t="s">
        <v>71</v>
      </c>
      <c r="AE3474" s="50" t="s">
        <v>4039</v>
      </c>
      <c r="AF3474" s="50">
        <v>4120002</v>
      </c>
      <c r="AG3474" s="51"/>
      <c r="AH3474" s="51"/>
    </row>
    <row r="3475" spans="30:34">
      <c r="AD3475" s="50" t="s">
        <v>71</v>
      </c>
      <c r="AE3475" s="50" t="s">
        <v>4045</v>
      </c>
      <c r="AF3475" s="50">
        <v>4120101</v>
      </c>
      <c r="AG3475" s="51"/>
      <c r="AH3475" s="51"/>
    </row>
    <row r="3476" spans="30:34">
      <c r="AD3476" s="50" t="s">
        <v>71</v>
      </c>
      <c r="AE3476" s="50" t="s">
        <v>4051</v>
      </c>
      <c r="AF3476" s="50">
        <v>4120150</v>
      </c>
      <c r="AG3476" s="51"/>
      <c r="AH3476" s="51"/>
    </row>
    <row r="3477" spans="30:34">
      <c r="AD3477" s="50" t="s">
        <v>71</v>
      </c>
      <c r="AE3477" s="50" t="s">
        <v>4056</v>
      </c>
      <c r="AF3477" s="50">
        <v>4120200</v>
      </c>
      <c r="AG3477" s="51"/>
      <c r="AH3477" s="51"/>
    </row>
    <row r="3478" spans="30:34">
      <c r="AD3478" s="50" t="s">
        <v>71</v>
      </c>
      <c r="AE3478" s="50" t="s">
        <v>4062</v>
      </c>
      <c r="AF3478" s="50">
        <v>4120309</v>
      </c>
      <c r="AG3478" s="51"/>
      <c r="AH3478" s="51"/>
    </row>
    <row r="3479" spans="30:34">
      <c r="AD3479" s="50" t="s">
        <v>71</v>
      </c>
      <c r="AE3479" s="50" t="s">
        <v>4068</v>
      </c>
      <c r="AF3479" s="50">
        <v>4120333</v>
      </c>
      <c r="AG3479" s="51"/>
      <c r="AH3479" s="51"/>
    </row>
    <row r="3480" spans="30:34">
      <c r="AD3480" s="50" t="s">
        <v>71</v>
      </c>
      <c r="AE3480" s="50" t="s">
        <v>4074</v>
      </c>
      <c r="AF3480" s="50">
        <v>4120358</v>
      </c>
      <c r="AG3480" s="51"/>
      <c r="AH3480" s="51"/>
    </row>
    <row r="3481" spans="30:34">
      <c r="AD3481" s="50" t="s">
        <v>71</v>
      </c>
      <c r="AE3481" s="50" t="s">
        <v>4079</v>
      </c>
      <c r="AF3481" s="50">
        <v>4120408</v>
      </c>
      <c r="AG3481" s="51"/>
      <c r="AH3481" s="51"/>
    </row>
    <row r="3482" spans="30:34">
      <c r="AD3482" s="50" t="s">
        <v>71</v>
      </c>
      <c r="AE3482" s="50" t="s">
        <v>4085</v>
      </c>
      <c r="AF3482" s="50">
        <v>4120507</v>
      </c>
      <c r="AG3482" s="51"/>
      <c r="AH3482" s="51"/>
    </row>
    <row r="3483" spans="30:34">
      <c r="AD3483" s="50" t="s">
        <v>71</v>
      </c>
      <c r="AE3483" s="50" t="s">
        <v>4090</v>
      </c>
      <c r="AF3483" s="50">
        <v>4120606</v>
      </c>
      <c r="AG3483" s="51"/>
      <c r="AH3483" s="51"/>
    </row>
    <row r="3484" spans="30:34">
      <c r="AD3484" s="50" t="s">
        <v>71</v>
      </c>
      <c r="AE3484" s="50" t="s">
        <v>4096</v>
      </c>
      <c r="AF3484" s="50">
        <v>4120655</v>
      </c>
      <c r="AG3484" s="51"/>
      <c r="AH3484" s="51"/>
    </row>
    <row r="3485" spans="30:34">
      <c r="AD3485" s="50" t="s">
        <v>71</v>
      </c>
      <c r="AE3485" s="50" t="s">
        <v>4102</v>
      </c>
      <c r="AF3485" s="50">
        <v>4120705</v>
      </c>
      <c r="AG3485" s="51"/>
      <c r="AH3485" s="51"/>
    </row>
    <row r="3486" spans="30:34">
      <c r="AD3486" s="50" t="s">
        <v>71</v>
      </c>
      <c r="AE3486" s="50" t="s">
        <v>4108</v>
      </c>
      <c r="AF3486" s="50">
        <v>4120804</v>
      </c>
      <c r="AG3486" s="51"/>
      <c r="AH3486" s="51"/>
    </row>
    <row r="3487" spans="30:34">
      <c r="AD3487" s="50" t="s">
        <v>71</v>
      </c>
      <c r="AE3487" s="50" t="s">
        <v>4113</v>
      </c>
      <c r="AF3487" s="50">
        <v>4120853</v>
      </c>
      <c r="AG3487" s="51"/>
      <c r="AH3487" s="51"/>
    </row>
    <row r="3488" spans="30:34">
      <c r="AD3488" s="50" t="s">
        <v>71</v>
      </c>
      <c r="AE3488" s="50" t="s">
        <v>4119</v>
      </c>
      <c r="AF3488" s="50">
        <v>4120903</v>
      </c>
      <c r="AG3488" s="51"/>
      <c r="AH3488" s="51"/>
    </row>
    <row r="3489" spans="30:34">
      <c r="AD3489" s="50" t="s">
        <v>71</v>
      </c>
      <c r="AE3489" s="50" t="s">
        <v>4125</v>
      </c>
      <c r="AF3489" s="50">
        <v>4121000</v>
      </c>
      <c r="AG3489" s="51"/>
      <c r="AH3489" s="51"/>
    </row>
    <row r="3490" spans="30:34">
      <c r="AD3490" s="50" t="s">
        <v>71</v>
      </c>
      <c r="AE3490" s="50" t="s">
        <v>4131</v>
      </c>
      <c r="AF3490" s="50">
        <v>4121109</v>
      </c>
      <c r="AG3490" s="51"/>
      <c r="AH3490" s="51"/>
    </row>
    <row r="3491" spans="30:34">
      <c r="AD3491" s="50" t="s">
        <v>71</v>
      </c>
      <c r="AE3491" s="50" t="s">
        <v>4137</v>
      </c>
      <c r="AF3491" s="50">
        <v>4121208</v>
      </c>
      <c r="AG3491" s="51"/>
      <c r="AH3491" s="51"/>
    </row>
    <row r="3492" spans="30:34">
      <c r="AD3492" s="50" t="s">
        <v>71</v>
      </c>
      <c r="AE3492" s="50" t="s">
        <v>4142</v>
      </c>
      <c r="AF3492" s="50">
        <v>4121257</v>
      </c>
      <c r="AG3492" s="51"/>
      <c r="AH3492" s="51"/>
    </row>
    <row r="3493" spans="30:34">
      <c r="AD3493" s="50" t="s">
        <v>71</v>
      </c>
      <c r="AE3493" s="50" t="s">
        <v>4147</v>
      </c>
      <c r="AF3493" s="50">
        <v>4121307</v>
      </c>
      <c r="AG3493" s="51"/>
      <c r="AH3493" s="51"/>
    </row>
    <row r="3494" spans="30:34">
      <c r="AD3494" s="50" t="s">
        <v>71</v>
      </c>
      <c r="AE3494" s="50" t="s">
        <v>4152</v>
      </c>
      <c r="AF3494" s="50">
        <v>4121356</v>
      </c>
      <c r="AG3494" s="51"/>
      <c r="AH3494" s="51"/>
    </row>
    <row r="3495" spans="30:34">
      <c r="AD3495" s="50" t="s">
        <v>71</v>
      </c>
      <c r="AE3495" s="50" t="s">
        <v>4157</v>
      </c>
      <c r="AF3495" s="50">
        <v>4121406</v>
      </c>
      <c r="AG3495" s="51"/>
      <c r="AH3495" s="51"/>
    </row>
    <row r="3496" spans="30:34">
      <c r="AD3496" s="50" t="s">
        <v>71</v>
      </c>
      <c r="AE3496" s="50" t="s">
        <v>4162</v>
      </c>
      <c r="AF3496" s="50">
        <v>4121505</v>
      </c>
      <c r="AG3496" s="51"/>
      <c r="AH3496" s="51"/>
    </row>
    <row r="3497" spans="30:34">
      <c r="AD3497" s="50" t="s">
        <v>71</v>
      </c>
      <c r="AE3497" s="50" t="s">
        <v>4167</v>
      </c>
      <c r="AF3497" s="50">
        <v>4121604</v>
      </c>
      <c r="AG3497" s="51"/>
      <c r="AH3497" s="51"/>
    </row>
    <row r="3498" spans="30:34">
      <c r="AD3498" s="50" t="s">
        <v>71</v>
      </c>
      <c r="AE3498" s="50" t="s">
        <v>4172</v>
      </c>
      <c r="AF3498" s="50">
        <v>4121703</v>
      </c>
      <c r="AG3498" s="51"/>
      <c r="AH3498" s="51"/>
    </row>
    <row r="3499" spans="30:34">
      <c r="AD3499" s="50" t="s">
        <v>71</v>
      </c>
      <c r="AE3499" s="50" t="s">
        <v>4177</v>
      </c>
      <c r="AF3499" s="50">
        <v>4121752</v>
      </c>
      <c r="AG3499" s="51"/>
      <c r="AH3499" s="51"/>
    </row>
    <row r="3500" spans="30:34">
      <c r="AD3500" s="50" t="s">
        <v>71</v>
      </c>
      <c r="AE3500" s="50" t="s">
        <v>4182</v>
      </c>
      <c r="AF3500" s="50">
        <v>4121802</v>
      </c>
      <c r="AG3500" s="51"/>
      <c r="AH3500" s="51"/>
    </row>
    <row r="3501" spans="30:34">
      <c r="AD3501" s="50" t="s">
        <v>71</v>
      </c>
      <c r="AE3501" s="50" t="s">
        <v>4187</v>
      </c>
      <c r="AF3501" s="50">
        <v>4121901</v>
      </c>
      <c r="AG3501" s="51"/>
      <c r="AH3501" s="51"/>
    </row>
    <row r="3502" spans="30:34">
      <c r="AD3502" s="50" t="s">
        <v>71</v>
      </c>
      <c r="AE3502" s="50" t="s">
        <v>4191</v>
      </c>
      <c r="AF3502" s="50">
        <v>4122008</v>
      </c>
      <c r="AG3502" s="51"/>
      <c r="AH3502" s="51"/>
    </row>
    <row r="3503" spans="30:34">
      <c r="AD3503" s="50" t="s">
        <v>71</v>
      </c>
      <c r="AE3503" s="50" t="s">
        <v>4196</v>
      </c>
      <c r="AF3503" s="50">
        <v>4122107</v>
      </c>
      <c r="AG3503" s="51"/>
      <c r="AH3503" s="51"/>
    </row>
    <row r="3504" spans="30:34">
      <c r="AD3504" s="50" t="s">
        <v>71</v>
      </c>
      <c r="AE3504" s="50" t="s">
        <v>4201</v>
      </c>
      <c r="AF3504" s="50">
        <v>4122156</v>
      </c>
      <c r="AG3504" s="51"/>
      <c r="AH3504" s="51"/>
    </row>
    <row r="3505" spans="30:34">
      <c r="AD3505" s="50" t="s">
        <v>71</v>
      </c>
      <c r="AE3505" s="50" t="s">
        <v>4206</v>
      </c>
      <c r="AF3505" s="50">
        <v>4122172</v>
      </c>
      <c r="AG3505" s="51"/>
      <c r="AH3505" s="51"/>
    </row>
    <row r="3506" spans="30:34">
      <c r="AD3506" s="50" t="s">
        <v>71</v>
      </c>
      <c r="AE3506" s="50" t="s">
        <v>4211</v>
      </c>
      <c r="AF3506" s="50">
        <v>4122206</v>
      </c>
      <c r="AG3506" s="51"/>
      <c r="AH3506" s="51"/>
    </row>
    <row r="3507" spans="30:34">
      <c r="AD3507" s="50" t="s">
        <v>71</v>
      </c>
      <c r="AE3507" s="50" t="s">
        <v>1576</v>
      </c>
      <c r="AF3507" s="50">
        <v>4122305</v>
      </c>
      <c r="AG3507" s="51"/>
      <c r="AH3507" s="51"/>
    </row>
    <row r="3508" spans="30:34">
      <c r="AD3508" s="50" t="s">
        <v>71</v>
      </c>
      <c r="AE3508" s="50" t="s">
        <v>4220</v>
      </c>
      <c r="AF3508" s="50">
        <v>4122404</v>
      </c>
      <c r="AG3508" s="51"/>
      <c r="AH3508" s="51"/>
    </row>
    <row r="3509" spans="30:34">
      <c r="AD3509" s="50" t="s">
        <v>71</v>
      </c>
      <c r="AE3509" s="50" t="s">
        <v>4224</v>
      </c>
      <c r="AF3509" s="50">
        <v>4122503</v>
      </c>
      <c r="AG3509" s="51"/>
      <c r="AH3509" s="51"/>
    </row>
    <row r="3510" spans="30:34">
      <c r="AD3510" s="50" t="s">
        <v>71</v>
      </c>
      <c r="AE3510" s="50" t="s">
        <v>4229</v>
      </c>
      <c r="AF3510" s="50">
        <v>4122602</v>
      </c>
      <c r="AG3510" s="51"/>
      <c r="AH3510" s="51"/>
    </row>
    <row r="3511" spans="30:34">
      <c r="AD3511" s="50" t="s">
        <v>71</v>
      </c>
      <c r="AE3511" s="50" t="s">
        <v>4234</v>
      </c>
      <c r="AF3511" s="50">
        <v>4122651</v>
      </c>
      <c r="AG3511" s="51"/>
      <c r="AH3511" s="51"/>
    </row>
    <row r="3512" spans="30:34">
      <c r="AD3512" s="50" t="s">
        <v>71</v>
      </c>
      <c r="AE3512" s="50" t="s">
        <v>4238</v>
      </c>
      <c r="AF3512" s="50">
        <v>4122701</v>
      </c>
      <c r="AG3512" s="51"/>
      <c r="AH3512" s="51"/>
    </row>
    <row r="3513" spans="30:34">
      <c r="AD3513" s="50" t="s">
        <v>71</v>
      </c>
      <c r="AE3513" s="50" t="s">
        <v>4243</v>
      </c>
      <c r="AF3513" s="50">
        <v>4122800</v>
      </c>
      <c r="AG3513" s="51"/>
      <c r="AH3513" s="51"/>
    </row>
    <row r="3514" spans="30:34">
      <c r="AD3514" s="50" t="s">
        <v>71</v>
      </c>
      <c r="AE3514" s="50" t="s">
        <v>4248</v>
      </c>
      <c r="AF3514" s="50">
        <v>4122909</v>
      </c>
      <c r="AG3514" s="51"/>
      <c r="AH3514" s="51"/>
    </row>
    <row r="3515" spans="30:34">
      <c r="AD3515" s="50" t="s">
        <v>71</v>
      </c>
      <c r="AE3515" s="50" t="s">
        <v>4252</v>
      </c>
      <c r="AF3515" s="50">
        <v>4123006</v>
      </c>
      <c r="AG3515" s="51"/>
      <c r="AH3515" s="51"/>
    </row>
    <row r="3516" spans="30:34">
      <c r="AD3516" s="50" t="s">
        <v>71</v>
      </c>
      <c r="AE3516" s="50" t="s">
        <v>4257</v>
      </c>
      <c r="AF3516" s="50">
        <v>4123105</v>
      </c>
      <c r="AG3516" s="51"/>
      <c r="AH3516" s="51"/>
    </row>
    <row r="3517" spans="30:34">
      <c r="AD3517" s="50" t="s">
        <v>71</v>
      </c>
      <c r="AE3517" s="50" t="s">
        <v>4261</v>
      </c>
      <c r="AF3517" s="50">
        <v>4123204</v>
      </c>
      <c r="AG3517" s="51"/>
      <c r="AH3517" s="51"/>
    </row>
    <row r="3518" spans="30:34">
      <c r="AD3518" s="50" t="s">
        <v>71</v>
      </c>
      <c r="AE3518" s="50" t="s">
        <v>4266</v>
      </c>
      <c r="AF3518" s="50">
        <v>4123303</v>
      </c>
      <c r="AG3518" s="51"/>
      <c r="AH3518" s="51"/>
    </row>
    <row r="3519" spans="30:34">
      <c r="AD3519" s="50" t="s">
        <v>71</v>
      </c>
      <c r="AE3519" s="50" t="s">
        <v>4271</v>
      </c>
      <c r="AF3519" s="50">
        <v>4123402</v>
      </c>
      <c r="AG3519" s="51"/>
      <c r="AH3519" s="51"/>
    </row>
    <row r="3520" spans="30:34">
      <c r="AD3520" s="50" t="s">
        <v>71</v>
      </c>
      <c r="AE3520" s="50" t="s">
        <v>3072</v>
      </c>
      <c r="AF3520" s="50">
        <v>4123501</v>
      </c>
      <c r="AG3520" s="51"/>
      <c r="AH3520" s="51"/>
    </row>
    <row r="3521" spans="30:34">
      <c r="AD3521" s="50" t="s">
        <v>71</v>
      </c>
      <c r="AE3521" s="50" t="s">
        <v>3085</v>
      </c>
      <c r="AF3521" s="50">
        <v>4123600</v>
      </c>
      <c r="AG3521" s="51"/>
      <c r="AH3521" s="51"/>
    </row>
    <row r="3522" spans="30:34">
      <c r="AD3522" s="50" t="s">
        <v>71</v>
      </c>
      <c r="AE3522" s="50" t="s">
        <v>4283</v>
      </c>
      <c r="AF3522" s="50">
        <v>4123709</v>
      </c>
      <c r="AG3522" s="51"/>
      <c r="AH3522" s="51"/>
    </row>
    <row r="3523" spans="30:34">
      <c r="AD3523" s="50" t="s">
        <v>71</v>
      </c>
      <c r="AE3523" s="50" t="s">
        <v>4288</v>
      </c>
      <c r="AF3523" s="50">
        <v>4123808</v>
      </c>
      <c r="AG3523" s="51"/>
      <c r="AH3523" s="51"/>
    </row>
    <row r="3524" spans="30:34">
      <c r="AD3524" s="50" t="s">
        <v>71</v>
      </c>
      <c r="AE3524" s="50" t="s">
        <v>4293</v>
      </c>
      <c r="AF3524" s="50">
        <v>4123824</v>
      </c>
      <c r="AG3524" s="51"/>
      <c r="AH3524" s="51"/>
    </row>
    <row r="3525" spans="30:34">
      <c r="AD3525" s="50" t="s">
        <v>71</v>
      </c>
      <c r="AE3525" s="50" t="s">
        <v>4298</v>
      </c>
      <c r="AF3525" s="50">
        <v>4123857</v>
      </c>
      <c r="AG3525" s="51"/>
      <c r="AH3525" s="51"/>
    </row>
    <row r="3526" spans="30:34">
      <c r="AD3526" s="50" t="s">
        <v>71</v>
      </c>
      <c r="AE3526" s="50" t="s">
        <v>4303</v>
      </c>
      <c r="AF3526" s="50">
        <v>4123907</v>
      </c>
      <c r="AG3526" s="51"/>
      <c r="AH3526" s="51"/>
    </row>
    <row r="3527" spans="30:34">
      <c r="AD3527" s="50" t="s">
        <v>71</v>
      </c>
      <c r="AE3527" s="50" t="s">
        <v>4308</v>
      </c>
      <c r="AF3527" s="50">
        <v>4123956</v>
      </c>
      <c r="AG3527" s="51"/>
      <c r="AH3527" s="51"/>
    </row>
    <row r="3528" spans="30:34">
      <c r="AD3528" s="50" t="s">
        <v>71</v>
      </c>
      <c r="AE3528" s="50" t="s">
        <v>4313</v>
      </c>
      <c r="AF3528" s="50">
        <v>4124020</v>
      </c>
      <c r="AG3528" s="51"/>
      <c r="AH3528" s="51"/>
    </row>
    <row r="3529" spans="30:34">
      <c r="AD3529" s="50" t="s">
        <v>71</v>
      </c>
      <c r="AE3529" s="50" t="s">
        <v>4317</v>
      </c>
      <c r="AF3529" s="50">
        <v>4124053</v>
      </c>
      <c r="AG3529" s="51"/>
      <c r="AH3529" s="51"/>
    </row>
    <row r="3530" spans="30:34">
      <c r="AD3530" s="50" t="s">
        <v>71</v>
      </c>
      <c r="AE3530" s="50" t="s">
        <v>4322</v>
      </c>
      <c r="AF3530" s="50">
        <v>4124004</v>
      </c>
      <c r="AG3530" s="51"/>
      <c r="AH3530" s="51"/>
    </row>
    <row r="3531" spans="30:34">
      <c r="AD3531" s="50" t="s">
        <v>71</v>
      </c>
      <c r="AE3531" s="50" t="s">
        <v>4327</v>
      </c>
      <c r="AF3531" s="50">
        <v>4124103</v>
      </c>
      <c r="AG3531" s="51"/>
      <c r="AH3531" s="51"/>
    </row>
    <row r="3532" spans="30:34">
      <c r="AD3532" s="50" t="s">
        <v>71</v>
      </c>
      <c r="AE3532" s="50" t="s">
        <v>4332</v>
      </c>
      <c r="AF3532" s="50">
        <v>4124202</v>
      </c>
      <c r="AG3532" s="51"/>
      <c r="AH3532" s="51"/>
    </row>
    <row r="3533" spans="30:34">
      <c r="AD3533" s="50" t="s">
        <v>71</v>
      </c>
      <c r="AE3533" s="50" t="s">
        <v>4337</v>
      </c>
      <c r="AF3533" s="50">
        <v>4124301</v>
      </c>
      <c r="AG3533" s="51"/>
      <c r="AH3533" s="51"/>
    </row>
    <row r="3534" spans="30:34">
      <c r="AD3534" s="50" t="s">
        <v>71</v>
      </c>
      <c r="AE3534" s="50" t="s">
        <v>4342</v>
      </c>
      <c r="AF3534" s="50">
        <v>4124400</v>
      </c>
      <c r="AG3534" s="51"/>
      <c r="AH3534" s="51"/>
    </row>
    <row r="3535" spans="30:34">
      <c r="AD3535" s="50" t="s">
        <v>71</v>
      </c>
      <c r="AE3535" s="50" t="s">
        <v>4347</v>
      </c>
      <c r="AF3535" s="50">
        <v>4124509</v>
      </c>
      <c r="AG3535" s="51"/>
      <c r="AH3535" s="51"/>
    </row>
    <row r="3536" spans="30:34">
      <c r="AD3536" s="50" t="s">
        <v>71</v>
      </c>
      <c r="AE3536" s="50" t="s">
        <v>4351</v>
      </c>
      <c r="AF3536" s="50">
        <v>4124608</v>
      </c>
      <c r="AG3536" s="51"/>
      <c r="AH3536" s="51"/>
    </row>
    <row r="3537" spans="30:34">
      <c r="AD3537" s="50" t="s">
        <v>71</v>
      </c>
      <c r="AE3537" s="50" t="s">
        <v>4355</v>
      </c>
      <c r="AF3537" s="50">
        <v>4124707</v>
      </c>
      <c r="AG3537" s="51"/>
      <c r="AH3537" s="51"/>
    </row>
    <row r="3538" spans="30:34">
      <c r="AD3538" s="50" t="s">
        <v>71</v>
      </c>
      <c r="AE3538" s="50" t="s">
        <v>2954</v>
      </c>
      <c r="AF3538" s="50">
        <v>4124806</v>
      </c>
      <c r="AG3538" s="51"/>
      <c r="AH3538" s="51"/>
    </row>
    <row r="3539" spans="30:34">
      <c r="AD3539" s="50" t="s">
        <v>71</v>
      </c>
      <c r="AE3539" s="50" t="s">
        <v>4364</v>
      </c>
      <c r="AF3539" s="50">
        <v>4124905</v>
      </c>
      <c r="AG3539" s="51"/>
      <c r="AH3539" s="51"/>
    </row>
    <row r="3540" spans="30:34">
      <c r="AD3540" s="50" t="s">
        <v>71</v>
      </c>
      <c r="AE3540" s="50" t="s">
        <v>4368</v>
      </c>
      <c r="AF3540" s="50">
        <v>4125001</v>
      </c>
      <c r="AG3540" s="51"/>
      <c r="AH3540" s="51"/>
    </row>
    <row r="3541" spans="30:34">
      <c r="AD3541" s="50" t="s">
        <v>71</v>
      </c>
      <c r="AE3541" s="50" t="s">
        <v>4373</v>
      </c>
      <c r="AF3541" s="50">
        <v>4125100</v>
      </c>
      <c r="AG3541" s="51"/>
      <c r="AH3541" s="51"/>
    </row>
    <row r="3542" spans="30:34">
      <c r="AD3542" s="50" t="s">
        <v>71</v>
      </c>
      <c r="AE3542" s="50" t="s">
        <v>4377</v>
      </c>
      <c r="AF3542" s="50">
        <v>4125308</v>
      </c>
      <c r="AG3542" s="51"/>
      <c r="AH3542" s="51"/>
    </row>
    <row r="3543" spans="30:34">
      <c r="AD3543" s="50" t="s">
        <v>71</v>
      </c>
      <c r="AE3543" s="50" t="s">
        <v>4382</v>
      </c>
      <c r="AF3543" s="50">
        <v>4125357</v>
      </c>
      <c r="AG3543" s="51"/>
      <c r="AH3543" s="51"/>
    </row>
    <row r="3544" spans="30:34">
      <c r="AD3544" s="50" t="s">
        <v>71</v>
      </c>
      <c r="AE3544" s="50" t="s">
        <v>4387</v>
      </c>
      <c r="AF3544" s="50">
        <v>4125209</v>
      </c>
      <c r="AG3544" s="51"/>
      <c r="AH3544" s="51"/>
    </row>
    <row r="3545" spans="30:34">
      <c r="AD3545" s="50" t="s">
        <v>71</v>
      </c>
      <c r="AE3545" s="50" t="s">
        <v>4391</v>
      </c>
      <c r="AF3545" s="50">
        <v>4125407</v>
      </c>
      <c r="AG3545" s="51"/>
      <c r="AH3545" s="51"/>
    </row>
    <row r="3546" spans="30:34">
      <c r="AD3546" s="50" t="s">
        <v>71</v>
      </c>
      <c r="AE3546" s="50" t="s">
        <v>4396</v>
      </c>
      <c r="AF3546" s="50">
        <v>4125456</v>
      </c>
      <c r="AG3546" s="51"/>
      <c r="AH3546" s="51"/>
    </row>
    <row r="3547" spans="30:34">
      <c r="AD3547" s="50" t="s">
        <v>71</v>
      </c>
      <c r="AE3547" s="50" t="s">
        <v>4401</v>
      </c>
      <c r="AF3547" s="50">
        <v>4125506</v>
      </c>
      <c r="AG3547" s="51"/>
      <c r="AH3547" s="51"/>
    </row>
    <row r="3548" spans="30:34">
      <c r="AD3548" s="50" t="s">
        <v>71</v>
      </c>
      <c r="AE3548" s="50" t="s">
        <v>4405</v>
      </c>
      <c r="AF3548" s="50">
        <v>4125555</v>
      </c>
      <c r="AG3548" s="51"/>
      <c r="AH3548" s="51"/>
    </row>
    <row r="3549" spans="30:34">
      <c r="AD3549" s="50" t="s">
        <v>71</v>
      </c>
      <c r="AE3549" s="50" t="s">
        <v>4410</v>
      </c>
      <c r="AF3549" s="50">
        <v>4125605</v>
      </c>
      <c r="AG3549" s="51"/>
      <c r="AH3549" s="51"/>
    </row>
    <row r="3550" spans="30:34">
      <c r="AD3550" s="50" t="s">
        <v>71</v>
      </c>
      <c r="AE3550" s="50" t="s">
        <v>4415</v>
      </c>
      <c r="AF3550" s="50">
        <v>4125704</v>
      </c>
      <c r="AG3550" s="51"/>
      <c r="AH3550" s="51"/>
    </row>
    <row r="3551" spans="30:34">
      <c r="AD3551" s="50" t="s">
        <v>71</v>
      </c>
      <c r="AE3551" s="50" t="s">
        <v>4420</v>
      </c>
      <c r="AF3551" s="50">
        <v>4125753</v>
      </c>
      <c r="AG3551" s="51"/>
      <c r="AH3551" s="51"/>
    </row>
    <row r="3552" spans="30:34">
      <c r="AD3552" s="50" t="s">
        <v>71</v>
      </c>
      <c r="AE3552" s="50" t="s">
        <v>4424</v>
      </c>
      <c r="AF3552" s="50">
        <v>4125803</v>
      </c>
      <c r="AG3552" s="51"/>
      <c r="AH3552" s="51"/>
    </row>
    <row r="3553" spans="30:34">
      <c r="AD3553" s="50" t="s">
        <v>71</v>
      </c>
      <c r="AE3553" s="50" t="s">
        <v>4429</v>
      </c>
      <c r="AF3553" s="50">
        <v>4125902</v>
      </c>
      <c r="AG3553" s="51"/>
      <c r="AH3553" s="51"/>
    </row>
    <row r="3554" spans="30:34">
      <c r="AD3554" s="50" t="s">
        <v>71</v>
      </c>
      <c r="AE3554" s="50" t="s">
        <v>4434</v>
      </c>
      <c r="AF3554" s="50">
        <v>4126009</v>
      </c>
      <c r="AG3554" s="51"/>
      <c r="AH3554" s="51"/>
    </row>
    <row r="3555" spans="30:34">
      <c r="AD3555" s="50" t="s">
        <v>71</v>
      </c>
      <c r="AE3555" s="50" t="s">
        <v>2805</v>
      </c>
      <c r="AF3555" s="50">
        <v>4126108</v>
      </c>
      <c r="AG3555" s="51"/>
      <c r="AH3555" s="51"/>
    </row>
    <row r="3556" spans="30:34">
      <c r="AD3556" s="50" t="s">
        <v>71</v>
      </c>
      <c r="AE3556" s="50" t="s">
        <v>4443</v>
      </c>
      <c r="AF3556" s="50">
        <v>4126207</v>
      </c>
      <c r="AG3556" s="51"/>
      <c r="AH3556" s="51"/>
    </row>
    <row r="3557" spans="30:34">
      <c r="AD3557" s="50" t="s">
        <v>71</v>
      </c>
      <c r="AE3557" s="50" t="s">
        <v>4448</v>
      </c>
      <c r="AF3557" s="50">
        <v>4126256</v>
      </c>
      <c r="AG3557" s="51"/>
      <c r="AH3557" s="51"/>
    </row>
    <row r="3558" spans="30:34">
      <c r="AD3558" s="50" t="s">
        <v>71</v>
      </c>
      <c r="AE3558" s="50" t="s">
        <v>4453</v>
      </c>
      <c r="AF3558" s="50">
        <v>4126272</v>
      </c>
      <c r="AG3558" s="51"/>
      <c r="AH3558" s="51"/>
    </row>
    <row r="3559" spans="30:34">
      <c r="AD3559" s="50" t="s">
        <v>71</v>
      </c>
      <c r="AE3559" s="50" t="s">
        <v>4458</v>
      </c>
      <c r="AF3559" s="50">
        <v>4126306</v>
      </c>
      <c r="AG3559" s="51"/>
      <c r="AH3559" s="51"/>
    </row>
    <row r="3560" spans="30:34">
      <c r="AD3560" s="50" t="s">
        <v>71</v>
      </c>
      <c r="AE3560" s="50" t="s">
        <v>4463</v>
      </c>
      <c r="AF3560" s="50">
        <v>4126355</v>
      </c>
      <c r="AG3560" s="51"/>
      <c r="AH3560" s="51"/>
    </row>
    <row r="3561" spans="30:34">
      <c r="AD3561" s="50" t="s">
        <v>71</v>
      </c>
      <c r="AE3561" s="50" t="s">
        <v>4468</v>
      </c>
      <c r="AF3561" s="50">
        <v>4126405</v>
      </c>
      <c r="AG3561" s="51"/>
      <c r="AH3561" s="51"/>
    </row>
    <row r="3562" spans="30:34">
      <c r="AD3562" s="50" t="s">
        <v>71</v>
      </c>
      <c r="AE3562" s="50" t="s">
        <v>4472</v>
      </c>
      <c r="AF3562" s="50">
        <v>4126504</v>
      </c>
      <c r="AG3562" s="51"/>
      <c r="AH3562" s="51"/>
    </row>
    <row r="3563" spans="30:34">
      <c r="AD3563" s="50" t="s">
        <v>71</v>
      </c>
      <c r="AE3563" s="50" t="s">
        <v>4477</v>
      </c>
      <c r="AF3563" s="50">
        <v>4126603</v>
      </c>
      <c r="AG3563" s="51"/>
      <c r="AH3563" s="51"/>
    </row>
    <row r="3564" spans="30:34">
      <c r="AD3564" s="50" t="s">
        <v>71</v>
      </c>
      <c r="AE3564" s="50" t="s">
        <v>4482</v>
      </c>
      <c r="AF3564" s="50">
        <v>4126652</v>
      </c>
      <c r="AG3564" s="51"/>
      <c r="AH3564" s="51"/>
    </row>
    <row r="3565" spans="30:34">
      <c r="AD3565" s="50" t="s">
        <v>71</v>
      </c>
      <c r="AE3565" s="50" t="s">
        <v>4487</v>
      </c>
      <c r="AF3565" s="50">
        <v>4126678</v>
      </c>
      <c r="AG3565" s="51"/>
      <c r="AH3565" s="51"/>
    </row>
    <row r="3566" spans="30:34">
      <c r="AD3566" s="50" t="s">
        <v>71</v>
      </c>
      <c r="AE3566" s="50" t="s">
        <v>4492</v>
      </c>
      <c r="AF3566" s="50">
        <v>4126702</v>
      </c>
      <c r="AG3566" s="51"/>
      <c r="AH3566" s="51"/>
    </row>
    <row r="3567" spans="30:34">
      <c r="AD3567" s="50" t="s">
        <v>71</v>
      </c>
      <c r="AE3567" s="50" t="s">
        <v>4497</v>
      </c>
      <c r="AF3567" s="50">
        <v>4126801</v>
      </c>
      <c r="AG3567" s="51"/>
      <c r="AH3567" s="51"/>
    </row>
    <row r="3568" spans="30:34">
      <c r="AD3568" s="50" t="s">
        <v>71</v>
      </c>
      <c r="AE3568" s="50" t="s">
        <v>4502</v>
      </c>
      <c r="AF3568" s="50">
        <v>4126900</v>
      </c>
      <c r="AG3568" s="51"/>
      <c r="AH3568" s="51"/>
    </row>
    <row r="3569" spans="30:34">
      <c r="AD3569" s="50" t="s">
        <v>71</v>
      </c>
      <c r="AE3569" s="50" t="s">
        <v>4507</v>
      </c>
      <c r="AF3569" s="50">
        <v>4127007</v>
      </c>
      <c r="AG3569" s="51"/>
      <c r="AH3569" s="51"/>
    </row>
    <row r="3570" spans="30:34">
      <c r="AD3570" s="50" t="s">
        <v>71</v>
      </c>
      <c r="AE3570" s="50" t="s">
        <v>4511</v>
      </c>
      <c r="AF3570" s="50">
        <v>4127106</v>
      </c>
      <c r="AG3570" s="51"/>
      <c r="AH3570" s="51"/>
    </row>
    <row r="3571" spans="30:34">
      <c r="AD3571" s="50" t="s">
        <v>71</v>
      </c>
      <c r="AE3571" s="50" t="s">
        <v>4516</v>
      </c>
      <c r="AF3571" s="50">
        <v>4127205</v>
      </c>
      <c r="AG3571" s="51"/>
      <c r="AH3571" s="51"/>
    </row>
    <row r="3572" spans="30:34">
      <c r="AD3572" s="50" t="s">
        <v>71</v>
      </c>
      <c r="AE3572" s="50" t="s">
        <v>4521</v>
      </c>
      <c r="AF3572" s="50">
        <v>4127304</v>
      </c>
      <c r="AG3572" s="51"/>
      <c r="AH3572" s="51"/>
    </row>
    <row r="3573" spans="30:34">
      <c r="AD3573" s="50" t="s">
        <v>71</v>
      </c>
      <c r="AE3573" s="50" t="s">
        <v>4526</v>
      </c>
      <c r="AF3573" s="50">
        <v>4127403</v>
      </c>
      <c r="AG3573" s="51"/>
      <c r="AH3573" s="51"/>
    </row>
    <row r="3574" spans="30:34">
      <c r="AD3574" s="50" t="s">
        <v>71</v>
      </c>
      <c r="AE3574" s="50" t="s">
        <v>4531</v>
      </c>
      <c r="AF3574" s="50">
        <v>4127502</v>
      </c>
      <c r="AG3574" s="51"/>
      <c r="AH3574" s="51"/>
    </row>
    <row r="3575" spans="30:34">
      <c r="AD3575" s="50" t="s">
        <v>71</v>
      </c>
      <c r="AE3575" s="50" t="s">
        <v>4535</v>
      </c>
      <c r="AF3575" s="50">
        <v>4127601</v>
      </c>
      <c r="AG3575" s="51"/>
      <c r="AH3575" s="51"/>
    </row>
    <row r="3576" spans="30:34">
      <c r="AD3576" s="50" t="s">
        <v>71</v>
      </c>
      <c r="AE3576" s="50" t="s">
        <v>4540</v>
      </c>
      <c r="AF3576" s="50">
        <v>4127700</v>
      </c>
      <c r="AG3576" s="51"/>
      <c r="AH3576" s="51"/>
    </row>
    <row r="3577" spans="30:34">
      <c r="AD3577" s="50" t="s">
        <v>71</v>
      </c>
      <c r="AE3577" s="50" t="s">
        <v>4544</v>
      </c>
      <c r="AF3577" s="50">
        <v>4127809</v>
      </c>
      <c r="AG3577" s="51"/>
      <c r="AH3577" s="51"/>
    </row>
    <row r="3578" spans="30:34">
      <c r="AD3578" s="50" t="s">
        <v>71</v>
      </c>
      <c r="AE3578" s="50" t="s">
        <v>4549</v>
      </c>
      <c r="AF3578" s="50">
        <v>4127858</v>
      </c>
      <c r="AG3578" s="51"/>
      <c r="AH3578" s="51"/>
    </row>
    <row r="3579" spans="30:34">
      <c r="AD3579" s="50" t="s">
        <v>71</v>
      </c>
      <c r="AE3579" s="50" t="s">
        <v>4554</v>
      </c>
      <c r="AF3579" s="50">
        <v>4127882</v>
      </c>
      <c r="AG3579" s="51"/>
      <c r="AH3579" s="51"/>
    </row>
    <row r="3580" spans="30:34">
      <c r="AD3580" s="50" t="s">
        <v>71</v>
      </c>
      <c r="AE3580" s="50" t="s">
        <v>4559</v>
      </c>
      <c r="AF3580" s="50">
        <v>4127908</v>
      </c>
      <c r="AG3580" s="51"/>
      <c r="AH3580" s="51"/>
    </row>
    <row r="3581" spans="30:34">
      <c r="AD3581" s="50" t="s">
        <v>71</v>
      </c>
      <c r="AE3581" s="50" t="s">
        <v>4563</v>
      </c>
      <c r="AF3581" s="50">
        <v>4127957</v>
      </c>
      <c r="AG3581" s="51"/>
      <c r="AH3581" s="51"/>
    </row>
    <row r="3582" spans="30:34">
      <c r="AD3582" s="50" t="s">
        <v>71</v>
      </c>
      <c r="AE3582" s="50" t="s">
        <v>4047</v>
      </c>
      <c r="AF3582" s="50">
        <v>4127965</v>
      </c>
      <c r="AG3582" s="51"/>
      <c r="AH3582" s="51"/>
    </row>
    <row r="3583" spans="30:34">
      <c r="AD3583" s="50" t="s">
        <v>71</v>
      </c>
      <c r="AE3583" s="50" t="s">
        <v>4571</v>
      </c>
      <c r="AF3583" s="50">
        <v>4128005</v>
      </c>
      <c r="AG3583" s="51"/>
      <c r="AH3583" s="51"/>
    </row>
    <row r="3584" spans="30:34">
      <c r="AD3584" s="50" t="s">
        <v>71</v>
      </c>
      <c r="AE3584" s="50" t="s">
        <v>4576</v>
      </c>
      <c r="AF3584" s="50">
        <v>4128104</v>
      </c>
      <c r="AG3584" s="51"/>
      <c r="AH3584" s="51"/>
    </row>
    <row r="3585" spans="30:34">
      <c r="AD3585" s="50" t="s">
        <v>71</v>
      </c>
      <c r="AE3585" s="50" t="s">
        <v>4581</v>
      </c>
      <c r="AF3585" s="50">
        <v>4128203</v>
      </c>
      <c r="AG3585" s="51"/>
      <c r="AH3585" s="51"/>
    </row>
    <row r="3586" spans="30:34">
      <c r="AD3586" s="50" t="s">
        <v>71</v>
      </c>
      <c r="AE3586" s="50" t="s">
        <v>4586</v>
      </c>
      <c r="AF3586" s="50">
        <v>4128302</v>
      </c>
      <c r="AG3586" s="51"/>
      <c r="AH3586" s="51"/>
    </row>
    <row r="3587" spans="30:34">
      <c r="AD3587" s="50" t="s">
        <v>71</v>
      </c>
      <c r="AE3587" s="50" t="s">
        <v>4590</v>
      </c>
      <c r="AF3587" s="50">
        <v>4128401</v>
      </c>
      <c r="AG3587" s="51"/>
      <c r="AH3587" s="51"/>
    </row>
    <row r="3588" spans="30:34">
      <c r="AD3588" s="50" t="s">
        <v>71</v>
      </c>
      <c r="AE3588" s="50" t="s">
        <v>4595</v>
      </c>
      <c r="AF3588" s="50">
        <v>4128534</v>
      </c>
      <c r="AG3588" s="51"/>
      <c r="AH3588" s="51"/>
    </row>
    <row r="3589" spans="30:34">
      <c r="AD3589" s="50" t="s">
        <v>71</v>
      </c>
      <c r="AE3589" s="50" t="s">
        <v>4599</v>
      </c>
      <c r="AF3589" s="50">
        <v>4128559</v>
      </c>
      <c r="AG3589" s="51"/>
      <c r="AH3589" s="51"/>
    </row>
    <row r="3590" spans="30:34">
      <c r="AD3590" s="50" t="s">
        <v>71</v>
      </c>
      <c r="AE3590" s="50" t="s">
        <v>4603</v>
      </c>
      <c r="AF3590" s="50">
        <v>4128609</v>
      </c>
      <c r="AG3590" s="51"/>
      <c r="AH3590" s="51"/>
    </row>
    <row r="3591" spans="30:34">
      <c r="AD3591" s="50" t="s">
        <v>71</v>
      </c>
      <c r="AE3591" s="50" t="s">
        <v>4608</v>
      </c>
      <c r="AF3591" s="50">
        <v>4128658</v>
      </c>
      <c r="AG3591" s="51"/>
      <c r="AH3591" s="51"/>
    </row>
    <row r="3592" spans="30:34">
      <c r="AD3592" s="50" t="s">
        <v>71</v>
      </c>
      <c r="AE3592" s="50" t="s">
        <v>4613</v>
      </c>
      <c r="AF3592" s="50">
        <v>4128708</v>
      </c>
      <c r="AG3592" s="51"/>
      <c r="AH3592" s="51"/>
    </row>
    <row r="3593" spans="30:34">
      <c r="AD3593" s="50" t="s">
        <v>71</v>
      </c>
      <c r="AE3593" s="50" t="s">
        <v>4617</v>
      </c>
      <c r="AF3593" s="50">
        <v>4128500</v>
      </c>
      <c r="AG3593" s="51"/>
      <c r="AH3593" s="51"/>
    </row>
    <row r="3594" spans="30:34">
      <c r="AD3594" s="50" t="s">
        <v>71</v>
      </c>
      <c r="AE3594" s="50" t="s">
        <v>4622</v>
      </c>
      <c r="AF3594" s="50">
        <v>4128807</v>
      </c>
      <c r="AG3594" s="51"/>
      <c r="AH3594" s="51"/>
    </row>
    <row r="3595" spans="30:34">
      <c r="AD3595" s="50" t="s">
        <v>72</v>
      </c>
      <c r="AE3595" s="50" t="s">
        <v>106</v>
      </c>
      <c r="AF3595" s="50">
        <v>3300100</v>
      </c>
      <c r="AG3595" s="51"/>
      <c r="AH3595" s="51"/>
    </row>
    <row r="3596" spans="30:34">
      <c r="AD3596" s="50" t="s">
        <v>72</v>
      </c>
      <c r="AE3596" s="50" t="s">
        <v>132</v>
      </c>
      <c r="AF3596" s="50">
        <v>3300159</v>
      </c>
      <c r="AG3596" s="51"/>
      <c r="AH3596" s="51"/>
    </row>
    <row r="3597" spans="30:34">
      <c r="AD3597" s="50" t="s">
        <v>72</v>
      </c>
      <c r="AE3597" s="50" t="s">
        <v>157</v>
      </c>
      <c r="AF3597" s="50">
        <v>3300209</v>
      </c>
      <c r="AG3597" s="51"/>
      <c r="AH3597" s="51"/>
    </row>
    <row r="3598" spans="30:34">
      <c r="AD3598" s="50" t="s">
        <v>72</v>
      </c>
      <c r="AE3598" s="50" t="s">
        <v>183</v>
      </c>
      <c r="AF3598" s="50">
        <v>3300225</v>
      </c>
      <c r="AG3598" s="51"/>
      <c r="AH3598" s="51"/>
    </row>
    <row r="3599" spans="30:34">
      <c r="AD3599" s="50" t="s">
        <v>72</v>
      </c>
      <c r="AE3599" s="50" t="s">
        <v>209</v>
      </c>
      <c r="AF3599" s="50">
        <v>3300233</v>
      </c>
      <c r="AG3599" s="51"/>
      <c r="AH3599" s="51"/>
    </row>
    <row r="3600" spans="30:34">
      <c r="AD3600" s="50" t="s">
        <v>72</v>
      </c>
      <c r="AE3600" s="50" t="s">
        <v>233</v>
      </c>
      <c r="AF3600" s="50">
        <v>3300258</v>
      </c>
      <c r="AG3600" s="51"/>
      <c r="AH3600" s="51"/>
    </row>
    <row r="3601" spans="30:34">
      <c r="AD3601" s="50" t="s">
        <v>72</v>
      </c>
      <c r="AE3601" s="50" t="s">
        <v>258</v>
      </c>
      <c r="AF3601" s="50">
        <v>3300308</v>
      </c>
      <c r="AG3601" s="51"/>
      <c r="AH3601" s="51"/>
    </row>
    <row r="3602" spans="30:34">
      <c r="AD3602" s="50" t="s">
        <v>72</v>
      </c>
      <c r="AE3602" s="50" t="s">
        <v>284</v>
      </c>
      <c r="AF3602" s="50">
        <v>3300407</v>
      </c>
      <c r="AG3602" s="51"/>
      <c r="AH3602" s="51"/>
    </row>
    <row r="3603" spans="30:34">
      <c r="AD3603" s="50" t="s">
        <v>72</v>
      </c>
      <c r="AE3603" s="50" t="s">
        <v>310</v>
      </c>
      <c r="AF3603" s="50">
        <v>3300456</v>
      </c>
      <c r="AG3603" s="51"/>
      <c r="AH3603" s="51"/>
    </row>
    <row r="3604" spans="30:34">
      <c r="AD3604" s="50" t="s">
        <v>72</v>
      </c>
      <c r="AE3604" s="50" t="s">
        <v>336</v>
      </c>
      <c r="AF3604" s="50">
        <v>3300506</v>
      </c>
      <c r="AG3604" s="51"/>
      <c r="AH3604" s="51"/>
    </row>
    <row r="3605" spans="30:34">
      <c r="AD3605" s="50" t="s">
        <v>72</v>
      </c>
      <c r="AE3605" s="50" t="s">
        <v>361</v>
      </c>
      <c r="AF3605" s="50">
        <v>3300605</v>
      </c>
      <c r="AG3605" s="51"/>
      <c r="AH3605" s="51"/>
    </row>
    <row r="3606" spans="30:34">
      <c r="AD3606" s="50" t="s">
        <v>72</v>
      </c>
      <c r="AE3606" s="50" t="s">
        <v>385</v>
      </c>
      <c r="AF3606" s="50">
        <v>3300704</v>
      </c>
      <c r="AG3606" s="51"/>
      <c r="AH3606" s="51"/>
    </row>
    <row r="3607" spans="30:34">
      <c r="AD3607" s="50" t="s">
        <v>72</v>
      </c>
      <c r="AE3607" s="50" t="s">
        <v>410</v>
      </c>
      <c r="AF3607" s="50">
        <v>3300803</v>
      </c>
      <c r="AG3607" s="51"/>
      <c r="AH3607" s="51"/>
    </row>
    <row r="3608" spans="30:34">
      <c r="AD3608" s="50" t="s">
        <v>72</v>
      </c>
      <c r="AE3608" s="50" t="s">
        <v>435</v>
      </c>
      <c r="AF3608" s="50">
        <v>3300902</v>
      </c>
      <c r="AG3608" s="51"/>
      <c r="AH3608" s="51"/>
    </row>
    <row r="3609" spans="30:34">
      <c r="AD3609" s="50" t="s">
        <v>72</v>
      </c>
      <c r="AE3609" s="50" t="s">
        <v>460</v>
      </c>
      <c r="AF3609" s="50">
        <v>3301009</v>
      </c>
      <c r="AG3609" s="51"/>
      <c r="AH3609" s="51"/>
    </row>
    <row r="3610" spans="30:34">
      <c r="AD3610" s="50" t="s">
        <v>72</v>
      </c>
      <c r="AE3610" s="50" t="s">
        <v>486</v>
      </c>
      <c r="AF3610" s="50">
        <v>3301108</v>
      </c>
      <c r="AG3610" s="51"/>
      <c r="AH3610" s="51"/>
    </row>
    <row r="3611" spans="30:34">
      <c r="AD3611" s="50" t="s">
        <v>72</v>
      </c>
      <c r="AE3611" s="50" t="s">
        <v>510</v>
      </c>
      <c r="AF3611" s="50">
        <v>3300936</v>
      </c>
      <c r="AG3611" s="51"/>
      <c r="AH3611" s="51"/>
    </row>
    <row r="3612" spans="30:34">
      <c r="AD3612" s="50" t="s">
        <v>72</v>
      </c>
      <c r="AE3612" s="50" t="s">
        <v>533</v>
      </c>
      <c r="AF3612" s="50">
        <v>3301157</v>
      </c>
      <c r="AG3612" s="51"/>
      <c r="AH3612" s="51"/>
    </row>
    <row r="3613" spans="30:34">
      <c r="AD3613" s="50" t="s">
        <v>72</v>
      </c>
      <c r="AE3613" s="50" t="s">
        <v>556</v>
      </c>
      <c r="AF3613" s="50">
        <v>3301207</v>
      </c>
      <c r="AG3613" s="51"/>
      <c r="AH3613" s="51"/>
    </row>
    <row r="3614" spans="30:34">
      <c r="AD3614" s="50" t="s">
        <v>72</v>
      </c>
      <c r="AE3614" s="50" t="s">
        <v>579</v>
      </c>
      <c r="AF3614" s="50">
        <v>3301306</v>
      </c>
      <c r="AG3614" s="51"/>
      <c r="AH3614" s="51"/>
    </row>
    <row r="3615" spans="30:34">
      <c r="AD3615" s="50" t="s">
        <v>72</v>
      </c>
      <c r="AE3615" s="50" t="s">
        <v>602</v>
      </c>
      <c r="AF3615" s="50">
        <v>3300951</v>
      </c>
      <c r="AG3615" s="51"/>
      <c r="AH3615" s="51"/>
    </row>
    <row r="3616" spans="30:34">
      <c r="AD3616" s="50" t="s">
        <v>72</v>
      </c>
      <c r="AE3616" s="50" t="s">
        <v>625</v>
      </c>
      <c r="AF3616" s="50">
        <v>3301405</v>
      </c>
      <c r="AG3616" s="51"/>
      <c r="AH3616" s="51"/>
    </row>
    <row r="3617" spans="30:34">
      <c r="AD3617" s="50" t="s">
        <v>72</v>
      </c>
      <c r="AE3617" s="50" t="s">
        <v>645</v>
      </c>
      <c r="AF3617" s="50">
        <v>3301504</v>
      </c>
      <c r="AG3617" s="51"/>
      <c r="AH3617" s="51"/>
    </row>
    <row r="3618" spans="30:34">
      <c r="AD3618" s="50" t="s">
        <v>72</v>
      </c>
      <c r="AE3618" s="50" t="s">
        <v>666</v>
      </c>
      <c r="AF3618" s="50">
        <v>3301603</v>
      </c>
      <c r="AG3618" s="51"/>
      <c r="AH3618" s="51"/>
    </row>
    <row r="3619" spans="30:34">
      <c r="AD3619" s="50" t="s">
        <v>72</v>
      </c>
      <c r="AE3619" s="50" t="s">
        <v>688</v>
      </c>
      <c r="AF3619" s="50">
        <v>3301702</v>
      </c>
      <c r="AG3619" s="51"/>
      <c r="AH3619" s="51"/>
    </row>
    <row r="3620" spans="30:34">
      <c r="AD3620" s="50" t="s">
        <v>72</v>
      </c>
      <c r="AE3620" s="50" t="s">
        <v>708</v>
      </c>
      <c r="AF3620" s="50">
        <v>3301801</v>
      </c>
      <c r="AG3620" s="51"/>
      <c r="AH3620" s="51"/>
    </row>
    <row r="3621" spans="30:34">
      <c r="AD3621" s="50" t="s">
        <v>72</v>
      </c>
      <c r="AE3621" s="50" t="s">
        <v>730</v>
      </c>
      <c r="AF3621" s="50">
        <v>3301850</v>
      </c>
      <c r="AG3621" s="51"/>
      <c r="AH3621" s="51"/>
    </row>
    <row r="3622" spans="30:34">
      <c r="AD3622" s="50" t="s">
        <v>72</v>
      </c>
      <c r="AE3622" s="50" t="s">
        <v>752</v>
      </c>
      <c r="AF3622" s="50">
        <v>3301876</v>
      </c>
      <c r="AG3622" s="51"/>
      <c r="AH3622" s="51"/>
    </row>
    <row r="3623" spans="30:34">
      <c r="AD3623" s="50" t="s">
        <v>72</v>
      </c>
      <c r="AE3623" s="50" t="s">
        <v>774</v>
      </c>
      <c r="AF3623" s="50">
        <v>3301900</v>
      </c>
      <c r="AG3623" s="51"/>
      <c r="AH3623" s="51"/>
    </row>
    <row r="3624" spans="30:34">
      <c r="AD3624" s="50" t="s">
        <v>72</v>
      </c>
      <c r="AE3624" s="50" t="s">
        <v>795</v>
      </c>
      <c r="AF3624" s="50">
        <v>3302007</v>
      </c>
      <c r="AG3624" s="51"/>
      <c r="AH3624" s="51"/>
    </row>
    <row r="3625" spans="30:34">
      <c r="AD3625" s="50" t="s">
        <v>72</v>
      </c>
      <c r="AE3625" s="50" t="s">
        <v>816</v>
      </c>
      <c r="AF3625" s="50">
        <v>3302056</v>
      </c>
      <c r="AG3625" s="51"/>
      <c r="AH3625" s="51"/>
    </row>
    <row r="3626" spans="30:34">
      <c r="AD3626" s="50" t="s">
        <v>72</v>
      </c>
      <c r="AE3626" s="50" t="s">
        <v>838</v>
      </c>
      <c r="AF3626" s="50">
        <v>3302106</v>
      </c>
      <c r="AG3626" s="51"/>
      <c r="AH3626" s="51"/>
    </row>
    <row r="3627" spans="30:34">
      <c r="AD3627" s="50" t="s">
        <v>72</v>
      </c>
      <c r="AE3627" s="50" t="s">
        <v>860</v>
      </c>
      <c r="AF3627" s="50">
        <v>3302205</v>
      </c>
      <c r="AG3627" s="51"/>
      <c r="AH3627" s="51"/>
    </row>
    <row r="3628" spans="30:34">
      <c r="AD3628" s="50" t="s">
        <v>72</v>
      </c>
      <c r="AE3628" s="50" t="s">
        <v>882</v>
      </c>
      <c r="AF3628" s="50">
        <v>3302254</v>
      </c>
      <c r="AG3628" s="51"/>
      <c r="AH3628" s="51"/>
    </row>
    <row r="3629" spans="30:34">
      <c r="AD3629" s="50" t="s">
        <v>72</v>
      </c>
      <c r="AE3629" s="50" t="s">
        <v>905</v>
      </c>
      <c r="AF3629" s="50">
        <v>3302270</v>
      </c>
      <c r="AG3629" s="51"/>
      <c r="AH3629" s="51"/>
    </row>
    <row r="3630" spans="30:34">
      <c r="AD3630" s="50" t="s">
        <v>72</v>
      </c>
      <c r="AE3630" s="50" t="s">
        <v>928</v>
      </c>
      <c r="AF3630" s="50">
        <v>3302304</v>
      </c>
      <c r="AG3630" s="51"/>
      <c r="AH3630" s="51"/>
    </row>
    <row r="3631" spans="30:34">
      <c r="AD3631" s="50" t="s">
        <v>72</v>
      </c>
      <c r="AE3631" s="50" t="s">
        <v>950</v>
      </c>
      <c r="AF3631" s="50">
        <v>3302403</v>
      </c>
      <c r="AG3631" s="51"/>
      <c r="AH3631" s="51"/>
    </row>
    <row r="3632" spans="30:34">
      <c r="AD3632" s="50" t="s">
        <v>72</v>
      </c>
      <c r="AE3632" s="50" t="s">
        <v>973</v>
      </c>
      <c r="AF3632" s="50">
        <v>3302452</v>
      </c>
      <c r="AG3632" s="51"/>
      <c r="AH3632" s="51"/>
    </row>
    <row r="3633" spans="30:34">
      <c r="AD3633" s="50" t="s">
        <v>72</v>
      </c>
      <c r="AE3633" s="50" t="s">
        <v>995</v>
      </c>
      <c r="AF3633" s="50">
        <v>3302502</v>
      </c>
      <c r="AG3633" s="51"/>
      <c r="AH3633" s="51"/>
    </row>
    <row r="3634" spans="30:34">
      <c r="AD3634" s="50" t="s">
        <v>72</v>
      </c>
      <c r="AE3634" s="50" t="s">
        <v>1018</v>
      </c>
      <c r="AF3634" s="50">
        <v>3302601</v>
      </c>
      <c r="AG3634" s="51"/>
      <c r="AH3634" s="51"/>
    </row>
    <row r="3635" spans="30:34">
      <c r="AD3635" s="50" t="s">
        <v>72</v>
      </c>
      <c r="AE3635" s="50" t="s">
        <v>1040</v>
      </c>
      <c r="AF3635" s="50">
        <v>3302700</v>
      </c>
      <c r="AG3635" s="51"/>
      <c r="AH3635" s="51"/>
    </row>
    <row r="3636" spans="30:34">
      <c r="AD3636" s="50" t="s">
        <v>72</v>
      </c>
      <c r="AE3636" s="50" t="s">
        <v>1062</v>
      </c>
      <c r="AF3636" s="50">
        <v>3302809</v>
      </c>
      <c r="AG3636" s="51"/>
      <c r="AH3636" s="51"/>
    </row>
    <row r="3637" spans="30:34">
      <c r="AD3637" s="50" t="s">
        <v>72</v>
      </c>
      <c r="AE3637" s="50" t="s">
        <v>1083</v>
      </c>
      <c r="AF3637" s="50">
        <v>3302858</v>
      </c>
      <c r="AG3637" s="51"/>
      <c r="AH3637" s="51"/>
    </row>
    <row r="3638" spans="30:34">
      <c r="AD3638" s="50" t="s">
        <v>72</v>
      </c>
      <c r="AE3638" s="50" t="s">
        <v>1106</v>
      </c>
      <c r="AF3638" s="50">
        <v>3302908</v>
      </c>
      <c r="AG3638" s="51"/>
      <c r="AH3638" s="51"/>
    </row>
    <row r="3639" spans="30:34">
      <c r="AD3639" s="50" t="s">
        <v>72</v>
      </c>
      <c r="AE3639" s="50" t="s">
        <v>1129</v>
      </c>
      <c r="AF3639" s="50">
        <v>3303005</v>
      </c>
      <c r="AG3639" s="51"/>
      <c r="AH3639" s="51"/>
    </row>
    <row r="3640" spans="30:34">
      <c r="AD3640" s="50" t="s">
        <v>72</v>
      </c>
      <c r="AE3640" s="50" t="s">
        <v>1152</v>
      </c>
      <c r="AF3640" s="50">
        <v>3303104</v>
      </c>
      <c r="AG3640" s="51"/>
      <c r="AH3640" s="51"/>
    </row>
    <row r="3641" spans="30:34">
      <c r="AD3641" s="50" t="s">
        <v>72</v>
      </c>
      <c r="AE3641" s="50" t="s">
        <v>1175</v>
      </c>
      <c r="AF3641" s="50">
        <v>3303203</v>
      </c>
      <c r="AG3641" s="51"/>
      <c r="AH3641" s="51"/>
    </row>
    <row r="3642" spans="30:34">
      <c r="AD3642" s="50" t="s">
        <v>72</v>
      </c>
      <c r="AE3642" s="50" t="s">
        <v>1197</v>
      </c>
      <c r="AF3642" s="50">
        <v>3303302</v>
      </c>
      <c r="AG3642" s="51"/>
      <c r="AH3642" s="51"/>
    </row>
    <row r="3643" spans="30:34">
      <c r="AD3643" s="50" t="s">
        <v>72</v>
      </c>
      <c r="AE3643" s="50" t="s">
        <v>1220</v>
      </c>
      <c r="AF3643" s="50">
        <v>3303401</v>
      </c>
      <c r="AG3643" s="51"/>
      <c r="AH3643" s="51"/>
    </row>
    <row r="3644" spans="30:34">
      <c r="AD3644" s="50" t="s">
        <v>72</v>
      </c>
      <c r="AE3644" s="50" t="s">
        <v>1241</v>
      </c>
      <c r="AF3644" s="50">
        <v>3303500</v>
      </c>
      <c r="AG3644" s="51"/>
      <c r="AH3644" s="51"/>
    </row>
    <row r="3645" spans="30:34">
      <c r="AD3645" s="50" t="s">
        <v>72</v>
      </c>
      <c r="AE3645" s="50" t="s">
        <v>1264</v>
      </c>
      <c r="AF3645" s="50">
        <v>3303609</v>
      </c>
      <c r="AG3645" s="51"/>
      <c r="AH3645" s="51"/>
    </row>
    <row r="3646" spans="30:34">
      <c r="AD3646" s="50" t="s">
        <v>72</v>
      </c>
      <c r="AE3646" s="50" t="s">
        <v>1285</v>
      </c>
      <c r="AF3646" s="50">
        <v>3303708</v>
      </c>
      <c r="AG3646" s="51"/>
      <c r="AH3646" s="51"/>
    </row>
    <row r="3647" spans="30:34">
      <c r="AD3647" s="50" t="s">
        <v>72</v>
      </c>
      <c r="AE3647" s="50" t="s">
        <v>5567</v>
      </c>
      <c r="AF3647" s="50">
        <v>3303807</v>
      </c>
      <c r="AG3647" s="51"/>
      <c r="AH3647" s="51"/>
    </row>
    <row r="3648" spans="30:34">
      <c r="AD3648" s="50" t="s">
        <v>72</v>
      </c>
      <c r="AE3648" s="50" t="s">
        <v>1330</v>
      </c>
      <c r="AF3648" s="50">
        <v>3303856</v>
      </c>
      <c r="AG3648" s="51"/>
      <c r="AH3648" s="51"/>
    </row>
    <row r="3649" spans="30:34">
      <c r="AD3649" s="50" t="s">
        <v>72</v>
      </c>
      <c r="AE3649" s="50" t="s">
        <v>1352</v>
      </c>
      <c r="AF3649" s="50">
        <v>3303906</v>
      </c>
      <c r="AG3649" s="51"/>
      <c r="AH3649" s="51"/>
    </row>
    <row r="3650" spans="30:34">
      <c r="AD3650" s="50" t="s">
        <v>72</v>
      </c>
      <c r="AE3650" s="50" t="s">
        <v>1373</v>
      </c>
      <c r="AF3650" s="50">
        <v>3303955</v>
      </c>
      <c r="AG3650" s="51"/>
      <c r="AH3650" s="51"/>
    </row>
    <row r="3651" spans="30:34">
      <c r="AD3651" s="50" t="s">
        <v>72</v>
      </c>
      <c r="AE3651" s="50" t="s">
        <v>1395</v>
      </c>
      <c r="AF3651" s="50">
        <v>3304003</v>
      </c>
      <c r="AG3651" s="51"/>
      <c r="AH3651" s="51"/>
    </row>
    <row r="3652" spans="30:34">
      <c r="AD3652" s="50" t="s">
        <v>72</v>
      </c>
      <c r="AE3652" s="50" t="s">
        <v>1417</v>
      </c>
      <c r="AF3652" s="50">
        <v>3304102</v>
      </c>
      <c r="AG3652" s="51"/>
      <c r="AH3652" s="51"/>
    </row>
    <row r="3653" spans="30:34">
      <c r="AD3653" s="50" t="s">
        <v>72</v>
      </c>
      <c r="AE3653" s="50" t="s">
        <v>1438</v>
      </c>
      <c r="AF3653" s="50">
        <v>3304110</v>
      </c>
      <c r="AG3653" s="51"/>
      <c r="AH3653" s="51"/>
    </row>
    <row r="3654" spans="30:34">
      <c r="AD3654" s="50" t="s">
        <v>72</v>
      </c>
      <c r="AE3654" s="50" t="s">
        <v>1459</v>
      </c>
      <c r="AF3654" s="50">
        <v>3304128</v>
      </c>
      <c r="AG3654" s="51"/>
      <c r="AH3654" s="51"/>
    </row>
    <row r="3655" spans="30:34">
      <c r="AD3655" s="50" t="s">
        <v>72</v>
      </c>
      <c r="AE3655" s="50" t="s">
        <v>1480</v>
      </c>
      <c r="AF3655" s="50">
        <v>3304144</v>
      </c>
      <c r="AG3655" s="51"/>
      <c r="AH3655" s="51"/>
    </row>
    <row r="3656" spans="30:34">
      <c r="AD3656" s="50" t="s">
        <v>72</v>
      </c>
      <c r="AE3656" s="50" t="s">
        <v>1502</v>
      </c>
      <c r="AF3656" s="50">
        <v>3304151</v>
      </c>
      <c r="AG3656" s="51"/>
      <c r="AH3656" s="51"/>
    </row>
    <row r="3657" spans="30:34">
      <c r="AD3657" s="50" t="s">
        <v>72</v>
      </c>
      <c r="AE3657" s="50" t="s">
        <v>1522</v>
      </c>
      <c r="AF3657" s="50">
        <v>3304201</v>
      </c>
      <c r="AG3657" s="51"/>
      <c r="AH3657" s="51"/>
    </row>
    <row r="3658" spans="30:34">
      <c r="AD3658" s="50" t="s">
        <v>72</v>
      </c>
      <c r="AE3658" s="50" t="s">
        <v>1543</v>
      </c>
      <c r="AF3658" s="50">
        <v>3304300</v>
      </c>
      <c r="AG3658" s="51"/>
      <c r="AH3658" s="51"/>
    </row>
    <row r="3659" spans="30:34">
      <c r="AD3659" s="50" t="s">
        <v>72</v>
      </c>
      <c r="AE3659" s="50" t="s">
        <v>1563</v>
      </c>
      <c r="AF3659" s="50">
        <v>3304409</v>
      </c>
      <c r="AG3659" s="51"/>
      <c r="AH3659" s="51"/>
    </row>
    <row r="3660" spans="30:34">
      <c r="AD3660" s="50" t="s">
        <v>72</v>
      </c>
      <c r="AE3660" s="50" t="s">
        <v>1582</v>
      </c>
      <c r="AF3660" s="50">
        <v>3304508</v>
      </c>
      <c r="AG3660" s="51"/>
      <c r="AH3660" s="51"/>
    </row>
    <row r="3661" spans="30:34">
      <c r="AD3661" s="50" t="s">
        <v>72</v>
      </c>
      <c r="AE3661" s="50" t="s">
        <v>1603</v>
      </c>
      <c r="AF3661" s="50">
        <v>3304524</v>
      </c>
      <c r="AG3661" s="51"/>
      <c r="AH3661" s="51"/>
    </row>
    <row r="3662" spans="30:34">
      <c r="AD3662" s="50" t="s">
        <v>72</v>
      </c>
      <c r="AE3662" s="50" t="s">
        <v>1623</v>
      </c>
      <c r="AF3662" s="50">
        <v>3304557</v>
      </c>
      <c r="AG3662" s="51"/>
      <c r="AH3662" s="51"/>
    </row>
    <row r="3663" spans="30:34">
      <c r="AD3663" s="50" t="s">
        <v>72</v>
      </c>
      <c r="AE3663" s="50" t="s">
        <v>1644</v>
      </c>
      <c r="AF3663" s="50">
        <v>3304607</v>
      </c>
      <c r="AG3663" s="51"/>
      <c r="AH3663" s="51"/>
    </row>
    <row r="3664" spans="30:34">
      <c r="AD3664" s="50" t="s">
        <v>72</v>
      </c>
      <c r="AE3664" s="50" t="s">
        <v>1664</v>
      </c>
      <c r="AF3664" s="50">
        <v>3304706</v>
      </c>
      <c r="AG3664" s="51"/>
      <c r="AH3664" s="51"/>
    </row>
    <row r="3665" spans="30:34">
      <c r="AD3665" s="50" t="s">
        <v>72</v>
      </c>
      <c r="AE3665" s="50" t="s">
        <v>1685</v>
      </c>
      <c r="AF3665" s="50">
        <v>3304805</v>
      </c>
      <c r="AG3665" s="51"/>
      <c r="AH3665" s="51"/>
    </row>
    <row r="3666" spans="30:34">
      <c r="AD3666" s="50" t="s">
        <v>72</v>
      </c>
      <c r="AE3666" s="50" t="s">
        <v>1705</v>
      </c>
      <c r="AF3666" s="50">
        <v>3304755</v>
      </c>
      <c r="AG3666" s="51"/>
      <c r="AH3666" s="51"/>
    </row>
    <row r="3667" spans="30:34">
      <c r="AD3667" s="50" t="s">
        <v>72</v>
      </c>
      <c r="AE3667" s="50" t="s">
        <v>1726</v>
      </c>
      <c r="AF3667" s="50">
        <v>3304904</v>
      </c>
      <c r="AG3667" s="51"/>
      <c r="AH3667" s="51"/>
    </row>
    <row r="3668" spans="30:34">
      <c r="AD3668" s="50" t="s">
        <v>72</v>
      </c>
      <c r="AE3668" s="50" t="s">
        <v>1747</v>
      </c>
      <c r="AF3668" s="50">
        <v>3305000</v>
      </c>
      <c r="AG3668" s="51"/>
      <c r="AH3668" s="51"/>
    </row>
    <row r="3669" spans="30:34">
      <c r="AD3669" s="50" t="s">
        <v>72</v>
      </c>
      <c r="AE3669" s="50" t="s">
        <v>1767</v>
      </c>
      <c r="AF3669" s="50">
        <v>3305109</v>
      </c>
      <c r="AG3669" s="51"/>
      <c r="AH3669" s="51"/>
    </row>
    <row r="3670" spans="30:34">
      <c r="AD3670" s="50" t="s">
        <v>72</v>
      </c>
      <c r="AE3670" s="50" t="s">
        <v>1787</v>
      </c>
      <c r="AF3670" s="50">
        <v>3305133</v>
      </c>
      <c r="AG3670" s="51"/>
      <c r="AH3670" s="51"/>
    </row>
    <row r="3671" spans="30:34">
      <c r="AD3671" s="50" t="s">
        <v>72</v>
      </c>
      <c r="AE3671" s="50" t="s">
        <v>1807</v>
      </c>
      <c r="AF3671" s="50">
        <v>3305158</v>
      </c>
      <c r="AG3671" s="51"/>
      <c r="AH3671" s="51"/>
    </row>
    <row r="3672" spans="30:34">
      <c r="AD3672" s="50" t="s">
        <v>72</v>
      </c>
      <c r="AE3672" s="50" t="s">
        <v>1825</v>
      </c>
      <c r="AF3672" s="50">
        <v>3305208</v>
      </c>
      <c r="AG3672" s="51"/>
      <c r="AH3672" s="51"/>
    </row>
    <row r="3673" spans="30:34">
      <c r="AD3673" s="50" t="s">
        <v>72</v>
      </c>
      <c r="AE3673" s="50" t="s">
        <v>1843</v>
      </c>
      <c r="AF3673" s="50">
        <v>3305307</v>
      </c>
      <c r="AG3673" s="51"/>
      <c r="AH3673" s="51"/>
    </row>
    <row r="3674" spans="30:34">
      <c r="AD3674" s="50" t="s">
        <v>72</v>
      </c>
      <c r="AE3674" s="50" t="s">
        <v>1861</v>
      </c>
      <c r="AF3674" s="50">
        <v>3305406</v>
      </c>
      <c r="AG3674" s="51"/>
      <c r="AH3674" s="51"/>
    </row>
    <row r="3675" spans="30:34">
      <c r="AD3675" s="50" t="s">
        <v>72</v>
      </c>
      <c r="AE3675" s="50" t="s">
        <v>1879</v>
      </c>
      <c r="AF3675" s="50">
        <v>3305505</v>
      </c>
      <c r="AG3675" s="51"/>
      <c r="AH3675" s="51"/>
    </row>
    <row r="3676" spans="30:34">
      <c r="AD3676" s="50" t="s">
        <v>72</v>
      </c>
      <c r="AE3676" s="50" t="s">
        <v>1895</v>
      </c>
      <c r="AF3676" s="50">
        <v>3305554</v>
      </c>
      <c r="AG3676" s="51"/>
      <c r="AH3676" s="51"/>
    </row>
    <row r="3677" spans="30:34">
      <c r="AD3677" s="50" t="s">
        <v>72</v>
      </c>
      <c r="AE3677" s="50" t="s">
        <v>1912</v>
      </c>
      <c r="AF3677" s="50">
        <v>3305604</v>
      </c>
      <c r="AG3677" s="51"/>
      <c r="AH3677" s="51"/>
    </row>
    <row r="3678" spans="30:34">
      <c r="AD3678" s="50" t="s">
        <v>72</v>
      </c>
      <c r="AE3678" s="50" t="s">
        <v>1930</v>
      </c>
      <c r="AF3678" s="50">
        <v>3305703</v>
      </c>
      <c r="AG3678" s="51"/>
      <c r="AH3678" s="51"/>
    </row>
    <row r="3679" spans="30:34">
      <c r="AD3679" s="50" t="s">
        <v>72</v>
      </c>
      <c r="AE3679" s="50" t="s">
        <v>1946</v>
      </c>
      <c r="AF3679" s="50">
        <v>3305752</v>
      </c>
      <c r="AG3679" s="51"/>
      <c r="AH3679" s="51"/>
    </row>
    <row r="3680" spans="30:34">
      <c r="AD3680" s="50" t="s">
        <v>72</v>
      </c>
      <c r="AE3680" s="50" t="s">
        <v>1962</v>
      </c>
      <c r="AF3680" s="50">
        <v>3305802</v>
      </c>
      <c r="AG3680" s="51"/>
      <c r="AH3680" s="51"/>
    </row>
    <row r="3681" spans="30:34">
      <c r="AD3681" s="50" t="s">
        <v>72</v>
      </c>
      <c r="AE3681" s="50" t="s">
        <v>5568</v>
      </c>
      <c r="AF3681" s="50">
        <v>3305901</v>
      </c>
      <c r="AG3681" s="51"/>
      <c r="AH3681" s="51"/>
    </row>
    <row r="3682" spans="30:34">
      <c r="AD3682" s="50" t="s">
        <v>72</v>
      </c>
      <c r="AE3682" s="50" t="s">
        <v>1997</v>
      </c>
      <c r="AF3682" s="50">
        <v>3306008</v>
      </c>
      <c r="AG3682" s="51"/>
      <c r="AH3682" s="51"/>
    </row>
    <row r="3683" spans="30:34">
      <c r="AD3683" s="50" t="s">
        <v>72</v>
      </c>
      <c r="AE3683" s="50" t="s">
        <v>2015</v>
      </c>
      <c r="AF3683" s="50">
        <v>3306107</v>
      </c>
      <c r="AG3683" s="51"/>
      <c r="AH3683" s="51"/>
    </row>
    <row r="3684" spans="30:34">
      <c r="AD3684" s="50" t="s">
        <v>72</v>
      </c>
      <c r="AE3684" s="50" t="s">
        <v>2033</v>
      </c>
      <c r="AF3684" s="50">
        <v>3306156</v>
      </c>
      <c r="AG3684" s="51"/>
      <c r="AH3684" s="51"/>
    </row>
    <row r="3685" spans="30:34">
      <c r="AD3685" s="50" t="s">
        <v>72</v>
      </c>
      <c r="AE3685" s="50" t="s">
        <v>2051</v>
      </c>
      <c r="AF3685" s="50">
        <v>3306206</v>
      </c>
      <c r="AG3685" s="51"/>
      <c r="AH3685" s="51"/>
    </row>
    <row r="3686" spans="30:34">
      <c r="AD3686" s="50" t="s">
        <v>72</v>
      </c>
      <c r="AE3686" s="50" t="s">
        <v>2069</v>
      </c>
      <c r="AF3686" s="50">
        <v>3306305</v>
      </c>
      <c r="AG3686" s="51"/>
      <c r="AH3686" s="51"/>
    </row>
    <row r="3687" spans="30:34">
      <c r="AD3687" s="50" t="s">
        <v>73</v>
      </c>
      <c r="AE3687" s="50" t="s">
        <v>107</v>
      </c>
      <c r="AF3687" s="50">
        <v>2400109</v>
      </c>
      <c r="AG3687" s="51"/>
      <c r="AH3687" s="51"/>
    </row>
    <row r="3688" spans="30:34">
      <c r="AD3688" s="50" t="s">
        <v>73</v>
      </c>
      <c r="AE3688" s="50" t="s">
        <v>133</v>
      </c>
      <c r="AF3688" s="50">
        <v>2400208</v>
      </c>
      <c r="AG3688" s="51"/>
      <c r="AH3688" s="51"/>
    </row>
    <row r="3689" spans="30:34">
      <c r="AD3689" s="50" t="s">
        <v>73</v>
      </c>
      <c r="AE3689" s="50" t="s">
        <v>158</v>
      </c>
      <c r="AF3689" s="50">
        <v>2400307</v>
      </c>
      <c r="AG3689" s="51"/>
      <c r="AH3689" s="51"/>
    </row>
    <row r="3690" spans="30:34">
      <c r="AD3690" s="50" t="s">
        <v>73</v>
      </c>
      <c r="AE3690" s="50" t="s">
        <v>184</v>
      </c>
      <c r="AF3690" s="50">
        <v>2400406</v>
      </c>
      <c r="AG3690" s="51"/>
      <c r="AH3690" s="51"/>
    </row>
    <row r="3691" spans="30:34">
      <c r="AD3691" s="50" t="s">
        <v>73</v>
      </c>
      <c r="AE3691" s="50" t="s">
        <v>210</v>
      </c>
      <c r="AF3691" s="50">
        <v>2400505</v>
      </c>
      <c r="AG3691" s="51"/>
      <c r="AH3691" s="51"/>
    </row>
    <row r="3692" spans="30:34">
      <c r="AD3692" s="50" t="s">
        <v>73</v>
      </c>
      <c r="AE3692" s="50" t="s">
        <v>234</v>
      </c>
      <c r="AF3692" s="50">
        <v>2400604</v>
      </c>
      <c r="AG3692" s="51"/>
      <c r="AH3692" s="51"/>
    </row>
    <row r="3693" spans="30:34">
      <c r="AD3693" s="50" t="s">
        <v>73</v>
      </c>
      <c r="AE3693" s="50" t="s">
        <v>259</v>
      </c>
      <c r="AF3693" s="50">
        <v>2400703</v>
      </c>
      <c r="AG3693" s="51"/>
      <c r="AH3693" s="51"/>
    </row>
    <row r="3694" spans="30:34">
      <c r="AD3694" s="50" t="s">
        <v>73</v>
      </c>
      <c r="AE3694" s="50" t="s">
        <v>285</v>
      </c>
      <c r="AF3694" s="50">
        <v>2400802</v>
      </c>
      <c r="AG3694" s="51"/>
      <c r="AH3694" s="51"/>
    </row>
    <row r="3695" spans="30:34">
      <c r="AD3695" s="50" t="s">
        <v>73</v>
      </c>
      <c r="AE3695" s="50" t="s">
        <v>311</v>
      </c>
      <c r="AF3695" s="50">
        <v>2400901</v>
      </c>
      <c r="AG3695" s="51"/>
      <c r="AH3695" s="51"/>
    </row>
    <row r="3696" spans="30:34">
      <c r="AD3696" s="50" t="s">
        <v>73</v>
      </c>
      <c r="AE3696" s="50" t="s">
        <v>337</v>
      </c>
      <c r="AF3696" s="50">
        <v>2401008</v>
      </c>
      <c r="AG3696" s="51"/>
      <c r="AH3696" s="51"/>
    </row>
    <row r="3697" spans="30:34">
      <c r="AD3697" s="50" t="s">
        <v>73</v>
      </c>
      <c r="AE3697" s="50" t="s">
        <v>216</v>
      </c>
      <c r="AF3697" s="50">
        <v>2401107</v>
      </c>
      <c r="AG3697" s="51"/>
      <c r="AH3697" s="51"/>
    </row>
    <row r="3698" spans="30:34">
      <c r="AD3698" s="50" t="s">
        <v>73</v>
      </c>
      <c r="AE3698" s="50" t="s">
        <v>386</v>
      </c>
      <c r="AF3698" s="50">
        <v>2401206</v>
      </c>
      <c r="AG3698" s="51"/>
      <c r="AH3698" s="51"/>
    </row>
    <row r="3699" spans="30:34">
      <c r="AD3699" s="50" t="s">
        <v>73</v>
      </c>
      <c r="AE3699" s="50" t="s">
        <v>411</v>
      </c>
      <c r="AF3699" s="50">
        <v>2401305</v>
      </c>
      <c r="AG3699" s="51"/>
      <c r="AH3699" s="51"/>
    </row>
    <row r="3700" spans="30:34">
      <c r="AD3700" s="50" t="s">
        <v>73</v>
      </c>
      <c r="AE3700" s="50" t="s">
        <v>436</v>
      </c>
      <c r="AF3700" s="50">
        <v>2401404</v>
      </c>
      <c r="AG3700" s="51"/>
      <c r="AH3700" s="51"/>
    </row>
    <row r="3701" spans="30:34">
      <c r="AD3701" s="50" t="s">
        <v>73</v>
      </c>
      <c r="AE3701" s="50" t="s">
        <v>461</v>
      </c>
      <c r="AF3701" s="50">
        <v>2401453</v>
      </c>
      <c r="AG3701" s="51"/>
      <c r="AH3701" s="51"/>
    </row>
    <row r="3702" spans="30:34">
      <c r="AD3702" s="50" t="s">
        <v>73</v>
      </c>
      <c r="AE3702" s="50" t="s">
        <v>487</v>
      </c>
      <c r="AF3702" s="50">
        <v>2401503</v>
      </c>
      <c r="AG3702" s="51"/>
      <c r="AH3702" s="51"/>
    </row>
    <row r="3703" spans="30:34">
      <c r="AD3703" s="50" t="s">
        <v>73</v>
      </c>
      <c r="AE3703" s="50" t="s">
        <v>511</v>
      </c>
      <c r="AF3703" s="50">
        <v>2401602</v>
      </c>
      <c r="AG3703" s="51"/>
      <c r="AH3703" s="51"/>
    </row>
    <row r="3704" spans="30:34">
      <c r="AD3704" s="50" t="s">
        <v>73</v>
      </c>
      <c r="AE3704" s="50" t="s">
        <v>534</v>
      </c>
      <c r="AF3704" s="50">
        <v>2401651</v>
      </c>
      <c r="AG3704" s="51"/>
      <c r="AH3704" s="51"/>
    </row>
    <row r="3705" spans="30:34">
      <c r="AD3705" s="50" t="s">
        <v>73</v>
      </c>
      <c r="AE3705" s="50" t="s">
        <v>557</v>
      </c>
      <c r="AF3705" s="50">
        <v>2401701</v>
      </c>
      <c r="AG3705" s="51"/>
      <c r="AH3705" s="51"/>
    </row>
    <row r="3706" spans="30:34">
      <c r="AD3706" s="50" t="s">
        <v>73</v>
      </c>
      <c r="AE3706" s="50" t="s">
        <v>580</v>
      </c>
      <c r="AF3706" s="50">
        <v>2401800</v>
      </c>
      <c r="AG3706" s="51"/>
      <c r="AH3706" s="51"/>
    </row>
    <row r="3707" spans="30:34">
      <c r="AD3707" s="50" t="s">
        <v>73</v>
      </c>
      <c r="AE3707" s="50" t="s">
        <v>603</v>
      </c>
      <c r="AF3707" s="50">
        <v>2401859</v>
      </c>
      <c r="AG3707" s="51"/>
      <c r="AH3707" s="51"/>
    </row>
    <row r="3708" spans="30:34">
      <c r="AD3708" s="50" t="s">
        <v>73</v>
      </c>
      <c r="AE3708" s="50" t="s">
        <v>626</v>
      </c>
      <c r="AF3708" s="50">
        <v>2401909</v>
      </c>
      <c r="AG3708" s="51"/>
      <c r="AH3708" s="51"/>
    </row>
    <row r="3709" spans="30:34">
      <c r="AD3709" s="50" t="s">
        <v>73</v>
      </c>
      <c r="AE3709" s="50" t="s">
        <v>646</v>
      </c>
      <c r="AF3709" s="50">
        <v>2402006</v>
      </c>
      <c r="AG3709" s="51"/>
      <c r="AH3709" s="51"/>
    </row>
    <row r="3710" spans="30:34">
      <c r="AD3710" s="50" t="s">
        <v>73</v>
      </c>
      <c r="AE3710" s="50" t="s">
        <v>667</v>
      </c>
      <c r="AF3710" s="50">
        <v>2402105</v>
      </c>
      <c r="AG3710" s="51"/>
      <c r="AH3710" s="51"/>
    </row>
    <row r="3711" spans="30:34">
      <c r="AD3711" s="50" t="s">
        <v>73</v>
      </c>
      <c r="AE3711" s="50" t="s">
        <v>689</v>
      </c>
      <c r="AF3711" s="50">
        <v>2402204</v>
      </c>
      <c r="AG3711" s="51"/>
      <c r="AH3711" s="51"/>
    </row>
    <row r="3712" spans="30:34">
      <c r="AD3712" s="50" t="s">
        <v>73</v>
      </c>
      <c r="AE3712" s="50" t="s">
        <v>709</v>
      </c>
      <c r="AF3712" s="50">
        <v>2402303</v>
      </c>
      <c r="AG3712" s="51"/>
      <c r="AH3712" s="51"/>
    </row>
    <row r="3713" spans="30:34">
      <c r="AD3713" s="50" t="s">
        <v>73</v>
      </c>
      <c r="AE3713" s="50" t="s">
        <v>731</v>
      </c>
      <c r="AF3713" s="50">
        <v>2402402</v>
      </c>
      <c r="AG3713" s="51"/>
      <c r="AH3713" s="51"/>
    </row>
    <row r="3714" spans="30:34">
      <c r="AD3714" s="50" t="s">
        <v>73</v>
      </c>
      <c r="AE3714" s="50" t="s">
        <v>753</v>
      </c>
      <c r="AF3714" s="50">
        <v>2402501</v>
      </c>
      <c r="AG3714" s="51"/>
      <c r="AH3714" s="51"/>
    </row>
    <row r="3715" spans="30:34">
      <c r="AD3715" s="50" t="s">
        <v>73</v>
      </c>
      <c r="AE3715" s="50" t="s">
        <v>775</v>
      </c>
      <c r="AF3715" s="50">
        <v>2402600</v>
      </c>
      <c r="AG3715" s="51"/>
      <c r="AH3715" s="51"/>
    </row>
    <row r="3716" spans="30:34">
      <c r="AD3716" s="50" t="s">
        <v>73</v>
      </c>
      <c r="AE3716" s="50" t="s">
        <v>796</v>
      </c>
      <c r="AF3716" s="50">
        <v>2402709</v>
      </c>
      <c r="AG3716" s="51"/>
      <c r="AH3716" s="51"/>
    </row>
    <row r="3717" spans="30:34">
      <c r="AD3717" s="50" t="s">
        <v>73</v>
      </c>
      <c r="AE3717" s="50" t="s">
        <v>817</v>
      </c>
      <c r="AF3717" s="50">
        <v>2402808</v>
      </c>
      <c r="AG3717" s="51"/>
      <c r="AH3717" s="51"/>
    </row>
    <row r="3718" spans="30:34">
      <c r="AD3718" s="50" t="s">
        <v>73</v>
      </c>
      <c r="AE3718" s="50" t="s">
        <v>839</v>
      </c>
      <c r="AF3718" s="50">
        <v>2402907</v>
      </c>
      <c r="AG3718" s="51"/>
      <c r="AH3718" s="51"/>
    </row>
    <row r="3719" spans="30:34">
      <c r="AD3719" s="50" t="s">
        <v>73</v>
      </c>
      <c r="AE3719" s="50" t="s">
        <v>861</v>
      </c>
      <c r="AF3719" s="50">
        <v>2403004</v>
      </c>
      <c r="AG3719" s="51"/>
      <c r="AH3719" s="51"/>
    </row>
    <row r="3720" spans="30:34">
      <c r="AD3720" s="50" t="s">
        <v>73</v>
      </c>
      <c r="AE3720" s="50" t="s">
        <v>883</v>
      </c>
      <c r="AF3720" s="50">
        <v>2403103</v>
      </c>
      <c r="AG3720" s="51"/>
      <c r="AH3720" s="51"/>
    </row>
    <row r="3721" spans="30:34">
      <c r="AD3721" s="50" t="s">
        <v>73</v>
      </c>
      <c r="AE3721" s="50" t="s">
        <v>906</v>
      </c>
      <c r="AF3721" s="50">
        <v>2403202</v>
      </c>
      <c r="AG3721" s="51"/>
      <c r="AH3721" s="51"/>
    </row>
    <row r="3722" spans="30:34">
      <c r="AD3722" s="50" t="s">
        <v>73</v>
      </c>
      <c r="AE3722" s="50" t="s">
        <v>929</v>
      </c>
      <c r="AF3722" s="50">
        <v>2403301</v>
      </c>
      <c r="AG3722" s="51"/>
      <c r="AH3722" s="51"/>
    </row>
    <row r="3723" spans="30:34">
      <c r="AD3723" s="50" t="s">
        <v>73</v>
      </c>
      <c r="AE3723" s="50" t="s">
        <v>951</v>
      </c>
      <c r="AF3723" s="50">
        <v>2403400</v>
      </c>
      <c r="AG3723" s="51"/>
      <c r="AH3723" s="51"/>
    </row>
    <row r="3724" spans="30:34">
      <c r="AD3724" s="50" t="s">
        <v>73</v>
      </c>
      <c r="AE3724" s="50" t="s">
        <v>974</v>
      </c>
      <c r="AF3724" s="50">
        <v>2403509</v>
      </c>
      <c r="AG3724" s="51"/>
      <c r="AH3724" s="51"/>
    </row>
    <row r="3725" spans="30:34">
      <c r="AD3725" s="50" t="s">
        <v>73</v>
      </c>
      <c r="AE3725" s="50" t="s">
        <v>996</v>
      </c>
      <c r="AF3725" s="50">
        <v>2403608</v>
      </c>
      <c r="AG3725" s="51"/>
      <c r="AH3725" s="51"/>
    </row>
    <row r="3726" spans="30:34">
      <c r="AD3726" s="50" t="s">
        <v>73</v>
      </c>
      <c r="AE3726" s="50" t="s">
        <v>1019</v>
      </c>
      <c r="AF3726" s="50">
        <v>2403707</v>
      </c>
      <c r="AG3726" s="51"/>
      <c r="AH3726" s="51"/>
    </row>
    <row r="3727" spans="30:34">
      <c r="AD3727" s="50" t="s">
        <v>73</v>
      </c>
      <c r="AE3727" s="50" t="s">
        <v>1041</v>
      </c>
      <c r="AF3727" s="50">
        <v>2403756</v>
      </c>
      <c r="AG3727" s="51"/>
      <c r="AH3727" s="51"/>
    </row>
    <row r="3728" spans="30:34">
      <c r="AD3728" s="50" t="s">
        <v>73</v>
      </c>
      <c r="AE3728" s="50" t="s">
        <v>1063</v>
      </c>
      <c r="AF3728" s="50">
        <v>2403806</v>
      </c>
      <c r="AG3728" s="51"/>
      <c r="AH3728" s="51"/>
    </row>
    <row r="3729" spans="30:34">
      <c r="AD3729" s="50" t="s">
        <v>73</v>
      </c>
      <c r="AE3729" s="50" t="s">
        <v>1084</v>
      </c>
      <c r="AF3729" s="50">
        <v>2403905</v>
      </c>
      <c r="AG3729" s="51"/>
      <c r="AH3729" s="51"/>
    </row>
    <row r="3730" spans="30:34">
      <c r="AD3730" s="50" t="s">
        <v>73</v>
      </c>
      <c r="AE3730" s="50" t="s">
        <v>1107</v>
      </c>
      <c r="AF3730" s="50">
        <v>2404002</v>
      </c>
      <c r="AG3730" s="51"/>
      <c r="AH3730" s="51"/>
    </row>
    <row r="3731" spans="30:34">
      <c r="AD3731" s="50" t="s">
        <v>73</v>
      </c>
      <c r="AE3731" s="50" t="s">
        <v>1130</v>
      </c>
      <c r="AF3731" s="50">
        <v>2404101</v>
      </c>
      <c r="AG3731" s="51"/>
      <c r="AH3731" s="51"/>
    </row>
    <row r="3732" spans="30:34">
      <c r="AD3732" s="50" t="s">
        <v>73</v>
      </c>
      <c r="AE3732" s="50" t="s">
        <v>1153</v>
      </c>
      <c r="AF3732" s="50">
        <v>2404200</v>
      </c>
      <c r="AG3732" s="51"/>
      <c r="AH3732" s="51"/>
    </row>
    <row r="3733" spans="30:34">
      <c r="AD3733" s="50" t="s">
        <v>73</v>
      </c>
      <c r="AE3733" s="50" t="s">
        <v>1176</v>
      </c>
      <c r="AF3733" s="50">
        <v>2404309</v>
      </c>
      <c r="AG3733" s="51"/>
      <c r="AH3733" s="51"/>
    </row>
    <row r="3734" spans="30:34">
      <c r="AD3734" s="50" t="s">
        <v>73</v>
      </c>
      <c r="AE3734" s="50" t="s">
        <v>1198</v>
      </c>
      <c r="AF3734" s="50">
        <v>2404408</v>
      </c>
      <c r="AG3734" s="51"/>
      <c r="AH3734" s="51"/>
    </row>
    <row r="3735" spans="30:34">
      <c r="AD3735" s="50" t="s">
        <v>73</v>
      </c>
      <c r="AE3735" s="50" t="s">
        <v>1221</v>
      </c>
      <c r="AF3735" s="50">
        <v>2404507</v>
      </c>
      <c r="AG3735" s="51"/>
      <c r="AH3735" s="51"/>
    </row>
    <row r="3736" spans="30:34">
      <c r="AD3736" s="50" t="s">
        <v>73</v>
      </c>
      <c r="AE3736" s="50" t="s">
        <v>1242</v>
      </c>
      <c r="AF3736" s="50">
        <v>2404606</v>
      </c>
      <c r="AG3736" s="51"/>
      <c r="AH3736" s="51"/>
    </row>
    <row r="3737" spans="30:34">
      <c r="AD3737" s="50" t="s">
        <v>73</v>
      </c>
      <c r="AE3737" s="50" t="s">
        <v>1265</v>
      </c>
      <c r="AF3737" s="50">
        <v>2404705</v>
      </c>
      <c r="AG3737" s="51"/>
      <c r="AH3737" s="51"/>
    </row>
    <row r="3738" spans="30:34">
      <c r="AD3738" s="50" t="s">
        <v>73</v>
      </c>
      <c r="AE3738" s="50" t="s">
        <v>1286</v>
      </c>
      <c r="AF3738" s="50">
        <v>2404804</v>
      </c>
      <c r="AG3738" s="51"/>
      <c r="AH3738" s="51"/>
    </row>
    <row r="3739" spans="30:34">
      <c r="AD3739" s="50" t="s">
        <v>73</v>
      </c>
      <c r="AE3739" s="50" t="s">
        <v>1309</v>
      </c>
      <c r="AF3739" s="50">
        <v>2404853</v>
      </c>
      <c r="AG3739" s="51"/>
      <c r="AH3739" s="51"/>
    </row>
    <row r="3740" spans="30:34">
      <c r="AD3740" s="50" t="s">
        <v>73</v>
      </c>
      <c r="AE3740" s="50" t="s">
        <v>1331</v>
      </c>
      <c r="AF3740" s="50">
        <v>2404903</v>
      </c>
      <c r="AG3740" s="51"/>
      <c r="AH3740" s="51"/>
    </row>
    <row r="3741" spans="30:34">
      <c r="AD3741" s="50" t="s">
        <v>73</v>
      </c>
      <c r="AE3741" s="50" t="s">
        <v>1353</v>
      </c>
      <c r="AF3741" s="50">
        <v>2405009</v>
      </c>
      <c r="AG3741" s="51"/>
      <c r="AH3741" s="51"/>
    </row>
    <row r="3742" spans="30:34">
      <c r="AD3742" s="50" t="s">
        <v>73</v>
      </c>
      <c r="AE3742" s="50" t="s">
        <v>1374</v>
      </c>
      <c r="AF3742" s="50">
        <v>2405108</v>
      </c>
      <c r="AG3742" s="51"/>
      <c r="AH3742" s="51"/>
    </row>
    <row r="3743" spans="30:34">
      <c r="AD3743" s="50" t="s">
        <v>73</v>
      </c>
      <c r="AE3743" s="50" t="s">
        <v>1396</v>
      </c>
      <c r="AF3743" s="50">
        <v>2405207</v>
      </c>
      <c r="AG3743" s="51"/>
      <c r="AH3743" s="51"/>
    </row>
    <row r="3744" spans="30:34">
      <c r="AD3744" s="50" t="s">
        <v>73</v>
      </c>
      <c r="AE3744" s="50" t="s">
        <v>1418</v>
      </c>
      <c r="AF3744" s="50">
        <v>2405306</v>
      </c>
      <c r="AG3744" s="51"/>
      <c r="AH3744" s="51"/>
    </row>
    <row r="3745" spans="30:34">
      <c r="AD3745" s="50" t="s">
        <v>73</v>
      </c>
      <c r="AE3745" s="50" t="s">
        <v>1439</v>
      </c>
      <c r="AF3745" s="50">
        <v>2405405</v>
      </c>
      <c r="AG3745" s="51"/>
      <c r="AH3745" s="51"/>
    </row>
    <row r="3746" spans="30:34">
      <c r="AD3746" s="50" t="s">
        <v>73</v>
      </c>
      <c r="AE3746" s="50" t="s">
        <v>1460</v>
      </c>
      <c r="AF3746" s="50">
        <v>2405504</v>
      </c>
      <c r="AG3746" s="51"/>
      <c r="AH3746" s="51"/>
    </row>
    <row r="3747" spans="30:34">
      <c r="AD3747" s="50" t="s">
        <v>73</v>
      </c>
      <c r="AE3747" s="50" t="s">
        <v>1481</v>
      </c>
      <c r="AF3747" s="50">
        <v>2405603</v>
      </c>
      <c r="AG3747" s="51"/>
      <c r="AH3747" s="51"/>
    </row>
    <row r="3748" spans="30:34">
      <c r="AD3748" s="50" t="s">
        <v>73</v>
      </c>
      <c r="AE3748" s="50" t="s">
        <v>1503</v>
      </c>
      <c r="AF3748" s="50">
        <v>2405702</v>
      </c>
      <c r="AG3748" s="51"/>
      <c r="AH3748" s="51"/>
    </row>
    <row r="3749" spans="30:34">
      <c r="AD3749" s="50" t="s">
        <v>73</v>
      </c>
      <c r="AE3749" s="50" t="s">
        <v>1523</v>
      </c>
      <c r="AF3749" s="50">
        <v>2405801</v>
      </c>
      <c r="AG3749" s="51"/>
      <c r="AH3749" s="51"/>
    </row>
    <row r="3750" spans="30:34">
      <c r="AD3750" s="50" t="s">
        <v>73</v>
      </c>
      <c r="AE3750" s="50" t="s">
        <v>1544</v>
      </c>
      <c r="AF3750" s="50">
        <v>2405900</v>
      </c>
      <c r="AG3750" s="51"/>
      <c r="AH3750" s="51"/>
    </row>
    <row r="3751" spans="30:34">
      <c r="AD3751" s="50" t="s">
        <v>73</v>
      </c>
      <c r="AE3751" s="50" t="s">
        <v>1564</v>
      </c>
      <c r="AF3751" s="50">
        <v>2406007</v>
      </c>
      <c r="AG3751" s="51"/>
      <c r="AH3751" s="51"/>
    </row>
    <row r="3752" spans="30:34">
      <c r="AD3752" s="50" t="s">
        <v>73</v>
      </c>
      <c r="AE3752" s="50" t="s">
        <v>1583</v>
      </c>
      <c r="AF3752" s="50">
        <v>2406106</v>
      </c>
      <c r="AG3752" s="51"/>
      <c r="AH3752" s="51"/>
    </row>
    <row r="3753" spans="30:34">
      <c r="AD3753" s="50" t="s">
        <v>73</v>
      </c>
      <c r="AE3753" s="50" t="s">
        <v>1069</v>
      </c>
      <c r="AF3753" s="50">
        <v>2406155</v>
      </c>
      <c r="AG3753" s="51"/>
      <c r="AH3753" s="51"/>
    </row>
    <row r="3754" spans="30:34">
      <c r="AD3754" s="50" t="s">
        <v>73</v>
      </c>
      <c r="AE3754" s="50" t="s">
        <v>1624</v>
      </c>
      <c r="AF3754" s="50">
        <v>2406205</v>
      </c>
      <c r="AG3754" s="51"/>
      <c r="AH3754" s="51"/>
    </row>
    <row r="3755" spans="30:34">
      <c r="AD3755" s="50" t="s">
        <v>73</v>
      </c>
      <c r="AE3755" s="50" t="s">
        <v>1645</v>
      </c>
      <c r="AF3755" s="50">
        <v>2406304</v>
      </c>
      <c r="AG3755" s="51"/>
      <c r="AH3755" s="51"/>
    </row>
    <row r="3756" spans="30:34">
      <c r="AD3756" s="50" t="s">
        <v>73</v>
      </c>
      <c r="AE3756" s="50" t="s">
        <v>1665</v>
      </c>
      <c r="AF3756" s="50">
        <v>2406403</v>
      </c>
      <c r="AG3756" s="51"/>
      <c r="AH3756" s="51"/>
    </row>
    <row r="3757" spans="30:34">
      <c r="AD3757" s="50" t="s">
        <v>73</v>
      </c>
      <c r="AE3757" s="50" t="s">
        <v>1686</v>
      </c>
      <c r="AF3757" s="50">
        <v>2406502</v>
      </c>
      <c r="AG3757" s="51"/>
      <c r="AH3757" s="51"/>
    </row>
    <row r="3758" spans="30:34">
      <c r="AD3758" s="50" t="s">
        <v>73</v>
      </c>
      <c r="AE3758" s="50" t="s">
        <v>1706</v>
      </c>
      <c r="AF3758" s="50">
        <v>2406601</v>
      </c>
      <c r="AG3758" s="51"/>
      <c r="AH3758" s="51"/>
    </row>
    <row r="3759" spans="30:34">
      <c r="AD3759" s="50" t="s">
        <v>73</v>
      </c>
      <c r="AE3759" s="50" t="s">
        <v>1727</v>
      </c>
      <c r="AF3759" s="50">
        <v>2406700</v>
      </c>
      <c r="AG3759" s="51"/>
      <c r="AH3759" s="51"/>
    </row>
    <row r="3760" spans="30:34">
      <c r="AD3760" s="50" t="s">
        <v>73</v>
      </c>
      <c r="AE3760" s="50" t="s">
        <v>1748</v>
      </c>
      <c r="AF3760" s="50">
        <v>2406809</v>
      </c>
      <c r="AG3760" s="51"/>
      <c r="AH3760" s="51"/>
    </row>
    <row r="3761" spans="30:34">
      <c r="AD3761" s="50" t="s">
        <v>73</v>
      </c>
      <c r="AE3761" s="50" t="s">
        <v>1768</v>
      </c>
      <c r="AF3761" s="50">
        <v>2406908</v>
      </c>
      <c r="AG3761" s="51"/>
      <c r="AH3761" s="51"/>
    </row>
    <row r="3762" spans="30:34">
      <c r="AD3762" s="50" t="s">
        <v>73</v>
      </c>
      <c r="AE3762" s="50" t="s">
        <v>1788</v>
      </c>
      <c r="AF3762" s="50">
        <v>2407005</v>
      </c>
      <c r="AG3762" s="51"/>
      <c r="AH3762" s="51"/>
    </row>
    <row r="3763" spans="30:34">
      <c r="AD3763" s="50" t="s">
        <v>73</v>
      </c>
      <c r="AE3763" s="50" t="s">
        <v>1808</v>
      </c>
      <c r="AF3763" s="50">
        <v>2407104</v>
      </c>
      <c r="AG3763" s="51"/>
      <c r="AH3763" s="51"/>
    </row>
    <row r="3764" spans="30:34">
      <c r="AD3764" s="50" t="s">
        <v>73</v>
      </c>
      <c r="AE3764" s="50" t="s">
        <v>1826</v>
      </c>
      <c r="AF3764" s="50">
        <v>2407203</v>
      </c>
      <c r="AG3764" s="51"/>
      <c r="AH3764" s="51"/>
    </row>
    <row r="3765" spans="30:34">
      <c r="AD3765" s="50" t="s">
        <v>73</v>
      </c>
      <c r="AE3765" s="50" t="s">
        <v>1844</v>
      </c>
      <c r="AF3765" s="50">
        <v>2407252</v>
      </c>
      <c r="AG3765" s="51"/>
      <c r="AH3765" s="51"/>
    </row>
    <row r="3766" spans="30:34">
      <c r="AD3766" s="50" t="s">
        <v>73</v>
      </c>
      <c r="AE3766" s="50" t="s">
        <v>1862</v>
      </c>
      <c r="AF3766" s="50">
        <v>2407302</v>
      </c>
      <c r="AG3766" s="51"/>
      <c r="AH3766" s="51"/>
    </row>
    <row r="3767" spans="30:34">
      <c r="AD3767" s="50" t="s">
        <v>73</v>
      </c>
      <c r="AE3767" s="50" t="s">
        <v>1880</v>
      </c>
      <c r="AF3767" s="50">
        <v>2407401</v>
      </c>
      <c r="AG3767" s="51"/>
      <c r="AH3767" s="51"/>
    </row>
    <row r="3768" spans="30:34">
      <c r="AD3768" s="50" t="s">
        <v>73</v>
      </c>
      <c r="AE3768" s="50" t="s">
        <v>1896</v>
      </c>
      <c r="AF3768" s="50">
        <v>2407500</v>
      </c>
      <c r="AG3768" s="51"/>
      <c r="AH3768" s="51"/>
    </row>
    <row r="3769" spans="30:34">
      <c r="AD3769" s="50" t="s">
        <v>73</v>
      </c>
      <c r="AE3769" s="50" t="s">
        <v>1913</v>
      </c>
      <c r="AF3769" s="50">
        <v>2407609</v>
      </c>
      <c r="AG3769" s="51"/>
      <c r="AH3769" s="51"/>
    </row>
    <row r="3770" spans="30:34">
      <c r="AD3770" s="50" t="s">
        <v>73</v>
      </c>
      <c r="AE3770" s="50" t="s">
        <v>1931</v>
      </c>
      <c r="AF3770" s="50">
        <v>2407708</v>
      </c>
      <c r="AG3770" s="51"/>
      <c r="AH3770" s="51"/>
    </row>
    <row r="3771" spans="30:34">
      <c r="AD3771" s="50" t="s">
        <v>73</v>
      </c>
      <c r="AE3771" s="50" t="s">
        <v>1762</v>
      </c>
      <c r="AF3771" s="50">
        <v>2407807</v>
      </c>
      <c r="AG3771" s="51"/>
      <c r="AH3771" s="51"/>
    </row>
    <row r="3772" spans="30:34">
      <c r="AD3772" s="50" t="s">
        <v>73</v>
      </c>
      <c r="AE3772" s="50" t="s">
        <v>1963</v>
      </c>
      <c r="AF3772" s="50">
        <v>2407906</v>
      </c>
      <c r="AG3772" s="51"/>
      <c r="AH3772" s="51"/>
    </row>
    <row r="3773" spans="30:34">
      <c r="AD3773" s="50" t="s">
        <v>73</v>
      </c>
      <c r="AE3773" s="50" t="s">
        <v>1981</v>
      </c>
      <c r="AF3773" s="50">
        <v>2408003</v>
      </c>
      <c r="AG3773" s="51"/>
      <c r="AH3773" s="51"/>
    </row>
    <row r="3774" spans="30:34">
      <c r="AD3774" s="50" t="s">
        <v>73</v>
      </c>
      <c r="AE3774" s="50" t="s">
        <v>1998</v>
      </c>
      <c r="AF3774" s="50">
        <v>2408102</v>
      </c>
      <c r="AG3774" s="51"/>
      <c r="AH3774" s="51"/>
    </row>
    <row r="3775" spans="30:34">
      <c r="AD3775" s="50" t="s">
        <v>73</v>
      </c>
      <c r="AE3775" s="50" t="s">
        <v>2016</v>
      </c>
      <c r="AF3775" s="50">
        <v>2408201</v>
      </c>
      <c r="AG3775" s="51"/>
      <c r="AH3775" s="51"/>
    </row>
    <row r="3776" spans="30:34">
      <c r="AD3776" s="50" t="s">
        <v>73</v>
      </c>
      <c r="AE3776" s="50" t="s">
        <v>2034</v>
      </c>
      <c r="AF3776" s="50">
        <v>2408300</v>
      </c>
      <c r="AG3776" s="51"/>
      <c r="AH3776" s="51"/>
    </row>
    <row r="3777" spans="30:34">
      <c r="AD3777" s="50" t="s">
        <v>73</v>
      </c>
      <c r="AE3777" s="50" t="s">
        <v>2052</v>
      </c>
      <c r="AF3777" s="50">
        <v>2408409</v>
      </c>
      <c r="AG3777" s="51"/>
      <c r="AH3777" s="51"/>
    </row>
    <row r="3778" spans="30:34">
      <c r="AD3778" s="50" t="s">
        <v>73</v>
      </c>
      <c r="AE3778" s="50" t="s">
        <v>1550</v>
      </c>
      <c r="AF3778" s="50">
        <v>2408508</v>
      </c>
      <c r="AG3778" s="51"/>
      <c r="AH3778" s="51"/>
    </row>
    <row r="3779" spans="30:34">
      <c r="AD3779" s="50" t="s">
        <v>73</v>
      </c>
      <c r="AE3779" s="50" t="s">
        <v>2085</v>
      </c>
      <c r="AF3779" s="50">
        <v>2408607</v>
      </c>
      <c r="AG3779" s="51"/>
      <c r="AH3779" s="51"/>
    </row>
    <row r="3780" spans="30:34">
      <c r="AD3780" s="50" t="s">
        <v>73</v>
      </c>
      <c r="AE3780" s="50" t="s">
        <v>2101</v>
      </c>
      <c r="AF3780" s="50">
        <v>2408706</v>
      </c>
      <c r="AG3780" s="51"/>
      <c r="AH3780" s="51"/>
    </row>
    <row r="3781" spans="30:34">
      <c r="AD3781" s="50" t="s">
        <v>73</v>
      </c>
      <c r="AE3781" s="50" t="s">
        <v>2118</v>
      </c>
      <c r="AF3781" s="50">
        <v>2408805</v>
      </c>
      <c r="AG3781" s="51"/>
      <c r="AH3781" s="51"/>
    </row>
    <row r="3782" spans="30:34">
      <c r="AD3782" s="50" t="s">
        <v>73</v>
      </c>
      <c r="AE3782" s="50" t="s">
        <v>2133</v>
      </c>
      <c r="AF3782" s="50">
        <v>2408904</v>
      </c>
      <c r="AG3782" s="51"/>
      <c r="AH3782" s="51"/>
    </row>
    <row r="3783" spans="30:34">
      <c r="AD3783" s="50" t="s">
        <v>73</v>
      </c>
      <c r="AE3783" s="50" t="s">
        <v>2150</v>
      </c>
      <c r="AF3783" s="50">
        <v>2403251</v>
      </c>
      <c r="AG3783" s="51"/>
      <c r="AH3783" s="51"/>
    </row>
    <row r="3784" spans="30:34">
      <c r="AD3784" s="50" t="s">
        <v>73</v>
      </c>
      <c r="AE3784" s="50" t="s">
        <v>2166</v>
      </c>
      <c r="AF3784" s="50">
        <v>2409100</v>
      </c>
      <c r="AG3784" s="51"/>
      <c r="AH3784" s="51"/>
    </row>
    <row r="3785" spans="30:34">
      <c r="AD3785" s="50" t="s">
        <v>73</v>
      </c>
      <c r="AE3785" s="50" t="s">
        <v>2183</v>
      </c>
      <c r="AF3785" s="50">
        <v>2409209</v>
      </c>
      <c r="AG3785" s="51"/>
      <c r="AH3785" s="51"/>
    </row>
    <row r="3786" spans="30:34">
      <c r="AD3786" s="50" t="s">
        <v>73</v>
      </c>
      <c r="AE3786" s="50" t="s">
        <v>2200</v>
      </c>
      <c r="AF3786" s="50">
        <v>2409308</v>
      </c>
      <c r="AG3786" s="51"/>
      <c r="AH3786" s="51"/>
    </row>
    <row r="3787" spans="30:34">
      <c r="AD3787" s="50" t="s">
        <v>73</v>
      </c>
      <c r="AE3787" s="50" t="s">
        <v>2214</v>
      </c>
      <c r="AF3787" s="50">
        <v>2409407</v>
      </c>
      <c r="AG3787" s="51"/>
      <c r="AH3787" s="51"/>
    </row>
    <row r="3788" spans="30:34">
      <c r="AD3788" s="50" t="s">
        <v>73</v>
      </c>
      <c r="AE3788" s="50" t="s">
        <v>2231</v>
      </c>
      <c r="AF3788" s="50">
        <v>2409506</v>
      </c>
      <c r="AG3788" s="51"/>
      <c r="AH3788" s="51"/>
    </row>
    <row r="3789" spans="30:34">
      <c r="AD3789" s="50" t="s">
        <v>73</v>
      </c>
      <c r="AE3789" s="50" t="s">
        <v>2044</v>
      </c>
      <c r="AF3789" s="50">
        <v>2409605</v>
      </c>
      <c r="AG3789" s="51"/>
      <c r="AH3789" s="51"/>
    </row>
    <row r="3790" spans="30:34">
      <c r="AD3790" s="50" t="s">
        <v>73</v>
      </c>
      <c r="AE3790" s="50" t="s">
        <v>2261</v>
      </c>
      <c r="AF3790" s="50">
        <v>2409704</v>
      </c>
      <c r="AG3790" s="51"/>
      <c r="AH3790" s="51"/>
    </row>
    <row r="3791" spans="30:34">
      <c r="AD3791" s="50" t="s">
        <v>73</v>
      </c>
      <c r="AE3791" s="50" t="s">
        <v>2276</v>
      </c>
      <c r="AF3791" s="50">
        <v>2409803</v>
      </c>
      <c r="AG3791" s="51"/>
      <c r="AH3791" s="51"/>
    </row>
    <row r="3792" spans="30:34">
      <c r="AD3792" s="50" t="s">
        <v>73</v>
      </c>
      <c r="AE3792" s="50" t="s">
        <v>2292</v>
      </c>
      <c r="AF3792" s="50">
        <v>2409902</v>
      </c>
      <c r="AG3792" s="51"/>
      <c r="AH3792" s="51"/>
    </row>
    <row r="3793" spans="30:34">
      <c r="AD3793" s="50" t="s">
        <v>73</v>
      </c>
      <c r="AE3793" s="50" t="s">
        <v>2308</v>
      </c>
      <c r="AF3793" s="50">
        <v>2410009</v>
      </c>
      <c r="AG3793" s="51"/>
      <c r="AH3793" s="51"/>
    </row>
    <row r="3794" spans="30:34">
      <c r="AD3794" s="50" t="s">
        <v>73</v>
      </c>
      <c r="AE3794" s="50" t="s">
        <v>2321</v>
      </c>
      <c r="AF3794" s="50">
        <v>2410108</v>
      </c>
      <c r="AG3794" s="51"/>
      <c r="AH3794" s="51"/>
    </row>
    <row r="3795" spans="30:34">
      <c r="AD3795" s="50" t="s">
        <v>73</v>
      </c>
      <c r="AE3795" s="50" t="s">
        <v>2337</v>
      </c>
      <c r="AF3795" s="50">
        <v>2410207</v>
      </c>
      <c r="AG3795" s="51"/>
      <c r="AH3795" s="51"/>
    </row>
    <row r="3796" spans="30:34">
      <c r="AD3796" s="50" t="s">
        <v>73</v>
      </c>
      <c r="AE3796" s="50" t="s">
        <v>2353</v>
      </c>
      <c r="AF3796" s="50">
        <v>2410256</v>
      </c>
      <c r="AG3796" s="51"/>
      <c r="AH3796" s="51"/>
    </row>
    <row r="3797" spans="30:34">
      <c r="AD3797" s="50" t="s">
        <v>73</v>
      </c>
      <c r="AE3797" s="50" t="s">
        <v>5561</v>
      </c>
      <c r="AF3797" s="50">
        <v>2410306</v>
      </c>
      <c r="AG3797" s="51"/>
      <c r="AH3797" s="51"/>
    </row>
    <row r="3798" spans="30:34">
      <c r="AD3798" s="50" t="s">
        <v>73</v>
      </c>
      <c r="AE3798" s="50" t="s">
        <v>2383</v>
      </c>
      <c r="AF3798" s="50">
        <v>2410405</v>
      </c>
      <c r="AG3798" s="51"/>
      <c r="AH3798" s="51"/>
    </row>
    <row r="3799" spans="30:34">
      <c r="AD3799" s="50" t="s">
        <v>73</v>
      </c>
      <c r="AE3799" s="50" t="s">
        <v>2398</v>
      </c>
      <c r="AF3799" s="50">
        <v>2410504</v>
      </c>
      <c r="AG3799" s="51"/>
      <c r="AH3799" s="51"/>
    </row>
    <row r="3800" spans="30:34">
      <c r="AD3800" s="50" t="s">
        <v>73</v>
      </c>
      <c r="AE3800" s="50" t="s">
        <v>2414</v>
      </c>
      <c r="AF3800" s="50">
        <v>2410603</v>
      </c>
      <c r="AG3800" s="51"/>
      <c r="AH3800" s="51"/>
    </row>
    <row r="3801" spans="30:34">
      <c r="AD3801" s="50" t="s">
        <v>73</v>
      </c>
      <c r="AE3801" s="50" t="s">
        <v>2430</v>
      </c>
      <c r="AF3801" s="50">
        <v>2410702</v>
      </c>
      <c r="AG3801" s="51"/>
      <c r="AH3801" s="51"/>
    </row>
    <row r="3802" spans="30:34">
      <c r="AD3802" s="50" t="s">
        <v>73</v>
      </c>
      <c r="AE3802" s="50" t="s">
        <v>2446</v>
      </c>
      <c r="AF3802" s="50">
        <v>2410801</v>
      </c>
      <c r="AG3802" s="51"/>
      <c r="AH3802" s="51"/>
    </row>
    <row r="3803" spans="30:34">
      <c r="AD3803" s="50" t="s">
        <v>73</v>
      </c>
      <c r="AE3803" s="50" t="s">
        <v>1422</v>
      </c>
      <c r="AF3803" s="50">
        <v>2410900</v>
      </c>
      <c r="AG3803" s="51"/>
      <c r="AH3803" s="51"/>
    </row>
    <row r="3804" spans="30:34">
      <c r="AD3804" s="50" t="s">
        <v>73</v>
      </c>
      <c r="AE3804" s="50" t="s">
        <v>2475</v>
      </c>
      <c r="AF3804" s="50">
        <v>2408953</v>
      </c>
      <c r="AG3804" s="51"/>
      <c r="AH3804" s="51"/>
    </row>
    <row r="3805" spans="30:34">
      <c r="AD3805" s="50" t="s">
        <v>73</v>
      </c>
      <c r="AE3805" s="50" t="s">
        <v>2491</v>
      </c>
      <c r="AF3805" s="50">
        <v>2411007</v>
      </c>
      <c r="AG3805" s="51"/>
      <c r="AH3805" s="51"/>
    </row>
    <row r="3806" spans="30:34">
      <c r="AD3806" s="50" t="s">
        <v>73</v>
      </c>
      <c r="AE3806" s="50" t="s">
        <v>2505</v>
      </c>
      <c r="AF3806" s="50">
        <v>2411106</v>
      </c>
      <c r="AG3806" s="51"/>
      <c r="AH3806" s="51"/>
    </row>
    <row r="3807" spans="30:34">
      <c r="AD3807" s="50" t="s">
        <v>73</v>
      </c>
      <c r="AE3807" s="50" t="s">
        <v>2521</v>
      </c>
      <c r="AF3807" s="50">
        <v>2411205</v>
      </c>
      <c r="AG3807" s="51"/>
      <c r="AH3807" s="51"/>
    </row>
    <row r="3808" spans="30:34">
      <c r="AD3808" s="50" t="s">
        <v>73</v>
      </c>
      <c r="AE3808" s="50" t="s">
        <v>2536</v>
      </c>
      <c r="AF3808" s="50">
        <v>2409332</v>
      </c>
      <c r="AG3808" s="51"/>
      <c r="AH3808" s="51"/>
    </row>
    <row r="3809" spans="30:34">
      <c r="AD3809" s="50" t="s">
        <v>73</v>
      </c>
      <c r="AE3809" s="50" t="s">
        <v>2552</v>
      </c>
      <c r="AF3809" s="50">
        <v>2411403</v>
      </c>
      <c r="AG3809" s="51"/>
      <c r="AH3809" s="51"/>
    </row>
    <row r="3810" spans="30:34">
      <c r="AD3810" s="50" t="s">
        <v>73</v>
      </c>
      <c r="AE3810" s="50" t="s">
        <v>2566</v>
      </c>
      <c r="AF3810" s="50">
        <v>2411429</v>
      </c>
      <c r="AG3810" s="51"/>
      <c r="AH3810" s="51"/>
    </row>
    <row r="3811" spans="30:34">
      <c r="AD3811" s="50" t="s">
        <v>73</v>
      </c>
      <c r="AE3811" s="50" t="s">
        <v>2581</v>
      </c>
      <c r="AF3811" s="50">
        <v>2411502</v>
      </c>
      <c r="AG3811" s="51"/>
      <c r="AH3811" s="51"/>
    </row>
    <row r="3812" spans="30:34">
      <c r="AD3812" s="50" t="s">
        <v>73</v>
      </c>
      <c r="AE3812" s="50" t="s">
        <v>2597</v>
      </c>
      <c r="AF3812" s="50">
        <v>2411601</v>
      </c>
      <c r="AG3812" s="51"/>
      <c r="AH3812" s="51"/>
    </row>
    <row r="3813" spans="30:34">
      <c r="AD3813" s="50" t="s">
        <v>73</v>
      </c>
      <c r="AE3813" s="50" t="s">
        <v>2613</v>
      </c>
      <c r="AF3813" s="50">
        <v>2411700</v>
      </c>
      <c r="AG3813" s="51"/>
      <c r="AH3813" s="51"/>
    </row>
    <row r="3814" spans="30:34">
      <c r="AD3814" s="50" t="s">
        <v>73</v>
      </c>
      <c r="AE3814" s="50" t="s">
        <v>2625</v>
      </c>
      <c r="AF3814" s="50">
        <v>2411809</v>
      </c>
      <c r="AG3814" s="51"/>
      <c r="AH3814" s="51"/>
    </row>
    <row r="3815" spans="30:34">
      <c r="AD3815" s="50" t="s">
        <v>73</v>
      </c>
      <c r="AE3815" s="50" t="s">
        <v>2640</v>
      </c>
      <c r="AF3815" s="50">
        <v>2411908</v>
      </c>
      <c r="AG3815" s="51"/>
      <c r="AH3815" s="51"/>
    </row>
    <row r="3816" spans="30:34">
      <c r="AD3816" s="50" t="s">
        <v>73</v>
      </c>
      <c r="AE3816" s="50" t="s">
        <v>2653</v>
      </c>
      <c r="AF3816" s="50">
        <v>2412005</v>
      </c>
      <c r="AG3816" s="51"/>
      <c r="AH3816" s="51"/>
    </row>
    <row r="3817" spans="30:34">
      <c r="AD3817" s="50" t="s">
        <v>73</v>
      </c>
      <c r="AE3817" s="50" t="s">
        <v>2667</v>
      </c>
      <c r="AF3817" s="50">
        <v>2412104</v>
      </c>
      <c r="AG3817" s="51"/>
      <c r="AH3817" s="51"/>
    </row>
    <row r="3818" spans="30:34">
      <c r="AD3818" s="50" t="s">
        <v>73</v>
      </c>
      <c r="AE3818" s="50" t="s">
        <v>2681</v>
      </c>
      <c r="AF3818" s="50">
        <v>2412203</v>
      </c>
      <c r="AG3818" s="51"/>
      <c r="AH3818" s="51"/>
    </row>
    <row r="3819" spans="30:34">
      <c r="AD3819" s="50" t="s">
        <v>73</v>
      </c>
      <c r="AE3819" s="50" t="s">
        <v>2697</v>
      </c>
      <c r="AF3819" s="50">
        <v>2412302</v>
      </c>
      <c r="AG3819" s="51"/>
      <c r="AH3819" s="51"/>
    </row>
    <row r="3820" spans="30:34">
      <c r="AD3820" s="50" t="s">
        <v>73</v>
      </c>
      <c r="AE3820" s="50" t="s">
        <v>2712</v>
      </c>
      <c r="AF3820" s="50">
        <v>2412401</v>
      </c>
      <c r="AG3820" s="51"/>
      <c r="AH3820" s="51"/>
    </row>
    <row r="3821" spans="30:34">
      <c r="AD3821" s="50" t="s">
        <v>73</v>
      </c>
      <c r="AE3821" s="50" t="s">
        <v>2728</v>
      </c>
      <c r="AF3821" s="50">
        <v>2412500</v>
      </c>
      <c r="AG3821" s="51"/>
      <c r="AH3821" s="51"/>
    </row>
    <row r="3822" spans="30:34">
      <c r="AD3822" s="50" t="s">
        <v>73</v>
      </c>
      <c r="AE3822" s="50" t="s">
        <v>2743</v>
      </c>
      <c r="AF3822" s="50">
        <v>2412559</v>
      </c>
      <c r="AG3822" s="51"/>
      <c r="AH3822" s="51"/>
    </row>
    <row r="3823" spans="30:34">
      <c r="AD3823" s="50" t="s">
        <v>73</v>
      </c>
      <c r="AE3823" s="50" t="s">
        <v>2758</v>
      </c>
      <c r="AF3823" s="50">
        <v>2412609</v>
      </c>
      <c r="AG3823" s="51"/>
      <c r="AH3823" s="51"/>
    </row>
    <row r="3824" spans="30:34">
      <c r="AD3824" s="50" t="s">
        <v>73</v>
      </c>
      <c r="AE3824" s="50" t="s">
        <v>2774</v>
      </c>
      <c r="AF3824" s="50">
        <v>2412708</v>
      </c>
      <c r="AG3824" s="51"/>
      <c r="AH3824" s="51"/>
    </row>
    <row r="3825" spans="30:34">
      <c r="AD3825" s="50" t="s">
        <v>73</v>
      </c>
      <c r="AE3825" s="50" t="s">
        <v>2790</v>
      </c>
      <c r="AF3825" s="50">
        <v>2412807</v>
      </c>
      <c r="AG3825" s="51"/>
      <c r="AH3825" s="51"/>
    </row>
    <row r="3826" spans="30:34">
      <c r="AD3826" s="50" t="s">
        <v>73</v>
      </c>
      <c r="AE3826" s="50" t="s">
        <v>2805</v>
      </c>
      <c r="AF3826" s="50">
        <v>2412906</v>
      </c>
      <c r="AG3826" s="51"/>
      <c r="AH3826" s="51"/>
    </row>
    <row r="3827" spans="30:34">
      <c r="AD3827" s="50" t="s">
        <v>73</v>
      </c>
      <c r="AE3827" s="50" t="s">
        <v>2820</v>
      </c>
      <c r="AF3827" s="50">
        <v>2413003</v>
      </c>
      <c r="AG3827" s="51"/>
      <c r="AH3827" s="51"/>
    </row>
    <row r="3828" spans="30:34">
      <c r="AD3828" s="50" t="s">
        <v>73</v>
      </c>
      <c r="AE3828" s="50" t="s">
        <v>2832</v>
      </c>
      <c r="AF3828" s="50">
        <v>2413102</v>
      </c>
      <c r="AG3828" s="51"/>
      <c r="AH3828" s="51"/>
    </row>
    <row r="3829" spans="30:34">
      <c r="AD3829" s="50" t="s">
        <v>73</v>
      </c>
      <c r="AE3829" s="50" t="s">
        <v>2845</v>
      </c>
      <c r="AF3829" s="50">
        <v>2413201</v>
      </c>
      <c r="AG3829" s="51"/>
      <c r="AH3829" s="51"/>
    </row>
    <row r="3830" spans="30:34">
      <c r="AD3830" s="50" t="s">
        <v>73</v>
      </c>
      <c r="AE3830" s="50" t="s">
        <v>2858</v>
      </c>
      <c r="AF3830" s="50">
        <v>2413300</v>
      </c>
      <c r="AG3830" s="51"/>
      <c r="AH3830" s="51"/>
    </row>
    <row r="3831" spans="30:34">
      <c r="AD3831" s="50" t="s">
        <v>73</v>
      </c>
      <c r="AE3831" s="50" t="s">
        <v>2871</v>
      </c>
      <c r="AF3831" s="50">
        <v>2413359</v>
      </c>
      <c r="AG3831" s="51"/>
      <c r="AH3831" s="51"/>
    </row>
    <row r="3832" spans="30:34">
      <c r="AD3832" s="50" t="s">
        <v>73</v>
      </c>
      <c r="AE3832" s="50" t="s">
        <v>2883</v>
      </c>
      <c r="AF3832" s="50">
        <v>2413409</v>
      </c>
      <c r="AG3832" s="51"/>
      <c r="AH3832" s="51"/>
    </row>
    <row r="3833" spans="30:34">
      <c r="AD3833" s="50" t="s">
        <v>73</v>
      </c>
      <c r="AE3833" s="50" t="s">
        <v>2896</v>
      </c>
      <c r="AF3833" s="50">
        <v>2413508</v>
      </c>
      <c r="AG3833" s="51"/>
      <c r="AH3833" s="51"/>
    </row>
    <row r="3834" spans="30:34">
      <c r="AD3834" s="50" t="s">
        <v>73</v>
      </c>
      <c r="AE3834" s="50" t="s">
        <v>2908</v>
      </c>
      <c r="AF3834" s="50">
        <v>2413557</v>
      </c>
      <c r="AG3834" s="51"/>
      <c r="AH3834" s="51"/>
    </row>
    <row r="3835" spans="30:34">
      <c r="AD3835" s="50" t="s">
        <v>73</v>
      </c>
      <c r="AE3835" s="50" t="s">
        <v>2921</v>
      </c>
      <c r="AF3835" s="50">
        <v>2413607</v>
      </c>
      <c r="AG3835" s="51"/>
      <c r="AH3835" s="51"/>
    </row>
    <row r="3836" spans="30:34">
      <c r="AD3836" s="50" t="s">
        <v>73</v>
      </c>
      <c r="AE3836" s="50" t="s">
        <v>2932</v>
      </c>
      <c r="AF3836" s="50">
        <v>2413706</v>
      </c>
      <c r="AG3836" s="51"/>
      <c r="AH3836" s="51"/>
    </row>
    <row r="3837" spans="30:34">
      <c r="AD3837" s="50" t="s">
        <v>73</v>
      </c>
      <c r="AE3837" s="50" t="s">
        <v>2944</v>
      </c>
      <c r="AF3837" s="50">
        <v>2413805</v>
      </c>
      <c r="AG3837" s="51"/>
      <c r="AH3837" s="51"/>
    </row>
    <row r="3838" spans="30:34">
      <c r="AD3838" s="50" t="s">
        <v>73</v>
      </c>
      <c r="AE3838" s="50" t="s">
        <v>2956</v>
      </c>
      <c r="AF3838" s="50">
        <v>2413904</v>
      </c>
      <c r="AG3838" s="51"/>
      <c r="AH3838" s="51"/>
    </row>
    <row r="3839" spans="30:34">
      <c r="AD3839" s="50" t="s">
        <v>73</v>
      </c>
      <c r="AE3839" s="50" t="s">
        <v>2968</v>
      </c>
      <c r="AF3839" s="50">
        <v>2414001</v>
      </c>
      <c r="AG3839" s="51"/>
      <c r="AH3839" s="51"/>
    </row>
    <row r="3840" spans="30:34">
      <c r="AD3840" s="50" t="s">
        <v>73</v>
      </c>
      <c r="AE3840" s="50" t="s">
        <v>2980</v>
      </c>
      <c r="AF3840" s="50">
        <v>2414100</v>
      </c>
      <c r="AG3840" s="51"/>
      <c r="AH3840" s="51"/>
    </row>
    <row r="3841" spans="30:34">
      <c r="AD3841" s="50" t="s">
        <v>73</v>
      </c>
      <c r="AE3841" s="50" t="s">
        <v>2992</v>
      </c>
      <c r="AF3841" s="50">
        <v>2414159</v>
      </c>
      <c r="AG3841" s="51"/>
      <c r="AH3841" s="51"/>
    </row>
    <row r="3842" spans="30:34">
      <c r="AD3842" s="50" t="s">
        <v>73</v>
      </c>
      <c r="AE3842" s="50" t="s">
        <v>3005</v>
      </c>
      <c r="AF3842" s="50">
        <v>2411056</v>
      </c>
      <c r="AG3842" s="51"/>
      <c r="AH3842" s="51"/>
    </row>
    <row r="3843" spans="30:34">
      <c r="AD3843" s="50" t="s">
        <v>73</v>
      </c>
      <c r="AE3843" s="50" t="s">
        <v>3018</v>
      </c>
      <c r="AF3843" s="50">
        <v>2414209</v>
      </c>
      <c r="AG3843" s="51"/>
      <c r="AH3843" s="51"/>
    </row>
    <row r="3844" spans="30:34">
      <c r="AD3844" s="50" t="s">
        <v>73</v>
      </c>
      <c r="AE3844" s="50" t="s">
        <v>3030</v>
      </c>
      <c r="AF3844" s="50">
        <v>2414308</v>
      </c>
      <c r="AG3844" s="51"/>
      <c r="AH3844" s="51"/>
    </row>
    <row r="3845" spans="30:34">
      <c r="AD3845" s="50" t="s">
        <v>73</v>
      </c>
      <c r="AE3845" s="50" t="s">
        <v>3043</v>
      </c>
      <c r="AF3845" s="50">
        <v>2414407</v>
      </c>
      <c r="AG3845" s="51"/>
      <c r="AH3845" s="51"/>
    </row>
    <row r="3846" spans="30:34">
      <c r="AD3846" s="50" t="s">
        <v>73</v>
      </c>
      <c r="AE3846" s="50" t="s">
        <v>3054</v>
      </c>
      <c r="AF3846" s="50">
        <v>2414456</v>
      </c>
      <c r="AG3846" s="51"/>
      <c r="AH3846" s="51"/>
    </row>
    <row r="3847" spans="30:34">
      <c r="AD3847" s="50" t="s">
        <v>73</v>
      </c>
      <c r="AE3847" s="50" t="s">
        <v>3067</v>
      </c>
      <c r="AF3847" s="50">
        <v>2414506</v>
      </c>
      <c r="AG3847" s="51"/>
      <c r="AH3847" s="51"/>
    </row>
    <row r="3848" spans="30:34">
      <c r="AD3848" s="50" t="s">
        <v>73</v>
      </c>
      <c r="AE3848" s="50" t="s">
        <v>3078</v>
      </c>
      <c r="AF3848" s="50">
        <v>2414605</v>
      </c>
      <c r="AG3848" s="51"/>
      <c r="AH3848" s="51"/>
    </row>
    <row r="3849" spans="30:34">
      <c r="AD3849" s="50" t="s">
        <v>73</v>
      </c>
      <c r="AE3849" s="50" t="s">
        <v>3091</v>
      </c>
      <c r="AF3849" s="50">
        <v>2414704</v>
      </c>
      <c r="AG3849" s="51"/>
      <c r="AH3849" s="51"/>
    </row>
    <row r="3850" spans="30:34">
      <c r="AD3850" s="50" t="s">
        <v>73</v>
      </c>
      <c r="AE3850" s="50" t="s">
        <v>3103</v>
      </c>
      <c r="AF3850" s="50">
        <v>2414753</v>
      </c>
      <c r="AG3850" s="51"/>
      <c r="AH3850" s="51"/>
    </row>
    <row r="3851" spans="30:34">
      <c r="AD3851" s="50" t="s">
        <v>73</v>
      </c>
      <c r="AE3851" s="50" t="s">
        <v>3116</v>
      </c>
      <c r="AF3851" s="50">
        <v>2414803</v>
      </c>
      <c r="AG3851" s="51"/>
      <c r="AH3851" s="51"/>
    </row>
    <row r="3852" spans="30:34">
      <c r="AD3852" s="50" t="s">
        <v>73</v>
      </c>
      <c r="AE3852" s="50" t="s">
        <v>2219</v>
      </c>
      <c r="AF3852" s="50">
        <v>2414902</v>
      </c>
      <c r="AG3852" s="51"/>
      <c r="AH3852" s="51"/>
    </row>
    <row r="3853" spans="30:34">
      <c r="AD3853" s="50" t="s">
        <v>73</v>
      </c>
      <c r="AE3853" s="50" t="s">
        <v>3139</v>
      </c>
      <c r="AF3853" s="50">
        <v>2415008</v>
      </c>
      <c r="AG3853" s="51"/>
      <c r="AH3853" s="51"/>
    </row>
    <row r="3854" spans="30:34">
      <c r="AD3854" s="50" t="s">
        <v>74</v>
      </c>
      <c r="AE3854" s="50" t="s">
        <v>109</v>
      </c>
      <c r="AF3854" s="50">
        <v>1100015</v>
      </c>
      <c r="AG3854" s="51"/>
      <c r="AH3854" s="51"/>
    </row>
    <row r="3855" spans="30:34">
      <c r="AD3855" s="50" t="s">
        <v>74</v>
      </c>
      <c r="AE3855" s="50" t="s">
        <v>135</v>
      </c>
      <c r="AF3855" s="50">
        <v>1100379</v>
      </c>
      <c r="AG3855" s="51"/>
      <c r="AH3855" s="51"/>
    </row>
    <row r="3856" spans="30:34">
      <c r="AD3856" s="50" t="s">
        <v>74</v>
      </c>
      <c r="AE3856" s="50" t="s">
        <v>160</v>
      </c>
      <c r="AF3856" s="50">
        <v>1100403</v>
      </c>
      <c r="AG3856" s="51"/>
      <c r="AH3856" s="51"/>
    </row>
    <row r="3857" spans="30:34">
      <c r="AD3857" s="50" t="s">
        <v>74</v>
      </c>
      <c r="AE3857" s="50" t="s">
        <v>186</v>
      </c>
      <c r="AF3857" s="50">
        <v>1100346</v>
      </c>
      <c r="AG3857" s="51"/>
      <c r="AH3857" s="51"/>
    </row>
    <row r="3858" spans="30:34">
      <c r="AD3858" s="50" t="s">
        <v>74</v>
      </c>
      <c r="AE3858" s="50" t="s">
        <v>212</v>
      </c>
      <c r="AF3858" s="50">
        <v>1100023</v>
      </c>
      <c r="AG3858" s="51"/>
      <c r="AH3858" s="51"/>
    </row>
    <row r="3859" spans="30:34">
      <c r="AD3859" s="50" t="s">
        <v>74</v>
      </c>
      <c r="AE3859" s="50" t="s">
        <v>236</v>
      </c>
      <c r="AF3859" s="50">
        <v>1100452</v>
      </c>
      <c r="AG3859" s="51"/>
      <c r="AH3859" s="51"/>
    </row>
    <row r="3860" spans="30:34">
      <c r="AD3860" s="50" t="s">
        <v>74</v>
      </c>
      <c r="AE3860" s="50" t="s">
        <v>261</v>
      </c>
      <c r="AF3860" s="50">
        <v>1100031</v>
      </c>
      <c r="AG3860" s="51"/>
      <c r="AH3860" s="51"/>
    </row>
    <row r="3861" spans="30:34">
      <c r="AD3861" s="50" t="s">
        <v>74</v>
      </c>
      <c r="AE3861" s="50" t="s">
        <v>287</v>
      </c>
      <c r="AF3861" s="50">
        <v>1100601</v>
      </c>
      <c r="AG3861" s="51"/>
      <c r="AH3861" s="51"/>
    </row>
    <row r="3862" spans="30:34">
      <c r="AD3862" s="50" t="s">
        <v>74</v>
      </c>
      <c r="AE3862" s="50" t="s">
        <v>313</v>
      </c>
      <c r="AF3862" s="50">
        <v>1100049</v>
      </c>
      <c r="AG3862" s="51"/>
      <c r="AH3862" s="51"/>
    </row>
    <row r="3863" spans="30:34">
      <c r="AD3863" s="50" t="s">
        <v>74</v>
      </c>
      <c r="AE3863" s="50" t="s">
        <v>338</v>
      </c>
      <c r="AF3863" s="50">
        <v>1100700</v>
      </c>
      <c r="AG3863" s="51"/>
      <c r="AH3863" s="51"/>
    </row>
    <row r="3864" spans="30:34">
      <c r="AD3864" s="50" t="s">
        <v>74</v>
      </c>
      <c r="AE3864" s="50" t="s">
        <v>363</v>
      </c>
      <c r="AF3864" s="50">
        <v>1100809</v>
      </c>
      <c r="AG3864" s="51"/>
      <c r="AH3864" s="51"/>
    </row>
    <row r="3865" spans="30:34">
      <c r="AD3865" s="50" t="s">
        <v>74</v>
      </c>
      <c r="AE3865" s="50" t="s">
        <v>387</v>
      </c>
      <c r="AF3865" s="50">
        <v>1100908</v>
      </c>
      <c r="AG3865" s="51"/>
      <c r="AH3865" s="51"/>
    </row>
    <row r="3866" spans="30:34">
      <c r="AD3866" s="50" t="s">
        <v>74</v>
      </c>
      <c r="AE3866" s="50" t="s">
        <v>413</v>
      </c>
      <c r="AF3866" s="50">
        <v>1100056</v>
      </c>
      <c r="AG3866" s="51"/>
      <c r="AH3866" s="51"/>
    </row>
    <row r="3867" spans="30:34">
      <c r="AD3867" s="50" t="s">
        <v>74</v>
      </c>
      <c r="AE3867" s="50" t="s">
        <v>438</v>
      </c>
      <c r="AF3867" s="50">
        <v>1100924</v>
      </c>
      <c r="AG3867" s="51"/>
      <c r="AH3867" s="51"/>
    </row>
    <row r="3868" spans="30:34">
      <c r="AD3868" s="50" t="s">
        <v>74</v>
      </c>
      <c r="AE3868" s="50" t="s">
        <v>463</v>
      </c>
      <c r="AF3868" s="50">
        <v>1100064</v>
      </c>
      <c r="AG3868" s="51"/>
      <c r="AH3868" s="51"/>
    </row>
    <row r="3869" spans="30:34">
      <c r="AD3869" s="50" t="s">
        <v>74</v>
      </c>
      <c r="AE3869" s="50" t="s">
        <v>489</v>
      </c>
      <c r="AF3869" s="50">
        <v>1100072</v>
      </c>
      <c r="AG3869" s="51"/>
      <c r="AH3869" s="51"/>
    </row>
    <row r="3870" spans="30:34">
      <c r="AD3870" s="50" t="s">
        <v>74</v>
      </c>
      <c r="AE3870" s="50" t="s">
        <v>513</v>
      </c>
      <c r="AF3870" s="50">
        <v>1100080</v>
      </c>
      <c r="AG3870" s="51"/>
      <c r="AH3870" s="51"/>
    </row>
    <row r="3871" spans="30:34">
      <c r="AD3871" s="50" t="s">
        <v>74</v>
      </c>
      <c r="AE3871" s="50" t="s">
        <v>536</v>
      </c>
      <c r="AF3871" s="50">
        <v>1100940</v>
      </c>
      <c r="AG3871" s="51"/>
      <c r="AH3871" s="51"/>
    </row>
    <row r="3872" spans="30:34">
      <c r="AD3872" s="50" t="s">
        <v>74</v>
      </c>
      <c r="AE3872" s="50" t="s">
        <v>559</v>
      </c>
      <c r="AF3872" s="50">
        <v>1100098</v>
      </c>
      <c r="AG3872" s="51"/>
      <c r="AH3872" s="51"/>
    </row>
    <row r="3873" spans="30:34">
      <c r="AD3873" s="50" t="s">
        <v>74</v>
      </c>
      <c r="AE3873" s="50" t="s">
        <v>582</v>
      </c>
      <c r="AF3873" s="50">
        <v>1101005</v>
      </c>
      <c r="AG3873" s="51"/>
      <c r="AH3873" s="51"/>
    </row>
    <row r="3874" spans="30:34">
      <c r="AD3874" s="50" t="s">
        <v>74</v>
      </c>
      <c r="AE3874" s="50" t="s">
        <v>605</v>
      </c>
      <c r="AF3874" s="50">
        <v>1100106</v>
      </c>
      <c r="AG3874" s="51"/>
      <c r="AH3874" s="51"/>
    </row>
    <row r="3875" spans="30:34">
      <c r="AD3875" s="50" t="s">
        <v>74</v>
      </c>
      <c r="AE3875" s="50" t="s">
        <v>628</v>
      </c>
      <c r="AF3875" s="50">
        <v>1101104</v>
      </c>
      <c r="AG3875" s="51"/>
      <c r="AH3875" s="51"/>
    </row>
    <row r="3876" spans="30:34">
      <c r="AD3876" s="50" t="s">
        <v>74</v>
      </c>
      <c r="AE3876" s="50" t="s">
        <v>648</v>
      </c>
      <c r="AF3876" s="50">
        <v>1100114</v>
      </c>
      <c r="AG3876" s="51"/>
      <c r="AH3876" s="51"/>
    </row>
    <row r="3877" spans="30:34">
      <c r="AD3877" s="50" t="s">
        <v>74</v>
      </c>
      <c r="AE3877" s="50" t="s">
        <v>669</v>
      </c>
      <c r="AF3877" s="50">
        <v>1100122</v>
      </c>
      <c r="AG3877" s="51"/>
      <c r="AH3877" s="51"/>
    </row>
    <row r="3878" spans="30:34">
      <c r="AD3878" s="50" t="s">
        <v>74</v>
      </c>
      <c r="AE3878" s="50" t="s">
        <v>691</v>
      </c>
      <c r="AF3878" s="50">
        <v>1100130</v>
      </c>
      <c r="AG3878" s="51"/>
      <c r="AH3878" s="51"/>
    </row>
    <row r="3879" spans="30:34">
      <c r="AD3879" s="50" t="s">
        <v>74</v>
      </c>
      <c r="AE3879" s="50" t="s">
        <v>711</v>
      </c>
      <c r="AF3879" s="50">
        <v>1101203</v>
      </c>
      <c r="AG3879" s="51"/>
      <c r="AH3879" s="51"/>
    </row>
    <row r="3880" spans="30:34">
      <c r="AD3880" s="50" t="s">
        <v>74</v>
      </c>
      <c r="AE3880" s="50" t="s">
        <v>733</v>
      </c>
      <c r="AF3880" s="50">
        <v>1101302</v>
      </c>
      <c r="AG3880" s="51"/>
      <c r="AH3880" s="51"/>
    </row>
    <row r="3881" spans="30:34">
      <c r="AD3881" s="50" t="s">
        <v>74</v>
      </c>
      <c r="AE3881" s="50" t="s">
        <v>755</v>
      </c>
      <c r="AF3881" s="50">
        <v>1101401</v>
      </c>
      <c r="AG3881" s="51"/>
      <c r="AH3881" s="51"/>
    </row>
    <row r="3882" spans="30:34">
      <c r="AD3882" s="50" t="s">
        <v>74</v>
      </c>
      <c r="AE3882" s="50" t="s">
        <v>777</v>
      </c>
      <c r="AF3882" s="50">
        <v>1100148</v>
      </c>
      <c r="AG3882" s="51"/>
      <c r="AH3882" s="51"/>
    </row>
    <row r="3883" spans="30:34">
      <c r="AD3883" s="50" t="s">
        <v>74</v>
      </c>
      <c r="AE3883" s="50" t="s">
        <v>798</v>
      </c>
      <c r="AF3883" s="50">
        <v>1100338</v>
      </c>
      <c r="AG3883" s="51"/>
      <c r="AH3883" s="51"/>
    </row>
    <row r="3884" spans="30:34">
      <c r="AD3884" s="50" t="s">
        <v>74</v>
      </c>
      <c r="AE3884" s="50" t="s">
        <v>819</v>
      </c>
      <c r="AF3884" s="50">
        <v>1101435</v>
      </c>
      <c r="AG3884" s="51"/>
      <c r="AH3884" s="51"/>
    </row>
    <row r="3885" spans="30:34">
      <c r="AD3885" s="50" t="s">
        <v>74</v>
      </c>
      <c r="AE3885" s="50" t="s">
        <v>841</v>
      </c>
      <c r="AF3885" s="50">
        <v>1100502</v>
      </c>
      <c r="AG3885" s="51"/>
      <c r="AH3885" s="51"/>
    </row>
    <row r="3886" spans="30:34">
      <c r="AD3886" s="50" t="s">
        <v>74</v>
      </c>
      <c r="AE3886" s="50" t="s">
        <v>863</v>
      </c>
      <c r="AF3886" s="50">
        <v>1100155</v>
      </c>
      <c r="AG3886" s="51"/>
      <c r="AH3886" s="51"/>
    </row>
    <row r="3887" spans="30:34">
      <c r="AD3887" s="50" t="s">
        <v>74</v>
      </c>
      <c r="AE3887" s="50" t="s">
        <v>885</v>
      </c>
      <c r="AF3887" s="50">
        <v>1101450</v>
      </c>
      <c r="AG3887" s="51"/>
      <c r="AH3887" s="51"/>
    </row>
    <row r="3888" spans="30:34">
      <c r="AD3888" s="50" t="s">
        <v>74</v>
      </c>
      <c r="AE3888" s="50" t="s">
        <v>908</v>
      </c>
      <c r="AF3888" s="50">
        <v>1100189</v>
      </c>
      <c r="AG3888" s="51"/>
      <c r="AH3888" s="51"/>
    </row>
    <row r="3889" spans="30:34">
      <c r="AD3889" s="50" t="s">
        <v>74</v>
      </c>
      <c r="AE3889" s="50" t="s">
        <v>931</v>
      </c>
      <c r="AF3889" s="50">
        <v>1101468</v>
      </c>
      <c r="AG3889" s="51"/>
      <c r="AH3889" s="51"/>
    </row>
    <row r="3890" spans="30:34">
      <c r="AD3890" s="50" t="s">
        <v>74</v>
      </c>
      <c r="AE3890" s="50" t="s">
        <v>953</v>
      </c>
      <c r="AF3890" s="50">
        <v>1100205</v>
      </c>
      <c r="AG3890" s="51"/>
      <c r="AH3890" s="51"/>
    </row>
    <row r="3891" spans="30:34">
      <c r="AD3891" s="50" t="s">
        <v>74</v>
      </c>
      <c r="AE3891" s="50" t="s">
        <v>976</v>
      </c>
      <c r="AF3891" s="50">
        <v>1100254</v>
      </c>
      <c r="AG3891" s="51"/>
      <c r="AH3891" s="51"/>
    </row>
    <row r="3892" spans="30:34">
      <c r="AD3892" s="50" t="s">
        <v>74</v>
      </c>
      <c r="AE3892" s="50" t="s">
        <v>998</v>
      </c>
      <c r="AF3892" s="50">
        <v>1101476</v>
      </c>
      <c r="AG3892" s="51"/>
      <c r="AH3892" s="51"/>
    </row>
    <row r="3893" spans="30:34">
      <c r="AD3893" s="50" t="s">
        <v>74</v>
      </c>
      <c r="AE3893" s="50" t="s">
        <v>1020</v>
      </c>
      <c r="AF3893" s="50">
        <v>1100262</v>
      </c>
      <c r="AG3893" s="51"/>
      <c r="AH3893" s="51"/>
    </row>
    <row r="3894" spans="30:34">
      <c r="AD3894" s="50" t="s">
        <v>74</v>
      </c>
      <c r="AE3894" s="50" t="s">
        <v>1043</v>
      </c>
      <c r="AF3894" s="50">
        <v>1100288</v>
      </c>
      <c r="AG3894" s="51"/>
      <c r="AH3894" s="51"/>
    </row>
    <row r="3895" spans="30:34">
      <c r="AD3895" s="50" t="s">
        <v>74</v>
      </c>
      <c r="AE3895" s="50" t="s">
        <v>1065</v>
      </c>
      <c r="AF3895" s="50">
        <v>1100296</v>
      </c>
      <c r="AG3895" s="51"/>
      <c r="AH3895" s="51"/>
    </row>
    <row r="3896" spans="30:34">
      <c r="AD3896" s="50" t="s">
        <v>74</v>
      </c>
      <c r="AE3896" s="50" t="s">
        <v>1086</v>
      </c>
      <c r="AF3896" s="50">
        <v>1101484</v>
      </c>
      <c r="AG3896" s="51"/>
      <c r="AH3896" s="51"/>
    </row>
    <row r="3897" spans="30:34">
      <c r="AD3897" s="50" t="s">
        <v>74</v>
      </c>
      <c r="AE3897" s="50" t="s">
        <v>1109</v>
      </c>
      <c r="AF3897" s="50">
        <v>1101492</v>
      </c>
      <c r="AG3897" s="51"/>
      <c r="AH3897" s="51"/>
    </row>
    <row r="3898" spans="30:34">
      <c r="AD3898" s="50" t="s">
        <v>74</v>
      </c>
      <c r="AE3898" s="50" t="s">
        <v>1132</v>
      </c>
      <c r="AF3898" s="50">
        <v>1100320</v>
      </c>
      <c r="AG3898" s="51"/>
      <c r="AH3898" s="51"/>
    </row>
    <row r="3899" spans="30:34">
      <c r="AD3899" s="50" t="s">
        <v>74</v>
      </c>
      <c r="AE3899" s="50" t="s">
        <v>1155</v>
      </c>
      <c r="AF3899" s="50">
        <v>1101500</v>
      </c>
      <c r="AG3899" s="51"/>
      <c r="AH3899" s="51"/>
    </row>
    <row r="3900" spans="30:34">
      <c r="AD3900" s="50" t="s">
        <v>74</v>
      </c>
      <c r="AE3900" s="50" t="s">
        <v>1178</v>
      </c>
      <c r="AF3900" s="50">
        <v>1101559</v>
      </c>
      <c r="AG3900" s="51"/>
      <c r="AH3900" s="51"/>
    </row>
    <row r="3901" spans="30:34">
      <c r="AD3901" s="50" t="s">
        <v>74</v>
      </c>
      <c r="AE3901" s="50" t="s">
        <v>1200</v>
      </c>
      <c r="AF3901" s="50">
        <v>1101609</v>
      </c>
      <c r="AG3901" s="51"/>
      <c r="AH3901" s="51"/>
    </row>
    <row r="3902" spans="30:34">
      <c r="AD3902" s="50" t="s">
        <v>74</v>
      </c>
      <c r="AE3902" s="50" t="s">
        <v>1222</v>
      </c>
      <c r="AF3902" s="50">
        <v>1101708</v>
      </c>
      <c r="AG3902" s="51"/>
      <c r="AH3902" s="51"/>
    </row>
    <row r="3903" spans="30:34">
      <c r="AD3903" s="50" t="s">
        <v>74</v>
      </c>
      <c r="AE3903" s="50" t="s">
        <v>1244</v>
      </c>
      <c r="AF3903" s="50">
        <v>1101757</v>
      </c>
      <c r="AG3903" s="51"/>
      <c r="AH3903" s="51"/>
    </row>
    <row r="3904" spans="30:34">
      <c r="AD3904" s="50" t="s">
        <v>74</v>
      </c>
      <c r="AE3904" s="50" t="s">
        <v>1267</v>
      </c>
      <c r="AF3904" s="50">
        <v>1101807</v>
      </c>
      <c r="AG3904" s="51"/>
      <c r="AH3904" s="51"/>
    </row>
    <row r="3905" spans="30:34">
      <c r="AD3905" s="50" t="s">
        <v>74</v>
      </c>
      <c r="AE3905" s="50" t="s">
        <v>1288</v>
      </c>
      <c r="AF3905" s="50">
        <v>1100304</v>
      </c>
      <c r="AG3905" s="51"/>
      <c r="AH3905" s="51"/>
    </row>
    <row r="3906" spans="30:34">
      <c r="AD3906" s="50" t="s">
        <v>75</v>
      </c>
      <c r="AE3906" s="50" t="s">
        <v>110</v>
      </c>
      <c r="AF3906" s="50">
        <v>1400050</v>
      </c>
      <c r="AG3906" s="51"/>
      <c r="AH3906" s="51"/>
    </row>
    <row r="3907" spans="30:34">
      <c r="AD3907" s="50" t="s">
        <v>75</v>
      </c>
      <c r="AE3907" s="50" t="s">
        <v>136</v>
      </c>
      <c r="AF3907" s="50">
        <v>1400027</v>
      </c>
      <c r="AG3907" s="51"/>
      <c r="AH3907" s="51"/>
    </row>
    <row r="3908" spans="30:34">
      <c r="AD3908" s="50" t="s">
        <v>75</v>
      </c>
      <c r="AE3908" s="50" t="s">
        <v>161</v>
      </c>
      <c r="AF3908" s="50">
        <v>1400100</v>
      </c>
      <c r="AG3908" s="51"/>
      <c r="AH3908" s="51"/>
    </row>
    <row r="3909" spans="30:34">
      <c r="AD3909" s="50" t="s">
        <v>75</v>
      </c>
      <c r="AE3909" s="50" t="s">
        <v>187</v>
      </c>
      <c r="AF3909" s="50">
        <v>1400159</v>
      </c>
      <c r="AG3909" s="51"/>
      <c r="AH3909" s="51"/>
    </row>
    <row r="3910" spans="30:34">
      <c r="AD3910" s="50" t="s">
        <v>75</v>
      </c>
      <c r="AE3910" s="50" t="s">
        <v>213</v>
      </c>
      <c r="AF3910" s="50">
        <v>1400175</v>
      </c>
      <c r="AG3910" s="51"/>
      <c r="AH3910" s="51"/>
    </row>
    <row r="3911" spans="30:34">
      <c r="AD3911" s="50" t="s">
        <v>75</v>
      </c>
      <c r="AE3911" s="50" t="s">
        <v>237</v>
      </c>
      <c r="AF3911" s="50">
        <v>1400209</v>
      </c>
      <c r="AG3911" s="51"/>
      <c r="AH3911" s="51"/>
    </row>
    <row r="3912" spans="30:34">
      <c r="AD3912" s="50" t="s">
        <v>75</v>
      </c>
      <c r="AE3912" s="50" t="s">
        <v>262</v>
      </c>
      <c r="AF3912" s="50">
        <v>1400233</v>
      </c>
      <c r="AG3912" s="51"/>
      <c r="AH3912" s="51"/>
    </row>
    <row r="3913" spans="30:34">
      <c r="AD3913" s="50" t="s">
        <v>75</v>
      </c>
      <c r="AE3913" s="50" t="s">
        <v>288</v>
      </c>
      <c r="AF3913" s="50">
        <v>1400282</v>
      </c>
      <c r="AG3913" s="51"/>
      <c r="AH3913" s="51"/>
    </row>
    <row r="3914" spans="30:34">
      <c r="AD3914" s="50" t="s">
        <v>75</v>
      </c>
      <c r="AE3914" s="50" t="s">
        <v>314</v>
      </c>
      <c r="AF3914" s="50">
        <v>1400308</v>
      </c>
      <c r="AG3914" s="51"/>
      <c r="AH3914" s="51"/>
    </row>
    <row r="3915" spans="30:34">
      <c r="AD3915" s="50" t="s">
        <v>75</v>
      </c>
      <c r="AE3915" s="50" t="s">
        <v>339</v>
      </c>
      <c r="AF3915" s="50">
        <v>1400407</v>
      </c>
      <c r="AG3915" s="51"/>
      <c r="AH3915" s="51"/>
    </row>
    <row r="3916" spans="30:34">
      <c r="AD3916" s="50" t="s">
        <v>75</v>
      </c>
      <c r="AE3916" s="50" t="s">
        <v>364</v>
      </c>
      <c r="AF3916" s="50">
        <v>1400456</v>
      </c>
      <c r="AG3916" s="51"/>
      <c r="AH3916" s="51"/>
    </row>
    <row r="3917" spans="30:34">
      <c r="AD3917" s="50" t="s">
        <v>75</v>
      </c>
      <c r="AE3917" s="50" t="s">
        <v>388</v>
      </c>
      <c r="AF3917" s="50">
        <v>1400472</v>
      </c>
      <c r="AG3917" s="51"/>
      <c r="AH3917" s="51"/>
    </row>
    <row r="3918" spans="30:34">
      <c r="AD3918" s="50" t="s">
        <v>75</v>
      </c>
      <c r="AE3918" s="50" t="s">
        <v>414</v>
      </c>
      <c r="AF3918" s="50">
        <v>1400506</v>
      </c>
      <c r="AG3918" s="51"/>
      <c r="AH3918" s="51"/>
    </row>
    <row r="3919" spans="30:34">
      <c r="AD3919" s="50" t="s">
        <v>75</v>
      </c>
      <c r="AE3919" s="50" t="s">
        <v>439</v>
      </c>
      <c r="AF3919" s="50">
        <v>1400605</v>
      </c>
      <c r="AG3919" s="51"/>
      <c r="AH3919" s="51"/>
    </row>
    <row r="3920" spans="30:34">
      <c r="AD3920" s="50" t="s">
        <v>75</v>
      </c>
      <c r="AE3920" s="50" t="s">
        <v>464</v>
      </c>
      <c r="AF3920" s="50">
        <v>1400704</v>
      </c>
      <c r="AG3920" s="51"/>
      <c r="AH3920" s="51"/>
    </row>
    <row r="3921" spans="30:34">
      <c r="AD3921" s="50" t="s">
        <v>77</v>
      </c>
      <c r="AE3921" s="50" t="s">
        <v>108</v>
      </c>
      <c r="AF3921" s="50">
        <v>4300034</v>
      </c>
      <c r="AG3921" s="51"/>
      <c r="AH3921" s="51"/>
    </row>
    <row r="3922" spans="30:34">
      <c r="AD3922" s="50" t="s">
        <v>77</v>
      </c>
      <c r="AE3922" s="50" t="s">
        <v>134</v>
      </c>
      <c r="AF3922" s="50">
        <v>4300059</v>
      </c>
      <c r="AG3922" s="51"/>
      <c r="AH3922" s="51"/>
    </row>
    <row r="3923" spans="30:34">
      <c r="AD3923" s="50" t="s">
        <v>77</v>
      </c>
      <c r="AE3923" s="50" t="s">
        <v>159</v>
      </c>
      <c r="AF3923" s="50">
        <v>4300109</v>
      </c>
      <c r="AG3923" s="51"/>
      <c r="AH3923" s="51"/>
    </row>
    <row r="3924" spans="30:34">
      <c r="AD3924" s="50" t="s">
        <v>77</v>
      </c>
      <c r="AE3924" s="50" t="s">
        <v>185</v>
      </c>
      <c r="AF3924" s="50">
        <v>4300208</v>
      </c>
      <c r="AG3924" s="51"/>
      <c r="AH3924" s="51"/>
    </row>
    <row r="3925" spans="30:34">
      <c r="AD3925" s="50" t="s">
        <v>77</v>
      </c>
      <c r="AE3925" s="50" t="s">
        <v>211</v>
      </c>
      <c r="AF3925" s="50">
        <v>4300307</v>
      </c>
      <c r="AG3925" s="51"/>
      <c r="AH3925" s="51"/>
    </row>
    <row r="3926" spans="30:34">
      <c r="AD3926" s="50" t="s">
        <v>77</v>
      </c>
      <c r="AE3926" s="50" t="s">
        <v>235</v>
      </c>
      <c r="AF3926" s="50">
        <v>4300406</v>
      </c>
      <c r="AG3926" s="51"/>
      <c r="AH3926" s="51"/>
    </row>
    <row r="3927" spans="30:34">
      <c r="AD3927" s="50" t="s">
        <v>77</v>
      </c>
      <c r="AE3927" s="50" t="s">
        <v>260</v>
      </c>
      <c r="AF3927" s="50">
        <v>4300455</v>
      </c>
      <c r="AG3927" s="51"/>
      <c r="AH3927" s="51"/>
    </row>
    <row r="3928" spans="30:34">
      <c r="AD3928" s="50" t="s">
        <v>77</v>
      </c>
      <c r="AE3928" s="50" t="s">
        <v>286</v>
      </c>
      <c r="AF3928" s="50">
        <v>4300471</v>
      </c>
      <c r="AG3928" s="51"/>
      <c r="AH3928" s="51"/>
    </row>
    <row r="3929" spans="30:34">
      <c r="AD3929" s="50" t="s">
        <v>77</v>
      </c>
      <c r="AE3929" s="50" t="s">
        <v>312</v>
      </c>
      <c r="AF3929" s="50">
        <v>4300505</v>
      </c>
      <c r="AG3929" s="51"/>
      <c r="AH3929" s="51"/>
    </row>
    <row r="3930" spans="30:34">
      <c r="AD3930" s="50" t="s">
        <v>77</v>
      </c>
      <c r="AE3930" s="50" t="s">
        <v>110</v>
      </c>
      <c r="AF3930" s="50">
        <v>4300554</v>
      </c>
      <c r="AG3930" s="51"/>
      <c r="AH3930" s="51"/>
    </row>
    <row r="3931" spans="30:34">
      <c r="AD3931" s="50" t="s">
        <v>77</v>
      </c>
      <c r="AE3931" s="50" t="s">
        <v>362</v>
      </c>
      <c r="AF3931" s="50">
        <v>4300570</v>
      </c>
      <c r="AG3931" s="51"/>
      <c r="AH3931" s="51"/>
    </row>
    <row r="3932" spans="30:34">
      <c r="AD3932" s="50" t="s">
        <v>77</v>
      </c>
      <c r="AE3932" s="50" t="s">
        <v>217</v>
      </c>
      <c r="AF3932" s="50">
        <v>4300604</v>
      </c>
      <c r="AG3932" s="51"/>
      <c r="AH3932" s="51"/>
    </row>
    <row r="3933" spans="30:34">
      <c r="AD3933" s="50" t="s">
        <v>77</v>
      </c>
      <c r="AE3933" s="50" t="s">
        <v>412</v>
      </c>
      <c r="AF3933" s="50">
        <v>4300638</v>
      </c>
      <c r="AG3933" s="51"/>
      <c r="AH3933" s="51"/>
    </row>
    <row r="3934" spans="30:34">
      <c r="AD3934" s="50" t="s">
        <v>77</v>
      </c>
      <c r="AE3934" s="50" t="s">
        <v>437</v>
      </c>
      <c r="AF3934" s="50">
        <v>4300646</v>
      </c>
      <c r="AG3934" s="51"/>
      <c r="AH3934" s="51"/>
    </row>
    <row r="3935" spans="30:34">
      <c r="AD3935" s="50" t="s">
        <v>77</v>
      </c>
      <c r="AE3935" s="50" t="s">
        <v>462</v>
      </c>
      <c r="AF3935" s="50">
        <v>4300661</v>
      </c>
      <c r="AG3935" s="51"/>
      <c r="AH3935" s="51"/>
    </row>
    <row r="3936" spans="30:34">
      <c r="AD3936" s="50" t="s">
        <v>77</v>
      </c>
      <c r="AE3936" s="50" t="s">
        <v>488</v>
      </c>
      <c r="AF3936" s="50">
        <v>4300703</v>
      </c>
      <c r="AG3936" s="51"/>
      <c r="AH3936" s="51"/>
    </row>
    <row r="3937" spans="30:34">
      <c r="AD3937" s="50" t="s">
        <v>77</v>
      </c>
      <c r="AE3937" s="50" t="s">
        <v>512</v>
      </c>
      <c r="AF3937" s="50">
        <v>4300802</v>
      </c>
      <c r="AG3937" s="51"/>
      <c r="AH3937" s="51"/>
    </row>
    <row r="3938" spans="30:34">
      <c r="AD3938" s="50" t="s">
        <v>77</v>
      </c>
      <c r="AE3938" s="50" t="s">
        <v>535</v>
      </c>
      <c r="AF3938" s="50">
        <v>4300851</v>
      </c>
      <c r="AG3938" s="51"/>
      <c r="AH3938" s="51"/>
    </row>
    <row r="3939" spans="30:34">
      <c r="AD3939" s="50" t="s">
        <v>77</v>
      </c>
      <c r="AE3939" s="50" t="s">
        <v>558</v>
      </c>
      <c r="AF3939" s="50">
        <v>4300877</v>
      </c>
      <c r="AG3939" s="51"/>
      <c r="AH3939" s="51"/>
    </row>
    <row r="3940" spans="30:34">
      <c r="AD3940" s="50" t="s">
        <v>77</v>
      </c>
      <c r="AE3940" s="50" t="s">
        <v>581</v>
      </c>
      <c r="AF3940" s="50">
        <v>4300901</v>
      </c>
      <c r="AG3940" s="51"/>
      <c r="AH3940" s="51"/>
    </row>
    <row r="3941" spans="30:34">
      <c r="AD3941" s="50" t="s">
        <v>77</v>
      </c>
      <c r="AE3941" s="50" t="s">
        <v>604</v>
      </c>
      <c r="AF3941" s="50">
        <v>4301008</v>
      </c>
      <c r="AG3941" s="51"/>
      <c r="AH3941" s="51"/>
    </row>
    <row r="3942" spans="30:34">
      <c r="AD3942" s="50" t="s">
        <v>77</v>
      </c>
      <c r="AE3942" s="50" t="s">
        <v>627</v>
      </c>
      <c r="AF3942" s="50">
        <v>4301073</v>
      </c>
      <c r="AG3942" s="51"/>
      <c r="AH3942" s="51"/>
    </row>
    <row r="3943" spans="30:34">
      <c r="AD3943" s="50" t="s">
        <v>77</v>
      </c>
      <c r="AE3943" s="50" t="s">
        <v>647</v>
      </c>
      <c r="AF3943" s="50">
        <v>4301057</v>
      </c>
      <c r="AG3943" s="51"/>
      <c r="AH3943" s="51"/>
    </row>
    <row r="3944" spans="30:34">
      <c r="AD3944" s="50" t="s">
        <v>77</v>
      </c>
      <c r="AE3944" s="50" t="s">
        <v>668</v>
      </c>
      <c r="AF3944" s="50">
        <v>4301206</v>
      </c>
      <c r="AG3944" s="51"/>
      <c r="AH3944" s="51"/>
    </row>
    <row r="3945" spans="30:34">
      <c r="AD3945" s="50" t="s">
        <v>77</v>
      </c>
      <c r="AE3945" s="50" t="s">
        <v>690</v>
      </c>
      <c r="AF3945" s="50">
        <v>4301107</v>
      </c>
      <c r="AG3945" s="51"/>
      <c r="AH3945" s="51"/>
    </row>
    <row r="3946" spans="30:34">
      <c r="AD3946" s="50" t="s">
        <v>77</v>
      </c>
      <c r="AE3946" s="50" t="s">
        <v>710</v>
      </c>
      <c r="AF3946" s="50">
        <v>4301305</v>
      </c>
      <c r="AG3946" s="51"/>
      <c r="AH3946" s="51"/>
    </row>
    <row r="3947" spans="30:34">
      <c r="AD3947" s="50" t="s">
        <v>77</v>
      </c>
      <c r="AE3947" s="50" t="s">
        <v>732</v>
      </c>
      <c r="AF3947" s="50">
        <v>4301404</v>
      </c>
      <c r="AG3947" s="51"/>
      <c r="AH3947" s="51"/>
    </row>
    <row r="3948" spans="30:34">
      <c r="AD3948" s="50" t="s">
        <v>77</v>
      </c>
      <c r="AE3948" s="50" t="s">
        <v>754</v>
      </c>
      <c r="AF3948" s="50">
        <v>4301503</v>
      </c>
      <c r="AG3948" s="51"/>
      <c r="AH3948" s="51"/>
    </row>
    <row r="3949" spans="30:34">
      <c r="AD3949" s="50" t="s">
        <v>77</v>
      </c>
      <c r="AE3949" s="50" t="s">
        <v>776</v>
      </c>
      <c r="AF3949" s="50">
        <v>4301552</v>
      </c>
      <c r="AG3949" s="51"/>
      <c r="AH3949" s="51"/>
    </row>
    <row r="3950" spans="30:34">
      <c r="AD3950" s="50" t="s">
        <v>77</v>
      </c>
      <c r="AE3950" s="50" t="s">
        <v>797</v>
      </c>
      <c r="AF3950" s="50">
        <v>4301602</v>
      </c>
      <c r="AG3950" s="51"/>
      <c r="AH3950" s="51"/>
    </row>
    <row r="3951" spans="30:34">
      <c r="AD3951" s="50" t="s">
        <v>77</v>
      </c>
      <c r="AE3951" s="50" t="s">
        <v>818</v>
      </c>
      <c r="AF3951" s="50">
        <v>4301636</v>
      </c>
      <c r="AG3951" s="51"/>
      <c r="AH3951" s="51"/>
    </row>
    <row r="3952" spans="30:34">
      <c r="AD3952" s="50" t="s">
        <v>77</v>
      </c>
      <c r="AE3952" s="50" t="s">
        <v>840</v>
      </c>
      <c r="AF3952" s="50">
        <v>4301651</v>
      </c>
      <c r="AG3952" s="51"/>
      <c r="AH3952" s="51"/>
    </row>
    <row r="3953" spans="30:34">
      <c r="AD3953" s="50" t="s">
        <v>77</v>
      </c>
      <c r="AE3953" s="50" t="s">
        <v>862</v>
      </c>
      <c r="AF3953" s="50">
        <v>4301701</v>
      </c>
      <c r="AG3953" s="51"/>
      <c r="AH3953" s="51"/>
    </row>
    <row r="3954" spans="30:34">
      <c r="AD3954" s="50" t="s">
        <v>77</v>
      </c>
      <c r="AE3954" s="50" t="s">
        <v>884</v>
      </c>
      <c r="AF3954" s="50">
        <v>4301750</v>
      </c>
      <c r="AG3954" s="51"/>
      <c r="AH3954" s="51"/>
    </row>
    <row r="3955" spans="30:34">
      <c r="AD3955" s="50" t="s">
        <v>77</v>
      </c>
      <c r="AE3955" s="50" t="s">
        <v>907</v>
      </c>
      <c r="AF3955" s="50">
        <v>4301859</v>
      </c>
      <c r="AG3955" s="51"/>
      <c r="AH3955" s="51"/>
    </row>
    <row r="3956" spans="30:34">
      <c r="AD3956" s="50" t="s">
        <v>77</v>
      </c>
      <c r="AE3956" s="50" t="s">
        <v>930</v>
      </c>
      <c r="AF3956" s="50">
        <v>4301875</v>
      </c>
      <c r="AG3956" s="51"/>
      <c r="AH3956" s="51"/>
    </row>
    <row r="3957" spans="30:34">
      <c r="AD3957" s="50" t="s">
        <v>77</v>
      </c>
      <c r="AE3957" s="50" t="s">
        <v>952</v>
      </c>
      <c r="AF3957" s="50">
        <v>4301909</v>
      </c>
      <c r="AG3957" s="51"/>
      <c r="AH3957" s="51"/>
    </row>
    <row r="3958" spans="30:34">
      <c r="AD3958" s="50" t="s">
        <v>77</v>
      </c>
      <c r="AE3958" s="50" t="s">
        <v>975</v>
      </c>
      <c r="AF3958" s="50">
        <v>4301925</v>
      </c>
      <c r="AG3958" s="51"/>
      <c r="AH3958" s="51"/>
    </row>
    <row r="3959" spans="30:34">
      <c r="AD3959" s="50" t="s">
        <v>77</v>
      </c>
      <c r="AE3959" s="50" t="s">
        <v>997</v>
      </c>
      <c r="AF3959" s="50">
        <v>4301958</v>
      </c>
      <c r="AG3959" s="51"/>
      <c r="AH3959" s="51"/>
    </row>
    <row r="3960" spans="30:34">
      <c r="AD3960" s="50" t="s">
        <v>77</v>
      </c>
      <c r="AE3960" s="50" t="s">
        <v>858</v>
      </c>
      <c r="AF3960" s="50">
        <v>4301800</v>
      </c>
      <c r="AG3960" s="51"/>
      <c r="AH3960" s="51"/>
    </row>
    <row r="3961" spans="30:34">
      <c r="AD3961" s="50" t="s">
        <v>77</v>
      </c>
      <c r="AE3961" s="50" t="s">
        <v>1042</v>
      </c>
      <c r="AF3961" s="50">
        <v>4302006</v>
      </c>
      <c r="AG3961" s="51"/>
      <c r="AH3961" s="51"/>
    </row>
    <row r="3962" spans="30:34">
      <c r="AD3962" s="50" t="s">
        <v>77</v>
      </c>
      <c r="AE3962" s="50" t="s">
        <v>1064</v>
      </c>
      <c r="AF3962" s="50">
        <v>4302055</v>
      </c>
      <c r="AG3962" s="51"/>
      <c r="AH3962" s="51"/>
    </row>
    <row r="3963" spans="30:34">
      <c r="AD3963" s="50" t="s">
        <v>77</v>
      </c>
      <c r="AE3963" s="50" t="s">
        <v>1085</v>
      </c>
      <c r="AF3963" s="50">
        <v>4302105</v>
      </c>
      <c r="AG3963" s="51"/>
      <c r="AH3963" s="51"/>
    </row>
    <row r="3964" spans="30:34">
      <c r="AD3964" s="50" t="s">
        <v>77</v>
      </c>
      <c r="AE3964" s="50" t="s">
        <v>1108</v>
      </c>
      <c r="AF3964" s="50">
        <v>4302154</v>
      </c>
      <c r="AG3964" s="51"/>
      <c r="AH3964" s="51"/>
    </row>
    <row r="3965" spans="30:34">
      <c r="AD3965" s="50" t="s">
        <v>77</v>
      </c>
      <c r="AE3965" s="50" t="s">
        <v>1131</v>
      </c>
      <c r="AF3965" s="50">
        <v>4302204</v>
      </c>
      <c r="AG3965" s="51"/>
      <c r="AH3965" s="51"/>
    </row>
    <row r="3966" spans="30:34">
      <c r="AD3966" s="50" t="s">
        <v>77</v>
      </c>
      <c r="AE3966" s="50" t="s">
        <v>1154</v>
      </c>
      <c r="AF3966" s="50">
        <v>4302220</v>
      </c>
      <c r="AG3966" s="51"/>
      <c r="AH3966" s="51"/>
    </row>
    <row r="3967" spans="30:34">
      <c r="AD3967" s="50" t="s">
        <v>77</v>
      </c>
      <c r="AE3967" s="50" t="s">
        <v>1177</v>
      </c>
      <c r="AF3967" s="50">
        <v>4302238</v>
      </c>
      <c r="AG3967" s="51"/>
      <c r="AH3967" s="51"/>
    </row>
    <row r="3968" spans="30:34">
      <c r="AD3968" s="50" t="s">
        <v>77</v>
      </c>
      <c r="AE3968" s="50" t="s">
        <v>1199</v>
      </c>
      <c r="AF3968" s="50">
        <v>4302253</v>
      </c>
      <c r="AG3968" s="51"/>
      <c r="AH3968" s="51"/>
    </row>
    <row r="3969" spans="30:34">
      <c r="AD3969" s="50" t="s">
        <v>77</v>
      </c>
      <c r="AE3969" s="50" t="s">
        <v>557</v>
      </c>
      <c r="AF3969" s="50">
        <v>4302303</v>
      </c>
      <c r="AG3969" s="51"/>
      <c r="AH3969" s="51"/>
    </row>
    <row r="3970" spans="30:34">
      <c r="AD3970" s="50" t="s">
        <v>77</v>
      </c>
      <c r="AE3970" s="50" t="s">
        <v>1243</v>
      </c>
      <c r="AF3970" s="50">
        <v>4302352</v>
      </c>
      <c r="AG3970" s="51"/>
      <c r="AH3970" s="51"/>
    </row>
    <row r="3971" spans="30:34">
      <c r="AD3971" s="50" t="s">
        <v>77</v>
      </c>
      <c r="AE3971" s="50" t="s">
        <v>1266</v>
      </c>
      <c r="AF3971" s="50">
        <v>4302378</v>
      </c>
      <c r="AG3971" s="51"/>
      <c r="AH3971" s="51"/>
    </row>
    <row r="3972" spans="30:34">
      <c r="AD3972" s="50" t="s">
        <v>77</v>
      </c>
      <c r="AE3972" s="50" t="s">
        <v>1287</v>
      </c>
      <c r="AF3972" s="50">
        <v>4302402</v>
      </c>
      <c r="AG3972" s="51"/>
      <c r="AH3972" s="51"/>
    </row>
    <row r="3973" spans="30:34">
      <c r="AD3973" s="50" t="s">
        <v>77</v>
      </c>
      <c r="AE3973" s="50" t="s">
        <v>1310</v>
      </c>
      <c r="AF3973" s="50">
        <v>4302451</v>
      </c>
      <c r="AG3973" s="51"/>
      <c r="AH3973" s="51"/>
    </row>
    <row r="3974" spans="30:34">
      <c r="AD3974" s="50" t="s">
        <v>77</v>
      </c>
      <c r="AE3974" s="50" t="s">
        <v>1332</v>
      </c>
      <c r="AF3974" s="50">
        <v>4302501</v>
      </c>
      <c r="AG3974" s="51"/>
      <c r="AH3974" s="51"/>
    </row>
    <row r="3975" spans="30:34">
      <c r="AD3975" s="50" t="s">
        <v>77</v>
      </c>
      <c r="AE3975" s="50" t="s">
        <v>1354</v>
      </c>
      <c r="AF3975" s="50">
        <v>4302584</v>
      </c>
      <c r="AG3975" s="51"/>
      <c r="AH3975" s="51"/>
    </row>
    <row r="3976" spans="30:34">
      <c r="AD3976" s="50" t="s">
        <v>77</v>
      </c>
      <c r="AE3976" s="50" t="s">
        <v>1375</v>
      </c>
      <c r="AF3976" s="50">
        <v>4302600</v>
      </c>
      <c r="AG3976" s="51"/>
      <c r="AH3976" s="51"/>
    </row>
    <row r="3977" spans="30:34">
      <c r="AD3977" s="50" t="s">
        <v>77</v>
      </c>
      <c r="AE3977" s="50" t="s">
        <v>1397</v>
      </c>
      <c r="AF3977" s="50">
        <v>4302659</v>
      </c>
      <c r="AG3977" s="51"/>
      <c r="AH3977" s="51"/>
    </row>
    <row r="3978" spans="30:34">
      <c r="AD3978" s="50" t="s">
        <v>77</v>
      </c>
      <c r="AE3978" s="50" t="s">
        <v>1419</v>
      </c>
      <c r="AF3978" s="50">
        <v>4302709</v>
      </c>
      <c r="AG3978" s="51"/>
      <c r="AH3978" s="51"/>
    </row>
    <row r="3979" spans="30:34">
      <c r="AD3979" s="50" t="s">
        <v>77</v>
      </c>
      <c r="AE3979" s="50" t="s">
        <v>1440</v>
      </c>
      <c r="AF3979" s="50">
        <v>4302808</v>
      </c>
      <c r="AG3979" s="51"/>
      <c r="AH3979" s="51"/>
    </row>
    <row r="3980" spans="30:34">
      <c r="AD3980" s="50" t="s">
        <v>77</v>
      </c>
      <c r="AE3980" s="50" t="s">
        <v>1461</v>
      </c>
      <c r="AF3980" s="50">
        <v>4302907</v>
      </c>
      <c r="AG3980" s="51"/>
      <c r="AH3980" s="51"/>
    </row>
    <row r="3981" spans="30:34">
      <c r="AD3981" s="50" t="s">
        <v>77</v>
      </c>
      <c r="AE3981" s="50" t="s">
        <v>1482</v>
      </c>
      <c r="AF3981" s="50">
        <v>4303004</v>
      </c>
      <c r="AG3981" s="51"/>
      <c r="AH3981" s="51"/>
    </row>
    <row r="3982" spans="30:34">
      <c r="AD3982" s="50" t="s">
        <v>77</v>
      </c>
      <c r="AE3982" s="50" t="s">
        <v>781</v>
      </c>
      <c r="AF3982" s="50">
        <v>4303103</v>
      </c>
      <c r="AG3982" s="51"/>
      <c r="AH3982" s="51"/>
    </row>
    <row r="3983" spans="30:34">
      <c r="AD3983" s="50" t="s">
        <v>77</v>
      </c>
      <c r="AE3983" s="50" t="s">
        <v>1524</v>
      </c>
      <c r="AF3983" s="50">
        <v>4303202</v>
      </c>
      <c r="AG3983" s="51"/>
      <c r="AH3983" s="51"/>
    </row>
    <row r="3984" spans="30:34">
      <c r="AD3984" s="50" t="s">
        <v>77</v>
      </c>
      <c r="AE3984" s="50" t="s">
        <v>1545</v>
      </c>
      <c r="AF3984" s="50">
        <v>4303301</v>
      </c>
      <c r="AG3984" s="51"/>
      <c r="AH3984" s="51"/>
    </row>
    <row r="3985" spans="30:34">
      <c r="AD3985" s="50" t="s">
        <v>77</v>
      </c>
      <c r="AE3985" s="50" t="s">
        <v>1125</v>
      </c>
      <c r="AF3985" s="50">
        <v>4303400</v>
      </c>
      <c r="AG3985" s="51"/>
      <c r="AH3985" s="51"/>
    </row>
    <row r="3986" spans="30:34">
      <c r="AD3986" s="50" t="s">
        <v>77</v>
      </c>
      <c r="AE3986" s="50" t="s">
        <v>1584</v>
      </c>
      <c r="AF3986" s="50">
        <v>4303509</v>
      </c>
      <c r="AG3986" s="51"/>
      <c r="AH3986" s="51"/>
    </row>
    <row r="3987" spans="30:34">
      <c r="AD3987" s="50" t="s">
        <v>77</v>
      </c>
      <c r="AE3987" s="50" t="s">
        <v>1604</v>
      </c>
      <c r="AF3987" s="50">
        <v>4303558</v>
      </c>
      <c r="AG3987" s="51"/>
      <c r="AH3987" s="51"/>
    </row>
    <row r="3988" spans="30:34">
      <c r="AD3988" s="50" t="s">
        <v>77</v>
      </c>
      <c r="AE3988" s="50" t="s">
        <v>1625</v>
      </c>
      <c r="AF3988" s="50">
        <v>4303608</v>
      </c>
      <c r="AG3988" s="51"/>
      <c r="AH3988" s="51"/>
    </row>
    <row r="3989" spans="30:34">
      <c r="AD3989" s="50" t="s">
        <v>77</v>
      </c>
      <c r="AE3989" s="50" t="s">
        <v>1646</v>
      </c>
      <c r="AF3989" s="50">
        <v>4303673</v>
      </c>
      <c r="AG3989" s="51"/>
      <c r="AH3989" s="51"/>
    </row>
    <row r="3990" spans="30:34">
      <c r="AD3990" s="50" t="s">
        <v>77</v>
      </c>
      <c r="AE3990" s="50" t="s">
        <v>1666</v>
      </c>
      <c r="AF3990" s="50">
        <v>4303707</v>
      </c>
      <c r="AG3990" s="51"/>
      <c r="AH3990" s="51"/>
    </row>
    <row r="3991" spans="30:34">
      <c r="AD3991" s="50" t="s">
        <v>77</v>
      </c>
      <c r="AE3991" s="50" t="s">
        <v>1687</v>
      </c>
      <c r="AF3991" s="50">
        <v>4303806</v>
      </c>
      <c r="AG3991" s="51"/>
      <c r="AH3991" s="51"/>
    </row>
    <row r="3992" spans="30:34">
      <c r="AD3992" s="50" t="s">
        <v>77</v>
      </c>
      <c r="AE3992" s="50" t="s">
        <v>1707</v>
      </c>
      <c r="AF3992" s="50">
        <v>4303905</v>
      </c>
      <c r="AG3992" s="51"/>
      <c r="AH3992" s="51"/>
    </row>
    <row r="3993" spans="30:34">
      <c r="AD3993" s="50" t="s">
        <v>77</v>
      </c>
      <c r="AE3993" s="50" t="s">
        <v>1728</v>
      </c>
      <c r="AF3993" s="50">
        <v>4304002</v>
      </c>
      <c r="AG3993" s="51"/>
      <c r="AH3993" s="51"/>
    </row>
    <row r="3994" spans="30:34">
      <c r="AD3994" s="50" t="s">
        <v>77</v>
      </c>
      <c r="AE3994" s="50" t="s">
        <v>1749</v>
      </c>
      <c r="AF3994" s="50">
        <v>4304101</v>
      </c>
      <c r="AG3994" s="51"/>
      <c r="AH3994" s="51"/>
    </row>
    <row r="3995" spans="30:34">
      <c r="AD3995" s="50" t="s">
        <v>77</v>
      </c>
      <c r="AE3995" s="50" t="s">
        <v>1769</v>
      </c>
      <c r="AF3995" s="50">
        <v>4304200</v>
      </c>
      <c r="AG3995" s="51"/>
      <c r="AH3995" s="51"/>
    </row>
    <row r="3996" spans="30:34">
      <c r="AD3996" s="50" t="s">
        <v>77</v>
      </c>
      <c r="AE3996" s="50" t="s">
        <v>1789</v>
      </c>
      <c r="AF3996" s="50">
        <v>4304309</v>
      </c>
      <c r="AG3996" s="51"/>
      <c r="AH3996" s="51"/>
    </row>
    <row r="3997" spans="30:34">
      <c r="AD3997" s="50" t="s">
        <v>77</v>
      </c>
      <c r="AE3997" s="50" t="s">
        <v>1809</v>
      </c>
      <c r="AF3997" s="50">
        <v>4304358</v>
      </c>
      <c r="AG3997" s="51"/>
      <c r="AH3997" s="51"/>
    </row>
    <row r="3998" spans="30:34">
      <c r="AD3998" s="50" t="s">
        <v>77</v>
      </c>
      <c r="AE3998" s="50" t="s">
        <v>1827</v>
      </c>
      <c r="AF3998" s="50">
        <v>4304408</v>
      </c>
      <c r="AG3998" s="51"/>
      <c r="AH3998" s="51"/>
    </row>
    <row r="3999" spans="30:34">
      <c r="AD3999" s="50" t="s">
        <v>77</v>
      </c>
      <c r="AE3999" s="50" t="s">
        <v>1845</v>
      </c>
      <c r="AF3999" s="50">
        <v>4304507</v>
      </c>
      <c r="AG3999" s="51"/>
      <c r="AH3999" s="51"/>
    </row>
    <row r="4000" spans="30:34">
      <c r="AD4000" s="50" t="s">
        <v>77</v>
      </c>
      <c r="AE4000" s="50" t="s">
        <v>1863</v>
      </c>
      <c r="AF4000" s="50">
        <v>4304606</v>
      </c>
      <c r="AG4000" s="51"/>
      <c r="AH4000" s="51"/>
    </row>
    <row r="4001" spans="30:34">
      <c r="AD4001" s="50" t="s">
        <v>77</v>
      </c>
      <c r="AE4001" s="50" t="s">
        <v>1881</v>
      </c>
      <c r="AF4001" s="50">
        <v>4304614</v>
      </c>
      <c r="AG4001" s="51"/>
      <c r="AH4001" s="51"/>
    </row>
    <row r="4002" spans="30:34">
      <c r="AD4002" s="50" t="s">
        <v>77</v>
      </c>
      <c r="AE4002" s="50" t="s">
        <v>1897</v>
      </c>
      <c r="AF4002" s="50">
        <v>4304622</v>
      </c>
      <c r="AG4002" s="51"/>
      <c r="AH4002" s="51"/>
    </row>
    <row r="4003" spans="30:34">
      <c r="AD4003" s="50" t="s">
        <v>77</v>
      </c>
      <c r="AE4003" s="50" t="s">
        <v>1914</v>
      </c>
      <c r="AF4003" s="50">
        <v>4304630</v>
      </c>
      <c r="AG4003" s="51"/>
      <c r="AH4003" s="51"/>
    </row>
    <row r="4004" spans="30:34">
      <c r="AD4004" s="50" t="s">
        <v>77</v>
      </c>
      <c r="AE4004" s="50" t="s">
        <v>1932</v>
      </c>
      <c r="AF4004" s="50">
        <v>4304655</v>
      </c>
      <c r="AG4004" s="51"/>
      <c r="AH4004" s="51"/>
    </row>
    <row r="4005" spans="30:34">
      <c r="AD4005" s="50" t="s">
        <v>77</v>
      </c>
      <c r="AE4005" s="50" t="s">
        <v>1947</v>
      </c>
      <c r="AF4005" s="50">
        <v>4304663</v>
      </c>
      <c r="AG4005" s="51"/>
      <c r="AH4005" s="51"/>
    </row>
    <row r="4006" spans="30:34">
      <c r="AD4006" s="50" t="s">
        <v>77</v>
      </c>
      <c r="AE4006" s="50" t="s">
        <v>1964</v>
      </c>
      <c r="AF4006" s="50">
        <v>4304689</v>
      </c>
      <c r="AG4006" s="51"/>
      <c r="AH4006" s="51"/>
    </row>
    <row r="4007" spans="30:34">
      <c r="AD4007" s="50" t="s">
        <v>77</v>
      </c>
      <c r="AE4007" s="50" t="s">
        <v>1982</v>
      </c>
      <c r="AF4007" s="50">
        <v>4304697</v>
      </c>
      <c r="AG4007" s="51"/>
      <c r="AH4007" s="51"/>
    </row>
    <row r="4008" spans="30:34">
      <c r="AD4008" s="50" t="s">
        <v>77</v>
      </c>
      <c r="AE4008" s="50" t="s">
        <v>1999</v>
      </c>
      <c r="AF4008" s="50">
        <v>4304671</v>
      </c>
      <c r="AG4008" s="51"/>
      <c r="AH4008" s="51"/>
    </row>
    <row r="4009" spans="30:34">
      <c r="AD4009" s="50" t="s">
        <v>77</v>
      </c>
      <c r="AE4009" s="50" t="s">
        <v>2017</v>
      </c>
      <c r="AF4009" s="50">
        <v>4304713</v>
      </c>
      <c r="AG4009" s="51"/>
      <c r="AH4009" s="51"/>
    </row>
    <row r="4010" spans="30:34">
      <c r="AD4010" s="50" t="s">
        <v>77</v>
      </c>
      <c r="AE4010" s="50" t="s">
        <v>2035</v>
      </c>
      <c r="AF4010" s="50">
        <v>4304705</v>
      </c>
      <c r="AG4010" s="51"/>
      <c r="AH4010" s="51"/>
    </row>
    <row r="4011" spans="30:34">
      <c r="AD4011" s="50" t="s">
        <v>77</v>
      </c>
      <c r="AE4011" s="50" t="s">
        <v>2053</v>
      </c>
      <c r="AF4011" s="50">
        <v>4304804</v>
      </c>
      <c r="AG4011" s="51"/>
      <c r="AH4011" s="51"/>
    </row>
    <row r="4012" spans="30:34">
      <c r="AD4012" s="50" t="s">
        <v>77</v>
      </c>
      <c r="AE4012" s="50" t="s">
        <v>2070</v>
      </c>
      <c r="AF4012" s="50">
        <v>4304853</v>
      </c>
      <c r="AG4012" s="51"/>
      <c r="AH4012" s="51"/>
    </row>
    <row r="4013" spans="30:34">
      <c r="AD4013" s="50" t="s">
        <v>77</v>
      </c>
      <c r="AE4013" s="50" t="s">
        <v>2086</v>
      </c>
      <c r="AF4013" s="50">
        <v>4304903</v>
      </c>
      <c r="AG4013" s="51"/>
      <c r="AH4013" s="51"/>
    </row>
    <row r="4014" spans="30:34">
      <c r="AD4014" s="50" t="s">
        <v>77</v>
      </c>
      <c r="AE4014" s="50" t="s">
        <v>2102</v>
      </c>
      <c r="AF4014" s="50">
        <v>4304952</v>
      </c>
      <c r="AG4014" s="51"/>
      <c r="AH4014" s="51"/>
    </row>
    <row r="4015" spans="30:34">
      <c r="AD4015" s="50" t="s">
        <v>77</v>
      </c>
      <c r="AE4015" s="50" t="s">
        <v>2119</v>
      </c>
      <c r="AF4015" s="50">
        <v>4305009</v>
      </c>
      <c r="AG4015" s="51"/>
      <c r="AH4015" s="51"/>
    </row>
    <row r="4016" spans="30:34">
      <c r="AD4016" s="50" t="s">
        <v>77</v>
      </c>
      <c r="AE4016" s="50" t="s">
        <v>2134</v>
      </c>
      <c r="AF4016" s="50">
        <v>4305108</v>
      </c>
      <c r="AG4016" s="51"/>
      <c r="AH4016" s="51"/>
    </row>
    <row r="4017" spans="30:34">
      <c r="AD4017" s="50" t="s">
        <v>77</v>
      </c>
      <c r="AE4017" s="50" t="s">
        <v>912</v>
      </c>
      <c r="AF4017" s="50">
        <v>4305116</v>
      </c>
      <c r="AG4017" s="51"/>
      <c r="AH4017" s="51"/>
    </row>
    <row r="4018" spans="30:34">
      <c r="AD4018" s="50" t="s">
        <v>77</v>
      </c>
      <c r="AE4018" s="50" t="s">
        <v>2167</v>
      </c>
      <c r="AF4018" s="50">
        <v>4305124</v>
      </c>
      <c r="AG4018" s="51"/>
      <c r="AH4018" s="51"/>
    </row>
    <row r="4019" spans="30:34">
      <c r="AD4019" s="50" t="s">
        <v>77</v>
      </c>
      <c r="AE4019" s="50" t="s">
        <v>2184</v>
      </c>
      <c r="AF4019" s="50">
        <v>4305132</v>
      </c>
      <c r="AG4019" s="51"/>
      <c r="AH4019" s="51"/>
    </row>
    <row r="4020" spans="30:34">
      <c r="AD4020" s="50" t="s">
        <v>77</v>
      </c>
      <c r="AE4020" s="50" t="s">
        <v>2201</v>
      </c>
      <c r="AF4020" s="50">
        <v>4305157</v>
      </c>
      <c r="AG4020" s="51"/>
      <c r="AH4020" s="51"/>
    </row>
    <row r="4021" spans="30:34">
      <c r="AD4021" s="50" t="s">
        <v>77</v>
      </c>
      <c r="AE4021" s="50" t="s">
        <v>2215</v>
      </c>
      <c r="AF4021" s="50">
        <v>4305173</v>
      </c>
      <c r="AG4021" s="51"/>
      <c r="AH4021" s="51"/>
    </row>
    <row r="4022" spans="30:34">
      <c r="AD4022" s="50" t="s">
        <v>77</v>
      </c>
      <c r="AE4022" s="50" t="s">
        <v>2232</v>
      </c>
      <c r="AF4022" s="50">
        <v>4305207</v>
      </c>
      <c r="AG4022" s="51"/>
      <c r="AH4022" s="51"/>
    </row>
    <row r="4023" spans="30:34">
      <c r="AD4023" s="50" t="s">
        <v>77</v>
      </c>
      <c r="AE4023" s="50" t="s">
        <v>2247</v>
      </c>
      <c r="AF4023" s="50">
        <v>4305306</v>
      </c>
      <c r="AG4023" s="51"/>
      <c r="AH4023" s="51"/>
    </row>
    <row r="4024" spans="30:34">
      <c r="AD4024" s="50" t="s">
        <v>77</v>
      </c>
      <c r="AE4024" s="50" t="s">
        <v>2262</v>
      </c>
      <c r="AF4024" s="50">
        <v>4305355</v>
      </c>
      <c r="AG4024" s="51"/>
      <c r="AH4024" s="51"/>
    </row>
    <row r="4025" spans="30:34">
      <c r="AD4025" s="50" t="s">
        <v>77</v>
      </c>
      <c r="AE4025" s="50" t="s">
        <v>2277</v>
      </c>
      <c r="AF4025" s="50">
        <v>4305371</v>
      </c>
      <c r="AG4025" s="51"/>
      <c r="AH4025" s="51"/>
    </row>
    <row r="4026" spans="30:34">
      <c r="AD4026" s="50" t="s">
        <v>77</v>
      </c>
      <c r="AE4026" s="50" t="s">
        <v>2293</v>
      </c>
      <c r="AF4026" s="50">
        <v>4305405</v>
      </c>
      <c r="AG4026" s="51"/>
      <c r="AH4026" s="51"/>
    </row>
    <row r="4027" spans="30:34">
      <c r="AD4027" s="50" t="s">
        <v>77</v>
      </c>
      <c r="AE4027" s="50" t="s">
        <v>2309</v>
      </c>
      <c r="AF4027" s="50">
        <v>4305439</v>
      </c>
      <c r="AG4027" s="51"/>
      <c r="AH4027" s="51"/>
    </row>
    <row r="4028" spans="30:34">
      <c r="AD4028" s="50" t="s">
        <v>77</v>
      </c>
      <c r="AE4028" s="50" t="s">
        <v>2322</v>
      </c>
      <c r="AF4028" s="50">
        <v>4305447</v>
      </c>
      <c r="AG4028" s="51"/>
      <c r="AH4028" s="51"/>
    </row>
    <row r="4029" spans="30:34">
      <c r="AD4029" s="50" t="s">
        <v>77</v>
      </c>
      <c r="AE4029" s="50" t="s">
        <v>2338</v>
      </c>
      <c r="AF4029" s="50">
        <v>4305454</v>
      </c>
      <c r="AG4029" s="51"/>
      <c r="AH4029" s="51"/>
    </row>
    <row r="4030" spans="30:34">
      <c r="AD4030" s="50" t="s">
        <v>77</v>
      </c>
      <c r="AE4030" s="50" t="s">
        <v>2354</v>
      </c>
      <c r="AF4030" s="50">
        <v>4305504</v>
      </c>
      <c r="AG4030" s="51"/>
      <c r="AH4030" s="51"/>
    </row>
    <row r="4031" spans="30:34">
      <c r="AD4031" s="50" t="s">
        <v>77</v>
      </c>
      <c r="AE4031" s="50" t="s">
        <v>1471</v>
      </c>
      <c r="AF4031" s="50">
        <v>4305587</v>
      </c>
      <c r="AG4031" s="51"/>
      <c r="AH4031" s="51"/>
    </row>
    <row r="4032" spans="30:34">
      <c r="AD4032" s="50" t="s">
        <v>77</v>
      </c>
      <c r="AE4032" s="50" t="s">
        <v>1876</v>
      </c>
      <c r="AF4032" s="50">
        <v>4305603</v>
      </c>
      <c r="AG4032" s="51"/>
      <c r="AH4032" s="51"/>
    </row>
    <row r="4033" spans="30:34">
      <c r="AD4033" s="50" t="s">
        <v>77</v>
      </c>
      <c r="AE4033" s="50" t="s">
        <v>2399</v>
      </c>
      <c r="AF4033" s="50">
        <v>4305702</v>
      </c>
      <c r="AG4033" s="51"/>
      <c r="AH4033" s="51"/>
    </row>
    <row r="4034" spans="30:34">
      <c r="AD4034" s="50" t="s">
        <v>77</v>
      </c>
      <c r="AE4034" s="50" t="s">
        <v>2415</v>
      </c>
      <c r="AF4034" s="50">
        <v>4305801</v>
      </c>
      <c r="AG4034" s="51"/>
      <c r="AH4034" s="51"/>
    </row>
    <row r="4035" spans="30:34">
      <c r="AD4035" s="50" t="s">
        <v>77</v>
      </c>
      <c r="AE4035" s="50" t="s">
        <v>2431</v>
      </c>
      <c r="AF4035" s="50">
        <v>4305835</v>
      </c>
      <c r="AG4035" s="51"/>
      <c r="AH4035" s="51"/>
    </row>
    <row r="4036" spans="30:34">
      <c r="AD4036" s="50" t="s">
        <v>77</v>
      </c>
      <c r="AE4036" s="50" t="s">
        <v>2447</v>
      </c>
      <c r="AF4036" s="50">
        <v>4305850</v>
      </c>
      <c r="AG4036" s="51"/>
      <c r="AH4036" s="51"/>
    </row>
    <row r="4037" spans="30:34">
      <c r="AD4037" s="50" t="s">
        <v>77</v>
      </c>
      <c r="AE4037" s="50" t="s">
        <v>2461</v>
      </c>
      <c r="AF4037" s="50">
        <v>4305871</v>
      </c>
      <c r="AG4037" s="51"/>
      <c r="AH4037" s="51"/>
    </row>
    <row r="4038" spans="30:34">
      <c r="AD4038" s="50" t="s">
        <v>77</v>
      </c>
      <c r="AE4038" s="50" t="s">
        <v>2476</v>
      </c>
      <c r="AF4038" s="50">
        <v>4305900</v>
      </c>
      <c r="AG4038" s="51"/>
      <c r="AH4038" s="51"/>
    </row>
    <row r="4039" spans="30:34">
      <c r="AD4039" s="50" t="s">
        <v>77</v>
      </c>
      <c r="AE4039" s="50" t="s">
        <v>2492</v>
      </c>
      <c r="AF4039" s="50">
        <v>4305934</v>
      </c>
      <c r="AG4039" s="51"/>
      <c r="AH4039" s="51"/>
    </row>
    <row r="4040" spans="30:34">
      <c r="AD4040" s="50" t="s">
        <v>77</v>
      </c>
      <c r="AE4040" s="50" t="s">
        <v>2506</v>
      </c>
      <c r="AF4040" s="50">
        <v>4305959</v>
      </c>
      <c r="AG4040" s="51"/>
      <c r="AH4040" s="51"/>
    </row>
    <row r="4041" spans="30:34">
      <c r="AD4041" s="50" t="s">
        <v>77</v>
      </c>
      <c r="AE4041" s="50" t="s">
        <v>2522</v>
      </c>
      <c r="AF4041" s="50">
        <v>4305975</v>
      </c>
      <c r="AG4041" s="51"/>
      <c r="AH4041" s="51"/>
    </row>
    <row r="4042" spans="30:34">
      <c r="AD4042" s="50" t="s">
        <v>77</v>
      </c>
      <c r="AE4042" s="50" t="s">
        <v>2537</v>
      </c>
      <c r="AF4042" s="50">
        <v>4306007</v>
      </c>
      <c r="AG4042" s="51"/>
      <c r="AH4042" s="51"/>
    </row>
    <row r="4043" spans="30:34">
      <c r="AD4043" s="50" t="s">
        <v>77</v>
      </c>
      <c r="AE4043" s="50" t="s">
        <v>2553</v>
      </c>
      <c r="AF4043" s="50">
        <v>4306056</v>
      </c>
      <c r="AG4043" s="51"/>
      <c r="AH4043" s="51"/>
    </row>
    <row r="4044" spans="30:34">
      <c r="AD4044" s="50" t="s">
        <v>77</v>
      </c>
      <c r="AE4044" s="50" t="s">
        <v>2567</v>
      </c>
      <c r="AF4044" s="50">
        <v>4306072</v>
      </c>
      <c r="AG4044" s="51"/>
      <c r="AH4044" s="51"/>
    </row>
    <row r="4045" spans="30:34">
      <c r="AD4045" s="50" t="s">
        <v>77</v>
      </c>
      <c r="AE4045" s="50" t="s">
        <v>2582</v>
      </c>
      <c r="AF4045" s="50">
        <v>4306106</v>
      </c>
      <c r="AG4045" s="51"/>
      <c r="AH4045" s="51"/>
    </row>
    <row r="4046" spans="30:34">
      <c r="AD4046" s="50" t="s">
        <v>77</v>
      </c>
      <c r="AE4046" s="50" t="s">
        <v>2598</v>
      </c>
      <c r="AF4046" s="50">
        <v>4306130</v>
      </c>
      <c r="AG4046" s="51"/>
      <c r="AH4046" s="51"/>
    </row>
    <row r="4047" spans="30:34">
      <c r="AD4047" s="50" t="s">
        <v>77</v>
      </c>
      <c r="AE4047" s="50" t="s">
        <v>218</v>
      </c>
      <c r="AF4047" s="50">
        <v>4306205</v>
      </c>
      <c r="AG4047" s="51"/>
      <c r="AH4047" s="51"/>
    </row>
    <row r="4048" spans="30:34">
      <c r="AD4048" s="50" t="s">
        <v>77</v>
      </c>
      <c r="AE4048" s="50" t="s">
        <v>2626</v>
      </c>
      <c r="AF4048" s="50">
        <v>4306304</v>
      </c>
      <c r="AG4048" s="51"/>
      <c r="AH4048" s="51"/>
    </row>
    <row r="4049" spans="30:34">
      <c r="AD4049" s="50" t="s">
        <v>77</v>
      </c>
      <c r="AE4049" s="50" t="s">
        <v>2641</v>
      </c>
      <c r="AF4049" s="50">
        <v>4306320</v>
      </c>
      <c r="AG4049" s="51"/>
      <c r="AH4049" s="51"/>
    </row>
    <row r="4050" spans="30:34">
      <c r="AD4050" s="50" t="s">
        <v>77</v>
      </c>
      <c r="AE4050" s="50" t="s">
        <v>2654</v>
      </c>
      <c r="AF4050" s="50">
        <v>4306353</v>
      </c>
      <c r="AG4050" s="51"/>
      <c r="AH4050" s="51"/>
    </row>
    <row r="4051" spans="30:34">
      <c r="AD4051" s="50" t="s">
        <v>77</v>
      </c>
      <c r="AE4051" s="50" t="s">
        <v>2668</v>
      </c>
      <c r="AF4051" s="50">
        <v>4306379</v>
      </c>
      <c r="AG4051" s="51"/>
      <c r="AH4051" s="51"/>
    </row>
    <row r="4052" spans="30:34">
      <c r="AD4052" s="50" t="s">
        <v>77</v>
      </c>
      <c r="AE4052" s="50" t="s">
        <v>2682</v>
      </c>
      <c r="AF4052" s="50">
        <v>4306403</v>
      </c>
      <c r="AG4052" s="51"/>
      <c r="AH4052" s="51"/>
    </row>
    <row r="4053" spans="30:34">
      <c r="AD4053" s="50" t="s">
        <v>77</v>
      </c>
      <c r="AE4053" s="50" t="s">
        <v>2698</v>
      </c>
      <c r="AF4053" s="50">
        <v>4306429</v>
      </c>
      <c r="AG4053" s="51"/>
      <c r="AH4053" s="51"/>
    </row>
    <row r="4054" spans="30:34">
      <c r="AD4054" s="50" t="s">
        <v>77</v>
      </c>
      <c r="AE4054" s="50" t="s">
        <v>2713</v>
      </c>
      <c r="AF4054" s="50">
        <v>4306452</v>
      </c>
      <c r="AG4054" s="51"/>
      <c r="AH4054" s="51"/>
    </row>
    <row r="4055" spans="30:34">
      <c r="AD4055" s="50" t="s">
        <v>77</v>
      </c>
      <c r="AE4055" s="50" t="s">
        <v>2729</v>
      </c>
      <c r="AF4055" s="50">
        <v>4306502</v>
      </c>
      <c r="AG4055" s="51"/>
      <c r="AH4055" s="51"/>
    </row>
    <row r="4056" spans="30:34">
      <c r="AD4056" s="50" t="s">
        <v>77</v>
      </c>
      <c r="AE4056" s="50" t="s">
        <v>2744</v>
      </c>
      <c r="AF4056" s="50">
        <v>4306601</v>
      </c>
      <c r="AG4056" s="51"/>
      <c r="AH4056" s="51"/>
    </row>
    <row r="4057" spans="30:34">
      <c r="AD4057" s="50" t="s">
        <v>77</v>
      </c>
      <c r="AE4057" s="50" t="s">
        <v>2759</v>
      </c>
      <c r="AF4057" s="50">
        <v>4306551</v>
      </c>
      <c r="AG4057" s="51"/>
      <c r="AH4057" s="51"/>
    </row>
    <row r="4058" spans="30:34">
      <c r="AD4058" s="50" t="s">
        <v>77</v>
      </c>
      <c r="AE4058" s="50" t="s">
        <v>2775</v>
      </c>
      <c r="AF4058" s="50">
        <v>4306700</v>
      </c>
      <c r="AG4058" s="51"/>
      <c r="AH4058" s="51"/>
    </row>
    <row r="4059" spans="30:34">
      <c r="AD4059" s="50" t="s">
        <v>77</v>
      </c>
      <c r="AE4059" s="50" t="s">
        <v>2791</v>
      </c>
      <c r="AF4059" s="50">
        <v>4306734</v>
      </c>
      <c r="AG4059" s="51"/>
      <c r="AH4059" s="51"/>
    </row>
    <row r="4060" spans="30:34">
      <c r="AD4060" s="50" t="s">
        <v>77</v>
      </c>
      <c r="AE4060" s="50" t="s">
        <v>2806</v>
      </c>
      <c r="AF4060" s="50">
        <v>4306759</v>
      </c>
      <c r="AG4060" s="51"/>
      <c r="AH4060" s="51"/>
    </row>
    <row r="4061" spans="30:34">
      <c r="AD4061" s="50" t="s">
        <v>77</v>
      </c>
      <c r="AE4061" s="50" t="s">
        <v>2821</v>
      </c>
      <c r="AF4061" s="50">
        <v>4306767</v>
      </c>
      <c r="AG4061" s="51"/>
      <c r="AH4061" s="51"/>
    </row>
    <row r="4062" spans="30:34">
      <c r="AD4062" s="50" t="s">
        <v>77</v>
      </c>
      <c r="AE4062" s="50" t="s">
        <v>2833</v>
      </c>
      <c r="AF4062" s="50">
        <v>4306809</v>
      </c>
      <c r="AG4062" s="51"/>
      <c r="AH4062" s="51"/>
    </row>
    <row r="4063" spans="30:34">
      <c r="AD4063" s="50" t="s">
        <v>77</v>
      </c>
      <c r="AE4063" s="50" t="s">
        <v>2846</v>
      </c>
      <c r="AF4063" s="50">
        <v>4306908</v>
      </c>
      <c r="AG4063" s="51"/>
      <c r="AH4063" s="51"/>
    </row>
    <row r="4064" spans="30:34">
      <c r="AD4064" s="50" t="s">
        <v>77</v>
      </c>
      <c r="AE4064" s="50" t="s">
        <v>2859</v>
      </c>
      <c r="AF4064" s="50">
        <v>4306924</v>
      </c>
      <c r="AG4064" s="51"/>
      <c r="AH4064" s="51"/>
    </row>
    <row r="4065" spans="30:34">
      <c r="AD4065" s="50" t="s">
        <v>77</v>
      </c>
      <c r="AE4065" s="50" t="s">
        <v>2872</v>
      </c>
      <c r="AF4065" s="50">
        <v>4306957</v>
      </c>
      <c r="AG4065" s="51"/>
      <c r="AH4065" s="51"/>
    </row>
    <row r="4066" spans="30:34">
      <c r="AD4066" s="50" t="s">
        <v>77</v>
      </c>
      <c r="AE4066" s="50" t="s">
        <v>2884</v>
      </c>
      <c r="AF4066" s="50">
        <v>4306932</v>
      </c>
      <c r="AG4066" s="51"/>
      <c r="AH4066" s="51"/>
    </row>
    <row r="4067" spans="30:34">
      <c r="AD4067" s="50" t="s">
        <v>77</v>
      </c>
      <c r="AE4067" s="50" t="s">
        <v>2897</v>
      </c>
      <c r="AF4067" s="50">
        <v>4306973</v>
      </c>
      <c r="AG4067" s="51"/>
      <c r="AH4067" s="51"/>
    </row>
    <row r="4068" spans="30:34">
      <c r="AD4068" s="50" t="s">
        <v>77</v>
      </c>
      <c r="AE4068" s="50" t="s">
        <v>2909</v>
      </c>
      <c r="AF4068" s="50">
        <v>4307005</v>
      </c>
      <c r="AG4068" s="51"/>
      <c r="AH4068" s="51"/>
    </row>
    <row r="4069" spans="30:34">
      <c r="AD4069" s="50" t="s">
        <v>77</v>
      </c>
      <c r="AE4069" s="50" t="s">
        <v>2922</v>
      </c>
      <c r="AF4069" s="50">
        <v>4307054</v>
      </c>
      <c r="AG4069" s="51"/>
      <c r="AH4069" s="51"/>
    </row>
    <row r="4070" spans="30:34">
      <c r="AD4070" s="50" t="s">
        <v>77</v>
      </c>
      <c r="AE4070" s="50" t="s">
        <v>2933</v>
      </c>
      <c r="AF4070" s="50">
        <v>4307203</v>
      </c>
      <c r="AG4070" s="51"/>
      <c r="AH4070" s="51"/>
    </row>
    <row r="4071" spans="30:34">
      <c r="AD4071" s="50" t="s">
        <v>77</v>
      </c>
      <c r="AE4071" s="50" t="s">
        <v>2945</v>
      </c>
      <c r="AF4071" s="50">
        <v>4307302</v>
      </c>
      <c r="AG4071" s="51"/>
      <c r="AH4071" s="51"/>
    </row>
    <row r="4072" spans="30:34">
      <c r="AD4072" s="50" t="s">
        <v>77</v>
      </c>
      <c r="AE4072" s="50" t="s">
        <v>2957</v>
      </c>
      <c r="AF4072" s="50">
        <v>4307401</v>
      </c>
      <c r="AG4072" s="51"/>
      <c r="AH4072" s="51"/>
    </row>
    <row r="4073" spans="30:34">
      <c r="AD4073" s="50" t="s">
        <v>77</v>
      </c>
      <c r="AE4073" s="50" t="s">
        <v>2969</v>
      </c>
      <c r="AF4073" s="50">
        <v>4307450</v>
      </c>
      <c r="AG4073" s="51"/>
      <c r="AH4073" s="51"/>
    </row>
    <row r="4074" spans="30:34">
      <c r="AD4074" s="50" t="s">
        <v>77</v>
      </c>
      <c r="AE4074" s="50" t="s">
        <v>2981</v>
      </c>
      <c r="AF4074" s="50">
        <v>4307500</v>
      </c>
      <c r="AG4074" s="51"/>
      <c r="AH4074" s="51"/>
    </row>
    <row r="4075" spans="30:34">
      <c r="AD4075" s="50" t="s">
        <v>77</v>
      </c>
      <c r="AE4075" s="50" t="s">
        <v>2993</v>
      </c>
      <c r="AF4075" s="50">
        <v>4307559</v>
      </c>
      <c r="AG4075" s="51"/>
      <c r="AH4075" s="51"/>
    </row>
    <row r="4076" spans="30:34">
      <c r="AD4076" s="50" t="s">
        <v>77</v>
      </c>
      <c r="AE4076" s="50" t="s">
        <v>3006</v>
      </c>
      <c r="AF4076" s="50">
        <v>4307609</v>
      </c>
      <c r="AG4076" s="51"/>
      <c r="AH4076" s="51"/>
    </row>
    <row r="4077" spans="30:34">
      <c r="AD4077" s="50" t="s">
        <v>77</v>
      </c>
      <c r="AE4077" s="50" t="s">
        <v>3019</v>
      </c>
      <c r="AF4077" s="50">
        <v>4307708</v>
      </c>
      <c r="AG4077" s="51"/>
      <c r="AH4077" s="51"/>
    </row>
    <row r="4078" spans="30:34">
      <c r="AD4078" s="50" t="s">
        <v>77</v>
      </c>
      <c r="AE4078" s="50" t="s">
        <v>3031</v>
      </c>
      <c r="AF4078" s="50">
        <v>4307807</v>
      </c>
      <c r="AG4078" s="51"/>
      <c r="AH4078" s="51"/>
    </row>
    <row r="4079" spans="30:34">
      <c r="AD4079" s="50" t="s">
        <v>77</v>
      </c>
      <c r="AE4079" s="50" t="s">
        <v>3044</v>
      </c>
      <c r="AF4079" s="50">
        <v>4307815</v>
      </c>
      <c r="AG4079" s="51"/>
      <c r="AH4079" s="51"/>
    </row>
    <row r="4080" spans="30:34">
      <c r="AD4080" s="50" t="s">
        <v>77</v>
      </c>
      <c r="AE4080" s="50" t="s">
        <v>3055</v>
      </c>
      <c r="AF4080" s="50">
        <v>4307831</v>
      </c>
      <c r="AG4080" s="51"/>
      <c r="AH4080" s="51"/>
    </row>
    <row r="4081" spans="30:34">
      <c r="AD4081" s="50" t="s">
        <v>77</v>
      </c>
      <c r="AE4081" s="50" t="s">
        <v>3068</v>
      </c>
      <c r="AF4081" s="50">
        <v>4307864</v>
      </c>
      <c r="AG4081" s="51"/>
      <c r="AH4081" s="51"/>
    </row>
    <row r="4082" spans="30:34">
      <c r="AD4082" s="50" t="s">
        <v>77</v>
      </c>
      <c r="AE4082" s="50" t="s">
        <v>3079</v>
      </c>
      <c r="AF4082" s="50">
        <v>4307906</v>
      </c>
      <c r="AG4082" s="51"/>
      <c r="AH4082" s="51"/>
    </row>
    <row r="4083" spans="30:34">
      <c r="AD4083" s="50" t="s">
        <v>77</v>
      </c>
      <c r="AE4083" s="50" t="s">
        <v>3092</v>
      </c>
      <c r="AF4083" s="50">
        <v>4308003</v>
      </c>
      <c r="AG4083" s="51"/>
      <c r="AH4083" s="51"/>
    </row>
    <row r="4084" spans="30:34">
      <c r="AD4084" s="50" t="s">
        <v>77</v>
      </c>
      <c r="AE4084" s="50" t="s">
        <v>3104</v>
      </c>
      <c r="AF4084" s="50">
        <v>4308052</v>
      </c>
      <c r="AG4084" s="51"/>
      <c r="AH4084" s="51"/>
    </row>
    <row r="4085" spans="30:34">
      <c r="AD4085" s="50" t="s">
        <v>77</v>
      </c>
      <c r="AE4085" s="50" t="s">
        <v>3117</v>
      </c>
      <c r="AF4085" s="50">
        <v>4308078</v>
      </c>
      <c r="AG4085" s="51"/>
      <c r="AH4085" s="51"/>
    </row>
    <row r="4086" spans="30:34">
      <c r="AD4086" s="50" t="s">
        <v>77</v>
      </c>
      <c r="AE4086" s="50" t="s">
        <v>3128</v>
      </c>
      <c r="AF4086" s="50">
        <v>4308102</v>
      </c>
      <c r="AG4086" s="51"/>
      <c r="AH4086" s="51"/>
    </row>
    <row r="4087" spans="30:34">
      <c r="AD4087" s="50" t="s">
        <v>77</v>
      </c>
      <c r="AE4087" s="50" t="s">
        <v>3140</v>
      </c>
      <c r="AF4087" s="50">
        <v>4308201</v>
      </c>
      <c r="AG4087" s="51"/>
      <c r="AH4087" s="51"/>
    </row>
    <row r="4088" spans="30:34">
      <c r="AD4088" s="50" t="s">
        <v>77</v>
      </c>
      <c r="AE4088" s="50" t="s">
        <v>3151</v>
      </c>
      <c r="AF4088" s="50">
        <v>4308250</v>
      </c>
      <c r="AG4088" s="51"/>
      <c r="AH4088" s="51"/>
    </row>
    <row r="4089" spans="30:34">
      <c r="AD4089" s="50" t="s">
        <v>77</v>
      </c>
      <c r="AE4089" s="50" t="s">
        <v>3162</v>
      </c>
      <c r="AF4089" s="50">
        <v>4308300</v>
      </c>
      <c r="AG4089" s="51"/>
      <c r="AH4089" s="51"/>
    </row>
    <row r="4090" spans="30:34">
      <c r="AD4090" s="50" t="s">
        <v>77</v>
      </c>
      <c r="AE4090" s="50" t="s">
        <v>3173</v>
      </c>
      <c r="AF4090" s="50">
        <v>4308409</v>
      </c>
      <c r="AG4090" s="51"/>
      <c r="AH4090" s="51"/>
    </row>
    <row r="4091" spans="30:34">
      <c r="AD4091" s="50" t="s">
        <v>77</v>
      </c>
      <c r="AE4091" s="50" t="s">
        <v>3184</v>
      </c>
      <c r="AF4091" s="50">
        <v>4308433</v>
      </c>
      <c r="AG4091" s="51"/>
      <c r="AH4091" s="51"/>
    </row>
    <row r="4092" spans="30:34">
      <c r="AD4092" s="50" t="s">
        <v>77</v>
      </c>
      <c r="AE4092" s="50" t="s">
        <v>3196</v>
      </c>
      <c r="AF4092" s="50">
        <v>4308458</v>
      </c>
      <c r="AG4092" s="51"/>
      <c r="AH4092" s="51"/>
    </row>
    <row r="4093" spans="30:34">
      <c r="AD4093" s="50" t="s">
        <v>77</v>
      </c>
      <c r="AE4093" s="50" t="s">
        <v>3208</v>
      </c>
      <c r="AF4093" s="50">
        <v>4308508</v>
      </c>
      <c r="AG4093" s="51"/>
      <c r="AH4093" s="51"/>
    </row>
    <row r="4094" spans="30:34">
      <c r="AD4094" s="50" t="s">
        <v>77</v>
      </c>
      <c r="AE4094" s="50" t="s">
        <v>3220</v>
      </c>
      <c r="AF4094" s="50">
        <v>4308607</v>
      </c>
      <c r="AG4094" s="51"/>
      <c r="AH4094" s="51"/>
    </row>
    <row r="4095" spans="30:34">
      <c r="AD4095" s="50" t="s">
        <v>77</v>
      </c>
      <c r="AE4095" s="50" t="s">
        <v>3231</v>
      </c>
      <c r="AF4095" s="50">
        <v>4308656</v>
      </c>
      <c r="AG4095" s="51"/>
      <c r="AH4095" s="51"/>
    </row>
    <row r="4096" spans="30:34">
      <c r="AD4096" s="50" t="s">
        <v>77</v>
      </c>
      <c r="AE4096" s="50" t="s">
        <v>3242</v>
      </c>
      <c r="AF4096" s="50">
        <v>4308706</v>
      </c>
      <c r="AG4096" s="51"/>
      <c r="AH4096" s="51"/>
    </row>
    <row r="4097" spans="30:34">
      <c r="AD4097" s="50" t="s">
        <v>77</v>
      </c>
      <c r="AE4097" s="50" t="s">
        <v>3251</v>
      </c>
      <c r="AF4097" s="50">
        <v>4308805</v>
      </c>
      <c r="AG4097" s="51"/>
      <c r="AH4097" s="51"/>
    </row>
    <row r="4098" spans="30:34">
      <c r="AD4098" s="50" t="s">
        <v>77</v>
      </c>
      <c r="AE4098" s="50" t="s">
        <v>3262</v>
      </c>
      <c r="AF4098" s="50">
        <v>4308854</v>
      </c>
      <c r="AG4098" s="51"/>
      <c r="AH4098" s="51"/>
    </row>
    <row r="4099" spans="30:34">
      <c r="AD4099" s="50" t="s">
        <v>77</v>
      </c>
      <c r="AE4099" s="50" t="s">
        <v>3274</v>
      </c>
      <c r="AF4099" s="50">
        <v>4308904</v>
      </c>
      <c r="AG4099" s="51"/>
      <c r="AH4099" s="51"/>
    </row>
    <row r="4100" spans="30:34">
      <c r="AD4100" s="50" t="s">
        <v>77</v>
      </c>
      <c r="AE4100" s="50" t="s">
        <v>3285</v>
      </c>
      <c r="AF4100" s="50">
        <v>4309001</v>
      </c>
      <c r="AG4100" s="51"/>
      <c r="AH4100" s="51"/>
    </row>
    <row r="4101" spans="30:34">
      <c r="AD4101" s="50" t="s">
        <v>77</v>
      </c>
      <c r="AE4101" s="50" t="s">
        <v>3297</v>
      </c>
      <c r="AF4101" s="50">
        <v>4309050</v>
      </c>
      <c r="AG4101" s="51"/>
      <c r="AH4101" s="51"/>
    </row>
    <row r="4102" spans="30:34">
      <c r="AD4102" s="50" t="s">
        <v>77</v>
      </c>
      <c r="AE4102" s="50" t="s">
        <v>3309</v>
      </c>
      <c r="AF4102" s="50">
        <v>4309100</v>
      </c>
      <c r="AG4102" s="51"/>
      <c r="AH4102" s="51"/>
    </row>
    <row r="4103" spans="30:34">
      <c r="AD4103" s="50" t="s">
        <v>77</v>
      </c>
      <c r="AE4103" s="50" t="s">
        <v>3320</v>
      </c>
      <c r="AF4103" s="50">
        <v>4309126</v>
      </c>
      <c r="AG4103" s="51"/>
      <c r="AH4103" s="51"/>
    </row>
    <row r="4104" spans="30:34">
      <c r="AD4104" s="50" t="s">
        <v>77</v>
      </c>
      <c r="AE4104" s="50" t="s">
        <v>3331</v>
      </c>
      <c r="AF4104" s="50">
        <v>4309159</v>
      </c>
      <c r="AG4104" s="51"/>
      <c r="AH4104" s="51"/>
    </row>
    <row r="4105" spans="30:34">
      <c r="AD4105" s="50" t="s">
        <v>77</v>
      </c>
      <c r="AE4105" s="50" t="s">
        <v>3342</v>
      </c>
      <c r="AF4105" s="50">
        <v>4309209</v>
      </c>
      <c r="AG4105" s="51"/>
      <c r="AH4105" s="51"/>
    </row>
    <row r="4106" spans="30:34">
      <c r="AD4106" s="50" t="s">
        <v>77</v>
      </c>
      <c r="AE4106" s="50" t="s">
        <v>3352</v>
      </c>
      <c r="AF4106" s="50">
        <v>4309258</v>
      </c>
      <c r="AG4106" s="51"/>
      <c r="AH4106" s="51"/>
    </row>
    <row r="4107" spans="30:34">
      <c r="AD4107" s="50" t="s">
        <v>77</v>
      </c>
      <c r="AE4107" s="50" t="s">
        <v>3362</v>
      </c>
      <c r="AF4107" s="50">
        <v>4309308</v>
      </c>
      <c r="AG4107" s="51"/>
      <c r="AH4107" s="51"/>
    </row>
    <row r="4108" spans="30:34">
      <c r="AD4108" s="50" t="s">
        <v>77</v>
      </c>
      <c r="AE4108" s="50" t="s">
        <v>3371</v>
      </c>
      <c r="AF4108" s="50">
        <v>4309407</v>
      </c>
      <c r="AG4108" s="51"/>
      <c r="AH4108" s="51"/>
    </row>
    <row r="4109" spans="30:34">
      <c r="AD4109" s="50" t="s">
        <v>77</v>
      </c>
      <c r="AE4109" s="50" t="s">
        <v>3381</v>
      </c>
      <c r="AF4109" s="50">
        <v>4309506</v>
      </c>
      <c r="AG4109" s="51"/>
      <c r="AH4109" s="51"/>
    </row>
    <row r="4110" spans="30:34">
      <c r="AD4110" s="50" t="s">
        <v>77</v>
      </c>
      <c r="AE4110" s="50" t="s">
        <v>3391</v>
      </c>
      <c r="AF4110" s="50">
        <v>4309555</v>
      </c>
      <c r="AG4110" s="51"/>
      <c r="AH4110" s="51"/>
    </row>
    <row r="4111" spans="30:34">
      <c r="AD4111" s="50" t="s">
        <v>77</v>
      </c>
      <c r="AE4111" s="50" t="s">
        <v>3401</v>
      </c>
      <c r="AF4111" s="50">
        <v>4307104</v>
      </c>
      <c r="AG4111" s="51"/>
      <c r="AH4111" s="51"/>
    </row>
    <row r="4112" spans="30:34">
      <c r="AD4112" s="50" t="s">
        <v>77</v>
      </c>
      <c r="AE4112" s="50" t="s">
        <v>3411</v>
      </c>
      <c r="AF4112" s="50">
        <v>4309571</v>
      </c>
      <c r="AG4112" s="51"/>
      <c r="AH4112" s="51"/>
    </row>
    <row r="4113" spans="30:34">
      <c r="AD4113" s="50" t="s">
        <v>77</v>
      </c>
      <c r="AE4113" s="50" t="s">
        <v>3421</v>
      </c>
      <c r="AF4113" s="50">
        <v>4309605</v>
      </c>
      <c r="AG4113" s="51"/>
      <c r="AH4113" s="51"/>
    </row>
    <row r="4114" spans="30:34">
      <c r="AD4114" s="50" t="s">
        <v>77</v>
      </c>
      <c r="AE4114" s="50" t="s">
        <v>3430</v>
      </c>
      <c r="AF4114" s="50">
        <v>4309654</v>
      </c>
      <c r="AG4114" s="51"/>
      <c r="AH4114" s="51"/>
    </row>
    <row r="4115" spans="30:34">
      <c r="AD4115" s="50" t="s">
        <v>77</v>
      </c>
      <c r="AE4115" s="50" t="s">
        <v>695</v>
      </c>
      <c r="AF4115" s="50">
        <v>4309704</v>
      </c>
      <c r="AG4115" s="51"/>
      <c r="AH4115" s="51"/>
    </row>
    <row r="4116" spans="30:34">
      <c r="AD4116" s="50" t="s">
        <v>77</v>
      </c>
      <c r="AE4116" s="50" t="s">
        <v>3449</v>
      </c>
      <c r="AF4116" s="50">
        <v>4309753</v>
      </c>
      <c r="AG4116" s="51"/>
      <c r="AH4116" s="51"/>
    </row>
    <row r="4117" spans="30:34">
      <c r="AD4117" s="50" t="s">
        <v>77</v>
      </c>
      <c r="AE4117" s="50" t="s">
        <v>3458</v>
      </c>
      <c r="AF4117" s="50">
        <v>4309803</v>
      </c>
      <c r="AG4117" s="51"/>
      <c r="AH4117" s="51"/>
    </row>
    <row r="4118" spans="30:34">
      <c r="AD4118" s="50" t="s">
        <v>77</v>
      </c>
      <c r="AE4118" s="50" t="s">
        <v>3468</v>
      </c>
      <c r="AF4118" s="50">
        <v>4309902</v>
      </c>
      <c r="AG4118" s="51"/>
      <c r="AH4118" s="51"/>
    </row>
    <row r="4119" spans="30:34">
      <c r="AD4119" s="50" t="s">
        <v>77</v>
      </c>
      <c r="AE4119" s="50" t="s">
        <v>3477</v>
      </c>
      <c r="AF4119" s="50">
        <v>4309951</v>
      </c>
      <c r="AG4119" s="51"/>
      <c r="AH4119" s="51"/>
    </row>
    <row r="4120" spans="30:34">
      <c r="AD4120" s="50" t="s">
        <v>77</v>
      </c>
      <c r="AE4120" s="50" t="s">
        <v>3487</v>
      </c>
      <c r="AF4120" s="50">
        <v>4310009</v>
      </c>
      <c r="AG4120" s="51"/>
      <c r="AH4120" s="51"/>
    </row>
    <row r="4121" spans="30:34">
      <c r="AD4121" s="50" t="s">
        <v>77</v>
      </c>
      <c r="AE4121" s="50" t="s">
        <v>3497</v>
      </c>
      <c r="AF4121" s="50">
        <v>4310108</v>
      </c>
      <c r="AG4121" s="51"/>
      <c r="AH4121" s="51"/>
    </row>
    <row r="4122" spans="30:34">
      <c r="AD4122" s="50" t="s">
        <v>77</v>
      </c>
      <c r="AE4122" s="50" t="s">
        <v>3506</v>
      </c>
      <c r="AF4122" s="50">
        <v>4310207</v>
      </c>
      <c r="AG4122" s="51"/>
      <c r="AH4122" s="51"/>
    </row>
    <row r="4123" spans="30:34">
      <c r="AD4123" s="50" t="s">
        <v>77</v>
      </c>
      <c r="AE4123" s="50" t="s">
        <v>3516</v>
      </c>
      <c r="AF4123" s="50">
        <v>4310306</v>
      </c>
      <c r="AG4123" s="51"/>
      <c r="AH4123" s="51"/>
    </row>
    <row r="4124" spans="30:34">
      <c r="AD4124" s="50" t="s">
        <v>77</v>
      </c>
      <c r="AE4124" s="50" t="s">
        <v>3526</v>
      </c>
      <c r="AF4124" s="50">
        <v>4310330</v>
      </c>
      <c r="AG4124" s="51"/>
      <c r="AH4124" s="51"/>
    </row>
    <row r="4125" spans="30:34">
      <c r="AD4125" s="50" t="s">
        <v>77</v>
      </c>
      <c r="AE4125" s="50" t="s">
        <v>3536</v>
      </c>
      <c r="AF4125" s="50">
        <v>4310363</v>
      </c>
      <c r="AG4125" s="51"/>
      <c r="AH4125" s="51"/>
    </row>
    <row r="4126" spans="30:34">
      <c r="AD4126" s="50" t="s">
        <v>77</v>
      </c>
      <c r="AE4126" s="50" t="s">
        <v>1814</v>
      </c>
      <c r="AF4126" s="50">
        <v>4310405</v>
      </c>
      <c r="AG4126" s="51"/>
      <c r="AH4126" s="51"/>
    </row>
    <row r="4127" spans="30:34">
      <c r="AD4127" s="50" t="s">
        <v>77</v>
      </c>
      <c r="AE4127" s="50" t="s">
        <v>3554</v>
      </c>
      <c r="AF4127" s="50">
        <v>4310413</v>
      </c>
      <c r="AG4127" s="51"/>
      <c r="AH4127" s="51"/>
    </row>
    <row r="4128" spans="30:34">
      <c r="AD4128" s="50" t="s">
        <v>77</v>
      </c>
      <c r="AE4128" s="50" t="s">
        <v>3564</v>
      </c>
      <c r="AF4128" s="50">
        <v>4310439</v>
      </c>
      <c r="AG4128" s="51"/>
      <c r="AH4128" s="51"/>
    </row>
    <row r="4129" spans="30:34">
      <c r="AD4129" s="50" t="s">
        <v>77</v>
      </c>
      <c r="AE4129" s="50" t="s">
        <v>3574</v>
      </c>
      <c r="AF4129" s="50">
        <v>4310462</v>
      </c>
      <c r="AG4129" s="51"/>
      <c r="AH4129" s="51"/>
    </row>
    <row r="4130" spans="30:34">
      <c r="AD4130" s="50" t="s">
        <v>77</v>
      </c>
      <c r="AE4130" s="50" t="s">
        <v>3584</v>
      </c>
      <c r="AF4130" s="50">
        <v>4310504</v>
      </c>
      <c r="AG4130" s="51"/>
      <c r="AH4130" s="51"/>
    </row>
    <row r="4131" spans="30:34">
      <c r="AD4131" s="50" t="s">
        <v>77</v>
      </c>
      <c r="AE4131" s="50" t="s">
        <v>3594</v>
      </c>
      <c r="AF4131" s="50">
        <v>4310538</v>
      </c>
      <c r="AG4131" s="51"/>
      <c r="AH4131" s="51"/>
    </row>
    <row r="4132" spans="30:34">
      <c r="AD4132" s="50" t="s">
        <v>77</v>
      </c>
      <c r="AE4132" s="50" t="s">
        <v>3603</v>
      </c>
      <c r="AF4132" s="50">
        <v>4310553</v>
      </c>
      <c r="AG4132" s="51"/>
      <c r="AH4132" s="51"/>
    </row>
    <row r="4133" spans="30:34">
      <c r="AD4133" s="50" t="s">
        <v>77</v>
      </c>
      <c r="AE4133" s="50" t="s">
        <v>3612</v>
      </c>
      <c r="AF4133" s="50">
        <v>4310579</v>
      </c>
      <c r="AG4133" s="51"/>
      <c r="AH4133" s="51"/>
    </row>
    <row r="4134" spans="30:34">
      <c r="AD4134" s="50" t="s">
        <v>77</v>
      </c>
      <c r="AE4134" s="50" t="s">
        <v>3621</v>
      </c>
      <c r="AF4134" s="50">
        <v>4310603</v>
      </c>
      <c r="AG4134" s="51"/>
      <c r="AH4134" s="51"/>
    </row>
    <row r="4135" spans="30:34">
      <c r="AD4135" s="50" t="s">
        <v>77</v>
      </c>
      <c r="AE4135" s="50" t="s">
        <v>3631</v>
      </c>
      <c r="AF4135" s="50">
        <v>4310652</v>
      </c>
      <c r="AG4135" s="51"/>
      <c r="AH4135" s="51"/>
    </row>
    <row r="4136" spans="30:34">
      <c r="AD4136" s="50" t="s">
        <v>77</v>
      </c>
      <c r="AE4136" s="50" t="s">
        <v>3641</v>
      </c>
      <c r="AF4136" s="50">
        <v>4310702</v>
      </c>
      <c r="AG4136" s="51"/>
      <c r="AH4136" s="51"/>
    </row>
    <row r="4137" spans="30:34">
      <c r="AD4137" s="50" t="s">
        <v>77</v>
      </c>
      <c r="AE4137" s="50" t="s">
        <v>3650</v>
      </c>
      <c r="AF4137" s="50">
        <v>4310751</v>
      </c>
      <c r="AG4137" s="51"/>
      <c r="AH4137" s="51"/>
    </row>
    <row r="4138" spans="30:34">
      <c r="AD4138" s="50" t="s">
        <v>77</v>
      </c>
      <c r="AE4138" s="50" t="s">
        <v>3659</v>
      </c>
      <c r="AF4138" s="50">
        <v>4310801</v>
      </c>
      <c r="AG4138" s="51"/>
      <c r="AH4138" s="51"/>
    </row>
    <row r="4139" spans="30:34">
      <c r="AD4139" s="50" t="s">
        <v>77</v>
      </c>
      <c r="AE4139" s="50" t="s">
        <v>3668</v>
      </c>
      <c r="AF4139" s="50">
        <v>4310850</v>
      </c>
      <c r="AG4139" s="51"/>
      <c r="AH4139" s="51"/>
    </row>
    <row r="4140" spans="30:34">
      <c r="AD4140" s="50" t="s">
        <v>77</v>
      </c>
      <c r="AE4140" s="50" t="s">
        <v>3675</v>
      </c>
      <c r="AF4140" s="50">
        <v>4310876</v>
      </c>
      <c r="AG4140" s="51"/>
      <c r="AH4140" s="51"/>
    </row>
    <row r="4141" spans="30:34">
      <c r="AD4141" s="50" t="s">
        <v>77</v>
      </c>
      <c r="AE4141" s="50" t="s">
        <v>3683</v>
      </c>
      <c r="AF4141" s="50">
        <v>4310900</v>
      </c>
      <c r="AG4141" s="51"/>
      <c r="AH4141" s="51"/>
    </row>
    <row r="4142" spans="30:34">
      <c r="AD4142" s="50" t="s">
        <v>77</v>
      </c>
      <c r="AE4142" s="50" t="s">
        <v>3692</v>
      </c>
      <c r="AF4142" s="50">
        <v>4311007</v>
      </c>
      <c r="AG4142" s="51"/>
      <c r="AH4142" s="51"/>
    </row>
    <row r="4143" spans="30:34">
      <c r="AD4143" s="50" t="s">
        <v>77</v>
      </c>
      <c r="AE4143" s="50" t="s">
        <v>3700</v>
      </c>
      <c r="AF4143" s="50">
        <v>4311106</v>
      </c>
      <c r="AG4143" s="51"/>
      <c r="AH4143" s="51"/>
    </row>
    <row r="4144" spans="30:34">
      <c r="AD4144" s="50" t="s">
        <v>77</v>
      </c>
      <c r="AE4144" s="50" t="s">
        <v>3708</v>
      </c>
      <c r="AF4144" s="50">
        <v>4311122</v>
      </c>
      <c r="AG4144" s="51"/>
      <c r="AH4144" s="51"/>
    </row>
    <row r="4145" spans="30:34">
      <c r="AD4145" s="50" t="s">
        <v>77</v>
      </c>
      <c r="AE4145" s="50" t="s">
        <v>3715</v>
      </c>
      <c r="AF4145" s="50">
        <v>4311130</v>
      </c>
      <c r="AG4145" s="51"/>
      <c r="AH4145" s="51"/>
    </row>
    <row r="4146" spans="30:34">
      <c r="AD4146" s="50" t="s">
        <v>77</v>
      </c>
      <c r="AE4146" s="50" t="s">
        <v>3722</v>
      </c>
      <c r="AF4146" s="50">
        <v>4311155</v>
      </c>
      <c r="AG4146" s="51"/>
      <c r="AH4146" s="51"/>
    </row>
    <row r="4147" spans="30:34">
      <c r="AD4147" s="50" t="s">
        <v>77</v>
      </c>
      <c r="AE4147" s="50" t="s">
        <v>3729</v>
      </c>
      <c r="AF4147" s="50">
        <v>4311205</v>
      </c>
      <c r="AG4147" s="51"/>
      <c r="AH4147" s="51"/>
    </row>
    <row r="4148" spans="30:34">
      <c r="AD4148" s="50" t="s">
        <v>77</v>
      </c>
      <c r="AE4148" s="50" t="s">
        <v>3736</v>
      </c>
      <c r="AF4148" s="50">
        <v>4311239</v>
      </c>
      <c r="AG4148" s="51"/>
      <c r="AH4148" s="51"/>
    </row>
    <row r="4149" spans="30:34">
      <c r="AD4149" s="50" t="s">
        <v>77</v>
      </c>
      <c r="AE4149" s="50" t="s">
        <v>3743</v>
      </c>
      <c r="AF4149" s="50">
        <v>4311270</v>
      </c>
      <c r="AG4149" s="51"/>
      <c r="AH4149" s="51"/>
    </row>
    <row r="4150" spans="30:34">
      <c r="AD4150" s="50" t="s">
        <v>77</v>
      </c>
      <c r="AE4150" s="50" t="s">
        <v>3750</v>
      </c>
      <c r="AF4150" s="50">
        <v>4311304</v>
      </c>
      <c r="AG4150" s="51"/>
      <c r="AH4150" s="51"/>
    </row>
    <row r="4151" spans="30:34">
      <c r="AD4151" s="50" t="s">
        <v>77</v>
      </c>
      <c r="AE4151" s="50" t="s">
        <v>3756</v>
      </c>
      <c r="AF4151" s="50">
        <v>4311254</v>
      </c>
      <c r="AG4151" s="51"/>
      <c r="AH4151" s="51"/>
    </row>
    <row r="4152" spans="30:34">
      <c r="AD4152" s="50" t="s">
        <v>77</v>
      </c>
      <c r="AE4152" s="50" t="s">
        <v>1650</v>
      </c>
      <c r="AF4152" s="50">
        <v>4311403</v>
      </c>
      <c r="AG4152" s="51"/>
      <c r="AH4152" s="51"/>
    </row>
    <row r="4153" spans="30:34">
      <c r="AD4153" s="50" t="s">
        <v>77</v>
      </c>
      <c r="AE4153" s="50" t="s">
        <v>3765</v>
      </c>
      <c r="AF4153" s="50">
        <v>4311429</v>
      </c>
      <c r="AG4153" s="51"/>
      <c r="AH4153" s="51"/>
    </row>
    <row r="4154" spans="30:34">
      <c r="AD4154" s="50" t="s">
        <v>77</v>
      </c>
      <c r="AE4154" s="50" t="s">
        <v>3772</v>
      </c>
      <c r="AF4154" s="50">
        <v>4311502</v>
      </c>
      <c r="AG4154" s="51"/>
      <c r="AH4154" s="51"/>
    </row>
    <row r="4155" spans="30:34">
      <c r="AD4155" s="50" t="s">
        <v>77</v>
      </c>
      <c r="AE4155" s="50" t="s">
        <v>3778</v>
      </c>
      <c r="AF4155" s="50">
        <v>4311601</v>
      </c>
      <c r="AG4155" s="51"/>
      <c r="AH4155" s="51"/>
    </row>
    <row r="4156" spans="30:34">
      <c r="AD4156" s="50" t="s">
        <v>77</v>
      </c>
      <c r="AE4156" s="50" t="s">
        <v>3785</v>
      </c>
      <c r="AF4156" s="50">
        <v>4311627</v>
      </c>
      <c r="AG4156" s="51"/>
      <c r="AH4156" s="51"/>
    </row>
    <row r="4157" spans="30:34">
      <c r="AD4157" s="50" t="s">
        <v>77</v>
      </c>
      <c r="AE4157" s="50" t="s">
        <v>3792</v>
      </c>
      <c r="AF4157" s="50">
        <v>4311643</v>
      </c>
      <c r="AG4157" s="51"/>
      <c r="AH4157" s="51"/>
    </row>
    <row r="4158" spans="30:34">
      <c r="AD4158" s="50" t="s">
        <v>77</v>
      </c>
      <c r="AE4158" s="50" t="s">
        <v>5569</v>
      </c>
      <c r="AF4158" s="50">
        <v>4311718</v>
      </c>
      <c r="AG4158" s="51"/>
      <c r="AH4158" s="51"/>
    </row>
    <row r="4159" spans="30:34">
      <c r="AD4159" s="50" t="s">
        <v>77</v>
      </c>
      <c r="AE4159" s="50" t="s">
        <v>3805</v>
      </c>
      <c r="AF4159" s="50">
        <v>4311700</v>
      </c>
      <c r="AG4159" s="51"/>
      <c r="AH4159" s="51"/>
    </row>
    <row r="4160" spans="30:34">
      <c r="AD4160" s="50" t="s">
        <v>77</v>
      </c>
      <c r="AE4160" s="50" t="s">
        <v>3812</v>
      </c>
      <c r="AF4160" s="50">
        <v>4311734</v>
      </c>
      <c r="AG4160" s="51"/>
      <c r="AH4160" s="51"/>
    </row>
    <row r="4161" spans="30:34">
      <c r="AD4161" s="50" t="s">
        <v>77</v>
      </c>
      <c r="AE4161" s="50" t="s">
        <v>3819</v>
      </c>
      <c r="AF4161" s="50">
        <v>4311759</v>
      </c>
      <c r="AG4161" s="51"/>
      <c r="AH4161" s="51"/>
    </row>
    <row r="4162" spans="30:34">
      <c r="AD4162" s="50" t="s">
        <v>77</v>
      </c>
      <c r="AE4162" s="50" t="s">
        <v>3826</v>
      </c>
      <c r="AF4162" s="50">
        <v>4311775</v>
      </c>
      <c r="AG4162" s="51"/>
      <c r="AH4162" s="51"/>
    </row>
    <row r="4163" spans="30:34">
      <c r="AD4163" s="50" t="s">
        <v>77</v>
      </c>
      <c r="AE4163" s="50" t="s">
        <v>3833</v>
      </c>
      <c r="AF4163" s="50">
        <v>4311791</v>
      </c>
      <c r="AG4163" s="51"/>
      <c r="AH4163" s="51"/>
    </row>
    <row r="4164" spans="30:34">
      <c r="AD4164" s="50" t="s">
        <v>77</v>
      </c>
      <c r="AE4164" s="50" t="s">
        <v>3839</v>
      </c>
      <c r="AF4164" s="50">
        <v>4311809</v>
      </c>
      <c r="AG4164" s="51"/>
      <c r="AH4164" s="51"/>
    </row>
    <row r="4165" spans="30:34">
      <c r="AD4165" s="50" t="s">
        <v>77</v>
      </c>
      <c r="AE4165" s="50" t="s">
        <v>3846</v>
      </c>
      <c r="AF4165" s="50">
        <v>4311908</v>
      </c>
      <c r="AG4165" s="51"/>
      <c r="AH4165" s="51"/>
    </row>
    <row r="4166" spans="30:34">
      <c r="AD4166" s="50" t="s">
        <v>77</v>
      </c>
      <c r="AE4166" s="50" t="s">
        <v>3852</v>
      </c>
      <c r="AF4166" s="50">
        <v>4311981</v>
      </c>
      <c r="AG4166" s="51"/>
      <c r="AH4166" s="51"/>
    </row>
    <row r="4167" spans="30:34">
      <c r="AD4167" s="50" t="s">
        <v>77</v>
      </c>
      <c r="AE4167" s="50" t="s">
        <v>3858</v>
      </c>
      <c r="AF4167" s="50">
        <v>4312005</v>
      </c>
      <c r="AG4167" s="51"/>
      <c r="AH4167" s="51"/>
    </row>
    <row r="4168" spans="30:34">
      <c r="AD4168" s="50" t="s">
        <v>77</v>
      </c>
      <c r="AE4168" s="50" t="s">
        <v>3864</v>
      </c>
      <c r="AF4168" s="50">
        <v>4312054</v>
      </c>
      <c r="AG4168" s="51"/>
      <c r="AH4168" s="51"/>
    </row>
    <row r="4169" spans="30:34">
      <c r="AD4169" s="50" t="s">
        <v>77</v>
      </c>
      <c r="AE4169" s="50" t="s">
        <v>3869</v>
      </c>
      <c r="AF4169" s="50">
        <v>4312104</v>
      </c>
      <c r="AG4169" s="51"/>
      <c r="AH4169" s="51"/>
    </row>
    <row r="4170" spans="30:34">
      <c r="AD4170" s="50" t="s">
        <v>77</v>
      </c>
      <c r="AE4170" s="50" t="s">
        <v>3874</v>
      </c>
      <c r="AF4170" s="50">
        <v>4312138</v>
      </c>
      <c r="AG4170" s="51"/>
      <c r="AH4170" s="51"/>
    </row>
    <row r="4171" spans="30:34">
      <c r="AD4171" s="50" t="s">
        <v>77</v>
      </c>
      <c r="AE4171" s="50" t="s">
        <v>3880</v>
      </c>
      <c r="AF4171" s="50">
        <v>4312153</v>
      </c>
      <c r="AG4171" s="51"/>
      <c r="AH4171" s="51"/>
    </row>
    <row r="4172" spans="30:34">
      <c r="AD4172" s="50" t="s">
        <v>77</v>
      </c>
      <c r="AE4172" s="50" t="s">
        <v>3886</v>
      </c>
      <c r="AF4172" s="50">
        <v>4312179</v>
      </c>
      <c r="AG4172" s="51"/>
      <c r="AH4172" s="51"/>
    </row>
    <row r="4173" spans="30:34">
      <c r="AD4173" s="50" t="s">
        <v>77</v>
      </c>
      <c r="AE4173" s="50" t="s">
        <v>3892</v>
      </c>
      <c r="AF4173" s="50">
        <v>4312203</v>
      </c>
      <c r="AG4173" s="51"/>
      <c r="AH4173" s="51"/>
    </row>
    <row r="4174" spans="30:34">
      <c r="AD4174" s="50" t="s">
        <v>77</v>
      </c>
      <c r="AE4174" s="50" t="s">
        <v>3898</v>
      </c>
      <c r="AF4174" s="50">
        <v>4312252</v>
      </c>
      <c r="AG4174" s="51"/>
      <c r="AH4174" s="51"/>
    </row>
    <row r="4175" spans="30:34">
      <c r="AD4175" s="50" t="s">
        <v>77</v>
      </c>
      <c r="AE4175" s="50" t="s">
        <v>3904</v>
      </c>
      <c r="AF4175" s="50">
        <v>4312302</v>
      </c>
      <c r="AG4175" s="51"/>
      <c r="AH4175" s="51"/>
    </row>
    <row r="4176" spans="30:34">
      <c r="AD4176" s="50" t="s">
        <v>77</v>
      </c>
      <c r="AE4176" s="50" t="s">
        <v>3910</v>
      </c>
      <c r="AF4176" s="50">
        <v>4312351</v>
      </c>
      <c r="AG4176" s="51"/>
      <c r="AH4176" s="51"/>
    </row>
    <row r="4177" spans="30:34">
      <c r="AD4177" s="50" t="s">
        <v>77</v>
      </c>
      <c r="AE4177" s="50" t="s">
        <v>3915</v>
      </c>
      <c r="AF4177" s="50">
        <v>4312377</v>
      </c>
      <c r="AG4177" s="51"/>
      <c r="AH4177" s="51"/>
    </row>
    <row r="4178" spans="30:34">
      <c r="AD4178" s="50" t="s">
        <v>77</v>
      </c>
      <c r="AE4178" s="50" t="s">
        <v>3921</v>
      </c>
      <c r="AF4178" s="50">
        <v>4312385</v>
      </c>
      <c r="AG4178" s="51"/>
      <c r="AH4178" s="51"/>
    </row>
    <row r="4179" spans="30:34">
      <c r="AD4179" s="50" t="s">
        <v>77</v>
      </c>
      <c r="AE4179" s="50" t="s">
        <v>3927</v>
      </c>
      <c r="AF4179" s="50">
        <v>4312401</v>
      </c>
      <c r="AG4179" s="51"/>
      <c r="AH4179" s="51"/>
    </row>
    <row r="4180" spans="30:34">
      <c r="AD4180" s="50" t="s">
        <v>77</v>
      </c>
      <c r="AE4180" s="50" t="s">
        <v>3933</v>
      </c>
      <c r="AF4180" s="50">
        <v>4312427</v>
      </c>
      <c r="AG4180" s="51"/>
      <c r="AH4180" s="51"/>
    </row>
    <row r="4181" spans="30:34">
      <c r="AD4181" s="50" t="s">
        <v>77</v>
      </c>
      <c r="AE4181" s="50" t="s">
        <v>3939</v>
      </c>
      <c r="AF4181" s="50">
        <v>4312443</v>
      </c>
      <c r="AG4181" s="51"/>
      <c r="AH4181" s="51"/>
    </row>
    <row r="4182" spans="30:34">
      <c r="AD4182" s="50" t="s">
        <v>77</v>
      </c>
      <c r="AE4182" s="50" t="s">
        <v>3945</v>
      </c>
      <c r="AF4182" s="50">
        <v>4312450</v>
      </c>
      <c r="AG4182" s="51"/>
      <c r="AH4182" s="51"/>
    </row>
    <row r="4183" spans="30:34">
      <c r="AD4183" s="50" t="s">
        <v>77</v>
      </c>
      <c r="AE4183" s="50" t="s">
        <v>3951</v>
      </c>
      <c r="AF4183" s="50">
        <v>4312476</v>
      </c>
      <c r="AG4183" s="51"/>
      <c r="AH4183" s="51"/>
    </row>
    <row r="4184" spans="30:34">
      <c r="AD4184" s="50" t="s">
        <v>77</v>
      </c>
      <c r="AE4184" s="50" t="s">
        <v>3957</v>
      </c>
      <c r="AF4184" s="50">
        <v>4312500</v>
      </c>
      <c r="AG4184" s="51"/>
      <c r="AH4184" s="51"/>
    </row>
    <row r="4185" spans="30:34">
      <c r="AD4185" s="50" t="s">
        <v>77</v>
      </c>
      <c r="AE4185" s="50" t="s">
        <v>3962</v>
      </c>
      <c r="AF4185" s="50">
        <v>4312609</v>
      </c>
      <c r="AG4185" s="51"/>
      <c r="AH4185" s="51"/>
    </row>
    <row r="4186" spans="30:34">
      <c r="AD4186" s="50" t="s">
        <v>77</v>
      </c>
      <c r="AE4186" s="50" t="s">
        <v>3968</v>
      </c>
      <c r="AF4186" s="50">
        <v>4312617</v>
      </c>
      <c r="AG4186" s="51"/>
      <c r="AH4186" s="51"/>
    </row>
    <row r="4187" spans="30:34">
      <c r="AD4187" s="50" t="s">
        <v>77</v>
      </c>
      <c r="AE4187" s="50" t="s">
        <v>3973</v>
      </c>
      <c r="AF4187" s="50">
        <v>4312625</v>
      </c>
      <c r="AG4187" s="51"/>
      <c r="AH4187" s="51"/>
    </row>
    <row r="4188" spans="30:34">
      <c r="AD4188" s="50" t="s">
        <v>77</v>
      </c>
      <c r="AE4188" s="50" t="s">
        <v>3978</v>
      </c>
      <c r="AF4188" s="50">
        <v>4312658</v>
      </c>
      <c r="AG4188" s="51"/>
      <c r="AH4188" s="51"/>
    </row>
    <row r="4189" spans="30:34">
      <c r="AD4189" s="50" t="s">
        <v>77</v>
      </c>
      <c r="AE4189" s="50" t="s">
        <v>3984</v>
      </c>
      <c r="AF4189" s="50">
        <v>4312674</v>
      </c>
      <c r="AG4189" s="51"/>
      <c r="AH4189" s="51"/>
    </row>
    <row r="4190" spans="30:34">
      <c r="AD4190" s="50" t="s">
        <v>77</v>
      </c>
      <c r="AE4190" s="50" t="s">
        <v>3989</v>
      </c>
      <c r="AF4190" s="50">
        <v>4312708</v>
      </c>
      <c r="AG4190" s="51"/>
      <c r="AH4190" s="51"/>
    </row>
    <row r="4191" spans="30:34">
      <c r="AD4191" s="50" t="s">
        <v>77</v>
      </c>
      <c r="AE4191" s="50" t="s">
        <v>3995</v>
      </c>
      <c r="AF4191" s="50">
        <v>4312757</v>
      </c>
      <c r="AG4191" s="51"/>
      <c r="AH4191" s="51"/>
    </row>
    <row r="4192" spans="30:34">
      <c r="AD4192" s="50" t="s">
        <v>77</v>
      </c>
      <c r="AE4192" s="50" t="s">
        <v>4000</v>
      </c>
      <c r="AF4192" s="50">
        <v>4312807</v>
      </c>
      <c r="AG4192" s="51"/>
      <c r="AH4192" s="51"/>
    </row>
    <row r="4193" spans="30:34">
      <c r="AD4193" s="50" t="s">
        <v>77</v>
      </c>
      <c r="AE4193" s="50" t="s">
        <v>4006</v>
      </c>
      <c r="AF4193" s="50">
        <v>4312906</v>
      </c>
      <c r="AG4193" s="51"/>
      <c r="AH4193" s="51"/>
    </row>
    <row r="4194" spans="30:34">
      <c r="AD4194" s="50" t="s">
        <v>77</v>
      </c>
      <c r="AE4194" s="50" t="s">
        <v>4012</v>
      </c>
      <c r="AF4194" s="50">
        <v>4312955</v>
      </c>
      <c r="AG4194" s="51"/>
      <c r="AH4194" s="51"/>
    </row>
    <row r="4195" spans="30:34">
      <c r="AD4195" s="50" t="s">
        <v>77</v>
      </c>
      <c r="AE4195" s="50" t="s">
        <v>4018</v>
      </c>
      <c r="AF4195" s="50">
        <v>4313003</v>
      </c>
      <c r="AG4195" s="51"/>
      <c r="AH4195" s="51"/>
    </row>
    <row r="4196" spans="30:34">
      <c r="AD4196" s="50" t="s">
        <v>77</v>
      </c>
      <c r="AE4196" s="50" t="s">
        <v>4023</v>
      </c>
      <c r="AF4196" s="50">
        <v>4313011</v>
      </c>
      <c r="AG4196" s="51"/>
      <c r="AH4196" s="51"/>
    </row>
    <row r="4197" spans="30:34">
      <c r="AD4197" s="50" t="s">
        <v>77</v>
      </c>
      <c r="AE4197" s="50" t="s">
        <v>4029</v>
      </c>
      <c r="AF4197" s="50">
        <v>4313037</v>
      </c>
      <c r="AG4197" s="51"/>
      <c r="AH4197" s="51"/>
    </row>
    <row r="4198" spans="30:34">
      <c r="AD4198" s="50" t="s">
        <v>77</v>
      </c>
      <c r="AE4198" s="50" t="s">
        <v>4035</v>
      </c>
      <c r="AF4198" s="50">
        <v>4313060</v>
      </c>
      <c r="AG4198" s="51"/>
      <c r="AH4198" s="51"/>
    </row>
    <row r="4199" spans="30:34">
      <c r="AD4199" s="50" t="s">
        <v>77</v>
      </c>
      <c r="AE4199" s="50" t="s">
        <v>4040</v>
      </c>
      <c r="AF4199" s="50">
        <v>4313086</v>
      </c>
      <c r="AG4199" s="51"/>
      <c r="AH4199" s="51"/>
    </row>
    <row r="4200" spans="30:34">
      <c r="AD4200" s="50" t="s">
        <v>77</v>
      </c>
      <c r="AE4200" s="50" t="s">
        <v>4046</v>
      </c>
      <c r="AF4200" s="50">
        <v>4313102</v>
      </c>
      <c r="AG4200" s="51"/>
      <c r="AH4200" s="51"/>
    </row>
    <row r="4201" spans="30:34">
      <c r="AD4201" s="50" t="s">
        <v>77</v>
      </c>
      <c r="AE4201" s="50" t="s">
        <v>4052</v>
      </c>
      <c r="AF4201" s="50">
        <v>4313201</v>
      </c>
      <c r="AG4201" s="51"/>
      <c r="AH4201" s="51"/>
    </row>
    <row r="4202" spans="30:34">
      <c r="AD4202" s="50" t="s">
        <v>77</v>
      </c>
      <c r="AE4202" s="50" t="s">
        <v>4057</v>
      </c>
      <c r="AF4202" s="50">
        <v>4313300</v>
      </c>
      <c r="AG4202" s="51"/>
      <c r="AH4202" s="51"/>
    </row>
    <row r="4203" spans="30:34">
      <c r="AD4203" s="50" t="s">
        <v>77</v>
      </c>
      <c r="AE4203" s="50" t="s">
        <v>4063</v>
      </c>
      <c r="AF4203" s="50">
        <v>4313334</v>
      </c>
      <c r="AG4203" s="51"/>
      <c r="AH4203" s="51"/>
    </row>
    <row r="4204" spans="30:34">
      <c r="AD4204" s="50" t="s">
        <v>77</v>
      </c>
      <c r="AE4204" s="50" t="s">
        <v>4069</v>
      </c>
      <c r="AF4204" s="50">
        <v>4313359</v>
      </c>
      <c r="AG4204" s="51"/>
      <c r="AH4204" s="51"/>
    </row>
    <row r="4205" spans="30:34">
      <c r="AD4205" s="50" t="s">
        <v>77</v>
      </c>
      <c r="AE4205" s="50" t="s">
        <v>2804</v>
      </c>
      <c r="AF4205" s="50">
        <v>4313375</v>
      </c>
      <c r="AG4205" s="51"/>
      <c r="AH4205" s="51"/>
    </row>
    <row r="4206" spans="30:34">
      <c r="AD4206" s="50" t="s">
        <v>77</v>
      </c>
      <c r="AE4206" s="50" t="s">
        <v>4080</v>
      </c>
      <c r="AF4206" s="50">
        <v>4313490</v>
      </c>
      <c r="AG4206" s="51"/>
      <c r="AH4206" s="51"/>
    </row>
    <row r="4207" spans="30:34">
      <c r="AD4207" s="50" t="s">
        <v>77</v>
      </c>
      <c r="AE4207" s="50" t="s">
        <v>4086</v>
      </c>
      <c r="AF4207" s="50">
        <v>4313391</v>
      </c>
      <c r="AG4207" s="51"/>
      <c r="AH4207" s="51"/>
    </row>
    <row r="4208" spans="30:34">
      <c r="AD4208" s="50" t="s">
        <v>77</v>
      </c>
      <c r="AE4208" s="50" t="s">
        <v>4091</v>
      </c>
      <c r="AF4208" s="50">
        <v>4313409</v>
      </c>
      <c r="AG4208" s="51"/>
      <c r="AH4208" s="51"/>
    </row>
    <row r="4209" spans="30:34">
      <c r="AD4209" s="50" t="s">
        <v>77</v>
      </c>
      <c r="AE4209" s="50" t="s">
        <v>4097</v>
      </c>
      <c r="AF4209" s="50">
        <v>4313425</v>
      </c>
      <c r="AG4209" s="51"/>
      <c r="AH4209" s="51"/>
    </row>
    <row r="4210" spans="30:34">
      <c r="AD4210" s="50" t="s">
        <v>77</v>
      </c>
      <c r="AE4210" s="50" t="s">
        <v>4103</v>
      </c>
      <c r="AF4210" s="50">
        <v>4313441</v>
      </c>
      <c r="AG4210" s="51"/>
      <c r="AH4210" s="51"/>
    </row>
    <row r="4211" spans="30:34">
      <c r="AD4211" s="50" t="s">
        <v>77</v>
      </c>
      <c r="AE4211" s="50" t="s">
        <v>4109</v>
      </c>
      <c r="AF4211" s="50">
        <v>4313466</v>
      </c>
      <c r="AG4211" s="51"/>
      <c r="AH4211" s="51"/>
    </row>
    <row r="4212" spans="30:34">
      <c r="AD4212" s="50" t="s">
        <v>77</v>
      </c>
      <c r="AE4212" s="50" t="s">
        <v>4114</v>
      </c>
      <c r="AF4212" s="50">
        <v>4313508</v>
      </c>
      <c r="AG4212" s="51"/>
      <c r="AH4212" s="51"/>
    </row>
    <row r="4213" spans="30:34">
      <c r="AD4213" s="50" t="s">
        <v>77</v>
      </c>
      <c r="AE4213" s="50" t="s">
        <v>4120</v>
      </c>
      <c r="AF4213" s="50">
        <v>4313607</v>
      </c>
      <c r="AG4213" s="51"/>
      <c r="AH4213" s="51"/>
    </row>
    <row r="4214" spans="30:34">
      <c r="AD4214" s="50" t="s">
        <v>77</v>
      </c>
      <c r="AE4214" s="50" t="s">
        <v>4126</v>
      </c>
      <c r="AF4214" s="50">
        <v>4313656</v>
      </c>
      <c r="AG4214" s="51"/>
      <c r="AH4214" s="51"/>
    </row>
    <row r="4215" spans="30:34">
      <c r="AD4215" s="50" t="s">
        <v>77</v>
      </c>
      <c r="AE4215" s="50" t="s">
        <v>4132</v>
      </c>
      <c r="AF4215" s="50">
        <v>4313706</v>
      </c>
      <c r="AG4215" s="51"/>
      <c r="AH4215" s="51"/>
    </row>
    <row r="4216" spans="30:34">
      <c r="AD4216" s="50" t="s">
        <v>77</v>
      </c>
      <c r="AE4216" s="50" t="s">
        <v>4138</v>
      </c>
      <c r="AF4216" s="50">
        <v>4313805</v>
      </c>
      <c r="AG4216" s="51"/>
      <c r="AH4216" s="51"/>
    </row>
    <row r="4217" spans="30:34">
      <c r="AD4217" s="50" t="s">
        <v>77</v>
      </c>
      <c r="AE4217" s="50" t="s">
        <v>4143</v>
      </c>
      <c r="AF4217" s="50">
        <v>4313904</v>
      </c>
      <c r="AG4217" s="51"/>
      <c r="AH4217" s="51"/>
    </row>
    <row r="4218" spans="30:34">
      <c r="AD4218" s="50" t="s">
        <v>77</v>
      </c>
      <c r="AE4218" s="50" t="s">
        <v>4148</v>
      </c>
      <c r="AF4218" s="50">
        <v>4313953</v>
      </c>
      <c r="AG4218" s="51"/>
      <c r="AH4218" s="51"/>
    </row>
    <row r="4219" spans="30:34">
      <c r="AD4219" s="50" t="s">
        <v>77</v>
      </c>
      <c r="AE4219" s="50" t="s">
        <v>4153</v>
      </c>
      <c r="AF4219" s="50">
        <v>4314001</v>
      </c>
      <c r="AG4219" s="51"/>
      <c r="AH4219" s="51"/>
    </row>
    <row r="4220" spans="30:34">
      <c r="AD4220" s="50" t="s">
        <v>77</v>
      </c>
      <c r="AE4220" s="50" t="s">
        <v>4158</v>
      </c>
      <c r="AF4220" s="50">
        <v>4314027</v>
      </c>
      <c r="AG4220" s="51"/>
      <c r="AH4220" s="51"/>
    </row>
    <row r="4221" spans="30:34">
      <c r="AD4221" s="50" t="s">
        <v>77</v>
      </c>
      <c r="AE4221" s="50" t="s">
        <v>4163</v>
      </c>
      <c r="AF4221" s="50">
        <v>4314035</v>
      </c>
      <c r="AG4221" s="51"/>
      <c r="AH4221" s="51"/>
    </row>
    <row r="4222" spans="30:34">
      <c r="AD4222" s="50" t="s">
        <v>77</v>
      </c>
      <c r="AE4222" s="50" t="s">
        <v>4168</v>
      </c>
      <c r="AF4222" s="50">
        <v>4314050</v>
      </c>
      <c r="AG4222" s="51"/>
      <c r="AH4222" s="51"/>
    </row>
    <row r="4223" spans="30:34">
      <c r="AD4223" s="50" t="s">
        <v>77</v>
      </c>
      <c r="AE4223" s="50" t="s">
        <v>4173</v>
      </c>
      <c r="AF4223" s="50">
        <v>4314068</v>
      </c>
      <c r="AG4223" s="51"/>
      <c r="AH4223" s="51"/>
    </row>
    <row r="4224" spans="30:34">
      <c r="AD4224" s="50" t="s">
        <v>77</v>
      </c>
      <c r="AE4224" s="50" t="s">
        <v>4178</v>
      </c>
      <c r="AF4224" s="50">
        <v>4314076</v>
      </c>
      <c r="AG4224" s="51"/>
      <c r="AH4224" s="51"/>
    </row>
    <row r="4225" spans="30:34">
      <c r="AD4225" s="50" t="s">
        <v>77</v>
      </c>
      <c r="AE4225" s="50" t="s">
        <v>4183</v>
      </c>
      <c r="AF4225" s="50">
        <v>4314100</v>
      </c>
      <c r="AG4225" s="51"/>
      <c r="AH4225" s="51"/>
    </row>
    <row r="4226" spans="30:34">
      <c r="AD4226" s="50" t="s">
        <v>77</v>
      </c>
      <c r="AE4226" s="50" t="s">
        <v>4188</v>
      </c>
      <c r="AF4226" s="50">
        <v>4314134</v>
      </c>
      <c r="AG4226" s="51"/>
      <c r="AH4226" s="51"/>
    </row>
    <row r="4227" spans="30:34">
      <c r="AD4227" s="50" t="s">
        <v>77</v>
      </c>
      <c r="AE4227" s="50" t="s">
        <v>4192</v>
      </c>
      <c r="AF4227" s="50">
        <v>4314159</v>
      </c>
      <c r="AG4227" s="51"/>
      <c r="AH4227" s="51"/>
    </row>
    <row r="4228" spans="30:34">
      <c r="AD4228" s="50" t="s">
        <v>77</v>
      </c>
      <c r="AE4228" s="50" t="s">
        <v>4197</v>
      </c>
      <c r="AF4228" s="50">
        <v>4314175</v>
      </c>
      <c r="AG4228" s="51"/>
      <c r="AH4228" s="51"/>
    </row>
    <row r="4229" spans="30:34">
      <c r="AD4229" s="50" t="s">
        <v>77</v>
      </c>
      <c r="AE4229" s="50" t="s">
        <v>4202</v>
      </c>
      <c r="AF4229" s="50">
        <v>4314209</v>
      </c>
      <c r="AG4229" s="51"/>
      <c r="AH4229" s="51"/>
    </row>
    <row r="4230" spans="30:34">
      <c r="AD4230" s="50" t="s">
        <v>77</v>
      </c>
      <c r="AE4230" s="50" t="s">
        <v>4207</v>
      </c>
      <c r="AF4230" s="50">
        <v>4314308</v>
      </c>
      <c r="AG4230" s="51"/>
      <c r="AH4230" s="51"/>
    </row>
    <row r="4231" spans="30:34">
      <c r="AD4231" s="50" t="s">
        <v>77</v>
      </c>
      <c r="AE4231" s="50" t="s">
        <v>4212</v>
      </c>
      <c r="AF4231" s="50">
        <v>4314407</v>
      </c>
      <c r="AG4231" s="51"/>
      <c r="AH4231" s="51"/>
    </row>
    <row r="4232" spans="30:34">
      <c r="AD4232" s="50" t="s">
        <v>77</v>
      </c>
      <c r="AE4232" s="50" t="s">
        <v>4216</v>
      </c>
      <c r="AF4232" s="50">
        <v>4314423</v>
      </c>
      <c r="AG4232" s="51"/>
      <c r="AH4232" s="51"/>
    </row>
    <row r="4233" spans="30:34">
      <c r="AD4233" s="50" t="s">
        <v>77</v>
      </c>
      <c r="AE4233" s="50" t="s">
        <v>4221</v>
      </c>
      <c r="AF4233" s="50">
        <v>4314456</v>
      </c>
      <c r="AG4233" s="51"/>
      <c r="AH4233" s="51"/>
    </row>
    <row r="4234" spans="30:34">
      <c r="AD4234" s="50" t="s">
        <v>77</v>
      </c>
      <c r="AE4234" s="50" t="s">
        <v>4225</v>
      </c>
      <c r="AF4234" s="50">
        <v>4314464</v>
      </c>
      <c r="AG4234" s="51"/>
      <c r="AH4234" s="51"/>
    </row>
    <row r="4235" spans="30:34">
      <c r="AD4235" s="50" t="s">
        <v>77</v>
      </c>
      <c r="AE4235" s="50" t="s">
        <v>4230</v>
      </c>
      <c r="AF4235" s="50">
        <v>4314472</v>
      </c>
      <c r="AG4235" s="51"/>
      <c r="AH4235" s="51"/>
    </row>
    <row r="4236" spans="30:34">
      <c r="AD4236" s="50" t="s">
        <v>77</v>
      </c>
      <c r="AE4236" s="50" t="s">
        <v>4235</v>
      </c>
      <c r="AF4236" s="50">
        <v>4314498</v>
      </c>
      <c r="AG4236" s="51"/>
      <c r="AH4236" s="51"/>
    </row>
    <row r="4237" spans="30:34">
      <c r="AD4237" s="50" t="s">
        <v>77</v>
      </c>
      <c r="AE4237" s="50" t="s">
        <v>4239</v>
      </c>
      <c r="AF4237" s="50">
        <v>4314506</v>
      </c>
      <c r="AG4237" s="51"/>
      <c r="AH4237" s="51"/>
    </row>
    <row r="4238" spans="30:34">
      <c r="AD4238" s="50" t="s">
        <v>77</v>
      </c>
      <c r="AE4238" s="50" t="s">
        <v>4244</v>
      </c>
      <c r="AF4238" s="50">
        <v>4314548</v>
      </c>
      <c r="AG4238" s="51"/>
      <c r="AH4238" s="51"/>
    </row>
    <row r="4239" spans="30:34">
      <c r="AD4239" s="50" t="s">
        <v>77</v>
      </c>
      <c r="AE4239" s="50" t="s">
        <v>4249</v>
      </c>
      <c r="AF4239" s="50">
        <v>4314555</v>
      </c>
      <c r="AG4239" s="51"/>
      <c r="AH4239" s="51"/>
    </row>
    <row r="4240" spans="30:34">
      <c r="AD4240" s="50" t="s">
        <v>77</v>
      </c>
      <c r="AE4240" s="50" t="s">
        <v>4253</v>
      </c>
      <c r="AF4240" s="50">
        <v>4314605</v>
      </c>
      <c r="AG4240" s="51"/>
      <c r="AH4240" s="51"/>
    </row>
    <row r="4241" spans="30:34">
      <c r="AD4241" s="50" t="s">
        <v>77</v>
      </c>
      <c r="AE4241" s="50" t="s">
        <v>4022</v>
      </c>
      <c r="AF4241" s="50">
        <v>4314704</v>
      </c>
      <c r="AG4241" s="51"/>
      <c r="AH4241" s="51"/>
    </row>
    <row r="4242" spans="30:34">
      <c r="AD4242" s="50" t="s">
        <v>77</v>
      </c>
      <c r="AE4242" s="50" t="s">
        <v>4262</v>
      </c>
      <c r="AF4242" s="50">
        <v>4314753</v>
      </c>
      <c r="AG4242" s="51"/>
      <c r="AH4242" s="51"/>
    </row>
    <row r="4243" spans="30:34">
      <c r="AD4243" s="50" t="s">
        <v>77</v>
      </c>
      <c r="AE4243" s="50" t="s">
        <v>4267</v>
      </c>
      <c r="AF4243" s="50">
        <v>4314779</v>
      </c>
      <c r="AG4243" s="51"/>
      <c r="AH4243" s="51"/>
    </row>
    <row r="4244" spans="30:34">
      <c r="AD4244" s="50" t="s">
        <v>77</v>
      </c>
      <c r="AE4244" s="50" t="s">
        <v>4272</v>
      </c>
      <c r="AF4244" s="50">
        <v>4314787</v>
      </c>
      <c r="AG4244" s="51"/>
      <c r="AH4244" s="51"/>
    </row>
    <row r="4245" spans="30:34">
      <c r="AD4245" s="50" t="s">
        <v>77</v>
      </c>
      <c r="AE4245" s="50" t="s">
        <v>4275</v>
      </c>
      <c r="AF4245" s="50">
        <v>4314803</v>
      </c>
      <c r="AG4245" s="51"/>
      <c r="AH4245" s="51"/>
    </row>
    <row r="4246" spans="30:34">
      <c r="AD4246" s="50" t="s">
        <v>77</v>
      </c>
      <c r="AE4246" s="50" t="s">
        <v>4279</v>
      </c>
      <c r="AF4246" s="50">
        <v>4314902</v>
      </c>
      <c r="AG4246" s="51"/>
      <c r="AH4246" s="51"/>
    </row>
    <row r="4247" spans="30:34">
      <c r="AD4247" s="50" t="s">
        <v>77</v>
      </c>
      <c r="AE4247" s="50" t="s">
        <v>4284</v>
      </c>
      <c r="AF4247" s="50">
        <v>4315008</v>
      </c>
      <c r="AG4247" s="51"/>
      <c r="AH4247" s="51"/>
    </row>
    <row r="4248" spans="30:34">
      <c r="AD4248" s="50" t="s">
        <v>77</v>
      </c>
      <c r="AE4248" s="50" t="s">
        <v>4289</v>
      </c>
      <c r="AF4248" s="50">
        <v>4315057</v>
      </c>
      <c r="AG4248" s="51"/>
      <c r="AH4248" s="51"/>
    </row>
    <row r="4249" spans="30:34">
      <c r="AD4249" s="50" t="s">
        <v>77</v>
      </c>
      <c r="AE4249" s="50" t="s">
        <v>4294</v>
      </c>
      <c r="AF4249" s="50">
        <v>4315073</v>
      </c>
      <c r="AG4249" s="51"/>
      <c r="AH4249" s="51"/>
    </row>
    <row r="4250" spans="30:34">
      <c r="AD4250" s="50" t="s">
        <v>77</v>
      </c>
      <c r="AE4250" s="50" t="s">
        <v>4299</v>
      </c>
      <c r="AF4250" s="50">
        <v>4315107</v>
      </c>
      <c r="AG4250" s="51"/>
      <c r="AH4250" s="51"/>
    </row>
    <row r="4251" spans="30:34">
      <c r="AD4251" s="50" t="s">
        <v>77</v>
      </c>
      <c r="AE4251" s="50" t="s">
        <v>4304</v>
      </c>
      <c r="AF4251" s="50">
        <v>4315131</v>
      </c>
      <c r="AG4251" s="51"/>
      <c r="AH4251" s="51"/>
    </row>
    <row r="4252" spans="30:34">
      <c r="AD4252" s="50" t="s">
        <v>77</v>
      </c>
      <c r="AE4252" s="50" t="s">
        <v>4309</v>
      </c>
      <c r="AF4252" s="50">
        <v>4315149</v>
      </c>
      <c r="AG4252" s="51"/>
      <c r="AH4252" s="51"/>
    </row>
    <row r="4253" spans="30:34">
      <c r="AD4253" s="50" t="s">
        <v>77</v>
      </c>
      <c r="AE4253" s="50" t="s">
        <v>4314</v>
      </c>
      <c r="AF4253" s="50">
        <v>4315156</v>
      </c>
      <c r="AG4253" s="51"/>
      <c r="AH4253" s="51"/>
    </row>
    <row r="4254" spans="30:34">
      <c r="AD4254" s="50" t="s">
        <v>77</v>
      </c>
      <c r="AE4254" s="50" t="s">
        <v>4318</v>
      </c>
      <c r="AF4254" s="50">
        <v>4315172</v>
      </c>
      <c r="AG4254" s="51"/>
      <c r="AH4254" s="51"/>
    </row>
    <row r="4255" spans="30:34">
      <c r="AD4255" s="50" t="s">
        <v>77</v>
      </c>
      <c r="AE4255" s="50" t="s">
        <v>4323</v>
      </c>
      <c r="AF4255" s="50">
        <v>4315206</v>
      </c>
      <c r="AG4255" s="51"/>
      <c r="AH4255" s="51"/>
    </row>
    <row r="4256" spans="30:34">
      <c r="AD4256" s="50" t="s">
        <v>77</v>
      </c>
      <c r="AE4256" s="50" t="s">
        <v>4328</v>
      </c>
      <c r="AF4256" s="50">
        <v>4315305</v>
      </c>
      <c r="AG4256" s="51"/>
      <c r="AH4256" s="51"/>
    </row>
    <row r="4257" spans="30:34">
      <c r="AD4257" s="50" t="s">
        <v>77</v>
      </c>
      <c r="AE4257" s="50" t="s">
        <v>4333</v>
      </c>
      <c r="AF4257" s="50">
        <v>4315313</v>
      </c>
      <c r="AG4257" s="51"/>
      <c r="AH4257" s="51"/>
    </row>
    <row r="4258" spans="30:34">
      <c r="AD4258" s="50" t="s">
        <v>77</v>
      </c>
      <c r="AE4258" s="50" t="s">
        <v>4338</v>
      </c>
      <c r="AF4258" s="50">
        <v>4315321</v>
      </c>
      <c r="AG4258" s="51"/>
      <c r="AH4258" s="51"/>
    </row>
    <row r="4259" spans="30:34">
      <c r="AD4259" s="50" t="s">
        <v>77</v>
      </c>
      <c r="AE4259" s="50" t="s">
        <v>4343</v>
      </c>
      <c r="AF4259" s="50">
        <v>4315354</v>
      </c>
      <c r="AG4259" s="51"/>
      <c r="AH4259" s="51"/>
    </row>
    <row r="4260" spans="30:34">
      <c r="AD4260" s="50" t="s">
        <v>77</v>
      </c>
      <c r="AE4260" s="50" t="s">
        <v>4348</v>
      </c>
      <c r="AF4260" s="50">
        <v>4315404</v>
      </c>
      <c r="AG4260" s="51"/>
      <c r="AH4260" s="51"/>
    </row>
    <row r="4261" spans="30:34">
      <c r="AD4261" s="50" t="s">
        <v>77</v>
      </c>
      <c r="AE4261" s="50" t="s">
        <v>4352</v>
      </c>
      <c r="AF4261" s="50">
        <v>4315453</v>
      </c>
      <c r="AG4261" s="51"/>
      <c r="AH4261" s="51"/>
    </row>
    <row r="4262" spans="30:34">
      <c r="AD4262" s="50" t="s">
        <v>77</v>
      </c>
      <c r="AE4262" s="50" t="s">
        <v>4356</v>
      </c>
      <c r="AF4262" s="50">
        <v>4315503</v>
      </c>
      <c r="AG4262" s="51"/>
      <c r="AH4262" s="51"/>
    </row>
    <row r="4263" spans="30:34">
      <c r="AD4263" s="50" t="s">
        <v>77</v>
      </c>
      <c r="AE4263" s="50" t="s">
        <v>4360</v>
      </c>
      <c r="AF4263" s="50">
        <v>4315552</v>
      </c>
      <c r="AG4263" s="51"/>
      <c r="AH4263" s="51"/>
    </row>
    <row r="4264" spans="30:34">
      <c r="AD4264" s="50" t="s">
        <v>77</v>
      </c>
      <c r="AE4264" s="50" t="s">
        <v>4365</v>
      </c>
      <c r="AF4264" s="50">
        <v>4315602</v>
      </c>
      <c r="AG4264" s="51"/>
      <c r="AH4264" s="51"/>
    </row>
    <row r="4265" spans="30:34">
      <c r="AD4265" s="50" t="s">
        <v>77</v>
      </c>
      <c r="AE4265" s="50" t="s">
        <v>4369</v>
      </c>
      <c r="AF4265" s="50">
        <v>4315701</v>
      </c>
      <c r="AG4265" s="51"/>
      <c r="AH4265" s="51"/>
    </row>
    <row r="4266" spans="30:34">
      <c r="AD4266" s="50" t="s">
        <v>77</v>
      </c>
      <c r="AE4266" s="50" t="s">
        <v>4374</v>
      </c>
      <c r="AF4266" s="50">
        <v>4315750</v>
      </c>
      <c r="AG4266" s="51"/>
      <c r="AH4266" s="51"/>
    </row>
    <row r="4267" spans="30:34">
      <c r="AD4267" s="50" t="s">
        <v>77</v>
      </c>
      <c r="AE4267" s="50" t="s">
        <v>4378</v>
      </c>
      <c r="AF4267" s="50">
        <v>4315800</v>
      </c>
      <c r="AG4267" s="51"/>
      <c r="AH4267" s="51"/>
    </row>
    <row r="4268" spans="30:34">
      <c r="AD4268" s="50" t="s">
        <v>77</v>
      </c>
      <c r="AE4268" s="50" t="s">
        <v>4383</v>
      </c>
      <c r="AF4268" s="50">
        <v>4315909</v>
      </c>
      <c r="AG4268" s="51"/>
      <c r="AH4268" s="51"/>
    </row>
    <row r="4269" spans="30:34">
      <c r="AD4269" s="50" t="s">
        <v>77</v>
      </c>
      <c r="AE4269" s="50" t="s">
        <v>4388</v>
      </c>
      <c r="AF4269" s="50">
        <v>4315958</v>
      </c>
      <c r="AG4269" s="51"/>
      <c r="AH4269" s="51"/>
    </row>
    <row r="4270" spans="30:34">
      <c r="AD4270" s="50" t="s">
        <v>77</v>
      </c>
      <c r="AE4270" s="50" t="s">
        <v>4392</v>
      </c>
      <c r="AF4270" s="50">
        <v>4316006</v>
      </c>
      <c r="AG4270" s="51"/>
      <c r="AH4270" s="51"/>
    </row>
    <row r="4271" spans="30:34">
      <c r="AD4271" s="50" t="s">
        <v>77</v>
      </c>
      <c r="AE4271" s="50" t="s">
        <v>4397</v>
      </c>
      <c r="AF4271" s="50">
        <v>4316105</v>
      </c>
      <c r="AG4271" s="51"/>
      <c r="AH4271" s="51"/>
    </row>
    <row r="4272" spans="30:34">
      <c r="AD4272" s="50" t="s">
        <v>77</v>
      </c>
      <c r="AE4272" s="50" t="s">
        <v>4402</v>
      </c>
      <c r="AF4272" s="50">
        <v>4316204</v>
      </c>
      <c r="AG4272" s="51"/>
      <c r="AH4272" s="51"/>
    </row>
    <row r="4273" spans="30:34">
      <c r="AD4273" s="50" t="s">
        <v>77</v>
      </c>
      <c r="AE4273" s="50" t="s">
        <v>4406</v>
      </c>
      <c r="AF4273" s="50">
        <v>4316303</v>
      </c>
      <c r="AG4273" s="51"/>
      <c r="AH4273" s="51"/>
    </row>
    <row r="4274" spans="30:34">
      <c r="AD4274" s="50" t="s">
        <v>77</v>
      </c>
      <c r="AE4274" s="50" t="s">
        <v>4411</v>
      </c>
      <c r="AF4274" s="50">
        <v>4316402</v>
      </c>
      <c r="AG4274" s="51"/>
      <c r="AH4274" s="51"/>
    </row>
    <row r="4275" spans="30:34">
      <c r="AD4275" s="50" t="s">
        <v>77</v>
      </c>
      <c r="AE4275" s="50" t="s">
        <v>4416</v>
      </c>
      <c r="AF4275" s="50">
        <v>4316428</v>
      </c>
      <c r="AG4275" s="51"/>
      <c r="AH4275" s="51"/>
    </row>
    <row r="4276" spans="30:34">
      <c r="AD4276" s="50" t="s">
        <v>77</v>
      </c>
      <c r="AE4276" s="50" t="s">
        <v>4421</v>
      </c>
      <c r="AF4276" s="50">
        <v>4316436</v>
      </c>
      <c r="AG4276" s="51"/>
      <c r="AH4276" s="51"/>
    </row>
    <row r="4277" spans="30:34">
      <c r="AD4277" s="50" t="s">
        <v>77</v>
      </c>
      <c r="AE4277" s="50" t="s">
        <v>4425</v>
      </c>
      <c r="AF4277" s="50">
        <v>4316451</v>
      </c>
      <c r="AG4277" s="51"/>
      <c r="AH4277" s="51"/>
    </row>
    <row r="4278" spans="30:34">
      <c r="AD4278" s="50" t="s">
        <v>77</v>
      </c>
      <c r="AE4278" s="50" t="s">
        <v>4430</v>
      </c>
      <c r="AF4278" s="50">
        <v>4316477</v>
      </c>
      <c r="AG4278" s="51"/>
      <c r="AH4278" s="51"/>
    </row>
    <row r="4279" spans="30:34">
      <c r="AD4279" s="50" t="s">
        <v>77</v>
      </c>
      <c r="AE4279" s="50" t="s">
        <v>4435</v>
      </c>
      <c r="AF4279" s="50">
        <v>4316501</v>
      </c>
      <c r="AG4279" s="51"/>
      <c r="AH4279" s="51"/>
    </row>
    <row r="4280" spans="30:34">
      <c r="AD4280" s="50" t="s">
        <v>77</v>
      </c>
      <c r="AE4280" s="50" t="s">
        <v>4439</v>
      </c>
      <c r="AF4280" s="50">
        <v>4316600</v>
      </c>
      <c r="AG4280" s="51"/>
      <c r="AH4280" s="51"/>
    </row>
    <row r="4281" spans="30:34">
      <c r="AD4281" s="50" t="s">
        <v>77</v>
      </c>
      <c r="AE4281" s="50" t="s">
        <v>4444</v>
      </c>
      <c r="AF4281" s="50">
        <v>4316709</v>
      </c>
      <c r="AG4281" s="51"/>
      <c r="AH4281" s="51"/>
    </row>
    <row r="4282" spans="30:34">
      <c r="AD4282" s="50" t="s">
        <v>77</v>
      </c>
      <c r="AE4282" s="50" t="s">
        <v>4449</v>
      </c>
      <c r="AF4282" s="50">
        <v>4316733</v>
      </c>
      <c r="AG4282" s="51"/>
      <c r="AH4282" s="51"/>
    </row>
    <row r="4283" spans="30:34">
      <c r="AD4283" s="50" t="s">
        <v>77</v>
      </c>
      <c r="AE4283" s="50" t="s">
        <v>4454</v>
      </c>
      <c r="AF4283" s="50">
        <v>4316758</v>
      </c>
      <c r="AG4283" s="51"/>
      <c r="AH4283" s="51"/>
    </row>
    <row r="4284" spans="30:34">
      <c r="AD4284" s="50" t="s">
        <v>77</v>
      </c>
      <c r="AE4284" s="50" t="s">
        <v>4459</v>
      </c>
      <c r="AF4284" s="50">
        <v>4316808</v>
      </c>
      <c r="AG4284" s="51"/>
      <c r="AH4284" s="51"/>
    </row>
    <row r="4285" spans="30:34">
      <c r="AD4285" s="50" t="s">
        <v>77</v>
      </c>
      <c r="AE4285" s="50" t="s">
        <v>4464</v>
      </c>
      <c r="AF4285" s="50">
        <v>4316972</v>
      </c>
      <c r="AG4285" s="51"/>
      <c r="AH4285" s="51"/>
    </row>
    <row r="4286" spans="30:34">
      <c r="AD4286" s="50" t="s">
        <v>77</v>
      </c>
      <c r="AE4286" s="50" t="s">
        <v>2536</v>
      </c>
      <c r="AF4286" s="50">
        <v>4316907</v>
      </c>
      <c r="AG4286" s="51"/>
      <c r="AH4286" s="51"/>
    </row>
    <row r="4287" spans="30:34">
      <c r="AD4287" s="50" t="s">
        <v>77</v>
      </c>
      <c r="AE4287" s="50" t="s">
        <v>4473</v>
      </c>
      <c r="AF4287" s="50">
        <v>4316956</v>
      </c>
      <c r="AG4287" s="51"/>
      <c r="AH4287" s="51"/>
    </row>
    <row r="4288" spans="30:34">
      <c r="AD4288" s="50" t="s">
        <v>77</v>
      </c>
      <c r="AE4288" s="50" t="s">
        <v>4478</v>
      </c>
      <c r="AF4288" s="50">
        <v>4317202</v>
      </c>
      <c r="AG4288" s="51"/>
      <c r="AH4288" s="51"/>
    </row>
    <row r="4289" spans="30:34">
      <c r="AD4289" s="50" t="s">
        <v>77</v>
      </c>
      <c r="AE4289" s="50" t="s">
        <v>4483</v>
      </c>
      <c r="AF4289" s="50">
        <v>4317251</v>
      </c>
      <c r="AG4289" s="51"/>
      <c r="AH4289" s="51"/>
    </row>
    <row r="4290" spans="30:34">
      <c r="AD4290" s="50" t="s">
        <v>77</v>
      </c>
      <c r="AE4290" s="50" t="s">
        <v>4488</v>
      </c>
      <c r="AF4290" s="50">
        <v>4317301</v>
      </c>
      <c r="AG4290" s="51"/>
      <c r="AH4290" s="51"/>
    </row>
    <row r="4291" spans="30:34">
      <c r="AD4291" s="50" t="s">
        <v>77</v>
      </c>
      <c r="AE4291" s="50" t="s">
        <v>4493</v>
      </c>
      <c r="AF4291" s="50">
        <v>4317004</v>
      </c>
      <c r="AG4291" s="51"/>
      <c r="AH4291" s="51"/>
    </row>
    <row r="4292" spans="30:34">
      <c r="AD4292" s="50" t="s">
        <v>77</v>
      </c>
      <c r="AE4292" s="50" t="s">
        <v>5570</v>
      </c>
      <c r="AF4292" s="50">
        <v>4317103</v>
      </c>
      <c r="AG4292" s="51"/>
      <c r="AH4292" s="51"/>
    </row>
    <row r="4293" spans="30:34">
      <c r="AD4293" s="50" t="s">
        <v>77</v>
      </c>
      <c r="AE4293" s="50" t="s">
        <v>4503</v>
      </c>
      <c r="AF4293" s="50">
        <v>4317400</v>
      </c>
      <c r="AG4293" s="51"/>
      <c r="AH4293" s="51"/>
    </row>
    <row r="4294" spans="30:34">
      <c r="AD4294" s="50" t="s">
        <v>77</v>
      </c>
      <c r="AE4294" s="50" t="s">
        <v>4508</v>
      </c>
      <c r="AF4294" s="50">
        <v>4317509</v>
      </c>
      <c r="AG4294" s="51"/>
      <c r="AH4294" s="51"/>
    </row>
    <row r="4295" spans="30:34">
      <c r="AD4295" s="50" t="s">
        <v>77</v>
      </c>
      <c r="AE4295" s="50" t="s">
        <v>4512</v>
      </c>
      <c r="AF4295" s="50">
        <v>4317608</v>
      </c>
      <c r="AG4295" s="51"/>
      <c r="AH4295" s="51"/>
    </row>
    <row r="4296" spans="30:34">
      <c r="AD4296" s="50" t="s">
        <v>77</v>
      </c>
      <c r="AE4296" s="50" t="s">
        <v>4517</v>
      </c>
      <c r="AF4296" s="50">
        <v>4317707</v>
      </c>
      <c r="AG4296" s="51"/>
      <c r="AH4296" s="51"/>
    </row>
    <row r="4297" spans="30:34">
      <c r="AD4297" s="50" t="s">
        <v>77</v>
      </c>
      <c r="AE4297" s="50" t="s">
        <v>4522</v>
      </c>
      <c r="AF4297" s="50">
        <v>4317558</v>
      </c>
      <c r="AG4297" s="51"/>
      <c r="AH4297" s="51"/>
    </row>
    <row r="4298" spans="30:34">
      <c r="AD4298" s="50" t="s">
        <v>77</v>
      </c>
      <c r="AE4298" s="50" t="s">
        <v>4527</v>
      </c>
      <c r="AF4298" s="50">
        <v>4317756</v>
      </c>
      <c r="AG4298" s="51"/>
      <c r="AH4298" s="51"/>
    </row>
    <row r="4299" spans="30:34">
      <c r="AD4299" s="50" t="s">
        <v>77</v>
      </c>
      <c r="AE4299" s="50" t="s">
        <v>4532</v>
      </c>
      <c r="AF4299" s="50">
        <v>4317806</v>
      </c>
      <c r="AG4299" s="51"/>
      <c r="AH4299" s="51"/>
    </row>
    <row r="4300" spans="30:34">
      <c r="AD4300" s="50" t="s">
        <v>77</v>
      </c>
      <c r="AE4300" s="50" t="s">
        <v>4536</v>
      </c>
      <c r="AF4300" s="50">
        <v>4317905</v>
      </c>
      <c r="AG4300" s="51"/>
      <c r="AH4300" s="51"/>
    </row>
    <row r="4301" spans="30:34">
      <c r="AD4301" s="50" t="s">
        <v>77</v>
      </c>
      <c r="AE4301" s="50" t="s">
        <v>4541</v>
      </c>
      <c r="AF4301" s="50">
        <v>4317954</v>
      </c>
      <c r="AG4301" s="51"/>
      <c r="AH4301" s="51"/>
    </row>
    <row r="4302" spans="30:34">
      <c r="AD4302" s="50" t="s">
        <v>77</v>
      </c>
      <c r="AE4302" s="50" t="s">
        <v>4545</v>
      </c>
      <c r="AF4302" s="50">
        <v>4318002</v>
      </c>
      <c r="AG4302" s="51"/>
      <c r="AH4302" s="51"/>
    </row>
    <row r="4303" spans="30:34">
      <c r="AD4303" s="50" t="s">
        <v>77</v>
      </c>
      <c r="AE4303" s="50" t="s">
        <v>4550</v>
      </c>
      <c r="AF4303" s="50">
        <v>4318051</v>
      </c>
      <c r="AG4303" s="51"/>
      <c r="AH4303" s="51"/>
    </row>
    <row r="4304" spans="30:34">
      <c r="AD4304" s="50" t="s">
        <v>77</v>
      </c>
      <c r="AE4304" s="50" t="s">
        <v>4555</v>
      </c>
      <c r="AF4304" s="50">
        <v>4318101</v>
      </c>
      <c r="AG4304" s="51"/>
      <c r="AH4304" s="51"/>
    </row>
    <row r="4305" spans="30:34">
      <c r="AD4305" s="50" t="s">
        <v>77</v>
      </c>
      <c r="AE4305" s="50" t="s">
        <v>4560</v>
      </c>
      <c r="AF4305" s="50">
        <v>4318200</v>
      </c>
      <c r="AG4305" s="51"/>
      <c r="AH4305" s="51"/>
    </row>
    <row r="4306" spans="30:34">
      <c r="AD4306" s="50" t="s">
        <v>77</v>
      </c>
      <c r="AE4306" s="50" t="s">
        <v>4427</v>
      </c>
      <c r="AF4306" s="50">
        <v>4318309</v>
      </c>
      <c r="AG4306" s="51"/>
      <c r="AH4306" s="51"/>
    </row>
    <row r="4307" spans="30:34">
      <c r="AD4307" s="50" t="s">
        <v>77</v>
      </c>
      <c r="AE4307" s="50" t="s">
        <v>4567</v>
      </c>
      <c r="AF4307" s="50">
        <v>4318408</v>
      </c>
      <c r="AG4307" s="51"/>
      <c r="AH4307" s="51"/>
    </row>
    <row r="4308" spans="30:34">
      <c r="AD4308" s="50" t="s">
        <v>77</v>
      </c>
      <c r="AE4308" s="50" t="s">
        <v>4572</v>
      </c>
      <c r="AF4308" s="50">
        <v>4318424</v>
      </c>
      <c r="AG4308" s="51"/>
      <c r="AH4308" s="51"/>
    </row>
    <row r="4309" spans="30:34">
      <c r="AD4309" s="50" t="s">
        <v>77</v>
      </c>
      <c r="AE4309" s="50" t="s">
        <v>4577</v>
      </c>
      <c r="AF4309" s="50">
        <v>4318432</v>
      </c>
      <c r="AG4309" s="51"/>
      <c r="AH4309" s="51"/>
    </row>
    <row r="4310" spans="30:34">
      <c r="AD4310" s="50" t="s">
        <v>77</v>
      </c>
      <c r="AE4310" s="50" t="s">
        <v>4582</v>
      </c>
      <c r="AF4310" s="50">
        <v>4318440</v>
      </c>
      <c r="AG4310" s="51"/>
      <c r="AH4310" s="51"/>
    </row>
    <row r="4311" spans="30:34">
      <c r="AD4311" s="50" t="s">
        <v>77</v>
      </c>
      <c r="AE4311" s="50" t="s">
        <v>4587</v>
      </c>
      <c r="AF4311" s="50">
        <v>4318457</v>
      </c>
      <c r="AG4311" s="51"/>
      <c r="AH4311" s="51"/>
    </row>
    <row r="4312" spans="30:34">
      <c r="AD4312" s="50" t="s">
        <v>77</v>
      </c>
      <c r="AE4312" s="50" t="s">
        <v>4591</v>
      </c>
      <c r="AF4312" s="50">
        <v>4318465</v>
      </c>
      <c r="AG4312" s="51"/>
      <c r="AH4312" s="51"/>
    </row>
    <row r="4313" spans="30:34">
      <c r="AD4313" s="50" t="s">
        <v>77</v>
      </c>
      <c r="AE4313" s="50" t="s">
        <v>4596</v>
      </c>
      <c r="AF4313" s="50">
        <v>4318481</v>
      </c>
      <c r="AG4313" s="51"/>
      <c r="AH4313" s="51"/>
    </row>
    <row r="4314" spans="30:34">
      <c r="AD4314" s="50" t="s">
        <v>77</v>
      </c>
      <c r="AE4314" s="50" t="s">
        <v>4600</v>
      </c>
      <c r="AF4314" s="50">
        <v>4318499</v>
      </c>
      <c r="AG4314" s="51"/>
      <c r="AH4314" s="51"/>
    </row>
    <row r="4315" spans="30:34">
      <c r="AD4315" s="50" t="s">
        <v>77</v>
      </c>
      <c r="AE4315" s="50" t="s">
        <v>4604</v>
      </c>
      <c r="AF4315" s="50">
        <v>4318507</v>
      </c>
      <c r="AG4315" s="51"/>
      <c r="AH4315" s="51"/>
    </row>
    <row r="4316" spans="30:34">
      <c r="AD4316" s="50" t="s">
        <v>77</v>
      </c>
      <c r="AE4316" s="50" t="s">
        <v>4609</v>
      </c>
      <c r="AF4316" s="50">
        <v>4318606</v>
      </c>
      <c r="AG4316" s="51"/>
      <c r="AH4316" s="51"/>
    </row>
    <row r="4317" spans="30:34">
      <c r="AD4317" s="50" t="s">
        <v>77</v>
      </c>
      <c r="AE4317" s="50" t="s">
        <v>4614</v>
      </c>
      <c r="AF4317" s="50">
        <v>4318614</v>
      </c>
      <c r="AG4317" s="51"/>
      <c r="AH4317" s="51"/>
    </row>
    <row r="4318" spans="30:34">
      <c r="AD4318" s="50" t="s">
        <v>77</v>
      </c>
      <c r="AE4318" s="50" t="s">
        <v>4618</v>
      </c>
      <c r="AF4318" s="50">
        <v>4318622</v>
      </c>
      <c r="AG4318" s="51"/>
      <c r="AH4318" s="51"/>
    </row>
    <row r="4319" spans="30:34">
      <c r="AD4319" s="50" t="s">
        <v>77</v>
      </c>
      <c r="AE4319" s="50" t="s">
        <v>4623</v>
      </c>
      <c r="AF4319" s="50">
        <v>4318705</v>
      </c>
      <c r="AG4319" s="51"/>
      <c r="AH4319" s="51"/>
    </row>
    <row r="4320" spans="30:34">
      <c r="AD4320" s="50" t="s">
        <v>77</v>
      </c>
      <c r="AE4320" s="50" t="s">
        <v>4627</v>
      </c>
      <c r="AF4320" s="50">
        <v>4318804</v>
      </c>
      <c r="AG4320" s="51"/>
      <c r="AH4320" s="51"/>
    </row>
    <row r="4321" spans="30:34">
      <c r="AD4321" s="50" t="s">
        <v>77</v>
      </c>
      <c r="AE4321" s="50" t="s">
        <v>4630</v>
      </c>
      <c r="AF4321" s="50">
        <v>4318903</v>
      </c>
      <c r="AG4321" s="51"/>
      <c r="AH4321" s="51"/>
    </row>
    <row r="4322" spans="30:34">
      <c r="AD4322" s="50" t="s">
        <v>77</v>
      </c>
      <c r="AE4322" s="50" t="s">
        <v>4634</v>
      </c>
      <c r="AF4322" s="50">
        <v>4319000</v>
      </c>
      <c r="AG4322" s="51"/>
      <c r="AH4322" s="51"/>
    </row>
    <row r="4323" spans="30:34">
      <c r="AD4323" s="50" t="s">
        <v>77</v>
      </c>
      <c r="AE4323" s="50" t="s">
        <v>3905</v>
      </c>
      <c r="AF4323" s="50">
        <v>4319109</v>
      </c>
      <c r="AG4323" s="51"/>
      <c r="AH4323" s="51"/>
    </row>
    <row r="4324" spans="30:34">
      <c r="AD4324" s="50" t="s">
        <v>77</v>
      </c>
      <c r="AE4324" s="50" t="s">
        <v>4641</v>
      </c>
      <c r="AF4324" s="50">
        <v>4319125</v>
      </c>
      <c r="AG4324" s="51"/>
      <c r="AH4324" s="51"/>
    </row>
    <row r="4325" spans="30:34">
      <c r="AD4325" s="50" t="s">
        <v>77</v>
      </c>
      <c r="AE4325" s="50" t="s">
        <v>4643</v>
      </c>
      <c r="AF4325" s="50">
        <v>4319158</v>
      </c>
      <c r="AG4325" s="51"/>
      <c r="AH4325" s="51"/>
    </row>
    <row r="4326" spans="30:34">
      <c r="AD4326" s="50" t="s">
        <v>77</v>
      </c>
      <c r="AE4326" s="50" t="s">
        <v>4647</v>
      </c>
      <c r="AF4326" s="50">
        <v>4319208</v>
      </c>
      <c r="AG4326" s="51"/>
      <c r="AH4326" s="51"/>
    </row>
    <row r="4327" spans="30:34">
      <c r="AD4327" s="50" t="s">
        <v>77</v>
      </c>
      <c r="AE4327" s="50" t="s">
        <v>4651</v>
      </c>
      <c r="AF4327" s="50">
        <v>4319307</v>
      </c>
      <c r="AG4327" s="51"/>
      <c r="AH4327" s="51"/>
    </row>
    <row r="4328" spans="30:34">
      <c r="AD4328" s="50" t="s">
        <v>77</v>
      </c>
      <c r="AE4328" s="50" t="s">
        <v>4655</v>
      </c>
      <c r="AF4328" s="50">
        <v>4319356</v>
      </c>
      <c r="AG4328" s="51"/>
      <c r="AH4328" s="51"/>
    </row>
    <row r="4329" spans="30:34">
      <c r="AD4329" s="50" t="s">
        <v>77</v>
      </c>
      <c r="AE4329" s="50" t="s">
        <v>4659</v>
      </c>
      <c r="AF4329" s="50">
        <v>4319364</v>
      </c>
      <c r="AG4329" s="51"/>
      <c r="AH4329" s="51"/>
    </row>
    <row r="4330" spans="30:34">
      <c r="AD4330" s="50" t="s">
        <v>77</v>
      </c>
      <c r="AE4330" s="50" t="s">
        <v>4663</v>
      </c>
      <c r="AF4330" s="50">
        <v>4319372</v>
      </c>
      <c r="AG4330" s="51"/>
      <c r="AH4330" s="51"/>
    </row>
    <row r="4331" spans="30:34">
      <c r="AD4331" s="50" t="s">
        <v>77</v>
      </c>
      <c r="AE4331" s="50" t="s">
        <v>4666</v>
      </c>
      <c r="AF4331" s="50">
        <v>4319406</v>
      </c>
      <c r="AG4331" s="51"/>
      <c r="AH4331" s="51"/>
    </row>
    <row r="4332" spans="30:34">
      <c r="AD4332" s="50" t="s">
        <v>77</v>
      </c>
      <c r="AE4332" s="50" t="s">
        <v>4670</v>
      </c>
      <c r="AF4332" s="50">
        <v>4319505</v>
      </c>
      <c r="AG4332" s="51"/>
      <c r="AH4332" s="51"/>
    </row>
    <row r="4333" spans="30:34">
      <c r="AD4333" s="50" t="s">
        <v>77</v>
      </c>
      <c r="AE4333" s="50" t="s">
        <v>4674</v>
      </c>
      <c r="AF4333" s="50">
        <v>4319604</v>
      </c>
      <c r="AG4333" s="51"/>
      <c r="AH4333" s="51"/>
    </row>
    <row r="4334" spans="30:34">
      <c r="AD4334" s="50" t="s">
        <v>77</v>
      </c>
      <c r="AE4334" s="50" t="s">
        <v>4678</v>
      </c>
      <c r="AF4334" s="50">
        <v>4319703</v>
      </c>
      <c r="AG4334" s="51"/>
      <c r="AH4334" s="51"/>
    </row>
    <row r="4335" spans="30:34">
      <c r="AD4335" s="50" t="s">
        <v>77</v>
      </c>
      <c r="AE4335" s="50" t="s">
        <v>4682</v>
      </c>
      <c r="AF4335" s="50">
        <v>4319711</v>
      </c>
      <c r="AG4335" s="51"/>
      <c r="AH4335" s="51"/>
    </row>
    <row r="4336" spans="30:34">
      <c r="AD4336" s="50" t="s">
        <v>77</v>
      </c>
      <c r="AE4336" s="50" t="s">
        <v>4686</v>
      </c>
      <c r="AF4336" s="50">
        <v>4319737</v>
      </c>
      <c r="AG4336" s="51"/>
      <c r="AH4336" s="51"/>
    </row>
    <row r="4337" spans="30:34">
      <c r="AD4337" s="50" t="s">
        <v>77</v>
      </c>
      <c r="AE4337" s="50" t="s">
        <v>4690</v>
      </c>
      <c r="AF4337" s="50">
        <v>4319752</v>
      </c>
      <c r="AG4337" s="51"/>
      <c r="AH4337" s="51"/>
    </row>
    <row r="4338" spans="30:34">
      <c r="AD4338" s="50" t="s">
        <v>77</v>
      </c>
      <c r="AE4338" s="50" t="s">
        <v>4693</v>
      </c>
      <c r="AF4338" s="50">
        <v>4319802</v>
      </c>
      <c r="AG4338" s="51"/>
      <c r="AH4338" s="51"/>
    </row>
    <row r="4339" spans="30:34">
      <c r="AD4339" s="50" t="s">
        <v>77</v>
      </c>
      <c r="AE4339" s="50" t="s">
        <v>4696</v>
      </c>
      <c r="AF4339" s="50">
        <v>4319901</v>
      </c>
      <c r="AG4339" s="51"/>
      <c r="AH4339" s="51"/>
    </row>
    <row r="4340" spans="30:34">
      <c r="AD4340" s="50" t="s">
        <v>77</v>
      </c>
      <c r="AE4340" s="50" t="s">
        <v>4699</v>
      </c>
      <c r="AF4340" s="50">
        <v>4320008</v>
      </c>
      <c r="AG4340" s="51"/>
      <c r="AH4340" s="51"/>
    </row>
    <row r="4341" spans="30:34">
      <c r="AD4341" s="50" t="s">
        <v>77</v>
      </c>
      <c r="AE4341" s="50" t="s">
        <v>4448</v>
      </c>
      <c r="AF4341" s="50">
        <v>4320107</v>
      </c>
      <c r="AG4341" s="51"/>
      <c r="AH4341" s="51"/>
    </row>
    <row r="4342" spans="30:34">
      <c r="AD4342" s="50" t="s">
        <v>77</v>
      </c>
      <c r="AE4342" s="50" t="s">
        <v>4704</v>
      </c>
      <c r="AF4342" s="50">
        <v>4320206</v>
      </c>
      <c r="AG4342" s="51"/>
      <c r="AH4342" s="51"/>
    </row>
    <row r="4343" spans="30:34">
      <c r="AD4343" s="50" t="s">
        <v>77</v>
      </c>
      <c r="AE4343" s="50" t="s">
        <v>4707</v>
      </c>
      <c r="AF4343" s="50">
        <v>4320230</v>
      </c>
      <c r="AG4343" s="51"/>
      <c r="AH4343" s="51"/>
    </row>
    <row r="4344" spans="30:34">
      <c r="AD4344" s="50" t="s">
        <v>77</v>
      </c>
      <c r="AE4344" s="50" t="s">
        <v>4710</v>
      </c>
      <c r="AF4344" s="50">
        <v>4320263</v>
      </c>
      <c r="AG4344" s="51"/>
      <c r="AH4344" s="51"/>
    </row>
    <row r="4345" spans="30:34">
      <c r="AD4345" s="50" t="s">
        <v>77</v>
      </c>
      <c r="AE4345" s="50" t="s">
        <v>4713</v>
      </c>
      <c r="AF4345" s="50">
        <v>4320305</v>
      </c>
      <c r="AG4345" s="51"/>
      <c r="AH4345" s="51"/>
    </row>
    <row r="4346" spans="30:34">
      <c r="AD4346" s="50" t="s">
        <v>77</v>
      </c>
      <c r="AE4346" s="50" t="s">
        <v>4716</v>
      </c>
      <c r="AF4346" s="50">
        <v>4320321</v>
      </c>
      <c r="AG4346" s="51"/>
      <c r="AH4346" s="51"/>
    </row>
    <row r="4347" spans="30:34">
      <c r="AD4347" s="50" t="s">
        <v>77</v>
      </c>
      <c r="AE4347" s="50" t="s">
        <v>4719</v>
      </c>
      <c r="AF4347" s="50">
        <v>4320354</v>
      </c>
      <c r="AG4347" s="51"/>
      <c r="AH4347" s="51"/>
    </row>
    <row r="4348" spans="30:34">
      <c r="AD4348" s="50" t="s">
        <v>77</v>
      </c>
      <c r="AE4348" s="50" t="s">
        <v>4722</v>
      </c>
      <c r="AF4348" s="50">
        <v>4320404</v>
      </c>
      <c r="AG4348" s="51"/>
      <c r="AH4348" s="51"/>
    </row>
    <row r="4349" spans="30:34">
      <c r="AD4349" s="50" t="s">
        <v>77</v>
      </c>
      <c r="AE4349" s="50" t="s">
        <v>4724</v>
      </c>
      <c r="AF4349" s="50">
        <v>4320453</v>
      </c>
      <c r="AG4349" s="51"/>
      <c r="AH4349" s="51"/>
    </row>
    <row r="4350" spans="30:34">
      <c r="AD4350" s="50" t="s">
        <v>77</v>
      </c>
      <c r="AE4350" s="50" t="s">
        <v>4726</v>
      </c>
      <c r="AF4350" s="50">
        <v>4320503</v>
      </c>
      <c r="AG4350" s="51"/>
      <c r="AH4350" s="51"/>
    </row>
    <row r="4351" spans="30:34">
      <c r="AD4351" s="50" t="s">
        <v>77</v>
      </c>
      <c r="AE4351" s="50" t="s">
        <v>4729</v>
      </c>
      <c r="AF4351" s="50">
        <v>4320552</v>
      </c>
      <c r="AG4351" s="51"/>
      <c r="AH4351" s="51"/>
    </row>
    <row r="4352" spans="30:34">
      <c r="AD4352" s="50" t="s">
        <v>77</v>
      </c>
      <c r="AE4352" s="50" t="s">
        <v>4732</v>
      </c>
      <c r="AF4352" s="50">
        <v>4320578</v>
      </c>
      <c r="AG4352" s="51"/>
      <c r="AH4352" s="51"/>
    </row>
    <row r="4353" spans="30:34">
      <c r="AD4353" s="50" t="s">
        <v>77</v>
      </c>
      <c r="AE4353" s="50" t="s">
        <v>4734</v>
      </c>
      <c r="AF4353" s="50">
        <v>4320602</v>
      </c>
      <c r="AG4353" s="51"/>
      <c r="AH4353" s="51"/>
    </row>
    <row r="4354" spans="30:34">
      <c r="AD4354" s="50" t="s">
        <v>77</v>
      </c>
      <c r="AE4354" s="50" t="s">
        <v>4736</v>
      </c>
      <c r="AF4354" s="50">
        <v>4320651</v>
      </c>
      <c r="AG4354" s="51"/>
      <c r="AH4354" s="51"/>
    </row>
    <row r="4355" spans="30:34">
      <c r="AD4355" s="50" t="s">
        <v>77</v>
      </c>
      <c r="AE4355" s="50" t="s">
        <v>4739</v>
      </c>
      <c r="AF4355" s="50">
        <v>4320677</v>
      </c>
      <c r="AG4355" s="51"/>
      <c r="AH4355" s="51"/>
    </row>
    <row r="4356" spans="30:34">
      <c r="AD4356" s="50" t="s">
        <v>77</v>
      </c>
      <c r="AE4356" s="50" t="s">
        <v>4534</v>
      </c>
      <c r="AF4356" s="50">
        <v>4320701</v>
      </c>
      <c r="AG4356" s="51"/>
      <c r="AH4356" s="51"/>
    </row>
    <row r="4357" spans="30:34">
      <c r="AD4357" s="50" t="s">
        <v>77</v>
      </c>
      <c r="AE4357" s="50" t="s">
        <v>3561</v>
      </c>
      <c r="AF4357" s="50">
        <v>4320800</v>
      </c>
      <c r="AG4357" s="51"/>
      <c r="AH4357" s="51"/>
    </row>
    <row r="4358" spans="30:34">
      <c r="AD4358" s="50" t="s">
        <v>77</v>
      </c>
      <c r="AE4358" s="50" t="s">
        <v>4746</v>
      </c>
      <c r="AF4358" s="50">
        <v>4320859</v>
      </c>
      <c r="AG4358" s="51"/>
      <c r="AH4358" s="51"/>
    </row>
    <row r="4359" spans="30:34">
      <c r="AD4359" s="50" t="s">
        <v>77</v>
      </c>
      <c r="AE4359" s="50" t="s">
        <v>4497</v>
      </c>
      <c r="AF4359" s="50">
        <v>4320909</v>
      </c>
      <c r="AG4359" s="51"/>
      <c r="AH4359" s="51"/>
    </row>
    <row r="4360" spans="30:34">
      <c r="AD4360" s="50" t="s">
        <v>77</v>
      </c>
      <c r="AE4360" s="50" t="s">
        <v>4751</v>
      </c>
      <c r="AF4360" s="50">
        <v>4321006</v>
      </c>
      <c r="AG4360" s="51"/>
      <c r="AH4360" s="51"/>
    </row>
    <row r="4361" spans="30:34">
      <c r="AD4361" s="50" t="s">
        <v>77</v>
      </c>
      <c r="AE4361" s="50" t="s">
        <v>4754</v>
      </c>
      <c r="AF4361" s="50">
        <v>4321105</v>
      </c>
      <c r="AG4361" s="51"/>
      <c r="AH4361" s="51"/>
    </row>
    <row r="4362" spans="30:34">
      <c r="AD4362" s="50" t="s">
        <v>77</v>
      </c>
      <c r="AE4362" s="50" t="s">
        <v>4757</v>
      </c>
      <c r="AF4362" s="50">
        <v>4321204</v>
      </c>
      <c r="AG4362" s="51"/>
      <c r="AH4362" s="51"/>
    </row>
    <row r="4363" spans="30:34">
      <c r="AD4363" s="50" t="s">
        <v>77</v>
      </c>
      <c r="AE4363" s="50" t="s">
        <v>4760</v>
      </c>
      <c r="AF4363" s="50">
        <v>4321303</v>
      </c>
      <c r="AG4363" s="51"/>
      <c r="AH4363" s="51"/>
    </row>
    <row r="4364" spans="30:34">
      <c r="AD4364" s="50" t="s">
        <v>77</v>
      </c>
      <c r="AE4364" s="50" t="s">
        <v>4763</v>
      </c>
      <c r="AF4364" s="50">
        <v>4321329</v>
      </c>
      <c r="AG4364" s="51"/>
      <c r="AH4364" s="51"/>
    </row>
    <row r="4365" spans="30:34">
      <c r="AD4365" s="50" t="s">
        <v>77</v>
      </c>
      <c r="AE4365" s="50" t="s">
        <v>3618</v>
      </c>
      <c r="AF4365" s="50">
        <v>4321352</v>
      </c>
      <c r="AG4365" s="51"/>
      <c r="AH4365" s="51"/>
    </row>
    <row r="4366" spans="30:34">
      <c r="AD4366" s="50" t="s">
        <v>77</v>
      </c>
      <c r="AE4366" s="50" t="s">
        <v>4766</v>
      </c>
      <c r="AF4366" s="50">
        <v>4321402</v>
      </c>
      <c r="AG4366" s="51"/>
      <c r="AH4366" s="51"/>
    </row>
    <row r="4367" spans="30:34">
      <c r="AD4367" s="50" t="s">
        <v>77</v>
      </c>
      <c r="AE4367" s="50" t="s">
        <v>4769</v>
      </c>
      <c r="AF4367" s="50">
        <v>4321436</v>
      </c>
      <c r="AG4367" s="51"/>
      <c r="AH4367" s="51"/>
    </row>
    <row r="4368" spans="30:34">
      <c r="AD4368" s="50" t="s">
        <v>77</v>
      </c>
      <c r="AE4368" s="50" t="s">
        <v>4772</v>
      </c>
      <c r="AF4368" s="50">
        <v>4321451</v>
      </c>
      <c r="AG4368" s="51"/>
      <c r="AH4368" s="51"/>
    </row>
    <row r="4369" spans="30:34">
      <c r="AD4369" s="50" t="s">
        <v>77</v>
      </c>
      <c r="AE4369" s="50" t="s">
        <v>4775</v>
      </c>
      <c r="AF4369" s="50">
        <v>4321469</v>
      </c>
      <c r="AG4369" s="51"/>
      <c r="AH4369" s="51"/>
    </row>
    <row r="4370" spans="30:34">
      <c r="AD4370" s="50" t="s">
        <v>77</v>
      </c>
      <c r="AE4370" s="50" t="s">
        <v>4778</v>
      </c>
      <c r="AF4370" s="50">
        <v>4321477</v>
      </c>
      <c r="AG4370" s="51"/>
      <c r="AH4370" s="51"/>
    </row>
    <row r="4371" spans="30:34">
      <c r="AD4371" s="50" t="s">
        <v>77</v>
      </c>
      <c r="AE4371" s="50" t="s">
        <v>4781</v>
      </c>
      <c r="AF4371" s="50">
        <v>4321493</v>
      </c>
      <c r="AG4371" s="51"/>
      <c r="AH4371" s="51"/>
    </row>
    <row r="4372" spans="30:34">
      <c r="AD4372" s="50" t="s">
        <v>77</v>
      </c>
      <c r="AE4372" s="50" t="s">
        <v>4784</v>
      </c>
      <c r="AF4372" s="50">
        <v>4321501</v>
      </c>
      <c r="AG4372" s="51"/>
      <c r="AH4372" s="51"/>
    </row>
    <row r="4373" spans="30:34">
      <c r="AD4373" s="50" t="s">
        <v>77</v>
      </c>
      <c r="AE4373" s="50" t="s">
        <v>4787</v>
      </c>
      <c r="AF4373" s="50">
        <v>4321600</v>
      </c>
      <c r="AG4373" s="51"/>
      <c r="AH4373" s="51"/>
    </row>
    <row r="4374" spans="30:34">
      <c r="AD4374" s="50" t="s">
        <v>77</v>
      </c>
      <c r="AE4374" s="50" t="s">
        <v>4790</v>
      </c>
      <c r="AF4374" s="50">
        <v>4321626</v>
      </c>
      <c r="AG4374" s="51"/>
      <c r="AH4374" s="51"/>
    </row>
    <row r="4375" spans="30:34">
      <c r="AD4375" s="50" t="s">
        <v>77</v>
      </c>
      <c r="AE4375" s="50" t="s">
        <v>4793</v>
      </c>
      <c r="AF4375" s="50">
        <v>4321634</v>
      </c>
      <c r="AG4375" s="51"/>
      <c r="AH4375" s="51"/>
    </row>
    <row r="4376" spans="30:34">
      <c r="AD4376" s="50" t="s">
        <v>77</v>
      </c>
      <c r="AE4376" s="50" t="s">
        <v>4796</v>
      </c>
      <c r="AF4376" s="50">
        <v>4321667</v>
      </c>
      <c r="AG4376" s="51"/>
      <c r="AH4376" s="51"/>
    </row>
    <row r="4377" spans="30:34">
      <c r="AD4377" s="50" t="s">
        <v>77</v>
      </c>
      <c r="AE4377" s="50" t="s">
        <v>4799</v>
      </c>
      <c r="AF4377" s="50">
        <v>4321709</v>
      </c>
      <c r="AG4377" s="51"/>
      <c r="AH4377" s="51"/>
    </row>
    <row r="4378" spans="30:34">
      <c r="AD4378" s="50" t="s">
        <v>77</v>
      </c>
      <c r="AE4378" s="50" t="s">
        <v>4802</v>
      </c>
      <c r="AF4378" s="50">
        <v>4321808</v>
      </c>
      <c r="AG4378" s="51"/>
      <c r="AH4378" s="51"/>
    </row>
    <row r="4379" spans="30:34">
      <c r="AD4379" s="50" t="s">
        <v>77</v>
      </c>
      <c r="AE4379" s="50" t="s">
        <v>4805</v>
      </c>
      <c r="AF4379" s="50">
        <v>4321832</v>
      </c>
      <c r="AG4379" s="51"/>
      <c r="AH4379" s="51"/>
    </row>
    <row r="4380" spans="30:34">
      <c r="AD4380" s="50" t="s">
        <v>77</v>
      </c>
      <c r="AE4380" s="50" t="s">
        <v>4808</v>
      </c>
      <c r="AF4380" s="50">
        <v>4321857</v>
      </c>
      <c r="AG4380" s="51"/>
      <c r="AH4380" s="51"/>
    </row>
    <row r="4381" spans="30:34">
      <c r="AD4381" s="50" t="s">
        <v>77</v>
      </c>
      <c r="AE4381" s="50" t="s">
        <v>4811</v>
      </c>
      <c r="AF4381" s="50">
        <v>4321907</v>
      </c>
      <c r="AG4381" s="51"/>
      <c r="AH4381" s="51"/>
    </row>
    <row r="4382" spans="30:34">
      <c r="AD4382" s="50" t="s">
        <v>77</v>
      </c>
      <c r="AE4382" s="50" t="s">
        <v>4814</v>
      </c>
      <c r="AF4382" s="50">
        <v>4321956</v>
      </c>
      <c r="AG4382" s="51"/>
      <c r="AH4382" s="51"/>
    </row>
    <row r="4383" spans="30:34">
      <c r="AD4383" s="50" t="s">
        <v>77</v>
      </c>
      <c r="AE4383" s="50" t="s">
        <v>3240</v>
      </c>
      <c r="AF4383" s="50">
        <v>4322004</v>
      </c>
      <c r="AG4383" s="51"/>
      <c r="AH4383" s="51"/>
    </row>
    <row r="4384" spans="30:34">
      <c r="AD4384" s="50" t="s">
        <v>77</v>
      </c>
      <c r="AE4384" s="50" t="s">
        <v>4818</v>
      </c>
      <c r="AF4384" s="50">
        <v>4322103</v>
      </c>
      <c r="AG4384" s="51"/>
      <c r="AH4384" s="51"/>
    </row>
    <row r="4385" spans="30:34">
      <c r="AD4385" s="50" t="s">
        <v>77</v>
      </c>
      <c r="AE4385" s="50" t="s">
        <v>4821</v>
      </c>
      <c r="AF4385" s="50">
        <v>4322152</v>
      </c>
      <c r="AG4385" s="51"/>
      <c r="AH4385" s="51"/>
    </row>
    <row r="4386" spans="30:34">
      <c r="AD4386" s="50" t="s">
        <v>77</v>
      </c>
      <c r="AE4386" s="50" t="s">
        <v>4824</v>
      </c>
      <c r="AF4386" s="50">
        <v>4322186</v>
      </c>
      <c r="AG4386" s="51"/>
      <c r="AH4386" s="51"/>
    </row>
    <row r="4387" spans="30:34">
      <c r="AD4387" s="50" t="s">
        <v>77</v>
      </c>
      <c r="AE4387" s="50" t="s">
        <v>4827</v>
      </c>
      <c r="AF4387" s="50">
        <v>4322202</v>
      </c>
      <c r="AG4387" s="51"/>
      <c r="AH4387" s="51"/>
    </row>
    <row r="4388" spans="30:34">
      <c r="AD4388" s="50" t="s">
        <v>77</v>
      </c>
      <c r="AE4388" s="50" t="s">
        <v>4830</v>
      </c>
      <c r="AF4388" s="50">
        <v>4322251</v>
      </c>
      <c r="AG4388" s="51"/>
      <c r="AH4388" s="51"/>
    </row>
    <row r="4389" spans="30:34">
      <c r="AD4389" s="50" t="s">
        <v>77</v>
      </c>
      <c r="AE4389" s="50" t="s">
        <v>4833</v>
      </c>
      <c r="AF4389" s="50">
        <v>4322301</v>
      </c>
      <c r="AG4389" s="51"/>
      <c r="AH4389" s="51"/>
    </row>
    <row r="4390" spans="30:34">
      <c r="AD4390" s="50" t="s">
        <v>77</v>
      </c>
      <c r="AE4390" s="50" t="s">
        <v>4836</v>
      </c>
      <c r="AF4390" s="50">
        <v>4322327</v>
      </c>
      <c r="AG4390" s="51"/>
      <c r="AH4390" s="51"/>
    </row>
    <row r="4391" spans="30:34">
      <c r="AD4391" s="50" t="s">
        <v>77</v>
      </c>
      <c r="AE4391" s="50" t="s">
        <v>4839</v>
      </c>
      <c r="AF4391" s="50">
        <v>4322343</v>
      </c>
      <c r="AG4391" s="51"/>
      <c r="AH4391" s="51"/>
    </row>
    <row r="4392" spans="30:34">
      <c r="AD4392" s="50" t="s">
        <v>77</v>
      </c>
      <c r="AE4392" s="50" t="s">
        <v>4842</v>
      </c>
      <c r="AF4392" s="50">
        <v>4322350</v>
      </c>
      <c r="AG4392" s="51"/>
      <c r="AH4392" s="51"/>
    </row>
    <row r="4393" spans="30:34">
      <c r="AD4393" s="50" t="s">
        <v>77</v>
      </c>
      <c r="AE4393" s="50" t="s">
        <v>4845</v>
      </c>
      <c r="AF4393" s="50">
        <v>4322376</v>
      </c>
      <c r="AG4393" s="51"/>
      <c r="AH4393" s="51"/>
    </row>
    <row r="4394" spans="30:34">
      <c r="AD4394" s="50" t="s">
        <v>77</v>
      </c>
      <c r="AE4394" s="50" t="s">
        <v>4848</v>
      </c>
      <c r="AF4394" s="50">
        <v>4322400</v>
      </c>
      <c r="AG4394" s="51"/>
      <c r="AH4394" s="51"/>
    </row>
    <row r="4395" spans="30:34">
      <c r="AD4395" s="50" t="s">
        <v>77</v>
      </c>
      <c r="AE4395" s="50" t="s">
        <v>4851</v>
      </c>
      <c r="AF4395" s="50">
        <v>4322509</v>
      </c>
      <c r="AG4395" s="51"/>
      <c r="AH4395" s="51"/>
    </row>
    <row r="4396" spans="30:34">
      <c r="AD4396" s="50" t="s">
        <v>77</v>
      </c>
      <c r="AE4396" s="50" t="s">
        <v>4854</v>
      </c>
      <c r="AF4396" s="50">
        <v>4322533</v>
      </c>
      <c r="AG4396" s="51"/>
      <c r="AH4396" s="51"/>
    </row>
    <row r="4397" spans="30:34">
      <c r="AD4397" s="50" t="s">
        <v>77</v>
      </c>
      <c r="AE4397" s="50" t="s">
        <v>4857</v>
      </c>
      <c r="AF4397" s="50">
        <v>4322541</v>
      </c>
      <c r="AG4397" s="51"/>
      <c r="AH4397" s="51"/>
    </row>
    <row r="4398" spans="30:34">
      <c r="AD4398" s="50" t="s">
        <v>77</v>
      </c>
      <c r="AE4398" s="50" t="s">
        <v>4860</v>
      </c>
      <c r="AF4398" s="50">
        <v>4322525</v>
      </c>
      <c r="AG4398" s="51"/>
      <c r="AH4398" s="51"/>
    </row>
    <row r="4399" spans="30:34">
      <c r="AD4399" s="50" t="s">
        <v>77</v>
      </c>
      <c r="AE4399" s="50" t="s">
        <v>4863</v>
      </c>
      <c r="AF4399" s="50">
        <v>4322558</v>
      </c>
      <c r="AG4399" s="51"/>
      <c r="AH4399" s="51"/>
    </row>
    <row r="4400" spans="30:34">
      <c r="AD4400" s="50" t="s">
        <v>77</v>
      </c>
      <c r="AE4400" s="50" t="s">
        <v>4866</v>
      </c>
      <c r="AF4400" s="50">
        <v>4322608</v>
      </c>
      <c r="AG4400" s="51"/>
      <c r="AH4400" s="51"/>
    </row>
    <row r="4401" spans="30:34">
      <c r="AD4401" s="50" t="s">
        <v>77</v>
      </c>
      <c r="AE4401" s="50" t="s">
        <v>3116</v>
      </c>
      <c r="AF4401" s="50">
        <v>4322707</v>
      </c>
      <c r="AG4401" s="51"/>
      <c r="AH4401" s="51"/>
    </row>
    <row r="4402" spans="30:34">
      <c r="AD4402" s="50" t="s">
        <v>77</v>
      </c>
      <c r="AE4402" s="50" t="s">
        <v>4870</v>
      </c>
      <c r="AF4402" s="50">
        <v>4322806</v>
      </c>
      <c r="AG4402" s="51"/>
      <c r="AH4402" s="51"/>
    </row>
    <row r="4403" spans="30:34">
      <c r="AD4403" s="50" t="s">
        <v>77</v>
      </c>
      <c r="AE4403" s="50" t="s">
        <v>4873</v>
      </c>
      <c r="AF4403" s="50">
        <v>4322855</v>
      </c>
      <c r="AG4403" s="51"/>
      <c r="AH4403" s="51"/>
    </row>
    <row r="4404" spans="30:34">
      <c r="AD4404" s="50" t="s">
        <v>77</v>
      </c>
      <c r="AE4404" s="50" t="s">
        <v>4876</v>
      </c>
      <c r="AF4404" s="50">
        <v>4322905</v>
      </c>
      <c r="AG4404" s="51"/>
      <c r="AH4404" s="51"/>
    </row>
    <row r="4405" spans="30:34">
      <c r="AD4405" s="50" t="s">
        <v>77</v>
      </c>
      <c r="AE4405" s="50" t="s">
        <v>4879</v>
      </c>
      <c r="AF4405" s="50">
        <v>4323002</v>
      </c>
      <c r="AG4405" s="51"/>
      <c r="AH4405" s="51"/>
    </row>
    <row r="4406" spans="30:34">
      <c r="AD4406" s="50" t="s">
        <v>77</v>
      </c>
      <c r="AE4406" s="50" t="s">
        <v>4882</v>
      </c>
      <c r="AF4406" s="50">
        <v>4323101</v>
      </c>
      <c r="AG4406" s="51"/>
      <c r="AH4406" s="51"/>
    </row>
    <row r="4407" spans="30:34">
      <c r="AD4407" s="50" t="s">
        <v>77</v>
      </c>
      <c r="AE4407" s="50" t="s">
        <v>4885</v>
      </c>
      <c r="AF4407" s="50">
        <v>4323200</v>
      </c>
      <c r="AG4407" s="51"/>
      <c r="AH4407" s="51"/>
    </row>
    <row r="4408" spans="30:34">
      <c r="AD4408" s="50" t="s">
        <v>77</v>
      </c>
      <c r="AE4408" s="50" t="s">
        <v>4888</v>
      </c>
      <c r="AF4408" s="50">
        <v>4323309</v>
      </c>
      <c r="AG4408" s="51"/>
      <c r="AH4408" s="51"/>
    </row>
    <row r="4409" spans="30:34">
      <c r="AD4409" s="50" t="s">
        <v>77</v>
      </c>
      <c r="AE4409" s="50" t="s">
        <v>4891</v>
      </c>
      <c r="AF4409" s="50">
        <v>4323358</v>
      </c>
      <c r="AG4409" s="51"/>
      <c r="AH4409" s="51"/>
    </row>
    <row r="4410" spans="30:34">
      <c r="AD4410" s="50" t="s">
        <v>77</v>
      </c>
      <c r="AE4410" s="50" t="s">
        <v>4894</v>
      </c>
      <c r="AF4410" s="50">
        <v>4323408</v>
      </c>
      <c r="AG4410" s="51"/>
      <c r="AH4410" s="51"/>
    </row>
    <row r="4411" spans="30:34">
      <c r="AD4411" s="50" t="s">
        <v>77</v>
      </c>
      <c r="AE4411" s="50" t="s">
        <v>4897</v>
      </c>
      <c r="AF4411" s="50">
        <v>4323457</v>
      </c>
      <c r="AG4411" s="51"/>
      <c r="AH4411" s="51"/>
    </row>
    <row r="4412" spans="30:34">
      <c r="AD4412" s="50" t="s">
        <v>77</v>
      </c>
      <c r="AE4412" s="50" t="s">
        <v>4900</v>
      </c>
      <c r="AF4412" s="50">
        <v>4323507</v>
      </c>
      <c r="AG4412" s="51"/>
      <c r="AH4412" s="51"/>
    </row>
    <row r="4413" spans="30:34">
      <c r="AD4413" s="50" t="s">
        <v>77</v>
      </c>
      <c r="AE4413" s="50" t="s">
        <v>4903</v>
      </c>
      <c r="AF4413" s="50">
        <v>4323606</v>
      </c>
      <c r="AG4413" s="51"/>
      <c r="AH4413" s="51"/>
    </row>
    <row r="4414" spans="30:34">
      <c r="AD4414" s="50" t="s">
        <v>77</v>
      </c>
      <c r="AE4414" s="50" t="s">
        <v>4906</v>
      </c>
      <c r="AF4414" s="50">
        <v>4323705</v>
      </c>
      <c r="AG4414" s="51"/>
      <c r="AH4414" s="51"/>
    </row>
    <row r="4415" spans="30:34">
      <c r="AD4415" s="50" t="s">
        <v>77</v>
      </c>
      <c r="AE4415" s="50" t="s">
        <v>4908</v>
      </c>
      <c r="AF4415" s="50">
        <v>4323754</v>
      </c>
      <c r="AG4415" s="51"/>
      <c r="AH4415" s="51"/>
    </row>
    <row r="4416" spans="30:34">
      <c r="AD4416" s="50" t="s">
        <v>77</v>
      </c>
      <c r="AE4416" s="50" t="s">
        <v>4911</v>
      </c>
      <c r="AF4416" s="50">
        <v>4323770</v>
      </c>
      <c r="AG4416" s="51"/>
      <c r="AH4416" s="51"/>
    </row>
    <row r="4417" spans="30:34">
      <c r="AD4417" s="50" t="s">
        <v>77</v>
      </c>
      <c r="AE4417" s="50" t="s">
        <v>4914</v>
      </c>
      <c r="AF4417" s="50">
        <v>4323804</v>
      </c>
      <c r="AG4417" s="51"/>
      <c r="AH4417" s="51"/>
    </row>
    <row r="4418" spans="30:34">
      <c r="AD4418" s="50" t="s">
        <v>79</v>
      </c>
      <c r="AE4418" s="50" t="s">
        <v>111</v>
      </c>
      <c r="AF4418" s="50">
        <v>4200051</v>
      </c>
      <c r="AG4418" s="51"/>
      <c r="AH4418" s="51"/>
    </row>
    <row r="4419" spans="30:34">
      <c r="AD4419" s="50" t="s">
        <v>79</v>
      </c>
      <c r="AE4419" s="50" t="s">
        <v>137</v>
      </c>
      <c r="AF4419" s="50">
        <v>4200101</v>
      </c>
      <c r="AG4419" s="51"/>
      <c r="AH4419" s="51"/>
    </row>
    <row r="4420" spans="30:34">
      <c r="AD4420" s="50" t="s">
        <v>79</v>
      </c>
      <c r="AE4420" s="50" t="s">
        <v>162</v>
      </c>
      <c r="AF4420" s="50">
        <v>4200200</v>
      </c>
      <c r="AG4420" s="51"/>
      <c r="AH4420" s="51"/>
    </row>
    <row r="4421" spans="30:34">
      <c r="AD4421" s="50" t="s">
        <v>79</v>
      </c>
      <c r="AE4421" s="50" t="s">
        <v>188</v>
      </c>
      <c r="AF4421" s="50">
        <v>4200309</v>
      </c>
      <c r="AG4421" s="51"/>
      <c r="AH4421" s="51"/>
    </row>
    <row r="4422" spans="30:34">
      <c r="AD4422" s="50" t="s">
        <v>79</v>
      </c>
      <c r="AE4422" s="50" t="s">
        <v>214</v>
      </c>
      <c r="AF4422" s="50">
        <v>4200408</v>
      </c>
      <c r="AG4422" s="51"/>
      <c r="AH4422" s="51"/>
    </row>
    <row r="4423" spans="30:34">
      <c r="AD4423" s="50" t="s">
        <v>79</v>
      </c>
      <c r="AE4423" s="50" t="s">
        <v>238</v>
      </c>
      <c r="AF4423" s="50">
        <v>4200507</v>
      </c>
      <c r="AG4423" s="51"/>
      <c r="AH4423" s="51"/>
    </row>
    <row r="4424" spans="30:34">
      <c r="AD4424" s="50" t="s">
        <v>79</v>
      </c>
      <c r="AE4424" s="50" t="s">
        <v>263</v>
      </c>
      <c r="AF4424" s="50">
        <v>4200556</v>
      </c>
      <c r="AG4424" s="51"/>
      <c r="AH4424" s="51"/>
    </row>
    <row r="4425" spans="30:34">
      <c r="AD4425" s="50" t="s">
        <v>79</v>
      </c>
      <c r="AE4425" s="50" t="s">
        <v>289</v>
      </c>
      <c r="AF4425" s="50">
        <v>4200606</v>
      </c>
      <c r="AG4425" s="51"/>
      <c r="AH4425" s="51"/>
    </row>
    <row r="4426" spans="30:34">
      <c r="AD4426" s="50" t="s">
        <v>79</v>
      </c>
      <c r="AE4426" s="50" t="s">
        <v>315</v>
      </c>
      <c r="AF4426" s="50">
        <v>4200705</v>
      </c>
      <c r="AG4426" s="51"/>
      <c r="AH4426" s="51"/>
    </row>
    <row r="4427" spans="30:34">
      <c r="AD4427" s="50" t="s">
        <v>79</v>
      </c>
      <c r="AE4427" s="50" t="s">
        <v>340</v>
      </c>
      <c r="AF4427" s="50">
        <v>4200754</v>
      </c>
      <c r="AG4427" s="51"/>
      <c r="AH4427" s="51"/>
    </row>
    <row r="4428" spans="30:34">
      <c r="AD4428" s="50" t="s">
        <v>79</v>
      </c>
      <c r="AE4428" s="50" t="s">
        <v>248</v>
      </c>
      <c r="AF4428" s="50">
        <v>4200804</v>
      </c>
      <c r="AG4428" s="51"/>
      <c r="AH4428" s="51"/>
    </row>
    <row r="4429" spans="30:34">
      <c r="AD4429" s="50" t="s">
        <v>79</v>
      </c>
      <c r="AE4429" s="50" t="s">
        <v>389</v>
      </c>
      <c r="AF4429" s="50">
        <v>4200903</v>
      </c>
      <c r="AG4429" s="51"/>
      <c r="AH4429" s="51"/>
    </row>
    <row r="4430" spans="30:34">
      <c r="AD4430" s="50" t="s">
        <v>79</v>
      </c>
      <c r="AE4430" s="50" t="s">
        <v>415</v>
      </c>
      <c r="AF4430" s="50">
        <v>4201000</v>
      </c>
      <c r="AG4430" s="51"/>
      <c r="AH4430" s="51"/>
    </row>
    <row r="4431" spans="30:34">
      <c r="AD4431" s="50" t="s">
        <v>79</v>
      </c>
      <c r="AE4431" s="50" t="s">
        <v>440</v>
      </c>
      <c r="AF4431" s="50">
        <v>4201109</v>
      </c>
      <c r="AG4431" s="51"/>
      <c r="AH4431" s="51"/>
    </row>
    <row r="4432" spans="30:34">
      <c r="AD4432" s="50" t="s">
        <v>79</v>
      </c>
      <c r="AE4432" s="50" t="s">
        <v>465</v>
      </c>
      <c r="AF4432" s="50">
        <v>4201208</v>
      </c>
      <c r="AG4432" s="51"/>
      <c r="AH4432" s="51"/>
    </row>
    <row r="4433" spans="30:34">
      <c r="AD4433" s="50" t="s">
        <v>79</v>
      </c>
      <c r="AE4433" s="50" t="s">
        <v>490</v>
      </c>
      <c r="AF4433" s="50">
        <v>4201257</v>
      </c>
      <c r="AG4433" s="51"/>
      <c r="AH4433" s="51"/>
    </row>
    <row r="4434" spans="30:34">
      <c r="AD4434" s="50" t="s">
        <v>79</v>
      </c>
      <c r="AE4434" s="50" t="s">
        <v>514</v>
      </c>
      <c r="AF4434" s="50">
        <v>4201273</v>
      </c>
      <c r="AG4434" s="51"/>
      <c r="AH4434" s="51"/>
    </row>
    <row r="4435" spans="30:34">
      <c r="AD4435" s="50" t="s">
        <v>79</v>
      </c>
      <c r="AE4435" s="50" t="s">
        <v>537</v>
      </c>
      <c r="AF4435" s="50">
        <v>4201307</v>
      </c>
      <c r="AG4435" s="51"/>
      <c r="AH4435" s="51"/>
    </row>
    <row r="4436" spans="30:34">
      <c r="AD4436" s="50" t="s">
        <v>79</v>
      </c>
      <c r="AE4436" s="50" t="s">
        <v>560</v>
      </c>
      <c r="AF4436" s="50">
        <v>4201406</v>
      </c>
      <c r="AG4436" s="51"/>
      <c r="AH4436" s="51"/>
    </row>
    <row r="4437" spans="30:34">
      <c r="AD4437" s="50" t="s">
        <v>79</v>
      </c>
      <c r="AE4437" s="50" t="s">
        <v>583</v>
      </c>
      <c r="AF4437" s="50">
        <v>4201505</v>
      </c>
      <c r="AG4437" s="51"/>
      <c r="AH4437" s="51"/>
    </row>
    <row r="4438" spans="30:34">
      <c r="AD4438" s="50" t="s">
        <v>79</v>
      </c>
      <c r="AE4438" s="50" t="s">
        <v>606</v>
      </c>
      <c r="AF4438" s="50">
        <v>4201604</v>
      </c>
      <c r="AG4438" s="51"/>
      <c r="AH4438" s="51"/>
    </row>
    <row r="4439" spans="30:34">
      <c r="AD4439" s="50" t="s">
        <v>79</v>
      </c>
      <c r="AE4439" s="50" t="s">
        <v>629</v>
      </c>
      <c r="AF4439" s="50">
        <v>4201653</v>
      </c>
      <c r="AG4439" s="51"/>
      <c r="AH4439" s="51"/>
    </row>
    <row r="4440" spans="30:34">
      <c r="AD4440" s="50" t="s">
        <v>79</v>
      </c>
      <c r="AE4440" s="50" t="s">
        <v>649</v>
      </c>
      <c r="AF4440" s="50">
        <v>4201703</v>
      </c>
      <c r="AG4440" s="51"/>
      <c r="AH4440" s="51"/>
    </row>
    <row r="4441" spans="30:34">
      <c r="AD4441" s="50" t="s">
        <v>79</v>
      </c>
      <c r="AE4441" s="50" t="s">
        <v>670</v>
      </c>
      <c r="AF4441" s="50">
        <v>4201802</v>
      </c>
      <c r="AG4441" s="51"/>
      <c r="AH4441" s="51"/>
    </row>
    <row r="4442" spans="30:34">
      <c r="AD4442" s="50" t="s">
        <v>79</v>
      </c>
      <c r="AE4442" s="50" t="s">
        <v>568</v>
      </c>
      <c r="AF4442" s="50">
        <v>4201901</v>
      </c>
      <c r="AG4442" s="51"/>
      <c r="AH4442" s="51"/>
    </row>
    <row r="4443" spans="30:34">
      <c r="AD4443" s="50" t="s">
        <v>79</v>
      </c>
      <c r="AE4443" s="50" t="s">
        <v>712</v>
      </c>
      <c r="AF4443" s="50">
        <v>4201950</v>
      </c>
      <c r="AG4443" s="51"/>
      <c r="AH4443" s="51"/>
    </row>
    <row r="4444" spans="30:34">
      <c r="AD4444" s="50" t="s">
        <v>79</v>
      </c>
      <c r="AE4444" s="50" t="s">
        <v>734</v>
      </c>
      <c r="AF4444" s="50">
        <v>4202057</v>
      </c>
      <c r="AG4444" s="51"/>
      <c r="AH4444" s="51"/>
    </row>
    <row r="4445" spans="30:34">
      <c r="AD4445" s="50" t="s">
        <v>79</v>
      </c>
      <c r="AE4445" s="50" t="s">
        <v>756</v>
      </c>
      <c r="AF4445" s="50">
        <v>4202008</v>
      </c>
      <c r="AG4445" s="51"/>
      <c r="AH4445" s="51"/>
    </row>
    <row r="4446" spans="30:34">
      <c r="AD4446" s="50" t="s">
        <v>79</v>
      </c>
      <c r="AE4446" s="50" t="s">
        <v>778</v>
      </c>
      <c r="AF4446" s="50">
        <v>4202073</v>
      </c>
      <c r="AG4446" s="51"/>
      <c r="AH4446" s="51"/>
    </row>
    <row r="4447" spans="30:34">
      <c r="AD4447" s="50" t="s">
        <v>79</v>
      </c>
      <c r="AE4447" s="50" t="s">
        <v>799</v>
      </c>
      <c r="AF4447" s="50">
        <v>4212809</v>
      </c>
      <c r="AG4447" s="51"/>
      <c r="AH4447" s="51"/>
    </row>
    <row r="4448" spans="30:34">
      <c r="AD4448" s="50" t="s">
        <v>79</v>
      </c>
      <c r="AE4448" s="50" t="s">
        <v>820</v>
      </c>
      <c r="AF4448" s="50">
        <v>4220000</v>
      </c>
      <c r="AG4448" s="51"/>
      <c r="AH4448" s="51"/>
    </row>
    <row r="4449" spans="30:34">
      <c r="AD4449" s="50" t="s">
        <v>79</v>
      </c>
      <c r="AE4449" s="50" t="s">
        <v>842</v>
      </c>
      <c r="AF4449" s="50">
        <v>4202081</v>
      </c>
      <c r="AG4449" s="51"/>
      <c r="AH4449" s="51"/>
    </row>
    <row r="4450" spans="30:34">
      <c r="AD4450" s="50" t="s">
        <v>79</v>
      </c>
      <c r="AE4450" s="50" t="s">
        <v>864</v>
      </c>
      <c r="AF4450" s="50">
        <v>4202099</v>
      </c>
      <c r="AG4450" s="51"/>
      <c r="AH4450" s="51"/>
    </row>
    <row r="4451" spans="30:34">
      <c r="AD4451" s="50" t="s">
        <v>79</v>
      </c>
      <c r="AE4451" s="50" t="s">
        <v>886</v>
      </c>
      <c r="AF4451" s="50">
        <v>4202107</v>
      </c>
      <c r="AG4451" s="51"/>
      <c r="AH4451" s="51"/>
    </row>
    <row r="4452" spans="30:34">
      <c r="AD4452" s="50" t="s">
        <v>79</v>
      </c>
      <c r="AE4452" s="50" t="s">
        <v>909</v>
      </c>
      <c r="AF4452" s="50">
        <v>4202131</v>
      </c>
      <c r="AG4452" s="51"/>
      <c r="AH4452" s="51"/>
    </row>
    <row r="4453" spans="30:34">
      <c r="AD4453" s="50" t="s">
        <v>79</v>
      </c>
      <c r="AE4453" s="50" t="s">
        <v>932</v>
      </c>
      <c r="AF4453" s="50">
        <v>4202156</v>
      </c>
      <c r="AG4453" s="51"/>
      <c r="AH4453" s="51"/>
    </row>
    <row r="4454" spans="30:34">
      <c r="AD4454" s="50" t="s">
        <v>79</v>
      </c>
      <c r="AE4454" s="50" t="s">
        <v>954</v>
      </c>
      <c r="AF4454" s="50">
        <v>4202206</v>
      </c>
      <c r="AG4454" s="51"/>
      <c r="AH4454" s="51"/>
    </row>
    <row r="4455" spans="30:34">
      <c r="AD4455" s="50" t="s">
        <v>79</v>
      </c>
      <c r="AE4455" s="50" t="s">
        <v>977</v>
      </c>
      <c r="AF4455" s="50">
        <v>4202305</v>
      </c>
      <c r="AG4455" s="51"/>
      <c r="AH4455" s="51"/>
    </row>
    <row r="4456" spans="30:34">
      <c r="AD4456" s="50" t="s">
        <v>79</v>
      </c>
      <c r="AE4456" s="50" t="s">
        <v>999</v>
      </c>
      <c r="AF4456" s="50">
        <v>4202404</v>
      </c>
      <c r="AG4456" s="51"/>
      <c r="AH4456" s="51"/>
    </row>
    <row r="4457" spans="30:34">
      <c r="AD4457" s="50" t="s">
        <v>79</v>
      </c>
      <c r="AE4457" s="50" t="s">
        <v>1021</v>
      </c>
      <c r="AF4457" s="50">
        <v>4202438</v>
      </c>
      <c r="AG4457" s="51"/>
      <c r="AH4457" s="51"/>
    </row>
    <row r="4458" spans="30:34">
      <c r="AD4458" s="50" t="s">
        <v>79</v>
      </c>
      <c r="AE4458" s="50" t="s">
        <v>1044</v>
      </c>
      <c r="AF4458" s="50">
        <v>4202503</v>
      </c>
      <c r="AG4458" s="51"/>
      <c r="AH4458" s="51"/>
    </row>
    <row r="4459" spans="30:34">
      <c r="AD4459" s="50" t="s">
        <v>79</v>
      </c>
      <c r="AE4459" s="50" t="s">
        <v>557</v>
      </c>
      <c r="AF4459" s="50">
        <v>4202537</v>
      </c>
      <c r="AG4459" s="51"/>
      <c r="AH4459" s="51"/>
    </row>
    <row r="4460" spans="30:34">
      <c r="AD4460" s="50" t="s">
        <v>79</v>
      </c>
      <c r="AE4460" s="50" t="s">
        <v>1087</v>
      </c>
      <c r="AF4460" s="50">
        <v>4202578</v>
      </c>
      <c r="AG4460" s="51"/>
      <c r="AH4460" s="51"/>
    </row>
    <row r="4461" spans="30:34">
      <c r="AD4461" s="50" t="s">
        <v>79</v>
      </c>
      <c r="AE4461" s="50" t="s">
        <v>1110</v>
      </c>
      <c r="AF4461" s="50">
        <v>4202602</v>
      </c>
      <c r="AG4461" s="51"/>
      <c r="AH4461" s="51"/>
    </row>
    <row r="4462" spans="30:34">
      <c r="AD4462" s="50" t="s">
        <v>79</v>
      </c>
      <c r="AE4462" s="50" t="s">
        <v>1133</v>
      </c>
      <c r="AF4462" s="50">
        <v>4202453</v>
      </c>
      <c r="AG4462" s="51"/>
      <c r="AH4462" s="51"/>
    </row>
    <row r="4463" spans="30:34">
      <c r="AD4463" s="50" t="s">
        <v>79</v>
      </c>
      <c r="AE4463" s="50" t="s">
        <v>1156</v>
      </c>
      <c r="AF4463" s="50">
        <v>4202701</v>
      </c>
      <c r="AG4463" s="51"/>
      <c r="AH4463" s="51"/>
    </row>
    <row r="4464" spans="30:34">
      <c r="AD4464" s="50" t="s">
        <v>79</v>
      </c>
      <c r="AE4464" s="50" t="s">
        <v>1179</v>
      </c>
      <c r="AF4464" s="50">
        <v>4202800</v>
      </c>
      <c r="AG4464" s="51"/>
      <c r="AH4464" s="51"/>
    </row>
    <row r="4465" spans="30:34">
      <c r="AD4465" s="50" t="s">
        <v>79</v>
      </c>
      <c r="AE4465" s="50" t="s">
        <v>1201</v>
      </c>
      <c r="AF4465" s="50">
        <v>4202859</v>
      </c>
      <c r="AG4465" s="51"/>
      <c r="AH4465" s="51"/>
    </row>
    <row r="4466" spans="30:34">
      <c r="AD4466" s="50" t="s">
        <v>79</v>
      </c>
      <c r="AE4466" s="50" t="s">
        <v>1223</v>
      </c>
      <c r="AF4466" s="50">
        <v>4202875</v>
      </c>
      <c r="AG4466" s="51"/>
      <c r="AH4466" s="51"/>
    </row>
    <row r="4467" spans="30:34">
      <c r="AD4467" s="50" t="s">
        <v>79</v>
      </c>
      <c r="AE4467" s="50" t="s">
        <v>1245</v>
      </c>
      <c r="AF4467" s="50">
        <v>4202909</v>
      </c>
      <c r="AG4467" s="51"/>
      <c r="AH4467" s="51"/>
    </row>
    <row r="4468" spans="30:34">
      <c r="AD4468" s="50" t="s">
        <v>79</v>
      </c>
      <c r="AE4468" s="50" t="s">
        <v>1268</v>
      </c>
      <c r="AF4468" s="50">
        <v>4203006</v>
      </c>
      <c r="AG4468" s="51"/>
      <c r="AH4468" s="51"/>
    </row>
    <row r="4469" spans="30:34">
      <c r="AD4469" s="50" t="s">
        <v>79</v>
      </c>
      <c r="AE4469" s="50" t="s">
        <v>1289</v>
      </c>
      <c r="AF4469" s="50">
        <v>4203105</v>
      </c>
      <c r="AG4469" s="51"/>
      <c r="AH4469" s="51"/>
    </row>
    <row r="4470" spans="30:34">
      <c r="AD4470" s="50" t="s">
        <v>79</v>
      </c>
      <c r="AE4470" s="50" t="s">
        <v>1311</v>
      </c>
      <c r="AF4470" s="50">
        <v>4203154</v>
      </c>
      <c r="AG4470" s="51"/>
      <c r="AH4470" s="51"/>
    </row>
    <row r="4471" spans="30:34">
      <c r="AD4471" s="50" t="s">
        <v>79</v>
      </c>
      <c r="AE4471" s="50" t="s">
        <v>1333</v>
      </c>
      <c r="AF4471" s="50">
        <v>4203204</v>
      </c>
      <c r="AG4471" s="51"/>
      <c r="AH4471" s="51"/>
    </row>
    <row r="4472" spans="30:34">
      <c r="AD4472" s="50" t="s">
        <v>79</v>
      </c>
      <c r="AE4472" s="50" t="s">
        <v>445</v>
      </c>
      <c r="AF4472" s="50">
        <v>4203303</v>
      </c>
      <c r="AG4472" s="51"/>
      <c r="AH4472" s="51"/>
    </row>
    <row r="4473" spans="30:34">
      <c r="AD4473" s="50" t="s">
        <v>79</v>
      </c>
      <c r="AE4473" s="50" t="s">
        <v>1376</v>
      </c>
      <c r="AF4473" s="50">
        <v>4203402</v>
      </c>
      <c r="AG4473" s="51"/>
      <c r="AH4473" s="51"/>
    </row>
    <row r="4474" spans="30:34">
      <c r="AD4474" s="50" t="s">
        <v>79</v>
      </c>
      <c r="AE4474" s="50" t="s">
        <v>1398</v>
      </c>
      <c r="AF4474" s="50">
        <v>4203501</v>
      </c>
      <c r="AG4474" s="51"/>
      <c r="AH4474" s="51"/>
    </row>
    <row r="4475" spans="30:34">
      <c r="AD4475" s="50" t="s">
        <v>79</v>
      </c>
      <c r="AE4475" s="50" t="s">
        <v>1420</v>
      </c>
      <c r="AF4475" s="50">
        <v>4203600</v>
      </c>
      <c r="AG4475" s="51"/>
      <c r="AH4475" s="51"/>
    </row>
    <row r="4476" spans="30:34">
      <c r="AD4476" s="50" t="s">
        <v>79</v>
      </c>
      <c r="AE4476" s="50" t="s">
        <v>1441</v>
      </c>
      <c r="AF4476" s="50">
        <v>4203709</v>
      </c>
      <c r="AG4476" s="51"/>
      <c r="AH4476" s="51"/>
    </row>
    <row r="4477" spans="30:34">
      <c r="AD4477" s="50" t="s">
        <v>79</v>
      </c>
      <c r="AE4477" s="50" t="s">
        <v>1462</v>
      </c>
      <c r="AF4477" s="50">
        <v>4203808</v>
      </c>
      <c r="AG4477" s="51"/>
      <c r="AH4477" s="51"/>
    </row>
    <row r="4478" spans="30:34">
      <c r="AD4478" s="50" t="s">
        <v>79</v>
      </c>
      <c r="AE4478" s="50" t="s">
        <v>1483</v>
      </c>
      <c r="AF4478" s="50">
        <v>4203253</v>
      </c>
      <c r="AG4478" s="51"/>
      <c r="AH4478" s="51"/>
    </row>
    <row r="4479" spans="30:34">
      <c r="AD4479" s="50" t="s">
        <v>79</v>
      </c>
      <c r="AE4479" s="50" t="s">
        <v>1504</v>
      </c>
      <c r="AF4479" s="50">
        <v>4203907</v>
      </c>
      <c r="AG4479" s="51"/>
      <c r="AH4479" s="51"/>
    </row>
    <row r="4480" spans="30:34">
      <c r="AD4480" s="50" t="s">
        <v>79</v>
      </c>
      <c r="AE4480" s="50" t="s">
        <v>1525</v>
      </c>
      <c r="AF4480" s="50">
        <v>4203956</v>
      </c>
      <c r="AG4480" s="51"/>
      <c r="AH4480" s="51"/>
    </row>
    <row r="4481" spans="30:34">
      <c r="AD4481" s="50" t="s">
        <v>79</v>
      </c>
      <c r="AE4481" s="50" t="s">
        <v>1546</v>
      </c>
      <c r="AF4481" s="50">
        <v>4204004</v>
      </c>
      <c r="AG4481" s="51"/>
      <c r="AH4481" s="51"/>
    </row>
    <row r="4482" spans="30:34">
      <c r="AD4482" s="50" t="s">
        <v>79</v>
      </c>
      <c r="AE4482" s="50" t="s">
        <v>1565</v>
      </c>
      <c r="AF4482" s="50">
        <v>4204103</v>
      </c>
      <c r="AG4482" s="51"/>
      <c r="AH4482" s="51"/>
    </row>
    <row r="4483" spans="30:34">
      <c r="AD4483" s="50" t="s">
        <v>79</v>
      </c>
      <c r="AE4483" s="50" t="s">
        <v>1585</v>
      </c>
      <c r="AF4483" s="50">
        <v>4204152</v>
      </c>
      <c r="AG4483" s="51"/>
      <c r="AH4483" s="51"/>
    </row>
    <row r="4484" spans="30:34">
      <c r="AD4484" s="50" t="s">
        <v>79</v>
      </c>
      <c r="AE4484" s="50" t="s">
        <v>1605</v>
      </c>
      <c r="AF4484" s="50">
        <v>4204178</v>
      </c>
      <c r="AG4484" s="51"/>
      <c r="AH4484" s="51"/>
    </row>
    <row r="4485" spans="30:34">
      <c r="AD4485" s="50" t="s">
        <v>79</v>
      </c>
      <c r="AE4485" s="50" t="s">
        <v>1626</v>
      </c>
      <c r="AF4485" s="50">
        <v>4204194</v>
      </c>
      <c r="AG4485" s="51"/>
      <c r="AH4485" s="51"/>
    </row>
    <row r="4486" spans="30:34">
      <c r="AD4486" s="50" t="s">
        <v>79</v>
      </c>
      <c r="AE4486" s="50" t="s">
        <v>1647</v>
      </c>
      <c r="AF4486" s="50">
        <v>4204202</v>
      </c>
      <c r="AG4486" s="51"/>
      <c r="AH4486" s="51"/>
    </row>
    <row r="4487" spans="30:34">
      <c r="AD4487" s="50" t="s">
        <v>79</v>
      </c>
      <c r="AE4487" s="50" t="s">
        <v>1667</v>
      </c>
      <c r="AF4487" s="50">
        <v>4204251</v>
      </c>
      <c r="AG4487" s="51"/>
      <c r="AH4487" s="51"/>
    </row>
    <row r="4488" spans="30:34">
      <c r="AD4488" s="50" t="s">
        <v>79</v>
      </c>
      <c r="AE4488" s="50" t="s">
        <v>1688</v>
      </c>
      <c r="AF4488" s="50">
        <v>4204301</v>
      </c>
      <c r="AG4488" s="51"/>
      <c r="AH4488" s="51"/>
    </row>
    <row r="4489" spans="30:34">
      <c r="AD4489" s="50" t="s">
        <v>79</v>
      </c>
      <c r="AE4489" s="50" t="s">
        <v>1708</v>
      </c>
      <c r="AF4489" s="50">
        <v>4204350</v>
      </c>
      <c r="AG4489" s="51"/>
      <c r="AH4489" s="51"/>
    </row>
    <row r="4490" spans="30:34">
      <c r="AD4490" s="50" t="s">
        <v>79</v>
      </c>
      <c r="AE4490" s="50" t="s">
        <v>1729</v>
      </c>
      <c r="AF4490" s="50">
        <v>4204400</v>
      </c>
      <c r="AG4490" s="51"/>
      <c r="AH4490" s="51"/>
    </row>
    <row r="4491" spans="30:34">
      <c r="AD4491" s="50" t="s">
        <v>79</v>
      </c>
      <c r="AE4491" s="50" t="s">
        <v>1750</v>
      </c>
      <c r="AF4491" s="50">
        <v>4204459</v>
      </c>
      <c r="AG4491" s="51"/>
      <c r="AH4491" s="51"/>
    </row>
    <row r="4492" spans="30:34">
      <c r="AD4492" s="50" t="s">
        <v>79</v>
      </c>
      <c r="AE4492" s="50" t="s">
        <v>1770</v>
      </c>
      <c r="AF4492" s="50">
        <v>4204558</v>
      </c>
      <c r="AG4492" s="51"/>
      <c r="AH4492" s="51"/>
    </row>
    <row r="4493" spans="30:34">
      <c r="AD4493" s="50" t="s">
        <v>79</v>
      </c>
      <c r="AE4493" s="50" t="s">
        <v>1790</v>
      </c>
      <c r="AF4493" s="50">
        <v>4204509</v>
      </c>
      <c r="AG4493" s="51"/>
      <c r="AH4493" s="51"/>
    </row>
    <row r="4494" spans="30:34">
      <c r="AD4494" s="50" t="s">
        <v>79</v>
      </c>
      <c r="AE4494" s="50" t="s">
        <v>1810</v>
      </c>
      <c r="AF4494" s="50">
        <v>4204608</v>
      </c>
      <c r="AG4494" s="51"/>
      <c r="AH4494" s="51"/>
    </row>
    <row r="4495" spans="30:34">
      <c r="AD4495" s="50" t="s">
        <v>79</v>
      </c>
      <c r="AE4495" s="50" t="s">
        <v>1828</v>
      </c>
      <c r="AF4495" s="50">
        <v>4204707</v>
      </c>
      <c r="AG4495" s="51"/>
      <c r="AH4495" s="51"/>
    </row>
    <row r="4496" spans="30:34">
      <c r="AD4496" s="50" t="s">
        <v>79</v>
      </c>
      <c r="AE4496" s="50" t="s">
        <v>1846</v>
      </c>
      <c r="AF4496" s="50">
        <v>4204756</v>
      </c>
      <c r="AG4496" s="51"/>
      <c r="AH4496" s="51"/>
    </row>
    <row r="4497" spans="30:34">
      <c r="AD4497" s="50" t="s">
        <v>79</v>
      </c>
      <c r="AE4497" s="50" t="s">
        <v>1864</v>
      </c>
      <c r="AF4497" s="50">
        <v>4204806</v>
      </c>
      <c r="AG4497" s="51"/>
      <c r="AH4497" s="51"/>
    </row>
    <row r="4498" spans="30:34">
      <c r="AD4498" s="50" t="s">
        <v>79</v>
      </c>
      <c r="AE4498" s="50" t="s">
        <v>1882</v>
      </c>
      <c r="AF4498" s="50">
        <v>4204905</v>
      </c>
      <c r="AG4498" s="51"/>
      <c r="AH4498" s="51"/>
    </row>
    <row r="4499" spans="30:34">
      <c r="AD4499" s="50" t="s">
        <v>79</v>
      </c>
      <c r="AE4499" s="50" t="s">
        <v>1898</v>
      </c>
      <c r="AF4499" s="50">
        <v>4205001</v>
      </c>
      <c r="AG4499" s="51"/>
      <c r="AH4499" s="51"/>
    </row>
    <row r="4500" spans="30:34">
      <c r="AD4500" s="50" t="s">
        <v>79</v>
      </c>
      <c r="AE4500" s="50" t="s">
        <v>1915</v>
      </c>
      <c r="AF4500" s="50">
        <v>4205100</v>
      </c>
      <c r="AG4500" s="51"/>
      <c r="AH4500" s="51"/>
    </row>
    <row r="4501" spans="30:34">
      <c r="AD4501" s="50" t="s">
        <v>79</v>
      </c>
      <c r="AE4501" s="50" t="s">
        <v>1933</v>
      </c>
      <c r="AF4501" s="50">
        <v>4205159</v>
      </c>
      <c r="AG4501" s="51"/>
      <c r="AH4501" s="51"/>
    </row>
    <row r="4502" spans="30:34">
      <c r="AD4502" s="50" t="s">
        <v>79</v>
      </c>
      <c r="AE4502" s="50" t="s">
        <v>1948</v>
      </c>
      <c r="AF4502" s="50">
        <v>4205175</v>
      </c>
      <c r="AG4502" s="51"/>
      <c r="AH4502" s="51"/>
    </row>
    <row r="4503" spans="30:34">
      <c r="AD4503" s="50" t="s">
        <v>79</v>
      </c>
      <c r="AE4503" s="50" t="s">
        <v>1965</v>
      </c>
      <c r="AF4503" s="50">
        <v>4205191</v>
      </c>
      <c r="AG4503" s="51"/>
      <c r="AH4503" s="51"/>
    </row>
    <row r="4504" spans="30:34">
      <c r="AD4504" s="50" t="s">
        <v>79</v>
      </c>
      <c r="AE4504" s="50" t="s">
        <v>1983</v>
      </c>
      <c r="AF4504" s="50">
        <v>4205209</v>
      </c>
      <c r="AG4504" s="51"/>
      <c r="AH4504" s="51"/>
    </row>
    <row r="4505" spans="30:34">
      <c r="AD4505" s="50" t="s">
        <v>79</v>
      </c>
      <c r="AE4505" s="50" t="s">
        <v>2000</v>
      </c>
      <c r="AF4505" s="50">
        <v>4205308</v>
      </c>
      <c r="AG4505" s="51"/>
      <c r="AH4505" s="51"/>
    </row>
    <row r="4506" spans="30:34">
      <c r="AD4506" s="50" t="s">
        <v>79</v>
      </c>
      <c r="AE4506" s="50" t="s">
        <v>2018</v>
      </c>
      <c r="AF4506" s="50">
        <v>4205357</v>
      </c>
      <c r="AG4506" s="51"/>
      <c r="AH4506" s="51"/>
    </row>
    <row r="4507" spans="30:34">
      <c r="AD4507" s="50" t="s">
        <v>79</v>
      </c>
      <c r="AE4507" s="50" t="s">
        <v>2036</v>
      </c>
      <c r="AF4507" s="50">
        <v>4205407</v>
      </c>
      <c r="AG4507" s="51"/>
      <c r="AH4507" s="51"/>
    </row>
    <row r="4508" spans="30:34">
      <c r="AD4508" s="50" t="s">
        <v>79</v>
      </c>
      <c r="AE4508" s="50" t="s">
        <v>2054</v>
      </c>
      <c r="AF4508" s="50">
        <v>4205431</v>
      </c>
      <c r="AG4508" s="51"/>
      <c r="AH4508" s="51"/>
    </row>
    <row r="4509" spans="30:34">
      <c r="AD4509" s="50" t="s">
        <v>79</v>
      </c>
      <c r="AE4509" s="50" t="s">
        <v>2071</v>
      </c>
      <c r="AF4509" s="50">
        <v>4205456</v>
      </c>
      <c r="AG4509" s="51"/>
      <c r="AH4509" s="51"/>
    </row>
    <row r="4510" spans="30:34">
      <c r="AD4510" s="50" t="s">
        <v>79</v>
      </c>
      <c r="AE4510" s="50" t="s">
        <v>2087</v>
      </c>
      <c r="AF4510" s="50">
        <v>4205506</v>
      </c>
      <c r="AG4510" s="51"/>
      <c r="AH4510" s="51"/>
    </row>
    <row r="4511" spans="30:34">
      <c r="AD4511" s="50" t="s">
        <v>79</v>
      </c>
      <c r="AE4511" s="50" t="s">
        <v>2103</v>
      </c>
      <c r="AF4511" s="50">
        <v>4205555</v>
      </c>
      <c r="AG4511" s="51"/>
      <c r="AH4511" s="51"/>
    </row>
    <row r="4512" spans="30:34">
      <c r="AD4512" s="50" t="s">
        <v>79</v>
      </c>
      <c r="AE4512" s="50" t="s">
        <v>2120</v>
      </c>
      <c r="AF4512" s="50">
        <v>4205605</v>
      </c>
      <c r="AG4512" s="51"/>
      <c r="AH4512" s="51"/>
    </row>
    <row r="4513" spans="30:34">
      <c r="AD4513" s="50" t="s">
        <v>79</v>
      </c>
      <c r="AE4513" s="50" t="s">
        <v>2135</v>
      </c>
      <c r="AF4513" s="50">
        <v>4205704</v>
      </c>
      <c r="AG4513" s="51"/>
      <c r="AH4513" s="51"/>
    </row>
    <row r="4514" spans="30:34">
      <c r="AD4514" s="50" t="s">
        <v>79</v>
      </c>
      <c r="AE4514" s="50" t="s">
        <v>2151</v>
      </c>
      <c r="AF4514" s="50">
        <v>4205803</v>
      </c>
      <c r="AG4514" s="51"/>
      <c r="AH4514" s="51"/>
    </row>
    <row r="4515" spans="30:34">
      <c r="AD4515" s="50" t="s">
        <v>79</v>
      </c>
      <c r="AE4515" s="50" t="s">
        <v>2168</v>
      </c>
      <c r="AF4515" s="50">
        <v>4205902</v>
      </c>
      <c r="AG4515" s="51"/>
      <c r="AH4515" s="51"/>
    </row>
    <row r="4516" spans="30:34">
      <c r="AD4516" s="50" t="s">
        <v>79</v>
      </c>
      <c r="AE4516" s="50" t="s">
        <v>2185</v>
      </c>
      <c r="AF4516" s="50">
        <v>4206009</v>
      </c>
      <c r="AG4516" s="51"/>
      <c r="AH4516" s="51"/>
    </row>
    <row r="4517" spans="30:34">
      <c r="AD4517" s="50" t="s">
        <v>79</v>
      </c>
      <c r="AE4517" s="50" t="s">
        <v>2202</v>
      </c>
      <c r="AF4517" s="50">
        <v>4206108</v>
      </c>
      <c r="AG4517" s="51"/>
      <c r="AH4517" s="51"/>
    </row>
    <row r="4518" spans="30:34">
      <c r="AD4518" s="50" t="s">
        <v>79</v>
      </c>
      <c r="AE4518" s="50" t="s">
        <v>2216</v>
      </c>
      <c r="AF4518" s="50">
        <v>4206207</v>
      </c>
      <c r="AG4518" s="51"/>
      <c r="AH4518" s="51"/>
    </row>
    <row r="4519" spans="30:34">
      <c r="AD4519" s="50" t="s">
        <v>79</v>
      </c>
      <c r="AE4519" s="50" t="s">
        <v>2233</v>
      </c>
      <c r="AF4519" s="50">
        <v>4206306</v>
      </c>
      <c r="AG4519" s="51"/>
      <c r="AH4519" s="51"/>
    </row>
    <row r="4520" spans="30:34">
      <c r="AD4520" s="50" t="s">
        <v>79</v>
      </c>
      <c r="AE4520" s="50" t="s">
        <v>2248</v>
      </c>
      <c r="AF4520" s="50">
        <v>4206405</v>
      </c>
      <c r="AG4520" s="51"/>
      <c r="AH4520" s="51"/>
    </row>
    <row r="4521" spans="30:34">
      <c r="AD4521" s="50" t="s">
        <v>79</v>
      </c>
      <c r="AE4521" s="50" t="s">
        <v>2263</v>
      </c>
      <c r="AF4521" s="50">
        <v>4206504</v>
      </c>
      <c r="AG4521" s="51"/>
      <c r="AH4521" s="51"/>
    </row>
    <row r="4522" spans="30:34">
      <c r="AD4522" s="50" t="s">
        <v>79</v>
      </c>
      <c r="AE4522" s="50" t="s">
        <v>2278</v>
      </c>
      <c r="AF4522" s="50">
        <v>4206603</v>
      </c>
      <c r="AG4522" s="51"/>
      <c r="AH4522" s="51"/>
    </row>
    <row r="4523" spans="30:34">
      <c r="AD4523" s="50" t="s">
        <v>79</v>
      </c>
      <c r="AE4523" s="50" t="s">
        <v>2294</v>
      </c>
      <c r="AF4523" s="50">
        <v>4206652</v>
      </c>
      <c r="AG4523" s="51"/>
      <c r="AH4523" s="51"/>
    </row>
    <row r="4524" spans="30:34">
      <c r="AD4524" s="50" t="s">
        <v>79</v>
      </c>
      <c r="AE4524" s="50" t="s">
        <v>2310</v>
      </c>
      <c r="AF4524" s="50">
        <v>4206702</v>
      </c>
      <c r="AG4524" s="51"/>
      <c r="AH4524" s="51"/>
    </row>
    <row r="4525" spans="30:34">
      <c r="AD4525" s="50" t="s">
        <v>79</v>
      </c>
      <c r="AE4525" s="50" t="s">
        <v>2323</v>
      </c>
      <c r="AF4525" s="50">
        <v>4206751</v>
      </c>
      <c r="AG4525" s="51"/>
      <c r="AH4525" s="51"/>
    </row>
    <row r="4526" spans="30:34">
      <c r="AD4526" s="50" t="s">
        <v>79</v>
      </c>
      <c r="AE4526" s="50" t="s">
        <v>2339</v>
      </c>
      <c r="AF4526" s="50">
        <v>4206801</v>
      </c>
      <c r="AG4526" s="51"/>
      <c r="AH4526" s="51"/>
    </row>
    <row r="4527" spans="30:34">
      <c r="AD4527" s="50" t="s">
        <v>79</v>
      </c>
      <c r="AE4527" s="50" t="s">
        <v>2355</v>
      </c>
      <c r="AF4527" s="50">
        <v>4206900</v>
      </c>
      <c r="AG4527" s="51"/>
      <c r="AH4527" s="51"/>
    </row>
    <row r="4528" spans="30:34">
      <c r="AD4528" s="50" t="s">
        <v>79</v>
      </c>
      <c r="AE4528" s="50" t="s">
        <v>2369</v>
      </c>
      <c r="AF4528" s="50">
        <v>4207007</v>
      </c>
      <c r="AG4528" s="51"/>
      <c r="AH4528" s="51"/>
    </row>
    <row r="4529" spans="30:34">
      <c r="AD4529" s="50" t="s">
        <v>79</v>
      </c>
      <c r="AE4529" s="50" t="s">
        <v>2384</v>
      </c>
      <c r="AF4529" s="50">
        <v>4207106</v>
      </c>
      <c r="AG4529" s="51"/>
      <c r="AH4529" s="51"/>
    </row>
    <row r="4530" spans="30:34">
      <c r="AD4530" s="50" t="s">
        <v>79</v>
      </c>
      <c r="AE4530" s="50" t="s">
        <v>2400</v>
      </c>
      <c r="AF4530" s="50">
        <v>4207205</v>
      </c>
      <c r="AG4530" s="51"/>
      <c r="AH4530" s="51"/>
    </row>
    <row r="4531" spans="30:34">
      <c r="AD4531" s="50" t="s">
        <v>79</v>
      </c>
      <c r="AE4531" s="50" t="s">
        <v>2416</v>
      </c>
      <c r="AF4531" s="50">
        <v>4207304</v>
      </c>
      <c r="AG4531" s="51"/>
      <c r="AH4531" s="51"/>
    </row>
    <row r="4532" spans="30:34">
      <c r="AD4532" s="50" t="s">
        <v>79</v>
      </c>
      <c r="AE4532" s="50" t="s">
        <v>2432</v>
      </c>
      <c r="AF4532" s="50">
        <v>4207403</v>
      </c>
      <c r="AG4532" s="51"/>
      <c r="AH4532" s="51"/>
    </row>
    <row r="4533" spans="30:34">
      <c r="AD4533" s="50" t="s">
        <v>79</v>
      </c>
      <c r="AE4533" s="50" t="s">
        <v>2448</v>
      </c>
      <c r="AF4533" s="50">
        <v>4207502</v>
      </c>
      <c r="AG4533" s="51"/>
      <c r="AH4533" s="51"/>
    </row>
    <row r="4534" spans="30:34">
      <c r="AD4534" s="50" t="s">
        <v>79</v>
      </c>
      <c r="AE4534" s="50" t="s">
        <v>2462</v>
      </c>
      <c r="AF4534" s="50">
        <v>4207577</v>
      </c>
      <c r="AG4534" s="51"/>
      <c r="AH4534" s="51"/>
    </row>
    <row r="4535" spans="30:34">
      <c r="AD4535" s="50" t="s">
        <v>79</v>
      </c>
      <c r="AE4535" s="50" t="s">
        <v>2477</v>
      </c>
      <c r="AF4535" s="50">
        <v>4207601</v>
      </c>
      <c r="AG4535" s="51"/>
      <c r="AH4535" s="51"/>
    </row>
    <row r="4536" spans="30:34">
      <c r="AD4536" s="50" t="s">
        <v>79</v>
      </c>
      <c r="AE4536" s="50" t="s">
        <v>2493</v>
      </c>
      <c r="AF4536" s="50">
        <v>4207650</v>
      </c>
      <c r="AG4536" s="51"/>
      <c r="AH4536" s="51"/>
    </row>
    <row r="4537" spans="30:34">
      <c r="AD4537" s="50" t="s">
        <v>79</v>
      </c>
      <c r="AE4537" s="50" t="s">
        <v>2507</v>
      </c>
      <c r="AF4537" s="50">
        <v>4207684</v>
      </c>
      <c r="AG4537" s="51"/>
      <c r="AH4537" s="51"/>
    </row>
    <row r="4538" spans="30:34">
      <c r="AD4538" s="50" t="s">
        <v>79</v>
      </c>
      <c r="AE4538" s="50" t="s">
        <v>2523</v>
      </c>
      <c r="AF4538" s="50">
        <v>4207700</v>
      </c>
      <c r="AG4538" s="51"/>
      <c r="AH4538" s="51"/>
    </row>
    <row r="4539" spans="30:34">
      <c r="AD4539" s="50" t="s">
        <v>79</v>
      </c>
      <c r="AE4539" s="50" t="s">
        <v>2538</v>
      </c>
      <c r="AF4539" s="50">
        <v>4207759</v>
      </c>
      <c r="AG4539" s="51"/>
      <c r="AH4539" s="51"/>
    </row>
    <row r="4540" spans="30:34">
      <c r="AD4540" s="50" t="s">
        <v>79</v>
      </c>
      <c r="AE4540" s="50" t="s">
        <v>2554</v>
      </c>
      <c r="AF4540" s="50">
        <v>4207809</v>
      </c>
      <c r="AG4540" s="51"/>
      <c r="AH4540" s="51"/>
    </row>
    <row r="4541" spans="30:34">
      <c r="AD4541" s="50" t="s">
        <v>79</v>
      </c>
      <c r="AE4541" s="50" t="s">
        <v>2568</v>
      </c>
      <c r="AF4541" s="50">
        <v>4207858</v>
      </c>
      <c r="AG4541" s="51"/>
      <c r="AH4541" s="51"/>
    </row>
    <row r="4542" spans="30:34">
      <c r="AD4542" s="50" t="s">
        <v>79</v>
      </c>
      <c r="AE4542" s="50" t="s">
        <v>2583</v>
      </c>
      <c r="AF4542" s="50">
        <v>4207908</v>
      </c>
      <c r="AG4542" s="51"/>
      <c r="AH4542" s="51"/>
    </row>
    <row r="4543" spans="30:34">
      <c r="AD4543" s="50" t="s">
        <v>79</v>
      </c>
      <c r="AE4543" s="50" t="s">
        <v>2599</v>
      </c>
      <c r="AF4543" s="50">
        <v>4208005</v>
      </c>
      <c r="AG4543" s="51"/>
      <c r="AH4543" s="51"/>
    </row>
    <row r="4544" spans="30:34">
      <c r="AD4544" s="50" t="s">
        <v>79</v>
      </c>
      <c r="AE4544" s="50" t="s">
        <v>2614</v>
      </c>
      <c r="AF4544" s="50">
        <v>4208104</v>
      </c>
      <c r="AG4544" s="51"/>
      <c r="AH4544" s="51"/>
    </row>
    <row r="4545" spans="30:34">
      <c r="AD4545" s="50" t="s">
        <v>79</v>
      </c>
      <c r="AE4545" s="50" t="s">
        <v>2627</v>
      </c>
      <c r="AF4545" s="50">
        <v>4208203</v>
      </c>
      <c r="AG4545" s="51"/>
      <c r="AH4545" s="51"/>
    </row>
    <row r="4546" spans="30:34">
      <c r="AD4546" s="50" t="s">
        <v>79</v>
      </c>
      <c r="AE4546" s="50" t="s">
        <v>2642</v>
      </c>
      <c r="AF4546" s="50">
        <v>4208302</v>
      </c>
      <c r="AG4546" s="51"/>
      <c r="AH4546" s="51"/>
    </row>
    <row r="4547" spans="30:34">
      <c r="AD4547" s="50" t="s">
        <v>79</v>
      </c>
      <c r="AE4547" s="50" t="s">
        <v>804</v>
      </c>
      <c r="AF4547" s="50">
        <v>4208401</v>
      </c>
      <c r="AG4547" s="51"/>
      <c r="AH4547" s="51"/>
    </row>
    <row r="4548" spans="30:34">
      <c r="AD4548" s="50" t="s">
        <v>79</v>
      </c>
      <c r="AE4548" s="50" t="s">
        <v>2669</v>
      </c>
      <c r="AF4548" s="50">
        <v>4208450</v>
      </c>
      <c r="AG4548" s="51"/>
      <c r="AH4548" s="51"/>
    </row>
    <row r="4549" spans="30:34">
      <c r="AD4549" s="50" t="s">
        <v>79</v>
      </c>
      <c r="AE4549" s="50" t="s">
        <v>2683</v>
      </c>
      <c r="AF4549" s="50">
        <v>4208500</v>
      </c>
      <c r="AG4549" s="51"/>
      <c r="AH4549" s="51"/>
    </row>
    <row r="4550" spans="30:34">
      <c r="AD4550" s="50" t="s">
        <v>79</v>
      </c>
      <c r="AE4550" s="50" t="s">
        <v>2699</v>
      </c>
      <c r="AF4550" s="50">
        <v>4208609</v>
      </c>
      <c r="AG4550" s="51"/>
      <c r="AH4550" s="51"/>
    </row>
    <row r="4551" spans="30:34">
      <c r="AD4551" s="50" t="s">
        <v>79</v>
      </c>
      <c r="AE4551" s="50" t="s">
        <v>2714</v>
      </c>
      <c r="AF4551" s="50">
        <v>4208708</v>
      </c>
      <c r="AG4551" s="51"/>
      <c r="AH4551" s="51"/>
    </row>
    <row r="4552" spans="30:34">
      <c r="AD4552" s="50" t="s">
        <v>79</v>
      </c>
      <c r="AE4552" s="50" t="s">
        <v>2730</v>
      </c>
      <c r="AF4552" s="50">
        <v>4208807</v>
      </c>
      <c r="AG4552" s="51"/>
      <c r="AH4552" s="51"/>
    </row>
    <row r="4553" spans="30:34">
      <c r="AD4553" s="50" t="s">
        <v>79</v>
      </c>
      <c r="AE4553" s="50" t="s">
        <v>2745</v>
      </c>
      <c r="AF4553" s="50">
        <v>4208906</v>
      </c>
      <c r="AG4553" s="51"/>
      <c r="AH4553" s="51"/>
    </row>
    <row r="4554" spans="30:34">
      <c r="AD4554" s="50" t="s">
        <v>79</v>
      </c>
      <c r="AE4554" s="50" t="s">
        <v>2760</v>
      </c>
      <c r="AF4554" s="50">
        <v>4208955</v>
      </c>
      <c r="AG4554" s="51"/>
      <c r="AH4554" s="51"/>
    </row>
    <row r="4555" spans="30:34">
      <c r="AD4555" s="50" t="s">
        <v>79</v>
      </c>
      <c r="AE4555" s="50" t="s">
        <v>2776</v>
      </c>
      <c r="AF4555" s="50">
        <v>4209003</v>
      </c>
      <c r="AG4555" s="51"/>
      <c r="AH4555" s="51"/>
    </row>
    <row r="4556" spans="30:34">
      <c r="AD4556" s="50" t="s">
        <v>79</v>
      </c>
      <c r="AE4556" s="50" t="s">
        <v>2792</v>
      </c>
      <c r="AF4556" s="50">
        <v>4209102</v>
      </c>
      <c r="AG4556" s="51"/>
      <c r="AH4556" s="51"/>
    </row>
    <row r="4557" spans="30:34">
      <c r="AD4557" s="50" t="s">
        <v>79</v>
      </c>
      <c r="AE4557" s="50" t="s">
        <v>2807</v>
      </c>
      <c r="AF4557" s="50">
        <v>4209151</v>
      </c>
      <c r="AG4557" s="51"/>
      <c r="AH4557" s="51"/>
    </row>
    <row r="4558" spans="30:34">
      <c r="AD4558" s="50" t="s">
        <v>79</v>
      </c>
      <c r="AE4558" s="50" t="s">
        <v>2822</v>
      </c>
      <c r="AF4558" s="50">
        <v>4209177</v>
      </c>
      <c r="AG4558" s="51"/>
      <c r="AH4558" s="51"/>
    </row>
    <row r="4559" spans="30:34">
      <c r="AD4559" s="50" t="s">
        <v>79</v>
      </c>
      <c r="AE4559" s="50" t="s">
        <v>2834</v>
      </c>
      <c r="AF4559" s="50">
        <v>4209201</v>
      </c>
      <c r="AG4559" s="51"/>
      <c r="AH4559" s="51"/>
    </row>
    <row r="4560" spans="30:34">
      <c r="AD4560" s="50" t="s">
        <v>79</v>
      </c>
      <c r="AE4560" s="50" t="s">
        <v>2847</v>
      </c>
      <c r="AF4560" s="50">
        <v>4209300</v>
      </c>
      <c r="AG4560" s="51"/>
      <c r="AH4560" s="51"/>
    </row>
    <row r="4561" spans="30:34">
      <c r="AD4561" s="50" t="s">
        <v>79</v>
      </c>
      <c r="AE4561" s="50" t="s">
        <v>2860</v>
      </c>
      <c r="AF4561" s="50">
        <v>4209409</v>
      </c>
      <c r="AG4561" s="51"/>
      <c r="AH4561" s="51"/>
    </row>
    <row r="4562" spans="30:34">
      <c r="AD4562" s="50" t="s">
        <v>79</v>
      </c>
      <c r="AE4562" s="50" t="s">
        <v>2873</v>
      </c>
      <c r="AF4562" s="50">
        <v>4209458</v>
      </c>
      <c r="AG4562" s="51"/>
      <c r="AH4562" s="51"/>
    </row>
    <row r="4563" spans="30:34">
      <c r="AD4563" s="50" t="s">
        <v>79</v>
      </c>
      <c r="AE4563" s="50" t="s">
        <v>2885</v>
      </c>
      <c r="AF4563" s="50">
        <v>4209508</v>
      </c>
      <c r="AG4563" s="51"/>
      <c r="AH4563" s="51"/>
    </row>
    <row r="4564" spans="30:34">
      <c r="AD4564" s="50" t="s">
        <v>79</v>
      </c>
      <c r="AE4564" s="50" t="s">
        <v>2898</v>
      </c>
      <c r="AF4564" s="50">
        <v>4209607</v>
      </c>
      <c r="AG4564" s="51"/>
      <c r="AH4564" s="51"/>
    </row>
    <row r="4565" spans="30:34">
      <c r="AD4565" s="50" t="s">
        <v>79</v>
      </c>
      <c r="AE4565" s="50" t="s">
        <v>2910</v>
      </c>
      <c r="AF4565" s="50">
        <v>4209706</v>
      </c>
      <c r="AG4565" s="51"/>
      <c r="AH4565" s="51"/>
    </row>
    <row r="4566" spans="30:34">
      <c r="AD4566" s="50" t="s">
        <v>79</v>
      </c>
      <c r="AE4566" s="50" t="s">
        <v>2923</v>
      </c>
      <c r="AF4566" s="50">
        <v>4209805</v>
      </c>
      <c r="AG4566" s="51"/>
      <c r="AH4566" s="51"/>
    </row>
    <row r="4567" spans="30:34">
      <c r="AD4567" s="50" t="s">
        <v>79</v>
      </c>
      <c r="AE4567" s="50" t="s">
        <v>2934</v>
      </c>
      <c r="AF4567" s="50">
        <v>4209854</v>
      </c>
      <c r="AG4567" s="51"/>
      <c r="AH4567" s="51"/>
    </row>
    <row r="4568" spans="30:34">
      <c r="AD4568" s="50" t="s">
        <v>79</v>
      </c>
      <c r="AE4568" s="50" t="s">
        <v>2946</v>
      </c>
      <c r="AF4568" s="50">
        <v>4209904</v>
      </c>
      <c r="AG4568" s="51"/>
      <c r="AH4568" s="51"/>
    </row>
    <row r="4569" spans="30:34">
      <c r="AD4569" s="50" t="s">
        <v>79</v>
      </c>
      <c r="AE4569" s="50" t="s">
        <v>2958</v>
      </c>
      <c r="AF4569" s="50">
        <v>4210001</v>
      </c>
      <c r="AG4569" s="51"/>
      <c r="AH4569" s="51"/>
    </row>
    <row r="4570" spans="30:34">
      <c r="AD4570" s="50" t="s">
        <v>79</v>
      </c>
      <c r="AE4570" s="50" t="s">
        <v>2970</v>
      </c>
      <c r="AF4570" s="50">
        <v>4210035</v>
      </c>
      <c r="AG4570" s="51"/>
      <c r="AH4570" s="51"/>
    </row>
    <row r="4571" spans="30:34">
      <c r="AD4571" s="50" t="s">
        <v>79</v>
      </c>
      <c r="AE4571" s="50" t="s">
        <v>2982</v>
      </c>
      <c r="AF4571" s="50">
        <v>4210050</v>
      </c>
      <c r="AG4571" s="51"/>
      <c r="AH4571" s="51"/>
    </row>
    <row r="4572" spans="30:34">
      <c r="AD4572" s="50" t="s">
        <v>79</v>
      </c>
      <c r="AE4572" s="50" t="s">
        <v>2994</v>
      </c>
      <c r="AF4572" s="50">
        <v>4210100</v>
      </c>
      <c r="AG4572" s="51"/>
      <c r="AH4572" s="51"/>
    </row>
    <row r="4573" spans="30:34">
      <c r="AD4573" s="50" t="s">
        <v>79</v>
      </c>
      <c r="AE4573" s="50" t="s">
        <v>3007</v>
      </c>
      <c r="AF4573" s="50">
        <v>4210209</v>
      </c>
      <c r="AG4573" s="51"/>
      <c r="AH4573" s="51"/>
    </row>
    <row r="4574" spans="30:34">
      <c r="AD4574" s="50" t="s">
        <v>79</v>
      </c>
      <c r="AE4574" s="50" t="s">
        <v>3020</v>
      </c>
      <c r="AF4574" s="50">
        <v>4210308</v>
      </c>
      <c r="AG4574" s="51"/>
      <c r="AH4574" s="51"/>
    </row>
    <row r="4575" spans="30:34">
      <c r="AD4575" s="50" t="s">
        <v>79</v>
      </c>
      <c r="AE4575" s="50" t="s">
        <v>3032</v>
      </c>
      <c r="AF4575" s="50">
        <v>4210407</v>
      </c>
      <c r="AG4575" s="51"/>
      <c r="AH4575" s="51"/>
    </row>
    <row r="4576" spans="30:34">
      <c r="AD4576" s="50" t="s">
        <v>79</v>
      </c>
      <c r="AE4576" s="50" t="s">
        <v>1249</v>
      </c>
      <c r="AF4576" s="50">
        <v>4210506</v>
      </c>
      <c r="AG4576" s="51"/>
      <c r="AH4576" s="51"/>
    </row>
    <row r="4577" spans="30:34">
      <c r="AD4577" s="50" t="s">
        <v>79</v>
      </c>
      <c r="AE4577" s="50" t="s">
        <v>3056</v>
      </c>
      <c r="AF4577" s="50">
        <v>4210555</v>
      </c>
      <c r="AG4577" s="51"/>
      <c r="AH4577" s="51"/>
    </row>
    <row r="4578" spans="30:34">
      <c r="AD4578" s="50" t="s">
        <v>79</v>
      </c>
      <c r="AE4578" s="50" t="s">
        <v>2426</v>
      </c>
      <c r="AF4578" s="50">
        <v>4210605</v>
      </c>
      <c r="AG4578" s="51"/>
      <c r="AH4578" s="51"/>
    </row>
    <row r="4579" spans="30:34">
      <c r="AD4579" s="50" t="s">
        <v>79</v>
      </c>
      <c r="AE4579" s="50" t="s">
        <v>3080</v>
      </c>
      <c r="AF4579" s="50">
        <v>4210704</v>
      </c>
      <c r="AG4579" s="51"/>
      <c r="AH4579" s="51"/>
    </row>
    <row r="4580" spans="30:34">
      <c r="AD4580" s="50" t="s">
        <v>79</v>
      </c>
      <c r="AE4580" s="50" t="s">
        <v>3093</v>
      </c>
      <c r="AF4580" s="50">
        <v>4210803</v>
      </c>
      <c r="AG4580" s="51"/>
      <c r="AH4580" s="51"/>
    </row>
    <row r="4581" spans="30:34">
      <c r="AD4581" s="50" t="s">
        <v>79</v>
      </c>
      <c r="AE4581" s="50" t="s">
        <v>3105</v>
      </c>
      <c r="AF4581" s="50">
        <v>4210852</v>
      </c>
      <c r="AG4581" s="51"/>
      <c r="AH4581" s="51"/>
    </row>
    <row r="4582" spans="30:34">
      <c r="AD4582" s="50" t="s">
        <v>79</v>
      </c>
      <c r="AE4582" s="50" t="s">
        <v>3118</v>
      </c>
      <c r="AF4582" s="50">
        <v>4210902</v>
      </c>
      <c r="AG4582" s="51"/>
      <c r="AH4582" s="51"/>
    </row>
    <row r="4583" spans="30:34">
      <c r="AD4583" s="50" t="s">
        <v>79</v>
      </c>
      <c r="AE4583" s="50" t="s">
        <v>3129</v>
      </c>
      <c r="AF4583" s="50">
        <v>4211009</v>
      </c>
      <c r="AG4583" s="51"/>
      <c r="AH4583" s="51"/>
    </row>
    <row r="4584" spans="30:34">
      <c r="AD4584" s="50" t="s">
        <v>79</v>
      </c>
      <c r="AE4584" s="50" t="s">
        <v>3141</v>
      </c>
      <c r="AF4584" s="50">
        <v>4211058</v>
      </c>
      <c r="AG4584" s="51"/>
      <c r="AH4584" s="51"/>
    </row>
    <row r="4585" spans="30:34">
      <c r="AD4585" s="50" t="s">
        <v>79</v>
      </c>
      <c r="AE4585" s="50" t="s">
        <v>3152</v>
      </c>
      <c r="AF4585" s="50">
        <v>4211108</v>
      </c>
      <c r="AG4585" s="51"/>
      <c r="AH4585" s="51"/>
    </row>
    <row r="4586" spans="30:34">
      <c r="AD4586" s="50" t="s">
        <v>79</v>
      </c>
      <c r="AE4586" s="50" t="s">
        <v>3163</v>
      </c>
      <c r="AF4586" s="50">
        <v>4211207</v>
      </c>
      <c r="AG4586" s="51"/>
      <c r="AH4586" s="51"/>
    </row>
    <row r="4587" spans="30:34">
      <c r="AD4587" s="50" t="s">
        <v>79</v>
      </c>
      <c r="AE4587" s="50" t="s">
        <v>3174</v>
      </c>
      <c r="AF4587" s="50">
        <v>4211256</v>
      </c>
      <c r="AG4587" s="51"/>
      <c r="AH4587" s="51"/>
    </row>
    <row r="4588" spans="30:34">
      <c r="AD4588" s="50" t="s">
        <v>79</v>
      </c>
      <c r="AE4588" s="50" t="s">
        <v>3185</v>
      </c>
      <c r="AF4588" s="50">
        <v>4211306</v>
      </c>
      <c r="AG4588" s="51"/>
      <c r="AH4588" s="51"/>
    </row>
    <row r="4589" spans="30:34">
      <c r="AD4589" s="50" t="s">
        <v>79</v>
      </c>
      <c r="AE4589" s="50" t="s">
        <v>3197</v>
      </c>
      <c r="AF4589" s="50">
        <v>4211405</v>
      </c>
      <c r="AG4589" s="51"/>
      <c r="AH4589" s="51"/>
    </row>
    <row r="4590" spans="30:34">
      <c r="AD4590" s="50" t="s">
        <v>79</v>
      </c>
      <c r="AE4590" s="50" t="s">
        <v>3209</v>
      </c>
      <c r="AF4590" s="50">
        <v>4211454</v>
      </c>
      <c r="AG4590" s="51"/>
      <c r="AH4590" s="51"/>
    </row>
    <row r="4591" spans="30:34">
      <c r="AD4591" s="50" t="s">
        <v>79</v>
      </c>
      <c r="AE4591" s="50" t="s">
        <v>3221</v>
      </c>
      <c r="AF4591" s="50">
        <v>4211504</v>
      </c>
      <c r="AG4591" s="51"/>
      <c r="AH4591" s="51"/>
    </row>
    <row r="4592" spans="30:34">
      <c r="AD4592" s="50" t="s">
        <v>79</v>
      </c>
      <c r="AE4592" s="50" t="s">
        <v>3109</v>
      </c>
      <c r="AF4592" s="50">
        <v>4211603</v>
      </c>
      <c r="AG4592" s="51"/>
      <c r="AH4592" s="51"/>
    </row>
    <row r="4593" spans="30:34">
      <c r="AD4593" s="50" t="s">
        <v>79</v>
      </c>
      <c r="AE4593" s="50" t="s">
        <v>3243</v>
      </c>
      <c r="AF4593" s="50">
        <v>4211652</v>
      </c>
      <c r="AG4593" s="51"/>
      <c r="AH4593" s="51"/>
    </row>
    <row r="4594" spans="30:34">
      <c r="AD4594" s="50" t="s">
        <v>79</v>
      </c>
      <c r="AE4594" s="50" t="s">
        <v>3252</v>
      </c>
      <c r="AF4594" s="50">
        <v>4211702</v>
      </c>
      <c r="AG4594" s="51"/>
      <c r="AH4594" s="51"/>
    </row>
    <row r="4595" spans="30:34">
      <c r="AD4595" s="50" t="s">
        <v>79</v>
      </c>
      <c r="AE4595" s="50" t="s">
        <v>3263</v>
      </c>
      <c r="AF4595" s="50">
        <v>4211751</v>
      </c>
      <c r="AG4595" s="51"/>
      <c r="AH4595" s="51"/>
    </row>
    <row r="4596" spans="30:34">
      <c r="AD4596" s="50" t="s">
        <v>79</v>
      </c>
      <c r="AE4596" s="50" t="s">
        <v>3275</v>
      </c>
      <c r="AF4596" s="50">
        <v>4211801</v>
      </c>
      <c r="AG4596" s="51"/>
      <c r="AH4596" s="51"/>
    </row>
    <row r="4597" spans="30:34">
      <c r="AD4597" s="50" t="s">
        <v>79</v>
      </c>
      <c r="AE4597" s="50" t="s">
        <v>3286</v>
      </c>
      <c r="AF4597" s="50">
        <v>4211850</v>
      </c>
      <c r="AG4597" s="51"/>
      <c r="AH4597" s="51"/>
    </row>
    <row r="4598" spans="30:34">
      <c r="AD4598" s="50" t="s">
        <v>79</v>
      </c>
      <c r="AE4598" s="50" t="s">
        <v>3298</v>
      </c>
      <c r="AF4598" s="50">
        <v>4211876</v>
      </c>
      <c r="AG4598" s="51"/>
      <c r="AH4598" s="51"/>
    </row>
    <row r="4599" spans="30:34">
      <c r="AD4599" s="50" t="s">
        <v>79</v>
      </c>
      <c r="AE4599" s="50" t="s">
        <v>3310</v>
      </c>
      <c r="AF4599" s="50">
        <v>4211892</v>
      </c>
      <c r="AG4599" s="51"/>
      <c r="AH4599" s="51"/>
    </row>
    <row r="4600" spans="30:34">
      <c r="AD4600" s="50" t="s">
        <v>79</v>
      </c>
      <c r="AE4600" s="50" t="s">
        <v>3321</v>
      </c>
      <c r="AF4600" s="50">
        <v>4211900</v>
      </c>
      <c r="AG4600" s="51"/>
      <c r="AH4600" s="51"/>
    </row>
    <row r="4601" spans="30:34">
      <c r="AD4601" s="50" t="s">
        <v>79</v>
      </c>
      <c r="AE4601" s="50" t="s">
        <v>3332</v>
      </c>
      <c r="AF4601" s="50">
        <v>4212007</v>
      </c>
      <c r="AG4601" s="51"/>
      <c r="AH4601" s="51"/>
    </row>
    <row r="4602" spans="30:34">
      <c r="AD4602" s="50" t="s">
        <v>79</v>
      </c>
      <c r="AE4602" s="50" t="s">
        <v>3343</v>
      </c>
      <c r="AF4602" s="50">
        <v>4212056</v>
      </c>
      <c r="AG4602" s="51"/>
      <c r="AH4602" s="51"/>
    </row>
    <row r="4603" spans="30:34">
      <c r="AD4603" s="50" t="s">
        <v>79</v>
      </c>
      <c r="AE4603" s="50" t="s">
        <v>3353</v>
      </c>
      <c r="AF4603" s="50">
        <v>4212106</v>
      </c>
      <c r="AG4603" s="51"/>
      <c r="AH4603" s="51"/>
    </row>
    <row r="4604" spans="30:34">
      <c r="AD4604" s="50" t="s">
        <v>79</v>
      </c>
      <c r="AE4604" s="50" t="s">
        <v>3363</v>
      </c>
      <c r="AF4604" s="50">
        <v>4212205</v>
      </c>
      <c r="AG4604" s="51"/>
      <c r="AH4604" s="51"/>
    </row>
    <row r="4605" spans="30:34">
      <c r="AD4605" s="50" t="s">
        <v>79</v>
      </c>
      <c r="AE4605" s="50" t="s">
        <v>3372</v>
      </c>
      <c r="AF4605" s="50">
        <v>4212239</v>
      </c>
      <c r="AG4605" s="51"/>
      <c r="AH4605" s="51"/>
    </row>
    <row r="4606" spans="30:34">
      <c r="AD4606" s="50" t="s">
        <v>79</v>
      </c>
      <c r="AE4606" s="50" t="s">
        <v>3382</v>
      </c>
      <c r="AF4606" s="50">
        <v>4212254</v>
      </c>
      <c r="AG4606" s="51"/>
      <c r="AH4606" s="51"/>
    </row>
    <row r="4607" spans="30:34">
      <c r="AD4607" s="50" t="s">
        <v>79</v>
      </c>
      <c r="AE4607" s="50" t="s">
        <v>3392</v>
      </c>
      <c r="AF4607" s="50">
        <v>4212270</v>
      </c>
      <c r="AG4607" s="51"/>
      <c r="AH4607" s="51"/>
    </row>
    <row r="4608" spans="30:34">
      <c r="AD4608" s="50" t="s">
        <v>79</v>
      </c>
      <c r="AE4608" s="50" t="s">
        <v>3402</v>
      </c>
      <c r="AF4608" s="50">
        <v>4212304</v>
      </c>
      <c r="AG4608" s="51"/>
      <c r="AH4608" s="51"/>
    </row>
    <row r="4609" spans="30:34">
      <c r="AD4609" s="50" t="s">
        <v>79</v>
      </c>
      <c r="AE4609" s="50" t="s">
        <v>3412</v>
      </c>
      <c r="AF4609" s="50">
        <v>4212403</v>
      </c>
      <c r="AG4609" s="51"/>
      <c r="AH4609" s="51"/>
    </row>
    <row r="4610" spans="30:34">
      <c r="AD4610" s="50" t="s">
        <v>79</v>
      </c>
      <c r="AE4610" s="50" t="s">
        <v>3422</v>
      </c>
      <c r="AF4610" s="50">
        <v>4212502</v>
      </c>
      <c r="AG4610" s="51"/>
      <c r="AH4610" s="51"/>
    </row>
    <row r="4611" spans="30:34">
      <c r="AD4611" s="50" t="s">
        <v>79</v>
      </c>
      <c r="AE4611" s="50" t="s">
        <v>3431</v>
      </c>
      <c r="AF4611" s="50">
        <v>4212601</v>
      </c>
      <c r="AG4611" s="51"/>
      <c r="AH4611" s="51"/>
    </row>
    <row r="4612" spans="30:34">
      <c r="AD4612" s="50" t="s">
        <v>79</v>
      </c>
      <c r="AE4612" s="50" t="s">
        <v>3440</v>
      </c>
      <c r="AF4612" s="50">
        <v>4212650</v>
      </c>
      <c r="AG4612" s="51"/>
      <c r="AH4612" s="51"/>
    </row>
    <row r="4613" spans="30:34">
      <c r="AD4613" s="50" t="s">
        <v>79</v>
      </c>
      <c r="AE4613" s="50" t="s">
        <v>2595</v>
      </c>
      <c r="AF4613" s="50">
        <v>4212700</v>
      </c>
      <c r="AG4613" s="51"/>
      <c r="AH4613" s="51"/>
    </row>
    <row r="4614" spans="30:34">
      <c r="AD4614" s="50" t="s">
        <v>79</v>
      </c>
      <c r="AE4614" s="50" t="s">
        <v>3459</v>
      </c>
      <c r="AF4614" s="50">
        <v>4212908</v>
      </c>
      <c r="AG4614" s="51"/>
      <c r="AH4614" s="51"/>
    </row>
    <row r="4615" spans="30:34">
      <c r="AD4615" s="50" t="s">
        <v>79</v>
      </c>
      <c r="AE4615" s="50" t="s">
        <v>3469</v>
      </c>
      <c r="AF4615" s="50">
        <v>4213005</v>
      </c>
      <c r="AG4615" s="51"/>
      <c r="AH4615" s="51"/>
    </row>
    <row r="4616" spans="30:34">
      <c r="AD4616" s="50" t="s">
        <v>79</v>
      </c>
      <c r="AE4616" s="50" t="s">
        <v>3478</v>
      </c>
      <c r="AF4616" s="50">
        <v>4213104</v>
      </c>
      <c r="AG4616" s="51"/>
      <c r="AH4616" s="51"/>
    </row>
    <row r="4617" spans="30:34">
      <c r="AD4617" s="50" t="s">
        <v>79</v>
      </c>
      <c r="AE4617" s="50" t="s">
        <v>3488</v>
      </c>
      <c r="AF4617" s="50">
        <v>4213153</v>
      </c>
      <c r="AG4617" s="51"/>
      <c r="AH4617" s="51"/>
    </row>
    <row r="4618" spans="30:34">
      <c r="AD4618" s="50" t="s">
        <v>79</v>
      </c>
      <c r="AE4618" s="50" t="s">
        <v>3498</v>
      </c>
      <c r="AF4618" s="50">
        <v>4213203</v>
      </c>
      <c r="AG4618" s="51"/>
      <c r="AH4618" s="51"/>
    </row>
    <row r="4619" spans="30:34">
      <c r="AD4619" s="50" t="s">
        <v>79</v>
      </c>
      <c r="AE4619" s="50" t="s">
        <v>3507</v>
      </c>
      <c r="AF4619" s="50">
        <v>4213302</v>
      </c>
      <c r="AG4619" s="51"/>
      <c r="AH4619" s="51"/>
    </row>
    <row r="4620" spans="30:34">
      <c r="AD4620" s="50" t="s">
        <v>79</v>
      </c>
      <c r="AE4620" s="50" t="s">
        <v>3517</v>
      </c>
      <c r="AF4620" s="50">
        <v>4213351</v>
      </c>
      <c r="AG4620" s="51"/>
      <c r="AH4620" s="51"/>
    </row>
    <row r="4621" spans="30:34">
      <c r="AD4621" s="50" t="s">
        <v>79</v>
      </c>
      <c r="AE4621" s="50" t="s">
        <v>3527</v>
      </c>
      <c r="AF4621" s="50">
        <v>4213401</v>
      </c>
      <c r="AG4621" s="51"/>
      <c r="AH4621" s="51"/>
    </row>
    <row r="4622" spans="30:34">
      <c r="AD4622" s="50" t="s">
        <v>79</v>
      </c>
      <c r="AE4622" s="50" t="s">
        <v>3537</v>
      </c>
      <c r="AF4622" s="50">
        <v>4213500</v>
      </c>
      <c r="AG4622" s="51"/>
      <c r="AH4622" s="51"/>
    </row>
    <row r="4623" spans="30:34">
      <c r="AD4623" s="50" t="s">
        <v>79</v>
      </c>
      <c r="AE4623" s="50" t="s">
        <v>3546</v>
      </c>
      <c r="AF4623" s="50">
        <v>4213609</v>
      </c>
      <c r="AG4623" s="51"/>
      <c r="AH4623" s="51"/>
    </row>
    <row r="4624" spans="30:34">
      <c r="AD4624" s="50" t="s">
        <v>79</v>
      </c>
      <c r="AE4624" s="50" t="s">
        <v>3555</v>
      </c>
      <c r="AF4624" s="50">
        <v>4213708</v>
      </c>
      <c r="AG4624" s="51"/>
      <c r="AH4624" s="51"/>
    </row>
    <row r="4625" spans="30:34">
      <c r="AD4625" s="50" t="s">
        <v>79</v>
      </c>
      <c r="AE4625" s="50" t="s">
        <v>3565</v>
      </c>
      <c r="AF4625" s="50">
        <v>4213807</v>
      </c>
      <c r="AG4625" s="51"/>
      <c r="AH4625" s="51"/>
    </row>
    <row r="4626" spans="30:34">
      <c r="AD4626" s="50" t="s">
        <v>79</v>
      </c>
      <c r="AE4626" s="50" t="s">
        <v>3575</v>
      </c>
      <c r="AF4626" s="50">
        <v>4213906</v>
      </c>
      <c r="AG4626" s="51"/>
      <c r="AH4626" s="51"/>
    </row>
    <row r="4627" spans="30:34">
      <c r="AD4627" s="50" t="s">
        <v>79</v>
      </c>
      <c r="AE4627" s="50" t="s">
        <v>3585</v>
      </c>
      <c r="AF4627" s="50">
        <v>4214003</v>
      </c>
      <c r="AG4627" s="51"/>
      <c r="AH4627" s="51"/>
    </row>
    <row r="4628" spans="30:34">
      <c r="AD4628" s="50" t="s">
        <v>79</v>
      </c>
      <c r="AE4628" s="50" t="s">
        <v>3595</v>
      </c>
      <c r="AF4628" s="50">
        <v>4214102</v>
      </c>
      <c r="AG4628" s="51"/>
      <c r="AH4628" s="51"/>
    </row>
    <row r="4629" spans="30:34">
      <c r="AD4629" s="50" t="s">
        <v>79</v>
      </c>
      <c r="AE4629" s="50" t="s">
        <v>3604</v>
      </c>
      <c r="AF4629" s="50">
        <v>4214151</v>
      </c>
      <c r="AG4629" s="51"/>
      <c r="AH4629" s="51"/>
    </row>
    <row r="4630" spans="30:34">
      <c r="AD4630" s="50" t="s">
        <v>79</v>
      </c>
      <c r="AE4630" s="50" t="s">
        <v>3613</v>
      </c>
      <c r="AF4630" s="50">
        <v>4214201</v>
      </c>
      <c r="AG4630" s="51"/>
      <c r="AH4630" s="51"/>
    </row>
    <row r="4631" spans="30:34">
      <c r="AD4631" s="50" t="s">
        <v>79</v>
      </c>
      <c r="AE4631" s="50" t="s">
        <v>3622</v>
      </c>
      <c r="AF4631" s="50">
        <v>4214300</v>
      </c>
      <c r="AG4631" s="51"/>
      <c r="AH4631" s="51"/>
    </row>
    <row r="4632" spans="30:34">
      <c r="AD4632" s="50" t="s">
        <v>79</v>
      </c>
      <c r="AE4632" s="50" t="s">
        <v>3632</v>
      </c>
      <c r="AF4632" s="50">
        <v>4214409</v>
      </c>
      <c r="AG4632" s="51"/>
      <c r="AH4632" s="51"/>
    </row>
    <row r="4633" spans="30:34">
      <c r="AD4633" s="50" t="s">
        <v>79</v>
      </c>
      <c r="AE4633" s="50" t="s">
        <v>3642</v>
      </c>
      <c r="AF4633" s="50">
        <v>4214508</v>
      </c>
      <c r="AG4633" s="51"/>
      <c r="AH4633" s="51"/>
    </row>
    <row r="4634" spans="30:34">
      <c r="AD4634" s="50" t="s">
        <v>79</v>
      </c>
      <c r="AE4634" s="50" t="s">
        <v>3651</v>
      </c>
      <c r="AF4634" s="50">
        <v>4214607</v>
      </c>
      <c r="AG4634" s="51"/>
      <c r="AH4634" s="51"/>
    </row>
    <row r="4635" spans="30:34">
      <c r="AD4635" s="50" t="s">
        <v>79</v>
      </c>
      <c r="AE4635" s="50" t="s">
        <v>3660</v>
      </c>
      <c r="AF4635" s="50">
        <v>4214805</v>
      </c>
      <c r="AG4635" s="51"/>
      <c r="AH4635" s="51"/>
    </row>
    <row r="4636" spans="30:34">
      <c r="AD4636" s="50" t="s">
        <v>79</v>
      </c>
      <c r="AE4636" s="50" t="s">
        <v>3669</v>
      </c>
      <c r="AF4636" s="50">
        <v>4214706</v>
      </c>
      <c r="AG4636" s="51"/>
      <c r="AH4636" s="51"/>
    </row>
    <row r="4637" spans="30:34">
      <c r="AD4637" s="50" t="s">
        <v>79</v>
      </c>
      <c r="AE4637" s="50" t="s">
        <v>3676</v>
      </c>
      <c r="AF4637" s="50">
        <v>4214904</v>
      </c>
      <c r="AG4637" s="51"/>
      <c r="AH4637" s="51"/>
    </row>
    <row r="4638" spans="30:34">
      <c r="AD4638" s="50" t="s">
        <v>79</v>
      </c>
      <c r="AE4638" s="50" t="s">
        <v>3684</v>
      </c>
      <c r="AF4638" s="50">
        <v>4215000</v>
      </c>
      <c r="AG4638" s="51"/>
      <c r="AH4638" s="51"/>
    </row>
    <row r="4639" spans="30:34">
      <c r="AD4639" s="50" t="s">
        <v>79</v>
      </c>
      <c r="AE4639" s="50" t="s">
        <v>3693</v>
      </c>
      <c r="AF4639" s="50">
        <v>4215059</v>
      </c>
      <c r="AG4639" s="51"/>
      <c r="AH4639" s="51"/>
    </row>
    <row r="4640" spans="30:34">
      <c r="AD4640" s="50" t="s">
        <v>79</v>
      </c>
      <c r="AE4640" s="50" t="s">
        <v>3701</v>
      </c>
      <c r="AF4640" s="50">
        <v>4215075</v>
      </c>
      <c r="AG4640" s="51"/>
      <c r="AH4640" s="51"/>
    </row>
    <row r="4641" spans="30:34">
      <c r="AD4641" s="50" t="s">
        <v>79</v>
      </c>
      <c r="AE4641" s="50" t="s">
        <v>3709</v>
      </c>
      <c r="AF4641" s="50">
        <v>4215109</v>
      </c>
      <c r="AG4641" s="51"/>
      <c r="AH4641" s="51"/>
    </row>
    <row r="4642" spans="30:34">
      <c r="AD4642" s="50" t="s">
        <v>79</v>
      </c>
      <c r="AE4642" s="50" t="s">
        <v>3716</v>
      </c>
      <c r="AF4642" s="50">
        <v>4215208</v>
      </c>
      <c r="AG4642" s="51"/>
      <c r="AH4642" s="51"/>
    </row>
    <row r="4643" spans="30:34">
      <c r="AD4643" s="50" t="s">
        <v>79</v>
      </c>
      <c r="AE4643" s="50" t="s">
        <v>3723</v>
      </c>
      <c r="AF4643" s="50">
        <v>4215307</v>
      </c>
      <c r="AG4643" s="51"/>
      <c r="AH4643" s="51"/>
    </row>
    <row r="4644" spans="30:34">
      <c r="AD4644" s="50" t="s">
        <v>79</v>
      </c>
      <c r="AE4644" s="50" t="s">
        <v>3730</v>
      </c>
      <c r="AF4644" s="50">
        <v>4215356</v>
      </c>
      <c r="AG4644" s="51"/>
      <c r="AH4644" s="51"/>
    </row>
    <row r="4645" spans="30:34">
      <c r="AD4645" s="50" t="s">
        <v>79</v>
      </c>
      <c r="AE4645" s="50" t="s">
        <v>3737</v>
      </c>
      <c r="AF4645" s="50">
        <v>4215406</v>
      </c>
      <c r="AG4645" s="51"/>
      <c r="AH4645" s="51"/>
    </row>
    <row r="4646" spans="30:34">
      <c r="AD4646" s="50" t="s">
        <v>79</v>
      </c>
      <c r="AE4646" s="50" t="s">
        <v>3744</v>
      </c>
      <c r="AF4646" s="50">
        <v>4215455</v>
      </c>
      <c r="AG4646" s="51"/>
      <c r="AH4646" s="51"/>
    </row>
    <row r="4647" spans="30:34">
      <c r="AD4647" s="50" t="s">
        <v>79</v>
      </c>
      <c r="AE4647" s="50" t="s">
        <v>3124</v>
      </c>
      <c r="AF4647" s="50">
        <v>4215505</v>
      </c>
      <c r="AG4647" s="51"/>
      <c r="AH4647" s="51"/>
    </row>
    <row r="4648" spans="30:34">
      <c r="AD4648" s="50" t="s">
        <v>79</v>
      </c>
      <c r="AE4648" s="50" t="s">
        <v>3072</v>
      </c>
      <c r="AF4648" s="50">
        <v>4215554</v>
      </c>
      <c r="AG4648" s="51"/>
      <c r="AH4648" s="51"/>
    </row>
    <row r="4649" spans="30:34">
      <c r="AD4649" s="50" t="s">
        <v>79</v>
      </c>
      <c r="AE4649" s="50" t="s">
        <v>1527</v>
      </c>
      <c r="AF4649" s="50">
        <v>4215604</v>
      </c>
      <c r="AG4649" s="51"/>
      <c r="AH4649" s="51"/>
    </row>
    <row r="4650" spans="30:34">
      <c r="AD4650" s="50" t="s">
        <v>79</v>
      </c>
      <c r="AE4650" s="50" t="s">
        <v>3766</v>
      </c>
      <c r="AF4650" s="50">
        <v>4215653</v>
      </c>
      <c r="AG4650" s="51"/>
      <c r="AH4650" s="51"/>
    </row>
    <row r="4651" spans="30:34">
      <c r="AD4651" s="50" t="s">
        <v>79</v>
      </c>
      <c r="AE4651" s="50" t="s">
        <v>2439</v>
      </c>
      <c r="AF4651" s="50">
        <v>4215679</v>
      </c>
      <c r="AG4651" s="51"/>
      <c r="AH4651" s="51"/>
    </row>
    <row r="4652" spans="30:34">
      <c r="AD4652" s="50" t="s">
        <v>79</v>
      </c>
      <c r="AE4652" s="50" t="s">
        <v>3779</v>
      </c>
      <c r="AF4652" s="50">
        <v>4215687</v>
      </c>
      <c r="AG4652" s="51"/>
      <c r="AH4652" s="51"/>
    </row>
    <row r="4653" spans="30:34">
      <c r="AD4653" s="50" t="s">
        <v>79</v>
      </c>
      <c r="AE4653" s="50" t="s">
        <v>3786</v>
      </c>
      <c r="AF4653" s="50">
        <v>4215695</v>
      </c>
      <c r="AG4653" s="51"/>
      <c r="AH4653" s="51"/>
    </row>
    <row r="4654" spans="30:34">
      <c r="AD4654" s="50" t="s">
        <v>79</v>
      </c>
      <c r="AE4654" s="50" t="s">
        <v>3793</v>
      </c>
      <c r="AF4654" s="50">
        <v>4215703</v>
      </c>
      <c r="AG4654" s="51"/>
      <c r="AH4654" s="51"/>
    </row>
    <row r="4655" spans="30:34">
      <c r="AD4655" s="50" t="s">
        <v>79</v>
      </c>
      <c r="AE4655" s="50" t="s">
        <v>3800</v>
      </c>
      <c r="AF4655" s="50">
        <v>4215802</v>
      </c>
      <c r="AG4655" s="51"/>
      <c r="AH4655" s="51"/>
    </row>
    <row r="4656" spans="30:34">
      <c r="AD4656" s="50" t="s">
        <v>79</v>
      </c>
      <c r="AE4656" s="50" t="s">
        <v>3806</v>
      </c>
      <c r="AF4656" s="50">
        <v>4215752</v>
      </c>
      <c r="AG4656" s="51"/>
      <c r="AH4656" s="51"/>
    </row>
    <row r="4657" spans="30:34">
      <c r="AD4657" s="50" t="s">
        <v>79</v>
      </c>
      <c r="AE4657" s="50" t="s">
        <v>3813</v>
      </c>
      <c r="AF4657" s="50">
        <v>4215901</v>
      </c>
      <c r="AG4657" s="51"/>
      <c r="AH4657" s="51"/>
    </row>
    <row r="4658" spans="30:34">
      <c r="AD4658" s="50" t="s">
        <v>79</v>
      </c>
      <c r="AE4658" s="50" t="s">
        <v>3820</v>
      </c>
      <c r="AF4658" s="50">
        <v>4216008</v>
      </c>
      <c r="AG4658" s="51"/>
      <c r="AH4658" s="51"/>
    </row>
    <row r="4659" spans="30:34">
      <c r="AD4659" s="50" t="s">
        <v>79</v>
      </c>
      <c r="AE4659" s="50" t="s">
        <v>3827</v>
      </c>
      <c r="AF4659" s="50">
        <v>4216057</v>
      </c>
      <c r="AG4659" s="51"/>
      <c r="AH4659" s="51"/>
    </row>
    <row r="4660" spans="30:34">
      <c r="AD4660" s="50" t="s">
        <v>79</v>
      </c>
      <c r="AE4660" s="50" t="s">
        <v>1607</v>
      </c>
      <c r="AF4660" s="50">
        <v>4216107</v>
      </c>
      <c r="AG4660" s="51"/>
      <c r="AH4660" s="51"/>
    </row>
    <row r="4661" spans="30:34">
      <c r="AD4661" s="50" t="s">
        <v>79</v>
      </c>
      <c r="AE4661" s="50" t="s">
        <v>3840</v>
      </c>
      <c r="AF4661" s="50">
        <v>4216206</v>
      </c>
      <c r="AG4661" s="51"/>
      <c r="AH4661" s="51"/>
    </row>
    <row r="4662" spans="30:34">
      <c r="AD4662" s="50" t="s">
        <v>79</v>
      </c>
      <c r="AE4662" s="50" t="s">
        <v>3268</v>
      </c>
      <c r="AF4662" s="50">
        <v>4216305</v>
      </c>
      <c r="AG4662" s="51"/>
      <c r="AH4662" s="51"/>
    </row>
    <row r="4663" spans="30:34">
      <c r="AD4663" s="50" t="s">
        <v>79</v>
      </c>
      <c r="AE4663" s="50" t="s">
        <v>3853</v>
      </c>
      <c r="AF4663" s="50">
        <v>4216354</v>
      </c>
      <c r="AG4663" s="51"/>
      <c r="AH4663" s="51"/>
    </row>
    <row r="4664" spans="30:34">
      <c r="AD4664" s="50" t="s">
        <v>79</v>
      </c>
      <c r="AE4664" s="50" t="s">
        <v>3859</v>
      </c>
      <c r="AF4664" s="50">
        <v>4216255</v>
      </c>
      <c r="AG4664" s="51"/>
      <c r="AH4664" s="51"/>
    </row>
    <row r="4665" spans="30:34">
      <c r="AD4665" s="50" t="s">
        <v>79</v>
      </c>
      <c r="AE4665" s="50" t="s">
        <v>3865</v>
      </c>
      <c r="AF4665" s="50">
        <v>4216404</v>
      </c>
      <c r="AG4665" s="51"/>
      <c r="AH4665" s="51"/>
    </row>
    <row r="4666" spans="30:34">
      <c r="AD4666" s="50" t="s">
        <v>79</v>
      </c>
      <c r="AE4666" s="50" t="s">
        <v>3870</v>
      </c>
      <c r="AF4666" s="50">
        <v>4216503</v>
      </c>
      <c r="AG4666" s="51"/>
      <c r="AH4666" s="51"/>
    </row>
    <row r="4667" spans="30:34">
      <c r="AD4667" s="50" t="s">
        <v>79</v>
      </c>
      <c r="AE4667" s="50" t="s">
        <v>3875</v>
      </c>
      <c r="AF4667" s="50">
        <v>4216602</v>
      </c>
      <c r="AG4667" s="51"/>
      <c r="AH4667" s="51"/>
    </row>
    <row r="4668" spans="30:34">
      <c r="AD4668" s="50" t="s">
        <v>79</v>
      </c>
      <c r="AE4668" s="50" t="s">
        <v>3881</v>
      </c>
      <c r="AF4668" s="50">
        <v>4216701</v>
      </c>
      <c r="AG4668" s="51"/>
      <c r="AH4668" s="51"/>
    </row>
    <row r="4669" spans="30:34">
      <c r="AD4669" s="50" t="s">
        <v>79</v>
      </c>
      <c r="AE4669" s="50" t="s">
        <v>3887</v>
      </c>
      <c r="AF4669" s="50">
        <v>4216800</v>
      </c>
      <c r="AG4669" s="51"/>
      <c r="AH4669" s="51"/>
    </row>
    <row r="4670" spans="30:34">
      <c r="AD4670" s="50" t="s">
        <v>79</v>
      </c>
      <c r="AE4670" s="50" t="s">
        <v>3893</v>
      </c>
      <c r="AF4670" s="50">
        <v>4216909</v>
      </c>
      <c r="AG4670" s="51"/>
      <c r="AH4670" s="51"/>
    </row>
    <row r="4671" spans="30:34">
      <c r="AD4671" s="50" t="s">
        <v>79</v>
      </c>
      <c r="AE4671" s="50" t="s">
        <v>3899</v>
      </c>
      <c r="AF4671" s="50">
        <v>4217006</v>
      </c>
      <c r="AG4671" s="51"/>
      <c r="AH4671" s="51"/>
    </row>
    <row r="4672" spans="30:34">
      <c r="AD4672" s="50" t="s">
        <v>79</v>
      </c>
      <c r="AE4672" s="50" t="s">
        <v>3905</v>
      </c>
      <c r="AF4672" s="50">
        <v>4217105</v>
      </c>
      <c r="AG4672" s="51"/>
      <c r="AH4672" s="51"/>
    </row>
    <row r="4673" spans="30:34">
      <c r="AD4673" s="50" t="s">
        <v>79</v>
      </c>
      <c r="AE4673" s="50" t="s">
        <v>3911</v>
      </c>
      <c r="AF4673" s="50">
        <v>4217154</v>
      </c>
      <c r="AG4673" s="51"/>
      <c r="AH4673" s="51"/>
    </row>
    <row r="4674" spans="30:34">
      <c r="AD4674" s="50" t="s">
        <v>79</v>
      </c>
      <c r="AE4674" s="50" t="s">
        <v>3916</v>
      </c>
      <c r="AF4674" s="50">
        <v>4217204</v>
      </c>
      <c r="AG4674" s="51"/>
      <c r="AH4674" s="51"/>
    </row>
    <row r="4675" spans="30:34">
      <c r="AD4675" s="50" t="s">
        <v>79</v>
      </c>
      <c r="AE4675" s="50" t="s">
        <v>3922</v>
      </c>
      <c r="AF4675" s="50">
        <v>4217253</v>
      </c>
      <c r="AG4675" s="51"/>
      <c r="AH4675" s="51"/>
    </row>
    <row r="4676" spans="30:34">
      <c r="AD4676" s="50" t="s">
        <v>79</v>
      </c>
      <c r="AE4676" s="50" t="s">
        <v>3928</v>
      </c>
      <c r="AF4676" s="50">
        <v>4217303</v>
      </c>
      <c r="AG4676" s="51"/>
      <c r="AH4676" s="51"/>
    </row>
    <row r="4677" spans="30:34">
      <c r="AD4677" s="50" t="s">
        <v>79</v>
      </c>
      <c r="AE4677" s="50" t="s">
        <v>3934</v>
      </c>
      <c r="AF4677" s="50">
        <v>4217402</v>
      </c>
      <c r="AG4677" s="51"/>
      <c r="AH4677" s="51"/>
    </row>
    <row r="4678" spans="30:34">
      <c r="AD4678" s="50" t="s">
        <v>79</v>
      </c>
      <c r="AE4678" s="50" t="s">
        <v>3940</v>
      </c>
      <c r="AF4678" s="50">
        <v>4217501</v>
      </c>
      <c r="AG4678" s="51"/>
      <c r="AH4678" s="51"/>
    </row>
    <row r="4679" spans="30:34">
      <c r="AD4679" s="50" t="s">
        <v>79</v>
      </c>
      <c r="AE4679" s="50" t="s">
        <v>3946</v>
      </c>
      <c r="AF4679" s="50">
        <v>4217550</v>
      </c>
      <c r="AG4679" s="51"/>
      <c r="AH4679" s="51"/>
    </row>
    <row r="4680" spans="30:34">
      <c r="AD4680" s="50" t="s">
        <v>79</v>
      </c>
      <c r="AE4680" s="50" t="s">
        <v>3952</v>
      </c>
      <c r="AF4680" s="50">
        <v>4217600</v>
      </c>
      <c r="AG4680" s="51"/>
      <c r="AH4680" s="51"/>
    </row>
    <row r="4681" spans="30:34">
      <c r="AD4681" s="50" t="s">
        <v>79</v>
      </c>
      <c r="AE4681" s="50" t="s">
        <v>3958</v>
      </c>
      <c r="AF4681" s="50">
        <v>4217709</v>
      </c>
      <c r="AG4681" s="51"/>
      <c r="AH4681" s="51"/>
    </row>
    <row r="4682" spans="30:34">
      <c r="AD4682" s="50" t="s">
        <v>79</v>
      </c>
      <c r="AE4682" s="50" t="s">
        <v>3963</v>
      </c>
      <c r="AF4682" s="50">
        <v>4217758</v>
      </c>
      <c r="AG4682" s="51"/>
      <c r="AH4682" s="51"/>
    </row>
    <row r="4683" spans="30:34">
      <c r="AD4683" s="50" t="s">
        <v>79</v>
      </c>
      <c r="AE4683" s="50" t="s">
        <v>3969</v>
      </c>
      <c r="AF4683" s="50">
        <v>4217808</v>
      </c>
      <c r="AG4683" s="51"/>
      <c r="AH4683" s="51"/>
    </row>
    <row r="4684" spans="30:34">
      <c r="AD4684" s="50" t="s">
        <v>79</v>
      </c>
      <c r="AE4684" s="50" t="s">
        <v>2968</v>
      </c>
      <c r="AF4684" s="50">
        <v>4217907</v>
      </c>
      <c r="AG4684" s="51"/>
      <c r="AH4684" s="51"/>
    </row>
    <row r="4685" spans="30:34">
      <c r="AD4685" s="50" t="s">
        <v>79</v>
      </c>
      <c r="AE4685" s="50" t="s">
        <v>3979</v>
      </c>
      <c r="AF4685" s="50">
        <v>4217956</v>
      </c>
      <c r="AG4685" s="51"/>
      <c r="AH4685" s="51"/>
    </row>
    <row r="4686" spans="30:34">
      <c r="AD4686" s="50" t="s">
        <v>79</v>
      </c>
      <c r="AE4686" s="50" t="s">
        <v>3985</v>
      </c>
      <c r="AF4686" s="50">
        <v>4218004</v>
      </c>
      <c r="AG4686" s="51"/>
      <c r="AH4686" s="51"/>
    </row>
    <row r="4687" spans="30:34">
      <c r="AD4687" s="50" t="s">
        <v>79</v>
      </c>
      <c r="AE4687" s="50" t="s">
        <v>3990</v>
      </c>
      <c r="AF4687" s="50">
        <v>4218103</v>
      </c>
      <c r="AG4687" s="51"/>
      <c r="AH4687" s="51"/>
    </row>
    <row r="4688" spans="30:34">
      <c r="AD4688" s="50" t="s">
        <v>79</v>
      </c>
      <c r="AE4688" s="50" t="s">
        <v>3996</v>
      </c>
      <c r="AF4688" s="50">
        <v>4218202</v>
      </c>
      <c r="AG4688" s="51"/>
      <c r="AH4688" s="51"/>
    </row>
    <row r="4689" spans="30:34">
      <c r="AD4689" s="50" t="s">
        <v>79</v>
      </c>
      <c r="AE4689" s="50" t="s">
        <v>4001</v>
      </c>
      <c r="AF4689" s="50">
        <v>4218251</v>
      </c>
      <c r="AG4689" s="51"/>
      <c r="AH4689" s="51"/>
    </row>
    <row r="4690" spans="30:34">
      <c r="AD4690" s="50" t="s">
        <v>79</v>
      </c>
      <c r="AE4690" s="50" t="s">
        <v>4007</v>
      </c>
      <c r="AF4690" s="50">
        <v>4218301</v>
      </c>
      <c r="AG4690" s="51"/>
      <c r="AH4690" s="51"/>
    </row>
    <row r="4691" spans="30:34">
      <c r="AD4691" s="50" t="s">
        <v>79</v>
      </c>
      <c r="AE4691" s="50" t="s">
        <v>4013</v>
      </c>
      <c r="AF4691" s="50">
        <v>4218350</v>
      </c>
      <c r="AG4691" s="51"/>
      <c r="AH4691" s="51"/>
    </row>
    <row r="4692" spans="30:34">
      <c r="AD4692" s="50" t="s">
        <v>79</v>
      </c>
      <c r="AE4692" s="50" t="s">
        <v>4019</v>
      </c>
      <c r="AF4692" s="50">
        <v>4218400</v>
      </c>
      <c r="AG4692" s="51"/>
      <c r="AH4692" s="51"/>
    </row>
    <row r="4693" spans="30:34">
      <c r="AD4693" s="50" t="s">
        <v>79</v>
      </c>
      <c r="AE4693" s="50" t="s">
        <v>4024</v>
      </c>
      <c r="AF4693" s="50">
        <v>4218509</v>
      </c>
      <c r="AG4693" s="51"/>
      <c r="AH4693" s="51"/>
    </row>
    <row r="4694" spans="30:34">
      <c r="AD4694" s="50" t="s">
        <v>79</v>
      </c>
      <c r="AE4694" s="50" t="s">
        <v>4030</v>
      </c>
      <c r="AF4694" s="50">
        <v>4218608</v>
      </c>
      <c r="AG4694" s="51"/>
      <c r="AH4694" s="51"/>
    </row>
    <row r="4695" spans="30:34">
      <c r="AD4695" s="50" t="s">
        <v>79</v>
      </c>
      <c r="AE4695" s="50" t="s">
        <v>4036</v>
      </c>
      <c r="AF4695" s="50">
        <v>4218707</v>
      </c>
      <c r="AG4695" s="51"/>
      <c r="AH4695" s="51"/>
    </row>
    <row r="4696" spans="30:34">
      <c r="AD4696" s="50" t="s">
        <v>79</v>
      </c>
      <c r="AE4696" s="50" t="s">
        <v>4041</v>
      </c>
      <c r="AF4696" s="50">
        <v>4218756</v>
      </c>
      <c r="AG4696" s="51"/>
      <c r="AH4696" s="51"/>
    </row>
    <row r="4697" spans="30:34">
      <c r="AD4697" s="50" t="s">
        <v>79</v>
      </c>
      <c r="AE4697" s="50" t="s">
        <v>4047</v>
      </c>
      <c r="AF4697" s="50">
        <v>4218806</v>
      </c>
      <c r="AG4697" s="51"/>
      <c r="AH4697" s="51"/>
    </row>
    <row r="4698" spans="30:34">
      <c r="AD4698" s="50" t="s">
        <v>79</v>
      </c>
      <c r="AE4698" s="50" t="s">
        <v>4053</v>
      </c>
      <c r="AF4698" s="50">
        <v>4218855</v>
      </c>
      <c r="AG4698" s="51"/>
      <c r="AH4698" s="51"/>
    </row>
    <row r="4699" spans="30:34">
      <c r="AD4699" s="50" t="s">
        <v>79</v>
      </c>
      <c r="AE4699" s="50" t="s">
        <v>4058</v>
      </c>
      <c r="AF4699" s="50">
        <v>4218905</v>
      </c>
      <c r="AG4699" s="51"/>
      <c r="AH4699" s="51"/>
    </row>
    <row r="4700" spans="30:34">
      <c r="AD4700" s="50" t="s">
        <v>79</v>
      </c>
      <c r="AE4700" s="50" t="s">
        <v>4064</v>
      </c>
      <c r="AF4700" s="50">
        <v>4218954</v>
      </c>
      <c r="AG4700" s="51"/>
      <c r="AH4700" s="51"/>
    </row>
    <row r="4701" spans="30:34">
      <c r="AD4701" s="50" t="s">
        <v>79</v>
      </c>
      <c r="AE4701" s="50" t="s">
        <v>4070</v>
      </c>
      <c r="AF4701" s="50">
        <v>4219002</v>
      </c>
      <c r="AG4701" s="51"/>
      <c r="AH4701" s="51"/>
    </row>
    <row r="4702" spans="30:34">
      <c r="AD4702" s="50" t="s">
        <v>79</v>
      </c>
      <c r="AE4702" s="50" t="s">
        <v>4075</v>
      </c>
      <c r="AF4702" s="50">
        <v>4219101</v>
      </c>
      <c r="AG4702" s="51"/>
      <c r="AH4702" s="51"/>
    </row>
    <row r="4703" spans="30:34">
      <c r="AD4703" s="50" t="s">
        <v>79</v>
      </c>
      <c r="AE4703" s="50" t="s">
        <v>4081</v>
      </c>
      <c r="AF4703" s="50">
        <v>4219150</v>
      </c>
      <c r="AG4703" s="51"/>
      <c r="AH4703" s="51"/>
    </row>
    <row r="4704" spans="30:34">
      <c r="AD4704" s="50" t="s">
        <v>79</v>
      </c>
      <c r="AE4704" s="50" t="s">
        <v>4087</v>
      </c>
      <c r="AF4704" s="50">
        <v>4219176</v>
      </c>
      <c r="AG4704" s="51"/>
      <c r="AH4704" s="51"/>
    </row>
    <row r="4705" spans="30:34">
      <c r="AD4705" s="50" t="s">
        <v>79</v>
      </c>
      <c r="AE4705" s="50" t="s">
        <v>4092</v>
      </c>
      <c r="AF4705" s="50">
        <v>4219200</v>
      </c>
      <c r="AG4705" s="51"/>
      <c r="AH4705" s="51"/>
    </row>
    <row r="4706" spans="30:34">
      <c r="AD4706" s="50" t="s">
        <v>79</v>
      </c>
      <c r="AE4706" s="50" t="s">
        <v>4098</v>
      </c>
      <c r="AF4706" s="50">
        <v>4219309</v>
      </c>
      <c r="AG4706" s="51"/>
      <c r="AH4706" s="51"/>
    </row>
    <row r="4707" spans="30:34">
      <c r="AD4707" s="50" t="s">
        <v>79</v>
      </c>
      <c r="AE4707" s="50" t="s">
        <v>4104</v>
      </c>
      <c r="AF4707" s="50">
        <v>4219358</v>
      </c>
      <c r="AG4707" s="51"/>
      <c r="AH4707" s="51"/>
    </row>
    <row r="4708" spans="30:34">
      <c r="AD4708" s="50" t="s">
        <v>79</v>
      </c>
      <c r="AE4708" s="50" t="s">
        <v>4110</v>
      </c>
      <c r="AF4708" s="50">
        <v>4219408</v>
      </c>
      <c r="AG4708" s="51"/>
      <c r="AH4708" s="51"/>
    </row>
    <row r="4709" spans="30:34">
      <c r="AD4709" s="50" t="s">
        <v>79</v>
      </c>
      <c r="AE4709" s="50" t="s">
        <v>4115</v>
      </c>
      <c r="AF4709" s="50">
        <v>4219507</v>
      </c>
      <c r="AG4709" s="51"/>
      <c r="AH4709" s="51"/>
    </row>
    <row r="4710" spans="30:34">
      <c r="AD4710" s="50" t="s">
        <v>79</v>
      </c>
      <c r="AE4710" s="50" t="s">
        <v>4121</v>
      </c>
      <c r="AF4710" s="50">
        <v>4219606</v>
      </c>
      <c r="AG4710" s="51"/>
      <c r="AH4710" s="51"/>
    </row>
    <row r="4711" spans="30:34">
      <c r="AD4711" s="50" t="s">
        <v>79</v>
      </c>
      <c r="AE4711" s="50" t="s">
        <v>4127</v>
      </c>
      <c r="AF4711" s="50">
        <v>4219705</v>
      </c>
      <c r="AG4711" s="51"/>
      <c r="AH4711" s="51"/>
    </row>
    <row r="4712" spans="30:34">
      <c r="AD4712" s="50" t="s">
        <v>79</v>
      </c>
      <c r="AE4712" s="50" t="s">
        <v>4133</v>
      </c>
      <c r="AF4712" s="50">
        <v>4219853</v>
      </c>
      <c r="AG4712" s="51"/>
      <c r="AH4712" s="51"/>
    </row>
    <row r="4713" spans="30:34">
      <c r="AD4713" s="50" t="s">
        <v>81</v>
      </c>
      <c r="AE4713" s="50" t="s">
        <v>113</v>
      </c>
      <c r="AF4713" s="50">
        <v>2800100</v>
      </c>
      <c r="AG4713" s="51"/>
      <c r="AH4713" s="51"/>
    </row>
    <row r="4714" spans="30:34">
      <c r="AD4714" s="50" t="s">
        <v>81</v>
      </c>
      <c r="AE4714" s="50" t="s">
        <v>139</v>
      </c>
      <c r="AF4714" s="50">
        <v>2800209</v>
      </c>
      <c r="AG4714" s="51"/>
      <c r="AH4714" s="51"/>
    </row>
    <row r="4715" spans="30:34">
      <c r="AD4715" s="50" t="s">
        <v>81</v>
      </c>
      <c r="AE4715" s="50" t="s">
        <v>164</v>
      </c>
      <c r="AF4715" s="50">
        <v>2800308</v>
      </c>
      <c r="AG4715" s="51"/>
      <c r="AH4715" s="51"/>
    </row>
    <row r="4716" spans="30:34">
      <c r="AD4716" s="50" t="s">
        <v>81</v>
      </c>
      <c r="AE4716" s="50" t="s">
        <v>190</v>
      </c>
      <c r="AF4716" s="50">
        <v>2800407</v>
      </c>
      <c r="AG4716" s="51"/>
      <c r="AH4716" s="51"/>
    </row>
    <row r="4717" spans="30:34">
      <c r="AD4717" s="50" t="s">
        <v>81</v>
      </c>
      <c r="AE4717" s="50" t="s">
        <v>216</v>
      </c>
      <c r="AF4717" s="50">
        <v>2800506</v>
      </c>
      <c r="AG4717" s="51"/>
      <c r="AH4717" s="51"/>
    </row>
    <row r="4718" spans="30:34">
      <c r="AD4718" s="50" t="s">
        <v>81</v>
      </c>
      <c r="AE4718" s="50" t="s">
        <v>240</v>
      </c>
      <c r="AF4718" s="50">
        <v>2800605</v>
      </c>
      <c r="AG4718" s="51"/>
      <c r="AH4718" s="51"/>
    </row>
    <row r="4719" spans="30:34">
      <c r="AD4719" s="50" t="s">
        <v>81</v>
      </c>
      <c r="AE4719" s="50" t="s">
        <v>265</v>
      </c>
      <c r="AF4719" s="50">
        <v>2800670</v>
      </c>
      <c r="AG4719" s="51"/>
      <c r="AH4719" s="51"/>
    </row>
    <row r="4720" spans="30:34">
      <c r="AD4720" s="50" t="s">
        <v>81</v>
      </c>
      <c r="AE4720" s="50" t="s">
        <v>291</v>
      </c>
      <c r="AF4720" s="50">
        <v>2800704</v>
      </c>
      <c r="AG4720" s="51"/>
      <c r="AH4720" s="51"/>
    </row>
    <row r="4721" spans="30:34">
      <c r="AD4721" s="50" t="s">
        <v>81</v>
      </c>
      <c r="AE4721" s="50" t="s">
        <v>317</v>
      </c>
      <c r="AF4721" s="50">
        <v>2801009</v>
      </c>
      <c r="AG4721" s="51"/>
      <c r="AH4721" s="51"/>
    </row>
    <row r="4722" spans="30:34">
      <c r="AD4722" s="50" t="s">
        <v>81</v>
      </c>
      <c r="AE4722" s="50" t="s">
        <v>342</v>
      </c>
      <c r="AF4722" s="50">
        <v>2801108</v>
      </c>
      <c r="AG4722" s="51"/>
      <c r="AH4722" s="51"/>
    </row>
    <row r="4723" spans="30:34">
      <c r="AD4723" s="50" t="s">
        <v>81</v>
      </c>
      <c r="AE4723" s="50" t="s">
        <v>366</v>
      </c>
      <c r="AF4723" s="50">
        <v>2801207</v>
      </c>
      <c r="AG4723" s="51"/>
      <c r="AH4723" s="51"/>
    </row>
    <row r="4724" spans="30:34">
      <c r="AD4724" s="50" t="s">
        <v>81</v>
      </c>
      <c r="AE4724" s="50" t="s">
        <v>391</v>
      </c>
      <c r="AF4724" s="50">
        <v>2801306</v>
      </c>
      <c r="AG4724" s="51"/>
      <c r="AH4724" s="51"/>
    </row>
    <row r="4725" spans="30:34">
      <c r="AD4725" s="50" t="s">
        <v>81</v>
      </c>
      <c r="AE4725" s="50" t="s">
        <v>416</v>
      </c>
      <c r="AF4725" s="50">
        <v>2801405</v>
      </c>
      <c r="AG4725" s="51"/>
      <c r="AH4725" s="51"/>
    </row>
    <row r="4726" spans="30:34">
      <c r="AD4726" s="50" t="s">
        <v>81</v>
      </c>
      <c r="AE4726" s="50" t="s">
        <v>442</v>
      </c>
      <c r="AF4726" s="50">
        <v>2801504</v>
      </c>
      <c r="AG4726" s="51"/>
      <c r="AH4726" s="51"/>
    </row>
    <row r="4727" spans="30:34">
      <c r="AD4727" s="50" t="s">
        <v>81</v>
      </c>
      <c r="AE4727" s="50" t="s">
        <v>467</v>
      </c>
      <c r="AF4727" s="50">
        <v>2801603</v>
      </c>
      <c r="AG4727" s="51"/>
      <c r="AH4727" s="51"/>
    </row>
    <row r="4728" spans="30:34">
      <c r="AD4728" s="50" t="s">
        <v>81</v>
      </c>
      <c r="AE4728" s="50" t="s">
        <v>492</v>
      </c>
      <c r="AF4728" s="50">
        <v>2801702</v>
      </c>
      <c r="AG4728" s="51"/>
      <c r="AH4728" s="51"/>
    </row>
    <row r="4729" spans="30:34">
      <c r="AD4729" s="50" t="s">
        <v>81</v>
      </c>
      <c r="AE4729" s="50" t="s">
        <v>516</v>
      </c>
      <c r="AF4729" s="50">
        <v>2801900</v>
      </c>
      <c r="AG4729" s="51"/>
      <c r="AH4729" s="51"/>
    </row>
    <row r="4730" spans="30:34">
      <c r="AD4730" s="50" t="s">
        <v>81</v>
      </c>
      <c r="AE4730" s="50" t="s">
        <v>539</v>
      </c>
      <c r="AF4730" s="50">
        <v>2802007</v>
      </c>
      <c r="AG4730" s="51"/>
      <c r="AH4730" s="51"/>
    </row>
    <row r="4731" spans="30:34">
      <c r="AD4731" s="50" t="s">
        <v>81</v>
      </c>
      <c r="AE4731" s="50" t="s">
        <v>562</v>
      </c>
      <c r="AF4731" s="50">
        <v>2802106</v>
      </c>
      <c r="AG4731" s="51"/>
      <c r="AH4731" s="51"/>
    </row>
    <row r="4732" spans="30:34">
      <c r="AD4732" s="50" t="s">
        <v>81</v>
      </c>
      <c r="AE4732" s="50" t="s">
        <v>585</v>
      </c>
      <c r="AF4732" s="50">
        <v>2802205</v>
      </c>
      <c r="AG4732" s="51"/>
      <c r="AH4732" s="51"/>
    </row>
    <row r="4733" spans="30:34">
      <c r="AD4733" s="50" t="s">
        <v>81</v>
      </c>
      <c r="AE4733" s="50" t="s">
        <v>608</v>
      </c>
      <c r="AF4733" s="50">
        <v>2802304</v>
      </c>
      <c r="AG4733" s="51"/>
      <c r="AH4733" s="51"/>
    </row>
    <row r="4734" spans="30:34">
      <c r="AD4734" s="50" t="s">
        <v>81</v>
      </c>
      <c r="AE4734" s="50" t="s">
        <v>630</v>
      </c>
      <c r="AF4734" s="50">
        <v>2802403</v>
      </c>
      <c r="AG4734" s="51"/>
      <c r="AH4734" s="51"/>
    </row>
    <row r="4735" spans="30:34">
      <c r="AD4735" s="50" t="s">
        <v>81</v>
      </c>
      <c r="AE4735" s="50" t="s">
        <v>651</v>
      </c>
      <c r="AF4735" s="50">
        <v>2802502</v>
      </c>
      <c r="AG4735" s="51"/>
      <c r="AH4735" s="51"/>
    </row>
    <row r="4736" spans="30:34">
      <c r="AD4736" s="50" t="s">
        <v>81</v>
      </c>
      <c r="AE4736" s="50" t="s">
        <v>672</v>
      </c>
      <c r="AF4736" s="50">
        <v>2802601</v>
      </c>
      <c r="AG4736" s="51"/>
      <c r="AH4736" s="51"/>
    </row>
    <row r="4737" spans="30:34">
      <c r="AD4737" s="50" t="s">
        <v>81</v>
      </c>
      <c r="AE4737" s="50" t="s">
        <v>693</v>
      </c>
      <c r="AF4737" s="50">
        <v>2802700</v>
      </c>
      <c r="AG4737" s="51"/>
      <c r="AH4737" s="51"/>
    </row>
    <row r="4738" spans="30:34">
      <c r="AD4738" s="50" t="s">
        <v>81</v>
      </c>
      <c r="AE4738" s="50" t="s">
        <v>714</v>
      </c>
      <c r="AF4738" s="50">
        <v>2802809</v>
      </c>
      <c r="AG4738" s="51"/>
      <c r="AH4738" s="51"/>
    </row>
    <row r="4739" spans="30:34">
      <c r="AD4739" s="50" t="s">
        <v>81</v>
      </c>
      <c r="AE4739" s="50" t="s">
        <v>736</v>
      </c>
      <c r="AF4739" s="50">
        <v>2802908</v>
      </c>
      <c r="AG4739" s="51"/>
      <c r="AH4739" s="51"/>
    </row>
    <row r="4740" spans="30:34">
      <c r="AD4740" s="50" t="s">
        <v>81</v>
      </c>
      <c r="AE4740" s="50" t="s">
        <v>757</v>
      </c>
      <c r="AF4740" s="50">
        <v>2803005</v>
      </c>
      <c r="AG4740" s="51"/>
      <c r="AH4740" s="51"/>
    </row>
    <row r="4741" spans="30:34">
      <c r="AD4741" s="50" t="s">
        <v>81</v>
      </c>
      <c r="AE4741" s="50" t="s">
        <v>780</v>
      </c>
      <c r="AF4741" s="50">
        <v>2803104</v>
      </c>
      <c r="AG4741" s="51"/>
      <c r="AH4741" s="51"/>
    </row>
    <row r="4742" spans="30:34">
      <c r="AD4742" s="50" t="s">
        <v>81</v>
      </c>
      <c r="AE4742" s="50" t="s">
        <v>801</v>
      </c>
      <c r="AF4742" s="50">
        <v>2803203</v>
      </c>
      <c r="AG4742" s="51"/>
      <c r="AH4742" s="51"/>
    </row>
    <row r="4743" spans="30:34">
      <c r="AD4743" s="50" t="s">
        <v>81</v>
      </c>
      <c r="AE4743" s="50" t="s">
        <v>822</v>
      </c>
      <c r="AF4743" s="50">
        <v>2803302</v>
      </c>
      <c r="AG4743" s="51"/>
      <c r="AH4743" s="51"/>
    </row>
    <row r="4744" spans="30:34">
      <c r="AD4744" s="50" t="s">
        <v>81</v>
      </c>
      <c r="AE4744" s="50" t="s">
        <v>844</v>
      </c>
      <c r="AF4744" s="50">
        <v>2803401</v>
      </c>
      <c r="AG4744" s="51"/>
      <c r="AH4744" s="51"/>
    </row>
    <row r="4745" spans="30:34">
      <c r="AD4745" s="50" t="s">
        <v>81</v>
      </c>
      <c r="AE4745" s="50" t="s">
        <v>866</v>
      </c>
      <c r="AF4745" s="50">
        <v>2803500</v>
      </c>
      <c r="AG4745" s="51"/>
      <c r="AH4745" s="51"/>
    </row>
    <row r="4746" spans="30:34">
      <c r="AD4746" s="50" t="s">
        <v>81</v>
      </c>
      <c r="AE4746" s="50" t="s">
        <v>888</v>
      </c>
      <c r="AF4746" s="50">
        <v>2803609</v>
      </c>
      <c r="AG4746" s="51"/>
      <c r="AH4746" s="51"/>
    </row>
    <row r="4747" spans="30:34">
      <c r="AD4747" s="50" t="s">
        <v>81</v>
      </c>
      <c r="AE4747" s="50" t="s">
        <v>911</v>
      </c>
      <c r="AF4747" s="50">
        <v>2803708</v>
      </c>
      <c r="AG4747" s="51"/>
      <c r="AH4747" s="51"/>
    </row>
    <row r="4748" spans="30:34">
      <c r="AD4748" s="50" t="s">
        <v>81</v>
      </c>
      <c r="AE4748" s="50" t="s">
        <v>934</v>
      </c>
      <c r="AF4748" s="50">
        <v>2803807</v>
      </c>
      <c r="AG4748" s="51"/>
      <c r="AH4748" s="51"/>
    </row>
    <row r="4749" spans="30:34">
      <c r="AD4749" s="50" t="s">
        <v>81</v>
      </c>
      <c r="AE4749" s="50" t="s">
        <v>956</v>
      </c>
      <c r="AF4749" s="50">
        <v>2803906</v>
      </c>
      <c r="AG4749" s="51"/>
      <c r="AH4749" s="51"/>
    </row>
    <row r="4750" spans="30:34">
      <c r="AD4750" s="50" t="s">
        <v>81</v>
      </c>
      <c r="AE4750" s="50" t="s">
        <v>979</v>
      </c>
      <c r="AF4750" s="50">
        <v>2804003</v>
      </c>
      <c r="AG4750" s="51"/>
      <c r="AH4750" s="51"/>
    </row>
    <row r="4751" spans="30:34">
      <c r="AD4751" s="50" t="s">
        <v>81</v>
      </c>
      <c r="AE4751" s="50" t="s">
        <v>1001</v>
      </c>
      <c r="AF4751" s="50">
        <v>2804102</v>
      </c>
      <c r="AG4751" s="51"/>
      <c r="AH4751" s="51"/>
    </row>
    <row r="4752" spans="30:34">
      <c r="AD4752" s="50" t="s">
        <v>81</v>
      </c>
      <c r="AE4752" s="50" t="s">
        <v>1023</v>
      </c>
      <c r="AF4752" s="50">
        <v>2804201</v>
      </c>
      <c r="AG4752" s="51"/>
      <c r="AH4752" s="51"/>
    </row>
    <row r="4753" spans="30:34">
      <c r="AD4753" s="50" t="s">
        <v>81</v>
      </c>
      <c r="AE4753" s="50" t="s">
        <v>1046</v>
      </c>
      <c r="AF4753" s="50">
        <v>2804300</v>
      </c>
      <c r="AG4753" s="51"/>
      <c r="AH4753" s="51"/>
    </row>
    <row r="4754" spans="30:34">
      <c r="AD4754" s="50" t="s">
        <v>81</v>
      </c>
      <c r="AE4754" s="50" t="s">
        <v>1067</v>
      </c>
      <c r="AF4754" s="50">
        <v>2804409</v>
      </c>
      <c r="AG4754" s="51"/>
      <c r="AH4754" s="51"/>
    </row>
    <row r="4755" spans="30:34">
      <c r="AD4755" s="50" t="s">
        <v>81</v>
      </c>
      <c r="AE4755" s="50" t="s">
        <v>1089</v>
      </c>
      <c r="AF4755" s="50">
        <v>2804458</v>
      </c>
      <c r="AG4755" s="51"/>
      <c r="AH4755" s="51"/>
    </row>
    <row r="4756" spans="30:34">
      <c r="AD4756" s="50" t="s">
        <v>81</v>
      </c>
      <c r="AE4756" s="50" t="s">
        <v>1112</v>
      </c>
      <c r="AF4756" s="50">
        <v>2804508</v>
      </c>
      <c r="AG4756" s="51"/>
      <c r="AH4756" s="51"/>
    </row>
    <row r="4757" spans="30:34">
      <c r="AD4757" s="50" t="s">
        <v>81</v>
      </c>
      <c r="AE4757" s="50" t="s">
        <v>1135</v>
      </c>
      <c r="AF4757" s="50">
        <v>2804607</v>
      </c>
      <c r="AG4757" s="51"/>
      <c r="AH4757" s="51"/>
    </row>
    <row r="4758" spans="30:34">
      <c r="AD4758" s="50" t="s">
        <v>81</v>
      </c>
      <c r="AE4758" s="50" t="s">
        <v>1158</v>
      </c>
      <c r="AF4758" s="50">
        <v>2804706</v>
      </c>
      <c r="AG4758" s="51"/>
      <c r="AH4758" s="51"/>
    </row>
    <row r="4759" spans="30:34">
      <c r="AD4759" s="50" t="s">
        <v>81</v>
      </c>
      <c r="AE4759" s="50" t="s">
        <v>1181</v>
      </c>
      <c r="AF4759" s="50">
        <v>2804805</v>
      </c>
      <c r="AG4759" s="51"/>
      <c r="AH4759" s="51"/>
    </row>
    <row r="4760" spans="30:34">
      <c r="AD4760" s="50" t="s">
        <v>81</v>
      </c>
      <c r="AE4760" s="50" t="s">
        <v>1203</v>
      </c>
      <c r="AF4760" s="50">
        <v>2804904</v>
      </c>
      <c r="AG4760" s="51"/>
      <c r="AH4760" s="51"/>
    </row>
    <row r="4761" spans="30:34">
      <c r="AD4761" s="50" t="s">
        <v>81</v>
      </c>
      <c r="AE4761" s="50" t="s">
        <v>1225</v>
      </c>
      <c r="AF4761" s="50">
        <v>2805000</v>
      </c>
      <c r="AG4761" s="51"/>
      <c r="AH4761" s="51"/>
    </row>
    <row r="4762" spans="30:34">
      <c r="AD4762" s="50" t="s">
        <v>81</v>
      </c>
      <c r="AE4762" s="50" t="s">
        <v>1247</v>
      </c>
      <c r="AF4762" s="50">
        <v>2805109</v>
      </c>
      <c r="AG4762" s="51"/>
      <c r="AH4762" s="51"/>
    </row>
    <row r="4763" spans="30:34">
      <c r="AD4763" s="50" t="s">
        <v>81</v>
      </c>
      <c r="AE4763" s="50" t="s">
        <v>1270</v>
      </c>
      <c r="AF4763" s="50">
        <v>2805208</v>
      </c>
      <c r="AG4763" s="51"/>
      <c r="AH4763" s="51"/>
    </row>
    <row r="4764" spans="30:34">
      <c r="AD4764" s="50" t="s">
        <v>81</v>
      </c>
      <c r="AE4764" s="50" t="s">
        <v>1291</v>
      </c>
      <c r="AF4764" s="50">
        <v>2805307</v>
      </c>
      <c r="AG4764" s="51"/>
      <c r="AH4764" s="51"/>
    </row>
    <row r="4765" spans="30:34">
      <c r="AD4765" s="50" t="s">
        <v>81</v>
      </c>
      <c r="AE4765" s="50" t="s">
        <v>1313</v>
      </c>
      <c r="AF4765" s="50">
        <v>2805406</v>
      </c>
      <c r="AG4765" s="51"/>
      <c r="AH4765" s="51"/>
    </row>
    <row r="4766" spans="30:34">
      <c r="AD4766" s="50" t="s">
        <v>81</v>
      </c>
      <c r="AE4766" s="50" t="s">
        <v>1335</v>
      </c>
      <c r="AF4766" s="50">
        <v>2805505</v>
      </c>
      <c r="AG4766" s="51"/>
      <c r="AH4766" s="51"/>
    </row>
    <row r="4767" spans="30:34">
      <c r="AD4767" s="50" t="s">
        <v>81</v>
      </c>
      <c r="AE4767" s="50" t="s">
        <v>1356</v>
      </c>
      <c r="AF4767" s="50">
        <v>2805604</v>
      </c>
      <c r="AG4767" s="51"/>
      <c r="AH4767" s="51"/>
    </row>
    <row r="4768" spans="30:34">
      <c r="AD4768" s="50" t="s">
        <v>81</v>
      </c>
      <c r="AE4768" s="50" t="s">
        <v>1378</v>
      </c>
      <c r="AF4768" s="50">
        <v>2805703</v>
      </c>
      <c r="AG4768" s="51"/>
      <c r="AH4768" s="51"/>
    </row>
    <row r="4769" spans="30:34">
      <c r="AD4769" s="50" t="s">
        <v>81</v>
      </c>
      <c r="AE4769" s="50" t="s">
        <v>1400</v>
      </c>
      <c r="AF4769" s="50">
        <v>2805802</v>
      </c>
      <c r="AG4769" s="51"/>
      <c r="AH4769" s="51"/>
    </row>
    <row r="4770" spans="30:34">
      <c r="AD4770" s="50" t="s">
        <v>81</v>
      </c>
      <c r="AE4770" s="50" t="s">
        <v>1422</v>
      </c>
      <c r="AF4770" s="50">
        <v>2805901</v>
      </c>
      <c r="AG4770" s="51"/>
      <c r="AH4770" s="51"/>
    </row>
    <row r="4771" spans="30:34">
      <c r="AD4771" s="50" t="s">
        <v>81</v>
      </c>
      <c r="AE4771" s="50" t="s">
        <v>1443</v>
      </c>
      <c r="AF4771" s="50">
        <v>2806008</v>
      </c>
      <c r="AG4771" s="51"/>
      <c r="AH4771" s="51"/>
    </row>
    <row r="4772" spans="30:34">
      <c r="AD4772" s="50" t="s">
        <v>81</v>
      </c>
      <c r="AE4772" s="50" t="s">
        <v>1463</v>
      </c>
      <c r="AF4772" s="50">
        <v>2806107</v>
      </c>
      <c r="AG4772" s="51"/>
      <c r="AH4772" s="51"/>
    </row>
    <row r="4773" spans="30:34">
      <c r="AD4773" s="50" t="s">
        <v>81</v>
      </c>
      <c r="AE4773" s="50" t="s">
        <v>1485</v>
      </c>
      <c r="AF4773" s="50">
        <v>2806206</v>
      </c>
      <c r="AG4773" s="51"/>
      <c r="AH4773" s="51"/>
    </row>
    <row r="4774" spans="30:34">
      <c r="AD4774" s="50" t="s">
        <v>81</v>
      </c>
      <c r="AE4774" s="50" t="s">
        <v>1506</v>
      </c>
      <c r="AF4774" s="50">
        <v>2806305</v>
      </c>
      <c r="AG4774" s="51"/>
      <c r="AH4774" s="51"/>
    </row>
    <row r="4775" spans="30:34">
      <c r="AD4775" s="50" t="s">
        <v>81</v>
      </c>
      <c r="AE4775" s="50" t="s">
        <v>1527</v>
      </c>
      <c r="AF4775" s="50">
        <v>2806503</v>
      </c>
      <c r="AG4775" s="51"/>
      <c r="AH4775" s="51"/>
    </row>
    <row r="4776" spans="30:34">
      <c r="AD4776" s="50" t="s">
        <v>81</v>
      </c>
      <c r="AE4776" s="50" t="s">
        <v>1548</v>
      </c>
      <c r="AF4776" s="50">
        <v>2806404</v>
      </c>
      <c r="AG4776" s="51"/>
      <c r="AH4776" s="51"/>
    </row>
    <row r="4777" spans="30:34">
      <c r="AD4777" s="50" t="s">
        <v>81</v>
      </c>
      <c r="AE4777" s="50" t="s">
        <v>1567</v>
      </c>
      <c r="AF4777" s="50">
        <v>2806602</v>
      </c>
      <c r="AG4777" s="51"/>
      <c r="AH4777" s="51"/>
    </row>
    <row r="4778" spans="30:34">
      <c r="AD4778" s="50" t="s">
        <v>81</v>
      </c>
      <c r="AE4778" s="50" t="s">
        <v>1587</v>
      </c>
      <c r="AF4778" s="50">
        <v>2806701</v>
      </c>
      <c r="AG4778" s="51"/>
      <c r="AH4778" s="51"/>
    </row>
    <row r="4779" spans="30:34">
      <c r="AD4779" s="50" t="s">
        <v>81</v>
      </c>
      <c r="AE4779" s="50" t="s">
        <v>1607</v>
      </c>
      <c r="AF4779" s="50">
        <v>2806800</v>
      </c>
      <c r="AG4779" s="51"/>
      <c r="AH4779" s="51"/>
    </row>
    <row r="4780" spans="30:34">
      <c r="AD4780" s="50" t="s">
        <v>81</v>
      </c>
      <c r="AE4780" s="50" t="s">
        <v>1628</v>
      </c>
      <c r="AF4780" s="50">
        <v>2806909</v>
      </c>
      <c r="AG4780" s="51"/>
      <c r="AH4780" s="51"/>
    </row>
    <row r="4781" spans="30:34">
      <c r="AD4781" s="50" t="s">
        <v>81</v>
      </c>
      <c r="AE4781" s="50" t="s">
        <v>1649</v>
      </c>
      <c r="AF4781" s="50">
        <v>2807006</v>
      </c>
      <c r="AG4781" s="51"/>
      <c r="AH4781" s="51"/>
    </row>
    <row r="4782" spans="30:34">
      <c r="AD4782" s="50" t="s">
        <v>81</v>
      </c>
      <c r="AE4782" s="50" t="s">
        <v>1669</v>
      </c>
      <c r="AF4782" s="50">
        <v>2807105</v>
      </c>
      <c r="AG4782" s="51"/>
      <c r="AH4782" s="51"/>
    </row>
    <row r="4783" spans="30:34">
      <c r="AD4783" s="50" t="s">
        <v>81</v>
      </c>
      <c r="AE4783" s="50" t="s">
        <v>1690</v>
      </c>
      <c r="AF4783" s="50">
        <v>2807204</v>
      </c>
      <c r="AG4783" s="51"/>
      <c r="AH4783" s="51"/>
    </row>
    <row r="4784" spans="30:34">
      <c r="AD4784" s="50" t="s">
        <v>81</v>
      </c>
      <c r="AE4784" s="50" t="s">
        <v>1710</v>
      </c>
      <c r="AF4784" s="50">
        <v>2807303</v>
      </c>
      <c r="AG4784" s="51"/>
      <c r="AH4784" s="51"/>
    </row>
    <row r="4785" spans="30:34">
      <c r="AD4785" s="50" t="s">
        <v>81</v>
      </c>
      <c r="AE4785" s="50" t="s">
        <v>1731</v>
      </c>
      <c r="AF4785" s="50">
        <v>2807402</v>
      </c>
      <c r="AG4785" s="51"/>
      <c r="AH4785" s="51"/>
    </row>
    <row r="4786" spans="30:34">
      <c r="AD4786" s="50" t="s">
        <v>81</v>
      </c>
      <c r="AE4786" s="50" t="s">
        <v>1752</v>
      </c>
      <c r="AF4786" s="50">
        <v>2807501</v>
      </c>
      <c r="AG4786" s="51"/>
      <c r="AH4786" s="51"/>
    </row>
    <row r="4787" spans="30:34">
      <c r="AD4787" s="50" t="s">
        <v>81</v>
      </c>
      <c r="AE4787" s="50" t="s">
        <v>1772</v>
      </c>
      <c r="AF4787" s="50">
        <v>2807600</v>
      </c>
      <c r="AG4787" s="51"/>
      <c r="AH4787" s="51"/>
    </row>
    <row r="4788" spans="30:34">
      <c r="AD4788" s="50" t="s">
        <v>83</v>
      </c>
      <c r="AE4788" s="50" t="s">
        <v>112</v>
      </c>
      <c r="AF4788" s="50">
        <v>3500105</v>
      </c>
      <c r="AG4788" s="51"/>
      <c r="AH4788" s="51"/>
    </row>
    <row r="4789" spans="30:34">
      <c r="AD4789" s="50" t="s">
        <v>83</v>
      </c>
      <c r="AE4789" s="50" t="s">
        <v>138</v>
      </c>
      <c r="AF4789" s="50">
        <v>3500204</v>
      </c>
      <c r="AG4789" s="51"/>
      <c r="AH4789" s="51"/>
    </row>
    <row r="4790" spans="30:34">
      <c r="AD4790" s="50" t="s">
        <v>83</v>
      </c>
      <c r="AE4790" s="50" t="s">
        <v>163</v>
      </c>
      <c r="AF4790" s="50">
        <v>3500303</v>
      </c>
      <c r="AG4790" s="51"/>
      <c r="AH4790" s="51"/>
    </row>
    <row r="4791" spans="30:34">
      <c r="AD4791" s="50" t="s">
        <v>83</v>
      </c>
      <c r="AE4791" s="50" t="s">
        <v>189</v>
      </c>
      <c r="AF4791" s="50">
        <v>3500402</v>
      </c>
      <c r="AG4791" s="51"/>
      <c r="AH4791" s="51"/>
    </row>
    <row r="4792" spans="30:34">
      <c r="AD4792" s="50" t="s">
        <v>83</v>
      </c>
      <c r="AE4792" s="50" t="s">
        <v>215</v>
      </c>
      <c r="AF4792" s="50">
        <v>3500501</v>
      </c>
      <c r="AG4792" s="51"/>
      <c r="AH4792" s="51"/>
    </row>
    <row r="4793" spans="30:34">
      <c r="AD4793" s="50" t="s">
        <v>83</v>
      </c>
      <c r="AE4793" s="50" t="s">
        <v>239</v>
      </c>
      <c r="AF4793" s="50">
        <v>3500550</v>
      </c>
      <c r="AG4793" s="51"/>
      <c r="AH4793" s="51"/>
    </row>
    <row r="4794" spans="30:34">
      <c r="AD4794" s="50" t="s">
        <v>83</v>
      </c>
      <c r="AE4794" s="50" t="s">
        <v>264</v>
      </c>
      <c r="AF4794" s="50">
        <v>3500600</v>
      </c>
      <c r="AG4794" s="51"/>
      <c r="AH4794" s="51"/>
    </row>
    <row r="4795" spans="30:34">
      <c r="AD4795" s="50" t="s">
        <v>83</v>
      </c>
      <c r="AE4795" s="50" t="s">
        <v>290</v>
      </c>
      <c r="AF4795" s="50">
        <v>3500709</v>
      </c>
      <c r="AG4795" s="51"/>
      <c r="AH4795" s="51"/>
    </row>
    <row r="4796" spans="30:34">
      <c r="AD4796" s="50" t="s">
        <v>83</v>
      </c>
      <c r="AE4796" s="50" t="s">
        <v>316</v>
      </c>
      <c r="AF4796" s="50">
        <v>3500758</v>
      </c>
      <c r="AG4796" s="51"/>
      <c r="AH4796" s="51"/>
    </row>
    <row r="4797" spans="30:34">
      <c r="AD4797" s="50" t="s">
        <v>83</v>
      </c>
      <c r="AE4797" s="50" t="s">
        <v>341</v>
      </c>
      <c r="AF4797" s="50">
        <v>3500808</v>
      </c>
      <c r="AG4797" s="51"/>
      <c r="AH4797" s="51"/>
    </row>
    <row r="4798" spans="30:34">
      <c r="AD4798" s="50" t="s">
        <v>83</v>
      </c>
      <c r="AE4798" s="50" t="s">
        <v>365</v>
      </c>
      <c r="AF4798" s="50">
        <v>3500907</v>
      </c>
      <c r="AG4798" s="51"/>
      <c r="AH4798" s="51"/>
    </row>
    <row r="4799" spans="30:34">
      <c r="AD4799" s="50" t="s">
        <v>83</v>
      </c>
      <c r="AE4799" s="50" t="s">
        <v>390</v>
      </c>
      <c r="AF4799" s="50">
        <v>3501004</v>
      </c>
      <c r="AG4799" s="51"/>
      <c r="AH4799" s="51"/>
    </row>
    <row r="4800" spans="30:34">
      <c r="AD4800" s="50" t="s">
        <v>83</v>
      </c>
      <c r="AE4800" s="50" t="s">
        <v>110</v>
      </c>
      <c r="AF4800" s="50">
        <v>3501103</v>
      </c>
      <c r="AG4800" s="51"/>
      <c r="AH4800" s="51"/>
    </row>
    <row r="4801" spans="30:34">
      <c r="AD4801" s="50" t="s">
        <v>83</v>
      </c>
      <c r="AE4801" s="50" t="s">
        <v>441</v>
      </c>
      <c r="AF4801" s="50">
        <v>3501152</v>
      </c>
      <c r="AG4801" s="51"/>
      <c r="AH4801" s="51"/>
    </row>
    <row r="4802" spans="30:34">
      <c r="AD4802" s="50" t="s">
        <v>83</v>
      </c>
      <c r="AE4802" s="50" t="s">
        <v>466</v>
      </c>
      <c r="AF4802" s="50">
        <v>3501202</v>
      </c>
      <c r="AG4802" s="51"/>
      <c r="AH4802" s="51"/>
    </row>
    <row r="4803" spans="30:34">
      <c r="AD4803" s="50" t="s">
        <v>83</v>
      </c>
      <c r="AE4803" s="50" t="s">
        <v>491</v>
      </c>
      <c r="AF4803" s="50">
        <v>3501301</v>
      </c>
      <c r="AG4803" s="51"/>
      <c r="AH4803" s="51"/>
    </row>
    <row r="4804" spans="30:34">
      <c r="AD4804" s="50" t="s">
        <v>83</v>
      </c>
      <c r="AE4804" s="50" t="s">
        <v>515</v>
      </c>
      <c r="AF4804" s="50">
        <v>3501400</v>
      </c>
      <c r="AG4804" s="51"/>
      <c r="AH4804" s="51"/>
    </row>
    <row r="4805" spans="30:34">
      <c r="AD4805" s="50" t="s">
        <v>83</v>
      </c>
      <c r="AE4805" s="50" t="s">
        <v>538</v>
      </c>
      <c r="AF4805" s="50">
        <v>3501509</v>
      </c>
      <c r="AG4805" s="51"/>
      <c r="AH4805" s="51"/>
    </row>
    <row r="4806" spans="30:34">
      <c r="AD4806" s="50" t="s">
        <v>83</v>
      </c>
      <c r="AE4806" s="50" t="s">
        <v>561</v>
      </c>
      <c r="AF4806" s="50">
        <v>3501608</v>
      </c>
      <c r="AG4806" s="51"/>
      <c r="AH4806" s="51"/>
    </row>
    <row r="4807" spans="30:34">
      <c r="AD4807" s="50" t="s">
        <v>83</v>
      </c>
      <c r="AE4807" s="50" t="s">
        <v>584</v>
      </c>
      <c r="AF4807" s="50">
        <v>3501707</v>
      </c>
      <c r="AG4807" s="51"/>
      <c r="AH4807" s="51"/>
    </row>
    <row r="4808" spans="30:34">
      <c r="AD4808" s="50" t="s">
        <v>83</v>
      </c>
      <c r="AE4808" s="50" t="s">
        <v>607</v>
      </c>
      <c r="AF4808" s="50">
        <v>3501806</v>
      </c>
      <c r="AG4808" s="51"/>
      <c r="AH4808" s="51"/>
    </row>
    <row r="4809" spans="30:34">
      <c r="AD4809" s="50" t="s">
        <v>83</v>
      </c>
      <c r="AE4809" s="50" t="s">
        <v>306</v>
      </c>
      <c r="AF4809" s="50">
        <v>3501905</v>
      </c>
      <c r="AG4809" s="51"/>
      <c r="AH4809" s="51"/>
    </row>
    <row r="4810" spans="30:34">
      <c r="AD4810" s="50" t="s">
        <v>83</v>
      </c>
      <c r="AE4810" s="50" t="s">
        <v>650</v>
      </c>
      <c r="AF4810" s="50">
        <v>3502002</v>
      </c>
      <c r="AG4810" s="51"/>
      <c r="AH4810" s="51"/>
    </row>
    <row r="4811" spans="30:34">
      <c r="AD4811" s="50" t="s">
        <v>83</v>
      </c>
      <c r="AE4811" s="50" t="s">
        <v>671</v>
      </c>
      <c r="AF4811" s="50">
        <v>3502101</v>
      </c>
      <c r="AG4811" s="51"/>
      <c r="AH4811" s="51"/>
    </row>
    <row r="4812" spans="30:34">
      <c r="AD4812" s="50" t="s">
        <v>83</v>
      </c>
      <c r="AE4812" s="50" t="s">
        <v>692</v>
      </c>
      <c r="AF4812" s="50">
        <v>3502200</v>
      </c>
      <c r="AG4812" s="51"/>
      <c r="AH4812" s="51"/>
    </row>
    <row r="4813" spans="30:34">
      <c r="AD4813" s="50" t="s">
        <v>83</v>
      </c>
      <c r="AE4813" s="50" t="s">
        <v>713</v>
      </c>
      <c r="AF4813" s="50">
        <v>3502309</v>
      </c>
      <c r="AG4813" s="51"/>
      <c r="AH4813" s="51"/>
    </row>
    <row r="4814" spans="30:34">
      <c r="AD4814" s="50" t="s">
        <v>83</v>
      </c>
      <c r="AE4814" s="50" t="s">
        <v>735</v>
      </c>
      <c r="AF4814" s="50">
        <v>3502408</v>
      </c>
      <c r="AG4814" s="51"/>
      <c r="AH4814" s="51"/>
    </row>
    <row r="4815" spans="30:34">
      <c r="AD4815" s="50" t="s">
        <v>83</v>
      </c>
      <c r="AE4815" s="50" t="s">
        <v>332</v>
      </c>
      <c r="AF4815" s="50">
        <v>3502507</v>
      </c>
      <c r="AG4815" s="51"/>
      <c r="AH4815" s="51"/>
    </row>
    <row r="4816" spans="30:34">
      <c r="AD4816" s="50" t="s">
        <v>83</v>
      </c>
      <c r="AE4816" s="50" t="s">
        <v>779</v>
      </c>
      <c r="AF4816" s="50">
        <v>3502606</v>
      </c>
      <c r="AG4816" s="51"/>
      <c r="AH4816" s="51"/>
    </row>
    <row r="4817" spans="30:34">
      <c r="AD4817" s="50" t="s">
        <v>83</v>
      </c>
      <c r="AE4817" s="50" t="s">
        <v>800</v>
      </c>
      <c r="AF4817" s="50">
        <v>3502705</v>
      </c>
      <c r="AG4817" s="51"/>
      <c r="AH4817" s="51"/>
    </row>
    <row r="4818" spans="30:34">
      <c r="AD4818" s="50" t="s">
        <v>83</v>
      </c>
      <c r="AE4818" s="50" t="s">
        <v>821</v>
      </c>
      <c r="AF4818" s="50">
        <v>3502754</v>
      </c>
      <c r="AG4818" s="51"/>
      <c r="AH4818" s="51"/>
    </row>
    <row r="4819" spans="30:34">
      <c r="AD4819" s="50" t="s">
        <v>83</v>
      </c>
      <c r="AE4819" s="50" t="s">
        <v>843</v>
      </c>
      <c r="AF4819" s="50">
        <v>3502804</v>
      </c>
      <c r="AG4819" s="51"/>
      <c r="AH4819" s="51"/>
    </row>
    <row r="4820" spans="30:34">
      <c r="AD4820" s="50" t="s">
        <v>83</v>
      </c>
      <c r="AE4820" s="50" t="s">
        <v>865</v>
      </c>
      <c r="AF4820" s="50">
        <v>3502903</v>
      </c>
      <c r="AG4820" s="51"/>
      <c r="AH4820" s="51"/>
    </row>
    <row r="4821" spans="30:34">
      <c r="AD4821" s="50" t="s">
        <v>83</v>
      </c>
      <c r="AE4821" s="50" t="s">
        <v>887</v>
      </c>
      <c r="AF4821" s="50">
        <v>3503000</v>
      </c>
      <c r="AG4821" s="51"/>
      <c r="AH4821" s="51"/>
    </row>
    <row r="4822" spans="30:34">
      <c r="AD4822" s="50" t="s">
        <v>83</v>
      </c>
      <c r="AE4822" s="50" t="s">
        <v>910</v>
      </c>
      <c r="AF4822" s="50">
        <v>3503109</v>
      </c>
      <c r="AG4822" s="51"/>
      <c r="AH4822" s="51"/>
    </row>
    <row r="4823" spans="30:34">
      <c r="AD4823" s="50" t="s">
        <v>83</v>
      </c>
      <c r="AE4823" s="50" t="s">
        <v>933</v>
      </c>
      <c r="AF4823" s="50">
        <v>3503158</v>
      </c>
      <c r="AG4823" s="51"/>
      <c r="AH4823" s="51"/>
    </row>
    <row r="4824" spans="30:34">
      <c r="AD4824" s="50" t="s">
        <v>83</v>
      </c>
      <c r="AE4824" s="50" t="s">
        <v>955</v>
      </c>
      <c r="AF4824" s="50">
        <v>3503208</v>
      </c>
      <c r="AG4824" s="51"/>
      <c r="AH4824" s="51"/>
    </row>
    <row r="4825" spans="30:34">
      <c r="AD4825" s="50" t="s">
        <v>83</v>
      </c>
      <c r="AE4825" s="50" t="s">
        <v>978</v>
      </c>
      <c r="AF4825" s="50">
        <v>3503307</v>
      </c>
      <c r="AG4825" s="51"/>
      <c r="AH4825" s="51"/>
    </row>
    <row r="4826" spans="30:34">
      <c r="AD4826" s="50" t="s">
        <v>83</v>
      </c>
      <c r="AE4826" s="50" t="s">
        <v>1000</v>
      </c>
      <c r="AF4826" s="50">
        <v>3503356</v>
      </c>
      <c r="AG4826" s="51"/>
      <c r="AH4826" s="51"/>
    </row>
    <row r="4827" spans="30:34">
      <c r="AD4827" s="50" t="s">
        <v>83</v>
      </c>
      <c r="AE4827" s="50" t="s">
        <v>1022</v>
      </c>
      <c r="AF4827" s="50">
        <v>3503406</v>
      </c>
      <c r="AG4827" s="51"/>
      <c r="AH4827" s="51"/>
    </row>
    <row r="4828" spans="30:34">
      <c r="AD4828" s="50" t="s">
        <v>83</v>
      </c>
      <c r="AE4828" s="50" t="s">
        <v>1045</v>
      </c>
      <c r="AF4828" s="50">
        <v>3503505</v>
      </c>
      <c r="AG4828" s="51"/>
      <c r="AH4828" s="51"/>
    </row>
    <row r="4829" spans="30:34">
      <c r="AD4829" s="50" t="s">
        <v>83</v>
      </c>
      <c r="AE4829" s="50" t="s">
        <v>1066</v>
      </c>
      <c r="AF4829" s="50">
        <v>3503604</v>
      </c>
      <c r="AG4829" s="51"/>
      <c r="AH4829" s="51"/>
    </row>
    <row r="4830" spans="30:34">
      <c r="AD4830" s="50" t="s">
        <v>83</v>
      </c>
      <c r="AE4830" s="50" t="s">
        <v>1088</v>
      </c>
      <c r="AF4830" s="50">
        <v>3503703</v>
      </c>
      <c r="AG4830" s="51"/>
      <c r="AH4830" s="51"/>
    </row>
    <row r="4831" spans="30:34">
      <c r="AD4831" s="50" t="s">
        <v>83</v>
      </c>
      <c r="AE4831" s="50" t="s">
        <v>1111</v>
      </c>
      <c r="AF4831" s="50">
        <v>3503802</v>
      </c>
      <c r="AG4831" s="51"/>
      <c r="AH4831" s="51"/>
    </row>
    <row r="4832" spans="30:34">
      <c r="AD4832" s="50" t="s">
        <v>83</v>
      </c>
      <c r="AE4832" s="50" t="s">
        <v>1134</v>
      </c>
      <c r="AF4832" s="50">
        <v>3503901</v>
      </c>
      <c r="AG4832" s="51"/>
      <c r="AH4832" s="51"/>
    </row>
    <row r="4833" spans="30:34">
      <c r="AD4833" s="50" t="s">
        <v>83</v>
      </c>
      <c r="AE4833" s="50" t="s">
        <v>1157</v>
      </c>
      <c r="AF4833" s="50">
        <v>3503950</v>
      </c>
      <c r="AG4833" s="51"/>
      <c r="AH4833" s="51"/>
    </row>
    <row r="4834" spans="30:34">
      <c r="AD4834" s="50" t="s">
        <v>83</v>
      </c>
      <c r="AE4834" s="50" t="s">
        <v>1180</v>
      </c>
      <c r="AF4834" s="50">
        <v>3504008</v>
      </c>
      <c r="AG4834" s="51"/>
      <c r="AH4834" s="51"/>
    </row>
    <row r="4835" spans="30:34">
      <c r="AD4835" s="50" t="s">
        <v>83</v>
      </c>
      <c r="AE4835" s="50" t="s">
        <v>1202</v>
      </c>
      <c r="AF4835" s="50">
        <v>3504107</v>
      </c>
      <c r="AG4835" s="51"/>
      <c r="AH4835" s="51"/>
    </row>
    <row r="4836" spans="30:34">
      <c r="AD4836" s="50" t="s">
        <v>83</v>
      </c>
      <c r="AE4836" s="50" t="s">
        <v>1224</v>
      </c>
      <c r="AF4836" s="50">
        <v>3504206</v>
      </c>
      <c r="AG4836" s="51"/>
      <c r="AH4836" s="51"/>
    </row>
    <row r="4837" spans="30:34">
      <c r="AD4837" s="50" t="s">
        <v>83</v>
      </c>
      <c r="AE4837" s="50" t="s">
        <v>1246</v>
      </c>
      <c r="AF4837" s="50">
        <v>3504305</v>
      </c>
      <c r="AG4837" s="51"/>
      <c r="AH4837" s="51"/>
    </row>
    <row r="4838" spans="30:34">
      <c r="AD4838" s="50" t="s">
        <v>83</v>
      </c>
      <c r="AE4838" s="50" t="s">
        <v>1269</v>
      </c>
      <c r="AF4838" s="50">
        <v>3504404</v>
      </c>
      <c r="AG4838" s="51"/>
      <c r="AH4838" s="51"/>
    </row>
    <row r="4839" spans="30:34">
      <c r="AD4839" s="50" t="s">
        <v>83</v>
      </c>
      <c r="AE4839" s="50" t="s">
        <v>1290</v>
      </c>
      <c r="AF4839" s="50">
        <v>3504503</v>
      </c>
      <c r="AG4839" s="51"/>
      <c r="AH4839" s="51"/>
    </row>
    <row r="4840" spans="30:34">
      <c r="AD4840" s="50" t="s">
        <v>83</v>
      </c>
      <c r="AE4840" s="50" t="s">
        <v>1312</v>
      </c>
      <c r="AF4840" s="50">
        <v>3504602</v>
      </c>
      <c r="AG4840" s="51"/>
      <c r="AH4840" s="51"/>
    </row>
    <row r="4841" spans="30:34">
      <c r="AD4841" s="50" t="s">
        <v>83</v>
      </c>
      <c r="AE4841" s="50" t="s">
        <v>1334</v>
      </c>
      <c r="AF4841" s="50">
        <v>3504701</v>
      </c>
      <c r="AG4841" s="51"/>
      <c r="AH4841" s="51"/>
    </row>
    <row r="4842" spans="30:34">
      <c r="AD4842" s="50" t="s">
        <v>83</v>
      </c>
      <c r="AE4842" s="50" t="s">
        <v>1355</v>
      </c>
      <c r="AF4842" s="50">
        <v>3504800</v>
      </c>
      <c r="AG4842" s="51"/>
      <c r="AH4842" s="51"/>
    </row>
    <row r="4843" spans="30:34">
      <c r="AD4843" s="50" t="s">
        <v>83</v>
      </c>
      <c r="AE4843" s="50" t="s">
        <v>1377</v>
      </c>
      <c r="AF4843" s="50">
        <v>3504909</v>
      </c>
      <c r="AG4843" s="51"/>
      <c r="AH4843" s="51"/>
    </row>
    <row r="4844" spans="30:34">
      <c r="AD4844" s="50" t="s">
        <v>83</v>
      </c>
      <c r="AE4844" s="50" t="s">
        <v>1399</v>
      </c>
      <c r="AF4844" s="50">
        <v>3505005</v>
      </c>
      <c r="AG4844" s="51"/>
      <c r="AH4844" s="51"/>
    </row>
    <row r="4845" spans="30:34">
      <c r="AD4845" s="50" t="s">
        <v>83</v>
      </c>
      <c r="AE4845" s="50" t="s">
        <v>1421</v>
      </c>
      <c r="AF4845" s="50">
        <v>3505104</v>
      </c>
      <c r="AG4845" s="51"/>
      <c r="AH4845" s="51"/>
    </row>
    <row r="4846" spans="30:34">
      <c r="AD4846" s="50" t="s">
        <v>83</v>
      </c>
      <c r="AE4846" s="50" t="s">
        <v>1442</v>
      </c>
      <c r="AF4846" s="50">
        <v>3505203</v>
      </c>
      <c r="AG4846" s="51"/>
      <c r="AH4846" s="51"/>
    </row>
    <row r="4847" spans="30:34">
      <c r="AD4847" s="50" t="s">
        <v>83</v>
      </c>
      <c r="AE4847" s="50" t="s">
        <v>864</v>
      </c>
      <c r="AF4847" s="50">
        <v>3505302</v>
      </c>
      <c r="AG4847" s="51"/>
      <c r="AH4847" s="51"/>
    </row>
    <row r="4848" spans="30:34">
      <c r="AD4848" s="50" t="s">
        <v>83</v>
      </c>
      <c r="AE4848" s="50" t="s">
        <v>1484</v>
      </c>
      <c r="AF4848" s="50">
        <v>3505351</v>
      </c>
      <c r="AG4848" s="51"/>
      <c r="AH4848" s="51"/>
    </row>
    <row r="4849" spans="30:34">
      <c r="AD4849" s="50" t="s">
        <v>83</v>
      </c>
      <c r="AE4849" s="50" t="s">
        <v>1505</v>
      </c>
      <c r="AF4849" s="50">
        <v>3505401</v>
      </c>
      <c r="AG4849" s="51"/>
      <c r="AH4849" s="51"/>
    </row>
    <row r="4850" spans="30:34">
      <c r="AD4850" s="50" t="s">
        <v>83</v>
      </c>
      <c r="AE4850" s="50" t="s">
        <v>1526</v>
      </c>
      <c r="AF4850" s="50">
        <v>3505500</v>
      </c>
      <c r="AG4850" s="51"/>
      <c r="AH4850" s="51"/>
    </row>
    <row r="4851" spans="30:34">
      <c r="AD4851" s="50" t="s">
        <v>83</v>
      </c>
      <c r="AE4851" s="50" t="s">
        <v>1547</v>
      </c>
      <c r="AF4851" s="50">
        <v>3505609</v>
      </c>
      <c r="AG4851" s="51"/>
      <c r="AH4851" s="51"/>
    </row>
    <row r="4852" spans="30:34">
      <c r="AD4852" s="50" t="s">
        <v>83</v>
      </c>
      <c r="AE4852" s="50" t="s">
        <v>1566</v>
      </c>
      <c r="AF4852" s="50">
        <v>3505708</v>
      </c>
      <c r="AG4852" s="51"/>
      <c r="AH4852" s="51"/>
    </row>
    <row r="4853" spans="30:34">
      <c r="AD4853" s="50" t="s">
        <v>83</v>
      </c>
      <c r="AE4853" s="50" t="s">
        <v>1586</v>
      </c>
      <c r="AF4853" s="50">
        <v>3505807</v>
      </c>
      <c r="AG4853" s="51"/>
      <c r="AH4853" s="51"/>
    </row>
    <row r="4854" spans="30:34">
      <c r="AD4854" s="50" t="s">
        <v>83</v>
      </c>
      <c r="AE4854" s="50" t="s">
        <v>1606</v>
      </c>
      <c r="AF4854" s="50">
        <v>3505906</v>
      </c>
      <c r="AG4854" s="51"/>
      <c r="AH4854" s="51"/>
    </row>
    <row r="4855" spans="30:34">
      <c r="AD4855" s="50" t="s">
        <v>83</v>
      </c>
      <c r="AE4855" s="50" t="s">
        <v>1627</v>
      </c>
      <c r="AF4855" s="50">
        <v>3506003</v>
      </c>
      <c r="AG4855" s="51"/>
      <c r="AH4855" s="51"/>
    </row>
    <row r="4856" spans="30:34">
      <c r="AD4856" s="50" t="s">
        <v>83</v>
      </c>
      <c r="AE4856" s="50" t="s">
        <v>1648</v>
      </c>
      <c r="AF4856" s="50">
        <v>3506102</v>
      </c>
      <c r="AG4856" s="51"/>
      <c r="AH4856" s="51"/>
    </row>
    <row r="4857" spans="30:34">
      <c r="AD4857" s="50" t="s">
        <v>83</v>
      </c>
      <c r="AE4857" s="50" t="s">
        <v>1668</v>
      </c>
      <c r="AF4857" s="50">
        <v>3506201</v>
      </c>
      <c r="AG4857" s="51"/>
      <c r="AH4857" s="51"/>
    </row>
    <row r="4858" spans="30:34">
      <c r="AD4858" s="50" t="s">
        <v>83</v>
      </c>
      <c r="AE4858" s="50" t="s">
        <v>1689</v>
      </c>
      <c r="AF4858" s="50">
        <v>3506300</v>
      </c>
      <c r="AG4858" s="51"/>
      <c r="AH4858" s="51"/>
    </row>
    <row r="4859" spans="30:34">
      <c r="AD4859" s="50" t="s">
        <v>83</v>
      </c>
      <c r="AE4859" s="50" t="s">
        <v>1709</v>
      </c>
      <c r="AF4859" s="50">
        <v>3506359</v>
      </c>
      <c r="AG4859" s="51"/>
      <c r="AH4859" s="51"/>
    </row>
    <row r="4860" spans="30:34">
      <c r="AD4860" s="50" t="s">
        <v>83</v>
      </c>
      <c r="AE4860" s="50" t="s">
        <v>1730</v>
      </c>
      <c r="AF4860" s="50">
        <v>3506409</v>
      </c>
      <c r="AG4860" s="51"/>
      <c r="AH4860" s="51"/>
    </row>
    <row r="4861" spans="30:34">
      <c r="AD4861" s="50" t="s">
        <v>83</v>
      </c>
      <c r="AE4861" s="50" t="s">
        <v>1751</v>
      </c>
      <c r="AF4861" s="50">
        <v>3506508</v>
      </c>
      <c r="AG4861" s="51"/>
      <c r="AH4861" s="51"/>
    </row>
    <row r="4862" spans="30:34">
      <c r="AD4862" s="50" t="s">
        <v>83</v>
      </c>
      <c r="AE4862" s="50" t="s">
        <v>1771</v>
      </c>
      <c r="AF4862" s="50">
        <v>3506607</v>
      </c>
      <c r="AG4862" s="51"/>
      <c r="AH4862" s="51"/>
    </row>
    <row r="4863" spans="30:34">
      <c r="AD4863" s="50" t="s">
        <v>83</v>
      </c>
      <c r="AE4863" s="50" t="s">
        <v>1791</v>
      </c>
      <c r="AF4863" s="50">
        <v>3506706</v>
      </c>
      <c r="AG4863" s="51"/>
      <c r="AH4863" s="51"/>
    </row>
    <row r="4864" spans="30:34">
      <c r="AD4864" s="50" t="s">
        <v>83</v>
      </c>
      <c r="AE4864" s="50" t="s">
        <v>794</v>
      </c>
      <c r="AF4864" s="50">
        <v>3506805</v>
      </c>
      <c r="AG4864" s="51"/>
      <c r="AH4864" s="51"/>
    </row>
    <row r="4865" spans="30:34">
      <c r="AD4865" s="50" t="s">
        <v>83</v>
      </c>
      <c r="AE4865" s="50" t="s">
        <v>1829</v>
      </c>
      <c r="AF4865" s="50">
        <v>3506904</v>
      </c>
      <c r="AG4865" s="51"/>
      <c r="AH4865" s="51"/>
    </row>
    <row r="4866" spans="30:34">
      <c r="AD4866" s="50" t="s">
        <v>83</v>
      </c>
      <c r="AE4866" s="50" t="s">
        <v>1847</v>
      </c>
      <c r="AF4866" s="50">
        <v>3507001</v>
      </c>
      <c r="AG4866" s="51"/>
      <c r="AH4866" s="51"/>
    </row>
    <row r="4867" spans="30:34">
      <c r="AD4867" s="50" t="s">
        <v>83</v>
      </c>
      <c r="AE4867" s="50" t="s">
        <v>1865</v>
      </c>
      <c r="AF4867" s="50">
        <v>3507100</v>
      </c>
      <c r="AG4867" s="51"/>
      <c r="AH4867" s="51"/>
    </row>
    <row r="4868" spans="30:34">
      <c r="AD4868" s="50" t="s">
        <v>83</v>
      </c>
      <c r="AE4868" s="50" t="s">
        <v>1883</v>
      </c>
      <c r="AF4868" s="50">
        <v>3507159</v>
      </c>
      <c r="AG4868" s="51"/>
      <c r="AH4868" s="51"/>
    </row>
    <row r="4869" spans="30:34">
      <c r="AD4869" s="50" t="s">
        <v>83</v>
      </c>
      <c r="AE4869" s="50" t="s">
        <v>1899</v>
      </c>
      <c r="AF4869" s="50">
        <v>3507209</v>
      </c>
      <c r="AG4869" s="51"/>
      <c r="AH4869" s="51"/>
    </row>
    <row r="4870" spans="30:34">
      <c r="AD4870" s="50" t="s">
        <v>83</v>
      </c>
      <c r="AE4870" s="50" t="s">
        <v>1916</v>
      </c>
      <c r="AF4870" s="50">
        <v>3507308</v>
      </c>
      <c r="AG4870" s="51"/>
      <c r="AH4870" s="51"/>
    </row>
    <row r="4871" spans="30:34">
      <c r="AD4871" s="50" t="s">
        <v>83</v>
      </c>
      <c r="AE4871" s="50" t="s">
        <v>901</v>
      </c>
      <c r="AF4871" s="50">
        <v>3507407</v>
      </c>
      <c r="AG4871" s="51"/>
      <c r="AH4871" s="51"/>
    </row>
    <row r="4872" spans="30:34">
      <c r="AD4872" s="50" t="s">
        <v>83</v>
      </c>
      <c r="AE4872" s="50" t="s">
        <v>1949</v>
      </c>
      <c r="AF4872" s="50">
        <v>3507456</v>
      </c>
      <c r="AG4872" s="51"/>
      <c r="AH4872" s="51"/>
    </row>
    <row r="4873" spans="30:34">
      <c r="AD4873" s="50" t="s">
        <v>83</v>
      </c>
      <c r="AE4873" s="50" t="s">
        <v>1966</v>
      </c>
      <c r="AF4873" s="50">
        <v>3507506</v>
      </c>
      <c r="AG4873" s="51"/>
      <c r="AH4873" s="51"/>
    </row>
    <row r="4874" spans="30:34">
      <c r="AD4874" s="50" t="s">
        <v>83</v>
      </c>
      <c r="AE4874" s="50" t="s">
        <v>1984</v>
      </c>
      <c r="AF4874" s="50">
        <v>3507605</v>
      </c>
      <c r="AG4874" s="51"/>
      <c r="AH4874" s="51"/>
    </row>
    <row r="4875" spans="30:34">
      <c r="AD4875" s="50" t="s">
        <v>83</v>
      </c>
      <c r="AE4875" s="50" t="s">
        <v>2001</v>
      </c>
      <c r="AF4875" s="50">
        <v>3507704</v>
      </c>
      <c r="AG4875" s="51"/>
      <c r="AH4875" s="51"/>
    </row>
    <row r="4876" spans="30:34">
      <c r="AD4876" s="50" t="s">
        <v>83</v>
      </c>
      <c r="AE4876" s="50" t="s">
        <v>2019</v>
      </c>
      <c r="AF4876" s="50">
        <v>3507753</v>
      </c>
      <c r="AG4876" s="51"/>
      <c r="AH4876" s="51"/>
    </row>
    <row r="4877" spans="30:34">
      <c r="AD4877" s="50" t="s">
        <v>83</v>
      </c>
      <c r="AE4877" s="50" t="s">
        <v>2037</v>
      </c>
      <c r="AF4877" s="50">
        <v>3507803</v>
      </c>
      <c r="AG4877" s="51"/>
      <c r="AH4877" s="51"/>
    </row>
    <row r="4878" spans="30:34">
      <c r="AD4878" s="50" t="s">
        <v>83</v>
      </c>
      <c r="AE4878" s="50" t="s">
        <v>2055</v>
      </c>
      <c r="AF4878" s="50">
        <v>3507902</v>
      </c>
      <c r="AG4878" s="51"/>
      <c r="AH4878" s="51"/>
    </row>
    <row r="4879" spans="30:34">
      <c r="AD4879" s="50" t="s">
        <v>83</v>
      </c>
      <c r="AE4879" s="50" t="s">
        <v>2072</v>
      </c>
      <c r="AF4879" s="50">
        <v>3508009</v>
      </c>
      <c r="AG4879" s="51"/>
      <c r="AH4879" s="51"/>
    </row>
    <row r="4880" spans="30:34">
      <c r="AD4880" s="50" t="s">
        <v>83</v>
      </c>
      <c r="AE4880" s="50" t="s">
        <v>2088</v>
      </c>
      <c r="AF4880" s="50">
        <v>3508108</v>
      </c>
      <c r="AG4880" s="51"/>
      <c r="AH4880" s="51"/>
    </row>
    <row r="4881" spans="30:34">
      <c r="AD4881" s="50" t="s">
        <v>83</v>
      </c>
      <c r="AE4881" s="50" t="s">
        <v>2104</v>
      </c>
      <c r="AF4881" s="50">
        <v>3508207</v>
      </c>
      <c r="AG4881" s="51"/>
      <c r="AH4881" s="51"/>
    </row>
    <row r="4882" spans="30:34">
      <c r="AD4882" s="50" t="s">
        <v>83</v>
      </c>
      <c r="AE4882" s="50" t="s">
        <v>2121</v>
      </c>
      <c r="AF4882" s="50">
        <v>3508306</v>
      </c>
      <c r="AG4882" s="51"/>
      <c r="AH4882" s="51"/>
    </row>
    <row r="4883" spans="30:34">
      <c r="AD4883" s="50" t="s">
        <v>83</v>
      </c>
      <c r="AE4883" s="50" t="s">
        <v>2136</v>
      </c>
      <c r="AF4883" s="50">
        <v>3508405</v>
      </c>
      <c r="AG4883" s="51"/>
      <c r="AH4883" s="51"/>
    </row>
    <row r="4884" spans="30:34">
      <c r="AD4884" s="50" t="s">
        <v>83</v>
      </c>
      <c r="AE4884" s="50" t="s">
        <v>2152</v>
      </c>
      <c r="AF4884" s="50">
        <v>3508504</v>
      </c>
      <c r="AG4884" s="51"/>
      <c r="AH4884" s="51"/>
    </row>
    <row r="4885" spans="30:34">
      <c r="AD4885" s="50" t="s">
        <v>83</v>
      </c>
      <c r="AE4885" s="50" t="s">
        <v>2169</v>
      </c>
      <c r="AF4885" s="50">
        <v>3508603</v>
      </c>
      <c r="AG4885" s="51"/>
      <c r="AH4885" s="51"/>
    </row>
    <row r="4886" spans="30:34">
      <c r="AD4886" s="50" t="s">
        <v>83</v>
      </c>
      <c r="AE4886" s="50" t="s">
        <v>2186</v>
      </c>
      <c r="AF4886" s="50">
        <v>3508702</v>
      </c>
      <c r="AG4886" s="51"/>
      <c r="AH4886" s="51"/>
    </row>
    <row r="4887" spans="30:34">
      <c r="AD4887" s="50" t="s">
        <v>83</v>
      </c>
      <c r="AE4887" s="50" t="s">
        <v>1217</v>
      </c>
      <c r="AF4887" s="50">
        <v>3508801</v>
      </c>
      <c r="AG4887" s="51"/>
      <c r="AH4887" s="51"/>
    </row>
    <row r="4888" spans="30:34">
      <c r="AD4888" s="50" t="s">
        <v>83</v>
      </c>
      <c r="AE4888" s="50" t="s">
        <v>2217</v>
      </c>
      <c r="AF4888" s="50">
        <v>3508900</v>
      </c>
      <c r="AG4888" s="51"/>
      <c r="AH4888" s="51"/>
    </row>
    <row r="4889" spans="30:34">
      <c r="AD4889" s="50" t="s">
        <v>83</v>
      </c>
      <c r="AE4889" s="50" t="s">
        <v>2234</v>
      </c>
      <c r="AF4889" s="50">
        <v>3509007</v>
      </c>
      <c r="AG4889" s="51"/>
      <c r="AH4889" s="51"/>
    </row>
    <row r="4890" spans="30:34">
      <c r="AD4890" s="50" t="s">
        <v>83</v>
      </c>
      <c r="AE4890" s="50" t="s">
        <v>2249</v>
      </c>
      <c r="AF4890" s="50">
        <v>3509106</v>
      </c>
      <c r="AG4890" s="51"/>
      <c r="AH4890" s="51"/>
    </row>
    <row r="4891" spans="30:34">
      <c r="AD4891" s="50" t="s">
        <v>83</v>
      </c>
      <c r="AE4891" s="50" t="s">
        <v>2264</v>
      </c>
      <c r="AF4891" s="50">
        <v>3509205</v>
      </c>
      <c r="AG4891" s="51"/>
      <c r="AH4891" s="51"/>
    </row>
    <row r="4892" spans="30:34">
      <c r="AD4892" s="50" t="s">
        <v>83</v>
      </c>
      <c r="AE4892" s="50" t="s">
        <v>2279</v>
      </c>
      <c r="AF4892" s="50">
        <v>3509254</v>
      </c>
      <c r="AG4892" s="51"/>
      <c r="AH4892" s="51"/>
    </row>
    <row r="4893" spans="30:34">
      <c r="AD4893" s="50" t="s">
        <v>83</v>
      </c>
      <c r="AE4893" s="50" t="s">
        <v>2295</v>
      </c>
      <c r="AF4893" s="50">
        <v>3509304</v>
      </c>
      <c r="AG4893" s="51"/>
      <c r="AH4893" s="51"/>
    </row>
    <row r="4894" spans="30:34">
      <c r="AD4894" s="50" t="s">
        <v>83</v>
      </c>
      <c r="AE4894" s="50" t="s">
        <v>2311</v>
      </c>
      <c r="AF4894" s="50">
        <v>3509403</v>
      </c>
      <c r="AG4894" s="51"/>
      <c r="AH4894" s="51"/>
    </row>
    <row r="4895" spans="30:34">
      <c r="AD4895" s="50" t="s">
        <v>83</v>
      </c>
      <c r="AE4895" s="50" t="s">
        <v>2324</v>
      </c>
      <c r="AF4895" s="50">
        <v>3509452</v>
      </c>
      <c r="AG4895" s="51"/>
      <c r="AH4895" s="51"/>
    </row>
    <row r="4896" spans="30:34">
      <c r="AD4896" s="50" t="s">
        <v>83</v>
      </c>
      <c r="AE4896" s="50" t="s">
        <v>2340</v>
      </c>
      <c r="AF4896" s="50">
        <v>3509502</v>
      </c>
      <c r="AG4896" s="51"/>
      <c r="AH4896" s="51"/>
    </row>
    <row r="4897" spans="30:34">
      <c r="AD4897" s="50" t="s">
        <v>83</v>
      </c>
      <c r="AE4897" s="50" t="s">
        <v>2356</v>
      </c>
      <c r="AF4897" s="50">
        <v>3509601</v>
      </c>
      <c r="AG4897" s="51"/>
      <c r="AH4897" s="51"/>
    </row>
    <row r="4898" spans="30:34">
      <c r="AD4898" s="50" t="s">
        <v>83</v>
      </c>
      <c r="AE4898" s="50" t="s">
        <v>2370</v>
      </c>
      <c r="AF4898" s="50">
        <v>3509700</v>
      </c>
      <c r="AG4898" s="51"/>
      <c r="AH4898" s="51"/>
    </row>
    <row r="4899" spans="30:34">
      <c r="AD4899" s="50" t="s">
        <v>83</v>
      </c>
      <c r="AE4899" s="50" t="s">
        <v>2385</v>
      </c>
      <c r="AF4899" s="50">
        <v>3509809</v>
      </c>
      <c r="AG4899" s="51"/>
      <c r="AH4899" s="51"/>
    </row>
    <row r="4900" spans="30:34">
      <c r="AD4900" s="50" t="s">
        <v>83</v>
      </c>
      <c r="AE4900" s="50" t="s">
        <v>2401</v>
      </c>
      <c r="AF4900" s="50">
        <v>3509908</v>
      </c>
      <c r="AG4900" s="51"/>
      <c r="AH4900" s="51"/>
    </row>
    <row r="4901" spans="30:34">
      <c r="AD4901" s="50" t="s">
        <v>83</v>
      </c>
      <c r="AE4901" s="50" t="s">
        <v>2417</v>
      </c>
      <c r="AF4901" s="50">
        <v>3509957</v>
      </c>
      <c r="AG4901" s="51"/>
      <c r="AH4901" s="51"/>
    </row>
    <row r="4902" spans="30:34">
      <c r="AD4902" s="50" t="s">
        <v>83</v>
      </c>
      <c r="AE4902" s="50" t="s">
        <v>2433</v>
      </c>
      <c r="AF4902" s="50">
        <v>3510005</v>
      </c>
      <c r="AG4902" s="51"/>
      <c r="AH4902" s="51"/>
    </row>
    <row r="4903" spans="30:34">
      <c r="AD4903" s="50" t="s">
        <v>83</v>
      </c>
      <c r="AE4903" s="50" t="s">
        <v>2449</v>
      </c>
      <c r="AF4903" s="50">
        <v>3510104</v>
      </c>
      <c r="AG4903" s="51"/>
      <c r="AH4903" s="51"/>
    </row>
    <row r="4904" spans="30:34">
      <c r="AD4904" s="50" t="s">
        <v>83</v>
      </c>
      <c r="AE4904" s="50" t="s">
        <v>2463</v>
      </c>
      <c r="AF4904" s="50">
        <v>3510153</v>
      </c>
      <c r="AG4904" s="51"/>
      <c r="AH4904" s="51"/>
    </row>
    <row r="4905" spans="30:34">
      <c r="AD4905" s="50" t="s">
        <v>83</v>
      </c>
      <c r="AE4905" s="50" t="s">
        <v>2478</v>
      </c>
      <c r="AF4905" s="50">
        <v>3510203</v>
      </c>
      <c r="AG4905" s="51"/>
      <c r="AH4905" s="51"/>
    </row>
    <row r="4906" spans="30:34">
      <c r="AD4906" s="50" t="s">
        <v>83</v>
      </c>
      <c r="AE4906" s="50" t="s">
        <v>2494</v>
      </c>
      <c r="AF4906" s="50">
        <v>3510302</v>
      </c>
      <c r="AG4906" s="51"/>
      <c r="AH4906" s="51"/>
    </row>
    <row r="4907" spans="30:34">
      <c r="AD4907" s="50" t="s">
        <v>83</v>
      </c>
      <c r="AE4907" s="50" t="s">
        <v>2508</v>
      </c>
      <c r="AF4907" s="50">
        <v>3510401</v>
      </c>
      <c r="AG4907" s="51"/>
      <c r="AH4907" s="51"/>
    </row>
    <row r="4908" spans="30:34">
      <c r="AD4908" s="50" t="s">
        <v>83</v>
      </c>
      <c r="AE4908" s="50" t="s">
        <v>2524</v>
      </c>
      <c r="AF4908" s="50">
        <v>3510500</v>
      </c>
      <c r="AG4908" s="51"/>
      <c r="AH4908" s="51"/>
    </row>
    <row r="4909" spans="30:34">
      <c r="AD4909" s="50" t="s">
        <v>83</v>
      </c>
      <c r="AE4909" s="50" t="s">
        <v>2539</v>
      </c>
      <c r="AF4909" s="50">
        <v>3510609</v>
      </c>
      <c r="AG4909" s="51"/>
      <c r="AH4909" s="51"/>
    </row>
    <row r="4910" spans="30:34">
      <c r="AD4910" s="50" t="s">
        <v>83</v>
      </c>
      <c r="AE4910" s="50" t="s">
        <v>2555</v>
      </c>
      <c r="AF4910" s="50">
        <v>3510708</v>
      </c>
      <c r="AG4910" s="51"/>
      <c r="AH4910" s="51"/>
    </row>
    <row r="4911" spans="30:34">
      <c r="AD4911" s="50" t="s">
        <v>83</v>
      </c>
      <c r="AE4911" s="50" t="s">
        <v>2569</v>
      </c>
      <c r="AF4911" s="50">
        <v>3510807</v>
      </c>
      <c r="AG4911" s="51"/>
      <c r="AH4911" s="51"/>
    </row>
    <row r="4912" spans="30:34">
      <c r="AD4912" s="50" t="s">
        <v>83</v>
      </c>
      <c r="AE4912" s="50" t="s">
        <v>2584</v>
      </c>
      <c r="AF4912" s="50">
        <v>3510906</v>
      </c>
      <c r="AG4912" s="51"/>
      <c r="AH4912" s="51"/>
    </row>
    <row r="4913" spans="30:34">
      <c r="AD4913" s="50" t="s">
        <v>83</v>
      </c>
      <c r="AE4913" s="50" t="s">
        <v>2600</v>
      </c>
      <c r="AF4913" s="50">
        <v>3511003</v>
      </c>
      <c r="AG4913" s="51"/>
      <c r="AH4913" s="51"/>
    </row>
    <row r="4914" spans="30:34">
      <c r="AD4914" s="50" t="s">
        <v>83</v>
      </c>
      <c r="AE4914" s="50" t="s">
        <v>2615</v>
      </c>
      <c r="AF4914" s="50">
        <v>3511102</v>
      </c>
      <c r="AG4914" s="51"/>
      <c r="AH4914" s="51"/>
    </row>
    <row r="4915" spans="30:34">
      <c r="AD4915" s="50" t="s">
        <v>83</v>
      </c>
      <c r="AE4915" s="50" t="s">
        <v>2628</v>
      </c>
      <c r="AF4915" s="50">
        <v>3511201</v>
      </c>
      <c r="AG4915" s="51"/>
      <c r="AH4915" s="51"/>
    </row>
    <row r="4916" spans="30:34">
      <c r="AD4916" s="50" t="s">
        <v>83</v>
      </c>
      <c r="AE4916" s="50" t="s">
        <v>1299</v>
      </c>
      <c r="AF4916" s="50">
        <v>3511300</v>
      </c>
      <c r="AG4916" s="51"/>
      <c r="AH4916" s="51"/>
    </row>
    <row r="4917" spans="30:34">
      <c r="AD4917" s="50" t="s">
        <v>83</v>
      </c>
      <c r="AE4917" s="50" t="s">
        <v>2655</v>
      </c>
      <c r="AF4917" s="50">
        <v>3511409</v>
      </c>
      <c r="AG4917" s="51"/>
      <c r="AH4917" s="51"/>
    </row>
    <row r="4918" spans="30:34">
      <c r="AD4918" s="50" t="s">
        <v>83</v>
      </c>
      <c r="AE4918" s="50" t="s">
        <v>2670</v>
      </c>
      <c r="AF4918" s="50">
        <v>3511508</v>
      </c>
      <c r="AG4918" s="51"/>
      <c r="AH4918" s="51"/>
    </row>
    <row r="4919" spans="30:34">
      <c r="AD4919" s="50" t="s">
        <v>83</v>
      </c>
      <c r="AE4919" s="50" t="s">
        <v>2684</v>
      </c>
      <c r="AF4919" s="50">
        <v>3511607</v>
      </c>
      <c r="AG4919" s="51"/>
      <c r="AH4919" s="51"/>
    </row>
    <row r="4920" spans="30:34">
      <c r="AD4920" s="50" t="s">
        <v>83</v>
      </c>
      <c r="AE4920" s="50" t="s">
        <v>2700</v>
      </c>
      <c r="AF4920" s="50">
        <v>3511706</v>
      </c>
      <c r="AG4920" s="51"/>
      <c r="AH4920" s="51"/>
    </row>
    <row r="4921" spans="30:34">
      <c r="AD4921" s="50" t="s">
        <v>83</v>
      </c>
      <c r="AE4921" s="50" t="s">
        <v>2715</v>
      </c>
      <c r="AF4921" s="50">
        <v>3557204</v>
      </c>
      <c r="AG4921" s="51"/>
      <c r="AH4921" s="51"/>
    </row>
    <row r="4922" spans="30:34">
      <c r="AD4922" s="50" t="s">
        <v>83</v>
      </c>
      <c r="AE4922" s="50" t="s">
        <v>2731</v>
      </c>
      <c r="AF4922" s="50">
        <v>3511904</v>
      </c>
      <c r="AG4922" s="51"/>
      <c r="AH4922" s="51"/>
    </row>
    <row r="4923" spans="30:34">
      <c r="AD4923" s="50" t="s">
        <v>83</v>
      </c>
      <c r="AE4923" s="50" t="s">
        <v>2746</v>
      </c>
      <c r="AF4923" s="50">
        <v>3512001</v>
      </c>
      <c r="AG4923" s="51"/>
      <c r="AH4923" s="51"/>
    </row>
    <row r="4924" spans="30:34">
      <c r="AD4924" s="50" t="s">
        <v>83</v>
      </c>
      <c r="AE4924" s="50" t="s">
        <v>2761</v>
      </c>
      <c r="AF4924" s="50">
        <v>3512100</v>
      </c>
      <c r="AG4924" s="51"/>
      <c r="AH4924" s="51"/>
    </row>
    <row r="4925" spans="30:34">
      <c r="AD4925" s="50" t="s">
        <v>83</v>
      </c>
      <c r="AE4925" s="50" t="s">
        <v>2777</v>
      </c>
      <c r="AF4925" s="50">
        <v>3512209</v>
      </c>
      <c r="AG4925" s="51"/>
      <c r="AH4925" s="51"/>
    </row>
    <row r="4926" spans="30:34">
      <c r="AD4926" s="50" t="s">
        <v>83</v>
      </c>
      <c r="AE4926" s="50" t="s">
        <v>2793</v>
      </c>
      <c r="AF4926" s="50">
        <v>3512308</v>
      </c>
      <c r="AG4926" s="51"/>
      <c r="AH4926" s="51"/>
    </row>
    <row r="4927" spans="30:34">
      <c r="AD4927" s="50" t="s">
        <v>83</v>
      </c>
      <c r="AE4927" s="50" t="s">
        <v>2808</v>
      </c>
      <c r="AF4927" s="50">
        <v>3512407</v>
      </c>
      <c r="AG4927" s="51"/>
      <c r="AH4927" s="51"/>
    </row>
    <row r="4928" spans="30:34">
      <c r="AD4928" s="50" t="s">
        <v>83</v>
      </c>
      <c r="AE4928" s="50" t="s">
        <v>2823</v>
      </c>
      <c r="AF4928" s="50">
        <v>3512506</v>
      </c>
      <c r="AG4928" s="51"/>
      <c r="AH4928" s="51"/>
    </row>
    <row r="4929" spans="30:34">
      <c r="AD4929" s="50" t="s">
        <v>83</v>
      </c>
      <c r="AE4929" s="50" t="s">
        <v>2835</v>
      </c>
      <c r="AF4929" s="50">
        <v>3512605</v>
      </c>
      <c r="AG4929" s="51"/>
      <c r="AH4929" s="51"/>
    </row>
    <row r="4930" spans="30:34">
      <c r="AD4930" s="50" t="s">
        <v>83</v>
      </c>
      <c r="AE4930" s="50" t="s">
        <v>2848</v>
      </c>
      <c r="AF4930" s="50">
        <v>3512704</v>
      </c>
      <c r="AG4930" s="51"/>
      <c r="AH4930" s="51"/>
    </row>
    <row r="4931" spans="30:34">
      <c r="AD4931" s="50" t="s">
        <v>83</v>
      </c>
      <c r="AE4931" s="50" t="s">
        <v>2861</v>
      </c>
      <c r="AF4931" s="50">
        <v>3512803</v>
      </c>
      <c r="AG4931" s="51"/>
      <c r="AH4931" s="51"/>
    </row>
    <row r="4932" spans="30:34">
      <c r="AD4932" s="50" t="s">
        <v>83</v>
      </c>
      <c r="AE4932" s="50" t="s">
        <v>2874</v>
      </c>
      <c r="AF4932" s="50">
        <v>3512902</v>
      </c>
      <c r="AG4932" s="51"/>
      <c r="AH4932" s="51"/>
    </row>
    <row r="4933" spans="30:34">
      <c r="AD4933" s="50" t="s">
        <v>83</v>
      </c>
      <c r="AE4933" s="50" t="s">
        <v>2886</v>
      </c>
      <c r="AF4933" s="50">
        <v>3513009</v>
      </c>
      <c r="AG4933" s="51"/>
      <c r="AH4933" s="51"/>
    </row>
    <row r="4934" spans="30:34">
      <c r="AD4934" s="50" t="s">
        <v>83</v>
      </c>
      <c r="AE4934" s="50" t="s">
        <v>2899</v>
      </c>
      <c r="AF4934" s="50">
        <v>3513108</v>
      </c>
      <c r="AG4934" s="51"/>
      <c r="AH4934" s="51"/>
    </row>
    <row r="4935" spans="30:34">
      <c r="AD4935" s="50" t="s">
        <v>83</v>
      </c>
      <c r="AE4935" s="50" t="s">
        <v>2911</v>
      </c>
      <c r="AF4935" s="50">
        <v>3513207</v>
      </c>
      <c r="AG4935" s="51"/>
      <c r="AH4935" s="51"/>
    </row>
    <row r="4936" spans="30:34">
      <c r="AD4936" s="50" t="s">
        <v>83</v>
      </c>
      <c r="AE4936" s="50" t="s">
        <v>2924</v>
      </c>
      <c r="AF4936" s="50">
        <v>3513306</v>
      </c>
      <c r="AG4936" s="51"/>
      <c r="AH4936" s="51"/>
    </row>
    <row r="4937" spans="30:34">
      <c r="AD4937" s="50" t="s">
        <v>83</v>
      </c>
      <c r="AE4937" s="50" t="s">
        <v>2935</v>
      </c>
      <c r="AF4937" s="50">
        <v>3513405</v>
      </c>
      <c r="AG4937" s="51"/>
      <c r="AH4937" s="51"/>
    </row>
    <row r="4938" spans="30:34">
      <c r="AD4938" s="50" t="s">
        <v>83</v>
      </c>
      <c r="AE4938" s="50" t="s">
        <v>2947</v>
      </c>
      <c r="AF4938" s="50">
        <v>3513504</v>
      </c>
      <c r="AG4938" s="51"/>
      <c r="AH4938" s="51"/>
    </row>
    <row r="4939" spans="30:34">
      <c r="AD4939" s="50" t="s">
        <v>83</v>
      </c>
      <c r="AE4939" s="50" t="s">
        <v>2959</v>
      </c>
      <c r="AF4939" s="50">
        <v>3513603</v>
      </c>
      <c r="AG4939" s="51"/>
      <c r="AH4939" s="51"/>
    </row>
    <row r="4940" spans="30:34">
      <c r="AD4940" s="50" t="s">
        <v>83</v>
      </c>
      <c r="AE4940" s="50" t="s">
        <v>2971</v>
      </c>
      <c r="AF4940" s="50">
        <v>3513702</v>
      </c>
      <c r="AG4940" s="51"/>
      <c r="AH4940" s="51"/>
    </row>
    <row r="4941" spans="30:34">
      <c r="AD4941" s="50" t="s">
        <v>83</v>
      </c>
      <c r="AE4941" s="50" t="s">
        <v>2983</v>
      </c>
      <c r="AF4941" s="50">
        <v>3513801</v>
      </c>
      <c r="AG4941" s="51"/>
      <c r="AH4941" s="51"/>
    </row>
    <row r="4942" spans="30:34">
      <c r="AD4942" s="50" t="s">
        <v>83</v>
      </c>
      <c r="AE4942" s="50" t="s">
        <v>2995</v>
      </c>
      <c r="AF4942" s="50">
        <v>3513850</v>
      </c>
      <c r="AG4942" s="51"/>
      <c r="AH4942" s="51"/>
    </row>
    <row r="4943" spans="30:34">
      <c r="AD4943" s="50" t="s">
        <v>83</v>
      </c>
      <c r="AE4943" s="50" t="s">
        <v>3008</v>
      </c>
      <c r="AF4943" s="50">
        <v>3513900</v>
      </c>
      <c r="AG4943" s="51"/>
      <c r="AH4943" s="51"/>
    </row>
    <row r="4944" spans="30:34">
      <c r="AD4944" s="50" t="s">
        <v>83</v>
      </c>
      <c r="AE4944" s="50" t="s">
        <v>3021</v>
      </c>
      <c r="AF4944" s="50">
        <v>3514007</v>
      </c>
      <c r="AG4944" s="51"/>
      <c r="AH4944" s="51"/>
    </row>
    <row r="4945" spans="30:34">
      <c r="AD4945" s="50" t="s">
        <v>83</v>
      </c>
      <c r="AE4945" s="50" t="s">
        <v>3033</v>
      </c>
      <c r="AF4945" s="50">
        <v>3514106</v>
      </c>
      <c r="AG4945" s="51"/>
      <c r="AH4945" s="51"/>
    </row>
    <row r="4946" spans="30:34">
      <c r="AD4946" s="50" t="s">
        <v>83</v>
      </c>
      <c r="AE4946" s="50" t="s">
        <v>3045</v>
      </c>
      <c r="AF4946" s="50">
        <v>3514205</v>
      </c>
      <c r="AG4946" s="51"/>
      <c r="AH4946" s="51"/>
    </row>
    <row r="4947" spans="30:34">
      <c r="AD4947" s="50" t="s">
        <v>83</v>
      </c>
      <c r="AE4947" s="50" t="s">
        <v>3057</v>
      </c>
      <c r="AF4947" s="50">
        <v>3514304</v>
      </c>
      <c r="AG4947" s="51"/>
      <c r="AH4947" s="51"/>
    </row>
    <row r="4948" spans="30:34">
      <c r="AD4948" s="50" t="s">
        <v>83</v>
      </c>
      <c r="AE4948" s="50" t="s">
        <v>3069</v>
      </c>
      <c r="AF4948" s="50">
        <v>3514403</v>
      </c>
      <c r="AG4948" s="51"/>
      <c r="AH4948" s="51"/>
    </row>
    <row r="4949" spans="30:34">
      <c r="AD4949" s="50" t="s">
        <v>83</v>
      </c>
      <c r="AE4949" s="50" t="s">
        <v>3081</v>
      </c>
      <c r="AF4949" s="50">
        <v>3514502</v>
      </c>
      <c r="AG4949" s="51"/>
      <c r="AH4949" s="51"/>
    </row>
    <row r="4950" spans="30:34">
      <c r="AD4950" s="50" t="s">
        <v>83</v>
      </c>
      <c r="AE4950" s="50" t="s">
        <v>3094</v>
      </c>
      <c r="AF4950" s="50">
        <v>3514601</v>
      </c>
      <c r="AG4950" s="51"/>
      <c r="AH4950" s="51"/>
    </row>
    <row r="4951" spans="30:34">
      <c r="AD4951" s="50" t="s">
        <v>83</v>
      </c>
      <c r="AE4951" s="50" t="s">
        <v>3106</v>
      </c>
      <c r="AF4951" s="50">
        <v>3514700</v>
      </c>
      <c r="AG4951" s="51"/>
      <c r="AH4951" s="51"/>
    </row>
    <row r="4952" spans="30:34">
      <c r="AD4952" s="50" t="s">
        <v>83</v>
      </c>
      <c r="AE4952" s="50" t="s">
        <v>854</v>
      </c>
      <c r="AF4952" s="50">
        <v>3514809</v>
      </c>
      <c r="AG4952" s="51"/>
      <c r="AH4952" s="51"/>
    </row>
    <row r="4953" spans="30:34">
      <c r="AD4953" s="50" t="s">
        <v>83</v>
      </c>
      <c r="AE4953" s="50" t="s">
        <v>3130</v>
      </c>
      <c r="AF4953" s="50">
        <v>3514908</v>
      </c>
      <c r="AG4953" s="51"/>
      <c r="AH4953" s="51"/>
    </row>
    <row r="4954" spans="30:34">
      <c r="AD4954" s="50" t="s">
        <v>83</v>
      </c>
      <c r="AE4954" s="50" t="s">
        <v>3142</v>
      </c>
      <c r="AF4954" s="50">
        <v>3514924</v>
      </c>
      <c r="AG4954" s="51"/>
      <c r="AH4954" s="51"/>
    </row>
    <row r="4955" spans="30:34">
      <c r="AD4955" s="50" t="s">
        <v>83</v>
      </c>
      <c r="AE4955" s="50" t="s">
        <v>3153</v>
      </c>
      <c r="AF4955" s="50">
        <v>3514957</v>
      </c>
      <c r="AG4955" s="51"/>
      <c r="AH4955" s="51"/>
    </row>
    <row r="4956" spans="30:34">
      <c r="AD4956" s="50" t="s">
        <v>83</v>
      </c>
      <c r="AE4956" s="50" t="s">
        <v>3164</v>
      </c>
      <c r="AF4956" s="50">
        <v>3515004</v>
      </c>
      <c r="AG4956" s="51"/>
      <c r="AH4956" s="51"/>
    </row>
    <row r="4957" spans="30:34">
      <c r="AD4957" s="50" t="s">
        <v>83</v>
      </c>
      <c r="AE4957" s="50" t="s">
        <v>3175</v>
      </c>
      <c r="AF4957" s="50">
        <v>3515103</v>
      </c>
      <c r="AG4957" s="51"/>
      <c r="AH4957" s="51"/>
    </row>
    <row r="4958" spans="30:34">
      <c r="AD4958" s="50" t="s">
        <v>83</v>
      </c>
      <c r="AE4958" s="50" t="s">
        <v>3186</v>
      </c>
      <c r="AF4958" s="50">
        <v>3515129</v>
      </c>
      <c r="AG4958" s="51"/>
      <c r="AH4958" s="51"/>
    </row>
    <row r="4959" spans="30:34">
      <c r="AD4959" s="50" t="s">
        <v>83</v>
      </c>
      <c r="AE4959" s="50" t="s">
        <v>3198</v>
      </c>
      <c r="AF4959" s="50">
        <v>3515152</v>
      </c>
      <c r="AG4959" s="51"/>
      <c r="AH4959" s="51"/>
    </row>
    <row r="4960" spans="30:34">
      <c r="AD4960" s="50" t="s">
        <v>83</v>
      </c>
      <c r="AE4960" s="50" t="s">
        <v>3210</v>
      </c>
      <c r="AF4960" s="50">
        <v>3515186</v>
      </c>
      <c r="AG4960" s="51"/>
      <c r="AH4960" s="51"/>
    </row>
    <row r="4961" spans="30:34">
      <c r="AD4961" s="50" t="s">
        <v>83</v>
      </c>
      <c r="AE4961" s="50" t="s">
        <v>3222</v>
      </c>
      <c r="AF4961" s="50">
        <v>3515194</v>
      </c>
      <c r="AG4961" s="51"/>
      <c r="AH4961" s="51"/>
    </row>
    <row r="4962" spans="30:34">
      <c r="AD4962" s="50" t="s">
        <v>83</v>
      </c>
      <c r="AE4962" s="50" t="s">
        <v>3232</v>
      </c>
      <c r="AF4962" s="50">
        <v>3557303</v>
      </c>
      <c r="AG4962" s="51"/>
      <c r="AH4962" s="51"/>
    </row>
    <row r="4963" spans="30:34">
      <c r="AD4963" s="50" t="s">
        <v>83</v>
      </c>
      <c r="AE4963" s="50" t="s">
        <v>1921</v>
      </c>
      <c r="AF4963" s="50">
        <v>3515301</v>
      </c>
      <c r="AG4963" s="51"/>
      <c r="AH4963" s="51"/>
    </row>
    <row r="4964" spans="30:34">
      <c r="AD4964" s="50" t="s">
        <v>83</v>
      </c>
      <c r="AE4964" s="50" t="s">
        <v>3253</v>
      </c>
      <c r="AF4964" s="50">
        <v>3515202</v>
      </c>
      <c r="AG4964" s="51"/>
      <c r="AH4964" s="51"/>
    </row>
    <row r="4965" spans="30:34">
      <c r="AD4965" s="50" t="s">
        <v>83</v>
      </c>
      <c r="AE4965" s="50" t="s">
        <v>3264</v>
      </c>
      <c r="AF4965" s="50">
        <v>3515350</v>
      </c>
      <c r="AG4965" s="51"/>
      <c r="AH4965" s="51"/>
    </row>
    <row r="4966" spans="30:34">
      <c r="AD4966" s="50" t="s">
        <v>83</v>
      </c>
      <c r="AE4966" s="50" t="s">
        <v>3276</v>
      </c>
      <c r="AF4966" s="50">
        <v>3515400</v>
      </c>
      <c r="AG4966" s="51"/>
      <c r="AH4966" s="51"/>
    </row>
    <row r="4967" spans="30:34">
      <c r="AD4967" s="50" t="s">
        <v>83</v>
      </c>
      <c r="AE4967" s="50" t="s">
        <v>3287</v>
      </c>
      <c r="AF4967" s="50">
        <v>3515608</v>
      </c>
      <c r="AG4967" s="51"/>
      <c r="AH4967" s="51"/>
    </row>
    <row r="4968" spans="30:34">
      <c r="AD4968" s="50" t="s">
        <v>83</v>
      </c>
      <c r="AE4968" s="50" t="s">
        <v>3299</v>
      </c>
      <c r="AF4968" s="50">
        <v>3515509</v>
      </c>
      <c r="AG4968" s="51"/>
      <c r="AH4968" s="51"/>
    </row>
    <row r="4969" spans="30:34">
      <c r="AD4969" s="50" t="s">
        <v>83</v>
      </c>
      <c r="AE4969" s="50" t="s">
        <v>3311</v>
      </c>
      <c r="AF4969" s="50">
        <v>3515657</v>
      </c>
      <c r="AG4969" s="51"/>
      <c r="AH4969" s="51"/>
    </row>
    <row r="4970" spans="30:34">
      <c r="AD4970" s="50" t="s">
        <v>83</v>
      </c>
      <c r="AE4970" s="50" t="s">
        <v>3322</v>
      </c>
      <c r="AF4970" s="50">
        <v>3515707</v>
      </c>
      <c r="AG4970" s="51"/>
      <c r="AH4970" s="51"/>
    </row>
    <row r="4971" spans="30:34">
      <c r="AD4971" s="50" t="s">
        <v>83</v>
      </c>
      <c r="AE4971" s="50" t="s">
        <v>3333</v>
      </c>
      <c r="AF4971" s="50">
        <v>3515806</v>
      </c>
      <c r="AG4971" s="51"/>
      <c r="AH4971" s="51"/>
    </row>
    <row r="4972" spans="30:34">
      <c r="AD4972" s="50" t="s">
        <v>83</v>
      </c>
      <c r="AE4972" s="50" t="s">
        <v>3344</v>
      </c>
      <c r="AF4972" s="50">
        <v>3515905</v>
      </c>
      <c r="AG4972" s="51"/>
      <c r="AH4972" s="51"/>
    </row>
    <row r="4973" spans="30:34">
      <c r="AD4973" s="50" t="s">
        <v>83</v>
      </c>
      <c r="AE4973" s="50" t="s">
        <v>3354</v>
      </c>
      <c r="AF4973" s="50">
        <v>3516002</v>
      </c>
      <c r="AG4973" s="51"/>
      <c r="AH4973" s="51"/>
    </row>
    <row r="4974" spans="30:34">
      <c r="AD4974" s="50" t="s">
        <v>83</v>
      </c>
      <c r="AE4974" s="50" t="s">
        <v>3364</v>
      </c>
      <c r="AF4974" s="50">
        <v>3516101</v>
      </c>
      <c r="AG4974" s="51"/>
      <c r="AH4974" s="51"/>
    </row>
    <row r="4975" spans="30:34">
      <c r="AD4975" s="50" t="s">
        <v>83</v>
      </c>
      <c r="AE4975" s="50" t="s">
        <v>3373</v>
      </c>
      <c r="AF4975" s="50">
        <v>3516200</v>
      </c>
      <c r="AG4975" s="51"/>
      <c r="AH4975" s="51"/>
    </row>
    <row r="4976" spans="30:34">
      <c r="AD4976" s="50" t="s">
        <v>83</v>
      </c>
      <c r="AE4976" s="50" t="s">
        <v>3383</v>
      </c>
      <c r="AF4976" s="50">
        <v>3516309</v>
      </c>
      <c r="AG4976" s="51"/>
      <c r="AH4976" s="51"/>
    </row>
    <row r="4977" spans="30:34">
      <c r="AD4977" s="50" t="s">
        <v>83</v>
      </c>
      <c r="AE4977" s="50" t="s">
        <v>3393</v>
      </c>
      <c r="AF4977" s="50">
        <v>3516408</v>
      </c>
      <c r="AG4977" s="51"/>
      <c r="AH4977" s="51"/>
    </row>
    <row r="4978" spans="30:34">
      <c r="AD4978" s="50" t="s">
        <v>83</v>
      </c>
      <c r="AE4978" s="50" t="s">
        <v>3403</v>
      </c>
      <c r="AF4978" s="50">
        <v>3516507</v>
      </c>
      <c r="AG4978" s="51"/>
      <c r="AH4978" s="51"/>
    </row>
    <row r="4979" spans="30:34">
      <c r="AD4979" s="50" t="s">
        <v>83</v>
      </c>
      <c r="AE4979" s="50" t="s">
        <v>3413</v>
      </c>
      <c r="AF4979" s="50">
        <v>3516606</v>
      </c>
      <c r="AG4979" s="51"/>
      <c r="AH4979" s="51"/>
    </row>
    <row r="4980" spans="30:34">
      <c r="AD4980" s="50" t="s">
        <v>83</v>
      </c>
      <c r="AE4980" s="50" t="s">
        <v>3423</v>
      </c>
      <c r="AF4980" s="50">
        <v>3516705</v>
      </c>
      <c r="AG4980" s="51"/>
      <c r="AH4980" s="51"/>
    </row>
    <row r="4981" spans="30:34">
      <c r="AD4981" s="50" t="s">
        <v>83</v>
      </c>
      <c r="AE4981" s="50" t="s">
        <v>3432</v>
      </c>
      <c r="AF4981" s="50">
        <v>3516804</v>
      </c>
      <c r="AG4981" s="51"/>
      <c r="AH4981" s="51"/>
    </row>
    <row r="4982" spans="30:34">
      <c r="AD4982" s="50" t="s">
        <v>83</v>
      </c>
      <c r="AE4982" s="50" t="s">
        <v>3441</v>
      </c>
      <c r="AF4982" s="50">
        <v>3516853</v>
      </c>
      <c r="AG4982" s="51"/>
      <c r="AH4982" s="51"/>
    </row>
    <row r="4983" spans="30:34">
      <c r="AD4983" s="50" t="s">
        <v>83</v>
      </c>
      <c r="AE4983" s="50" t="s">
        <v>3450</v>
      </c>
      <c r="AF4983" s="50">
        <v>3516903</v>
      </c>
      <c r="AG4983" s="51"/>
      <c r="AH4983" s="51"/>
    </row>
    <row r="4984" spans="30:34">
      <c r="AD4984" s="50" t="s">
        <v>83</v>
      </c>
      <c r="AE4984" s="50" t="s">
        <v>3460</v>
      </c>
      <c r="AF4984" s="50">
        <v>3517000</v>
      </c>
      <c r="AG4984" s="51"/>
      <c r="AH4984" s="51"/>
    </row>
    <row r="4985" spans="30:34">
      <c r="AD4985" s="50" t="s">
        <v>83</v>
      </c>
      <c r="AE4985" s="50" t="s">
        <v>3470</v>
      </c>
      <c r="AF4985" s="50">
        <v>3517109</v>
      </c>
      <c r="AG4985" s="51"/>
      <c r="AH4985" s="51"/>
    </row>
    <row r="4986" spans="30:34">
      <c r="AD4986" s="50" t="s">
        <v>83</v>
      </c>
      <c r="AE4986" s="50" t="s">
        <v>3479</v>
      </c>
      <c r="AF4986" s="50">
        <v>3517208</v>
      </c>
      <c r="AG4986" s="51"/>
      <c r="AH4986" s="51"/>
    </row>
    <row r="4987" spans="30:34">
      <c r="AD4987" s="50" t="s">
        <v>83</v>
      </c>
      <c r="AE4987" s="50" t="s">
        <v>3489</v>
      </c>
      <c r="AF4987" s="50">
        <v>3517307</v>
      </c>
      <c r="AG4987" s="51"/>
      <c r="AH4987" s="51"/>
    </row>
    <row r="4988" spans="30:34">
      <c r="AD4988" s="50" t="s">
        <v>83</v>
      </c>
      <c r="AE4988" s="50" t="s">
        <v>2651</v>
      </c>
      <c r="AF4988" s="50">
        <v>3517406</v>
      </c>
      <c r="AG4988" s="51"/>
      <c r="AH4988" s="51"/>
    </row>
    <row r="4989" spans="30:34">
      <c r="AD4989" s="50" t="s">
        <v>83</v>
      </c>
      <c r="AE4989" s="50" t="s">
        <v>3508</v>
      </c>
      <c r="AF4989" s="50">
        <v>3517505</v>
      </c>
      <c r="AG4989" s="51"/>
      <c r="AH4989" s="51"/>
    </row>
    <row r="4990" spans="30:34">
      <c r="AD4990" s="50" t="s">
        <v>83</v>
      </c>
      <c r="AE4990" s="50" t="s">
        <v>3518</v>
      </c>
      <c r="AF4990" s="50">
        <v>3517604</v>
      </c>
      <c r="AG4990" s="51"/>
      <c r="AH4990" s="51"/>
    </row>
    <row r="4991" spans="30:34">
      <c r="AD4991" s="50" t="s">
        <v>83</v>
      </c>
      <c r="AE4991" s="50" t="s">
        <v>3528</v>
      </c>
      <c r="AF4991" s="50">
        <v>3517703</v>
      </c>
      <c r="AG4991" s="51"/>
      <c r="AH4991" s="51"/>
    </row>
    <row r="4992" spans="30:34">
      <c r="AD4992" s="50" t="s">
        <v>83</v>
      </c>
      <c r="AE4992" s="50" t="s">
        <v>3538</v>
      </c>
      <c r="AF4992" s="50">
        <v>3517802</v>
      </c>
      <c r="AG4992" s="51"/>
      <c r="AH4992" s="51"/>
    </row>
    <row r="4993" spans="30:34">
      <c r="AD4993" s="50" t="s">
        <v>83</v>
      </c>
      <c r="AE4993" s="50" t="s">
        <v>2725</v>
      </c>
      <c r="AF4993" s="50">
        <v>3517901</v>
      </c>
      <c r="AG4993" s="51"/>
      <c r="AH4993" s="51"/>
    </row>
    <row r="4994" spans="30:34">
      <c r="AD4994" s="50" t="s">
        <v>83</v>
      </c>
      <c r="AE4994" s="50" t="s">
        <v>3556</v>
      </c>
      <c r="AF4994" s="50">
        <v>3518008</v>
      </c>
      <c r="AG4994" s="51"/>
      <c r="AH4994" s="51"/>
    </row>
    <row r="4995" spans="30:34">
      <c r="AD4995" s="50" t="s">
        <v>83</v>
      </c>
      <c r="AE4995" s="50" t="s">
        <v>3566</v>
      </c>
      <c r="AF4995" s="50">
        <v>3518107</v>
      </c>
      <c r="AG4995" s="51"/>
      <c r="AH4995" s="51"/>
    </row>
    <row r="4996" spans="30:34">
      <c r="AD4996" s="50" t="s">
        <v>83</v>
      </c>
      <c r="AE4996" s="50" t="s">
        <v>3576</v>
      </c>
      <c r="AF4996" s="50">
        <v>3518206</v>
      </c>
      <c r="AG4996" s="51"/>
      <c r="AH4996" s="51"/>
    </row>
    <row r="4997" spans="30:34">
      <c r="AD4997" s="50" t="s">
        <v>83</v>
      </c>
      <c r="AE4997" s="50" t="s">
        <v>3586</v>
      </c>
      <c r="AF4997" s="50">
        <v>3518305</v>
      </c>
      <c r="AG4997" s="51"/>
      <c r="AH4997" s="51"/>
    </row>
    <row r="4998" spans="30:34">
      <c r="AD4998" s="50" t="s">
        <v>83</v>
      </c>
      <c r="AE4998" s="50" t="s">
        <v>3596</v>
      </c>
      <c r="AF4998" s="50">
        <v>3518404</v>
      </c>
      <c r="AG4998" s="51"/>
      <c r="AH4998" s="51"/>
    </row>
    <row r="4999" spans="30:34">
      <c r="AD4999" s="50" t="s">
        <v>83</v>
      </c>
      <c r="AE4999" s="50" t="s">
        <v>3605</v>
      </c>
      <c r="AF4999" s="50">
        <v>3518503</v>
      </c>
      <c r="AG4999" s="51"/>
      <c r="AH4999" s="51"/>
    </row>
    <row r="5000" spans="30:34">
      <c r="AD5000" s="50" t="s">
        <v>83</v>
      </c>
      <c r="AE5000" s="50" t="s">
        <v>3614</v>
      </c>
      <c r="AF5000" s="50">
        <v>3518602</v>
      </c>
      <c r="AG5000" s="51"/>
      <c r="AH5000" s="51"/>
    </row>
    <row r="5001" spans="30:34">
      <c r="AD5001" s="50" t="s">
        <v>83</v>
      </c>
      <c r="AE5001" s="50" t="s">
        <v>3623</v>
      </c>
      <c r="AF5001" s="50">
        <v>3518701</v>
      </c>
      <c r="AG5001" s="51"/>
      <c r="AH5001" s="51"/>
    </row>
    <row r="5002" spans="30:34">
      <c r="AD5002" s="50" t="s">
        <v>83</v>
      </c>
      <c r="AE5002" s="50" t="s">
        <v>3633</v>
      </c>
      <c r="AF5002" s="50">
        <v>3518800</v>
      </c>
      <c r="AG5002" s="51"/>
      <c r="AH5002" s="51"/>
    </row>
    <row r="5003" spans="30:34">
      <c r="AD5003" s="50" t="s">
        <v>83</v>
      </c>
      <c r="AE5003" s="50" t="s">
        <v>3643</v>
      </c>
      <c r="AF5003" s="50">
        <v>3518859</v>
      </c>
      <c r="AG5003" s="51"/>
      <c r="AH5003" s="51"/>
    </row>
    <row r="5004" spans="30:34">
      <c r="AD5004" s="50" t="s">
        <v>83</v>
      </c>
      <c r="AE5004" s="50" t="s">
        <v>3652</v>
      </c>
      <c r="AF5004" s="50">
        <v>3518909</v>
      </c>
      <c r="AG5004" s="51"/>
      <c r="AH5004" s="51"/>
    </row>
    <row r="5005" spans="30:34">
      <c r="AD5005" s="50" t="s">
        <v>83</v>
      </c>
      <c r="AE5005" s="50" t="s">
        <v>3661</v>
      </c>
      <c r="AF5005" s="50">
        <v>3519006</v>
      </c>
      <c r="AG5005" s="51"/>
      <c r="AH5005" s="51"/>
    </row>
    <row r="5006" spans="30:34">
      <c r="AD5006" s="50" t="s">
        <v>83</v>
      </c>
      <c r="AE5006" s="50" t="s">
        <v>3670</v>
      </c>
      <c r="AF5006" s="50">
        <v>3519055</v>
      </c>
      <c r="AG5006" s="51"/>
      <c r="AH5006" s="51"/>
    </row>
    <row r="5007" spans="30:34">
      <c r="AD5007" s="50" t="s">
        <v>83</v>
      </c>
      <c r="AE5007" s="50" t="s">
        <v>3677</v>
      </c>
      <c r="AF5007" s="50">
        <v>3519071</v>
      </c>
      <c r="AG5007" s="51"/>
      <c r="AH5007" s="51"/>
    </row>
    <row r="5008" spans="30:34">
      <c r="AD5008" s="50" t="s">
        <v>83</v>
      </c>
      <c r="AE5008" s="50" t="s">
        <v>3685</v>
      </c>
      <c r="AF5008" s="50">
        <v>3519105</v>
      </c>
      <c r="AG5008" s="51"/>
      <c r="AH5008" s="51"/>
    </row>
    <row r="5009" spans="30:34">
      <c r="AD5009" s="50" t="s">
        <v>83</v>
      </c>
      <c r="AE5009" s="50" t="s">
        <v>3694</v>
      </c>
      <c r="AF5009" s="50">
        <v>3519204</v>
      </c>
      <c r="AG5009" s="51"/>
      <c r="AH5009" s="51"/>
    </row>
    <row r="5010" spans="30:34">
      <c r="AD5010" s="50" t="s">
        <v>83</v>
      </c>
      <c r="AE5010" s="50" t="s">
        <v>3702</v>
      </c>
      <c r="AF5010" s="50">
        <v>3519253</v>
      </c>
      <c r="AG5010" s="51"/>
      <c r="AH5010" s="51"/>
    </row>
    <row r="5011" spans="30:34">
      <c r="AD5011" s="50" t="s">
        <v>83</v>
      </c>
      <c r="AE5011" s="50" t="s">
        <v>3710</v>
      </c>
      <c r="AF5011" s="50">
        <v>3519303</v>
      </c>
      <c r="AG5011" s="51"/>
      <c r="AH5011" s="51"/>
    </row>
    <row r="5012" spans="30:34">
      <c r="AD5012" s="50" t="s">
        <v>83</v>
      </c>
      <c r="AE5012" s="50" t="s">
        <v>3717</v>
      </c>
      <c r="AF5012" s="50">
        <v>3519402</v>
      </c>
      <c r="AG5012" s="51"/>
      <c r="AH5012" s="51"/>
    </row>
    <row r="5013" spans="30:34">
      <c r="AD5013" s="50" t="s">
        <v>83</v>
      </c>
      <c r="AE5013" s="50" t="s">
        <v>3724</v>
      </c>
      <c r="AF5013" s="50">
        <v>3519501</v>
      </c>
      <c r="AG5013" s="51"/>
      <c r="AH5013" s="51"/>
    </row>
    <row r="5014" spans="30:34">
      <c r="AD5014" s="50" t="s">
        <v>83</v>
      </c>
      <c r="AE5014" s="50" t="s">
        <v>3731</v>
      </c>
      <c r="AF5014" s="50">
        <v>3519600</v>
      </c>
      <c r="AG5014" s="51"/>
      <c r="AH5014" s="51"/>
    </row>
    <row r="5015" spans="30:34">
      <c r="AD5015" s="50" t="s">
        <v>83</v>
      </c>
      <c r="AE5015" s="50" t="s">
        <v>3738</v>
      </c>
      <c r="AF5015" s="50">
        <v>3519709</v>
      </c>
      <c r="AG5015" s="51"/>
      <c r="AH5015" s="51"/>
    </row>
    <row r="5016" spans="30:34">
      <c r="AD5016" s="50" t="s">
        <v>83</v>
      </c>
      <c r="AE5016" s="50" t="s">
        <v>3745</v>
      </c>
      <c r="AF5016" s="50">
        <v>3519808</v>
      </c>
      <c r="AG5016" s="51"/>
      <c r="AH5016" s="51"/>
    </row>
    <row r="5017" spans="30:34">
      <c r="AD5017" s="50" t="s">
        <v>83</v>
      </c>
      <c r="AE5017" s="50" t="s">
        <v>3751</v>
      </c>
      <c r="AF5017" s="50">
        <v>3519907</v>
      </c>
      <c r="AG5017" s="51"/>
      <c r="AH5017" s="51"/>
    </row>
    <row r="5018" spans="30:34">
      <c r="AD5018" s="50" t="s">
        <v>83</v>
      </c>
      <c r="AE5018" s="50" t="s">
        <v>3757</v>
      </c>
      <c r="AF5018" s="50">
        <v>3520004</v>
      </c>
      <c r="AG5018" s="51"/>
      <c r="AH5018" s="51"/>
    </row>
    <row r="5019" spans="30:34">
      <c r="AD5019" s="50" t="s">
        <v>83</v>
      </c>
      <c r="AE5019" s="50" t="s">
        <v>3761</v>
      </c>
      <c r="AF5019" s="50">
        <v>3520103</v>
      </c>
      <c r="AG5019" s="51"/>
      <c r="AH5019" s="51"/>
    </row>
    <row r="5020" spans="30:34">
      <c r="AD5020" s="50" t="s">
        <v>83</v>
      </c>
      <c r="AE5020" s="50" t="s">
        <v>3767</v>
      </c>
      <c r="AF5020" s="50">
        <v>3520202</v>
      </c>
      <c r="AG5020" s="51"/>
      <c r="AH5020" s="51"/>
    </row>
    <row r="5021" spans="30:34">
      <c r="AD5021" s="50" t="s">
        <v>83</v>
      </c>
      <c r="AE5021" s="50" t="s">
        <v>3773</v>
      </c>
      <c r="AF5021" s="50">
        <v>3520301</v>
      </c>
      <c r="AG5021" s="51"/>
      <c r="AH5021" s="51"/>
    </row>
    <row r="5022" spans="30:34">
      <c r="AD5022" s="50" t="s">
        <v>83</v>
      </c>
      <c r="AE5022" s="50" t="s">
        <v>3780</v>
      </c>
      <c r="AF5022" s="50">
        <v>3520426</v>
      </c>
      <c r="AG5022" s="51"/>
      <c r="AH5022" s="51"/>
    </row>
    <row r="5023" spans="30:34">
      <c r="AD5023" s="50" t="s">
        <v>83</v>
      </c>
      <c r="AE5023" s="50" t="s">
        <v>3787</v>
      </c>
      <c r="AF5023" s="50">
        <v>3520442</v>
      </c>
      <c r="AG5023" s="51"/>
      <c r="AH5023" s="51"/>
    </row>
    <row r="5024" spans="30:34">
      <c r="AD5024" s="50" t="s">
        <v>83</v>
      </c>
      <c r="AE5024" s="50" t="s">
        <v>3794</v>
      </c>
      <c r="AF5024" s="50">
        <v>3520400</v>
      </c>
      <c r="AG5024" s="51"/>
      <c r="AH5024" s="51"/>
    </row>
    <row r="5025" spans="30:34">
      <c r="AD5025" s="50" t="s">
        <v>83</v>
      </c>
      <c r="AE5025" s="50" t="s">
        <v>3801</v>
      </c>
      <c r="AF5025" s="50">
        <v>3520509</v>
      </c>
      <c r="AG5025" s="51"/>
      <c r="AH5025" s="51"/>
    </row>
    <row r="5026" spans="30:34">
      <c r="AD5026" s="50" t="s">
        <v>83</v>
      </c>
      <c r="AE5026" s="50" t="s">
        <v>3807</v>
      </c>
      <c r="AF5026" s="50">
        <v>3520608</v>
      </c>
      <c r="AG5026" s="51"/>
      <c r="AH5026" s="51"/>
    </row>
    <row r="5027" spans="30:34">
      <c r="AD5027" s="50" t="s">
        <v>83</v>
      </c>
      <c r="AE5027" s="50" t="s">
        <v>3814</v>
      </c>
      <c r="AF5027" s="50">
        <v>3520707</v>
      </c>
      <c r="AG5027" s="51"/>
      <c r="AH5027" s="51"/>
    </row>
    <row r="5028" spans="30:34">
      <c r="AD5028" s="50" t="s">
        <v>83</v>
      </c>
      <c r="AE5028" s="50" t="s">
        <v>3821</v>
      </c>
      <c r="AF5028" s="50">
        <v>3520806</v>
      </c>
      <c r="AG5028" s="51"/>
      <c r="AH5028" s="51"/>
    </row>
    <row r="5029" spans="30:34">
      <c r="AD5029" s="50" t="s">
        <v>83</v>
      </c>
      <c r="AE5029" s="50" t="s">
        <v>3828</v>
      </c>
      <c r="AF5029" s="50">
        <v>3520905</v>
      </c>
      <c r="AG5029" s="51"/>
      <c r="AH5029" s="51"/>
    </row>
    <row r="5030" spans="30:34">
      <c r="AD5030" s="50" t="s">
        <v>83</v>
      </c>
      <c r="AE5030" s="50" t="s">
        <v>3834</v>
      </c>
      <c r="AF5030" s="50">
        <v>3521002</v>
      </c>
      <c r="AG5030" s="51"/>
      <c r="AH5030" s="51"/>
    </row>
    <row r="5031" spans="30:34">
      <c r="AD5031" s="50" t="s">
        <v>83</v>
      </c>
      <c r="AE5031" s="50" t="s">
        <v>3841</v>
      </c>
      <c r="AF5031" s="50">
        <v>3521101</v>
      </c>
      <c r="AG5031" s="51"/>
      <c r="AH5031" s="51"/>
    </row>
    <row r="5032" spans="30:34">
      <c r="AD5032" s="50" t="s">
        <v>83</v>
      </c>
      <c r="AE5032" s="50" t="s">
        <v>3847</v>
      </c>
      <c r="AF5032" s="50">
        <v>3521150</v>
      </c>
      <c r="AG5032" s="51"/>
      <c r="AH5032" s="51"/>
    </row>
    <row r="5033" spans="30:34">
      <c r="AD5033" s="50" t="s">
        <v>83</v>
      </c>
      <c r="AE5033" s="50" t="s">
        <v>3854</v>
      </c>
      <c r="AF5033" s="50">
        <v>3521200</v>
      </c>
      <c r="AG5033" s="51"/>
      <c r="AH5033" s="51"/>
    </row>
    <row r="5034" spans="30:34">
      <c r="AD5034" s="50" t="s">
        <v>83</v>
      </c>
      <c r="AE5034" s="50" t="s">
        <v>3860</v>
      </c>
      <c r="AF5034" s="50">
        <v>3521309</v>
      </c>
      <c r="AG5034" s="51"/>
      <c r="AH5034" s="51"/>
    </row>
    <row r="5035" spans="30:34">
      <c r="AD5035" s="50" t="s">
        <v>83</v>
      </c>
      <c r="AE5035" s="50" t="s">
        <v>3866</v>
      </c>
      <c r="AF5035" s="50">
        <v>3521408</v>
      </c>
      <c r="AG5035" s="51"/>
      <c r="AH5035" s="51"/>
    </row>
    <row r="5036" spans="30:34">
      <c r="AD5036" s="50" t="s">
        <v>83</v>
      </c>
      <c r="AE5036" s="50" t="s">
        <v>3871</v>
      </c>
      <c r="AF5036" s="50">
        <v>3521507</v>
      </c>
      <c r="AG5036" s="51"/>
      <c r="AH5036" s="51"/>
    </row>
    <row r="5037" spans="30:34">
      <c r="AD5037" s="50" t="s">
        <v>83</v>
      </c>
      <c r="AE5037" s="50" t="s">
        <v>3876</v>
      </c>
      <c r="AF5037" s="50">
        <v>3521606</v>
      </c>
      <c r="AG5037" s="51"/>
      <c r="AH5037" s="51"/>
    </row>
    <row r="5038" spans="30:34">
      <c r="AD5038" s="50" t="s">
        <v>83</v>
      </c>
      <c r="AE5038" s="50" t="s">
        <v>3882</v>
      </c>
      <c r="AF5038" s="50">
        <v>3521705</v>
      </c>
      <c r="AG5038" s="51"/>
      <c r="AH5038" s="51"/>
    </row>
    <row r="5039" spans="30:34">
      <c r="AD5039" s="50" t="s">
        <v>83</v>
      </c>
      <c r="AE5039" s="50" t="s">
        <v>3888</v>
      </c>
      <c r="AF5039" s="50">
        <v>3521804</v>
      </c>
      <c r="AG5039" s="51"/>
      <c r="AH5039" s="51"/>
    </row>
    <row r="5040" spans="30:34">
      <c r="AD5040" s="50" t="s">
        <v>83</v>
      </c>
      <c r="AE5040" s="50" t="s">
        <v>3894</v>
      </c>
      <c r="AF5040" s="50">
        <v>3521903</v>
      </c>
      <c r="AG5040" s="51"/>
      <c r="AH5040" s="51"/>
    </row>
    <row r="5041" spans="30:34">
      <c r="AD5041" s="50" t="s">
        <v>83</v>
      </c>
      <c r="AE5041" s="50" t="s">
        <v>3900</v>
      </c>
      <c r="AF5041" s="50">
        <v>3522000</v>
      </c>
      <c r="AG5041" s="51"/>
      <c r="AH5041" s="51"/>
    </row>
    <row r="5042" spans="30:34">
      <c r="AD5042" s="50" t="s">
        <v>83</v>
      </c>
      <c r="AE5042" s="50" t="s">
        <v>3906</v>
      </c>
      <c r="AF5042" s="50">
        <v>3522109</v>
      </c>
      <c r="AG5042" s="51"/>
      <c r="AH5042" s="51"/>
    </row>
    <row r="5043" spans="30:34">
      <c r="AD5043" s="50" t="s">
        <v>83</v>
      </c>
      <c r="AE5043" s="50" t="s">
        <v>3912</v>
      </c>
      <c r="AF5043" s="50">
        <v>3522158</v>
      </c>
      <c r="AG5043" s="51"/>
      <c r="AH5043" s="51"/>
    </row>
    <row r="5044" spans="30:34">
      <c r="AD5044" s="50" t="s">
        <v>83</v>
      </c>
      <c r="AE5044" s="50" t="s">
        <v>3917</v>
      </c>
      <c r="AF5044" s="50">
        <v>3522208</v>
      </c>
      <c r="AG5044" s="51"/>
      <c r="AH5044" s="51"/>
    </row>
    <row r="5045" spans="30:34">
      <c r="AD5045" s="50" t="s">
        <v>83</v>
      </c>
      <c r="AE5045" s="50" t="s">
        <v>3923</v>
      </c>
      <c r="AF5045" s="50">
        <v>3522307</v>
      </c>
      <c r="AG5045" s="51"/>
      <c r="AH5045" s="51"/>
    </row>
    <row r="5046" spans="30:34">
      <c r="AD5046" s="50" t="s">
        <v>83</v>
      </c>
      <c r="AE5046" s="50" t="s">
        <v>3929</v>
      </c>
      <c r="AF5046" s="50">
        <v>3522406</v>
      </c>
      <c r="AG5046" s="51"/>
      <c r="AH5046" s="51"/>
    </row>
    <row r="5047" spans="30:34">
      <c r="AD5047" s="50" t="s">
        <v>83</v>
      </c>
      <c r="AE5047" s="50" t="s">
        <v>3935</v>
      </c>
      <c r="AF5047" s="50">
        <v>3522505</v>
      </c>
      <c r="AG5047" s="51"/>
      <c r="AH5047" s="51"/>
    </row>
    <row r="5048" spans="30:34">
      <c r="AD5048" s="50" t="s">
        <v>83</v>
      </c>
      <c r="AE5048" s="50" t="s">
        <v>3941</v>
      </c>
      <c r="AF5048" s="50">
        <v>3522604</v>
      </c>
      <c r="AG5048" s="51"/>
      <c r="AH5048" s="51"/>
    </row>
    <row r="5049" spans="30:34">
      <c r="AD5049" s="50" t="s">
        <v>83</v>
      </c>
      <c r="AE5049" s="50" t="s">
        <v>3947</v>
      </c>
      <c r="AF5049" s="50">
        <v>3522653</v>
      </c>
      <c r="AG5049" s="51"/>
      <c r="AH5049" s="51"/>
    </row>
    <row r="5050" spans="30:34">
      <c r="AD5050" s="50" t="s">
        <v>83</v>
      </c>
      <c r="AE5050" s="50" t="s">
        <v>3953</v>
      </c>
      <c r="AF5050" s="50">
        <v>3522703</v>
      </c>
      <c r="AG5050" s="51"/>
      <c r="AH5050" s="51"/>
    </row>
    <row r="5051" spans="30:34">
      <c r="AD5051" s="50" t="s">
        <v>83</v>
      </c>
      <c r="AE5051" s="50" t="s">
        <v>2011</v>
      </c>
      <c r="AF5051" s="50">
        <v>3522802</v>
      </c>
      <c r="AG5051" s="51"/>
      <c r="AH5051" s="51"/>
    </row>
    <row r="5052" spans="30:34">
      <c r="AD5052" s="50" t="s">
        <v>83</v>
      </c>
      <c r="AE5052" s="50" t="s">
        <v>3964</v>
      </c>
      <c r="AF5052" s="50">
        <v>3522901</v>
      </c>
      <c r="AG5052" s="51"/>
      <c r="AH5052" s="51"/>
    </row>
    <row r="5053" spans="30:34">
      <c r="AD5053" s="50" t="s">
        <v>83</v>
      </c>
      <c r="AE5053" s="50" t="s">
        <v>3970</v>
      </c>
      <c r="AF5053" s="50">
        <v>3523008</v>
      </c>
      <c r="AG5053" s="51"/>
      <c r="AH5053" s="51"/>
    </row>
    <row r="5054" spans="30:34">
      <c r="AD5054" s="50" t="s">
        <v>83</v>
      </c>
      <c r="AE5054" s="50" t="s">
        <v>3974</v>
      </c>
      <c r="AF5054" s="50">
        <v>3523107</v>
      </c>
      <c r="AG5054" s="51"/>
      <c r="AH5054" s="51"/>
    </row>
    <row r="5055" spans="30:34">
      <c r="AD5055" s="50" t="s">
        <v>83</v>
      </c>
      <c r="AE5055" s="50" t="s">
        <v>3980</v>
      </c>
      <c r="AF5055" s="50">
        <v>3523206</v>
      </c>
      <c r="AG5055" s="51"/>
      <c r="AH5055" s="51"/>
    </row>
    <row r="5056" spans="30:34">
      <c r="AD5056" s="50" t="s">
        <v>83</v>
      </c>
      <c r="AE5056" s="50" t="s">
        <v>3986</v>
      </c>
      <c r="AF5056" s="50">
        <v>3523305</v>
      </c>
      <c r="AG5056" s="51"/>
      <c r="AH5056" s="51"/>
    </row>
    <row r="5057" spans="30:34">
      <c r="AD5057" s="50" t="s">
        <v>83</v>
      </c>
      <c r="AE5057" s="50" t="s">
        <v>3991</v>
      </c>
      <c r="AF5057" s="50">
        <v>3523404</v>
      </c>
      <c r="AG5057" s="51"/>
      <c r="AH5057" s="51"/>
    </row>
    <row r="5058" spans="30:34">
      <c r="AD5058" s="50" t="s">
        <v>83</v>
      </c>
      <c r="AE5058" s="50" t="s">
        <v>3997</v>
      </c>
      <c r="AF5058" s="50">
        <v>3523503</v>
      </c>
      <c r="AG5058" s="51"/>
      <c r="AH5058" s="51"/>
    </row>
    <row r="5059" spans="30:34">
      <c r="AD5059" s="50" t="s">
        <v>83</v>
      </c>
      <c r="AE5059" s="50" t="s">
        <v>4002</v>
      </c>
      <c r="AF5059" s="50">
        <v>3523602</v>
      </c>
      <c r="AG5059" s="51"/>
      <c r="AH5059" s="51"/>
    </row>
    <row r="5060" spans="30:34">
      <c r="AD5060" s="50" t="s">
        <v>83</v>
      </c>
      <c r="AE5060" s="50" t="s">
        <v>4008</v>
      </c>
      <c r="AF5060" s="50">
        <v>3523701</v>
      </c>
      <c r="AG5060" s="51"/>
      <c r="AH5060" s="51"/>
    </row>
    <row r="5061" spans="30:34">
      <c r="AD5061" s="50" t="s">
        <v>83</v>
      </c>
      <c r="AE5061" s="50" t="s">
        <v>4014</v>
      </c>
      <c r="AF5061" s="50">
        <v>3523800</v>
      </c>
      <c r="AG5061" s="51"/>
      <c r="AH5061" s="51"/>
    </row>
    <row r="5062" spans="30:34">
      <c r="AD5062" s="50" t="s">
        <v>83</v>
      </c>
      <c r="AE5062" s="50" t="s">
        <v>4020</v>
      </c>
      <c r="AF5062" s="50">
        <v>3523909</v>
      </c>
      <c r="AG5062" s="51"/>
      <c r="AH5062" s="51"/>
    </row>
    <row r="5063" spans="30:34">
      <c r="AD5063" s="50" t="s">
        <v>83</v>
      </c>
      <c r="AE5063" s="50" t="s">
        <v>4025</v>
      </c>
      <c r="AF5063" s="50">
        <v>3524006</v>
      </c>
      <c r="AG5063" s="51"/>
      <c r="AH5063" s="51"/>
    </row>
    <row r="5064" spans="30:34">
      <c r="AD5064" s="50" t="s">
        <v>83</v>
      </c>
      <c r="AE5064" s="50" t="s">
        <v>4031</v>
      </c>
      <c r="AF5064" s="50">
        <v>3524105</v>
      </c>
      <c r="AG5064" s="51"/>
      <c r="AH5064" s="51"/>
    </row>
    <row r="5065" spans="30:34">
      <c r="AD5065" s="50" t="s">
        <v>83</v>
      </c>
      <c r="AE5065" s="50" t="s">
        <v>3539</v>
      </c>
      <c r="AF5065" s="50">
        <v>3524204</v>
      </c>
      <c r="AG5065" s="51"/>
      <c r="AH5065" s="51"/>
    </row>
    <row r="5066" spans="30:34">
      <c r="AD5066" s="50" t="s">
        <v>83</v>
      </c>
      <c r="AE5066" s="50" t="s">
        <v>4042</v>
      </c>
      <c r="AF5066" s="50">
        <v>3524303</v>
      </c>
      <c r="AG5066" s="51"/>
      <c r="AH5066" s="51"/>
    </row>
    <row r="5067" spans="30:34">
      <c r="AD5067" s="50" t="s">
        <v>83</v>
      </c>
      <c r="AE5067" s="50" t="s">
        <v>4048</v>
      </c>
      <c r="AF5067" s="50">
        <v>3524402</v>
      </c>
      <c r="AG5067" s="51"/>
      <c r="AH5067" s="51"/>
    </row>
    <row r="5068" spans="30:34">
      <c r="AD5068" s="50" t="s">
        <v>83</v>
      </c>
      <c r="AE5068" s="50" t="s">
        <v>4054</v>
      </c>
      <c r="AF5068" s="50">
        <v>3524501</v>
      </c>
      <c r="AG5068" s="51"/>
      <c r="AH5068" s="51"/>
    </row>
    <row r="5069" spans="30:34">
      <c r="AD5069" s="50" t="s">
        <v>83</v>
      </c>
      <c r="AE5069" s="50" t="s">
        <v>4059</v>
      </c>
      <c r="AF5069" s="50">
        <v>3524600</v>
      </c>
      <c r="AG5069" s="51"/>
      <c r="AH5069" s="51"/>
    </row>
    <row r="5070" spans="30:34">
      <c r="AD5070" s="50" t="s">
        <v>83</v>
      </c>
      <c r="AE5070" s="50" t="s">
        <v>4065</v>
      </c>
      <c r="AF5070" s="50">
        <v>3524709</v>
      </c>
      <c r="AG5070" s="51"/>
      <c r="AH5070" s="51"/>
    </row>
    <row r="5071" spans="30:34">
      <c r="AD5071" s="50" t="s">
        <v>83</v>
      </c>
      <c r="AE5071" s="50" t="s">
        <v>4071</v>
      </c>
      <c r="AF5071" s="50">
        <v>3524808</v>
      </c>
      <c r="AG5071" s="51"/>
      <c r="AH5071" s="51"/>
    </row>
    <row r="5072" spans="30:34">
      <c r="AD5072" s="50" t="s">
        <v>83</v>
      </c>
      <c r="AE5072" s="50" t="s">
        <v>4076</v>
      </c>
      <c r="AF5072" s="50">
        <v>3524907</v>
      </c>
      <c r="AG5072" s="51"/>
      <c r="AH5072" s="51"/>
    </row>
    <row r="5073" spans="30:34">
      <c r="AD5073" s="50" t="s">
        <v>83</v>
      </c>
      <c r="AE5073" s="50" t="s">
        <v>4082</v>
      </c>
      <c r="AF5073" s="50">
        <v>3525003</v>
      </c>
      <c r="AG5073" s="51"/>
      <c r="AH5073" s="51"/>
    </row>
    <row r="5074" spans="30:34">
      <c r="AD5074" s="50" t="s">
        <v>83</v>
      </c>
      <c r="AE5074" s="50" t="s">
        <v>2760</v>
      </c>
      <c r="AF5074" s="50">
        <v>3525102</v>
      </c>
      <c r="AG5074" s="51"/>
      <c r="AH5074" s="51"/>
    </row>
    <row r="5075" spans="30:34">
      <c r="AD5075" s="50" t="s">
        <v>83</v>
      </c>
      <c r="AE5075" s="50" t="s">
        <v>4093</v>
      </c>
      <c r="AF5075" s="50">
        <v>3525201</v>
      </c>
      <c r="AG5075" s="51"/>
      <c r="AH5075" s="51"/>
    </row>
    <row r="5076" spans="30:34">
      <c r="AD5076" s="50" t="s">
        <v>83</v>
      </c>
      <c r="AE5076" s="50" t="s">
        <v>4099</v>
      </c>
      <c r="AF5076" s="50">
        <v>3525300</v>
      </c>
      <c r="AG5076" s="51"/>
      <c r="AH5076" s="51"/>
    </row>
    <row r="5077" spans="30:34">
      <c r="AD5077" s="50" t="s">
        <v>83</v>
      </c>
      <c r="AE5077" s="50" t="s">
        <v>4105</v>
      </c>
      <c r="AF5077" s="50">
        <v>3525409</v>
      </c>
      <c r="AG5077" s="51"/>
      <c r="AH5077" s="51"/>
    </row>
    <row r="5078" spans="30:34">
      <c r="AD5078" s="50" t="s">
        <v>83</v>
      </c>
      <c r="AE5078" s="50" t="s">
        <v>4111</v>
      </c>
      <c r="AF5078" s="50">
        <v>3525508</v>
      </c>
      <c r="AG5078" s="51"/>
      <c r="AH5078" s="51"/>
    </row>
    <row r="5079" spans="30:34">
      <c r="AD5079" s="50" t="s">
        <v>83</v>
      </c>
      <c r="AE5079" s="50" t="s">
        <v>4116</v>
      </c>
      <c r="AF5079" s="50">
        <v>3525607</v>
      </c>
      <c r="AG5079" s="51"/>
      <c r="AH5079" s="51"/>
    </row>
    <row r="5080" spans="30:34">
      <c r="AD5080" s="50" t="s">
        <v>83</v>
      </c>
      <c r="AE5080" s="50" t="s">
        <v>4122</v>
      </c>
      <c r="AF5080" s="50">
        <v>3525706</v>
      </c>
      <c r="AG5080" s="51"/>
      <c r="AH5080" s="51"/>
    </row>
    <row r="5081" spans="30:34">
      <c r="AD5081" s="50" t="s">
        <v>83</v>
      </c>
      <c r="AE5081" s="50" t="s">
        <v>4128</v>
      </c>
      <c r="AF5081" s="50">
        <v>3525805</v>
      </c>
      <c r="AG5081" s="51"/>
      <c r="AH5081" s="51"/>
    </row>
    <row r="5082" spans="30:34">
      <c r="AD5082" s="50" t="s">
        <v>83</v>
      </c>
      <c r="AE5082" s="50" t="s">
        <v>4134</v>
      </c>
      <c r="AF5082" s="50">
        <v>3525854</v>
      </c>
      <c r="AG5082" s="51"/>
      <c r="AH5082" s="51"/>
    </row>
    <row r="5083" spans="30:34">
      <c r="AD5083" s="50" t="s">
        <v>83</v>
      </c>
      <c r="AE5083" s="50" t="s">
        <v>4139</v>
      </c>
      <c r="AF5083" s="50">
        <v>3525904</v>
      </c>
      <c r="AG5083" s="51"/>
      <c r="AH5083" s="51"/>
    </row>
    <row r="5084" spans="30:34">
      <c r="AD5084" s="50" t="s">
        <v>83</v>
      </c>
      <c r="AE5084" s="50" t="s">
        <v>4144</v>
      </c>
      <c r="AF5084" s="50">
        <v>3526001</v>
      </c>
      <c r="AG5084" s="51"/>
      <c r="AH5084" s="51"/>
    </row>
    <row r="5085" spans="30:34">
      <c r="AD5085" s="50" t="s">
        <v>83</v>
      </c>
      <c r="AE5085" s="50" t="s">
        <v>4149</v>
      </c>
      <c r="AF5085" s="50">
        <v>3526100</v>
      </c>
      <c r="AG5085" s="51"/>
      <c r="AH5085" s="51"/>
    </row>
    <row r="5086" spans="30:34">
      <c r="AD5086" s="50" t="s">
        <v>83</v>
      </c>
      <c r="AE5086" s="50" t="s">
        <v>4154</v>
      </c>
      <c r="AF5086" s="50">
        <v>3526209</v>
      </c>
      <c r="AG5086" s="51"/>
      <c r="AH5086" s="51"/>
    </row>
    <row r="5087" spans="30:34">
      <c r="AD5087" s="50" t="s">
        <v>83</v>
      </c>
      <c r="AE5087" s="50" t="s">
        <v>4159</v>
      </c>
      <c r="AF5087" s="50">
        <v>3526308</v>
      </c>
      <c r="AG5087" s="51"/>
      <c r="AH5087" s="51"/>
    </row>
    <row r="5088" spans="30:34">
      <c r="AD5088" s="50" t="s">
        <v>83</v>
      </c>
      <c r="AE5088" s="50" t="s">
        <v>4164</v>
      </c>
      <c r="AF5088" s="50">
        <v>3526407</v>
      </c>
      <c r="AG5088" s="51"/>
      <c r="AH5088" s="51"/>
    </row>
    <row r="5089" spans="30:34">
      <c r="AD5089" s="50" t="s">
        <v>83</v>
      </c>
      <c r="AE5089" s="50" t="s">
        <v>4169</v>
      </c>
      <c r="AF5089" s="50">
        <v>3526506</v>
      </c>
      <c r="AG5089" s="51"/>
      <c r="AH5089" s="51"/>
    </row>
    <row r="5090" spans="30:34">
      <c r="AD5090" s="50" t="s">
        <v>83</v>
      </c>
      <c r="AE5090" s="50" t="s">
        <v>4174</v>
      </c>
      <c r="AF5090" s="50">
        <v>3526605</v>
      </c>
      <c r="AG5090" s="51"/>
      <c r="AH5090" s="51"/>
    </row>
    <row r="5091" spans="30:34">
      <c r="AD5091" s="50" t="s">
        <v>83</v>
      </c>
      <c r="AE5091" s="50" t="s">
        <v>4179</v>
      </c>
      <c r="AF5091" s="50">
        <v>3526704</v>
      </c>
      <c r="AG5091" s="51"/>
      <c r="AH5091" s="51"/>
    </row>
    <row r="5092" spans="30:34">
      <c r="AD5092" s="50" t="s">
        <v>83</v>
      </c>
      <c r="AE5092" s="50" t="s">
        <v>4184</v>
      </c>
      <c r="AF5092" s="50">
        <v>3526803</v>
      </c>
      <c r="AG5092" s="51"/>
      <c r="AH5092" s="51"/>
    </row>
    <row r="5093" spans="30:34">
      <c r="AD5093" s="50" t="s">
        <v>83</v>
      </c>
      <c r="AE5093" s="50" t="s">
        <v>4189</v>
      </c>
      <c r="AF5093" s="50">
        <v>3526902</v>
      </c>
      <c r="AG5093" s="51"/>
      <c r="AH5093" s="51"/>
    </row>
    <row r="5094" spans="30:34">
      <c r="AD5094" s="50" t="s">
        <v>83</v>
      </c>
      <c r="AE5094" s="50" t="s">
        <v>4193</v>
      </c>
      <c r="AF5094" s="50">
        <v>3527009</v>
      </c>
      <c r="AG5094" s="51"/>
      <c r="AH5094" s="51"/>
    </row>
    <row r="5095" spans="30:34">
      <c r="AD5095" s="50" t="s">
        <v>83</v>
      </c>
      <c r="AE5095" s="50" t="s">
        <v>4198</v>
      </c>
      <c r="AF5095" s="50">
        <v>3527108</v>
      </c>
      <c r="AG5095" s="51"/>
      <c r="AH5095" s="51"/>
    </row>
    <row r="5096" spans="30:34">
      <c r="AD5096" s="50" t="s">
        <v>83</v>
      </c>
      <c r="AE5096" s="50" t="s">
        <v>4203</v>
      </c>
      <c r="AF5096" s="50">
        <v>3527207</v>
      </c>
      <c r="AG5096" s="51"/>
      <c r="AH5096" s="51"/>
    </row>
    <row r="5097" spans="30:34">
      <c r="AD5097" s="50" t="s">
        <v>83</v>
      </c>
      <c r="AE5097" s="50" t="s">
        <v>4208</v>
      </c>
      <c r="AF5097" s="50">
        <v>3527256</v>
      </c>
      <c r="AG5097" s="51"/>
      <c r="AH5097" s="51"/>
    </row>
    <row r="5098" spans="30:34">
      <c r="AD5098" s="50" t="s">
        <v>83</v>
      </c>
      <c r="AE5098" s="50" t="s">
        <v>4213</v>
      </c>
      <c r="AF5098" s="50">
        <v>3527306</v>
      </c>
      <c r="AG5098" s="51"/>
      <c r="AH5098" s="51"/>
    </row>
    <row r="5099" spans="30:34">
      <c r="AD5099" s="50" t="s">
        <v>83</v>
      </c>
      <c r="AE5099" s="50" t="s">
        <v>4217</v>
      </c>
      <c r="AF5099" s="50">
        <v>3527405</v>
      </c>
      <c r="AG5099" s="51"/>
      <c r="AH5099" s="51"/>
    </row>
    <row r="5100" spans="30:34">
      <c r="AD5100" s="50" t="s">
        <v>83</v>
      </c>
      <c r="AE5100" s="50" t="s">
        <v>4222</v>
      </c>
      <c r="AF5100" s="50">
        <v>3527504</v>
      </c>
      <c r="AG5100" s="51"/>
      <c r="AH5100" s="51"/>
    </row>
    <row r="5101" spans="30:34">
      <c r="AD5101" s="50" t="s">
        <v>83</v>
      </c>
      <c r="AE5101" s="50" t="s">
        <v>4226</v>
      </c>
      <c r="AF5101" s="50">
        <v>3527603</v>
      </c>
      <c r="AG5101" s="51"/>
      <c r="AH5101" s="51"/>
    </row>
    <row r="5102" spans="30:34">
      <c r="AD5102" s="50" t="s">
        <v>83</v>
      </c>
      <c r="AE5102" s="50" t="s">
        <v>4231</v>
      </c>
      <c r="AF5102" s="50">
        <v>3527702</v>
      </c>
      <c r="AG5102" s="51"/>
      <c r="AH5102" s="51"/>
    </row>
    <row r="5103" spans="30:34">
      <c r="AD5103" s="50" t="s">
        <v>83</v>
      </c>
      <c r="AE5103" s="50" t="s">
        <v>4236</v>
      </c>
      <c r="AF5103" s="50">
        <v>3527801</v>
      </c>
      <c r="AG5103" s="51"/>
      <c r="AH5103" s="51"/>
    </row>
    <row r="5104" spans="30:34">
      <c r="AD5104" s="50" t="s">
        <v>83</v>
      </c>
      <c r="AE5104" s="50" t="s">
        <v>4240</v>
      </c>
      <c r="AF5104" s="50">
        <v>3527900</v>
      </c>
      <c r="AG5104" s="51"/>
      <c r="AH5104" s="51"/>
    </row>
    <row r="5105" spans="30:34">
      <c r="AD5105" s="50" t="s">
        <v>83</v>
      </c>
      <c r="AE5105" s="50" t="s">
        <v>4245</v>
      </c>
      <c r="AF5105" s="50">
        <v>3528007</v>
      </c>
      <c r="AG5105" s="51"/>
      <c r="AH5105" s="51"/>
    </row>
    <row r="5106" spans="30:34">
      <c r="AD5106" s="50" t="s">
        <v>83</v>
      </c>
      <c r="AE5106" s="50" t="s">
        <v>4250</v>
      </c>
      <c r="AF5106" s="50">
        <v>3528106</v>
      </c>
      <c r="AG5106" s="51"/>
      <c r="AH5106" s="51"/>
    </row>
    <row r="5107" spans="30:34">
      <c r="AD5107" s="50" t="s">
        <v>83</v>
      </c>
      <c r="AE5107" s="50" t="s">
        <v>4254</v>
      </c>
      <c r="AF5107" s="50">
        <v>3528205</v>
      </c>
      <c r="AG5107" s="51"/>
      <c r="AH5107" s="51"/>
    </row>
    <row r="5108" spans="30:34">
      <c r="AD5108" s="50" t="s">
        <v>83</v>
      </c>
      <c r="AE5108" s="50" t="s">
        <v>4258</v>
      </c>
      <c r="AF5108" s="50">
        <v>3528304</v>
      </c>
      <c r="AG5108" s="51"/>
      <c r="AH5108" s="51"/>
    </row>
    <row r="5109" spans="30:34">
      <c r="AD5109" s="50" t="s">
        <v>83</v>
      </c>
      <c r="AE5109" s="50" t="s">
        <v>4263</v>
      </c>
      <c r="AF5109" s="50">
        <v>3528403</v>
      </c>
      <c r="AG5109" s="51"/>
      <c r="AH5109" s="51"/>
    </row>
    <row r="5110" spans="30:34">
      <c r="AD5110" s="50" t="s">
        <v>83</v>
      </c>
      <c r="AE5110" s="50" t="s">
        <v>4268</v>
      </c>
      <c r="AF5110" s="50">
        <v>3528502</v>
      </c>
      <c r="AG5110" s="51"/>
      <c r="AH5110" s="51"/>
    </row>
    <row r="5111" spans="30:34">
      <c r="AD5111" s="50" t="s">
        <v>83</v>
      </c>
      <c r="AE5111" s="50" t="s">
        <v>4273</v>
      </c>
      <c r="AF5111" s="50">
        <v>3528601</v>
      </c>
      <c r="AG5111" s="51"/>
      <c r="AH5111" s="51"/>
    </row>
    <row r="5112" spans="30:34">
      <c r="AD5112" s="50" t="s">
        <v>83</v>
      </c>
      <c r="AE5112" s="50" t="s">
        <v>4276</v>
      </c>
      <c r="AF5112" s="50">
        <v>3528700</v>
      </c>
      <c r="AG5112" s="51"/>
      <c r="AH5112" s="51"/>
    </row>
    <row r="5113" spans="30:34">
      <c r="AD5113" s="50" t="s">
        <v>83</v>
      </c>
      <c r="AE5113" s="50" t="s">
        <v>4280</v>
      </c>
      <c r="AF5113" s="50">
        <v>3528809</v>
      </c>
      <c r="AG5113" s="51"/>
      <c r="AH5113" s="51"/>
    </row>
    <row r="5114" spans="30:34">
      <c r="AD5114" s="50" t="s">
        <v>83</v>
      </c>
      <c r="AE5114" s="50" t="s">
        <v>4285</v>
      </c>
      <c r="AF5114" s="50">
        <v>3528858</v>
      </c>
      <c r="AG5114" s="51"/>
      <c r="AH5114" s="51"/>
    </row>
    <row r="5115" spans="30:34">
      <c r="AD5115" s="50" t="s">
        <v>83</v>
      </c>
      <c r="AE5115" s="50" t="s">
        <v>4290</v>
      </c>
      <c r="AF5115" s="50">
        <v>3528908</v>
      </c>
      <c r="AG5115" s="51"/>
      <c r="AH5115" s="51"/>
    </row>
    <row r="5116" spans="30:34">
      <c r="AD5116" s="50" t="s">
        <v>83</v>
      </c>
      <c r="AE5116" s="50" t="s">
        <v>4295</v>
      </c>
      <c r="AF5116" s="50">
        <v>3529005</v>
      </c>
      <c r="AG5116" s="51"/>
      <c r="AH5116" s="51"/>
    </row>
    <row r="5117" spans="30:34">
      <c r="AD5117" s="50" t="s">
        <v>83</v>
      </c>
      <c r="AE5117" s="50" t="s">
        <v>4300</v>
      </c>
      <c r="AF5117" s="50">
        <v>3529104</v>
      </c>
      <c r="AG5117" s="51"/>
      <c r="AH5117" s="51"/>
    </row>
    <row r="5118" spans="30:34">
      <c r="AD5118" s="50" t="s">
        <v>83</v>
      </c>
      <c r="AE5118" s="50" t="s">
        <v>4305</v>
      </c>
      <c r="AF5118" s="50">
        <v>3529203</v>
      </c>
      <c r="AG5118" s="51"/>
      <c r="AH5118" s="51"/>
    </row>
    <row r="5119" spans="30:34">
      <c r="AD5119" s="50" t="s">
        <v>83</v>
      </c>
      <c r="AE5119" s="50" t="s">
        <v>4310</v>
      </c>
      <c r="AF5119" s="50">
        <v>3529302</v>
      </c>
      <c r="AG5119" s="51"/>
      <c r="AH5119" s="51"/>
    </row>
    <row r="5120" spans="30:34">
      <c r="AD5120" s="50" t="s">
        <v>83</v>
      </c>
      <c r="AE5120" s="50" t="s">
        <v>4315</v>
      </c>
      <c r="AF5120" s="50">
        <v>3529401</v>
      </c>
      <c r="AG5120" s="51"/>
      <c r="AH5120" s="51"/>
    </row>
    <row r="5121" spans="30:34">
      <c r="AD5121" s="50" t="s">
        <v>83</v>
      </c>
      <c r="AE5121" s="50" t="s">
        <v>4319</v>
      </c>
      <c r="AF5121" s="50">
        <v>3529500</v>
      </c>
      <c r="AG5121" s="51"/>
      <c r="AH5121" s="51"/>
    </row>
    <row r="5122" spans="30:34">
      <c r="AD5122" s="50" t="s">
        <v>83</v>
      </c>
      <c r="AE5122" s="50" t="s">
        <v>4324</v>
      </c>
      <c r="AF5122" s="50">
        <v>3529609</v>
      </c>
      <c r="AG5122" s="51"/>
      <c r="AH5122" s="51"/>
    </row>
    <row r="5123" spans="30:34">
      <c r="AD5123" s="50" t="s">
        <v>83</v>
      </c>
      <c r="AE5123" s="50" t="s">
        <v>4329</v>
      </c>
      <c r="AF5123" s="50">
        <v>3529658</v>
      </c>
      <c r="AG5123" s="51"/>
      <c r="AH5123" s="51"/>
    </row>
    <row r="5124" spans="30:34">
      <c r="AD5124" s="50" t="s">
        <v>83</v>
      </c>
      <c r="AE5124" s="50" t="s">
        <v>4334</v>
      </c>
      <c r="AF5124" s="50">
        <v>3529708</v>
      </c>
      <c r="AG5124" s="51"/>
      <c r="AH5124" s="51"/>
    </row>
    <row r="5125" spans="30:34">
      <c r="AD5125" s="50" t="s">
        <v>83</v>
      </c>
      <c r="AE5125" s="50" t="s">
        <v>4339</v>
      </c>
      <c r="AF5125" s="50">
        <v>3529807</v>
      </c>
      <c r="AG5125" s="51"/>
      <c r="AH5125" s="51"/>
    </row>
    <row r="5126" spans="30:34">
      <c r="AD5126" s="50" t="s">
        <v>83</v>
      </c>
      <c r="AE5126" s="50" t="s">
        <v>4344</v>
      </c>
      <c r="AF5126" s="50">
        <v>3530003</v>
      </c>
      <c r="AG5126" s="51"/>
      <c r="AH5126" s="51"/>
    </row>
    <row r="5127" spans="30:34">
      <c r="AD5127" s="50" t="s">
        <v>83</v>
      </c>
      <c r="AE5127" s="50" t="s">
        <v>4349</v>
      </c>
      <c r="AF5127" s="50">
        <v>3529906</v>
      </c>
      <c r="AG5127" s="51"/>
      <c r="AH5127" s="51"/>
    </row>
    <row r="5128" spans="30:34">
      <c r="AD5128" s="50" t="s">
        <v>83</v>
      </c>
      <c r="AE5128" s="50" t="s">
        <v>4353</v>
      </c>
      <c r="AF5128" s="50">
        <v>3530102</v>
      </c>
      <c r="AG5128" s="51"/>
      <c r="AH5128" s="51"/>
    </row>
    <row r="5129" spans="30:34">
      <c r="AD5129" s="50" t="s">
        <v>83</v>
      </c>
      <c r="AE5129" s="50" t="s">
        <v>4357</v>
      </c>
      <c r="AF5129" s="50">
        <v>3530201</v>
      </c>
      <c r="AG5129" s="51"/>
      <c r="AH5129" s="51"/>
    </row>
    <row r="5130" spans="30:34">
      <c r="AD5130" s="50" t="s">
        <v>83</v>
      </c>
      <c r="AE5130" s="50" t="s">
        <v>4361</v>
      </c>
      <c r="AF5130" s="50">
        <v>3530300</v>
      </c>
      <c r="AG5130" s="51"/>
      <c r="AH5130" s="51"/>
    </row>
    <row r="5131" spans="30:34">
      <c r="AD5131" s="50" t="s">
        <v>83</v>
      </c>
      <c r="AE5131" s="50" t="s">
        <v>4366</v>
      </c>
      <c r="AF5131" s="50">
        <v>3530409</v>
      </c>
      <c r="AG5131" s="51"/>
      <c r="AH5131" s="51"/>
    </row>
    <row r="5132" spans="30:34">
      <c r="AD5132" s="50" t="s">
        <v>83</v>
      </c>
      <c r="AE5132" s="50" t="s">
        <v>4370</v>
      </c>
      <c r="AF5132" s="50">
        <v>3530508</v>
      </c>
      <c r="AG5132" s="51"/>
      <c r="AH5132" s="51"/>
    </row>
    <row r="5133" spans="30:34">
      <c r="AD5133" s="50" t="s">
        <v>83</v>
      </c>
      <c r="AE5133" s="50" t="s">
        <v>4375</v>
      </c>
      <c r="AF5133" s="50">
        <v>3530607</v>
      </c>
      <c r="AG5133" s="51"/>
      <c r="AH5133" s="51"/>
    </row>
    <row r="5134" spans="30:34">
      <c r="AD5134" s="50" t="s">
        <v>83</v>
      </c>
      <c r="AE5134" s="50" t="s">
        <v>4379</v>
      </c>
      <c r="AF5134" s="50">
        <v>3530706</v>
      </c>
      <c r="AG5134" s="51"/>
      <c r="AH5134" s="51"/>
    </row>
    <row r="5135" spans="30:34">
      <c r="AD5135" s="50" t="s">
        <v>83</v>
      </c>
      <c r="AE5135" s="50" t="s">
        <v>4384</v>
      </c>
      <c r="AF5135" s="50">
        <v>3530805</v>
      </c>
      <c r="AG5135" s="51"/>
      <c r="AH5135" s="51"/>
    </row>
    <row r="5136" spans="30:34">
      <c r="AD5136" s="50" t="s">
        <v>83</v>
      </c>
      <c r="AE5136" s="50" t="s">
        <v>4389</v>
      </c>
      <c r="AF5136" s="50">
        <v>3530904</v>
      </c>
      <c r="AG5136" s="51"/>
      <c r="AH5136" s="51"/>
    </row>
    <row r="5137" spans="30:34">
      <c r="AD5137" s="50" t="s">
        <v>83</v>
      </c>
      <c r="AE5137" s="50" t="s">
        <v>4393</v>
      </c>
      <c r="AF5137" s="50">
        <v>3531001</v>
      </c>
      <c r="AG5137" s="51"/>
      <c r="AH5137" s="51"/>
    </row>
    <row r="5138" spans="30:34">
      <c r="AD5138" s="50" t="s">
        <v>83</v>
      </c>
      <c r="AE5138" s="50" t="s">
        <v>4398</v>
      </c>
      <c r="AF5138" s="50">
        <v>3531100</v>
      </c>
      <c r="AG5138" s="51"/>
      <c r="AH5138" s="51"/>
    </row>
    <row r="5139" spans="30:34">
      <c r="AD5139" s="50" t="s">
        <v>83</v>
      </c>
      <c r="AE5139" s="50" t="s">
        <v>4403</v>
      </c>
      <c r="AF5139" s="50">
        <v>3531209</v>
      </c>
      <c r="AG5139" s="51"/>
      <c r="AH5139" s="51"/>
    </row>
    <row r="5140" spans="30:34">
      <c r="AD5140" s="50" t="s">
        <v>83</v>
      </c>
      <c r="AE5140" s="50" t="s">
        <v>4407</v>
      </c>
      <c r="AF5140" s="50">
        <v>3531308</v>
      </c>
      <c r="AG5140" s="51"/>
      <c r="AH5140" s="51"/>
    </row>
    <row r="5141" spans="30:34">
      <c r="AD5141" s="50" t="s">
        <v>83</v>
      </c>
      <c r="AE5141" s="50" t="s">
        <v>4412</v>
      </c>
      <c r="AF5141" s="50">
        <v>3531407</v>
      </c>
      <c r="AG5141" s="51"/>
      <c r="AH5141" s="51"/>
    </row>
    <row r="5142" spans="30:34">
      <c r="AD5142" s="50" t="s">
        <v>83</v>
      </c>
      <c r="AE5142" s="50" t="s">
        <v>4417</v>
      </c>
      <c r="AF5142" s="50">
        <v>3531506</v>
      </c>
      <c r="AG5142" s="51"/>
      <c r="AH5142" s="51"/>
    </row>
    <row r="5143" spans="30:34">
      <c r="AD5143" s="50" t="s">
        <v>83</v>
      </c>
      <c r="AE5143" s="50" t="s">
        <v>3152</v>
      </c>
      <c r="AF5143" s="50">
        <v>3531605</v>
      </c>
      <c r="AG5143" s="51"/>
      <c r="AH5143" s="51"/>
    </row>
    <row r="5144" spans="30:34">
      <c r="AD5144" s="50" t="s">
        <v>83</v>
      </c>
      <c r="AE5144" s="50" t="s">
        <v>4426</v>
      </c>
      <c r="AF5144" s="50">
        <v>3531803</v>
      </c>
      <c r="AG5144" s="51"/>
      <c r="AH5144" s="51"/>
    </row>
    <row r="5145" spans="30:34">
      <c r="AD5145" s="50" t="s">
        <v>83</v>
      </c>
      <c r="AE5145" s="50" t="s">
        <v>4431</v>
      </c>
      <c r="AF5145" s="50">
        <v>3531704</v>
      </c>
      <c r="AG5145" s="51"/>
      <c r="AH5145" s="51"/>
    </row>
    <row r="5146" spans="30:34">
      <c r="AD5146" s="50" t="s">
        <v>83</v>
      </c>
      <c r="AE5146" s="50" t="s">
        <v>4436</v>
      </c>
      <c r="AF5146" s="50">
        <v>3531902</v>
      </c>
      <c r="AG5146" s="51"/>
      <c r="AH5146" s="51"/>
    </row>
    <row r="5147" spans="30:34">
      <c r="AD5147" s="50" t="s">
        <v>83</v>
      </c>
      <c r="AE5147" s="50" t="s">
        <v>4440</v>
      </c>
      <c r="AF5147" s="50">
        <v>3532009</v>
      </c>
      <c r="AG5147" s="51"/>
      <c r="AH5147" s="51"/>
    </row>
    <row r="5148" spans="30:34">
      <c r="AD5148" s="50" t="s">
        <v>83</v>
      </c>
      <c r="AE5148" s="50" t="s">
        <v>4445</v>
      </c>
      <c r="AF5148" s="50">
        <v>3532058</v>
      </c>
      <c r="AG5148" s="51"/>
      <c r="AH5148" s="51"/>
    </row>
    <row r="5149" spans="30:34">
      <c r="AD5149" s="50" t="s">
        <v>83</v>
      </c>
      <c r="AE5149" s="50" t="s">
        <v>4450</v>
      </c>
      <c r="AF5149" s="50">
        <v>3532108</v>
      </c>
      <c r="AG5149" s="51"/>
      <c r="AH5149" s="51"/>
    </row>
    <row r="5150" spans="30:34">
      <c r="AD5150" s="50" t="s">
        <v>83</v>
      </c>
      <c r="AE5150" s="50" t="s">
        <v>4455</v>
      </c>
      <c r="AF5150" s="50">
        <v>3532157</v>
      </c>
      <c r="AG5150" s="51"/>
      <c r="AH5150" s="51"/>
    </row>
    <row r="5151" spans="30:34">
      <c r="AD5151" s="50" t="s">
        <v>83</v>
      </c>
      <c r="AE5151" s="50" t="s">
        <v>4460</v>
      </c>
      <c r="AF5151" s="50">
        <v>3532207</v>
      </c>
      <c r="AG5151" s="51"/>
      <c r="AH5151" s="51"/>
    </row>
    <row r="5152" spans="30:34">
      <c r="AD5152" s="50" t="s">
        <v>83</v>
      </c>
      <c r="AE5152" s="50" t="s">
        <v>4465</v>
      </c>
      <c r="AF5152" s="50">
        <v>3532306</v>
      </c>
      <c r="AG5152" s="51"/>
      <c r="AH5152" s="51"/>
    </row>
    <row r="5153" spans="30:34">
      <c r="AD5153" s="50" t="s">
        <v>83</v>
      </c>
      <c r="AE5153" s="50" t="s">
        <v>4469</v>
      </c>
      <c r="AF5153" s="50">
        <v>3532405</v>
      </c>
      <c r="AG5153" s="51"/>
      <c r="AH5153" s="51"/>
    </row>
    <row r="5154" spans="30:34">
      <c r="AD5154" s="50" t="s">
        <v>83</v>
      </c>
      <c r="AE5154" s="50" t="s">
        <v>4474</v>
      </c>
      <c r="AF5154" s="50">
        <v>3532504</v>
      </c>
      <c r="AG5154" s="51"/>
      <c r="AH5154" s="51"/>
    </row>
    <row r="5155" spans="30:34">
      <c r="AD5155" s="50" t="s">
        <v>83</v>
      </c>
      <c r="AE5155" s="50" t="s">
        <v>4479</v>
      </c>
      <c r="AF5155" s="50">
        <v>3532603</v>
      </c>
      <c r="AG5155" s="51"/>
      <c r="AH5155" s="51"/>
    </row>
    <row r="5156" spans="30:34">
      <c r="AD5156" s="50" t="s">
        <v>83</v>
      </c>
      <c r="AE5156" s="50" t="s">
        <v>4484</v>
      </c>
      <c r="AF5156" s="50">
        <v>3532702</v>
      </c>
      <c r="AG5156" s="51"/>
      <c r="AH5156" s="51"/>
    </row>
    <row r="5157" spans="30:34">
      <c r="AD5157" s="50" t="s">
        <v>83</v>
      </c>
      <c r="AE5157" s="50" t="s">
        <v>4489</v>
      </c>
      <c r="AF5157" s="50">
        <v>3532801</v>
      </c>
      <c r="AG5157" s="51"/>
      <c r="AH5157" s="51"/>
    </row>
    <row r="5158" spans="30:34">
      <c r="AD5158" s="50" t="s">
        <v>83</v>
      </c>
      <c r="AE5158" s="50" t="s">
        <v>4494</v>
      </c>
      <c r="AF5158" s="50">
        <v>3532827</v>
      </c>
      <c r="AG5158" s="51"/>
      <c r="AH5158" s="51"/>
    </row>
    <row r="5159" spans="30:34">
      <c r="AD5159" s="50" t="s">
        <v>83</v>
      </c>
      <c r="AE5159" s="50" t="s">
        <v>4499</v>
      </c>
      <c r="AF5159" s="50">
        <v>3532843</v>
      </c>
      <c r="AG5159" s="51"/>
      <c r="AH5159" s="51"/>
    </row>
    <row r="5160" spans="30:34">
      <c r="AD5160" s="50" t="s">
        <v>83</v>
      </c>
      <c r="AE5160" s="50" t="s">
        <v>4504</v>
      </c>
      <c r="AF5160" s="50">
        <v>3532868</v>
      </c>
      <c r="AG5160" s="51"/>
      <c r="AH5160" s="51"/>
    </row>
    <row r="5161" spans="30:34">
      <c r="AD5161" s="50" t="s">
        <v>83</v>
      </c>
      <c r="AE5161" s="50" t="s">
        <v>4509</v>
      </c>
      <c r="AF5161" s="50">
        <v>3532900</v>
      </c>
      <c r="AG5161" s="51"/>
      <c r="AH5161" s="51"/>
    </row>
    <row r="5162" spans="30:34">
      <c r="AD5162" s="50" t="s">
        <v>83</v>
      </c>
      <c r="AE5162" s="50" t="s">
        <v>4513</v>
      </c>
      <c r="AF5162" s="50">
        <v>3533007</v>
      </c>
      <c r="AG5162" s="51"/>
      <c r="AH5162" s="51"/>
    </row>
    <row r="5163" spans="30:34">
      <c r="AD5163" s="50" t="s">
        <v>83</v>
      </c>
      <c r="AE5163" s="50" t="s">
        <v>4518</v>
      </c>
      <c r="AF5163" s="50">
        <v>3533106</v>
      </c>
      <c r="AG5163" s="51"/>
      <c r="AH5163" s="51"/>
    </row>
    <row r="5164" spans="30:34">
      <c r="AD5164" s="50" t="s">
        <v>83</v>
      </c>
      <c r="AE5164" s="50" t="s">
        <v>4523</v>
      </c>
      <c r="AF5164" s="50">
        <v>3533205</v>
      </c>
      <c r="AG5164" s="51"/>
      <c r="AH5164" s="51"/>
    </row>
    <row r="5165" spans="30:34">
      <c r="AD5165" s="50" t="s">
        <v>83</v>
      </c>
      <c r="AE5165" s="50" t="s">
        <v>4528</v>
      </c>
      <c r="AF5165" s="50">
        <v>3533304</v>
      </c>
      <c r="AG5165" s="51"/>
      <c r="AH5165" s="51"/>
    </row>
    <row r="5166" spans="30:34">
      <c r="AD5166" s="50" t="s">
        <v>83</v>
      </c>
      <c r="AE5166" s="50" t="s">
        <v>4533</v>
      </c>
      <c r="AF5166" s="50">
        <v>3533403</v>
      </c>
      <c r="AG5166" s="51"/>
      <c r="AH5166" s="51"/>
    </row>
    <row r="5167" spans="30:34">
      <c r="AD5167" s="50" t="s">
        <v>83</v>
      </c>
      <c r="AE5167" s="50" t="s">
        <v>4537</v>
      </c>
      <c r="AF5167" s="50">
        <v>3533254</v>
      </c>
      <c r="AG5167" s="51"/>
      <c r="AH5167" s="51"/>
    </row>
    <row r="5168" spans="30:34">
      <c r="AD5168" s="50" t="s">
        <v>83</v>
      </c>
      <c r="AE5168" s="50" t="s">
        <v>3243</v>
      </c>
      <c r="AF5168" s="50">
        <v>3533502</v>
      </c>
      <c r="AG5168" s="51"/>
      <c r="AH5168" s="51"/>
    </row>
    <row r="5169" spans="30:34">
      <c r="AD5169" s="50" t="s">
        <v>83</v>
      </c>
      <c r="AE5169" s="50" t="s">
        <v>4546</v>
      </c>
      <c r="AF5169" s="50">
        <v>3533601</v>
      </c>
      <c r="AG5169" s="51"/>
      <c r="AH5169" s="51"/>
    </row>
    <row r="5170" spans="30:34">
      <c r="AD5170" s="50" t="s">
        <v>83</v>
      </c>
      <c r="AE5170" s="50" t="s">
        <v>4551</v>
      </c>
      <c r="AF5170" s="50">
        <v>3533700</v>
      </c>
      <c r="AG5170" s="51"/>
      <c r="AH5170" s="51"/>
    </row>
    <row r="5171" spans="30:34">
      <c r="AD5171" s="50" t="s">
        <v>83</v>
      </c>
      <c r="AE5171" s="50" t="s">
        <v>4556</v>
      </c>
      <c r="AF5171" s="50">
        <v>3533809</v>
      </c>
      <c r="AG5171" s="51"/>
      <c r="AH5171" s="51"/>
    </row>
    <row r="5172" spans="30:34">
      <c r="AD5172" s="50" t="s">
        <v>83</v>
      </c>
      <c r="AE5172" s="50" t="s">
        <v>4561</v>
      </c>
      <c r="AF5172" s="50">
        <v>3533908</v>
      </c>
      <c r="AG5172" s="51"/>
      <c r="AH5172" s="51"/>
    </row>
    <row r="5173" spans="30:34">
      <c r="AD5173" s="50" t="s">
        <v>83</v>
      </c>
      <c r="AE5173" s="50" t="s">
        <v>4564</v>
      </c>
      <c r="AF5173" s="50">
        <v>3534005</v>
      </c>
      <c r="AG5173" s="51"/>
      <c r="AH5173" s="51"/>
    </row>
    <row r="5174" spans="30:34">
      <c r="AD5174" s="50" t="s">
        <v>83</v>
      </c>
      <c r="AE5174" s="50" t="s">
        <v>4568</v>
      </c>
      <c r="AF5174" s="50">
        <v>3534104</v>
      </c>
      <c r="AG5174" s="51"/>
      <c r="AH5174" s="51"/>
    </row>
    <row r="5175" spans="30:34">
      <c r="AD5175" s="50" t="s">
        <v>83</v>
      </c>
      <c r="AE5175" s="50" t="s">
        <v>4573</v>
      </c>
      <c r="AF5175" s="50">
        <v>3534203</v>
      </c>
      <c r="AG5175" s="51"/>
      <c r="AH5175" s="51"/>
    </row>
    <row r="5176" spans="30:34">
      <c r="AD5176" s="50" t="s">
        <v>83</v>
      </c>
      <c r="AE5176" s="50" t="s">
        <v>4578</v>
      </c>
      <c r="AF5176" s="50">
        <v>3534302</v>
      </c>
      <c r="AG5176" s="51"/>
      <c r="AH5176" s="51"/>
    </row>
    <row r="5177" spans="30:34">
      <c r="AD5177" s="50" t="s">
        <v>83</v>
      </c>
      <c r="AE5177" s="50" t="s">
        <v>4583</v>
      </c>
      <c r="AF5177" s="50">
        <v>3534401</v>
      </c>
      <c r="AG5177" s="51"/>
      <c r="AH5177" s="51"/>
    </row>
    <row r="5178" spans="30:34">
      <c r="AD5178" s="50" t="s">
        <v>83</v>
      </c>
      <c r="AE5178" s="50" t="s">
        <v>4588</v>
      </c>
      <c r="AF5178" s="50">
        <v>3534500</v>
      </c>
      <c r="AG5178" s="51"/>
      <c r="AH5178" s="51"/>
    </row>
    <row r="5179" spans="30:34">
      <c r="AD5179" s="50" t="s">
        <v>83</v>
      </c>
      <c r="AE5179" s="50" t="s">
        <v>4592</v>
      </c>
      <c r="AF5179" s="50">
        <v>3534609</v>
      </c>
      <c r="AG5179" s="51"/>
      <c r="AH5179" s="51"/>
    </row>
    <row r="5180" spans="30:34">
      <c r="AD5180" s="50" t="s">
        <v>83</v>
      </c>
      <c r="AE5180" s="50" t="s">
        <v>4597</v>
      </c>
      <c r="AF5180" s="50">
        <v>3534708</v>
      </c>
      <c r="AG5180" s="51"/>
      <c r="AH5180" s="51"/>
    </row>
    <row r="5181" spans="30:34">
      <c r="AD5181" s="50" t="s">
        <v>83</v>
      </c>
      <c r="AE5181" s="50" t="s">
        <v>3286</v>
      </c>
      <c r="AF5181" s="50">
        <v>3534807</v>
      </c>
      <c r="AG5181" s="51"/>
      <c r="AH5181" s="51"/>
    </row>
    <row r="5182" spans="30:34">
      <c r="AD5182" s="50" t="s">
        <v>83</v>
      </c>
      <c r="AE5182" s="50" t="s">
        <v>4605</v>
      </c>
      <c r="AF5182" s="50">
        <v>3534757</v>
      </c>
      <c r="AG5182" s="51"/>
      <c r="AH5182" s="51"/>
    </row>
    <row r="5183" spans="30:34">
      <c r="AD5183" s="50" t="s">
        <v>83</v>
      </c>
      <c r="AE5183" s="50" t="s">
        <v>4610</v>
      </c>
      <c r="AF5183" s="50">
        <v>3534906</v>
      </c>
      <c r="AG5183" s="51"/>
      <c r="AH5183" s="51"/>
    </row>
    <row r="5184" spans="30:34">
      <c r="AD5184" s="50" t="s">
        <v>83</v>
      </c>
      <c r="AE5184" s="50" t="s">
        <v>1569</v>
      </c>
      <c r="AF5184" s="50">
        <v>3535002</v>
      </c>
      <c r="AG5184" s="51"/>
      <c r="AH5184" s="51"/>
    </row>
    <row r="5185" spans="30:34">
      <c r="AD5185" s="50" t="s">
        <v>83</v>
      </c>
      <c r="AE5185" s="50" t="s">
        <v>4619</v>
      </c>
      <c r="AF5185" s="50">
        <v>3535101</v>
      </c>
      <c r="AG5185" s="51"/>
      <c r="AH5185" s="51"/>
    </row>
    <row r="5186" spans="30:34">
      <c r="AD5186" s="50" t="s">
        <v>83</v>
      </c>
      <c r="AE5186" s="50" t="s">
        <v>4624</v>
      </c>
      <c r="AF5186" s="50">
        <v>3535200</v>
      </c>
      <c r="AG5186" s="51"/>
      <c r="AH5186" s="51"/>
    </row>
    <row r="5187" spans="30:34">
      <c r="AD5187" s="50" t="s">
        <v>83</v>
      </c>
      <c r="AE5187" s="50" t="s">
        <v>3879</v>
      </c>
      <c r="AF5187" s="50">
        <v>3535309</v>
      </c>
      <c r="AG5187" s="51"/>
      <c r="AH5187" s="51"/>
    </row>
    <row r="5188" spans="30:34">
      <c r="AD5188" s="50" t="s">
        <v>83</v>
      </c>
      <c r="AE5188" s="50" t="s">
        <v>4631</v>
      </c>
      <c r="AF5188" s="50">
        <v>3535408</v>
      </c>
      <c r="AG5188" s="51"/>
      <c r="AH5188" s="51"/>
    </row>
    <row r="5189" spans="30:34">
      <c r="AD5189" s="50" t="s">
        <v>83</v>
      </c>
      <c r="AE5189" s="50" t="s">
        <v>4635</v>
      </c>
      <c r="AF5189" s="50">
        <v>3535507</v>
      </c>
      <c r="AG5189" s="51"/>
      <c r="AH5189" s="51"/>
    </row>
    <row r="5190" spans="30:34">
      <c r="AD5190" s="50" t="s">
        <v>83</v>
      </c>
      <c r="AE5190" s="50" t="s">
        <v>4638</v>
      </c>
      <c r="AF5190" s="50">
        <v>3535606</v>
      </c>
      <c r="AG5190" s="51"/>
      <c r="AH5190" s="51"/>
    </row>
    <row r="5191" spans="30:34">
      <c r="AD5191" s="50" t="s">
        <v>83</v>
      </c>
      <c r="AE5191" s="50" t="s">
        <v>3372</v>
      </c>
      <c r="AF5191" s="50">
        <v>3535705</v>
      </c>
      <c r="AG5191" s="51"/>
      <c r="AH5191" s="51"/>
    </row>
    <row r="5192" spans="30:34">
      <c r="AD5192" s="50" t="s">
        <v>83</v>
      </c>
      <c r="AE5192" s="50" t="s">
        <v>4644</v>
      </c>
      <c r="AF5192" s="50">
        <v>3535804</v>
      </c>
      <c r="AG5192" s="51"/>
      <c r="AH5192" s="51"/>
    </row>
    <row r="5193" spans="30:34">
      <c r="AD5193" s="50" t="s">
        <v>83</v>
      </c>
      <c r="AE5193" s="50" t="s">
        <v>4648</v>
      </c>
      <c r="AF5193" s="50">
        <v>3535903</v>
      </c>
      <c r="AG5193" s="51"/>
      <c r="AH5193" s="51"/>
    </row>
    <row r="5194" spans="30:34">
      <c r="AD5194" s="50" t="s">
        <v>83</v>
      </c>
      <c r="AE5194" s="50" t="s">
        <v>4652</v>
      </c>
      <c r="AF5194" s="50">
        <v>3536000</v>
      </c>
      <c r="AG5194" s="51"/>
      <c r="AH5194" s="51"/>
    </row>
    <row r="5195" spans="30:34">
      <c r="AD5195" s="50" t="s">
        <v>83</v>
      </c>
      <c r="AE5195" s="50" t="s">
        <v>4656</v>
      </c>
      <c r="AF5195" s="50">
        <v>3536109</v>
      </c>
      <c r="AG5195" s="51"/>
      <c r="AH5195" s="51"/>
    </row>
    <row r="5196" spans="30:34">
      <c r="AD5196" s="50" t="s">
        <v>83</v>
      </c>
      <c r="AE5196" s="50" t="s">
        <v>4660</v>
      </c>
      <c r="AF5196" s="50">
        <v>3536208</v>
      </c>
      <c r="AG5196" s="51"/>
      <c r="AH5196" s="51"/>
    </row>
    <row r="5197" spans="30:34">
      <c r="AD5197" s="50" t="s">
        <v>83</v>
      </c>
      <c r="AE5197" s="50" t="s">
        <v>4664</v>
      </c>
      <c r="AF5197" s="50">
        <v>3536257</v>
      </c>
      <c r="AG5197" s="51"/>
      <c r="AH5197" s="51"/>
    </row>
    <row r="5198" spans="30:34">
      <c r="AD5198" s="50" t="s">
        <v>83</v>
      </c>
      <c r="AE5198" s="50" t="s">
        <v>4667</v>
      </c>
      <c r="AF5198" s="50">
        <v>3536307</v>
      </c>
      <c r="AG5198" s="51"/>
      <c r="AH5198" s="51"/>
    </row>
    <row r="5199" spans="30:34">
      <c r="AD5199" s="50" t="s">
        <v>83</v>
      </c>
      <c r="AE5199" s="50" t="s">
        <v>4671</v>
      </c>
      <c r="AF5199" s="50">
        <v>3536406</v>
      </c>
      <c r="AG5199" s="51"/>
      <c r="AH5199" s="51"/>
    </row>
    <row r="5200" spans="30:34">
      <c r="AD5200" s="50" t="s">
        <v>83</v>
      </c>
      <c r="AE5200" s="50" t="s">
        <v>4675</v>
      </c>
      <c r="AF5200" s="50">
        <v>3536505</v>
      </c>
      <c r="AG5200" s="51"/>
      <c r="AH5200" s="51"/>
    </row>
    <row r="5201" spans="30:34">
      <c r="AD5201" s="50" t="s">
        <v>83</v>
      </c>
      <c r="AE5201" s="50" t="s">
        <v>4679</v>
      </c>
      <c r="AF5201" s="50">
        <v>3536570</v>
      </c>
      <c r="AG5201" s="51"/>
      <c r="AH5201" s="51"/>
    </row>
    <row r="5202" spans="30:34">
      <c r="AD5202" s="50" t="s">
        <v>83</v>
      </c>
      <c r="AE5202" s="50" t="s">
        <v>4683</v>
      </c>
      <c r="AF5202" s="50">
        <v>3536604</v>
      </c>
      <c r="AG5202" s="51"/>
      <c r="AH5202" s="51"/>
    </row>
    <row r="5203" spans="30:34">
      <c r="AD5203" s="50" t="s">
        <v>83</v>
      </c>
      <c r="AE5203" s="50" t="s">
        <v>4687</v>
      </c>
      <c r="AF5203" s="50">
        <v>3536703</v>
      </c>
      <c r="AG5203" s="51"/>
      <c r="AH5203" s="51"/>
    </row>
    <row r="5204" spans="30:34">
      <c r="AD5204" s="50" t="s">
        <v>83</v>
      </c>
      <c r="AE5204" s="50" t="s">
        <v>4691</v>
      </c>
      <c r="AF5204" s="50">
        <v>3536802</v>
      </c>
      <c r="AG5204" s="51"/>
      <c r="AH5204" s="51"/>
    </row>
    <row r="5205" spans="30:34">
      <c r="AD5205" s="50" t="s">
        <v>83</v>
      </c>
      <c r="AE5205" s="50" t="s">
        <v>4694</v>
      </c>
      <c r="AF5205" s="50">
        <v>3536901</v>
      </c>
      <c r="AG5205" s="51"/>
      <c r="AH5205" s="51"/>
    </row>
    <row r="5206" spans="30:34">
      <c r="AD5206" s="50" t="s">
        <v>83</v>
      </c>
      <c r="AE5206" s="50" t="s">
        <v>4697</v>
      </c>
      <c r="AF5206" s="50">
        <v>3537008</v>
      </c>
      <c r="AG5206" s="51"/>
      <c r="AH5206" s="51"/>
    </row>
    <row r="5207" spans="30:34">
      <c r="AD5207" s="50" t="s">
        <v>83</v>
      </c>
      <c r="AE5207" s="50" t="s">
        <v>4700</v>
      </c>
      <c r="AF5207" s="50">
        <v>3537107</v>
      </c>
      <c r="AG5207" s="51"/>
      <c r="AH5207" s="51"/>
    </row>
    <row r="5208" spans="30:34">
      <c r="AD5208" s="50" t="s">
        <v>83</v>
      </c>
      <c r="AE5208" s="50" t="s">
        <v>4702</v>
      </c>
      <c r="AF5208" s="50">
        <v>3537156</v>
      </c>
      <c r="AG5208" s="51"/>
      <c r="AH5208" s="51"/>
    </row>
    <row r="5209" spans="30:34">
      <c r="AD5209" s="50" t="s">
        <v>83</v>
      </c>
      <c r="AE5209" s="50" t="s">
        <v>4705</v>
      </c>
      <c r="AF5209" s="50">
        <v>3537206</v>
      </c>
      <c r="AG5209" s="51"/>
      <c r="AH5209" s="51"/>
    </row>
    <row r="5210" spans="30:34">
      <c r="AD5210" s="50" t="s">
        <v>83</v>
      </c>
      <c r="AE5210" s="50" t="s">
        <v>4708</v>
      </c>
      <c r="AF5210" s="50">
        <v>3537305</v>
      </c>
      <c r="AG5210" s="51"/>
      <c r="AH5210" s="51"/>
    </row>
    <row r="5211" spans="30:34">
      <c r="AD5211" s="50" t="s">
        <v>83</v>
      </c>
      <c r="AE5211" s="50" t="s">
        <v>4711</v>
      </c>
      <c r="AF5211" s="50">
        <v>3537404</v>
      </c>
      <c r="AG5211" s="51"/>
      <c r="AH5211" s="51"/>
    </row>
    <row r="5212" spans="30:34">
      <c r="AD5212" s="50" t="s">
        <v>83</v>
      </c>
      <c r="AE5212" s="50" t="s">
        <v>4714</v>
      </c>
      <c r="AF5212" s="50">
        <v>3537503</v>
      </c>
      <c r="AG5212" s="51"/>
      <c r="AH5212" s="51"/>
    </row>
    <row r="5213" spans="30:34">
      <c r="AD5213" s="50" t="s">
        <v>83</v>
      </c>
      <c r="AE5213" s="50" t="s">
        <v>4717</v>
      </c>
      <c r="AF5213" s="50">
        <v>3537602</v>
      </c>
      <c r="AG5213" s="51"/>
      <c r="AH5213" s="51"/>
    </row>
    <row r="5214" spans="30:34">
      <c r="AD5214" s="50" t="s">
        <v>83</v>
      </c>
      <c r="AE5214" s="50" t="s">
        <v>4720</v>
      </c>
      <c r="AF5214" s="50">
        <v>3537701</v>
      </c>
      <c r="AG5214" s="51"/>
      <c r="AH5214" s="51"/>
    </row>
    <row r="5215" spans="30:34">
      <c r="AD5215" s="50" t="s">
        <v>83</v>
      </c>
      <c r="AE5215" s="50" t="s">
        <v>4723</v>
      </c>
      <c r="AF5215" s="50">
        <v>3537800</v>
      </c>
      <c r="AG5215" s="51"/>
      <c r="AH5215" s="51"/>
    </row>
    <row r="5216" spans="30:34">
      <c r="AD5216" s="50" t="s">
        <v>83</v>
      </c>
      <c r="AE5216" s="50" t="s">
        <v>4725</v>
      </c>
      <c r="AF5216" s="50">
        <v>3537909</v>
      </c>
      <c r="AG5216" s="51"/>
      <c r="AH5216" s="51"/>
    </row>
    <row r="5217" spans="30:34">
      <c r="AD5217" s="50" t="s">
        <v>83</v>
      </c>
      <c r="AE5217" s="50" t="s">
        <v>4727</v>
      </c>
      <c r="AF5217" s="50">
        <v>3538006</v>
      </c>
      <c r="AG5217" s="51"/>
      <c r="AH5217" s="51"/>
    </row>
    <row r="5218" spans="30:34">
      <c r="AD5218" s="50" t="s">
        <v>83</v>
      </c>
      <c r="AE5218" s="50" t="s">
        <v>4730</v>
      </c>
      <c r="AF5218" s="50">
        <v>3538105</v>
      </c>
      <c r="AG5218" s="51"/>
      <c r="AH5218" s="51"/>
    </row>
    <row r="5219" spans="30:34">
      <c r="AD5219" s="50" t="s">
        <v>83</v>
      </c>
      <c r="AE5219" s="50" t="s">
        <v>3459</v>
      </c>
      <c r="AF5219" s="50">
        <v>3538204</v>
      </c>
      <c r="AG5219" s="51"/>
      <c r="AH5219" s="51"/>
    </row>
    <row r="5220" spans="30:34">
      <c r="AD5220" s="50" t="s">
        <v>83</v>
      </c>
      <c r="AE5220" s="50" t="s">
        <v>4735</v>
      </c>
      <c r="AF5220" s="50">
        <v>3538303</v>
      </c>
      <c r="AG5220" s="51"/>
      <c r="AH5220" s="51"/>
    </row>
    <row r="5221" spans="30:34">
      <c r="AD5221" s="50" t="s">
        <v>83</v>
      </c>
      <c r="AE5221" s="50" t="s">
        <v>4737</v>
      </c>
      <c r="AF5221" s="50">
        <v>3538501</v>
      </c>
      <c r="AG5221" s="51"/>
      <c r="AH5221" s="51"/>
    </row>
    <row r="5222" spans="30:34">
      <c r="AD5222" s="50" t="s">
        <v>83</v>
      </c>
      <c r="AE5222" s="50" t="s">
        <v>4740</v>
      </c>
      <c r="AF5222" s="50">
        <v>3538600</v>
      </c>
      <c r="AG5222" s="51"/>
      <c r="AH5222" s="51"/>
    </row>
    <row r="5223" spans="30:34">
      <c r="AD5223" s="50" t="s">
        <v>83</v>
      </c>
      <c r="AE5223" s="50" t="s">
        <v>4742</v>
      </c>
      <c r="AF5223" s="50">
        <v>3538709</v>
      </c>
      <c r="AG5223" s="51"/>
      <c r="AH5223" s="51"/>
    </row>
    <row r="5224" spans="30:34">
      <c r="AD5224" s="50" t="s">
        <v>83</v>
      </c>
      <c r="AE5224" s="50" t="s">
        <v>4744</v>
      </c>
      <c r="AF5224" s="50">
        <v>3538808</v>
      </c>
      <c r="AG5224" s="51"/>
      <c r="AH5224" s="51"/>
    </row>
    <row r="5225" spans="30:34">
      <c r="AD5225" s="50" t="s">
        <v>83</v>
      </c>
      <c r="AE5225" s="50" t="s">
        <v>4747</v>
      </c>
      <c r="AF5225" s="50">
        <v>3538907</v>
      </c>
      <c r="AG5225" s="51"/>
      <c r="AH5225" s="51"/>
    </row>
    <row r="5226" spans="30:34">
      <c r="AD5226" s="50" t="s">
        <v>83</v>
      </c>
      <c r="AE5226" s="50" t="s">
        <v>4749</v>
      </c>
      <c r="AF5226" s="50">
        <v>3539004</v>
      </c>
      <c r="AG5226" s="51"/>
      <c r="AH5226" s="51"/>
    </row>
    <row r="5227" spans="30:34">
      <c r="AD5227" s="50" t="s">
        <v>83</v>
      </c>
      <c r="AE5227" s="50" t="s">
        <v>4752</v>
      </c>
      <c r="AF5227" s="50">
        <v>3539103</v>
      </c>
      <c r="AG5227" s="51"/>
      <c r="AH5227" s="51"/>
    </row>
    <row r="5228" spans="30:34">
      <c r="AD5228" s="50" t="s">
        <v>83</v>
      </c>
      <c r="AE5228" s="50" t="s">
        <v>4755</v>
      </c>
      <c r="AF5228" s="50">
        <v>3539202</v>
      </c>
      <c r="AG5228" s="51"/>
      <c r="AH5228" s="51"/>
    </row>
    <row r="5229" spans="30:34">
      <c r="AD5229" s="50" t="s">
        <v>83</v>
      </c>
      <c r="AE5229" s="50" t="s">
        <v>4758</v>
      </c>
      <c r="AF5229" s="50">
        <v>3539301</v>
      </c>
      <c r="AG5229" s="51"/>
      <c r="AH5229" s="51"/>
    </row>
    <row r="5230" spans="30:34">
      <c r="AD5230" s="50" t="s">
        <v>83</v>
      </c>
      <c r="AE5230" s="50" t="s">
        <v>4761</v>
      </c>
      <c r="AF5230" s="50">
        <v>3539400</v>
      </c>
      <c r="AG5230" s="51"/>
      <c r="AH5230" s="51"/>
    </row>
    <row r="5231" spans="30:34">
      <c r="AD5231" s="50" t="s">
        <v>83</v>
      </c>
      <c r="AE5231" s="50" t="s">
        <v>4011</v>
      </c>
      <c r="AF5231" s="50">
        <v>3539509</v>
      </c>
      <c r="AG5231" s="51"/>
      <c r="AH5231" s="51"/>
    </row>
    <row r="5232" spans="30:34">
      <c r="AD5232" s="50" t="s">
        <v>83</v>
      </c>
      <c r="AE5232" s="50" t="s">
        <v>4022</v>
      </c>
      <c r="AF5232" s="50">
        <v>3539608</v>
      </c>
      <c r="AG5232" s="51"/>
      <c r="AH5232" s="51"/>
    </row>
    <row r="5233" spans="30:34">
      <c r="AD5233" s="50" t="s">
        <v>83</v>
      </c>
      <c r="AE5233" s="50" t="s">
        <v>4767</v>
      </c>
      <c r="AF5233" s="50">
        <v>3539707</v>
      </c>
      <c r="AG5233" s="51"/>
      <c r="AH5233" s="51"/>
    </row>
    <row r="5234" spans="30:34">
      <c r="AD5234" s="50" t="s">
        <v>83</v>
      </c>
      <c r="AE5234" s="50" t="s">
        <v>4770</v>
      </c>
      <c r="AF5234" s="50">
        <v>3539806</v>
      </c>
      <c r="AG5234" s="51"/>
      <c r="AH5234" s="51"/>
    </row>
    <row r="5235" spans="30:34">
      <c r="AD5235" s="50" t="s">
        <v>83</v>
      </c>
      <c r="AE5235" s="50" t="s">
        <v>4773</v>
      </c>
      <c r="AF5235" s="50">
        <v>3539905</v>
      </c>
      <c r="AG5235" s="51"/>
      <c r="AH5235" s="51"/>
    </row>
    <row r="5236" spans="30:34">
      <c r="AD5236" s="50" t="s">
        <v>83</v>
      </c>
      <c r="AE5236" s="50" t="s">
        <v>4776</v>
      </c>
      <c r="AF5236" s="50">
        <v>3540002</v>
      </c>
      <c r="AG5236" s="51"/>
      <c r="AH5236" s="51"/>
    </row>
    <row r="5237" spans="30:34">
      <c r="AD5237" s="50" t="s">
        <v>83</v>
      </c>
      <c r="AE5237" s="50" t="s">
        <v>4779</v>
      </c>
      <c r="AF5237" s="50">
        <v>3540101</v>
      </c>
      <c r="AG5237" s="51"/>
      <c r="AH5237" s="51"/>
    </row>
    <row r="5238" spans="30:34">
      <c r="AD5238" s="50" t="s">
        <v>83</v>
      </c>
      <c r="AE5238" s="50" t="s">
        <v>4782</v>
      </c>
      <c r="AF5238" s="50">
        <v>3540200</v>
      </c>
      <c r="AG5238" s="51"/>
      <c r="AH5238" s="51"/>
    </row>
    <row r="5239" spans="30:34">
      <c r="AD5239" s="50" t="s">
        <v>83</v>
      </c>
      <c r="AE5239" s="50" t="s">
        <v>4785</v>
      </c>
      <c r="AF5239" s="50">
        <v>3540259</v>
      </c>
      <c r="AG5239" s="51"/>
      <c r="AH5239" s="51"/>
    </row>
    <row r="5240" spans="30:34">
      <c r="AD5240" s="50" t="s">
        <v>83</v>
      </c>
      <c r="AE5240" s="50" t="s">
        <v>4788</v>
      </c>
      <c r="AF5240" s="50">
        <v>3540309</v>
      </c>
      <c r="AG5240" s="51"/>
      <c r="AH5240" s="51"/>
    </row>
    <row r="5241" spans="30:34">
      <c r="AD5241" s="50" t="s">
        <v>83</v>
      </c>
      <c r="AE5241" s="50" t="s">
        <v>4791</v>
      </c>
      <c r="AF5241" s="50">
        <v>3540408</v>
      </c>
      <c r="AG5241" s="51"/>
      <c r="AH5241" s="51"/>
    </row>
    <row r="5242" spans="30:34">
      <c r="AD5242" s="50" t="s">
        <v>83</v>
      </c>
      <c r="AE5242" s="50" t="s">
        <v>4794</v>
      </c>
      <c r="AF5242" s="50">
        <v>3540507</v>
      </c>
      <c r="AG5242" s="51"/>
      <c r="AH5242" s="51"/>
    </row>
    <row r="5243" spans="30:34">
      <c r="AD5243" s="50" t="s">
        <v>83</v>
      </c>
      <c r="AE5243" s="50" t="s">
        <v>4797</v>
      </c>
      <c r="AF5243" s="50">
        <v>3540606</v>
      </c>
      <c r="AG5243" s="51"/>
      <c r="AH5243" s="51"/>
    </row>
    <row r="5244" spans="30:34">
      <c r="AD5244" s="50" t="s">
        <v>83</v>
      </c>
      <c r="AE5244" s="50" t="s">
        <v>4800</v>
      </c>
      <c r="AF5244" s="50">
        <v>3540705</v>
      </c>
      <c r="AG5244" s="51"/>
      <c r="AH5244" s="51"/>
    </row>
    <row r="5245" spans="30:34">
      <c r="AD5245" s="50" t="s">
        <v>83</v>
      </c>
      <c r="AE5245" s="50" t="s">
        <v>4803</v>
      </c>
      <c r="AF5245" s="50">
        <v>3540754</v>
      </c>
      <c r="AG5245" s="51"/>
      <c r="AH5245" s="51"/>
    </row>
    <row r="5246" spans="30:34">
      <c r="AD5246" s="50" t="s">
        <v>83</v>
      </c>
      <c r="AE5246" s="50" t="s">
        <v>4806</v>
      </c>
      <c r="AF5246" s="50">
        <v>3540804</v>
      </c>
      <c r="AG5246" s="51"/>
      <c r="AH5246" s="51"/>
    </row>
    <row r="5247" spans="30:34">
      <c r="AD5247" s="50" t="s">
        <v>83</v>
      </c>
      <c r="AE5247" s="50" t="s">
        <v>4809</v>
      </c>
      <c r="AF5247" s="50">
        <v>3540853</v>
      </c>
      <c r="AG5247" s="51"/>
      <c r="AH5247" s="51"/>
    </row>
    <row r="5248" spans="30:34">
      <c r="AD5248" s="50" t="s">
        <v>83</v>
      </c>
      <c r="AE5248" s="50" t="s">
        <v>4812</v>
      </c>
      <c r="AF5248" s="50">
        <v>3540903</v>
      </c>
      <c r="AG5248" s="51"/>
      <c r="AH5248" s="51"/>
    </row>
    <row r="5249" spans="30:34">
      <c r="AD5249" s="50" t="s">
        <v>83</v>
      </c>
      <c r="AE5249" s="50" t="s">
        <v>3565</v>
      </c>
      <c r="AF5249" s="50">
        <v>3541000</v>
      </c>
      <c r="AG5249" s="51"/>
      <c r="AH5249" s="51"/>
    </row>
    <row r="5250" spans="30:34">
      <c r="AD5250" s="50" t="s">
        <v>83</v>
      </c>
      <c r="AE5250" s="50" t="s">
        <v>4816</v>
      </c>
      <c r="AF5250" s="50">
        <v>3541059</v>
      </c>
      <c r="AG5250" s="51"/>
      <c r="AH5250" s="51"/>
    </row>
    <row r="5251" spans="30:34">
      <c r="AD5251" s="50" t="s">
        <v>83</v>
      </c>
      <c r="AE5251" s="50" t="s">
        <v>4819</v>
      </c>
      <c r="AF5251" s="50">
        <v>3541109</v>
      </c>
      <c r="AG5251" s="51"/>
      <c r="AH5251" s="51"/>
    </row>
    <row r="5252" spans="30:34">
      <c r="AD5252" s="50" t="s">
        <v>83</v>
      </c>
      <c r="AE5252" s="50" t="s">
        <v>4822</v>
      </c>
      <c r="AF5252" s="50">
        <v>3541208</v>
      </c>
      <c r="AG5252" s="51"/>
      <c r="AH5252" s="51"/>
    </row>
    <row r="5253" spans="30:34">
      <c r="AD5253" s="50" t="s">
        <v>83</v>
      </c>
      <c r="AE5253" s="50" t="s">
        <v>4825</v>
      </c>
      <c r="AF5253" s="50">
        <v>3541307</v>
      </c>
      <c r="AG5253" s="51"/>
      <c r="AH5253" s="51"/>
    </row>
    <row r="5254" spans="30:34">
      <c r="AD5254" s="50" t="s">
        <v>83</v>
      </c>
      <c r="AE5254" s="50" t="s">
        <v>4828</v>
      </c>
      <c r="AF5254" s="50">
        <v>3541406</v>
      </c>
      <c r="AG5254" s="51"/>
      <c r="AH5254" s="51"/>
    </row>
    <row r="5255" spans="30:34">
      <c r="AD5255" s="50" t="s">
        <v>83</v>
      </c>
      <c r="AE5255" s="50" t="s">
        <v>4831</v>
      </c>
      <c r="AF5255" s="50">
        <v>3541505</v>
      </c>
      <c r="AG5255" s="51"/>
      <c r="AH5255" s="51"/>
    </row>
    <row r="5256" spans="30:34">
      <c r="AD5256" s="50" t="s">
        <v>83</v>
      </c>
      <c r="AE5256" s="50" t="s">
        <v>4834</v>
      </c>
      <c r="AF5256" s="50">
        <v>3541604</v>
      </c>
      <c r="AG5256" s="51"/>
      <c r="AH5256" s="51"/>
    </row>
    <row r="5257" spans="30:34">
      <c r="AD5257" s="50" t="s">
        <v>83</v>
      </c>
      <c r="AE5257" s="50" t="s">
        <v>4837</v>
      </c>
      <c r="AF5257" s="50">
        <v>3541653</v>
      </c>
      <c r="AG5257" s="51"/>
      <c r="AH5257" s="51"/>
    </row>
    <row r="5258" spans="30:34">
      <c r="AD5258" s="50" t="s">
        <v>83</v>
      </c>
      <c r="AE5258" s="50" t="s">
        <v>4840</v>
      </c>
      <c r="AF5258" s="50">
        <v>3541703</v>
      </c>
      <c r="AG5258" s="51"/>
      <c r="AH5258" s="51"/>
    </row>
    <row r="5259" spans="30:34">
      <c r="AD5259" s="50" t="s">
        <v>83</v>
      </c>
      <c r="AE5259" s="50" t="s">
        <v>4843</v>
      </c>
      <c r="AF5259" s="50">
        <v>3541802</v>
      </c>
      <c r="AG5259" s="51"/>
      <c r="AH5259" s="51"/>
    </row>
    <row r="5260" spans="30:34">
      <c r="AD5260" s="50" t="s">
        <v>83</v>
      </c>
      <c r="AE5260" s="50" t="s">
        <v>4846</v>
      </c>
      <c r="AF5260" s="50">
        <v>3541901</v>
      </c>
      <c r="AG5260" s="51"/>
      <c r="AH5260" s="51"/>
    </row>
    <row r="5261" spans="30:34">
      <c r="AD5261" s="50" t="s">
        <v>83</v>
      </c>
      <c r="AE5261" s="50" t="s">
        <v>4849</v>
      </c>
      <c r="AF5261" s="50">
        <v>3542008</v>
      </c>
      <c r="AG5261" s="51"/>
      <c r="AH5261" s="51"/>
    </row>
    <row r="5262" spans="30:34">
      <c r="AD5262" s="50" t="s">
        <v>83</v>
      </c>
      <c r="AE5262" s="50" t="s">
        <v>4852</v>
      </c>
      <c r="AF5262" s="50">
        <v>3542107</v>
      </c>
      <c r="AG5262" s="51"/>
      <c r="AH5262" s="51"/>
    </row>
    <row r="5263" spans="30:34">
      <c r="AD5263" s="50" t="s">
        <v>83</v>
      </c>
      <c r="AE5263" s="50" t="s">
        <v>4855</v>
      </c>
      <c r="AF5263" s="50">
        <v>3542206</v>
      </c>
      <c r="AG5263" s="51"/>
      <c r="AH5263" s="51"/>
    </row>
    <row r="5264" spans="30:34">
      <c r="AD5264" s="50" t="s">
        <v>83</v>
      </c>
      <c r="AE5264" s="50" t="s">
        <v>4858</v>
      </c>
      <c r="AF5264" s="50">
        <v>3542305</v>
      </c>
      <c r="AG5264" s="51"/>
      <c r="AH5264" s="51"/>
    </row>
    <row r="5265" spans="30:34">
      <c r="AD5265" s="50" t="s">
        <v>83</v>
      </c>
      <c r="AE5265" s="50" t="s">
        <v>4861</v>
      </c>
      <c r="AF5265" s="50">
        <v>3542404</v>
      </c>
      <c r="AG5265" s="51"/>
      <c r="AH5265" s="51"/>
    </row>
    <row r="5266" spans="30:34">
      <c r="AD5266" s="50" t="s">
        <v>83</v>
      </c>
      <c r="AE5266" s="50" t="s">
        <v>4864</v>
      </c>
      <c r="AF5266" s="50">
        <v>3542503</v>
      </c>
      <c r="AG5266" s="51"/>
      <c r="AH5266" s="51"/>
    </row>
    <row r="5267" spans="30:34">
      <c r="AD5267" s="50" t="s">
        <v>83</v>
      </c>
      <c r="AE5267" s="50" t="s">
        <v>4867</v>
      </c>
      <c r="AF5267" s="50">
        <v>3542602</v>
      </c>
      <c r="AG5267" s="51"/>
      <c r="AH5267" s="51"/>
    </row>
    <row r="5268" spans="30:34">
      <c r="AD5268" s="50" t="s">
        <v>83</v>
      </c>
      <c r="AE5268" s="50" t="s">
        <v>4869</v>
      </c>
      <c r="AF5268" s="50">
        <v>3542701</v>
      </c>
      <c r="AG5268" s="51"/>
      <c r="AH5268" s="51"/>
    </row>
    <row r="5269" spans="30:34">
      <c r="AD5269" s="50" t="s">
        <v>83</v>
      </c>
      <c r="AE5269" s="50" t="s">
        <v>4871</v>
      </c>
      <c r="AF5269" s="50">
        <v>3542800</v>
      </c>
      <c r="AG5269" s="51"/>
      <c r="AH5269" s="51"/>
    </row>
    <row r="5270" spans="30:34">
      <c r="AD5270" s="50" t="s">
        <v>83</v>
      </c>
      <c r="AE5270" s="50" t="s">
        <v>4874</v>
      </c>
      <c r="AF5270" s="50">
        <v>3542909</v>
      </c>
      <c r="AG5270" s="51"/>
      <c r="AH5270" s="51"/>
    </row>
    <row r="5271" spans="30:34">
      <c r="AD5271" s="50" t="s">
        <v>83</v>
      </c>
      <c r="AE5271" s="50" t="s">
        <v>4877</v>
      </c>
      <c r="AF5271" s="50">
        <v>3543006</v>
      </c>
      <c r="AG5271" s="51"/>
      <c r="AH5271" s="51"/>
    </row>
    <row r="5272" spans="30:34">
      <c r="AD5272" s="50" t="s">
        <v>83</v>
      </c>
      <c r="AE5272" s="50" t="s">
        <v>4880</v>
      </c>
      <c r="AF5272" s="50">
        <v>3543105</v>
      </c>
      <c r="AG5272" s="51"/>
      <c r="AH5272" s="51"/>
    </row>
    <row r="5273" spans="30:34">
      <c r="AD5273" s="50" t="s">
        <v>83</v>
      </c>
      <c r="AE5273" s="50" t="s">
        <v>4883</v>
      </c>
      <c r="AF5273" s="50">
        <v>3543204</v>
      </c>
      <c r="AG5273" s="51"/>
      <c r="AH5273" s="51"/>
    </row>
    <row r="5274" spans="30:34">
      <c r="AD5274" s="50" t="s">
        <v>83</v>
      </c>
      <c r="AE5274" s="50" t="s">
        <v>4886</v>
      </c>
      <c r="AF5274" s="50">
        <v>3543238</v>
      </c>
      <c r="AG5274" s="51"/>
      <c r="AH5274" s="51"/>
    </row>
    <row r="5275" spans="30:34">
      <c r="AD5275" s="50" t="s">
        <v>83</v>
      </c>
      <c r="AE5275" s="50" t="s">
        <v>4889</v>
      </c>
      <c r="AF5275" s="50">
        <v>3543253</v>
      </c>
      <c r="AG5275" s="51"/>
      <c r="AH5275" s="51"/>
    </row>
    <row r="5276" spans="30:34">
      <c r="AD5276" s="50" t="s">
        <v>83</v>
      </c>
      <c r="AE5276" s="50" t="s">
        <v>4892</v>
      </c>
      <c r="AF5276" s="50">
        <v>3543303</v>
      </c>
      <c r="AG5276" s="51"/>
      <c r="AH5276" s="51"/>
    </row>
    <row r="5277" spans="30:34">
      <c r="AD5277" s="50" t="s">
        <v>83</v>
      </c>
      <c r="AE5277" s="50" t="s">
        <v>4895</v>
      </c>
      <c r="AF5277" s="50">
        <v>3543402</v>
      </c>
      <c r="AG5277" s="51"/>
      <c r="AH5277" s="51"/>
    </row>
    <row r="5278" spans="30:34">
      <c r="AD5278" s="50" t="s">
        <v>83</v>
      </c>
      <c r="AE5278" s="50" t="s">
        <v>4898</v>
      </c>
      <c r="AF5278" s="50">
        <v>3543600</v>
      </c>
      <c r="AG5278" s="51"/>
      <c r="AH5278" s="51"/>
    </row>
    <row r="5279" spans="30:34">
      <c r="AD5279" s="50" t="s">
        <v>83</v>
      </c>
      <c r="AE5279" s="50" t="s">
        <v>4901</v>
      </c>
      <c r="AF5279" s="50">
        <v>3543709</v>
      </c>
      <c r="AG5279" s="51"/>
      <c r="AH5279" s="51"/>
    </row>
    <row r="5280" spans="30:34">
      <c r="AD5280" s="50" t="s">
        <v>83</v>
      </c>
      <c r="AE5280" s="50" t="s">
        <v>4904</v>
      </c>
      <c r="AF5280" s="50">
        <v>3543808</v>
      </c>
      <c r="AG5280" s="51"/>
      <c r="AH5280" s="51"/>
    </row>
    <row r="5281" spans="30:34">
      <c r="AD5281" s="50" t="s">
        <v>83</v>
      </c>
      <c r="AE5281" s="50" t="s">
        <v>1563</v>
      </c>
      <c r="AF5281" s="50">
        <v>3543907</v>
      </c>
      <c r="AG5281" s="51"/>
      <c r="AH5281" s="51"/>
    </row>
    <row r="5282" spans="30:34">
      <c r="AD5282" s="50" t="s">
        <v>83</v>
      </c>
      <c r="AE5282" s="50" t="s">
        <v>4909</v>
      </c>
      <c r="AF5282" s="50">
        <v>3544004</v>
      </c>
      <c r="AG5282" s="51"/>
      <c r="AH5282" s="51"/>
    </row>
    <row r="5283" spans="30:34">
      <c r="AD5283" s="50" t="s">
        <v>83</v>
      </c>
      <c r="AE5283" s="50" t="s">
        <v>4912</v>
      </c>
      <c r="AF5283" s="50">
        <v>3544103</v>
      </c>
      <c r="AG5283" s="51"/>
      <c r="AH5283" s="51"/>
    </row>
    <row r="5284" spans="30:34">
      <c r="AD5284" s="50" t="s">
        <v>83</v>
      </c>
      <c r="AE5284" s="50" t="s">
        <v>4915</v>
      </c>
      <c r="AF5284" s="50">
        <v>3544202</v>
      </c>
      <c r="AG5284" s="51"/>
      <c r="AH5284" s="51"/>
    </row>
    <row r="5285" spans="30:34">
      <c r="AD5285" s="50" t="s">
        <v>83</v>
      </c>
      <c r="AE5285" s="50" t="s">
        <v>4917</v>
      </c>
      <c r="AF5285" s="50">
        <v>3543501</v>
      </c>
      <c r="AG5285" s="51"/>
      <c r="AH5285" s="51"/>
    </row>
    <row r="5286" spans="30:34">
      <c r="AD5286" s="50" t="s">
        <v>83</v>
      </c>
      <c r="AE5286" s="50" t="s">
        <v>4919</v>
      </c>
      <c r="AF5286" s="50">
        <v>3544251</v>
      </c>
      <c r="AG5286" s="51"/>
      <c r="AH5286" s="51"/>
    </row>
    <row r="5287" spans="30:34">
      <c r="AD5287" s="50" t="s">
        <v>83</v>
      </c>
      <c r="AE5287" s="50" t="s">
        <v>4921</v>
      </c>
      <c r="AF5287" s="50">
        <v>3544301</v>
      </c>
      <c r="AG5287" s="51"/>
      <c r="AH5287" s="51"/>
    </row>
    <row r="5288" spans="30:34">
      <c r="AD5288" s="50" t="s">
        <v>83</v>
      </c>
      <c r="AE5288" s="50" t="s">
        <v>4923</v>
      </c>
      <c r="AF5288" s="50">
        <v>3544400</v>
      </c>
      <c r="AG5288" s="51"/>
      <c r="AH5288" s="51"/>
    </row>
    <row r="5289" spans="30:34">
      <c r="AD5289" s="50" t="s">
        <v>83</v>
      </c>
      <c r="AE5289" s="50" t="s">
        <v>4925</v>
      </c>
      <c r="AF5289" s="50">
        <v>3544509</v>
      </c>
      <c r="AG5289" s="51"/>
      <c r="AH5289" s="51"/>
    </row>
    <row r="5290" spans="30:34">
      <c r="AD5290" s="50" t="s">
        <v>83</v>
      </c>
      <c r="AE5290" s="50" t="s">
        <v>4927</v>
      </c>
      <c r="AF5290" s="50">
        <v>3544608</v>
      </c>
      <c r="AG5290" s="51"/>
      <c r="AH5290" s="51"/>
    </row>
    <row r="5291" spans="30:34">
      <c r="AD5291" s="50" t="s">
        <v>83</v>
      </c>
      <c r="AE5291" s="50" t="s">
        <v>4929</v>
      </c>
      <c r="AF5291" s="50">
        <v>3544707</v>
      </c>
      <c r="AG5291" s="51"/>
      <c r="AH5291" s="51"/>
    </row>
    <row r="5292" spans="30:34">
      <c r="AD5292" s="50" t="s">
        <v>83</v>
      </c>
      <c r="AE5292" s="50" t="s">
        <v>4931</v>
      </c>
      <c r="AF5292" s="50">
        <v>3544806</v>
      </c>
      <c r="AG5292" s="51"/>
      <c r="AH5292" s="51"/>
    </row>
    <row r="5293" spans="30:34">
      <c r="AD5293" s="50" t="s">
        <v>83</v>
      </c>
      <c r="AE5293" s="50" t="s">
        <v>4933</v>
      </c>
      <c r="AF5293" s="50">
        <v>3544905</v>
      </c>
      <c r="AG5293" s="51"/>
      <c r="AH5293" s="51"/>
    </row>
    <row r="5294" spans="30:34">
      <c r="AD5294" s="50" t="s">
        <v>83</v>
      </c>
      <c r="AE5294" s="50" t="s">
        <v>4935</v>
      </c>
      <c r="AF5294" s="50">
        <v>3545001</v>
      </c>
      <c r="AG5294" s="51"/>
      <c r="AH5294" s="51"/>
    </row>
    <row r="5295" spans="30:34">
      <c r="AD5295" s="50" t="s">
        <v>83</v>
      </c>
      <c r="AE5295" s="50" t="s">
        <v>4937</v>
      </c>
      <c r="AF5295" s="50">
        <v>3545100</v>
      </c>
      <c r="AG5295" s="51"/>
      <c r="AH5295" s="51"/>
    </row>
    <row r="5296" spans="30:34">
      <c r="AD5296" s="50" t="s">
        <v>83</v>
      </c>
      <c r="AE5296" s="50" t="s">
        <v>3730</v>
      </c>
      <c r="AF5296" s="50">
        <v>3545159</v>
      </c>
      <c r="AG5296" s="51"/>
      <c r="AH5296" s="51"/>
    </row>
    <row r="5297" spans="30:34">
      <c r="AD5297" s="50" t="s">
        <v>83</v>
      </c>
      <c r="AE5297" s="50" t="s">
        <v>4940</v>
      </c>
      <c r="AF5297" s="50">
        <v>3545209</v>
      </c>
      <c r="AG5297" s="51"/>
      <c r="AH5297" s="51"/>
    </row>
    <row r="5298" spans="30:34">
      <c r="AD5298" s="50" t="s">
        <v>83</v>
      </c>
      <c r="AE5298" s="50" t="s">
        <v>4942</v>
      </c>
      <c r="AF5298" s="50">
        <v>3545308</v>
      </c>
      <c r="AG5298" s="51"/>
      <c r="AH5298" s="51"/>
    </row>
    <row r="5299" spans="30:34">
      <c r="AD5299" s="50" t="s">
        <v>83</v>
      </c>
      <c r="AE5299" s="50" t="s">
        <v>4944</v>
      </c>
      <c r="AF5299" s="50">
        <v>3545407</v>
      </c>
      <c r="AG5299" s="51"/>
      <c r="AH5299" s="51"/>
    </row>
    <row r="5300" spans="30:34">
      <c r="AD5300" s="50" t="s">
        <v>83</v>
      </c>
      <c r="AE5300" s="50" t="s">
        <v>4946</v>
      </c>
      <c r="AF5300" s="50">
        <v>3545506</v>
      </c>
      <c r="AG5300" s="51"/>
      <c r="AH5300" s="51"/>
    </row>
    <row r="5301" spans="30:34">
      <c r="AD5301" s="50" t="s">
        <v>83</v>
      </c>
      <c r="AE5301" s="50" t="s">
        <v>4948</v>
      </c>
      <c r="AF5301" s="50">
        <v>3545605</v>
      </c>
      <c r="AG5301" s="51"/>
      <c r="AH5301" s="51"/>
    </row>
    <row r="5302" spans="30:34">
      <c r="AD5302" s="50" t="s">
        <v>83</v>
      </c>
      <c r="AE5302" s="50" t="s">
        <v>4950</v>
      </c>
      <c r="AF5302" s="50">
        <v>3545704</v>
      </c>
      <c r="AG5302" s="51"/>
      <c r="AH5302" s="51"/>
    </row>
    <row r="5303" spans="30:34">
      <c r="AD5303" s="50" t="s">
        <v>83</v>
      </c>
      <c r="AE5303" s="50" t="s">
        <v>4952</v>
      </c>
      <c r="AF5303" s="50">
        <v>3545803</v>
      </c>
      <c r="AG5303" s="51"/>
      <c r="AH5303" s="51"/>
    </row>
    <row r="5304" spans="30:34">
      <c r="AD5304" s="50" t="s">
        <v>83</v>
      </c>
      <c r="AE5304" s="50" t="s">
        <v>4954</v>
      </c>
      <c r="AF5304" s="50">
        <v>3546009</v>
      </c>
      <c r="AG5304" s="51"/>
      <c r="AH5304" s="51"/>
    </row>
    <row r="5305" spans="30:34">
      <c r="AD5305" s="50" t="s">
        <v>83</v>
      </c>
      <c r="AE5305" s="50" t="s">
        <v>4956</v>
      </c>
      <c r="AF5305" s="50">
        <v>3546108</v>
      </c>
      <c r="AG5305" s="51"/>
      <c r="AH5305" s="51"/>
    </row>
    <row r="5306" spans="30:34">
      <c r="AD5306" s="50" t="s">
        <v>83</v>
      </c>
      <c r="AE5306" s="50" t="s">
        <v>4958</v>
      </c>
      <c r="AF5306" s="50">
        <v>3546207</v>
      </c>
      <c r="AG5306" s="51"/>
      <c r="AH5306" s="51"/>
    </row>
    <row r="5307" spans="30:34">
      <c r="AD5307" s="50" t="s">
        <v>83</v>
      </c>
      <c r="AE5307" s="50" t="s">
        <v>4960</v>
      </c>
      <c r="AF5307" s="50">
        <v>3546256</v>
      </c>
      <c r="AG5307" s="51"/>
      <c r="AH5307" s="51"/>
    </row>
    <row r="5308" spans="30:34">
      <c r="AD5308" s="50" t="s">
        <v>83</v>
      </c>
      <c r="AE5308" s="50" t="s">
        <v>4962</v>
      </c>
      <c r="AF5308" s="50">
        <v>3546306</v>
      </c>
      <c r="AG5308" s="51"/>
      <c r="AH5308" s="51"/>
    </row>
    <row r="5309" spans="30:34">
      <c r="AD5309" s="50" t="s">
        <v>83</v>
      </c>
      <c r="AE5309" s="50" t="s">
        <v>4964</v>
      </c>
      <c r="AF5309" s="50">
        <v>3546405</v>
      </c>
      <c r="AG5309" s="51"/>
      <c r="AH5309" s="51"/>
    </row>
    <row r="5310" spans="30:34">
      <c r="AD5310" s="50" t="s">
        <v>83</v>
      </c>
      <c r="AE5310" s="50" t="s">
        <v>4966</v>
      </c>
      <c r="AF5310" s="50">
        <v>3546504</v>
      </c>
      <c r="AG5310" s="51"/>
      <c r="AH5310" s="51"/>
    </row>
    <row r="5311" spans="30:34">
      <c r="AD5311" s="50" t="s">
        <v>83</v>
      </c>
      <c r="AE5311" s="50" t="s">
        <v>4968</v>
      </c>
      <c r="AF5311" s="50">
        <v>3546603</v>
      </c>
      <c r="AG5311" s="51"/>
      <c r="AH5311" s="51"/>
    </row>
    <row r="5312" spans="30:34">
      <c r="AD5312" s="50" t="s">
        <v>83</v>
      </c>
      <c r="AE5312" s="50" t="s">
        <v>4970</v>
      </c>
      <c r="AF5312" s="50">
        <v>3546702</v>
      </c>
      <c r="AG5312" s="51"/>
      <c r="AH5312" s="51"/>
    </row>
    <row r="5313" spans="30:34">
      <c r="AD5313" s="50" t="s">
        <v>83</v>
      </c>
      <c r="AE5313" s="50" t="s">
        <v>3530</v>
      </c>
      <c r="AF5313" s="50">
        <v>3546801</v>
      </c>
      <c r="AG5313" s="51"/>
      <c r="AH5313" s="51"/>
    </row>
    <row r="5314" spans="30:34">
      <c r="AD5314" s="50" t="s">
        <v>83</v>
      </c>
      <c r="AE5314" s="50" t="s">
        <v>4293</v>
      </c>
      <c r="AF5314" s="50">
        <v>3546900</v>
      </c>
      <c r="AG5314" s="51"/>
      <c r="AH5314" s="51"/>
    </row>
    <row r="5315" spans="30:34">
      <c r="AD5315" s="50" t="s">
        <v>83</v>
      </c>
      <c r="AE5315" s="50" t="s">
        <v>4973</v>
      </c>
      <c r="AF5315" s="50">
        <v>3547007</v>
      </c>
      <c r="AG5315" s="51"/>
      <c r="AH5315" s="51"/>
    </row>
    <row r="5316" spans="30:34">
      <c r="AD5316" s="50" t="s">
        <v>83</v>
      </c>
      <c r="AE5316" s="50" t="s">
        <v>4975</v>
      </c>
      <c r="AF5316" s="50">
        <v>3547106</v>
      </c>
      <c r="AG5316" s="51"/>
      <c r="AH5316" s="51"/>
    </row>
    <row r="5317" spans="30:34">
      <c r="AD5317" s="50" t="s">
        <v>83</v>
      </c>
      <c r="AE5317" s="50" t="s">
        <v>4977</v>
      </c>
      <c r="AF5317" s="50">
        <v>3547502</v>
      </c>
      <c r="AG5317" s="51"/>
      <c r="AH5317" s="51"/>
    </row>
    <row r="5318" spans="30:34">
      <c r="AD5318" s="50" t="s">
        <v>83</v>
      </c>
      <c r="AE5318" s="50" t="s">
        <v>4979</v>
      </c>
      <c r="AF5318" s="50">
        <v>3547403</v>
      </c>
      <c r="AG5318" s="51"/>
      <c r="AH5318" s="51"/>
    </row>
    <row r="5319" spans="30:34">
      <c r="AD5319" s="50" t="s">
        <v>83</v>
      </c>
      <c r="AE5319" s="50" t="s">
        <v>4981</v>
      </c>
      <c r="AF5319" s="50">
        <v>3547601</v>
      </c>
      <c r="AG5319" s="51"/>
      <c r="AH5319" s="51"/>
    </row>
    <row r="5320" spans="30:34">
      <c r="AD5320" s="50" t="s">
        <v>83</v>
      </c>
      <c r="AE5320" s="50" t="s">
        <v>4983</v>
      </c>
      <c r="AF5320" s="50">
        <v>3547650</v>
      </c>
      <c r="AG5320" s="51"/>
      <c r="AH5320" s="51"/>
    </row>
    <row r="5321" spans="30:34">
      <c r="AD5321" s="50" t="s">
        <v>83</v>
      </c>
      <c r="AE5321" s="50" t="s">
        <v>4985</v>
      </c>
      <c r="AF5321" s="50">
        <v>3547205</v>
      </c>
      <c r="AG5321" s="51"/>
      <c r="AH5321" s="51"/>
    </row>
    <row r="5322" spans="30:34">
      <c r="AD5322" s="50" t="s">
        <v>83</v>
      </c>
      <c r="AE5322" s="50" t="s">
        <v>4987</v>
      </c>
      <c r="AF5322" s="50">
        <v>3547304</v>
      </c>
      <c r="AG5322" s="51"/>
      <c r="AH5322" s="51"/>
    </row>
    <row r="5323" spans="30:34">
      <c r="AD5323" s="50" t="s">
        <v>83</v>
      </c>
      <c r="AE5323" s="50" t="s">
        <v>4989</v>
      </c>
      <c r="AF5323" s="50">
        <v>3547700</v>
      </c>
      <c r="AG5323" s="51"/>
      <c r="AH5323" s="51"/>
    </row>
    <row r="5324" spans="30:34">
      <c r="AD5324" s="50" t="s">
        <v>83</v>
      </c>
      <c r="AE5324" s="50" t="s">
        <v>3228</v>
      </c>
      <c r="AF5324" s="50">
        <v>3547809</v>
      </c>
      <c r="AG5324" s="51"/>
      <c r="AH5324" s="51"/>
    </row>
    <row r="5325" spans="30:34">
      <c r="AD5325" s="50" t="s">
        <v>83</v>
      </c>
      <c r="AE5325" s="50" t="s">
        <v>4991</v>
      </c>
      <c r="AF5325" s="50">
        <v>3547908</v>
      </c>
      <c r="AG5325" s="51"/>
      <c r="AH5325" s="51"/>
    </row>
    <row r="5326" spans="30:34">
      <c r="AD5326" s="50" t="s">
        <v>83</v>
      </c>
      <c r="AE5326" s="50" t="s">
        <v>4993</v>
      </c>
      <c r="AF5326" s="50">
        <v>3548005</v>
      </c>
      <c r="AG5326" s="51"/>
      <c r="AH5326" s="51"/>
    </row>
    <row r="5327" spans="30:34">
      <c r="AD5327" s="50" t="s">
        <v>83</v>
      </c>
      <c r="AE5327" s="50" t="s">
        <v>4995</v>
      </c>
      <c r="AF5327" s="50">
        <v>3548054</v>
      </c>
      <c r="AG5327" s="51"/>
      <c r="AH5327" s="51"/>
    </row>
    <row r="5328" spans="30:34">
      <c r="AD5328" s="50" t="s">
        <v>83</v>
      </c>
      <c r="AE5328" s="50" t="s">
        <v>4997</v>
      </c>
      <c r="AF5328" s="50">
        <v>3548104</v>
      </c>
      <c r="AG5328" s="51"/>
      <c r="AH5328" s="51"/>
    </row>
    <row r="5329" spans="30:34">
      <c r="AD5329" s="50" t="s">
        <v>83</v>
      </c>
      <c r="AE5329" s="50" t="s">
        <v>4999</v>
      </c>
      <c r="AF5329" s="50">
        <v>3548203</v>
      </c>
      <c r="AG5329" s="51"/>
      <c r="AH5329" s="51"/>
    </row>
    <row r="5330" spans="30:34">
      <c r="AD5330" s="50" t="s">
        <v>83</v>
      </c>
      <c r="AE5330" s="50" t="s">
        <v>5001</v>
      </c>
      <c r="AF5330" s="50">
        <v>3548302</v>
      </c>
      <c r="AG5330" s="51"/>
      <c r="AH5330" s="51"/>
    </row>
    <row r="5331" spans="30:34">
      <c r="AD5331" s="50" t="s">
        <v>83</v>
      </c>
      <c r="AE5331" s="50" t="s">
        <v>5003</v>
      </c>
      <c r="AF5331" s="50">
        <v>3548401</v>
      </c>
      <c r="AG5331" s="51"/>
      <c r="AH5331" s="51"/>
    </row>
    <row r="5332" spans="30:34">
      <c r="AD5332" s="50" t="s">
        <v>83</v>
      </c>
      <c r="AE5332" s="50" t="s">
        <v>5005</v>
      </c>
      <c r="AF5332" s="50">
        <v>3548500</v>
      </c>
      <c r="AG5332" s="51"/>
      <c r="AH5332" s="51"/>
    </row>
    <row r="5333" spans="30:34">
      <c r="AD5333" s="50" t="s">
        <v>83</v>
      </c>
      <c r="AE5333" s="50" t="s">
        <v>5007</v>
      </c>
      <c r="AF5333" s="50">
        <v>3548609</v>
      </c>
      <c r="AG5333" s="51"/>
      <c r="AH5333" s="51"/>
    </row>
    <row r="5334" spans="30:34">
      <c r="AD5334" s="50" t="s">
        <v>83</v>
      </c>
      <c r="AE5334" s="50" t="s">
        <v>5009</v>
      </c>
      <c r="AF5334" s="50">
        <v>3548708</v>
      </c>
      <c r="AG5334" s="51"/>
      <c r="AH5334" s="51"/>
    </row>
    <row r="5335" spans="30:34">
      <c r="AD5335" s="50" t="s">
        <v>83</v>
      </c>
      <c r="AE5335" s="50" t="s">
        <v>5011</v>
      </c>
      <c r="AF5335" s="50">
        <v>3548807</v>
      </c>
      <c r="AG5335" s="51"/>
      <c r="AH5335" s="51"/>
    </row>
    <row r="5336" spans="30:34">
      <c r="AD5336" s="50" t="s">
        <v>83</v>
      </c>
      <c r="AE5336" s="50" t="s">
        <v>3820</v>
      </c>
      <c r="AF5336" s="50">
        <v>3548906</v>
      </c>
      <c r="AG5336" s="51"/>
      <c r="AH5336" s="51"/>
    </row>
    <row r="5337" spans="30:34">
      <c r="AD5337" s="50" t="s">
        <v>83</v>
      </c>
      <c r="AE5337" s="50" t="s">
        <v>1628</v>
      </c>
      <c r="AF5337" s="50">
        <v>3549003</v>
      </c>
      <c r="AG5337" s="51"/>
      <c r="AH5337" s="51"/>
    </row>
    <row r="5338" spans="30:34">
      <c r="AD5338" s="50" t="s">
        <v>83</v>
      </c>
      <c r="AE5338" s="50" t="s">
        <v>5015</v>
      </c>
      <c r="AF5338" s="50">
        <v>3549102</v>
      </c>
      <c r="AG5338" s="51"/>
      <c r="AH5338" s="51"/>
    </row>
    <row r="5339" spans="30:34">
      <c r="AD5339" s="50" t="s">
        <v>83</v>
      </c>
      <c r="AE5339" s="50" t="s">
        <v>5017</v>
      </c>
      <c r="AF5339" s="50">
        <v>3549201</v>
      </c>
      <c r="AG5339" s="51"/>
      <c r="AH5339" s="51"/>
    </row>
    <row r="5340" spans="30:34">
      <c r="AD5340" s="50" t="s">
        <v>83</v>
      </c>
      <c r="AE5340" s="50" t="s">
        <v>5019</v>
      </c>
      <c r="AF5340" s="50">
        <v>3549250</v>
      </c>
      <c r="AG5340" s="51"/>
      <c r="AH5340" s="51"/>
    </row>
    <row r="5341" spans="30:34">
      <c r="AD5341" s="50" t="s">
        <v>83</v>
      </c>
      <c r="AE5341" s="50" t="s">
        <v>5021</v>
      </c>
      <c r="AF5341" s="50">
        <v>3549300</v>
      </c>
      <c r="AG5341" s="51"/>
      <c r="AH5341" s="51"/>
    </row>
    <row r="5342" spans="30:34">
      <c r="AD5342" s="50" t="s">
        <v>83</v>
      </c>
      <c r="AE5342" s="50" t="s">
        <v>5023</v>
      </c>
      <c r="AF5342" s="50">
        <v>3549409</v>
      </c>
      <c r="AG5342" s="51"/>
      <c r="AH5342" s="51"/>
    </row>
    <row r="5343" spans="30:34">
      <c r="AD5343" s="50" t="s">
        <v>83</v>
      </c>
      <c r="AE5343" s="50" t="s">
        <v>5025</v>
      </c>
      <c r="AF5343" s="50">
        <v>3549508</v>
      </c>
      <c r="AG5343" s="51"/>
      <c r="AH5343" s="51"/>
    </row>
    <row r="5344" spans="30:34">
      <c r="AD5344" s="50" t="s">
        <v>83</v>
      </c>
      <c r="AE5344" s="50" t="s">
        <v>5027</v>
      </c>
      <c r="AF5344" s="50">
        <v>3549607</v>
      </c>
      <c r="AG5344" s="51"/>
      <c r="AH5344" s="51"/>
    </row>
    <row r="5345" spans="30:34">
      <c r="AD5345" s="50" t="s">
        <v>83</v>
      </c>
      <c r="AE5345" s="50" t="s">
        <v>5029</v>
      </c>
      <c r="AF5345" s="50">
        <v>3549706</v>
      </c>
      <c r="AG5345" s="51"/>
      <c r="AH5345" s="51"/>
    </row>
    <row r="5346" spans="30:34">
      <c r="AD5346" s="50" t="s">
        <v>83</v>
      </c>
      <c r="AE5346" s="50" t="s">
        <v>5031</v>
      </c>
      <c r="AF5346" s="50">
        <v>3549805</v>
      </c>
      <c r="AG5346" s="51"/>
      <c r="AH5346" s="51"/>
    </row>
    <row r="5347" spans="30:34">
      <c r="AD5347" s="50" t="s">
        <v>83</v>
      </c>
      <c r="AE5347" s="50" t="s">
        <v>5033</v>
      </c>
      <c r="AF5347" s="50">
        <v>3549904</v>
      </c>
      <c r="AG5347" s="51"/>
      <c r="AH5347" s="51"/>
    </row>
    <row r="5348" spans="30:34">
      <c r="AD5348" s="50" t="s">
        <v>83</v>
      </c>
      <c r="AE5348" s="50" t="s">
        <v>5035</v>
      </c>
      <c r="AF5348" s="50">
        <v>3549953</v>
      </c>
      <c r="AG5348" s="51"/>
      <c r="AH5348" s="51"/>
    </row>
    <row r="5349" spans="30:34">
      <c r="AD5349" s="50" t="s">
        <v>83</v>
      </c>
      <c r="AE5349" s="50" t="s">
        <v>5037</v>
      </c>
      <c r="AF5349" s="50">
        <v>3550001</v>
      </c>
      <c r="AG5349" s="51"/>
      <c r="AH5349" s="51"/>
    </row>
    <row r="5350" spans="30:34">
      <c r="AD5350" s="50" t="s">
        <v>83</v>
      </c>
      <c r="AE5350" s="50" t="s">
        <v>5039</v>
      </c>
      <c r="AF5350" s="50">
        <v>3550100</v>
      </c>
      <c r="AG5350" s="51"/>
      <c r="AH5350" s="51"/>
    </row>
    <row r="5351" spans="30:34">
      <c r="AD5351" s="50" t="s">
        <v>83</v>
      </c>
      <c r="AE5351" s="50" t="s">
        <v>5041</v>
      </c>
      <c r="AF5351" s="50">
        <v>3550209</v>
      </c>
      <c r="AG5351" s="51"/>
      <c r="AH5351" s="51"/>
    </row>
    <row r="5352" spans="30:34">
      <c r="AD5352" s="50" t="s">
        <v>83</v>
      </c>
      <c r="AE5352" s="50" t="s">
        <v>5043</v>
      </c>
      <c r="AF5352" s="50">
        <v>3550308</v>
      </c>
      <c r="AG5352" s="51"/>
      <c r="AH5352" s="51"/>
    </row>
    <row r="5353" spans="30:34">
      <c r="AD5353" s="50" t="s">
        <v>83</v>
      </c>
      <c r="AE5353" s="50" t="s">
        <v>2774</v>
      </c>
      <c r="AF5353" s="50">
        <v>3550407</v>
      </c>
      <c r="AG5353" s="51"/>
      <c r="AH5353" s="51"/>
    </row>
    <row r="5354" spans="30:34">
      <c r="AD5354" s="50" t="s">
        <v>83</v>
      </c>
      <c r="AE5354" s="50" t="s">
        <v>5046</v>
      </c>
      <c r="AF5354" s="50">
        <v>3550506</v>
      </c>
      <c r="AG5354" s="51"/>
      <c r="AH5354" s="51"/>
    </row>
    <row r="5355" spans="30:34">
      <c r="AD5355" s="50" t="s">
        <v>83</v>
      </c>
      <c r="AE5355" s="50" t="s">
        <v>5048</v>
      </c>
      <c r="AF5355" s="50">
        <v>3550605</v>
      </c>
      <c r="AG5355" s="51"/>
      <c r="AH5355" s="51"/>
    </row>
    <row r="5356" spans="30:34">
      <c r="AD5356" s="50" t="s">
        <v>83</v>
      </c>
      <c r="AE5356" s="50" t="s">
        <v>2090</v>
      </c>
      <c r="AF5356" s="50">
        <v>3550704</v>
      </c>
      <c r="AG5356" s="51"/>
      <c r="AH5356" s="51"/>
    </row>
    <row r="5357" spans="30:34">
      <c r="AD5357" s="50" t="s">
        <v>83</v>
      </c>
      <c r="AE5357" s="50" t="s">
        <v>5051</v>
      </c>
      <c r="AF5357" s="50">
        <v>3550803</v>
      </c>
      <c r="AG5357" s="51"/>
      <c r="AH5357" s="51"/>
    </row>
    <row r="5358" spans="30:34">
      <c r="AD5358" s="50" t="s">
        <v>83</v>
      </c>
      <c r="AE5358" s="50" t="s">
        <v>3696</v>
      </c>
      <c r="AF5358" s="50">
        <v>3550902</v>
      </c>
      <c r="AG5358" s="51"/>
      <c r="AH5358" s="51"/>
    </row>
    <row r="5359" spans="30:34">
      <c r="AD5359" s="50" t="s">
        <v>83</v>
      </c>
      <c r="AE5359" s="50" t="s">
        <v>2820</v>
      </c>
      <c r="AF5359" s="50">
        <v>3551009</v>
      </c>
      <c r="AG5359" s="51"/>
      <c r="AH5359" s="51"/>
    </row>
    <row r="5360" spans="30:34">
      <c r="AD5360" s="50" t="s">
        <v>83</v>
      </c>
      <c r="AE5360" s="50" t="s">
        <v>5055</v>
      </c>
      <c r="AF5360" s="50">
        <v>3551108</v>
      </c>
      <c r="AG5360" s="51"/>
      <c r="AH5360" s="51"/>
    </row>
    <row r="5361" spans="30:34">
      <c r="AD5361" s="50" t="s">
        <v>83</v>
      </c>
      <c r="AE5361" s="50" t="s">
        <v>5057</v>
      </c>
      <c r="AF5361" s="50">
        <v>3551207</v>
      </c>
      <c r="AG5361" s="51"/>
      <c r="AH5361" s="51"/>
    </row>
    <row r="5362" spans="30:34">
      <c r="AD5362" s="50" t="s">
        <v>83</v>
      </c>
      <c r="AE5362" s="50" t="s">
        <v>5059</v>
      </c>
      <c r="AF5362" s="50">
        <v>3551306</v>
      </c>
      <c r="AG5362" s="51"/>
      <c r="AH5362" s="51"/>
    </row>
    <row r="5363" spans="30:34">
      <c r="AD5363" s="50" t="s">
        <v>83</v>
      </c>
      <c r="AE5363" s="50" t="s">
        <v>5061</v>
      </c>
      <c r="AF5363" s="50">
        <v>3551405</v>
      </c>
      <c r="AG5363" s="51"/>
      <c r="AH5363" s="51"/>
    </row>
    <row r="5364" spans="30:34">
      <c r="AD5364" s="50" t="s">
        <v>83</v>
      </c>
      <c r="AE5364" s="50" t="s">
        <v>5063</v>
      </c>
      <c r="AF5364" s="50">
        <v>3551603</v>
      </c>
      <c r="AG5364" s="51"/>
      <c r="AH5364" s="51"/>
    </row>
    <row r="5365" spans="30:34">
      <c r="AD5365" s="50" t="s">
        <v>83</v>
      </c>
      <c r="AE5365" s="50" t="s">
        <v>5065</v>
      </c>
      <c r="AF5365" s="50">
        <v>3551504</v>
      </c>
      <c r="AG5365" s="51"/>
      <c r="AH5365" s="51"/>
    </row>
    <row r="5366" spans="30:34">
      <c r="AD5366" s="50" t="s">
        <v>83</v>
      </c>
      <c r="AE5366" s="50" t="s">
        <v>3533</v>
      </c>
      <c r="AF5366" s="50">
        <v>3551702</v>
      </c>
      <c r="AG5366" s="51"/>
      <c r="AH5366" s="51"/>
    </row>
    <row r="5367" spans="30:34">
      <c r="AD5367" s="50" t="s">
        <v>83</v>
      </c>
      <c r="AE5367" s="50" t="s">
        <v>5068</v>
      </c>
      <c r="AF5367" s="50">
        <v>3551801</v>
      </c>
      <c r="AG5367" s="51"/>
      <c r="AH5367" s="51"/>
    </row>
    <row r="5368" spans="30:34">
      <c r="AD5368" s="50" t="s">
        <v>83</v>
      </c>
      <c r="AE5368" s="50" t="s">
        <v>5070</v>
      </c>
      <c r="AF5368" s="50">
        <v>3551900</v>
      </c>
      <c r="AG5368" s="51"/>
      <c r="AH5368" s="51"/>
    </row>
    <row r="5369" spans="30:34">
      <c r="AD5369" s="50" t="s">
        <v>83</v>
      </c>
      <c r="AE5369" s="50" t="s">
        <v>5072</v>
      </c>
      <c r="AF5369" s="50">
        <v>3552007</v>
      </c>
      <c r="AG5369" s="51"/>
      <c r="AH5369" s="51"/>
    </row>
    <row r="5370" spans="30:34">
      <c r="AD5370" s="50" t="s">
        <v>83</v>
      </c>
      <c r="AE5370" s="50" t="s">
        <v>5074</v>
      </c>
      <c r="AF5370" s="50">
        <v>3552106</v>
      </c>
      <c r="AG5370" s="51"/>
      <c r="AH5370" s="51"/>
    </row>
    <row r="5371" spans="30:34">
      <c r="AD5371" s="50" t="s">
        <v>83</v>
      </c>
      <c r="AE5371" s="50" t="s">
        <v>5076</v>
      </c>
      <c r="AF5371" s="50">
        <v>3552205</v>
      </c>
      <c r="AG5371" s="51"/>
      <c r="AH5371" s="51"/>
    </row>
    <row r="5372" spans="30:34">
      <c r="AD5372" s="50" t="s">
        <v>83</v>
      </c>
      <c r="AE5372" s="50" t="s">
        <v>5078</v>
      </c>
      <c r="AF5372" s="50">
        <v>3552304</v>
      </c>
      <c r="AG5372" s="51"/>
      <c r="AH5372" s="51"/>
    </row>
    <row r="5373" spans="30:34">
      <c r="AD5373" s="50" t="s">
        <v>83</v>
      </c>
      <c r="AE5373" s="50" t="s">
        <v>5080</v>
      </c>
      <c r="AF5373" s="50">
        <v>3552403</v>
      </c>
      <c r="AG5373" s="51"/>
      <c r="AH5373" s="51"/>
    </row>
    <row r="5374" spans="30:34">
      <c r="AD5374" s="50" t="s">
        <v>83</v>
      </c>
      <c r="AE5374" s="50" t="s">
        <v>5082</v>
      </c>
      <c r="AF5374" s="50">
        <v>3552551</v>
      </c>
      <c r="AG5374" s="51"/>
      <c r="AH5374" s="51"/>
    </row>
    <row r="5375" spans="30:34">
      <c r="AD5375" s="50" t="s">
        <v>83</v>
      </c>
      <c r="AE5375" s="50" t="s">
        <v>5084</v>
      </c>
      <c r="AF5375" s="50">
        <v>3552502</v>
      </c>
      <c r="AG5375" s="51"/>
      <c r="AH5375" s="51"/>
    </row>
    <row r="5376" spans="30:34">
      <c r="AD5376" s="50" t="s">
        <v>83</v>
      </c>
      <c r="AE5376" s="50" t="s">
        <v>5086</v>
      </c>
      <c r="AF5376" s="50">
        <v>3552601</v>
      </c>
      <c r="AG5376" s="51"/>
      <c r="AH5376" s="51"/>
    </row>
    <row r="5377" spans="30:34">
      <c r="AD5377" s="50" t="s">
        <v>83</v>
      </c>
      <c r="AE5377" s="50" t="s">
        <v>1359</v>
      </c>
      <c r="AF5377" s="50">
        <v>3552700</v>
      </c>
      <c r="AG5377" s="51"/>
      <c r="AH5377" s="51"/>
    </row>
    <row r="5378" spans="30:34">
      <c r="AD5378" s="50" t="s">
        <v>83</v>
      </c>
      <c r="AE5378" s="50" t="s">
        <v>5089</v>
      </c>
      <c r="AF5378" s="50">
        <v>3552809</v>
      </c>
      <c r="AG5378" s="51"/>
      <c r="AH5378" s="51"/>
    </row>
    <row r="5379" spans="30:34">
      <c r="AD5379" s="50" t="s">
        <v>83</v>
      </c>
      <c r="AE5379" s="50" t="s">
        <v>5091</v>
      </c>
      <c r="AF5379" s="50">
        <v>3552908</v>
      </c>
      <c r="AG5379" s="51"/>
      <c r="AH5379" s="51"/>
    </row>
    <row r="5380" spans="30:34">
      <c r="AD5380" s="50" t="s">
        <v>83</v>
      </c>
      <c r="AE5380" s="50" t="s">
        <v>5093</v>
      </c>
      <c r="AF5380" s="50">
        <v>3553005</v>
      </c>
      <c r="AG5380" s="51"/>
      <c r="AH5380" s="51"/>
    </row>
    <row r="5381" spans="30:34">
      <c r="AD5381" s="50" t="s">
        <v>83</v>
      </c>
      <c r="AE5381" s="50" t="s">
        <v>5095</v>
      </c>
      <c r="AF5381" s="50">
        <v>3553104</v>
      </c>
      <c r="AG5381" s="51"/>
      <c r="AH5381" s="51"/>
    </row>
    <row r="5382" spans="30:34">
      <c r="AD5382" s="50" t="s">
        <v>83</v>
      </c>
      <c r="AE5382" s="50" t="s">
        <v>5097</v>
      </c>
      <c r="AF5382" s="50">
        <v>3553203</v>
      </c>
      <c r="AG5382" s="51"/>
      <c r="AH5382" s="51"/>
    </row>
    <row r="5383" spans="30:34">
      <c r="AD5383" s="50" t="s">
        <v>83</v>
      </c>
      <c r="AE5383" s="50" t="s">
        <v>5099</v>
      </c>
      <c r="AF5383" s="50">
        <v>3553302</v>
      </c>
      <c r="AG5383" s="51"/>
      <c r="AH5383" s="51"/>
    </row>
    <row r="5384" spans="30:34">
      <c r="AD5384" s="50" t="s">
        <v>83</v>
      </c>
      <c r="AE5384" s="50" t="s">
        <v>5101</v>
      </c>
      <c r="AF5384" s="50">
        <v>3553401</v>
      </c>
      <c r="AG5384" s="51"/>
      <c r="AH5384" s="51"/>
    </row>
    <row r="5385" spans="30:34">
      <c r="AD5385" s="50" t="s">
        <v>83</v>
      </c>
      <c r="AE5385" s="50" t="s">
        <v>5103</v>
      </c>
      <c r="AF5385" s="50">
        <v>3553500</v>
      </c>
      <c r="AG5385" s="51"/>
      <c r="AH5385" s="51"/>
    </row>
    <row r="5386" spans="30:34">
      <c r="AD5386" s="50" t="s">
        <v>83</v>
      </c>
      <c r="AE5386" s="50" t="s">
        <v>5105</v>
      </c>
      <c r="AF5386" s="50">
        <v>3553609</v>
      </c>
      <c r="AG5386" s="51"/>
      <c r="AH5386" s="51"/>
    </row>
    <row r="5387" spans="30:34">
      <c r="AD5387" s="50" t="s">
        <v>83</v>
      </c>
      <c r="AE5387" s="50" t="s">
        <v>5107</v>
      </c>
      <c r="AF5387" s="50">
        <v>3553658</v>
      </c>
      <c r="AG5387" s="51"/>
      <c r="AH5387" s="51"/>
    </row>
    <row r="5388" spans="30:34">
      <c r="AD5388" s="50" t="s">
        <v>83</v>
      </c>
      <c r="AE5388" s="50" t="s">
        <v>5109</v>
      </c>
      <c r="AF5388" s="50">
        <v>3553708</v>
      </c>
      <c r="AG5388" s="51"/>
      <c r="AH5388" s="51"/>
    </row>
    <row r="5389" spans="30:34">
      <c r="AD5389" s="50" t="s">
        <v>83</v>
      </c>
      <c r="AE5389" s="50" t="s">
        <v>5111</v>
      </c>
      <c r="AF5389" s="50">
        <v>3553807</v>
      </c>
      <c r="AG5389" s="51"/>
      <c r="AH5389" s="51"/>
    </row>
    <row r="5390" spans="30:34">
      <c r="AD5390" s="50" t="s">
        <v>83</v>
      </c>
      <c r="AE5390" s="50" t="s">
        <v>5113</v>
      </c>
      <c r="AF5390" s="50">
        <v>3553856</v>
      </c>
      <c r="AG5390" s="51"/>
      <c r="AH5390" s="51"/>
    </row>
    <row r="5391" spans="30:34">
      <c r="AD5391" s="50" t="s">
        <v>83</v>
      </c>
      <c r="AE5391" s="50" t="s">
        <v>5115</v>
      </c>
      <c r="AF5391" s="50">
        <v>3553906</v>
      </c>
      <c r="AG5391" s="51"/>
      <c r="AH5391" s="51"/>
    </row>
    <row r="5392" spans="30:34">
      <c r="AD5392" s="50" t="s">
        <v>83</v>
      </c>
      <c r="AE5392" s="50" t="s">
        <v>5117</v>
      </c>
      <c r="AF5392" s="50">
        <v>3553955</v>
      </c>
      <c r="AG5392" s="51"/>
      <c r="AH5392" s="51"/>
    </row>
    <row r="5393" spans="30:34">
      <c r="AD5393" s="50" t="s">
        <v>83</v>
      </c>
      <c r="AE5393" s="50" t="s">
        <v>5119</v>
      </c>
      <c r="AF5393" s="50">
        <v>3554003</v>
      </c>
      <c r="AG5393" s="51"/>
      <c r="AH5393" s="51"/>
    </row>
    <row r="5394" spans="30:34">
      <c r="AD5394" s="50" t="s">
        <v>83</v>
      </c>
      <c r="AE5394" s="50" t="s">
        <v>5121</v>
      </c>
      <c r="AF5394" s="50">
        <v>3554102</v>
      </c>
      <c r="AG5394" s="51"/>
      <c r="AH5394" s="51"/>
    </row>
    <row r="5395" spans="30:34">
      <c r="AD5395" s="50" t="s">
        <v>83</v>
      </c>
      <c r="AE5395" s="50" t="s">
        <v>5123</v>
      </c>
      <c r="AF5395" s="50">
        <v>3554201</v>
      </c>
      <c r="AG5395" s="51"/>
      <c r="AH5395" s="51"/>
    </row>
    <row r="5396" spans="30:34">
      <c r="AD5396" s="50" t="s">
        <v>83</v>
      </c>
      <c r="AE5396" s="50" t="s">
        <v>4574</v>
      </c>
      <c r="AF5396" s="50">
        <v>3554300</v>
      </c>
      <c r="AG5396" s="51"/>
      <c r="AH5396" s="51"/>
    </row>
    <row r="5397" spans="30:34">
      <c r="AD5397" s="50" t="s">
        <v>83</v>
      </c>
      <c r="AE5397" s="50" t="s">
        <v>4526</v>
      </c>
      <c r="AF5397" s="50">
        <v>3554409</v>
      </c>
      <c r="AG5397" s="51"/>
      <c r="AH5397" s="51"/>
    </row>
    <row r="5398" spans="30:34">
      <c r="AD5398" s="50" t="s">
        <v>83</v>
      </c>
      <c r="AE5398" s="50" t="s">
        <v>5127</v>
      </c>
      <c r="AF5398" s="50">
        <v>3554508</v>
      </c>
      <c r="AG5398" s="51"/>
      <c r="AH5398" s="51"/>
    </row>
    <row r="5399" spans="30:34">
      <c r="AD5399" s="50" t="s">
        <v>83</v>
      </c>
      <c r="AE5399" s="50" t="s">
        <v>5129</v>
      </c>
      <c r="AF5399" s="50">
        <v>3554607</v>
      </c>
      <c r="AG5399" s="51"/>
      <c r="AH5399" s="51"/>
    </row>
    <row r="5400" spans="30:34">
      <c r="AD5400" s="50" t="s">
        <v>83</v>
      </c>
      <c r="AE5400" s="50" t="s">
        <v>5131</v>
      </c>
      <c r="AF5400" s="50">
        <v>3554656</v>
      </c>
      <c r="AG5400" s="51"/>
      <c r="AH5400" s="51"/>
    </row>
    <row r="5401" spans="30:34">
      <c r="AD5401" s="50" t="s">
        <v>83</v>
      </c>
      <c r="AE5401" s="50" t="s">
        <v>5133</v>
      </c>
      <c r="AF5401" s="50">
        <v>3554706</v>
      </c>
      <c r="AG5401" s="51"/>
      <c r="AH5401" s="51"/>
    </row>
    <row r="5402" spans="30:34">
      <c r="AD5402" s="50" t="s">
        <v>83</v>
      </c>
      <c r="AE5402" s="50" t="s">
        <v>5135</v>
      </c>
      <c r="AF5402" s="50">
        <v>3554755</v>
      </c>
      <c r="AG5402" s="51"/>
      <c r="AH5402" s="51"/>
    </row>
    <row r="5403" spans="30:34">
      <c r="AD5403" s="50" t="s">
        <v>83</v>
      </c>
      <c r="AE5403" s="50" t="s">
        <v>5137</v>
      </c>
      <c r="AF5403" s="50">
        <v>3554805</v>
      </c>
      <c r="AG5403" s="51"/>
      <c r="AH5403" s="51"/>
    </row>
    <row r="5404" spans="30:34">
      <c r="AD5404" s="50" t="s">
        <v>83</v>
      </c>
      <c r="AE5404" s="50" t="s">
        <v>5139</v>
      </c>
      <c r="AF5404" s="50">
        <v>3554904</v>
      </c>
      <c r="AG5404" s="51"/>
      <c r="AH5404" s="51"/>
    </row>
    <row r="5405" spans="30:34">
      <c r="AD5405" s="50" t="s">
        <v>83</v>
      </c>
      <c r="AE5405" s="50" t="s">
        <v>5140</v>
      </c>
      <c r="AF5405" s="50">
        <v>3554953</v>
      </c>
      <c r="AG5405" s="51"/>
      <c r="AH5405" s="51"/>
    </row>
    <row r="5406" spans="30:34">
      <c r="AD5406" s="50" t="s">
        <v>83</v>
      </c>
      <c r="AE5406" s="50" t="s">
        <v>5142</v>
      </c>
      <c r="AF5406" s="50">
        <v>3555000</v>
      </c>
      <c r="AG5406" s="51"/>
      <c r="AH5406" s="51"/>
    </row>
    <row r="5407" spans="30:34">
      <c r="AD5407" s="50" t="s">
        <v>83</v>
      </c>
      <c r="AE5407" s="50" t="s">
        <v>5144</v>
      </c>
      <c r="AF5407" s="50">
        <v>3555109</v>
      </c>
      <c r="AG5407" s="51"/>
      <c r="AH5407" s="51"/>
    </row>
    <row r="5408" spans="30:34">
      <c r="AD5408" s="50" t="s">
        <v>83</v>
      </c>
      <c r="AE5408" s="50" t="s">
        <v>5145</v>
      </c>
      <c r="AF5408" s="50">
        <v>3555208</v>
      </c>
      <c r="AG5408" s="51"/>
      <c r="AH5408" s="51"/>
    </row>
    <row r="5409" spans="30:34">
      <c r="AD5409" s="50" t="s">
        <v>83</v>
      </c>
      <c r="AE5409" s="50" t="s">
        <v>5146</v>
      </c>
      <c r="AF5409" s="50">
        <v>3555307</v>
      </c>
      <c r="AG5409" s="51"/>
      <c r="AH5409" s="51"/>
    </row>
    <row r="5410" spans="30:34">
      <c r="AD5410" s="50" t="s">
        <v>83</v>
      </c>
      <c r="AE5410" s="50" t="s">
        <v>5148</v>
      </c>
      <c r="AF5410" s="50">
        <v>3555356</v>
      </c>
      <c r="AG5410" s="51"/>
      <c r="AH5410" s="51"/>
    </row>
    <row r="5411" spans="30:34">
      <c r="AD5411" s="50" t="s">
        <v>83</v>
      </c>
      <c r="AE5411" s="50" t="s">
        <v>5150</v>
      </c>
      <c r="AF5411" s="50">
        <v>3555406</v>
      </c>
      <c r="AG5411" s="51"/>
      <c r="AH5411" s="51"/>
    </row>
    <row r="5412" spans="30:34">
      <c r="AD5412" s="50" t="s">
        <v>83</v>
      </c>
      <c r="AE5412" s="50" t="s">
        <v>5152</v>
      </c>
      <c r="AF5412" s="50">
        <v>3555505</v>
      </c>
      <c r="AG5412" s="51"/>
      <c r="AH5412" s="51"/>
    </row>
    <row r="5413" spans="30:34">
      <c r="AD5413" s="50" t="s">
        <v>83</v>
      </c>
      <c r="AE5413" s="50" t="s">
        <v>5154</v>
      </c>
      <c r="AF5413" s="50">
        <v>3555604</v>
      </c>
      <c r="AG5413" s="51"/>
      <c r="AH5413" s="51"/>
    </row>
    <row r="5414" spans="30:34">
      <c r="AD5414" s="50" t="s">
        <v>83</v>
      </c>
      <c r="AE5414" s="50" t="s">
        <v>5156</v>
      </c>
      <c r="AF5414" s="50">
        <v>3555703</v>
      </c>
      <c r="AG5414" s="51"/>
      <c r="AH5414" s="51"/>
    </row>
    <row r="5415" spans="30:34">
      <c r="AD5415" s="50" t="s">
        <v>83</v>
      </c>
      <c r="AE5415" s="50" t="s">
        <v>5158</v>
      </c>
      <c r="AF5415" s="50">
        <v>3555802</v>
      </c>
      <c r="AG5415" s="51"/>
      <c r="AH5415" s="51"/>
    </row>
    <row r="5416" spans="30:34">
      <c r="AD5416" s="50" t="s">
        <v>83</v>
      </c>
      <c r="AE5416" s="50" t="s">
        <v>5160</v>
      </c>
      <c r="AF5416" s="50">
        <v>3555901</v>
      </c>
      <c r="AG5416" s="51"/>
      <c r="AH5416" s="51"/>
    </row>
    <row r="5417" spans="30:34">
      <c r="AD5417" s="50" t="s">
        <v>83</v>
      </c>
      <c r="AE5417" s="50" t="s">
        <v>5162</v>
      </c>
      <c r="AF5417" s="50">
        <v>3556008</v>
      </c>
      <c r="AG5417" s="51"/>
      <c r="AH5417" s="51"/>
    </row>
    <row r="5418" spans="30:34">
      <c r="AD5418" s="50" t="s">
        <v>83</v>
      </c>
      <c r="AE5418" s="50" t="s">
        <v>5164</v>
      </c>
      <c r="AF5418" s="50">
        <v>3556107</v>
      </c>
      <c r="AG5418" s="51"/>
      <c r="AH5418" s="51"/>
    </row>
    <row r="5419" spans="30:34">
      <c r="AD5419" s="50" t="s">
        <v>83</v>
      </c>
      <c r="AE5419" s="50" t="s">
        <v>5166</v>
      </c>
      <c r="AF5419" s="50">
        <v>3556206</v>
      </c>
      <c r="AG5419" s="51"/>
      <c r="AH5419" s="51"/>
    </row>
    <row r="5420" spans="30:34">
      <c r="AD5420" s="50" t="s">
        <v>83</v>
      </c>
      <c r="AE5420" s="50" t="s">
        <v>5168</v>
      </c>
      <c r="AF5420" s="50">
        <v>3556305</v>
      </c>
      <c r="AG5420" s="51"/>
      <c r="AH5420" s="51"/>
    </row>
    <row r="5421" spans="30:34">
      <c r="AD5421" s="50" t="s">
        <v>83</v>
      </c>
      <c r="AE5421" s="50" t="s">
        <v>4081</v>
      </c>
      <c r="AF5421" s="50">
        <v>3556354</v>
      </c>
      <c r="AG5421" s="51"/>
      <c r="AH5421" s="51"/>
    </row>
    <row r="5422" spans="30:34">
      <c r="AD5422" s="50" t="s">
        <v>83</v>
      </c>
      <c r="AE5422" s="50" t="s">
        <v>5170</v>
      </c>
      <c r="AF5422" s="50">
        <v>3556404</v>
      </c>
      <c r="AG5422" s="51"/>
      <c r="AH5422" s="51"/>
    </row>
    <row r="5423" spans="30:34">
      <c r="AD5423" s="50" t="s">
        <v>83</v>
      </c>
      <c r="AE5423" s="50" t="s">
        <v>5172</v>
      </c>
      <c r="AF5423" s="50">
        <v>3556453</v>
      </c>
      <c r="AG5423" s="51"/>
      <c r="AH5423" s="51"/>
    </row>
    <row r="5424" spans="30:34">
      <c r="AD5424" s="50" t="s">
        <v>83</v>
      </c>
      <c r="AE5424" s="50" t="s">
        <v>5174</v>
      </c>
      <c r="AF5424" s="50">
        <v>3556503</v>
      </c>
      <c r="AG5424" s="51"/>
      <c r="AH5424" s="51"/>
    </row>
    <row r="5425" spans="30:34">
      <c r="AD5425" s="50" t="s">
        <v>83</v>
      </c>
      <c r="AE5425" s="50" t="s">
        <v>3116</v>
      </c>
      <c r="AF5425" s="50">
        <v>3556602</v>
      </c>
      <c r="AG5425" s="51"/>
      <c r="AH5425" s="51"/>
    </row>
    <row r="5426" spans="30:34">
      <c r="AD5426" s="50" t="s">
        <v>83</v>
      </c>
      <c r="AE5426" s="50" t="s">
        <v>5177</v>
      </c>
      <c r="AF5426" s="50">
        <v>3556701</v>
      </c>
      <c r="AG5426" s="51"/>
      <c r="AH5426" s="51"/>
    </row>
    <row r="5427" spans="30:34">
      <c r="AD5427" s="50" t="s">
        <v>83</v>
      </c>
      <c r="AE5427" s="50" t="s">
        <v>5179</v>
      </c>
      <c r="AF5427" s="50">
        <v>3556800</v>
      </c>
      <c r="AG5427" s="51"/>
      <c r="AH5427" s="51"/>
    </row>
    <row r="5428" spans="30:34">
      <c r="AD5428" s="50" t="s">
        <v>83</v>
      </c>
      <c r="AE5428" s="50" t="s">
        <v>5181</v>
      </c>
      <c r="AF5428" s="50">
        <v>3556909</v>
      </c>
      <c r="AG5428" s="51"/>
      <c r="AH5428" s="51"/>
    </row>
    <row r="5429" spans="30:34">
      <c r="AD5429" s="50" t="s">
        <v>83</v>
      </c>
      <c r="AE5429" s="50" t="s">
        <v>5183</v>
      </c>
      <c r="AF5429" s="50">
        <v>3556958</v>
      </c>
      <c r="AG5429" s="51"/>
      <c r="AH5429" s="51"/>
    </row>
    <row r="5430" spans="30:34">
      <c r="AD5430" s="50" t="s">
        <v>83</v>
      </c>
      <c r="AE5430" s="50" t="s">
        <v>5185</v>
      </c>
      <c r="AF5430" s="50">
        <v>3557006</v>
      </c>
      <c r="AG5430" s="51"/>
      <c r="AH5430" s="51"/>
    </row>
    <row r="5431" spans="30:34">
      <c r="AD5431" s="50" t="s">
        <v>83</v>
      </c>
      <c r="AE5431" s="50" t="s">
        <v>5187</v>
      </c>
      <c r="AF5431" s="50">
        <v>3557105</v>
      </c>
      <c r="AG5431" s="51"/>
      <c r="AH5431" s="51"/>
    </row>
    <row r="5432" spans="30:34">
      <c r="AD5432" s="50" t="s">
        <v>83</v>
      </c>
      <c r="AE5432" s="50" t="s">
        <v>5189</v>
      </c>
      <c r="AF5432" s="50">
        <v>3557154</v>
      </c>
      <c r="AG5432" s="51"/>
      <c r="AH5432" s="51"/>
    </row>
    <row r="5433" spans="30:34">
      <c r="AD5433" s="50" t="s">
        <v>85</v>
      </c>
      <c r="AE5433" s="50" t="s">
        <v>114</v>
      </c>
      <c r="AF5433" s="50">
        <v>1700251</v>
      </c>
      <c r="AG5433" s="51"/>
      <c r="AH5433" s="51"/>
    </row>
    <row r="5434" spans="30:34">
      <c r="AD5434" s="50" t="s">
        <v>85</v>
      </c>
      <c r="AE5434" s="50" t="s">
        <v>140</v>
      </c>
      <c r="AF5434" s="50">
        <v>1700301</v>
      </c>
      <c r="AG5434" s="51"/>
      <c r="AH5434" s="51"/>
    </row>
    <row r="5435" spans="30:34">
      <c r="AD5435" s="50" t="s">
        <v>85</v>
      </c>
      <c r="AE5435" s="50" t="s">
        <v>165</v>
      </c>
      <c r="AF5435" s="50">
        <v>1700350</v>
      </c>
      <c r="AG5435" s="51"/>
      <c r="AH5435" s="51"/>
    </row>
    <row r="5436" spans="30:34">
      <c r="AD5436" s="50" t="s">
        <v>85</v>
      </c>
      <c r="AE5436" s="50" t="s">
        <v>191</v>
      </c>
      <c r="AF5436" s="50">
        <v>1700400</v>
      </c>
      <c r="AG5436" s="51"/>
      <c r="AH5436" s="51"/>
    </row>
    <row r="5437" spans="30:34">
      <c r="AD5437" s="50" t="s">
        <v>85</v>
      </c>
      <c r="AE5437" s="50" t="s">
        <v>217</v>
      </c>
      <c r="AF5437" s="50">
        <v>1700707</v>
      </c>
      <c r="AG5437" s="51"/>
      <c r="AH5437" s="51"/>
    </row>
    <row r="5438" spans="30:34">
      <c r="AD5438" s="50" t="s">
        <v>85</v>
      </c>
      <c r="AE5438" s="50" t="s">
        <v>241</v>
      </c>
      <c r="AF5438" s="50">
        <v>1701002</v>
      </c>
      <c r="AG5438" s="51"/>
      <c r="AH5438" s="51"/>
    </row>
    <row r="5439" spans="30:34">
      <c r="AD5439" s="50" t="s">
        <v>85</v>
      </c>
      <c r="AE5439" s="50" t="s">
        <v>266</v>
      </c>
      <c r="AF5439" s="50">
        <v>1701051</v>
      </c>
      <c r="AG5439" s="51"/>
      <c r="AH5439" s="51"/>
    </row>
    <row r="5440" spans="30:34">
      <c r="AD5440" s="50" t="s">
        <v>85</v>
      </c>
      <c r="AE5440" s="50" t="s">
        <v>292</v>
      </c>
      <c r="AF5440" s="50">
        <v>1701101</v>
      </c>
      <c r="AG5440" s="51"/>
      <c r="AH5440" s="51"/>
    </row>
    <row r="5441" spans="30:34">
      <c r="AD5441" s="50" t="s">
        <v>85</v>
      </c>
      <c r="AE5441" s="50" t="s">
        <v>318</v>
      </c>
      <c r="AF5441" s="50">
        <v>1701309</v>
      </c>
      <c r="AG5441" s="51"/>
      <c r="AH5441" s="51"/>
    </row>
    <row r="5442" spans="30:34">
      <c r="AD5442" s="50" t="s">
        <v>85</v>
      </c>
      <c r="AE5442" s="50" t="s">
        <v>343</v>
      </c>
      <c r="AF5442" s="50">
        <v>1701903</v>
      </c>
      <c r="AG5442" s="51"/>
      <c r="AH5442" s="51"/>
    </row>
    <row r="5443" spans="30:34">
      <c r="AD5443" s="50" t="s">
        <v>85</v>
      </c>
      <c r="AE5443" s="50" t="s">
        <v>367</v>
      </c>
      <c r="AF5443" s="50">
        <v>1702000</v>
      </c>
      <c r="AG5443" s="51"/>
      <c r="AH5443" s="51"/>
    </row>
    <row r="5444" spans="30:34">
      <c r="AD5444" s="50" t="s">
        <v>85</v>
      </c>
      <c r="AE5444" s="50" t="s">
        <v>392</v>
      </c>
      <c r="AF5444" s="50">
        <v>1702109</v>
      </c>
      <c r="AG5444" s="51"/>
      <c r="AH5444" s="51"/>
    </row>
    <row r="5445" spans="30:34">
      <c r="AD5445" s="50" t="s">
        <v>85</v>
      </c>
      <c r="AE5445" s="50" t="s">
        <v>417</v>
      </c>
      <c r="AF5445" s="50">
        <v>1702158</v>
      </c>
      <c r="AG5445" s="51"/>
      <c r="AH5445" s="51"/>
    </row>
    <row r="5446" spans="30:34">
      <c r="AD5446" s="50" t="s">
        <v>85</v>
      </c>
      <c r="AE5446" s="50" t="s">
        <v>443</v>
      </c>
      <c r="AF5446" s="50">
        <v>1702208</v>
      </c>
      <c r="AG5446" s="51"/>
      <c r="AH5446" s="51"/>
    </row>
    <row r="5447" spans="30:34">
      <c r="AD5447" s="50" t="s">
        <v>85</v>
      </c>
      <c r="AE5447" s="50" t="s">
        <v>468</v>
      </c>
      <c r="AF5447" s="50">
        <v>1702307</v>
      </c>
      <c r="AG5447" s="51"/>
      <c r="AH5447" s="51"/>
    </row>
    <row r="5448" spans="30:34">
      <c r="AD5448" s="50" t="s">
        <v>85</v>
      </c>
      <c r="AE5448" s="50" t="s">
        <v>493</v>
      </c>
      <c r="AF5448" s="50">
        <v>1702406</v>
      </c>
      <c r="AG5448" s="51"/>
      <c r="AH5448" s="51"/>
    </row>
    <row r="5449" spans="30:34">
      <c r="AD5449" s="50" t="s">
        <v>85</v>
      </c>
      <c r="AE5449" s="50" t="s">
        <v>517</v>
      </c>
      <c r="AF5449" s="50">
        <v>1702554</v>
      </c>
      <c r="AG5449" s="51"/>
      <c r="AH5449" s="51"/>
    </row>
    <row r="5450" spans="30:34">
      <c r="AD5450" s="50" t="s">
        <v>85</v>
      </c>
      <c r="AE5450" s="50" t="s">
        <v>540</v>
      </c>
      <c r="AF5450" s="50">
        <v>1702703</v>
      </c>
      <c r="AG5450" s="51"/>
      <c r="AH5450" s="51"/>
    </row>
    <row r="5451" spans="30:34">
      <c r="AD5451" s="50" t="s">
        <v>85</v>
      </c>
      <c r="AE5451" s="50" t="s">
        <v>563</v>
      </c>
      <c r="AF5451" s="50">
        <v>1702901</v>
      </c>
      <c r="AG5451" s="51"/>
      <c r="AH5451" s="51"/>
    </row>
    <row r="5452" spans="30:34">
      <c r="AD5452" s="50" t="s">
        <v>85</v>
      </c>
      <c r="AE5452" s="50" t="s">
        <v>586</v>
      </c>
      <c r="AF5452" s="50">
        <v>1703008</v>
      </c>
      <c r="AG5452" s="51"/>
      <c r="AH5452" s="51"/>
    </row>
    <row r="5453" spans="30:34">
      <c r="AD5453" s="50" t="s">
        <v>85</v>
      </c>
      <c r="AE5453" s="50" t="s">
        <v>609</v>
      </c>
      <c r="AF5453" s="50">
        <v>1703057</v>
      </c>
      <c r="AG5453" s="51"/>
      <c r="AH5453" s="51"/>
    </row>
    <row r="5454" spans="30:34">
      <c r="AD5454" s="50" t="s">
        <v>85</v>
      </c>
      <c r="AE5454" s="50" t="s">
        <v>631</v>
      </c>
      <c r="AF5454" s="50">
        <v>1703073</v>
      </c>
      <c r="AG5454" s="51"/>
      <c r="AH5454" s="51"/>
    </row>
    <row r="5455" spans="30:34">
      <c r="AD5455" s="50" t="s">
        <v>85</v>
      </c>
      <c r="AE5455" s="50" t="s">
        <v>652</v>
      </c>
      <c r="AF5455" s="50">
        <v>1703107</v>
      </c>
      <c r="AG5455" s="51"/>
      <c r="AH5455" s="51"/>
    </row>
    <row r="5456" spans="30:34">
      <c r="AD5456" s="50" t="s">
        <v>85</v>
      </c>
      <c r="AE5456" s="50" t="s">
        <v>673</v>
      </c>
      <c r="AF5456" s="50">
        <v>1703206</v>
      </c>
      <c r="AG5456" s="51"/>
      <c r="AH5456" s="51"/>
    </row>
    <row r="5457" spans="30:34">
      <c r="AD5457" s="50" t="s">
        <v>85</v>
      </c>
      <c r="AE5457" s="50" t="s">
        <v>621</v>
      </c>
      <c r="AF5457" s="50">
        <v>1703305</v>
      </c>
      <c r="AG5457" s="51"/>
      <c r="AH5457" s="51"/>
    </row>
    <row r="5458" spans="30:34">
      <c r="AD5458" s="50" t="s">
        <v>85</v>
      </c>
      <c r="AE5458" s="50" t="s">
        <v>715</v>
      </c>
      <c r="AF5458" s="50">
        <v>1703602</v>
      </c>
      <c r="AG5458" s="51"/>
      <c r="AH5458" s="51"/>
    </row>
    <row r="5459" spans="30:34">
      <c r="AD5459" s="50" t="s">
        <v>85</v>
      </c>
      <c r="AE5459" s="50" t="s">
        <v>737</v>
      </c>
      <c r="AF5459" s="50">
        <v>1703701</v>
      </c>
      <c r="AG5459" s="51"/>
      <c r="AH5459" s="51"/>
    </row>
    <row r="5460" spans="30:34">
      <c r="AD5460" s="50" t="s">
        <v>85</v>
      </c>
      <c r="AE5460" s="50" t="s">
        <v>758</v>
      </c>
      <c r="AF5460" s="50">
        <v>1703800</v>
      </c>
      <c r="AG5460" s="51"/>
      <c r="AH5460" s="51"/>
    </row>
    <row r="5461" spans="30:34">
      <c r="AD5461" s="50" t="s">
        <v>85</v>
      </c>
      <c r="AE5461" s="50" t="s">
        <v>781</v>
      </c>
      <c r="AF5461" s="50">
        <v>1703826</v>
      </c>
      <c r="AG5461" s="51"/>
      <c r="AH5461" s="51"/>
    </row>
    <row r="5462" spans="30:34">
      <c r="AD5462" s="50" t="s">
        <v>85</v>
      </c>
      <c r="AE5462" s="50" t="s">
        <v>802</v>
      </c>
      <c r="AF5462" s="50">
        <v>1703842</v>
      </c>
      <c r="AG5462" s="51"/>
      <c r="AH5462" s="51"/>
    </row>
    <row r="5463" spans="30:34">
      <c r="AD5463" s="50" t="s">
        <v>85</v>
      </c>
      <c r="AE5463" s="50" t="s">
        <v>823</v>
      </c>
      <c r="AF5463" s="50">
        <v>1703867</v>
      </c>
      <c r="AG5463" s="51"/>
      <c r="AH5463" s="51"/>
    </row>
    <row r="5464" spans="30:34">
      <c r="AD5464" s="50" t="s">
        <v>85</v>
      </c>
      <c r="AE5464" s="50" t="s">
        <v>845</v>
      </c>
      <c r="AF5464" s="50">
        <v>1703883</v>
      </c>
      <c r="AG5464" s="51"/>
      <c r="AH5464" s="51"/>
    </row>
    <row r="5465" spans="30:34">
      <c r="AD5465" s="50" t="s">
        <v>85</v>
      </c>
      <c r="AE5465" s="50" t="s">
        <v>867</v>
      </c>
      <c r="AF5465" s="50">
        <v>1703891</v>
      </c>
      <c r="AG5465" s="51"/>
      <c r="AH5465" s="51"/>
    </row>
    <row r="5466" spans="30:34">
      <c r="AD5466" s="50" t="s">
        <v>85</v>
      </c>
      <c r="AE5466" s="50" t="s">
        <v>889</v>
      </c>
      <c r="AF5466" s="50">
        <v>1703909</v>
      </c>
      <c r="AG5466" s="51"/>
      <c r="AH5466" s="51"/>
    </row>
    <row r="5467" spans="30:34">
      <c r="AD5467" s="50" t="s">
        <v>85</v>
      </c>
      <c r="AE5467" s="50" t="s">
        <v>912</v>
      </c>
      <c r="AF5467" s="50">
        <v>1704105</v>
      </c>
      <c r="AG5467" s="51"/>
      <c r="AH5467" s="51"/>
    </row>
    <row r="5468" spans="30:34">
      <c r="AD5468" s="50" t="s">
        <v>85</v>
      </c>
      <c r="AE5468" s="50" t="s">
        <v>935</v>
      </c>
      <c r="AF5468" s="50">
        <v>1705102</v>
      </c>
      <c r="AG5468" s="51"/>
      <c r="AH5468" s="51"/>
    </row>
    <row r="5469" spans="30:34">
      <c r="AD5469" s="50" t="s">
        <v>85</v>
      </c>
      <c r="AE5469" s="50" t="s">
        <v>957</v>
      </c>
      <c r="AF5469" s="50">
        <v>1704600</v>
      </c>
      <c r="AG5469" s="51"/>
      <c r="AH5469" s="51"/>
    </row>
    <row r="5470" spans="30:34">
      <c r="AD5470" s="50" t="s">
        <v>85</v>
      </c>
      <c r="AE5470" s="50" t="s">
        <v>980</v>
      </c>
      <c r="AF5470" s="50">
        <v>1705508</v>
      </c>
      <c r="AG5470" s="51"/>
      <c r="AH5470" s="51"/>
    </row>
    <row r="5471" spans="30:34">
      <c r="AD5471" s="50" t="s">
        <v>85</v>
      </c>
      <c r="AE5471" s="50" t="s">
        <v>1002</v>
      </c>
      <c r="AF5471" s="50">
        <v>1716703</v>
      </c>
      <c r="AG5471" s="51"/>
      <c r="AH5471" s="51"/>
    </row>
    <row r="5472" spans="30:34">
      <c r="AD5472" s="50" t="s">
        <v>85</v>
      </c>
      <c r="AE5472" s="50" t="s">
        <v>1024</v>
      </c>
      <c r="AF5472" s="50">
        <v>1705557</v>
      </c>
      <c r="AG5472" s="51"/>
      <c r="AH5472" s="51"/>
    </row>
    <row r="5473" spans="30:34">
      <c r="AD5473" s="50" t="s">
        <v>85</v>
      </c>
      <c r="AE5473" s="50" t="s">
        <v>1047</v>
      </c>
      <c r="AF5473" s="50">
        <v>1705607</v>
      </c>
      <c r="AG5473" s="51"/>
      <c r="AH5473" s="51"/>
    </row>
    <row r="5474" spans="30:34">
      <c r="AD5474" s="50" t="s">
        <v>85</v>
      </c>
      <c r="AE5474" s="50" t="s">
        <v>5558</v>
      </c>
      <c r="AF5474" s="50">
        <v>1706001</v>
      </c>
      <c r="AG5474" s="51"/>
      <c r="AH5474" s="51"/>
    </row>
    <row r="5475" spans="30:34">
      <c r="AD5475" s="50" t="s">
        <v>85</v>
      </c>
      <c r="AE5475" s="50" t="s">
        <v>1090</v>
      </c>
      <c r="AF5475" s="50">
        <v>1706100</v>
      </c>
      <c r="AG5475" s="51"/>
      <c r="AH5475" s="51"/>
    </row>
    <row r="5476" spans="30:34">
      <c r="AD5476" s="50" t="s">
        <v>85</v>
      </c>
      <c r="AE5476" s="50" t="s">
        <v>1113</v>
      </c>
      <c r="AF5476" s="50">
        <v>1706258</v>
      </c>
      <c r="AG5476" s="51"/>
      <c r="AH5476" s="51"/>
    </row>
    <row r="5477" spans="30:34">
      <c r="AD5477" s="50" t="s">
        <v>85</v>
      </c>
      <c r="AE5477" s="50" t="s">
        <v>1136</v>
      </c>
      <c r="AF5477" s="50">
        <v>1706506</v>
      </c>
      <c r="AG5477" s="51"/>
      <c r="AH5477" s="51"/>
    </row>
    <row r="5478" spans="30:34">
      <c r="AD5478" s="50" t="s">
        <v>85</v>
      </c>
      <c r="AE5478" s="50" t="s">
        <v>1159</v>
      </c>
      <c r="AF5478" s="50">
        <v>1707009</v>
      </c>
      <c r="AG5478" s="51"/>
      <c r="AH5478" s="51"/>
    </row>
    <row r="5479" spans="30:34">
      <c r="AD5479" s="50" t="s">
        <v>85</v>
      </c>
      <c r="AE5479" s="50" t="s">
        <v>1182</v>
      </c>
      <c r="AF5479" s="50">
        <v>1707108</v>
      </c>
      <c r="AG5479" s="51"/>
      <c r="AH5479" s="51"/>
    </row>
    <row r="5480" spans="30:34">
      <c r="AD5480" s="50" t="s">
        <v>85</v>
      </c>
      <c r="AE5480" s="50" t="s">
        <v>1204</v>
      </c>
      <c r="AF5480" s="50">
        <v>1707207</v>
      </c>
      <c r="AG5480" s="51"/>
      <c r="AH5480" s="51"/>
    </row>
    <row r="5481" spans="30:34">
      <c r="AD5481" s="50" t="s">
        <v>85</v>
      </c>
      <c r="AE5481" s="50" t="s">
        <v>1226</v>
      </c>
      <c r="AF5481" s="50">
        <v>1707306</v>
      </c>
      <c r="AG5481" s="51"/>
      <c r="AH5481" s="51"/>
    </row>
    <row r="5482" spans="30:34">
      <c r="AD5482" s="50" t="s">
        <v>85</v>
      </c>
      <c r="AE5482" s="50" t="s">
        <v>1248</v>
      </c>
      <c r="AF5482" s="50">
        <v>1707405</v>
      </c>
      <c r="AG5482" s="51"/>
      <c r="AH5482" s="51"/>
    </row>
    <row r="5483" spans="30:34">
      <c r="AD5483" s="50" t="s">
        <v>85</v>
      </c>
      <c r="AE5483" s="50" t="s">
        <v>1271</v>
      </c>
      <c r="AF5483" s="50">
        <v>1707553</v>
      </c>
      <c r="AG5483" s="51"/>
      <c r="AH5483" s="51"/>
    </row>
    <row r="5484" spans="30:34">
      <c r="AD5484" s="50" t="s">
        <v>85</v>
      </c>
      <c r="AE5484" s="50" t="s">
        <v>1292</v>
      </c>
      <c r="AF5484" s="50">
        <v>1707652</v>
      </c>
      <c r="AG5484" s="51"/>
      <c r="AH5484" s="51"/>
    </row>
    <row r="5485" spans="30:34">
      <c r="AD5485" s="50" t="s">
        <v>85</v>
      </c>
      <c r="AE5485" s="50" t="s">
        <v>1314</v>
      </c>
      <c r="AF5485" s="50">
        <v>1707702</v>
      </c>
      <c r="AG5485" s="51"/>
      <c r="AH5485" s="51"/>
    </row>
    <row r="5486" spans="30:34">
      <c r="AD5486" s="50" t="s">
        <v>85</v>
      </c>
      <c r="AE5486" s="50" t="s">
        <v>1336</v>
      </c>
      <c r="AF5486" s="50">
        <v>1708205</v>
      </c>
      <c r="AG5486" s="51"/>
      <c r="AH5486" s="51"/>
    </row>
    <row r="5487" spans="30:34">
      <c r="AD5487" s="50" t="s">
        <v>85</v>
      </c>
      <c r="AE5487" s="50" t="s">
        <v>1357</v>
      </c>
      <c r="AF5487" s="50">
        <v>1708254</v>
      </c>
      <c r="AG5487" s="51"/>
      <c r="AH5487" s="51"/>
    </row>
    <row r="5488" spans="30:34">
      <c r="AD5488" s="50" t="s">
        <v>85</v>
      </c>
      <c r="AE5488" s="50" t="s">
        <v>1379</v>
      </c>
      <c r="AF5488" s="50">
        <v>1708304</v>
      </c>
      <c r="AG5488" s="51"/>
      <c r="AH5488" s="51"/>
    </row>
    <row r="5489" spans="30:34">
      <c r="AD5489" s="50" t="s">
        <v>85</v>
      </c>
      <c r="AE5489" s="50" t="s">
        <v>1401</v>
      </c>
      <c r="AF5489" s="50">
        <v>1709005</v>
      </c>
      <c r="AG5489" s="51"/>
      <c r="AH5489" s="51"/>
    </row>
    <row r="5490" spans="30:34">
      <c r="AD5490" s="50" t="s">
        <v>85</v>
      </c>
      <c r="AE5490" s="50" t="s">
        <v>1423</v>
      </c>
      <c r="AF5490" s="50">
        <v>1709302</v>
      </c>
      <c r="AG5490" s="51"/>
      <c r="AH5490" s="51"/>
    </row>
    <row r="5491" spans="30:34">
      <c r="AD5491" s="50" t="s">
        <v>85</v>
      </c>
      <c r="AE5491" s="50" t="s">
        <v>1444</v>
      </c>
      <c r="AF5491" s="50">
        <v>1709500</v>
      </c>
      <c r="AG5491" s="51"/>
      <c r="AH5491" s="51"/>
    </row>
    <row r="5492" spans="30:34">
      <c r="AD5492" s="50" t="s">
        <v>85</v>
      </c>
      <c r="AE5492" s="50" t="s">
        <v>1464</v>
      </c>
      <c r="AF5492" s="50">
        <v>1709807</v>
      </c>
      <c r="AG5492" s="51"/>
      <c r="AH5492" s="51"/>
    </row>
    <row r="5493" spans="30:34">
      <c r="AD5493" s="50" t="s">
        <v>85</v>
      </c>
      <c r="AE5493" s="50" t="s">
        <v>1486</v>
      </c>
      <c r="AF5493" s="50">
        <v>1710508</v>
      </c>
      <c r="AG5493" s="51"/>
      <c r="AH5493" s="51"/>
    </row>
    <row r="5494" spans="30:34">
      <c r="AD5494" s="50" t="s">
        <v>85</v>
      </c>
      <c r="AE5494" s="50" t="s">
        <v>1507</v>
      </c>
      <c r="AF5494" s="50">
        <v>1710706</v>
      </c>
      <c r="AG5494" s="51"/>
      <c r="AH5494" s="51"/>
    </row>
    <row r="5495" spans="30:34">
      <c r="AD5495" s="50" t="s">
        <v>85</v>
      </c>
      <c r="AE5495" s="50" t="s">
        <v>1528</v>
      </c>
      <c r="AF5495" s="50">
        <v>1710904</v>
      </c>
      <c r="AG5495" s="51"/>
      <c r="AH5495" s="51"/>
    </row>
    <row r="5496" spans="30:34">
      <c r="AD5496" s="50" t="s">
        <v>85</v>
      </c>
      <c r="AE5496" s="50" t="s">
        <v>1549</v>
      </c>
      <c r="AF5496" s="50">
        <v>1711100</v>
      </c>
      <c r="AG5496" s="51"/>
      <c r="AH5496" s="51"/>
    </row>
    <row r="5497" spans="30:34">
      <c r="AD5497" s="50" t="s">
        <v>85</v>
      </c>
      <c r="AE5497" s="50" t="s">
        <v>1568</v>
      </c>
      <c r="AF5497" s="50">
        <v>1711506</v>
      </c>
      <c r="AG5497" s="51"/>
      <c r="AH5497" s="51"/>
    </row>
    <row r="5498" spans="30:34">
      <c r="AD5498" s="50" t="s">
        <v>85</v>
      </c>
      <c r="AE5498" s="50" t="s">
        <v>1588</v>
      </c>
      <c r="AF5498" s="50">
        <v>1711803</v>
      </c>
      <c r="AG5498" s="51"/>
      <c r="AH5498" s="51"/>
    </row>
    <row r="5499" spans="30:34">
      <c r="AD5499" s="50" t="s">
        <v>85</v>
      </c>
      <c r="AE5499" s="50" t="s">
        <v>1608</v>
      </c>
      <c r="AF5499" s="50">
        <v>1711902</v>
      </c>
      <c r="AG5499" s="51"/>
      <c r="AH5499" s="51"/>
    </row>
    <row r="5500" spans="30:34">
      <c r="AD5500" s="50" t="s">
        <v>85</v>
      </c>
      <c r="AE5500" s="50" t="s">
        <v>1629</v>
      </c>
      <c r="AF5500" s="50">
        <v>1711951</v>
      </c>
      <c r="AG5500" s="51"/>
      <c r="AH5500" s="51"/>
    </row>
    <row r="5501" spans="30:34">
      <c r="AD5501" s="50" t="s">
        <v>85</v>
      </c>
      <c r="AE5501" s="50" t="s">
        <v>1650</v>
      </c>
      <c r="AF5501" s="50">
        <v>1712009</v>
      </c>
      <c r="AG5501" s="51"/>
      <c r="AH5501" s="51"/>
    </row>
    <row r="5502" spans="30:34">
      <c r="AD5502" s="50" t="s">
        <v>85</v>
      </c>
      <c r="AE5502" s="50" t="s">
        <v>1670</v>
      </c>
      <c r="AF5502" s="50">
        <v>1712157</v>
      </c>
      <c r="AG5502" s="51"/>
      <c r="AH5502" s="51"/>
    </row>
    <row r="5503" spans="30:34">
      <c r="AD5503" s="50" t="s">
        <v>85</v>
      </c>
      <c r="AE5503" s="50" t="s">
        <v>1691</v>
      </c>
      <c r="AF5503" s="50">
        <v>1712405</v>
      </c>
      <c r="AG5503" s="51"/>
      <c r="AH5503" s="51"/>
    </row>
    <row r="5504" spans="30:34">
      <c r="AD5504" s="50" t="s">
        <v>85</v>
      </c>
      <c r="AE5504" s="50" t="s">
        <v>1711</v>
      </c>
      <c r="AF5504" s="50">
        <v>1712454</v>
      </c>
      <c r="AG5504" s="51"/>
      <c r="AH5504" s="51"/>
    </row>
    <row r="5505" spans="30:34">
      <c r="AD5505" s="50" t="s">
        <v>85</v>
      </c>
      <c r="AE5505" s="50" t="s">
        <v>1732</v>
      </c>
      <c r="AF5505" s="50">
        <v>1712504</v>
      </c>
      <c r="AG5505" s="51"/>
      <c r="AH5505" s="51"/>
    </row>
    <row r="5506" spans="30:34">
      <c r="AD5506" s="50" t="s">
        <v>85</v>
      </c>
      <c r="AE5506" s="50" t="s">
        <v>1753</v>
      </c>
      <c r="AF5506" s="50">
        <v>1712702</v>
      </c>
      <c r="AG5506" s="51"/>
      <c r="AH5506" s="51"/>
    </row>
    <row r="5507" spans="30:34">
      <c r="AD5507" s="50" t="s">
        <v>85</v>
      </c>
      <c r="AE5507" s="50" t="s">
        <v>1773</v>
      </c>
      <c r="AF5507" s="50">
        <v>1712801</v>
      </c>
      <c r="AG5507" s="51"/>
      <c r="AH5507" s="51"/>
    </row>
    <row r="5508" spans="30:34">
      <c r="AD5508" s="50" t="s">
        <v>85</v>
      </c>
      <c r="AE5508" s="50" t="s">
        <v>1792</v>
      </c>
      <c r="AF5508" s="50">
        <v>1713205</v>
      </c>
      <c r="AG5508" s="51"/>
      <c r="AH5508" s="51"/>
    </row>
    <row r="5509" spans="30:34">
      <c r="AD5509" s="50" t="s">
        <v>85</v>
      </c>
      <c r="AE5509" s="50" t="s">
        <v>1811</v>
      </c>
      <c r="AF5509" s="50">
        <v>1713304</v>
      </c>
      <c r="AG5509" s="51"/>
      <c r="AH5509" s="51"/>
    </row>
    <row r="5510" spans="30:34">
      <c r="AD5510" s="50" t="s">
        <v>85</v>
      </c>
      <c r="AE5510" s="50" t="s">
        <v>1830</v>
      </c>
      <c r="AF5510" s="50">
        <v>1713601</v>
      </c>
      <c r="AG5510" s="51"/>
      <c r="AH5510" s="51"/>
    </row>
    <row r="5511" spans="30:34">
      <c r="AD5511" s="50" t="s">
        <v>85</v>
      </c>
      <c r="AE5511" s="50" t="s">
        <v>1848</v>
      </c>
      <c r="AF5511" s="50">
        <v>1713700</v>
      </c>
      <c r="AG5511" s="51"/>
      <c r="AH5511" s="51"/>
    </row>
    <row r="5512" spans="30:34">
      <c r="AD5512" s="50" t="s">
        <v>85</v>
      </c>
      <c r="AE5512" s="50" t="s">
        <v>1866</v>
      </c>
      <c r="AF5512" s="50">
        <v>1713957</v>
      </c>
      <c r="AG5512" s="51"/>
      <c r="AH5512" s="51"/>
    </row>
    <row r="5513" spans="30:34">
      <c r="AD5513" s="50" t="s">
        <v>85</v>
      </c>
      <c r="AE5513" s="50" t="s">
        <v>1152</v>
      </c>
      <c r="AF5513" s="50">
        <v>1714203</v>
      </c>
      <c r="AG5513" s="51"/>
      <c r="AH5513" s="51"/>
    </row>
    <row r="5514" spans="30:34">
      <c r="AD5514" s="50" t="s">
        <v>85</v>
      </c>
      <c r="AE5514" s="50" t="s">
        <v>1900</v>
      </c>
      <c r="AF5514" s="50">
        <v>1714302</v>
      </c>
      <c r="AG5514" s="51"/>
      <c r="AH5514" s="51"/>
    </row>
    <row r="5515" spans="30:34">
      <c r="AD5515" s="50" t="s">
        <v>85</v>
      </c>
      <c r="AE5515" s="50" t="s">
        <v>1917</v>
      </c>
      <c r="AF5515" s="50">
        <v>1714880</v>
      </c>
      <c r="AG5515" s="51"/>
      <c r="AH5515" s="51"/>
    </row>
    <row r="5516" spans="30:34">
      <c r="AD5516" s="50" t="s">
        <v>85</v>
      </c>
      <c r="AE5516" s="50" t="s">
        <v>1934</v>
      </c>
      <c r="AF5516" s="50">
        <v>1715002</v>
      </c>
      <c r="AG5516" s="51"/>
      <c r="AH5516" s="51"/>
    </row>
    <row r="5517" spans="30:34">
      <c r="AD5517" s="50" t="s">
        <v>85</v>
      </c>
      <c r="AE5517" s="50" t="s">
        <v>1950</v>
      </c>
      <c r="AF5517" s="50">
        <v>1715101</v>
      </c>
      <c r="AG5517" s="51"/>
      <c r="AH5517" s="51"/>
    </row>
    <row r="5518" spans="30:34">
      <c r="AD5518" s="50" t="s">
        <v>85</v>
      </c>
      <c r="AE5518" s="50" t="s">
        <v>1967</v>
      </c>
      <c r="AF5518" s="50">
        <v>1715150</v>
      </c>
      <c r="AG5518" s="51"/>
      <c r="AH5518" s="51"/>
    </row>
    <row r="5519" spans="30:34">
      <c r="AD5519" s="50" t="s">
        <v>85</v>
      </c>
      <c r="AE5519" s="50" t="s">
        <v>1985</v>
      </c>
      <c r="AF5519" s="50">
        <v>1715259</v>
      </c>
      <c r="AG5519" s="51"/>
      <c r="AH5519" s="51"/>
    </row>
    <row r="5520" spans="30:34">
      <c r="AD5520" s="50" t="s">
        <v>85</v>
      </c>
      <c r="AE5520" s="50" t="s">
        <v>2002</v>
      </c>
      <c r="AF5520" s="50">
        <v>1715507</v>
      </c>
      <c r="AG5520" s="51"/>
      <c r="AH5520" s="51"/>
    </row>
    <row r="5521" spans="30:34">
      <c r="AD5521" s="50" t="s">
        <v>85</v>
      </c>
      <c r="AE5521" s="50" t="s">
        <v>2020</v>
      </c>
      <c r="AF5521" s="50">
        <v>1721000</v>
      </c>
      <c r="AG5521" s="51"/>
      <c r="AH5521" s="51"/>
    </row>
    <row r="5522" spans="30:34">
      <c r="AD5522" s="50" t="s">
        <v>85</v>
      </c>
      <c r="AE5522" s="50" t="s">
        <v>2038</v>
      </c>
      <c r="AF5522" s="50">
        <v>1715705</v>
      </c>
      <c r="AG5522" s="51"/>
      <c r="AH5522" s="51"/>
    </row>
    <row r="5523" spans="30:34">
      <c r="AD5523" s="50" t="s">
        <v>85</v>
      </c>
      <c r="AE5523" s="50" t="s">
        <v>2056</v>
      </c>
      <c r="AF5523" s="50">
        <v>1713809</v>
      </c>
      <c r="AG5523" s="51"/>
      <c r="AH5523" s="51"/>
    </row>
    <row r="5524" spans="30:34">
      <c r="AD5524" s="50" t="s">
        <v>85</v>
      </c>
      <c r="AE5524" s="50" t="s">
        <v>2073</v>
      </c>
      <c r="AF5524" s="50">
        <v>1715754</v>
      </c>
      <c r="AG5524" s="51"/>
      <c r="AH5524" s="51"/>
    </row>
    <row r="5525" spans="30:34">
      <c r="AD5525" s="50" t="s">
        <v>85</v>
      </c>
      <c r="AE5525" s="50" t="s">
        <v>2089</v>
      </c>
      <c r="AF5525" s="50">
        <v>1716109</v>
      </c>
      <c r="AG5525" s="51"/>
      <c r="AH5525" s="51"/>
    </row>
    <row r="5526" spans="30:34">
      <c r="AD5526" s="50" t="s">
        <v>85</v>
      </c>
      <c r="AE5526" s="50" t="s">
        <v>2105</v>
      </c>
      <c r="AF5526" s="50">
        <v>1716208</v>
      </c>
      <c r="AG5526" s="51"/>
      <c r="AH5526" s="51"/>
    </row>
    <row r="5527" spans="30:34">
      <c r="AD5527" s="50" t="s">
        <v>85</v>
      </c>
      <c r="AE5527" s="50" t="s">
        <v>2046</v>
      </c>
      <c r="AF5527" s="50">
        <v>1716307</v>
      </c>
      <c r="AG5527" s="51"/>
      <c r="AH5527" s="51"/>
    </row>
    <row r="5528" spans="30:34">
      <c r="AD5528" s="50" t="s">
        <v>85</v>
      </c>
      <c r="AE5528" s="50" t="s">
        <v>2137</v>
      </c>
      <c r="AF5528" s="50">
        <v>1716505</v>
      </c>
      <c r="AG5528" s="51"/>
      <c r="AH5528" s="51"/>
    </row>
    <row r="5529" spans="30:34">
      <c r="AD5529" s="50" t="s">
        <v>85</v>
      </c>
      <c r="AE5529" s="50" t="s">
        <v>2153</v>
      </c>
      <c r="AF5529" s="50">
        <v>1716604</v>
      </c>
      <c r="AG5529" s="51"/>
      <c r="AH5529" s="51"/>
    </row>
    <row r="5530" spans="30:34">
      <c r="AD5530" s="50" t="s">
        <v>85</v>
      </c>
      <c r="AE5530" s="50" t="s">
        <v>2170</v>
      </c>
      <c r="AF5530" s="50">
        <v>1716653</v>
      </c>
      <c r="AG5530" s="51"/>
      <c r="AH5530" s="51"/>
    </row>
    <row r="5531" spans="30:34">
      <c r="AD5531" s="50" t="s">
        <v>85</v>
      </c>
      <c r="AE5531" s="50" t="s">
        <v>2187</v>
      </c>
      <c r="AF5531" s="50">
        <v>1717008</v>
      </c>
      <c r="AG5531" s="51"/>
      <c r="AH5531" s="51"/>
    </row>
    <row r="5532" spans="30:34">
      <c r="AD5532" s="50" t="s">
        <v>85</v>
      </c>
      <c r="AE5532" s="50" t="s">
        <v>2203</v>
      </c>
      <c r="AF5532" s="50">
        <v>1717206</v>
      </c>
      <c r="AG5532" s="51"/>
      <c r="AH5532" s="51"/>
    </row>
    <row r="5533" spans="30:34">
      <c r="AD5533" s="50" t="s">
        <v>85</v>
      </c>
      <c r="AE5533" s="50" t="s">
        <v>2218</v>
      </c>
      <c r="AF5533" s="50">
        <v>1717503</v>
      </c>
      <c r="AG5533" s="51"/>
      <c r="AH5533" s="51"/>
    </row>
    <row r="5534" spans="30:34">
      <c r="AD5534" s="50" t="s">
        <v>85</v>
      </c>
      <c r="AE5534" s="50" t="s">
        <v>2235</v>
      </c>
      <c r="AF5534" s="50">
        <v>1717800</v>
      </c>
      <c r="AG5534" s="51"/>
      <c r="AH5534" s="51"/>
    </row>
    <row r="5535" spans="30:34">
      <c r="AD5535" s="50" t="s">
        <v>85</v>
      </c>
      <c r="AE5535" s="50" t="s">
        <v>2250</v>
      </c>
      <c r="AF5535" s="50">
        <v>1717909</v>
      </c>
      <c r="AG5535" s="51"/>
      <c r="AH5535" s="51"/>
    </row>
    <row r="5536" spans="30:34">
      <c r="AD5536" s="50" t="s">
        <v>85</v>
      </c>
      <c r="AE5536" s="50" t="s">
        <v>2265</v>
      </c>
      <c r="AF5536" s="50">
        <v>1718006</v>
      </c>
      <c r="AG5536" s="51"/>
      <c r="AH5536" s="51"/>
    </row>
    <row r="5537" spans="30:34">
      <c r="AD5537" s="50" t="s">
        <v>85</v>
      </c>
      <c r="AE5537" s="50" t="s">
        <v>2280</v>
      </c>
      <c r="AF5537" s="50">
        <v>1718204</v>
      </c>
      <c r="AG5537" s="51"/>
      <c r="AH5537" s="51"/>
    </row>
    <row r="5538" spans="30:34">
      <c r="AD5538" s="50" t="s">
        <v>85</v>
      </c>
      <c r="AE5538" s="50" t="s">
        <v>2296</v>
      </c>
      <c r="AF5538" s="50">
        <v>1718303</v>
      </c>
      <c r="AG5538" s="51"/>
      <c r="AH5538" s="51"/>
    </row>
    <row r="5539" spans="30:34">
      <c r="AD5539" s="50" t="s">
        <v>85</v>
      </c>
      <c r="AE5539" s="50" t="s">
        <v>1428</v>
      </c>
      <c r="AF5539" s="50">
        <v>1718402</v>
      </c>
      <c r="AG5539" s="51"/>
      <c r="AH5539" s="51"/>
    </row>
    <row r="5540" spans="30:34">
      <c r="AD5540" s="50" t="s">
        <v>85</v>
      </c>
      <c r="AE5540" s="50" t="s">
        <v>2325</v>
      </c>
      <c r="AF5540" s="50">
        <v>1718451</v>
      </c>
      <c r="AG5540" s="51"/>
      <c r="AH5540" s="51"/>
    </row>
    <row r="5541" spans="30:34">
      <c r="AD5541" s="50" t="s">
        <v>85</v>
      </c>
      <c r="AE5541" s="50" t="s">
        <v>2341</v>
      </c>
      <c r="AF5541" s="50">
        <v>1718501</v>
      </c>
      <c r="AG5541" s="51"/>
      <c r="AH5541" s="51"/>
    </row>
    <row r="5542" spans="30:34">
      <c r="AD5542" s="50" t="s">
        <v>85</v>
      </c>
      <c r="AE5542" s="50" t="s">
        <v>2357</v>
      </c>
      <c r="AF5542" s="50">
        <v>1718550</v>
      </c>
      <c r="AG5542" s="51"/>
      <c r="AH5542" s="51"/>
    </row>
    <row r="5543" spans="30:34">
      <c r="AD5543" s="50" t="s">
        <v>85</v>
      </c>
      <c r="AE5543" s="50" t="s">
        <v>2371</v>
      </c>
      <c r="AF5543" s="50">
        <v>1718659</v>
      </c>
      <c r="AG5543" s="51"/>
      <c r="AH5543" s="51"/>
    </row>
    <row r="5544" spans="30:34">
      <c r="AD5544" s="50" t="s">
        <v>85</v>
      </c>
      <c r="AE5544" s="50" t="s">
        <v>2386</v>
      </c>
      <c r="AF5544" s="50">
        <v>1718709</v>
      </c>
      <c r="AG5544" s="51"/>
      <c r="AH5544" s="51"/>
    </row>
    <row r="5545" spans="30:34">
      <c r="AD5545" s="50" t="s">
        <v>85</v>
      </c>
      <c r="AE5545" s="50" t="s">
        <v>2402</v>
      </c>
      <c r="AF5545" s="50">
        <v>1718758</v>
      </c>
      <c r="AG5545" s="51"/>
      <c r="AH5545" s="51"/>
    </row>
    <row r="5546" spans="30:34">
      <c r="AD5546" s="50" t="s">
        <v>85</v>
      </c>
      <c r="AE5546" s="50" t="s">
        <v>2418</v>
      </c>
      <c r="AF5546" s="50">
        <v>1718808</v>
      </c>
      <c r="AG5546" s="51"/>
      <c r="AH5546" s="51"/>
    </row>
    <row r="5547" spans="30:34">
      <c r="AD5547" s="50" t="s">
        <v>85</v>
      </c>
      <c r="AE5547" s="50" t="s">
        <v>2434</v>
      </c>
      <c r="AF5547" s="50">
        <v>1718840</v>
      </c>
      <c r="AG5547" s="51"/>
      <c r="AH5547" s="51"/>
    </row>
    <row r="5548" spans="30:34">
      <c r="AD5548" s="50" t="s">
        <v>85</v>
      </c>
      <c r="AE5548" s="50" t="s">
        <v>2450</v>
      </c>
      <c r="AF5548" s="50">
        <v>1718865</v>
      </c>
      <c r="AG5548" s="51"/>
      <c r="AH5548" s="51"/>
    </row>
    <row r="5549" spans="30:34">
      <c r="AD5549" s="50" t="s">
        <v>85</v>
      </c>
      <c r="AE5549" s="50" t="s">
        <v>2464</v>
      </c>
      <c r="AF5549" s="50">
        <v>1718881</v>
      </c>
      <c r="AG5549" s="51"/>
      <c r="AH5549" s="51"/>
    </row>
    <row r="5550" spans="30:34">
      <c r="AD5550" s="50" t="s">
        <v>85</v>
      </c>
      <c r="AE5550" s="50" t="s">
        <v>2479</v>
      </c>
      <c r="AF5550" s="50">
        <v>1718899</v>
      </c>
      <c r="AG5550" s="51"/>
      <c r="AH5550" s="51"/>
    </row>
    <row r="5551" spans="30:34">
      <c r="AD5551" s="50" t="s">
        <v>85</v>
      </c>
      <c r="AE5551" s="50" t="s">
        <v>2495</v>
      </c>
      <c r="AF5551" s="50">
        <v>1718907</v>
      </c>
      <c r="AG5551" s="51"/>
      <c r="AH5551" s="51"/>
    </row>
    <row r="5552" spans="30:34">
      <c r="AD5552" s="50" t="s">
        <v>85</v>
      </c>
      <c r="AE5552" s="50" t="s">
        <v>2509</v>
      </c>
      <c r="AF5552" s="50">
        <v>1719004</v>
      </c>
      <c r="AG5552" s="51"/>
      <c r="AH5552" s="51"/>
    </row>
    <row r="5553" spans="30:34">
      <c r="AD5553" s="50" t="s">
        <v>85</v>
      </c>
      <c r="AE5553" s="50" t="s">
        <v>2525</v>
      </c>
      <c r="AF5553" s="50">
        <v>1720002</v>
      </c>
      <c r="AG5553" s="51"/>
      <c r="AH5553" s="51"/>
    </row>
    <row r="5554" spans="30:34">
      <c r="AD5554" s="50" t="s">
        <v>85</v>
      </c>
      <c r="AE5554" s="50" t="s">
        <v>2540</v>
      </c>
      <c r="AF5554" s="50">
        <v>1720101</v>
      </c>
      <c r="AG5554" s="51"/>
      <c r="AH5554" s="51"/>
    </row>
    <row r="5555" spans="30:34">
      <c r="AD5555" s="50" t="s">
        <v>85</v>
      </c>
      <c r="AE5555" s="50" t="s">
        <v>2556</v>
      </c>
      <c r="AF5555" s="50">
        <v>1720150</v>
      </c>
      <c r="AG5555" s="51"/>
      <c r="AH5555" s="51"/>
    </row>
    <row r="5556" spans="30:34">
      <c r="AD5556" s="50" t="s">
        <v>85</v>
      </c>
      <c r="AE5556" s="50" t="s">
        <v>2570</v>
      </c>
      <c r="AF5556" s="50">
        <v>1720200</v>
      </c>
      <c r="AG5556" s="51"/>
      <c r="AH5556" s="51"/>
    </row>
    <row r="5557" spans="30:34">
      <c r="AD5557" s="50" t="s">
        <v>85</v>
      </c>
      <c r="AE5557" s="50" t="s">
        <v>2585</v>
      </c>
      <c r="AF5557" s="50">
        <v>1720259</v>
      </c>
      <c r="AG5557" s="51"/>
      <c r="AH5557" s="51"/>
    </row>
    <row r="5558" spans="30:34">
      <c r="AD5558" s="50" t="s">
        <v>85</v>
      </c>
      <c r="AE5558" s="50" t="s">
        <v>2601</v>
      </c>
      <c r="AF5558" s="50">
        <v>1720309</v>
      </c>
      <c r="AG5558" s="51"/>
      <c r="AH5558" s="51"/>
    </row>
    <row r="5559" spans="30:34">
      <c r="AD5559" s="50" t="s">
        <v>85</v>
      </c>
      <c r="AE5559" s="50" t="s">
        <v>5559</v>
      </c>
      <c r="AF5559" s="50">
        <v>1720499</v>
      </c>
      <c r="AG5559" s="51"/>
      <c r="AH5559" s="51"/>
    </row>
    <row r="5560" spans="30:34">
      <c r="AD5560" s="50" t="s">
        <v>85</v>
      </c>
      <c r="AE5560" s="50" t="s">
        <v>2629</v>
      </c>
      <c r="AF5560" s="50">
        <v>1720655</v>
      </c>
      <c r="AG5560" s="51"/>
      <c r="AH5560" s="51"/>
    </row>
    <row r="5561" spans="30:34">
      <c r="AD5561" s="50" t="s">
        <v>85</v>
      </c>
      <c r="AE5561" s="50" t="s">
        <v>2643</v>
      </c>
      <c r="AF5561" s="50">
        <v>1720804</v>
      </c>
      <c r="AG5561" s="51"/>
      <c r="AH5561" s="51"/>
    </row>
    <row r="5562" spans="30:34">
      <c r="AD5562" s="50" t="s">
        <v>85</v>
      </c>
      <c r="AE5562" s="50" t="s">
        <v>2656</v>
      </c>
      <c r="AF5562" s="50">
        <v>1720853</v>
      </c>
      <c r="AG5562" s="51"/>
      <c r="AH5562" s="51"/>
    </row>
    <row r="5563" spans="30:34">
      <c r="AD5563" s="50" t="s">
        <v>85</v>
      </c>
      <c r="AE5563" s="50" t="s">
        <v>2671</v>
      </c>
      <c r="AF5563" s="50">
        <v>1720903</v>
      </c>
      <c r="AG5563" s="51"/>
      <c r="AH5563" s="51"/>
    </row>
    <row r="5564" spans="30:34">
      <c r="AD5564" s="50" t="s">
        <v>85</v>
      </c>
      <c r="AE5564" s="50" t="s">
        <v>5386</v>
      </c>
      <c r="AF5564" s="50">
        <v>1720937</v>
      </c>
      <c r="AG5564" s="51"/>
      <c r="AH5564" s="51"/>
    </row>
    <row r="5565" spans="30:34">
      <c r="AD5565" s="50" t="s">
        <v>85</v>
      </c>
      <c r="AE5565" s="50" t="s">
        <v>2685</v>
      </c>
      <c r="AF5565" s="50">
        <v>1720978</v>
      </c>
      <c r="AG5565" s="51"/>
      <c r="AH5565" s="51"/>
    </row>
    <row r="5566" spans="30:34">
      <c r="AD5566" s="50" t="s">
        <v>85</v>
      </c>
      <c r="AE5566" s="50" t="s">
        <v>2701</v>
      </c>
      <c r="AF5566" s="50">
        <v>1721109</v>
      </c>
      <c r="AG5566" s="51"/>
      <c r="AH5566" s="51"/>
    </row>
    <row r="5567" spans="30:34">
      <c r="AD5567" s="50" t="s">
        <v>85</v>
      </c>
      <c r="AE5567" s="50" t="s">
        <v>2716</v>
      </c>
      <c r="AF5567" s="50">
        <v>1721208</v>
      </c>
      <c r="AG5567" s="51"/>
      <c r="AH5567" s="51"/>
    </row>
    <row r="5568" spans="30:34">
      <c r="AD5568" s="50" t="s">
        <v>85</v>
      </c>
      <c r="AE5568" s="50" t="s">
        <v>2732</v>
      </c>
      <c r="AF5568" s="50">
        <v>1721257</v>
      </c>
      <c r="AG5568" s="51"/>
      <c r="AH5568" s="51"/>
    </row>
    <row r="5569" spans="30:34">
      <c r="AD5569" s="50" t="s">
        <v>85</v>
      </c>
      <c r="AE5569" s="50" t="s">
        <v>2747</v>
      </c>
      <c r="AF5569" s="50">
        <v>1721307</v>
      </c>
      <c r="AG5569" s="51"/>
      <c r="AH5569" s="51"/>
    </row>
    <row r="5570" spans="30:34">
      <c r="AD5570" s="50" t="s">
        <v>85</v>
      </c>
      <c r="AE5570" s="50" t="s">
        <v>2762</v>
      </c>
      <c r="AF5570" s="50">
        <v>1722081</v>
      </c>
      <c r="AG5570" s="51"/>
      <c r="AH5570" s="51"/>
    </row>
    <row r="5571" spans="30:34">
      <c r="AD5571" s="50" t="s">
        <v>85</v>
      </c>
      <c r="AE5571" s="50" t="s">
        <v>2778</v>
      </c>
      <c r="AF5571" s="50">
        <v>1722107</v>
      </c>
      <c r="AG5571" s="51"/>
      <c r="AH5571" s="51"/>
    </row>
    <row r="5572" spans="30:34">
      <c r="AG5572" s="51"/>
      <c r="AH5572" s="51"/>
    </row>
    <row r="5573" spans="30:34">
      <c r="AG5573" s="51"/>
      <c r="AH5573" s="51"/>
    </row>
  </sheetData>
  <sheetProtection algorithmName="SHA-512" hashValue="Xwh9g6Xj0I004OCvIrGg7fiPiiLojGKWN0FTvm/fWK6LohB/IXWOv4dzf2nvHgN2b3on/W4y1gWblDpAnGCgJg==" saltValue="v3gbGFmXeeSNerc+Qgvtbg==" spinCount="100000" sheet="1" objects="1" scenarios="1" formatColumns="0" formatRows="0" autoFilter="0" pivotTables="0"/>
  <autoFilter ref="A1:W300"/>
  <conditionalFormatting sqref="N1:O300 S1:T1 R2:U300 W1:W300">
    <cfRule type="beginsWith" dxfId="38" priority="24" operator="beginsWith" text="VERIFICAR">
      <formula>LEFT(N1,LEN("VERIFICAR"))="VERIFICAR"</formula>
    </cfRule>
    <cfRule type="beginsWith" dxfId="37" priority="25" operator="beginsWith" text="ERRO">
      <formula>LEFT(N1,LEN("ERRO"))="ERRO"</formula>
    </cfRule>
    <cfRule type="containsText" dxfId="36" priority="26" operator="containsText" text="SIM">
      <formula>NOT(ISERROR(SEARCH("SIM",N1)))</formula>
    </cfRule>
  </conditionalFormatting>
  <conditionalFormatting sqref="P2:P300">
    <cfRule type="containsText" dxfId="35" priority="22" operator="containsText" text="SIM">
      <formula>NOT(ISERROR(SEARCH("SIM",P2)))</formula>
    </cfRule>
    <cfRule type="beginsWith" dxfId="34" priority="23" operator="beginsWith" text="ERRO">
      <formula>LEFT(P2,LEN("ERRO"))="ERRO"</formula>
    </cfRule>
  </conditionalFormatting>
  <conditionalFormatting sqref="U1 R1">
    <cfRule type="containsText" dxfId="33" priority="20" operator="containsText" text="SIM">
      <formula>NOT(ISERROR(SEARCH("SIM",R1)))</formula>
    </cfRule>
    <cfRule type="beginsWith" dxfId="32" priority="21" operator="beginsWith" text="ERRO">
      <formula>LEFT(R1,LEN("ERRO"))="ERRO"</formula>
    </cfRule>
  </conditionalFormatting>
  <conditionalFormatting sqref="Q1:Q300">
    <cfRule type="containsText" dxfId="31" priority="18" operator="containsText" text="SIM">
      <formula>NOT(ISERROR(SEARCH("SIM",Q1)))</formula>
    </cfRule>
    <cfRule type="beginsWith" dxfId="30" priority="19" operator="beginsWith" text="ERRO">
      <formula>LEFT(Q1,LEN("ERRO"))="ERRO"</formula>
    </cfRule>
  </conditionalFormatting>
  <conditionalFormatting sqref="U2:U300">
    <cfRule type="containsText" dxfId="29" priority="17" operator="containsText" text="verificar">
      <formula>NOT(ISERROR(SEARCH("verificar",U2)))</formula>
    </cfRule>
  </conditionalFormatting>
  <conditionalFormatting sqref="O1:O300">
    <cfRule type="containsText" dxfId="28" priority="16" operator="containsText" text="verificar">
      <formula>NOT(ISERROR(SEARCH("verificar",O1)))</formula>
    </cfRule>
  </conditionalFormatting>
  <conditionalFormatting sqref="W2:W300">
    <cfRule type="cellIs" dxfId="27" priority="15" operator="equal">
      <formula>"SIM"</formula>
    </cfRule>
  </conditionalFormatting>
  <conditionalFormatting sqref="V2:V300">
    <cfRule type="cellIs" dxfId="26" priority="4" operator="equal">
      <formula>"ERRO"</formula>
    </cfRule>
  </conditionalFormatting>
  <conditionalFormatting sqref="V2:V300">
    <cfRule type="containsText" dxfId="25" priority="5" operator="containsText" text="VERIFICAR">
      <formula>NOT(ISERROR(SEARCH("VERIFICAR",V2)))</formula>
    </cfRule>
  </conditionalFormatting>
  <conditionalFormatting sqref="V1">
    <cfRule type="beginsWith" dxfId="24" priority="1" operator="beginsWith" text="VERIFICAR">
      <formula>LEFT(V1,LEN("VERIFICAR"))="VERIFICAR"</formula>
    </cfRule>
    <cfRule type="beginsWith" dxfId="23" priority="2" operator="beginsWith" text="ERRO">
      <formula>LEFT(V1,LEN("ERRO"))="ERRO"</formula>
    </cfRule>
    <cfRule type="containsText" dxfId="22" priority="3" operator="containsText" text="SIM">
      <formula>NOT(ISERROR(SEARCH("SIM",V1)))</formula>
    </cfRule>
  </conditionalFormatting>
  <dataValidations count="5">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G300 I2:M300">
      <formula1>0</formula1>
      <formula2>10000</formula2>
    </dataValidation>
    <dataValidation allowBlank="1" showInputMessage="1" sqref="N2"/>
    <dataValidation type="whole" errorStyle="information" allowBlank="1" errorTitle="Campo numérico" error="Insira um número inteiro entre 0 e 10000" promptTitle="Campo númerico" prompt="Insira um número inteiro (sem vírgula ou ponto)" sqref="H2:H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beginsWith" priority="13" operator="beginsWith" text="ERRO" id="{61423269-CA28-44BE-B22F-F7111A588D22}">
            <xm:f>LEFT(AIE!V2,LEN("ERRO"))="ERRO"</xm:f>
            <x14:dxf>
              <font>
                <b/>
                <i val="0"/>
                <strike val="0"/>
                <color rgb="FFFF0000"/>
              </font>
              <fill>
                <patternFill>
                  <bgColor rgb="FFFFFF00"/>
                </patternFill>
              </fill>
            </x14:dxf>
          </x14:cfRule>
          <x14:cfRule type="containsText" priority="14" operator="containsText" text="SIM" id="{1CAB5652-3B88-438D-AA30-FCD84AAF2E61}">
            <xm:f>NOT(ISERROR(SEARCH("SIM",AIE!V2)))</xm:f>
            <x14:dxf>
              <font>
                <b/>
                <i val="0"/>
                <strike val="0"/>
                <color rgb="FFFF0000"/>
              </font>
            </x14:dxf>
          </x14:cfRule>
          <xm:sqref>V2:V600</xm:sqref>
        </x14:conditionalFormatting>
        <x14:conditionalFormatting xmlns:xm="http://schemas.microsoft.com/office/excel/2006/main">
          <x14:cfRule type="containsText" priority="10" operator="containsText" text="verificar" id="{A99937E2-7A4A-4657-823F-926800A82995}">
            <xm:f>NOT(ISERROR(SEARCH("verificar",AIE!V301)))</xm:f>
            <x14:dxf>
              <font>
                <b/>
                <i val="0"/>
              </font>
              <fill>
                <patternFill>
                  <bgColor theme="4" tint="0.39994506668294322"/>
                </patternFill>
              </fill>
            </x14:dxf>
          </x14:cfRule>
          <xm:sqref>V301:V600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 type="list" allowBlank="1" showInputMessage="1" showErrorMessage="1">
          <x14:formula1>
            <xm:f>Vínculos!$E$2:$E$7</xm:f>
          </x14:formula1>
          <xm:sqref>D2:D300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110" zoomScaleNormal="110" workbookViewId="0">
      <selection activeCell="AZ17" sqref="AZ17"/>
    </sheetView>
  </sheetViews>
  <sheetFormatPr defaultColWidth="9.140625" defaultRowHeight="15"/>
  <cols>
    <col min="1" max="16384" width="9.140625" style="54"/>
  </cols>
  <sheetData/>
  <sheetProtection algorithmName="SHA-512" hashValue="e83IyekOPNBk7M/3YRpu85KqjziRfPlvDnERjDsX6bGIPcd/4UtWinYlqeCnZRVme+D/8U38ul6+TN7i+S/qbQ==" saltValue="AGB7NVT8JWsh4arozTFwlw=="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V601"/>
  <sheetViews>
    <sheetView showGridLines="0" zoomScale="91" zoomScaleNormal="91" workbookViewId="0">
      <pane xSplit="3" ySplit="1" topLeftCell="D2" activePane="bottomRight" state="frozen"/>
      <selection activeCell="AC3" sqref="AC3"/>
      <selection pane="topRight" activeCell="AC3" sqref="AC3"/>
      <selection pane="bottomLeft" activeCell="AC3" sqref="AC3"/>
      <selection pane="bottomRight" activeCell="B7" sqref="B7:L8"/>
    </sheetView>
  </sheetViews>
  <sheetFormatPr defaultColWidth="8.85546875" defaultRowHeight="15"/>
  <cols>
    <col min="1" max="2" width="6.7109375" style="54" customWidth="1"/>
    <col min="3" max="12" width="13.7109375" style="54" customWidth="1"/>
    <col min="13" max="21" width="7.7109375" style="54" customWidth="1"/>
    <col min="22" max="22" width="15.7109375" style="54" bestFit="1" customWidth="1"/>
    <col min="23" max="23" width="8.85546875" style="37" hidden="1" customWidth="1"/>
    <col min="24" max="24" width="8.85546875" style="50" hidden="1" customWidth="1"/>
    <col min="25" max="25" width="31.85546875" style="50" hidden="1" customWidth="1"/>
    <col min="26" max="26" width="8.85546875" style="50" hidden="1" customWidth="1"/>
    <col min="27" max="27" width="5.28515625" style="37" hidden="1" customWidth="1"/>
    <col min="28" max="28" width="4.5703125" style="37" hidden="1" customWidth="1"/>
    <col min="29" max="29" width="7.28515625" style="37" hidden="1" customWidth="1"/>
    <col min="30" max="30" width="6.85546875" style="37" hidden="1" customWidth="1"/>
    <col min="31" max="31" width="5.7109375" style="37" hidden="1" customWidth="1"/>
    <col min="32" max="32" width="6.140625" style="37" hidden="1" customWidth="1"/>
    <col min="33" max="48" width="8.85546875" style="37" hidden="1" customWidth="1"/>
    <col min="49" max="16384" width="8.85546875" style="37"/>
  </cols>
  <sheetData>
    <row r="1" spans="1:31" ht="121.5" customHeight="1">
      <c r="A1" s="31" t="s">
        <v>2</v>
      </c>
      <c r="B1" s="31" t="s">
        <v>3</v>
      </c>
      <c r="C1" s="31" t="s">
        <v>0</v>
      </c>
      <c r="D1" s="31" t="s">
        <v>5</v>
      </c>
      <c r="E1" s="31" t="s">
        <v>4</v>
      </c>
      <c r="F1" s="31" t="s">
        <v>13</v>
      </c>
      <c r="G1" s="31" t="s">
        <v>14</v>
      </c>
      <c r="H1" s="31" t="s">
        <v>6</v>
      </c>
      <c r="I1" s="31" t="s">
        <v>7</v>
      </c>
      <c r="J1" s="31" t="s">
        <v>8</v>
      </c>
      <c r="K1" s="31" t="s">
        <v>5546</v>
      </c>
      <c r="L1" s="31" t="s">
        <v>9</v>
      </c>
      <c r="M1" s="32" t="s">
        <v>12</v>
      </c>
      <c r="N1" s="32" t="s">
        <v>16</v>
      </c>
      <c r="O1" s="33" t="s">
        <v>17</v>
      </c>
      <c r="P1" s="34" t="s">
        <v>18</v>
      </c>
      <c r="Q1" s="33" t="s">
        <v>19</v>
      </c>
      <c r="R1" s="33" t="s">
        <v>20</v>
      </c>
      <c r="S1" s="35" t="s">
        <v>21</v>
      </c>
      <c r="T1" s="33" t="s">
        <v>5481</v>
      </c>
      <c r="U1" s="36" t="s">
        <v>5482</v>
      </c>
      <c r="V1" s="34" t="s">
        <v>22</v>
      </c>
      <c r="X1" s="38" t="s">
        <v>2</v>
      </c>
      <c r="Y1" s="39" t="s">
        <v>5</v>
      </c>
      <c r="Z1" s="39" t="s">
        <v>5385</v>
      </c>
      <c r="AA1" s="40"/>
      <c r="AB1" s="41" t="s">
        <v>2</v>
      </c>
    </row>
    <row r="2" spans="1:31" s="52" customFormat="1" ht="19.5" customHeight="1">
      <c r="A2" s="42" t="str">
        <f>Controles!$B$2</f>
        <v>ES</v>
      </c>
      <c r="B2" s="42">
        <f>Controles!$C$2</f>
        <v>7</v>
      </c>
      <c r="C2" s="42" t="s">
        <v>5389</v>
      </c>
      <c r="D2" s="43" t="s">
        <v>1715</v>
      </c>
      <c r="E2" s="43" t="s">
        <v>5485</v>
      </c>
      <c r="F2" s="43"/>
      <c r="G2" s="43"/>
      <c r="H2" s="44">
        <v>1</v>
      </c>
      <c r="I2" s="44">
        <v>1</v>
      </c>
      <c r="J2" s="44">
        <v>1</v>
      </c>
      <c r="K2" s="44">
        <v>1</v>
      </c>
      <c r="L2" s="44">
        <v>0</v>
      </c>
      <c r="M2" s="45">
        <f t="shared" ref="M2:M65" si="0">IF(H2&gt;J2,"ERRO",0)</f>
        <v>0</v>
      </c>
      <c r="N2" s="46">
        <f>IF(AND(J2&gt;0,H2=0),"VERIFICAR",0)</f>
        <v>0</v>
      </c>
      <c r="O2" s="45">
        <f>IF(J2&gt;I2,"ERRO",0)</f>
        <v>0</v>
      </c>
      <c r="P2" s="45">
        <f>IF(K2&gt;J2,"ERRO",0)</f>
        <v>0</v>
      </c>
      <c r="Q2" s="45">
        <f>IF(AND(K2&gt;0,H2=0),"ERRO",0)</f>
        <v>0</v>
      </c>
      <c r="R2" s="45">
        <f>IF(AND(H2=0,L2&gt;0),"VERIFICAR",0)</f>
        <v>0</v>
      </c>
      <c r="S2" s="46">
        <f>IF(K2+L2&gt;I2,"ERRO",0)</f>
        <v>0</v>
      </c>
      <c r="T2" s="47">
        <f t="shared" ref="T2:T65" si="1">IF(AND(H2=0,I2&gt;0),"ERRO",0)</f>
        <v>0</v>
      </c>
      <c r="U2" s="46">
        <f>IF(J2&lt;K2+L2,"ERRO",0)</f>
        <v>0</v>
      </c>
      <c r="V2" s="48" t="str">
        <f>IF(AND(M2=0,N2=0,O2=0,P2=0,Q2=0,R2=0,S2=0,T2=0,U2=0), "NÃO", "SIM")</f>
        <v>NÃO</v>
      </c>
      <c r="W2" s="49">
        <f>IF(L2+K2+J2+I2+H2=0,0,1)</f>
        <v>1</v>
      </c>
      <c r="X2" s="50" t="s">
        <v>28</v>
      </c>
      <c r="Y2" s="50" t="s">
        <v>89</v>
      </c>
      <c r="Z2" s="50">
        <v>1200013</v>
      </c>
      <c r="AA2" s="51"/>
      <c r="AB2" s="41" t="s">
        <v>28</v>
      </c>
      <c r="AE2" s="50">
        <f t="shared" ref="AE2:AE65" si="2">IF(SUM(H2,J2:L2)&gt;0,1,0)</f>
        <v>1</v>
      </c>
    </row>
    <row r="3" spans="1:31" s="52" customFormat="1" ht="19.5" customHeight="1">
      <c r="A3" s="42" t="str">
        <f>Controles!$B$2</f>
        <v>ES</v>
      </c>
      <c r="B3" s="42">
        <f>Controles!$C$2</f>
        <v>7</v>
      </c>
      <c r="C3" s="42" t="s">
        <v>5389</v>
      </c>
      <c r="D3" s="43" t="s">
        <v>1319</v>
      </c>
      <c r="E3" s="43" t="s">
        <v>5485</v>
      </c>
      <c r="F3" s="43"/>
      <c r="G3" s="43"/>
      <c r="H3" s="44">
        <v>1</v>
      </c>
      <c r="I3" s="44">
        <v>2</v>
      </c>
      <c r="J3" s="44">
        <v>1</v>
      </c>
      <c r="K3" s="44">
        <v>1</v>
      </c>
      <c r="L3" s="44">
        <v>0</v>
      </c>
      <c r="M3" s="45">
        <f t="shared" si="0"/>
        <v>0</v>
      </c>
      <c r="N3" s="46">
        <f t="shared" ref="N3:N66" si="3">IF(AND(J3&gt;0,H3=0),"VERIFICAR",0)</f>
        <v>0</v>
      </c>
      <c r="O3" s="45">
        <f t="shared" ref="O3:O66" si="4">IF(J3&gt;I3,"ERRO",0)</f>
        <v>0</v>
      </c>
      <c r="P3" s="45">
        <f t="shared" ref="P3:P66" si="5">IF(K3&gt;J3,"ERRO",0)</f>
        <v>0</v>
      </c>
      <c r="Q3" s="45">
        <f t="shared" ref="Q3:Q66" si="6">IF(AND(K3&gt;0,H3=0),"ERRO",0)</f>
        <v>0</v>
      </c>
      <c r="R3" s="45">
        <f t="shared" ref="R3:R66" si="7">IF(AND(H3=0,L3&gt;0),"ERRO",0)</f>
        <v>0</v>
      </c>
      <c r="S3" s="46">
        <f t="shared" ref="S3:S66" si="8">IF(K3+L3&gt;I3,"ERRO",0)</f>
        <v>0</v>
      </c>
      <c r="T3" s="46">
        <f t="shared" si="1"/>
        <v>0</v>
      </c>
      <c r="U3" s="46">
        <f t="shared" ref="U3:U66" si="9">IF(J3&lt;&gt;SUM(K3+L3),"ERRO",0)</f>
        <v>0</v>
      </c>
      <c r="V3" s="48" t="str">
        <f t="shared" ref="V3:V66" si="10">IF(AND(M3=0,N3=0,O3=0,P3=0,Q3=0,R3=0,S3=0,T3=0,U3=0), "NÃO", "SIM")</f>
        <v>NÃO</v>
      </c>
      <c r="W3" s="49">
        <f t="shared" ref="W3:W66" si="11">IF(L3+K3+J3+I3+H3=0,0,1)</f>
        <v>1</v>
      </c>
      <c r="X3" s="50" t="s">
        <v>28</v>
      </c>
      <c r="Y3" s="50" t="s">
        <v>115</v>
      </c>
      <c r="Z3" s="50">
        <v>1200054</v>
      </c>
      <c r="AA3" s="51"/>
      <c r="AB3" s="41" t="s">
        <v>32</v>
      </c>
      <c r="AE3" s="50">
        <f t="shared" si="2"/>
        <v>1</v>
      </c>
    </row>
    <row r="4" spans="1:31" s="52" customFormat="1" ht="19.5" customHeight="1">
      <c r="A4" s="42" t="str">
        <f>Controles!$B$2</f>
        <v>ES</v>
      </c>
      <c r="B4" s="42">
        <f>Controles!$C$2</f>
        <v>7</v>
      </c>
      <c r="C4" s="42" t="s">
        <v>5389</v>
      </c>
      <c r="D4" s="43" t="s">
        <v>807</v>
      </c>
      <c r="E4" s="43" t="s">
        <v>5485</v>
      </c>
      <c r="F4" s="43"/>
      <c r="G4" s="43"/>
      <c r="H4" s="44">
        <v>1</v>
      </c>
      <c r="I4" s="44">
        <v>4</v>
      </c>
      <c r="J4" s="44">
        <v>1</v>
      </c>
      <c r="K4" s="44">
        <v>1</v>
      </c>
      <c r="L4" s="44">
        <v>0</v>
      </c>
      <c r="M4" s="45">
        <f t="shared" si="0"/>
        <v>0</v>
      </c>
      <c r="N4" s="46">
        <f t="shared" si="3"/>
        <v>0</v>
      </c>
      <c r="O4" s="45">
        <f t="shared" si="4"/>
        <v>0</v>
      </c>
      <c r="P4" s="45">
        <f t="shared" si="5"/>
        <v>0</v>
      </c>
      <c r="Q4" s="45">
        <f t="shared" si="6"/>
        <v>0</v>
      </c>
      <c r="R4" s="45">
        <f t="shared" si="7"/>
        <v>0</v>
      </c>
      <c r="S4" s="46">
        <f t="shared" si="8"/>
        <v>0</v>
      </c>
      <c r="T4" s="46">
        <f t="shared" si="1"/>
        <v>0</v>
      </c>
      <c r="U4" s="46">
        <f t="shared" si="9"/>
        <v>0</v>
      </c>
      <c r="V4" s="48" t="str">
        <f t="shared" si="10"/>
        <v>NÃO</v>
      </c>
      <c r="W4" s="49">
        <f t="shared" si="11"/>
        <v>1</v>
      </c>
      <c r="X4" s="50" t="s">
        <v>28</v>
      </c>
      <c r="Y4" s="50" t="s">
        <v>141</v>
      </c>
      <c r="Z4" s="50">
        <v>1200104</v>
      </c>
      <c r="AA4" s="51"/>
      <c r="AB4" s="41" t="s">
        <v>37</v>
      </c>
      <c r="AE4" s="50">
        <f t="shared" si="2"/>
        <v>1</v>
      </c>
    </row>
    <row r="5" spans="1:31" s="52" customFormat="1" ht="19.5" customHeight="1">
      <c r="A5" s="42" t="str">
        <f>Controles!$B$2</f>
        <v>ES</v>
      </c>
      <c r="B5" s="42">
        <f>Controles!$C$2</f>
        <v>7</v>
      </c>
      <c r="C5" s="42" t="s">
        <v>5389</v>
      </c>
      <c r="D5" s="43" t="s">
        <v>121</v>
      </c>
      <c r="E5" s="43" t="s">
        <v>42</v>
      </c>
      <c r="F5" s="271" t="s">
        <v>5616</v>
      </c>
      <c r="G5" s="271" t="s">
        <v>5617</v>
      </c>
      <c r="H5" s="44">
        <v>1</v>
      </c>
      <c r="I5" s="44">
        <v>1</v>
      </c>
      <c r="J5" s="44">
        <v>1</v>
      </c>
      <c r="K5" s="44">
        <v>1</v>
      </c>
      <c r="L5" s="44">
        <v>0</v>
      </c>
      <c r="M5" s="45">
        <f t="shared" si="0"/>
        <v>0</v>
      </c>
      <c r="N5" s="46">
        <f t="shared" si="3"/>
        <v>0</v>
      </c>
      <c r="O5" s="45">
        <f t="shared" si="4"/>
        <v>0</v>
      </c>
      <c r="P5" s="45">
        <f t="shared" si="5"/>
        <v>0</v>
      </c>
      <c r="Q5" s="45">
        <f t="shared" si="6"/>
        <v>0</v>
      </c>
      <c r="R5" s="45">
        <f t="shared" si="7"/>
        <v>0</v>
      </c>
      <c r="S5" s="46">
        <f t="shared" si="8"/>
        <v>0</v>
      </c>
      <c r="T5" s="46">
        <f t="shared" si="1"/>
        <v>0</v>
      </c>
      <c r="U5" s="46">
        <f t="shared" si="9"/>
        <v>0</v>
      </c>
      <c r="V5" s="48" t="str">
        <f t="shared" si="10"/>
        <v>NÃO</v>
      </c>
      <c r="W5" s="49">
        <f t="shared" si="11"/>
        <v>1</v>
      </c>
      <c r="X5" s="50" t="s">
        <v>28</v>
      </c>
      <c r="Y5" s="50" t="s">
        <v>166</v>
      </c>
      <c r="Z5" s="50">
        <v>1200138</v>
      </c>
      <c r="AA5" s="51"/>
      <c r="AB5" s="41" t="s">
        <v>35</v>
      </c>
      <c r="AE5" s="50">
        <f t="shared" si="2"/>
        <v>1</v>
      </c>
    </row>
    <row r="6" spans="1:31" s="52" customFormat="1" ht="19.5" customHeight="1">
      <c r="A6" s="42" t="str">
        <f>Controles!$B$2</f>
        <v>ES</v>
      </c>
      <c r="B6" s="42">
        <f>Controles!$C$2</f>
        <v>7</v>
      </c>
      <c r="C6" s="42" t="s">
        <v>5389</v>
      </c>
      <c r="D6" s="43" t="s">
        <v>1449</v>
      </c>
      <c r="E6" s="43" t="s">
        <v>5485</v>
      </c>
      <c r="F6" s="43"/>
      <c r="G6" s="43"/>
      <c r="H6" s="44">
        <v>1</v>
      </c>
      <c r="I6" s="44">
        <v>7</v>
      </c>
      <c r="J6" s="44">
        <v>1</v>
      </c>
      <c r="K6" s="44">
        <v>1</v>
      </c>
      <c r="L6" s="44">
        <v>0</v>
      </c>
      <c r="M6" s="45">
        <f t="shared" si="0"/>
        <v>0</v>
      </c>
      <c r="N6" s="46">
        <f t="shared" si="3"/>
        <v>0</v>
      </c>
      <c r="O6" s="45">
        <f t="shared" si="4"/>
        <v>0</v>
      </c>
      <c r="P6" s="45">
        <f t="shared" si="5"/>
        <v>0</v>
      </c>
      <c r="Q6" s="45">
        <f t="shared" si="6"/>
        <v>0</v>
      </c>
      <c r="R6" s="45">
        <f t="shared" si="7"/>
        <v>0</v>
      </c>
      <c r="S6" s="46">
        <f t="shared" si="8"/>
        <v>0</v>
      </c>
      <c r="T6" s="46">
        <f t="shared" si="1"/>
        <v>0</v>
      </c>
      <c r="U6" s="46">
        <f t="shared" si="9"/>
        <v>0</v>
      </c>
      <c r="V6" s="48" t="str">
        <f t="shared" si="10"/>
        <v>NÃO</v>
      </c>
      <c r="W6" s="49">
        <f t="shared" si="11"/>
        <v>1</v>
      </c>
      <c r="X6" s="50" t="s">
        <v>28</v>
      </c>
      <c r="Y6" s="50" t="s">
        <v>192</v>
      </c>
      <c r="Z6" s="50">
        <v>1200179</v>
      </c>
      <c r="AA6" s="51"/>
      <c r="AB6" s="41" t="s">
        <v>41</v>
      </c>
      <c r="AE6" s="50">
        <f t="shared" si="2"/>
        <v>1</v>
      </c>
    </row>
    <row r="7" spans="1:31" s="52" customFormat="1" ht="19.5" customHeight="1">
      <c r="A7" s="42" t="str">
        <f>Controles!$B$2</f>
        <v>ES</v>
      </c>
      <c r="B7" s="42">
        <f>Controles!$C$2</f>
        <v>7</v>
      </c>
      <c r="C7" s="42" t="s">
        <v>5389</v>
      </c>
      <c r="D7" s="43" t="s">
        <v>1362</v>
      </c>
      <c r="E7" s="43" t="s">
        <v>31</v>
      </c>
      <c r="F7" s="43"/>
      <c r="G7" s="43"/>
      <c r="H7" s="44">
        <v>1</v>
      </c>
      <c r="I7" s="44">
        <v>33</v>
      </c>
      <c r="J7" s="44">
        <v>1</v>
      </c>
      <c r="K7" s="44">
        <v>1</v>
      </c>
      <c r="L7" s="44">
        <v>0</v>
      </c>
      <c r="M7" s="45">
        <f t="shared" si="0"/>
        <v>0</v>
      </c>
      <c r="N7" s="46">
        <f t="shared" si="3"/>
        <v>0</v>
      </c>
      <c r="O7" s="45">
        <f t="shared" si="4"/>
        <v>0</v>
      </c>
      <c r="P7" s="45">
        <f t="shared" si="5"/>
        <v>0</v>
      </c>
      <c r="Q7" s="45">
        <f t="shared" si="6"/>
        <v>0</v>
      </c>
      <c r="R7" s="45">
        <f t="shared" si="7"/>
        <v>0</v>
      </c>
      <c r="S7" s="46">
        <f t="shared" si="8"/>
        <v>0</v>
      </c>
      <c r="T7" s="46">
        <f t="shared" si="1"/>
        <v>0</v>
      </c>
      <c r="U7" s="46">
        <f t="shared" si="9"/>
        <v>0</v>
      </c>
      <c r="V7" s="48" t="str">
        <f t="shared" si="10"/>
        <v>NÃO</v>
      </c>
      <c r="W7" s="49">
        <f t="shared" si="11"/>
        <v>1</v>
      </c>
      <c r="X7" s="50" t="s">
        <v>28</v>
      </c>
      <c r="Y7" s="50" t="s">
        <v>218</v>
      </c>
      <c r="Z7" s="50">
        <v>1200203</v>
      </c>
      <c r="AA7" s="51"/>
      <c r="AB7" s="41" t="s">
        <v>45</v>
      </c>
      <c r="AE7" s="50">
        <f t="shared" si="2"/>
        <v>1</v>
      </c>
    </row>
    <row r="8" spans="1:31" s="52" customFormat="1" ht="19.5" customHeight="1">
      <c r="A8" s="42" t="str">
        <f>Controles!$B$2</f>
        <v>ES</v>
      </c>
      <c r="B8" s="42">
        <f>Controles!$C$2</f>
        <v>7</v>
      </c>
      <c r="C8" s="42" t="s">
        <v>5389</v>
      </c>
      <c r="D8" s="43" t="s">
        <v>1319</v>
      </c>
      <c r="E8" s="43" t="s">
        <v>31</v>
      </c>
      <c r="F8" s="43"/>
      <c r="G8" s="43"/>
      <c r="H8" s="44">
        <v>1</v>
      </c>
      <c r="I8" s="44">
        <v>33</v>
      </c>
      <c r="J8" s="44">
        <v>1</v>
      </c>
      <c r="K8" s="44">
        <v>1</v>
      </c>
      <c r="L8" s="44">
        <v>0</v>
      </c>
      <c r="M8" s="45">
        <f t="shared" si="0"/>
        <v>0</v>
      </c>
      <c r="N8" s="46">
        <f t="shared" si="3"/>
        <v>0</v>
      </c>
      <c r="O8" s="45">
        <f t="shared" si="4"/>
        <v>0</v>
      </c>
      <c r="P8" s="45">
        <f t="shared" si="5"/>
        <v>0</v>
      </c>
      <c r="Q8" s="45">
        <f t="shared" si="6"/>
        <v>0</v>
      </c>
      <c r="R8" s="45">
        <f t="shared" si="7"/>
        <v>0</v>
      </c>
      <c r="S8" s="46">
        <f t="shared" si="8"/>
        <v>0</v>
      </c>
      <c r="T8" s="46">
        <f t="shared" si="1"/>
        <v>0</v>
      </c>
      <c r="U8" s="46">
        <f t="shared" si="9"/>
        <v>0</v>
      </c>
      <c r="V8" s="48" t="str">
        <f t="shared" si="10"/>
        <v>NÃO</v>
      </c>
      <c r="W8" s="49">
        <f t="shared" si="11"/>
        <v>1</v>
      </c>
      <c r="X8" s="50" t="s">
        <v>28</v>
      </c>
      <c r="Y8" s="50" t="s">
        <v>242</v>
      </c>
      <c r="Z8" s="50">
        <v>1200252</v>
      </c>
      <c r="AA8" s="51"/>
      <c r="AB8" s="41" t="s">
        <v>49</v>
      </c>
      <c r="AE8" s="50">
        <f t="shared" si="2"/>
        <v>1</v>
      </c>
    </row>
    <row r="9" spans="1:31" s="52" customFormat="1" ht="19.5" customHeight="1">
      <c r="A9" s="42" t="str">
        <f>Controles!$B$2</f>
        <v>ES</v>
      </c>
      <c r="B9" s="42">
        <f>Controles!$C$2</f>
        <v>7</v>
      </c>
      <c r="C9" s="42" t="s">
        <v>5389</v>
      </c>
      <c r="D9" s="43"/>
      <c r="E9" s="43"/>
      <c r="F9" s="43"/>
      <c r="G9" s="43"/>
      <c r="H9" s="44"/>
      <c r="I9" s="44"/>
      <c r="J9" s="44"/>
      <c r="K9" s="44"/>
      <c r="L9" s="44"/>
      <c r="M9" s="45">
        <f t="shared" si="0"/>
        <v>0</v>
      </c>
      <c r="N9" s="46">
        <f t="shared" si="3"/>
        <v>0</v>
      </c>
      <c r="O9" s="45">
        <f t="shared" si="4"/>
        <v>0</v>
      </c>
      <c r="P9" s="45">
        <f t="shared" si="5"/>
        <v>0</v>
      </c>
      <c r="Q9" s="45">
        <f t="shared" si="6"/>
        <v>0</v>
      </c>
      <c r="R9" s="45">
        <f t="shared" si="7"/>
        <v>0</v>
      </c>
      <c r="S9" s="46">
        <f t="shared" si="8"/>
        <v>0</v>
      </c>
      <c r="T9" s="46">
        <f t="shared" si="1"/>
        <v>0</v>
      </c>
      <c r="U9" s="46">
        <f t="shared" si="9"/>
        <v>0</v>
      </c>
      <c r="V9" s="48" t="str">
        <f t="shared" si="10"/>
        <v>NÃO</v>
      </c>
      <c r="W9" s="49">
        <f t="shared" si="11"/>
        <v>0</v>
      </c>
      <c r="X9" s="50" t="s">
        <v>28</v>
      </c>
      <c r="Y9" s="50" t="s">
        <v>267</v>
      </c>
      <c r="Z9" s="50">
        <v>1200302</v>
      </c>
      <c r="AA9" s="51"/>
      <c r="AB9" s="41" t="s">
        <v>53</v>
      </c>
      <c r="AE9" s="50">
        <f t="shared" si="2"/>
        <v>0</v>
      </c>
    </row>
    <row r="10" spans="1:31" s="52" customFormat="1" ht="19.5" customHeight="1">
      <c r="A10" s="42" t="str">
        <f>Controles!$B$2</f>
        <v>ES</v>
      </c>
      <c r="B10" s="42">
        <f>Controles!$C$2</f>
        <v>7</v>
      </c>
      <c r="C10" s="42" t="s">
        <v>5389</v>
      </c>
      <c r="D10" s="43"/>
      <c r="E10" s="43"/>
      <c r="F10" s="43"/>
      <c r="G10" s="43"/>
      <c r="H10" s="44"/>
      <c r="I10" s="44"/>
      <c r="J10" s="44"/>
      <c r="K10" s="44"/>
      <c r="L10" s="44"/>
      <c r="M10" s="45">
        <f t="shared" si="0"/>
        <v>0</v>
      </c>
      <c r="N10" s="46">
        <f t="shared" si="3"/>
        <v>0</v>
      </c>
      <c r="O10" s="45">
        <f t="shared" si="4"/>
        <v>0</v>
      </c>
      <c r="P10" s="45">
        <f t="shared" si="5"/>
        <v>0</v>
      </c>
      <c r="Q10" s="45">
        <f t="shared" si="6"/>
        <v>0</v>
      </c>
      <c r="R10" s="45">
        <f t="shared" si="7"/>
        <v>0</v>
      </c>
      <c r="S10" s="46">
        <f t="shared" si="8"/>
        <v>0</v>
      </c>
      <c r="T10" s="46">
        <f t="shared" si="1"/>
        <v>0</v>
      </c>
      <c r="U10" s="46">
        <f t="shared" si="9"/>
        <v>0</v>
      </c>
      <c r="V10" s="48" t="str">
        <f t="shared" si="10"/>
        <v>NÃO</v>
      </c>
      <c r="W10" s="49">
        <f t="shared" si="11"/>
        <v>0</v>
      </c>
      <c r="X10" s="50" t="s">
        <v>28</v>
      </c>
      <c r="Y10" s="50" t="s">
        <v>293</v>
      </c>
      <c r="Z10" s="50">
        <v>1200328</v>
      </c>
      <c r="AA10" s="51"/>
      <c r="AB10" s="41" t="s">
        <v>55</v>
      </c>
      <c r="AE10" s="50">
        <f t="shared" si="2"/>
        <v>0</v>
      </c>
    </row>
    <row r="11" spans="1:31" s="52" customFormat="1" ht="19.5" customHeight="1">
      <c r="A11" s="42" t="str">
        <f>Controles!$B$2</f>
        <v>ES</v>
      </c>
      <c r="B11" s="42">
        <f>Controles!$C$2</f>
        <v>7</v>
      </c>
      <c r="C11" s="42" t="s">
        <v>5389</v>
      </c>
      <c r="D11" s="43"/>
      <c r="E11" s="43"/>
      <c r="F11" s="43"/>
      <c r="G11" s="43"/>
      <c r="H11" s="44"/>
      <c r="I11" s="44"/>
      <c r="J11" s="44"/>
      <c r="K11" s="44"/>
      <c r="L11" s="44"/>
      <c r="M11" s="45">
        <f t="shared" si="0"/>
        <v>0</v>
      </c>
      <c r="N11" s="46">
        <f t="shared" si="3"/>
        <v>0</v>
      </c>
      <c r="O11" s="45">
        <f t="shared" si="4"/>
        <v>0</v>
      </c>
      <c r="P11" s="45">
        <f t="shared" si="5"/>
        <v>0</v>
      </c>
      <c r="Q11" s="45">
        <f t="shared" si="6"/>
        <v>0</v>
      </c>
      <c r="R11" s="45">
        <f t="shared" si="7"/>
        <v>0</v>
      </c>
      <c r="S11" s="46">
        <f t="shared" si="8"/>
        <v>0</v>
      </c>
      <c r="T11" s="46">
        <f t="shared" si="1"/>
        <v>0</v>
      </c>
      <c r="U11" s="46">
        <f t="shared" si="9"/>
        <v>0</v>
      </c>
      <c r="V11" s="48" t="str">
        <f t="shared" si="10"/>
        <v>NÃO</v>
      </c>
      <c r="W11" s="49">
        <f t="shared" si="11"/>
        <v>0</v>
      </c>
      <c r="X11" s="50" t="s">
        <v>28</v>
      </c>
      <c r="Y11" s="50" t="s">
        <v>319</v>
      </c>
      <c r="Z11" s="50">
        <v>1200336</v>
      </c>
      <c r="AA11" s="51"/>
      <c r="AB11" s="41" t="s">
        <v>57</v>
      </c>
      <c r="AE11" s="50">
        <f t="shared" si="2"/>
        <v>0</v>
      </c>
    </row>
    <row r="12" spans="1:31" s="52" customFormat="1" ht="19.5" customHeight="1">
      <c r="A12" s="42" t="str">
        <f>Controles!$B$2</f>
        <v>ES</v>
      </c>
      <c r="B12" s="42">
        <f>Controles!$C$2</f>
        <v>7</v>
      </c>
      <c r="C12" s="42" t="s">
        <v>5389</v>
      </c>
      <c r="D12" s="43"/>
      <c r="E12" s="43"/>
      <c r="F12" s="43"/>
      <c r="G12" s="43"/>
      <c r="H12" s="44"/>
      <c r="I12" s="44"/>
      <c r="J12" s="44"/>
      <c r="K12" s="44"/>
      <c r="L12" s="44"/>
      <c r="M12" s="45">
        <f t="shared" si="0"/>
        <v>0</v>
      </c>
      <c r="N12" s="46">
        <f t="shared" si="3"/>
        <v>0</v>
      </c>
      <c r="O12" s="45">
        <f t="shared" si="4"/>
        <v>0</v>
      </c>
      <c r="P12" s="45">
        <f t="shared" si="5"/>
        <v>0</v>
      </c>
      <c r="Q12" s="45">
        <f t="shared" si="6"/>
        <v>0</v>
      </c>
      <c r="R12" s="45">
        <f t="shared" si="7"/>
        <v>0</v>
      </c>
      <c r="S12" s="46">
        <f t="shared" si="8"/>
        <v>0</v>
      </c>
      <c r="T12" s="46">
        <f t="shared" si="1"/>
        <v>0</v>
      </c>
      <c r="U12" s="46">
        <f t="shared" si="9"/>
        <v>0</v>
      </c>
      <c r="V12" s="48" t="str">
        <f t="shared" si="10"/>
        <v>NÃO</v>
      </c>
      <c r="W12" s="49">
        <f t="shared" si="11"/>
        <v>0</v>
      </c>
      <c r="X12" s="50" t="s">
        <v>28</v>
      </c>
      <c r="Y12" s="50" t="s">
        <v>344</v>
      </c>
      <c r="Z12" s="50">
        <v>1200344</v>
      </c>
      <c r="AA12" s="51"/>
      <c r="AB12" s="41" t="s">
        <v>63</v>
      </c>
      <c r="AE12" s="50">
        <f t="shared" si="2"/>
        <v>0</v>
      </c>
    </row>
    <row r="13" spans="1:31" s="52" customFormat="1" ht="19.5" customHeight="1">
      <c r="A13" s="42" t="str">
        <f>Controles!$B$2</f>
        <v>ES</v>
      </c>
      <c r="B13" s="42">
        <f>Controles!$C$2</f>
        <v>7</v>
      </c>
      <c r="C13" s="42" t="s">
        <v>5389</v>
      </c>
      <c r="D13" s="43"/>
      <c r="E13" s="43"/>
      <c r="F13" s="43"/>
      <c r="G13" s="43"/>
      <c r="H13" s="44"/>
      <c r="I13" s="44"/>
      <c r="J13" s="44"/>
      <c r="K13" s="44"/>
      <c r="L13" s="44"/>
      <c r="M13" s="45">
        <f t="shared" si="0"/>
        <v>0</v>
      </c>
      <c r="N13" s="46">
        <f t="shared" si="3"/>
        <v>0</v>
      </c>
      <c r="O13" s="45">
        <f t="shared" si="4"/>
        <v>0</v>
      </c>
      <c r="P13" s="45">
        <f t="shared" si="5"/>
        <v>0</v>
      </c>
      <c r="Q13" s="45">
        <f t="shared" si="6"/>
        <v>0</v>
      </c>
      <c r="R13" s="45">
        <f t="shared" si="7"/>
        <v>0</v>
      </c>
      <c r="S13" s="46">
        <f t="shared" si="8"/>
        <v>0</v>
      </c>
      <c r="T13" s="46">
        <f t="shared" si="1"/>
        <v>0</v>
      </c>
      <c r="U13" s="46">
        <f t="shared" si="9"/>
        <v>0</v>
      </c>
      <c r="V13" s="48" t="str">
        <f t="shared" si="10"/>
        <v>NÃO</v>
      </c>
      <c r="W13" s="49">
        <f t="shared" si="11"/>
        <v>0</v>
      </c>
      <c r="X13" s="50" t="s">
        <v>28</v>
      </c>
      <c r="Y13" s="50" t="s">
        <v>368</v>
      </c>
      <c r="Z13" s="50">
        <v>1200351</v>
      </c>
      <c r="AA13" s="51"/>
      <c r="AB13" s="41" t="s">
        <v>61</v>
      </c>
      <c r="AE13" s="50">
        <f t="shared" si="2"/>
        <v>0</v>
      </c>
    </row>
    <row r="14" spans="1:31" s="52" customFormat="1" ht="19.5" customHeight="1">
      <c r="A14" s="42" t="str">
        <f>Controles!$B$2</f>
        <v>ES</v>
      </c>
      <c r="B14" s="42">
        <f>Controles!$C$2</f>
        <v>7</v>
      </c>
      <c r="C14" s="42" t="s">
        <v>5389</v>
      </c>
      <c r="D14" s="43"/>
      <c r="E14" s="43"/>
      <c r="F14" s="43"/>
      <c r="G14" s="43"/>
      <c r="H14" s="44"/>
      <c r="I14" s="44"/>
      <c r="J14" s="44"/>
      <c r="K14" s="44"/>
      <c r="L14" s="44"/>
      <c r="M14" s="45">
        <f t="shared" si="0"/>
        <v>0</v>
      </c>
      <c r="N14" s="46">
        <f t="shared" si="3"/>
        <v>0</v>
      </c>
      <c r="O14" s="45">
        <f t="shared" si="4"/>
        <v>0</v>
      </c>
      <c r="P14" s="45">
        <f t="shared" si="5"/>
        <v>0</v>
      </c>
      <c r="Q14" s="45">
        <f t="shared" si="6"/>
        <v>0</v>
      </c>
      <c r="R14" s="45">
        <f t="shared" si="7"/>
        <v>0</v>
      </c>
      <c r="S14" s="46">
        <f t="shared" si="8"/>
        <v>0</v>
      </c>
      <c r="T14" s="46">
        <f t="shared" si="1"/>
        <v>0</v>
      </c>
      <c r="U14" s="46">
        <f t="shared" si="9"/>
        <v>0</v>
      </c>
      <c r="V14" s="48" t="str">
        <f t="shared" si="10"/>
        <v>NÃO</v>
      </c>
      <c r="W14" s="49">
        <f t="shared" si="11"/>
        <v>0</v>
      </c>
      <c r="X14" s="50" t="s">
        <v>28</v>
      </c>
      <c r="Y14" s="50" t="s">
        <v>393</v>
      </c>
      <c r="Z14" s="50">
        <v>1200385</v>
      </c>
      <c r="AA14" s="51"/>
      <c r="AB14" s="41" t="s">
        <v>59</v>
      </c>
      <c r="AE14" s="50">
        <f t="shared" si="2"/>
        <v>0</v>
      </c>
    </row>
    <row r="15" spans="1:31" s="52" customFormat="1" ht="19.5" customHeight="1">
      <c r="A15" s="42" t="str">
        <f>Controles!$B$2</f>
        <v>ES</v>
      </c>
      <c r="B15" s="42">
        <f>Controles!$C$2</f>
        <v>7</v>
      </c>
      <c r="C15" s="42" t="s">
        <v>5389</v>
      </c>
      <c r="D15" s="43"/>
      <c r="E15" s="43"/>
      <c r="F15" s="43"/>
      <c r="G15" s="43"/>
      <c r="H15" s="44"/>
      <c r="I15" s="44"/>
      <c r="J15" s="44"/>
      <c r="K15" s="44"/>
      <c r="L15" s="44"/>
      <c r="M15" s="45">
        <f t="shared" si="0"/>
        <v>0</v>
      </c>
      <c r="N15" s="46">
        <f t="shared" si="3"/>
        <v>0</v>
      </c>
      <c r="O15" s="45">
        <f t="shared" si="4"/>
        <v>0</v>
      </c>
      <c r="P15" s="45">
        <f t="shared" si="5"/>
        <v>0</v>
      </c>
      <c r="Q15" s="45">
        <f t="shared" si="6"/>
        <v>0</v>
      </c>
      <c r="R15" s="45">
        <f t="shared" si="7"/>
        <v>0</v>
      </c>
      <c r="S15" s="46">
        <f t="shared" si="8"/>
        <v>0</v>
      </c>
      <c r="T15" s="46">
        <f t="shared" si="1"/>
        <v>0</v>
      </c>
      <c r="U15" s="46">
        <f t="shared" si="9"/>
        <v>0</v>
      </c>
      <c r="V15" s="48" t="str">
        <f t="shared" si="10"/>
        <v>NÃO</v>
      </c>
      <c r="W15" s="49">
        <f t="shared" si="11"/>
        <v>0</v>
      </c>
      <c r="X15" s="50" t="s">
        <v>28</v>
      </c>
      <c r="Y15" s="50" t="s">
        <v>418</v>
      </c>
      <c r="Z15" s="50">
        <v>1200807</v>
      </c>
      <c r="AA15" s="51"/>
      <c r="AB15" s="41" t="s">
        <v>65</v>
      </c>
      <c r="AE15" s="50">
        <f t="shared" si="2"/>
        <v>0</v>
      </c>
    </row>
    <row r="16" spans="1:31" s="52" customFormat="1" ht="19.5" customHeight="1">
      <c r="A16" s="42" t="str">
        <f>Controles!$B$2</f>
        <v>ES</v>
      </c>
      <c r="B16" s="42">
        <f>Controles!$C$2</f>
        <v>7</v>
      </c>
      <c r="C16" s="42" t="s">
        <v>5389</v>
      </c>
      <c r="D16" s="43"/>
      <c r="E16" s="43"/>
      <c r="F16" s="43"/>
      <c r="G16" s="43"/>
      <c r="H16" s="44"/>
      <c r="I16" s="44"/>
      <c r="J16" s="44"/>
      <c r="K16" s="44"/>
      <c r="L16" s="44"/>
      <c r="M16" s="45">
        <f t="shared" si="0"/>
        <v>0</v>
      </c>
      <c r="N16" s="46">
        <f t="shared" si="3"/>
        <v>0</v>
      </c>
      <c r="O16" s="45">
        <f t="shared" si="4"/>
        <v>0</v>
      </c>
      <c r="P16" s="45">
        <f t="shared" si="5"/>
        <v>0</v>
      </c>
      <c r="Q16" s="45">
        <f t="shared" si="6"/>
        <v>0</v>
      </c>
      <c r="R16" s="45">
        <f t="shared" si="7"/>
        <v>0</v>
      </c>
      <c r="S16" s="46">
        <f t="shared" si="8"/>
        <v>0</v>
      </c>
      <c r="T16" s="46">
        <f t="shared" si="1"/>
        <v>0</v>
      </c>
      <c r="U16" s="46">
        <f t="shared" si="9"/>
        <v>0</v>
      </c>
      <c r="V16" s="48" t="str">
        <f t="shared" si="10"/>
        <v>NÃO</v>
      </c>
      <c r="W16" s="49">
        <f t="shared" si="11"/>
        <v>0</v>
      </c>
      <c r="X16" s="50" t="s">
        <v>28</v>
      </c>
      <c r="Y16" s="50" t="s">
        <v>444</v>
      </c>
      <c r="Z16" s="50">
        <v>1200393</v>
      </c>
      <c r="AA16" s="51"/>
      <c r="AB16" s="41" t="s">
        <v>66</v>
      </c>
      <c r="AE16" s="50">
        <f t="shared" si="2"/>
        <v>0</v>
      </c>
    </row>
    <row r="17" spans="1:31" s="52" customFormat="1" ht="19.5" customHeight="1">
      <c r="A17" s="42" t="str">
        <f>Controles!$B$2</f>
        <v>ES</v>
      </c>
      <c r="B17" s="42">
        <f>Controles!$C$2</f>
        <v>7</v>
      </c>
      <c r="C17" s="42" t="s">
        <v>5389</v>
      </c>
      <c r="D17" s="43"/>
      <c r="E17" s="43"/>
      <c r="F17" s="43"/>
      <c r="G17" s="43"/>
      <c r="H17" s="44"/>
      <c r="I17" s="44"/>
      <c r="J17" s="44"/>
      <c r="K17" s="44"/>
      <c r="L17" s="44"/>
      <c r="M17" s="45">
        <f t="shared" si="0"/>
        <v>0</v>
      </c>
      <c r="N17" s="46">
        <f t="shared" si="3"/>
        <v>0</v>
      </c>
      <c r="O17" s="45">
        <f t="shared" si="4"/>
        <v>0</v>
      </c>
      <c r="P17" s="45">
        <f t="shared" si="5"/>
        <v>0</v>
      </c>
      <c r="Q17" s="45">
        <f t="shared" si="6"/>
        <v>0</v>
      </c>
      <c r="R17" s="45">
        <f t="shared" si="7"/>
        <v>0</v>
      </c>
      <c r="S17" s="46">
        <f t="shared" si="8"/>
        <v>0</v>
      </c>
      <c r="T17" s="46">
        <f t="shared" si="1"/>
        <v>0</v>
      </c>
      <c r="U17" s="46">
        <f t="shared" si="9"/>
        <v>0</v>
      </c>
      <c r="V17" s="48" t="str">
        <f t="shared" si="10"/>
        <v>NÃO</v>
      </c>
      <c r="W17" s="49">
        <f t="shared" si="11"/>
        <v>0</v>
      </c>
      <c r="X17" s="50" t="s">
        <v>28</v>
      </c>
      <c r="Y17" s="50" t="s">
        <v>469</v>
      </c>
      <c r="Z17" s="50">
        <v>1200401</v>
      </c>
      <c r="AA17" s="51"/>
      <c r="AB17" s="41" t="s">
        <v>71</v>
      </c>
      <c r="AE17" s="50">
        <f t="shared" si="2"/>
        <v>0</v>
      </c>
    </row>
    <row r="18" spans="1:31" s="52" customFormat="1" ht="19.5" customHeight="1">
      <c r="A18" s="42" t="str">
        <f>Controles!$B$2</f>
        <v>ES</v>
      </c>
      <c r="B18" s="42">
        <f>Controles!$C$2</f>
        <v>7</v>
      </c>
      <c r="C18" s="42" t="s">
        <v>5389</v>
      </c>
      <c r="D18" s="43"/>
      <c r="E18" s="43"/>
      <c r="F18" s="43"/>
      <c r="G18" s="43"/>
      <c r="H18" s="44"/>
      <c r="I18" s="44"/>
      <c r="J18" s="44"/>
      <c r="K18" s="44"/>
      <c r="L18" s="44"/>
      <c r="M18" s="45">
        <f t="shared" si="0"/>
        <v>0</v>
      </c>
      <c r="N18" s="46">
        <f t="shared" si="3"/>
        <v>0</v>
      </c>
      <c r="O18" s="45">
        <f t="shared" si="4"/>
        <v>0</v>
      </c>
      <c r="P18" s="45">
        <f t="shared" si="5"/>
        <v>0</v>
      </c>
      <c r="Q18" s="45">
        <f t="shared" si="6"/>
        <v>0</v>
      </c>
      <c r="R18" s="45">
        <f t="shared" si="7"/>
        <v>0</v>
      </c>
      <c r="S18" s="46">
        <f t="shared" si="8"/>
        <v>0</v>
      </c>
      <c r="T18" s="46">
        <f t="shared" si="1"/>
        <v>0</v>
      </c>
      <c r="U18" s="46">
        <f t="shared" si="9"/>
        <v>0</v>
      </c>
      <c r="V18" s="48" t="str">
        <f t="shared" si="10"/>
        <v>NÃO</v>
      </c>
      <c r="W18" s="49">
        <f t="shared" si="11"/>
        <v>0</v>
      </c>
      <c r="X18" s="50" t="s">
        <v>28</v>
      </c>
      <c r="Y18" s="50" t="s">
        <v>494</v>
      </c>
      <c r="Z18" s="50">
        <v>1200427</v>
      </c>
      <c r="AA18" s="51"/>
      <c r="AB18" s="41" t="s">
        <v>67</v>
      </c>
      <c r="AE18" s="50">
        <f t="shared" si="2"/>
        <v>0</v>
      </c>
    </row>
    <row r="19" spans="1:31" s="52" customFormat="1" ht="19.5" customHeight="1">
      <c r="A19" s="42" t="str">
        <f>Controles!$B$2</f>
        <v>ES</v>
      </c>
      <c r="B19" s="42">
        <f>Controles!$C$2</f>
        <v>7</v>
      </c>
      <c r="C19" s="42" t="s">
        <v>5389</v>
      </c>
      <c r="D19" s="43"/>
      <c r="E19" s="43"/>
      <c r="F19" s="43"/>
      <c r="G19" s="43"/>
      <c r="H19" s="44"/>
      <c r="I19" s="44"/>
      <c r="J19" s="44"/>
      <c r="K19" s="44"/>
      <c r="L19" s="44"/>
      <c r="M19" s="45">
        <f t="shared" si="0"/>
        <v>0</v>
      </c>
      <c r="N19" s="46">
        <f t="shared" si="3"/>
        <v>0</v>
      </c>
      <c r="O19" s="45">
        <f t="shared" si="4"/>
        <v>0</v>
      </c>
      <c r="P19" s="45">
        <f t="shared" si="5"/>
        <v>0</v>
      </c>
      <c r="Q19" s="45">
        <f t="shared" si="6"/>
        <v>0</v>
      </c>
      <c r="R19" s="45">
        <f t="shared" si="7"/>
        <v>0</v>
      </c>
      <c r="S19" s="46">
        <f t="shared" si="8"/>
        <v>0</v>
      </c>
      <c r="T19" s="46">
        <f t="shared" si="1"/>
        <v>0</v>
      </c>
      <c r="U19" s="46">
        <f t="shared" si="9"/>
        <v>0</v>
      </c>
      <c r="V19" s="48" t="str">
        <f t="shared" si="10"/>
        <v>NÃO</v>
      </c>
      <c r="W19" s="49">
        <f t="shared" si="11"/>
        <v>0</v>
      </c>
      <c r="X19" s="50" t="s">
        <v>28</v>
      </c>
      <c r="Y19" s="50" t="s">
        <v>518</v>
      </c>
      <c r="Z19" s="50">
        <v>1200435</v>
      </c>
      <c r="AA19" s="51"/>
      <c r="AB19" s="41" t="s">
        <v>69</v>
      </c>
      <c r="AE19" s="50">
        <f t="shared" si="2"/>
        <v>0</v>
      </c>
    </row>
    <row r="20" spans="1:31" s="52" customFormat="1" ht="19.5" customHeight="1">
      <c r="A20" s="42" t="str">
        <f>Controles!$B$2</f>
        <v>ES</v>
      </c>
      <c r="B20" s="42">
        <f>Controles!$C$2</f>
        <v>7</v>
      </c>
      <c r="C20" s="42" t="s">
        <v>5389</v>
      </c>
      <c r="D20" s="43"/>
      <c r="E20" s="43"/>
      <c r="F20" s="43"/>
      <c r="G20" s="43"/>
      <c r="H20" s="44"/>
      <c r="I20" s="44"/>
      <c r="J20" s="44"/>
      <c r="K20" s="44"/>
      <c r="L20" s="44"/>
      <c r="M20" s="45">
        <f t="shared" si="0"/>
        <v>0</v>
      </c>
      <c r="N20" s="46">
        <f t="shared" si="3"/>
        <v>0</v>
      </c>
      <c r="O20" s="45">
        <f t="shared" si="4"/>
        <v>0</v>
      </c>
      <c r="P20" s="45">
        <f t="shared" si="5"/>
        <v>0</v>
      </c>
      <c r="Q20" s="45">
        <f t="shared" si="6"/>
        <v>0</v>
      </c>
      <c r="R20" s="45">
        <f t="shared" si="7"/>
        <v>0</v>
      </c>
      <c r="S20" s="46">
        <f t="shared" si="8"/>
        <v>0</v>
      </c>
      <c r="T20" s="46">
        <f t="shared" si="1"/>
        <v>0</v>
      </c>
      <c r="U20" s="46">
        <f t="shared" si="9"/>
        <v>0</v>
      </c>
      <c r="V20" s="48" t="str">
        <f t="shared" si="10"/>
        <v>NÃO</v>
      </c>
      <c r="W20" s="49">
        <f t="shared" si="11"/>
        <v>0</v>
      </c>
      <c r="X20" s="50" t="s">
        <v>28</v>
      </c>
      <c r="Y20" s="50" t="s">
        <v>541</v>
      </c>
      <c r="Z20" s="50">
        <v>1200500</v>
      </c>
      <c r="AA20" s="51"/>
      <c r="AB20" s="41" t="s">
        <v>72</v>
      </c>
      <c r="AE20" s="50">
        <f t="shared" si="2"/>
        <v>0</v>
      </c>
    </row>
    <row r="21" spans="1:31" s="52" customFormat="1" ht="19.5" customHeight="1">
      <c r="A21" s="42" t="str">
        <f>Controles!$B$2</f>
        <v>ES</v>
      </c>
      <c r="B21" s="42">
        <f>Controles!$C$2</f>
        <v>7</v>
      </c>
      <c r="C21" s="42" t="s">
        <v>5389</v>
      </c>
      <c r="D21" s="43"/>
      <c r="E21" s="43"/>
      <c r="F21" s="43"/>
      <c r="G21" s="43"/>
      <c r="H21" s="44"/>
      <c r="I21" s="44"/>
      <c r="J21" s="44"/>
      <c r="K21" s="44"/>
      <c r="L21" s="44"/>
      <c r="M21" s="45">
        <f t="shared" si="0"/>
        <v>0</v>
      </c>
      <c r="N21" s="46">
        <f t="shared" si="3"/>
        <v>0</v>
      </c>
      <c r="O21" s="45">
        <f t="shared" si="4"/>
        <v>0</v>
      </c>
      <c r="P21" s="45">
        <f t="shared" si="5"/>
        <v>0</v>
      </c>
      <c r="Q21" s="45">
        <f t="shared" si="6"/>
        <v>0</v>
      </c>
      <c r="R21" s="45">
        <f t="shared" si="7"/>
        <v>0</v>
      </c>
      <c r="S21" s="46">
        <f t="shared" si="8"/>
        <v>0</v>
      </c>
      <c r="T21" s="46">
        <f t="shared" si="1"/>
        <v>0</v>
      </c>
      <c r="U21" s="46">
        <f t="shared" si="9"/>
        <v>0</v>
      </c>
      <c r="V21" s="48" t="str">
        <f t="shared" si="10"/>
        <v>NÃO</v>
      </c>
      <c r="W21" s="49">
        <f t="shared" si="11"/>
        <v>0</v>
      </c>
      <c r="X21" s="50" t="s">
        <v>28</v>
      </c>
      <c r="Y21" s="50" t="s">
        <v>564</v>
      </c>
      <c r="Z21" s="50">
        <v>1200450</v>
      </c>
      <c r="AA21" s="51"/>
      <c r="AB21" s="41" t="s">
        <v>73</v>
      </c>
      <c r="AE21" s="50">
        <f t="shared" si="2"/>
        <v>0</v>
      </c>
    </row>
    <row r="22" spans="1:31" s="52" customFormat="1" ht="19.5" customHeight="1">
      <c r="A22" s="42" t="str">
        <f>Controles!$B$2</f>
        <v>ES</v>
      </c>
      <c r="B22" s="42">
        <f>Controles!$C$2</f>
        <v>7</v>
      </c>
      <c r="C22" s="42" t="s">
        <v>5389</v>
      </c>
      <c r="D22" s="43"/>
      <c r="E22" s="43"/>
      <c r="F22" s="43"/>
      <c r="G22" s="43"/>
      <c r="H22" s="44"/>
      <c r="I22" s="44"/>
      <c r="J22" s="44"/>
      <c r="K22" s="44"/>
      <c r="L22" s="44"/>
      <c r="M22" s="45">
        <f t="shared" si="0"/>
        <v>0</v>
      </c>
      <c r="N22" s="46">
        <f t="shared" si="3"/>
        <v>0</v>
      </c>
      <c r="O22" s="45">
        <f t="shared" si="4"/>
        <v>0</v>
      </c>
      <c r="P22" s="45">
        <f t="shared" si="5"/>
        <v>0</v>
      </c>
      <c r="Q22" s="45">
        <f t="shared" si="6"/>
        <v>0</v>
      </c>
      <c r="R22" s="45">
        <f t="shared" si="7"/>
        <v>0</v>
      </c>
      <c r="S22" s="46">
        <f t="shared" si="8"/>
        <v>0</v>
      </c>
      <c r="T22" s="46">
        <f t="shared" si="1"/>
        <v>0</v>
      </c>
      <c r="U22" s="46">
        <f t="shared" si="9"/>
        <v>0</v>
      </c>
      <c r="V22" s="48" t="str">
        <f t="shared" si="10"/>
        <v>NÃO</v>
      </c>
      <c r="W22" s="49">
        <f t="shared" si="11"/>
        <v>0</v>
      </c>
      <c r="X22" s="50" t="s">
        <v>28</v>
      </c>
      <c r="Y22" s="50" t="s">
        <v>587</v>
      </c>
      <c r="Z22" s="50">
        <v>1200609</v>
      </c>
      <c r="AA22" s="51"/>
      <c r="AB22" s="41" t="s">
        <v>77</v>
      </c>
      <c r="AE22" s="50">
        <f t="shared" si="2"/>
        <v>0</v>
      </c>
    </row>
    <row r="23" spans="1:31" s="52" customFormat="1" ht="19.5" customHeight="1">
      <c r="A23" s="42" t="str">
        <f>Controles!$B$2</f>
        <v>ES</v>
      </c>
      <c r="B23" s="42">
        <f>Controles!$C$2</f>
        <v>7</v>
      </c>
      <c r="C23" s="42" t="s">
        <v>5389</v>
      </c>
      <c r="D23" s="43"/>
      <c r="E23" s="43"/>
      <c r="F23" s="43"/>
      <c r="G23" s="43"/>
      <c r="H23" s="44"/>
      <c r="I23" s="44"/>
      <c r="J23" s="44"/>
      <c r="K23" s="44"/>
      <c r="L23" s="44"/>
      <c r="M23" s="45">
        <f t="shared" si="0"/>
        <v>0</v>
      </c>
      <c r="N23" s="46">
        <f t="shared" si="3"/>
        <v>0</v>
      </c>
      <c r="O23" s="45">
        <f t="shared" si="4"/>
        <v>0</v>
      </c>
      <c r="P23" s="45">
        <f t="shared" si="5"/>
        <v>0</v>
      </c>
      <c r="Q23" s="45">
        <f t="shared" si="6"/>
        <v>0</v>
      </c>
      <c r="R23" s="45">
        <f t="shared" si="7"/>
        <v>0</v>
      </c>
      <c r="S23" s="46">
        <f t="shared" si="8"/>
        <v>0</v>
      </c>
      <c r="T23" s="46">
        <f t="shared" si="1"/>
        <v>0</v>
      </c>
      <c r="U23" s="46">
        <f t="shared" si="9"/>
        <v>0</v>
      </c>
      <c r="V23" s="48" t="str">
        <f t="shared" si="10"/>
        <v>NÃO</v>
      </c>
      <c r="W23" s="49">
        <f t="shared" si="11"/>
        <v>0</v>
      </c>
      <c r="X23" s="50" t="s">
        <v>28</v>
      </c>
      <c r="Y23" s="50" t="s">
        <v>610</v>
      </c>
      <c r="Z23" s="50">
        <v>1200708</v>
      </c>
      <c r="AA23" s="51"/>
      <c r="AB23" s="41" t="s">
        <v>74</v>
      </c>
      <c r="AE23" s="50">
        <f t="shared" si="2"/>
        <v>0</v>
      </c>
    </row>
    <row r="24" spans="1:31" s="52" customFormat="1" ht="19.5" customHeight="1">
      <c r="A24" s="42" t="str">
        <f>Controles!$B$2</f>
        <v>ES</v>
      </c>
      <c r="B24" s="42">
        <f>Controles!$C$2</f>
        <v>7</v>
      </c>
      <c r="C24" s="42" t="s">
        <v>5389</v>
      </c>
      <c r="D24" s="43"/>
      <c r="E24" s="43"/>
      <c r="F24" s="43"/>
      <c r="G24" s="43"/>
      <c r="H24" s="44"/>
      <c r="I24" s="44"/>
      <c r="J24" s="44"/>
      <c r="K24" s="44"/>
      <c r="L24" s="44"/>
      <c r="M24" s="45">
        <f t="shared" si="0"/>
        <v>0</v>
      </c>
      <c r="N24" s="46">
        <f t="shared" si="3"/>
        <v>0</v>
      </c>
      <c r="O24" s="45">
        <f t="shared" si="4"/>
        <v>0</v>
      </c>
      <c r="P24" s="45">
        <f t="shared" si="5"/>
        <v>0</v>
      </c>
      <c r="Q24" s="45">
        <f t="shared" si="6"/>
        <v>0</v>
      </c>
      <c r="R24" s="45">
        <f t="shared" si="7"/>
        <v>0</v>
      </c>
      <c r="S24" s="46">
        <f t="shared" si="8"/>
        <v>0</v>
      </c>
      <c r="T24" s="46">
        <f t="shared" si="1"/>
        <v>0</v>
      </c>
      <c r="U24" s="46">
        <f t="shared" si="9"/>
        <v>0</v>
      </c>
      <c r="V24" s="48" t="str">
        <f t="shared" si="10"/>
        <v>NÃO</v>
      </c>
      <c r="W24" s="49">
        <f t="shared" si="11"/>
        <v>0</v>
      </c>
      <c r="X24" s="50" t="s">
        <v>32</v>
      </c>
      <c r="Y24" s="50" t="s">
        <v>90</v>
      </c>
      <c r="Z24" s="50">
        <v>2700102</v>
      </c>
      <c r="AA24" s="51"/>
      <c r="AB24" s="41" t="s">
        <v>75</v>
      </c>
      <c r="AE24" s="50">
        <f t="shared" si="2"/>
        <v>0</v>
      </c>
    </row>
    <row r="25" spans="1:31" s="52" customFormat="1" ht="19.5" customHeight="1">
      <c r="A25" s="42" t="str">
        <f>Controles!$B$2</f>
        <v>ES</v>
      </c>
      <c r="B25" s="42">
        <f>Controles!$C$2</f>
        <v>7</v>
      </c>
      <c r="C25" s="42" t="s">
        <v>5389</v>
      </c>
      <c r="D25" s="43"/>
      <c r="E25" s="43"/>
      <c r="F25" s="43"/>
      <c r="G25" s="43"/>
      <c r="H25" s="44"/>
      <c r="I25" s="44"/>
      <c r="J25" s="44"/>
      <c r="K25" s="44"/>
      <c r="L25" s="44"/>
      <c r="M25" s="45">
        <f t="shared" si="0"/>
        <v>0</v>
      </c>
      <c r="N25" s="46">
        <f t="shared" si="3"/>
        <v>0</v>
      </c>
      <c r="O25" s="45">
        <f t="shared" si="4"/>
        <v>0</v>
      </c>
      <c r="P25" s="45">
        <f t="shared" si="5"/>
        <v>0</v>
      </c>
      <c r="Q25" s="45">
        <f t="shared" si="6"/>
        <v>0</v>
      </c>
      <c r="R25" s="45">
        <f t="shared" si="7"/>
        <v>0</v>
      </c>
      <c r="S25" s="46">
        <f t="shared" si="8"/>
        <v>0</v>
      </c>
      <c r="T25" s="46">
        <f t="shared" si="1"/>
        <v>0</v>
      </c>
      <c r="U25" s="46">
        <f t="shared" si="9"/>
        <v>0</v>
      </c>
      <c r="V25" s="48" t="str">
        <f t="shared" si="10"/>
        <v>NÃO</v>
      </c>
      <c r="W25" s="49">
        <f t="shared" si="11"/>
        <v>0</v>
      </c>
      <c r="X25" s="50" t="s">
        <v>32</v>
      </c>
      <c r="Y25" s="50" t="s">
        <v>116</v>
      </c>
      <c r="Z25" s="50">
        <v>2700201</v>
      </c>
      <c r="AA25" s="51"/>
      <c r="AB25" s="41" t="s">
        <v>79</v>
      </c>
      <c r="AE25" s="50">
        <f t="shared" si="2"/>
        <v>0</v>
      </c>
    </row>
    <row r="26" spans="1:31" s="52" customFormat="1" ht="19.5" customHeight="1">
      <c r="A26" s="42" t="str">
        <f>Controles!$B$2</f>
        <v>ES</v>
      </c>
      <c r="B26" s="42">
        <f>Controles!$C$2</f>
        <v>7</v>
      </c>
      <c r="C26" s="42" t="s">
        <v>5389</v>
      </c>
      <c r="D26" s="43"/>
      <c r="E26" s="43"/>
      <c r="F26" s="43"/>
      <c r="G26" s="43"/>
      <c r="H26" s="44"/>
      <c r="I26" s="44"/>
      <c r="J26" s="44"/>
      <c r="K26" s="44"/>
      <c r="L26" s="44"/>
      <c r="M26" s="45">
        <f t="shared" si="0"/>
        <v>0</v>
      </c>
      <c r="N26" s="46">
        <f t="shared" si="3"/>
        <v>0</v>
      </c>
      <c r="O26" s="45">
        <f t="shared" si="4"/>
        <v>0</v>
      </c>
      <c r="P26" s="45">
        <f t="shared" si="5"/>
        <v>0</v>
      </c>
      <c r="Q26" s="45">
        <f t="shared" si="6"/>
        <v>0</v>
      </c>
      <c r="R26" s="45">
        <f t="shared" si="7"/>
        <v>0</v>
      </c>
      <c r="S26" s="46">
        <f t="shared" si="8"/>
        <v>0</v>
      </c>
      <c r="T26" s="46">
        <f t="shared" si="1"/>
        <v>0</v>
      </c>
      <c r="U26" s="46">
        <f t="shared" si="9"/>
        <v>0</v>
      </c>
      <c r="V26" s="48" t="str">
        <f t="shared" si="10"/>
        <v>NÃO</v>
      </c>
      <c r="W26" s="49">
        <f t="shared" si="11"/>
        <v>0</v>
      </c>
      <c r="X26" s="50" t="s">
        <v>32</v>
      </c>
      <c r="Y26" s="50" t="s">
        <v>142</v>
      </c>
      <c r="Z26" s="50">
        <v>2700300</v>
      </c>
      <c r="AA26" s="51"/>
      <c r="AB26" s="41" t="s">
        <v>83</v>
      </c>
      <c r="AE26" s="50">
        <f t="shared" si="2"/>
        <v>0</v>
      </c>
    </row>
    <row r="27" spans="1:31" s="52" customFormat="1" ht="19.5" customHeight="1">
      <c r="A27" s="42" t="str">
        <f>Controles!$B$2</f>
        <v>ES</v>
      </c>
      <c r="B27" s="42">
        <f>Controles!$C$2</f>
        <v>7</v>
      </c>
      <c r="C27" s="42" t="s">
        <v>5389</v>
      </c>
      <c r="D27" s="43"/>
      <c r="E27" s="43"/>
      <c r="F27" s="43"/>
      <c r="G27" s="43"/>
      <c r="H27" s="44"/>
      <c r="I27" s="44"/>
      <c r="J27" s="44"/>
      <c r="K27" s="44"/>
      <c r="L27" s="44"/>
      <c r="M27" s="45">
        <f t="shared" si="0"/>
        <v>0</v>
      </c>
      <c r="N27" s="46">
        <f t="shared" si="3"/>
        <v>0</v>
      </c>
      <c r="O27" s="45">
        <f t="shared" si="4"/>
        <v>0</v>
      </c>
      <c r="P27" s="45">
        <f t="shared" si="5"/>
        <v>0</v>
      </c>
      <c r="Q27" s="45">
        <f t="shared" si="6"/>
        <v>0</v>
      </c>
      <c r="R27" s="45">
        <f t="shared" si="7"/>
        <v>0</v>
      </c>
      <c r="S27" s="46">
        <f t="shared" si="8"/>
        <v>0</v>
      </c>
      <c r="T27" s="46">
        <f t="shared" si="1"/>
        <v>0</v>
      </c>
      <c r="U27" s="46">
        <f t="shared" si="9"/>
        <v>0</v>
      </c>
      <c r="V27" s="48" t="str">
        <f t="shared" si="10"/>
        <v>NÃO</v>
      </c>
      <c r="W27" s="49">
        <f t="shared" si="11"/>
        <v>0</v>
      </c>
      <c r="X27" s="50" t="s">
        <v>32</v>
      </c>
      <c r="Y27" s="50" t="s">
        <v>167</v>
      </c>
      <c r="Z27" s="50">
        <v>2700409</v>
      </c>
      <c r="AA27" s="51"/>
      <c r="AB27" s="41" t="s">
        <v>81</v>
      </c>
      <c r="AE27" s="50">
        <f t="shared" si="2"/>
        <v>0</v>
      </c>
    </row>
    <row r="28" spans="1:31" s="52" customFormat="1" ht="19.5" customHeight="1">
      <c r="A28" s="42" t="str">
        <f>Controles!$B$2</f>
        <v>ES</v>
      </c>
      <c r="B28" s="42">
        <f>Controles!$C$2</f>
        <v>7</v>
      </c>
      <c r="C28" s="42" t="s">
        <v>5389</v>
      </c>
      <c r="D28" s="43"/>
      <c r="E28" s="43"/>
      <c r="F28" s="43"/>
      <c r="G28" s="43"/>
      <c r="H28" s="44"/>
      <c r="I28" s="44"/>
      <c r="J28" s="44"/>
      <c r="K28" s="44"/>
      <c r="L28" s="44"/>
      <c r="M28" s="45">
        <f t="shared" si="0"/>
        <v>0</v>
      </c>
      <c r="N28" s="46">
        <f t="shared" si="3"/>
        <v>0</v>
      </c>
      <c r="O28" s="45">
        <f t="shared" si="4"/>
        <v>0</v>
      </c>
      <c r="P28" s="45">
        <f t="shared" si="5"/>
        <v>0</v>
      </c>
      <c r="Q28" s="45">
        <f t="shared" si="6"/>
        <v>0</v>
      </c>
      <c r="R28" s="45">
        <f t="shared" si="7"/>
        <v>0</v>
      </c>
      <c r="S28" s="46">
        <f t="shared" si="8"/>
        <v>0</v>
      </c>
      <c r="T28" s="46">
        <f t="shared" si="1"/>
        <v>0</v>
      </c>
      <c r="U28" s="46">
        <f t="shared" si="9"/>
        <v>0</v>
      </c>
      <c r="V28" s="48" t="str">
        <f t="shared" si="10"/>
        <v>NÃO</v>
      </c>
      <c r="W28" s="49">
        <f t="shared" si="11"/>
        <v>0</v>
      </c>
      <c r="X28" s="50" t="s">
        <v>32</v>
      </c>
      <c r="Y28" s="50" t="s">
        <v>193</v>
      </c>
      <c r="Z28" s="50">
        <v>2700508</v>
      </c>
      <c r="AA28" s="51"/>
      <c r="AB28" s="41" t="s">
        <v>85</v>
      </c>
      <c r="AE28" s="50">
        <f t="shared" si="2"/>
        <v>0</v>
      </c>
    </row>
    <row r="29" spans="1:31" s="52" customFormat="1" ht="19.5" customHeight="1">
      <c r="A29" s="42" t="str">
        <f>Controles!$B$2</f>
        <v>ES</v>
      </c>
      <c r="B29" s="42">
        <f>Controles!$C$2</f>
        <v>7</v>
      </c>
      <c r="C29" s="42" t="s">
        <v>5389</v>
      </c>
      <c r="D29" s="43"/>
      <c r="E29" s="43"/>
      <c r="F29" s="43"/>
      <c r="G29" s="43"/>
      <c r="H29" s="44"/>
      <c r="I29" s="44"/>
      <c r="J29" s="44"/>
      <c r="K29" s="44"/>
      <c r="L29" s="44"/>
      <c r="M29" s="45">
        <f t="shared" si="0"/>
        <v>0</v>
      </c>
      <c r="N29" s="46">
        <f t="shared" si="3"/>
        <v>0</v>
      </c>
      <c r="O29" s="45">
        <f t="shared" si="4"/>
        <v>0</v>
      </c>
      <c r="P29" s="45">
        <f t="shared" si="5"/>
        <v>0</v>
      </c>
      <c r="Q29" s="45">
        <f t="shared" si="6"/>
        <v>0</v>
      </c>
      <c r="R29" s="45">
        <f t="shared" si="7"/>
        <v>0</v>
      </c>
      <c r="S29" s="46">
        <f t="shared" si="8"/>
        <v>0</v>
      </c>
      <c r="T29" s="46">
        <f t="shared" si="1"/>
        <v>0</v>
      </c>
      <c r="U29" s="46">
        <f t="shared" si="9"/>
        <v>0</v>
      </c>
      <c r="V29" s="48" t="str">
        <f t="shared" si="10"/>
        <v>NÃO</v>
      </c>
      <c r="W29" s="49">
        <f t="shared" si="11"/>
        <v>0</v>
      </c>
      <c r="X29" s="50" t="s">
        <v>32</v>
      </c>
      <c r="Y29" s="50" t="s">
        <v>219</v>
      </c>
      <c r="Z29" s="50">
        <v>2700607</v>
      </c>
      <c r="AA29" s="51"/>
      <c r="AB29" s="51"/>
      <c r="AE29" s="50">
        <f t="shared" si="2"/>
        <v>0</v>
      </c>
    </row>
    <row r="30" spans="1:31" s="52" customFormat="1" ht="19.5" customHeight="1">
      <c r="A30" s="42" t="str">
        <f>Controles!$B$2</f>
        <v>ES</v>
      </c>
      <c r="B30" s="42">
        <f>Controles!$C$2</f>
        <v>7</v>
      </c>
      <c r="C30" s="42" t="s">
        <v>5389</v>
      </c>
      <c r="D30" s="43"/>
      <c r="E30" s="43"/>
      <c r="F30" s="43"/>
      <c r="G30" s="43"/>
      <c r="H30" s="44"/>
      <c r="I30" s="44"/>
      <c r="J30" s="44"/>
      <c r="K30" s="44"/>
      <c r="L30" s="44"/>
      <c r="M30" s="45">
        <f t="shared" si="0"/>
        <v>0</v>
      </c>
      <c r="N30" s="46">
        <f t="shared" si="3"/>
        <v>0</v>
      </c>
      <c r="O30" s="45">
        <f t="shared" si="4"/>
        <v>0</v>
      </c>
      <c r="P30" s="45">
        <f t="shared" si="5"/>
        <v>0</v>
      </c>
      <c r="Q30" s="45">
        <f t="shared" si="6"/>
        <v>0</v>
      </c>
      <c r="R30" s="45">
        <f t="shared" si="7"/>
        <v>0</v>
      </c>
      <c r="S30" s="46">
        <f t="shared" si="8"/>
        <v>0</v>
      </c>
      <c r="T30" s="46">
        <f t="shared" si="1"/>
        <v>0</v>
      </c>
      <c r="U30" s="46">
        <f t="shared" si="9"/>
        <v>0</v>
      </c>
      <c r="V30" s="48" t="str">
        <f t="shared" si="10"/>
        <v>NÃO</v>
      </c>
      <c r="W30" s="49">
        <f t="shared" si="11"/>
        <v>0</v>
      </c>
      <c r="X30" s="50" t="s">
        <v>32</v>
      </c>
      <c r="Y30" s="50" t="s">
        <v>243</v>
      </c>
      <c r="Z30" s="50">
        <v>2700706</v>
      </c>
      <c r="AA30" s="51"/>
      <c r="AB30" s="51"/>
      <c r="AE30" s="50">
        <f t="shared" si="2"/>
        <v>0</v>
      </c>
    </row>
    <row r="31" spans="1:31" s="52" customFormat="1" ht="19.5" customHeight="1">
      <c r="A31" s="42" t="str">
        <f>Controles!$B$2</f>
        <v>ES</v>
      </c>
      <c r="B31" s="42">
        <f>Controles!$C$2</f>
        <v>7</v>
      </c>
      <c r="C31" s="42" t="s">
        <v>5389</v>
      </c>
      <c r="D31" s="43"/>
      <c r="E31" s="43"/>
      <c r="F31" s="43"/>
      <c r="G31" s="43"/>
      <c r="H31" s="44"/>
      <c r="I31" s="44"/>
      <c r="J31" s="44"/>
      <c r="K31" s="44"/>
      <c r="L31" s="44"/>
      <c r="M31" s="45">
        <f t="shared" si="0"/>
        <v>0</v>
      </c>
      <c r="N31" s="46">
        <f t="shared" si="3"/>
        <v>0</v>
      </c>
      <c r="O31" s="45">
        <f t="shared" si="4"/>
        <v>0</v>
      </c>
      <c r="P31" s="45">
        <f t="shared" si="5"/>
        <v>0</v>
      </c>
      <c r="Q31" s="45">
        <f t="shared" si="6"/>
        <v>0</v>
      </c>
      <c r="R31" s="45">
        <f t="shared" si="7"/>
        <v>0</v>
      </c>
      <c r="S31" s="46">
        <f t="shared" si="8"/>
        <v>0</v>
      </c>
      <c r="T31" s="46">
        <f t="shared" si="1"/>
        <v>0</v>
      </c>
      <c r="U31" s="46">
        <f t="shared" si="9"/>
        <v>0</v>
      </c>
      <c r="V31" s="48" t="str">
        <f t="shared" si="10"/>
        <v>NÃO</v>
      </c>
      <c r="W31" s="49">
        <f t="shared" si="11"/>
        <v>0</v>
      </c>
      <c r="X31" s="50" t="s">
        <v>32</v>
      </c>
      <c r="Y31" s="50" t="s">
        <v>268</v>
      </c>
      <c r="Z31" s="50">
        <v>2700805</v>
      </c>
      <c r="AA31" s="51"/>
      <c r="AB31" s="51"/>
      <c r="AE31" s="50">
        <f t="shared" si="2"/>
        <v>0</v>
      </c>
    </row>
    <row r="32" spans="1:31" s="52" customFormat="1" ht="19.5" customHeight="1">
      <c r="A32" s="42" t="str">
        <f>Controles!$B$2</f>
        <v>ES</v>
      </c>
      <c r="B32" s="42">
        <f>Controles!$C$2</f>
        <v>7</v>
      </c>
      <c r="C32" s="42" t="s">
        <v>5389</v>
      </c>
      <c r="D32" s="43"/>
      <c r="E32" s="43"/>
      <c r="F32" s="43"/>
      <c r="G32" s="43"/>
      <c r="H32" s="44"/>
      <c r="I32" s="44"/>
      <c r="J32" s="44"/>
      <c r="K32" s="44"/>
      <c r="L32" s="44"/>
      <c r="M32" s="45">
        <f t="shared" si="0"/>
        <v>0</v>
      </c>
      <c r="N32" s="46">
        <f t="shared" si="3"/>
        <v>0</v>
      </c>
      <c r="O32" s="45">
        <f t="shared" si="4"/>
        <v>0</v>
      </c>
      <c r="P32" s="45">
        <f t="shared" si="5"/>
        <v>0</v>
      </c>
      <c r="Q32" s="45">
        <f t="shared" si="6"/>
        <v>0</v>
      </c>
      <c r="R32" s="45">
        <f t="shared" si="7"/>
        <v>0</v>
      </c>
      <c r="S32" s="46">
        <f t="shared" si="8"/>
        <v>0</v>
      </c>
      <c r="T32" s="46">
        <f t="shared" si="1"/>
        <v>0</v>
      </c>
      <c r="U32" s="46">
        <f t="shared" si="9"/>
        <v>0</v>
      </c>
      <c r="V32" s="48" t="str">
        <f t="shared" si="10"/>
        <v>NÃO</v>
      </c>
      <c r="W32" s="49">
        <f t="shared" si="11"/>
        <v>0</v>
      </c>
      <c r="X32" s="50" t="s">
        <v>32</v>
      </c>
      <c r="Y32" s="50" t="s">
        <v>294</v>
      </c>
      <c r="Z32" s="50">
        <v>2700904</v>
      </c>
      <c r="AA32" s="51"/>
      <c r="AB32" s="51"/>
      <c r="AE32" s="50">
        <f t="shared" si="2"/>
        <v>0</v>
      </c>
    </row>
    <row r="33" spans="1:31" s="52" customFormat="1" ht="19.5" customHeight="1">
      <c r="A33" s="42" t="str">
        <f>Controles!$B$2</f>
        <v>ES</v>
      </c>
      <c r="B33" s="42">
        <f>Controles!$C$2</f>
        <v>7</v>
      </c>
      <c r="C33" s="42" t="s">
        <v>5389</v>
      </c>
      <c r="D33" s="43"/>
      <c r="E33" s="43"/>
      <c r="F33" s="43"/>
      <c r="G33" s="43"/>
      <c r="H33" s="44"/>
      <c r="I33" s="44"/>
      <c r="J33" s="44"/>
      <c r="K33" s="44"/>
      <c r="L33" s="44"/>
      <c r="M33" s="45">
        <f t="shared" si="0"/>
        <v>0</v>
      </c>
      <c r="N33" s="46">
        <f t="shared" si="3"/>
        <v>0</v>
      </c>
      <c r="O33" s="45">
        <f t="shared" si="4"/>
        <v>0</v>
      </c>
      <c r="P33" s="45">
        <f t="shared" si="5"/>
        <v>0</v>
      </c>
      <c r="Q33" s="45">
        <f t="shared" si="6"/>
        <v>0</v>
      </c>
      <c r="R33" s="45">
        <f t="shared" si="7"/>
        <v>0</v>
      </c>
      <c r="S33" s="46">
        <f t="shared" si="8"/>
        <v>0</v>
      </c>
      <c r="T33" s="46">
        <f t="shared" si="1"/>
        <v>0</v>
      </c>
      <c r="U33" s="46">
        <f t="shared" si="9"/>
        <v>0</v>
      </c>
      <c r="V33" s="48" t="str">
        <f t="shared" si="10"/>
        <v>NÃO</v>
      </c>
      <c r="W33" s="49">
        <f t="shared" si="11"/>
        <v>0</v>
      </c>
      <c r="X33" s="50" t="s">
        <v>32</v>
      </c>
      <c r="Y33" s="50" t="s">
        <v>320</v>
      </c>
      <c r="Z33" s="50">
        <v>2701001</v>
      </c>
      <c r="AA33" s="51"/>
      <c r="AB33" s="51"/>
      <c r="AE33" s="50">
        <f t="shared" si="2"/>
        <v>0</v>
      </c>
    </row>
    <row r="34" spans="1:31" s="52" customFormat="1" ht="19.5" customHeight="1">
      <c r="A34" s="42" t="str">
        <f>Controles!$B$2</f>
        <v>ES</v>
      </c>
      <c r="B34" s="42">
        <f>Controles!$C$2</f>
        <v>7</v>
      </c>
      <c r="C34" s="42" t="s">
        <v>5389</v>
      </c>
      <c r="D34" s="43"/>
      <c r="E34" s="43"/>
      <c r="F34" s="43"/>
      <c r="G34" s="43"/>
      <c r="H34" s="44"/>
      <c r="I34" s="44"/>
      <c r="J34" s="44"/>
      <c r="K34" s="44"/>
      <c r="L34" s="44"/>
      <c r="M34" s="45">
        <f t="shared" si="0"/>
        <v>0</v>
      </c>
      <c r="N34" s="46">
        <f t="shared" si="3"/>
        <v>0</v>
      </c>
      <c r="O34" s="45">
        <f t="shared" si="4"/>
        <v>0</v>
      </c>
      <c r="P34" s="45">
        <f t="shared" si="5"/>
        <v>0</v>
      </c>
      <c r="Q34" s="45">
        <f t="shared" si="6"/>
        <v>0</v>
      </c>
      <c r="R34" s="45">
        <f t="shared" si="7"/>
        <v>0</v>
      </c>
      <c r="S34" s="46">
        <f t="shared" si="8"/>
        <v>0</v>
      </c>
      <c r="T34" s="46">
        <f t="shared" si="1"/>
        <v>0</v>
      </c>
      <c r="U34" s="46">
        <f t="shared" si="9"/>
        <v>0</v>
      </c>
      <c r="V34" s="48" t="str">
        <f t="shared" si="10"/>
        <v>NÃO</v>
      </c>
      <c r="W34" s="49">
        <f t="shared" si="11"/>
        <v>0</v>
      </c>
      <c r="X34" s="50" t="s">
        <v>32</v>
      </c>
      <c r="Y34" s="50" t="s">
        <v>345</v>
      </c>
      <c r="Z34" s="50">
        <v>2701100</v>
      </c>
      <c r="AA34" s="51"/>
      <c r="AB34" s="51"/>
      <c r="AE34" s="50">
        <f t="shared" si="2"/>
        <v>0</v>
      </c>
    </row>
    <row r="35" spans="1:31" s="52" customFormat="1" ht="19.5" customHeight="1">
      <c r="A35" s="42" t="str">
        <f>Controles!$B$2</f>
        <v>ES</v>
      </c>
      <c r="B35" s="42">
        <f>Controles!$C$2</f>
        <v>7</v>
      </c>
      <c r="C35" s="42" t="s">
        <v>5389</v>
      </c>
      <c r="D35" s="43"/>
      <c r="E35" s="43"/>
      <c r="F35" s="43"/>
      <c r="G35" s="43"/>
      <c r="H35" s="44"/>
      <c r="I35" s="44"/>
      <c r="J35" s="44"/>
      <c r="K35" s="44"/>
      <c r="L35" s="44"/>
      <c r="M35" s="45">
        <f t="shared" si="0"/>
        <v>0</v>
      </c>
      <c r="N35" s="46">
        <f t="shared" si="3"/>
        <v>0</v>
      </c>
      <c r="O35" s="45">
        <f t="shared" si="4"/>
        <v>0</v>
      </c>
      <c r="P35" s="45">
        <f t="shared" si="5"/>
        <v>0</v>
      </c>
      <c r="Q35" s="45">
        <f t="shared" si="6"/>
        <v>0</v>
      </c>
      <c r="R35" s="45">
        <f t="shared" si="7"/>
        <v>0</v>
      </c>
      <c r="S35" s="46">
        <f t="shared" si="8"/>
        <v>0</v>
      </c>
      <c r="T35" s="46">
        <f t="shared" si="1"/>
        <v>0</v>
      </c>
      <c r="U35" s="46">
        <f t="shared" si="9"/>
        <v>0</v>
      </c>
      <c r="V35" s="48" t="str">
        <f t="shared" si="10"/>
        <v>NÃO</v>
      </c>
      <c r="W35" s="49">
        <f t="shared" si="11"/>
        <v>0</v>
      </c>
      <c r="X35" s="50" t="s">
        <v>32</v>
      </c>
      <c r="Y35" s="50" t="s">
        <v>369</v>
      </c>
      <c r="Z35" s="50">
        <v>2701209</v>
      </c>
      <c r="AA35" s="51"/>
      <c r="AB35" s="51"/>
      <c r="AE35" s="50">
        <f t="shared" si="2"/>
        <v>0</v>
      </c>
    </row>
    <row r="36" spans="1:31" s="52" customFormat="1" ht="19.5" customHeight="1">
      <c r="A36" s="42" t="str">
        <f>Controles!$B$2</f>
        <v>ES</v>
      </c>
      <c r="B36" s="42">
        <f>Controles!$C$2</f>
        <v>7</v>
      </c>
      <c r="C36" s="42" t="s">
        <v>5389</v>
      </c>
      <c r="D36" s="43"/>
      <c r="E36" s="43"/>
      <c r="F36" s="43"/>
      <c r="G36" s="43"/>
      <c r="H36" s="44"/>
      <c r="I36" s="44"/>
      <c r="J36" s="44"/>
      <c r="K36" s="44"/>
      <c r="L36" s="44"/>
      <c r="M36" s="45">
        <f t="shared" si="0"/>
        <v>0</v>
      </c>
      <c r="N36" s="46">
        <f t="shared" si="3"/>
        <v>0</v>
      </c>
      <c r="O36" s="45">
        <f t="shared" si="4"/>
        <v>0</v>
      </c>
      <c r="P36" s="45">
        <f t="shared" si="5"/>
        <v>0</v>
      </c>
      <c r="Q36" s="45">
        <f t="shared" si="6"/>
        <v>0</v>
      </c>
      <c r="R36" s="45">
        <f t="shared" si="7"/>
        <v>0</v>
      </c>
      <c r="S36" s="46">
        <f t="shared" si="8"/>
        <v>0</v>
      </c>
      <c r="T36" s="46">
        <f t="shared" si="1"/>
        <v>0</v>
      </c>
      <c r="U36" s="46">
        <f t="shared" si="9"/>
        <v>0</v>
      </c>
      <c r="V36" s="48" t="str">
        <f t="shared" si="10"/>
        <v>NÃO</v>
      </c>
      <c r="W36" s="49">
        <f t="shared" si="11"/>
        <v>0</v>
      </c>
      <c r="X36" s="50" t="s">
        <v>32</v>
      </c>
      <c r="Y36" s="50" t="s">
        <v>394</v>
      </c>
      <c r="Z36" s="50">
        <v>2701308</v>
      </c>
      <c r="AA36" s="51"/>
      <c r="AB36" s="51"/>
      <c r="AE36" s="50">
        <f t="shared" si="2"/>
        <v>0</v>
      </c>
    </row>
    <row r="37" spans="1:31" s="52" customFormat="1" ht="19.5" customHeight="1">
      <c r="A37" s="42" t="str">
        <f>Controles!$B$2</f>
        <v>ES</v>
      </c>
      <c r="B37" s="42">
        <f>Controles!$C$2</f>
        <v>7</v>
      </c>
      <c r="C37" s="42" t="s">
        <v>5389</v>
      </c>
      <c r="D37" s="43"/>
      <c r="E37" s="43"/>
      <c r="F37" s="43"/>
      <c r="G37" s="43"/>
      <c r="H37" s="44"/>
      <c r="I37" s="44"/>
      <c r="J37" s="44"/>
      <c r="K37" s="44"/>
      <c r="L37" s="44"/>
      <c r="M37" s="45">
        <f t="shared" si="0"/>
        <v>0</v>
      </c>
      <c r="N37" s="46">
        <f t="shared" si="3"/>
        <v>0</v>
      </c>
      <c r="O37" s="45">
        <f t="shared" si="4"/>
        <v>0</v>
      </c>
      <c r="P37" s="45">
        <f t="shared" si="5"/>
        <v>0</v>
      </c>
      <c r="Q37" s="45">
        <f t="shared" si="6"/>
        <v>0</v>
      </c>
      <c r="R37" s="45">
        <f t="shared" si="7"/>
        <v>0</v>
      </c>
      <c r="S37" s="46">
        <f t="shared" si="8"/>
        <v>0</v>
      </c>
      <c r="T37" s="46">
        <f t="shared" si="1"/>
        <v>0</v>
      </c>
      <c r="U37" s="46">
        <f t="shared" si="9"/>
        <v>0</v>
      </c>
      <c r="V37" s="48" t="str">
        <f t="shared" si="10"/>
        <v>NÃO</v>
      </c>
      <c r="W37" s="49">
        <f t="shared" si="11"/>
        <v>0</v>
      </c>
      <c r="X37" s="50" t="s">
        <v>32</v>
      </c>
      <c r="Y37" s="50" t="s">
        <v>419</v>
      </c>
      <c r="Z37" s="50">
        <v>2701357</v>
      </c>
      <c r="AA37" s="51"/>
      <c r="AB37" s="51"/>
      <c r="AE37" s="50">
        <f t="shared" si="2"/>
        <v>0</v>
      </c>
    </row>
    <row r="38" spans="1:31" s="52" customFormat="1" ht="19.5" customHeight="1">
      <c r="A38" s="42" t="str">
        <f>Controles!$B$2</f>
        <v>ES</v>
      </c>
      <c r="B38" s="42">
        <f>Controles!$C$2</f>
        <v>7</v>
      </c>
      <c r="C38" s="42" t="s">
        <v>5389</v>
      </c>
      <c r="D38" s="43"/>
      <c r="E38" s="43"/>
      <c r="F38" s="43"/>
      <c r="G38" s="43"/>
      <c r="H38" s="44"/>
      <c r="I38" s="44"/>
      <c r="J38" s="44"/>
      <c r="K38" s="44"/>
      <c r="L38" s="44"/>
      <c r="M38" s="45">
        <f t="shared" si="0"/>
        <v>0</v>
      </c>
      <c r="N38" s="46">
        <f t="shared" si="3"/>
        <v>0</v>
      </c>
      <c r="O38" s="45">
        <f t="shared" si="4"/>
        <v>0</v>
      </c>
      <c r="P38" s="45">
        <f t="shared" si="5"/>
        <v>0</v>
      </c>
      <c r="Q38" s="45">
        <f t="shared" si="6"/>
        <v>0</v>
      </c>
      <c r="R38" s="45">
        <f t="shared" si="7"/>
        <v>0</v>
      </c>
      <c r="S38" s="46">
        <f t="shared" si="8"/>
        <v>0</v>
      </c>
      <c r="T38" s="46">
        <f t="shared" si="1"/>
        <v>0</v>
      </c>
      <c r="U38" s="46">
        <f t="shared" si="9"/>
        <v>0</v>
      </c>
      <c r="V38" s="48" t="str">
        <f t="shared" si="10"/>
        <v>NÃO</v>
      </c>
      <c r="W38" s="49">
        <f t="shared" si="11"/>
        <v>0</v>
      </c>
      <c r="X38" s="50" t="s">
        <v>32</v>
      </c>
      <c r="Y38" s="50" t="s">
        <v>445</v>
      </c>
      <c r="Z38" s="50">
        <v>2701407</v>
      </c>
      <c r="AA38" s="51"/>
      <c r="AB38" s="51"/>
      <c r="AE38" s="50">
        <f t="shared" si="2"/>
        <v>0</v>
      </c>
    </row>
    <row r="39" spans="1:31" s="52" customFormat="1" ht="19.5" customHeight="1">
      <c r="A39" s="42" t="str">
        <f>Controles!$B$2</f>
        <v>ES</v>
      </c>
      <c r="B39" s="42">
        <f>Controles!$C$2</f>
        <v>7</v>
      </c>
      <c r="C39" s="42" t="s">
        <v>5389</v>
      </c>
      <c r="D39" s="43"/>
      <c r="E39" s="43"/>
      <c r="F39" s="43"/>
      <c r="G39" s="43"/>
      <c r="H39" s="44"/>
      <c r="I39" s="44"/>
      <c r="J39" s="44"/>
      <c r="K39" s="44"/>
      <c r="L39" s="44"/>
      <c r="M39" s="45">
        <f t="shared" si="0"/>
        <v>0</v>
      </c>
      <c r="N39" s="46">
        <f t="shared" si="3"/>
        <v>0</v>
      </c>
      <c r="O39" s="45">
        <f t="shared" si="4"/>
        <v>0</v>
      </c>
      <c r="P39" s="45">
        <f t="shared" si="5"/>
        <v>0</v>
      </c>
      <c r="Q39" s="45">
        <f t="shared" si="6"/>
        <v>0</v>
      </c>
      <c r="R39" s="45">
        <f t="shared" si="7"/>
        <v>0</v>
      </c>
      <c r="S39" s="46">
        <f t="shared" si="8"/>
        <v>0</v>
      </c>
      <c r="T39" s="46">
        <f t="shared" si="1"/>
        <v>0</v>
      </c>
      <c r="U39" s="46">
        <f t="shared" si="9"/>
        <v>0</v>
      </c>
      <c r="V39" s="48" t="str">
        <f t="shared" si="10"/>
        <v>NÃO</v>
      </c>
      <c r="W39" s="49">
        <f t="shared" si="11"/>
        <v>0</v>
      </c>
      <c r="X39" s="50" t="s">
        <v>32</v>
      </c>
      <c r="Y39" s="50" t="s">
        <v>470</v>
      </c>
      <c r="Z39" s="50">
        <v>2701506</v>
      </c>
      <c r="AA39" s="51"/>
      <c r="AB39" s="51"/>
      <c r="AE39" s="50">
        <f t="shared" si="2"/>
        <v>0</v>
      </c>
    </row>
    <row r="40" spans="1:31" s="52" customFormat="1" ht="19.5" customHeight="1">
      <c r="A40" s="42" t="str">
        <f>Controles!$B$2</f>
        <v>ES</v>
      </c>
      <c r="B40" s="42">
        <f>Controles!$C$2</f>
        <v>7</v>
      </c>
      <c r="C40" s="42" t="s">
        <v>5389</v>
      </c>
      <c r="D40" s="43"/>
      <c r="E40" s="43"/>
      <c r="F40" s="43"/>
      <c r="G40" s="43"/>
      <c r="H40" s="44"/>
      <c r="I40" s="44"/>
      <c r="J40" s="44"/>
      <c r="K40" s="44"/>
      <c r="L40" s="44"/>
      <c r="M40" s="45">
        <f t="shared" si="0"/>
        <v>0</v>
      </c>
      <c r="N40" s="46">
        <f t="shared" si="3"/>
        <v>0</v>
      </c>
      <c r="O40" s="45">
        <f t="shared" si="4"/>
        <v>0</v>
      </c>
      <c r="P40" s="45">
        <f t="shared" si="5"/>
        <v>0</v>
      </c>
      <c r="Q40" s="45">
        <f t="shared" si="6"/>
        <v>0</v>
      </c>
      <c r="R40" s="45">
        <f t="shared" si="7"/>
        <v>0</v>
      </c>
      <c r="S40" s="46">
        <f t="shared" si="8"/>
        <v>0</v>
      </c>
      <c r="T40" s="46">
        <f t="shared" si="1"/>
        <v>0</v>
      </c>
      <c r="U40" s="46">
        <f t="shared" si="9"/>
        <v>0</v>
      </c>
      <c r="V40" s="48" t="str">
        <f t="shared" si="10"/>
        <v>NÃO</v>
      </c>
      <c r="W40" s="49">
        <f t="shared" si="11"/>
        <v>0</v>
      </c>
      <c r="X40" s="50" t="s">
        <v>32</v>
      </c>
      <c r="Y40" s="50" t="s">
        <v>495</v>
      </c>
      <c r="Z40" s="50">
        <v>2701605</v>
      </c>
      <c r="AA40" s="51"/>
      <c r="AB40" s="51"/>
      <c r="AE40" s="50">
        <f t="shared" si="2"/>
        <v>0</v>
      </c>
    </row>
    <row r="41" spans="1:31" s="52" customFormat="1" ht="19.5" customHeight="1">
      <c r="A41" s="42" t="str">
        <f>Controles!$B$2</f>
        <v>ES</v>
      </c>
      <c r="B41" s="42">
        <f>Controles!$C$2</f>
        <v>7</v>
      </c>
      <c r="C41" s="42" t="s">
        <v>5389</v>
      </c>
      <c r="D41" s="43"/>
      <c r="E41" s="43"/>
      <c r="F41" s="43"/>
      <c r="G41" s="43"/>
      <c r="H41" s="44"/>
      <c r="I41" s="44"/>
      <c r="J41" s="44"/>
      <c r="K41" s="44"/>
      <c r="L41" s="44"/>
      <c r="M41" s="45">
        <f t="shared" si="0"/>
        <v>0</v>
      </c>
      <c r="N41" s="46">
        <f t="shared" si="3"/>
        <v>0</v>
      </c>
      <c r="O41" s="45">
        <f t="shared" si="4"/>
        <v>0</v>
      </c>
      <c r="P41" s="45">
        <f t="shared" si="5"/>
        <v>0</v>
      </c>
      <c r="Q41" s="45">
        <f t="shared" si="6"/>
        <v>0</v>
      </c>
      <c r="R41" s="45">
        <f t="shared" si="7"/>
        <v>0</v>
      </c>
      <c r="S41" s="46">
        <f t="shared" si="8"/>
        <v>0</v>
      </c>
      <c r="T41" s="46">
        <f t="shared" si="1"/>
        <v>0</v>
      </c>
      <c r="U41" s="46">
        <f t="shared" si="9"/>
        <v>0</v>
      </c>
      <c r="V41" s="48" t="str">
        <f t="shared" si="10"/>
        <v>NÃO</v>
      </c>
      <c r="W41" s="49">
        <f t="shared" si="11"/>
        <v>0</v>
      </c>
      <c r="X41" s="50" t="s">
        <v>32</v>
      </c>
      <c r="Y41" s="50" t="s">
        <v>391</v>
      </c>
      <c r="Z41" s="50">
        <v>2701704</v>
      </c>
      <c r="AA41" s="51"/>
      <c r="AB41" s="51"/>
      <c r="AE41" s="50">
        <f t="shared" si="2"/>
        <v>0</v>
      </c>
    </row>
    <row r="42" spans="1:31" s="52" customFormat="1" ht="19.5" customHeight="1">
      <c r="A42" s="42" t="str">
        <f>Controles!$B$2</f>
        <v>ES</v>
      </c>
      <c r="B42" s="42">
        <f>Controles!$C$2</f>
        <v>7</v>
      </c>
      <c r="C42" s="42" t="s">
        <v>5389</v>
      </c>
      <c r="D42" s="43"/>
      <c r="E42" s="43"/>
      <c r="F42" s="43"/>
      <c r="G42" s="43"/>
      <c r="H42" s="44"/>
      <c r="I42" s="44"/>
      <c r="J42" s="44"/>
      <c r="K42" s="44"/>
      <c r="L42" s="44"/>
      <c r="M42" s="45">
        <f t="shared" si="0"/>
        <v>0</v>
      </c>
      <c r="N42" s="46">
        <f t="shared" si="3"/>
        <v>0</v>
      </c>
      <c r="O42" s="45">
        <f t="shared" si="4"/>
        <v>0</v>
      </c>
      <c r="P42" s="45">
        <f t="shared" si="5"/>
        <v>0</v>
      </c>
      <c r="Q42" s="45">
        <f t="shared" si="6"/>
        <v>0</v>
      </c>
      <c r="R42" s="45">
        <f t="shared" si="7"/>
        <v>0</v>
      </c>
      <c r="S42" s="46">
        <f t="shared" si="8"/>
        <v>0</v>
      </c>
      <c r="T42" s="46">
        <f t="shared" si="1"/>
        <v>0</v>
      </c>
      <c r="U42" s="46">
        <f t="shared" si="9"/>
        <v>0</v>
      </c>
      <c r="V42" s="48" t="str">
        <f t="shared" si="10"/>
        <v>NÃO</v>
      </c>
      <c r="W42" s="49">
        <f t="shared" si="11"/>
        <v>0</v>
      </c>
      <c r="X42" s="50" t="s">
        <v>32</v>
      </c>
      <c r="Y42" s="50" t="s">
        <v>542</v>
      </c>
      <c r="Z42" s="50">
        <v>2701803</v>
      </c>
      <c r="AA42" s="51"/>
      <c r="AB42" s="51"/>
      <c r="AE42" s="50">
        <f t="shared" si="2"/>
        <v>0</v>
      </c>
    </row>
    <row r="43" spans="1:31" s="52" customFormat="1" ht="19.5" customHeight="1">
      <c r="A43" s="42" t="str">
        <f>Controles!$B$2</f>
        <v>ES</v>
      </c>
      <c r="B43" s="42">
        <f>Controles!$C$2</f>
        <v>7</v>
      </c>
      <c r="C43" s="42" t="s">
        <v>5389</v>
      </c>
      <c r="D43" s="43"/>
      <c r="E43" s="43"/>
      <c r="F43" s="43"/>
      <c r="G43" s="43"/>
      <c r="H43" s="44"/>
      <c r="I43" s="44"/>
      <c r="J43" s="44"/>
      <c r="K43" s="44"/>
      <c r="L43" s="44"/>
      <c r="M43" s="45">
        <f t="shared" si="0"/>
        <v>0</v>
      </c>
      <c r="N43" s="46">
        <f t="shared" si="3"/>
        <v>0</v>
      </c>
      <c r="O43" s="45">
        <f t="shared" si="4"/>
        <v>0</v>
      </c>
      <c r="P43" s="45">
        <f t="shared" si="5"/>
        <v>0</v>
      </c>
      <c r="Q43" s="45">
        <f t="shared" si="6"/>
        <v>0</v>
      </c>
      <c r="R43" s="45">
        <f t="shared" si="7"/>
        <v>0</v>
      </c>
      <c r="S43" s="46">
        <f t="shared" si="8"/>
        <v>0</v>
      </c>
      <c r="T43" s="46">
        <f t="shared" si="1"/>
        <v>0</v>
      </c>
      <c r="U43" s="46">
        <f t="shared" si="9"/>
        <v>0</v>
      </c>
      <c r="V43" s="48" t="str">
        <f t="shared" si="10"/>
        <v>NÃO</v>
      </c>
      <c r="W43" s="49">
        <f t="shared" si="11"/>
        <v>0</v>
      </c>
      <c r="X43" s="50" t="s">
        <v>32</v>
      </c>
      <c r="Y43" s="50" t="s">
        <v>565</v>
      </c>
      <c r="Z43" s="50">
        <v>2701902</v>
      </c>
      <c r="AA43" s="51"/>
      <c r="AB43" s="51"/>
      <c r="AE43" s="50">
        <f t="shared" si="2"/>
        <v>0</v>
      </c>
    </row>
    <row r="44" spans="1:31" s="52" customFormat="1" ht="19.5" customHeight="1">
      <c r="A44" s="42" t="str">
        <f>Controles!$B$2</f>
        <v>ES</v>
      </c>
      <c r="B44" s="42">
        <f>Controles!$C$2</f>
        <v>7</v>
      </c>
      <c r="C44" s="42" t="s">
        <v>5389</v>
      </c>
      <c r="D44" s="43"/>
      <c r="E44" s="43"/>
      <c r="F44" s="43"/>
      <c r="G44" s="43"/>
      <c r="H44" s="44"/>
      <c r="I44" s="44"/>
      <c r="J44" s="44"/>
      <c r="K44" s="44"/>
      <c r="L44" s="44"/>
      <c r="M44" s="45">
        <f t="shared" si="0"/>
        <v>0</v>
      </c>
      <c r="N44" s="46">
        <f t="shared" si="3"/>
        <v>0</v>
      </c>
      <c r="O44" s="45">
        <f t="shared" si="4"/>
        <v>0</v>
      </c>
      <c r="P44" s="45">
        <f t="shared" si="5"/>
        <v>0</v>
      </c>
      <c r="Q44" s="45">
        <f t="shared" si="6"/>
        <v>0</v>
      </c>
      <c r="R44" s="45">
        <f t="shared" si="7"/>
        <v>0</v>
      </c>
      <c r="S44" s="46">
        <f t="shared" si="8"/>
        <v>0</v>
      </c>
      <c r="T44" s="46">
        <f t="shared" si="1"/>
        <v>0</v>
      </c>
      <c r="U44" s="46">
        <f t="shared" si="9"/>
        <v>0</v>
      </c>
      <c r="V44" s="48" t="str">
        <f t="shared" si="10"/>
        <v>NÃO</v>
      </c>
      <c r="W44" s="49">
        <f t="shared" si="11"/>
        <v>0</v>
      </c>
      <c r="X44" s="50" t="s">
        <v>32</v>
      </c>
      <c r="Y44" s="50" t="s">
        <v>588</v>
      </c>
      <c r="Z44" s="50">
        <v>2702009</v>
      </c>
      <c r="AA44" s="51"/>
      <c r="AB44" s="51"/>
      <c r="AE44" s="50">
        <f t="shared" si="2"/>
        <v>0</v>
      </c>
    </row>
    <row r="45" spans="1:31" s="52" customFormat="1" ht="19.5" customHeight="1">
      <c r="A45" s="42" t="str">
        <f>Controles!$B$2</f>
        <v>ES</v>
      </c>
      <c r="B45" s="42">
        <f>Controles!$C$2</f>
        <v>7</v>
      </c>
      <c r="C45" s="42" t="s">
        <v>5389</v>
      </c>
      <c r="D45" s="43"/>
      <c r="E45" s="43"/>
      <c r="F45" s="43"/>
      <c r="G45" s="43"/>
      <c r="H45" s="44"/>
      <c r="I45" s="44"/>
      <c r="J45" s="44"/>
      <c r="K45" s="44"/>
      <c r="L45" s="44"/>
      <c r="M45" s="45">
        <f t="shared" si="0"/>
        <v>0</v>
      </c>
      <c r="N45" s="46">
        <f t="shared" si="3"/>
        <v>0</v>
      </c>
      <c r="O45" s="45">
        <f t="shared" si="4"/>
        <v>0</v>
      </c>
      <c r="P45" s="45">
        <f t="shared" si="5"/>
        <v>0</v>
      </c>
      <c r="Q45" s="45">
        <f t="shared" si="6"/>
        <v>0</v>
      </c>
      <c r="R45" s="45">
        <f t="shared" si="7"/>
        <v>0</v>
      </c>
      <c r="S45" s="46">
        <f t="shared" si="8"/>
        <v>0</v>
      </c>
      <c r="T45" s="46">
        <f t="shared" si="1"/>
        <v>0</v>
      </c>
      <c r="U45" s="46">
        <f t="shared" si="9"/>
        <v>0</v>
      </c>
      <c r="V45" s="48" t="str">
        <f t="shared" si="10"/>
        <v>NÃO</v>
      </c>
      <c r="W45" s="49">
        <f t="shared" si="11"/>
        <v>0</v>
      </c>
      <c r="X45" s="50" t="s">
        <v>32</v>
      </c>
      <c r="Y45" s="50" t="s">
        <v>611</v>
      </c>
      <c r="Z45" s="50">
        <v>2702108</v>
      </c>
      <c r="AA45" s="51"/>
      <c r="AB45" s="51"/>
      <c r="AE45" s="50">
        <f t="shared" si="2"/>
        <v>0</v>
      </c>
    </row>
    <row r="46" spans="1:31" s="52" customFormat="1" ht="19.5" customHeight="1">
      <c r="A46" s="42" t="str">
        <f>Controles!$B$2</f>
        <v>ES</v>
      </c>
      <c r="B46" s="42">
        <f>Controles!$C$2</f>
        <v>7</v>
      </c>
      <c r="C46" s="42" t="s">
        <v>5389</v>
      </c>
      <c r="D46" s="43"/>
      <c r="E46" s="43"/>
      <c r="F46" s="43"/>
      <c r="G46" s="43"/>
      <c r="H46" s="44"/>
      <c r="I46" s="44"/>
      <c r="J46" s="44"/>
      <c r="K46" s="44"/>
      <c r="L46" s="44"/>
      <c r="M46" s="45">
        <f t="shared" si="0"/>
        <v>0</v>
      </c>
      <c r="N46" s="46">
        <f t="shared" si="3"/>
        <v>0</v>
      </c>
      <c r="O46" s="45">
        <f t="shared" si="4"/>
        <v>0</v>
      </c>
      <c r="P46" s="45">
        <f t="shared" si="5"/>
        <v>0</v>
      </c>
      <c r="Q46" s="45">
        <f t="shared" si="6"/>
        <v>0</v>
      </c>
      <c r="R46" s="45">
        <f t="shared" si="7"/>
        <v>0</v>
      </c>
      <c r="S46" s="46">
        <f t="shared" si="8"/>
        <v>0</v>
      </c>
      <c r="T46" s="46">
        <f t="shared" si="1"/>
        <v>0</v>
      </c>
      <c r="U46" s="46">
        <f t="shared" si="9"/>
        <v>0</v>
      </c>
      <c r="V46" s="48" t="str">
        <f t="shared" si="10"/>
        <v>NÃO</v>
      </c>
      <c r="W46" s="49">
        <f t="shared" si="11"/>
        <v>0</v>
      </c>
      <c r="X46" s="50" t="s">
        <v>32</v>
      </c>
      <c r="Y46" s="50" t="s">
        <v>632</v>
      </c>
      <c r="Z46" s="50">
        <v>2702207</v>
      </c>
      <c r="AA46" s="51"/>
      <c r="AB46" s="51"/>
      <c r="AE46" s="50">
        <f t="shared" si="2"/>
        <v>0</v>
      </c>
    </row>
    <row r="47" spans="1:31" s="52" customFormat="1" ht="19.5" customHeight="1">
      <c r="A47" s="42" t="str">
        <f>Controles!$B$2</f>
        <v>ES</v>
      </c>
      <c r="B47" s="42">
        <f>Controles!$C$2</f>
        <v>7</v>
      </c>
      <c r="C47" s="42" t="s">
        <v>5389</v>
      </c>
      <c r="D47" s="43"/>
      <c r="E47" s="43"/>
      <c r="F47" s="43"/>
      <c r="G47" s="43"/>
      <c r="H47" s="44"/>
      <c r="I47" s="44"/>
      <c r="J47" s="44"/>
      <c r="K47" s="44"/>
      <c r="L47" s="44"/>
      <c r="M47" s="45">
        <f t="shared" si="0"/>
        <v>0</v>
      </c>
      <c r="N47" s="46">
        <f t="shared" si="3"/>
        <v>0</v>
      </c>
      <c r="O47" s="45">
        <f t="shared" si="4"/>
        <v>0</v>
      </c>
      <c r="P47" s="45">
        <f t="shared" si="5"/>
        <v>0</v>
      </c>
      <c r="Q47" s="45">
        <f t="shared" si="6"/>
        <v>0</v>
      </c>
      <c r="R47" s="45">
        <f t="shared" si="7"/>
        <v>0</v>
      </c>
      <c r="S47" s="46">
        <f t="shared" si="8"/>
        <v>0</v>
      </c>
      <c r="T47" s="46">
        <f t="shared" si="1"/>
        <v>0</v>
      </c>
      <c r="U47" s="46">
        <f t="shared" si="9"/>
        <v>0</v>
      </c>
      <c r="V47" s="48" t="str">
        <f t="shared" si="10"/>
        <v>NÃO</v>
      </c>
      <c r="W47" s="49">
        <f t="shared" si="11"/>
        <v>0</v>
      </c>
      <c r="X47" s="50" t="s">
        <v>32</v>
      </c>
      <c r="Y47" s="50" t="s">
        <v>653</v>
      </c>
      <c r="Z47" s="50">
        <v>2702306</v>
      </c>
      <c r="AA47" s="51"/>
      <c r="AB47" s="51"/>
      <c r="AE47" s="50">
        <f t="shared" si="2"/>
        <v>0</v>
      </c>
    </row>
    <row r="48" spans="1:31" s="52" customFormat="1" ht="19.5" customHeight="1">
      <c r="A48" s="42" t="str">
        <f>Controles!$B$2</f>
        <v>ES</v>
      </c>
      <c r="B48" s="42">
        <f>Controles!$C$2</f>
        <v>7</v>
      </c>
      <c r="C48" s="42" t="s">
        <v>5389</v>
      </c>
      <c r="D48" s="43"/>
      <c r="E48" s="43"/>
      <c r="F48" s="43"/>
      <c r="G48" s="43"/>
      <c r="H48" s="44"/>
      <c r="I48" s="44"/>
      <c r="J48" s="44"/>
      <c r="K48" s="44"/>
      <c r="L48" s="44"/>
      <c r="M48" s="45">
        <f t="shared" si="0"/>
        <v>0</v>
      </c>
      <c r="N48" s="46">
        <f t="shared" si="3"/>
        <v>0</v>
      </c>
      <c r="O48" s="45">
        <f t="shared" si="4"/>
        <v>0</v>
      </c>
      <c r="P48" s="45">
        <f t="shared" si="5"/>
        <v>0</v>
      </c>
      <c r="Q48" s="45">
        <f t="shared" si="6"/>
        <v>0</v>
      </c>
      <c r="R48" s="45">
        <f t="shared" si="7"/>
        <v>0</v>
      </c>
      <c r="S48" s="46">
        <f t="shared" si="8"/>
        <v>0</v>
      </c>
      <c r="T48" s="46">
        <f t="shared" si="1"/>
        <v>0</v>
      </c>
      <c r="U48" s="46">
        <f t="shared" si="9"/>
        <v>0</v>
      </c>
      <c r="V48" s="48" t="str">
        <f t="shared" si="10"/>
        <v>NÃO</v>
      </c>
      <c r="W48" s="49">
        <f t="shared" si="11"/>
        <v>0</v>
      </c>
      <c r="X48" s="50" t="s">
        <v>32</v>
      </c>
      <c r="Y48" s="50" t="s">
        <v>674</v>
      </c>
      <c r="Z48" s="50">
        <v>2702355</v>
      </c>
      <c r="AA48" s="51"/>
      <c r="AB48" s="51"/>
      <c r="AE48" s="50">
        <f t="shared" si="2"/>
        <v>0</v>
      </c>
    </row>
    <row r="49" spans="1:31" s="52" customFormat="1" ht="19.5" customHeight="1">
      <c r="A49" s="42" t="str">
        <f>Controles!$B$2</f>
        <v>ES</v>
      </c>
      <c r="B49" s="42">
        <f>Controles!$C$2</f>
        <v>7</v>
      </c>
      <c r="C49" s="42" t="s">
        <v>5389</v>
      </c>
      <c r="D49" s="43"/>
      <c r="E49" s="43"/>
      <c r="F49" s="43"/>
      <c r="G49" s="43"/>
      <c r="H49" s="44"/>
      <c r="I49" s="44"/>
      <c r="J49" s="44"/>
      <c r="K49" s="44"/>
      <c r="L49" s="44"/>
      <c r="M49" s="45">
        <f t="shared" si="0"/>
        <v>0</v>
      </c>
      <c r="N49" s="46">
        <f t="shared" si="3"/>
        <v>0</v>
      </c>
      <c r="O49" s="45">
        <f t="shared" si="4"/>
        <v>0</v>
      </c>
      <c r="P49" s="45">
        <f t="shared" si="5"/>
        <v>0</v>
      </c>
      <c r="Q49" s="45">
        <f t="shared" si="6"/>
        <v>0</v>
      </c>
      <c r="R49" s="45">
        <f t="shared" si="7"/>
        <v>0</v>
      </c>
      <c r="S49" s="46">
        <f t="shared" si="8"/>
        <v>0</v>
      </c>
      <c r="T49" s="46">
        <f t="shared" si="1"/>
        <v>0</v>
      </c>
      <c r="U49" s="46">
        <f t="shared" si="9"/>
        <v>0</v>
      </c>
      <c r="V49" s="48" t="str">
        <f t="shared" si="10"/>
        <v>NÃO</v>
      </c>
      <c r="W49" s="49">
        <f t="shared" si="11"/>
        <v>0</v>
      </c>
      <c r="X49" s="50" t="s">
        <v>32</v>
      </c>
      <c r="Y49" s="50" t="s">
        <v>694</v>
      </c>
      <c r="Z49" s="50">
        <v>2702405</v>
      </c>
      <c r="AA49" s="51"/>
      <c r="AB49" s="51"/>
      <c r="AE49" s="50">
        <f t="shared" si="2"/>
        <v>0</v>
      </c>
    </row>
    <row r="50" spans="1:31" s="52" customFormat="1" ht="19.5" customHeight="1">
      <c r="A50" s="42" t="str">
        <f>Controles!$B$2</f>
        <v>ES</v>
      </c>
      <c r="B50" s="42">
        <f>Controles!$C$2</f>
        <v>7</v>
      </c>
      <c r="C50" s="42" t="s">
        <v>5389</v>
      </c>
      <c r="D50" s="43"/>
      <c r="E50" s="43"/>
      <c r="F50" s="43"/>
      <c r="G50" s="43"/>
      <c r="H50" s="44"/>
      <c r="I50" s="44"/>
      <c r="J50" s="44"/>
      <c r="K50" s="44"/>
      <c r="L50" s="44"/>
      <c r="M50" s="45">
        <f t="shared" si="0"/>
        <v>0</v>
      </c>
      <c r="N50" s="46">
        <f t="shared" si="3"/>
        <v>0</v>
      </c>
      <c r="O50" s="45">
        <f t="shared" si="4"/>
        <v>0</v>
      </c>
      <c r="P50" s="45">
        <f t="shared" si="5"/>
        <v>0</v>
      </c>
      <c r="Q50" s="45">
        <f t="shared" si="6"/>
        <v>0</v>
      </c>
      <c r="R50" s="45">
        <f t="shared" si="7"/>
        <v>0</v>
      </c>
      <c r="S50" s="46">
        <f t="shared" si="8"/>
        <v>0</v>
      </c>
      <c r="T50" s="46">
        <f t="shared" si="1"/>
        <v>0</v>
      </c>
      <c r="U50" s="46">
        <f t="shared" si="9"/>
        <v>0</v>
      </c>
      <c r="V50" s="48" t="str">
        <f t="shared" si="10"/>
        <v>NÃO</v>
      </c>
      <c r="W50" s="49">
        <f t="shared" si="11"/>
        <v>0</v>
      </c>
      <c r="X50" s="50" t="s">
        <v>32</v>
      </c>
      <c r="Y50" s="50" t="s">
        <v>716</v>
      </c>
      <c r="Z50" s="50">
        <v>2702504</v>
      </c>
      <c r="AA50" s="51"/>
      <c r="AB50" s="51"/>
      <c r="AE50" s="50">
        <f t="shared" si="2"/>
        <v>0</v>
      </c>
    </row>
    <row r="51" spans="1:31" s="52" customFormat="1" ht="19.5" customHeight="1">
      <c r="A51" s="42" t="str">
        <f>Controles!$B$2</f>
        <v>ES</v>
      </c>
      <c r="B51" s="42">
        <f>Controles!$C$2</f>
        <v>7</v>
      </c>
      <c r="C51" s="42" t="s">
        <v>5389</v>
      </c>
      <c r="D51" s="43"/>
      <c r="E51" s="43"/>
      <c r="F51" s="43"/>
      <c r="G51" s="43"/>
      <c r="H51" s="44"/>
      <c r="I51" s="44"/>
      <c r="J51" s="44"/>
      <c r="K51" s="44"/>
      <c r="L51" s="44"/>
      <c r="M51" s="45">
        <f t="shared" si="0"/>
        <v>0</v>
      </c>
      <c r="N51" s="46">
        <f t="shared" si="3"/>
        <v>0</v>
      </c>
      <c r="O51" s="45">
        <f t="shared" si="4"/>
        <v>0</v>
      </c>
      <c r="P51" s="45">
        <f t="shared" si="5"/>
        <v>0</v>
      </c>
      <c r="Q51" s="45">
        <f t="shared" si="6"/>
        <v>0</v>
      </c>
      <c r="R51" s="45">
        <f t="shared" si="7"/>
        <v>0</v>
      </c>
      <c r="S51" s="46">
        <f t="shared" si="8"/>
        <v>0</v>
      </c>
      <c r="T51" s="46">
        <f t="shared" si="1"/>
        <v>0</v>
      </c>
      <c r="U51" s="46">
        <f t="shared" si="9"/>
        <v>0</v>
      </c>
      <c r="V51" s="48" t="str">
        <f t="shared" si="10"/>
        <v>NÃO</v>
      </c>
      <c r="W51" s="49">
        <f t="shared" si="11"/>
        <v>0</v>
      </c>
      <c r="X51" s="50" t="s">
        <v>32</v>
      </c>
      <c r="Y51" s="50" t="s">
        <v>738</v>
      </c>
      <c r="Z51" s="50">
        <v>2702553</v>
      </c>
      <c r="AA51" s="51"/>
      <c r="AB51" s="51"/>
      <c r="AE51" s="50">
        <f t="shared" si="2"/>
        <v>0</v>
      </c>
    </row>
    <row r="52" spans="1:31" s="52" customFormat="1" ht="19.5" customHeight="1">
      <c r="A52" s="42" t="str">
        <f>Controles!$B$2</f>
        <v>ES</v>
      </c>
      <c r="B52" s="42">
        <f>Controles!$C$2</f>
        <v>7</v>
      </c>
      <c r="C52" s="42" t="s">
        <v>5389</v>
      </c>
      <c r="D52" s="43"/>
      <c r="E52" s="43"/>
      <c r="F52" s="43"/>
      <c r="G52" s="43"/>
      <c r="H52" s="44"/>
      <c r="I52" s="44"/>
      <c r="J52" s="44"/>
      <c r="K52" s="44"/>
      <c r="L52" s="44"/>
      <c r="M52" s="45">
        <f t="shared" si="0"/>
        <v>0</v>
      </c>
      <c r="N52" s="46">
        <f t="shared" si="3"/>
        <v>0</v>
      </c>
      <c r="O52" s="45">
        <f t="shared" si="4"/>
        <v>0</v>
      </c>
      <c r="P52" s="45">
        <f t="shared" si="5"/>
        <v>0</v>
      </c>
      <c r="Q52" s="45">
        <f t="shared" si="6"/>
        <v>0</v>
      </c>
      <c r="R52" s="45">
        <f t="shared" si="7"/>
        <v>0</v>
      </c>
      <c r="S52" s="46">
        <f t="shared" si="8"/>
        <v>0</v>
      </c>
      <c r="T52" s="46">
        <f t="shared" si="1"/>
        <v>0</v>
      </c>
      <c r="U52" s="46">
        <f t="shared" si="9"/>
        <v>0</v>
      </c>
      <c r="V52" s="48" t="str">
        <f t="shared" si="10"/>
        <v>NÃO</v>
      </c>
      <c r="W52" s="49">
        <f t="shared" si="11"/>
        <v>0</v>
      </c>
      <c r="X52" s="50" t="s">
        <v>32</v>
      </c>
      <c r="Y52" s="50" t="s">
        <v>759</v>
      </c>
      <c r="Z52" s="50">
        <v>2702603</v>
      </c>
      <c r="AA52" s="51"/>
      <c r="AB52" s="51"/>
      <c r="AE52" s="50">
        <f t="shared" si="2"/>
        <v>0</v>
      </c>
    </row>
    <row r="53" spans="1:31" s="52" customFormat="1" ht="19.5" customHeight="1">
      <c r="A53" s="42" t="str">
        <f>Controles!$B$2</f>
        <v>ES</v>
      </c>
      <c r="B53" s="42">
        <f>Controles!$C$2</f>
        <v>7</v>
      </c>
      <c r="C53" s="42" t="s">
        <v>5389</v>
      </c>
      <c r="D53" s="43"/>
      <c r="E53" s="43"/>
      <c r="F53" s="43"/>
      <c r="G53" s="43"/>
      <c r="H53" s="44"/>
      <c r="I53" s="44"/>
      <c r="J53" s="44"/>
      <c r="K53" s="44"/>
      <c r="L53" s="44"/>
      <c r="M53" s="45">
        <f t="shared" si="0"/>
        <v>0</v>
      </c>
      <c r="N53" s="46">
        <f t="shared" si="3"/>
        <v>0</v>
      </c>
      <c r="O53" s="45">
        <f t="shared" si="4"/>
        <v>0</v>
      </c>
      <c r="P53" s="45">
        <f t="shared" si="5"/>
        <v>0</v>
      </c>
      <c r="Q53" s="45">
        <f t="shared" si="6"/>
        <v>0</v>
      </c>
      <c r="R53" s="45">
        <f t="shared" si="7"/>
        <v>0</v>
      </c>
      <c r="S53" s="46">
        <f t="shared" si="8"/>
        <v>0</v>
      </c>
      <c r="T53" s="46">
        <f t="shared" si="1"/>
        <v>0</v>
      </c>
      <c r="U53" s="46">
        <f t="shared" si="9"/>
        <v>0</v>
      </c>
      <c r="V53" s="48" t="str">
        <f t="shared" si="10"/>
        <v>NÃO</v>
      </c>
      <c r="W53" s="49">
        <f t="shared" si="11"/>
        <v>0</v>
      </c>
      <c r="X53" s="50" t="s">
        <v>32</v>
      </c>
      <c r="Y53" s="50" t="s">
        <v>782</v>
      </c>
      <c r="Z53" s="50">
        <v>2702702</v>
      </c>
      <c r="AA53" s="51"/>
      <c r="AB53" s="51"/>
      <c r="AE53" s="50">
        <f t="shared" si="2"/>
        <v>0</v>
      </c>
    </row>
    <row r="54" spans="1:31" s="52" customFormat="1" ht="19.5" customHeight="1">
      <c r="A54" s="42" t="str">
        <f>Controles!$B$2</f>
        <v>ES</v>
      </c>
      <c r="B54" s="42">
        <f>Controles!$C$2</f>
        <v>7</v>
      </c>
      <c r="C54" s="42" t="s">
        <v>5389</v>
      </c>
      <c r="D54" s="43"/>
      <c r="E54" s="43"/>
      <c r="F54" s="43"/>
      <c r="G54" s="43"/>
      <c r="H54" s="44"/>
      <c r="I54" s="44"/>
      <c r="J54" s="44"/>
      <c r="K54" s="44"/>
      <c r="L54" s="44"/>
      <c r="M54" s="45">
        <f t="shared" si="0"/>
        <v>0</v>
      </c>
      <c r="N54" s="46">
        <f t="shared" si="3"/>
        <v>0</v>
      </c>
      <c r="O54" s="45">
        <f t="shared" si="4"/>
        <v>0</v>
      </c>
      <c r="P54" s="45">
        <f t="shared" si="5"/>
        <v>0</v>
      </c>
      <c r="Q54" s="45">
        <f t="shared" si="6"/>
        <v>0</v>
      </c>
      <c r="R54" s="45">
        <f t="shared" si="7"/>
        <v>0</v>
      </c>
      <c r="S54" s="46">
        <f t="shared" si="8"/>
        <v>0</v>
      </c>
      <c r="T54" s="46">
        <f t="shared" si="1"/>
        <v>0</v>
      </c>
      <c r="U54" s="46">
        <f t="shared" si="9"/>
        <v>0</v>
      </c>
      <c r="V54" s="48" t="str">
        <f t="shared" si="10"/>
        <v>NÃO</v>
      </c>
      <c r="W54" s="49">
        <f t="shared" si="11"/>
        <v>0</v>
      </c>
      <c r="X54" s="50" t="s">
        <v>32</v>
      </c>
      <c r="Y54" s="50" t="s">
        <v>803</v>
      </c>
      <c r="Z54" s="50">
        <v>2702801</v>
      </c>
      <c r="AA54" s="51"/>
      <c r="AB54" s="51"/>
      <c r="AE54" s="50">
        <f t="shared" si="2"/>
        <v>0</v>
      </c>
    </row>
    <row r="55" spans="1:31" s="52" customFormat="1" ht="19.5" customHeight="1">
      <c r="A55" s="42" t="str">
        <f>Controles!$B$2</f>
        <v>ES</v>
      </c>
      <c r="B55" s="42">
        <f>Controles!$C$2</f>
        <v>7</v>
      </c>
      <c r="C55" s="42" t="s">
        <v>5389</v>
      </c>
      <c r="D55" s="43"/>
      <c r="E55" s="43"/>
      <c r="F55" s="43"/>
      <c r="G55" s="43"/>
      <c r="H55" s="44"/>
      <c r="I55" s="44"/>
      <c r="J55" s="44"/>
      <c r="K55" s="44"/>
      <c r="L55" s="44"/>
      <c r="M55" s="45">
        <f t="shared" si="0"/>
        <v>0</v>
      </c>
      <c r="N55" s="46">
        <f t="shared" si="3"/>
        <v>0</v>
      </c>
      <c r="O55" s="45">
        <f t="shared" si="4"/>
        <v>0</v>
      </c>
      <c r="P55" s="45">
        <f t="shared" si="5"/>
        <v>0</v>
      </c>
      <c r="Q55" s="45">
        <f t="shared" si="6"/>
        <v>0</v>
      </c>
      <c r="R55" s="45">
        <f t="shared" si="7"/>
        <v>0</v>
      </c>
      <c r="S55" s="46">
        <f t="shared" si="8"/>
        <v>0</v>
      </c>
      <c r="T55" s="46">
        <f t="shared" si="1"/>
        <v>0</v>
      </c>
      <c r="U55" s="46">
        <f t="shared" si="9"/>
        <v>0</v>
      </c>
      <c r="V55" s="48" t="str">
        <f t="shared" si="10"/>
        <v>NÃO</v>
      </c>
      <c r="W55" s="49">
        <f t="shared" si="11"/>
        <v>0</v>
      </c>
      <c r="X55" s="50" t="s">
        <v>32</v>
      </c>
      <c r="Y55" s="50" t="s">
        <v>824</v>
      </c>
      <c r="Z55" s="50">
        <v>2702900</v>
      </c>
      <c r="AA55" s="51"/>
      <c r="AB55" s="51"/>
      <c r="AE55" s="50">
        <f t="shared" si="2"/>
        <v>0</v>
      </c>
    </row>
    <row r="56" spans="1:31" s="52" customFormat="1" ht="19.5" customHeight="1">
      <c r="A56" s="42" t="str">
        <f>Controles!$B$2</f>
        <v>ES</v>
      </c>
      <c r="B56" s="42">
        <f>Controles!$C$2</f>
        <v>7</v>
      </c>
      <c r="C56" s="42" t="s">
        <v>5389</v>
      </c>
      <c r="D56" s="43"/>
      <c r="E56" s="43"/>
      <c r="F56" s="43"/>
      <c r="G56" s="43"/>
      <c r="H56" s="44"/>
      <c r="I56" s="44"/>
      <c r="J56" s="44"/>
      <c r="K56" s="44"/>
      <c r="L56" s="44"/>
      <c r="M56" s="45">
        <f t="shared" si="0"/>
        <v>0</v>
      </c>
      <c r="N56" s="46">
        <f t="shared" si="3"/>
        <v>0</v>
      </c>
      <c r="O56" s="45">
        <f t="shared" si="4"/>
        <v>0</v>
      </c>
      <c r="P56" s="45">
        <f t="shared" si="5"/>
        <v>0</v>
      </c>
      <c r="Q56" s="45">
        <f t="shared" si="6"/>
        <v>0</v>
      </c>
      <c r="R56" s="45">
        <f t="shared" si="7"/>
        <v>0</v>
      </c>
      <c r="S56" s="46">
        <f t="shared" si="8"/>
        <v>0</v>
      </c>
      <c r="T56" s="46">
        <f t="shared" si="1"/>
        <v>0</v>
      </c>
      <c r="U56" s="46">
        <f t="shared" si="9"/>
        <v>0</v>
      </c>
      <c r="V56" s="48" t="str">
        <f t="shared" si="10"/>
        <v>NÃO</v>
      </c>
      <c r="W56" s="49">
        <f t="shared" si="11"/>
        <v>0</v>
      </c>
      <c r="X56" s="50" t="s">
        <v>32</v>
      </c>
      <c r="Y56" s="50" t="s">
        <v>846</v>
      </c>
      <c r="Z56" s="50">
        <v>2703007</v>
      </c>
      <c r="AA56" s="51"/>
      <c r="AB56" s="51"/>
      <c r="AE56" s="50">
        <f t="shared" si="2"/>
        <v>0</v>
      </c>
    </row>
    <row r="57" spans="1:31" s="52" customFormat="1" ht="19.5" customHeight="1">
      <c r="A57" s="42" t="str">
        <f>Controles!$B$2</f>
        <v>ES</v>
      </c>
      <c r="B57" s="42">
        <f>Controles!$C$2</f>
        <v>7</v>
      </c>
      <c r="C57" s="42" t="s">
        <v>5389</v>
      </c>
      <c r="D57" s="43"/>
      <c r="E57" s="43"/>
      <c r="F57" s="43"/>
      <c r="G57" s="43"/>
      <c r="H57" s="44"/>
      <c r="I57" s="44"/>
      <c r="J57" s="44"/>
      <c r="K57" s="44"/>
      <c r="L57" s="44"/>
      <c r="M57" s="45">
        <f t="shared" si="0"/>
        <v>0</v>
      </c>
      <c r="N57" s="46">
        <f t="shared" si="3"/>
        <v>0</v>
      </c>
      <c r="O57" s="45">
        <f t="shared" si="4"/>
        <v>0</v>
      </c>
      <c r="P57" s="45">
        <f t="shared" si="5"/>
        <v>0</v>
      </c>
      <c r="Q57" s="45">
        <f t="shared" si="6"/>
        <v>0</v>
      </c>
      <c r="R57" s="45">
        <f t="shared" si="7"/>
        <v>0</v>
      </c>
      <c r="S57" s="46">
        <f t="shared" si="8"/>
        <v>0</v>
      </c>
      <c r="T57" s="46">
        <f t="shared" si="1"/>
        <v>0</v>
      </c>
      <c r="U57" s="46">
        <f t="shared" si="9"/>
        <v>0</v>
      </c>
      <c r="V57" s="48" t="str">
        <f t="shared" si="10"/>
        <v>NÃO</v>
      </c>
      <c r="W57" s="49">
        <f t="shared" si="11"/>
        <v>0</v>
      </c>
      <c r="X57" s="50" t="s">
        <v>32</v>
      </c>
      <c r="Y57" s="50" t="s">
        <v>868</v>
      </c>
      <c r="Z57" s="50">
        <v>2703106</v>
      </c>
      <c r="AA57" s="51"/>
      <c r="AB57" s="51"/>
      <c r="AE57" s="50">
        <f t="shared" si="2"/>
        <v>0</v>
      </c>
    </row>
    <row r="58" spans="1:31" s="52" customFormat="1" ht="19.5" customHeight="1">
      <c r="A58" s="42" t="str">
        <f>Controles!$B$2</f>
        <v>ES</v>
      </c>
      <c r="B58" s="42">
        <f>Controles!$C$2</f>
        <v>7</v>
      </c>
      <c r="C58" s="42" t="s">
        <v>5389</v>
      </c>
      <c r="D58" s="43"/>
      <c r="E58" s="43"/>
      <c r="F58" s="43"/>
      <c r="G58" s="43"/>
      <c r="H58" s="44"/>
      <c r="I58" s="44"/>
      <c r="J58" s="44"/>
      <c r="K58" s="44"/>
      <c r="L58" s="44"/>
      <c r="M58" s="45">
        <f t="shared" si="0"/>
        <v>0</v>
      </c>
      <c r="N58" s="46">
        <f t="shared" si="3"/>
        <v>0</v>
      </c>
      <c r="O58" s="45">
        <f t="shared" si="4"/>
        <v>0</v>
      </c>
      <c r="P58" s="45">
        <f t="shared" si="5"/>
        <v>0</v>
      </c>
      <c r="Q58" s="45">
        <f t="shared" si="6"/>
        <v>0</v>
      </c>
      <c r="R58" s="45">
        <f t="shared" si="7"/>
        <v>0</v>
      </c>
      <c r="S58" s="46">
        <f t="shared" si="8"/>
        <v>0</v>
      </c>
      <c r="T58" s="46">
        <f t="shared" si="1"/>
        <v>0</v>
      </c>
      <c r="U58" s="46">
        <f t="shared" si="9"/>
        <v>0</v>
      </c>
      <c r="V58" s="48" t="str">
        <f t="shared" si="10"/>
        <v>NÃO</v>
      </c>
      <c r="W58" s="49">
        <f t="shared" si="11"/>
        <v>0</v>
      </c>
      <c r="X58" s="50" t="s">
        <v>32</v>
      </c>
      <c r="Y58" s="50" t="s">
        <v>890</v>
      </c>
      <c r="Z58" s="50">
        <v>2703205</v>
      </c>
      <c r="AA58" s="51"/>
      <c r="AB58" s="51"/>
      <c r="AE58" s="50">
        <f t="shared" si="2"/>
        <v>0</v>
      </c>
    </row>
    <row r="59" spans="1:31" s="52" customFormat="1" ht="19.5" customHeight="1">
      <c r="A59" s="42" t="str">
        <f>Controles!$B$2</f>
        <v>ES</v>
      </c>
      <c r="B59" s="42">
        <f>Controles!$C$2</f>
        <v>7</v>
      </c>
      <c r="C59" s="42" t="s">
        <v>5389</v>
      </c>
      <c r="D59" s="43"/>
      <c r="E59" s="43"/>
      <c r="F59" s="43"/>
      <c r="G59" s="43"/>
      <c r="H59" s="44"/>
      <c r="I59" s="44"/>
      <c r="J59" s="44"/>
      <c r="K59" s="44"/>
      <c r="L59" s="44"/>
      <c r="M59" s="45">
        <f t="shared" si="0"/>
        <v>0</v>
      </c>
      <c r="N59" s="46">
        <f t="shared" si="3"/>
        <v>0</v>
      </c>
      <c r="O59" s="45">
        <f t="shared" si="4"/>
        <v>0</v>
      </c>
      <c r="P59" s="45">
        <f t="shared" si="5"/>
        <v>0</v>
      </c>
      <c r="Q59" s="45">
        <f t="shared" si="6"/>
        <v>0</v>
      </c>
      <c r="R59" s="45">
        <f t="shared" si="7"/>
        <v>0</v>
      </c>
      <c r="S59" s="46">
        <f t="shared" si="8"/>
        <v>0</v>
      </c>
      <c r="T59" s="46">
        <f t="shared" si="1"/>
        <v>0</v>
      </c>
      <c r="U59" s="46">
        <f t="shared" si="9"/>
        <v>0</v>
      </c>
      <c r="V59" s="48" t="str">
        <f t="shared" si="10"/>
        <v>NÃO</v>
      </c>
      <c r="W59" s="49">
        <f t="shared" si="11"/>
        <v>0</v>
      </c>
      <c r="X59" s="50" t="s">
        <v>32</v>
      </c>
      <c r="Y59" s="50" t="s">
        <v>913</v>
      </c>
      <c r="Z59" s="50">
        <v>2703304</v>
      </c>
      <c r="AA59" s="51"/>
      <c r="AB59" s="51"/>
      <c r="AE59" s="50">
        <f t="shared" si="2"/>
        <v>0</v>
      </c>
    </row>
    <row r="60" spans="1:31" s="52" customFormat="1" ht="19.5" customHeight="1">
      <c r="A60" s="42" t="str">
        <f>Controles!$B$2</f>
        <v>ES</v>
      </c>
      <c r="B60" s="42">
        <f>Controles!$C$2</f>
        <v>7</v>
      </c>
      <c r="C60" s="42" t="s">
        <v>5389</v>
      </c>
      <c r="D60" s="43"/>
      <c r="E60" s="43"/>
      <c r="F60" s="43"/>
      <c r="G60" s="43"/>
      <c r="H60" s="44"/>
      <c r="I60" s="44"/>
      <c r="J60" s="44"/>
      <c r="K60" s="44"/>
      <c r="L60" s="44"/>
      <c r="M60" s="45">
        <f t="shared" si="0"/>
        <v>0</v>
      </c>
      <c r="N60" s="46">
        <f t="shared" si="3"/>
        <v>0</v>
      </c>
      <c r="O60" s="45">
        <f t="shared" si="4"/>
        <v>0</v>
      </c>
      <c r="P60" s="45">
        <f t="shared" si="5"/>
        <v>0</v>
      </c>
      <c r="Q60" s="45">
        <f t="shared" si="6"/>
        <v>0</v>
      </c>
      <c r="R60" s="45">
        <f t="shared" si="7"/>
        <v>0</v>
      </c>
      <c r="S60" s="46">
        <f t="shared" si="8"/>
        <v>0</v>
      </c>
      <c r="T60" s="46">
        <f t="shared" si="1"/>
        <v>0</v>
      </c>
      <c r="U60" s="46">
        <f t="shared" si="9"/>
        <v>0</v>
      </c>
      <c r="V60" s="48" t="str">
        <f t="shared" si="10"/>
        <v>NÃO</v>
      </c>
      <c r="W60" s="49">
        <f t="shared" si="11"/>
        <v>0</v>
      </c>
      <c r="X60" s="50" t="s">
        <v>32</v>
      </c>
      <c r="Y60" s="50" t="s">
        <v>936</v>
      </c>
      <c r="Z60" s="50">
        <v>2703403</v>
      </c>
      <c r="AA60" s="51"/>
      <c r="AB60" s="51"/>
      <c r="AE60" s="50">
        <f t="shared" si="2"/>
        <v>0</v>
      </c>
    </row>
    <row r="61" spans="1:31" s="52" customFormat="1" ht="19.5" customHeight="1">
      <c r="A61" s="42" t="str">
        <f>Controles!$B$2</f>
        <v>ES</v>
      </c>
      <c r="B61" s="42">
        <f>Controles!$C$2</f>
        <v>7</v>
      </c>
      <c r="C61" s="42" t="s">
        <v>5389</v>
      </c>
      <c r="D61" s="43"/>
      <c r="E61" s="43"/>
      <c r="F61" s="43"/>
      <c r="G61" s="43"/>
      <c r="H61" s="44"/>
      <c r="I61" s="44"/>
      <c r="J61" s="44"/>
      <c r="K61" s="44"/>
      <c r="L61" s="44"/>
      <c r="M61" s="45">
        <f t="shared" si="0"/>
        <v>0</v>
      </c>
      <c r="N61" s="46">
        <f t="shared" si="3"/>
        <v>0</v>
      </c>
      <c r="O61" s="45">
        <f t="shared" si="4"/>
        <v>0</v>
      </c>
      <c r="P61" s="45">
        <f t="shared" si="5"/>
        <v>0</v>
      </c>
      <c r="Q61" s="45">
        <f t="shared" si="6"/>
        <v>0</v>
      </c>
      <c r="R61" s="45">
        <f t="shared" si="7"/>
        <v>0</v>
      </c>
      <c r="S61" s="46">
        <f t="shared" si="8"/>
        <v>0</v>
      </c>
      <c r="T61" s="46">
        <f t="shared" si="1"/>
        <v>0</v>
      </c>
      <c r="U61" s="46">
        <f t="shared" si="9"/>
        <v>0</v>
      </c>
      <c r="V61" s="48" t="str">
        <f t="shared" si="10"/>
        <v>NÃO</v>
      </c>
      <c r="W61" s="49">
        <f t="shared" si="11"/>
        <v>0</v>
      </c>
      <c r="X61" s="50" t="s">
        <v>32</v>
      </c>
      <c r="Y61" s="50" t="s">
        <v>958</v>
      </c>
      <c r="Z61" s="50">
        <v>2703502</v>
      </c>
      <c r="AA61" s="51"/>
      <c r="AB61" s="51"/>
      <c r="AE61" s="50">
        <f t="shared" si="2"/>
        <v>0</v>
      </c>
    </row>
    <row r="62" spans="1:31" s="52" customFormat="1" ht="19.5" customHeight="1">
      <c r="A62" s="42" t="str">
        <f>Controles!$B$2</f>
        <v>ES</v>
      </c>
      <c r="B62" s="42">
        <f>Controles!$C$2</f>
        <v>7</v>
      </c>
      <c r="C62" s="42" t="s">
        <v>5389</v>
      </c>
      <c r="D62" s="43"/>
      <c r="E62" s="43"/>
      <c r="F62" s="43"/>
      <c r="G62" s="43"/>
      <c r="H62" s="44"/>
      <c r="I62" s="44"/>
      <c r="J62" s="44"/>
      <c r="K62" s="44"/>
      <c r="L62" s="44"/>
      <c r="M62" s="45">
        <f t="shared" si="0"/>
        <v>0</v>
      </c>
      <c r="N62" s="46">
        <f t="shared" si="3"/>
        <v>0</v>
      </c>
      <c r="O62" s="45">
        <f t="shared" si="4"/>
        <v>0</v>
      </c>
      <c r="P62" s="45">
        <f t="shared" si="5"/>
        <v>0</v>
      </c>
      <c r="Q62" s="45">
        <f t="shared" si="6"/>
        <v>0</v>
      </c>
      <c r="R62" s="45">
        <f t="shared" si="7"/>
        <v>0</v>
      </c>
      <c r="S62" s="46">
        <f t="shared" si="8"/>
        <v>0</v>
      </c>
      <c r="T62" s="46">
        <f t="shared" si="1"/>
        <v>0</v>
      </c>
      <c r="U62" s="46">
        <f t="shared" si="9"/>
        <v>0</v>
      </c>
      <c r="V62" s="48" t="str">
        <f t="shared" si="10"/>
        <v>NÃO</v>
      </c>
      <c r="W62" s="49">
        <f t="shared" si="11"/>
        <v>0</v>
      </c>
      <c r="X62" s="50" t="s">
        <v>32</v>
      </c>
      <c r="Y62" s="50" t="s">
        <v>981</v>
      </c>
      <c r="Z62" s="50">
        <v>2703601</v>
      </c>
      <c r="AA62" s="51"/>
      <c r="AB62" s="51"/>
      <c r="AE62" s="50">
        <f t="shared" si="2"/>
        <v>0</v>
      </c>
    </row>
    <row r="63" spans="1:31" s="52" customFormat="1" ht="19.5" customHeight="1">
      <c r="A63" s="42" t="str">
        <f>Controles!$B$2</f>
        <v>ES</v>
      </c>
      <c r="B63" s="42">
        <f>Controles!$C$2</f>
        <v>7</v>
      </c>
      <c r="C63" s="42" t="s">
        <v>5389</v>
      </c>
      <c r="D63" s="43"/>
      <c r="E63" s="43"/>
      <c r="F63" s="43"/>
      <c r="G63" s="43"/>
      <c r="H63" s="44"/>
      <c r="I63" s="44"/>
      <c r="J63" s="44"/>
      <c r="K63" s="44"/>
      <c r="L63" s="44"/>
      <c r="M63" s="45">
        <f t="shared" si="0"/>
        <v>0</v>
      </c>
      <c r="N63" s="46">
        <f t="shared" si="3"/>
        <v>0</v>
      </c>
      <c r="O63" s="45">
        <f t="shared" si="4"/>
        <v>0</v>
      </c>
      <c r="P63" s="45">
        <f t="shared" si="5"/>
        <v>0</v>
      </c>
      <c r="Q63" s="45">
        <f t="shared" si="6"/>
        <v>0</v>
      </c>
      <c r="R63" s="45">
        <f t="shared" si="7"/>
        <v>0</v>
      </c>
      <c r="S63" s="46">
        <f t="shared" si="8"/>
        <v>0</v>
      </c>
      <c r="T63" s="46">
        <f t="shared" si="1"/>
        <v>0</v>
      </c>
      <c r="U63" s="46">
        <f t="shared" si="9"/>
        <v>0</v>
      </c>
      <c r="V63" s="48" t="str">
        <f t="shared" si="10"/>
        <v>NÃO</v>
      </c>
      <c r="W63" s="49">
        <f t="shared" si="11"/>
        <v>0</v>
      </c>
      <c r="X63" s="50" t="s">
        <v>32</v>
      </c>
      <c r="Y63" s="50" t="s">
        <v>1003</v>
      </c>
      <c r="Z63" s="50">
        <v>2703700</v>
      </c>
      <c r="AA63" s="51"/>
      <c r="AB63" s="51"/>
      <c r="AE63" s="50">
        <f t="shared" si="2"/>
        <v>0</v>
      </c>
    </row>
    <row r="64" spans="1:31" s="52" customFormat="1" ht="19.5" customHeight="1">
      <c r="A64" s="42" t="str">
        <f>Controles!$B$2</f>
        <v>ES</v>
      </c>
      <c r="B64" s="42">
        <f>Controles!$C$2</f>
        <v>7</v>
      </c>
      <c r="C64" s="42" t="s">
        <v>5389</v>
      </c>
      <c r="D64" s="43"/>
      <c r="E64" s="43"/>
      <c r="F64" s="43"/>
      <c r="G64" s="43"/>
      <c r="H64" s="44"/>
      <c r="I64" s="44"/>
      <c r="J64" s="44"/>
      <c r="K64" s="44"/>
      <c r="L64" s="44"/>
      <c r="M64" s="45">
        <f t="shared" si="0"/>
        <v>0</v>
      </c>
      <c r="N64" s="46">
        <f t="shared" si="3"/>
        <v>0</v>
      </c>
      <c r="O64" s="45">
        <f t="shared" si="4"/>
        <v>0</v>
      </c>
      <c r="P64" s="45">
        <f t="shared" si="5"/>
        <v>0</v>
      </c>
      <c r="Q64" s="45">
        <f t="shared" si="6"/>
        <v>0</v>
      </c>
      <c r="R64" s="45">
        <f t="shared" si="7"/>
        <v>0</v>
      </c>
      <c r="S64" s="46">
        <f t="shared" si="8"/>
        <v>0</v>
      </c>
      <c r="T64" s="46">
        <f t="shared" si="1"/>
        <v>0</v>
      </c>
      <c r="U64" s="46">
        <f t="shared" si="9"/>
        <v>0</v>
      </c>
      <c r="V64" s="48" t="str">
        <f t="shared" si="10"/>
        <v>NÃO</v>
      </c>
      <c r="W64" s="49">
        <f t="shared" si="11"/>
        <v>0</v>
      </c>
      <c r="X64" s="50" t="s">
        <v>32</v>
      </c>
      <c r="Y64" s="50" t="s">
        <v>1025</v>
      </c>
      <c r="Z64" s="50">
        <v>2703759</v>
      </c>
      <c r="AA64" s="51"/>
      <c r="AB64" s="51"/>
      <c r="AE64" s="50">
        <f t="shared" si="2"/>
        <v>0</v>
      </c>
    </row>
    <row r="65" spans="1:31" s="52" customFormat="1" ht="19.5" customHeight="1">
      <c r="A65" s="42" t="str">
        <f>Controles!$B$2</f>
        <v>ES</v>
      </c>
      <c r="B65" s="42">
        <f>Controles!$C$2</f>
        <v>7</v>
      </c>
      <c r="C65" s="42" t="s">
        <v>5389</v>
      </c>
      <c r="D65" s="43"/>
      <c r="E65" s="43"/>
      <c r="F65" s="43"/>
      <c r="G65" s="43"/>
      <c r="H65" s="44"/>
      <c r="I65" s="44"/>
      <c r="J65" s="44"/>
      <c r="K65" s="44"/>
      <c r="L65" s="44"/>
      <c r="M65" s="45">
        <f t="shared" si="0"/>
        <v>0</v>
      </c>
      <c r="N65" s="46">
        <f t="shared" si="3"/>
        <v>0</v>
      </c>
      <c r="O65" s="45">
        <f t="shared" si="4"/>
        <v>0</v>
      </c>
      <c r="P65" s="45">
        <f t="shared" si="5"/>
        <v>0</v>
      </c>
      <c r="Q65" s="45">
        <f t="shared" si="6"/>
        <v>0</v>
      </c>
      <c r="R65" s="45">
        <f t="shared" si="7"/>
        <v>0</v>
      </c>
      <c r="S65" s="46">
        <f t="shared" si="8"/>
        <v>0</v>
      </c>
      <c r="T65" s="46">
        <f t="shared" si="1"/>
        <v>0</v>
      </c>
      <c r="U65" s="46">
        <f t="shared" si="9"/>
        <v>0</v>
      </c>
      <c r="V65" s="48" t="str">
        <f t="shared" si="10"/>
        <v>NÃO</v>
      </c>
      <c r="W65" s="49">
        <f t="shared" si="11"/>
        <v>0</v>
      </c>
      <c r="X65" s="50" t="s">
        <v>32</v>
      </c>
      <c r="Y65" s="50" t="s">
        <v>1048</v>
      </c>
      <c r="Z65" s="50">
        <v>2703809</v>
      </c>
      <c r="AA65" s="51"/>
      <c r="AB65" s="51"/>
      <c r="AE65" s="50">
        <f t="shared" si="2"/>
        <v>0</v>
      </c>
    </row>
    <row r="66" spans="1:31" s="52" customFormat="1" ht="19.5" customHeight="1">
      <c r="A66" s="42" t="str">
        <f>Controles!$B$2</f>
        <v>ES</v>
      </c>
      <c r="B66" s="42">
        <f>Controles!$C$2</f>
        <v>7</v>
      </c>
      <c r="C66" s="42" t="s">
        <v>5389</v>
      </c>
      <c r="D66" s="43"/>
      <c r="E66" s="43"/>
      <c r="F66" s="43"/>
      <c r="G66" s="43"/>
      <c r="H66" s="44"/>
      <c r="I66" s="44"/>
      <c r="J66" s="44"/>
      <c r="K66" s="44"/>
      <c r="L66" s="44"/>
      <c r="M66" s="45">
        <f t="shared" ref="M66:M129" si="12">IF(H66&gt;J66,"ERRO",0)</f>
        <v>0</v>
      </c>
      <c r="N66" s="46">
        <f t="shared" si="3"/>
        <v>0</v>
      </c>
      <c r="O66" s="45">
        <f t="shared" si="4"/>
        <v>0</v>
      </c>
      <c r="P66" s="45">
        <f t="shared" si="5"/>
        <v>0</v>
      </c>
      <c r="Q66" s="45">
        <f t="shared" si="6"/>
        <v>0</v>
      </c>
      <c r="R66" s="45">
        <f t="shared" si="7"/>
        <v>0</v>
      </c>
      <c r="S66" s="46">
        <f t="shared" si="8"/>
        <v>0</v>
      </c>
      <c r="T66" s="46">
        <f t="shared" ref="T66:T129" si="13">IF(AND(H66=0,I66&gt;0),"ERRO",0)</f>
        <v>0</v>
      </c>
      <c r="U66" s="46">
        <f t="shared" si="9"/>
        <v>0</v>
      </c>
      <c r="V66" s="48" t="str">
        <f t="shared" si="10"/>
        <v>NÃO</v>
      </c>
      <c r="W66" s="49">
        <f t="shared" si="11"/>
        <v>0</v>
      </c>
      <c r="X66" s="50" t="s">
        <v>32</v>
      </c>
      <c r="Y66" s="50" t="s">
        <v>1069</v>
      </c>
      <c r="Z66" s="50">
        <v>2703908</v>
      </c>
      <c r="AA66" s="51"/>
      <c r="AB66" s="51"/>
      <c r="AE66" s="50">
        <f t="shared" ref="AE66:AE129" si="14">IF(SUM(H66,J66:L66)&gt;0,1,0)</f>
        <v>0</v>
      </c>
    </row>
    <row r="67" spans="1:31" s="52" customFormat="1" ht="19.5" customHeight="1">
      <c r="A67" s="42" t="str">
        <f>Controles!$B$2</f>
        <v>ES</v>
      </c>
      <c r="B67" s="42">
        <f>Controles!$C$2</f>
        <v>7</v>
      </c>
      <c r="C67" s="42" t="s">
        <v>5389</v>
      </c>
      <c r="D67" s="43"/>
      <c r="E67" s="43"/>
      <c r="F67" s="43"/>
      <c r="G67" s="43"/>
      <c r="H67" s="44"/>
      <c r="I67" s="44"/>
      <c r="J67" s="44"/>
      <c r="K67" s="44"/>
      <c r="L67" s="44"/>
      <c r="M67" s="45">
        <f t="shared" si="12"/>
        <v>0</v>
      </c>
      <c r="N67" s="46">
        <f t="shared" ref="N67:N130" si="15">IF(AND(J67&gt;0,H67=0),"VERIFICAR",0)</f>
        <v>0</v>
      </c>
      <c r="O67" s="45">
        <f t="shared" ref="O67:O130" si="16">IF(J67&gt;I67,"ERRO",0)</f>
        <v>0</v>
      </c>
      <c r="P67" s="45">
        <f t="shared" ref="P67:P130" si="17">IF(K67&gt;J67,"ERRO",0)</f>
        <v>0</v>
      </c>
      <c r="Q67" s="45">
        <f t="shared" ref="Q67:Q130" si="18">IF(AND(K67&gt;0,H67=0),"ERRO",0)</f>
        <v>0</v>
      </c>
      <c r="R67" s="45">
        <f t="shared" ref="R67:R130" si="19">IF(AND(H67=0,L67&gt;0),"ERRO",0)</f>
        <v>0</v>
      </c>
      <c r="S67" s="46">
        <f t="shared" ref="S67:S130" si="20">IF(K67+L67&gt;I67,"ERRO",0)</f>
        <v>0</v>
      </c>
      <c r="T67" s="46">
        <f t="shared" si="13"/>
        <v>0</v>
      </c>
      <c r="U67" s="46">
        <f t="shared" ref="U67:U130" si="21">IF(J67&lt;&gt;SUM(K67+L67),"ERRO",0)</f>
        <v>0</v>
      </c>
      <c r="V67" s="48" t="str">
        <f t="shared" ref="V67:V130" si="22">IF(AND(M67=0,N67=0,O67=0,P67=0,Q67=0,R67=0,S67=0,T67=0,U67=0), "NÃO", "SIM")</f>
        <v>NÃO</v>
      </c>
      <c r="W67" s="49">
        <f t="shared" ref="W67:W130" si="23">IF(L67+K67+J67+I67+H67=0,0,1)</f>
        <v>0</v>
      </c>
      <c r="X67" s="50" t="s">
        <v>32</v>
      </c>
      <c r="Y67" s="50" t="s">
        <v>1091</v>
      </c>
      <c r="Z67" s="50">
        <v>2704005</v>
      </c>
      <c r="AA67" s="51"/>
      <c r="AB67" s="51"/>
      <c r="AE67" s="50">
        <f t="shared" si="14"/>
        <v>0</v>
      </c>
    </row>
    <row r="68" spans="1:31" s="52" customFormat="1" ht="19.5" customHeight="1">
      <c r="A68" s="42" t="str">
        <f>Controles!$B$2</f>
        <v>ES</v>
      </c>
      <c r="B68" s="42">
        <f>Controles!$C$2</f>
        <v>7</v>
      </c>
      <c r="C68" s="42" t="s">
        <v>5389</v>
      </c>
      <c r="D68" s="43"/>
      <c r="E68" s="43"/>
      <c r="F68" s="43"/>
      <c r="G68" s="43"/>
      <c r="H68" s="44"/>
      <c r="I68" s="44"/>
      <c r="J68" s="44"/>
      <c r="K68" s="44"/>
      <c r="L68" s="44"/>
      <c r="M68" s="45">
        <f t="shared" si="12"/>
        <v>0</v>
      </c>
      <c r="N68" s="46">
        <f t="shared" si="15"/>
        <v>0</v>
      </c>
      <c r="O68" s="45">
        <f t="shared" si="16"/>
        <v>0</v>
      </c>
      <c r="P68" s="45">
        <f t="shared" si="17"/>
        <v>0</v>
      </c>
      <c r="Q68" s="45">
        <f t="shared" si="18"/>
        <v>0</v>
      </c>
      <c r="R68" s="45">
        <f t="shared" si="19"/>
        <v>0</v>
      </c>
      <c r="S68" s="46">
        <f t="shared" si="20"/>
        <v>0</v>
      </c>
      <c r="T68" s="46">
        <f t="shared" si="13"/>
        <v>0</v>
      </c>
      <c r="U68" s="46">
        <f t="shared" si="21"/>
        <v>0</v>
      </c>
      <c r="V68" s="48" t="str">
        <f t="shared" si="22"/>
        <v>NÃO</v>
      </c>
      <c r="W68" s="49">
        <f t="shared" si="23"/>
        <v>0</v>
      </c>
      <c r="X68" s="50" t="s">
        <v>32</v>
      </c>
      <c r="Y68" s="50" t="s">
        <v>1114</v>
      </c>
      <c r="Z68" s="50">
        <v>2704104</v>
      </c>
      <c r="AA68" s="51"/>
      <c r="AB68" s="51"/>
      <c r="AE68" s="50">
        <f t="shared" si="14"/>
        <v>0</v>
      </c>
    </row>
    <row r="69" spans="1:31" s="52" customFormat="1" ht="19.5" customHeight="1">
      <c r="A69" s="42" t="str">
        <f>Controles!$B$2</f>
        <v>ES</v>
      </c>
      <c r="B69" s="42">
        <f>Controles!$C$2</f>
        <v>7</v>
      </c>
      <c r="C69" s="42" t="s">
        <v>5389</v>
      </c>
      <c r="D69" s="43"/>
      <c r="E69" s="43"/>
      <c r="F69" s="43"/>
      <c r="G69" s="43"/>
      <c r="H69" s="44"/>
      <c r="I69" s="44"/>
      <c r="J69" s="44"/>
      <c r="K69" s="44"/>
      <c r="L69" s="44"/>
      <c r="M69" s="45">
        <f t="shared" si="12"/>
        <v>0</v>
      </c>
      <c r="N69" s="46">
        <f t="shared" si="15"/>
        <v>0</v>
      </c>
      <c r="O69" s="45">
        <f t="shared" si="16"/>
        <v>0</v>
      </c>
      <c r="P69" s="45">
        <f t="shared" si="17"/>
        <v>0</v>
      </c>
      <c r="Q69" s="45">
        <f t="shared" si="18"/>
        <v>0</v>
      </c>
      <c r="R69" s="45">
        <f t="shared" si="19"/>
        <v>0</v>
      </c>
      <c r="S69" s="46">
        <f t="shared" si="20"/>
        <v>0</v>
      </c>
      <c r="T69" s="46">
        <f t="shared" si="13"/>
        <v>0</v>
      </c>
      <c r="U69" s="46">
        <f t="shared" si="21"/>
        <v>0</v>
      </c>
      <c r="V69" s="48" t="str">
        <f t="shared" si="22"/>
        <v>NÃO</v>
      </c>
      <c r="W69" s="49">
        <f t="shared" si="23"/>
        <v>0</v>
      </c>
      <c r="X69" s="50" t="s">
        <v>32</v>
      </c>
      <c r="Y69" s="50" t="s">
        <v>1137</v>
      </c>
      <c r="Z69" s="50">
        <v>2704203</v>
      </c>
      <c r="AA69" s="51"/>
      <c r="AB69" s="51"/>
      <c r="AE69" s="50">
        <f t="shared" si="14"/>
        <v>0</v>
      </c>
    </row>
    <row r="70" spans="1:31" s="52" customFormat="1" ht="19.5" customHeight="1">
      <c r="A70" s="42" t="str">
        <f>Controles!$B$2</f>
        <v>ES</v>
      </c>
      <c r="B70" s="42">
        <f>Controles!$C$2</f>
        <v>7</v>
      </c>
      <c r="C70" s="42" t="s">
        <v>5389</v>
      </c>
      <c r="D70" s="43"/>
      <c r="E70" s="43"/>
      <c r="F70" s="43"/>
      <c r="G70" s="43"/>
      <c r="H70" s="44"/>
      <c r="I70" s="44"/>
      <c r="J70" s="44"/>
      <c r="K70" s="44"/>
      <c r="L70" s="44"/>
      <c r="M70" s="45">
        <f t="shared" si="12"/>
        <v>0</v>
      </c>
      <c r="N70" s="46">
        <f t="shared" si="15"/>
        <v>0</v>
      </c>
      <c r="O70" s="45">
        <f t="shared" si="16"/>
        <v>0</v>
      </c>
      <c r="P70" s="45">
        <f t="shared" si="17"/>
        <v>0</v>
      </c>
      <c r="Q70" s="45">
        <f t="shared" si="18"/>
        <v>0</v>
      </c>
      <c r="R70" s="45">
        <f t="shared" si="19"/>
        <v>0</v>
      </c>
      <c r="S70" s="46">
        <f t="shared" si="20"/>
        <v>0</v>
      </c>
      <c r="T70" s="46">
        <f t="shared" si="13"/>
        <v>0</v>
      </c>
      <c r="U70" s="46">
        <f t="shared" si="21"/>
        <v>0</v>
      </c>
      <c r="V70" s="48" t="str">
        <f t="shared" si="22"/>
        <v>NÃO</v>
      </c>
      <c r="W70" s="49">
        <f t="shared" si="23"/>
        <v>0</v>
      </c>
      <c r="X70" s="50" t="s">
        <v>32</v>
      </c>
      <c r="Y70" s="50" t="s">
        <v>1160</v>
      </c>
      <c r="Z70" s="50">
        <v>2704302</v>
      </c>
      <c r="AA70" s="51"/>
      <c r="AB70" s="51"/>
      <c r="AE70" s="50">
        <f t="shared" si="14"/>
        <v>0</v>
      </c>
    </row>
    <row r="71" spans="1:31" s="52" customFormat="1" ht="19.5" customHeight="1">
      <c r="A71" s="42" t="str">
        <f>Controles!$B$2</f>
        <v>ES</v>
      </c>
      <c r="B71" s="42">
        <f>Controles!$C$2</f>
        <v>7</v>
      </c>
      <c r="C71" s="42" t="s">
        <v>5389</v>
      </c>
      <c r="D71" s="43"/>
      <c r="E71" s="43"/>
      <c r="F71" s="43"/>
      <c r="G71" s="43"/>
      <c r="H71" s="44"/>
      <c r="I71" s="44"/>
      <c r="J71" s="44"/>
      <c r="K71" s="44"/>
      <c r="L71" s="44"/>
      <c r="M71" s="45">
        <f t="shared" si="12"/>
        <v>0</v>
      </c>
      <c r="N71" s="46">
        <f t="shared" si="15"/>
        <v>0</v>
      </c>
      <c r="O71" s="45">
        <f t="shared" si="16"/>
        <v>0</v>
      </c>
      <c r="P71" s="45">
        <f t="shared" si="17"/>
        <v>0</v>
      </c>
      <c r="Q71" s="45">
        <f t="shared" si="18"/>
        <v>0</v>
      </c>
      <c r="R71" s="45">
        <f t="shared" si="19"/>
        <v>0</v>
      </c>
      <c r="S71" s="46">
        <f t="shared" si="20"/>
        <v>0</v>
      </c>
      <c r="T71" s="46">
        <f t="shared" si="13"/>
        <v>0</v>
      </c>
      <c r="U71" s="46">
        <f t="shared" si="21"/>
        <v>0</v>
      </c>
      <c r="V71" s="48" t="str">
        <f t="shared" si="22"/>
        <v>NÃO</v>
      </c>
      <c r="W71" s="49">
        <f t="shared" si="23"/>
        <v>0</v>
      </c>
      <c r="X71" s="50" t="s">
        <v>32</v>
      </c>
      <c r="Y71" s="50" t="s">
        <v>1183</v>
      </c>
      <c r="Z71" s="50">
        <v>2704401</v>
      </c>
      <c r="AA71" s="51"/>
      <c r="AB71" s="51"/>
      <c r="AE71" s="50">
        <f t="shared" si="14"/>
        <v>0</v>
      </c>
    </row>
    <row r="72" spans="1:31" s="52" customFormat="1" ht="19.5" customHeight="1">
      <c r="A72" s="42" t="str">
        <f>Controles!$B$2</f>
        <v>ES</v>
      </c>
      <c r="B72" s="42">
        <f>Controles!$C$2</f>
        <v>7</v>
      </c>
      <c r="C72" s="42" t="s">
        <v>5389</v>
      </c>
      <c r="D72" s="43"/>
      <c r="E72" s="43"/>
      <c r="F72" s="43"/>
      <c r="G72" s="43"/>
      <c r="H72" s="44"/>
      <c r="I72" s="44"/>
      <c r="J72" s="44"/>
      <c r="K72" s="44"/>
      <c r="L72" s="44"/>
      <c r="M72" s="45">
        <f t="shared" si="12"/>
        <v>0</v>
      </c>
      <c r="N72" s="46">
        <f t="shared" si="15"/>
        <v>0</v>
      </c>
      <c r="O72" s="45">
        <f t="shared" si="16"/>
        <v>0</v>
      </c>
      <c r="P72" s="45">
        <f t="shared" si="17"/>
        <v>0</v>
      </c>
      <c r="Q72" s="45">
        <f t="shared" si="18"/>
        <v>0</v>
      </c>
      <c r="R72" s="45">
        <f t="shared" si="19"/>
        <v>0</v>
      </c>
      <c r="S72" s="46">
        <f t="shared" si="20"/>
        <v>0</v>
      </c>
      <c r="T72" s="46">
        <f t="shared" si="13"/>
        <v>0</v>
      </c>
      <c r="U72" s="46">
        <f t="shared" si="21"/>
        <v>0</v>
      </c>
      <c r="V72" s="48" t="str">
        <f t="shared" si="22"/>
        <v>NÃO</v>
      </c>
      <c r="W72" s="49">
        <f t="shared" si="23"/>
        <v>0</v>
      </c>
      <c r="X72" s="50" t="s">
        <v>32</v>
      </c>
      <c r="Y72" s="50" t="s">
        <v>1205</v>
      </c>
      <c r="Z72" s="50">
        <v>2704906</v>
      </c>
      <c r="AA72" s="51"/>
      <c r="AB72" s="51"/>
      <c r="AE72" s="50">
        <f t="shared" si="14"/>
        <v>0</v>
      </c>
    </row>
    <row r="73" spans="1:31" s="52" customFormat="1" ht="19.5" customHeight="1">
      <c r="A73" s="42" t="str">
        <f>Controles!$B$2</f>
        <v>ES</v>
      </c>
      <c r="B73" s="42">
        <f>Controles!$C$2</f>
        <v>7</v>
      </c>
      <c r="C73" s="42" t="s">
        <v>5389</v>
      </c>
      <c r="D73" s="43"/>
      <c r="E73" s="43"/>
      <c r="F73" s="43"/>
      <c r="G73" s="43"/>
      <c r="H73" s="44"/>
      <c r="I73" s="44"/>
      <c r="J73" s="44"/>
      <c r="K73" s="44"/>
      <c r="L73" s="44"/>
      <c r="M73" s="45">
        <f t="shared" si="12"/>
        <v>0</v>
      </c>
      <c r="N73" s="46">
        <f t="shared" si="15"/>
        <v>0</v>
      </c>
      <c r="O73" s="45">
        <f t="shared" si="16"/>
        <v>0</v>
      </c>
      <c r="P73" s="45">
        <f t="shared" si="17"/>
        <v>0</v>
      </c>
      <c r="Q73" s="45">
        <f t="shared" si="18"/>
        <v>0</v>
      </c>
      <c r="R73" s="45">
        <f t="shared" si="19"/>
        <v>0</v>
      </c>
      <c r="S73" s="46">
        <f t="shared" si="20"/>
        <v>0</v>
      </c>
      <c r="T73" s="46">
        <f t="shared" si="13"/>
        <v>0</v>
      </c>
      <c r="U73" s="46">
        <f t="shared" si="21"/>
        <v>0</v>
      </c>
      <c r="V73" s="48" t="str">
        <f t="shared" si="22"/>
        <v>NÃO</v>
      </c>
      <c r="W73" s="49">
        <f t="shared" si="23"/>
        <v>0</v>
      </c>
      <c r="X73" s="50" t="s">
        <v>32</v>
      </c>
      <c r="Y73" s="50" t="s">
        <v>1227</v>
      </c>
      <c r="Z73" s="50">
        <v>2704500</v>
      </c>
      <c r="AA73" s="51"/>
      <c r="AB73" s="51"/>
      <c r="AE73" s="50">
        <f t="shared" si="14"/>
        <v>0</v>
      </c>
    </row>
    <row r="74" spans="1:31" s="52" customFormat="1" ht="19.5" customHeight="1">
      <c r="A74" s="42" t="str">
        <f>Controles!$B$2</f>
        <v>ES</v>
      </c>
      <c r="B74" s="42">
        <f>Controles!$C$2</f>
        <v>7</v>
      </c>
      <c r="C74" s="42" t="s">
        <v>5389</v>
      </c>
      <c r="D74" s="43"/>
      <c r="E74" s="43"/>
      <c r="F74" s="43"/>
      <c r="G74" s="43"/>
      <c r="H74" s="44"/>
      <c r="I74" s="44"/>
      <c r="J74" s="44"/>
      <c r="K74" s="44"/>
      <c r="L74" s="44"/>
      <c r="M74" s="45">
        <f t="shared" si="12"/>
        <v>0</v>
      </c>
      <c r="N74" s="46">
        <f t="shared" si="15"/>
        <v>0</v>
      </c>
      <c r="O74" s="45">
        <f t="shared" si="16"/>
        <v>0</v>
      </c>
      <c r="P74" s="45">
        <f t="shared" si="17"/>
        <v>0</v>
      </c>
      <c r="Q74" s="45">
        <f t="shared" si="18"/>
        <v>0</v>
      </c>
      <c r="R74" s="45">
        <f t="shared" si="19"/>
        <v>0</v>
      </c>
      <c r="S74" s="46">
        <f t="shared" si="20"/>
        <v>0</v>
      </c>
      <c r="T74" s="46">
        <f t="shared" si="13"/>
        <v>0</v>
      </c>
      <c r="U74" s="46">
        <f t="shared" si="21"/>
        <v>0</v>
      </c>
      <c r="V74" s="48" t="str">
        <f t="shared" si="22"/>
        <v>NÃO</v>
      </c>
      <c r="W74" s="49">
        <f t="shared" si="23"/>
        <v>0</v>
      </c>
      <c r="X74" s="50" t="s">
        <v>32</v>
      </c>
      <c r="Y74" s="50" t="s">
        <v>1249</v>
      </c>
      <c r="Z74" s="50">
        <v>2704609</v>
      </c>
      <c r="AA74" s="51"/>
      <c r="AB74" s="51"/>
      <c r="AE74" s="50">
        <f t="shared" si="14"/>
        <v>0</v>
      </c>
    </row>
    <row r="75" spans="1:31" s="52" customFormat="1" ht="19.5" customHeight="1">
      <c r="A75" s="42" t="str">
        <f>Controles!$B$2</f>
        <v>ES</v>
      </c>
      <c r="B75" s="42">
        <f>Controles!$C$2</f>
        <v>7</v>
      </c>
      <c r="C75" s="42" t="s">
        <v>5389</v>
      </c>
      <c r="D75" s="43"/>
      <c r="E75" s="43"/>
      <c r="F75" s="43"/>
      <c r="G75" s="43"/>
      <c r="H75" s="44"/>
      <c r="I75" s="44"/>
      <c r="J75" s="44"/>
      <c r="K75" s="44"/>
      <c r="L75" s="44"/>
      <c r="M75" s="45">
        <f t="shared" si="12"/>
        <v>0</v>
      </c>
      <c r="N75" s="46">
        <f t="shared" si="15"/>
        <v>0</v>
      </c>
      <c r="O75" s="45">
        <f t="shared" si="16"/>
        <v>0</v>
      </c>
      <c r="P75" s="45">
        <f t="shared" si="17"/>
        <v>0</v>
      </c>
      <c r="Q75" s="45">
        <f t="shared" si="18"/>
        <v>0</v>
      </c>
      <c r="R75" s="45">
        <f t="shared" si="19"/>
        <v>0</v>
      </c>
      <c r="S75" s="46">
        <f t="shared" si="20"/>
        <v>0</v>
      </c>
      <c r="T75" s="46">
        <f t="shared" si="13"/>
        <v>0</v>
      </c>
      <c r="U75" s="46">
        <f t="shared" si="21"/>
        <v>0</v>
      </c>
      <c r="V75" s="48" t="str">
        <f t="shared" si="22"/>
        <v>NÃO</v>
      </c>
      <c r="W75" s="49">
        <f t="shared" si="23"/>
        <v>0</v>
      </c>
      <c r="X75" s="50" t="s">
        <v>32</v>
      </c>
      <c r="Y75" s="50" t="s">
        <v>1272</v>
      </c>
      <c r="Z75" s="50">
        <v>2704708</v>
      </c>
      <c r="AA75" s="51"/>
      <c r="AB75" s="51"/>
      <c r="AE75" s="50">
        <f t="shared" si="14"/>
        <v>0</v>
      </c>
    </row>
    <row r="76" spans="1:31" s="52" customFormat="1" ht="19.5" customHeight="1">
      <c r="A76" s="42" t="str">
        <f>Controles!$B$2</f>
        <v>ES</v>
      </c>
      <c r="B76" s="42">
        <f>Controles!$C$2</f>
        <v>7</v>
      </c>
      <c r="C76" s="42" t="s">
        <v>5389</v>
      </c>
      <c r="D76" s="43"/>
      <c r="E76" s="43"/>
      <c r="F76" s="43"/>
      <c r="G76" s="43"/>
      <c r="H76" s="44"/>
      <c r="I76" s="44"/>
      <c r="J76" s="44"/>
      <c r="K76" s="44"/>
      <c r="L76" s="44"/>
      <c r="M76" s="45">
        <f t="shared" si="12"/>
        <v>0</v>
      </c>
      <c r="N76" s="46">
        <f t="shared" si="15"/>
        <v>0</v>
      </c>
      <c r="O76" s="45">
        <f t="shared" si="16"/>
        <v>0</v>
      </c>
      <c r="P76" s="45">
        <f t="shared" si="17"/>
        <v>0</v>
      </c>
      <c r="Q76" s="45">
        <f t="shared" si="18"/>
        <v>0</v>
      </c>
      <c r="R76" s="45">
        <f t="shared" si="19"/>
        <v>0</v>
      </c>
      <c r="S76" s="46">
        <f t="shared" si="20"/>
        <v>0</v>
      </c>
      <c r="T76" s="46">
        <f t="shared" si="13"/>
        <v>0</v>
      </c>
      <c r="U76" s="46">
        <f t="shared" si="21"/>
        <v>0</v>
      </c>
      <c r="V76" s="48" t="str">
        <f t="shared" si="22"/>
        <v>NÃO</v>
      </c>
      <c r="W76" s="49">
        <f t="shared" si="23"/>
        <v>0</v>
      </c>
      <c r="X76" s="50" t="s">
        <v>32</v>
      </c>
      <c r="Y76" s="50" t="s">
        <v>1293</v>
      </c>
      <c r="Z76" s="50">
        <v>2704807</v>
      </c>
      <c r="AA76" s="51"/>
      <c r="AB76" s="51"/>
      <c r="AE76" s="50">
        <f t="shared" si="14"/>
        <v>0</v>
      </c>
    </row>
    <row r="77" spans="1:31" s="52" customFormat="1" ht="19.5" customHeight="1">
      <c r="A77" s="42" t="str">
        <f>Controles!$B$2</f>
        <v>ES</v>
      </c>
      <c r="B77" s="42">
        <f>Controles!$C$2</f>
        <v>7</v>
      </c>
      <c r="C77" s="42" t="s">
        <v>5389</v>
      </c>
      <c r="D77" s="43"/>
      <c r="E77" s="43"/>
      <c r="F77" s="43"/>
      <c r="G77" s="43"/>
      <c r="H77" s="44"/>
      <c r="I77" s="44"/>
      <c r="J77" s="44"/>
      <c r="K77" s="44"/>
      <c r="L77" s="44"/>
      <c r="M77" s="45">
        <f t="shared" si="12"/>
        <v>0</v>
      </c>
      <c r="N77" s="46">
        <f t="shared" si="15"/>
        <v>0</v>
      </c>
      <c r="O77" s="45">
        <f t="shared" si="16"/>
        <v>0</v>
      </c>
      <c r="P77" s="45">
        <f t="shared" si="17"/>
        <v>0</v>
      </c>
      <c r="Q77" s="45">
        <f t="shared" si="18"/>
        <v>0</v>
      </c>
      <c r="R77" s="45">
        <f t="shared" si="19"/>
        <v>0</v>
      </c>
      <c r="S77" s="46">
        <f t="shared" si="20"/>
        <v>0</v>
      </c>
      <c r="T77" s="46">
        <f t="shared" si="13"/>
        <v>0</v>
      </c>
      <c r="U77" s="46">
        <f t="shared" si="21"/>
        <v>0</v>
      </c>
      <c r="V77" s="48" t="str">
        <f t="shared" si="22"/>
        <v>NÃO</v>
      </c>
      <c r="W77" s="49">
        <f t="shared" si="23"/>
        <v>0</v>
      </c>
      <c r="X77" s="50" t="s">
        <v>32</v>
      </c>
      <c r="Y77" s="50" t="s">
        <v>1315</v>
      </c>
      <c r="Z77" s="50">
        <v>2705002</v>
      </c>
      <c r="AA77" s="51"/>
      <c r="AB77" s="51"/>
      <c r="AE77" s="50">
        <f t="shared" si="14"/>
        <v>0</v>
      </c>
    </row>
    <row r="78" spans="1:31" s="52" customFormat="1" ht="19.5" customHeight="1">
      <c r="A78" s="42" t="str">
        <f>Controles!$B$2</f>
        <v>ES</v>
      </c>
      <c r="B78" s="42">
        <f>Controles!$C$2</f>
        <v>7</v>
      </c>
      <c r="C78" s="42" t="s">
        <v>5389</v>
      </c>
      <c r="D78" s="43"/>
      <c r="E78" s="43"/>
      <c r="F78" s="43"/>
      <c r="G78" s="43"/>
      <c r="H78" s="44"/>
      <c r="I78" s="44"/>
      <c r="J78" s="44"/>
      <c r="K78" s="44"/>
      <c r="L78" s="44"/>
      <c r="M78" s="45">
        <f t="shared" si="12"/>
        <v>0</v>
      </c>
      <c r="N78" s="46">
        <f t="shared" si="15"/>
        <v>0</v>
      </c>
      <c r="O78" s="45">
        <f t="shared" si="16"/>
        <v>0</v>
      </c>
      <c r="P78" s="45">
        <f t="shared" si="17"/>
        <v>0</v>
      </c>
      <c r="Q78" s="45">
        <f t="shared" si="18"/>
        <v>0</v>
      </c>
      <c r="R78" s="45">
        <f t="shared" si="19"/>
        <v>0</v>
      </c>
      <c r="S78" s="46">
        <f t="shared" si="20"/>
        <v>0</v>
      </c>
      <c r="T78" s="46">
        <f t="shared" si="13"/>
        <v>0</v>
      </c>
      <c r="U78" s="46">
        <f t="shared" si="21"/>
        <v>0</v>
      </c>
      <c r="V78" s="48" t="str">
        <f t="shared" si="22"/>
        <v>NÃO</v>
      </c>
      <c r="W78" s="49">
        <f t="shared" si="23"/>
        <v>0</v>
      </c>
      <c r="X78" s="50" t="s">
        <v>32</v>
      </c>
      <c r="Y78" s="50" t="s">
        <v>1337</v>
      </c>
      <c r="Z78" s="50">
        <v>2705101</v>
      </c>
      <c r="AA78" s="51"/>
      <c r="AB78" s="51"/>
      <c r="AE78" s="50">
        <f t="shared" si="14"/>
        <v>0</v>
      </c>
    </row>
    <row r="79" spans="1:31" s="52" customFormat="1" ht="19.5" customHeight="1">
      <c r="A79" s="42" t="str">
        <f>Controles!$B$2</f>
        <v>ES</v>
      </c>
      <c r="B79" s="42">
        <f>Controles!$C$2</f>
        <v>7</v>
      </c>
      <c r="C79" s="42" t="s">
        <v>5389</v>
      </c>
      <c r="D79" s="43"/>
      <c r="E79" s="43"/>
      <c r="F79" s="43"/>
      <c r="G79" s="43"/>
      <c r="H79" s="44"/>
      <c r="I79" s="44"/>
      <c r="J79" s="44"/>
      <c r="K79" s="44"/>
      <c r="L79" s="44"/>
      <c r="M79" s="45">
        <f t="shared" si="12"/>
        <v>0</v>
      </c>
      <c r="N79" s="46">
        <f t="shared" si="15"/>
        <v>0</v>
      </c>
      <c r="O79" s="45">
        <f t="shared" si="16"/>
        <v>0</v>
      </c>
      <c r="P79" s="45">
        <f t="shared" si="17"/>
        <v>0</v>
      </c>
      <c r="Q79" s="45">
        <f t="shared" si="18"/>
        <v>0</v>
      </c>
      <c r="R79" s="45">
        <f t="shared" si="19"/>
        <v>0</v>
      </c>
      <c r="S79" s="46">
        <f t="shared" si="20"/>
        <v>0</v>
      </c>
      <c r="T79" s="46">
        <f t="shared" si="13"/>
        <v>0</v>
      </c>
      <c r="U79" s="46">
        <f t="shared" si="21"/>
        <v>0</v>
      </c>
      <c r="V79" s="48" t="str">
        <f t="shared" si="22"/>
        <v>NÃO</v>
      </c>
      <c r="W79" s="49">
        <f t="shared" si="23"/>
        <v>0</v>
      </c>
      <c r="X79" s="50" t="s">
        <v>32</v>
      </c>
      <c r="Y79" s="50" t="s">
        <v>1358</v>
      </c>
      <c r="Z79" s="50">
        <v>2705200</v>
      </c>
      <c r="AA79" s="51"/>
      <c r="AB79" s="51"/>
      <c r="AE79" s="50">
        <f t="shared" si="14"/>
        <v>0</v>
      </c>
    </row>
    <row r="80" spans="1:31" s="52" customFormat="1" ht="19.5" customHeight="1">
      <c r="A80" s="42" t="str">
        <f>Controles!$B$2</f>
        <v>ES</v>
      </c>
      <c r="B80" s="42">
        <f>Controles!$C$2</f>
        <v>7</v>
      </c>
      <c r="C80" s="42" t="s">
        <v>5389</v>
      </c>
      <c r="D80" s="43"/>
      <c r="E80" s="43"/>
      <c r="F80" s="43"/>
      <c r="G80" s="43"/>
      <c r="H80" s="44"/>
      <c r="I80" s="44"/>
      <c r="J80" s="44"/>
      <c r="K80" s="44"/>
      <c r="L80" s="44"/>
      <c r="M80" s="45">
        <f t="shared" si="12"/>
        <v>0</v>
      </c>
      <c r="N80" s="46">
        <f t="shared" si="15"/>
        <v>0</v>
      </c>
      <c r="O80" s="45">
        <f t="shared" si="16"/>
        <v>0</v>
      </c>
      <c r="P80" s="45">
        <f t="shared" si="17"/>
        <v>0</v>
      </c>
      <c r="Q80" s="45">
        <f t="shared" si="18"/>
        <v>0</v>
      </c>
      <c r="R80" s="45">
        <f t="shared" si="19"/>
        <v>0</v>
      </c>
      <c r="S80" s="46">
        <f t="shared" si="20"/>
        <v>0</v>
      </c>
      <c r="T80" s="46">
        <f t="shared" si="13"/>
        <v>0</v>
      </c>
      <c r="U80" s="46">
        <f t="shared" si="21"/>
        <v>0</v>
      </c>
      <c r="V80" s="48" t="str">
        <f t="shared" si="22"/>
        <v>NÃO</v>
      </c>
      <c r="W80" s="49">
        <f t="shared" si="23"/>
        <v>0</v>
      </c>
      <c r="X80" s="50" t="s">
        <v>32</v>
      </c>
      <c r="Y80" s="50" t="s">
        <v>1380</v>
      </c>
      <c r="Z80" s="50">
        <v>2705309</v>
      </c>
      <c r="AA80" s="51"/>
      <c r="AB80" s="51"/>
      <c r="AE80" s="50">
        <f t="shared" si="14"/>
        <v>0</v>
      </c>
    </row>
    <row r="81" spans="1:31" s="52" customFormat="1" ht="19.5" customHeight="1">
      <c r="A81" s="42" t="str">
        <f>Controles!$B$2</f>
        <v>ES</v>
      </c>
      <c r="B81" s="42">
        <f>Controles!$C$2</f>
        <v>7</v>
      </c>
      <c r="C81" s="42" t="s">
        <v>5389</v>
      </c>
      <c r="D81" s="43"/>
      <c r="E81" s="43"/>
      <c r="F81" s="43"/>
      <c r="G81" s="43"/>
      <c r="H81" s="44"/>
      <c r="I81" s="44"/>
      <c r="J81" s="44"/>
      <c r="K81" s="44"/>
      <c r="L81" s="44"/>
      <c r="M81" s="45">
        <f t="shared" si="12"/>
        <v>0</v>
      </c>
      <c r="N81" s="46">
        <f t="shared" si="15"/>
        <v>0</v>
      </c>
      <c r="O81" s="45">
        <f t="shared" si="16"/>
        <v>0</v>
      </c>
      <c r="P81" s="45">
        <f t="shared" si="17"/>
        <v>0</v>
      </c>
      <c r="Q81" s="45">
        <f t="shared" si="18"/>
        <v>0</v>
      </c>
      <c r="R81" s="45">
        <f t="shared" si="19"/>
        <v>0</v>
      </c>
      <c r="S81" s="46">
        <f t="shared" si="20"/>
        <v>0</v>
      </c>
      <c r="T81" s="46">
        <f t="shared" si="13"/>
        <v>0</v>
      </c>
      <c r="U81" s="46">
        <f t="shared" si="21"/>
        <v>0</v>
      </c>
      <c r="V81" s="48" t="str">
        <f t="shared" si="22"/>
        <v>NÃO</v>
      </c>
      <c r="W81" s="49">
        <f t="shared" si="23"/>
        <v>0</v>
      </c>
      <c r="X81" s="50" t="s">
        <v>32</v>
      </c>
      <c r="Y81" s="50" t="s">
        <v>1402</v>
      </c>
      <c r="Z81" s="50">
        <v>2705408</v>
      </c>
      <c r="AA81" s="51"/>
      <c r="AB81" s="51"/>
      <c r="AE81" s="50">
        <f t="shared" si="14"/>
        <v>0</v>
      </c>
    </row>
    <row r="82" spans="1:31" s="52" customFormat="1" ht="19.5" customHeight="1">
      <c r="A82" s="42" t="str">
        <f>Controles!$B$2</f>
        <v>ES</v>
      </c>
      <c r="B82" s="42">
        <f>Controles!$C$2</f>
        <v>7</v>
      </c>
      <c r="C82" s="42" t="s">
        <v>5389</v>
      </c>
      <c r="D82" s="43"/>
      <c r="E82" s="43"/>
      <c r="F82" s="43"/>
      <c r="G82" s="43"/>
      <c r="H82" s="44"/>
      <c r="I82" s="44"/>
      <c r="J82" s="44"/>
      <c r="K82" s="44"/>
      <c r="L82" s="44"/>
      <c r="M82" s="45">
        <f t="shared" si="12"/>
        <v>0</v>
      </c>
      <c r="N82" s="46">
        <f t="shared" si="15"/>
        <v>0</v>
      </c>
      <c r="O82" s="45">
        <f t="shared" si="16"/>
        <v>0</v>
      </c>
      <c r="P82" s="45">
        <f t="shared" si="17"/>
        <v>0</v>
      </c>
      <c r="Q82" s="45">
        <f t="shared" si="18"/>
        <v>0</v>
      </c>
      <c r="R82" s="45">
        <f t="shared" si="19"/>
        <v>0</v>
      </c>
      <c r="S82" s="46">
        <f t="shared" si="20"/>
        <v>0</v>
      </c>
      <c r="T82" s="46">
        <f t="shared" si="13"/>
        <v>0</v>
      </c>
      <c r="U82" s="46">
        <f t="shared" si="21"/>
        <v>0</v>
      </c>
      <c r="V82" s="48" t="str">
        <f t="shared" si="22"/>
        <v>NÃO</v>
      </c>
      <c r="W82" s="49">
        <f t="shared" si="23"/>
        <v>0</v>
      </c>
      <c r="X82" s="50" t="s">
        <v>32</v>
      </c>
      <c r="Y82" s="50" t="s">
        <v>1424</v>
      </c>
      <c r="Z82" s="50">
        <v>2705507</v>
      </c>
      <c r="AA82" s="51"/>
      <c r="AB82" s="51"/>
      <c r="AE82" s="50">
        <f t="shared" si="14"/>
        <v>0</v>
      </c>
    </row>
    <row r="83" spans="1:31" s="52" customFormat="1" ht="19.5" customHeight="1">
      <c r="A83" s="42" t="str">
        <f>Controles!$B$2</f>
        <v>ES</v>
      </c>
      <c r="B83" s="42">
        <f>Controles!$C$2</f>
        <v>7</v>
      </c>
      <c r="C83" s="42" t="s">
        <v>5389</v>
      </c>
      <c r="D83" s="43"/>
      <c r="E83" s="43"/>
      <c r="F83" s="43"/>
      <c r="G83" s="43"/>
      <c r="H83" s="44"/>
      <c r="I83" s="44"/>
      <c r="J83" s="44"/>
      <c r="K83" s="44"/>
      <c r="L83" s="44"/>
      <c r="M83" s="45">
        <f t="shared" si="12"/>
        <v>0</v>
      </c>
      <c r="N83" s="46">
        <f t="shared" si="15"/>
        <v>0</v>
      </c>
      <c r="O83" s="45">
        <f t="shared" si="16"/>
        <v>0</v>
      </c>
      <c r="P83" s="45">
        <f t="shared" si="17"/>
        <v>0</v>
      </c>
      <c r="Q83" s="45">
        <f t="shared" si="18"/>
        <v>0</v>
      </c>
      <c r="R83" s="45">
        <f t="shared" si="19"/>
        <v>0</v>
      </c>
      <c r="S83" s="46">
        <f t="shared" si="20"/>
        <v>0</v>
      </c>
      <c r="T83" s="46">
        <f t="shared" si="13"/>
        <v>0</v>
      </c>
      <c r="U83" s="46">
        <f t="shared" si="21"/>
        <v>0</v>
      </c>
      <c r="V83" s="48" t="str">
        <f t="shared" si="22"/>
        <v>NÃO</v>
      </c>
      <c r="W83" s="49">
        <f t="shared" si="23"/>
        <v>0</v>
      </c>
      <c r="X83" s="50" t="s">
        <v>32</v>
      </c>
      <c r="Y83" s="50" t="s">
        <v>1445</v>
      </c>
      <c r="Z83" s="50">
        <v>2705606</v>
      </c>
      <c r="AA83" s="51"/>
      <c r="AB83" s="51"/>
      <c r="AE83" s="50">
        <f t="shared" si="14"/>
        <v>0</v>
      </c>
    </row>
    <row r="84" spans="1:31" s="52" customFormat="1" ht="19.5" customHeight="1">
      <c r="A84" s="42" t="str">
        <f>Controles!$B$2</f>
        <v>ES</v>
      </c>
      <c r="B84" s="42">
        <f>Controles!$C$2</f>
        <v>7</v>
      </c>
      <c r="C84" s="42" t="s">
        <v>5389</v>
      </c>
      <c r="D84" s="43"/>
      <c r="E84" s="43"/>
      <c r="F84" s="43"/>
      <c r="G84" s="43"/>
      <c r="H84" s="44"/>
      <c r="I84" s="44"/>
      <c r="J84" s="44"/>
      <c r="K84" s="44"/>
      <c r="L84" s="44"/>
      <c r="M84" s="45">
        <f t="shared" si="12"/>
        <v>0</v>
      </c>
      <c r="N84" s="46">
        <f t="shared" si="15"/>
        <v>0</v>
      </c>
      <c r="O84" s="45">
        <f t="shared" si="16"/>
        <v>0</v>
      </c>
      <c r="P84" s="45">
        <f t="shared" si="17"/>
        <v>0</v>
      </c>
      <c r="Q84" s="45">
        <f t="shared" si="18"/>
        <v>0</v>
      </c>
      <c r="R84" s="45">
        <f t="shared" si="19"/>
        <v>0</v>
      </c>
      <c r="S84" s="46">
        <f t="shared" si="20"/>
        <v>0</v>
      </c>
      <c r="T84" s="46">
        <f t="shared" si="13"/>
        <v>0</v>
      </c>
      <c r="U84" s="46">
        <f t="shared" si="21"/>
        <v>0</v>
      </c>
      <c r="V84" s="48" t="str">
        <f t="shared" si="22"/>
        <v>NÃO</v>
      </c>
      <c r="W84" s="49">
        <f t="shared" si="23"/>
        <v>0</v>
      </c>
      <c r="X84" s="50" t="s">
        <v>32</v>
      </c>
      <c r="Y84" s="50" t="s">
        <v>1465</v>
      </c>
      <c r="Z84" s="50">
        <v>2705705</v>
      </c>
      <c r="AA84" s="51"/>
      <c r="AB84" s="51"/>
      <c r="AE84" s="50">
        <f t="shared" si="14"/>
        <v>0</v>
      </c>
    </row>
    <row r="85" spans="1:31" s="52" customFormat="1" ht="19.5" customHeight="1">
      <c r="A85" s="42" t="str">
        <f>Controles!$B$2</f>
        <v>ES</v>
      </c>
      <c r="B85" s="42">
        <f>Controles!$C$2</f>
        <v>7</v>
      </c>
      <c r="C85" s="42" t="s">
        <v>5389</v>
      </c>
      <c r="D85" s="43"/>
      <c r="E85" s="43"/>
      <c r="F85" s="43"/>
      <c r="G85" s="43"/>
      <c r="H85" s="44"/>
      <c r="I85" s="44"/>
      <c r="J85" s="44"/>
      <c r="K85" s="44"/>
      <c r="L85" s="44"/>
      <c r="M85" s="45">
        <f t="shared" si="12"/>
        <v>0</v>
      </c>
      <c r="N85" s="46">
        <f t="shared" si="15"/>
        <v>0</v>
      </c>
      <c r="O85" s="45">
        <f t="shared" si="16"/>
        <v>0</v>
      </c>
      <c r="P85" s="45">
        <f t="shared" si="17"/>
        <v>0</v>
      </c>
      <c r="Q85" s="45">
        <f t="shared" si="18"/>
        <v>0</v>
      </c>
      <c r="R85" s="45">
        <f t="shared" si="19"/>
        <v>0</v>
      </c>
      <c r="S85" s="46">
        <f t="shared" si="20"/>
        <v>0</v>
      </c>
      <c r="T85" s="46">
        <f t="shared" si="13"/>
        <v>0</v>
      </c>
      <c r="U85" s="46">
        <f t="shared" si="21"/>
        <v>0</v>
      </c>
      <c r="V85" s="48" t="str">
        <f t="shared" si="22"/>
        <v>NÃO</v>
      </c>
      <c r="W85" s="49">
        <f t="shared" si="23"/>
        <v>0</v>
      </c>
      <c r="X85" s="50" t="s">
        <v>32</v>
      </c>
      <c r="Y85" s="50" t="s">
        <v>1487</v>
      </c>
      <c r="Z85" s="50">
        <v>2705804</v>
      </c>
      <c r="AA85" s="51"/>
      <c r="AB85" s="51"/>
      <c r="AE85" s="50">
        <f t="shared" si="14"/>
        <v>0</v>
      </c>
    </row>
    <row r="86" spans="1:31" s="52" customFormat="1" ht="19.5" customHeight="1">
      <c r="A86" s="42" t="str">
        <f>Controles!$B$2</f>
        <v>ES</v>
      </c>
      <c r="B86" s="42">
        <f>Controles!$C$2</f>
        <v>7</v>
      </c>
      <c r="C86" s="42" t="s">
        <v>5389</v>
      </c>
      <c r="D86" s="43"/>
      <c r="E86" s="43"/>
      <c r="F86" s="43"/>
      <c r="G86" s="43"/>
      <c r="H86" s="44"/>
      <c r="I86" s="44"/>
      <c r="J86" s="44"/>
      <c r="K86" s="44"/>
      <c r="L86" s="44"/>
      <c r="M86" s="45">
        <f t="shared" si="12"/>
        <v>0</v>
      </c>
      <c r="N86" s="46">
        <f t="shared" si="15"/>
        <v>0</v>
      </c>
      <c r="O86" s="45">
        <f t="shared" si="16"/>
        <v>0</v>
      </c>
      <c r="P86" s="45">
        <f t="shared" si="17"/>
        <v>0</v>
      </c>
      <c r="Q86" s="45">
        <f t="shared" si="18"/>
        <v>0</v>
      </c>
      <c r="R86" s="45">
        <f t="shared" si="19"/>
        <v>0</v>
      </c>
      <c r="S86" s="46">
        <f t="shared" si="20"/>
        <v>0</v>
      </c>
      <c r="T86" s="46">
        <f t="shared" si="13"/>
        <v>0</v>
      </c>
      <c r="U86" s="46">
        <f t="shared" si="21"/>
        <v>0</v>
      </c>
      <c r="V86" s="48" t="str">
        <f t="shared" si="22"/>
        <v>NÃO</v>
      </c>
      <c r="W86" s="49">
        <f t="shared" si="23"/>
        <v>0</v>
      </c>
      <c r="X86" s="50" t="s">
        <v>32</v>
      </c>
      <c r="Y86" s="50" t="s">
        <v>1508</v>
      </c>
      <c r="Z86" s="50">
        <v>2705903</v>
      </c>
      <c r="AA86" s="51"/>
      <c r="AB86" s="51"/>
      <c r="AE86" s="50">
        <f t="shared" si="14"/>
        <v>0</v>
      </c>
    </row>
    <row r="87" spans="1:31" s="52" customFormat="1" ht="19.5" customHeight="1">
      <c r="A87" s="42" t="str">
        <f>Controles!$B$2</f>
        <v>ES</v>
      </c>
      <c r="B87" s="42">
        <f>Controles!$C$2</f>
        <v>7</v>
      </c>
      <c r="C87" s="42" t="s">
        <v>5389</v>
      </c>
      <c r="D87" s="43"/>
      <c r="E87" s="43"/>
      <c r="F87" s="43"/>
      <c r="G87" s="43"/>
      <c r="H87" s="44"/>
      <c r="I87" s="44"/>
      <c r="J87" s="44"/>
      <c r="K87" s="44"/>
      <c r="L87" s="44"/>
      <c r="M87" s="45">
        <f t="shared" si="12"/>
        <v>0</v>
      </c>
      <c r="N87" s="46">
        <f t="shared" si="15"/>
        <v>0</v>
      </c>
      <c r="O87" s="45">
        <f t="shared" si="16"/>
        <v>0</v>
      </c>
      <c r="P87" s="45">
        <f t="shared" si="17"/>
        <v>0</v>
      </c>
      <c r="Q87" s="45">
        <f t="shared" si="18"/>
        <v>0</v>
      </c>
      <c r="R87" s="45">
        <f t="shared" si="19"/>
        <v>0</v>
      </c>
      <c r="S87" s="46">
        <f t="shared" si="20"/>
        <v>0</v>
      </c>
      <c r="T87" s="46">
        <f t="shared" si="13"/>
        <v>0</v>
      </c>
      <c r="U87" s="46">
        <f t="shared" si="21"/>
        <v>0</v>
      </c>
      <c r="V87" s="48" t="str">
        <f t="shared" si="22"/>
        <v>NÃO</v>
      </c>
      <c r="W87" s="49">
        <f t="shared" si="23"/>
        <v>0</v>
      </c>
      <c r="X87" s="50" t="s">
        <v>32</v>
      </c>
      <c r="Y87" s="50" t="s">
        <v>1529</v>
      </c>
      <c r="Z87" s="50">
        <v>2706000</v>
      </c>
      <c r="AA87" s="51"/>
      <c r="AB87" s="51"/>
      <c r="AE87" s="50">
        <f t="shared" si="14"/>
        <v>0</v>
      </c>
    </row>
    <row r="88" spans="1:31" s="52" customFormat="1" ht="19.5" customHeight="1">
      <c r="A88" s="42" t="str">
        <f>Controles!$B$2</f>
        <v>ES</v>
      </c>
      <c r="B88" s="42">
        <f>Controles!$C$2</f>
        <v>7</v>
      </c>
      <c r="C88" s="42" t="s">
        <v>5389</v>
      </c>
      <c r="D88" s="43"/>
      <c r="E88" s="43"/>
      <c r="F88" s="43"/>
      <c r="G88" s="43"/>
      <c r="H88" s="44"/>
      <c r="I88" s="44"/>
      <c r="J88" s="44"/>
      <c r="K88" s="44"/>
      <c r="L88" s="44"/>
      <c r="M88" s="45">
        <f t="shared" si="12"/>
        <v>0</v>
      </c>
      <c r="N88" s="46">
        <f t="shared" si="15"/>
        <v>0</v>
      </c>
      <c r="O88" s="45">
        <f t="shared" si="16"/>
        <v>0</v>
      </c>
      <c r="P88" s="45">
        <f t="shared" si="17"/>
        <v>0</v>
      </c>
      <c r="Q88" s="45">
        <f t="shared" si="18"/>
        <v>0</v>
      </c>
      <c r="R88" s="45">
        <f t="shared" si="19"/>
        <v>0</v>
      </c>
      <c r="S88" s="46">
        <f t="shared" si="20"/>
        <v>0</v>
      </c>
      <c r="T88" s="46">
        <f t="shared" si="13"/>
        <v>0</v>
      </c>
      <c r="U88" s="46">
        <f t="shared" si="21"/>
        <v>0</v>
      </c>
      <c r="V88" s="48" t="str">
        <f t="shared" si="22"/>
        <v>NÃO</v>
      </c>
      <c r="W88" s="49">
        <f t="shared" si="23"/>
        <v>0</v>
      </c>
      <c r="X88" s="50" t="s">
        <v>32</v>
      </c>
      <c r="Y88" s="50" t="s">
        <v>1550</v>
      </c>
      <c r="Z88" s="50">
        <v>2706109</v>
      </c>
      <c r="AA88" s="51"/>
      <c r="AB88" s="51"/>
      <c r="AE88" s="50">
        <f t="shared" si="14"/>
        <v>0</v>
      </c>
    </row>
    <row r="89" spans="1:31" s="52" customFormat="1" ht="19.5" customHeight="1">
      <c r="A89" s="42" t="str">
        <f>Controles!$B$2</f>
        <v>ES</v>
      </c>
      <c r="B89" s="42">
        <f>Controles!$C$2</f>
        <v>7</v>
      </c>
      <c r="C89" s="42" t="s">
        <v>5389</v>
      </c>
      <c r="D89" s="43"/>
      <c r="E89" s="43"/>
      <c r="F89" s="43"/>
      <c r="G89" s="43"/>
      <c r="H89" s="44"/>
      <c r="I89" s="44"/>
      <c r="J89" s="44"/>
      <c r="K89" s="44"/>
      <c r="L89" s="44"/>
      <c r="M89" s="45">
        <f t="shared" si="12"/>
        <v>0</v>
      </c>
      <c r="N89" s="46">
        <f t="shared" si="15"/>
        <v>0</v>
      </c>
      <c r="O89" s="45">
        <f t="shared" si="16"/>
        <v>0</v>
      </c>
      <c r="P89" s="45">
        <f t="shared" si="17"/>
        <v>0</v>
      </c>
      <c r="Q89" s="45">
        <f t="shared" si="18"/>
        <v>0</v>
      </c>
      <c r="R89" s="45">
        <f t="shared" si="19"/>
        <v>0</v>
      </c>
      <c r="S89" s="46">
        <f t="shared" si="20"/>
        <v>0</v>
      </c>
      <c r="T89" s="46">
        <f t="shared" si="13"/>
        <v>0</v>
      </c>
      <c r="U89" s="46">
        <f t="shared" si="21"/>
        <v>0</v>
      </c>
      <c r="V89" s="48" t="str">
        <f t="shared" si="22"/>
        <v>NÃO</v>
      </c>
      <c r="W89" s="49">
        <f t="shared" si="23"/>
        <v>0</v>
      </c>
      <c r="X89" s="50" t="s">
        <v>32</v>
      </c>
      <c r="Y89" s="50" t="s">
        <v>1569</v>
      </c>
      <c r="Z89" s="50">
        <v>2706208</v>
      </c>
      <c r="AA89" s="51"/>
      <c r="AB89" s="51"/>
      <c r="AE89" s="50">
        <f t="shared" si="14"/>
        <v>0</v>
      </c>
    </row>
    <row r="90" spans="1:31" s="52" customFormat="1" ht="19.5" customHeight="1">
      <c r="A90" s="42" t="str">
        <f>Controles!$B$2</f>
        <v>ES</v>
      </c>
      <c r="B90" s="42">
        <f>Controles!$C$2</f>
        <v>7</v>
      </c>
      <c r="C90" s="42" t="s">
        <v>5389</v>
      </c>
      <c r="D90" s="43"/>
      <c r="E90" s="43"/>
      <c r="F90" s="43"/>
      <c r="G90" s="43"/>
      <c r="H90" s="44"/>
      <c r="I90" s="44"/>
      <c r="J90" s="44"/>
      <c r="K90" s="44"/>
      <c r="L90" s="44"/>
      <c r="M90" s="45">
        <f t="shared" si="12"/>
        <v>0</v>
      </c>
      <c r="N90" s="46">
        <f t="shared" si="15"/>
        <v>0</v>
      </c>
      <c r="O90" s="45">
        <f t="shared" si="16"/>
        <v>0</v>
      </c>
      <c r="P90" s="45">
        <f t="shared" si="17"/>
        <v>0</v>
      </c>
      <c r="Q90" s="45">
        <f t="shared" si="18"/>
        <v>0</v>
      </c>
      <c r="R90" s="45">
        <f t="shared" si="19"/>
        <v>0</v>
      </c>
      <c r="S90" s="46">
        <f t="shared" si="20"/>
        <v>0</v>
      </c>
      <c r="T90" s="46">
        <f t="shared" si="13"/>
        <v>0</v>
      </c>
      <c r="U90" s="46">
        <f t="shared" si="21"/>
        <v>0</v>
      </c>
      <c r="V90" s="48" t="str">
        <f t="shared" si="22"/>
        <v>NÃO</v>
      </c>
      <c r="W90" s="49">
        <f t="shared" si="23"/>
        <v>0</v>
      </c>
      <c r="X90" s="50" t="s">
        <v>32</v>
      </c>
      <c r="Y90" s="50" t="s">
        <v>1589</v>
      </c>
      <c r="Z90" s="50">
        <v>2706307</v>
      </c>
      <c r="AA90" s="51"/>
      <c r="AB90" s="51"/>
      <c r="AE90" s="50">
        <f t="shared" si="14"/>
        <v>0</v>
      </c>
    </row>
    <row r="91" spans="1:31" s="52" customFormat="1" ht="19.5" customHeight="1">
      <c r="A91" s="42" t="str">
        <f>Controles!$B$2</f>
        <v>ES</v>
      </c>
      <c r="B91" s="42">
        <f>Controles!$C$2</f>
        <v>7</v>
      </c>
      <c r="C91" s="42" t="s">
        <v>5389</v>
      </c>
      <c r="D91" s="43"/>
      <c r="E91" s="43"/>
      <c r="F91" s="43"/>
      <c r="G91" s="43"/>
      <c r="H91" s="44"/>
      <c r="I91" s="44"/>
      <c r="J91" s="44"/>
      <c r="K91" s="44"/>
      <c r="L91" s="44"/>
      <c r="M91" s="45">
        <f t="shared" si="12"/>
        <v>0</v>
      </c>
      <c r="N91" s="46">
        <f t="shared" si="15"/>
        <v>0</v>
      </c>
      <c r="O91" s="45">
        <f t="shared" si="16"/>
        <v>0</v>
      </c>
      <c r="P91" s="45">
        <f t="shared" si="17"/>
        <v>0</v>
      </c>
      <c r="Q91" s="45">
        <f t="shared" si="18"/>
        <v>0</v>
      </c>
      <c r="R91" s="45">
        <f t="shared" si="19"/>
        <v>0</v>
      </c>
      <c r="S91" s="46">
        <f t="shared" si="20"/>
        <v>0</v>
      </c>
      <c r="T91" s="46">
        <f t="shared" si="13"/>
        <v>0</v>
      </c>
      <c r="U91" s="46">
        <f t="shared" si="21"/>
        <v>0</v>
      </c>
      <c r="V91" s="48" t="str">
        <f t="shared" si="22"/>
        <v>NÃO</v>
      </c>
      <c r="W91" s="49">
        <f t="shared" si="23"/>
        <v>0</v>
      </c>
      <c r="X91" s="50" t="s">
        <v>32</v>
      </c>
      <c r="Y91" s="50" t="s">
        <v>1609</v>
      </c>
      <c r="Z91" s="50">
        <v>2706406</v>
      </c>
      <c r="AA91" s="51"/>
      <c r="AB91" s="51"/>
      <c r="AE91" s="50">
        <f t="shared" si="14"/>
        <v>0</v>
      </c>
    </row>
    <row r="92" spans="1:31" s="52" customFormat="1" ht="19.5" customHeight="1">
      <c r="A92" s="42" t="str">
        <f>Controles!$B$2</f>
        <v>ES</v>
      </c>
      <c r="B92" s="42">
        <f>Controles!$C$2</f>
        <v>7</v>
      </c>
      <c r="C92" s="42" t="s">
        <v>5389</v>
      </c>
      <c r="D92" s="43"/>
      <c r="E92" s="43"/>
      <c r="F92" s="43"/>
      <c r="G92" s="43"/>
      <c r="H92" s="44"/>
      <c r="I92" s="44"/>
      <c r="J92" s="44"/>
      <c r="K92" s="44"/>
      <c r="L92" s="44"/>
      <c r="M92" s="45">
        <f t="shared" si="12"/>
        <v>0</v>
      </c>
      <c r="N92" s="46">
        <f t="shared" si="15"/>
        <v>0</v>
      </c>
      <c r="O92" s="45">
        <f t="shared" si="16"/>
        <v>0</v>
      </c>
      <c r="P92" s="45">
        <f t="shared" si="17"/>
        <v>0</v>
      </c>
      <c r="Q92" s="45">
        <f t="shared" si="18"/>
        <v>0</v>
      </c>
      <c r="R92" s="45">
        <f t="shared" si="19"/>
        <v>0</v>
      </c>
      <c r="S92" s="46">
        <f t="shared" si="20"/>
        <v>0</v>
      </c>
      <c r="T92" s="46">
        <f t="shared" si="13"/>
        <v>0</v>
      </c>
      <c r="U92" s="46">
        <f t="shared" si="21"/>
        <v>0</v>
      </c>
      <c r="V92" s="48" t="str">
        <f t="shared" si="22"/>
        <v>NÃO</v>
      </c>
      <c r="W92" s="49">
        <f t="shared" si="23"/>
        <v>0</v>
      </c>
      <c r="X92" s="50" t="s">
        <v>32</v>
      </c>
      <c r="Y92" s="50" t="s">
        <v>1630</v>
      </c>
      <c r="Z92" s="50">
        <v>2706422</v>
      </c>
      <c r="AA92" s="51"/>
      <c r="AB92" s="51"/>
      <c r="AE92" s="50">
        <f t="shared" si="14"/>
        <v>0</v>
      </c>
    </row>
    <row r="93" spans="1:31" s="52" customFormat="1" ht="19.5" customHeight="1">
      <c r="A93" s="42" t="str">
        <f>Controles!$B$2</f>
        <v>ES</v>
      </c>
      <c r="B93" s="42">
        <f>Controles!$C$2</f>
        <v>7</v>
      </c>
      <c r="C93" s="42" t="s">
        <v>5389</v>
      </c>
      <c r="D93" s="43"/>
      <c r="E93" s="43"/>
      <c r="F93" s="43"/>
      <c r="G93" s="43"/>
      <c r="H93" s="44"/>
      <c r="I93" s="44"/>
      <c r="J93" s="44"/>
      <c r="K93" s="44"/>
      <c r="L93" s="44"/>
      <c r="M93" s="45">
        <f t="shared" si="12"/>
        <v>0</v>
      </c>
      <c r="N93" s="46">
        <f t="shared" si="15"/>
        <v>0</v>
      </c>
      <c r="O93" s="45">
        <f t="shared" si="16"/>
        <v>0</v>
      </c>
      <c r="P93" s="45">
        <f t="shared" si="17"/>
        <v>0</v>
      </c>
      <c r="Q93" s="45">
        <f t="shared" si="18"/>
        <v>0</v>
      </c>
      <c r="R93" s="45">
        <f t="shared" si="19"/>
        <v>0</v>
      </c>
      <c r="S93" s="46">
        <f t="shared" si="20"/>
        <v>0</v>
      </c>
      <c r="T93" s="46">
        <f t="shared" si="13"/>
        <v>0</v>
      </c>
      <c r="U93" s="46">
        <f t="shared" si="21"/>
        <v>0</v>
      </c>
      <c r="V93" s="48" t="str">
        <f t="shared" si="22"/>
        <v>NÃO</v>
      </c>
      <c r="W93" s="49">
        <f t="shared" si="23"/>
        <v>0</v>
      </c>
      <c r="X93" s="50" t="s">
        <v>32</v>
      </c>
      <c r="Y93" s="50" t="s">
        <v>1651</v>
      </c>
      <c r="Z93" s="50">
        <v>2706448</v>
      </c>
      <c r="AA93" s="51"/>
      <c r="AB93" s="51"/>
      <c r="AE93" s="50">
        <f t="shared" si="14"/>
        <v>0</v>
      </c>
    </row>
    <row r="94" spans="1:31" s="52" customFormat="1" ht="19.5" customHeight="1">
      <c r="A94" s="42" t="str">
        <f>Controles!$B$2</f>
        <v>ES</v>
      </c>
      <c r="B94" s="42">
        <f>Controles!$C$2</f>
        <v>7</v>
      </c>
      <c r="C94" s="42" t="s">
        <v>5389</v>
      </c>
      <c r="D94" s="43"/>
      <c r="E94" s="43"/>
      <c r="F94" s="43"/>
      <c r="G94" s="43"/>
      <c r="H94" s="44"/>
      <c r="I94" s="44"/>
      <c r="J94" s="44"/>
      <c r="K94" s="44"/>
      <c r="L94" s="44"/>
      <c r="M94" s="45">
        <f t="shared" si="12"/>
        <v>0</v>
      </c>
      <c r="N94" s="46">
        <f t="shared" si="15"/>
        <v>0</v>
      </c>
      <c r="O94" s="45">
        <f t="shared" si="16"/>
        <v>0</v>
      </c>
      <c r="P94" s="45">
        <f t="shared" si="17"/>
        <v>0</v>
      </c>
      <c r="Q94" s="45">
        <f t="shared" si="18"/>
        <v>0</v>
      </c>
      <c r="R94" s="45">
        <f t="shared" si="19"/>
        <v>0</v>
      </c>
      <c r="S94" s="46">
        <f t="shared" si="20"/>
        <v>0</v>
      </c>
      <c r="T94" s="46">
        <f t="shared" si="13"/>
        <v>0</v>
      </c>
      <c r="U94" s="46">
        <f t="shared" si="21"/>
        <v>0</v>
      </c>
      <c r="V94" s="48" t="str">
        <f t="shared" si="22"/>
        <v>NÃO</v>
      </c>
      <c r="W94" s="49">
        <f t="shared" si="23"/>
        <v>0</v>
      </c>
      <c r="X94" s="50" t="s">
        <v>32</v>
      </c>
      <c r="Y94" s="50" t="s">
        <v>1671</v>
      </c>
      <c r="Z94" s="50">
        <v>2706505</v>
      </c>
      <c r="AA94" s="51"/>
      <c r="AB94" s="51"/>
      <c r="AE94" s="50">
        <f t="shared" si="14"/>
        <v>0</v>
      </c>
    </row>
    <row r="95" spans="1:31" s="52" customFormat="1" ht="19.5" customHeight="1">
      <c r="A95" s="42" t="str">
        <f>Controles!$B$2</f>
        <v>ES</v>
      </c>
      <c r="B95" s="42">
        <f>Controles!$C$2</f>
        <v>7</v>
      </c>
      <c r="C95" s="42" t="s">
        <v>5389</v>
      </c>
      <c r="D95" s="43"/>
      <c r="E95" s="43"/>
      <c r="F95" s="43"/>
      <c r="G95" s="43"/>
      <c r="H95" s="44"/>
      <c r="I95" s="44"/>
      <c r="J95" s="44"/>
      <c r="K95" s="44"/>
      <c r="L95" s="44"/>
      <c r="M95" s="45">
        <f t="shared" si="12"/>
        <v>0</v>
      </c>
      <c r="N95" s="46">
        <f t="shared" si="15"/>
        <v>0</v>
      </c>
      <c r="O95" s="45">
        <f t="shared" si="16"/>
        <v>0</v>
      </c>
      <c r="P95" s="45">
        <f t="shared" si="17"/>
        <v>0</v>
      </c>
      <c r="Q95" s="45">
        <f t="shared" si="18"/>
        <v>0</v>
      </c>
      <c r="R95" s="45">
        <f t="shared" si="19"/>
        <v>0</v>
      </c>
      <c r="S95" s="46">
        <f t="shared" si="20"/>
        <v>0</v>
      </c>
      <c r="T95" s="46">
        <f t="shared" si="13"/>
        <v>0</v>
      </c>
      <c r="U95" s="46">
        <f t="shared" si="21"/>
        <v>0</v>
      </c>
      <c r="V95" s="48" t="str">
        <f t="shared" si="22"/>
        <v>NÃO</v>
      </c>
      <c r="W95" s="49">
        <f t="shared" si="23"/>
        <v>0</v>
      </c>
      <c r="X95" s="50" t="s">
        <v>32</v>
      </c>
      <c r="Y95" s="50" t="s">
        <v>1692</v>
      </c>
      <c r="Z95" s="50">
        <v>2706604</v>
      </c>
      <c r="AA95" s="51"/>
      <c r="AB95" s="51"/>
      <c r="AE95" s="50">
        <f t="shared" si="14"/>
        <v>0</v>
      </c>
    </row>
    <row r="96" spans="1:31" s="52" customFormat="1" ht="19.5" customHeight="1">
      <c r="A96" s="42" t="str">
        <f>Controles!$B$2</f>
        <v>ES</v>
      </c>
      <c r="B96" s="42">
        <f>Controles!$C$2</f>
        <v>7</v>
      </c>
      <c r="C96" s="42" t="s">
        <v>5389</v>
      </c>
      <c r="D96" s="43"/>
      <c r="E96" s="43"/>
      <c r="F96" s="43"/>
      <c r="G96" s="43"/>
      <c r="H96" s="44"/>
      <c r="I96" s="44"/>
      <c r="J96" s="44"/>
      <c r="K96" s="44"/>
      <c r="L96" s="44"/>
      <c r="M96" s="45">
        <f t="shared" si="12"/>
        <v>0</v>
      </c>
      <c r="N96" s="46">
        <f t="shared" si="15"/>
        <v>0</v>
      </c>
      <c r="O96" s="45">
        <f t="shared" si="16"/>
        <v>0</v>
      </c>
      <c r="P96" s="45">
        <f t="shared" si="17"/>
        <v>0</v>
      </c>
      <c r="Q96" s="45">
        <f t="shared" si="18"/>
        <v>0</v>
      </c>
      <c r="R96" s="45">
        <f t="shared" si="19"/>
        <v>0</v>
      </c>
      <c r="S96" s="46">
        <f t="shared" si="20"/>
        <v>0</v>
      </c>
      <c r="T96" s="46">
        <f t="shared" si="13"/>
        <v>0</v>
      </c>
      <c r="U96" s="46">
        <f t="shared" si="21"/>
        <v>0</v>
      </c>
      <c r="V96" s="48" t="str">
        <f t="shared" si="22"/>
        <v>NÃO</v>
      </c>
      <c r="W96" s="49">
        <f t="shared" si="23"/>
        <v>0</v>
      </c>
      <c r="X96" s="50" t="s">
        <v>32</v>
      </c>
      <c r="Y96" s="50" t="s">
        <v>1712</v>
      </c>
      <c r="Z96" s="50">
        <v>2706703</v>
      </c>
      <c r="AA96" s="51"/>
      <c r="AB96" s="51"/>
      <c r="AE96" s="50">
        <f t="shared" si="14"/>
        <v>0</v>
      </c>
    </row>
    <row r="97" spans="1:31" s="52" customFormat="1" ht="19.5" customHeight="1">
      <c r="A97" s="42" t="str">
        <f>Controles!$B$2</f>
        <v>ES</v>
      </c>
      <c r="B97" s="42">
        <f>Controles!$C$2</f>
        <v>7</v>
      </c>
      <c r="C97" s="42" t="s">
        <v>5389</v>
      </c>
      <c r="D97" s="43"/>
      <c r="E97" s="43"/>
      <c r="F97" s="43"/>
      <c r="G97" s="43"/>
      <c r="H97" s="44"/>
      <c r="I97" s="44"/>
      <c r="J97" s="44"/>
      <c r="K97" s="44"/>
      <c r="L97" s="44"/>
      <c r="M97" s="45">
        <f t="shared" si="12"/>
        <v>0</v>
      </c>
      <c r="N97" s="46">
        <f t="shared" si="15"/>
        <v>0</v>
      </c>
      <c r="O97" s="45">
        <f t="shared" si="16"/>
        <v>0</v>
      </c>
      <c r="P97" s="45">
        <f t="shared" si="17"/>
        <v>0</v>
      </c>
      <c r="Q97" s="45">
        <f t="shared" si="18"/>
        <v>0</v>
      </c>
      <c r="R97" s="45">
        <f t="shared" si="19"/>
        <v>0</v>
      </c>
      <c r="S97" s="46">
        <f t="shared" si="20"/>
        <v>0</v>
      </c>
      <c r="T97" s="46">
        <f t="shared" si="13"/>
        <v>0</v>
      </c>
      <c r="U97" s="46">
        <f t="shared" si="21"/>
        <v>0</v>
      </c>
      <c r="V97" s="48" t="str">
        <f t="shared" si="22"/>
        <v>NÃO</v>
      </c>
      <c r="W97" s="49">
        <f t="shared" si="23"/>
        <v>0</v>
      </c>
      <c r="X97" s="50" t="s">
        <v>32</v>
      </c>
      <c r="Y97" s="50" t="s">
        <v>1733</v>
      </c>
      <c r="Z97" s="50">
        <v>2706802</v>
      </c>
      <c r="AA97" s="51"/>
      <c r="AB97" s="51"/>
      <c r="AE97" s="50">
        <f t="shared" si="14"/>
        <v>0</v>
      </c>
    </row>
    <row r="98" spans="1:31" s="52" customFormat="1" ht="19.5" customHeight="1">
      <c r="A98" s="42" t="str">
        <f>Controles!$B$2</f>
        <v>ES</v>
      </c>
      <c r="B98" s="42">
        <f>Controles!$C$2</f>
        <v>7</v>
      </c>
      <c r="C98" s="42" t="s">
        <v>5389</v>
      </c>
      <c r="D98" s="43"/>
      <c r="E98" s="43"/>
      <c r="F98" s="43"/>
      <c r="G98" s="43"/>
      <c r="H98" s="44"/>
      <c r="I98" s="44"/>
      <c r="J98" s="44"/>
      <c r="K98" s="44"/>
      <c r="L98" s="44"/>
      <c r="M98" s="45">
        <f t="shared" si="12"/>
        <v>0</v>
      </c>
      <c r="N98" s="46">
        <f t="shared" si="15"/>
        <v>0</v>
      </c>
      <c r="O98" s="45">
        <f t="shared" si="16"/>
        <v>0</v>
      </c>
      <c r="P98" s="45">
        <f t="shared" si="17"/>
        <v>0</v>
      </c>
      <c r="Q98" s="45">
        <f t="shared" si="18"/>
        <v>0</v>
      </c>
      <c r="R98" s="45">
        <f t="shared" si="19"/>
        <v>0</v>
      </c>
      <c r="S98" s="46">
        <f t="shared" si="20"/>
        <v>0</v>
      </c>
      <c r="T98" s="46">
        <f t="shared" si="13"/>
        <v>0</v>
      </c>
      <c r="U98" s="46">
        <f t="shared" si="21"/>
        <v>0</v>
      </c>
      <c r="V98" s="48" t="str">
        <f t="shared" si="22"/>
        <v>NÃO</v>
      </c>
      <c r="W98" s="49">
        <f t="shared" si="23"/>
        <v>0</v>
      </c>
      <c r="X98" s="50" t="s">
        <v>32</v>
      </c>
      <c r="Y98" s="50" t="s">
        <v>1754</v>
      </c>
      <c r="Z98" s="50">
        <v>2706901</v>
      </c>
      <c r="AA98" s="51"/>
      <c r="AB98" s="51"/>
      <c r="AE98" s="50">
        <f t="shared" si="14"/>
        <v>0</v>
      </c>
    </row>
    <row r="99" spans="1:31" s="52" customFormat="1" ht="19.5" customHeight="1">
      <c r="A99" s="42" t="str">
        <f>Controles!$B$2</f>
        <v>ES</v>
      </c>
      <c r="B99" s="42">
        <f>Controles!$C$2</f>
        <v>7</v>
      </c>
      <c r="C99" s="42" t="s">
        <v>5389</v>
      </c>
      <c r="D99" s="43"/>
      <c r="E99" s="43"/>
      <c r="F99" s="43"/>
      <c r="G99" s="43"/>
      <c r="H99" s="44"/>
      <c r="I99" s="44"/>
      <c r="J99" s="44"/>
      <c r="K99" s="44"/>
      <c r="L99" s="44"/>
      <c r="M99" s="45">
        <f t="shared" si="12"/>
        <v>0</v>
      </c>
      <c r="N99" s="46">
        <f t="shared" si="15"/>
        <v>0</v>
      </c>
      <c r="O99" s="45">
        <f t="shared" si="16"/>
        <v>0</v>
      </c>
      <c r="P99" s="45">
        <f t="shared" si="17"/>
        <v>0</v>
      </c>
      <c r="Q99" s="45">
        <f t="shared" si="18"/>
        <v>0</v>
      </c>
      <c r="R99" s="45">
        <f t="shared" si="19"/>
        <v>0</v>
      </c>
      <c r="S99" s="46">
        <f t="shared" si="20"/>
        <v>0</v>
      </c>
      <c r="T99" s="46">
        <f t="shared" si="13"/>
        <v>0</v>
      </c>
      <c r="U99" s="46">
        <f t="shared" si="21"/>
        <v>0</v>
      </c>
      <c r="V99" s="48" t="str">
        <f t="shared" si="22"/>
        <v>NÃO</v>
      </c>
      <c r="W99" s="49">
        <f t="shared" si="23"/>
        <v>0</v>
      </c>
      <c r="X99" s="50" t="s">
        <v>32</v>
      </c>
      <c r="Y99" s="50" t="s">
        <v>1774</v>
      </c>
      <c r="Z99" s="50">
        <v>2707008</v>
      </c>
      <c r="AA99" s="51"/>
      <c r="AB99" s="51"/>
      <c r="AE99" s="50">
        <f t="shared" si="14"/>
        <v>0</v>
      </c>
    </row>
    <row r="100" spans="1:31" s="52" customFormat="1" ht="19.5" customHeight="1">
      <c r="A100" s="42" t="str">
        <f>Controles!$B$2</f>
        <v>ES</v>
      </c>
      <c r="B100" s="42">
        <f>Controles!$C$2</f>
        <v>7</v>
      </c>
      <c r="C100" s="42" t="s">
        <v>5389</v>
      </c>
      <c r="D100" s="43"/>
      <c r="E100" s="43"/>
      <c r="F100" s="43"/>
      <c r="G100" s="43"/>
      <c r="H100" s="44"/>
      <c r="I100" s="44"/>
      <c r="J100" s="44"/>
      <c r="K100" s="44"/>
      <c r="L100" s="44"/>
      <c r="M100" s="45">
        <f t="shared" si="12"/>
        <v>0</v>
      </c>
      <c r="N100" s="46">
        <f t="shared" si="15"/>
        <v>0</v>
      </c>
      <c r="O100" s="45">
        <f t="shared" si="16"/>
        <v>0</v>
      </c>
      <c r="P100" s="45">
        <f t="shared" si="17"/>
        <v>0</v>
      </c>
      <c r="Q100" s="45">
        <f t="shared" si="18"/>
        <v>0</v>
      </c>
      <c r="R100" s="45">
        <f t="shared" si="19"/>
        <v>0</v>
      </c>
      <c r="S100" s="46">
        <f t="shared" si="20"/>
        <v>0</v>
      </c>
      <c r="T100" s="46">
        <f t="shared" si="13"/>
        <v>0</v>
      </c>
      <c r="U100" s="46">
        <f t="shared" si="21"/>
        <v>0</v>
      </c>
      <c r="V100" s="48" t="str">
        <f t="shared" si="22"/>
        <v>NÃO</v>
      </c>
      <c r="W100" s="49">
        <f t="shared" si="23"/>
        <v>0</v>
      </c>
      <c r="X100" s="50" t="s">
        <v>32</v>
      </c>
      <c r="Y100" s="50" t="s">
        <v>1793</v>
      </c>
      <c r="Z100" s="50">
        <v>2707107</v>
      </c>
      <c r="AA100" s="51"/>
      <c r="AB100" s="51"/>
      <c r="AE100" s="50">
        <f t="shared" si="14"/>
        <v>0</v>
      </c>
    </row>
    <row r="101" spans="1:31" s="52" customFormat="1" ht="19.5" customHeight="1">
      <c r="A101" s="42" t="str">
        <f>Controles!$B$2</f>
        <v>ES</v>
      </c>
      <c r="B101" s="42">
        <f>Controles!$C$2</f>
        <v>7</v>
      </c>
      <c r="C101" s="42" t="s">
        <v>5389</v>
      </c>
      <c r="D101" s="43"/>
      <c r="E101" s="43"/>
      <c r="F101" s="43"/>
      <c r="G101" s="43"/>
      <c r="H101" s="44"/>
      <c r="I101" s="44"/>
      <c r="J101" s="44"/>
      <c r="K101" s="44"/>
      <c r="L101" s="44"/>
      <c r="M101" s="45">
        <f t="shared" si="12"/>
        <v>0</v>
      </c>
      <c r="N101" s="46">
        <f t="shared" si="15"/>
        <v>0</v>
      </c>
      <c r="O101" s="45">
        <f t="shared" si="16"/>
        <v>0</v>
      </c>
      <c r="P101" s="45">
        <f t="shared" si="17"/>
        <v>0</v>
      </c>
      <c r="Q101" s="45">
        <f t="shared" si="18"/>
        <v>0</v>
      </c>
      <c r="R101" s="45">
        <f t="shared" si="19"/>
        <v>0</v>
      </c>
      <c r="S101" s="46">
        <f t="shared" si="20"/>
        <v>0</v>
      </c>
      <c r="T101" s="46">
        <f t="shared" si="13"/>
        <v>0</v>
      </c>
      <c r="U101" s="46">
        <f t="shared" si="21"/>
        <v>0</v>
      </c>
      <c r="V101" s="48" t="str">
        <f t="shared" si="22"/>
        <v>NÃO</v>
      </c>
      <c r="W101" s="49">
        <f t="shared" si="23"/>
        <v>0</v>
      </c>
      <c r="X101" s="50" t="s">
        <v>32</v>
      </c>
      <c r="Y101" s="50" t="s">
        <v>1812</v>
      </c>
      <c r="Z101" s="50">
        <v>2707206</v>
      </c>
      <c r="AA101" s="51"/>
      <c r="AB101" s="51"/>
      <c r="AE101" s="50">
        <f t="shared" si="14"/>
        <v>0</v>
      </c>
    </row>
    <row r="102" spans="1:31" s="52" customFormat="1" ht="19.5" customHeight="1">
      <c r="A102" s="42" t="str">
        <f>Controles!$B$2</f>
        <v>ES</v>
      </c>
      <c r="B102" s="42">
        <f>Controles!$C$2</f>
        <v>7</v>
      </c>
      <c r="C102" s="42" t="s">
        <v>5389</v>
      </c>
      <c r="D102" s="43"/>
      <c r="E102" s="43"/>
      <c r="F102" s="43"/>
      <c r="G102" s="43"/>
      <c r="H102" s="44"/>
      <c r="I102" s="44"/>
      <c r="J102" s="44"/>
      <c r="K102" s="44"/>
      <c r="L102" s="44"/>
      <c r="M102" s="45">
        <f t="shared" si="12"/>
        <v>0</v>
      </c>
      <c r="N102" s="46">
        <f t="shared" si="15"/>
        <v>0</v>
      </c>
      <c r="O102" s="45">
        <f t="shared" si="16"/>
        <v>0</v>
      </c>
      <c r="P102" s="45">
        <f t="shared" si="17"/>
        <v>0</v>
      </c>
      <c r="Q102" s="45">
        <f t="shared" si="18"/>
        <v>0</v>
      </c>
      <c r="R102" s="45">
        <f t="shared" si="19"/>
        <v>0</v>
      </c>
      <c r="S102" s="46">
        <f t="shared" si="20"/>
        <v>0</v>
      </c>
      <c r="T102" s="46">
        <f t="shared" si="13"/>
        <v>0</v>
      </c>
      <c r="U102" s="46">
        <f t="shared" si="21"/>
        <v>0</v>
      </c>
      <c r="V102" s="48" t="str">
        <f t="shared" si="22"/>
        <v>NÃO</v>
      </c>
      <c r="W102" s="49">
        <f t="shared" si="23"/>
        <v>0</v>
      </c>
      <c r="X102" s="50" t="s">
        <v>32</v>
      </c>
      <c r="Y102" s="50" t="s">
        <v>1831</v>
      </c>
      <c r="Z102" s="50">
        <v>2707305</v>
      </c>
      <c r="AA102" s="51"/>
      <c r="AB102" s="51"/>
      <c r="AE102" s="50">
        <f t="shared" si="14"/>
        <v>0</v>
      </c>
    </row>
    <row r="103" spans="1:31" s="52" customFormat="1" ht="19.5" customHeight="1">
      <c r="A103" s="42" t="str">
        <f>Controles!$B$2</f>
        <v>ES</v>
      </c>
      <c r="B103" s="42">
        <f>Controles!$C$2</f>
        <v>7</v>
      </c>
      <c r="C103" s="42" t="s">
        <v>5389</v>
      </c>
      <c r="D103" s="43"/>
      <c r="E103" s="43"/>
      <c r="F103" s="43"/>
      <c r="G103" s="43"/>
      <c r="H103" s="44"/>
      <c r="I103" s="44"/>
      <c r="J103" s="44"/>
      <c r="K103" s="44"/>
      <c r="L103" s="44"/>
      <c r="M103" s="45">
        <f t="shared" si="12"/>
        <v>0</v>
      </c>
      <c r="N103" s="46">
        <f t="shared" si="15"/>
        <v>0</v>
      </c>
      <c r="O103" s="45">
        <f t="shared" si="16"/>
        <v>0</v>
      </c>
      <c r="P103" s="45">
        <f t="shared" si="17"/>
        <v>0</v>
      </c>
      <c r="Q103" s="45">
        <f t="shared" si="18"/>
        <v>0</v>
      </c>
      <c r="R103" s="45">
        <f t="shared" si="19"/>
        <v>0</v>
      </c>
      <c r="S103" s="46">
        <f t="shared" si="20"/>
        <v>0</v>
      </c>
      <c r="T103" s="46">
        <f t="shared" si="13"/>
        <v>0</v>
      </c>
      <c r="U103" s="46">
        <f t="shared" si="21"/>
        <v>0</v>
      </c>
      <c r="V103" s="48" t="str">
        <f t="shared" si="22"/>
        <v>NÃO</v>
      </c>
      <c r="W103" s="49">
        <f t="shared" si="23"/>
        <v>0</v>
      </c>
      <c r="X103" s="50" t="s">
        <v>32</v>
      </c>
      <c r="Y103" s="50" t="s">
        <v>1849</v>
      </c>
      <c r="Z103" s="50">
        <v>2707404</v>
      </c>
      <c r="AA103" s="51"/>
      <c r="AB103" s="51"/>
      <c r="AE103" s="50">
        <f t="shared" si="14"/>
        <v>0</v>
      </c>
    </row>
    <row r="104" spans="1:31" s="52" customFormat="1" ht="19.5" customHeight="1">
      <c r="A104" s="42" t="str">
        <f>Controles!$B$2</f>
        <v>ES</v>
      </c>
      <c r="B104" s="42">
        <f>Controles!$C$2</f>
        <v>7</v>
      </c>
      <c r="C104" s="42" t="s">
        <v>5389</v>
      </c>
      <c r="D104" s="43"/>
      <c r="E104" s="43"/>
      <c r="F104" s="43"/>
      <c r="G104" s="43"/>
      <c r="H104" s="44"/>
      <c r="I104" s="44"/>
      <c r="J104" s="44"/>
      <c r="K104" s="44"/>
      <c r="L104" s="44"/>
      <c r="M104" s="45">
        <f t="shared" si="12"/>
        <v>0</v>
      </c>
      <c r="N104" s="46">
        <f t="shared" si="15"/>
        <v>0</v>
      </c>
      <c r="O104" s="45">
        <f t="shared" si="16"/>
        <v>0</v>
      </c>
      <c r="P104" s="45">
        <f t="shared" si="17"/>
        <v>0</v>
      </c>
      <c r="Q104" s="45">
        <f t="shared" si="18"/>
        <v>0</v>
      </c>
      <c r="R104" s="45">
        <f t="shared" si="19"/>
        <v>0</v>
      </c>
      <c r="S104" s="46">
        <f t="shared" si="20"/>
        <v>0</v>
      </c>
      <c r="T104" s="46">
        <f t="shared" si="13"/>
        <v>0</v>
      </c>
      <c r="U104" s="46">
        <f t="shared" si="21"/>
        <v>0</v>
      </c>
      <c r="V104" s="48" t="str">
        <f t="shared" si="22"/>
        <v>NÃO</v>
      </c>
      <c r="W104" s="49">
        <f t="shared" si="23"/>
        <v>0</v>
      </c>
      <c r="X104" s="50" t="s">
        <v>32</v>
      </c>
      <c r="Y104" s="50" t="s">
        <v>1867</v>
      </c>
      <c r="Z104" s="50">
        <v>2707503</v>
      </c>
      <c r="AA104" s="51"/>
      <c r="AB104" s="51"/>
      <c r="AE104" s="50">
        <f t="shared" si="14"/>
        <v>0</v>
      </c>
    </row>
    <row r="105" spans="1:31" s="52" customFormat="1" ht="19.5" customHeight="1">
      <c r="A105" s="42" t="str">
        <f>Controles!$B$2</f>
        <v>ES</v>
      </c>
      <c r="B105" s="42">
        <f>Controles!$C$2</f>
        <v>7</v>
      </c>
      <c r="C105" s="42" t="s">
        <v>5389</v>
      </c>
      <c r="D105" s="43"/>
      <c r="E105" s="43"/>
      <c r="F105" s="43"/>
      <c r="G105" s="43"/>
      <c r="H105" s="44"/>
      <c r="I105" s="44"/>
      <c r="J105" s="44"/>
      <c r="K105" s="44"/>
      <c r="L105" s="44"/>
      <c r="M105" s="45">
        <f t="shared" si="12"/>
        <v>0</v>
      </c>
      <c r="N105" s="46">
        <f t="shared" si="15"/>
        <v>0</v>
      </c>
      <c r="O105" s="45">
        <f t="shared" si="16"/>
        <v>0</v>
      </c>
      <c r="P105" s="45">
        <f t="shared" si="17"/>
        <v>0</v>
      </c>
      <c r="Q105" s="45">
        <f t="shared" si="18"/>
        <v>0</v>
      </c>
      <c r="R105" s="45">
        <f t="shared" si="19"/>
        <v>0</v>
      </c>
      <c r="S105" s="46">
        <f t="shared" si="20"/>
        <v>0</v>
      </c>
      <c r="T105" s="46">
        <f t="shared" si="13"/>
        <v>0</v>
      </c>
      <c r="U105" s="46">
        <f t="shared" si="21"/>
        <v>0</v>
      </c>
      <c r="V105" s="48" t="str">
        <f t="shared" si="22"/>
        <v>NÃO</v>
      </c>
      <c r="W105" s="49">
        <f t="shared" si="23"/>
        <v>0</v>
      </c>
      <c r="X105" s="50" t="s">
        <v>32</v>
      </c>
      <c r="Y105" s="50" t="s">
        <v>1884</v>
      </c>
      <c r="Z105" s="50">
        <v>2707602</v>
      </c>
      <c r="AA105" s="51"/>
      <c r="AB105" s="51"/>
      <c r="AE105" s="50">
        <f t="shared" si="14"/>
        <v>0</v>
      </c>
    </row>
    <row r="106" spans="1:31" s="52" customFormat="1" ht="19.5" customHeight="1">
      <c r="A106" s="42" t="str">
        <f>Controles!$B$2</f>
        <v>ES</v>
      </c>
      <c r="B106" s="42">
        <f>Controles!$C$2</f>
        <v>7</v>
      </c>
      <c r="C106" s="42" t="s">
        <v>5389</v>
      </c>
      <c r="D106" s="43"/>
      <c r="E106" s="43"/>
      <c r="F106" s="43"/>
      <c r="G106" s="43"/>
      <c r="H106" s="44"/>
      <c r="I106" s="44"/>
      <c r="J106" s="44"/>
      <c r="K106" s="44"/>
      <c r="L106" s="44"/>
      <c r="M106" s="45">
        <f t="shared" si="12"/>
        <v>0</v>
      </c>
      <c r="N106" s="46">
        <f t="shared" si="15"/>
        <v>0</v>
      </c>
      <c r="O106" s="45">
        <f t="shared" si="16"/>
        <v>0</v>
      </c>
      <c r="P106" s="45">
        <f t="shared" si="17"/>
        <v>0</v>
      </c>
      <c r="Q106" s="45">
        <f t="shared" si="18"/>
        <v>0</v>
      </c>
      <c r="R106" s="45">
        <f t="shared" si="19"/>
        <v>0</v>
      </c>
      <c r="S106" s="46">
        <f t="shared" si="20"/>
        <v>0</v>
      </c>
      <c r="T106" s="46">
        <f t="shared" si="13"/>
        <v>0</v>
      </c>
      <c r="U106" s="46">
        <f t="shared" si="21"/>
        <v>0</v>
      </c>
      <c r="V106" s="48" t="str">
        <f t="shared" si="22"/>
        <v>NÃO</v>
      </c>
      <c r="W106" s="49">
        <f t="shared" si="23"/>
        <v>0</v>
      </c>
      <c r="X106" s="50" t="s">
        <v>32</v>
      </c>
      <c r="Y106" s="50" t="s">
        <v>1901</v>
      </c>
      <c r="Z106" s="50">
        <v>2707701</v>
      </c>
      <c r="AA106" s="51"/>
      <c r="AB106" s="51"/>
      <c r="AE106" s="50">
        <f t="shared" si="14"/>
        <v>0</v>
      </c>
    </row>
    <row r="107" spans="1:31" s="52" customFormat="1" ht="19.5" customHeight="1">
      <c r="A107" s="42" t="str">
        <f>Controles!$B$2</f>
        <v>ES</v>
      </c>
      <c r="B107" s="42">
        <f>Controles!$C$2</f>
        <v>7</v>
      </c>
      <c r="C107" s="42" t="s">
        <v>5389</v>
      </c>
      <c r="D107" s="43"/>
      <c r="E107" s="43"/>
      <c r="F107" s="43"/>
      <c r="G107" s="43"/>
      <c r="H107" s="44"/>
      <c r="I107" s="44"/>
      <c r="J107" s="44"/>
      <c r="K107" s="44"/>
      <c r="L107" s="44"/>
      <c r="M107" s="45">
        <f t="shared" si="12"/>
        <v>0</v>
      </c>
      <c r="N107" s="46">
        <f t="shared" si="15"/>
        <v>0</v>
      </c>
      <c r="O107" s="45">
        <f t="shared" si="16"/>
        <v>0</v>
      </c>
      <c r="P107" s="45">
        <f t="shared" si="17"/>
        <v>0</v>
      </c>
      <c r="Q107" s="45">
        <f t="shared" si="18"/>
        <v>0</v>
      </c>
      <c r="R107" s="45">
        <f t="shared" si="19"/>
        <v>0</v>
      </c>
      <c r="S107" s="46">
        <f t="shared" si="20"/>
        <v>0</v>
      </c>
      <c r="T107" s="46">
        <f t="shared" si="13"/>
        <v>0</v>
      </c>
      <c r="U107" s="46">
        <f t="shared" si="21"/>
        <v>0</v>
      </c>
      <c r="V107" s="48" t="str">
        <f t="shared" si="22"/>
        <v>NÃO</v>
      </c>
      <c r="W107" s="49">
        <f t="shared" si="23"/>
        <v>0</v>
      </c>
      <c r="X107" s="50" t="s">
        <v>32</v>
      </c>
      <c r="Y107" s="50" t="s">
        <v>1918</v>
      </c>
      <c r="Z107" s="50">
        <v>2707800</v>
      </c>
      <c r="AA107" s="51"/>
      <c r="AB107" s="51"/>
      <c r="AE107" s="50">
        <f t="shared" si="14"/>
        <v>0</v>
      </c>
    </row>
    <row r="108" spans="1:31" s="52" customFormat="1" ht="19.5" customHeight="1">
      <c r="A108" s="42" t="str">
        <f>Controles!$B$2</f>
        <v>ES</v>
      </c>
      <c r="B108" s="42">
        <f>Controles!$C$2</f>
        <v>7</v>
      </c>
      <c r="C108" s="42" t="s">
        <v>5389</v>
      </c>
      <c r="D108" s="43"/>
      <c r="E108" s="43"/>
      <c r="F108" s="43"/>
      <c r="G108" s="43"/>
      <c r="H108" s="44"/>
      <c r="I108" s="44"/>
      <c r="J108" s="44"/>
      <c r="K108" s="44"/>
      <c r="L108" s="44"/>
      <c r="M108" s="45">
        <f t="shared" si="12"/>
        <v>0</v>
      </c>
      <c r="N108" s="46">
        <f t="shared" si="15"/>
        <v>0</v>
      </c>
      <c r="O108" s="45">
        <f t="shared" si="16"/>
        <v>0</v>
      </c>
      <c r="P108" s="45">
        <f t="shared" si="17"/>
        <v>0</v>
      </c>
      <c r="Q108" s="45">
        <f t="shared" si="18"/>
        <v>0</v>
      </c>
      <c r="R108" s="45">
        <f t="shared" si="19"/>
        <v>0</v>
      </c>
      <c r="S108" s="46">
        <f t="shared" si="20"/>
        <v>0</v>
      </c>
      <c r="T108" s="46">
        <f t="shared" si="13"/>
        <v>0</v>
      </c>
      <c r="U108" s="46">
        <f t="shared" si="21"/>
        <v>0</v>
      </c>
      <c r="V108" s="48" t="str">
        <f t="shared" si="22"/>
        <v>NÃO</v>
      </c>
      <c r="W108" s="49">
        <f t="shared" si="23"/>
        <v>0</v>
      </c>
      <c r="X108" s="50" t="s">
        <v>32</v>
      </c>
      <c r="Y108" s="50" t="s">
        <v>1935</v>
      </c>
      <c r="Z108" s="50">
        <v>2707909</v>
      </c>
      <c r="AA108" s="51"/>
      <c r="AB108" s="51"/>
      <c r="AE108" s="50">
        <f t="shared" si="14"/>
        <v>0</v>
      </c>
    </row>
    <row r="109" spans="1:31" s="52" customFormat="1" ht="19.5" customHeight="1">
      <c r="A109" s="42" t="str">
        <f>Controles!$B$2</f>
        <v>ES</v>
      </c>
      <c r="B109" s="42">
        <f>Controles!$C$2</f>
        <v>7</v>
      </c>
      <c r="C109" s="42" t="s">
        <v>5389</v>
      </c>
      <c r="D109" s="43"/>
      <c r="E109" s="43"/>
      <c r="F109" s="43"/>
      <c r="G109" s="43"/>
      <c r="H109" s="44"/>
      <c r="I109" s="44"/>
      <c r="J109" s="44"/>
      <c r="K109" s="44"/>
      <c r="L109" s="44"/>
      <c r="M109" s="45">
        <f t="shared" si="12"/>
        <v>0</v>
      </c>
      <c r="N109" s="46">
        <f t="shared" si="15"/>
        <v>0</v>
      </c>
      <c r="O109" s="45">
        <f t="shared" si="16"/>
        <v>0</v>
      </c>
      <c r="P109" s="45">
        <f t="shared" si="17"/>
        <v>0</v>
      </c>
      <c r="Q109" s="45">
        <f t="shared" si="18"/>
        <v>0</v>
      </c>
      <c r="R109" s="45">
        <f t="shared" si="19"/>
        <v>0</v>
      </c>
      <c r="S109" s="46">
        <f t="shared" si="20"/>
        <v>0</v>
      </c>
      <c r="T109" s="46">
        <f t="shared" si="13"/>
        <v>0</v>
      </c>
      <c r="U109" s="46">
        <f t="shared" si="21"/>
        <v>0</v>
      </c>
      <c r="V109" s="48" t="str">
        <f t="shared" si="22"/>
        <v>NÃO</v>
      </c>
      <c r="W109" s="49">
        <f t="shared" si="23"/>
        <v>0</v>
      </c>
      <c r="X109" s="50" t="s">
        <v>32</v>
      </c>
      <c r="Y109" s="50" t="s">
        <v>1951</v>
      </c>
      <c r="Z109" s="50">
        <v>2708006</v>
      </c>
      <c r="AA109" s="51"/>
      <c r="AB109" s="51"/>
      <c r="AE109" s="50">
        <f t="shared" si="14"/>
        <v>0</v>
      </c>
    </row>
    <row r="110" spans="1:31" s="52" customFormat="1" ht="19.5" customHeight="1">
      <c r="A110" s="42" t="str">
        <f>Controles!$B$2</f>
        <v>ES</v>
      </c>
      <c r="B110" s="42">
        <f>Controles!$C$2</f>
        <v>7</v>
      </c>
      <c r="C110" s="42" t="s">
        <v>5389</v>
      </c>
      <c r="D110" s="43"/>
      <c r="E110" s="43"/>
      <c r="F110" s="43"/>
      <c r="G110" s="43"/>
      <c r="H110" s="44"/>
      <c r="I110" s="44"/>
      <c r="J110" s="44"/>
      <c r="K110" s="44"/>
      <c r="L110" s="44"/>
      <c r="M110" s="45">
        <f t="shared" si="12"/>
        <v>0</v>
      </c>
      <c r="N110" s="46">
        <f t="shared" si="15"/>
        <v>0</v>
      </c>
      <c r="O110" s="45">
        <f t="shared" si="16"/>
        <v>0</v>
      </c>
      <c r="P110" s="45">
        <f t="shared" si="17"/>
        <v>0</v>
      </c>
      <c r="Q110" s="45">
        <f t="shared" si="18"/>
        <v>0</v>
      </c>
      <c r="R110" s="45">
        <f t="shared" si="19"/>
        <v>0</v>
      </c>
      <c r="S110" s="46">
        <f t="shared" si="20"/>
        <v>0</v>
      </c>
      <c r="T110" s="46">
        <f t="shared" si="13"/>
        <v>0</v>
      </c>
      <c r="U110" s="46">
        <f t="shared" si="21"/>
        <v>0</v>
      </c>
      <c r="V110" s="48" t="str">
        <f t="shared" si="22"/>
        <v>NÃO</v>
      </c>
      <c r="W110" s="49">
        <f t="shared" si="23"/>
        <v>0</v>
      </c>
      <c r="X110" s="50" t="s">
        <v>32</v>
      </c>
      <c r="Y110" s="50" t="s">
        <v>1968</v>
      </c>
      <c r="Z110" s="50">
        <v>2708105</v>
      </c>
      <c r="AA110" s="51"/>
      <c r="AB110" s="51"/>
      <c r="AE110" s="50">
        <f t="shared" si="14"/>
        <v>0</v>
      </c>
    </row>
    <row r="111" spans="1:31" s="52" customFormat="1" ht="19.5" customHeight="1">
      <c r="A111" s="42" t="str">
        <f>Controles!$B$2</f>
        <v>ES</v>
      </c>
      <c r="B111" s="42">
        <f>Controles!$C$2</f>
        <v>7</v>
      </c>
      <c r="C111" s="42" t="s">
        <v>5389</v>
      </c>
      <c r="D111" s="43"/>
      <c r="E111" s="43"/>
      <c r="F111" s="43"/>
      <c r="G111" s="43"/>
      <c r="H111" s="44"/>
      <c r="I111" s="44"/>
      <c r="J111" s="44"/>
      <c r="K111" s="44"/>
      <c r="L111" s="44"/>
      <c r="M111" s="45">
        <f t="shared" si="12"/>
        <v>0</v>
      </c>
      <c r="N111" s="46">
        <f t="shared" si="15"/>
        <v>0</v>
      </c>
      <c r="O111" s="45">
        <f t="shared" si="16"/>
        <v>0</v>
      </c>
      <c r="P111" s="45">
        <f t="shared" si="17"/>
        <v>0</v>
      </c>
      <c r="Q111" s="45">
        <f t="shared" si="18"/>
        <v>0</v>
      </c>
      <c r="R111" s="45">
        <f t="shared" si="19"/>
        <v>0</v>
      </c>
      <c r="S111" s="46">
        <f t="shared" si="20"/>
        <v>0</v>
      </c>
      <c r="T111" s="46">
        <f t="shared" si="13"/>
        <v>0</v>
      </c>
      <c r="U111" s="46">
        <f t="shared" si="21"/>
        <v>0</v>
      </c>
      <c r="V111" s="48" t="str">
        <f t="shared" si="22"/>
        <v>NÃO</v>
      </c>
      <c r="W111" s="49">
        <f t="shared" si="23"/>
        <v>0</v>
      </c>
      <c r="X111" s="50" t="s">
        <v>32</v>
      </c>
      <c r="Y111" s="50" t="s">
        <v>1986</v>
      </c>
      <c r="Z111" s="50">
        <v>2708204</v>
      </c>
      <c r="AA111" s="51"/>
      <c r="AB111" s="51"/>
      <c r="AE111" s="50">
        <f t="shared" si="14"/>
        <v>0</v>
      </c>
    </row>
    <row r="112" spans="1:31" s="52" customFormat="1" ht="19.5" customHeight="1">
      <c r="A112" s="42" t="str">
        <f>Controles!$B$2</f>
        <v>ES</v>
      </c>
      <c r="B112" s="42">
        <f>Controles!$C$2</f>
        <v>7</v>
      </c>
      <c r="C112" s="42" t="s">
        <v>5389</v>
      </c>
      <c r="D112" s="43"/>
      <c r="E112" s="43"/>
      <c r="F112" s="43"/>
      <c r="G112" s="43"/>
      <c r="H112" s="44"/>
      <c r="I112" s="44"/>
      <c r="J112" s="44"/>
      <c r="K112" s="44"/>
      <c r="L112" s="44"/>
      <c r="M112" s="45">
        <f t="shared" si="12"/>
        <v>0</v>
      </c>
      <c r="N112" s="46">
        <f t="shared" si="15"/>
        <v>0</v>
      </c>
      <c r="O112" s="45">
        <f t="shared" si="16"/>
        <v>0</v>
      </c>
      <c r="P112" s="45">
        <f t="shared" si="17"/>
        <v>0</v>
      </c>
      <c r="Q112" s="45">
        <f t="shared" si="18"/>
        <v>0</v>
      </c>
      <c r="R112" s="45">
        <f t="shared" si="19"/>
        <v>0</v>
      </c>
      <c r="S112" s="46">
        <f t="shared" si="20"/>
        <v>0</v>
      </c>
      <c r="T112" s="46">
        <f t="shared" si="13"/>
        <v>0</v>
      </c>
      <c r="U112" s="46">
        <f t="shared" si="21"/>
        <v>0</v>
      </c>
      <c r="V112" s="48" t="str">
        <f t="shared" si="22"/>
        <v>NÃO</v>
      </c>
      <c r="W112" s="49">
        <f t="shared" si="23"/>
        <v>0</v>
      </c>
      <c r="X112" s="50" t="s">
        <v>32</v>
      </c>
      <c r="Y112" s="50" t="s">
        <v>2003</v>
      </c>
      <c r="Z112" s="50">
        <v>2708303</v>
      </c>
      <c r="AA112" s="51"/>
      <c r="AB112" s="51"/>
      <c r="AE112" s="50">
        <f t="shared" si="14"/>
        <v>0</v>
      </c>
    </row>
    <row r="113" spans="1:31" s="52" customFormat="1" ht="19.5" customHeight="1">
      <c r="A113" s="42" t="str">
        <f>Controles!$B$2</f>
        <v>ES</v>
      </c>
      <c r="B113" s="42">
        <f>Controles!$C$2</f>
        <v>7</v>
      </c>
      <c r="C113" s="42" t="s">
        <v>5389</v>
      </c>
      <c r="D113" s="43"/>
      <c r="E113" s="43"/>
      <c r="F113" s="43"/>
      <c r="G113" s="43"/>
      <c r="H113" s="44"/>
      <c r="I113" s="44"/>
      <c r="J113" s="44"/>
      <c r="K113" s="44"/>
      <c r="L113" s="44"/>
      <c r="M113" s="45">
        <f t="shared" si="12"/>
        <v>0</v>
      </c>
      <c r="N113" s="46">
        <f t="shared" si="15"/>
        <v>0</v>
      </c>
      <c r="O113" s="45">
        <f t="shared" si="16"/>
        <v>0</v>
      </c>
      <c r="P113" s="45">
        <f t="shared" si="17"/>
        <v>0</v>
      </c>
      <c r="Q113" s="45">
        <f t="shared" si="18"/>
        <v>0</v>
      </c>
      <c r="R113" s="45">
        <f t="shared" si="19"/>
        <v>0</v>
      </c>
      <c r="S113" s="46">
        <f t="shared" si="20"/>
        <v>0</v>
      </c>
      <c r="T113" s="46">
        <f t="shared" si="13"/>
        <v>0</v>
      </c>
      <c r="U113" s="46">
        <f t="shared" si="21"/>
        <v>0</v>
      </c>
      <c r="V113" s="48" t="str">
        <f t="shared" si="22"/>
        <v>NÃO</v>
      </c>
      <c r="W113" s="49">
        <f t="shared" si="23"/>
        <v>0</v>
      </c>
      <c r="X113" s="50" t="s">
        <v>32</v>
      </c>
      <c r="Y113" s="50" t="s">
        <v>2021</v>
      </c>
      <c r="Z113" s="50">
        <v>2708402</v>
      </c>
      <c r="AA113" s="51"/>
      <c r="AB113" s="51"/>
      <c r="AE113" s="50">
        <f t="shared" si="14"/>
        <v>0</v>
      </c>
    </row>
    <row r="114" spans="1:31" s="52" customFormat="1" ht="19.5" customHeight="1">
      <c r="A114" s="42" t="str">
        <f>Controles!$B$2</f>
        <v>ES</v>
      </c>
      <c r="B114" s="42">
        <f>Controles!$C$2</f>
        <v>7</v>
      </c>
      <c r="C114" s="42" t="s">
        <v>5389</v>
      </c>
      <c r="D114" s="43"/>
      <c r="E114" s="43"/>
      <c r="F114" s="43"/>
      <c r="G114" s="43"/>
      <c r="H114" s="44"/>
      <c r="I114" s="44"/>
      <c r="J114" s="44"/>
      <c r="K114" s="44"/>
      <c r="L114" s="44"/>
      <c r="M114" s="45">
        <f t="shared" si="12"/>
        <v>0</v>
      </c>
      <c r="N114" s="46">
        <f t="shared" si="15"/>
        <v>0</v>
      </c>
      <c r="O114" s="45">
        <f t="shared" si="16"/>
        <v>0</v>
      </c>
      <c r="P114" s="45">
        <f t="shared" si="17"/>
        <v>0</v>
      </c>
      <c r="Q114" s="45">
        <f t="shared" si="18"/>
        <v>0</v>
      </c>
      <c r="R114" s="45">
        <f t="shared" si="19"/>
        <v>0</v>
      </c>
      <c r="S114" s="46">
        <f t="shared" si="20"/>
        <v>0</v>
      </c>
      <c r="T114" s="46">
        <f t="shared" si="13"/>
        <v>0</v>
      </c>
      <c r="U114" s="46">
        <f t="shared" si="21"/>
        <v>0</v>
      </c>
      <c r="V114" s="48" t="str">
        <f t="shared" si="22"/>
        <v>NÃO</v>
      </c>
      <c r="W114" s="49">
        <f t="shared" si="23"/>
        <v>0</v>
      </c>
      <c r="X114" s="50" t="s">
        <v>32</v>
      </c>
      <c r="Y114" s="50" t="s">
        <v>2039</v>
      </c>
      <c r="Z114" s="50">
        <v>2708501</v>
      </c>
      <c r="AA114" s="51"/>
      <c r="AB114" s="51"/>
      <c r="AE114" s="50">
        <f t="shared" si="14"/>
        <v>0</v>
      </c>
    </row>
    <row r="115" spans="1:31" s="52" customFormat="1" ht="19.5" customHeight="1">
      <c r="A115" s="42" t="str">
        <f>Controles!$B$2</f>
        <v>ES</v>
      </c>
      <c r="B115" s="42">
        <f>Controles!$C$2</f>
        <v>7</v>
      </c>
      <c r="C115" s="42" t="s">
        <v>5389</v>
      </c>
      <c r="D115" s="43"/>
      <c r="E115" s="43"/>
      <c r="F115" s="43"/>
      <c r="G115" s="43"/>
      <c r="H115" s="44"/>
      <c r="I115" s="44"/>
      <c r="J115" s="44"/>
      <c r="K115" s="44"/>
      <c r="L115" s="44"/>
      <c r="M115" s="45">
        <f t="shared" si="12"/>
        <v>0</v>
      </c>
      <c r="N115" s="46">
        <f t="shared" si="15"/>
        <v>0</v>
      </c>
      <c r="O115" s="45">
        <f t="shared" si="16"/>
        <v>0</v>
      </c>
      <c r="P115" s="45">
        <f t="shared" si="17"/>
        <v>0</v>
      </c>
      <c r="Q115" s="45">
        <f t="shared" si="18"/>
        <v>0</v>
      </c>
      <c r="R115" s="45">
        <f t="shared" si="19"/>
        <v>0</v>
      </c>
      <c r="S115" s="46">
        <f t="shared" si="20"/>
        <v>0</v>
      </c>
      <c r="T115" s="46">
        <f t="shared" si="13"/>
        <v>0</v>
      </c>
      <c r="U115" s="46">
        <f t="shared" si="21"/>
        <v>0</v>
      </c>
      <c r="V115" s="48" t="str">
        <f t="shared" si="22"/>
        <v>NÃO</v>
      </c>
      <c r="W115" s="49">
        <f t="shared" si="23"/>
        <v>0</v>
      </c>
      <c r="X115" s="50" t="s">
        <v>32</v>
      </c>
      <c r="Y115" s="50" t="s">
        <v>2057</v>
      </c>
      <c r="Z115" s="50">
        <v>2708600</v>
      </c>
      <c r="AA115" s="51"/>
      <c r="AB115" s="51"/>
      <c r="AE115" s="50">
        <f t="shared" si="14"/>
        <v>0</v>
      </c>
    </row>
    <row r="116" spans="1:31" s="52" customFormat="1" ht="19.5" customHeight="1">
      <c r="A116" s="42" t="str">
        <f>Controles!$B$2</f>
        <v>ES</v>
      </c>
      <c r="B116" s="42">
        <f>Controles!$C$2</f>
        <v>7</v>
      </c>
      <c r="C116" s="42" t="s">
        <v>5389</v>
      </c>
      <c r="D116" s="43"/>
      <c r="E116" s="43"/>
      <c r="F116" s="43"/>
      <c r="G116" s="43"/>
      <c r="H116" s="44"/>
      <c r="I116" s="44"/>
      <c r="J116" s="44"/>
      <c r="K116" s="44"/>
      <c r="L116" s="44"/>
      <c r="M116" s="45">
        <f t="shared" si="12"/>
        <v>0</v>
      </c>
      <c r="N116" s="46">
        <f t="shared" si="15"/>
        <v>0</v>
      </c>
      <c r="O116" s="45">
        <f t="shared" si="16"/>
        <v>0</v>
      </c>
      <c r="P116" s="45">
        <f t="shared" si="17"/>
        <v>0</v>
      </c>
      <c r="Q116" s="45">
        <f t="shared" si="18"/>
        <v>0</v>
      </c>
      <c r="R116" s="45">
        <f t="shared" si="19"/>
        <v>0</v>
      </c>
      <c r="S116" s="46">
        <f t="shared" si="20"/>
        <v>0</v>
      </c>
      <c r="T116" s="46">
        <f t="shared" si="13"/>
        <v>0</v>
      </c>
      <c r="U116" s="46">
        <f t="shared" si="21"/>
        <v>0</v>
      </c>
      <c r="V116" s="48" t="str">
        <f t="shared" si="22"/>
        <v>NÃO</v>
      </c>
      <c r="W116" s="49">
        <f t="shared" si="23"/>
        <v>0</v>
      </c>
      <c r="X116" s="50" t="s">
        <v>32</v>
      </c>
      <c r="Y116" s="50" t="s">
        <v>2074</v>
      </c>
      <c r="Z116" s="50">
        <v>2708709</v>
      </c>
      <c r="AA116" s="51"/>
      <c r="AB116" s="51"/>
      <c r="AE116" s="50">
        <f t="shared" si="14"/>
        <v>0</v>
      </c>
    </row>
    <row r="117" spans="1:31" s="52" customFormat="1" ht="19.5" customHeight="1">
      <c r="A117" s="42" t="str">
        <f>Controles!$B$2</f>
        <v>ES</v>
      </c>
      <c r="B117" s="42">
        <f>Controles!$C$2</f>
        <v>7</v>
      </c>
      <c r="C117" s="42" t="s">
        <v>5389</v>
      </c>
      <c r="D117" s="43"/>
      <c r="E117" s="43"/>
      <c r="F117" s="43"/>
      <c r="G117" s="43"/>
      <c r="H117" s="44"/>
      <c r="I117" s="44"/>
      <c r="J117" s="44"/>
      <c r="K117" s="44"/>
      <c r="L117" s="44"/>
      <c r="M117" s="45">
        <f t="shared" si="12"/>
        <v>0</v>
      </c>
      <c r="N117" s="46">
        <f t="shared" si="15"/>
        <v>0</v>
      </c>
      <c r="O117" s="45">
        <f t="shared" si="16"/>
        <v>0</v>
      </c>
      <c r="P117" s="45">
        <f t="shared" si="17"/>
        <v>0</v>
      </c>
      <c r="Q117" s="45">
        <f t="shared" si="18"/>
        <v>0</v>
      </c>
      <c r="R117" s="45">
        <f t="shared" si="19"/>
        <v>0</v>
      </c>
      <c r="S117" s="46">
        <f t="shared" si="20"/>
        <v>0</v>
      </c>
      <c r="T117" s="46">
        <f t="shared" si="13"/>
        <v>0</v>
      </c>
      <c r="U117" s="46">
        <f t="shared" si="21"/>
        <v>0</v>
      </c>
      <c r="V117" s="48" t="str">
        <f t="shared" si="22"/>
        <v>NÃO</v>
      </c>
      <c r="W117" s="49">
        <f t="shared" si="23"/>
        <v>0</v>
      </c>
      <c r="X117" s="50" t="s">
        <v>32</v>
      </c>
      <c r="Y117" s="50" t="s">
        <v>2090</v>
      </c>
      <c r="Z117" s="50">
        <v>2708808</v>
      </c>
      <c r="AA117" s="51"/>
      <c r="AB117" s="51"/>
      <c r="AE117" s="50">
        <f t="shared" si="14"/>
        <v>0</v>
      </c>
    </row>
    <row r="118" spans="1:31" s="52" customFormat="1" ht="19.5" customHeight="1">
      <c r="A118" s="42" t="str">
        <f>Controles!$B$2</f>
        <v>ES</v>
      </c>
      <c r="B118" s="42">
        <f>Controles!$C$2</f>
        <v>7</v>
      </c>
      <c r="C118" s="42" t="s">
        <v>5389</v>
      </c>
      <c r="D118" s="43"/>
      <c r="E118" s="43"/>
      <c r="F118" s="43"/>
      <c r="G118" s="43"/>
      <c r="H118" s="44"/>
      <c r="I118" s="44"/>
      <c r="J118" s="44"/>
      <c r="K118" s="44"/>
      <c r="L118" s="44"/>
      <c r="M118" s="45">
        <f t="shared" si="12"/>
        <v>0</v>
      </c>
      <c r="N118" s="46">
        <f t="shared" si="15"/>
        <v>0</v>
      </c>
      <c r="O118" s="45">
        <f t="shared" si="16"/>
        <v>0</v>
      </c>
      <c r="P118" s="45">
        <f t="shared" si="17"/>
        <v>0</v>
      </c>
      <c r="Q118" s="45">
        <f t="shared" si="18"/>
        <v>0</v>
      </c>
      <c r="R118" s="45">
        <f t="shared" si="19"/>
        <v>0</v>
      </c>
      <c r="S118" s="46">
        <f t="shared" si="20"/>
        <v>0</v>
      </c>
      <c r="T118" s="46">
        <f t="shared" si="13"/>
        <v>0</v>
      </c>
      <c r="U118" s="46">
        <f t="shared" si="21"/>
        <v>0</v>
      </c>
      <c r="V118" s="48" t="str">
        <f t="shared" si="22"/>
        <v>NÃO</v>
      </c>
      <c r="W118" s="49">
        <f t="shared" si="23"/>
        <v>0</v>
      </c>
      <c r="X118" s="50" t="s">
        <v>32</v>
      </c>
      <c r="Y118" s="50" t="s">
        <v>2106</v>
      </c>
      <c r="Z118" s="50">
        <v>2708907</v>
      </c>
      <c r="AA118" s="51"/>
      <c r="AB118" s="51"/>
      <c r="AE118" s="50">
        <f t="shared" si="14"/>
        <v>0</v>
      </c>
    </row>
    <row r="119" spans="1:31" s="52" customFormat="1" ht="19.5" customHeight="1">
      <c r="A119" s="42" t="str">
        <f>Controles!$B$2</f>
        <v>ES</v>
      </c>
      <c r="B119" s="42">
        <f>Controles!$C$2</f>
        <v>7</v>
      </c>
      <c r="C119" s="42" t="s">
        <v>5389</v>
      </c>
      <c r="D119" s="43"/>
      <c r="E119" s="43"/>
      <c r="F119" s="43"/>
      <c r="G119" s="43"/>
      <c r="H119" s="44"/>
      <c r="I119" s="44"/>
      <c r="J119" s="44"/>
      <c r="K119" s="44"/>
      <c r="L119" s="44"/>
      <c r="M119" s="45">
        <f t="shared" si="12"/>
        <v>0</v>
      </c>
      <c r="N119" s="46">
        <f t="shared" si="15"/>
        <v>0</v>
      </c>
      <c r="O119" s="45">
        <f t="shared" si="16"/>
        <v>0</v>
      </c>
      <c r="P119" s="45">
        <f t="shared" si="17"/>
        <v>0</v>
      </c>
      <c r="Q119" s="45">
        <f t="shared" si="18"/>
        <v>0</v>
      </c>
      <c r="R119" s="45">
        <f t="shared" si="19"/>
        <v>0</v>
      </c>
      <c r="S119" s="46">
        <f t="shared" si="20"/>
        <v>0</v>
      </c>
      <c r="T119" s="46">
        <f t="shared" si="13"/>
        <v>0</v>
      </c>
      <c r="U119" s="46">
        <f t="shared" si="21"/>
        <v>0</v>
      </c>
      <c r="V119" s="48" t="str">
        <f t="shared" si="22"/>
        <v>NÃO</v>
      </c>
      <c r="W119" s="49">
        <f t="shared" si="23"/>
        <v>0</v>
      </c>
      <c r="X119" s="50" t="s">
        <v>32</v>
      </c>
      <c r="Y119" s="50" t="s">
        <v>2122</v>
      </c>
      <c r="Z119" s="50">
        <v>2708956</v>
      </c>
      <c r="AA119" s="51"/>
      <c r="AB119" s="51"/>
      <c r="AE119" s="50">
        <f t="shared" si="14"/>
        <v>0</v>
      </c>
    </row>
    <row r="120" spans="1:31" s="52" customFormat="1" ht="19.5" customHeight="1">
      <c r="A120" s="42" t="str">
        <f>Controles!$B$2</f>
        <v>ES</v>
      </c>
      <c r="B120" s="42">
        <f>Controles!$C$2</f>
        <v>7</v>
      </c>
      <c r="C120" s="42" t="s">
        <v>5389</v>
      </c>
      <c r="D120" s="43"/>
      <c r="E120" s="43"/>
      <c r="F120" s="43"/>
      <c r="G120" s="43"/>
      <c r="H120" s="44"/>
      <c r="I120" s="44"/>
      <c r="J120" s="44"/>
      <c r="K120" s="44"/>
      <c r="L120" s="44"/>
      <c r="M120" s="45">
        <f t="shared" si="12"/>
        <v>0</v>
      </c>
      <c r="N120" s="46">
        <f t="shared" si="15"/>
        <v>0</v>
      </c>
      <c r="O120" s="45">
        <f t="shared" si="16"/>
        <v>0</v>
      </c>
      <c r="P120" s="45">
        <f t="shared" si="17"/>
        <v>0</v>
      </c>
      <c r="Q120" s="45">
        <f t="shared" si="18"/>
        <v>0</v>
      </c>
      <c r="R120" s="45">
        <f t="shared" si="19"/>
        <v>0</v>
      </c>
      <c r="S120" s="46">
        <f t="shared" si="20"/>
        <v>0</v>
      </c>
      <c r="T120" s="46">
        <f t="shared" si="13"/>
        <v>0</v>
      </c>
      <c r="U120" s="46">
        <f t="shared" si="21"/>
        <v>0</v>
      </c>
      <c r="V120" s="48" t="str">
        <f t="shared" si="22"/>
        <v>NÃO</v>
      </c>
      <c r="W120" s="49">
        <f t="shared" si="23"/>
        <v>0</v>
      </c>
      <c r="X120" s="50" t="s">
        <v>32</v>
      </c>
      <c r="Y120" s="50" t="s">
        <v>2138</v>
      </c>
      <c r="Z120" s="50">
        <v>2709004</v>
      </c>
      <c r="AA120" s="51"/>
      <c r="AB120" s="51"/>
      <c r="AE120" s="50">
        <f t="shared" si="14"/>
        <v>0</v>
      </c>
    </row>
    <row r="121" spans="1:31" s="52" customFormat="1" ht="19.5" customHeight="1">
      <c r="A121" s="42" t="str">
        <f>Controles!$B$2</f>
        <v>ES</v>
      </c>
      <c r="B121" s="42">
        <f>Controles!$C$2</f>
        <v>7</v>
      </c>
      <c r="C121" s="42" t="s">
        <v>5389</v>
      </c>
      <c r="D121" s="43"/>
      <c r="E121" s="43"/>
      <c r="F121" s="43"/>
      <c r="G121" s="43"/>
      <c r="H121" s="44"/>
      <c r="I121" s="44"/>
      <c r="J121" s="44"/>
      <c r="K121" s="44"/>
      <c r="L121" s="44"/>
      <c r="M121" s="45">
        <f t="shared" si="12"/>
        <v>0</v>
      </c>
      <c r="N121" s="46">
        <f t="shared" si="15"/>
        <v>0</v>
      </c>
      <c r="O121" s="45">
        <f t="shared" si="16"/>
        <v>0</v>
      </c>
      <c r="P121" s="45">
        <f t="shared" si="17"/>
        <v>0</v>
      </c>
      <c r="Q121" s="45">
        <f t="shared" si="18"/>
        <v>0</v>
      </c>
      <c r="R121" s="45">
        <f t="shared" si="19"/>
        <v>0</v>
      </c>
      <c r="S121" s="46">
        <f t="shared" si="20"/>
        <v>0</v>
      </c>
      <c r="T121" s="46">
        <f t="shared" si="13"/>
        <v>0</v>
      </c>
      <c r="U121" s="46">
        <f t="shared" si="21"/>
        <v>0</v>
      </c>
      <c r="V121" s="48" t="str">
        <f t="shared" si="22"/>
        <v>NÃO</v>
      </c>
      <c r="W121" s="49">
        <f t="shared" si="23"/>
        <v>0</v>
      </c>
      <c r="X121" s="50" t="s">
        <v>32</v>
      </c>
      <c r="Y121" s="50" t="s">
        <v>2154</v>
      </c>
      <c r="Z121" s="50">
        <v>2709103</v>
      </c>
      <c r="AA121" s="51"/>
      <c r="AB121" s="51"/>
      <c r="AE121" s="50">
        <f t="shared" si="14"/>
        <v>0</v>
      </c>
    </row>
    <row r="122" spans="1:31" s="52" customFormat="1" ht="19.5" customHeight="1">
      <c r="A122" s="42" t="str">
        <f>Controles!$B$2</f>
        <v>ES</v>
      </c>
      <c r="B122" s="42">
        <f>Controles!$C$2</f>
        <v>7</v>
      </c>
      <c r="C122" s="42" t="s">
        <v>5389</v>
      </c>
      <c r="D122" s="43"/>
      <c r="E122" s="43"/>
      <c r="F122" s="43"/>
      <c r="G122" s="43"/>
      <c r="H122" s="44"/>
      <c r="I122" s="44"/>
      <c r="J122" s="44"/>
      <c r="K122" s="44"/>
      <c r="L122" s="44"/>
      <c r="M122" s="45">
        <f t="shared" si="12"/>
        <v>0</v>
      </c>
      <c r="N122" s="46">
        <f t="shared" si="15"/>
        <v>0</v>
      </c>
      <c r="O122" s="45">
        <f t="shared" si="16"/>
        <v>0</v>
      </c>
      <c r="P122" s="45">
        <f t="shared" si="17"/>
        <v>0</v>
      </c>
      <c r="Q122" s="45">
        <f t="shared" si="18"/>
        <v>0</v>
      </c>
      <c r="R122" s="45">
        <f t="shared" si="19"/>
        <v>0</v>
      </c>
      <c r="S122" s="46">
        <f t="shared" si="20"/>
        <v>0</v>
      </c>
      <c r="T122" s="46">
        <f t="shared" si="13"/>
        <v>0</v>
      </c>
      <c r="U122" s="46">
        <f t="shared" si="21"/>
        <v>0</v>
      </c>
      <c r="V122" s="48" t="str">
        <f t="shared" si="22"/>
        <v>NÃO</v>
      </c>
      <c r="W122" s="49">
        <f t="shared" si="23"/>
        <v>0</v>
      </c>
      <c r="X122" s="50" t="s">
        <v>32</v>
      </c>
      <c r="Y122" s="50" t="s">
        <v>2171</v>
      </c>
      <c r="Z122" s="50">
        <v>2709152</v>
      </c>
      <c r="AA122" s="51"/>
      <c r="AB122" s="51"/>
      <c r="AE122" s="50">
        <f t="shared" si="14"/>
        <v>0</v>
      </c>
    </row>
    <row r="123" spans="1:31" s="52" customFormat="1" ht="19.5" customHeight="1">
      <c r="A123" s="42" t="str">
        <f>Controles!$B$2</f>
        <v>ES</v>
      </c>
      <c r="B123" s="42">
        <f>Controles!$C$2</f>
        <v>7</v>
      </c>
      <c r="C123" s="42" t="s">
        <v>5389</v>
      </c>
      <c r="D123" s="43"/>
      <c r="E123" s="43"/>
      <c r="F123" s="43"/>
      <c r="G123" s="43"/>
      <c r="H123" s="44"/>
      <c r="I123" s="44"/>
      <c r="J123" s="44"/>
      <c r="K123" s="44"/>
      <c r="L123" s="44"/>
      <c r="M123" s="45">
        <f t="shared" si="12"/>
        <v>0</v>
      </c>
      <c r="N123" s="46">
        <f t="shared" si="15"/>
        <v>0</v>
      </c>
      <c r="O123" s="45">
        <f t="shared" si="16"/>
        <v>0</v>
      </c>
      <c r="P123" s="45">
        <f t="shared" si="17"/>
        <v>0</v>
      </c>
      <c r="Q123" s="45">
        <f t="shared" si="18"/>
        <v>0</v>
      </c>
      <c r="R123" s="45">
        <f t="shared" si="19"/>
        <v>0</v>
      </c>
      <c r="S123" s="46">
        <f t="shared" si="20"/>
        <v>0</v>
      </c>
      <c r="T123" s="46">
        <f t="shared" si="13"/>
        <v>0</v>
      </c>
      <c r="U123" s="46">
        <f t="shared" si="21"/>
        <v>0</v>
      </c>
      <c r="V123" s="48" t="str">
        <f t="shared" si="22"/>
        <v>NÃO</v>
      </c>
      <c r="W123" s="49">
        <f t="shared" si="23"/>
        <v>0</v>
      </c>
      <c r="X123" s="50" t="s">
        <v>32</v>
      </c>
      <c r="Y123" s="50" t="s">
        <v>2188</v>
      </c>
      <c r="Z123" s="50">
        <v>2709202</v>
      </c>
      <c r="AA123" s="51"/>
      <c r="AB123" s="51"/>
      <c r="AE123" s="50">
        <f t="shared" si="14"/>
        <v>0</v>
      </c>
    </row>
    <row r="124" spans="1:31" s="52" customFormat="1" ht="19.5" customHeight="1">
      <c r="A124" s="42" t="str">
        <f>Controles!$B$2</f>
        <v>ES</v>
      </c>
      <c r="B124" s="42">
        <f>Controles!$C$2</f>
        <v>7</v>
      </c>
      <c r="C124" s="42" t="s">
        <v>5389</v>
      </c>
      <c r="D124" s="43"/>
      <c r="E124" s="43"/>
      <c r="F124" s="43"/>
      <c r="G124" s="43"/>
      <c r="H124" s="44"/>
      <c r="I124" s="44"/>
      <c r="J124" s="44"/>
      <c r="K124" s="44"/>
      <c r="L124" s="44"/>
      <c r="M124" s="45">
        <f t="shared" si="12"/>
        <v>0</v>
      </c>
      <c r="N124" s="46">
        <f t="shared" si="15"/>
        <v>0</v>
      </c>
      <c r="O124" s="45">
        <f t="shared" si="16"/>
        <v>0</v>
      </c>
      <c r="P124" s="45">
        <f t="shared" si="17"/>
        <v>0</v>
      </c>
      <c r="Q124" s="45">
        <f t="shared" si="18"/>
        <v>0</v>
      </c>
      <c r="R124" s="45">
        <f t="shared" si="19"/>
        <v>0</v>
      </c>
      <c r="S124" s="46">
        <f t="shared" si="20"/>
        <v>0</v>
      </c>
      <c r="T124" s="46">
        <f t="shared" si="13"/>
        <v>0</v>
      </c>
      <c r="U124" s="46">
        <f t="shared" si="21"/>
        <v>0</v>
      </c>
      <c r="V124" s="48" t="str">
        <f t="shared" si="22"/>
        <v>NÃO</v>
      </c>
      <c r="W124" s="49">
        <f t="shared" si="23"/>
        <v>0</v>
      </c>
      <c r="X124" s="50" t="s">
        <v>32</v>
      </c>
      <c r="Y124" s="50" t="s">
        <v>2204</v>
      </c>
      <c r="Z124" s="50">
        <v>2709301</v>
      </c>
      <c r="AA124" s="51"/>
      <c r="AB124" s="51"/>
      <c r="AE124" s="50">
        <f t="shared" si="14"/>
        <v>0</v>
      </c>
    </row>
    <row r="125" spans="1:31" s="52" customFormat="1" ht="19.5" customHeight="1">
      <c r="A125" s="42" t="str">
        <f>Controles!$B$2</f>
        <v>ES</v>
      </c>
      <c r="B125" s="42">
        <f>Controles!$C$2</f>
        <v>7</v>
      </c>
      <c r="C125" s="42" t="s">
        <v>5389</v>
      </c>
      <c r="D125" s="43"/>
      <c r="E125" s="43"/>
      <c r="F125" s="43"/>
      <c r="G125" s="43"/>
      <c r="H125" s="44"/>
      <c r="I125" s="44"/>
      <c r="J125" s="44"/>
      <c r="K125" s="44"/>
      <c r="L125" s="44"/>
      <c r="M125" s="45">
        <f t="shared" si="12"/>
        <v>0</v>
      </c>
      <c r="N125" s="46">
        <f t="shared" si="15"/>
        <v>0</v>
      </c>
      <c r="O125" s="45">
        <f t="shared" si="16"/>
        <v>0</v>
      </c>
      <c r="P125" s="45">
        <f t="shared" si="17"/>
        <v>0</v>
      </c>
      <c r="Q125" s="45">
        <f t="shared" si="18"/>
        <v>0</v>
      </c>
      <c r="R125" s="45">
        <f t="shared" si="19"/>
        <v>0</v>
      </c>
      <c r="S125" s="46">
        <f t="shared" si="20"/>
        <v>0</v>
      </c>
      <c r="T125" s="46">
        <f t="shared" si="13"/>
        <v>0</v>
      </c>
      <c r="U125" s="46">
        <f t="shared" si="21"/>
        <v>0</v>
      </c>
      <c r="V125" s="48" t="str">
        <f t="shared" si="22"/>
        <v>NÃO</v>
      </c>
      <c r="W125" s="49">
        <f t="shared" si="23"/>
        <v>0</v>
      </c>
      <c r="X125" s="50" t="s">
        <v>32</v>
      </c>
      <c r="Y125" s="50" t="s">
        <v>2219</v>
      </c>
      <c r="Z125" s="50">
        <v>2709400</v>
      </c>
      <c r="AA125" s="51"/>
      <c r="AB125" s="51"/>
      <c r="AE125" s="50">
        <f t="shared" si="14"/>
        <v>0</v>
      </c>
    </row>
    <row r="126" spans="1:31" s="52" customFormat="1" ht="19.5" customHeight="1">
      <c r="A126" s="42" t="str">
        <f>Controles!$B$2</f>
        <v>ES</v>
      </c>
      <c r="B126" s="42">
        <f>Controles!$C$2</f>
        <v>7</v>
      </c>
      <c r="C126" s="42" t="s">
        <v>5389</v>
      </c>
      <c r="D126" s="43"/>
      <c r="E126" s="43"/>
      <c r="F126" s="43"/>
      <c r="G126" s="43"/>
      <c r="H126" s="44"/>
      <c r="I126" s="44"/>
      <c r="J126" s="44"/>
      <c r="K126" s="44"/>
      <c r="L126" s="44"/>
      <c r="M126" s="45">
        <f t="shared" si="12"/>
        <v>0</v>
      </c>
      <c r="N126" s="46">
        <f t="shared" si="15"/>
        <v>0</v>
      </c>
      <c r="O126" s="45">
        <f t="shared" si="16"/>
        <v>0</v>
      </c>
      <c r="P126" s="45">
        <f t="shared" si="17"/>
        <v>0</v>
      </c>
      <c r="Q126" s="45">
        <f t="shared" si="18"/>
        <v>0</v>
      </c>
      <c r="R126" s="45">
        <f t="shared" si="19"/>
        <v>0</v>
      </c>
      <c r="S126" s="46">
        <f t="shared" si="20"/>
        <v>0</v>
      </c>
      <c r="T126" s="46">
        <f t="shared" si="13"/>
        <v>0</v>
      </c>
      <c r="U126" s="46">
        <f t="shared" si="21"/>
        <v>0</v>
      </c>
      <c r="V126" s="48" t="str">
        <f t="shared" si="22"/>
        <v>NÃO</v>
      </c>
      <c r="W126" s="49">
        <f t="shared" si="23"/>
        <v>0</v>
      </c>
      <c r="X126" s="50" t="s">
        <v>35</v>
      </c>
      <c r="Y126" s="50" t="s">
        <v>92</v>
      </c>
      <c r="Z126" s="50">
        <v>1300029</v>
      </c>
      <c r="AA126" s="51"/>
      <c r="AB126" s="51"/>
      <c r="AE126" s="50">
        <f t="shared" si="14"/>
        <v>0</v>
      </c>
    </row>
    <row r="127" spans="1:31" s="52" customFormat="1" ht="19.5" customHeight="1">
      <c r="A127" s="42" t="str">
        <f>Controles!$B$2</f>
        <v>ES</v>
      </c>
      <c r="B127" s="42">
        <f>Controles!$C$2</f>
        <v>7</v>
      </c>
      <c r="C127" s="42" t="s">
        <v>5389</v>
      </c>
      <c r="D127" s="43"/>
      <c r="E127" s="43"/>
      <c r="F127" s="43"/>
      <c r="G127" s="43"/>
      <c r="H127" s="44"/>
      <c r="I127" s="44"/>
      <c r="J127" s="44"/>
      <c r="K127" s="44"/>
      <c r="L127" s="44"/>
      <c r="M127" s="45">
        <f t="shared" si="12"/>
        <v>0</v>
      </c>
      <c r="N127" s="46">
        <f t="shared" si="15"/>
        <v>0</v>
      </c>
      <c r="O127" s="45">
        <f t="shared" si="16"/>
        <v>0</v>
      </c>
      <c r="P127" s="45">
        <f t="shared" si="17"/>
        <v>0</v>
      </c>
      <c r="Q127" s="45">
        <f t="shared" si="18"/>
        <v>0</v>
      </c>
      <c r="R127" s="45">
        <f t="shared" si="19"/>
        <v>0</v>
      </c>
      <c r="S127" s="46">
        <f t="shared" si="20"/>
        <v>0</v>
      </c>
      <c r="T127" s="46">
        <f t="shared" si="13"/>
        <v>0</v>
      </c>
      <c r="U127" s="46">
        <f t="shared" si="21"/>
        <v>0</v>
      </c>
      <c r="V127" s="48" t="str">
        <f t="shared" si="22"/>
        <v>NÃO</v>
      </c>
      <c r="W127" s="49">
        <f t="shared" si="23"/>
        <v>0</v>
      </c>
      <c r="X127" s="50" t="s">
        <v>35</v>
      </c>
      <c r="Y127" s="50" t="s">
        <v>118</v>
      </c>
      <c r="Z127" s="50">
        <v>1300060</v>
      </c>
      <c r="AA127" s="51"/>
      <c r="AB127" s="51"/>
      <c r="AE127" s="50">
        <f t="shared" si="14"/>
        <v>0</v>
      </c>
    </row>
    <row r="128" spans="1:31" s="52" customFormat="1" ht="19.5" customHeight="1">
      <c r="A128" s="42" t="str">
        <f>Controles!$B$2</f>
        <v>ES</v>
      </c>
      <c r="B128" s="42">
        <f>Controles!$C$2</f>
        <v>7</v>
      </c>
      <c r="C128" s="42" t="s">
        <v>5389</v>
      </c>
      <c r="D128" s="43"/>
      <c r="E128" s="43"/>
      <c r="F128" s="43"/>
      <c r="G128" s="43"/>
      <c r="H128" s="44"/>
      <c r="I128" s="44"/>
      <c r="J128" s="44"/>
      <c r="K128" s="44"/>
      <c r="L128" s="44"/>
      <c r="M128" s="45">
        <f t="shared" si="12"/>
        <v>0</v>
      </c>
      <c r="N128" s="46">
        <f t="shared" si="15"/>
        <v>0</v>
      </c>
      <c r="O128" s="45">
        <f t="shared" si="16"/>
        <v>0</v>
      </c>
      <c r="P128" s="45">
        <f t="shared" si="17"/>
        <v>0</v>
      </c>
      <c r="Q128" s="45">
        <f t="shared" si="18"/>
        <v>0</v>
      </c>
      <c r="R128" s="45">
        <f t="shared" si="19"/>
        <v>0</v>
      </c>
      <c r="S128" s="46">
        <f t="shared" si="20"/>
        <v>0</v>
      </c>
      <c r="T128" s="46">
        <f t="shared" si="13"/>
        <v>0</v>
      </c>
      <c r="U128" s="46">
        <f t="shared" si="21"/>
        <v>0</v>
      </c>
      <c r="V128" s="48" t="str">
        <f t="shared" si="22"/>
        <v>NÃO</v>
      </c>
      <c r="W128" s="49">
        <f t="shared" si="23"/>
        <v>0</v>
      </c>
      <c r="X128" s="50" t="s">
        <v>35</v>
      </c>
      <c r="Y128" s="50" t="s">
        <v>144</v>
      </c>
      <c r="Z128" s="50">
        <v>1300086</v>
      </c>
      <c r="AA128" s="51"/>
      <c r="AB128" s="51"/>
      <c r="AE128" s="50">
        <f t="shared" si="14"/>
        <v>0</v>
      </c>
    </row>
    <row r="129" spans="1:31" s="52" customFormat="1" ht="19.5" customHeight="1">
      <c r="A129" s="42" t="str">
        <f>Controles!$B$2</f>
        <v>ES</v>
      </c>
      <c r="B129" s="42">
        <f>Controles!$C$2</f>
        <v>7</v>
      </c>
      <c r="C129" s="42" t="s">
        <v>5389</v>
      </c>
      <c r="D129" s="43"/>
      <c r="E129" s="43"/>
      <c r="F129" s="43"/>
      <c r="G129" s="43"/>
      <c r="H129" s="44"/>
      <c r="I129" s="44"/>
      <c r="J129" s="44"/>
      <c r="K129" s="44"/>
      <c r="L129" s="44"/>
      <c r="M129" s="45">
        <f t="shared" si="12"/>
        <v>0</v>
      </c>
      <c r="N129" s="46">
        <f t="shared" si="15"/>
        <v>0</v>
      </c>
      <c r="O129" s="45">
        <f t="shared" si="16"/>
        <v>0</v>
      </c>
      <c r="P129" s="45">
        <f t="shared" si="17"/>
        <v>0</v>
      </c>
      <c r="Q129" s="45">
        <f t="shared" si="18"/>
        <v>0</v>
      </c>
      <c r="R129" s="45">
        <f t="shared" si="19"/>
        <v>0</v>
      </c>
      <c r="S129" s="46">
        <f t="shared" si="20"/>
        <v>0</v>
      </c>
      <c r="T129" s="46">
        <f t="shared" si="13"/>
        <v>0</v>
      </c>
      <c r="U129" s="46">
        <f t="shared" si="21"/>
        <v>0</v>
      </c>
      <c r="V129" s="48" t="str">
        <f t="shared" si="22"/>
        <v>NÃO</v>
      </c>
      <c r="W129" s="49">
        <f t="shared" si="23"/>
        <v>0</v>
      </c>
      <c r="X129" s="50" t="s">
        <v>35</v>
      </c>
      <c r="Y129" s="50" t="s">
        <v>169</v>
      </c>
      <c r="Z129" s="50">
        <v>1300102</v>
      </c>
      <c r="AA129" s="51"/>
      <c r="AB129" s="51"/>
      <c r="AE129" s="50">
        <f t="shared" si="14"/>
        <v>0</v>
      </c>
    </row>
    <row r="130" spans="1:31" s="52" customFormat="1" ht="19.5" customHeight="1">
      <c r="A130" s="42" t="str">
        <f>Controles!$B$2</f>
        <v>ES</v>
      </c>
      <c r="B130" s="42">
        <f>Controles!$C$2</f>
        <v>7</v>
      </c>
      <c r="C130" s="42" t="s">
        <v>5389</v>
      </c>
      <c r="D130" s="43"/>
      <c r="E130" s="43"/>
      <c r="F130" s="43"/>
      <c r="G130" s="43"/>
      <c r="H130" s="44"/>
      <c r="I130" s="44"/>
      <c r="J130" s="44"/>
      <c r="K130" s="44"/>
      <c r="L130" s="44"/>
      <c r="M130" s="45">
        <f t="shared" ref="M130:M193" si="24">IF(H130&gt;J130,"ERRO",0)</f>
        <v>0</v>
      </c>
      <c r="N130" s="46">
        <f t="shared" si="15"/>
        <v>0</v>
      </c>
      <c r="O130" s="45">
        <f t="shared" si="16"/>
        <v>0</v>
      </c>
      <c r="P130" s="45">
        <f t="shared" si="17"/>
        <v>0</v>
      </c>
      <c r="Q130" s="45">
        <f t="shared" si="18"/>
        <v>0</v>
      </c>
      <c r="R130" s="45">
        <f t="shared" si="19"/>
        <v>0</v>
      </c>
      <c r="S130" s="46">
        <f t="shared" si="20"/>
        <v>0</v>
      </c>
      <c r="T130" s="46">
        <f t="shared" ref="T130:T193" si="25">IF(AND(H130=0,I130&gt;0),"ERRO",0)</f>
        <v>0</v>
      </c>
      <c r="U130" s="46">
        <f t="shared" si="21"/>
        <v>0</v>
      </c>
      <c r="V130" s="48" t="str">
        <f t="shared" si="22"/>
        <v>NÃO</v>
      </c>
      <c r="W130" s="49">
        <f t="shared" si="23"/>
        <v>0</v>
      </c>
      <c r="X130" s="50" t="s">
        <v>35</v>
      </c>
      <c r="Y130" s="50" t="s">
        <v>195</v>
      </c>
      <c r="Z130" s="50">
        <v>1300144</v>
      </c>
      <c r="AA130" s="51"/>
      <c r="AB130" s="51"/>
      <c r="AE130" s="50">
        <f t="shared" ref="AE130:AE193" si="26">IF(SUM(H130,J130:L130)&gt;0,1,0)</f>
        <v>0</v>
      </c>
    </row>
    <row r="131" spans="1:31" s="52" customFormat="1" ht="19.5" customHeight="1">
      <c r="A131" s="42" t="str">
        <f>Controles!$B$2</f>
        <v>ES</v>
      </c>
      <c r="B131" s="42">
        <f>Controles!$C$2</f>
        <v>7</v>
      </c>
      <c r="C131" s="42" t="s">
        <v>5389</v>
      </c>
      <c r="D131" s="43"/>
      <c r="E131" s="43"/>
      <c r="F131" s="43"/>
      <c r="G131" s="43"/>
      <c r="H131" s="44"/>
      <c r="I131" s="44"/>
      <c r="J131" s="44"/>
      <c r="K131" s="44"/>
      <c r="L131" s="44"/>
      <c r="M131" s="45">
        <f t="shared" si="24"/>
        <v>0</v>
      </c>
      <c r="N131" s="46">
        <f t="shared" ref="N131:N194" si="27">IF(AND(J131&gt;0,H131=0),"VERIFICAR",0)</f>
        <v>0</v>
      </c>
      <c r="O131" s="45">
        <f t="shared" ref="O131:O194" si="28">IF(J131&gt;I131,"ERRO",0)</f>
        <v>0</v>
      </c>
      <c r="P131" s="45">
        <f t="shared" ref="P131:P194" si="29">IF(K131&gt;J131,"ERRO",0)</f>
        <v>0</v>
      </c>
      <c r="Q131" s="45">
        <f t="shared" ref="Q131:Q194" si="30">IF(AND(K131&gt;0,H131=0),"ERRO",0)</f>
        <v>0</v>
      </c>
      <c r="R131" s="45">
        <f t="shared" ref="R131:R194" si="31">IF(AND(H131=0,L131&gt;0),"ERRO",0)</f>
        <v>0</v>
      </c>
      <c r="S131" s="46">
        <f t="shared" ref="S131:S194" si="32">IF(K131+L131&gt;I131,"ERRO",0)</f>
        <v>0</v>
      </c>
      <c r="T131" s="46">
        <f t="shared" si="25"/>
        <v>0</v>
      </c>
      <c r="U131" s="46">
        <f t="shared" ref="U131:U194" si="33">IF(J131&lt;&gt;SUM(K131+L131),"ERRO",0)</f>
        <v>0</v>
      </c>
      <c r="V131" s="48" t="str">
        <f t="shared" ref="V131:V194" si="34">IF(AND(M131=0,N131=0,O131=0,P131=0,Q131=0,R131=0,S131=0,T131=0,U131=0), "NÃO", "SIM")</f>
        <v>NÃO</v>
      </c>
      <c r="W131" s="49">
        <f t="shared" ref="W131:W194" si="35">IF(L131+K131+J131+I131+H131=0,0,1)</f>
        <v>0</v>
      </c>
      <c r="X131" s="50" t="s">
        <v>35</v>
      </c>
      <c r="Y131" s="50" t="s">
        <v>221</v>
      </c>
      <c r="Z131" s="50">
        <v>1300201</v>
      </c>
      <c r="AA131" s="51"/>
      <c r="AB131" s="51"/>
      <c r="AE131" s="50">
        <f t="shared" si="26"/>
        <v>0</v>
      </c>
    </row>
    <row r="132" spans="1:31" s="52" customFormat="1" ht="19.5" customHeight="1">
      <c r="A132" s="42" t="str">
        <f>Controles!$B$2</f>
        <v>ES</v>
      </c>
      <c r="B132" s="42">
        <f>Controles!$C$2</f>
        <v>7</v>
      </c>
      <c r="C132" s="42" t="s">
        <v>5389</v>
      </c>
      <c r="D132" s="43"/>
      <c r="E132" s="43"/>
      <c r="F132" s="43"/>
      <c r="G132" s="43"/>
      <c r="H132" s="44"/>
      <c r="I132" s="44"/>
      <c r="J132" s="44"/>
      <c r="K132" s="44"/>
      <c r="L132" s="44"/>
      <c r="M132" s="45">
        <f t="shared" si="24"/>
        <v>0</v>
      </c>
      <c r="N132" s="46">
        <f t="shared" si="27"/>
        <v>0</v>
      </c>
      <c r="O132" s="45">
        <f t="shared" si="28"/>
        <v>0</v>
      </c>
      <c r="P132" s="45">
        <f t="shared" si="29"/>
        <v>0</v>
      </c>
      <c r="Q132" s="45">
        <f t="shared" si="30"/>
        <v>0</v>
      </c>
      <c r="R132" s="45">
        <f t="shared" si="31"/>
        <v>0</v>
      </c>
      <c r="S132" s="46">
        <f t="shared" si="32"/>
        <v>0</v>
      </c>
      <c r="T132" s="46">
        <f t="shared" si="25"/>
        <v>0</v>
      </c>
      <c r="U132" s="46">
        <f t="shared" si="33"/>
        <v>0</v>
      </c>
      <c r="V132" s="48" t="str">
        <f t="shared" si="34"/>
        <v>NÃO</v>
      </c>
      <c r="W132" s="49">
        <f t="shared" si="35"/>
        <v>0</v>
      </c>
      <c r="X132" s="50" t="s">
        <v>35</v>
      </c>
      <c r="Y132" s="50" t="s">
        <v>245</v>
      </c>
      <c r="Z132" s="50">
        <v>1300300</v>
      </c>
      <c r="AA132" s="51"/>
      <c r="AB132" s="51"/>
      <c r="AE132" s="50">
        <f t="shared" si="26"/>
        <v>0</v>
      </c>
    </row>
    <row r="133" spans="1:31" s="52" customFormat="1" ht="19.5" customHeight="1">
      <c r="A133" s="42" t="str">
        <f>Controles!$B$2</f>
        <v>ES</v>
      </c>
      <c r="B133" s="42">
        <f>Controles!$C$2</f>
        <v>7</v>
      </c>
      <c r="C133" s="42" t="s">
        <v>5389</v>
      </c>
      <c r="D133" s="43"/>
      <c r="E133" s="43"/>
      <c r="F133" s="43"/>
      <c r="G133" s="43"/>
      <c r="H133" s="44"/>
      <c r="I133" s="44"/>
      <c r="J133" s="44"/>
      <c r="K133" s="44"/>
      <c r="L133" s="44"/>
      <c r="M133" s="45">
        <f t="shared" si="24"/>
        <v>0</v>
      </c>
      <c r="N133" s="46">
        <f t="shared" si="27"/>
        <v>0</v>
      </c>
      <c r="O133" s="45">
        <f t="shared" si="28"/>
        <v>0</v>
      </c>
      <c r="P133" s="45">
        <f t="shared" si="29"/>
        <v>0</v>
      </c>
      <c r="Q133" s="45">
        <f t="shared" si="30"/>
        <v>0</v>
      </c>
      <c r="R133" s="45">
        <f t="shared" si="31"/>
        <v>0</v>
      </c>
      <c r="S133" s="46">
        <f t="shared" si="32"/>
        <v>0</v>
      </c>
      <c r="T133" s="46">
        <f t="shared" si="25"/>
        <v>0</v>
      </c>
      <c r="U133" s="46">
        <f t="shared" si="33"/>
        <v>0</v>
      </c>
      <c r="V133" s="48" t="str">
        <f t="shared" si="34"/>
        <v>NÃO</v>
      </c>
      <c r="W133" s="49">
        <f t="shared" si="35"/>
        <v>0</v>
      </c>
      <c r="X133" s="50" t="s">
        <v>35</v>
      </c>
      <c r="Y133" s="50" t="s">
        <v>270</v>
      </c>
      <c r="Z133" s="50">
        <v>1300409</v>
      </c>
      <c r="AA133" s="51"/>
      <c r="AB133" s="51"/>
      <c r="AE133" s="50">
        <f t="shared" si="26"/>
        <v>0</v>
      </c>
    </row>
    <row r="134" spans="1:31" s="52" customFormat="1" ht="19.5" customHeight="1">
      <c r="A134" s="42" t="str">
        <f>Controles!$B$2</f>
        <v>ES</v>
      </c>
      <c r="B134" s="42">
        <f>Controles!$C$2</f>
        <v>7</v>
      </c>
      <c r="C134" s="42" t="s">
        <v>5389</v>
      </c>
      <c r="D134" s="43"/>
      <c r="E134" s="43"/>
      <c r="F134" s="43"/>
      <c r="G134" s="43"/>
      <c r="H134" s="44"/>
      <c r="I134" s="44"/>
      <c r="J134" s="44"/>
      <c r="K134" s="44"/>
      <c r="L134" s="44"/>
      <c r="M134" s="45">
        <f t="shared" si="24"/>
        <v>0</v>
      </c>
      <c r="N134" s="46">
        <f t="shared" si="27"/>
        <v>0</v>
      </c>
      <c r="O134" s="45">
        <f t="shared" si="28"/>
        <v>0</v>
      </c>
      <c r="P134" s="45">
        <f t="shared" si="29"/>
        <v>0</v>
      </c>
      <c r="Q134" s="45">
        <f t="shared" si="30"/>
        <v>0</v>
      </c>
      <c r="R134" s="45">
        <f t="shared" si="31"/>
        <v>0</v>
      </c>
      <c r="S134" s="46">
        <f t="shared" si="32"/>
        <v>0</v>
      </c>
      <c r="T134" s="46">
        <f t="shared" si="25"/>
        <v>0</v>
      </c>
      <c r="U134" s="46">
        <f t="shared" si="33"/>
        <v>0</v>
      </c>
      <c r="V134" s="48" t="str">
        <f t="shared" si="34"/>
        <v>NÃO</v>
      </c>
      <c r="W134" s="49">
        <f t="shared" si="35"/>
        <v>0</v>
      </c>
      <c r="X134" s="50" t="s">
        <v>35</v>
      </c>
      <c r="Y134" s="50" t="s">
        <v>296</v>
      </c>
      <c r="Z134" s="50">
        <v>1300508</v>
      </c>
      <c r="AA134" s="51"/>
      <c r="AB134" s="51"/>
      <c r="AE134" s="50">
        <f t="shared" si="26"/>
        <v>0</v>
      </c>
    </row>
    <row r="135" spans="1:31" s="52" customFormat="1" ht="19.5" customHeight="1">
      <c r="A135" s="42" t="str">
        <f>Controles!$B$2</f>
        <v>ES</v>
      </c>
      <c r="B135" s="42">
        <f>Controles!$C$2</f>
        <v>7</v>
      </c>
      <c r="C135" s="42" t="s">
        <v>5389</v>
      </c>
      <c r="D135" s="43"/>
      <c r="E135" s="43"/>
      <c r="F135" s="43"/>
      <c r="G135" s="43"/>
      <c r="H135" s="44"/>
      <c r="I135" s="44"/>
      <c r="J135" s="44"/>
      <c r="K135" s="44"/>
      <c r="L135" s="44"/>
      <c r="M135" s="45">
        <f t="shared" si="24"/>
        <v>0</v>
      </c>
      <c r="N135" s="46">
        <f t="shared" si="27"/>
        <v>0</v>
      </c>
      <c r="O135" s="45">
        <f t="shared" si="28"/>
        <v>0</v>
      </c>
      <c r="P135" s="45">
        <f t="shared" si="29"/>
        <v>0</v>
      </c>
      <c r="Q135" s="45">
        <f t="shared" si="30"/>
        <v>0</v>
      </c>
      <c r="R135" s="45">
        <f t="shared" si="31"/>
        <v>0</v>
      </c>
      <c r="S135" s="46">
        <f t="shared" si="32"/>
        <v>0</v>
      </c>
      <c r="T135" s="46">
        <f t="shared" si="25"/>
        <v>0</v>
      </c>
      <c r="U135" s="46">
        <f t="shared" si="33"/>
        <v>0</v>
      </c>
      <c r="V135" s="48" t="str">
        <f t="shared" si="34"/>
        <v>NÃO</v>
      </c>
      <c r="W135" s="49">
        <f t="shared" si="35"/>
        <v>0</v>
      </c>
      <c r="X135" s="50" t="s">
        <v>35</v>
      </c>
      <c r="Y135" s="50" t="s">
        <v>322</v>
      </c>
      <c r="Z135" s="50">
        <v>1300607</v>
      </c>
      <c r="AA135" s="51"/>
      <c r="AB135" s="51"/>
      <c r="AE135" s="50">
        <f t="shared" si="26"/>
        <v>0</v>
      </c>
    </row>
    <row r="136" spans="1:31" s="52" customFormat="1" ht="19.5" customHeight="1">
      <c r="A136" s="42" t="str">
        <f>Controles!$B$2</f>
        <v>ES</v>
      </c>
      <c r="B136" s="42">
        <f>Controles!$C$2</f>
        <v>7</v>
      </c>
      <c r="C136" s="42" t="s">
        <v>5389</v>
      </c>
      <c r="D136" s="43"/>
      <c r="E136" s="43"/>
      <c r="F136" s="43"/>
      <c r="G136" s="43"/>
      <c r="H136" s="44"/>
      <c r="I136" s="44"/>
      <c r="J136" s="44"/>
      <c r="K136" s="44"/>
      <c r="L136" s="44"/>
      <c r="M136" s="45">
        <f t="shared" si="24"/>
        <v>0</v>
      </c>
      <c r="N136" s="46">
        <f t="shared" si="27"/>
        <v>0</v>
      </c>
      <c r="O136" s="45">
        <f t="shared" si="28"/>
        <v>0</v>
      </c>
      <c r="P136" s="45">
        <f t="shared" si="29"/>
        <v>0</v>
      </c>
      <c r="Q136" s="45">
        <f t="shared" si="30"/>
        <v>0</v>
      </c>
      <c r="R136" s="45">
        <f t="shared" si="31"/>
        <v>0</v>
      </c>
      <c r="S136" s="46">
        <f t="shared" si="32"/>
        <v>0</v>
      </c>
      <c r="T136" s="46">
        <f t="shared" si="25"/>
        <v>0</v>
      </c>
      <c r="U136" s="46">
        <f t="shared" si="33"/>
        <v>0</v>
      </c>
      <c r="V136" s="48" t="str">
        <f t="shared" si="34"/>
        <v>NÃO</v>
      </c>
      <c r="W136" s="49">
        <f t="shared" si="35"/>
        <v>0</v>
      </c>
      <c r="X136" s="50" t="s">
        <v>35</v>
      </c>
      <c r="Y136" s="50" t="s">
        <v>347</v>
      </c>
      <c r="Z136" s="50">
        <v>1300631</v>
      </c>
      <c r="AA136" s="51"/>
      <c r="AB136" s="51"/>
      <c r="AE136" s="50">
        <f t="shared" si="26"/>
        <v>0</v>
      </c>
    </row>
    <row r="137" spans="1:31" s="52" customFormat="1" ht="19.5" customHeight="1">
      <c r="A137" s="42" t="str">
        <f>Controles!$B$2</f>
        <v>ES</v>
      </c>
      <c r="B137" s="42">
        <f>Controles!$C$2</f>
        <v>7</v>
      </c>
      <c r="C137" s="42" t="s">
        <v>5389</v>
      </c>
      <c r="D137" s="43"/>
      <c r="E137" s="43"/>
      <c r="F137" s="43"/>
      <c r="G137" s="43"/>
      <c r="H137" s="44"/>
      <c r="I137" s="44"/>
      <c r="J137" s="44"/>
      <c r="K137" s="44"/>
      <c r="L137" s="44"/>
      <c r="M137" s="45">
        <f t="shared" si="24"/>
        <v>0</v>
      </c>
      <c r="N137" s="46">
        <f t="shared" si="27"/>
        <v>0</v>
      </c>
      <c r="O137" s="45">
        <f t="shared" si="28"/>
        <v>0</v>
      </c>
      <c r="P137" s="45">
        <f t="shared" si="29"/>
        <v>0</v>
      </c>
      <c r="Q137" s="45">
        <f t="shared" si="30"/>
        <v>0</v>
      </c>
      <c r="R137" s="45">
        <f t="shared" si="31"/>
        <v>0</v>
      </c>
      <c r="S137" s="46">
        <f t="shared" si="32"/>
        <v>0</v>
      </c>
      <c r="T137" s="46">
        <f t="shared" si="25"/>
        <v>0</v>
      </c>
      <c r="U137" s="46">
        <f t="shared" si="33"/>
        <v>0</v>
      </c>
      <c r="V137" s="48" t="str">
        <f t="shared" si="34"/>
        <v>NÃO</v>
      </c>
      <c r="W137" s="49">
        <f t="shared" si="35"/>
        <v>0</v>
      </c>
      <c r="X137" s="50" t="s">
        <v>35</v>
      </c>
      <c r="Y137" s="50" t="s">
        <v>371</v>
      </c>
      <c r="Z137" s="50">
        <v>1300680</v>
      </c>
      <c r="AA137" s="51"/>
      <c r="AB137" s="51"/>
      <c r="AE137" s="50">
        <f t="shared" si="26"/>
        <v>0</v>
      </c>
    </row>
    <row r="138" spans="1:31" s="52" customFormat="1" ht="19.5" customHeight="1">
      <c r="A138" s="42" t="str">
        <f>Controles!$B$2</f>
        <v>ES</v>
      </c>
      <c r="B138" s="42">
        <f>Controles!$C$2</f>
        <v>7</v>
      </c>
      <c r="C138" s="42" t="s">
        <v>5389</v>
      </c>
      <c r="D138" s="43"/>
      <c r="E138" s="43"/>
      <c r="F138" s="43"/>
      <c r="G138" s="43"/>
      <c r="H138" s="44"/>
      <c r="I138" s="44"/>
      <c r="J138" s="44"/>
      <c r="K138" s="44"/>
      <c r="L138" s="44"/>
      <c r="M138" s="45">
        <f t="shared" si="24"/>
        <v>0</v>
      </c>
      <c r="N138" s="46">
        <f t="shared" si="27"/>
        <v>0</v>
      </c>
      <c r="O138" s="45">
        <f t="shared" si="28"/>
        <v>0</v>
      </c>
      <c r="P138" s="45">
        <f t="shared" si="29"/>
        <v>0</v>
      </c>
      <c r="Q138" s="45">
        <f t="shared" si="30"/>
        <v>0</v>
      </c>
      <c r="R138" s="45">
        <f t="shared" si="31"/>
        <v>0</v>
      </c>
      <c r="S138" s="46">
        <f t="shared" si="32"/>
        <v>0</v>
      </c>
      <c r="T138" s="46">
        <f t="shared" si="25"/>
        <v>0</v>
      </c>
      <c r="U138" s="46">
        <f t="shared" si="33"/>
        <v>0</v>
      </c>
      <c r="V138" s="48" t="str">
        <f t="shared" si="34"/>
        <v>NÃO</v>
      </c>
      <c r="W138" s="49">
        <f t="shared" si="35"/>
        <v>0</v>
      </c>
      <c r="X138" s="50" t="s">
        <v>35</v>
      </c>
      <c r="Y138" s="50" t="s">
        <v>396</v>
      </c>
      <c r="Z138" s="50">
        <v>1300706</v>
      </c>
      <c r="AA138" s="51"/>
      <c r="AB138" s="51"/>
      <c r="AE138" s="50">
        <f t="shared" si="26"/>
        <v>0</v>
      </c>
    </row>
    <row r="139" spans="1:31" s="52" customFormat="1" ht="19.5" customHeight="1">
      <c r="A139" s="42" t="str">
        <f>Controles!$B$2</f>
        <v>ES</v>
      </c>
      <c r="B139" s="42">
        <f>Controles!$C$2</f>
        <v>7</v>
      </c>
      <c r="C139" s="42" t="s">
        <v>5389</v>
      </c>
      <c r="D139" s="43"/>
      <c r="E139" s="43"/>
      <c r="F139" s="43"/>
      <c r="G139" s="43"/>
      <c r="H139" s="44"/>
      <c r="I139" s="44"/>
      <c r="J139" s="44"/>
      <c r="K139" s="44"/>
      <c r="L139" s="44"/>
      <c r="M139" s="45">
        <f t="shared" si="24"/>
        <v>0</v>
      </c>
      <c r="N139" s="46">
        <f t="shared" si="27"/>
        <v>0</v>
      </c>
      <c r="O139" s="45">
        <f t="shared" si="28"/>
        <v>0</v>
      </c>
      <c r="P139" s="45">
        <f t="shared" si="29"/>
        <v>0</v>
      </c>
      <c r="Q139" s="45">
        <f t="shared" si="30"/>
        <v>0</v>
      </c>
      <c r="R139" s="45">
        <f t="shared" si="31"/>
        <v>0</v>
      </c>
      <c r="S139" s="46">
        <f t="shared" si="32"/>
        <v>0</v>
      </c>
      <c r="T139" s="46">
        <f t="shared" si="25"/>
        <v>0</v>
      </c>
      <c r="U139" s="46">
        <f t="shared" si="33"/>
        <v>0</v>
      </c>
      <c r="V139" s="48" t="str">
        <f t="shared" si="34"/>
        <v>NÃO</v>
      </c>
      <c r="W139" s="49">
        <f t="shared" si="35"/>
        <v>0</v>
      </c>
      <c r="X139" s="50" t="s">
        <v>35</v>
      </c>
      <c r="Y139" s="50" t="s">
        <v>421</v>
      </c>
      <c r="Z139" s="50">
        <v>1300805</v>
      </c>
      <c r="AA139" s="51"/>
      <c r="AB139" s="51"/>
      <c r="AE139" s="50">
        <f t="shared" si="26"/>
        <v>0</v>
      </c>
    </row>
    <row r="140" spans="1:31" s="52" customFormat="1" ht="19.5" customHeight="1">
      <c r="A140" s="42" t="str">
        <f>Controles!$B$2</f>
        <v>ES</v>
      </c>
      <c r="B140" s="42">
        <f>Controles!$C$2</f>
        <v>7</v>
      </c>
      <c r="C140" s="42" t="s">
        <v>5389</v>
      </c>
      <c r="D140" s="43"/>
      <c r="E140" s="43"/>
      <c r="F140" s="43"/>
      <c r="G140" s="43"/>
      <c r="H140" s="44"/>
      <c r="I140" s="44"/>
      <c r="J140" s="44"/>
      <c r="K140" s="44"/>
      <c r="L140" s="44"/>
      <c r="M140" s="45">
        <f t="shared" si="24"/>
        <v>0</v>
      </c>
      <c r="N140" s="46">
        <f t="shared" si="27"/>
        <v>0</v>
      </c>
      <c r="O140" s="45">
        <f t="shared" si="28"/>
        <v>0</v>
      </c>
      <c r="P140" s="45">
        <f t="shared" si="29"/>
        <v>0</v>
      </c>
      <c r="Q140" s="45">
        <f t="shared" si="30"/>
        <v>0</v>
      </c>
      <c r="R140" s="45">
        <f t="shared" si="31"/>
        <v>0</v>
      </c>
      <c r="S140" s="46">
        <f t="shared" si="32"/>
        <v>0</v>
      </c>
      <c r="T140" s="46">
        <f t="shared" si="25"/>
        <v>0</v>
      </c>
      <c r="U140" s="46">
        <f t="shared" si="33"/>
        <v>0</v>
      </c>
      <c r="V140" s="48" t="str">
        <f t="shared" si="34"/>
        <v>NÃO</v>
      </c>
      <c r="W140" s="49">
        <f t="shared" si="35"/>
        <v>0</v>
      </c>
      <c r="X140" s="50" t="s">
        <v>35</v>
      </c>
      <c r="Y140" s="50" t="s">
        <v>447</v>
      </c>
      <c r="Z140" s="50">
        <v>1300839</v>
      </c>
      <c r="AA140" s="51"/>
      <c r="AB140" s="51"/>
      <c r="AE140" s="50">
        <f t="shared" si="26"/>
        <v>0</v>
      </c>
    </row>
    <row r="141" spans="1:31" s="52" customFormat="1" ht="19.5" customHeight="1">
      <c r="A141" s="42" t="str">
        <f>Controles!$B$2</f>
        <v>ES</v>
      </c>
      <c r="B141" s="42">
        <f>Controles!$C$2</f>
        <v>7</v>
      </c>
      <c r="C141" s="42" t="s">
        <v>5389</v>
      </c>
      <c r="D141" s="43"/>
      <c r="E141" s="43"/>
      <c r="F141" s="43"/>
      <c r="G141" s="43"/>
      <c r="H141" s="44"/>
      <c r="I141" s="44"/>
      <c r="J141" s="44"/>
      <c r="K141" s="44"/>
      <c r="L141" s="44"/>
      <c r="M141" s="45">
        <f t="shared" si="24"/>
        <v>0</v>
      </c>
      <c r="N141" s="46">
        <f t="shared" si="27"/>
        <v>0</v>
      </c>
      <c r="O141" s="45">
        <f t="shared" si="28"/>
        <v>0</v>
      </c>
      <c r="P141" s="45">
        <f t="shared" si="29"/>
        <v>0</v>
      </c>
      <c r="Q141" s="45">
        <f t="shared" si="30"/>
        <v>0</v>
      </c>
      <c r="R141" s="45">
        <f t="shared" si="31"/>
        <v>0</v>
      </c>
      <c r="S141" s="46">
        <f t="shared" si="32"/>
        <v>0</v>
      </c>
      <c r="T141" s="46">
        <f t="shared" si="25"/>
        <v>0</v>
      </c>
      <c r="U141" s="46">
        <f t="shared" si="33"/>
        <v>0</v>
      </c>
      <c r="V141" s="48" t="str">
        <f t="shared" si="34"/>
        <v>NÃO</v>
      </c>
      <c r="W141" s="49">
        <f t="shared" si="35"/>
        <v>0</v>
      </c>
      <c r="X141" s="50" t="s">
        <v>35</v>
      </c>
      <c r="Y141" s="50" t="s">
        <v>472</v>
      </c>
      <c r="Z141" s="50">
        <v>1300904</v>
      </c>
      <c r="AA141" s="51"/>
      <c r="AB141" s="51"/>
      <c r="AE141" s="50">
        <f t="shared" si="26"/>
        <v>0</v>
      </c>
    </row>
    <row r="142" spans="1:31" s="52" customFormat="1" ht="19.5" customHeight="1">
      <c r="A142" s="42" t="str">
        <f>Controles!$B$2</f>
        <v>ES</v>
      </c>
      <c r="B142" s="42">
        <f>Controles!$C$2</f>
        <v>7</v>
      </c>
      <c r="C142" s="42" t="s">
        <v>5389</v>
      </c>
      <c r="D142" s="43"/>
      <c r="E142" s="43"/>
      <c r="F142" s="43"/>
      <c r="G142" s="43"/>
      <c r="H142" s="44"/>
      <c r="I142" s="44"/>
      <c r="J142" s="44"/>
      <c r="K142" s="44"/>
      <c r="L142" s="44"/>
      <c r="M142" s="45">
        <f t="shared" si="24"/>
        <v>0</v>
      </c>
      <c r="N142" s="46">
        <f t="shared" si="27"/>
        <v>0</v>
      </c>
      <c r="O142" s="45">
        <f t="shared" si="28"/>
        <v>0</v>
      </c>
      <c r="P142" s="45">
        <f t="shared" si="29"/>
        <v>0</v>
      </c>
      <c r="Q142" s="45">
        <f t="shared" si="30"/>
        <v>0</v>
      </c>
      <c r="R142" s="45">
        <f t="shared" si="31"/>
        <v>0</v>
      </c>
      <c r="S142" s="46">
        <f t="shared" si="32"/>
        <v>0</v>
      </c>
      <c r="T142" s="46">
        <f t="shared" si="25"/>
        <v>0</v>
      </c>
      <c r="U142" s="46">
        <f t="shared" si="33"/>
        <v>0</v>
      </c>
      <c r="V142" s="48" t="str">
        <f t="shared" si="34"/>
        <v>NÃO</v>
      </c>
      <c r="W142" s="49">
        <f t="shared" si="35"/>
        <v>0</v>
      </c>
      <c r="X142" s="50" t="s">
        <v>35</v>
      </c>
      <c r="Y142" s="50" t="s">
        <v>496</v>
      </c>
      <c r="Z142" s="50">
        <v>1301001</v>
      </c>
      <c r="AA142" s="51"/>
      <c r="AB142" s="51"/>
      <c r="AE142" s="50">
        <f t="shared" si="26"/>
        <v>0</v>
      </c>
    </row>
    <row r="143" spans="1:31" s="52" customFormat="1" ht="19.5" customHeight="1">
      <c r="A143" s="42" t="str">
        <f>Controles!$B$2</f>
        <v>ES</v>
      </c>
      <c r="B143" s="42">
        <f>Controles!$C$2</f>
        <v>7</v>
      </c>
      <c r="C143" s="42" t="s">
        <v>5389</v>
      </c>
      <c r="D143" s="43"/>
      <c r="E143" s="43"/>
      <c r="F143" s="43"/>
      <c r="G143" s="43"/>
      <c r="H143" s="44"/>
      <c r="I143" s="44"/>
      <c r="J143" s="44"/>
      <c r="K143" s="44"/>
      <c r="L143" s="44"/>
      <c r="M143" s="45">
        <f t="shared" si="24"/>
        <v>0</v>
      </c>
      <c r="N143" s="46">
        <f t="shared" si="27"/>
        <v>0</v>
      </c>
      <c r="O143" s="45">
        <f t="shared" si="28"/>
        <v>0</v>
      </c>
      <c r="P143" s="45">
        <f t="shared" si="29"/>
        <v>0</v>
      </c>
      <c r="Q143" s="45">
        <f t="shared" si="30"/>
        <v>0</v>
      </c>
      <c r="R143" s="45">
        <f t="shared" si="31"/>
        <v>0</v>
      </c>
      <c r="S143" s="46">
        <f t="shared" si="32"/>
        <v>0</v>
      </c>
      <c r="T143" s="46">
        <f t="shared" si="25"/>
        <v>0</v>
      </c>
      <c r="U143" s="46">
        <f t="shared" si="33"/>
        <v>0</v>
      </c>
      <c r="V143" s="48" t="str">
        <f t="shared" si="34"/>
        <v>NÃO</v>
      </c>
      <c r="W143" s="49">
        <f t="shared" si="35"/>
        <v>0</v>
      </c>
      <c r="X143" s="50" t="s">
        <v>35</v>
      </c>
      <c r="Y143" s="50" t="s">
        <v>519</v>
      </c>
      <c r="Z143" s="50">
        <v>1301100</v>
      </c>
      <c r="AA143" s="51"/>
      <c r="AB143" s="51"/>
      <c r="AE143" s="50">
        <f t="shared" si="26"/>
        <v>0</v>
      </c>
    </row>
    <row r="144" spans="1:31" s="52" customFormat="1" ht="19.5" customHeight="1">
      <c r="A144" s="42" t="str">
        <f>Controles!$B$2</f>
        <v>ES</v>
      </c>
      <c r="B144" s="42">
        <f>Controles!$C$2</f>
        <v>7</v>
      </c>
      <c r="C144" s="42" t="s">
        <v>5389</v>
      </c>
      <c r="D144" s="43"/>
      <c r="E144" s="43"/>
      <c r="F144" s="43"/>
      <c r="G144" s="43"/>
      <c r="H144" s="44"/>
      <c r="I144" s="44"/>
      <c r="J144" s="44"/>
      <c r="K144" s="44"/>
      <c r="L144" s="44"/>
      <c r="M144" s="45">
        <f t="shared" si="24"/>
        <v>0</v>
      </c>
      <c r="N144" s="46">
        <f t="shared" si="27"/>
        <v>0</v>
      </c>
      <c r="O144" s="45">
        <f t="shared" si="28"/>
        <v>0</v>
      </c>
      <c r="P144" s="45">
        <f t="shared" si="29"/>
        <v>0</v>
      </c>
      <c r="Q144" s="45">
        <f t="shared" si="30"/>
        <v>0</v>
      </c>
      <c r="R144" s="45">
        <f t="shared" si="31"/>
        <v>0</v>
      </c>
      <c r="S144" s="46">
        <f t="shared" si="32"/>
        <v>0</v>
      </c>
      <c r="T144" s="46">
        <f t="shared" si="25"/>
        <v>0</v>
      </c>
      <c r="U144" s="46">
        <f t="shared" si="33"/>
        <v>0</v>
      </c>
      <c r="V144" s="48" t="str">
        <f t="shared" si="34"/>
        <v>NÃO</v>
      </c>
      <c r="W144" s="49">
        <f t="shared" si="35"/>
        <v>0</v>
      </c>
      <c r="X144" s="50" t="s">
        <v>35</v>
      </c>
      <c r="Y144" s="50" t="s">
        <v>543</v>
      </c>
      <c r="Z144" s="50">
        <v>1301159</v>
      </c>
      <c r="AA144" s="51"/>
      <c r="AB144" s="51"/>
      <c r="AE144" s="50">
        <f t="shared" si="26"/>
        <v>0</v>
      </c>
    </row>
    <row r="145" spans="1:31" s="52" customFormat="1" ht="19.5" customHeight="1">
      <c r="A145" s="42" t="str">
        <f>Controles!$B$2</f>
        <v>ES</v>
      </c>
      <c r="B145" s="42">
        <f>Controles!$C$2</f>
        <v>7</v>
      </c>
      <c r="C145" s="42" t="s">
        <v>5389</v>
      </c>
      <c r="D145" s="43"/>
      <c r="E145" s="43"/>
      <c r="F145" s="43"/>
      <c r="G145" s="43"/>
      <c r="H145" s="44"/>
      <c r="I145" s="44"/>
      <c r="J145" s="44"/>
      <c r="K145" s="44"/>
      <c r="L145" s="44"/>
      <c r="M145" s="45">
        <f t="shared" si="24"/>
        <v>0</v>
      </c>
      <c r="N145" s="46">
        <f t="shared" si="27"/>
        <v>0</v>
      </c>
      <c r="O145" s="45">
        <f t="shared" si="28"/>
        <v>0</v>
      </c>
      <c r="P145" s="45">
        <f t="shared" si="29"/>
        <v>0</v>
      </c>
      <c r="Q145" s="45">
        <f t="shared" si="30"/>
        <v>0</v>
      </c>
      <c r="R145" s="45">
        <f t="shared" si="31"/>
        <v>0</v>
      </c>
      <c r="S145" s="46">
        <f t="shared" si="32"/>
        <v>0</v>
      </c>
      <c r="T145" s="46">
        <f t="shared" si="25"/>
        <v>0</v>
      </c>
      <c r="U145" s="46">
        <f t="shared" si="33"/>
        <v>0</v>
      </c>
      <c r="V145" s="48" t="str">
        <f t="shared" si="34"/>
        <v>NÃO</v>
      </c>
      <c r="W145" s="49">
        <f t="shared" si="35"/>
        <v>0</v>
      </c>
      <c r="X145" s="50" t="s">
        <v>35</v>
      </c>
      <c r="Y145" s="50" t="s">
        <v>566</v>
      </c>
      <c r="Z145" s="50">
        <v>1301209</v>
      </c>
      <c r="AA145" s="51"/>
      <c r="AB145" s="51"/>
      <c r="AE145" s="50">
        <f t="shared" si="26"/>
        <v>0</v>
      </c>
    </row>
    <row r="146" spans="1:31" s="52" customFormat="1" ht="19.5" customHeight="1">
      <c r="A146" s="42" t="str">
        <f>Controles!$B$2</f>
        <v>ES</v>
      </c>
      <c r="B146" s="42">
        <f>Controles!$C$2</f>
        <v>7</v>
      </c>
      <c r="C146" s="42" t="s">
        <v>5389</v>
      </c>
      <c r="D146" s="43"/>
      <c r="E146" s="43"/>
      <c r="F146" s="43"/>
      <c r="G146" s="43"/>
      <c r="H146" s="44"/>
      <c r="I146" s="44"/>
      <c r="J146" s="44"/>
      <c r="K146" s="44"/>
      <c r="L146" s="44"/>
      <c r="M146" s="45">
        <f t="shared" si="24"/>
        <v>0</v>
      </c>
      <c r="N146" s="46">
        <f t="shared" si="27"/>
        <v>0</v>
      </c>
      <c r="O146" s="45">
        <f t="shared" si="28"/>
        <v>0</v>
      </c>
      <c r="P146" s="45">
        <f t="shared" si="29"/>
        <v>0</v>
      </c>
      <c r="Q146" s="45">
        <f t="shared" si="30"/>
        <v>0</v>
      </c>
      <c r="R146" s="45">
        <f t="shared" si="31"/>
        <v>0</v>
      </c>
      <c r="S146" s="46">
        <f t="shared" si="32"/>
        <v>0</v>
      </c>
      <c r="T146" s="46">
        <f t="shared" si="25"/>
        <v>0</v>
      </c>
      <c r="U146" s="46">
        <f t="shared" si="33"/>
        <v>0</v>
      </c>
      <c r="V146" s="48" t="str">
        <f t="shared" si="34"/>
        <v>NÃO</v>
      </c>
      <c r="W146" s="49">
        <f t="shared" si="35"/>
        <v>0</v>
      </c>
      <c r="X146" s="50" t="s">
        <v>35</v>
      </c>
      <c r="Y146" s="50" t="s">
        <v>589</v>
      </c>
      <c r="Z146" s="50">
        <v>1301308</v>
      </c>
      <c r="AA146" s="51"/>
      <c r="AB146" s="51"/>
      <c r="AE146" s="50">
        <f t="shared" si="26"/>
        <v>0</v>
      </c>
    </row>
    <row r="147" spans="1:31" s="52" customFormat="1" ht="19.5" customHeight="1">
      <c r="A147" s="42" t="str">
        <f>Controles!$B$2</f>
        <v>ES</v>
      </c>
      <c r="B147" s="42">
        <f>Controles!$C$2</f>
        <v>7</v>
      </c>
      <c r="C147" s="42" t="s">
        <v>5389</v>
      </c>
      <c r="D147" s="43"/>
      <c r="E147" s="43"/>
      <c r="F147" s="43"/>
      <c r="G147" s="43"/>
      <c r="H147" s="44"/>
      <c r="I147" s="44"/>
      <c r="J147" s="44"/>
      <c r="K147" s="44"/>
      <c r="L147" s="44"/>
      <c r="M147" s="45">
        <f t="shared" si="24"/>
        <v>0</v>
      </c>
      <c r="N147" s="46">
        <f t="shared" si="27"/>
        <v>0</v>
      </c>
      <c r="O147" s="45">
        <f t="shared" si="28"/>
        <v>0</v>
      </c>
      <c r="P147" s="45">
        <f t="shared" si="29"/>
        <v>0</v>
      </c>
      <c r="Q147" s="45">
        <f t="shared" si="30"/>
        <v>0</v>
      </c>
      <c r="R147" s="45">
        <f t="shared" si="31"/>
        <v>0</v>
      </c>
      <c r="S147" s="46">
        <f t="shared" si="32"/>
        <v>0</v>
      </c>
      <c r="T147" s="46">
        <f t="shared" si="25"/>
        <v>0</v>
      </c>
      <c r="U147" s="46">
        <f t="shared" si="33"/>
        <v>0</v>
      </c>
      <c r="V147" s="48" t="str">
        <f t="shared" si="34"/>
        <v>NÃO</v>
      </c>
      <c r="W147" s="49">
        <f t="shared" si="35"/>
        <v>0</v>
      </c>
      <c r="X147" s="50" t="s">
        <v>35</v>
      </c>
      <c r="Y147" s="50" t="s">
        <v>612</v>
      </c>
      <c r="Z147" s="50">
        <v>1301407</v>
      </c>
      <c r="AA147" s="51"/>
      <c r="AB147" s="51"/>
      <c r="AE147" s="50">
        <f t="shared" si="26"/>
        <v>0</v>
      </c>
    </row>
    <row r="148" spans="1:31" s="52" customFormat="1" ht="19.5" customHeight="1">
      <c r="A148" s="42" t="str">
        <f>Controles!$B$2</f>
        <v>ES</v>
      </c>
      <c r="B148" s="42">
        <f>Controles!$C$2</f>
        <v>7</v>
      </c>
      <c r="C148" s="42" t="s">
        <v>5389</v>
      </c>
      <c r="D148" s="43"/>
      <c r="E148" s="43"/>
      <c r="F148" s="43"/>
      <c r="G148" s="43"/>
      <c r="H148" s="44"/>
      <c r="I148" s="44"/>
      <c r="J148" s="44"/>
      <c r="K148" s="44"/>
      <c r="L148" s="44"/>
      <c r="M148" s="45">
        <f t="shared" si="24"/>
        <v>0</v>
      </c>
      <c r="N148" s="46">
        <f t="shared" si="27"/>
        <v>0</v>
      </c>
      <c r="O148" s="45">
        <f t="shared" si="28"/>
        <v>0</v>
      </c>
      <c r="P148" s="45">
        <f t="shared" si="29"/>
        <v>0</v>
      </c>
      <c r="Q148" s="45">
        <f t="shared" si="30"/>
        <v>0</v>
      </c>
      <c r="R148" s="45">
        <f t="shared" si="31"/>
        <v>0</v>
      </c>
      <c r="S148" s="46">
        <f t="shared" si="32"/>
        <v>0</v>
      </c>
      <c r="T148" s="46">
        <f t="shared" si="25"/>
        <v>0</v>
      </c>
      <c r="U148" s="46">
        <f t="shared" si="33"/>
        <v>0</v>
      </c>
      <c r="V148" s="48" t="str">
        <f t="shared" si="34"/>
        <v>NÃO</v>
      </c>
      <c r="W148" s="49">
        <f t="shared" si="35"/>
        <v>0</v>
      </c>
      <c r="X148" s="50" t="s">
        <v>35</v>
      </c>
      <c r="Y148" s="50" t="s">
        <v>633</v>
      </c>
      <c r="Z148" s="50">
        <v>1301506</v>
      </c>
      <c r="AA148" s="51"/>
      <c r="AB148" s="51"/>
      <c r="AE148" s="50">
        <f t="shared" si="26"/>
        <v>0</v>
      </c>
    </row>
    <row r="149" spans="1:31" s="52" customFormat="1" ht="19.5" customHeight="1">
      <c r="A149" s="42" t="str">
        <f>Controles!$B$2</f>
        <v>ES</v>
      </c>
      <c r="B149" s="42">
        <f>Controles!$C$2</f>
        <v>7</v>
      </c>
      <c r="C149" s="42" t="s">
        <v>5389</v>
      </c>
      <c r="D149" s="43"/>
      <c r="E149" s="43"/>
      <c r="F149" s="43"/>
      <c r="G149" s="43"/>
      <c r="H149" s="44"/>
      <c r="I149" s="44"/>
      <c r="J149" s="44"/>
      <c r="K149" s="44"/>
      <c r="L149" s="44"/>
      <c r="M149" s="45">
        <f t="shared" si="24"/>
        <v>0</v>
      </c>
      <c r="N149" s="46">
        <f t="shared" si="27"/>
        <v>0</v>
      </c>
      <c r="O149" s="45">
        <f t="shared" si="28"/>
        <v>0</v>
      </c>
      <c r="P149" s="45">
        <f t="shared" si="29"/>
        <v>0</v>
      </c>
      <c r="Q149" s="45">
        <f t="shared" si="30"/>
        <v>0</v>
      </c>
      <c r="R149" s="45">
        <f t="shared" si="31"/>
        <v>0</v>
      </c>
      <c r="S149" s="46">
        <f t="shared" si="32"/>
        <v>0</v>
      </c>
      <c r="T149" s="46">
        <f t="shared" si="25"/>
        <v>0</v>
      </c>
      <c r="U149" s="46">
        <f t="shared" si="33"/>
        <v>0</v>
      </c>
      <c r="V149" s="48" t="str">
        <f t="shared" si="34"/>
        <v>NÃO</v>
      </c>
      <c r="W149" s="49">
        <f t="shared" si="35"/>
        <v>0</v>
      </c>
      <c r="X149" s="50" t="s">
        <v>35</v>
      </c>
      <c r="Y149" s="50" t="s">
        <v>654</v>
      </c>
      <c r="Z149" s="50">
        <v>1301605</v>
      </c>
      <c r="AA149" s="51"/>
      <c r="AB149" s="51"/>
      <c r="AE149" s="50">
        <f t="shared" si="26"/>
        <v>0</v>
      </c>
    </row>
    <row r="150" spans="1:31" s="52" customFormat="1" ht="19.5" customHeight="1">
      <c r="A150" s="42" t="str">
        <f>Controles!$B$2</f>
        <v>ES</v>
      </c>
      <c r="B150" s="42">
        <f>Controles!$C$2</f>
        <v>7</v>
      </c>
      <c r="C150" s="42" t="s">
        <v>5389</v>
      </c>
      <c r="D150" s="43"/>
      <c r="E150" s="43"/>
      <c r="F150" s="43"/>
      <c r="G150" s="43"/>
      <c r="H150" s="44"/>
      <c r="I150" s="44"/>
      <c r="J150" s="44"/>
      <c r="K150" s="44"/>
      <c r="L150" s="44"/>
      <c r="M150" s="45">
        <f t="shared" si="24"/>
        <v>0</v>
      </c>
      <c r="N150" s="46">
        <f t="shared" si="27"/>
        <v>0</v>
      </c>
      <c r="O150" s="45">
        <f t="shared" si="28"/>
        <v>0</v>
      </c>
      <c r="P150" s="45">
        <f t="shared" si="29"/>
        <v>0</v>
      </c>
      <c r="Q150" s="45">
        <f t="shared" si="30"/>
        <v>0</v>
      </c>
      <c r="R150" s="45">
        <f t="shared" si="31"/>
        <v>0</v>
      </c>
      <c r="S150" s="46">
        <f t="shared" si="32"/>
        <v>0</v>
      </c>
      <c r="T150" s="46">
        <f t="shared" si="25"/>
        <v>0</v>
      </c>
      <c r="U150" s="46">
        <f t="shared" si="33"/>
        <v>0</v>
      </c>
      <c r="V150" s="48" t="str">
        <f t="shared" si="34"/>
        <v>NÃO</v>
      </c>
      <c r="W150" s="49">
        <f t="shared" si="35"/>
        <v>0</v>
      </c>
      <c r="X150" s="50" t="s">
        <v>35</v>
      </c>
      <c r="Y150" s="50" t="s">
        <v>675</v>
      </c>
      <c r="Z150" s="50">
        <v>1301654</v>
      </c>
      <c r="AA150" s="51"/>
      <c r="AB150" s="51"/>
      <c r="AE150" s="50">
        <f t="shared" si="26"/>
        <v>0</v>
      </c>
    </row>
    <row r="151" spans="1:31" s="52" customFormat="1" ht="19.5" customHeight="1">
      <c r="A151" s="42" t="str">
        <f>Controles!$B$2</f>
        <v>ES</v>
      </c>
      <c r="B151" s="42">
        <f>Controles!$C$2</f>
        <v>7</v>
      </c>
      <c r="C151" s="42" t="s">
        <v>5389</v>
      </c>
      <c r="D151" s="43"/>
      <c r="E151" s="43"/>
      <c r="F151" s="43"/>
      <c r="G151" s="43"/>
      <c r="H151" s="44"/>
      <c r="I151" s="44"/>
      <c r="J151" s="44"/>
      <c r="K151" s="44"/>
      <c r="L151" s="44"/>
      <c r="M151" s="45">
        <f t="shared" si="24"/>
        <v>0</v>
      </c>
      <c r="N151" s="46">
        <f t="shared" si="27"/>
        <v>0</v>
      </c>
      <c r="O151" s="45">
        <f t="shared" si="28"/>
        <v>0</v>
      </c>
      <c r="P151" s="45">
        <f t="shared" si="29"/>
        <v>0</v>
      </c>
      <c r="Q151" s="45">
        <f t="shared" si="30"/>
        <v>0</v>
      </c>
      <c r="R151" s="45">
        <f t="shared" si="31"/>
        <v>0</v>
      </c>
      <c r="S151" s="46">
        <f t="shared" si="32"/>
        <v>0</v>
      </c>
      <c r="T151" s="46">
        <f t="shared" si="25"/>
        <v>0</v>
      </c>
      <c r="U151" s="46">
        <f t="shared" si="33"/>
        <v>0</v>
      </c>
      <c r="V151" s="48" t="str">
        <f t="shared" si="34"/>
        <v>NÃO</v>
      </c>
      <c r="W151" s="49">
        <f t="shared" si="35"/>
        <v>0</v>
      </c>
      <c r="X151" s="50" t="s">
        <v>35</v>
      </c>
      <c r="Y151" s="50" t="s">
        <v>695</v>
      </c>
      <c r="Z151" s="50">
        <v>1301704</v>
      </c>
      <c r="AA151" s="51"/>
      <c r="AB151" s="51"/>
      <c r="AE151" s="50">
        <f t="shared" si="26"/>
        <v>0</v>
      </c>
    </row>
    <row r="152" spans="1:31" s="52" customFormat="1" ht="19.5" customHeight="1">
      <c r="A152" s="42" t="str">
        <f>Controles!$B$2</f>
        <v>ES</v>
      </c>
      <c r="B152" s="42">
        <f>Controles!$C$2</f>
        <v>7</v>
      </c>
      <c r="C152" s="42" t="s">
        <v>5389</v>
      </c>
      <c r="D152" s="43"/>
      <c r="E152" s="43"/>
      <c r="F152" s="43"/>
      <c r="G152" s="43"/>
      <c r="H152" s="44"/>
      <c r="I152" s="44"/>
      <c r="J152" s="44"/>
      <c r="K152" s="44"/>
      <c r="L152" s="44"/>
      <c r="M152" s="45">
        <f t="shared" si="24"/>
        <v>0</v>
      </c>
      <c r="N152" s="46">
        <f t="shared" si="27"/>
        <v>0</v>
      </c>
      <c r="O152" s="45">
        <f t="shared" si="28"/>
        <v>0</v>
      </c>
      <c r="P152" s="45">
        <f t="shared" si="29"/>
        <v>0</v>
      </c>
      <c r="Q152" s="45">
        <f t="shared" si="30"/>
        <v>0</v>
      </c>
      <c r="R152" s="45">
        <f t="shared" si="31"/>
        <v>0</v>
      </c>
      <c r="S152" s="46">
        <f t="shared" si="32"/>
        <v>0</v>
      </c>
      <c r="T152" s="46">
        <f t="shared" si="25"/>
        <v>0</v>
      </c>
      <c r="U152" s="46">
        <f t="shared" si="33"/>
        <v>0</v>
      </c>
      <c r="V152" s="48" t="str">
        <f t="shared" si="34"/>
        <v>NÃO</v>
      </c>
      <c r="W152" s="49">
        <f t="shared" si="35"/>
        <v>0</v>
      </c>
      <c r="X152" s="50" t="s">
        <v>35</v>
      </c>
      <c r="Y152" s="50" t="s">
        <v>717</v>
      </c>
      <c r="Z152" s="50">
        <v>1301803</v>
      </c>
      <c r="AA152" s="51"/>
      <c r="AB152" s="51"/>
      <c r="AE152" s="50">
        <f t="shared" si="26"/>
        <v>0</v>
      </c>
    </row>
    <row r="153" spans="1:31" s="52" customFormat="1" ht="19.5" customHeight="1">
      <c r="A153" s="42" t="str">
        <f>Controles!$B$2</f>
        <v>ES</v>
      </c>
      <c r="B153" s="42">
        <f>Controles!$C$2</f>
        <v>7</v>
      </c>
      <c r="C153" s="42" t="s">
        <v>5389</v>
      </c>
      <c r="D153" s="43"/>
      <c r="E153" s="43"/>
      <c r="F153" s="43"/>
      <c r="G153" s="43"/>
      <c r="H153" s="44"/>
      <c r="I153" s="44"/>
      <c r="J153" s="44"/>
      <c r="K153" s="44"/>
      <c r="L153" s="44"/>
      <c r="M153" s="45">
        <f t="shared" si="24"/>
        <v>0</v>
      </c>
      <c r="N153" s="46">
        <f t="shared" si="27"/>
        <v>0</v>
      </c>
      <c r="O153" s="45">
        <f t="shared" si="28"/>
        <v>0</v>
      </c>
      <c r="P153" s="45">
        <f t="shared" si="29"/>
        <v>0</v>
      </c>
      <c r="Q153" s="45">
        <f t="shared" si="30"/>
        <v>0</v>
      </c>
      <c r="R153" s="45">
        <f t="shared" si="31"/>
        <v>0</v>
      </c>
      <c r="S153" s="46">
        <f t="shared" si="32"/>
        <v>0</v>
      </c>
      <c r="T153" s="46">
        <f t="shared" si="25"/>
        <v>0</v>
      </c>
      <c r="U153" s="46">
        <f t="shared" si="33"/>
        <v>0</v>
      </c>
      <c r="V153" s="48" t="str">
        <f t="shared" si="34"/>
        <v>NÃO</v>
      </c>
      <c r="W153" s="49">
        <f t="shared" si="35"/>
        <v>0</v>
      </c>
      <c r="X153" s="50" t="s">
        <v>35</v>
      </c>
      <c r="Y153" s="50" t="s">
        <v>739</v>
      </c>
      <c r="Z153" s="50">
        <v>1301852</v>
      </c>
      <c r="AA153" s="51"/>
      <c r="AB153" s="51"/>
      <c r="AE153" s="50">
        <f t="shared" si="26"/>
        <v>0</v>
      </c>
    </row>
    <row r="154" spans="1:31" s="52" customFormat="1" ht="19.5" customHeight="1">
      <c r="A154" s="42" t="str">
        <f>Controles!$B$2</f>
        <v>ES</v>
      </c>
      <c r="B154" s="42">
        <f>Controles!$C$2</f>
        <v>7</v>
      </c>
      <c r="C154" s="42" t="s">
        <v>5389</v>
      </c>
      <c r="D154" s="43"/>
      <c r="E154" s="43"/>
      <c r="F154" s="43"/>
      <c r="G154" s="43"/>
      <c r="H154" s="44"/>
      <c r="I154" s="44"/>
      <c r="J154" s="44"/>
      <c r="K154" s="44"/>
      <c r="L154" s="44"/>
      <c r="M154" s="45">
        <f t="shared" si="24"/>
        <v>0</v>
      </c>
      <c r="N154" s="46">
        <f t="shared" si="27"/>
        <v>0</v>
      </c>
      <c r="O154" s="45">
        <f t="shared" si="28"/>
        <v>0</v>
      </c>
      <c r="P154" s="45">
        <f t="shared" si="29"/>
        <v>0</v>
      </c>
      <c r="Q154" s="45">
        <f t="shared" si="30"/>
        <v>0</v>
      </c>
      <c r="R154" s="45">
        <f t="shared" si="31"/>
        <v>0</v>
      </c>
      <c r="S154" s="46">
        <f t="shared" si="32"/>
        <v>0</v>
      </c>
      <c r="T154" s="46">
        <f t="shared" si="25"/>
        <v>0</v>
      </c>
      <c r="U154" s="46">
        <f t="shared" si="33"/>
        <v>0</v>
      </c>
      <c r="V154" s="48" t="str">
        <f t="shared" si="34"/>
        <v>NÃO</v>
      </c>
      <c r="W154" s="49">
        <f t="shared" si="35"/>
        <v>0</v>
      </c>
      <c r="X154" s="50" t="s">
        <v>35</v>
      </c>
      <c r="Y154" s="50" t="s">
        <v>760</v>
      </c>
      <c r="Z154" s="50">
        <v>1301902</v>
      </c>
      <c r="AA154" s="51"/>
      <c r="AB154" s="51"/>
      <c r="AE154" s="50">
        <f t="shared" si="26"/>
        <v>0</v>
      </c>
    </row>
    <row r="155" spans="1:31" s="52" customFormat="1" ht="19.5" customHeight="1">
      <c r="A155" s="42" t="str">
        <f>Controles!$B$2</f>
        <v>ES</v>
      </c>
      <c r="B155" s="42">
        <f>Controles!$C$2</f>
        <v>7</v>
      </c>
      <c r="C155" s="42" t="s">
        <v>5389</v>
      </c>
      <c r="D155" s="43"/>
      <c r="E155" s="43"/>
      <c r="F155" s="43"/>
      <c r="G155" s="43"/>
      <c r="H155" s="44"/>
      <c r="I155" s="44"/>
      <c r="J155" s="44"/>
      <c r="K155" s="44"/>
      <c r="L155" s="44"/>
      <c r="M155" s="45">
        <f t="shared" si="24"/>
        <v>0</v>
      </c>
      <c r="N155" s="46">
        <f t="shared" si="27"/>
        <v>0</v>
      </c>
      <c r="O155" s="45">
        <f t="shared" si="28"/>
        <v>0</v>
      </c>
      <c r="P155" s="45">
        <f t="shared" si="29"/>
        <v>0</v>
      </c>
      <c r="Q155" s="45">
        <f t="shared" si="30"/>
        <v>0</v>
      </c>
      <c r="R155" s="45">
        <f t="shared" si="31"/>
        <v>0</v>
      </c>
      <c r="S155" s="46">
        <f t="shared" si="32"/>
        <v>0</v>
      </c>
      <c r="T155" s="46">
        <f t="shared" si="25"/>
        <v>0</v>
      </c>
      <c r="U155" s="46">
        <f t="shared" si="33"/>
        <v>0</v>
      </c>
      <c r="V155" s="48" t="str">
        <f t="shared" si="34"/>
        <v>NÃO</v>
      </c>
      <c r="W155" s="49">
        <f t="shared" si="35"/>
        <v>0</v>
      </c>
      <c r="X155" s="50" t="s">
        <v>35</v>
      </c>
      <c r="Y155" s="50" t="s">
        <v>783</v>
      </c>
      <c r="Z155" s="50">
        <v>1301951</v>
      </c>
      <c r="AA155" s="51"/>
      <c r="AB155" s="51"/>
      <c r="AE155" s="50">
        <f t="shared" si="26"/>
        <v>0</v>
      </c>
    </row>
    <row r="156" spans="1:31" s="52" customFormat="1" ht="19.5" customHeight="1">
      <c r="A156" s="42" t="str">
        <f>Controles!$B$2</f>
        <v>ES</v>
      </c>
      <c r="B156" s="42">
        <f>Controles!$C$2</f>
        <v>7</v>
      </c>
      <c r="C156" s="42" t="s">
        <v>5389</v>
      </c>
      <c r="D156" s="43"/>
      <c r="E156" s="43"/>
      <c r="F156" s="43"/>
      <c r="G156" s="43"/>
      <c r="H156" s="44"/>
      <c r="I156" s="44"/>
      <c r="J156" s="44"/>
      <c r="K156" s="44"/>
      <c r="L156" s="44"/>
      <c r="M156" s="45">
        <f t="shared" si="24"/>
        <v>0</v>
      </c>
      <c r="N156" s="46">
        <f t="shared" si="27"/>
        <v>0</v>
      </c>
      <c r="O156" s="45">
        <f t="shared" si="28"/>
        <v>0</v>
      </c>
      <c r="P156" s="45">
        <f t="shared" si="29"/>
        <v>0</v>
      </c>
      <c r="Q156" s="45">
        <f t="shared" si="30"/>
        <v>0</v>
      </c>
      <c r="R156" s="45">
        <f t="shared" si="31"/>
        <v>0</v>
      </c>
      <c r="S156" s="46">
        <f t="shared" si="32"/>
        <v>0</v>
      </c>
      <c r="T156" s="46">
        <f t="shared" si="25"/>
        <v>0</v>
      </c>
      <c r="U156" s="46">
        <f t="shared" si="33"/>
        <v>0</v>
      </c>
      <c r="V156" s="48" t="str">
        <f t="shared" si="34"/>
        <v>NÃO</v>
      </c>
      <c r="W156" s="49">
        <f t="shared" si="35"/>
        <v>0</v>
      </c>
      <c r="X156" s="50" t="s">
        <v>35</v>
      </c>
      <c r="Y156" s="50" t="s">
        <v>804</v>
      </c>
      <c r="Z156" s="50">
        <v>1302009</v>
      </c>
      <c r="AA156" s="51"/>
      <c r="AB156" s="51"/>
      <c r="AE156" s="50">
        <f t="shared" si="26"/>
        <v>0</v>
      </c>
    </row>
    <row r="157" spans="1:31" s="52" customFormat="1" ht="19.5" customHeight="1">
      <c r="A157" s="42" t="str">
        <f>Controles!$B$2</f>
        <v>ES</v>
      </c>
      <c r="B157" s="42">
        <f>Controles!$C$2</f>
        <v>7</v>
      </c>
      <c r="C157" s="42" t="s">
        <v>5389</v>
      </c>
      <c r="D157" s="43"/>
      <c r="E157" s="43"/>
      <c r="F157" s="43"/>
      <c r="G157" s="43"/>
      <c r="H157" s="44"/>
      <c r="I157" s="44"/>
      <c r="J157" s="44"/>
      <c r="K157" s="44"/>
      <c r="L157" s="44"/>
      <c r="M157" s="45">
        <f t="shared" si="24"/>
        <v>0</v>
      </c>
      <c r="N157" s="46">
        <f t="shared" si="27"/>
        <v>0</v>
      </c>
      <c r="O157" s="45">
        <f t="shared" si="28"/>
        <v>0</v>
      </c>
      <c r="P157" s="45">
        <f t="shared" si="29"/>
        <v>0</v>
      </c>
      <c r="Q157" s="45">
        <f t="shared" si="30"/>
        <v>0</v>
      </c>
      <c r="R157" s="45">
        <f t="shared" si="31"/>
        <v>0</v>
      </c>
      <c r="S157" s="46">
        <f t="shared" si="32"/>
        <v>0</v>
      </c>
      <c r="T157" s="46">
        <f t="shared" si="25"/>
        <v>0</v>
      </c>
      <c r="U157" s="46">
        <f t="shared" si="33"/>
        <v>0</v>
      </c>
      <c r="V157" s="48" t="str">
        <f t="shared" si="34"/>
        <v>NÃO</v>
      </c>
      <c r="W157" s="49">
        <f t="shared" si="35"/>
        <v>0</v>
      </c>
      <c r="X157" s="50" t="s">
        <v>35</v>
      </c>
      <c r="Y157" s="50" t="s">
        <v>825</v>
      </c>
      <c r="Z157" s="50">
        <v>1302108</v>
      </c>
      <c r="AA157" s="51"/>
      <c r="AB157" s="51"/>
      <c r="AE157" s="50">
        <f t="shared" si="26"/>
        <v>0</v>
      </c>
    </row>
    <row r="158" spans="1:31" s="52" customFormat="1" ht="19.5" customHeight="1">
      <c r="A158" s="42" t="str">
        <f>Controles!$B$2</f>
        <v>ES</v>
      </c>
      <c r="B158" s="42">
        <f>Controles!$C$2</f>
        <v>7</v>
      </c>
      <c r="C158" s="42" t="s">
        <v>5389</v>
      </c>
      <c r="D158" s="43"/>
      <c r="E158" s="43"/>
      <c r="F158" s="43"/>
      <c r="G158" s="43"/>
      <c r="H158" s="44"/>
      <c r="I158" s="44"/>
      <c r="J158" s="44"/>
      <c r="K158" s="44"/>
      <c r="L158" s="44"/>
      <c r="M158" s="45">
        <f t="shared" si="24"/>
        <v>0</v>
      </c>
      <c r="N158" s="46">
        <f t="shared" si="27"/>
        <v>0</v>
      </c>
      <c r="O158" s="45">
        <f t="shared" si="28"/>
        <v>0</v>
      </c>
      <c r="P158" s="45">
        <f t="shared" si="29"/>
        <v>0</v>
      </c>
      <c r="Q158" s="45">
        <f t="shared" si="30"/>
        <v>0</v>
      </c>
      <c r="R158" s="45">
        <f t="shared" si="31"/>
        <v>0</v>
      </c>
      <c r="S158" s="46">
        <f t="shared" si="32"/>
        <v>0</v>
      </c>
      <c r="T158" s="46">
        <f t="shared" si="25"/>
        <v>0</v>
      </c>
      <c r="U158" s="46">
        <f t="shared" si="33"/>
        <v>0</v>
      </c>
      <c r="V158" s="48" t="str">
        <f t="shared" si="34"/>
        <v>NÃO</v>
      </c>
      <c r="W158" s="49">
        <f t="shared" si="35"/>
        <v>0</v>
      </c>
      <c r="X158" s="50" t="s">
        <v>35</v>
      </c>
      <c r="Y158" s="50" t="s">
        <v>847</v>
      </c>
      <c r="Z158" s="50">
        <v>1302207</v>
      </c>
      <c r="AA158" s="51"/>
      <c r="AB158" s="51"/>
      <c r="AE158" s="50">
        <f t="shared" si="26"/>
        <v>0</v>
      </c>
    </row>
    <row r="159" spans="1:31" s="52" customFormat="1" ht="19.5" customHeight="1">
      <c r="A159" s="42" t="str">
        <f>Controles!$B$2</f>
        <v>ES</v>
      </c>
      <c r="B159" s="42">
        <f>Controles!$C$2</f>
        <v>7</v>
      </c>
      <c r="C159" s="42" t="s">
        <v>5389</v>
      </c>
      <c r="D159" s="43"/>
      <c r="E159" s="43"/>
      <c r="F159" s="43"/>
      <c r="G159" s="43"/>
      <c r="H159" s="44"/>
      <c r="I159" s="44"/>
      <c r="J159" s="44"/>
      <c r="K159" s="44"/>
      <c r="L159" s="44"/>
      <c r="M159" s="45">
        <f t="shared" si="24"/>
        <v>0</v>
      </c>
      <c r="N159" s="46">
        <f t="shared" si="27"/>
        <v>0</v>
      </c>
      <c r="O159" s="45">
        <f t="shared" si="28"/>
        <v>0</v>
      </c>
      <c r="P159" s="45">
        <f t="shared" si="29"/>
        <v>0</v>
      </c>
      <c r="Q159" s="45">
        <f t="shared" si="30"/>
        <v>0</v>
      </c>
      <c r="R159" s="45">
        <f t="shared" si="31"/>
        <v>0</v>
      </c>
      <c r="S159" s="46">
        <f t="shared" si="32"/>
        <v>0</v>
      </c>
      <c r="T159" s="46">
        <f t="shared" si="25"/>
        <v>0</v>
      </c>
      <c r="U159" s="46">
        <f t="shared" si="33"/>
        <v>0</v>
      </c>
      <c r="V159" s="48" t="str">
        <f t="shared" si="34"/>
        <v>NÃO</v>
      </c>
      <c r="W159" s="49">
        <f t="shared" si="35"/>
        <v>0</v>
      </c>
      <c r="X159" s="50" t="s">
        <v>35</v>
      </c>
      <c r="Y159" s="50" t="s">
        <v>869</v>
      </c>
      <c r="Z159" s="50">
        <v>1302306</v>
      </c>
      <c r="AA159" s="51"/>
      <c r="AB159" s="51"/>
      <c r="AE159" s="50">
        <f t="shared" si="26"/>
        <v>0</v>
      </c>
    </row>
    <row r="160" spans="1:31" s="52" customFormat="1" ht="19.5" customHeight="1">
      <c r="A160" s="42" t="str">
        <f>Controles!$B$2</f>
        <v>ES</v>
      </c>
      <c r="B160" s="42">
        <f>Controles!$C$2</f>
        <v>7</v>
      </c>
      <c r="C160" s="42" t="s">
        <v>5389</v>
      </c>
      <c r="D160" s="43"/>
      <c r="E160" s="43"/>
      <c r="F160" s="43"/>
      <c r="G160" s="43"/>
      <c r="H160" s="44"/>
      <c r="I160" s="44"/>
      <c r="J160" s="44"/>
      <c r="K160" s="44"/>
      <c r="L160" s="44"/>
      <c r="M160" s="45">
        <f t="shared" si="24"/>
        <v>0</v>
      </c>
      <c r="N160" s="46">
        <f t="shared" si="27"/>
        <v>0</v>
      </c>
      <c r="O160" s="45">
        <f t="shared" si="28"/>
        <v>0</v>
      </c>
      <c r="P160" s="45">
        <f t="shared" si="29"/>
        <v>0</v>
      </c>
      <c r="Q160" s="45">
        <f t="shared" si="30"/>
        <v>0</v>
      </c>
      <c r="R160" s="45">
        <f t="shared" si="31"/>
        <v>0</v>
      </c>
      <c r="S160" s="46">
        <f t="shared" si="32"/>
        <v>0</v>
      </c>
      <c r="T160" s="46">
        <f t="shared" si="25"/>
        <v>0</v>
      </c>
      <c r="U160" s="46">
        <f t="shared" si="33"/>
        <v>0</v>
      </c>
      <c r="V160" s="48" t="str">
        <f t="shared" si="34"/>
        <v>NÃO</v>
      </c>
      <c r="W160" s="49">
        <f t="shared" si="35"/>
        <v>0</v>
      </c>
      <c r="X160" s="50" t="s">
        <v>35</v>
      </c>
      <c r="Y160" s="50" t="s">
        <v>891</v>
      </c>
      <c r="Z160" s="50">
        <v>1302405</v>
      </c>
      <c r="AA160" s="51"/>
      <c r="AB160" s="51"/>
      <c r="AE160" s="50">
        <f t="shared" si="26"/>
        <v>0</v>
      </c>
    </row>
    <row r="161" spans="1:31" s="52" customFormat="1" ht="19.5" customHeight="1">
      <c r="A161" s="42" t="str">
        <f>Controles!$B$2</f>
        <v>ES</v>
      </c>
      <c r="B161" s="42">
        <f>Controles!$C$2</f>
        <v>7</v>
      </c>
      <c r="C161" s="42" t="s">
        <v>5389</v>
      </c>
      <c r="D161" s="43"/>
      <c r="E161" s="43"/>
      <c r="F161" s="43"/>
      <c r="G161" s="43"/>
      <c r="H161" s="44"/>
      <c r="I161" s="44"/>
      <c r="J161" s="44"/>
      <c r="K161" s="44"/>
      <c r="L161" s="44"/>
      <c r="M161" s="45">
        <f t="shared" si="24"/>
        <v>0</v>
      </c>
      <c r="N161" s="46">
        <f t="shared" si="27"/>
        <v>0</v>
      </c>
      <c r="O161" s="45">
        <f t="shared" si="28"/>
        <v>0</v>
      </c>
      <c r="P161" s="45">
        <f t="shared" si="29"/>
        <v>0</v>
      </c>
      <c r="Q161" s="45">
        <f t="shared" si="30"/>
        <v>0</v>
      </c>
      <c r="R161" s="45">
        <f t="shared" si="31"/>
        <v>0</v>
      </c>
      <c r="S161" s="46">
        <f t="shared" si="32"/>
        <v>0</v>
      </c>
      <c r="T161" s="46">
        <f t="shared" si="25"/>
        <v>0</v>
      </c>
      <c r="U161" s="46">
        <f t="shared" si="33"/>
        <v>0</v>
      </c>
      <c r="V161" s="48" t="str">
        <f t="shared" si="34"/>
        <v>NÃO</v>
      </c>
      <c r="W161" s="49">
        <f t="shared" si="35"/>
        <v>0</v>
      </c>
      <c r="X161" s="50" t="s">
        <v>35</v>
      </c>
      <c r="Y161" s="50" t="s">
        <v>914</v>
      </c>
      <c r="Z161" s="50">
        <v>1302504</v>
      </c>
      <c r="AA161" s="51"/>
      <c r="AB161" s="51"/>
      <c r="AE161" s="50">
        <f t="shared" si="26"/>
        <v>0</v>
      </c>
    </row>
    <row r="162" spans="1:31" s="52" customFormat="1" ht="19.5" customHeight="1">
      <c r="A162" s="42" t="str">
        <f>Controles!$B$2</f>
        <v>ES</v>
      </c>
      <c r="B162" s="42">
        <f>Controles!$C$2</f>
        <v>7</v>
      </c>
      <c r="C162" s="42" t="s">
        <v>5389</v>
      </c>
      <c r="D162" s="43"/>
      <c r="E162" s="43"/>
      <c r="F162" s="43"/>
      <c r="G162" s="43"/>
      <c r="H162" s="44"/>
      <c r="I162" s="44"/>
      <c r="J162" s="44"/>
      <c r="K162" s="44"/>
      <c r="L162" s="44"/>
      <c r="M162" s="45">
        <f t="shared" si="24"/>
        <v>0</v>
      </c>
      <c r="N162" s="46">
        <f t="shared" si="27"/>
        <v>0</v>
      </c>
      <c r="O162" s="45">
        <f t="shared" si="28"/>
        <v>0</v>
      </c>
      <c r="P162" s="45">
        <f t="shared" si="29"/>
        <v>0</v>
      </c>
      <c r="Q162" s="45">
        <f t="shared" si="30"/>
        <v>0</v>
      </c>
      <c r="R162" s="45">
        <f t="shared" si="31"/>
        <v>0</v>
      </c>
      <c r="S162" s="46">
        <f t="shared" si="32"/>
        <v>0</v>
      </c>
      <c r="T162" s="46">
        <f t="shared" si="25"/>
        <v>0</v>
      </c>
      <c r="U162" s="46">
        <f t="shared" si="33"/>
        <v>0</v>
      </c>
      <c r="V162" s="48" t="str">
        <f t="shared" si="34"/>
        <v>NÃO</v>
      </c>
      <c r="W162" s="49">
        <f t="shared" si="35"/>
        <v>0</v>
      </c>
      <c r="X162" s="50" t="s">
        <v>35</v>
      </c>
      <c r="Y162" s="50" t="s">
        <v>937</v>
      </c>
      <c r="Z162" s="50">
        <v>1302553</v>
      </c>
      <c r="AA162" s="51"/>
      <c r="AB162" s="51"/>
      <c r="AE162" s="50">
        <f t="shared" si="26"/>
        <v>0</v>
      </c>
    </row>
    <row r="163" spans="1:31" s="52" customFormat="1" ht="19.5" customHeight="1">
      <c r="A163" s="42" t="str">
        <f>Controles!$B$2</f>
        <v>ES</v>
      </c>
      <c r="B163" s="42">
        <f>Controles!$C$2</f>
        <v>7</v>
      </c>
      <c r="C163" s="42" t="s">
        <v>5389</v>
      </c>
      <c r="D163" s="43"/>
      <c r="E163" s="43"/>
      <c r="F163" s="43"/>
      <c r="G163" s="43"/>
      <c r="H163" s="44"/>
      <c r="I163" s="44"/>
      <c r="J163" s="44"/>
      <c r="K163" s="44"/>
      <c r="L163" s="44"/>
      <c r="M163" s="45">
        <f t="shared" si="24"/>
        <v>0</v>
      </c>
      <c r="N163" s="46">
        <f t="shared" si="27"/>
        <v>0</v>
      </c>
      <c r="O163" s="45">
        <f t="shared" si="28"/>
        <v>0</v>
      </c>
      <c r="P163" s="45">
        <f t="shared" si="29"/>
        <v>0</v>
      </c>
      <c r="Q163" s="45">
        <f t="shared" si="30"/>
        <v>0</v>
      </c>
      <c r="R163" s="45">
        <f t="shared" si="31"/>
        <v>0</v>
      </c>
      <c r="S163" s="46">
        <f t="shared" si="32"/>
        <v>0</v>
      </c>
      <c r="T163" s="46">
        <f t="shared" si="25"/>
        <v>0</v>
      </c>
      <c r="U163" s="46">
        <f t="shared" si="33"/>
        <v>0</v>
      </c>
      <c r="V163" s="48" t="str">
        <f t="shared" si="34"/>
        <v>NÃO</v>
      </c>
      <c r="W163" s="49">
        <f t="shared" si="35"/>
        <v>0</v>
      </c>
      <c r="X163" s="50" t="s">
        <v>35</v>
      </c>
      <c r="Y163" s="50" t="s">
        <v>959</v>
      </c>
      <c r="Z163" s="50">
        <v>1302603</v>
      </c>
      <c r="AA163" s="51"/>
      <c r="AB163" s="51"/>
      <c r="AE163" s="50">
        <f t="shared" si="26"/>
        <v>0</v>
      </c>
    </row>
    <row r="164" spans="1:31" s="52" customFormat="1" ht="19.5" customHeight="1">
      <c r="A164" s="42" t="str">
        <f>Controles!$B$2</f>
        <v>ES</v>
      </c>
      <c r="B164" s="42">
        <f>Controles!$C$2</f>
        <v>7</v>
      </c>
      <c r="C164" s="42" t="s">
        <v>5389</v>
      </c>
      <c r="D164" s="43"/>
      <c r="E164" s="43"/>
      <c r="F164" s="43"/>
      <c r="G164" s="43"/>
      <c r="H164" s="44"/>
      <c r="I164" s="44"/>
      <c r="J164" s="44"/>
      <c r="K164" s="44"/>
      <c r="L164" s="44"/>
      <c r="M164" s="45">
        <f t="shared" si="24"/>
        <v>0</v>
      </c>
      <c r="N164" s="46">
        <f t="shared" si="27"/>
        <v>0</v>
      </c>
      <c r="O164" s="45">
        <f t="shared" si="28"/>
        <v>0</v>
      </c>
      <c r="P164" s="45">
        <f t="shared" si="29"/>
        <v>0</v>
      </c>
      <c r="Q164" s="45">
        <f t="shared" si="30"/>
        <v>0</v>
      </c>
      <c r="R164" s="45">
        <f t="shared" si="31"/>
        <v>0</v>
      </c>
      <c r="S164" s="46">
        <f t="shared" si="32"/>
        <v>0</v>
      </c>
      <c r="T164" s="46">
        <f t="shared" si="25"/>
        <v>0</v>
      </c>
      <c r="U164" s="46">
        <f t="shared" si="33"/>
        <v>0</v>
      </c>
      <c r="V164" s="48" t="str">
        <f t="shared" si="34"/>
        <v>NÃO</v>
      </c>
      <c r="W164" s="49">
        <f t="shared" si="35"/>
        <v>0</v>
      </c>
      <c r="X164" s="50" t="s">
        <v>35</v>
      </c>
      <c r="Y164" s="50" t="s">
        <v>982</v>
      </c>
      <c r="Z164" s="50">
        <v>1302702</v>
      </c>
      <c r="AA164" s="51"/>
      <c r="AB164" s="51"/>
      <c r="AE164" s="50">
        <f t="shared" si="26"/>
        <v>0</v>
      </c>
    </row>
    <row r="165" spans="1:31" s="52" customFormat="1" ht="19.5" customHeight="1">
      <c r="A165" s="42" t="str">
        <f>Controles!$B$2</f>
        <v>ES</v>
      </c>
      <c r="B165" s="42">
        <f>Controles!$C$2</f>
        <v>7</v>
      </c>
      <c r="C165" s="42" t="s">
        <v>5389</v>
      </c>
      <c r="D165" s="43"/>
      <c r="E165" s="43"/>
      <c r="F165" s="43"/>
      <c r="G165" s="43"/>
      <c r="H165" s="44"/>
      <c r="I165" s="44"/>
      <c r="J165" s="44"/>
      <c r="K165" s="44"/>
      <c r="L165" s="44"/>
      <c r="M165" s="45">
        <f t="shared" si="24"/>
        <v>0</v>
      </c>
      <c r="N165" s="46">
        <f t="shared" si="27"/>
        <v>0</v>
      </c>
      <c r="O165" s="45">
        <f t="shared" si="28"/>
        <v>0</v>
      </c>
      <c r="P165" s="45">
        <f t="shared" si="29"/>
        <v>0</v>
      </c>
      <c r="Q165" s="45">
        <f t="shared" si="30"/>
        <v>0</v>
      </c>
      <c r="R165" s="45">
        <f t="shared" si="31"/>
        <v>0</v>
      </c>
      <c r="S165" s="46">
        <f t="shared" si="32"/>
        <v>0</v>
      </c>
      <c r="T165" s="46">
        <f t="shared" si="25"/>
        <v>0</v>
      </c>
      <c r="U165" s="46">
        <f t="shared" si="33"/>
        <v>0</v>
      </c>
      <c r="V165" s="48" t="str">
        <f t="shared" si="34"/>
        <v>NÃO</v>
      </c>
      <c r="W165" s="49">
        <f t="shared" si="35"/>
        <v>0</v>
      </c>
      <c r="X165" s="50" t="s">
        <v>35</v>
      </c>
      <c r="Y165" s="50" t="s">
        <v>1004</v>
      </c>
      <c r="Z165" s="50">
        <v>1302801</v>
      </c>
      <c r="AA165" s="51"/>
      <c r="AB165" s="51"/>
      <c r="AE165" s="50">
        <f t="shared" si="26"/>
        <v>0</v>
      </c>
    </row>
    <row r="166" spans="1:31" s="52" customFormat="1" ht="19.5" customHeight="1">
      <c r="A166" s="42" t="str">
        <f>Controles!$B$2</f>
        <v>ES</v>
      </c>
      <c r="B166" s="42">
        <f>Controles!$C$2</f>
        <v>7</v>
      </c>
      <c r="C166" s="42" t="s">
        <v>5389</v>
      </c>
      <c r="D166" s="43"/>
      <c r="E166" s="43"/>
      <c r="F166" s="43"/>
      <c r="G166" s="43"/>
      <c r="H166" s="44"/>
      <c r="I166" s="44"/>
      <c r="J166" s="44"/>
      <c r="K166" s="44"/>
      <c r="L166" s="44"/>
      <c r="M166" s="45">
        <f t="shared" si="24"/>
        <v>0</v>
      </c>
      <c r="N166" s="46">
        <f t="shared" si="27"/>
        <v>0</v>
      </c>
      <c r="O166" s="45">
        <f t="shared" si="28"/>
        <v>0</v>
      </c>
      <c r="P166" s="45">
        <f t="shared" si="29"/>
        <v>0</v>
      </c>
      <c r="Q166" s="45">
        <f t="shared" si="30"/>
        <v>0</v>
      </c>
      <c r="R166" s="45">
        <f t="shared" si="31"/>
        <v>0</v>
      </c>
      <c r="S166" s="46">
        <f t="shared" si="32"/>
        <v>0</v>
      </c>
      <c r="T166" s="46">
        <f t="shared" si="25"/>
        <v>0</v>
      </c>
      <c r="U166" s="46">
        <f t="shared" si="33"/>
        <v>0</v>
      </c>
      <c r="V166" s="48" t="str">
        <f t="shared" si="34"/>
        <v>NÃO</v>
      </c>
      <c r="W166" s="49">
        <f t="shared" si="35"/>
        <v>0</v>
      </c>
      <c r="X166" s="50" t="s">
        <v>35</v>
      </c>
      <c r="Y166" s="50" t="s">
        <v>1026</v>
      </c>
      <c r="Z166" s="50">
        <v>1302900</v>
      </c>
      <c r="AA166" s="51"/>
      <c r="AB166" s="51"/>
      <c r="AE166" s="50">
        <f t="shared" si="26"/>
        <v>0</v>
      </c>
    </row>
    <row r="167" spans="1:31" s="52" customFormat="1" ht="19.5" customHeight="1">
      <c r="A167" s="42" t="str">
        <f>Controles!$B$2</f>
        <v>ES</v>
      </c>
      <c r="B167" s="42">
        <f>Controles!$C$2</f>
        <v>7</v>
      </c>
      <c r="C167" s="42" t="s">
        <v>5389</v>
      </c>
      <c r="D167" s="43"/>
      <c r="E167" s="43"/>
      <c r="F167" s="43"/>
      <c r="G167" s="43"/>
      <c r="H167" s="44"/>
      <c r="I167" s="44"/>
      <c r="J167" s="44"/>
      <c r="K167" s="44"/>
      <c r="L167" s="44"/>
      <c r="M167" s="45">
        <f t="shared" si="24"/>
        <v>0</v>
      </c>
      <c r="N167" s="46">
        <f t="shared" si="27"/>
        <v>0</v>
      </c>
      <c r="O167" s="45">
        <f t="shared" si="28"/>
        <v>0</v>
      </c>
      <c r="P167" s="45">
        <f t="shared" si="29"/>
        <v>0</v>
      </c>
      <c r="Q167" s="45">
        <f t="shared" si="30"/>
        <v>0</v>
      </c>
      <c r="R167" s="45">
        <f t="shared" si="31"/>
        <v>0</v>
      </c>
      <c r="S167" s="46">
        <f t="shared" si="32"/>
        <v>0</v>
      </c>
      <c r="T167" s="46">
        <f t="shared" si="25"/>
        <v>0</v>
      </c>
      <c r="U167" s="46">
        <f t="shared" si="33"/>
        <v>0</v>
      </c>
      <c r="V167" s="48" t="str">
        <f t="shared" si="34"/>
        <v>NÃO</v>
      </c>
      <c r="W167" s="49">
        <f t="shared" si="35"/>
        <v>0</v>
      </c>
      <c r="X167" s="50" t="s">
        <v>35</v>
      </c>
      <c r="Y167" s="50" t="s">
        <v>1049</v>
      </c>
      <c r="Z167" s="50">
        <v>1303007</v>
      </c>
      <c r="AA167" s="51"/>
      <c r="AB167" s="51"/>
      <c r="AE167" s="50">
        <f t="shared" si="26"/>
        <v>0</v>
      </c>
    </row>
    <row r="168" spans="1:31" s="52" customFormat="1" ht="19.5" customHeight="1">
      <c r="A168" s="42" t="str">
        <f>Controles!$B$2</f>
        <v>ES</v>
      </c>
      <c r="B168" s="42">
        <f>Controles!$C$2</f>
        <v>7</v>
      </c>
      <c r="C168" s="42" t="s">
        <v>5389</v>
      </c>
      <c r="D168" s="43"/>
      <c r="E168" s="43"/>
      <c r="F168" s="43"/>
      <c r="G168" s="43"/>
      <c r="H168" s="44"/>
      <c r="I168" s="44"/>
      <c r="J168" s="44"/>
      <c r="K168" s="44"/>
      <c r="L168" s="44"/>
      <c r="M168" s="45">
        <f t="shared" si="24"/>
        <v>0</v>
      </c>
      <c r="N168" s="46">
        <f t="shared" si="27"/>
        <v>0</v>
      </c>
      <c r="O168" s="45">
        <f t="shared" si="28"/>
        <v>0</v>
      </c>
      <c r="P168" s="45">
        <f t="shared" si="29"/>
        <v>0</v>
      </c>
      <c r="Q168" s="45">
        <f t="shared" si="30"/>
        <v>0</v>
      </c>
      <c r="R168" s="45">
        <f t="shared" si="31"/>
        <v>0</v>
      </c>
      <c r="S168" s="46">
        <f t="shared" si="32"/>
        <v>0</v>
      </c>
      <c r="T168" s="46">
        <f t="shared" si="25"/>
        <v>0</v>
      </c>
      <c r="U168" s="46">
        <f t="shared" si="33"/>
        <v>0</v>
      </c>
      <c r="V168" s="48" t="str">
        <f t="shared" si="34"/>
        <v>NÃO</v>
      </c>
      <c r="W168" s="49">
        <f t="shared" si="35"/>
        <v>0</v>
      </c>
      <c r="X168" s="50" t="s">
        <v>35</v>
      </c>
      <c r="Y168" s="50" t="s">
        <v>1070</v>
      </c>
      <c r="Z168" s="50">
        <v>1303106</v>
      </c>
      <c r="AA168" s="51"/>
      <c r="AB168" s="51"/>
      <c r="AE168" s="50">
        <f t="shared" si="26"/>
        <v>0</v>
      </c>
    </row>
    <row r="169" spans="1:31" s="52" customFormat="1" ht="19.5" customHeight="1">
      <c r="A169" s="42" t="str">
        <f>Controles!$B$2</f>
        <v>ES</v>
      </c>
      <c r="B169" s="42">
        <f>Controles!$C$2</f>
        <v>7</v>
      </c>
      <c r="C169" s="42" t="s">
        <v>5389</v>
      </c>
      <c r="D169" s="43"/>
      <c r="E169" s="43"/>
      <c r="F169" s="43"/>
      <c r="G169" s="43"/>
      <c r="H169" s="44"/>
      <c r="I169" s="44"/>
      <c r="J169" s="44"/>
      <c r="K169" s="44"/>
      <c r="L169" s="44"/>
      <c r="M169" s="45">
        <f t="shared" si="24"/>
        <v>0</v>
      </c>
      <c r="N169" s="46">
        <f t="shared" si="27"/>
        <v>0</v>
      </c>
      <c r="O169" s="45">
        <f t="shared" si="28"/>
        <v>0</v>
      </c>
      <c r="P169" s="45">
        <f t="shared" si="29"/>
        <v>0</v>
      </c>
      <c r="Q169" s="45">
        <f t="shared" si="30"/>
        <v>0</v>
      </c>
      <c r="R169" s="45">
        <f t="shared" si="31"/>
        <v>0</v>
      </c>
      <c r="S169" s="46">
        <f t="shared" si="32"/>
        <v>0</v>
      </c>
      <c r="T169" s="46">
        <f t="shared" si="25"/>
        <v>0</v>
      </c>
      <c r="U169" s="46">
        <f t="shared" si="33"/>
        <v>0</v>
      </c>
      <c r="V169" s="48" t="str">
        <f t="shared" si="34"/>
        <v>NÃO</v>
      </c>
      <c r="W169" s="49">
        <f t="shared" si="35"/>
        <v>0</v>
      </c>
      <c r="X169" s="50" t="s">
        <v>35</v>
      </c>
      <c r="Y169" s="50" t="s">
        <v>1092</v>
      </c>
      <c r="Z169" s="50">
        <v>1303205</v>
      </c>
      <c r="AA169" s="51"/>
      <c r="AB169" s="51"/>
      <c r="AE169" s="50">
        <f t="shared" si="26"/>
        <v>0</v>
      </c>
    </row>
    <row r="170" spans="1:31" s="52" customFormat="1" ht="19.5" customHeight="1">
      <c r="A170" s="42" t="str">
        <f>Controles!$B$2</f>
        <v>ES</v>
      </c>
      <c r="B170" s="42">
        <f>Controles!$C$2</f>
        <v>7</v>
      </c>
      <c r="C170" s="42" t="s">
        <v>5389</v>
      </c>
      <c r="D170" s="43"/>
      <c r="E170" s="43"/>
      <c r="F170" s="43"/>
      <c r="G170" s="43"/>
      <c r="H170" s="44"/>
      <c r="I170" s="44"/>
      <c r="J170" s="44"/>
      <c r="K170" s="44"/>
      <c r="L170" s="44"/>
      <c r="M170" s="45">
        <f t="shared" si="24"/>
        <v>0</v>
      </c>
      <c r="N170" s="46">
        <f t="shared" si="27"/>
        <v>0</v>
      </c>
      <c r="O170" s="45">
        <f t="shared" si="28"/>
        <v>0</v>
      </c>
      <c r="P170" s="45">
        <f t="shared" si="29"/>
        <v>0</v>
      </c>
      <c r="Q170" s="45">
        <f t="shared" si="30"/>
        <v>0</v>
      </c>
      <c r="R170" s="45">
        <f t="shared" si="31"/>
        <v>0</v>
      </c>
      <c r="S170" s="46">
        <f t="shared" si="32"/>
        <v>0</v>
      </c>
      <c r="T170" s="46">
        <f t="shared" si="25"/>
        <v>0</v>
      </c>
      <c r="U170" s="46">
        <f t="shared" si="33"/>
        <v>0</v>
      </c>
      <c r="V170" s="48" t="str">
        <f t="shared" si="34"/>
        <v>NÃO</v>
      </c>
      <c r="W170" s="49">
        <f t="shared" si="35"/>
        <v>0</v>
      </c>
      <c r="X170" s="50" t="s">
        <v>35</v>
      </c>
      <c r="Y170" s="50" t="s">
        <v>1115</v>
      </c>
      <c r="Z170" s="50">
        <v>1303304</v>
      </c>
      <c r="AA170" s="51"/>
      <c r="AB170" s="51"/>
      <c r="AE170" s="50">
        <f t="shared" si="26"/>
        <v>0</v>
      </c>
    </row>
    <row r="171" spans="1:31" s="52" customFormat="1" ht="19.5" customHeight="1">
      <c r="A171" s="42" t="str">
        <f>Controles!$B$2</f>
        <v>ES</v>
      </c>
      <c r="B171" s="42">
        <f>Controles!$C$2</f>
        <v>7</v>
      </c>
      <c r="C171" s="42" t="s">
        <v>5389</v>
      </c>
      <c r="D171" s="43"/>
      <c r="E171" s="43"/>
      <c r="F171" s="43"/>
      <c r="G171" s="43"/>
      <c r="H171" s="44"/>
      <c r="I171" s="44"/>
      <c r="J171" s="44"/>
      <c r="K171" s="44"/>
      <c r="L171" s="44"/>
      <c r="M171" s="45">
        <f t="shared" si="24"/>
        <v>0</v>
      </c>
      <c r="N171" s="46">
        <f t="shared" si="27"/>
        <v>0</v>
      </c>
      <c r="O171" s="45">
        <f t="shared" si="28"/>
        <v>0</v>
      </c>
      <c r="P171" s="45">
        <f t="shared" si="29"/>
        <v>0</v>
      </c>
      <c r="Q171" s="45">
        <f t="shared" si="30"/>
        <v>0</v>
      </c>
      <c r="R171" s="45">
        <f t="shared" si="31"/>
        <v>0</v>
      </c>
      <c r="S171" s="46">
        <f t="shared" si="32"/>
        <v>0</v>
      </c>
      <c r="T171" s="46">
        <f t="shared" si="25"/>
        <v>0</v>
      </c>
      <c r="U171" s="46">
        <f t="shared" si="33"/>
        <v>0</v>
      </c>
      <c r="V171" s="48" t="str">
        <f t="shared" si="34"/>
        <v>NÃO</v>
      </c>
      <c r="W171" s="49">
        <f t="shared" si="35"/>
        <v>0</v>
      </c>
      <c r="X171" s="50" t="s">
        <v>35</v>
      </c>
      <c r="Y171" s="50" t="s">
        <v>1138</v>
      </c>
      <c r="Z171" s="50">
        <v>1303403</v>
      </c>
      <c r="AA171" s="51"/>
      <c r="AB171" s="51"/>
      <c r="AE171" s="50">
        <f t="shared" si="26"/>
        <v>0</v>
      </c>
    </row>
    <row r="172" spans="1:31" s="52" customFormat="1" ht="19.5" customHeight="1">
      <c r="A172" s="42" t="str">
        <f>Controles!$B$2</f>
        <v>ES</v>
      </c>
      <c r="B172" s="42">
        <f>Controles!$C$2</f>
        <v>7</v>
      </c>
      <c r="C172" s="42" t="s">
        <v>5389</v>
      </c>
      <c r="D172" s="43"/>
      <c r="E172" s="43"/>
      <c r="F172" s="43"/>
      <c r="G172" s="43"/>
      <c r="H172" s="44"/>
      <c r="I172" s="44"/>
      <c r="J172" s="44"/>
      <c r="K172" s="44"/>
      <c r="L172" s="44"/>
      <c r="M172" s="45">
        <f t="shared" si="24"/>
        <v>0</v>
      </c>
      <c r="N172" s="46">
        <f t="shared" si="27"/>
        <v>0</v>
      </c>
      <c r="O172" s="45">
        <f t="shared" si="28"/>
        <v>0</v>
      </c>
      <c r="P172" s="45">
        <f t="shared" si="29"/>
        <v>0</v>
      </c>
      <c r="Q172" s="45">
        <f t="shared" si="30"/>
        <v>0</v>
      </c>
      <c r="R172" s="45">
        <f t="shared" si="31"/>
        <v>0</v>
      </c>
      <c r="S172" s="46">
        <f t="shared" si="32"/>
        <v>0</v>
      </c>
      <c r="T172" s="46">
        <f t="shared" si="25"/>
        <v>0</v>
      </c>
      <c r="U172" s="46">
        <f t="shared" si="33"/>
        <v>0</v>
      </c>
      <c r="V172" s="48" t="str">
        <f t="shared" si="34"/>
        <v>NÃO</v>
      </c>
      <c r="W172" s="49">
        <f t="shared" si="35"/>
        <v>0</v>
      </c>
      <c r="X172" s="50" t="s">
        <v>35</v>
      </c>
      <c r="Y172" s="50" t="s">
        <v>1161</v>
      </c>
      <c r="Z172" s="50">
        <v>1303502</v>
      </c>
      <c r="AA172" s="51"/>
      <c r="AB172" s="51"/>
      <c r="AE172" s="50">
        <f t="shared" si="26"/>
        <v>0</v>
      </c>
    </row>
    <row r="173" spans="1:31" s="52" customFormat="1" ht="19.5" customHeight="1">
      <c r="A173" s="42" t="str">
        <f>Controles!$B$2</f>
        <v>ES</v>
      </c>
      <c r="B173" s="42">
        <f>Controles!$C$2</f>
        <v>7</v>
      </c>
      <c r="C173" s="42" t="s">
        <v>5389</v>
      </c>
      <c r="D173" s="43"/>
      <c r="E173" s="43"/>
      <c r="F173" s="43"/>
      <c r="G173" s="43"/>
      <c r="H173" s="44"/>
      <c r="I173" s="44"/>
      <c r="J173" s="44"/>
      <c r="K173" s="44"/>
      <c r="L173" s="44"/>
      <c r="M173" s="45">
        <f t="shared" si="24"/>
        <v>0</v>
      </c>
      <c r="N173" s="46">
        <f t="shared" si="27"/>
        <v>0</v>
      </c>
      <c r="O173" s="45">
        <f t="shared" si="28"/>
        <v>0</v>
      </c>
      <c r="P173" s="45">
        <f t="shared" si="29"/>
        <v>0</v>
      </c>
      <c r="Q173" s="45">
        <f t="shared" si="30"/>
        <v>0</v>
      </c>
      <c r="R173" s="45">
        <f t="shared" si="31"/>
        <v>0</v>
      </c>
      <c r="S173" s="46">
        <f t="shared" si="32"/>
        <v>0</v>
      </c>
      <c r="T173" s="46">
        <f t="shared" si="25"/>
        <v>0</v>
      </c>
      <c r="U173" s="46">
        <f t="shared" si="33"/>
        <v>0</v>
      </c>
      <c r="V173" s="48" t="str">
        <f t="shared" si="34"/>
        <v>NÃO</v>
      </c>
      <c r="W173" s="49">
        <f t="shared" si="35"/>
        <v>0</v>
      </c>
      <c r="X173" s="50" t="s">
        <v>35</v>
      </c>
      <c r="Y173" s="50" t="s">
        <v>1184</v>
      </c>
      <c r="Z173" s="50">
        <v>1303536</v>
      </c>
      <c r="AA173" s="51"/>
      <c r="AB173" s="51"/>
      <c r="AE173" s="50">
        <f t="shared" si="26"/>
        <v>0</v>
      </c>
    </row>
    <row r="174" spans="1:31" s="52" customFormat="1" ht="19.5" customHeight="1">
      <c r="A174" s="42" t="str">
        <f>Controles!$B$2</f>
        <v>ES</v>
      </c>
      <c r="B174" s="42">
        <f>Controles!$C$2</f>
        <v>7</v>
      </c>
      <c r="C174" s="42" t="s">
        <v>5389</v>
      </c>
      <c r="D174" s="43"/>
      <c r="E174" s="43"/>
      <c r="F174" s="43"/>
      <c r="G174" s="43"/>
      <c r="H174" s="44"/>
      <c r="I174" s="44"/>
      <c r="J174" s="44"/>
      <c r="K174" s="44"/>
      <c r="L174" s="44"/>
      <c r="M174" s="45">
        <f t="shared" si="24"/>
        <v>0</v>
      </c>
      <c r="N174" s="46">
        <f t="shared" si="27"/>
        <v>0</v>
      </c>
      <c r="O174" s="45">
        <f t="shared" si="28"/>
        <v>0</v>
      </c>
      <c r="P174" s="45">
        <f t="shared" si="29"/>
        <v>0</v>
      </c>
      <c r="Q174" s="45">
        <f t="shared" si="30"/>
        <v>0</v>
      </c>
      <c r="R174" s="45">
        <f t="shared" si="31"/>
        <v>0</v>
      </c>
      <c r="S174" s="46">
        <f t="shared" si="32"/>
        <v>0</v>
      </c>
      <c r="T174" s="46">
        <f t="shared" si="25"/>
        <v>0</v>
      </c>
      <c r="U174" s="46">
        <f t="shared" si="33"/>
        <v>0</v>
      </c>
      <c r="V174" s="48" t="str">
        <f t="shared" si="34"/>
        <v>NÃO</v>
      </c>
      <c r="W174" s="49">
        <f t="shared" si="35"/>
        <v>0</v>
      </c>
      <c r="X174" s="50" t="s">
        <v>35</v>
      </c>
      <c r="Y174" s="50" t="s">
        <v>1206</v>
      </c>
      <c r="Z174" s="50">
        <v>1303569</v>
      </c>
      <c r="AA174" s="51"/>
      <c r="AB174" s="51"/>
      <c r="AE174" s="50">
        <f t="shared" si="26"/>
        <v>0</v>
      </c>
    </row>
    <row r="175" spans="1:31" s="52" customFormat="1" ht="19.5" customHeight="1">
      <c r="A175" s="42" t="str">
        <f>Controles!$B$2</f>
        <v>ES</v>
      </c>
      <c r="B175" s="42">
        <f>Controles!$C$2</f>
        <v>7</v>
      </c>
      <c r="C175" s="42" t="s">
        <v>5389</v>
      </c>
      <c r="D175" s="43"/>
      <c r="E175" s="43"/>
      <c r="F175" s="43"/>
      <c r="G175" s="43"/>
      <c r="H175" s="44"/>
      <c r="I175" s="44"/>
      <c r="J175" s="44"/>
      <c r="K175" s="44"/>
      <c r="L175" s="44"/>
      <c r="M175" s="45">
        <f t="shared" si="24"/>
        <v>0</v>
      </c>
      <c r="N175" s="46">
        <f t="shared" si="27"/>
        <v>0</v>
      </c>
      <c r="O175" s="45">
        <f t="shared" si="28"/>
        <v>0</v>
      </c>
      <c r="P175" s="45">
        <f t="shared" si="29"/>
        <v>0</v>
      </c>
      <c r="Q175" s="45">
        <f t="shared" si="30"/>
        <v>0</v>
      </c>
      <c r="R175" s="45">
        <f t="shared" si="31"/>
        <v>0</v>
      </c>
      <c r="S175" s="46">
        <f t="shared" si="32"/>
        <v>0</v>
      </c>
      <c r="T175" s="46">
        <f t="shared" si="25"/>
        <v>0</v>
      </c>
      <c r="U175" s="46">
        <f t="shared" si="33"/>
        <v>0</v>
      </c>
      <c r="V175" s="48" t="str">
        <f t="shared" si="34"/>
        <v>NÃO</v>
      </c>
      <c r="W175" s="49">
        <f t="shared" si="35"/>
        <v>0</v>
      </c>
      <c r="X175" s="50" t="s">
        <v>35</v>
      </c>
      <c r="Y175" s="50" t="s">
        <v>1228</v>
      </c>
      <c r="Z175" s="50">
        <v>1303601</v>
      </c>
      <c r="AA175" s="51"/>
      <c r="AB175" s="51"/>
      <c r="AE175" s="50">
        <f t="shared" si="26"/>
        <v>0</v>
      </c>
    </row>
    <row r="176" spans="1:31" s="52" customFormat="1" ht="19.5" customHeight="1">
      <c r="A176" s="42" t="str">
        <f>Controles!$B$2</f>
        <v>ES</v>
      </c>
      <c r="B176" s="42">
        <f>Controles!$C$2</f>
        <v>7</v>
      </c>
      <c r="C176" s="42" t="s">
        <v>5389</v>
      </c>
      <c r="D176" s="43"/>
      <c r="E176" s="43"/>
      <c r="F176" s="43"/>
      <c r="G176" s="43"/>
      <c r="H176" s="44"/>
      <c r="I176" s="44"/>
      <c r="J176" s="44"/>
      <c r="K176" s="44"/>
      <c r="L176" s="44"/>
      <c r="M176" s="45">
        <f t="shared" si="24"/>
        <v>0</v>
      </c>
      <c r="N176" s="46">
        <f t="shared" si="27"/>
        <v>0</v>
      </c>
      <c r="O176" s="45">
        <f t="shared" si="28"/>
        <v>0</v>
      </c>
      <c r="P176" s="45">
        <f t="shared" si="29"/>
        <v>0</v>
      </c>
      <c r="Q176" s="45">
        <f t="shared" si="30"/>
        <v>0</v>
      </c>
      <c r="R176" s="45">
        <f t="shared" si="31"/>
        <v>0</v>
      </c>
      <c r="S176" s="46">
        <f t="shared" si="32"/>
        <v>0</v>
      </c>
      <c r="T176" s="46">
        <f t="shared" si="25"/>
        <v>0</v>
      </c>
      <c r="U176" s="46">
        <f t="shared" si="33"/>
        <v>0</v>
      </c>
      <c r="V176" s="48" t="str">
        <f t="shared" si="34"/>
        <v>NÃO</v>
      </c>
      <c r="W176" s="49">
        <f t="shared" si="35"/>
        <v>0</v>
      </c>
      <c r="X176" s="50" t="s">
        <v>35</v>
      </c>
      <c r="Y176" s="50" t="s">
        <v>1250</v>
      </c>
      <c r="Z176" s="50">
        <v>1303700</v>
      </c>
      <c r="AA176" s="51"/>
      <c r="AB176" s="51"/>
      <c r="AE176" s="50">
        <f t="shared" si="26"/>
        <v>0</v>
      </c>
    </row>
    <row r="177" spans="1:31" s="52" customFormat="1" ht="19.5" customHeight="1">
      <c r="A177" s="42" t="str">
        <f>Controles!$B$2</f>
        <v>ES</v>
      </c>
      <c r="B177" s="42">
        <f>Controles!$C$2</f>
        <v>7</v>
      </c>
      <c r="C177" s="42" t="s">
        <v>5389</v>
      </c>
      <c r="D177" s="43"/>
      <c r="E177" s="43"/>
      <c r="F177" s="43"/>
      <c r="G177" s="43"/>
      <c r="H177" s="44"/>
      <c r="I177" s="44"/>
      <c r="J177" s="44"/>
      <c r="K177" s="44"/>
      <c r="L177" s="44"/>
      <c r="M177" s="45">
        <f t="shared" si="24"/>
        <v>0</v>
      </c>
      <c r="N177" s="46">
        <f t="shared" si="27"/>
        <v>0</v>
      </c>
      <c r="O177" s="45">
        <f t="shared" si="28"/>
        <v>0</v>
      </c>
      <c r="P177" s="45">
        <f t="shared" si="29"/>
        <v>0</v>
      </c>
      <c r="Q177" s="45">
        <f t="shared" si="30"/>
        <v>0</v>
      </c>
      <c r="R177" s="45">
        <f t="shared" si="31"/>
        <v>0</v>
      </c>
      <c r="S177" s="46">
        <f t="shared" si="32"/>
        <v>0</v>
      </c>
      <c r="T177" s="46">
        <f t="shared" si="25"/>
        <v>0</v>
      </c>
      <c r="U177" s="46">
        <f t="shared" si="33"/>
        <v>0</v>
      </c>
      <c r="V177" s="48" t="str">
        <f t="shared" si="34"/>
        <v>NÃO</v>
      </c>
      <c r="W177" s="49">
        <f t="shared" si="35"/>
        <v>0</v>
      </c>
      <c r="X177" s="50" t="s">
        <v>35</v>
      </c>
      <c r="Y177" s="50" t="s">
        <v>1273</v>
      </c>
      <c r="Z177" s="50">
        <v>1303809</v>
      </c>
      <c r="AA177" s="51"/>
      <c r="AB177" s="51"/>
      <c r="AE177" s="50">
        <f t="shared" si="26"/>
        <v>0</v>
      </c>
    </row>
    <row r="178" spans="1:31" s="52" customFormat="1" ht="19.5" customHeight="1">
      <c r="A178" s="42" t="str">
        <f>Controles!$B$2</f>
        <v>ES</v>
      </c>
      <c r="B178" s="42">
        <f>Controles!$C$2</f>
        <v>7</v>
      </c>
      <c r="C178" s="42" t="s">
        <v>5389</v>
      </c>
      <c r="D178" s="43"/>
      <c r="E178" s="43"/>
      <c r="F178" s="43"/>
      <c r="G178" s="43"/>
      <c r="H178" s="44"/>
      <c r="I178" s="44"/>
      <c r="J178" s="44"/>
      <c r="K178" s="44"/>
      <c r="L178" s="44"/>
      <c r="M178" s="45">
        <f t="shared" si="24"/>
        <v>0</v>
      </c>
      <c r="N178" s="46">
        <f t="shared" si="27"/>
        <v>0</v>
      </c>
      <c r="O178" s="45">
        <f t="shared" si="28"/>
        <v>0</v>
      </c>
      <c r="P178" s="45">
        <f t="shared" si="29"/>
        <v>0</v>
      </c>
      <c r="Q178" s="45">
        <f t="shared" si="30"/>
        <v>0</v>
      </c>
      <c r="R178" s="45">
        <f t="shared" si="31"/>
        <v>0</v>
      </c>
      <c r="S178" s="46">
        <f t="shared" si="32"/>
        <v>0</v>
      </c>
      <c r="T178" s="46">
        <f t="shared" si="25"/>
        <v>0</v>
      </c>
      <c r="U178" s="46">
        <f t="shared" si="33"/>
        <v>0</v>
      </c>
      <c r="V178" s="48" t="str">
        <f t="shared" si="34"/>
        <v>NÃO</v>
      </c>
      <c r="W178" s="49">
        <f t="shared" si="35"/>
        <v>0</v>
      </c>
      <c r="X178" s="50" t="s">
        <v>35</v>
      </c>
      <c r="Y178" s="50" t="s">
        <v>1294</v>
      </c>
      <c r="Z178" s="50">
        <v>1303908</v>
      </c>
      <c r="AA178" s="51"/>
      <c r="AB178" s="51"/>
      <c r="AE178" s="50">
        <f t="shared" si="26"/>
        <v>0</v>
      </c>
    </row>
    <row r="179" spans="1:31" s="52" customFormat="1" ht="19.5" customHeight="1">
      <c r="A179" s="42" t="str">
        <f>Controles!$B$2</f>
        <v>ES</v>
      </c>
      <c r="B179" s="42">
        <f>Controles!$C$2</f>
        <v>7</v>
      </c>
      <c r="C179" s="42" t="s">
        <v>5389</v>
      </c>
      <c r="D179" s="43"/>
      <c r="E179" s="43"/>
      <c r="F179" s="43"/>
      <c r="G179" s="43"/>
      <c r="H179" s="44"/>
      <c r="I179" s="44"/>
      <c r="J179" s="44"/>
      <c r="K179" s="44"/>
      <c r="L179" s="44"/>
      <c r="M179" s="45">
        <f t="shared" si="24"/>
        <v>0</v>
      </c>
      <c r="N179" s="46">
        <f t="shared" si="27"/>
        <v>0</v>
      </c>
      <c r="O179" s="45">
        <f t="shared" si="28"/>
        <v>0</v>
      </c>
      <c r="P179" s="45">
        <f t="shared" si="29"/>
        <v>0</v>
      </c>
      <c r="Q179" s="45">
        <f t="shared" si="30"/>
        <v>0</v>
      </c>
      <c r="R179" s="45">
        <f t="shared" si="31"/>
        <v>0</v>
      </c>
      <c r="S179" s="46">
        <f t="shared" si="32"/>
        <v>0</v>
      </c>
      <c r="T179" s="46">
        <f t="shared" si="25"/>
        <v>0</v>
      </c>
      <c r="U179" s="46">
        <f t="shared" si="33"/>
        <v>0</v>
      </c>
      <c r="V179" s="48" t="str">
        <f t="shared" si="34"/>
        <v>NÃO</v>
      </c>
      <c r="W179" s="49">
        <f t="shared" si="35"/>
        <v>0</v>
      </c>
      <c r="X179" s="50" t="s">
        <v>35</v>
      </c>
      <c r="Y179" s="50" t="s">
        <v>1316</v>
      </c>
      <c r="Z179" s="50">
        <v>1303957</v>
      </c>
      <c r="AA179" s="51"/>
      <c r="AB179" s="51"/>
      <c r="AE179" s="50">
        <f t="shared" si="26"/>
        <v>0</v>
      </c>
    </row>
    <row r="180" spans="1:31" s="52" customFormat="1" ht="19.5" customHeight="1">
      <c r="A180" s="42" t="str">
        <f>Controles!$B$2</f>
        <v>ES</v>
      </c>
      <c r="B180" s="42">
        <f>Controles!$C$2</f>
        <v>7</v>
      </c>
      <c r="C180" s="42" t="s">
        <v>5389</v>
      </c>
      <c r="D180" s="43"/>
      <c r="E180" s="43"/>
      <c r="F180" s="43"/>
      <c r="G180" s="43"/>
      <c r="H180" s="44"/>
      <c r="I180" s="44"/>
      <c r="J180" s="44"/>
      <c r="K180" s="44"/>
      <c r="L180" s="44"/>
      <c r="M180" s="45">
        <f t="shared" si="24"/>
        <v>0</v>
      </c>
      <c r="N180" s="46">
        <f t="shared" si="27"/>
        <v>0</v>
      </c>
      <c r="O180" s="45">
        <f t="shared" si="28"/>
        <v>0</v>
      </c>
      <c r="P180" s="45">
        <f t="shared" si="29"/>
        <v>0</v>
      </c>
      <c r="Q180" s="45">
        <f t="shared" si="30"/>
        <v>0</v>
      </c>
      <c r="R180" s="45">
        <f t="shared" si="31"/>
        <v>0</v>
      </c>
      <c r="S180" s="46">
        <f t="shared" si="32"/>
        <v>0</v>
      </c>
      <c r="T180" s="46">
        <f t="shared" si="25"/>
        <v>0</v>
      </c>
      <c r="U180" s="46">
        <f t="shared" si="33"/>
        <v>0</v>
      </c>
      <c r="V180" s="48" t="str">
        <f t="shared" si="34"/>
        <v>NÃO</v>
      </c>
      <c r="W180" s="49">
        <f t="shared" si="35"/>
        <v>0</v>
      </c>
      <c r="X180" s="50" t="s">
        <v>35</v>
      </c>
      <c r="Y180" s="50" t="s">
        <v>1338</v>
      </c>
      <c r="Z180" s="50">
        <v>1304005</v>
      </c>
      <c r="AA180" s="51"/>
      <c r="AB180" s="51"/>
      <c r="AE180" s="50">
        <f t="shared" si="26"/>
        <v>0</v>
      </c>
    </row>
    <row r="181" spans="1:31" s="52" customFormat="1" ht="19.5" customHeight="1">
      <c r="A181" s="42" t="str">
        <f>Controles!$B$2</f>
        <v>ES</v>
      </c>
      <c r="B181" s="42">
        <f>Controles!$C$2</f>
        <v>7</v>
      </c>
      <c r="C181" s="42" t="s">
        <v>5389</v>
      </c>
      <c r="D181" s="43"/>
      <c r="E181" s="43"/>
      <c r="F181" s="43"/>
      <c r="G181" s="43"/>
      <c r="H181" s="44"/>
      <c r="I181" s="44"/>
      <c r="J181" s="44"/>
      <c r="K181" s="44"/>
      <c r="L181" s="44"/>
      <c r="M181" s="45">
        <f t="shared" si="24"/>
        <v>0</v>
      </c>
      <c r="N181" s="46">
        <f t="shared" si="27"/>
        <v>0</v>
      </c>
      <c r="O181" s="45">
        <f t="shared" si="28"/>
        <v>0</v>
      </c>
      <c r="P181" s="45">
        <f t="shared" si="29"/>
        <v>0</v>
      </c>
      <c r="Q181" s="45">
        <f t="shared" si="30"/>
        <v>0</v>
      </c>
      <c r="R181" s="45">
        <f t="shared" si="31"/>
        <v>0</v>
      </c>
      <c r="S181" s="46">
        <f t="shared" si="32"/>
        <v>0</v>
      </c>
      <c r="T181" s="46">
        <f t="shared" si="25"/>
        <v>0</v>
      </c>
      <c r="U181" s="46">
        <f t="shared" si="33"/>
        <v>0</v>
      </c>
      <c r="V181" s="48" t="str">
        <f t="shared" si="34"/>
        <v>NÃO</v>
      </c>
      <c r="W181" s="49">
        <f t="shared" si="35"/>
        <v>0</v>
      </c>
      <c r="X181" s="50" t="s">
        <v>35</v>
      </c>
      <c r="Y181" s="50" t="s">
        <v>1359</v>
      </c>
      <c r="Z181" s="50">
        <v>1304062</v>
      </c>
      <c r="AA181" s="51"/>
      <c r="AB181" s="51"/>
      <c r="AE181" s="50">
        <f t="shared" si="26"/>
        <v>0</v>
      </c>
    </row>
    <row r="182" spans="1:31" s="52" customFormat="1" ht="19.5" customHeight="1">
      <c r="A182" s="42" t="str">
        <f>Controles!$B$2</f>
        <v>ES</v>
      </c>
      <c r="B182" s="42">
        <f>Controles!$C$2</f>
        <v>7</v>
      </c>
      <c r="C182" s="42" t="s">
        <v>5389</v>
      </c>
      <c r="D182" s="43"/>
      <c r="E182" s="43"/>
      <c r="F182" s="43"/>
      <c r="G182" s="43"/>
      <c r="H182" s="44"/>
      <c r="I182" s="44"/>
      <c r="J182" s="44"/>
      <c r="K182" s="44"/>
      <c r="L182" s="44"/>
      <c r="M182" s="45">
        <f t="shared" si="24"/>
        <v>0</v>
      </c>
      <c r="N182" s="46">
        <f t="shared" si="27"/>
        <v>0</v>
      </c>
      <c r="O182" s="45">
        <f t="shared" si="28"/>
        <v>0</v>
      </c>
      <c r="P182" s="45">
        <f t="shared" si="29"/>
        <v>0</v>
      </c>
      <c r="Q182" s="45">
        <f t="shared" si="30"/>
        <v>0</v>
      </c>
      <c r="R182" s="45">
        <f t="shared" si="31"/>
        <v>0</v>
      </c>
      <c r="S182" s="46">
        <f t="shared" si="32"/>
        <v>0</v>
      </c>
      <c r="T182" s="46">
        <f t="shared" si="25"/>
        <v>0</v>
      </c>
      <c r="U182" s="46">
        <f t="shared" si="33"/>
        <v>0</v>
      </c>
      <c r="V182" s="48" t="str">
        <f t="shared" si="34"/>
        <v>NÃO</v>
      </c>
      <c r="W182" s="49">
        <f t="shared" si="35"/>
        <v>0</v>
      </c>
      <c r="X182" s="50" t="s">
        <v>35</v>
      </c>
      <c r="Y182" s="50" t="s">
        <v>1381</v>
      </c>
      <c r="Z182" s="50">
        <v>1304104</v>
      </c>
      <c r="AA182" s="51"/>
      <c r="AB182" s="51"/>
      <c r="AE182" s="50">
        <f t="shared" si="26"/>
        <v>0</v>
      </c>
    </row>
    <row r="183" spans="1:31" s="52" customFormat="1" ht="19.5" customHeight="1">
      <c r="A183" s="42" t="str">
        <f>Controles!$B$2</f>
        <v>ES</v>
      </c>
      <c r="B183" s="42">
        <f>Controles!$C$2</f>
        <v>7</v>
      </c>
      <c r="C183" s="42" t="s">
        <v>5389</v>
      </c>
      <c r="D183" s="43"/>
      <c r="E183" s="43"/>
      <c r="F183" s="43"/>
      <c r="G183" s="43"/>
      <c r="H183" s="44"/>
      <c r="I183" s="44"/>
      <c r="J183" s="44"/>
      <c r="K183" s="44"/>
      <c r="L183" s="44"/>
      <c r="M183" s="45">
        <f t="shared" si="24"/>
        <v>0</v>
      </c>
      <c r="N183" s="46">
        <f t="shared" si="27"/>
        <v>0</v>
      </c>
      <c r="O183" s="45">
        <f t="shared" si="28"/>
        <v>0</v>
      </c>
      <c r="P183" s="45">
        <f t="shared" si="29"/>
        <v>0</v>
      </c>
      <c r="Q183" s="45">
        <f t="shared" si="30"/>
        <v>0</v>
      </c>
      <c r="R183" s="45">
        <f t="shared" si="31"/>
        <v>0</v>
      </c>
      <c r="S183" s="46">
        <f t="shared" si="32"/>
        <v>0</v>
      </c>
      <c r="T183" s="46">
        <f t="shared" si="25"/>
        <v>0</v>
      </c>
      <c r="U183" s="46">
        <f t="shared" si="33"/>
        <v>0</v>
      </c>
      <c r="V183" s="48" t="str">
        <f t="shared" si="34"/>
        <v>NÃO</v>
      </c>
      <c r="W183" s="49">
        <f t="shared" si="35"/>
        <v>0</v>
      </c>
      <c r="X183" s="50" t="s">
        <v>35</v>
      </c>
      <c r="Y183" s="50" t="s">
        <v>1403</v>
      </c>
      <c r="Z183" s="50">
        <v>1304203</v>
      </c>
      <c r="AA183" s="51"/>
      <c r="AB183" s="51"/>
      <c r="AE183" s="50">
        <f t="shared" si="26"/>
        <v>0</v>
      </c>
    </row>
    <row r="184" spans="1:31" s="52" customFormat="1" ht="19.5" customHeight="1">
      <c r="A184" s="42" t="str">
        <f>Controles!$B$2</f>
        <v>ES</v>
      </c>
      <c r="B184" s="42">
        <f>Controles!$C$2</f>
        <v>7</v>
      </c>
      <c r="C184" s="42" t="s">
        <v>5389</v>
      </c>
      <c r="D184" s="43"/>
      <c r="E184" s="43"/>
      <c r="F184" s="43"/>
      <c r="G184" s="43"/>
      <c r="H184" s="44"/>
      <c r="I184" s="44"/>
      <c r="J184" s="44"/>
      <c r="K184" s="44"/>
      <c r="L184" s="44"/>
      <c r="M184" s="45">
        <f t="shared" si="24"/>
        <v>0</v>
      </c>
      <c r="N184" s="46">
        <f t="shared" si="27"/>
        <v>0</v>
      </c>
      <c r="O184" s="45">
        <f t="shared" si="28"/>
        <v>0</v>
      </c>
      <c r="P184" s="45">
        <f t="shared" si="29"/>
        <v>0</v>
      </c>
      <c r="Q184" s="45">
        <f t="shared" si="30"/>
        <v>0</v>
      </c>
      <c r="R184" s="45">
        <f t="shared" si="31"/>
        <v>0</v>
      </c>
      <c r="S184" s="46">
        <f t="shared" si="32"/>
        <v>0</v>
      </c>
      <c r="T184" s="46">
        <f t="shared" si="25"/>
        <v>0</v>
      </c>
      <c r="U184" s="46">
        <f t="shared" si="33"/>
        <v>0</v>
      </c>
      <c r="V184" s="48" t="str">
        <f t="shared" si="34"/>
        <v>NÃO</v>
      </c>
      <c r="W184" s="49">
        <f t="shared" si="35"/>
        <v>0</v>
      </c>
      <c r="X184" s="50" t="s">
        <v>35</v>
      </c>
      <c r="Y184" s="50" t="s">
        <v>1425</v>
      </c>
      <c r="Z184" s="50">
        <v>1304237</v>
      </c>
      <c r="AA184" s="51"/>
      <c r="AB184" s="51"/>
      <c r="AE184" s="50">
        <f t="shared" si="26"/>
        <v>0</v>
      </c>
    </row>
    <row r="185" spans="1:31" s="52" customFormat="1" ht="19.5" customHeight="1">
      <c r="A185" s="42" t="str">
        <f>Controles!$B$2</f>
        <v>ES</v>
      </c>
      <c r="B185" s="42">
        <f>Controles!$C$2</f>
        <v>7</v>
      </c>
      <c r="C185" s="42" t="s">
        <v>5389</v>
      </c>
      <c r="D185" s="43"/>
      <c r="E185" s="43"/>
      <c r="F185" s="43"/>
      <c r="G185" s="43"/>
      <c r="H185" s="44"/>
      <c r="I185" s="44"/>
      <c r="J185" s="44"/>
      <c r="K185" s="44"/>
      <c r="L185" s="44"/>
      <c r="M185" s="45">
        <f t="shared" si="24"/>
        <v>0</v>
      </c>
      <c r="N185" s="46">
        <f t="shared" si="27"/>
        <v>0</v>
      </c>
      <c r="O185" s="45">
        <f t="shared" si="28"/>
        <v>0</v>
      </c>
      <c r="P185" s="45">
        <f t="shared" si="29"/>
        <v>0</v>
      </c>
      <c r="Q185" s="45">
        <f t="shared" si="30"/>
        <v>0</v>
      </c>
      <c r="R185" s="45">
        <f t="shared" si="31"/>
        <v>0</v>
      </c>
      <c r="S185" s="46">
        <f t="shared" si="32"/>
        <v>0</v>
      </c>
      <c r="T185" s="46">
        <f t="shared" si="25"/>
        <v>0</v>
      </c>
      <c r="U185" s="46">
        <f t="shared" si="33"/>
        <v>0</v>
      </c>
      <c r="V185" s="48" t="str">
        <f t="shared" si="34"/>
        <v>NÃO</v>
      </c>
      <c r="W185" s="49">
        <f t="shared" si="35"/>
        <v>0</v>
      </c>
      <c r="X185" s="50" t="s">
        <v>35</v>
      </c>
      <c r="Y185" s="50" t="s">
        <v>1446</v>
      </c>
      <c r="Z185" s="50">
        <v>1304260</v>
      </c>
      <c r="AA185" s="51"/>
      <c r="AB185" s="51"/>
      <c r="AE185" s="50">
        <f t="shared" si="26"/>
        <v>0</v>
      </c>
    </row>
    <row r="186" spans="1:31" s="52" customFormat="1" ht="19.5" customHeight="1">
      <c r="A186" s="42" t="str">
        <f>Controles!$B$2</f>
        <v>ES</v>
      </c>
      <c r="B186" s="42">
        <f>Controles!$C$2</f>
        <v>7</v>
      </c>
      <c r="C186" s="42" t="s">
        <v>5389</v>
      </c>
      <c r="D186" s="43"/>
      <c r="E186" s="43"/>
      <c r="F186" s="43"/>
      <c r="G186" s="43"/>
      <c r="H186" s="44"/>
      <c r="I186" s="44"/>
      <c r="J186" s="44"/>
      <c r="K186" s="44"/>
      <c r="L186" s="44"/>
      <c r="M186" s="45">
        <f t="shared" si="24"/>
        <v>0</v>
      </c>
      <c r="N186" s="46">
        <f t="shared" si="27"/>
        <v>0</v>
      </c>
      <c r="O186" s="45">
        <f t="shared" si="28"/>
        <v>0</v>
      </c>
      <c r="P186" s="45">
        <f t="shared" si="29"/>
        <v>0</v>
      </c>
      <c r="Q186" s="45">
        <f t="shared" si="30"/>
        <v>0</v>
      </c>
      <c r="R186" s="45">
        <f t="shared" si="31"/>
        <v>0</v>
      </c>
      <c r="S186" s="46">
        <f t="shared" si="32"/>
        <v>0</v>
      </c>
      <c r="T186" s="46">
        <f t="shared" si="25"/>
        <v>0</v>
      </c>
      <c r="U186" s="46">
        <f t="shared" si="33"/>
        <v>0</v>
      </c>
      <c r="V186" s="48" t="str">
        <f t="shared" si="34"/>
        <v>NÃO</v>
      </c>
      <c r="W186" s="49">
        <f t="shared" si="35"/>
        <v>0</v>
      </c>
      <c r="X186" s="50" t="s">
        <v>35</v>
      </c>
      <c r="Y186" s="50" t="s">
        <v>1466</v>
      </c>
      <c r="Z186" s="50">
        <v>1304302</v>
      </c>
      <c r="AA186" s="51"/>
      <c r="AB186" s="51"/>
      <c r="AE186" s="50">
        <f t="shared" si="26"/>
        <v>0</v>
      </c>
    </row>
    <row r="187" spans="1:31" s="52" customFormat="1" ht="19.5" customHeight="1">
      <c r="A187" s="42" t="str">
        <f>Controles!$B$2</f>
        <v>ES</v>
      </c>
      <c r="B187" s="42">
        <f>Controles!$C$2</f>
        <v>7</v>
      </c>
      <c r="C187" s="42" t="s">
        <v>5389</v>
      </c>
      <c r="D187" s="43"/>
      <c r="E187" s="43"/>
      <c r="F187" s="43"/>
      <c r="G187" s="43"/>
      <c r="H187" s="44"/>
      <c r="I187" s="44"/>
      <c r="J187" s="44"/>
      <c r="K187" s="44"/>
      <c r="L187" s="44"/>
      <c r="M187" s="45">
        <f t="shared" si="24"/>
        <v>0</v>
      </c>
      <c r="N187" s="46">
        <f t="shared" si="27"/>
        <v>0</v>
      </c>
      <c r="O187" s="45">
        <f t="shared" si="28"/>
        <v>0</v>
      </c>
      <c r="P187" s="45">
        <f t="shared" si="29"/>
        <v>0</v>
      </c>
      <c r="Q187" s="45">
        <f t="shared" si="30"/>
        <v>0</v>
      </c>
      <c r="R187" s="45">
        <f t="shared" si="31"/>
        <v>0</v>
      </c>
      <c r="S187" s="46">
        <f t="shared" si="32"/>
        <v>0</v>
      </c>
      <c r="T187" s="46">
        <f t="shared" si="25"/>
        <v>0</v>
      </c>
      <c r="U187" s="46">
        <f t="shared" si="33"/>
        <v>0</v>
      </c>
      <c r="V187" s="48" t="str">
        <f t="shared" si="34"/>
        <v>NÃO</v>
      </c>
      <c r="W187" s="49">
        <f t="shared" si="35"/>
        <v>0</v>
      </c>
      <c r="X187" s="50" t="s">
        <v>35</v>
      </c>
      <c r="Y187" s="50" t="s">
        <v>1488</v>
      </c>
      <c r="Z187" s="50">
        <v>1304401</v>
      </c>
      <c r="AA187" s="51"/>
      <c r="AB187" s="51"/>
      <c r="AE187" s="50">
        <f t="shared" si="26"/>
        <v>0</v>
      </c>
    </row>
    <row r="188" spans="1:31" s="52" customFormat="1" ht="19.5" customHeight="1">
      <c r="A188" s="42" t="str">
        <f>Controles!$B$2</f>
        <v>ES</v>
      </c>
      <c r="B188" s="42">
        <f>Controles!$C$2</f>
        <v>7</v>
      </c>
      <c r="C188" s="42" t="s">
        <v>5389</v>
      </c>
      <c r="D188" s="43"/>
      <c r="E188" s="43"/>
      <c r="F188" s="43"/>
      <c r="G188" s="43"/>
      <c r="H188" s="44"/>
      <c r="I188" s="44"/>
      <c r="J188" s="44"/>
      <c r="K188" s="44"/>
      <c r="L188" s="44"/>
      <c r="M188" s="45">
        <f t="shared" si="24"/>
        <v>0</v>
      </c>
      <c r="N188" s="46">
        <f t="shared" si="27"/>
        <v>0</v>
      </c>
      <c r="O188" s="45">
        <f t="shared" si="28"/>
        <v>0</v>
      </c>
      <c r="P188" s="45">
        <f t="shared" si="29"/>
        <v>0</v>
      </c>
      <c r="Q188" s="45">
        <f t="shared" si="30"/>
        <v>0</v>
      </c>
      <c r="R188" s="45">
        <f t="shared" si="31"/>
        <v>0</v>
      </c>
      <c r="S188" s="46">
        <f t="shared" si="32"/>
        <v>0</v>
      </c>
      <c r="T188" s="46">
        <f t="shared" si="25"/>
        <v>0</v>
      </c>
      <c r="U188" s="46">
        <f t="shared" si="33"/>
        <v>0</v>
      </c>
      <c r="V188" s="48" t="str">
        <f t="shared" si="34"/>
        <v>NÃO</v>
      </c>
      <c r="W188" s="49">
        <f t="shared" si="35"/>
        <v>0</v>
      </c>
      <c r="X188" s="50" t="s">
        <v>37</v>
      </c>
      <c r="Y188" s="50" t="s">
        <v>91</v>
      </c>
      <c r="Z188" s="50">
        <v>1600105</v>
      </c>
      <c r="AA188" s="51"/>
      <c r="AB188" s="51"/>
      <c r="AE188" s="50">
        <f t="shared" si="26"/>
        <v>0</v>
      </c>
    </row>
    <row r="189" spans="1:31" s="52" customFormat="1" ht="19.5" customHeight="1">
      <c r="A189" s="42" t="str">
        <f>Controles!$B$2</f>
        <v>ES</v>
      </c>
      <c r="B189" s="42">
        <f>Controles!$C$2</f>
        <v>7</v>
      </c>
      <c r="C189" s="42" t="s">
        <v>5389</v>
      </c>
      <c r="D189" s="43"/>
      <c r="E189" s="43"/>
      <c r="F189" s="43"/>
      <c r="G189" s="43"/>
      <c r="H189" s="44"/>
      <c r="I189" s="44"/>
      <c r="J189" s="44"/>
      <c r="K189" s="44"/>
      <c r="L189" s="44"/>
      <c r="M189" s="45">
        <f t="shared" si="24"/>
        <v>0</v>
      </c>
      <c r="N189" s="46">
        <f t="shared" si="27"/>
        <v>0</v>
      </c>
      <c r="O189" s="45">
        <f t="shared" si="28"/>
        <v>0</v>
      </c>
      <c r="P189" s="45">
        <f t="shared" si="29"/>
        <v>0</v>
      </c>
      <c r="Q189" s="45">
        <f t="shared" si="30"/>
        <v>0</v>
      </c>
      <c r="R189" s="45">
        <f t="shared" si="31"/>
        <v>0</v>
      </c>
      <c r="S189" s="46">
        <f t="shared" si="32"/>
        <v>0</v>
      </c>
      <c r="T189" s="46">
        <f t="shared" si="25"/>
        <v>0</v>
      </c>
      <c r="U189" s="46">
        <f t="shared" si="33"/>
        <v>0</v>
      </c>
      <c r="V189" s="48" t="str">
        <f t="shared" si="34"/>
        <v>NÃO</v>
      </c>
      <c r="W189" s="49">
        <f t="shared" si="35"/>
        <v>0</v>
      </c>
      <c r="X189" s="50" t="s">
        <v>37</v>
      </c>
      <c r="Y189" s="50" t="s">
        <v>117</v>
      </c>
      <c r="Z189" s="50">
        <v>1600204</v>
      </c>
      <c r="AA189" s="51"/>
      <c r="AB189" s="51"/>
      <c r="AE189" s="50">
        <f t="shared" si="26"/>
        <v>0</v>
      </c>
    </row>
    <row r="190" spans="1:31" s="52" customFormat="1" ht="19.5" customHeight="1">
      <c r="A190" s="42" t="str">
        <f>Controles!$B$2</f>
        <v>ES</v>
      </c>
      <c r="B190" s="42">
        <f>Controles!$C$2</f>
        <v>7</v>
      </c>
      <c r="C190" s="42" t="s">
        <v>5389</v>
      </c>
      <c r="D190" s="43"/>
      <c r="E190" s="43"/>
      <c r="F190" s="43"/>
      <c r="G190" s="43"/>
      <c r="H190" s="44"/>
      <c r="I190" s="44"/>
      <c r="J190" s="44"/>
      <c r="K190" s="44"/>
      <c r="L190" s="44"/>
      <c r="M190" s="45">
        <f t="shared" si="24"/>
        <v>0</v>
      </c>
      <c r="N190" s="46">
        <f t="shared" si="27"/>
        <v>0</v>
      </c>
      <c r="O190" s="45">
        <f t="shared" si="28"/>
        <v>0</v>
      </c>
      <c r="P190" s="45">
        <f t="shared" si="29"/>
        <v>0</v>
      </c>
      <c r="Q190" s="45">
        <f t="shared" si="30"/>
        <v>0</v>
      </c>
      <c r="R190" s="45">
        <f t="shared" si="31"/>
        <v>0</v>
      </c>
      <c r="S190" s="46">
        <f t="shared" si="32"/>
        <v>0</v>
      </c>
      <c r="T190" s="46">
        <f t="shared" si="25"/>
        <v>0</v>
      </c>
      <c r="U190" s="46">
        <f t="shared" si="33"/>
        <v>0</v>
      </c>
      <c r="V190" s="48" t="str">
        <f t="shared" si="34"/>
        <v>NÃO</v>
      </c>
      <c r="W190" s="49">
        <f t="shared" si="35"/>
        <v>0</v>
      </c>
      <c r="X190" s="50" t="s">
        <v>37</v>
      </c>
      <c r="Y190" s="50" t="s">
        <v>143</v>
      </c>
      <c r="Z190" s="50">
        <v>1600212</v>
      </c>
      <c r="AA190" s="51"/>
      <c r="AB190" s="51"/>
      <c r="AE190" s="50">
        <f t="shared" si="26"/>
        <v>0</v>
      </c>
    </row>
    <row r="191" spans="1:31" s="52" customFormat="1" ht="19.5" customHeight="1">
      <c r="A191" s="42" t="str">
        <f>Controles!$B$2</f>
        <v>ES</v>
      </c>
      <c r="B191" s="42">
        <f>Controles!$C$2</f>
        <v>7</v>
      </c>
      <c r="C191" s="42" t="s">
        <v>5389</v>
      </c>
      <c r="D191" s="43"/>
      <c r="E191" s="43"/>
      <c r="F191" s="43"/>
      <c r="G191" s="43"/>
      <c r="H191" s="44"/>
      <c r="I191" s="44"/>
      <c r="J191" s="44"/>
      <c r="K191" s="44"/>
      <c r="L191" s="44"/>
      <c r="M191" s="45">
        <f t="shared" si="24"/>
        <v>0</v>
      </c>
      <c r="N191" s="46">
        <f t="shared" si="27"/>
        <v>0</v>
      </c>
      <c r="O191" s="45">
        <f t="shared" si="28"/>
        <v>0</v>
      </c>
      <c r="P191" s="45">
        <f t="shared" si="29"/>
        <v>0</v>
      </c>
      <c r="Q191" s="45">
        <f t="shared" si="30"/>
        <v>0</v>
      </c>
      <c r="R191" s="45">
        <f t="shared" si="31"/>
        <v>0</v>
      </c>
      <c r="S191" s="46">
        <f t="shared" si="32"/>
        <v>0</v>
      </c>
      <c r="T191" s="46">
        <f t="shared" si="25"/>
        <v>0</v>
      </c>
      <c r="U191" s="46">
        <f t="shared" si="33"/>
        <v>0</v>
      </c>
      <c r="V191" s="48" t="str">
        <f t="shared" si="34"/>
        <v>NÃO</v>
      </c>
      <c r="W191" s="49">
        <f t="shared" si="35"/>
        <v>0</v>
      </c>
      <c r="X191" s="50" t="s">
        <v>37</v>
      </c>
      <c r="Y191" s="50" t="s">
        <v>168</v>
      </c>
      <c r="Z191" s="50">
        <v>1600238</v>
      </c>
      <c r="AA191" s="51"/>
      <c r="AB191" s="51"/>
      <c r="AE191" s="50">
        <f t="shared" si="26"/>
        <v>0</v>
      </c>
    </row>
    <row r="192" spans="1:31" s="52" customFormat="1" ht="19.5" customHeight="1">
      <c r="A192" s="42" t="str">
        <f>Controles!$B$2</f>
        <v>ES</v>
      </c>
      <c r="B192" s="42">
        <f>Controles!$C$2</f>
        <v>7</v>
      </c>
      <c r="C192" s="42" t="s">
        <v>5389</v>
      </c>
      <c r="D192" s="43"/>
      <c r="E192" s="43"/>
      <c r="F192" s="43"/>
      <c r="G192" s="43"/>
      <c r="H192" s="44"/>
      <c r="I192" s="44"/>
      <c r="J192" s="44"/>
      <c r="K192" s="44"/>
      <c r="L192" s="44"/>
      <c r="M192" s="45">
        <f t="shared" si="24"/>
        <v>0</v>
      </c>
      <c r="N192" s="46">
        <f t="shared" si="27"/>
        <v>0</v>
      </c>
      <c r="O192" s="45">
        <f t="shared" si="28"/>
        <v>0</v>
      </c>
      <c r="P192" s="45">
        <f t="shared" si="29"/>
        <v>0</v>
      </c>
      <c r="Q192" s="45">
        <f t="shared" si="30"/>
        <v>0</v>
      </c>
      <c r="R192" s="45">
        <f t="shared" si="31"/>
        <v>0</v>
      </c>
      <c r="S192" s="46">
        <f t="shared" si="32"/>
        <v>0</v>
      </c>
      <c r="T192" s="46">
        <f t="shared" si="25"/>
        <v>0</v>
      </c>
      <c r="U192" s="46">
        <f t="shared" si="33"/>
        <v>0</v>
      </c>
      <c r="V192" s="48" t="str">
        <f t="shared" si="34"/>
        <v>NÃO</v>
      </c>
      <c r="W192" s="49">
        <f t="shared" si="35"/>
        <v>0</v>
      </c>
      <c r="X192" s="50" t="s">
        <v>37</v>
      </c>
      <c r="Y192" s="50" t="s">
        <v>194</v>
      </c>
      <c r="Z192" s="50">
        <v>1600253</v>
      </c>
      <c r="AA192" s="51"/>
      <c r="AB192" s="51"/>
      <c r="AE192" s="50">
        <f t="shared" si="26"/>
        <v>0</v>
      </c>
    </row>
    <row r="193" spans="1:31" s="52" customFormat="1" ht="19.5" customHeight="1">
      <c r="A193" s="42" t="str">
        <f>Controles!$B$2</f>
        <v>ES</v>
      </c>
      <c r="B193" s="42">
        <f>Controles!$C$2</f>
        <v>7</v>
      </c>
      <c r="C193" s="42" t="s">
        <v>5389</v>
      </c>
      <c r="D193" s="43"/>
      <c r="E193" s="43"/>
      <c r="F193" s="43"/>
      <c r="G193" s="43"/>
      <c r="H193" s="44"/>
      <c r="I193" s="44"/>
      <c r="J193" s="44"/>
      <c r="K193" s="44"/>
      <c r="L193" s="44"/>
      <c r="M193" s="45">
        <f t="shared" si="24"/>
        <v>0</v>
      </c>
      <c r="N193" s="46">
        <f t="shared" si="27"/>
        <v>0</v>
      </c>
      <c r="O193" s="45">
        <f t="shared" si="28"/>
        <v>0</v>
      </c>
      <c r="P193" s="45">
        <f t="shared" si="29"/>
        <v>0</v>
      </c>
      <c r="Q193" s="45">
        <f t="shared" si="30"/>
        <v>0</v>
      </c>
      <c r="R193" s="45">
        <f t="shared" si="31"/>
        <v>0</v>
      </c>
      <c r="S193" s="46">
        <f t="shared" si="32"/>
        <v>0</v>
      </c>
      <c r="T193" s="46">
        <f t="shared" si="25"/>
        <v>0</v>
      </c>
      <c r="U193" s="46">
        <f t="shared" si="33"/>
        <v>0</v>
      </c>
      <c r="V193" s="48" t="str">
        <f t="shared" si="34"/>
        <v>NÃO</v>
      </c>
      <c r="W193" s="49">
        <f t="shared" si="35"/>
        <v>0</v>
      </c>
      <c r="X193" s="50" t="s">
        <v>37</v>
      </c>
      <c r="Y193" s="50" t="s">
        <v>220</v>
      </c>
      <c r="Z193" s="50">
        <v>1600279</v>
      </c>
      <c r="AA193" s="51"/>
      <c r="AB193" s="51"/>
      <c r="AE193" s="50">
        <f t="shared" si="26"/>
        <v>0</v>
      </c>
    </row>
    <row r="194" spans="1:31" s="52" customFormat="1" ht="19.5" customHeight="1">
      <c r="A194" s="42" t="str">
        <f>Controles!$B$2</f>
        <v>ES</v>
      </c>
      <c r="B194" s="42">
        <f>Controles!$C$2</f>
        <v>7</v>
      </c>
      <c r="C194" s="42" t="s">
        <v>5389</v>
      </c>
      <c r="D194" s="43"/>
      <c r="E194" s="43"/>
      <c r="F194" s="43"/>
      <c r="G194" s="43"/>
      <c r="H194" s="44"/>
      <c r="I194" s="44"/>
      <c r="J194" s="44"/>
      <c r="K194" s="44"/>
      <c r="L194" s="44"/>
      <c r="M194" s="45">
        <f t="shared" ref="M194:M257" si="36">IF(H194&gt;J194,"ERRO",0)</f>
        <v>0</v>
      </c>
      <c r="N194" s="46">
        <f t="shared" si="27"/>
        <v>0</v>
      </c>
      <c r="O194" s="45">
        <f t="shared" si="28"/>
        <v>0</v>
      </c>
      <c r="P194" s="45">
        <f t="shared" si="29"/>
        <v>0</v>
      </c>
      <c r="Q194" s="45">
        <f t="shared" si="30"/>
        <v>0</v>
      </c>
      <c r="R194" s="45">
        <f t="shared" si="31"/>
        <v>0</v>
      </c>
      <c r="S194" s="46">
        <f t="shared" si="32"/>
        <v>0</v>
      </c>
      <c r="T194" s="46">
        <f t="shared" ref="T194:T257" si="37">IF(AND(H194=0,I194&gt;0),"ERRO",0)</f>
        <v>0</v>
      </c>
      <c r="U194" s="46">
        <f t="shared" si="33"/>
        <v>0</v>
      </c>
      <c r="V194" s="48" t="str">
        <f t="shared" si="34"/>
        <v>NÃO</v>
      </c>
      <c r="W194" s="49">
        <f t="shared" si="35"/>
        <v>0</v>
      </c>
      <c r="X194" s="50" t="s">
        <v>37</v>
      </c>
      <c r="Y194" s="50" t="s">
        <v>244</v>
      </c>
      <c r="Z194" s="50">
        <v>1600303</v>
      </c>
      <c r="AA194" s="51"/>
      <c r="AB194" s="51"/>
      <c r="AE194" s="50">
        <f t="shared" ref="AE194:AE257" si="38">IF(SUM(H194,J194:L194)&gt;0,1,0)</f>
        <v>0</v>
      </c>
    </row>
    <row r="195" spans="1:31" s="52" customFormat="1" ht="19.5" customHeight="1">
      <c r="A195" s="42" t="str">
        <f>Controles!$B$2</f>
        <v>ES</v>
      </c>
      <c r="B195" s="42">
        <f>Controles!$C$2</f>
        <v>7</v>
      </c>
      <c r="C195" s="42" t="s">
        <v>5389</v>
      </c>
      <c r="D195" s="43"/>
      <c r="E195" s="43"/>
      <c r="F195" s="43"/>
      <c r="G195" s="43"/>
      <c r="H195" s="44"/>
      <c r="I195" s="44"/>
      <c r="J195" s="44"/>
      <c r="K195" s="44"/>
      <c r="L195" s="44"/>
      <c r="M195" s="45">
        <f t="shared" si="36"/>
        <v>0</v>
      </c>
      <c r="N195" s="46">
        <f t="shared" ref="N195:N258" si="39">IF(AND(J195&gt;0,H195=0),"VERIFICAR",0)</f>
        <v>0</v>
      </c>
      <c r="O195" s="45">
        <f t="shared" ref="O195:O258" si="40">IF(J195&gt;I195,"ERRO",0)</f>
        <v>0</v>
      </c>
      <c r="P195" s="45">
        <f t="shared" ref="P195:P258" si="41">IF(K195&gt;J195,"ERRO",0)</f>
        <v>0</v>
      </c>
      <c r="Q195" s="45">
        <f t="shared" ref="Q195:Q258" si="42">IF(AND(K195&gt;0,H195=0),"ERRO",0)</f>
        <v>0</v>
      </c>
      <c r="R195" s="45">
        <f t="shared" ref="R195:R258" si="43">IF(AND(H195=0,L195&gt;0),"ERRO",0)</f>
        <v>0</v>
      </c>
      <c r="S195" s="46">
        <f t="shared" ref="S195:S258" si="44">IF(K195+L195&gt;I195,"ERRO",0)</f>
        <v>0</v>
      </c>
      <c r="T195" s="46">
        <f t="shared" si="37"/>
        <v>0</v>
      </c>
      <c r="U195" s="46">
        <f t="shared" ref="U195:U258" si="45">IF(J195&lt;&gt;SUM(K195+L195),"ERRO",0)</f>
        <v>0</v>
      </c>
      <c r="V195" s="48" t="str">
        <f t="shared" ref="V195:V258" si="46">IF(AND(M195=0,N195=0,O195=0,P195=0,Q195=0,R195=0,S195=0,T195=0,U195=0), "NÃO", "SIM")</f>
        <v>NÃO</v>
      </c>
      <c r="W195" s="49">
        <f t="shared" ref="W195:W258" si="47">IF(L195+K195+J195+I195+H195=0,0,1)</f>
        <v>0</v>
      </c>
      <c r="X195" s="50" t="s">
        <v>37</v>
      </c>
      <c r="Y195" s="50" t="s">
        <v>269</v>
      </c>
      <c r="Z195" s="50">
        <v>1600402</v>
      </c>
      <c r="AA195" s="51"/>
      <c r="AB195" s="51"/>
      <c r="AE195" s="50">
        <f t="shared" si="38"/>
        <v>0</v>
      </c>
    </row>
    <row r="196" spans="1:31" s="52" customFormat="1" ht="19.5" customHeight="1">
      <c r="A196" s="42" t="str">
        <f>Controles!$B$2</f>
        <v>ES</v>
      </c>
      <c r="B196" s="42">
        <f>Controles!$C$2</f>
        <v>7</v>
      </c>
      <c r="C196" s="42" t="s">
        <v>5389</v>
      </c>
      <c r="D196" s="43"/>
      <c r="E196" s="43"/>
      <c r="F196" s="43"/>
      <c r="G196" s="43"/>
      <c r="H196" s="44"/>
      <c r="I196" s="44"/>
      <c r="J196" s="44"/>
      <c r="K196" s="44"/>
      <c r="L196" s="44"/>
      <c r="M196" s="45">
        <f t="shared" si="36"/>
        <v>0</v>
      </c>
      <c r="N196" s="46">
        <f t="shared" si="39"/>
        <v>0</v>
      </c>
      <c r="O196" s="45">
        <f t="shared" si="40"/>
        <v>0</v>
      </c>
      <c r="P196" s="45">
        <f t="shared" si="41"/>
        <v>0</v>
      </c>
      <c r="Q196" s="45">
        <f t="shared" si="42"/>
        <v>0</v>
      </c>
      <c r="R196" s="45">
        <f t="shared" si="43"/>
        <v>0</v>
      </c>
      <c r="S196" s="46">
        <f t="shared" si="44"/>
        <v>0</v>
      </c>
      <c r="T196" s="46">
        <f t="shared" si="37"/>
        <v>0</v>
      </c>
      <c r="U196" s="46">
        <f t="shared" si="45"/>
        <v>0</v>
      </c>
      <c r="V196" s="48" t="str">
        <f t="shared" si="46"/>
        <v>NÃO</v>
      </c>
      <c r="W196" s="49">
        <f t="shared" si="47"/>
        <v>0</v>
      </c>
      <c r="X196" s="50" t="s">
        <v>37</v>
      </c>
      <c r="Y196" s="50" t="s">
        <v>295</v>
      </c>
      <c r="Z196" s="50">
        <v>1600501</v>
      </c>
      <c r="AA196" s="51"/>
      <c r="AB196" s="51"/>
      <c r="AE196" s="50">
        <f t="shared" si="38"/>
        <v>0</v>
      </c>
    </row>
    <row r="197" spans="1:31" s="52" customFormat="1" ht="19.5" customHeight="1">
      <c r="A197" s="42" t="str">
        <f>Controles!$B$2</f>
        <v>ES</v>
      </c>
      <c r="B197" s="42">
        <f>Controles!$C$2</f>
        <v>7</v>
      </c>
      <c r="C197" s="42" t="s">
        <v>5389</v>
      </c>
      <c r="D197" s="43"/>
      <c r="E197" s="43"/>
      <c r="F197" s="43"/>
      <c r="G197" s="43"/>
      <c r="H197" s="44"/>
      <c r="I197" s="44"/>
      <c r="J197" s="44"/>
      <c r="K197" s="44"/>
      <c r="L197" s="44"/>
      <c r="M197" s="45">
        <f t="shared" si="36"/>
        <v>0</v>
      </c>
      <c r="N197" s="46">
        <f t="shared" si="39"/>
        <v>0</v>
      </c>
      <c r="O197" s="45">
        <f t="shared" si="40"/>
        <v>0</v>
      </c>
      <c r="P197" s="45">
        <f t="shared" si="41"/>
        <v>0</v>
      </c>
      <c r="Q197" s="45">
        <f t="shared" si="42"/>
        <v>0</v>
      </c>
      <c r="R197" s="45">
        <f t="shared" si="43"/>
        <v>0</v>
      </c>
      <c r="S197" s="46">
        <f t="shared" si="44"/>
        <v>0</v>
      </c>
      <c r="T197" s="46">
        <f t="shared" si="37"/>
        <v>0</v>
      </c>
      <c r="U197" s="46">
        <f t="shared" si="45"/>
        <v>0</v>
      </c>
      <c r="V197" s="48" t="str">
        <f t="shared" si="46"/>
        <v>NÃO</v>
      </c>
      <c r="W197" s="49">
        <f t="shared" si="47"/>
        <v>0</v>
      </c>
      <c r="X197" s="50" t="s">
        <v>37</v>
      </c>
      <c r="Y197" s="50" t="s">
        <v>321</v>
      </c>
      <c r="Z197" s="50">
        <v>1600154</v>
      </c>
      <c r="AA197" s="51"/>
      <c r="AB197" s="51"/>
      <c r="AE197" s="50">
        <f t="shared" si="38"/>
        <v>0</v>
      </c>
    </row>
    <row r="198" spans="1:31" s="52" customFormat="1" ht="19.5" customHeight="1">
      <c r="A198" s="42" t="str">
        <f>Controles!$B$2</f>
        <v>ES</v>
      </c>
      <c r="B198" s="42">
        <f>Controles!$C$2</f>
        <v>7</v>
      </c>
      <c r="C198" s="42" t="s">
        <v>5389</v>
      </c>
      <c r="D198" s="43"/>
      <c r="E198" s="43"/>
      <c r="F198" s="43"/>
      <c r="G198" s="43"/>
      <c r="H198" s="44"/>
      <c r="I198" s="44"/>
      <c r="J198" s="44"/>
      <c r="K198" s="44"/>
      <c r="L198" s="44"/>
      <c r="M198" s="45">
        <f t="shared" si="36"/>
        <v>0</v>
      </c>
      <c r="N198" s="46">
        <f t="shared" si="39"/>
        <v>0</v>
      </c>
      <c r="O198" s="45">
        <f t="shared" si="40"/>
        <v>0</v>
      </c>
      <c r="P198" s="45">
        <f t="shared" si="41"/>
        <v>0</v>
      </c>
      <c r="Q198" s="45">
        <f t="shared" si="42"/>
        <v>0</v>
      </c>
      <c r="R198" s="45">
        <f t="shared" si="43"/>
        <v>0</v>
      </c>
      <c r="S198" s="46">
        <f t="shared" si="44"/>
        <v>0</v>
      </c>
      <c r="T198" s="46">
        <f t="shared" si="37"/>
        <v>0</v>
      </c>
      <c r="U198" s="46">
        <f t="shared" si="45"/>
        <v>0</v>
      </c>
      <c r="V198" s="48" t="str">
        <f t="shared" si="46"/>
        <v>NÃO</v>
      </c>
      <c r="W198" s="49">
        <f t="shared" si="47"/>
        <v>0</v>
      </c>
      <c r="X198" s="50" t="s">
        <v>37</v>
      </c>
      <c r="Y198" s="50" t="s">
        <v>346</v>
      </c>
      <c r="Z198" s="50">
        <v>1600535</v>
      </c>
      <c r="AA198" s="51"/>
      <c r="AB198" s="51"/>
      <c r="AE198" s="50">
        <f t="shared" si="38"/>
        <v>0</v>
      </c>
    </row>
    <row r="199" spans="1:31" s="52" customFormat="1" ht="19.5" customHeight="1">
      <c r="A199" s="42" t="str">
        <f>Controles!$B$2</f>
        <v>ES</v>
      </c>
      <c r="B199" s="42">
        <f>Controles!$C$2</f>
        <v>7</v>
      </c>
      <c r="C199" s="42" t="s">
        <v>5389</v>
      </c>
      <c r="D199" s="43"/>
      <c r="E199" s="43"/>
      <c r="F199" s="43"/>
      <c r="G199" s="43"/>
      <c r="H199" s="44"/>
      <c r="I199" s="44"/>
      <c r="J199" s="44"/>
      <c r="K199" s="44"/>
      <c r="L199" s="44"/>
      <c r="M199" s="45">
        <f t="shared" si="36"/>
        <v>0</v>
      </c>
      <c r="N199" s="46">
        <f t="shared" si="39"/>
        <v>0</v>
      </c>
      <c r="O199" s="45">
        <f t="shared" si="40"/>
        <v>0</v>
      </c>
      <c r="P199" s="45">
        <f t="shared" si="41"/>
        <v>0</v>
      </c>
      <c r="Q199" s="45">
        <f t="shared" si="42"/>
        <v>0</v>
      </c>
      <c r="R199" s="45">
        <f t="shared" si="43"/>
        <v>0</v>
      </c>
      <c r="S199" s="46">
        <f t="shared" si="44"/>
        <v>0</v>
      </c>
      <c r="T199" s="46">
        <f t="shared" si="37"/>
        <v>0</v>
      </c>
      <c r="U199" s="46">
        <f t="shared" si="45"/>
        <v>0</v>
      </c>
      <c r="V199" s="48" t="str">
        <f t="shared" si="46"/>
        <v>NÃO</v>
      </c>
      <c r="W199" s="49">
        <f t="shared" si="47"/>
        <v>0</v>
      </c>
      <c r="X199" s="50" t="s">
        <v>37</v>
      </c>
      <c r="Y199" s="50" t="s">
        <v>370</v>
      </c>
      <c r="Z199" s="50">
        <v>1600550</v>
      </c>
      <c r="AA199" s="51"/>
      <c r="AB199" s="51"/>
      <c r="AE199" s="50">
        <f t="shared" si="38"/>
        <v>0</v>
      </c>
    </row>
    <row r="200" spans="1:31" s="52" customFormat="1" ht="19.5" customHeight="1">
      <c r="A200" s="42" t="str">
        <f>Controles!$B$2</f>
        <v>ES</v>
      </c>
      <c r="B200" s="42">
        <f>Controles!$C$2</f>
        <v>7</v>
      </c>
      <c r="C200" s="42" t="s">
        <v>5389</v>
      </c>
      <c r="D200" s="43"/>
      <c r="E200" s="43"/>
      <c r="F200" s="43"/>
      <c r="G200" s="43"/>
      <c r="H200" s="44"/>
      <c r="I200" s="44"/>
      <c r="J200" s="44"/>
      <c r="K200" s="44"/>
      <c r="L200" s="44"/>
      <c r="M200" s="45">
        <f t="shared" si="36"/>
        <v>0</v>
      </c>
      <c r="N200" s="46">
        <f t="shared" si="39"/>
        <v>0</v>
      </c>
      <c r="O200" s="45">
        <f t="shared" si="40"/>
        <v>0</v>
      </c>
      <c r="P200" s="45">
        <f t="shared" si="41"/>
        <v>0</v>
      </c>
      <c r="Q200" s="45">
        <f t="shared" si="42"/>
        <v>0</v>
      </c>
      <c r="R200" s="45">
        <f t="shared" si="43"/>
        <v>0</v>
      </c>
      <c r="S200" s="46">
        <f t="shared" si="44"/>
        <v>0</v>
      </c>
      <c r="T200" s="46">
        <f t="shared" si="37"/>
        <v>0</v>
      </c>
      <c r="U200" s="46">
        <f t="shared" si="45"/>
        <v>0</v>
      </c>
      <c r="V200" s="48" t="str">
        <f t="shared" si="46"/>
        <v>NÃO</v>
      </c>
      <c r="W200" s="49">
        <f t="shared" si="47"/>
        <v>0</v>
      </c>
      <c r="X200" s="50" t="s">
        <v>37</v>
      </c>
      <c r="Y200" s="50" t="s">
        <v>395</v>
      </c>
      <c r="Z200" s="50">
        <v>1600600</v>
      </c>
      <c r="AA200" s="51"/>
      <c r="AB200" s="51"/>
      <c r="AE200" s="50">
        <f t="shared" si="38"/>
        <v>0</v>
      </c>
    </row>
    <row r="201" spans="1:31" s="52" customFormat="1" ht="19.5" customHeight="1">
      <c r="A201" s="42" t="str">
        <f>Controles!$B$2</f>
        <v>ES</v>
      </c>
      <c r="B201" s="42">
        <f>Controles!$C$2</f>
        <v>7</v>
      </c>
      <c r="C201" s="42" t="s">
        <v>5389</v>
      </c>
      <c r="D201" s="43"/>
      <c r="E201" s="43"/>
      <c r="F201" s="43"/>
      <c r="G201" s="43"/>
      <c r="H201" s="44"/>
      <c r="I201" s="44"/>
      <c r="J201" s="44"/>
      <c r="K201" s="44"/>
      <c r="L201" s="44"/>
      <c r="M201" s="45">
        <f t="shared" si="36"/>
        <v>0</v>
      </c>
      <c r="N201" s="46">
        <f t="shared" si="39"/>
        <v>0</v>
      </c>
      <c r="O201" s="45">
        <f t="shared" si="40"/>
        <v>0</v>
      </c>
      <c r="P201" s="45">
        <f t="shared" si="41"/>
        <v>0</v>
      </c>
      <c r="Q201" s="45">
        <f t="shared" si="42"/>
        <v>0</v>
      </c>
      <c r="R201" s="45">
        <f t="shared" si="43"/>
        <v>0</v>
      </c>
      <c r="S201" s="46">
        <f t="shared" si="44"/>
        <v>0</v>
      </c>
      <c r="T201" s="46">
        <f t="shared" si="37"/>
        <v>0</v>
      </c>
      <c r="U201" s="46">
        <f t="shared" si="45"/>
        <v>0</v>
      </c>
      <c r="V201" s="48" t="str">
        <f t="shared" si="46"/>
        <v>NÃO</v>
      </c>
      <c r="W201" s="49">
        <f t="shared" si="47"/>
        <v>0</v>
      </c>
      <c r="X201" s="50" t="s">
        <v>37</v>
      </c>
      <c r="Y201" s="50" t="s">
        <v>420</v>
      </c>
      <c r="Z201" s="50">
        <v>1600055</v>
      </c>
      <c r="AA201" s="51"/>
      <c r="AB201" s="51"/>
      <c r="AE201" s="50">
        <f t="shared" si="38"/>
        <v>0</v>
      </c>
    </row>
    <row r="202" spans="1:31" s="52" customFormat="1" ht="19.5" customHeight="1">
      <c r="A202" s="42" t="str">
        <f>Controles!$B$2</f>
        <v>ES</v>
      </c>
      <c r="B202" s="42">
        <f>Controles!$C$2</f>
        <v>7</v>
      </c>
      <c r="C202" s="42" t="s">
        <v>5389</v>
      </c>
      <c r="D202" s="43"/>
      <c r="E202" s="43"/>
      <c r="F202" s="43"/>
      <c r="G202" s="43"/>
      <c r="H202" s="44"/>
      <c r="I202" s="44"/>
      <c r="J202" s="44"/>
      <c r="K202" s="44"/>
      <c r="L202" s="44"/>
      <c r="M202" s="45">
        <f t="shared" si="36"/>
        <v>0</v>
      </c>
      <c r="N202" s="46">
        <f t="shared" si="39"/>
        <v>0</v>
      </c>
      <c r="O202" s="45">
        <f t="shared" si="40"/>
        <v>0</v>
      </c>
      <c r="P202" s="45">
        <f t="shared" si="41"/>
        <v>0</v>
      </c>
      <c r="Q202" s="45">
        <f t="shared" si="42"/>
        <v>0</v>
      </c>
      <c r="R202" s="45">
        <f t="shared" si="43"/>
        <v>0</v>
      </c>
      <c r="S202" s="46">
        <f t="shared" si="44"/>
        <v>0</v>
      </c>
      <c r="T202" s="46">
        <f t="shared" si="37"/>
        <v>0</v>
      </c>
      <c r="U202" s="46">
        <f t="shared" si="45"/>
        <v>0</v>
      </c>
      <c r="V202" s="48" t="str">
        <f t="shared" si="46"/>
        <v>NÃO</v>
      </c>
      <c r="W202" s="49">
        <f t="shared" si="47"/>
        <v>0</v>
      </c>
      <c r="X202" s="50" t="s">
        <v>37</v>
      </c>
      <c r="Y202" s="50" t="s">
        <v>446</v>
      </c>
      <c r="Z202" s="50">
        <v>1600709</v>
      </c>
      <c r="AA202" s="51"/>
      <c r="AB202" s="51"/>
      <c r="AE202" s="50">
        <f t="shared" si="38"/>
        <v>0</v>
      </c>
    </row>
    <row r="203" spans="1:31" s="52" customFormat="1" ht="19.5" customHeight="1">
      <c r="A203" s="42" t="str">
        <f>Controles!$B$2</f>
        <v>ES</v>
      </c>
      <c r="B203" s="42">
        <f>Controles!$C$2</f>
        <v>7</v>
      </c>
      <c r="C203" s="42" t="s">
        <v>5389</v>
      </c>
      <c r="D203" s="43"/>
      <c r="E203" s="43"/>
      <c r="F203" s="43"/>
      <c r="G203" s="43"/>
      <c r="H203" s="44"/>
      <c r="I203" s="44"/>
      <c r="J203" s="44"/>
      <c r="K203" s="44"/>
      <c r="L203" s="44"/>
      <c r="M203" s="45">
        <f t="shared" si="36"/>
        <v>0</v>
      </c>
      <c r="N203" s="46">
        <f t="shared" si="39"/>
        <v>0</v>
      </c>
      <c r="O203" s="45">
        <f t="shared" si="40"/>
        <v>0</v>
      </c>
      <c r="P203" s="45">
        <f t="shared" si="41"/>
        <v>0</v>
      </c>
      <c r="Q203" s="45">
        <f t="shared" si="42"/>
        <v>0</v>
      </c>
      <c r="R203" s="45">
        <f t="shared" si="43"/>
        <v>0</v>
      </c>
      <c r="S203" s="46">
        <f t="shared" si="44"/>
        <v>0</v>
      </c>
      <c r="T203" s="46">
        <f t="shared" si="37"/>
        <v>0</v>
      </c>
      <c r="U203" s="46">
        <f t="shared" si="45"/>
        <v>0</v>
      </c>
      <c r="V203" s="48" t="str">
        <f t="shared" si="46"/>
        <v>NÃO</v>
      </c>
      <c r="W203" s="49">
        <f t="shared" si="47"/>
        <v>0</v>
      </c>
      <c r="X203" s="50" t="s">
        <v>37</v>
      </c>
      <c r="Y203" s="50" t="s">
        <v>471</v>
      </c>
      <c r="Z203" s="50">
        <v>1600808</v>
      </c>
      <c r="AA203" s="51"/>
      <c r="AB203" s="51"/>
      <c r="AE203" s="50">
        <f t="shared" si="38"/>
        <v>0</v>
      </c>
    </row>
    <row r="204" spans="1:31" s="52" customFormat="1" ht="19.5" customHeight="1">
      <c r="A204" s="42" t="str">
        <f>Controles!$B$2</f>
        <v>ES</v>
      </c>
      <c r="B204" s="42">
        <f>Controles!$C$2</f>
        <v>7</v>
      </c>
      <c r="C204" s="42" t="s">
        <v>5389</v>
      </c>
      <c r="D204" s="43"/>
      <c r="E204" s="43"/>
      <c r="F204" s="43"/>
      <c r="G204" s="43"/>
      <c r="H204" s="44"/>
      <c r="I204" s="44"/>
      <c r="J204" s="44"/>
      <c r="K204" s="44"/>
      <c r="L204" s="44"/>
      <c r="M204" s="45">
        <f t="shared" si="36"/>
        <v>0</v>
      </c>
      <c r="N204" s="46">
        <f t="shared" si="39"/>
        <v>0</v>
      </c>
      <c r="O204" s="45">
        <f t="shared" si="40"/>
        <v>0</v>
      </c>
      <c r="P204" s="45">
        <f t="shared" si="41"/>
        <v>0</v>
      </c>
      <c r="Q204" s="45">
        <f t="shared" si="42"/>
        <v>0</v>
      </c>
      <c r="R204" s="45">
        <f t="shared" si="43"/>
        <v>0</v>
      </c>
      <c r="S204" s="46">
        <f t="shared" si="44"/>
        <v>0</v>
      </c>
      <c r="T204" s="46">
        <f t="shared" si="37"/>
        <v>0</v>
      </c>
      <c r="U204" s="46">
        <f t="shared" si="45"/>
        <v>0</v>
      </c>
      <c r="V204" s="48" t="str">
        <f t="shared" si="46"/>
        <v>NÃO</v>
      </c>
      <c r="W204" s="49">
        <f t="shared" si="47"/>
        <v>0</v>
      </c>
      <c r="X204" s="50" t="s">
        <v>41</v>
      </c>
      <c r="Y204" s="50" t="s">
        <v>93</v>
      </c>
      <c r="Z204" s="50">
        <v>2900108</v>
      </c>
      <c r="AA204" s="51"/>
      <c r="AB204" s="51"/>
      <c r="AE204" s="50">
        <f t="shared" si="38"/>
        <v>0</v>
      </c>
    </row>
    <row r="205" spans="1:31" s="52" customFormat="1" ht="19.5" customHeight="1">
      <c r="A205" s="42" t="str">
        <f>Controles!$B$2</f>
        <v>ES</v>
      </c>
      <c r="B205" s="42">
        <f>Controles!$C$2</f>
        <v>7</v>
      </c>
      <c r="C205" s="42" t="s">
        <v>5389</v>
      </c>
      <c r="D205" s="43"/>
      <c r="E205" s="43"/>
      <c r="F205" s="43"/>
      <c r="G205" s="43"/>
      <c r="H205" s="44"/>
      <c r="I205" s="44"/>
      <c r="J205" s="44"/>
      <c r="K205" s="44"/>
      <c r="L205" s="44"/>
      <c r="M205" s="45">
        <f t="shared" si="36"/>
        <v>0</v>
      </c>
      <c r="N205" s="46">
        <f t="shared" si="39"/>
        <v>0</v>
      </c>
      <c r="O205" s="45">
        <f t="shared" si="40"/>
        <v>0</v>
      </c>
      <c r="P205" s="45">
        <f t="shared" si="41"/>
        <v>0</v>
      </c>
      <c r="Q205" s="45">
        <f t="shared" si="42"/>
        <v>0</v>
      </c>
      <c r="R205" s="45">
        <f t="shared" si="43"/>
        <v>0</v>
      </c>
      <c r="S205" s="46">
        <f t="shared" si="44"/>
        <v>0</v>
      </c>
      <c r="T205" s="46">
        <f t="shared" si="37"/>
        <v>0</v>
      </c>
      <c r="U205" s="46">
        <f t="shared" si="45"/>
        <v>0</v>
      </c>
      <c r="V205" s="48" t="str">
        <f t="shared" si="46"/>
        <v>NÃO</v>
      </c>
      <c r="W205" s="49">
        <f t="shared" si="47"/>
        <v>0</v>
      </c>
      <c r="X205" s="50" t="s">
        <v>41</v>
      </c>
      <c r="Y205" s="50" t="s">
        <v>119</v>
      </c>
      <c r="Z205" s="50">
        <v>2900207</v>
      </c>
      <c r="AA205" s="51"/>
      <c r="AB205" s="51"/>
      <c r="AE205" s="50">
        <f t="shared" si="38"/>
        <v>0</v>
      </c>
    </row>
    <row r="206" spans="1:31" s="52" customFormat="1" ht="19.5" customHeight="1">
      <c r="A206" s="42" t="str">
        <f>Controles!$B$2</f>
        <v>ES</v>
      </c>
      <c r="B206" s="42">
        <f>Controles!$C$2</f>
        <v>7</v>
      </c>
      <c r="C206" s="42" t="s">
        <v>5389</v>
      </c>
      <c r="D206" s="43"/>
      <c r="E206" s="43"/>
      <c r="F206" s="43"/>
      <c r="G206" s="43"/>
      <c r="H206" s="44"/>
      <c r="I206" s="44"/>
      <c r="J206" s="44"/>
      <c r="K206" s="44"/>
      <c r="L206" s="44"/>
      <c r="M206" s="45">
        <f t="shared" si="36"/>
        <v>0</v>
      </c>
      <c r="N206" s="46">
        <f t="shared" si="39"/>
        <v>0</v>
      </c>
      <c r="O206" s="45">
        <f t="shared" si="40"/>
        <v>0</v>
      </c>
      <c r="P206" s="45">
        <f t="shared" si="41"/>
        <v>0</v>
      </c>
      <c r="Q206" s="45">
        <f t="shared" si="42"/>
        <v>0</v>
      </c>
      <c r="R206" s="45">
        <f t="shared" si="43"/>
        <v>0</v>
      </c>
      <c r="S206" s="46">
        <f t="shared" si="44"/>
        <v>0</v>
      </c>
      <c r="T206" s="46">
        <f t="shared" si="37"/>
        <v>0</v>
      </c>
      <c r="U206" s="46">
        <f t="shared" si="45"/>
        <v>0</v>
      </c>
      <c r="V206" s="48" t="str">
        <f t="shared" si="46"/>
        <v>NÃO</v>
      </c>
      <c r="W206" s="49">
        <f t="shared" si="47"/>
        <v>0</v>
      </c>
      <c r="X206" s="50" t="s">
        <v>41</v>
      </c>
      <c r="Y206" s="50" t="s">
        <v>145</v>
      </c>
      <c r="Z206" s="50">
        <v>2900306</v>
      </c>
      <c r="AA206" s="51"/>
      <c r="AB206" s="51"/>
      <c r="AE206" s="50">
        <f t="shared" si="38"/>
        <v>0</v>
      </c>
    </row>
    <row r="207" spans="1:31" s="52" customFormat="1" ht="19.5" customHeight="1">
      <c r="A207" s="42" t="str">
        <f>Controles!$B$2</f>
        <v>ES</v>
      </c>
      <c r="B207" s="42">
        <f>Controles!$C$2</f>
        <v>7</v>
      </c>
      <c r="C207" s="42" t="s">
        <v>5389</v>
      </c>
      <c r="D207" s="43"/>
      <c r="E207" s="43"/>
      <c r="F207" s="43"/>
      <c r="G207" s="43"/>
      <c r="H207" s="44"/>
      <c r="I207" s="44"/>
      <c r="J207" s="44"/>
      <c r="K207" s="44"/>
      <c r="L207" s="44"/>
      <c r="M207" s="45">
        <f t="shared" si="36"/>
        <v>0</v>
      </c>
      <c r="N207" s="46">
        <f t="shared" si="39"/>
        <v>0</v>
      </c>
      <c r="O207" s="45">
        <f t="shared" si="40"/>
        <v>0</v>
      </c>
      <c r="P207" s="45">
        <f t="shared" si="41"/>
        <v>0</v>
      </c>
      <c r="Q207" s="45">
        <f t="shared" si="42"/>
        <v>0</v>
      </c>
      <c r="R207" s="45">
        <f t="shared" si="43"/>
        <v>0</v>
      </c>
      <c r="S207" s="46">
        <f t="shared" si="44"/>
        <v>0</v>
      </c>
      <c r="T207" s="46">
        <f t="shared" si="37"/>
        <v>0</v>
      </c>
      <c r="U207" s="46">
        <f t="shared" si="45"/>
        <v>0</v>
      </c>
      <c r="V207" s="48" t="str">
        <f t="shared" si="46"/>
        <v>NÃO</v>
      </c>
      <c r="W207" s="49">
        <f t="shared" si="47"/>
        <v>0</v>
      </c>
      <c r="X207" s="50" t="s">
        <v>41</v>
      </c>
      <c r="Y207" s="50" t="s">
        <v>170</v>
      </c>
      <c r="Z207" s="50">
        <v>2900355</v>
      </c>
      <c r="AA207" s="51"/>
      <c r="AB207" s="51"/>
      <c r="AE207" s="50">
        <f t="shared" si="38"/>
        <v>0</v>
      </c>
    </row>
    <row r="208" spans="1:31" s="52" customFormat="1" ht="19.5" customHeight="1">
      <c r="A208" s="42" t="str">
        <f>Controles!$B$2</f>
        <v>ES</v>
      </c>
      <c r="B208" s="42">
        <f>Controles!$C$2</f>
        <v>7</v>
      </c>
      <c r="C208" s="42" t="s">
        <v>5389</v>
      </c>
      <c r="D208" s="43"/>
      <c r="E208" s="43"/>
      <c r="F208" s="43"/>
      <c r="G208" s="43"/>
      <c r="H208" s="44"/>
      <c r="I208" s="44"/>
      <c r="J208" s="44"/>
      <c r="K208" s="44"/>
      <c r="L208" s="44"/>
      <c r="M208" s="45">
        <f t="shared" si="36"/>
        <v>0</v>
      </c>
      <c r="N208" s="46">
        <f t="shared" si="39"/>
        <v>0</v>
      </c>
      <c r="O208" s="45">
        <f t="shared" si="40"/>
        <v>0</v>
      </c>
      <c r="P208" s="45">
        <f t="shared" si="41"/>
        <v>0</v>
      </c>
      <c r="Q208" s="45">
        <f t="shared" si="42"/>
        <v>0</v>
      </c>
      <c r="R208" s="45">
        <f t="shared" si="43"/>
        <v>0</v>
      </c>
      <c r="S208" s="46">
        <f t="shared" si="44"/>
        <v>0</v>
      </c>
      <c r="T208" s="46">
        <f t="shared" si="37"/>
        <v>0</v>
      </c>
      <c r="U208" s="46">
        <f t="shared" si="45"/>
        <v>0</v>
      </c>
      <c r="V208" s="48" t="str">
        <f t="shared" si="46"/>
        <v>NÃO</v>
      </c>
      <c r="W208" s="49">
        <f t="shared" si="47"/>
        <v>0</v>
      </c>
      <c r="X208" s="50" t="s">
        <v>41</v>
      </c>
      <c r="Y208" s="50" t="s">
        <v>196</v>
      </c>
      <c r="Z208" s="50">
        <v>2900405</v>
      </c>
      <c r="AA208" s="51"/>
      <c r="AB208" s="51"/>
      <c r="AE208" s="50">
        <f t="shared" si="38"/>
        <v>0</v>
      </c>
    </row>
    <row r="209" spans="1:31" s="52" customFormat="1" ht="19.5" customHeight="1">
      <c r="A209" s="42" t="str">
        <f>Controles!$B$2</f>
        <v>ES</v>
      </c>
      <c r="B209" s="42">
        <f>Controles!$C$2</f>
        <v>7</v>
      </c>
      <c r="C209" s="42" t="s">
        <v>5389</v>
      </c>
      <c r="D209" s="43"/>
      <c r="E209" s="43"/>
      <c r="F209" s="43"/>
      <c r="G209" s="43"/>
      <c r="H209" s="44"/>
      <c r="I209" s="44"/>
      <c r="J209" s="44"/>
      <c r="K209" s="44"/>
      <c r="L209" s="44"/>
      <c r="M209" s="45">
        <f t="shared" si="36"/>
        <v>0</v>
      </c>
      <c r="N209" s="46">
        <f t="shared" si="39"/>
        <v>0</v>
      </c>
      <c r="O209" s="45">
        <f t="shared" si="40"/>
        <v>0</v>
      </c>
      <c r="P209" s="45">
        <f t="shared" si="41"/>
        <v>0</v>
      </c>
      <c r="Q209" s="45">
        <f t="shared" si="42"/>
        <v>0</v>
      </c>
      <c r="R209" s="45">
        <f t="shared" si="43"/>
        <v>0</v>
      </c>
      <c r="S209" s="46">
        <f t="shared" si="44"/>
        <v>0</v>
      </c>
      <c r="T209" s="46">
        <f t="shared" si="37"/>
        <v>0</v>
      </c>
      <c r="U209" s="46">
        <f t="shared" si="45"/>
        <v>0</v>
      </c>
      <c r="V209" s="48" t="str">
        <f t="shared" si="46"/>
        <v>NÃO</v>
      </c>
      <c r="W209" s="49">
        <f t="shared" si="47"/>
        <v>0</v>
      </c>
      <c r="X209" s="50" t="s">
        <v>41</v>
      </c>
      <c r="Y209" s="50" t="s">
        <v>222</v>
      </c>
      <c r="Z209" s="50">
        <v>2900603</v>
      </c>
      <c r="AA209" s="51"/>
      <c r="AB209" s="51"/>
      <c r="AE209" s="50">
        <f t="shared" si="38"/>
        <v>0</v>
      </c>
    </row>
    <row r="210" spans="1:31" s="52" customFormat="1" ht="19.5" customHeight="1">
      <c r="A210" s="42" t="str">
        <f>Controles!$B$2</f>
        <v>ES</v>
      </c>
      <c r="B210" s="42">
        <f>Controles!$C$2</f>
        <v>7</v>
      </c>
      <c r="C210" s="42" t="s">
        <v>5389</v>
      </c>
      <c r="D210" s="43"/>
      <c r="E210" s="43"/>
      <c r="F210" s="43"/>
      <c r="G210" s="43"/>
      <c r="H210" s="44"/>
      <c r="I210" s="44"/>
      <c r="J210" s="44"/>
      <c r="K210" s="44"/>
      <c r="L210" s="44"/>
      <c r="M210" s="45">
        <f t="shared" si="36"/>
        <v>0</v>
      </c>
      <c r="N210" s="46">
        <f t="shared" si="39"/>
        <v>0</v>
      </c>
      <c r="O210" s="45">
        <f t="shared" si="40"/>
        <v>0</v>
      </c>
      <c r="P210" s="45">
        <f t="shared" si="41"/>
        <v>0</v>
      </c>
      <c r="Q210" s="45">
        <f t="shared" si="42"/>
        <v>0</v>
      </c>
      <c r="R210" s="45">
        <f t="shared" si="43"/>
        <v>0</v>
      </c>
      <c r="S210" s="46">
        <f t="shared" si="44"/>
        <v>0</v>
      </c>
      <c r="T210" s="46">
        <f t="shared" si="37"/>
        <v>0</v>
      </c>
      <c r="U210" s="46">
        <f t="shared" si="45"/>
        <v>0</v>
      </c>
      <c r="V210" s="48" t="str">
        <f t="shared" si="46"/>
        <v>NÃO</v>
      </c>
      <c r="W210" s="49">
        <f t="shared" si="47"/>
        <v>0</v>
      </c>
      <c r="X210" s="50" t="s">
        <v>41</v>
      </c>
      <c r="Y210" s="50" t="s">
        <v>246</v>
      </c>
      <c r="Z210" s="50">
        <v>2900702</v>
      </c>
      <c r="AA210" s="51"/>
      <c r="AB210" s="51"/>
      <c r="AE210" s="50">
        <f t="shared" si="38"/>
        <v>0</v>
      </c>
    </row>
    <row r="211" spans="1:31" s="52" customFormat="1" ht="19.5" customHeight="1">
      <c r="A211" s="42" t="str">
        <f>Controles!$B$2</f>
        <v>ES</v>
      </c>
      <c r="B211" s="42">
        <f>Controles!$C$2</f>
        <v>7</v>
      </c>
      <c r="C211" s="42" t="s">
        <v>5389</v>
      </c>
      <c r="D211" s="43"/>
      <c r="E211" s="43"/>
      <c r="F211" s="43"/>
      <c r="G211" s="43"/>
      <c r="H211" s="44"/>
      <c r="I211" s="44"/>
      <c r="J211" s="44"/>
      <c r="K211" s="44"/>
      <c r="L211" s="44"/>
      <c r="M211" s="45">
        <f t="shared" si="36"/>
        <v>0</v>
      </c>
      <c r="N211" s="46">
        <f t="shared" si="39"/>
        <v>0</v>
      </c>
      <c r="O211" s="45">
        <f t="shared" si="40"/>
        <v>0</v>
      </c>
      <c r="P211" s="45">
        <f t="shared" si="41"/>
        <v>0</v>
      </c>
      <c r="Q211" s="45">
        <f t="shared" si="42"/>
        <v>0</v>
      </c>
      <c r="R211" s="45">
        <f t="shared" si="43"/>
        <v>0</v>
      </c>
      <c r="S211" s="46">
        <f t="shared" si="44"/>
        <v>0</v>
      </c>
      <c r="T211" s="46">
        <f t="shared" si="37"/>
        <v>0</v>
      </c>
      <c r="U211" s="46">
        <f t="shared" si="45"/>
        <v>0</v>
      </c>
      <c r="V211" s="48" t="str">
        <f t="shared" si="46"/>
        <v>NÃO</v>
      </c>
      <c r="W211" s="49">
        <f t="shared" si="47"/>
        <v>0</v>
      </c>
      <c r="X211" s="50" t="s">
        <v>41</v>
      </c>
      <c r="Y211" s="50" t="s">
        <v>271</v>
      </c>
      <c r="Z211" s="50">
        <v>2900801</v>
      </c>
      <c r="AA211" s="51"/>
      <c r="AB211" s="51"/>
      <c r="AE211" s="50">
        <f t="shared" si="38"/>
        <v>0</v>
      </c>
    </row>
    <row r="212" spans="1:31" s="52" customFormat="1" ht="19.5" customHeight="1">
      <c r="A212" s="42" t="str">
        <f>Controles!$B$2</f>
        <v>ES</v>
      </c>
      <c r="B212" s="42">
        <f>Controles!$C$2</f>
        <v>7</v>
      </c>
      <c r="C212" s="42" t="s">
        <v>5389</v>
      </c>
      <c r="D212" s="43"/>
      <c r="E212" s="43"/>
      <c r="F212" s="43"/>
      <c r="G212" s="43"/>
      <c r="H212" s="44"/>
      <c r="I212" s="44"/>
      <c r="J212" s="44"/>
      <c r="K212" s="44"/>
      <c r="L212" s="44"/>
      <c r="M212" s="45">
        <f t="shared" si="36"/>
        <v>0</v>
      </c>
      <c r="N212" s="46">
        <f t="shared" si="39"/>
        <v>0</v>
      </c>
      <c r="O212" s="45">
        <f t="shared" si="40"/>
        <v>0</v>
      </c>
      <c r="P212" s="45">
        <f t="shared" si="41"/>
        <v>0</v>
      </c>
      <c r="Q212" s="45">
        <f t="shared" si="42"/>
        <v>0</v>
      </c>
      <c r="R212" s="45">
        <f t="shared" si="43"/>
        <v>0</v>
      </c>
      <c r="S212" s="46">
        <f t="shared" si="44"/>
        <v>0</v>
      </c>
      <c r="T212" s="46">
        <f t="shared" si="37"/>
        <v>0</v>
      </c>
      <c r="U212" s="46">
        <f t="shared" si="45"/>
        <v>0</v>
      </c>
      <c r="V212" s="48" t="str">
        <f t="shared" si="46"/>
        <v>NÃO</v>
      </c>
      <c r="W212" s="49">
        <f t="shared" si="47"/>
        <v>0</v>
      </c>
      <c r="X212" s="50" t="s">
        <v>41</v>
      </c>
      <c r="Y212" s="50" t="s">
        <v>297</v>
      </c>
      <c r="Z212" s="50">
        <v>2900900</v>
      </c>
      <c r="AA212" s="51"/>
      <c r="AB212" s="51"/>
      <c r="AE212" s="50">
        <f t="shared" si="38"/>
        <v>0</v>
      </c>
    </row>
    <row r="213" spans="1:31" s="52" customFormat="1" ht="19.5" customHeight="1">
      <c r="A213" s="42" t="str">
        <f>Controles!$B$2</f>
        <v>ES</v>
      </c>
      <c r="B213" s="42">
        <f>Controles!$C$2</f>
        <v>7</v>
      </c>
      <c r="C213" s="42" t="s">
        <v>5389</v>
      </c>
      <c r="D213" s="43"/>
      <c r="E213" s="43"/>
      <c r="F213" s="43"/>
      <c r="G213" s="43"/>
      <c r="H213" s="44"/>
      <c r="I213" s="44"/>
      <c r="J213" s="44"/>
      <c r="K213" s="44"/>
      <c r="L213" s="44"/>
      <c r="M213" s="45">
        <f t="shared" si="36"/>
        <v>0</v>
      </c>
      <c r="N213" s="46">
        <f t="shared" si="39"/>
        <v>0</v>
      </c>
      <c r="O213" s="45">
        <f t="shared" si="40"/>
        <v>0</v>
      </c>
      <c r="P213" s="45">
        <f t="shared" si="41"/>
        <v>0</v>
      </c>
      <c r="Q213" s="45">
        <f t="shared" si="42"/>
        <v>0</v>
      </c>
      <c r="R213" s="45">
        <f t="shared" si="43"/>
        <v>0</v>
      </c>
      <c r="S213" s="46">
        <f t="shared" si="44"/>
        <v>0</v>
      </c>
      <c r="T213" s="46">
        <f t="shared" si="37"/>
        <v>0</v>
      </c>
      <c r="U213" s="46">
        <f t="shared" si="45"/>
        <v>0</v>
      </c>
      <c r="V213" s="48" t="str">
        <f t="shared" si="46"/>
        <v>NÃO</v>
      </c>
      <c r="W213" s="49">
        <f t="shared" si="47"/>
        <v>0</v>
      </c>
      <c r="X213" s="50" t="s">
        <v>41</v>
      </c>
      <c r="Y213" s="50" t="s">
        <v>323</v>
      </c>
      <c r="Z213" s="50">
        <v>2901007</v>
      </c>
      <c r="AA213" s="51"/>
      <c r="AB213" s="51"/>
      <c r="AE213" s="50">
        <f t="shared" si="38"/>
        <v>0</v>
      </c>
    </row>
    <row r="214" spans="1:31" s="52" customFormat="1" ht="19.5" customHeight="1">
      <c r="A214" s="42" t="str">
        <f>Controles!$B$2</f>
        <v>ES</v>
      </c>
      <c r="B214" s="42">
        <f>Controles!$C$2</f>
        <v>7</v>
      </c>
      <c r="C214" s="42" t="s">
        <v>5389</v>
      </c>
      <c r="D214" s="43"/>
      <c r="E214" s="43"/>
      <c r="F214" s="43"/>
      <c r="G214" s="43"/>
      <c r="H214" s="44"/>
      <c r="I214" s="44"/>
      <c r="J214" s="44"/>
      <c r="K214" s="44"/>
      <c r="L214" s="44"/>
      <c r="M214" s="45">
        <f t="shared" si="36"/>
        <v>0</v>
      </c>
      <c r="N214" s="46">
        <f t="shared" si="39"/>
        <v>0</v>
      </c>
      <c r="O214" s="45">
        <f t="shared" si="40"/>
        <v>0</v>
      </c>
      <c r="P214" s="45">
        <f t="shared" si="41"/>
        <v>0</v>
      </c>
      <c r="Q214" s="45">
        <f t="shared" si="42"/>
        <v>0</v>
      </c>
      <c r="R214" s="45">
        <f t="shared" si="43"/>
        <v>0</v>
      </c>
      <c r="S214" s="46">
        <f t="shared" si="44"/>
        <v>0</v>
      </c>
      <c r="T214" s="46">
        <f t="shared" si="37"/>
        <v>0</v>
      </c>
      <c r="U214" s="46">
        <f t="shared" si="45"/>
        <v>0</v>
      </c>
      <c r="V214" s="48" t="str">
        <f t="shared" si="46"/>
        <v>NÃO</v>
      </c>
      <c r="W214" s="49">
        <f t="shared" si="47"/>
        <v>0</v>
      </c>
      <c r="X214" s="50" t="s">
        <v>41</v>
      </c>
      <c r="Y214" s="50" t="s">
        <v>348</v>
      </c>
      <c r="Z214" s="50">
        <v>2901106</v>
      </c>
      <c r="AA214" s="51"/>
      <c r="AB214" s="51"/>
      <c r="AE214" s="50">
        <f t="shared" si="38"/>
        <v>0</v>
      </c>
    </row>
    <row r="215" spans="1:31" s="52" customFormat="1" ht="19.5" customHeight="1">
      <c r="A215" s="42" t="str">
        <f>Controles!$B$2</f>
        <v>ES</v>
      </c>
      <c r="B215" s="42">
        <f>Controles!$C$2</f>
        <v>7</v>
      </c>
      <c r="C215" s="42" t="s">
        <v>5389</v>
      </c>
      <c r="D215" s="43"/>
      <c r="E215" s="43"/>
      <c r="F215" s="43"/>
      <c r="G215" s="43"/>
      <c r="H215" s="44"/>
      <c r="I215" s="44"/>
      <c r="J215" s="44"/>
      <c r="K215" s="44"/>
      <c r="L215" s="44"/>
      <c r="M215" s="45">
        <f t="shared" si="36"/>
        <v>0</v>
      </c>
      <c r="N215" s="46">
        <f t="shared" si="39"/>
        <v>0</v>
      </c>
      <c r="O215" s="45">
        <f t="shared" si="40"/>
        <v>0</v>
      </c>
      <c r="P215" s="45">
        <f t="shared" si="41"/>
        <v>0</v>
      </c>
      <c r="Q215" s="45">
        <f t="shared" si="42"/>
        <v>0</v>
      </c>
      <c r="R215" s="45">
        <f t="shared" si="43"/>
        <v>0</v>
      </c>
      <c r="S215" s="46">
        <f t="shared" si="44"/>
        <v>0</v>
      </c>
      <c r="T215" s="46">
        <f t="shared" si="37"/>
        <v>0</v>
      </c>
      <c r="U215" s="46">
        <f t="shared" si="45"/>
        <v>0</v>
      </c>
      <c r="V215" s="48" t="str">
        <f t="shared" si="46"/>
        <v>NÃO</v>
      </c>
      <c r="W215" s="49">
        <f t="shared" si="47"/>
        <v>0</v>
      </c>
      <c r="X215" s="50" t="s">
        <v>41</v>
      </c>
      <c r="Y215" s="50" t="s">
        <v>372</v>
      </c>
      <c r="Z215" s="50">
        <v>2901155</v>
      </c>
      <c r="AA215" s="51"/>
      <c r="AB215" s="51"/>
      <c r="AE215" s="50">
        <f t="shared" si="38"/>
        <v>0</v>
      </c>
    </row>
    <row r="216" spans="1:31" s="52" customFormat="1" ht="19.5" customHeight="1">
      <c r="A216" s="42" t="str">
        <f>Controles!$B$2</f>
        <v>ES</v>
      </c>
      <c r="B216" s="42">
        <f>Controles!$C$2</f>
        <v>7</v>
      </c>
      <c r="C216" s="42" t="s">
        <v>5389</v>
      </c>
      <c r="D216" s="43"/>
      <c r="E216" s="43"/>
      <c r="F216" s="43"/>
      <c r="G216" s="43"/>
      <c r="H216" s="44"/>
      <c r="I216" s="44"/>
      <c r="J216" s="44"/>
      <c r="K216" s="44"/>
      <c r="L216" s="44"/>
      <c r="M216" s="45">
        <f t="shared" si="36"/>
        <v>0</v>
      </c>
      <c r="N216" s="46">
        <f t="shared" si="39"/>
        <v>0</v>
      </c>
      <c r="O216" s="45">
        <f t="shared" si="40"/>
        <v>0</v>
      </c>
      <c r="P216" s="45">
        <f t="shared" si="41"/>
        <v>0</v>
      </c>
      <c r="Q216" s="45">
        <f t="shared" si="42"/>
        <v>0</v>
      </c>
      <c r="R216" s="45">
        <f t="shared" si="43"/>
        <v>0</v>
      </c>
      <c r="S216" s="46">
        <f t="shared" si="44"/>
        <v>0</v>
      </c>
      <c r="T216" s="46">
        <f t="shared" si="37"/>
        <v>0</v>
      </c>
      <c r="U216" s="46">
        <f t="shared" si="45"/>
        <v>0</v>
      </c>
      <c r="V216" s="48" t="str">
        <f t="shared" si="46"/>
        <v>NÃO</v>
      </c>
      <c r="W216" s="49">
        <f t="shared" si="47"/>
        <v>0</v>
      </c>
      <c r="X216" s="50" t="s">
        <v>41</v>
      </c>
      <c r="Y216" s="50" t="s">
        <v>397</v>
      </c>
      <c r="Z216" s="50">
        <v>2901205</v>
      </c>
      <c r="AA216" s="51"/>
      <c r="AB216" s="51"/>
      <c r="AE216" s="50">
        <f t="shared" si="38"/>
        <v>0</v>
      </c>
    </row>
    <row r="217" spans="1:31" s="52" customFormat="1" ht="19.5" customHeight="1">
      <c r="A217" s="42" t="str">
        <f>Controles!$B$2</f>
        <v>ES</v>
      </c>
      <c r="B217" s="42">
        <f>Controles!$C$2</f>
        <v>7</v>
      </c>
      <c r="C217" s="42" t="s">
        <v>5389</v>
      </c>
      <c r="D217" s="43"/>
      <c r="E217" s="43"/>
      <c r="F217" s="43"/>
      <c r="G217" s="43"/>
      <c r="H217" s="44"/>
      <c r="I217" s="44"/>
      <c r="J217" s="44"/>
      <c r="K217" s="44"/>
      <c r="L217" s="44"/>
      <c r="M217" s="45">
        <f t="shared" si="36"/>
        <v>0</v>
      </c>
      <c r="N217" s="46">
        <f t="shared" si="39"/>
        <v>0</v>
      </c>
      <c r="O217" s="45">
        <f t="shared" si="40"/>
        <v>0</v>
      </c>
      <c r="P217" s="45">
        <f t="shared" si="41"/>
        <v>0</v>
      </c>
      <c r="Q217" s="45">
        <f t="shared" si="42"/>
        <v>0</v>
      </c>
      <c r="R217" s="45">
        <f t="shared" si="43"/>
        <v>0</v>
      </c>
      <c r="S217" s="46">
        <f t="shared" si="44"/>
        <v>0</v>
      </c>
      <c r="T217" s="46">
        <f t="shared" si="37"/>
        <v>0</v>
      </c>
      <c r="U217" s="46">
        <f t="shared" si="45"/>
        <v>0</v>
      </c>
      <c r="V217" s="48" t="str">
        <f t="shared" si="46"/>
        <v>NÃO</v>
      </c>
      <c r="W217" s="49">
        <f t="shared" si="47"/>
        <v>0</v>
      </c>
      <c r="X217" s="50" t="s">
        <v>41</v>
      </c>
      <c r="Y217" s="50" t="s">
        <v>422</v>
      </c>
      <c r="Z217" s="50">
        <v>2901304</v>
      </c>
      <c r="AA217" s="51"/>
      <c r="AB217" s="51"/>
      <c r="AE217" s="50">
        <f t="shared" si="38"/>
        <v>0</v>
      </c>
    </row>
    <row r="218" spans="1:31" s="52" customFormat="1" ht="19.5" customHeight="1">
      <c r="A218" s="42" t="str">
        <f>Controles!$B$2</f>
        <v>ES</v>
      </c>
      <c r="B218" s="42">
        <f>Controles!$C$2</f>
        <v>7</v>
      </c>
      <c r="C218" s="42" t="s">
        <v>5389</v>
      </c>
      <c r="D218" s="43"/>
      <c r="E218" s="43"/>
      <c r="F218" s="43"/>
      <c r="G218" s="43"/>
      <c r="H218" s="44"/>
      <c r="I218" s="44"/>
      <c r="J218" s="44"/>
      <c r="K218" s="44"/>
      <c r="L218" s="44"/>
      <c r="M218" s="45">
        <f t="shared" si="36"/>
        <v>0</v>
      </c>
      <c r="N218" s="46">
        <f t="shared" si="39"/>
        <v>0</v>
      </c>
      <c r="O218" s="45">
        <f t="shared" si="40"/>
        <v>0</v>
      </c>
      <c r="P218" s="45">
        <f t="shared" si="41"/>
        <v>0</v>
      </c>
      <c r="Q218" s="45">
        <f t="shared" si="42"/>
        <v>0</v>
      </c>
      <c r="R218" s="45">
        <f t="shared" si="43"/>
        <v>0</v>
      </c>
      <c r="S218" s="46">
        <f t="shared" si="44"/>
        <v>0</v>
      </c>
      <c r="T218" s="46">
        <f t="shared" si="37"/>
        <v>0</v>
      </c>
      <c r="U218" s="46">
        <f t="shared" si="45"/>
        <v>0</v>
      </c>
      <c r="V218" s="48" t="str">
        <f t="shared" si="46"/>
        <v>NÃO</v>
      </c>
      <c r="W218" s="49">
        <f t="shared" si="47"/>
        <v>0</v>
      </c>
      <c r="X218" s="50" t="s">
        <v>41</v>
      </c>
      <c r="Y218" s="50" t="s">
        <v>448</v>
      </c>
      <c r="Z218" s="50">
        <v>2901353</v>
      </c>
      <c r="AA218" s="51"/>
      <c r="AB218" s="51"/>
      <c r="AE218" s="50">
        <f t="shared" si="38"/>
        <v>0</v>
      </c>
    </row>
    <row r="219" spans="1:31" s="52" customFormat="1" ht="19.5" customHeight="1">
      <c r="A219" s="42" t="str">
        <f>Controles!$B$2</f>
        <v>ES</v>
      </c>
      <c r="B219" s="42">
        <f>Controles!$C$2</f>
        <v>7</v>
      </c>
      <c r="C219" s="42" t="s">
        <v>5389</v>
      </c>
      <c r="D219" s="43"/>
      <c r="E219" s="43"/>
      <c r="F219" s="43"/>
      <c r="G219" s="43"/>
      <c r="H219" s="44"/>
      <c r="I219" s="44"/>
      <c r="J219" s="44"/>
      <c r="K219" s="44"/>
      <c r="L219" s="44"/>
      <c r="M219" s="45">
        <f t="shared" si="36"/>
        <v>0</v>
      </c>
      <c r="N219" s="46">
        <f t="shared" si="39"/>
        <v>0</v>
      </c>
      <c r="O219" s="45">
        <f t="shared" si="40"/>
        <v>0</v>
      </c>
      <c r="P219" s="45">
        <f t="shared" si="41"/>
        <v>0</v>
      </c>
      <c r="Q219" s="45">
        <f t="shared" si="42"/>
        <v>0</v>
      </c>
      <c r="R219" s="45">
        <f t="shared" si="43"/>
        <v>0</v>
      </c>
      <c r="S219" s="46">
        <f t="shared" si="44"/>
        <v>0</v>
      </c>
      <c r="T219" s="46">
        <f t="shared" si="37"/>
        <v>0</v>
      </c>
      <c r="U219" s="46">
        <f t="shared" si="45"/>
        <v>0</v>
      </c>
      <c r="V219" s="48" t="str">
        <f t="shared" si="46"/>
        <v>NÃO</v>
      </c>
      <c r="W219" s="49">
        <f t="shared" si="47"/>
        <v>0</v>
      </c>
      <c r="X219" s="50" t="s">
        <v>41</v>
      </c>
      <c r="Y219" s="50" t="s">
        <v>473</v>
      </c>
      <c r="Z219" s="50">
        <v>2901403</v>
      </c>
      <c r="AA219" s="51"/>
      <c r="AB219" s="51"/>
      <c r="AE219" s="50">
        <f t="shared" si="38"/>
        <v>0</v>
      </c>
    </row>
    <row r="220" spans="1:31" s="52" customFormat="1" ht="19.5" customHeight="1">
      <c r="A220" s="42" t="str">
        <f>Controles!$B$2</f>
        <v>ES</v>
      </c>
      <c r="B220" s="42">
        <f>Controles!$C$2</f>
        <v>7</v>
      </c>
      <c r="C220" s="42" t="s">
        <v>5389</v>
      </c>
      <c r="D220" s="43"/>
      <c r="E220" s="43"/>
      <c r="F220" s="43"/>
      <c r="G220" s="43"/>
      <c r="H220" s="44"/>
      <c r="I220" s="44"/>
      <c r="J220" s="44"/>
      <c r="K220" s="44"/>
      <c r="L220" s="44"/>
      <c r="M220" s="45">
        <f t="shared" si="36"/>
        <v>0</v>
      </c>
      <c r="N220" s="46">
        <f t="shared" si="39"/>
        <v>0</v>
      </c>
      <c r="O220" s="45">
        <f t="shared" si="40"/>
        <v>0</v>
      </c>
      <c r="P220" s="45">
        <f t="shared" si="41"/>
        <v>0</v>
      </c>
      <c r="Q220" s="45">
        <f t="shared" si="42"/>
        <v>0</v>
      </c>
      <c r="R220" s="45">
        <f t="shared" si="43"/>
        <v>0</v>
      </c>
      <c r="S220" s="46">
        <f t="shared" si="44"/>
        <v>0</v>
      </c>
      <c r="T220" s="46">
        <f t="shared" si="37"/>
        <v>0</v>
      </c>
      <c r="U220" s="46">
        <f t="shared" si="45"/>
        <v>0</v>
      </c>
      <c r="V220" s="48" t="str">
        <f t="shared" si="46"/>
        <v>NÃO</v>
      </c>
      <c r="W220" s="49">
        <f t="shared" si="47"/>
        <v>0</v>
      </c>
      <c r="X220" s="50" t="s">
        <v>41</v>
      </c>
      <c r="Y220" s="50" t="s">
        <v>497</v>
      </c>
      <c r="Z220" s="50">
        <v>2901502</v>
      </c>
      <c r="AA220" s="51"/>
      <c r="AB220" s="51"/>
      <c r="AE220" s="50">
        <f t="shared" si="38"/>
        <v>0</v>
      </c>
    </row>
    <row r="221" spans="1:31" s="52" customFormat="1" ht="19.5" customHeight="1">
      <c r="A221" s="42" t="str">
        <f>Controles!$B$2</f>
        <v>ES</v>
      </c>
      <c r="B221" s="42">
        <f>Controles!$C$2</f>
        <v>7</v>
      </c>
      <c r="C221" s="42" t="s">
        <v>5389</v>
      </c>
      <c r="D221" s="43"/>
      <c r="E221" s="43"/>
      <c r="F221" s="43"/>
      <c r="G221" s="43"/>
      <c r="H221" s="44"/>
      <c r="I221" s="44"/>
      <c r="J221" s="44"/>
      <c r="K221" s="44"/>
      <c r="L221" s="44"/>
      <c r="M221" s="45">
        <f t="shared" si="36"/>
        <v>0</v>
      </c>
      <c r="N221" s="46">
        <f t="shared" si="39"/>
        <v>0</v>
      </c>
      <c r="O221" s="45">
        <f t="shared" si="40"/>
        <v>0</v>
      </c>
      <c r="P221" s="45">
        <f t="shared" si="41"/>
        <v>0</v>
      </c>
      <c r="Q221" s="45">
        <f t="shared" si="42"/>
        <v>0</v>
      </c>
      <c r="R221" s="45">
        <f t="shared" si="43"/>
        <v>0</v>
      </c>
      <c r="S221" s="46">
        <f t="shared" si="44"/>
        <v>0</v>
      </c>
      <c r="T221" s="46">
        <f t="shared" si="37"/>
        <v>0</v>
      </c>
      <c r="U221" s="46">
        <f t="shared" si="45"/>
        <v>0</v>
      </c>
      <c r="V221" s="48" t="str">
        <f t="shared" si="46"/>
        <v>NÃO</v>
      </c>
      <c r="W221" s="49">
        <f t="shared" si="47"/>
        <v>0</v>
      </c>
      <c r="X221" s="50" t="s">
        <v>41</v>
      </c>
      <c r="Y221" s="50" t="s">
        <v>520</v>
      </c>
      <c r="Z221" s="50">
        <v>2901601</v>
      </c>
      <c r="AA221" s="51"/>
      <c r="AB221" s="51"/>
      <c r="AE221" s="50">
        <f t="shared" si="38"/>
        <v>0</v>
      </c>
    </row>
    <row r="222" spans="1:31" s="52" customFormat="1" ht="19.5" customHeight="1">
      <c r="A222" s="42" t="str">
        <f>Controles!$B$2</f>
        <v>ES</v>
      </c>
      <c r="B222" s="42">
        <f>Controles!$C$2</f>
        <v>7</v>
      </c>
      <c r="C222" s="42" t="s">
        <v>5389</v>
      </c>
      <c r="D222" s="43"/>
      <c r="E222" s="43"/>
      <c r="F222" s="43"/>
      <c r="G222" s="43"/>
      <c r="H222" s="44"/>
      <c r="I222" s="44"/>
      <c r="J222" s="44"/>
      <c r="K222" s="44"/>
      <c r="L222" s="44"/>
      <c r="M222" s="45">
        <f t="shared" si="36"/>
        <v>0</v>
      </c>
      <c r="N222" s="46">
        <f t="shared" si="39"/>
        <v>0</v>
      </c>
      <c r="O222" s="45">
        <f t="shared" si="40"/>
        <v>0</v>
      </c>
      <c r="P222" s="45">
        <f t="shared" si="41"/>
        <v>0</v>
      </c>
      <c r="Q222" s="45">
        <f t="shared" si="42"/>
        <v>0</v>
      </c>
      <c r="R222" s="45">
        <f t="shared" si="43"/>
        <v>0</v>
      </c>
      <c r="S222" s="46">
        <f t="shared" si="44"/>
        <v>0</v>
      </c>
      <c r="T222" s="46">
        <f t="shared" si="37"/>
        <v>0</v>
      </c>
      <c r="U222" s="46">
        <f t="shared" si="45"/>
        <v>0</v>
      </c>
      <c r="V222" s="48" t="str">
        <f t="shared" si="46"/>
        <v>NÃO</v>
      </c>
      <c r="W222" s="49">
        <f t="shared" si="47"/>
        <v>0</v>
      </c>
      <c r="X222" s="50" t="s">
        <v>41</v>
      </c>
      <c r="Y222" s="50" t="s">
        <v>544</v>
      </c>
      <c r="Z222" s="50">
        <v>2901700</v>
      </c>
      <c r="AA222" s="51"/>
      <c r="AB222" s="51"/>
      <c r="AE222" s="50">
        <f t="shared" si="38"/>
        <v>0</v>
      </c>
    </row>
    <row r="223" spans="1:31" s="52" customFormat="1" ht="19.5" customHeight="1">
      <c r="A223" s="42" t="str">
        <f>Controles!$B$2</f>
        <v>ES</v>
      </c>
      <c r="B223" s="42">
        <f>Controles!$C$2</f>
        <v>7</v>
      </c>
      <c r="C223" s="42" t="s">
        <v>5389</v>
      </c>
      <c r="D223" s="43"/>
      <c r="E223" s="43"/>
      <c r="F223" s="43"/>
      <c r="G223" s="43"/>
      <c r="H223" s="44"/>
      <c r="I223" s="44"/>
      <c r="J223" s="44"/>
      <c r="K223" s="44"/>
      <c r="L223" s="44"/>
      <c r="M223" s="45">
        <f t="shared" si="36"/>
        <v>0</v>
      </c>
      <c r="N223" s="46">
        <f t="shared" si="39"/>
        <v>0</v>
      </c>
      <c r="O223" s="45">
        <f t="shared" si="40"/>
        <v>0</v>
      </c>
      <c r="P223" s="45">
        <f t="shared" si="41"/>
        <v>0</v>
      </c>
      <c r="Q223" s="45">
        <f t="shared" si="42"/>
        <v>0</v>
      </c>
      <c r="R223" s="45">
        <f t="shared" si="43"/>
        <v>0</v>
      </c>
      <c r="S223" s="46">
        <f t="shared" si="44"/>
        <v>0</v>
      </c>
      <c r="T223" s="46">
        <f t="shared" si="37"/>
        <v>0</v>
      </c>
      <c r="U223" s="46">
        <f t="shared" si="45"/>
        <v>0</v>
      </c>
      <c r="V223" s="48" t="str">
        <f t="shared" si="46"/>
        <v>NÃO</v>
      </c>
      <c r="W223" s="49">
        <f t="shared" si="47"/>
        <v>0</v>
      </c>
      <c r="X223" s="50" t="s">
        <v>41</v>
      </c>
      <c r="Y223" s="50" t="s">
        <v>567</v>
      </c>
      <c r="Z223" s="50">
        <v>2901809</v>
      </c>
      <c r="AA223" s="51"/>
      <c r="AB223" s="51"/>
      <c r="AE223" s="50">
        <f t="shared" si="38"/>
        <v>0</v>
      </c>
    </row>
    <row r="224" spans="1:31" s="52" customFormat="1" ht="19.5" customHeight="1">
      <c r="A224" s="42" t="str">
        <f>Controles!$B$2</f>
        <v>ES</v>
      </c>
      <c r="B224" s="42">
        <f>Controles!$C$2</f>
        <v>7</v>
      </c>
      <c r="C224" s="42" t="s">
        <v>5389</v>
      </c>
      <c r="D224" s="43"/>
      <c r="E224" s="43"/>
      <c r="F224" s="43"/>
      <c r="G224" s="43"/>
      <c r="H224" s="44"/>
      <c r="I224" s="44"/>
      <c r="J224" s="44"/>
      <c r="K224" s="44"/>
      <c r="L224" s="44"/>
      <c r="M224" s="45">
        <f t="shared" si="36"/>
        <v>0</v>
      </c>
      <c r="N224" s="46">
        <f t="shared" si="39"/>
        <v>0</v>
      </c>
      <c r="O224" s="45">
        <f t="shared" si="40"/>
        <v>0</v>
      </c>
      <c r="P224" s="45">
        <f t="shared" si="41"/>
        <v>0</v>
      </c>
      <c r="Q224" s="45">
        <f t="shared" si="42"/>
        <v>0</v>
      </c>
      <c r="R224" s="45">
        <f t="shared" si="43"/>
        <v>0</v>
      </c>
      <c r="S224" s="46">
        <f t="shared" si="44"/>
        <v>0</v>
      </c>
      <c r="T224" s="46">
        <f t="shared" si="37"/>
        <v>0</v>
      </c>
      <c r="U224" s="46">
        <f t="shared" si="45"/>
        <v>0</v>
      </c>
      <c r="V224" s="48" t="str">
        <f t="shared" si="46"/>
        <v>NÃO</v>
      </c>
      <c r="W224" s="49">
        <f t="shared" si="47"/>
        <v>0</v>
      </c>
      <c r="X224" s="50" t="s">
        <v>41</v>
      </c>
      <c r="Y224" s="50" t="s">
        <v>590</v>
      </c>
      <c r="Z224" s="50">
        <v>2901908</v>
      </c>
      <c r="AA224" s="51"/>
      <c r="AB224" s="51"/>
      <c r="AE224" s="50">
        <f t="shared" si="38"/>
        <v>0</v>
      </c>
    </row>
    <row r="225" spans="1:31" s="52" customFormat="1" ht="19.5" customHeight="1">
      <c r="A225" s="42" t="str">
        <f>Controles!$B$2</f>
        <v>ES</v>
      </c>
      <c r="B225" s="42">
        <f>Controles!$C$2</f>
        <v>7</v>
      </c>
      <c r="C225" s="42" t="s">
        <v>5389</v>
      </c>
      <c r="D225" s="43"/>
      <c r="E225" s="43"/>
      <c r="F225" s="43"/>
      <c r="G225" s="43"/>
      <c r="H225" s="44"/>
      <c r="I225" s="44"/>
      <c r="J225" s="44"/>
      <c r="K225" s="44"/>
      <c r="L225" s="44"/>
      <c r="M225" s="45">
        <f t="shared" si="36"/>
        <v>0</v>
      </c>
      <c r="N225" s="46">
        <f t="shared" si="39"/>
        <v>0</v>
      </c>
      <c r="O225" s="45">
        <f t="shared" si="40"/>
        <v>0</v>
      </c>
      <c r="P225" s="45">
        <f t="shared" si="41"/>
        <v>0</v>
      </c>
      <c r="Q225" s="45">
        <f t="shared" si="42"/>
        <v>0</v>
      </c>
      <c r="R225" s="45">
        <f t="shared" si="43"/>
        <v>0</v>
      </c>
      <c r="S225" s="46">
        <f t="shared" si="44"/>
        <v>0</v>
      </c>
      <c r="T225" s="46">
        <f t="shared" si="37"/>
        <v>0</v>
      </c>
      <c r="U225" s="46">
        <f t="shared" si="45"/>
        <v>0</v>
      </c>
      <c r="V225" s="48" t="str">
        <f t="shared" si="46"/>
        <v>NÃO</v>
      </c>
      <c r="W225" s="49">
        <f t="shared" si="47"/>
        <v>0</v>
      </c>
      <c r="X225" s="50" t="s">
        <v>41</v>
      </c>
      <c r="Y225" s="50" t="s">
        <v>613</v>
      </c>
      <c r="Z225" s="50">
        <v>2901957</v>
      </c>
      <c r="AA225" s="51"/>
      <c r="AB225" s="51"/>
      <c r="AE225" s="50">
        <f t="shared" si="38"/>
        <v>0</v>
      </c>
    </row>
    <row r="226" spans="1:31" s="52" customFormat="1" ht="19.5" customHeight="1">
      <c r="A226" s="42" t="str">
        <f>Controles!$B$2</f>
        <v>ES</v>
      </c>
      <c r="B226" s="42">
        <f>Controles!$C$2</f>
        <v>7</v>
      </c>
      <c r="C226" s="42" t="s">
        <v>5389</v>
      </c>
      <c r="D226" s="43"/>
      <c r="E226" s="43"/>
      <c r="F226" s="43"/>
      <c r="G226" s="43"/>
      <c r="H226" s="44"/>
      <c r="I226" s="44"/>
      <c r="J226" s="44"/>
      <c r="K226" s="44"/>
      <c r="L226" s="44"/>
      <c r="M226" s="45">
        <f t="shared" si="36"/>
        <v>0</v>
      </c>
      <c r="N226" s="46">
        <f t="shared" si="39"/>
        <v>0</v>
      </c>
      <c r="O226" s="45">
        <f t="shared" si="40"/>
        <v>0</v>
      </c>
      <c r="P226" s="45">
        <f t="shared" si="41"/>
        <v>0</v>
      </c>
      <c r="Q226" s="45">
        <f t="shared" si="42"/>
        <v>0</v>
      </c>
      <c r="R226" s="45">
        <f t="shared" si="43"/>
        <v>0</v>
      </c>
      <c r="S226" s="46">
        <f t="shared" si="44"/>
        <v>0</v>
      </c>
      <c r="T226" s="46">
        <f t="shared" si="37"/>
        <v>0</v>
      </c>
      <c r="U226" s="46">
        <f t="shared" si="45"/>
        <v>0</v>
      </c>
      <c r="V226" s="48" t="str">
        <f t="shared" si="46"/>
        <v>NÃO</v>
      </c>
      <c r="W226" s="49">
        <f t="shared" si="47"/>
        <v>0</v>
      </c>
      <c r="X226" s="50" t="s">
        <v>41</v>
      </c>
      <c r="Y226" s="50" t="s">
        <v>634</v>
      </c>
      <c r="Z226" s="50">
        <v>2902054</v>
      </c>
      <c r="AA226" s="51"/>
      <c r="AB226" s="51"/>
      <c r="AE226" s="50">
        <f t="shared" si="38"/>
        <v>0</v>
      </c>
    </row>
    <row r="227" spans="1:31" s="52" customFormat="1" ht="19.5" customHeight="1">
      <c r="A227" s="42" t="str">
        <f>Controles!$B$2</f>
        <v>ES</v>
      </c>
      <c r="B227" s="42">
        <f>Controles!$C$2</f>
        <v>7</v>
      </c>
      <c r="C227" s="42" t="s">
        <v>5389</v>
      </c>
      <c r="D227" s="43"/>
      <c r="E227" s="43"/>
      <c r="F227" s="43"/>
      <c r="G227" s="43"/>
      <c r="H227" s="44"/>
      <c r="I227" s="44"/>
      <c r="J227" s="44"/>
      <c r="K227" s="44"/>
      <c r="L227" s="44"/>
      <c r="M227" s="45">
        <f t="shared" si="36"/>
        <v>0</v>
      </c>
      <c r="N227" s="46">
        <f t="shared" si="39"/>
        <v>0</v>
      </c>
      <c r="O227" s="45">
        <f t="shared" si="40"/>
        <v>0</v>
      </c>
      <c r="P227" s="45">
        <f t="shared" si="41"/>
        <v>0</v>
      </c>
      <c r="Q227" s="45">
        <f t="shared" si="42"/>
        <v>0</v>
      </c>
      <c r="R227" s="45">
        <f t="shared" si="43"/>
        <v>0</v>
      </c>
      <c r="S227" s="46">
        <f t="shared" si="44"/>
        <v>0</v>
      </c>
      <c r="T227" s="46">
        <f t="shared" si="37"/>
        <v>0</v>
      </c>
      <c r="U227" s="46">
        <f t="shared" si="45"/>
        <v>0</v>
      </c>
      <c r="V227" s="48" t="str">
        <f t="shared" si="46"/>
        <v>NÃO</v>
      </c>
      <c r="W227" s="49">
        <f t="shared" si="47"/>
        <v>0</v>
      </c>
      <c r="X227" s="50" t="s">
        <v>41</v>
      </c>
      <c r="Y227" s="50" t="s">
        <v>655</v>
      </c>
      <c r="Z227" s="50">
        <v>2902005</v>
      </c>
      <c r="AA227" s="51"/>
      <c r="AB227" s="51"/>
      <c r="AE227" s="50">
        <f t="shared" si="38"/>
        <v>0</v>
      </c>
    </row>
    <row r="228" spans="1:31" s="52" customFormat="1" ht="19.5" customHeight="1">
      <c r="A228" s="42" t="str">
        <f>Controles!$B$2</f>
        <v>ES</v>
      </c>
      <c r="B228" s="42">
        <f>Controles!$C$2</f>
        <v>7</v>
      </c>
      <c r="C228" s="42" t="s">
        <v>5389</v>
      </c>
      <c r="D228" s="43"/>
      <c r="E228" s="43"/>
      <c r="F228" s="43"/>
      <c r="G228" s="43"/>
      <c r="H228" s="44"/>
      <c r="I228" s="44"/>
      <c r="J228" s="44"/>
      <c r="K228" s="44"/>
      <c r="L228" s="44"/>
      <c r="M228" s="45">
        <f t="shared" si="36"/>
        <v>0</v>
      </c>
      <c r="N228" s="46">
        <f t="shared" si="39"/>
        <v>0</v>
      </c>
      <c r="O228" s="45">
        <f t="shared" si="40"/>
        <v>0</v>
      </c>
      <c r="P228" s="45">
        <f t="shared" si="41"/>
        <v>0</v>
      </c>
      <c r="Q228" s="45">
        <f t="shared" si="42"/>
        <v>0</v>
      </c>
      <c r="R228" s="45">
        <f t="shared" si="43"/>
        <v>0</v>
      </c>
      <c r="S228" s="46">
        <f t="shared" si="44"/>
        <v>0</v>
      </c>
      <c r="T228" s="46">
        <f t="shared" si="37"/>
        <v>0</v>
      </c>
      <c r="U228" s="46">
        <f t="shared" si="45"/>
        <v>0</v>
      </c>
      <c r="V228" s="48" t="str">
        <f t="shared" si="46"/>
        <v>NÃO</v>
      </c>
      <c r="W228" s="49">
        <f t="shared" si="47"/>
        <v>0</v>
      </c>
      <c r="X228" s="50" t="s">
        <v>41</v>
      </c>
      <c r="Y228" s="50" t="s">
        <v>676</v>
      </c>
      <c r="Z228" s="50">
        <v>2902104</v>
      </c>
      <c r="AA228" s="51"/>
      <c r="AB228" s="51"/>
      <c r="AE228" s="50">
        <f t="shared" si="38"/>
        <v>0</v>
      </c>
    </row>
    <row r="229" spans="1:31" s="52" customFormat="1" ht="19.5" customHeight="1">
      <c r="A229" s="42" t="str">
        <f>Controles!$B$2</f>
        <v>ES</v>
      </c>
      <c r="B229" s="42">
        <f>Controles!$C$2</f>
        <v>7</v>
      </c>
      <c r="C229" s="42" t="s">
        <v>5389</v>
      </c>
      <c r="D229" s="43"/>
      <c r="E229" s="43"/>
      <c r="F229" s="43"/>
      <c r="G229" s="43"/>
      <c r="H229" s="44"/>
      <c r="I229" s="44"/>
      <c r="J229" s="44"/>
      <c r="K229" s="44"/>
      <c r="L229" s="44"/>
      <c r="M229" s="45">
        <f t="shared" si="36"/>
        <v>0</v>
      </c>
      <c r="N229" s="46">
        <f t="shared" si="39"/>
        <v>0</v>
      </c>
      <c r="O229" s="45">
        <f t="shared" si="40"/>
        <v>0</v>
      </c>
      <c r="P229" s="45">
        <f t="shared" si="41"/>
        <v>0</v>
      </c>
      <c r="Q229" s="45">
        <f t="shared" si="42"/>
        <v>0</v>
      </c>
      <c r="R229" s="45">
        <f t="shared" si="43"/>
        <v>0</v>
      </c>
      <c r="S229" s="46">
        <f t="shared" si="44"/>
        <v>0</v>
      </c>
      <c r="T229" s="46">
        <f t="shared" si="37"/>
        <v>0</v>
      </c>
      <c r="U229" s="46">
        <f t="shared" si="45"/>
        <v>0</v>
      </c>
      <c r="V229" s="48" t="str">
        <f t="shared" si="46"/>
        <v>NÃO</v>
      </c>
      <c r="W229" s="49">
        <f t="shared" si="47"/>
        <v>0</v>
      </c>
      <c r="X229" s="50" t="s">
        <v>41</v>
      </c>
      <c r="Y229" s="50" t="s">
        <v>696</v>
      </c>
      <c r="Z229" s="50">
        <v>2902203</v>
      </c>
      <c r="AA229" s="51"/>
      <c r="AB229" s="51"/>
      <c r="AE229" s="50">
        <f t="shared" si="38"/>
        <v>0</v>
      </c>
    </row>
    <row r="230" spans="1:31" s="52" customFormat="1" ht="19.5" customHeight="1">
      <c r="A230" s="42" t="str">
        <f>Controles!$B$2</f>
        <v>ES</v>
      </c>
      <c r="B230" s="42">
        <f>Controles!$C$2</f>
        <v>7</v>
      </c>
      <c r="C230" s="42" t="s">
        <v>5389</v>
      </c>
      <c r="D230" s="43"/>
      <c r="E230" s="43"/>
      <c r="F230" s="43"/>
      <c r="G230" s="43"/>
      <c r="H230" s="44"/>
      <c r="I230" s="44"/>
      <c r="J230" s="44"/>
      <c r="K230" s="44"/>
      <c r="L230" s="44"/>
      <c r="M230" s="45">
        <f t="shared" si="36"/>
        <v>0</v>
      </c>
      <c r="N230" s="46">
        <f t="shared" si="39"/>
        <v>0</v>
      </c>
      <c r="O230" s="45">
        <f t="shared" si="40"/>
        <v>0</v>
      </c>
      <c r="P230" s="45">
        <f t="shared" si="41"/>
        <v>0</v>
      </c>
      <c r="Q230" s="45">
        <f t="shared" si="42"/>
        <v>0</v>
      </c>
      <c r="R230" s="45">
        <f t="shared" si="43"/>
        <v>0</v>
      </c>
      <c r="S230" s="46">
        <f t="shared" si="44"/>
        <v>0</v>
      </c>
      <c r="T230" s="46">
        <f t="shared" si="37"/>
        <v>0</v>
      </c>
      <c r="U230" s="46">
        <f t="shared" si="45"/>
        <v>0</v>
      </c>
      <c r="V230" s="48" t="str">
        <f t="shared" si="46"/>
        <v>NÃO</v>
      </c>
      <c r="W230" s="49">
        <f t="shared" si="47"/>
        <v>0</v>
      </c>
      <c r="X230" s="50" t="s">
        <v>41</v>
      </c>
      <c r="Y230" s="50" t="s">
        <v>718</v>
      </c>
      <c r="Z230" s="50">
        <v>2902252</v>
      </c>
      <c r="AA230" s="51"/>
      <c r="AB230" s="51"/>
      <c r="AE230" s="50">
        <f t="shared" si="38"/>
        <v>0</v>
      </c>
    </row>
    <row r="231" spans="1:31" s="52" customFormat="1" ht="19.5" customHeight="1">
      <c r="A231" s="42" t="str">
        <f>Controles!$B$2</f>
        <v>ES</v>
      </c>
      <c r="B231" s="42">
        <f>Controles!$C$2</f>
        <v>7</v>
      </c>
      <c r="C231" s="42" t="s">
        <v>5389</v>
      </c>
      <c r="D231" s="43"/>
      <c r="E231" s="43"/>
      <c r="F231" s="43"/>
      <c r="G231" s="43"/>
      <c r="H231" s="44"/>
      <c r="I231" s="44"/>
      <c r="J231" s="44"/>
      <c r="K231" s="44"/>
      <c r="L231" s="44"/>
      <c r="M231" s="45">
        <f t="shared" si="36"/>
        <v>0</v>
      </c>
      <c r="N231" s="46">
        <f t="shared" si="39"/>
        <v>0</v>
      </c>
      <c r="O231" s="45">
        <f t="shared" si="40"/>
        <v>0</v>
      </c>
      <c r="P231" s="45">
        <f t="shared" si="41"/>
        <v>0</v>
      </c>
      <c r="Q231" s="45">
        <f t="shared" si="42"/>
        <v>0</v>
      </c>
      <c r="R231" s="45">
        <f t="shared" si="43"/>
        <v>0</v>
      </c>
      <c r="S231" s="46">
        <f t="shared" si="44"/>
        <v>0</v>
      </c>
      <c r="T231" s="46">
        <f t="shared" si="37"/>
        <v>0</v>
      </c>
      <c r="U231" s="46">
        <f t="shared" si="45"/>
        <v>0</v>
      </c>
      <c r="V231" s="48" t="str">
        <f t="shared" si="46"/>
        <v>NÃO</v>
      </c>
      <c r="W231" s="49">
        <f t="shared" si="47"/>
        <v>0</v>
      </c>
      <c r="X231" s="50" t="s">
        <v>41</v>
      </c>
      <c r="Y231" s="50" t="s">
        <v>740</v>
      </c>
      <c r="Z231" s="50">
        <v>2902302</v>
      </c>
      <c r="AA231" s="51"/>
      <c r="AB231" s="51"/>
      <c r="AE231" s="50">
        <f t="shared" si="38"/>
        <v>0</v>
      </c>
    </row>
    <row r="232" spans="1:31" s="52" customFormat="1" ht="19.5" customHeight="1">
      <c r="A232" s="42" t="str">
        <f>Controles!$B$2</f>
        <v>ES</v>
      </c>
      <c r="B232" s="42">
        <f>Controles!$C$2</f>
        <v>7</v>
      </c>
      <c r="C232" s="42" t="s">
        <v>5389</v>
      </c>
      <c r="D232" s="43"/>
      <c r="E232" s="43"/>
      <c r="F232" s="43"/>
      <c r="G232" s="43"/>
      <c r="H232" s="44"/>
      <c r="I232" s="44"/>
      <c r="J232" s="44"/>
      <c r="K232" s="44"/>
      <c r="L232" s="44"/>
      <c r="M232" s="45">
        <f t="shared" si="36"/>
        <v>0</v>
      </c>
      <c r="N232" s="46">
        <f t="shared" si="39"/>
        <v>0</v>
      </c>
      <c r="O232" s="45">
        <f t="shared" si="40"/>
        <v>0</v>
      </c>
      <c r="P232" s="45">
        <f t="shared" si="41"/>
        <v>0</v>
      </c>
      <c r="Q232" s="45">
        <f t="shared" si="42"/>
        <v>0</v>
      </c>
      <c r="R232" s="45">
        <f t="shared" si="43"/>
        <v>0</v>
      </c>
      <c r="S232" s="46">
        <f t="shared" si="44"/>
        <v>0</v>
      </c>
      <c r="T232" s="46">
        <f t="shared" si="37"/>
        <v>0</v>
      </c>
      <c r="U232" s="46">
        <f t="shared" si="45"/>
        <v>0</v>
      </c>
      <c r="V232" s="48" t="str">
        <f t="shared" si="46"/>
        <v>NÃO</v>
      </c>
      <c r="W232" s="49">
        <f t="shared" si="47"/>
        <v>0</v>
      </c>
      <c r="X232" s="50" t="s">
        <v>41</v>
      </c>
      <c r="Y232" s="50" t="s">
        <v>761</v>
      </c>
      <c r="Z232" s="50">
        <v>2902401</v>
      </c>
      <c r="AA232" s="51"/>
      <c r="AB232" s="51"/>
      <c r="AE232" s="50">
        <f t="shared" si="38"/>
        <v>0</v>
      </c>
    </row>
    <row r="233" spans="1:31" s="52" customFormat="1" ht="19.5" customHeight="1">
      <c r="A233" s="42" t="str">
        <f>Controles!$B$2</f>
        <v>ES</v>
      </c>
      <c r="B233" s="42">
        <f>Controles!$C$2</f>
        <v>7</v>
      </c>
      <c r="C233" s="42" t="s">
        <v>5389</v>
      </c>
      <c r="D233" s="43"/>
      <c r="E233" s="43"/>
      <c r="F233" s="43"/>
      <c r="G233" s="43"/>
      <c r="H233" s="44"/>
      <c r="I233" s="44"/>
      <c r="J233" s="44"/>
      <c r="K233" s="44"/>
      <c r="L233" s="44"/>
      <c r="M233" s="45">
        <f t="shared" si="36"/>
        <v>0</v>
      </c>
      <c r="N233" s="46">
        <f t="shared" si="39"/>
        <v>0</v>
      </c>
      <c r="O233" s="45">
        <f t="shared" si="40"/>
        <v>0</v>
      </c>
      <c r="P233" s="45">
        <f t="shared" si="41"/>
        <v>0</v>
      </c>
      <c r="Q233" s="45">
        <f t="shared" si="42"/>
        <v>0</v>
      </c>
      <c r="R233" s="45">
        <f t="shared" si="43"/>
        <v>0</v>
      </c>
      <c r="S233" s="46">
        <f t="shared" si="44"/>
        <v>0</v>
      </c>
      <c r="T233" s="46">
        <f t="shared" si="37"/>
        <v>0</v>
      </c>
      <c r="U233" s="46">
        <f t="shared" si="45"/>
        <v>0</v>
      </c>
      <c r="V233" s="48" t="str">
        <f t="shared" si="46"/>
        <v>NÃO</v>
      </c>
      <c r="W233" s="49">
        <f t="shared" si="47"/>
        <v>0</v>
      </c>
      <c r="X233" s="50" t="s">
        <v>41</v>
      </c>
      <c r="Y233" s="50" t="s">
        <v>784</v>
      </c>
      <c r="Z233" s="50">
        <v>2902500</v>
      </c>
      <c r="AA233" s="51"/>
      <c r="AB233" s="51"/>
      <c r="AE233" s="50">
        <f t="shared" si="38"/>
        <v>0</v>
      </c>
    </row>
    <row r="234" spans="1:31" s="52" customFormat="1" ht="19.5" customHeight="1">
      <c r="A234" s="42" t="str">
        <f>Controles!$B$2</f>
        <v>ES</v>
      </c>
      <c r="B234" s="42">
        <f>Controles!$C$2</f>
        <v>7</v>
      </c>
      <c r="C234" s="42" t="s">
        <v>5389</v>
      </c>
      <c r="D234" s="43"/>
      <c r="E234" s="43"/>
      <c r="F234" s="43"/>
      <c r="G234" s="43"/>
      <c r="H234" s="44"/>
      <c r="I234" s="44"/>
      <c r="J234" s="44"/>
      <c r="K234" s="44"/>
      <c r="L234" s="44"/>
      <c r="M234" s="45">
        <f t="shared" si="36"/>
        <v>0</v>
      </c>
      <c r="N234" s="46">
        <f t="shared" si="39"/>
        <v>0</v>
      </c>
      <c r="O234" s="45">
        <f t="shared" si="40"/>
        <v>0</v>
      </c>
      <c r="P234" s="45">
        <f t="shared" si="41"/>
        <v>0</v>
      </c>
      <c r="Q234" s="45">
        <f t="shared" si="42"/>
        <v>0</v>
      </c>
      <c r="R234" s="45">
        <f t="shared" si="43"/>
        <v>0</v>
      </c>
      <c r="S234" s="46">
        <f t="shared" si="44"/>
        <v>0</v>
      </c>
      <c r="T234" s="46">
        <f t="shared" si="37"/>
        <v>0</v>
      </c>
      <c r="U234" s="46">
        <f t="shared" si="45"/>
        <v>0</v>
      </c>
      <c r="V234" s="48" t="str">
        <f t="shared" si="46"/>
        <v>NÃO</v>
      </c>
      <c r="W234" s="49">
        <f t="shared" si="47"/>
        <v>0</v>
      </c>
      <c r="X234" s="50" t="s">
        <v>41</v>
      </c>
      <c r="Y234" s="50" t="s">
        <v>805</v>
      </c>
      <c r="Z234" s="50">
        <v>2902609</v>
      </c>
      <c r="AA234" s="51"/>
      <c r="AB234" s="51"/>
      <c r="AE234" s="50">
        <f t="shared" si="38"/>
        <v>0</v>
      </c>
    </row>
    <row r="235" spans="1:31" s="52" customFormat="1" ht="19.5" customHeight="1">
      <c r="A235" s="42" t="str">
        <f>Controles!$B$2</f>
        <v>ES</v>
      </c>
      <c r="B235" s="42">
        <f>Controles!$C$2</f>
        <v>7</v>
      </c>
      <c r="C235" s="42" t="s">
        <v>5389</v>
      </c>
      <c r="D235" s="43"/>
      <c r="E235" s="43"/>
      <c r="F235" s="43"/>
      <c r="G235" s="43"/>
      <c r="H235" s="44"/>
      <c r="I235" s="44"/>
      <c r="J235" s="44"/>
      <c r="K235" s="44"/>
      <c r="L235" s="44"/>
      <c r="M235" s="45">
        <f t="shared" si="36"/>
        <v>0</v>
      </c>
      <c r="N235" s="46">
        <f t="shared" si="39"/>
        <v>0</v>
      </c>
      <c r="O235" s="45">
        <f t="shared" si="40"/>
        <v>0</v>
      </c>
      <c r="P235" s="45">
        <f t="shared" si="41"/>
        <v>0</v>
      </c>
      <c r="Q235" s="45">
        <f t="shared" si="42"/>
        <v>0</v>
      </c>
      <c r="R235" s="45">
        <f t="shared" si="43"/>
        <v>0</v>
      </c>
      <c r="S235" s="46">
        <f t="shared" si="44"/>
        <v>0</v>
      </c>
      <c r="T235" s="46">
        <f t="shared" si="37"/>
        <v>0</v>
      </c>
      <c r="U235" s="46">
        <f t="shared" si="45"/>
        <v>0</v>
      </c>
      <c r="V235" s="48" t="str">
        <f t="shared" si="46"/>
        <v>NÃO</v>
      </c>
      <c r="W235" s="49">
        <f t="shared" si="47"/>
        <v>0</v>
      </c>
      <c r="X235" s="50" t="s">
        <v>41</v>
      </c>
      <c r="Y235" s="50" t="s">
        <v>826</v>
      </c>
      <c r="Z235" s="50">
        <v>2902658</v>
      </c>
      <c r="AA235" s="51"/>
      <c r="AB235" s="51"/>
      <c r="AE235" s="50">
        <f t="shared" si="38"/>
        <v>0</v>
      </c>
    </row>
    <row r="236" spans="1:31" s="52" customFormat="1" ht="19.5" customHeight="1">
      <c r="A236" s="42" t="str">
        <f>Controles!$B$2</f>
        <v>ES</v>
      </c>
      <c r="B236" s="42">
        <f>Controles!$C$2</f>
        <v>7</v>
      </c>
      <c r="C236" s="42" t="s">
        <v>5389</v>
      </c>
      <c r="D236" s="43"/>
      <c r="E236" s="43"/>
      <c r="F236" s="43"/>
      <c r="G236" s="43"/>
      <c r="H236" s="44"/>
      <c r="I236" s="44"/>
      <c r="J236" s="44"/>
      <c r="K236" s="44"/>
      <c r="L236" s="44"/>
      <c r="M236" s="45">
        <f t="shared" si="36"/>
        <v>0</v>
      </c>
      <c r="N236" s="46">
        <f t="shared" si="39"/>
        <v>0</v>
      </c>
      <c r="O236" s="45">
        <f t="shared" si="40"/>
        <v>0</v>
      </c>
      <c r="P236" s="45">
        <f t="shared" si="41"/>
        <v>0</v>
      </c>
      <c r="Q236" s="45">
        <f t="shared" si="42"/>
        <v>0</v>
      </c>
      <c r="R236" s="45">
        <f t="shared" si="43"/>
        <v>0</v>
      </c>
      <c r="S236" s="46">
        <f t="shared" si="44"/>
        <v>0</v>
      </c>
      <c r="T236" s="46">
        <f t="shared" si="37"/>
        <v>0</v>
      </c>
      <c r="U236" s="46">
        <f t="shared" si="45"/>
        <v>0</v>
      </c>
      <c r="V236" s="48" t="str">
        <f t="shared" si="46"/>
        <v>NÃO</v>
      </c>
      <c r="W236" s="49">
        <f t="shared" si="47"/>
        <v>0</v>
      </c>
      <c r="X236" s="50" t="s">
        <v>41</v>
      </c>
      <c r="Y236" s="50" t="s">
        <v>848</v>
      </c>
      <c r="Z236" s="50">
        <v>2902708</v>
      </c>
      <c r="AA236" s="51"/>
      <c r="AB236" s="51"/>
      <c r="AE236" s="50">
        <f t="shared" si="38"/>
        <v>0</v>
      </c>
    </row>
    <row r="237" spans="1:31" s="52" customFormat="1" ht="19.5" customHeight="1">
      <c r="A237" s="42" t="str">
        <f>Controles!$B$2</f>
        <v>ES</v>
      </c>
      <c r="B237" s="42">
        <f>Controles!$C$2</f>
        <v>7</v>
      </c>
      <c r="C237" s="42" t="s">
        <v>5389</v>
      </c>
      <c r="D237" s="43"/>
      <c r="E237" s="43"/>
      <c r="F237" s="43"/>
      <c r="G237" s="43"/>
      <c r="H237" s="44"/>
      <c r="I237" s="44"/>
      <c r="J237" s="44"/>
      <c r="K237" s="44"/>
      <c r="L237" s="44"/>
      <c r="M237" s="45">
        <f t="shared" si="36"/>
        <v>0</v>
      </c>
      <c r="N237" s="46">
        <f t="shared" si="39"/>
        <v>0</v>
      </c>
      <c r="O237" s="45">
        <f t="shared" si="40"/>
        <v>0</v>
      </c>
      <c r="P237" s="45">
        <f t="shared" si="41"/>
        <v>0</v>
      </c>
      <c r="Q237" s="45">
        <f t="shared" si="42"/>
        <v>0</v>
      </c>
      <c r="R237" s="45">
        <f t="shared" si="43"/>
        <v>0</v>
      </c>
      <c r="S237" s="46">
        <f t="shared" si="44"/>
        <v>0</v>
      </c>
      <c r="T237" s="46">
        <f t="shared" si="37"/>
        <v>0</v>
      </c>
      <c r="U237" s="46">
        <f t="shared" si="45"/>
        <v>0</v>
      </c>
      <c r="V237" s="48" t="str">
        <f t="shared" si="46"/>
        <v>NÃO</v>
      </c>
      <c r="W237" s="49">
        <f t="shared" si="47"/>
        <v>0</v>
      </c>
      <c r="X237" s="50" t="s">
        <v>41</v>
      </c>
      <c r="Y237" s="50" t="s">
        <v>870</v>
      </c>
      <c r="Z237" s="50">
        <v>2902807</v>
      </c>
      <c r="AA237" s="51"/>
      <c r="AB237" s="51"/>
      <c r="AE237" s="50">
        <f t="shared" si="38"/>
        <v>0</v>
      </c>
    </row>
    <row r="238" spans="1:31" s="52" customFormat="1" ht="19.5" customHeight="1">
      <c r="A238" s="42" t="str">
        <f>Controles!$B$2</f>
        <v>ES</v>
      </c>
      <c r="B238" s="42">
        <f>Controles!$C$2</f>
        <v>7</v>
      </c>
      <c r="C238" s="42" t="s">
        <v>5389</v>
      </c>
      <c r="D238" s="43"/>
      <c r="E238" s="43"/>
      <c r="F238" s="43"/>
      <c r="G238" s="43"/>
      <c r="H238" s="44"/>
      <c r="I238" s="44"/>
      <c r="J238" s="44"/>
      <c r="K238" s="44"/>
      <c r="L238" s="44"/>
      <c r="M238" s="45">
        <f t="shared" si="36"/>
        <v>0</v>
      </c>
      <c r="N238" s="46">
        <f t="shared" si="39"/>
        <v>0</v>
      </c>
      <c r="O238" s="45">
        <f t="shared" si="40"/>
        <v>0</v>
      </c>
      <c r="P238" s="45">
        <f t="shared" si="41"/>
        <v>0</v>
      </c>
      <c r="Q238" s="45">
        <f t="shared" si="42"/>
        <v>0</v>
      </c>
      <c r="R238" s="45">
        <f t="shared" si="43"/>
        <v>0</v>
      </c>
      <c r="S238" s="46">
        <f t="shared" si="44"/>
        <v>0</v>
      </c>
      <c r="T238" s="46">
        <f t="shared" si="37"/>
        <v>0</v>
      </c>
      <c r="U238" s="46">
        <f t="shared" si="45"/>
        <v>0</v>
      </c>
      <c r="V238" s="48" t="str">
        <f t="shared" si="46"/>
        <v>NÃO</v>
      </c>
      <c r="W238" s="49">
        <f t="shared" si="47"/>
        <v>0</v>
      </c>
      <c r="X238" s="50" t="s">
        <v>41</v>
      </c>
      <c r="Y238" s="50" t="s">
        <v>892</v>
      </c>
      <c r="Z238" s="50">
        <v>2902906</v>
      </c>
      <c r="AA238" s="51"/>
      <c r="AB238" s="51"/>
      <c r="AE238" s="50">
        <f t="shared" si="38"/>
        <v>0</v>
      </c>
    </row>
    <row r="239" spans="1:31" s="52" customFormat="1" ht="19.5" customHeight="1">
      <c r="A239" s="42" t="str">
        <f>Controles!$B$2</f>
        <v>ES</v>
      </c>
      <c r="B239" s="42">
        <f>Controles!$C$2</f>
        <v>7</v>
      </c>
      <c r="C239" s="42" t="s">
        <v>5389</v>
      </c>
      <c r="D239" s="43"/>
      <c r="E239" s="43"/>
      <c r="F239" s="43"/>
      <c r="G239" s="43"/>
      <c r="H239" s="44"/>
      <c r="I239" s="44"/>
      <c r="J239" s="44"/>
      <c r="K239" s="44"/>
      <c r="L239" s="44"/>
      <c r="M239" s="45">
        <f t="shared" si="36"/>
        <v>0</v>
      </c>
      <c r="N239" s="46">
        <f t="shared" si="39"/>
        <v>0</v>
      </c>
      <c r="O239" s="45">
        <f t="shared" si="40"/>
        <v>0</v>
      </c>
      <c r="P239" s="45">
        <f t="shared" si="41"/>
        <v>0</v>
      </c>
      <c r="Q239" s="45">
        <f t="shared" si="42"/>
        <v>0</v>
      </c>
      <c r="R239" s="45">
        <f t="shared" si="43"/>
        <v>0</v>
      </c>
      <c r="S239" s="46">
        <f t="shared" si="44"/>
        <v>0</v>
      </c>
      <c r="T239" s="46">
        <f t="shared" si="37"/>
        <v>0</v>
      </c>
      <c r="U239" s="46">
        <f t="shared" si="45"/>
        <v>0</v>
      </c>
      <c r="V239" s="48" t="str">
        <f t="shared" si="46"/>
        <v>NÃO</v>
      </c>
      <c r="W239" s="49">
        <f t="shared" si="47"/>
        <v>0</v>
      </c>
      <c r="X239" s="50" t="s">
        <v>41</v>
      </c>
      <c r="Y239" s="50" t="s">
        <v>915</v>
      </c>
      <c r="Z239" s="50">
        <v>2903003</v>
      </c>
      <c r="AA239" s="51"/>
      <c r="AB239" s="51"/>
      <c r="AE239" s="50">
        <f t="shared" si="38"/>
        <v>0</v>
      </c>
    </row>
    <row r="240" spans="1:31" s="52" customFormat="1" ht="19.5" customHeight="1">
      <c r="A240" s="42" t="str">
        <f>Controles!$B$2</f>
        <v>ES</v>
      </c>
      <c r="B240" s="42">
        <f>Controles!$C$2</f>
        <v>7</v>
      </c>
      <c r="C240" s="42" t="s">
        <v>5389</v>
      </c>
      <c r="D240" s="43"/>
      <c r="E240" s="43"/>
      <c r="F240" s="43"/>
      <c r="G240" s="43"/>
      <c r="H240" s="44"/>
      <c r="I240" s="44"/>
      <c r="J240" s="44"/>
      <c r="K240" s="44"/>
      <c r="L240" s="44"/>
      <c r="M240" s="45">
        <f t="shared" si="36"/>
        <v>0</v>
      </c>
      <c r="N240" s="46">
        <f t="shared" si="39"/>
        <v>0</v>
      </c>
      <c r="O240" s="45">
        <f t="shared" si="40"/>
        <v>0</v>
      </c>
      <c r="P240" s="45">
        <f t="shared" si="41"/>
        <v>0</v>
      </c>
      <c r="Q240" s="45">
        <f t="shared" si="42"/>
        <v>0</v>
      </c>
      <c r="R240" s="45">
        <f t="shared" si="43"/>
        <v>0</v>
      </c>
      <c r="S240" s="46">
        <f t="shared" si="44"/>
        <v>0</v>
      </c>
      <c r="T240" s="46">
        <f t="shared" si="37"/>
        <v>0</v>
      </c>
      <c r="U240" s="46">
        <f t="shared" si="45"/>
        <v>0</v>
      </c>
      <c r="V240" s="48" t="str">
        <f t="shared" si="46"/>
        <v>NÃO</v>
      </c>
      <c r="W240" s="49">
        <f t="shared" si="47"/>
        <v>0</v>
      </c>
      <c r="X240" s="50" t="s">
        <v>41</v>
      </c>
      <c r="Y240" s="50" t="s">
        <v>938</v>
      </c>
      <c r="Z240" s="50">
        <v>2903102</v>
      </c>
      <c r="AA240" s="51"/>
      <c r="AB240" s="51"/>
      <c r="AE240" s="50">
        <f t="shared" si="38"/>
        <v>0</v>
      </c>
    </row>
    <row r="241" spans="1:31" s="52" customFormat="1" ht="19.5" customHeight="1">
      <c r="A241" s="42" t="str">
        <f>Controles!$B$2</f>
        <v>ES</v>
      </c>
      <c r="B241" s="42">
        <f>Controles!$C$2</f>
        <v>7</v>
      </c>
      <c r="C241" s="42" t="s">
        <v>5389</v>
      </c>
      <c r="D241" s="43"/>
      <c r="E241" s="43"/>
      <c r="F241" s="43"/>
      <c r="G241" s="43"/>
      <c r="H241" s="44"/>
      <c r="I241" s="44"/>
      <c r="J241" s="44"/>
      <c r="K241" s="44"/>
      <c r="L241" s="44"/>
      <c r="M241" s="45">
        <f t="shared" si="36"/>
        <v>0</v>
      </c>
      <c r="N241" s="46">
        <f t="shared" si="39"/>
        <v>0</v>
      </c>
      <c r="O241" s="45">
        <f t="shared" si="40"/>
        <v>0</v>
      </c>
      <c r="P241" s="45">
        <f t="shared" si="41"/>
        <v>0</v>
      </c>
      <c r="Q241" s="45">
        <f t="shared" si="42"/>
        <v>0</v>
      </c>
      <c r="R241" s="45">
        <f t="shared" si="43"/>
        <v>0</v>
      </c>
      <c r="S241" s="46">
        <f t="shared" si="44"/>
        <v>0</v>
      </c>
      <c r="T241" s="46">
        <f t="shared" si="37"/>
        <v>0</v>
      </c>
      <c r="U241" s="46">
        <f t="shared" si="45"/>
        <v>0</v>
      </c>
      <c r="V241" s="48" t="str">
        <f t="shared" si="46"/>
        <v>NÃO</v>
      </c>
      <c r="W241" s="49">
        <f t="shared" si="47"/>
        <v>0</v>
      </c>
      <c r="X241" s="50" t="s">
        <v>41</v>
      </c>
      <c r="Y241" s="50" t="s">
        <v>960</v>
      </c>
      <c r="Z241" s="50">
        <v>2903201</v>
      </c>
      <c r="AA241" s="51"/>
      <c r="AB241" s="51"/>
      <c r="AE241" s="50">
        <f t="shared" si="38"/>
        <v>0</v>
      </c>
    </row>
    <row r="242" spans="1:31" s="52" customFormat="1" ht="19.5" customHeight="1">
      <c r="A242" s="42" t="str">
        <f>Controles!$B$2</f>
        <v>ES</v>
      </c>
      <c r="B242" s="42">
        <f>Controles!$C$2</f>
        <v>7</v>
      </c>
      <c r="C242" s="42" t="s">
        <v>5389</v>
      </c>
      <c r="D242" s="43"/>
      <c r="E242" s="43"/>
      <c r="F242" s="43"/>
      <c r="G242" s="43"/>
      <c r="H242" s="44"/>
      <c r="I242" s="44"/>
      <c r="J242" s="44"/>
      <c r="K242" s="44"/>
      <c r="L242" s="44"/>
      <c r="M242" s="45">
        <f t="shared" si="36"/>
        <v>0</v>
      </c>
      <c r="N242" s="46">
        <f t="shared" si="39"/>
        <v>0</v>
      </c>
      <c r="O242" s="45">
        <f t="shared" si="40"/>
        <v>0</v>
      </c>
      <c r="P242" s="45">
        <f t="shared" si="41"/>
        <v>0</v>
      </c>
      <c r="Q242" s="45">
        <f t="shared" si="42"/>
        <v>0</v>
      </c>
      <c r="R242" s="45">
        <f t="shared" si="43"/>
        <v>0</v>
      </c>
      <c r="S242" s="46">
        <f t="shared" si="44"/>
        <v>0</v>
      </c>
      <c r="T242" s="46">
        <f t="shared" si="37"/>
        <v>0</v>
      </c>
      <c r="U242" s="46">
        <f t="shared" si="45"/>
        <v>0</v>
      </c>
      <c r="V242" s="48" t="str">
        <f t="shared" si="46"/>
        <v>NÃO</v>
      </c>
      <c r="W242" s="49">
        <f t="shared" si="47"/>
        <v>0</v>
      </c>
      <c r="X242" s="50" t="s">
        <v>41</v>
      </c>
      <c r="Y242" s="50" t="s">
        <v>808</v>
      </c>
      <c r="Z242" s="50">
        <v>2903235</v>
      </c>
      <c r="AA242" s="51"/>
      <c r="AB242" s="51"/>
      <c r="AE242" s="50">
        <f t="shared" si="38"/>
        <v>0</v>
      </c>
    </row>
    <row r="243" spans="1:31" s="52" customFormat="1" ht="19.5" customHeight="1">
      <c r="A243" s="42" t="str">
        <f>Controles!$B$2</f>
        <v>ES</v>
      </c>
      <c r="B243" s="42">
        <f>Controles!$C$2</f>
        <v>7</v>
      </c>
      <c r="C243" s="42" t="s">
        <v>5389</v>
      </c>
      <c r="D243" s="43"/>
      <c r="E243" s="43"/>
      <c r="F243" s="43"/>
      <c r="G243" s="43"/>
      <c r="H243" s="44"/>
      <c r="I243" s="44"/>
      <c r="J243" s="44"/>
      <c r="K243" s="44"/>
      <c r="L243" s="44"/>
      <c r="M243" s="45">
        <f t="shared" si="36"/>
        <v>0</v>
      </c>
      <c r="N243" s="46">
        <f t="shared" si="39"/>
        <v>0</v>
      </c>
      <c r="O243" s="45">
        <f t="shared" si="40"/>
        <v>0</v>
      </c>
      <c r="P243" s="45">
        <f t="shared" si="41"/>
        <v>0</v>
      </c>
      <c r="Q243" s="45">
        <f t="shared" si="42"/>
        <v>0</v>
      </c>
      <c r="R243" s="45">
        <f t="shared" si="43"/>
        <v>0</v>
      </c>
      <c r="S243" s="46">
        <f t="shared" si="44"/>
        <v>0</v>
      </c>
      <c r="T243" s="46">
        <f t="shared" si="37"/>
        <v>0</v>
      </c>
      <c r="U243" s="46">
        <f t="shared" si="45"/>
        <v>0</v>
      </c>
      <c r="V243" s="48" t="str">
        <f t="shared" si="46"/>
        <v>NÃO</v>
      </c>
      <c r="W243" s="49">
        <f t="shared" si="47"/>
        <v>0</v>
      </c>
      <c r="X243" s="50" t="s">
        <v>41</v>
      </c>
      <c r="Y243" s="50" t="s">
        <v>1005</v>
      </c>
      <c r="Z243" s="50">
        <v>2903300</v>
      </c>
      <c r="AA243" s="51"/>
      <c r="AB243" s="51"/>
      <c r="AE243" s="50">
        <f t="shared" si="38"/>
        <v>0</v>
      </c>
    </row>
    <row r="244" spans="1:31" s="52" customFormat="1" ht="19.5" customHeight="1">
      <c r="A244" s="42" t="str">
        <f>Controles!$B$2</f>
        <v>ES</v>
      </c>
      <c r="B244" s="42">
        <f>Controles!$C$2</f>
        <v>7</v>
      </c>
      <c r="C244" s="42" t="s">
        <v>5389</v>
      </c>
      <c r="D244" s="43"/>
      <c r="E244" s="43"/>
      <c r="F244" s="43"/>
      <c r="G244" s="43"/>
      <c r="H244" s="44"/>
      <c r="I244" s="44"/>
      <c r="J244" s="44"/>
      <c r="K244" s="44"/>
      <c r="L244" s="44"/>
      <c r="M244" s="45">
        <f t="shared" si="36"/>
        <v>0</v>
      </c>
      <c r="N244" s="46">
        <f t="shared" si="39"/>
        <v>0</v>
      </c>
      <c r="O244" s="45">
        <f t="shared" si="40"/>
        <v>0</v>
      </c>
      <c r="P244" s="45">
        <f t="shared" si="41"/>
        <v>0</v>
      </c>
      <c r="Q244" s="45">
        <f t="shared" si="42"/>
        <v>0</v>
      </c>
      <c r="R244" s="45">
        <f t="shared" si="43"/>
        <v>0</v>
      </c>
      <c r="S244" s="46">
        <f t="shared" si="44"/>
        <v>0</v>
      </c>
      <c r="T244" s="46">
        <f t="shared" si="37"/>
        <v>0</v>
      </c>
      <c r="U244" s="46">
        <f t="shared" si="45"/>
        <v>0</v>
      </c>
      <c r="V244" s="48" t="str">
        <f t="shared" si="46"/>
        <v>NÃO</v>
      </c>
      <c r="W244" s="49">
        <f t="shared" si="47"/>
        <v>0</v>
      </c>
      <c r="X244" s="50" t="s">
        <v>41</v>
      </c>
      <c r="Y244" s="50" t="s">
        <v>1027</v>
      </c>
      <c r="Z244" s="50">
        <v>2903276</v>
      </c>
      <c r="AA244" s="51"/>
      <c r="AB244" s="51"/>
      <c r="AE244" s="50">
        <f t="shared" si="38"/>
        <v>0</v>
      </c>
    </row>
    <row r="245" spans="1:31" s="52" customFormat="1" ht="19.5" customHeight="1">
      <c r="A245" s="42" t="str">
        <f>Controles!$B$2</f>
        <v>ES</v>
      </c>
      <c r="B245" s="42">
        <f>Controles!$C$2</f>
        <v>7</v>
      </c>
      <c r="C245" s="42" t="s">
        <v>5389</v>
      </c>
      <c r="D245" s="43"/>
      <c r="E245" s="43"/>
      <c r="F245" s="43"/>
      <c r="G245" s="43"/>
      <c r="H245" s="44"/>
      <c r="I245" s="44"/>
      <c r="J245" s="44"/>
      <c r="K245" s="44"/>
      <c r="L245" s="44"/>
      <c r="M245" s="45">
        <f t="shared" si="36"/>
        <v>0</v>
      </c>
      <c r="N245" s="46">
        <f t="shared" si="39"/>
        <v>0</v>
      </c>
      <c r="O245" s="45">
        <f t="shared" si="40"/>
        <v>0</v>
      </c>
      <c r="P245" s="45">
        <f t="shared" si="41"/>
        <v>0</v>
      </c>
      <c r="Q245" s="45">
        <f t="shared" si="42"/>
        <v>0</v>
      </c>
      <c r="R245" s="45">
        <f t="shared" si="43"/>
        <v>0</v>
      </c>
      <c r="S245" s="46">
        <f t="shared" si="44"/>
        <v>0</v>
      </c>
      <c r="T245" s="46">
        <f t="shared" si="37"/>
        <v>0</v>
      </c>
      <c r="U245" s="46">
        <f t="shared" si="45"/>
        <v>0</v>
      </c>
      <c r="V245" s="48" t="str">
        <f t="shared" si="46"/>
        <v>NÃO</v>
      </c>
      <c r="W245" s="49">
        <f t="shared" si="47"/>
        <v>0</v>
      </c>
      <c r="X245" s="50" t="s">
        <v>41</v>
      </c>
      <c r="Y245" s="50" t="s">
        <v>932</v>
      </c>
      <c r="Z245" s="50">
        <v>2903409</v>
      </c>
      <c r="AA245" s="51"/>
      <c r="AB245" s="51"/>
      <c r="AE245" s="50">
        <f t="shared" si="38"/>
        <v>0</v>
      </c>
    </row>
    <row r="246" spans="1:31" s="52" customFormat="1" ht="19.5" customHeight="1">
      <c r="A246" s="42" t="str">
        <f>Controles!$B$2</f>
        <v>ES</v>
      </c>
      <c r="B246" s="42">
        <f>Controles!$C$2</f>
        <v>7</v>
      </c>
      <c r="C246" s="42" t="s">
        <v>5389</v>
      </c>
      <c r="D246" s="43"/>
      <c r="E246" s="43"/>
      <c r="F246" s="43"/>
      <c r="G246" s="43"/>
      <c r="H246" s="44"/>
      <c r="I246" s="44"/>
      <c r="J246" s="44"/>
      <c r="K246" s="44"/>
      <c r="L246" s="44"/>
      <c r="M246" s="45">
        <f t="shared" si="36"/>
        <v>0</v>
      </c>
      <c r="N246" s="46">
        <f t="shared" si="39"/>
        <v>0</v>
      </c>
      <c r="O246" s="45">
        <f t="shared" si="40"/>
        <v>0</v>
      </c>
      <c r="P246" s="45">
        <f t="shared" si="41"/>
        <v>0</v>
      </c>
      <c r="Q246" s="45">
        <f t="shared" si="42"/>
        <v>0</v>
      </c>
      <c r="R246" s="45">
        <f t="shared" si="43"/>
        <v>0</v>
      </c>
      <c r="S246" s="46">
        <f t="shared" si="44"/>
        <v>0</v>
      </c>
      <c r="T246" s="46">
        <f t="shared" si="37"/>
        <v>0</v>
      </c>
      <c r="U246" s="46">
        <f t="shared" si="45"/>
        <v>0</v>
      </c>
      <c r="V246" s="48" t="str">
        <f t="shared" si="46"/>
        <v>NÃO</v>
      </c>
      <c r="W246" s="49">
        <f t="shared" si="47"/>
        <v>0</v>
      </c>
      <c r="X246" s="50" t="s">
        <v>41</v>
      </c>
      <c r="Y246" s="50" t="s">
        <v>1071</v>
      </c>
      <c r="Z246" s="50">
        <v>2903508</v>
      </c>
      <c r="AA246" s="51"/>
      <c r="AB246" s="51"/>
      <c r="AE246" s="50">
        <f t="shared" si="38"/>
        <v>0</v>
      </c>
    </row>
    <row r="247" spans="1:31" s="52" customFormat="1" ht="19.5" customHeight="1">
      <c r="A247" s="42" t="str">
        <f>Controles!$B$2</f>
        <v>ES</v>
      </c>
      <c r="B247" s="42">
        <f>Controles!$C$2</f>
        <v>7</v>
      </c>
      <c r="C247" s="42" t="s">
        <v>5389</v>
      </c>
      <c r="D247" s="43"/>
      <c r="E247" s="43"/>
      <c r="F247" s="43"/>
      <c r="G247" s="43"/>
      <c r="H247" s="44"/>
      <c r="I247" s="44"/>
      <c r="J247" s="44"/>
      <c r="K247" s="44"/>
      <c r="L247" s="44"/>
      <c r="M247" s="45">
        <f t="shared" si="36"/>
        <v>0</v>
      </c>
      <c r="N247" s="46">
        <f t="shared" si="39"/>
        <v>0</v>
      </c>
      <c r="O247" s="45">
        <f t="shared" si="40"/>
        <v>0</v>
      </c>
      <c r="P247" s="45">
        <f t="shared" si="41"/>
        <v>0</v>
      </c>
      <c r="Q247" s="45">
        <f t="shared" si="42"/>
        <v>0</v>
      </c>
      <c r="R247" s="45">
        <f t="shared" si="43"/>
        <v>0</v>
      </c>
      <c r="S247" s="46">
        <f t="shared" si="44"/>
        <v>0</v>
      </c>
      <c r="T247" s="46">
        <f t="shared" si="37"/>
        <v>0</v>
      </c>
      <c r="U247" s="46">
        <f t="shared" si="45"/>
        <v>0</v>
      </c>
      <c r="V247" s="48" t="str">
        <f t="shared" si="46"/>
        <v>NÃO</v>
      </c>
      <c r="W247" s="49">
        <f t="shared" si="47"/>
        <v>0</v>
      </c>
      <c r="X247" s="50" t="s">
        <v>41</v>
      </c>
      <c r="Y247" s="50" t="s">
        <v>1093</v>
      </c>
      <c r="Z247" s="50">
        <v>2903607</v>
      </c>
      <c r="AA247" s="51"/>
      <c r="AB247" s="51"/>
      <c r="AE247" s="50">
        <f t="shared" si="38"/>
        <v>0</v>
      </c>
    </row>
    <row r="248" spans="1:31" s="52" customFormat="1" ht="19.5" customHeight="1">
      <c r="A248" s="42" t="str">
        <f>Controles!$B$2</f>
        <v>ES</v>
      </c>
      <c r="B248" s="42">
        <f>Controles!$C$2</f>
        <v>7</v>
      </c>
      <c r="C248" s="42" t="s">
        <v>5389</v>
      </c>
      <c r="D248" s="43"/>
      <c r="E248" s="43"/>
      <c r="F248" s="43"/>
      <c r="G248" s="43"/>
      <c r="H248" s="44"/>
      <c r="I248" s="44"/>
      <c r="J248" s="44"/>
      <c r="K248" s="44"/>
      <c r="L248" s="44"/>
      <c r="M248" s="45">
        <f t="shared" si="36"/>
        <v>0</v>
      </c>
      <c r="N248" s="46">
        <f t="shared" si="39"/>
        <v>0</v>
      </c>
      <c r="O248" s="45">
        <f t="shared" si="40"/>
        <v>0</v>
      </c>
      <c r="P248" s="45">
        <f t="shared" si="41"/>
        <v>0</v>
      </c>
      <c r="Q248" s="45">
        <f t="shared" si="42"/>
        <v>0</v>
      </c>
      <c r="R248" s="45">
        <f t="shared" si="43"/>
        <v>0</v>
      </c>
      <c r="S248" s="46">
        <f t="shared" si="44"/>
        <v>0</v>
      </c>
      <c r="T248" s="46">
        <f t="shared" si="37"/>
        <v>0</v>
      </c>
      <c r="U248" s="46">
        <f t="shared" si="45"/>
        <v>0</v>
      </c>
      <c r="V248" s="48" t="str">
        <f t="shared" si="46"/>
        <v>NÃO</v>
      </c>
      <c r="W248" s="49">
        <f t="shared" si="47"/>
        <v>0</v>
      </c>
      <c r="X248" s="50" t="s">
        <v>41</v>
      </c>
      <c r="Y248" s="50" t="s">
        <v>1116</v>
      </c>
      <c r="Z248" s="50">
        <v>2903706</v>
      </c>
      <c r="AA248" s="51"/>
      <c r="AB248" s="51"/>
      <c r="AE248" s="50">
        <f t="shared" si="38"/>
        <v>0</v>
      </c>
    </row>
    <row r="249" spans="1:31" s="52" customFormat="1" ht="19.5" customHeight="1">
      <c r="A249" s="42" t="str">
        <f>Controles!$B$2</f>
        <v>ES</v>
      </c>
      <c r="B249" s="42">
        <f>Controles!$C$2</f>
        <v>7</v>
      </c>
      <c r="C249" s="42" t="s">
        <v>5389</v>
      </c>
      <c r="D249" s="43"/>
      <c r="E249" s="43"/>
      <c r="F249" s="43"/>
      <c r="G249" s="43"/>
      <c r="H249" s="44"/>
      <c r="I249" s="44"/>
      <c r="J249" s="44"/>
      <c r="K249" s="44"/>
      <c r="L249" s="44"/>
      <c r="M249" s="45">
        <f t="shared" si="36"/>
        <v>0</v>
      </c>
      <c r="N249" s="46">
        <f t="shared" si="39"/>
        <v>0</v>
      </c>
      <c r="O249" s="45">
        <f t="shared" si="40"/>
        <v>0</v>
      </c>
      <c r="P249" s="45">
        <f t="shared" si="41"/>
        <v>0</v>
      </c>
      <c r="Q249" s="45">
        <f t="shared" si="42"/>
        <v>0</v>
      </c>
      <c r="R249" s="45">
        <f t="shared" si="43"/>
        <v>0</v>
      </c>
      <c r="S249" s="46">
        <f t="shared" si="44"/>
        <v>0</v>
      </c>
      <c r="T249" s="46">
        <f t="shared" si="37"/>
        <v>0</v>
      </c>
      <c r="U249" s="46">
        <f t="shared" si="45"/>
        <v>0</v>
      </c>
      <c r="V249" s="48" t="str">
        <f t="shared" si="46"/>
        <v>NÃO</v>
      </c>
      <c r="W249" s="49">
        <f t="shared" si="47"/>
        <v>0</v>
      </c>
      <c r="X249" s="50" t="s">
        <v>41</v>
      </c>
      <c r="Y249" s="50" t="s">
        <v>1139</v>
      </c>
      <c r="Z249" s="50">
        <v>2903805</v>
      </c>
      <c r="AA249" s="51"/>
      <c r="AB249" s="51"/>
      <c r="AE249" s="50">
        <f t="shared" si="38"/>
        <v>0</v>
      </c>
    </row>
    <row r="250" spans="1:31" s="52" customFormat="1" ht="19.5" customHeight="1">
      <c r="A250" s="42" t="str">
        <f>Controles!$B$2</f>
        <v>ES</v>
      </c>
      <c r="B250" s="42">
        <f>Controles!$C$2</f>
        <v>7</v>
      </c>
      <c r="C250" s="42" t="s">
        <v>5389</v>
      </c>
      <c r="D250" s="43"/>
      <c r="E250" s="43"/>
      <c r="F250" s="43"/>
      <c r="G250" s="43"/>
      <c r="H250" s="44"/>
      <c r="I250" s="44"/>
      <c r="J250" s="44"/>
      <c r="K250" s="44"/>
      <c r="L250" s="44"/>
      <c r="M250" s="45">
        <f t="shared" si="36"/>
        <v>0</v>
      </c>
      <c r="N250" s="46">
        <f t="shared" si="39"/>
        <v>0</v>
      </c>
      <c r="O250" s="45">
        <f t="shared" si="40"/>
        <v>0</v>
      </c>
      <c r="P250" s="45">
        <f t="shared" si="41"/>
        <v>0</v>
      </c>
      <c r="Q250" s="45">
        <f t="shared" si="42"/>
        <v>0</v>
      </c>
      <c r="R250" s="45">
        <f t="shared" si="43"/>
        <v>0</v>
      </c>
      <c r="S250" s="46">
        <f t="shared" si="44"/>
        <v>0</v>
      </c>
      <c r="T250" s="46">
        <f t="shared" si="37"/>
        <v>0</v>
      </c>
      <c r="U250" s="46">
        <f t="shared" si="45"/>
        <v>0</v>
      </c>
      <c r="V250" s="48" t="str">
        <f t="shared" si="46"/>
        <v>NÃO</v>
      </c>
      <c r="W250" s="49">
        <f t="shared" si="47"/>
        <v>0</v>
      </c>
      <c r="X250" s="50" t="s">
        <v>41</v>
      </c>
      <c r="Y250" s="50" t="s">
        <v>1162</v>
      </c>
      <c r="Z250" s="50">
        <v>2903904</v>
      </c>
      <c r="AA250" s="51"/>
      <c r="AB250" s="51"/>
      <c r="AE250" s="50">
        <f t="shared" si="38"/>
        <v>0</v>
      </c>
    </row>
    <row r="251" spans="1:31" s="52" customFormat="1" ht="19.5" customHeight="1">
      <c r="A251" s="42" t="str">
        <f>Controles!$B$2</f>
        <v>ES</v>
      </c>
      <c r="B251" s="42">
        <f>Controles!$C$2</f>
        <v>7</v>
      </c>
      <c r="C251" s="42" t="s">
        <v>5389</v>
      </c>
      <c r="D251" s="43"/>
      <c r="E251" s="43"/>
      <c r="F251" s="43"/>
      <c r="G251" s="43"/>
      <c r="H251" s="44"/>
      <c r="I251" s="44"/>
      <c r="J251" s="44"/>
      <c r="K251" s="44"/>
      <c r="L251" s="44"/>
      <c r="M251" s="45">
        <f t="shared" si="36"/>
        <v>0</v>
      </c>
      <c r="N251" s="46">
        <f t="shared" si="39"/>
        <v>0</v>
      </c>
      <c r="O251" s="45">
        <f t="shared" si="40"/>
        <v>0</v>
      </c>
      <c r="P251" s="45">
        <f t="shared" si="41"/>
        <v>0</v>
      </c>
      <c r="Q251" s="45">
        <f t="shared" si="42"/>
        <v>0</v>
      </c>
      <c r="R251" s="45">
        <f t="shared" si="43"/>
        <v>0</v>
      </c>
      <c r="S251" s="46">
        <f t="shared" si="44"/>
        <v>0</v>
      </c>
      <c r="T251" s="46">
        <f t="shared" si="37"/>
        <v>0</v>
      </c>
      <c r="U251" s="46">
        <f t="shared" si="45"/>
        <v>0</v>
      </c>
      <c r="V251" s="48" t="str">
        <f t="shared" si="46"/>
        <v>NÃO</v>
      </c>
      <c r="W251" s="49">
        <f t="shared" si="47"/>
        <v>0</v>
      </c>
      <c r="X251" s="50" t="s">
        <v>41</v>
      </c>
      <c r="Y251" s="50" t="s">
        <v>1185</v>
      </c>
      <c r="Z251" s="50">
        <v>2903953</v>
      </c>
      <c r="AA251" s="51"/>
      <c r="AB251" s="51"/>
      <c r="AE251" s="50">
        <f t="shared" si="38"/>
        <v>0</v>
      </c>
    </row>
    <row r="252" spans="1:31" s="52" customFormat="1" ht="19.5" customHeight="1">
      <c r="A252" s="42" t="str">
        <f>Controles!$B$2</f>
        <v>ES</v>
      </c>
      <c r="B252" s="42">
        <f>Controles!$C$2</f>
        <v>7</v>
      </c>
      <c r="C252" s="42" t="s">
        <v>5389</v>
      </c>
      <c r="D252" s="43"/>
      <c r="E252" s="43"/>
      <c r="F252" s="43"/>
      <c r="G252" s="43"/>
      <c r="H252" s="44"/>
      <c r="I252" s="44"/>
      <c r="J252" s="44"/>
      <c r="K252" s="44"/>
      <c r="L252" s="44"/>
      <c r="M252" s="45">
        <f t="shared" si="36"/>
        <v>0</v>
      </c>
      <c r="N252" s="46">
        <f t="shared" si="39"/>
        <v>0</v>
      </c>
      <c r="O252" s="45">
        <f t="shared" si="40"/>
        <v>0</v>
      </c>
      <c r="P252" s="45">
        <f t="shared" si="41"/>
        <v>0</v>
      </c>
      <c r="Q252" s="45">
        <f t="shared" si="42"/>
        <v>0</v>
      </c>
      <c r="R252" s="45">
        <f t="shared" si="43"/>
        <v>0</v>
      </c>
      <c r="S252" s="46">
        <f t="shared" si="44"/>
        <v>0</v>
      </c>
      <c r="T252" s="46">
        <f t="shared" si="37"/>
        <v>0</v>
      </c>
      <c r="U252" s="46">
        <f t="shared" si="45"/>
        <v>0</v>
      </c>
      <c r="V252" s="48" t="str">
        <f t="shared" si="46"/>
        <v>NÃO</v>
      </c>
      <c r="W252" s="49">
        <f t="shared" si="47"/>
        <v>0</v>
      </c>
      <c r="X252" s="50" t="s">
        <v>41</v>
      </c>
      <c r="Y252" s="50" t="s">
        <v>1207</v>
      </c>
      <c r="Z252" s="50">
        <v>2904001</v>
      </c>
      <c r="AA252" s="51"/>
      <c r="AB252" s="51"/>
      <c r="AE252" s="50">
        <f t="shared" si="38"/>
        <v>0</v>
      </c>
    </row>
    <row r="253" spans="1:31" s="52" customFormat="1" ht="19.5" customHeight="1">
      <c r="A253" s="42" t="str">
        <f>Controles!$B$2</f>
        <v>ES</v>
      </c>
      <c r="B253" s="42">
        <f>Controles!$C$2</f>
        <v>7</v>
      </c>
      <c r="C253" s="42" t="s">
        <v>5389</v>
      </c>
      <c r="D253" s="43"/>
      <c r="E253" s="43"/>
      <c r="F253" s="43"/>
      <c r="G253" s="43"/>
      <c r="H253" s="44"/>
      <c r="I253" s="44"/>
      <c r="J253" s="44"/>
      <c r="K253" s="44"/>
      <c r="L253" s="44"/>
      <c r="M253" s="45">
        <f t="shared" si="36"/>
        <v>0</v>
      </c>
      <c r="N253" s="46">
        <f t="shared" si="39"/>
        <v>0</v>
      </c>
      <c r="O253" s="45">
        <f t="shared" si="40"/>
        <v>0</v>
      </c>
      <c r="P253" s="45">
        <f t="shared" si="41"/>
        <v>0</v>
      </c>
      <c r="Q253" s="45">
        <f t="shared" si="42"/>
        <v>0</v>
      </c>
      <c r="R253" s="45">
        <f t="shared" si="43"/>
        <v>0</v>
      </c>
      <c r="S253" s="46">
        <f t="shared" si="44"/>
        <v>0</v>
      </c>
      <c r="T253" s="46">
        <f t="shared" si="37"/>
        <v>0</v>
      </c>
      <c r="U253" s="46">
        <f t="shared" si="45"/>
        <v>0</v>
      </c>
      <c r="V253" s="48" t="str">
        <f t="shared" si="46"/>
        <v>NÃO</v>
      </c>
      <c r="W253" s="49">
        <f t="shared" si="47"/>
        <v>0</v>
      </c>
      <c r="X253" s="50" t="s">
        <v>41</v>
      </c>
      <c r="Y253" s="50" t="s">
        <v>479</v>
      </c>
      <c r="Z253" s="50">
        <v>2904050</v>
      </c>
      <c r="AA253" s="51"/>
      <c r="AB253" s="51"/>
      <c r="AE253" s="50">
        <f t="shared" si="38"/>
        <v>0</v>
      </c>
    </row>
    <row r="254" spans="1:31" s="52" customFormat="1" ht="19.5" customHeight="1">
      <c r="A254" s="42" t="str">
        <f>Controles!$B$2</f>
        <v>ES</v>
      </c>
      <c r="B254" s="42">
        <f>Controles!$C$2</f>
        <v>7</v>
      </c>
      <c r="C254" s="42" t="s">
        <v>5389</v>
      </c>
      <c r="D254" s="43"/>
      <c r="E254" s="43"/>
      <c r="F254" s="43"/>
      <c r="G254" s="43"/>
      <c r="H254" s="44"/>
      <c r="I254" s="44"/>
      <c r="J254" s="44"/>
      <c r="K254" s="44"/>
      <c r="L254" s="44"/>
      <c r="M254" s="45">
        <f t="shared" si="36"/>
        <v>0</v>
      </c>
      <c r="N254" s="46">
        <f t="shared" si="39"/>
        <v>0</v>
      </c>
      <c r="O254" s="45">
        <f t="shared" si="40"/>
        <v>0</v>
      </c>
      <c r="P254" s="45">
        <f t="shared" si="41"/>
        <v>0</v>
      </c>
      <c r="Q254" s="45">
        <f t="shared" si="42"/>
        <v>0</v>
      </c>
      <c r="R254" s="45">
        <f t="shared" si="43"/>
        <v>0</v>
      </c>
      <c r="S254" s="46">
        <f t="shared" si="44"/>
        <v>0</v>
      </c>
      <c r="T254" s="46">
        <f t="shared" si="37"/>
        <v>0</v>
      </c>
      <c r="U254" s="46">
        <f t="shared" si="45"/>
        <v>0</v>
      </c>
      <c r="V254" s="48" t="str">
        <f t="shared" si="46"/>
        <v>NÃO</v>
      </c>
      <c r="W254" s="49">
        <f t="shared" si="47"/>
        <v>0</v>
      </c>
      <c r="X254" s="50" t="s">
        <v>41</v>
      </c>
      <c r="Y254" s="50" t="s">
        <v>1251</v>
      </c>
      <c r="Z254" s="50">
        <v>2904100</v>
      </c>
      <c r="AA254" s="51"/>
      <c r="AB254" s="51"/>
      <c r="AE254" s="50">
        <f t="shared" si="38"/>
        <v>0</v>
      </c>
    </row>
    <row r="255" spans="1:31" s="52" customFormat="1" ht="19.5" customHeight="1">
      <c r="A255" s="42" t="str">
        <f>Controles!$B$2</f>
        <v>ES</v>
      </c>
      <c r="B255" s="42">
        <f>Controles!$C$2</f>
        <v>7</v>
      </c>
      <c r="C255" s="42" t="s">
        <v>5389</v>
      </c>
      <c r="D255" s="43"/>
      <c r="E255" s="43"/>
      <c r="F255" s="43"/>
      <c r="G255" s="43"/>
      <c r="H255" s="44"/>
      <c r="I255" s="44"/>
      <c r="J255" s="44"/>
      <c r="K255" s="44"/>
      <c r="L255" s="44"/>
      <c r="M255" s="45">
        <f t="shared" si="36"/>
        <v>0</v>
      </c>
      <c r="N255" s="46">
        <f t="shared" si="39"/>
        <v>0</v>
      </c>
      <c r="O255" s="45">
        <f t="shared" si="40"/>
        <v>0</v>
      </c>
      <c r="P255" s="45">
        <f t="shared" si="41"/>
        <v>0</v>
      </c>
      <c r="Q255" s="45">
        <f t="shared" si="42"/>
        <v>0</v>
      </c>
      <c r="R255" s="45">
        <f t="shared" si="43"/>
        <v>0</v>
      </c>
      <c r="S255" s="46">
        <f t="shared" si="44"/>
        <v>0</v>
      </c>
      <c r="T255" s="46">
        <f t="shared" si="37"/>
        <v>0</v>
      </c>
      <c r="U255" s="46">
        <f t="shared" si="45"/>
        <v>0</v>
      </c>
      <c r="V255" s="48" t="str">
        <f t="shared" si="46"/>
        <v>NÃO</v>
      </c>
      <c r="W255" s="49">
        <f t="shared" si="47"/>
        <v>0</v>
      </c>
      <c r="X255" s="50" t="s">
        <v>41</v>
      </c>
      <c r="Y255" s="50" t="s">
        <v>1274</v>
      </c>
      <c r="Z255" s="50">
        <v>2904209</v>
      </c>
      <c r="AA255" s="51"/>
      <c r="AB255" s="51"/>
      <c r="AE255" s="50">
        <f t="shared" si="38"/>
        <v>0</v>
      </c>
    </row>
    <row r="256" spans="1:31" s="52" customFormat="1" ht="19.5" customHeight="1">
      <c r="A256" s="42" t="str">
        <f>Controles!$B$2</f>
        <v>ES</v>
      </c>
      <c r="B256" s="42">
        <f>Controles!$C$2</f>
        <v>7</v>
      </c>
      <c r="C256" s="42" t="s">
        <v>5389</v>
      </c>
      <c r="D256" s="43"/>
      <c r="E256" s="43"/>
      <c r="F256" s="43"/>
      <c r="G256" s="43"/>
      <c r="H256" s="44"/>
      <c r="I256" s="44"/>
      <c r="J256" s="44"/>
      <c r="K256" s="44"/>
      <c r="L256" s="44"/>
      <c r="M256" s="45">
        <f t="shared" si="36"/>
        <v>0</v>
      </c>
      <c r="N256" s="46">
        <f t="shared" si="39"/>
        <v>0</v>
      </c>
      <c r="O256" s="45">
        <f t="shared" si="40"/>
        <v>0</v>
      </c>
      <c r="P256" s="45">
        <f t="shared" si="41"/>
        <v>0</v>
      </c>
      <c r="Q256" s="45">
        <f t="shared" si="42"/>
        <v>0</v>
      </c>
      <c r="R256" s="45">
        <f t="shared" si="43"/>
        <v>0</v>
      </c>
      <c r="S256" s="46">
        <f t="shared" si="44"/>
        <v>0</v>
      </c>
      <c r="T256" s="46">
        <f t="shared" si="37"/>
        <v>0</v>
      </c>
      <c r="U256" s="46">
        <f t="shared" si="45"/>
        <v>0</v>
      </c>
      <c r="V256" s="48" t="str">
        <f t="shared" si="46"/>
        <v>NÃO</v>
      </c>
      <c r="W256" s="49">
        <f t="shared" si="47"/>
        <v>0</v>
      </c>
      <c r="X256" s="50" t="s">
        <v>41</v>
      </c>
      <c r="Y256" s="50" t="s">
        <v>1295</v>
      </c>
      <c r="Z256" s="50">
        <v>2904308</v>
      </c>
      <c r="AA256" s="51"/>
      <c r="AB256" s="51"/>
      <c r="AE256" s="50">
        <f t="shared" si="38"/>
        <v>0</v>
      </c>
    </row>
    <row r="257" spans="1:31" s="52" customFormat="1" ht="19.5" customHeight="1">
      <c r="A257" s="42" t="str">
        <f>Controles!$B$2</f>
        <v>ES</v>
      </c>
      <c r="B257" s="42">
        <f>Controles!$C$2</f>
        <v>7</v>
      </c>
      <c r="C257" s="42" t="s">
        <v>5389</v>
      </c>
      <c r="D257" s="43"/>
      <c r="E257" s="43"/>
      <c r="F257" s="43"/>
      <c r="G257" s="43"/>
      <c r="H257" s="44"/>
      <c r="I257" s="44"/>
      <c r="J257" s="44"/>
      <c r="K257" s="44"/>
      <c r="L257" s="44"/>
      <c r="M257" s="45">
        <f t="shared" si="36"/>
        <v>0</v>
      </c>
      <c r="N257" s="46">
        <f t="shared" si="39"/>
        <v>0</v>
      </c>
      <c r="O257" s="45">
        <f t="shared" si="40"/>
        <v>0</v>
      </c>
      <c r="P257" s="45">
        <f t="shared" si="41"/>
        <v>0</v>
      </c>
      <c r="Q257" s="45">
        <f t="shared" si="42"/>
        <v>0</v>
      </c>
      <c r="R257" s="45">
        <f t="shared" si="43"/>
        <v>0</v>
      </c>
      <c r="S257" s="46">
        <f t="shared" si="44"/>
        <v>0</v>
      </c>
      <c r="T257" s="46">
        <f t="shared" si="37"/>
        <v>0</v>
      </c>
      <c r="U257" s="46">
        <f t="shared" si="45"/>
        <v>0</v>
      </c>
      <c r="V257" s="48" t="str">
        <f t="shared" si="46"/>
        <v>NÃO</v>
      </c>
      <c r="W257" s="49">
        <f t="shared" si="47"/>
        <v>0</v>
      </c>
      <c r="X257" s="50" t="s">
        <v>41</v>
      </c>
      <c r="Y257" s="50" t="s">
        <v>1317</v>
      </c>
      <c r="Z257" s="50">
        <v>2904407</v>
      </c>
      <c r="AA257" s="51"/>
      <c r="AB257" s="51"/>
      <c r="AE257" s="50">
        <f t="shared" si="38"/>
        <v>0</v>
      </c>
    </row>
    <row r="258" spans="1:31" s="52" customFormat="1" ht="19.5" customHeight="1">
      <c r="A258" s="42" t="str">
        <f>Controles!$B$2</f>
        <v>ES</v>
      </c>
      <c r="B258" s="42">
        <f>Controles!$C$2</f>
        <v>7</v>
      </c>
      <c r="C258" s="42" t="s">
        <v>5389</v>
      </c>
      <c r="D258" s="43"/>
      <c r="E258" s="43"/>
      <c r="F258" s="43"/>
      <c r="G258" s="43"/>
      <c r="H258" s="44"/>
      <c r="I258" s="44"/>
      <c r="J258" s="44"/>
      <c r="K258" s="44"/>
      <c r="L258" s="44"/>
      <c r="M258" s="45">
        <f t="shared" ref="M258:M321" si="48">IF(H258&gt;J258,"ERRO",0)</f>
        <v>0</v>
      </c>
      <c r="N258" s="46">
        <f t="shared" si="39"/>
        <v>0</v>
      </c>
      <c r="O258" s="45">
        <f t="shared" si="40"/>
        <v>0</v>
      </c>
      <c r="P258" s="45">
        <f t="shared" si="41"/>
        <v>0</v>
      </c>
      <c r="Q258" s="45">
        <f t="shared" si="42"/>
        <v>0</v>
      </c>
      <c r="R258" s="45">
        <f t="shared" si="43"/>
        <v>0</v>
      </c>
      <c r="S258" s="46">
        <f t="shared" si="44"/>
        <v>0</v>
      </c>
      <c r="T258" s="46">
        <f t="shared" ref="T258:T321" si="49">IF(AND(H258=0,I258&gt;0),"ERRO",0)</f>
        <v>0</v>
      </c>
      <c r="U258" s="46">
        <f t="shared" si="45"/>
        <v>0</v>
      </c>
      <c r="V258" s="48" t="str">
        <f t="shared" si="46"/>
        <v>NÃO</v>
      </c>
      <c r="W258" s="49">
        <f t="shared" si="47"/>
        <v>0</v>
      </c>
      <c r="X258" s="50" t="s">
        <v>41</v>
      </c>
      <c r="Y258" s="50" t="s">
        <v>1339</v>
      </c>
      <c r="Z258" s="50">
        <v>2904506</v>
      </c>
      <c r="AA258" s="51"/>
      <c r="AB258" s="51"/>
      <c r="AE258" s="50">
        <f t="shared" ref="AE258:AE321" si="50">IF(SUM(H258,J258:L258)&gt;0,1,0)</f>
        <v>0</v>
      </c>
    </row>
    <row r="259" spans="1:31" s="52" customFormat="1" ht="19.5" customHeight="1">
      <c r="A259" s="42" t="str">
        <f>Controles!$B$2</f>
        <v>ES</v>
      </c>
      <c r="B259" s="42">
        <f>Controles!$C$2</f>
        <v>7</v>
      </c>
      <c r="C259" s="42" t="s">
        <v>5389</v>
      </c>
      <c r="D259" s="43"/>
      <c r="E259" s="43"/>
      <c r="F259" s="43"/>
      <c r="G259" s="43"/>
      <c r="H259" s="44"/>
      <c r="I259" s="44"/>
      <c r="J259" s="44"/>
      <c r="K259" s="44"/>
      <c r="L259" s="44"/>
      <c r="M259" s="45">
        <f t="shared" si="48"/>
        <v>0</v>
      </c>
      <c r="N259" s="46">
        <f t="shared" ref="N259:N322" si="51">IF(AND(J259&gt;0,H259=0),"VERIFICAR",0)</f>
        <v>0</v>
      </c>
      <c r="O259" s="45">
        <f t="shared" ref="O259:O322" si="52">IF(J259&gt;I259,"ERRO",0)</f>
        <v>0</v>
      </c>
      <c r="P259" s="45">
        <f t="shared" ref="P259:P322" si="53">IF(K259&gt;J259,"ERRO",0)</f>
        <v>0</v>
      </c>
      <c r="Q259" s="45">
        <f t="shared" ref="Q259:Q322" si="54">IF(AND(K259&gt;0,H259=0),"ERRO",0)</f>
        <v>0</v>
      </c>
      <c r="R259" s="45">
        <f t="shared" ref="R259:R322" si="55">IF(AND(H259=0,L259&gt;0),"ERRO",0)</f>
        <v>0</v>
      </c>
      <c r="S259" s="46">
        <f t="shared" ref="S259:S322" si="56">IF(K259+L259&gt;I259,"ERRO",0)</f>
        <v>0</v>
      </c>
      <c r="T259" s="46">
        <f t="shared" si="49"/>
        <v>0</v>
      </c>
      <c r="U259" s="46">
        <f t="shared" ref="U259:U322" si="57">IF(J259&lt;&gt;SUM(K259+L259),"ERRO",0)</f>
        <v>0</v>
      </c>
      <c r="V259" s="48" t="str">
        <f t="shared" ref="V259:V322" si="58">IF(AND(M259=0,N259=0,O259=0,P259=0,Q259=0,R259=0,S259=0,T259=0,U259=0), "NÃO", "SIM")</f>
        <v>NÃO</v>
      </c>
      <c r="W259" s="49">
        <f t="shared" ref="W259:W322" si="59">IF(L259+K259+J259+I259+H259=0,0,1)</f>
        <v>0</v>
      </c>
      <c r="X259" s="50" t="s">
        <v>41</v>
      </c>
      <c r="Y259" s="50" t="s">
        <v>1360</v>
      </c>
      <c r="Z259" s="50">
        <v>2904605</v>
      </c>
      <c r="AA259" s="51"/>
      <c r="AB259" s="51"/>
      <c r="AE259" s="50">
        <f t="shared" si="50"/>
        <v>0</v>
      </c>
    </row>
    <row r="260" spans="1:31" s="52" customFormat="1" ht="19.5" customHeight="1">
      <c r="A260" s="42" t="str">
        <f>Controles!$B$2</f>
        <v>ES</v>
      </c>
      <c r="B260" s="42">
        <f>Controles!$C$2</f>
        <v>7</v>
      </c>
      <c r="C260" s="42" t="s">
        <v>5389</v>
      </c>
      <c r="D260" s="43"/>
      <c r="E260" s="43"/>
      <c r="F260" s="43"/>
      <c r="G260" s="43"/>
      <c r="H260" s="44"/>
      <c r="I260" s="44"/>
      <c r="J260" s="44"/>
      <c r="K260" s="44"/>
      <c r="L260" s="44"/>
      <c r="M260" s="45">
        <f t="shared" si="48"/>
        <v>0</v>
      </c>
      <c r="N260" s="46">
        <f t="shared" si="51"/>
        <v>0</v>
      </c>
      <c r="O260" s="45">
        <f t="shared" si="52"/>
        <v>0</v>
      </c>
      <c r="P260" s="45">
        <f t="shared" si="53"/>
        <v>0</v>
      </c>
      <c r="Q260" s="45">
        <f t="shared" si="54"/>
        <v>0</v>
      </c>
      <c r="R260" s="45">
        <f t="shared" si="55"/>
        <v>0</v>
      </c>
      <c r="S260" s="46">
        <f t="shared" si="56"/>
        <v>0</v>
      </c>
      <c r="T260" s="46">
        <f t="shared" si="49"/>
        <v>0</v>
      </c>
      <c r="U260" s="46">
        <f t="shared" si="57"/>
        <v>0</v>
      </c>
      <c r="V260" s="48" t="str">
        <f t="shared" si="58"/>
        <v>NÃO</v>
      </c>
      <c r="W260" s="49">
        <f t="shared" si="59"/>
        <v>0</v>
      </c>
      <c r="X260" s="50" t="s">
        <v>41</v>
      </c>
      <c r="Y260" s="50" t="s">
        <v>1382</v>
      </c>
      <c r="Z260" s="50">
        <v>2904704</v>
      </c>
      <c r="AA260" s="51"/>
      <c r="AB260" s="51"/>
      <c r="AE260" s="50">
        <f t="shared" si="50"/>
        <v>0</v>
      </c>
    </row>
    <row r="261" spans="1:31" s="52" customFormat="1" ht="19.5" customHeight="1">
      <c r="A261" s="42" t="str">
        <f>Controles!$B$2</f>
        <v>ES</v>
      </c>
      <c r="B261" s="42">
        <f>Controles!$C$2</f>
        <v>7</v>
      </c>
      <c r="C261" s="42" t="s">
        <v>5389</v>
      </c>
      <c r="D261" s="43"/>
      <c r="E261" s="43"/>
      <c r="F261" s="43"/>
      <c r="G261" s="43"/>
      <c r="H261" s="44"/>
      <c r="I261" s="44"/>
      <c r="J261" s="44"/>
      <c r="K261" s="44"/>
      <c r="L261" s="44"/>
      <c r="M261" s="45">
        <f t="shared" si="48"/>
        <v>0</v>
      </c>
      <c r="N261" s="46">
        <f t="shared" si="51"/>
        <v>0</v>
      </c>
      <c r="O261" s="45">
        <f t="shared" si="52"/>
        <v>0</v>
      </c>
      <c r="P261" s="45">
        <f t="shared" si="53"/>
        <v>0</v>
      </c>
      <c r="Q261" s="45">
        <f t="shared" si="54"/>
        <v>0</v>
      </c>
      <c r="R261" s="45">
        <f t="shared" si="55"/>
        <v>0</v>
      </c>
      <c r="S261" s="46">
        <f t="shared" si="56"/>
        <v>0</v>
      </c>
      <c r="T261" s="46">
        <f t="shared" si="49"/>
        <v>0</v>
      </c>
      <c r="U261" s="46">
        <f t="shared" si="57"/>
        <v>0</v>
      </c>
      <c r="V261" s="48" t="str">
        <f t="shared" si="58"/>
        <v>NÃO</v>
      </c>
      <c r="W261" s="49">
        <f t="shared" si="59"/>
        <v>0</v>
      </c>
      <c r="X261" s="50" t="s">
        <v>41</v>
      </c>
      <c r="Y261" s="50" t="s">
        <v>1404</v>
      </c>
      <c r="Z261" s="50">
        <v>2904753</v>
      </c>
      <c r="AA261" s="51"/>
      <c r="AB261" s="51"/>
      <c r="AE261" s="50">
        <f t="shared" si="50"/>
        <v>0</v>
      </c>
    </row>
    <row r="262" spans="1:31" s="52" customFormat="1" ht="19.5" customHeight="1">
      <c r="A262" s="42" t="str">
        <f>Controles!$B$2</f>
        <v>ES</v>
      </c>
      <c r="B262" s="42">
        <f>Controles!$C$2</f>
        <v>7</v>
      </c>
      <c r="C262" s="42" t="s">
        <v>5389</v>
      </c>
      <c r="D262" s="43"/>
      <c r="E262" s="43"/>
      <c r="F262" s="43"/>
      <c r="G262" s="43"/>
      <c r="H262" s="44"/>
      <c r="I262" s="44"/>
      <c r="J262" s="44"/>
      <c r="K262" s="44"/>
      <c r="L262" s="44"/>
      <c r="M262" s="45">
        <f t="shared" si="48"/>
        <v>0</v>
      </c>
      <c r="N262" s="46">
        <f t="shared" si="51"/>
        <v>0</v>
      </c>
      <c r="O262" s="45">
        <f t="shared" si="52"/>
        <v>0</v>
      </c>
      <c r="P262" s="45">
        <f t="shared" si="53"/>
        <v>0</v>
      </c>
      <c r="Q262" s="45">
        <f t="shared" si="54"/>
        <v>0</v>
      </c>
      <c r="R262" s="45">
        <f t="shared" si="55"/>
        <v>0</v>
      </c>
      <c r="S262" s="46">
        <f t="shared" si="56"/>
        <v>0</v>
      </c>
      <c r="T262" s="46">
        <f t="shared" si="49"/>
        <v>0</v>
      </c>
      <c r="U262" s="46">
        <f t="shared" si="57"/>
        <v>0</v>
      </c>
      <c r="V262" s="48" t="str">
        <f t="shared" si="58"/>
        <v>NÃO</v>
      </c>
      <c r="W262" s="49">
        <f t="shared" si="59"/>
        <v>0</v>
      </c>
      <c r="X262" s="50" t="s">
        <v>41</v>
      </c>
      <c r="Y262" s="50" t="s">
        <v>1426</v>
      </c>
      <c r="Z262" s="50">
        <v>2904803</v>
      </c>
      <c r="AA262" s="51"/>
      <c r="AB262" s="51"/>
      <c r="AE262" s="50">
        <f t="shared" si="50"/>
        <v>0</v>
      </c>
    </row>
    <row r="263" spans="1:31" s="52" customFormat="1" ht="19.5" customHeight="1">
      <c r="A263" s="42" t="str">
        <f>Controles!$B$2</f>
        <v>ES</v>
      </c>
      <c r="B263" s="42">
        <f>Controles!$C$2</f>
        <v>7</v>
      </c>
      <c r="C263" s="42" t="s">
        <v>5389</v>
      </c>
      <c r="D263" s="43"/>
      <c r="E263" s="43"/>
      <c r="F263" s="43"/>
      <c r="G263" s="43"/>
      <c r="H263" s="44"/>
      <c r="I263" s="44"/>
      <c r="J263" s="44"/>
      <c r="K263" s="44"/>
      <c r="L263" s="44"/>
      <c r="M263" s="45">
        <f t="shared" si="48"/>
        <v>0</v>
      </c>
      <c r="N263" s="46">
        <f t="shared" si="51"/>
        <v>0</v>
      </c>
      <c r="O263" s="45">
        <f t="shared" si="52"/>
        <v>0</v>
      </c>
      <c r="P263" s="45">
        <f t="shared" si="53"/>
        <v>0</v>
      </c>
      <c r="Q263" s="45">
        <f t="shared" si="54"/>
        <v>0</v>
      </c>
      <c r="R263" s="45">
        <f t="shared" si="55"/>
        <v>0</v>
      </c>
      <c r="S263" s="46">
        <f t="shared" si="56"/>
        <v>0</v>
      </c>
      <c r="T263" s="46">
        <f t="shared" si="49"/>
        <v>0</v>
      </c>
      <c r="U263" s="46">
        <f t="shared" si="57"/>
        <v>0</v>
      </c>
      <c r="V263" s="48" t="str">
        <f t="shared" si="58"/>
        <v>NÃO</v>
      </c>
      <c r="W263" s="49">
        <f t="shared" si="59"/>
        <v>0</v>
      </c>
      <c r="X263" s="50" t="s">
        <v>41</v>
      </c>
      <c r="Y263" s="50" t="s">
        <v>1447</v>
      </c>
      <c r="Z263" s="50">
        <v>2904852</v>
      </c>
      <c r="AA263" s="51"/>
      <c r="AB263" s="51"/>
      <c r="AE263" s="50">
        <f t="shared" si="50"/>
        <v>0</v>
      </c>
    </row>
    <row r="264" spans="1:31" s="52" customFormat="1" ht="19.5" customHeight="1">
      <c r="A264" s="42" t="str">
        <f>Controles!$B$2</f>
        <v>ES</v>
      </c>
      <c r="B264" s="42">
        <f>Controles!$C$2</f>
        <v>7</v>
      </c>
      <c r="C264" s="42" t="s">
        <v>5389</v>
      </c>
      <c r="D264" s="43"/>
      <c r="E264" s="43"/>
      <c r="F264" s="43"/>
      <c r="G264" s="43"/>
      <c r="H264" s="44"/>
      <c r="I264" s="44"/>
      <c r="J264" s="44"/>
      <c r="K264" s="44"/>
      <c r="L264" s="44"/>
      <c r="M264" s="45">
        <f t="shared" si="48"/>
        <v>0</v>
      </c>
      <c r="N264" s="46">
        <f t="shared" si="51"/>
        <v>0</v>
      </c>
      <c r="O264" s="45">
        <f t="shared" si="52"/>
        <v>0</v>
      </c>
      <c r="P264" s="45">
        <f t="shared" si="53"/>
        <v>0</v>
      </c>
      <c r="Q264" s="45">
        <f t="shared" si="54"/>
        <v>0</v>
      </c>
      <c r="R264" s="45">
        <f t="shared" si="55"/>
        <v>0</v>
      </c>
      <c r="S264" s="46">
        <f t="shared" si="56"/>
        <v>0</v>
      </c>
      <c r="T264" s="46">
        <f t="shared" si="49"/>
        <v>0</v>
      </c>
      <c r="U264" s="46">
        <f t="shared" si="57"/>
        <v>0</v>
      </c>
      <c r="V264" s="48" t="str">
        <f t="shared" si="58"/>
        <v>NÃO</v>
      </c>
      <c r="W264" s="49">
        <f t="shared" si="59"/>
        <v>0</v>
      </c>
      <c r="X264" s="50" t="s">
        <v>41</v>
      </c>
      <c r="Y264" s="50" t="s">
        <v>1467</v>
      </c>
      <c r="Z264" s="50">
        <v>2904902</v>
      </c>
      <c r="AA264" s="51"/>
      <c r="AB264" s="51"/>
      <c r="AE264" s="50">
        <f t="shared" si="50"/>
        <v>0</v>
      </c>
    </row>
    <row r="265" spans="1:31" s="52" customFormat="1" ht="19.5" customHeight="1">
      <c r="A265" s="42" t="str">
        <f>Controles!$B$2</f>
        <v>ES</v>
      </c>
      <c r="B265" s="42">
        <f>Controles!$C$2</f>
        <v>7</v>
      </c>
      <c r="C265" s="42" t="s">
        <v>5389</v>
      </c>
      <c r="D265" s="43"/>
      <c r="E265" s="43"/>
      <c r="F265" s="43"/>
      <c r="G265" s="43"/>
      <c r="H265" s="44"/>
      <c r="I265" s="44"/>
      <c r="J265" s="44"/>
      <c r="K265" s="44"/>
      <c r="L265" s="44"/>
      <c r="M265" s="45">
        <f t="shared" si="48"/>
        <v>0</v>
      </c>
      <c r="N265" s="46">
        <f t="shared" si="51"/>
        <v>0</v>
      </c>
      <c r="O265" s="45">
        <f t="shared" si="52"/>
        <v>0</v>
      </c>
      <c r="P265" s="45">
        <f t="shared" si="53"/>
        <v>0</v>
      </c>
      <c r="Q265" s="45">
        <f t="shared" si="54"/>
        <v>0</v>
      </c>
      <c r="R265" s="45">
        <f t="shared" si="55"/>
        <v>0</v>
      </c>
      <c r="S265" s="46">
        <f t="shared" si="56"/>
        <v>0</v>
      </c>
      <c r="T265" s="46">
        <f t="shared" si="49"/>
        <v>0</v>
      </c>
      <c r="U265" s="46">
        <f t="shared" si="57"/>
        <v>0</v>
      </c>
      <c r="V265" s="48" t="str">
        <f t="shared" si="58"/>
        <v>NÃO</v>
      </c>
      <c r="W265" s="49">
        <f t="shared" si="59"/>
        <v>0</v>
      </c>
      <c r="X265" s="50" t="s">
        <v>41</v>
      </c>
      <c r="Y265" s="50" t="s">
        <v>1489</v>
      </c>
      <c r="Z265" s="50">
        <v>2905008</v>
      </c>
      <c r="AA265" s="51"/>
      <c r="AB265" s="51"/>
      <c r="AE265" s="50">
        <f t="shared" si="50"/>
        <v>0</v>
      </c>
    </row>
    <row r="266" spans="1:31" s="52" customFormat="1" ht="19.5" customHeight="1">
      <c r="A266" s="42" t="str">
        <f>Controles!$B$2</f>
        <v>ES</v>
      </c>
      <c r="B266" s="42">
        <f>Controles!$C$2</f>
        <v>7</v>
      </c>
      <c r="C266" s="42" t="s">
        <v>5389</v>
      </c>
      <c r="D266" s="43"/>
      <c r="E266" s="43"/>
      <c r="F266" s="43"/>
      <c r="G266" s="43"/>
      <c r="H266" s="44"/>
      <c r="I266" s="44"/>
      <c r="J266" s="44"/>
      <c r="K266" s="44"/>
      <c r="L266" s="44"/>
      <c r="M266" s="45">
        <f t="shared" si="48"/>
        <v>0</v>
      </c>
      <c r="N266" s="46">
        <f t="shared" si="51"/>
        <v>0</v>
      </c>
      <c r="O266" s="45">
        <f t="shared" si="52"/>
        <v>0</v>
      </c>
      <c r="P266" s="45">
        <f t="shared" si="53"/>
        <v>0</v>
      </c>
      <c r="Q266" s="45">
        <f t="shared" si="54"/>
        <v>0</v>
      </c>
      <c r="R266" s="45">
        <f t="shared" si="55"/>
        <v>0</v>
      </c>
      <c r="S266" s="46">
        <f t="shared" si="56"/>
        <v>0</v>
      </c>
      <c r="T266" s="46">
        <f t="shared" si="49"/>
        <v>0</v>
      </c>
      <c r="U266" s="46">
        <f t="shared" si="57"/>
        <v>0</v>
      </c>
      <c r="V266" s="48" t="str">
        <f t="shared" si="58"/>
        <v>NÃO</v>
      </c>
      <c r="W266" s="49">
        <f t="shared" si="59"/>
        <v>0</v>
      </c>
      <c r="X266" s="50" t="s">
        <v>41</v>
      </c>
      <c r="Y266" s="50" t="s">
        <v>1509</v>
      </c>
      <c r="Z266" s="50">
        <v>2905107</v>
      </c>
      <c r="AA266" s="51"/>
      <c r="AB266" s="51"/>
      <c r="AE266" s="50">
        <f t="shared" si="50"/>
        <v>0</v>
      </c>
    </row>
    <row r="267" spans="1:31" s="52" customFormat="1" ht="19.5" customHeight="1">
      <c r="A267" s="42" t="str">
        <f>Controles!$B$2</f>
        <v>ES</v>
      </c>
      <c r="B267" s="42">
        <f>Controles!$C$2</f>
        <v>7</v>
      </c>
      <c r="C267" s="42" t="s">
        <v>5389</v>
      </c>
      <c r="D267" s="43"/>
      <c r="E267" s="43"/>
      <c r="F267" s="43"/>
      <c r="G267" s="43"/>
      <c r="H267" s="44"/>
      <c r="I267" s="44"/>
      <c r="J267" s="44"/>
      <c r="K267" s="44"/>
      <c r="L267" s="44"/>
      <c r="M267" s="45">
        <f t="shared" si="48"/>
        <v>0</v>
      </c>
      <c r="N267" s="46">
        <f t="shared" si="51"/>
        <v>0</v>
      </c>
      <c r="O267" s="45">
        <f t="shared" si="52"/>
        <v>0</v>
      </c>
      <c r="P267" s="45">
        <f t="shared" si="53"/>
        <v>0</v>
      </c>
      <c r="Q267" s="45">
        <f t="shared" si="54"/>
        <v>0</v>
      </c>
      <c r="R267" s="45">
        <f t="shared" si="55"/>
        <v>0</v>
      </c>
      <c r="S267" s="46">
        <f t="shared" si="56"/>
        <v>0</v>
      </c>
      <c r="T267" s="46">
        <f t="shared" si="49"/>
        <v>0</v>
      </c>
      <c r="U267" s="46">
        <f t="shared" si="57"/>
        <v>0</v>
      </c>
      <c r="V267" s="48" t="str">
        <f t="shared" si="58"/>
        <v>NÃO</v>
      </c>
      <c r="W267" s="49">
        <f t="shared" si="59"/>
        <v>0</v>
      </c>
      <c r="X267" s="50" t="s">
        <v>41</v>
      </c>
      <c r="Y267" s="50" t="s">
        <v>1530</v>
      </c>
      <c r="Z267" s="50">
        <v>2905156</v>
      </c>
      <c r="AA267" s="51"/>
      <c r="AB267" s="51"/>
      <c r="AE267" s="50">
        <f t="shared" si="50"/>
        <v>0</v>
      </c>
    </row>
    <row r="268" spans="1:31" s="52" customFormat="1" ht="19.5" customHeight="1">
      <c r="A268" s="42" t="str">
        <f>Controles!$B$2</f>
        <v>ES</v>
      </c>
      <c r="B268" s="42">
        <f>Controles!$C$2</f>
        <v>7</v>
      </c>
      <c r="C268" s="42" t="s">
        <v>5389</v>
      </c>
      <c r="D268" s="43"/>
      <c r="E268" s="43"/>
      <c r="F268" s="43"/>
      <c r="G268" s="43"/>
      <c r="H268" s="44"/>
      <c r="I268" s="44"/>
      <c r="J268" s="44"/>
      <c r="K268" s="44"/>
      <c r="L268" s="44"/>
      <c r="M268" s="45">
        <f t="shared" si="48"/>
        <v>0</v>
      </c>
      <c r="N268" s="46">
        <f t="shared" si="51"/>
        <v>0</v>
      </c>
      <c r="O268" s="45">
        <f t="shared" si="52"/>
        <v>0</v>
      </c>
      <c r="P268" s="45">
        <f t="shared" si="53"/>
        <v>0</v>
      </c>
      <c r="Q268" s="45">
        <f t="shared" si="54"/>
        <v>0</v>
      </c>
      <c r="R268" s="45">
        <f t="shared" si="55"/>
        <v>0</v>
      </c>
      <c r="S268" s="46">
        <f t="shared" si="56"/>
        <v>0</v>
      </c>
      <c r="T268" s="46">
        <f t="shared" si="49"/>
        <v>0</v>
      </c>
      <c r="U268" s="46">
        <f t="shared" si="57"/>
        <v>0</v>
      </c>
      <c r="V268" s="48" t="str">
        <f t="shared" si="58"/>
        <v>NÃO</v>
      </c>
      <c r="W268" s="49">
        <f t="shared" si="59"/>
        <v>0</v>
      </c>
      <c r="X268" s="50" t="s">
        <v>41</v>
      </c>
      <c r="Y268" s="50" t="s">
        <v>1551</v>
      </c>
      <c r="Z268" s="50">
        <v>2905206</v>
      </c>
      <c r="AA268" s="51"/>
      <c r="AB268" s="51"/>
      <c r="AE268" s="50">
        <f t="shared" si="50"/>
        <v>0</v>
      </c>
    </row>
    <row r="269" spans="1:31" s="52" customFormat="1" ht="19.5" customHeight="1">
      <c r="A269" s="42" t="str">
        <f>Controles!$B$2</f>
        <v>ES</v>
      </c>
      <c r="B269" s="42">
        <f>Controles!$C$2</f>
        <v>7</v>
      </c>
      <c r="C269" s="42" t="s">
        <v>5389</v>
      </c>
      <c r="D269" s="43"/>
      <c r="E269" s="43"/>
      <c r="F269" s="43"/>
      <c r="G269" s="43"/>
      <c r="H269" s="44"/>
      <c r="I269" s="44"/>
      <c r="J269" s="44"/>
      <c r="K269" s="44"/>
      <c r="L269" s="44"/>
      <c r="M269" s="45">
        <f t="shared" si="48"/>
        <v>0</v>
      </c>
      <c r="N269" s="46">
        <f t="shared" si="51"/>
        <v>0</v>
      </c>
      <c r="O269" s="45">
        <f t="shared" si="52"/>
        <v>0</v>
      </c>
      <c r="P269" s="45">
        <f t="shared" si="53"/>
        <v>0</v>
      </c>
      <c r="Q269" s="45">
        <f t="shared" si="54"/>
        <v>0</v>
      </c>
      <c r="R269" s="45">
        <f t="shared" si="55"/>
        <v>0</v>
      </c>
      <c r="S269" s="46">
        <f t="shared" si="56"/>
        <v>0</v>
      </c>
      <c r="T269" s="46">
        <f t="shared" si="49"/>
        <v>0</v>
      </c>
      <c r="U269" s="46">
        <f t="shared" si="57"/>
        <v>0</v>
      </c>
      <c r="V269" s="48" t="str">
        <f t="shared" si="58"/>
        <v>NÃO</v>
      </c>
      <c r="W269" s="49">
        <f t="shared" si="59"/>
        <v>0</v>
      </c>
      <c r="X269" s="50" t="s">
        <v>41</v>
      </c>
      <c r="Y269" s="50" t="s">
        <v>1570</v>
      </c>
      <c r="Z269" s="50">
        <v>2905305</v>
      </c>
      <c r="AA269" s="51"/>
      <c r="AB269" s="51"/>
      <c r="AE269" s="50">
        <f t="shared" si="50"/>
        <v>0</v>
      </c>
    </row>
    <row r="270" spans="1:31" s="52" customFormat="1" ht="19.5" customHeight="1">
      <c r="A270" s="42" t="str">
        <f>Controles!$B$2</f>
        <v>ES</v>
      </c>
      <c r="B270" s="42">
        <f>Controles!$C$2</f>
        <v>7</v>
      </c>
      <c r="C270" s="42" t="s">
        <v>5389</v>
      </c>
      <c r="D270" s="43"/>
      <c r="E270" s="43"/>
      <c r="F270" s="43"/>
      <c r="G270" s="43"/>
      <c r="H270" s="44"/>
      <c r="I270" s="44"/>
      <c r="J270" s="44"/>
      <c r="K270" s="44"/>
      <c r="L270" s="44"/>
      <c r="M270" s="45">
        <f t="shared" si="48"/>
        <v>0</v>
      </c>
      <c r="N270" s="46">
        <f t="shared" si="51"/>
        <v>0</v>
      </c>
      <c r="O270" s="45">
        <f t="shared" si="52"/>
        <v>0</v>
      </c>
      <c r="P270" s="45">
        <f t="shared" si="53"/>
        <v>0</v>
      </c>
      <c r="Q270" s="45">
        <f t="shared" si="54"/>
        <v>0</v>
      </c>
      <c r="R270" s="45">
        <f t="shared" si="55"/>
        <v>0</v>
      </c>
      <c r="S270" s="46">
        <f t="shared" si="56"/>
        <v>0</v>
      </c>
      <c r="T270" s="46">
        <f t="shared" si="49"/>
        <v>0</v>
      </c>
      <c r="U270" s="46">
        <f t="shared" si="57"/>
        <v>0</v>
      </c>
      <c r="V270" s="48" t="str">
        <f t="shared" si="58"/>
        <v>NÃO</v>
      </c>
      <c r="W270" s="49">
        <f t="shared" si="59"/>
        <v>0</v>
      </c>
      <c r="X270" s="50" t="s">
        <v>41</v>
      </c>
      <c r="Y270" s="50" t="s">
        <v>1590</v>
      </c>
      <c r="Z270" s="50">
        <v>2905404</v>
      </c>
      <c r="AA270" s="51"/>
      <c r="AB270" s="51"/>
      <c r="AE270" s="50">
        <f t="shared" si="50"/>
        <v>0</v>
      </c>
    </row>
    <row r="271" spans="1:31" s="52" customFormat="1" ht="19.5" customHeight="1">
      <c r="A271" s="42" t="str">
        <f>Controles!$B$2</f>
        <v>ES</v>
      </c>
      <c r="B271" s="42">
        <f>Controles!$C$2</f>
        <v>7</v>
      </c>
      <c r="C271" s="42" t="s">
        <v>5389</v>
      </c>
      <c r="D271" s="43"/>
      <c r="E271" s="43"/>
      <c r="F271" s="43"/>
      <c r="G271" s="43"/>
      <c r="H271" s="44"/>
      <c r="I271" s="44"/>
      <c r="J271" s="44"/>
      <c r="K271" s="44"/>
      <c r="L271" s="44"/>
      <c r="M271" s="45">
        <f t="shared" si="48"/>
        <v>0</v>
      </c>
      <c r="N271" s="46">
        <f t="shared" si="51"/>
        <v>0</v>
      </c>
      <c r="O271" s="45">
        <f t="shared" si="52"/>
        <v>0</v>
      </c>
      <c r="P271" s="45">
        <f t="shared" si="53"/>
        <v>0</v>
      </c>
      <c r="Q271" s="45">
        <f t="shared" si="54"/>
        <v>0</v>
      </c>
      <c r="R271" s="45">
        <f t="shared" si="55"/>
        <v>0</v>
      </c>
      <c r="S271" s="46">
        <f t="shared" si="56"/>
        <v>0</v>
      </c>
      <c r="T271" s="46">
        <f t="shared" si="49"/>
        <v>0</v>
      </c>
      <c r="U271" s="46">
        <f t="shared" si="57"/>
        <v>0</v>
      </c>
      <c r="V271" s="48" t="str">
        <f t="shared" si="58"/>
        <v>NÃO</v>
      </c>
      <c r="W271" s="49">
        <f t="shared" si="59"/>
        <v>0</v>
      </c>
      <c r="X271" s="50" t="s">
        <v>41</v>
      </c>
      <c r="Y271" s="50" t="s">
        <v>1610</v>
      </c>
      <c r="Z271" s="50">
        <v>2905503</v>
      </c>
      <c r="AA271" s="51"/>
      <c r="AB271" s="51"/>
      <c r="AE271" s="50">
        <f t="shared" si="50"/>
        <v>0</v>
      </c>
    </row>
    <row r="272" spans="1:31" s="52" customFormat="1" ht="19.5" customHeight="1">
      <c r="A272" s="42" t="str">
        <f>Controles!$B$2</f>
        <v>ES</v>
      </c>
      <c r="B272" s="42">
        <f>Controles!$C$2</f>
        <v>7</v>
      </c>
      <c r="C272" s="42" t="s">
        <v>5389</v>
      </c>
      <c r="D272" s="43"/>
      <c r="E272" s="43"/>
      <c r="F272" s="43"/>
      <c r="G272" s="43"/>
      <c r="H272" s="44"/>
      <c r="I272" s="44"/>
      <c r="J272" s="44"/>
      <c r="K272" s="44"/>
      <c r="L272" s="44"/>
      <c r="M272" s="45">
        <f t="shared" si="48"/>
        <v>0</v>
      </c>
      <c r="N272" s="46">
        <f t="shared" si="51"/>
        <v>0</v>
      </c>
      <c r="O272" s="45">
        <f t="shared" si="52"/>
        <v>0</v>
      </c>
      <c r="P272" s="45">
        <f t="shared" si="53"/>
        <v>0</v>
      </c>
      <c r="Q272" s="45">
        <f t="shared" si="54"/>
        <v>0</v>
      </c>
      <c r="R272" s="45">
        <f t="shared" si="55"/>
        <v>0</v>
      </c>
      <c r="S272" s="46">
        <f t="shared" si="56"/>
        <v>0</v>
      </c>
      <c r="T272" s="46">
        <f t="shared" si="49"/>
        <v>0</v>
      </c>
      <c r="U272" s="46">
        <f t="shared" si="57"/>
        <v>0</v>
      </c>
      <c r="V272" s="48" t="str">
        <f t="shared" si="58"/>
        <v>NÃO</v>
      </c>
      <c r="W272" s="49">
        <f t="shared" si="59"/>
        <v>0</v>
      </c>
      <c r="X272" s="50" t="s">
        <v>41</v>
      </c>
      <c r="Y272" s="50" t="s">
        <v>1631</v>
      </c>
      <c r="Z272" s="50">
        <v>2905602</v>
      </c>
      <c r="AA272" s="51"/>
      <c r="AB272" s="51"/>
      <c r="AE272" s="50">
        <f t="shared" si="50"/>
        <v>0</v>
      </c>
    </row>
    <row r="273" spans="1:31" s="52" customFormat="1" ht="19.5" customHeight="1">
      <c r="A273" s="42" t="str">
        <f>Controles!$B$2</f>
        <v>ES</v>
      </c>
      <c r="B273" s="42">
        <f>Controles!$C$2</f>
        <v>7</v>
      </c>
      <c r="C273" s="42" t="s">
        <v>5389</v>
      </c>
      <c r="D273" s="43"/>
      <c r="E273" s="43"/>
      <c r="F273" s="43"/>
      <c r="G273" s="43"/>
      <c r="H273" s="44"/>
      <c r="I273" s="44"/>
      <c r="J273" s="44"/>
      <c r="K273" s="44"/>
      <c r="L273" s="44"/>
      <c r="M273" s="45">
        <f t="shared" si="48"/>
        <v>0</v>
      </c>
      <c r="N273" s="46">
        <f t="shared" si="51"/>
        <v>0</v>
      </c>
      <c r="O273" s="45">
        <f t="shared" si="52"/>
        <v>0</v>
      </c>
      <c r="P273" s="45">
        <f t="shared" si="53"/>
        <v>0</v>
      </c>
      <c r="Q273" s="45">
        <f t="shared" si="54"/>
        <v>0</v>
      </c>
      <c r="R273" s="45">
        <f t="shared" si="55"/>
        <v>0</v>
      </c>
      <c r="S273" s="46">
        <f t="shared" si="56"/>
        <v>0</v>
      </c>
      <c r="T273" s="46">
        <f t="shared" si="49"/>
        <v>0</v>
      </c>
      <c r="U273" s="46">
        <f t="shared" si="57"/>
        <v>0</v>
      </c>
      <c r="V273" s="48" t="str">
        <f t="shared" si="58"/>
        <v>NÃO</v>
      </c>
      <c r="W273" s="49">
        <f t="shared" si="59"/>
        <v>0</v>
      </c>
      <c r="X273" s="50" t="s">
        <v>41</v>
      </c>
      <c r="Y273" s="50" t="s">
        <v>1652</v>
      </c>
      <c r="Z273" s="50">
        <v>2905701</v>
      </c>
      <c r="AA273" s="51"/>
      <c r="AB273" s="51"/>
      <c r="AE273" s="50">
        <f t="shared" si="50"/>
        <v>0</v>
      </c>
    </row>
    <row r="274" spans="1:31" s="52" customFormat="1" ht="19.5" customHeight="1">
      <c r="A274" s="42" t="str">
        <f>Controles!$B$2</f>
        <v>ES</v>
      </c>
      <c r="B274" s="42">
        <f>Controles!$C$2</f>
        <v>7</v>
      </c>
      <c r="C274" s="42" t="s">
        <v>5389</v>
      </c>
      <c r="D274" s="43"/>
      <c r="E274" s="43"/>
      <c r="F274" s="43"/>
      <c r="G274" s="43"/>
      <c r="H274" s="44"/>
      <c r="I274" s="44"/>
      <c r="J274" s="44"/>
      <c r="K274" s="44"/>
      <c r="L274" s="44"/>
      <c r="M274" s="45">
        <f t="shared" si="48"/>
        <v>0</v>
      </c>
      <c r="N274" s="46">
        <f t="shared" si="51"/>
        <v>0</v>
      </c>
      <c r="O274" s="45">
        <f t="shared" si="52"/>
        <v>0</v>
      </c>
      <c r="P274" s="45">
        <f t="shared" si="53"/>
        <v>0</v>
      </c>
      <c r="Q274" s="45">
        <f t="shared" si="54"/>
        <v>0</v>
      </c>
      <c r="R274" s="45">
        <f t="shared" si="55"/>
        <v>0</v>
      </c>
      <c r="S274" s="46">
        <f t="shared" si="56"/>
        <v>0</v>
      </c>
      <c r="T274" s="46">
        <f t="shared" si="49"/>
        <v>0</v>
      </c>
      <c r="U274" s="46">
        <f t="shared" si="57"/>
        <v>0</v>
      </c>
      <c r="V274" s="48" t="str">
        <f t="shared" si="58"/>
        <v>NÃO</v>
      </c>
      <c r="W274" s="49">
        <f t="shared" si="59"/>
        <v>0</v>
      </c>
      <c r="X274" s="50" t="s">
        <v>41</v>
      </c>
      <c r="Y274" s="50" t="s">
        <v>1672</v>
      </c>
      <c r="Z274" s="50">
        <v>2905800</v>
      </c>
      <c r="AA274" s="51"/>
      <c r="AB274" s="51"/>
      <c r="AE274" s="50">
        <f t="shared" si="50"/>
        <v>0</v>
      </c>
    </row>
    <row r="275" spans="1:31" s="52" customFormat="1" ht="19.5" customHeight="1">
      <c r="A275" s="42" t="str">
        <f>Controles!$B$2</f>
        <v>ES</v>
      </c>
      <c r="B275" s="42">
        <f>Controles!$C$2</f>
        <v>7</v>
      </c>
      <c r="C275" s="42" t="s">
        <v>5389</v>
      </c>
      <c r="D275" s="43"/>
      <c r="E275" s="43"/>
      <c r="F275" s="43"/>
      <c r="G275" s="43"/>
      <c r="H275" s="44"/>
      <c r="I275" s="44"/>
      <c r="J275" s="44"/>
      <c r="K275" s="44"/>
      <c r="L275" s="44"/>
      <c r="M275" s="45">
        <f t="shared" si="48"/>
        <v>0</v>
      </c>
      <c r="N275" s="46">
        <f t="shared" si="51"/>
        <v>0</v>
      </c>
      <c r="O275" s="45">
        <f t="shared" si="52"/>
        <v>0</v>
      </c>
      <c r="P275" s="45">
        <f t="shared" si="53"/>
        <v>0</v>
      </c>
      <c r="Q275" s="45">
        <f t="shared" si="54"/>
        <v>0</v>
      </c>
      <c r="R275" s="45">
        <f t="shared" si="55"/>
        <v>0</v>
      </c>
      <c r="S275" s="46">
        <f t="shared" si="56"/>
        <v>0</v>
      </c>
      <c r="T275" s="46">
        <f t="shared" si="49"/>
        <v>0</v>
      </c>
      <c r="U275" s="46">
        <f t="shared" si="57"/>
        <v>0</v>
      </c>
      <c r="V275" s="48" t="str">
        <f t="shared" si="58"/>
        <v>NÃO</v>
      </c>
      <c r="W275" s="49">
        <f t="shared" si="59"/>
        <v>0</v>
      </c>
      <c r="X275" s="50" t="s">
        <v>41</v>
      </c>
      <c r="Y275" s="50" t="s">
        <v>1693</v>
      </c>
      <c r="Z275" s="50">
        <v>2905909</v>
      </c>
      <c r="AA275" s="51"/>
      <c r="AB275" s="51"/>
      <c r="AE275" s="50">
        <f t="shared" si="50"/>
        <v>0</v>
      </c>
    </row>
    <row r="276" spans="1:31" s="52" customFormat="1" ht="19.5" customHeight="1">
      <c r="A276" s="42" t="str">
        <f>Controles!$B$2</f>
        <v>ES</v>
      </c>
      <c r="B276" s="42">
        <f>Controles!$C$2</f>
        <v>7</v>
      </c>
      <c r="C276" s="42" t="s">
        <v>5389</v>
      </c>
      <c r="D276" s="43"/>
      <c r="E276" s="43"/>
      <c r="F276" s="43"/>
      <c r="G276" s="43"/>
      <c r="H276" s="44"/>
      <c r="I276" s="44"/>
      <c r="J276" s="44"/>
      <c r="K276" s="44"/>
      <c r="L276" s="44"/>
      <c r="M276" s="45">
        <f t="shared" si="48"/>
        <v>0</v>
      </c>
      <c r="N276" s="46">
        <f t="shared" si="51"/>
        <v>0</v>
      </c>
      <c r="O276" s="45">
        <f t="shared" si="52"/>
        <v>0</v>
      </c>
      <c r="P276" s="45">
        <f t="shared" si="53"/>
        <v>0</v>
      </c>
      <c r="Q276" s="45">
        <f t="shared" si="54"/>
        <v>0</v>
      </c>
      <c r="R276" s="45">
        <f t="shared" si="55"/>
        <v>0</v>
      </c>
      <c r="S276" s="46">
        <f t="shared" si="56"/>
        <v>0</v>
      </c>
      <c r="T276" s="46">
        <f t="shared" si="49"/>
        <v>0</v>
      </c>
      <c r="U276" s="46">
        <f t="shared" si="57"/>
        <v>0</v>
      </c>
      <c r="V276" s="48" t="str">
        <f t="shared" si="58"/>
        <v>NÃO</v>
      </c>
      <c r="W276" s="49">
        <f t="shared" si="59"/>
        <v>0</v>
      </c>
      <c r="X276" s="50" t="s">
        <v>41</v>
      </c>
      <c r="Y276" s="50" t="s">
        <v>1713</v>
      </c>
      <c r="Z276" s="50">
        <v>2906006</v>
      </c>
      <c r="AA276" s="51"/>
      <c r="AB276" s="51"/>
      <c r="AE276" s="50">
        <f t="shared" si="50"/>
        <v>0</v>
      </c>
    </row>
    <row r="277" spans="1:31" s="52" customFormat="1" ht="19.5" customHeight="1">
      <c r="A277" s="42" t="str">
        <f>Controles!$B$2</f>
        <v>ES</v>
      </c>
      <c r="B277" s="42">
        <f>Controles!$C$2</f>
        <v>7</v>
      </c>
      <c r="C277" s="42" t="s">
        <v>5389</v>
      </c>
      <c r="D277" s="43"/>
      <c r="E277" s="43"/>
      <c r="F277" s="43"/>
      <c r="G277" s="43"/>
      <c r="H277" s="44"/>
      <c r="I277" s="44"/>
      <c r="J277" s="44"/>
      <c r="K277" s="44"/>
      <c r="L277" s="44"/>
      <c r="M277" s="45">
        <f t="shared" si="48"/>
        <v>0</v>
      </c>
      <c r="N277" s="46">
        <f t="shared" si="51"/>
        <v>0</v>
      </c>
      <c r="O277" s="45">
        <f t="shared" si="52"/>
        <v>0</v>
      </c>
      <c r="P277" s="45">
        <f t="shared" si="53"/>
        <v>0</v>
      </c>
      <c r="Q277" s="45">
        <f t="shared" si="54"/>
        <v>0</v>
      </c>
      <c r="R277" s="45">
        <f t="shared" si="55"/>
        <v>0</v>
      </c>
      <c r="S277" s="46">
        <f t="shared" si="56"/>
        <v>0</v>
      </c>
      <c r="T277" s="46">
        <f t="shared" si="49"/>
        <v>0</v>
      </c>
      <c r="U277" s="46">
        <f t="shared" si="57"/>
        <v>0</v>
      </c>
      <c r="V277" s="48" t="str">
        <f t="shared" si="58"/>
        <v>NÃO</v>
      </c>
      <c r="W277" s="49">
        <f t="shared" si="59"/>
        <v>0</v>
      </c>
      <c r="X277" s="50" t="s">
        <v>41</v>
      </c>
      <c r="Y277" s="50" t="s">
        <v>1734</v>
      </c>
      <c r="Z277" s="50">
        <v>2906105</v>
      </c>
      <c r="AA277" s="51"/>
      <c r="AB277" s="51"/>
      <c r="AE277" s="50">
        <f t="shared" si="50"/>
        <v>0</v>
      </c>
    </row>
    <row r="278" spans="1:31" s="52" customFormat="1" ht="19.5" customHeight="1">
      <c r="A278" s="42" t="str">
        <f>Controles!$B$2</f>
        <v>ES</v>
      </c>
      <c r="B278" s="42">
        <f>Controles!$C$2</f>
        <v>7</v>
      </c>
      <c r="C278" s="42" t="s">
        <v>5389</v>
      </c>
      <c r="D278" s="43"/>
      <c r="E278" s="43"/>
      <c r="F278" s="43"/>
      <c r="G278" s="43"/>
      <c r="H278" s="44"/>
      <c r="I278" s="44"/>
      <c r="J278" s="44"/>
      <c r="K278" s="44"/>
      <c r="L278" s="44"/>
      <c r="M278" s="45">
        <f t="shared" si="48"/>
        <v>0</v>
      </c>
      <c r="N278" s="46">
        <f t="shared" si="51"/>
        <v>0</v>
      </c>
      <c r="O278" s="45">
        <f t="shared" si="52"/>
        <v>0</v>
      </c>
      <c r="P278" s="45">
        <f t="shared" si="53"/>
        <v>0</v>
      </c>
      <c r="Q278" s="45">
        <f t="shared" si="54"/>
        <v>0</v>
      </c>
      <c r="R278" s="45">
        <f t="shared" si="55"/>
        <v>0</v>
      </c>
      <c r="S278" s="46">
        <f t="shared" si="56"/>
        <v>0</v>
      </c>
      <c r="T278" s="46">
        <f t="shared" si="49"/>
        <v>0</v>
      </c>
      <c r="U278" s="46">
        <f t="shared" si="57"/>
        <v>0</v>
      </c>
      <c r="V278" s="48" t="str">
        <f t="shared" si="58"/>
        <v>NÃO</v>
      </c>
      <c r="W278" s="49">
        <f t="shared" si="59"/>
        <v>0</v>
      </c>
      <c r="X278" s="50" t="s">
        <v>41</v>
      </c>
      <c r="Y278" s="50" t="s">
        <v>701</v>
      </c>
      <c r="Z278" s="50">
        <v>2906204</v>
      </c>
      <c r="AA278" s="51"/>
      <c r="AB278" s="51"/>
      <c r="AE278" s="50">
        <f t="shared" si="50"/>
        <v>0</v>
      </c>
    </row>
    <row r="279" spans="1:31" s="52" customFormat="1" ht="19.5" customHeight="1">
      <c r="A279" s="42" t="str">
        <f>Controles!$B$2</f>
        <v>ES</v>
      </c>
      <c r="B279" s="42">
        <f>Controles!$C$2</f>
        <v>7</v>
      </c>
      <c r="C279" s="42" t="s">
        <v>5389</v>
      </c>
      <c r="D279" s="43"/>
      <c r="E279" s="43"/>
      <c r="F279" s="43"/>
      <c r="G279" s="43"/>
      <c r="H279" s="44"/>
      <c r="I279" s="44"/>
      <c r="J279" s="44"/>
      <c r="K279" s="44"/>
      <c r="L279" s="44"/>
      <c r="M279" s="45">
        <f t="shared" si="48"/>
        <v>0</v>
      </c>
      <c r="N279" s="46">
        <f t="shared" si="51"/>
        <v>0</v>
      </c>
      <c r="O279" s="45">
        <f t="shared" si="52"/>
        <v>0</v>
      </c>
      <c r="P279" s="45">
        <f t="shared" si="53"/>
        <v>0</v>
      </c>
      <c r="Q279" s="45">
        <f t="shared" si="54"/>
        <v>0</v>
      </c>
      <c r="R279" s="45">
        <f t="shared" si="55"/>
        <v>0</v>
      </c>
      <c r="S279" s="46">
        <f t="shared" si="56"/>
        <v>0</v>
      </c>
      <c r="T279" s="46">
        <f t="shared" si="49"/>
        <v>0</v>
      </c>
      <c r="U279" s="46">
        <f t="shared" si="57"/>
        <v>0</v>
      </c>
      <c r="V279" s="48" t="str">
        <f t="shared" si="58"/>
        <v>NÃO</v>
      </c>
      <c r="W279" s="49">
        <f t="shared" si="59"/>
        <v>0</v>
      </c>
      <c r="X279" s="50" t="s">
        <v>41</v>
      </c>
      <c r="Y279" s="50" t="s">
        <v>1775</v>
      </c>
      <c r="Z279" s="50">
        <v>2906303</v>
      </c>
      <c r="AA279" s="51"/>
      <c r="AB279" s="51"/>
      <c r="AE279" s="50">
        <f t="shared" si="50"/>
        <v>0</v>
      </c>
    </row>
    <row r="280" spans="1:31" s="52" customFormat="1" ht="19.5" customHeight="1">
      <c r="A280" s="42" t="str">
        <f>Controles!$B$2</f>
        <v>ES</v>
      </c>
      <c r="B280" s="42">
        <f>Controles!$C$2</f>
        <v>7</v>
      </c>
      <c r="C280" s="42" t="s">
        <v>5389</v>
      </c>
      <c r="D280" s="43"/>
      <c r="E280" s="43"/>
      <c r="F280" s="43"/>
      <c r="G280" s="43"/>
      <c r="H280" s="44"/>
      <c r="I280" s="44"/>
      <c r="J280" s="44"/>
      <c r="K280" s="44"/>
      <c r="L280" s="44"/>
      <c r="M280" s="45">
        <f t="shared" si="48"/>
        <v>0</v>
      </c>
      <c r="N280" s="46">
        <f t="shared" si="51"/>
        <v>0</v>
      </c>
      <c r="O280" s="45">
        <f t="shared" si="52"/>
        <v>0</v>
      </c>
      <c r="P280" s="45">
        <f t="shared" si="53"/>
        <v>0</v>
      </c>
      <c r="Q280" s="45">
        <f t="shared" si="54"/>
        <v>0</v>
      </c>
      <c r="R280" s="45">
        <f t="shared" si="55"/>
        <v>0</v>
      </c>
      <c r="S280" s="46">
        <f t="shared" si="56"/>
        <v>0</v>
      </c>
      <c r="T280" s="46">
        <f t="shared" si="49"/>
        <v>0</v>
      </c>
      <c r="U280" s="46">
        <f t="shared" si="57"/>
        <v>0</v>
      </c>
      <c r="V280" s="48" t="str">
        <f t="shared" si="58"/>
        <v>NÃO</v>
      </c>
      <c r="W280" s="49">
        <f t="shared" si="59"/>
        <v>0</v>
      </c>
      <c r="X280" s="50" t="s">
        <v>41</v>
      </c>
      <c r="Y280" s="50" t="s">
        <v>1794</v>
      </c>
      <c r="Z280" s="50">
        <v>2906402</v>
      </c>
      <c r="AA280" s="51"/>
      <c r="AB280" s="51"/>
      <c r="AE280" s="50">
        <f t="shared" si="50"/>
        <v>0</v>
      </c>
    </row>
    <row r="281" spans="1:31" s="52" customFormat="1" ht="19.5" customHeight="1">
      <c r="A281" s="42" t="str">
        <f>Controles!$B$2</f>
        <v>ES</v>
      </c>
      <c r="B281" s="42">
        <f>Controles!$C$2</f>
        <v>7</v>
      </c>
      <c r="C281" s="42" t="s">
        <v>5389</v>
      </c>
      <c r="D281" s="43"/>
      <c r="E281" s="43"/>
      <c r="F281" s="43"/>
      <c r="G281" s="43"/>
      <c r="H281" s="44"/>
      <c r="I281" s="44"/>
      <c r="J281" s="44"/>
      <c r="K281" s="44"/>
      <c r="L281" s="44"/>
      <c r="M281" s="45">
        <f t="shared" si="48"/>
        <v>0</v>
      </c>
      <c r="N281" s="46">
        <f t="shared" si="51"/>
        <v>0</v>
      </c>
      <c r="O281" s="45">
        <f t="shared" si="52"/>
        <v>0</v>
      </c>
      <c r="P281" s="45">
        <f t="shared" si="53"/>
        <v>0</v>
      </c>
      <c r="Q281" s="45">
        <f t="shared" si="54"/>
        <v>0</v>
      </c>
      <c r="R281" s="45">
        <f t="shared" si="55"/>
        <v>0</v>
      </c>
      <c r="S281" s="46">
        <f t="shared" si="56"/>
        <v>0</v>
      </c>
      <c r="T281" s="46">
        <f t="shared" si="49"/>
        <v>0</v>
      </c>
      <c r="U281" s="46">
        <f t="shared" si="57"/>
        <v>0</v>
      </c>
      <c r="V281" s="48" t="str">
        <f t="shared" si="58"/>
        <v>NÃO</v>
      </c>
      <c r="W281" s="49">
        <f t="shared" si="59"/>
        <v>0</v>
      </c>
      <c r="X281" s="50" t="s">
        <v>41</v>
      </c>
      <c r="Y281" s="50" t="s">
        <v>1813</v>
      </c>
      <c r="Z281" s="50">
        <v>2906501</v>
      </c>
      <c r="AA281" s="51"/>
      <c r="AB281" s="51"/>
      <c r="AE281" s="50">
        <f t="shared" si="50"/>
        <v>0</v>
      </c>
    </row>
    <row r="282" spans="1:31" s="52" customFormat="1" ht="19.5" customHeight="1">
      <c r="A282" s="42" t="str">
        <f>Controles!$B$2</f>
        <v>ES</v>
      </c>
      <c r="B282" s="42">
        <f>Controles!$C$2</f>
        <v>7</v>
      </c>
      <c r="C282" s="42" t="s">
        <v>5389</v>
      </c>
      <c r="D282" s="43"/>
      <c r="E282" s="43"/>
      <c r="F282" s="43"/>
      <c r="G282" s="43"/>
      <c r="H282" s="44"/>
      <c r="I282" s="44"/>
      <c r="J282" s="44"/>
      <c r="K282" s="44"/>
      <c r="L282" s="44"/>
      <c r="M282" s="45">
        <f t="shared" si="48"/>
        <v>0</v>
      </c>
      <c r="N282" s="46">
        <f t="shared" si="51"/>
        <v>0</v>
      </c>
      <c r="O282" s="45">
        <f t="shared" si="52"/>
        <v>0</v>
      </c>
      <c r="P282" s="45">
        <f t="shared" si="53"/>
        <v>0</v>
      </c>
      <c r="Q282" s="45">
        <f t="shared" si="54"/>
        <v>0</v>
      </c>
      <c r="R282" s="45">
        <f t="shared" si="55"/>
        <v>0</v>
      </c>
      <c r="S282" s="46">
        <f t="shared" si="56"/>
        <v>0</v>
      </c>
      <c r="T282" s="46">
        <f t="shared" si="49"/>
        <v>0</v>
      </c>
      <c r="U282" s="46">
        <f t="shared" si="57"/>
        <v>0</v>
      </c>
      <c r="V282" s="48" t="str">
        <f t="shared" si="58"/>
        <v>NÃO</v>
      </c>
      <c r="W282" s="49">
        <f t="shared" si="59"/>
        <v>0</v>
      </c>
      <c r="X282" s="50" t="s">
        <v>41</v>
      </c>
      <c r="Y282" s="50" t="s">
        <v>1832</v>
      </c>
      <c r="Z282" s="50">
        <v>2906600</v>
      </c>
      <c r="AA282" s="51"/>
      <c r="AB282" s="51"/>
      <c r="AE282" s="50">
        <f t="shared" si="50"/>
        <v>0</v>
      </c>
    </row>
    <row r="283" spans="1:31" s="52" customFormat="1" ht="19.5" customHeight="1">
      <c r="A283" s="42" t="str">
        <f>Controles!$B$2</f>
        <v>ES</v>
      </c>
      <c r="B283" s="42">
        <f>Controles!$C$2</f>
        <v>7</v>
      </c>
      <c r="C283" s="42" t="s">
        <v>5389</v>
      </c>
      <c r="D283" s="43"/>
      <c r="E283" s="43"/>
      <c r="F283" s="43"/>
      <c r="G283" s="43"/>
      <c r="H283" s="44"/>
      <c r="I283" s="44"/>
      <c r="J283" s="44"/>
      <c r="K283" s="44"/>
      <c r="L283" s="44"/>
      <c r="M283" s="45">
        <f t="shared" si="48"/>
        <v>0</v>
      </c>
      <c r="N283" s="46">
        <f t="shared" si="51"/>
        <v>0</v>
      </c>
      <c r="O283" s="45">
        <f t="shared" si="52"/>
        <v>0</v>
      </c>
      <c r="P283" s="45">
        <f t="shared" si="53"/>
        <v>0</v>
      </c>
      <c r="Q283" s="45">
        <f t="shared" si="54"/>
        <v>0</v>
      </c>
      <c r="R283" s="45">
        <f t="shared" si="55"/>
        <v>0</v>
      </c>
      <c r="S283" s="46">
        <f t="shared" si="56"/>
        <v>0</v>
      </c>
      <c r="T283" s="46">
        <f t="shared" si="49"/>
        <v>0</v>
      </c>
      <c r="U283" s="46">
        <f t="shared" si="57"/>
        <v>0</v>
      </c>
      <c r="V283" s="48" t="str">
        <f t="shared" si="58"/>
        <v>NÃO</v>
      </c>
      <c r="W283" s="49">
        <f t="shared" si="59"/>
        <v>0</v>
      </c>
      <c r="X283" s="50" t="s">
        <v>41</v>
      </c>
      <c r="Y283" s="50" t="s">
        <v>1850</v>
      </c>
      <c r="Z283" s="50">
        <v>2906709</v>
      </c>
      <c r="AA283" s="51"/>
      <c r="AB283" s="51"/>
      <c r="AE283" s="50">
        <f t="shared" si="50"/>
        <v>0</v>
      </c>
    </row>
    <row r="284" spans="1:31" s="52" customFormat="1" ht="19.5" customHeight="1">
      <c r="A284" s="42" t="str">
        <f>Controles!$B$2</f>
        <v>ES</v>
      </c>
      <c r="B284" s="42">
        <f>Controles!$C$2</f>
        <v>7</v>
      </c>
      <c r="C284" s="42" t="s">
        <v>5389</v>
      </c>
      <c r="D284" s="43"/>
      <c r="E284" s="43"/>
      <c r="F284" s="43"/>
      <c r="G284" s="43"/>
      <c r="H284" s="44"/>
      <c r="I284" s="44"/>
      <c r="J284" s="44"/>
      <c r="K284" s="44"/>
      <c r="L284" s="44"/>
      <c r="M284" s="45">
        <f t="shared" si="48"/>
        <v>0</v>
      </c>
      <c r="N284" s="46">
        <f t="shared" si="51"/>
        <v>0</v>
      </c>
      <c r="O284" s="45">
        <f t="shared" si="52"/>
        <v>0</v>
      </c>
      <c r="P284" s="45">
        <f t="shared" si="53"/>
        <v>0</v>
      </c>
      <c r="Q284" s="45">
        <f t="shared" si="54"/>
        <v>0</v>
      </c>
      <c r="R284" s="45">
        <f t="shared" si="55"/>
        <v>0</v>
      </c>
      <c r="S284" s="46">
        <f t="shared" si="56"/>
        <v>0</v>
      </c>
      <c r="T284" s="46">
        <f t="shared" si="49"/>
        <v>0</v>
      </c>
      <c r="U284" s="46">
        <f t="shared" si="57"/>
        <v>0</v>
      </c>
      <c r="V284" s="48" t="str">
        <f t="shared" si="58"/>
        <v>NÃO</v>
      </c>
      <c r="W284" s="49">
        <f t="shared" si="59"/>
        <v>0</v>
      </c>
      <c r="X284" s="50" t="s">
        <v>41</v>
      </c>
      <c r="Y284" s="50" t="s">
        <v>1868</v>
      </c>
      <c r="Z284" s="50">
        <v>2906808</v>
      </c>
      <c r="AA284" s="51"/>
      <c r="AB284" s="51"/>
      <c r="AE284" s="50">
        <f t="shared" si="50"/>
        <v>0</v>
      </c>
    </row>
    <row r="285" spans="1:31" s="52" customFormat="1" ht="19.5" customHeight="1">
      <c r="A285" s="42" t="str">
        <f>Controles!$B$2</f>
        <v>ES</v>
      </c>
      <c r="B285" s="42">
        <f>Controles!$C$2</f>
        <v>7</v>
      </c>
      <c r="C285" s="42" t="s">
        <v>5389</v>
      </c>
      <c r="D285" s="43"/>
      <c r="E285" s="43"/>
      <c r="F285" s="43"/>
      <c r="G285" s="43"/>
      <c r="H285" s="44"/>
      <c r="I285" s="44"/>
      <c r="J285" s="44"/>
      <c r="K285" s="44"/>
      <c r="L285" s="44"/>
      <c r="M285" s="45">
        <f t="shared" si="48"/>
        <v>0</v>
      </c>
      <c r="N285" s="46">
        <f t="shared" si="51"/>
        <v>0</v>
      </c>
      <c r="O285" s="45">
        <f t="shared" si="52"/>
        <v>0</v>
      </c>
      <c r="P285" s="45">
        <f t="shared" si="53"/>
        <v>0</v>
      </c>
      <c r="Q285" s="45">
        <f t="shared" si="54"/>
        <v>0</v>
      </c>
      <c r="R285" s="45">
        <f t="shared" si="55"/>
        <v>0</v>
      </c>
      <c r="S285" s="46">
        <f t="shared" si="56"/>
        <v>0</v>
      </c>
      <c r="T285" s="46">
        <f t="shared" si="49"/>
        <v>0</v>
      </c>
      <c r="U285" s="46">
        <f t="shared" si="57"/>
        <v>0</v>
      </c>
      <c r="V285" s="48" t="str">
        <f t="shared" si="58"/>
        <v>NÃO</v>
      </c>
      <c r="W285" s="49">
        <f t="shared" si="59"/>
        <v>0</v>
      </c>
      <c r="X285" s="50" t="s">
        <v>41</v>
      </c>
      <c r="Y285" s="50" t="s">
        <v>1885</v>
      </c>
      <c r="Z285" s="50">
        <v>2906824</v>
      </c>
      <c r="AA285" s="51"/>
      <c r="AB285" s="51"/>
      <c r="AE285" s="50">
        <f t="shared" si="50"/>
        <v>0</v>
      </c>
    </row>
    <row r="286" spans="1:31" s="52" customFormat="1" ht="19.5" customHeight="1">
      <c r="A286" s="42" t="str">
        <f>Controles!$B$2</f>
        <v>ES</v>
      </c>
      <c r="B286" s="42">
        <f>Controles!$C$2</f>
        <v>7</v>
      </c>
      <c r="C286" s="42" t="s">
        <v>5389</v>
      </c>
      <c r="D286" s="43"/>
      <c r="E286" s="43"/>
      <c r="F286" s="43"/>
      <c r="G286" s="43"/>
      <c r="H286" s="44"/>
      <c r="I286" s="44"/>
      <c r="J286" s="44"/>
      <c r="K286" s="44"/>
      <c r="L286" s="44"/>
      <c r="M286" s="45">
        <f t="shared" si="48"/>
        <v>0</v>
      </c>
      <c r="N286" s="46">
        <f t="shared" si="51"/>
        <v>0</v>
      </c>
      <c r="O286" s="45">
        <f t="shared" si="52"/>
        <v>0</v>
      </c>
      <c r="P286" s="45">
        <f t="shared" si="53"/>
        <v>0</v>
      </c>
      <c r="Q286" s="45">
        <f t="shared" si="54"/>
        <v>0</v>
      </c>
      <c r="R286" s="45">
        <f t="shared" si="55"/>
        <v>0</v>
      </c>
      <c r="S286" s="46">
        <f t="shared" si="56"/>
        <v>0</v>
      </c>
      <c r="T286" s="46">
        <f t="shared" si="49"/>
        <v>0</v>
      </c>
      <c r="U286" s="46">
        <f t="shared" si="57"/>
        <v>0</v>
      </c>
      <c r="V286" s="48" t="str">
        <f t="shared" si="58"/>
        <v>NÃO</v>
      </c>
      <c r="W286" s="49">
        <f t="shared" si="59"/>
        <v>0</v>
      </c>
      <c r="X286" s="50" t="s">
        <v>41</v>
      </c>
      <c r="Y286" s="50" t="s">
        <v>1902</v>
      </c>
      <c r="Z286" s="50">
        <v>2906857</v>
      </c>
      <c r="AA286" s="51"/>
      <c r="AB286" s="51"/>
      <c r="AE286" s="50">
        <f t="shared" si="50"/>
        <v>0</v>
      </c>
    </row>
    <row r="287" spans="1:31" s="52" customFormat="1" ht="19.5" customHeight="1">
      <c r="A287" s="42" t="str">
        <f>Controles!$B$2</f>
        <v>ES</v>
      </c>
      <c r="B287" s="42">
        <f>Controles!$C$2</f>
        <v>7</v>
      </c>
      <c r="C287" s="42" t="s">
        <v>5389</v>
      </c>
      <c r="D287" s="43"/>
      <c r="E287" s="43"/>
      <c r="F287" s="43"/>
      <c r="G287" s="43"/>
      <c r="H287" s="44"/>
      <c r="I287" s="44"/>
      <c r="J287" s="44"/>
      <c r="K287" s="44"/>
      <c r="L287" s="44"/>
      <c r="M287" s="45">
        <f t="shared" si="48"/>
        <v>0</v>
      </c>
      <c r="N287" s="46">
        <f t="shared" si="51"/>
        <v>0</v>
      </c>
      <c r="O287" s="45">
        <f t="shared" si="52"/>
        <v>0</v>
      </c>
      <c r="P287" s="45">
        <f t="shared" si="53"/>
        <v>0</v>
      </c>
      <c r="Q287" s="45">
        <f t="shared" si="54"/>
        <v>0</v>
      </c>
      <c r="R287" s="45">
        <f t="shared" si="55"/>
        <v>0</v>
      </c>
      <c r="S287" s="46">
        <f t="shared" si="56"/>
        <v>0</v>
      </c>
      <c r="T287" s="46">
        <f t="shared" si="49"/>
        <v>0</v>
      </c>
      <c r="U287" s="46">
        <f t="shared" si="57"/>
        <v>0</v>
      </c>
      <c r="V287" s="48" t="str">
        <f t="shared" si="58"/>
        <v>NÃO</v>
      </c>
      <c r="W287" s="49">
        <f t="shared" si="59"/>
        <v>0</v>
      </c>
      <c r="X287" s="50" t="s">
        <v>41</v>
      </c>
      <c r="Y287" s="50" t="s">
        <v>1919</v>
      </c>
      <c r="Z287" s="50">
        <v>2906873</v>
      </c>
      <c r="AA287" s="51"/>
      <c r="AB287" s="51"/>
      <c r="AE287" s="50">
        <f t="shared" si="50"/>
        <v>0</v>
      </c>
    </row>
    <row r="288" spans="1:31" s="52" customFormat="1" ht="19.5" customHeight="1">
      <c r="A288" s="42" t="str">
        <f>Controles!$B$2</f>
        <v>ES</v>
      </c>
      <c r="B288" s="42">
        <f>Controles!$C$2</f>
        <v>7</v>
      </c>
      <c r="C288" s="42" t="s">
        <v>5389</v>
      </c>
      <c r="D288" s="43"/>
      <c r="E288" s="43"/>
      <c r="F288" s="43"/>
      <c r="G288" s="43"/>
      <c r="H288" s="44"/>
      <c r="I288" s="44"/>
      <c r="J288" s="44"/>
      <c r="K288" s="44"/>
      <c r="L288" s="44"/>
      <c r="M288" s="45">
        <f t="shared" si="48"/>
        <v>0</v>
      </c>
      <c r="N288" s="46">
        <f t="shared" si="51"/>
        <v>0</v>
      </c>
      <c r="O288" s="45">
        <f t="shared" si="52"/>
        <v>0</v>
      </c>
      <c r="P288" s="45">
        <f t="shared" si="53"/>
        <v>0</v>
      </c>
      <c r="Q288" s="45">
        <f t="shared" si="54"/>
        <v>0</v>
      </c>
      <c r="R288" s="45">
        <f t="shared" si="55"/>
        <v>0</v>
      </c>
      <c r="S288" s="46">
        <f t="shared" si="56"/>
        <v>0</v>
      </c>
      <c r="T288" s="46">
        <f t="shared" si="49"/>
        <v>0</v>
      </c>
      <c r="U288" s="46">
        <f t="shared" si="57"/>
        <v>0</v>
      </c>
      <c r="V288" s="48" t="str">
        <f t="shared" si="58"/>
        <v>NÃO</v>
      </c>
      <c r="W288" s="49">
        <f t="shared" si="59"/>
        <v>0</v>
      </c>
      <c r="X288" s="50" t="s">
        <v>41</v>
      </c>
      <c r="Y288" s="50" t="s">
        <v>1936</v>
      </c>
      <c r="Z288" s="50">
        <v>2906899</v>
      </c>
      <c r="AA288" s="51"/>
      <c r="AB288" s="51"/>
      <c r="AE288" s="50">
        <f t="shared" si="50"/>
        <v>0</v>
      </c>
    </row>
    <row r="289" spans="1:31" s="52" customFormat="1" ht="19.5" customHeight="1">
      <c r="A289" s="42" t="str">
        <f>Controles!$B$2</f>
        <v>ES</v>
      </c>
      <c r="B289" s="42">
        <f>Controles!$C$2</f>
        <v>7</v>
      </c>
      <c r="C289" s="42" t="s">
        <v>5389</v>
      </c>
      <c r="D289" s="43"/>
      <c r="E289" s="43"/>
      <c r="F289" s="43"/>
      <c r="G289" s="43"/>
      <c r="H289" s="44"/>
      <c r="I289" s="44"/>
      <c r="J289" s="44"/>
      <c r="K289" s="44"/>
      <c r="L289" s="44"/>
      <c r="M289" s="45">
        <f t="shared" si="48"/>
        <v>0</v>
      </c>
      <c r="N289" s="46">
        <f t="shared" si="51"/>
        <v>0</v>
      </c>
      <c r="O289" s="45">
        <f t="shared" si="52"/>
        <v>0</v>
      </c>
      <c r="P289" s="45">
        <f t="shared" si="53"/>
        <v>0</v>
      </c>
      <c r="Q289" s="45">
        <f t="shared" si="54"/>
        <v>0</v>
      </c>
      <c r="R289" s="45">
        <f t="shared" si="55"/>
        <v>0</v>
      </c>
      <c r="S289" s="46">
        <f t="shared" si="56"/>
        <v>0</v>
      </c>
      <c r="T289" s="46">
        <f t="shared" si="49"/>
        <v>0</v>
      </c>
      <c r="U289" s="46">
        <f t="shared" si="57"/>
        <v>0</v>
      </c>
      <c r="V289" s="48" t="str">
        <f t="shared" si="58"/>
        <v>NÃO</v>
      </c>
      <c r="W289" s="49">
        <f t="shared" si="59"/>
        <v>0</v>
      </c>
      <c r="X289" s="50" t="s">
        <v>41</v>
      </c>
      <c r="Y289" s="50" t="s">
        <v>1952</v>
      </c>
      <c r="Z289" s="50">
        <v>2906907</v>
      </c>
      <c r="AA289" s="51"/>
      <c r="AB289" s="51"/>
      <c r="AE289" s="50">
        <f t="shared" si="50"/>
        <v>0</v>
      </c>
    </row>
    <row r="290" spans="1:31" s="52" customFormat="1" ht="19.5" customHeight="1">
      <c r="A290" s="42" t="str">
        <f>Controles!$B$2</f>
        <v>ES</v>
      </c>
      <c r="B290" s="42">
        <f>Controles!$C$2</f>
        <v>7</v>
      </c>
      <c r="C290" s="42" t="s">
        <v>5389</v>
      </c>
      <c r="D290" s="43"/>
      <c r="E290" s="43"/>
      <c r="F290" s="43"/>
      <c r="G290" s="43"/>
      <c r="H290" s="44"/>
      <c r="I290" s="44"/>
      <c r="J290" s="44"/>
      <c r="K290" s="44"/>
      <c r="L290" s="44"/>
      <c r="M290" s="45">
        <f t="shared" si="48"/>
        <v>0</v>
      </c>
      <c r="N290" s="46">
        <f t="shared" si="51"/>
        <v>0</v>
      </c>
      <c r="O290" s="45">
        <f t="shared" si="52"/>
        <v>0</v>
      </c>
      <c r="P290" s="45">
        <f t="shared" si="53"/>
        <v>0</v>
      </c>
      <c r="Q290" s="45">
        <f t="shared" si="54"/>
        <v>0</v>
      </c>
      <c r="R290" s="45">
        <f t="shared" si="55"/>
        <v>0</v>
      </c>
      <c r="S290" s="46">
        <f t="shared" si="56"/>
        <v>0</v>
      </c>
      <c r="T290" s="46">
        <f t="shared" si="49"/>
        <v>0</v>
      </c>
      <c r="U290" s="46">
        <f t="shared" si="57"/>
        <v>0</v>
      </c>
      <c r="V290" s="48" t="str">
        <f t="shared" si="58"/>
        <v>NÃO</v>
      </c>
      <c r="W290" s="49">
        <f t="shared" si="59"/>
        <v>0</v>
      </c>
      <c r="X290" s="50" t="s">
        <v>41</v>
      </c>
      <c r="Y290" s="50" t="s">
        <v>1969</v>
      </c>
      <c r="Z290" s="50">
        <v>2907004</v>
      </c>
      <c r="AA290" s="51"/>
      <c r="AB290" s="51"/>
      <c r="AE290" s="50">
        <f t="shared" si="50"/>
        <v>0</v>
      </c>
    </row>
    <row r="291" spans="1:31" s="52" customFormat="1" ht="19.5" customHeight="1">
      <c r="A291" s="42" t="str">
        <f>Controles!$B$2</f>
        <v>ES</v>
      </c>
      <c r="B291" s="42">
        <f>Controles!$C$2</f>
        <v>7</v>
      </c>
      <c r="C291" s="42" t="s">
        <v>5389</v>
      </c>
      <c r="D291" s="43"/>
      <c r="E291" s="43"/>
      <c r="F291" s="43"/>
      <c r="G291" s="43"/>
      <c r="H291" s="44"/>
      <c r="I291" s="44"/>
      <c r="J291" s="44"/>
      <c r="K291" s="44"/>
      <c r="L291" s="44"/>
      <c r="M291" s="45">
        <f t="shared" si="48"/>
        <v>0</v>
      </c>
      <c r="N291" s="46">
        <f t="shared" si="51"/>
        <v>0</v>
      </c>
      <c r="O291" s="45">
        <f t="shared" si="52"/>
        <v>0</v>
      </c>
      <c r="P291" s="45">
        <f t="shared" si="53"/>
        <v>0</v>
      </c>
      <c r="Q291" s="45">
        <f t="shared" si="54"/>
        <v>0</v>
      </c>
      <c r="R291" s="45">
        <f t="shared" si="55"/>
        <v>0</v>
      </c>
      <c r="S291" s="46">
        <f t="shared" si="56"/>
        <v>0</v>
      </c>
      <c r="T291" s="46">
        <f t="shared" si="49"/>
        <v>0</v>
      </c>
      <c r="U291" s="46">
        <f t="shared" si="57"/>
        <v>0</v>
      </c>
      <c r="V291" s="48" t="str">
        <f t="shared" si="58"/>
        <v>NÃO</v>
      </c>
      <c r="W291" s="49">
        <f t="shared" si="59"/>
        <v>0</v>
      </c>
      <c r="X291" s="50" t="s">
        <v>41</v>
      </c>
      <c r="Y291" s="50" t="s">
        <v>1987</v>
      </c>
      <c r="Z291" s="50">
        <v>2907103</v>
      </c>
      <c r="AA291" s="51"/>
      <c r="AB291" s="51"/>
      <c r="AE291" s="50">
        <f t="shared" si="50"/>
        <v>0</v>
      </c>
    </row>
    <row r="292" spans="1:31" s="52" customFormat="1" ht="19.5" customHeight="1">
      <c r="A292" s="42" t="str">
        <f>Controles!$B$2</f>
        <v>ES</v>
      </c>
      <c r="B292" s="42">
        <f>Controles!$C$2</f>
        <v>7</v>
      </c>
      <c r="C292" s="42" t="s">
        <v>5389</v>
      </c>
      <c r="D292" s="43"/>
      <c r="E292" s="43"/>
      <c r="F292" s="43"/>
      <c r="G292" s="43"/>
      <c r="H292" s="44"/>
      <c r="I292" s="44"/>
      <c r="J292" s="44"/>
      <c r="K292" s="44"/>
      <c r="L292" s="44"/>
      <c r="M292" s="45">
        <f t="shared" si="48"/>
        <v>0</v>
      </c>
      <c r="N292" s="46">
        <f t="shared" si="51"/>
        <v>0</v>
      </c>
      <c r="O292" s="45">
        <f t="shared" si="52"/>
        <v>0</v>
      </c>
      <c r="P292" s="45">
        <f t="shared" si="53"/>
        <v>0</v>
      </c>
      <c r="Q292" s="45">
        <f t="shared" si="54"/>
        <v>0</v>
      </c>
      <c r="R292" s="45">
        <f t="shared" si="55"/>
        <v>0</v>
      </c>
      <c r="S292" s="46">
        <f t="shared" si="56"/>
        <v>0</v>
      </c>
      <c r="T292" s="46">
        <f t="shared" si="49"/>
        <v>0</v>
      </c>
      <c r="U292" s="46">
        <f t="shared" si="57"/>
        <v>0</v>
      </c>
      <c r="V292" s="48" t="str">
        <f t="shared" si="58"/>
        <v>NÃO</v>
      </c>
      <c r="W292" s="49">
        <f t="shared" si="59"/>
        <v>0</v>
      </c>
      <c r="X292" s="50" t="s">
        <v>41</v>
      </c>
      <c r="Y292" s="50" t="s">
        <v>2004</v>
      </c>
      <c r="Z292" s="50">
        <v>2907202</v>
      </c>
      <c r="AA292" s="51"/>
      <c r="AB292" s="51"/>
      <c r="AE292" s="50">
        <f t="shared" si="50"/>
        <v>0</v>
      </c>
    </row>
    <row r="293" spans="1:31" s="52" customFormat="1" ht="19.5" customHeight="1">
      <c r="A293" s="42" t="str">
        <f>Controles!$B$2</f>
        <v>ES</v>
      </c>
      <c r="B293" s="42">
        <f>Controles!$C$2</f>
        <v>7</v>
      </c>
      <c r="C293" s="42" t="s">
        <v>5389</v>
      </c>
      <c r="D293" s="43"/>
      <c r="E293" s="43"/>
      <c r="F293" s="43"/>
      <c r="G293" s="43"/>
      <c r="H293" s="44"/>
      <c r="I293" s="44"/>
      <c r="J293" s="44"/>
      <c r="K293" s="44"/>
      <c r="L293" s="44"/>
      <c r="M293" s="45">
        <f t="shared" si="48"/>
        <v>0</v>
      </c>
      <c r="N293" s="46">
        <f t="shared" si="51"/>
        <v>0</v>
      </c>
      <c r="O293" s="45">
        <f t="shared" si="52"/>
        <v>0</v>
      </c>
      <c r="P293" s="45">
        <f t="shared" si="53"/>
        <v>0</v>
      </c>
      <c r="Q293" s="45">
        <f t="shared" si="54"/>
        <v>0</v>
      </c>
      <c r="R293" s="45">
        <f t="shared" si="55"/>
        <v>0</v>
      </c>
      <c r="S293" s="46">
        <f t="shared" si="56"/>
        <v>0</v>
      </c>
      <c r="T293" s="46">
        <f t="shared" si="49"/>
        <v>0</v>
      </c>
      <c r="U293" s="46">
        <f t="shared" si="57"/>
        <v>0</v>
      </c>
      <c r="V293" s="48" t="str">
        <f t="shared" si="58"/>
        <v>NÃO</v>
      </c>
      <c r="W293" s="49">
        <f t="shared" si="59"/>
        <v>0</v>
      </c>
      <c r="X293" s="50" t="s">
        <v>41</v>
      </c>
      <c r="Y293" s="50" t="s">
        <v>2022</v>
      </c>
      <c r="Z293" s="50">
        <v>2907301</v>
      </c>
      <c r="AA293" s="51"/>
      <c r="AB293" s="51"/>
      <c r="AE293" s="50">
        <f t="shared" si="50"/>
        <v>0</v>
      </c>
    </row>
    <row r="294" spans="1:31" s="52" customFormat="1" ht="19.5" customHeight="1">
      <c r="A294" s="42" t="str">
        <f>Controles!$B$2</f>
        <v>ES</v>
      </c>
      <c r="B294" s="42">
        <f>Controles!$C$2</f>
        <v>7</v>
      </c>
      <c r="C294" s="42" t="s">
        <v>5389</v>
      </c>
      <c r="D294" s="43"/>
      <c r="E294" s="43"/>
      <c r="F294" s="43"/>
      <c r="G294" s="43"/>
      <c r="H294" s="44"/>
      <c r="I294" s="44"/>
      <c r="J294" s="44"/>
      <c r="K294" s="44"/>
      <c r="L294" s="44"/>
      <c r="M294" s="45">
        <f t="shared" si="48"/>
        <v>0</v>
      </c>
      <c r="N294" s="46">
        <f t="shared" si="51"/>
        <v>0</v>
      </c>
      <c r="O294" s="45">
        <f t="shared" si="52"/>
        <v>0</v>
      </c>
      <c r="P294" s="45">
        <f t="shared" si="53"/>
        <v>0</v>
      </c>
      <c r="Q294" s="45">
        <f t="shared" si="54"/>
        <v>0</v>
      </c>
      <c r="R294" s="45">
        <f t="shared" si="55"/>
        <v>0</v>
      </c>
      <c r="S294" s="46">
        <f t="shared" si="56"/>
        <v>0</v>
      </c>
      <c r="T294" s="46">
        <f t="shared" si="49"/>
        <v>0</v>
      </c>
      <c r="U294" s="46">
        <f t="shared" si="57"/>
        <v>0</v>
      </c>
      <c r="V294" s="48" t="str">
        <f t="shared" si="58"/>
        <v>NÃO</v>
      </c>
      <c r="W294" s="49">
        <f t="shared" si="59"/>
        <v>0</v>
      </c>
      <c r="X294" s="50" t="s">
        <v>41</v>
      </c>
      <c r="Y294" s="50" t="s">
        <v>2040</v>
      </c>
      <c r="Z294" s="50">
        <v>2907400</v>
      </c>
      <c r="AA294" s="51"/>
      <c r="AB294" s="51"/>
      <c r="AE294" s="50">
        <f t="shared" si="50"/>
        <v>0</v>
      </c>
    </row>
    <row r="295" spans="1:31" s="52" customFormat="1" ht="19.5" customHeight="1">
      <c r="A295" s="42" t="str">
        <f>Controles!$B$2</f>
        <v>ES</v>
      </c>
      <c r="B295" s="42">
        <f>Controles!$C$2</f>
        <v>7</v>
      </c>
      <c r="C295" s="42" t="s">
        <v>5389</v>
      </c>
      <c r="D295" s="43"/>
      <c r="E295" s="43"/>
      <c r="F295" s="43"/>
      <c r="G295" s="43"/>
      <c r="H295" s="44"/>
      <c r="I295" s="44"/>
      <c r="J295" s="44"/>
      <c r="K295" s="44"/>
      <c r="L295" s="44"/>
      <c r="M295" s="45">
        <f t="shared" si="48"/>
        <v>0</v>
      </c>
      <c r="N295" s="46">
        <f t="shared" si="51"/>
        <v>0</v>
      </c>
      <c r="O295" s="45">
        <f t="shared" si="52"/>
        <v>0</v>
      </c>
      <c r="P295" s="45">
        <f t="shared" si="53"/>
        <v>0</v>
      </c>
      <c r="Q295" s="45">
        <f t="shared" si="54"/>
        <v>0</v>
      </c>
      <c r="R295" s="45">
        <f t="shared" si="55"/>
        <v>0</v>
      </c>
      <c r="S295" s="46">
        <f t="shared" si="56"/>
        <v>0</v>
      </c>
      <c r="T295" s="46">
        <f t="shared" si="49"/>
        <v>0</v>
      </c>
      <c r="U295" s="46">
        <f t="shared" si="57"/>
        <v>0</v>
      </c>
      <c r="V295" s="48" t="str">
        <f t="shared" si="58"/>
        <v>NÃO</v>
      </c>
      <c r="W295" s="49">
        <f t="shared" si="59"/>
        <v>0</v>
      </c>
      <c r="X295" s="50" t="s">
        <v>41</v>
      </c>
      <c r="Y295" s="50" t="s">
        <v>2058</v>
      </c>
      <c r="Z295" s="50">
        <v>2907509</v>
      </c>
      <c r="AA295" s="51"/>
      <c r="AB295" s="51"/>
      <c r="AE295" s="50">
        <f t="shared" si="50"/>
        <v>0</v>
      </c>
    </row>
    <row r="296" spans="1:31" s="52" customFormat="1" ht="19.5" customHeight="1">
      <c r="A296" s="42" t="str">
        <f>Controles!$B$2</f>
        <v>ES</v>
      </c>
      <c r="B296" s="42">
        <f>Controles!$C$2</f>
        <v>7</v>
      </c>
      <c r="C296" s="42" t="s">
        <v>5389</v>
      </c>
      <c r="D296" s="43"/>
      <c r="E296" s="43"/>
      <c r="F296" s="43"/>
      <c r="G296" s="43"/>
      <c r="H296" s="44"/>
      <c r="I296" s="44"/>
      <c r="J296" s="44"/>
      <c r="K296" s="44"/>
      <c r="L296" s="44"/>
      <c r="M296" s="45">
        <f t="shared" si="48"/>
        <v>0</v>
      </c>
      <c r="N296" s="46">
        <f t="shared" si="51"/>
        <v>0</v>
      </c>
      <c r="O296" s="45">
        <f t="shared" si="52"/>
        <v>0</v>
      </c>
      <c r="P296" s="45">
        <f t="shared" si="53"/>
        <v>0</v>
      </c>
      <c r="Q296" s="45">
        <f t="shared" si="54"/>
        <v>0</v>
      </c>
      <c r="R296" s="45">
        <f t="shared" si="55"/>
        <v>0</v>
      </c>
      <c r="S296" s="46">
        <f t="shared" si="56"/>
        <v>0</v>
      </c>
      <c r="T296" s="46">
        <f t="shared" si="49"/>
        <v>0</v>
      </c>
      <c r="U296" s="46">
        <f t="shared" si="57"/>
        <v>0</v>
      </c>
      <c r="V296" s="48" t="str">
        <f t="shared" si="58"/>
        <v>NÃO</v>
      </c>
      <c r="W296" s="49">
        <f t="shared" si="59"/>
        <v>0</v>
      </c>
      <c r="X296" s="50" t="s">
        <v>41</v>
      </c>
      <c r="Y296" s="50" t="s">
        <v>2075</v>
      </c>
      <c r="Z296" s="50">
        <v>2907558</v>
      </c>
      <c r="AA296" s="51"/>
      <c r="AB296" s="51"/>
      <c r="AE296" s="50">
        <f t="shared" si="50"/>
        <v>0</v>
      </c>
    </row>
    <row r="297" spans="1:31" s="52" customFormat="1" ht="19.5" customHeight="1">
      <c r="A297" s="42" t="str">
        <f>Controles!$B$2</f>
        <v>ES</v>
      </c>
      <c r="B297" s="42">
        <f>Controles!$C$2</f>
        <v>7</v>
      </c>
      <c r="C297" s="42" t="s">
        <v>5389</v>
      </c>
      <c r="D297" s="43"/>
      <c r="E297" s="43"/>
      <c r="F297" s="43"/>
      <c r="G297" s="43"/>
      <c r="H297" s="44"/>
      <c r="I297" s="44"/>
      <c r="J297" s="44"/>
      <c r="K297" s="44"/>
      <c r="L297" s="44"/>
      <c r="M297" s="45">
        <f t="shared" si="48"/>
        <v>0</v>
      </c>
      <c r="N297" s="46">
        <f t="shared" si="51"/>
        <v>0</v>
      </c>
      <c r="O297" s="45">
        <f t="shared" si="52"/>
        <v>0</v>
      </c>
      <c r="P297" s="45">
        <f t="shared" si="53"/>
        <v>0</v>
      </c>
      <c r="Q297" s="45">
        <f t="shared" si="54"/>
        <v>0</v>
      </c>
      <c r="R297" s="45">
        <f t="shared" si="55"/>
        <v>0</v>
      </c>
      <c r="S297" s="46">
        <f t="shared" si="56"/>
        <v>0</v>
      </c>
      <c r="T297" s="46">
        <f t="shared" si="49"/>
        <v>0</v>
      </c>
      <c r="U297" s="46">
        <f t="shared" si="57"/>
        <v>0</v>
      </c>
      <c r="V297" s="48" t="str">
        <f t="shared" si="58"/>
        <v>NÃO</v>
      </c>
      <c r="W297" s="49">
        <f t="shared" si="59"/>
        <v>0</v>
      </c>
      <c r="X297" s="50" t="s">
        <v>41</v>
      </c>
      <c r="Y297" s="50" t="s">
        <v>2091</v>
      </c>
      <c r="Z297" s="50">
        <v>2907608</v>
      </c>
      <c r="AA297" s="51"/>
      <c r="AB297" s="51"/>
      <c r="AE297" s="50">
        <f t="shared" si="50"/>
        <v>0</v>
      </c>
    </row>
    <row r="298" spans="1:31" s="52" customFormat="1" ht="19.5" customHeight="1">
      <c r="A298" s="42" t="str">
        <f>Controles!$B$2</f>
        <v>ES</v>
      </c>
      <c r="B298" s="42">
        <f>Controles!$C$2</f>
        <v>7</v>
      </c>
      <c r="C298" s="42" t="s">
        <v>5389</v>
      </c>
      <c r="D298" s="43"/>
      <c r="E298" s="43"/>
      <c r="F298" s="43"/>
      <c r="G298" s="43"/>
      <c r="H298" s="44"/>
      <c r="I298" s="44"/>
      <c r="J298" s="44"/>
      <c r="K298" s="44"/>
      <c r="L298" s="44"/>
      <c r="M298" s="45">
        <f t="shared" si="48"/>
        <v>0</v>
      </c>
      <c r="N298" s="46">
        <f t="shared" si="51"/>
        <v>0</v>
      </c>
      <c r="O298" s="45">
        <f t="shared" si="52"/>
        <v>0</v>
      </c>
      <c r="P298" s="45">
        <f t="shared" si="53"/>
        <v>0</v>
      </c>
      <c r="Q298" s="45">
        <f t="shared" si="54"/>
        <v>0</v>
      </c>
      <c r="R298" s="45">
        <f t="shared" si="55"/>
        <v>0</v>
      </c>
      <c r="S298" s="46">
        <f t="shared" si="56"/>
        <v>0</v>
      </c>
      <c r="T298" s="46">
        <f t="shared" si="49"/>
        <v>0</v>
      </c>
      <c r="U298" s="46">
        <f t="shared" si="57"/>
        <v>0</v>
      </c>
      <c r="V298" s="48" t="str">
        <f t="shared" si="58"/>
        <v>NÃO</v>
      </c>
      <c r="W298" s="49">
        <f t="shared" si="59"/>
        <v>0</v>
      </c>
      <c r="X298" s="50" t="s">
        <v>41</v>
      </c>
      <c r="Y298" s="50" t="s">
        <v>2107</v>
      </c>
      <c r="Z298" s="50">
        <v>2907707</v>
      </c>
      <c r="AA298" s="51"/>
      <c r="AB298" s="51"/>
      <c r="AE298" s="50">
        <f t="shared" si="50"/>
        <v>0</v>
      </c>
    </row>
    <row r="299" spans="1:31" s="52" customFormat="1" ht="19.5" customHeight="1">
      <c r="A299" s="42" t="str">
        <f>Controles!$B$2</f>
        <v>ES</v>
      </c>
      <c r="B299" s="42">
        <f>Controles!$C$2</f>
        <v>7</v>
      </c>
      <c r="C299" s="42" t="s">
        <v>5389</v>
      </c>
      <c r="D299" s="43"/>
      <c r="E299" s="43"/>
      <c r="F299" s="43"/>
      <c r="G299" s="43"/>
      <c r="H299" s="44"/>
      <c r="I299" s="44"/>
      <c r="J299" s="44"/>
      <c r="K299" s="44"/>
      <c r="L299" s="44"/>
      <c r="M299" s="45">
        <f t="shared" si="48"/>
        <v>0</v>
      </c>
      <c r="N299" s="46">
        <f t="shared" si="51"/>
        <v>0</v>
      </c>
      <c r="O299" s="45">
        <f t="shared" si="52"/>
        <v>0</v>
      </c>
      <c r="P299" s="45">
        <f t="shared" si="53"/>
        <v>0</v>
      </c>
      <c r="Q299" s="45">
        <f t="shared" si="54"/>
        <v>0</v>
      </c>
      <c r="R299" s="45">
        <f t="shared" si="55"/>
        <v>0</v>
      </c>
      <c r="S299" s="46">
        <f t="shared" si="56"/>
        <v>0</v>
      </c>
      <c r="T299" s="46">
        <f t="shared" si="49"/>
        <v>0</v>
      </c>
      <c r="U299" s="46">
        <f t="shared" si="57"/>
        <v>0</v>
      </c>
      <c r="V299" s="48" t="str">
        <f t="shared" si="58"/>
        <v>NÃO</v>
      </c>
      <c r="W299" s="49">
        <f t="shared" si="59"/>
        <v>0</v>
      </c>
      <c r="X299" s="50" t="s">
        <v>41</v>
      </c>
      <c r="Y299" s="50" t="s">
        <v>2123</v>
      </c>
      <c r="Z299" s="50">
        <v>2907806</v>
      </c>
      <c r="AA299" s="51"/>
      <c r="AB299" s="51"/>
      <c r="AE299" s="50">
        <f t="shared" si="50"/>
        <v>0</v>
      </c>
    </row>
    <row r="300" spans="1:31" s="52" customFormat="1" ht="19.5" customHeight="1">
      <c r="A300" s="42" t="str">
        <f>Controles!$B$2</f>
        <v>ES</v>
      </c>
      <c r="B300" s="42">
        <f>Controles!$C$2</f>
        <v>7</v>
      </c>
      <c r="C300" s="42" t="s">
        <v>5389</v>
      </c>
      <c r="D300" s="43"/>
      <c r="E300" s="43"/>
      <c r="F300" s="43"/>
      <c r="G300" s="43"/>
      <c r="H300" s="44"/>
      <c r="I300" s="44"/>
      <c r="J300" s="44"/>
      <c r="K300" s="44"/>
      <c r="L300" s="44"/>
      <c r="M300" s="45">
        <f t="shared" si="48"/>
        <v>0</v>
      </c>
      <c r="N300" s="46">
        <f t="shared" si="51"/>
        <v>0</v>
      </c>
      <c r="O300" s="45">
        <f t="shared" si="52"/>
        <v>0</v>
      </c>
      <c r="P300" s="45">
        <f t="shared" si="53"/>
        <v>0</v>
      </c>
      <c r="Q300" s="45">
        <f t="shared" si="54"/>
        <v>0</v>
      </c>
      <c r="R300" s="45">
        <f t="shared" si="55"/>
        <v>0</v>
      </c>
      <c r="S300" s="46">
        <f t="shared" si="56"/>
        <v>0</v>
      </c>
      <c r="T300" s="46">
        <f t="shared" si="49"/>
        <v>0</v>
      </c>
      <c r="U300" s="46">
        <f t="shared" si="57"/>
        <v>0</v>
      </c>
      <c r="V300" s="48" t="str">
        <f t="shared" si="58"/>
        <v>NÃO</v>
      </c>
      <c r="W300" s="49">
        <f t="shared" si="59"/>
        <v>0</v>
      </c>
      <c r="X300" s="50" t="s">
        <v>41</v>
      </c>
      <c r="Y300" s="50" t="s">
        <v>2139</v>
      </c>
      <c r="Z300" s="50">
        <v>2907905</v>
      </c>
      <c r="AA300" s="51"/>
      <c r="AB300" s="51"/>
      <c r="AE300" s="50">
        <f t="shared" si="50"/>
        <v>0</v>
      </c>
    </row>
    <row r="301" spans="1:31" s="52" customFormat="1" ht="19.5" customHeight="1">
      <c r="A301" s="42" t="str">
        <f>Controles!$B$2</f>
        <v>ES</v>
      </c>
      <c r="B301" s="42">
        <f>Controles!$C$2</f>
        <v>7</v>
      </c>
      <c r="C301" s="42" t="s">
        <v>5389</v>
      </c>
      <c r="D301" s="43"/>
      <c r="E301" s="43"/>
      <c r="F301" s="43"/>
      <c r="G301" s="43"/>
      <c r="H301" s="44"/>
      <c r="I301" s="44"/>
      <c r="J301" s="44"/>
      <c r="K301" s="44"/>
      <c r="L301" s="44"/>
      <c r="M301" s="45">
        <f t="shared" si="48"/>
        <v>0</v>
      </c>
      <c r="N301" s="46">
        <f t="shared" si="51"/>
        <v>0</v>
      </c>
      <c r="O301" s="45">
        <f t="shared" si="52"/>
        <v>0</v>
      </c>
      <c r="P301" s="45">
        <f t="shared" si="53"/>
        <v>0</v>
      </c>
      <c r="Q301" s="45">
        <f t="shared" si="54"/>
        <v>0</v>
      </c>
      <c r="R301" s="45">
        <f t="shared" si="55"/>
        <v>0</v>
      </c>
      <c r="S301" s="46">
        <f t="shared" si="56"/>
        <v>0</v>
      </c>
      <c r="T301" s="46">
        <f t="shared" si="49"/>
        <v>0</v>
      </c>
      <c r="U301" s="46">
        <f t="shared" si="57"/>
        <v>0</v>
      </c>
      <c r="V301" s="48" t="str">
        <f t="shared" si="58"/>
        <v>NÃO</v>
      </c>
      <c r="W301" s="49">
        <f t="shared" si="59"/>
        <v>0</v>
      </c>
      <c r="X301" s="50" t="s">
        <v>41</v>
      </c>
      <c r="Y301" s="50" t="s">
        <v>2155</v>
      </c>
      <c r="Z301" s="50">
        <v>2908002</v>
      </c>
      <c r="AA301" s="51"/>
      <c r="AB301" s="51"/>
      <c r="AE301" s="50">
        <f t="shared" si="50"/>
        <v>0</v>
      </c>
    </row>
    <row r="302" spans="1:31" s="52" customFormat="1" ht="19.5" customHeight="1">
      <c r="A302" s="42" t="str">
        <f>Controles!$B$2</f>
        <v>ES</v>
      </c>
      <c r="B302" s="42">
        <f>Controles!$C$2</f>
        <v>7</v>
      </c>
      <c r="C302" s="42" t="s">
        <v>5389</v>
      </c>
      <c r="D302" s="43"/>
      <c r="E302" s="43"/>
      <c r="F302" s="43"/>
      <c r="G302" s="43"/>
      <c r="H302" s="44"/>
      <c r="I302" s="44"/>
      <c r="J302" s="44"/>
      <c r="K302" s="44"/>
      <c r="L302" s="44"/>
      <c r="M302" s="45">
        <f t="shared" si="48"/>
        <v>0</v>
      </c>
      <c r="N302" s="46">
        <f t="shared" si="51"/>
        <v>0</v>
      </c>
      <c r="O302" s="45">
        <f t="shared" si="52"/>
        <v>0</v>
      </c>
      <c r="P302" s="45">
        <f t="shared" si="53"/>
        <v>0</v>
      </c>
      <c r="Q302" s="45">
        <f t="shared" si="54"/>
        <v>0</v>
      </c>
      <c r="R302" s="45">
        <f t="shared" si="55"/>
        <v>0</v>
      </c>
      <c r="S302" s="46">
        <f t="shared" si="56"/>
        <v>0</v>
      </c>
      <c r="T302" s="46">
        <f t="shared" si="49"/>
        <v>0</v>
      </c>
      <c r="U302" s="46">
        <f t="shared" si="57"/>
        <v>0</v>
      </c>
      <c r="V302" s="48" t="str">
        <f t="shared" si="58"/>
        <v>NÃO</v>
      </c>
      <c r="W302" s="49">
        <f t="shared" si="59"/>
        <v>0</v>
      </c>
      <c r="X302" s="50" t="s">
        <v>41</v>
      </c>
      <c r="Y302" s="50" t="s">
        <v>2172</v>
      </c>
      <c r="Z302" s="50">
        <v>2908101</v>
      </c>
      <c r="AA302" s="51"/>
      <c r="AB302" s="51"/>
      <c r="AE302" s="50">
        <f t="shared" si="50"/>
        <v>0</v>
      </c>
    </row>
    <row r="303" spans="1:31" s="52" customFormat="1" ht="19.5" customHeight="1">
      <c r="A303" s="42" t="str">
        <f>Controles!$B$2</f>
        <v>ES</v>
      </c>
      <c r="B303" s="42">
        <f>Controles!$C$2</f>
        <v>7</v>
      </c>
      <c r="C303" s="42" t="s">
        <v>5389</v>
      </c>
      <c r="D303" s="43"/>
      <c r="E303" s="43"/>
      <c r="F303" s="43"/>
      <c r="G303" s="43"/>
      <c r="H303" s="44"/>
      <c r="I303" s="44"/>
      <c r="J303" s="44"/>
      <c r="K303" s="44"/>
      <c r="L303" s="44"/>
      <c r="M303" s="45">
        <f t="shared" si="48"/>
        <v>0</v>
      </c>
      <c r="N303" s="46">
        <f t="shared" si="51"/>
        <v>0</v>
      </c>
      <c r="O303" s="45">
        <f t="shared" si="52"/>
        <v>0</v>
      </c>
      <c r="P303" s="45">
        <f t="shared" si="53"/>
        <v>0</v>
      </c>
      <c r="Q303" s="45">
        <f t="shared" si="54"/>
        <v>0</v>
      </c>
      <c r="R303" s="45">
        <f t="shared" si="55"/>
        <v>0</v>
      </c>
      <c r="S303" s="46">
        <f t="shared" si="56"/>
        <v>0</v>
      </c>
      <c r="T303" s="46">
        <f t="shared" si="49"/>
        <v>0</v>
      </c>
      <c r="U303" s="46">
        <f t="shared" si="57"/>
        <v>0</v>
      </c>
      <c r="V303" s="48" t="str">
        <f t="shared" si="58"/>
        <v>NÃO</v>
      </c>
      <c r="W303" s="49">
        <f t="shared" si="59"/>
        <v>0</v>
      </c>
      <c r="X303" s="50" t="s">
        <v>41</v>
      </c>
      <c r="Y303" s="50" t="s">
        <v>2189</v>
      </c>
      <c r="Z303" s="50">
        <v>2908200</v>
      </c>
      <c r="AA303" s="51"/>
      <c r="AB303" s="51"/>
      <c r="AE303" s="50">
        <f t="shared" si="50"/>
        <v>0</v>
      </c>
    </row>
    <row r="304" spans="1:31" s="52" customFormat="1" ht="19.5" customHeight="1">
      <c r="A304" s="42" t="str">
        <f>Controles!$B$2</f>
        <v>ES</v>
      </c>
      <c r="B304" s="42">
        <f>Controles!$C$2</f>
        <v>7</v>
      </c>
      <c r="C304" s="42" t="s">
        <v>5389</v>
      </c>
      <c r="D304" s="43"/>
      <c r="E304" s="43"/>
      <c r="F304" s="43"/>
      <c r="G304" s="43"/>
      <c r="H304" s="44"/>
      <c r="I304" s="44"/>
      <c r="J304" s="44"/>
      <c r="K304" s="44"/>
      <c r="L304" s="44"/>
      <c r="M304" s="45">
        <f t="shared" si="48"/>
        <v>0</v>
      </c>
      <c r="N304" s="46">
        <f t="shared" si="51"/>
        <v>0</v>
      </c>
      <c r="O304" s="45">
        <f t="shared" si="52"/>
        <v>0</v>
      </c>
      <c r="P304" s="45">
        <f t="shared" si="53"/>
        <v>0</v>
      </c>
      <c r="Q304" s="45">
        <f t="shared" si="54"/>
        <v>0</v>
      </c>
      <c r="R304" s="45">
        <f t="shared" si="55"/>
        <v>0</v>
      </c>
      <c r="S304" s="46">
        <f t="shared" si="56"/>
        <v>0</v>
      </c>
      <c r="T304" s="46">
        <f t="shared" si="49"/>
        <v>0</v>
      </c>
      <c r="U304" s="46">
        <f t="shared" si="57"/>
        <v>0</v>
      </c>
      <c r="V304" s="48" t="str">
        <f t="shared" si="58"/>
        <v>NÃO</v>
      </c>
      <c r="W304" s="49">
        <f t="shared" si="59"/>
        <v>0</v>
      </c>
      <c r="X304" s="50" t="s">
        <v>41</v>
      </c>
      <c r="Y304" s="50" t="s">
        <v>2205</v>
      </c>
      <c r="Z304" s="50">
        <v>2908309</v>
      </c>
      <c r="AA304" s="51"/>
      <c r="AB304" s="51"/>
      <c r="AE304" s="50">
        <f t="shared" si="50"/>
        <v>0</v>
      </c>
    </row>
    <row r="305" spans="1:31" s="52" customFormat="1" ht="19.5" customHeight="1">
      <c r="A305" s="42" t="str">
        <f>Controles!$B$2</f>
        <v>ES</v>
      </c>
      <c r="B305" s="42">
        <f>Controles!$C$2</f>
        <v>7</v>
      </c>
      <c r="C305" s="42" t="s">
        <v>5389</v>
      </c>
      <c r="D305" s="43"/>
      <c r="E305" s="43"/>
      <c r="F305" s="43"/>
      <c r="G305" s="43"/>
      <c r="H305" s="44"/>
      <c r="I305" s="44"/>
      <c r="J305" s="44"/>
      <c r="K305" s="44"/>
      <c r="L305" s="44"/>
      <c r="M305" s="45">
        <f t="shared" si="48"/>
        <v>0</v>
      </c>
      <c r="N305" s="46">
        <f t="shared" si="51"/>
        <v>0</v>
      </c>
      <c r="O305" s="45">
        <f t="shared" si="52"/>
        <v>0</v>
      </c>
      <c r="P305" s="45">
        <f t="shared" si="53"/>
        <v>0</v>
      </c>
      <c r="Q305" s="45">
        <f t="shared" si="54"/>
        <v>0</v>
      </c>
      <c r="R305" s="45">
        <f t="shared" si="55"/>
        <v>0</v>
      </c>
      <c r="S305" s="46">
        <f t="shared" si="56"/>
        <v>0</v>
      </c>
      <c r="T305" s="46">
        <f t="shared" si="49"/>
        <v>0</v>
      </c>
      <c r="U305" s="46">
        <f t="shared" si="57"/>
        <v>0</v>
      </c>
      <c r="V305" s="48" t="str">
        <f t="shared" si="58"/>
        <v>NÃO</v>
      </c>
      <c r="W305" s="49">
        <f t="shared" si="59"/>
        <v>0</v>
      </c>
      <c r="X305" s="50" t="s">
        <v>41</v>
      </c>
      <c r="Y305" s="50" t="s">
        <v>2220</v>
      </c>
      <c r="Z305" s="50">
        <v>2908408</v>
      </c>
      <c r="AA305" s="51"/>
      <c r="AB305" s="51"/>
      <c r="AE305" s="50">
        <f t="shared" si="50"/>
        <v>0</v>
      </c>
    </row>
    <row r="306" spans="1:31" s="52" customFormat="1" ht="19.5" customHeight="1">
      <c r="A306" s="42" t="str">
        <f>Controles!$B$2</f>
        <v>ES</v>
      </c>
      <c r="B306" s="42">
        <f>Controles!$C$2</f>
        <v>7</v>
      </c>
      <c r="C306" s="42" t="s">
        <v>5389</v>
      </c>
      <c r="D306" s="43"/>
      <c r="E306" s="43"/>
      <c r="F306" s="43"/>
      <c r="G306" s="43"/>
      <c r="H306" s="44"/>
      <c r="I306" s="44"/>
      <c r="J306" s="44"/>
      <c r="K306" s="44"/>
      <c r="L306" s="44"/>
      <c r="M306" s="45">
        <f t="shared" si="48"/>
        <v>0</v>
      </c>
      <c r="N306" s="46">
        <f t="shared" si="51"/>
        <v>0</v>
      </c>
      <c r="O306" s="45">
        <f t="shared" si="52"/>
        <v>0</v>
      </c>
      <c r="P306" s="45">
        <f t="shared" si="53"/>
        <v>0</v>
      </c>
      <c r="Q306" s="45">
        <f t="shared" si="54"/>
        <v>0</v>
      </c>
      <c r="R306" s="45">
        <f t="shared" si="55"/>
        <v>0</v>
      </c>
      <c r="S306" s="46">
        <f t="shared" si="56"/>
        <v>0</v>
      </c>
      <c r="T306" s="46">
        <f t="shared" si="49"/>
        <v>0</v>
      </c>
      <c r="U306" s="46">
        <f t="shared" si="57"/>
        <v>0</v>
      </c>
      <c r="V306" s="48" t="str">
        <f t="shared" si="58"/>
        <v>NÃO</v>
      </c>
      <c r="W306" s="49">
        <f t="shared" si="59"/>
        <v>0</v>
      </c>
      <c r="X306" s="50" t="s">
        <v>41</v>
      </c>
      <c r="Y306" s="50" t="s">
        <v>2236</v>
      </c>
      <c r="Z306" s="50">
        <v>2908507</v>
      </c>
      <c r="AA306" s="51"/>
      <c r="AB306" s="51"/>
      <c r="AE306" s="50">
        <f t="shared" si="50"/>
        <v>0</v>
      </c>
    </row>
    <row r="307" spans="1:31" s="52" customFormat="1" ht="19.5" customHeight="1">
      <c r="A307" s="42" t="str">
        <f>Controles!$B$2</f>
        <v>ES</v>
      </c>
      <c r="B307" s="42">
        <f>Controles!$C$2</f>
        <v>7</v>
      </c>
      <c r="C307" s="42" t="s">
        <v>5389</v>
      </c>
      <c r="D307" s="43"/>
      <c r="E307" s="43"/>
      <c r="F307" s="43"/>
      <c r="G307" s="43"/>
      <c r="H307" s="44"/>
      <c r="I307" s="44"/>
      <c r="J307" s="44"/>
      <c r="K307" s="44"/>
      <c r="L307" s="44"/>
      <c r="M307" s="45">
        <f t="shared" si="48"/>
        <v>0</v>
      </c>
      <c r="N307" s="46">
        <f t="shared" si="51"/>
        <v>0</v>
      </c>
      <c r="O307" s="45">
        <f t="shared" si="52"/>
        <v>0</v>
      </c>
      <c r="P307" s="45">
        <f t="shared" si="53"/>
        <v>0</v>
      </c>
      <c r="Q307" s="45">
        <f t="shared" si="54"/>
        <v>0</v>
      </c>
      <c r="R307" s="45">
        <f t="shared" si="55"/>
        <v>0</v>
      </c>
      <c r="S307" s="46">
        <f t="shared" si="56"/>
        <v>0</v>
      </c>
      <c r="T307" s="46">
        <f t="shared" si="49"/>
        <v>0</v>
      </c>
      <c r="U307" s="46">
        <f t="shared" si="57"/>
        <v>0</v>
      </c>
      <c r="V307" s="48" t="str">
        <f t="shared" si="58"/>
        <v>NÃO</v>
      </c>
      <c r="W307" s="49">
        <f t="shared" si="59"/>
        <v>0</v>
      </c>
      <c r="X307" s="50" t="s">
        <v>41</v>
      </c>
      <c r="Y307" s="50" t="s">
        <v>1456</v>
      </c>
      <c r="Z307" s="50">
        <v>2908606</v>
      </c>
      <c r="AA307" s="51"/>
      <c r="AB307" s="51"/>
      <c r="AE307" s="50">
        <f t="shared" si="50"/>
        <v>0</v>
      </c>
    </row>
    <row r="308" spans="1:31" s="52" customFormat="1" ht="19.5" customHeight="1">
      <c r="A308" s="42" t="str">
        <f>Controles!$B$2</f>
        <v>ES</v>
      </c>
      <c r="B308" s="42">
        <f>Controles!$C$2</f>
        <v>7</v>
      </c>
      <c r="C308" s="42" t="s">
        <v>5389</v>
      </c>
      <c r="D308" s="43"/>
      <c r="E308" s="43"/>
      <c r="F308" s="43"/>
      <c r="G308" s="43"/>
      <c r="H308" s="44"/>
      <c r="I308" s="44"/>
      <c r="J308" s="44"/>
      <c r="K308" s="44"/>
      <c r="L308" s="44"/>
      <c r="M308" s="45">
        <f t="shared" si="48"/>
        <v>0</v>
      </c>
      <c r="N308" s="46">
        <f t="shared" si="51"/>
        <v>0</v>
      </c>
      <c r="O308" s="45">
        <f t="shared" si="52"/>
        <v>0</v>
      </c>
      <c r="P308" s="45">
        <f t="shared" si="53"/>
        <v>0</v>
      </c>
      <c r="Q308" s="45">
        <f t="shared" si="54"/>
        <v>0</v>
      </c>
      <c r="R308" s="45">
        <f t="shared" si="55"/>
        <v>0</v>
      </c>
      <c r="S308" s="46">
        <f t="shared" si="56"/>
        <v>0</v>
      </c>
      <c r="T308" s="46">
        <f t="shared" si="49"/>
        <v>0</v>
      </c>
      <c r="U308" s="46">
        <f t="shared" si="57"/>
        <v>0</v>
      </c>
      <c r="V308" s="48" t="str">
        <f t="shared" si="58"/>
        <v>NÃO</v>
      </c>
      <c r="W308" s="49">
        <f t="shared" si="59"/>
        <v>0</v>
      </c>
      <c r="X308" s="50" t="s">
        <v>41</v>
      </c>
      <c r="Y308" s="50" t="s">
        <v>2266</v>
      </c>
      <c r="Z308" s="50">
        <v>2908705</v>
      </c>
      <c r="AA308" s="51"/>
      <c r="AB308" s="51"/>
      <c r="AE308" s="50">
        <f t="shared" si="50"/>
        <v>0</v>
      </c>
    </row>
    <row r="309" spans="1:31" s="52" customFormat="1" ht="19.5" customHeight="1">
      <c r="A309" s="42" t="str">
        <f>Controles!$B$2</f>
        <v>ES</v>
      </c>
      <c r="B309" s="42">
        <f>Controles!$C$2</f>
        <v>7</v>
      </c>
      <c r="C309" s="42" t="s">
        <v>5389</v>
      </c>
      <c r="D309" s="43"/>
      <c r="E309" s="43"/>
      <c r="F309" s="43"/>
      <c r="G309" s="43"/>
      <c r="H309" s="44"/>
      <c r="I309" s="44"/>
      <c r="J309" s="44"/>
      <c r="K309" s="44"/>
      <c r="L309" s="44"/>
      <c r="M309" s="45">
        <f t="shared" si="48"/>
        <v>0</v>
      </c>
      <c r="N309" s="46">
        <f t="shared" si="51"/>
        <v>0</v>
      </c>
      <c r="O309" s="45">
        <f t="shared" si="52"/>
        <v>0</v>
      </c>
      <c r="P309" s="45">
        <f t="shared" si="53"/>
        <v>0</v>
      </c>
      <c r="Q309" s="45">
        <f t="shared" si="54"/>
        <v>0</v>
      </c>
      <c r="R309" s="45">
        <f t="shared" si="55"/>
        <v>0</v>
      </c>
      <c r="S309" s="46">
        <f t="shared" si="56"/>
        <v>0</v>
      </c>
      <c r="T309" s="46">
        <f t="shared" si="49"/>
        <v>0</v>
      </c>
      <c r="U309" s="46">
        <f t="shared" si="57"/>
        <v>0</v>
      </c>
      <c r="V309" s="48" t="str">
        <f t="shared" si="58"/>
        <v>NÃO</v>
      </c>
      <c r="W309" s="49">
        <f t="shared" si="59"/>
        <v>0</v>
      </c>
      <c r="X309" s="50" t="s">
        <v>41</v>
      </c>
      <c r="Y309" s="50" t="s">
        <v>2281</v>
      </c>
      <c r="Z309" s="50">
        <v>2908804</v>
      </c>
      <c r="AA309" s="51"/>
      <c r="AB309" s="51"/>
      <c r="AE309" s="50">
        <f t="shared" si="50"/>
        <v>0</v>
      </c>
    </row>
    <row r="310" spans="1:31" s="52" customFormat="1" ht="19.5" customHeight="1">
      <c r="A310" s="42" t="str">
        <f>Controles!$B$2</f>
        <v>ES</v>
      </c>
      <c r="B310" s="42">
        <f>Controles!$C$2</f>
        <v>7</v>
      </c>
      <c r="C310" s="42" t="s">
        <v>5389</v>
      </c>
      <c r="D310" s="43"/>
      <c r="E310" s="43"/>
      <c r="F310" s="43"/>
      <c r="G310" s="43"/>
      <c r="H310" s="44"/>
      <c r="I310" s="44"/>
      <c r="J310" s="44"/>
      <c r="K310" s="44"/>
      <c r="L310" s="44"/>
      <c r="M310" s="45">
        <f t="shared" si="48"/>
        <v>0</v>
      </c>
      <c r="N310" s="46">
        <f t="shared" si="51"/>
        <v>0</v>
      </c>
      <c r="O310" s="45">
        <f t="shared" si="52"/>
        <v>0</v>
      </c>
      <c r="P310" s="45">
        <f t="shared" si="53"/>
        <v>0</v>
      </c>
      <c r="Q310" s="45">
        <f t="shared" si="54"/>
        <v>0</v>
      </c>
      <c r="R310" s="45">
        <f t="shared" si="55"/>
        <v>0</v>
      </c>
      <c r="S310" s="46">
        <f t="shared" si="56"/>
        <v>0</v>
      </c>
      <c r="T310" s="46">
        <f t="shared" si="49"/>
        <v>0</v>
      </c>
      <c r="U310" s="46">
        <f t="shared" si="57"/>
        <v>0</v>
      </c>
      <c r="V310" s="48" t="str">
        <f t="shared" si="58"/>
        <v>NÃO</v>
      </c>
      <c r="W310" s="49">
        <f t="shared" si="59"/>
        <v>0</v>
      </c>
      <c r="X310" s="50" t="s">
        <v>41</v>
      </c>
      <c r="Y310" s="50" t="s">
        <v>2297</v>
      </c>
      <c r="Z310" s="50">
        <v>2908903</v>
      </c>
      <c r="AA310" s="51"/>
      <c r="AB310" s="51"/>
      <c r="AE310" s="50">
        <f t="shared" si="50"/>
        <v>0</v>
      </c>
    </row>
    <row r="311" spans="1:31" s="52" customFormat="1" ht="19.5" customHeight="1">
      <c r="A311" s="42" t="str">
        <f>Controles!$B$2</f>
        <v>ES</v>
      </c>
      <c r="B311" s="42">
        <f>Controles!$C$2</f>
        <v>7</v>
      </c>
      <c r="C311" s="42" t="s">
        <v>5389</v>
      </c>
      <c r="D311" s="43"/>
      <c r="E311" s="43"/>
      <c r="F311" s="43"/>
      <c r="G311" s="43"/>
      <c r="H311" s="44"/>
      <c r="I311" s="44"/>
      <c r="J311" s="44"/>
      <c r="K311" s="44"/>
      <c r="L311" s="44"/>
      <c r="M311" s="45">
        <f t="shared" si="48"/>
        <v>0</v>
      </c>
      <c r="N311" s="46">
        <f t="shared" si="51"/>
        <v>0</v>
      </c>
      <c r="O311" s="45">
        <f t="shared" si="52"/>
        <v>0</v>
      </c>
      <c r="P311" s="45">
        <f t="shared" si="53"/>
        <v>0</v>
      </c>
      <c r="Q311" s="45">
        <f t="shared" si="54"/>
        <v>0</v>
      </c>
      <c r="R311" s="45">
        <f t="shared" si="55"/>
        <v>0</v>
      </c>
      <c r="S311" s="46">
        <f t="shared" si="56"/>
        <v>0</v>
      </c>
      <c r="T311" s="46">
        <f t="shared" si="49"/>
        <v>0</v>
      </c>
      <c r="U311" s="46">
        <f t="shared" si="57"/>
        <v>0</v>
      </c>
      <c r="V311" s="48" t="str">
        <f t="shared" si="58"/>
        <v>NÃO</v>
      </c>
      <c r="W311" s="49">
        <f t="shared" si="59"/>
        <v>0</v>
      </c>
      <c r="X311" s="50" t="s">
        <v>41</v>
      </c>
      <c r="Y311" s="50" t="s">
        <v>2312</v>
      </c>
      <c r="Z311" s="50">
        <v>2909000</v>
      </c>
      <c r="AA311" s="51"/>
      <c r="AB311" s="51"/>
      <c r="AE311" s="50">
        <f t="shared" si="50"/>
        <v>0</v>
      </c>
    </row>
    <row r="312" spans="1:31" s="52" customFormat="1" ht="19.5" customHeight="1">
      <c r="A312" s="42" t="str">
        <f>Controles!$B$2</f>
        <v>ES</v>
      </c>
      <c r="B312" s="42">
        <f>Controles!$C$2</f>
        <v>7</v>
      </c>
      <c r="C312" s="42" t="s">
        <v>5389</v>
      </c>
      <c r="D312" s="43"/>
      <c r="E312" s="43"/>
      <c r="F312" s="43"/>
      <c r="G312" s="43"/>
      <c r="H312" s="44"/>
      <c r="I312" s="44"/>
      <c r="J312" s="44"/>
      <c r="K312" s="44"/>
      <c r="L312" s="44"/>
      <c r="M312" s="45">
        <f t="shared" si="48"/>
        <v>0</v>
      </c>
      <c r="N312" s="46">
        <f t="shared" si="51"/>
        <v>0</v>
      </c>
      <c r="O312" s="45">
        <f t="shared" si="52"/>
        <v>0</v>
      </c>
      <c r="P312" s="45">
        <f t="shared" si="53"/>
        <v>0</v>
      </c>
      <c r="Q312" s="45">
        <f t="shared" si="54"/>
        <v>0</v>
      </c>
      <c r="R312" s="45">
        <f t="shared" si="55"/>
        <v>0</v>
      </c>
      <c r="S312" s="46">
        <f t="shared" si="56"/>
        <v>0</v>
      </c>
      <c r="T312" s="46">
        <f t="shared" si="49"/>
        <v>0</v>
      </c>
      <c r="U312" s="46">
        <f t="shared" si="57"/>
        <v>0</v>
      </c>
      <c r="V312" s="48" t="str">
        <f t="shared" si="58"/>
        <v>NÃO</v>
      </c>
      <c r="W312" s="49">
        <f t="shared" si="59"/>
        <v>0</v>
      </c>
      <c r="X312" s="50" t="s">
        <v>41</v>
      </c>
      <c r="Y312" s="50" t="s">
        <v>2326</v>
      </c>
      <c r="Z312" s="50">
        <v>2909109</v>
      </c>
      <c r="AA312" s="51"/>
      <c r="AB312" s="51"/>
      <c r="AE312" s="50">
        <f t="shared" si="50"/>
        <v>0</v>
      </c>
    </row>
    <row r="313" spans="1:31" s="52" customFormat="1" ht="19.5" customHeight="1">
      <c r="A313" s="42" t="str">
        <f>Controles!$B$2</f>
        <v>ES</v>
      </c>
      <c r="B313" s="42">
        <f>Controles!$C$2</f>
        <v>7</v>
      </c>
      <c r="C313" s="42" t="s">
        <v>5389</v>
      </c>
      <c r="D313" s="43"/>
      <c r="E313" s="43"/>
      <c r="F313" s="43"/>
      <c r="G313" s="43"/>
      <c r="H313" s="44"/>
      <c r="I313" s="44"/>
      <c r="J313" s="44"/>
      <c r="K313" s="44"/>
      <c r="L313" s="44"/>
      <c r="M313" s="45">
        <f t="shared" si="48"/>
        <v>0</v>
      </c>
      <c r="N313" s="46">
        <f t="shared" si="51"/>
        <v>0</v>
      </c>
      <c r="O313" s="45">
        <f t="shared" si="52"/>
        <v>0</v>
      </c>
      <c r="P313" s="45">
        <f t="shared" si="53"/>
        <v>0</v>
      </c>
      <c r="Q313" s="45">
        <f t="shared" si="54"/>
        <v>0</v>
      </c>
      <c r="R313" s="45">
        <f t="shared" si="55"/>
        <v>0</v>
      </c>
      <c r="S313" s="46">
        <f t="shared" si="56"/>
        <v>0</v>
      </c>
      <c r="T313" s="46">
        <f t="shared" si="49"/>
        <v>0</v>
      </c>
      <c r="U313" s="46">
        <f t="shared" si="57"/>
        <v>0</v>
      </c>
      <c r="V313" s="48" t="str">
        <f t="shared" si="58"/>
        <v>NÃO</v>
      </c>
      <c r="W313" s="49">
        <f t="shared" si="59"/>
        <v>0</v>
      </c>
      <c r="X313" s="50" t="s">
        <v>41</v>
      </c>
      <c r="Y313" s="50" t="s">
        <v>2342</v>
      </c>
      <c r="Z313" s="50">
        <v>2909208</v>
      </c>
      <c r="AA313" s="51"/>
      <c r="AB313" s="51"/>
      <c r="AE313" s="50">
        <f t="shared" si="50"/>
        <v>0</v>
      </c>
    </row>
    <row r="314" spans="1:31" s="52" customFormat="1" ht="19.5" customHeight="1">
      <c r="A314" s="42" t="str">
        <f>Controles!$B$2</f>
        <v>ES</v>
      </c>
      <c r="B314" s="42">
        <f>Controles!$C$2</f>
        <v>7</v>
      </c>
      <c r="C314" s="42" t="s">
        <v>5389</v>
      </c>
      <c r="D314" s="43"/>
      <c r="E314" s="43"/>
      <c r="F314" s="43"/>
      <c r="G314" s="43"/>
      <c r="H314" s="44"/>
      <c r="I314" s="44"/>
      <c r="J314" s="44"/>
      <c r="K314" s="44"/>
      <c r="L314" s="44"/>
      <c r="M314" s="45">
        <f t="shared" si="48"/>
        <v>0</v>
      </c>
      <c r="N314" s="46">
        <f t="shared" si="51"/>
        <v>0</v>
      </c>
      <c r="O314" s="45">
        <f t="shared" si="52"/>
        <v>0</v>
      </c>
      <c r="P314" s="45">
        <f t="shared" si="53"/>
        <v>0</v>
      </c>
      <c r="Q314" s="45">
        <f t="shared" si="54"/>
        <v>0</v>
      </c>
      <c r="R314" s="45">
        <f t="shared" si="55"/>
        <v>0</v>
      </c>
      <c r="S314" s="46">
        <f t="shared" si="56"/>
        <v>0</v>
      </c>
      <c r="T314" s="46">
        <f t="shared" si="49"/>
        <v>0</v>
      </c>
      <c r="U314" s="46">
        <f t="shared" si="57"/>
        <v>0</v>
      </c>
      <c r="V314" s="48" t="str">
        <f t="shared" si="58"/>
        <v>NÃO</v>
      </c>
      <c r="W314" s="49">
        <f t="shared" si="59"/>
        <v>0</v>
      </c>
      <c r="X314" s="50" t="s">
        <v>41</v>
      </c>
      <c r="Y314" s="50" t="s">
        <v>2358</v>
      </c>
      <c r="Z314" s="50">
        <v>2909307</v>
      </c>
      <c r="AA314" s="51"/>
      <c r="AB314" s="51"/>
      <c r="AE314" s="50">
        <f t="shared" si="50"/>
        <v>0</v>
      </c>
    </row>
    <row r="315" spans="1:31" s="52" customFormat="1" ht="19.5" customHeight="1">
      <c r="A315" s="42" t="str">
        <f>Controles!$B$2</f>
        <v>ES</v>
      </c>
      <c r="B315" s="42">
        <f>Controles!$C$2</f>
        <v>7</v>
      </c>
      <c r="C315" s="42" t="s">
        <v>5389</v>
      </c>
      <c r="D315" s="43"/>
      <c r="E315" s="43"/>
      <c r="F315" s="43"/>
      <c r="G315" s="43"/>
      <c r="H315" s="44"/>
      <c r="I315" s="44"/>
      <c r="J315" s="44"/>
      <c r="K315" s="44"/>
      <c r="L315" s="44"/>
      <c r="M315" s="45">
        <f t="shared" si="48"/>
        <v>0</v>
      </c>
      <c r="N315" s="46">
        <f t="shared" si="51"/>
        <v>0</v>
      </c>
      <c r="O315" s="45">
        <f t="shared" si="52"/>
        <v>0</v>
      </c>
      <c r="P315" s="45">
        <f t="shared" si="53"/>
        <v>0</v>
      </c>
      <c r="Q315" s="45">
        <f t="shared" si="54"/>
        <v>0</v>
      </c>
      <c r="R315" s="45">
        <f t="shared" si="55"/>
        <v>0</v>
      </c>
      <c r="S315" s="46">
        <f t="shared" si="56"/>
        <v>0</v>
      </c>
      <c r="T315" s="46">
        <f t="shared" si="49"/>
        <v>0</v>
      </c>
      <c r="U315" s="46">
        <f t="shared" si="57"/>
        <v>0</v>
      </c>
      <c r="V315" s="48" t="str">
        <f t="shared" si="58"/>
        <v>NÃO</v>
      </c>
      <c r="W315" s="49">
        <f t="shared" si="59"/>
        <v>0</v>
      </c>
      <c r="X315" s="50" t="s">
        <v>41</v>
      </c>
      <c r="Y315" s="50" t="s">
        <v>2372</v>
      </c>
      <c r="Z315" s="50">
        <v>2909406</v>
      </c>
      <c r="AA315" s="51"/>
      <c r="AB315" s="51"/>
      <c r="AE315" s="50">
        <f t="shared" si="50"/>
        <v>0</v>
      </c>
    </row>
    <row r="316" spans="1:31" s="52" customFormat="1" ht="19.5" customHeight="1">
      <c r="A316" s="42" t="str">
        <f>Controles!$B$2</f>
        <v>ES</v>
      </c>
      <c r="B316" s="42">
        <f>Controles!$C$2</f>
        <v>7</v>
      </c>
      <c r="C316" s="42" t="s">
        <v>5389</v>
      </c>
      <c r="D316" s="43"/>
      <c r="E316" s="43"/>
      <c r="F316" s="43"/>
      <c r="G316" s="43"/>
      <c r="H316" s="44"/>
      <c r="I316" s="44"/>
      <c r="J316" s="44"/>
      <c r="K316" s="44"/>
      <c r="L316" s="44"/>
      <c r="M316" s="45">
        <f t="shared" si="48"/>
        <v>0</v>
      </c>
      <c r="N316" s="46">
        <f t="shared" si="51"/>
        <v>0</v>
      </c>
      <c r="O316" s="45">
        <f t="shared" si="52"/>
        <v>0</v>
      </c>
      <c r="P316" s="45">
        <f t="shared" si="53"/>
        <v>0</v>
      </c>
      <c r="Q316" s="45">
        <f t="shared" si="54"/>
        <v>0</v>
      </c>
      <c r="R316" s="45">
        <f t="shared" si="55"/>
        <v>0</v>
      </c>
      <c r="S316" s="46">
        <f t="shared" si="56"/>
        <v>0</v>
      </c>
      <c r="T316" s="46">
        <f t="shared" si="49"/>
        <v>0</v>
      </c>
      <c r="U316" s="46">
        <f t="shared" si="57"/>
        <v>0</v>
      </c>
      <c r="V316" s="48" t="str">
        <f t="shared" si="58"/>
        <v>NÃO</v>
      </c>
      <c r="W316" s="49">
        <f t="shared" si="59"/>
        <v>0</v>
      </c>
      <c r="X316" s="50" t="s">
        <v>41</v>
      </c>
      <c r="Y316" s="50" t="s">
        <v>2387</v>
      </c>
      <c r="Z316" s="50">
        <v>2909505</v>
      </c>
      <c r="AA316" s="51"/>
      <c r="AB316" s="51"/>
      <c r="AE316" s="50">
        <f t="shared" si="50"/>
        <v>0</v>
      </c>
    </row>
    <row r="317" spans="1:31" s="52" customFormat="1" ht="19.5" customHeight="1">
      <c r="A317" s="42" t="str">
        <f>Controles!$B$2</f>
        <v>ES</v>
      </c>
      <c r="B317" s="42">
        <f>Controles!$C$2</f>
        <v>7</v>
      </c>
      <c r="C317" s="42" t="s">
        <v>5389</v>
      </c>
      <c r="D317" s="43"/>
      <c r="E317" s="43"/>
      <c r="F317" s="43"/>
      <c r="G317" s="43"/>
      <c r="H317" s="44"/>
      <c r="I317" s="44"/>
      <c r="J317" s="44"/>
      <c r="K317" s="44"/>
      <c r="L317" s="44"/>
      <c r="M317" s="45">
        <f t="shared" si="48"/>
        <v>0</v>
      </c>
      <c r="N317" s="46">
        <f t="shared" si="51"/>
        <v>0</v>
      </c>
      <c r="O317" s="45">
        <f t="shared" si="52"/>
        <v>0</v>
      </c>
      <c r="P317" s="45">
        <f t="shared" si="53"/>
        <v>0</v>
      </c>
      <c r="Q317" s="45">
        <f t="shared" si="54"/>
        <v>0</v>
      </c>
      <c r="R317" s="45">
        <f t="shared" si="55"/>
        <v>0</v>
      </c>
      <c r="S317" s="46">
        <f t="shared" si="56"/>
        <v>0</v>
      </c>
      <c r="T317" s="46">
        <f t="shared" si="49"/>
        <v>0</v>
      </c>
      <c r="U317" s="46">
        <f t="shared" si="57"/>
        <v>0</v>
      </c>
      <c r="V317" s="48" t="str">
        <f t="shared" si="58"/>
        <v>NÃO</v>
      </c>
      <c r="W317" s="49">
        <f t="shared" si="59"/>
        <v>0</v>
      </c>
      <c r="X317" s="50" t="s">
        <v>41</v>
      </c>
      <c r="Y317" s="50" t="s">
        <v>2403</v>
      </c>
      <c r="Z317" s="50">
        <v>2909604</v>
      </c>
      <c r="AA317" s="51"/>
      <c r="AB317" s="51"/>
      <c r="AE317" s="50">
        <f t="shared" si="50"/>
        <v>0</v>
      </c>
    </row>
    <row r="318" spans="1:31" s="52" customFormat="1" ht="19.5" customHeight="1">
      <c r="A318" s="42" t="str">
        <f>Controles!$B$2</f>
        <v>ES</v>
      </c>
      <c r="B318" s="42">
        <f>Controles!$C$2</f>
        <v>7</v>
      </c>
      <c r="C318" s="42" t="s">
        <v>5389</v>
      </c>
      <c r="D318" s="43"/>
      <c r="E318" s="43"/>
      <c r="F318" s="43"/>
      <c r="G318" s="43"/>
      <c r="H318" s="44"/>
      <c r="I318" s="44"/>
      <c r="J318" s="44"/>
      <c r="K318" s="44"/>
      <c r="L318" s="44"/>
      <c r="M318" s="45">
        <f t="shared" si="48"/>
        <v>0</v>
      </c>
      <c r="N318" s="46">
        <f t="shared" si="51"/>
        <v>0</v>
      </c>
      <c r="O318" s="45">
        <f t="shared" si="52"/>
        <v>0</v>
      </c>
      <c r="P318" s="45">
        <f t="shared" si="53"/>
        <v>0</v>
      </c>
      <c r="Q318" s="45">
        <f t="shared" si="54"/>
        <v>0</v>
      </c>
      <c r="R318" s="45">
        <f t="shared" si="55"/>
        <v>0</v>
      </c>
      <c r="S318" s="46">
        <f t="shared" si="56"/>
        <v>0</v>
      </c>
      <c r="T318" s="46">
        <f t="shared" si="49"/>
        <v>0</v>
      </c>
      <c r="U318" s="46">
        <f t="shared" si="57"/>
        <v>0</v>
      </c>
      <c r="V318" s="48" t="str">
        <f t="shared" si="58"/>
        <v>NÃO</v>
      </c>
      <c r="W318" s="49">
        <f t="shared" si="59"/>
        <v>0</v>
      </c>
      <c r="X318" s="50" t="s">
        <v>41</v>
      </c>
      <c r="Y318" s="50" t="s">
        <v>2419</v>
      </c>
      <c r="Z318" s="50">
        <v>2909703</v>
      </c>
      <c r="AA318" s="51"/>
      <c r="AB318" s="51"/>
      <c r="AE318" s="50">
        <f t="shared" si="50"/>
        <v>0</v>
      </c>
    </row>
    <row r="319" spans="1:31" s="52" customFormat="1" ht="19.5" customHeight="1">
      <c r="A319" s="42" t="str">
        <f>Controles!$B$2</f>
        <v>ES</v>
      </c>
      <c r="B319" s="42">
        <f>Controles!$C$2</f>
        <v>7</v>
      </c>
      <c r="C319" s="42" t="s">
        <v>5389</v>
      </c>
      <c r="D319" s="43"/>
      <c r="E319" s="43"/>
      <c r="F319" s="43"/>
      <c r="G319" s="43"/>
      <c r="H319" s="44"/>
      <c r="I319" s="44"/>
      <c r="J319" s="44"/>
      <c r="K319" s="44"/>
      <c r="L319" s="44"/>
      <c r="M319" s="45">
        <f t="shared" si="48"/>
        <v>0</v>
      </c>
      <c r="N319" s="46">
        <f t="shared" si="51"/>
        <v>0</v>
      </c>
      <c r="O319" s="45">
        <f t="shared" si="52"/>
        <v>0</v>
      </c>
      <c r="P319" s="45">
        <f t="shared" si="53"/>
        <v>0</v>
      </c>
      <c r="Q319" s="45">
        <f t="shared" si="54"/>
        <v>0</v>
      </c>
      <c r="R319" s="45">
        <f t="shared" si="55"/>
        <v>0</v>
      </c>
      <c r="S319" s="46">
        <f t="shared" si="56"/>
        <v>0</v>
      </c>
      <c r="T319" s="46">
        <f t="shared" si="49"/>
        <v>0</v>
      </c>
      <c r="U319" s="46">
        <f t="shared" si="57"/>
        <v>0</v>
      </c>
      <c r="V319" s="48" t="str">
        <f t="shared" si="58"/>
        <v>NÃO</v>
      </c>
      <c r="W319" s="49">
        <f t="shared" si="59"/>
        <v>0</v>
      </c>
      <c r="X319" s="50" t="s">
        <v>41</v>
      </c>
      <c r="Y319" s="50" t="s">
        <v>2435</v>
      </c>
      <c r="Z319" s="50">
        <v>2909802</v>
      </c>
      <c r="AA319" s="51"/>
      <c r="AB319" s="51"/>
      <c r="AE319" s="50">
        <f t="shared" si="50"/>
        <v>0</v>
      </c>
    </row>
    <row r="320" spans="1:31" s="52" customFormat="1" ht="19.5" customHeight="1">
      <c r="A320" s="42" t="str">
        <f>Controles!$B$2</f>
        <v>ES</v>
      </c>
      <c r="B320" s="42">
        <f>Controles!$C$2</f>
        <v>7</v>
      </c>
      <c r="C320" s="42" t="s">
        <v>5389</v>
      </c>
      <c r="D320" s="43"/>
      <c r="E320" s="43"/>
      <c r="F320" s="43"/>
      <c r="G320" s="43"/>
      <c r="H320" s="44"/>
      <c r="I320" s="44"/>
      <c r="J320" s="44"/>
      <c r="K320" s="44"/>
      <c r="L320" s="44"/>
      <c r="M320" s="45">
        <f t="shared" si="48"/>
        <v>0</v>
      </c>
      <c r="N320" s="46">
        <f t="shared" si="51"/>
        <v>0</v>
      </c>
      <c r="O320" s="45">
        <f t="shared" si="52"/>
        <v>0</v>
      </c>
      <c r="P320" s="45">
        <f t="shared" si="53"/>
        <v>0</v>
      </c>
      <c r="Q320" s="45">
        <f t="shared" si="54"/>
        <v>0</v>
      </c>
      <c r="R320" s="45">
        <f t="shared" si="55"/>
        <v>0</v>
      </c>
      <c r="S320" s="46">
        <f t="shared" si="56"/>
        <v>0</v>
      </c>
      <c r="T320" s="46">
        <f t="shared" si="49"/>
        <v>0</v>
      </c>
      <c r="U320" s="46">
        <f t="shared" si="57"/>
        <v>0</v>
      </c>
      <c r="V320" s="48" t="str">
        <f t="shared" si="58"/>
        <v>NÃO</v>
      </c>
      <c r="W320" s="49">
        <f t="shared" si="59"/>
        <v>0</v>
      </c>
      <c r="X320" s="50" t="s">
        <v>41</v>
      </c>
      <c r="Y320" s="50" t="s">
        <v>2451</v>
      </c>
      <c r="Z320" s="50">
        <v>2909901</v>
      </c>
      <c r="AA320" s="51"/>
      <c r="AB320" s="51"/>
      <c r="AE320" s="50">
        <f t="shared" si="50"/>
        <v>0</v>
      </c>
    </row>
    <row r="321" spans="1:31" s="52" customFormat="1" ht="19.5" customHeight="1">
      <c r="A321" s="42" t="str">
        <f>Controles!$B$2</f>
        <v>ES</v>
      </c>
      <c r="B321" s="42">
        <f>Controles!$C$2</f>
        <v>7</v>
      </c>
      <c r="C321" s="42" t="s">
        <v>5389</v>
      </c>
      <c r="D321" s="43"/>
      <c r="E321" s="43"/>
      <c r="F321" s="43"/>
      <c r="G321" s="43"/>
      <c r="H321" s="44"/>
      <c r="I321" s="44"/>
      <c r="J321" s="44"/>
      <c r="K321" s="44"/>
      <c r="L321" s="44"/>
      <c r="M321" s="45">
        <f t="shared" si="48"/>
        <v>0</v>
      </c>
      <c r="N321" s="46">
        <f t="shared" si="51"/>
        <v>0</v>
      </c>
      <c r="O321" s="45">
        <f t="shared" si="52"/>
        <v>0</v>
      </c>
      <c r="P321" s="45">
        <f t="shared" si="53"/>
        <v>0</v>
      </c>
      <c r="Q321" s="45">
        <f t="shared" si="54"/>
        <v>0</v>
      </c>
      <c r="R321" s="45">
        <f t="shared" si="55"/>
        <v>0</v>
      </c>
      <c r="S321" s="46">
        <f t="shared" si="56"/>
        <v>0</v>
      </c>
      <c r="T321" s="46">
        <f t="shared" si="49"/>
        <v>0</v>
      </c>
      <c r="U321" s="46">
        <f t="shared" si="57"/>
        <v>0</v>
      </c>
      <c r="V321" s="48" t="str">
        <f t="shared" si="58"/>
        <v>NÃO</v>
      </c>
      <c r="W321" s="49">
        <f t="shared" si="59"/>
        <v>0</v>
      </c>
      <c r="X321" s="50" t="s">
        <v>41</v>
      </c>
      <c r="Y321" s="50" t="s">
        <v>2465</v>
      </c>
      <c r="Z321" s="50">
        <v>2910008</v>
      </c>
      <c r="AA321" s="51"/>
      <c r="AB321" s="51"/>
      <c r="AE321" s="50">
        <f t="shared" si="50"/>
        <v>0</v>
      </c>
    </row>
    <row r="322" spans="1:31" s="52" customFormat="1" ht="19.5" customHeight="1">
      <c r="A322" s="42" t="str">
        <f>Controles!$B$2</f>
        <v>ES</v>
      </c>
      <c r="B322" s="42">
        <f>Controles!$C$2</f>
        <v>7</v>
      </c>
      <c r="C322" s="42" t="s">
        <v>5389</v>
      </c>
      <c r="D322" s="43"/>
      <c r="E322" s="43"/>
      <c r="F322" s="43"/>
      <c r="G322" s="43"/>
      <c r="H322" s="44"/>
      <c r="I322" s="44"/>
      <c r="J322" s="44"/>
      <c r="K322" s="44"/>
      <c r="L322" s="44"/>
      <c r="M322" s="45">
        <f t="shared" ref="M322:M385" si="60">IF(H322&gt;J322,"ERRO",0)</f>
        <v>0</v>
      </c>
      <c r="N322" s="46">
        <f t="shared" si="51"/>
        <v>0</v>
      </c>
      <c r="O322" s="45">
        <f t="shared" si="52"/>
        <v>0</v>
      </c>
      <c r="P322" s="45">
        <f t="shared" si="53"/>
        <v>0</v>
      </c>
      <c r="Q322" s="45">
        <f t="shared" si="54"/>
        <v>0</v>
      </c>
      <c r="R322" s="45">
        <f t="shared" si="55"/>
        <v>0</v>
      </c>
      <c r="S322" s="46">
        <f t="shared" si="56"/>
        <v>0</v>
      </c>
      <c r="T322" s="46">
        <f t="shared" ref="T322:T385" si="61">IF(AND(H322=0,I322&gt;0),"ERRO",0)</f>
        <v>0</v>
      </c>
      <c r="U322" s="46">
        <f t="shared" si="57"/>
        <v>0</v>
      </c>
      <c r="V322" s="48" t="str">
        <f t="shared" si="58"/>
        <v>NÃO</v>
      </c>
      <c r="W322" s="49">
        <f t="shared" si="59"/>
        <v>0</v>
      </c>
      <c r="X322" s="50" t="s">
        <v>41</v>
      </c>
      <c r="Y322" s="50" t="s">
        <v>2480</v>
      </c>
      <c r="Z322" s="50">
        <v>2910057</v>
      </c>
      <c r="AA322" s="51"/>
      <c r="AB322" s="51"/>
      <c r="AE322" s="50">
        <f t="shared" ref="AE322:AE385" si="62">IF(SUM(H322,J322:L322)&gt;0,1,0)</f>
        <v>0</v>
      </c>
    </row>
    <row r="323" spans="1:31" s="52" customFormat="1" ht="19.5" customHeight="1">
      <c r="A323" s="42" t="str">
        <f>Controles!$B$2</f>
        <v>ES</v>
      </c>
      <c r="B323" s="42">
        <f>Controles!$C$2</f>
        <v>7</v>
      </c>
      <c r="C323" s="42" t="s">
        <v>5389</v>
      </c>
      <c r="D323" s="43"/>
      <c r="E323" s="43"/>
      <c r="F323" s="43"/>
      <c r="G323" s="43"/>
      <c r="H323" s="44"/>
      <c r="I323" s="44"/>
      <c r="J323" s="44"/>
      <c r="K323" s="44"/>
      <c r="L323" s="44"/>
      <c r="M323" s="45">
        <f t="shared" si="60"/>
        <v>0</v>
      </c>
      <c r="N323" s="46">
        <f t="shared" ref="N323:N386" si="63">IF(AND(J323&gt;0,H323=0),"VERIFICAR",0)</f>
        <v>0</v>
      </c>
      <c r="O323" s="45">
        <f t="shared" ref="O323:O386" si="64">IF(J323&gt;I323,"ERRO",0)</f>
        <v>0</v>
      </c>
      <c r="P323" s="45">
        <f t="shared" ref="P323:P386" si="65">IF(K323&gt;J323,"ERRO",0)</f>
        <v>0</v>
      </c>
      <c r="Q323" s="45">
        <f t="shared" ref="Q323:Q386" si="66">IF(AND(K323&gt;0,H323=0),"ERRO",0)</f>
        <v>0</v>
      </c>
      <c r="R323" s="45">
        <f t="shared" ref="R323:R386" si="67">IF(AND(H323=0,L323&gt;0),"ERRO",0)</f>
        <v>0</v>
      </c>
      <c r="S323" s="46">
        <f t="shared" ref="S323:S386" si="68">IF(K323+L323&gt;I323,"ERRO",0)</f>
        <v>0</v>
      </c>
      <c r="T323" s="46">
        <f t="shared" si="61"/>
        <v>0</v>
      </c>
      <c r="U323" s="46">
        <f t="shared" ref="U323:U386" si="69">IF(J323&lt;&gt;SUM(K323+L323),"ERRO",0)</f>
        <v>0</v>
      </c>
      <c r="V323" s="48" t="str">
        <f t="shared" ref="V323:V386" si="70">IF(AND(M323=0,N323=0,O323=0,P323=0,Q323=0,R323=0,S323=0,T323=0,U323=0), "NÃO", "SIM")</f>
        <v>NÃO</v>
      </c>
      <c r="W323" s="49">
        <f t="shared" ref="W323:W386" si="71">IF(L323+K323+J323+I323+H323=0,0,1)</f>
        <v>0</v>
      </c>
      <c r="X323" s="50" t="s">
        <v>41</v>
      </c>
      <c r="Y323" s="50" t="s">
        <v>2496</v>
      </c>
      <c r="Z323" s="50">
        <v>2910107</v>
      </c>
      <c r="AA323" s="51"/>
      <c r="AB323" s="51"/>
      <c r="AE323" s="50">
        <f t="shared" si="62"/>
        <v>0</v>
      </c>
    </row>
    <row r="324" spans="1:31" s="52" customFormat="1" ht="19.5" customHeight="1">
      <c r="A324" s="42" t="str">
        <f>Controles!$B$2</f>
        <v>ES</v>
      </c>
      <c r="B324" s="42">
        <f>Controles!$C$2</f>
        <v>7</v>
      </c>
      <c r="C324" s="42" t="s">
        <v>5389</v>
      </c>
      <c r="D324" s="43"/>
      <c r="E324" s="43"/>
      <c r="F324" s="43"/>
      <c r="G324" s="43"/>
      <c r="H324" s="44"/>
      <c r="I324" s="44"/>
      <c r="J324" s="44"/>
      <c r="K324" s="44"/>
      <c r="L324" s="44"/>
      <c r="M324" s="45">
        <f t="shared" si="60"/>
        <v>0</v>
      </c>
      <c r="N324" s="46">
        <f t="shared" si="63"/>
        <v>0</v>
      </c>
      <c r="O324" s="45">
        <f t="shared" si="64"/>
        <v>0</v>
      </c>
      <c r="P324" s="45">
        <f t="shared" si="65"/>
        <v>0</v>
      </c>
      <c r="Q324" s="45">
        <f t="shared" si="66"/>
        <v>0</v>
      </c>
      <c r="R324" s="45">
        <f t="shared" si="67"/>
        <v>0</v>
      </c>
      <c r="S324" s="46">
        <f t="shared" si="68"/>
        <v>0</v>
      </c>
      <c r="T324" s="46">
        <f t="shared" si="61"/>
        <v>0</v>
      </c>
      <c r="U324" s="46">
        <f t="shared" si="69"/>
        <v>0</v>
      </c>
      <c r="V324" s="48" t="str">
        <f t="shared" si="70"/>
        <v>NÃO</v>
      </c>
      <c r="W324" s="49">
        <f t="shared" si="71"/>
        <v>0</v>
      </c>
      <c r="X324" s="50" t="s">
        <v>41</v>
      </c>
      <c r="Y324" s="50" t="s">
        <v>2510</v>
      </c>
      <c r="Z324" s="50">
        <v>2910206</v>
      </c>
      <c r="AA324" s="51"/>
      <c r="AB324" s="51"/>
      <c r="AE324" s="50">
        <f t="shared" si="62"/>
        <v>0</v>
      </c>
    </row>
    <row r="325" spans="1:31" s="52" customFormat="1" ht="19.5" customHeight="1">
      <c r="A325" s="42" t="str">
        <f>Controles!$B$2</f>
        <v>ES</v>
      </c>
      <c r="B325" s="42">
        <f>Controles!$C$2</f>
        <v>7</v>
      </c>
      <c r="C325" s="42" t="s">
        <v>5389</v>
      </c>
      <c r="D325" s="43"/>
      <c r="E325" s="43"/>
      <c r="F325" s="43"/>
      <c r="G325" s="43"/>
      <c r="H325" s="44"/>
      <c r="I325" s="44"/>
      <c r="J325" s="44"/>
      <c r="K325" s="44"/>
      <c r="L325" s="44"/>
      <c r="M325" s="45">
        <f t="shared" si="60"/>
        <v>0</v>
      </c>
      <c r="N325" s="46">
        <f t="shared" si="63"/>
        <v>0</v>
      </c>
      <c r="O325" s="45">
        <f t="shared" si="64"/>
        <v>0</v>
      </c>
      <c r="P325" s="45">
        <f t="shared" si="65"/>
        <v>0</v>
      </c>
      <c r="Q325" s="45">
        <f t="shared" si="66"/>
        <v>0</v>
      </c>
      <c r="R325" s="45">
        <f t="shared" si="67"/>
        <v>0</v>
      </c>
      <c r="S325" s="46">
        <f t="shared" si="68"/>
        <v>0</v>
      </c>
      <c r="T325" s="46">
        <f t="shared" si="61"/>
        <v>0</v>
      </c>
      <c r="U325" s="46">
        <f t="shared" si="69"/>
        <v>0</v>
      </c>
      <c r="V325" s="48" t="str">
        <f t="shared" si="70"/>
        <v>NÃO</v>
      </c>
      <c r="W325" s="49">
        <f t="shared" si="71"/>
        <v>0</v>
      </c>
      <c r="X325" s="50" t="s">
        <v>41</v>
      </c>
      <c r="Y325" s="50" t="s">
        <v>2526</v>
      </c>
      <c r="Z325" s="50">
        <v>2910305</v>
      </c>
      <c r="AA325" s="51"/>
      <c r="AB325" s="51"/>
      <c r="AE325" s="50">
        <f t="shared" si="62"/>
        <v>0</v>
      </c>
    </row>
    <row r="326" spans="1:31" s="52" customFormat="1" ht="19.5" customHeight="1">
      <c r="A326" s="42" t="str">
        <f>Controles!$B$2</f>
        <v>ES</v>
      </c>
      <c r="B326" s="42">
        <f>Controles!$C$2</f>
        <v>7</v>
      </c>
      <c r="C326" s="42" t="s">
        <v>5389</v>
      </c>
      <c r="D326" s="43"/>
      <c r="E326" s="43"/>
      <c r="F326" s="43"/>
      <c r="G326" s="43"/>
      <c r="H326" s="44"/>
      <c r="I326" s="44"/>
      <c r="J326" s="44"/>
      <c r="K326" s="44"/>
      <c r="L326" s="44"/>
      <c r="M326" s="45">
        <f t="shared" si="60"/>
        <v>0</v>
      </c>
      <c r="N326" s="46">
        <f t="shared" si="63"/>
        <v>0</v>
      </c>
      <c r="O326" s="45">
        <f t="shared" si="64"/>
        <v>0</v>
      </c>
      <c r="P326" s="45">
        <f t="shared" si="65"/>
        <v>0</v>
      </c>
      <c r="Q326" s="45">
        <f t="shared" si="66"/>
        <v>0</v>
      </c>
      <c r="R326" s="45">
        <f t="shared" si="67"/>
        <v>0</v>
      </c>
      <c r="S326" s="46">
        <f t="shared" si="68"/>
        <v>0</v>
      </c>
      <c r="T326" s="46">
        <f t="shared" si="61"/>
        <v>0</v>
      </c>
      <c r="U326" s="46">
        <f t="shared" si="69"/>
        <v>0</v>
      </c>
      <c r="V326" s="48" t="str">
        <f t="shared" si="70"/>
        <v>NÃO</v>
      </c>
      <c r="W326" s="49">
        <f t="shared" si="71"/>
        <v>0</v>
      </c>
      <c r="X326" s="50" t="s">
        <v>41</v>
      </c>
      <c r="Y326" s="50" t="s">
        <v>2541</v>
      </c>
      <c r="Z326" s="50">
        <v>2910404</v>
      </c>
      <c r="AA326" s="51"/>
      <c r="AB326" s="51"/>
      <c r="AE326" s="50">
        <f t="shared" si="62"/>
        <v>0</v>
      </c>
    </row>
    <row r="327" spans="1:31" s="52" customFormat="1" ht="19.5" customHeight="1">
      <c r="A327" s="42" t="str">
        <f>Controles!$B$2</f>
        <v>ES</v>
      </c>
      <c r="B327" s="42">
        <f>Controles!$C$2</f>
        <v>7</v>
      </c>
      <c r="C327" s="42" t="s">
        <v>5389</v>
      </c>
      <c r="D327" s="43"/>
      <c r="E327" s="43"/>
      <c r="F327" s="43"/>
      <c r="G327" s="43"/>
      <c r="H327" s="44"/>
      <c r="I327" s="44"/>
      <c r="J327" s="44"/>
      <c r="K327" s="44"/>
      <c r="L327" s="44"/>
      <c r="M327" s="45">
        <f t="shared" si="60"/>
        <v>0</v>
      </c>
      <c r="N327" s="46">
        <f t="shared" si="63"/>
        <v>0</v>
      </c>
      <c r="O327" s="45">
        <f t="shared" si="64"/>
        <v>0</v>
      </c>
      <c r="P327" s="45">
        <f t="shared" si="65"/>
        <v>0</v>
      </c>
      <c r="Q327" s="45">
        <f t="shared" si="66"/>
        <v>0</v>
      </c>
      <c r="R327" s="45">
        <f t="shared" si="67"/>
        <v>0</v>
      </c>
      <c r="S327" s="46">
        <f t="shared" si="68"/>
        <v>0</v>
      </c>
      <c r="T327" s="46">
        <f t="shared" si="61"/>
        <v>0</v>
      </c>
      <c r="U327" s="46">
        <f t="shared" si="69"/>
        <v>0</v>
      </c>
      <c r="V327" s="48" t="str">
        <f t="shared" si="70"/>
        <v>NÃO</v>
      </c>
      <c r="W327" s="49">
        <f t="shared" si="71"/>
        <v>0</v>
      </c>
      <c r="X327" s="50" t="s">
        <v>41</v>
      </c>
      <c r="Y327" s="50" t="s">
        <v>1948</v>
      </c>
      <c r="Z327" s="50">
        <v>2910503</v>
      </c>
      <c r="AA327" s="51"/>
      <c r="AB327" s="51"/>
      <c r="AE327" s="50">
        <f t="shared" si="62"/>
        <v>0</v>
      </c>
    </row>
    <row r="328" spans="1:31" s="52" customFormat="1" ht="19.5" customHeight="1">
      <c r="A328" s="42" t="str">
        <f>Controles!$B$2</f>
        <v>ES</v>
      </c>
      <c r="B328" s="42">
        <f>Controles!$C$2</f>
        <v>7</v>
      </c>
      <c r="C328" s="42" t="s">
        <v>5389</v>
      </c>
      <c r="D328" s="43"/>
      <c r="E328" s="43"/>
      <c r="F328" s="43"/>
      <c r="G328" s="43"/>
      <c r="H328" s="44"/>
      <c r="I328" s="44"/>
      <c r="J328" s="44"/>
      <c r="K328" s="44"/>
      <c r="L328" s="44"/>
      <c r="M328" s="45">
        <f t="shared" si="60"/>
        <v>0</v>
      </c>
      <c r="N328" s="46">
        <f t="shared" si="63"/>
        <v>0</v>
      </c>
      <c r="O328" s="45">
        <f t="shared" si="64"/>
        <v>0</v>
      </c>
      <c r="P328" s="45">
        <f t="shared" si="65"/>
        <v>0</v>
      </c>
      <c r="Q328" s="45">
        <f t="shared" si="66"/>
        <v>0</v>
      </c>
      <c r="R328" s="45">
        <f t="shared" si="67"/>
        <v>0</v>
      </c>
      <c r="S328" s="46">
        <f t="shared" si="68"/>
        <v>0</v>
      </c>
      <c r="T328" s="46">
        <f t="shared" si="61"/>
        <v>0</v>
      </c>
      <c r="U328" s="46">
        <f t="shared" si="69"/>
        <v>0</v>
      </c>
      <c r="V328" s="48" t="str">
        <f t="shared" si="70"/>
        <v>NÃO</v>
      </c>
      <c r="W328" s="49">
        <f t="shared" si="71"/>
        <v>0</v>
      </c>
      <c r="X328" s="50" t="s">
        <v>41</v>
      </c>
      <c r="Y328" s="50" t="s">
        <v>2571</v>
      </c>
      <c r="Z328" s="50">
        <v>2900504</v>
      </c>
      <c r="AA328" s="51"/>
      <c r="AB328" s="51"/>
      <c r="AE328" s="50">
        <f t="shared" si="62"/>
        <v>0</v>
      </c>
    </row>
    <row r="329" spans="1:31" s="52" customFormat="1" ht="19.5" customHeight="1">
      <c r="A329" s="42" t="str">
        <f>Controles!$B$2</f>
        <v>ES</v>
      </c>
      <c r="B329" s="42">
        <f>Controles!$C$2</f>
        <v>7</v>
      </c>
      <c r="C329" s="42" t="s">
        <v>5389</v>
      </c>
      <c r="D329" s="43"/>
      <c r="E329" s="43"/>
      <c r="F329" s="43"/>
      <c r="G329" s="43"/>
      <c r="H329" s="44"/>
      <c r="I329" s="44"/>
      <c r="J329" s="44"/>
      <c r="K329" s="44"/>
      <c r="L329" s="44"/>
      <c r="M329" s="45">
        <f t="shared" si="60"/>
        <v>0</v>
      </c>
      <c r="N329" s="46">
        <f t="shared" si="63"/>
        <v>0</v>
      </c>
      <c r="O329" s="45">
        <f t="shared" si="64"/>
        <v>0</v>
      </c>
      <c r="P329" s="45">
        <f t="shared" si="65"/>
        <v>0</v>
      </c>
      <c r="Q329" s="45">
        <f t="shared" si="66"/>
        <v>0</v>
      </c>
      <c r="R329" s="45">
        <f t="shared" si="67"/>
        <v>0</v>
      </c>
      <c r="S329" s="46">
        <f t="shared" si="68"/>
        <v>0</v>
      </c>
      <c r="T329" s="46">
        <f t="shared" si="61"/>
        <v>0</v>
      </c>
      <c r="U329" s="46">
        <f t="shared" si="69"/>
        <v>0</v>
      </c>
      <c r="V329" s="48" t="str">
        <f t="shared" si="70"/>
        <v>NÃO</v>
      </c>
      <c r="W329" s="49">
        <f t="shared" si="71"/>
        <v>0</v>
      </c>
      <c r="X329" s="50" t="s">
        <v>41</v>
      </c>
      <c r="Y329" s="50" t="s">
        <v>2586</v>
      </c>
      <c r="Z329" s="50">
        <v>2910602</v>
      </c>
      <c r="AA329" s="51"/>
      <c r="AB329" s="51"/>
      <c r="AE329" s="50">
        <f t="shared" si="62"/>
        <v>0</v>
      </c>
    </row>
    <row r="330" spans="1:31" s="52" customFormat="1" ht="19.5" customHeight="1">
      <c r="A330" s="42" t="str">
        <f>Controles!$B$2</f>
        <v>ES</v>
      </c>
      <c r="B330" s="42">
        <f>Controles!$C$2</f>
        <v>7</v>
      </c>
      <c r="C330" s="42" t="s">
        <v>5389</v>
      </c>
      <c r="D330" s="43"/>
      <c r="E330" s="43"/>
      <c r="F330" s="43"/>
      <c r="G330" s="43"/>
      <c r="H330" s="44"/>
      <c r="I330" s="44"/>
      <c r="J330" s="44"/>
      <c r="K330" s="44"/>
      <c r="L330" s="44"/>
      <c r="M330" s="45">
        <f t="shared" si="60"/>
        <v>0</v>
      </c>
      <c r="N330" s="46">
        <f t="shared" si="63"/>
        <v>0</v>
      </c>
      <c r="O330" s="45">
        <f t="shared" si="64"/>
        <v>0</v>
      </c>
      <c r="P330" s="45">
        <f t="shared" si="65"/>
        <v>0</v>
      </c>
      <c r="Q330" s="45">
        <f t="shared" si="66"/>
        <v>0</v>
      </c>
      <c r="R330" s="45">
        <f t="shared" si="67"/>
        <v>0</v>
      </c>
      <c r="S330" s="46">
        <f t="shared" si="68"/>
        <v>0</v>
      </c>
      <c r="T330" s="46">
        <f t="shared" si="61"/>
        <v>0</v>
      </c>
      <c r="U330" s="46">
        <f t="shared" si="69"/>
        <v>0</v>
      </c>
      <c r="V330" s="48" t="str">
        <f t="shared" si="70"/>
        <v>NÃO</v>
      </c>
      <c r="W330" s="49">
        <f t="shared" si="71"/>
        <v>0</v>
      </c>
      <c r="X330" s="50" t="s">
        <v>41</v>
      </c>
      <c r="Y330" s="50" t="s">
        <v>2602</v>
      </c>
      <c r="Z330" s="50">
        <v>2910701</v>
      </c>
      <c r="AA330" s="51"/>
      <c r="AB330" s="51"/>
      <c r="AE330" s="50">
        <f t="shared" si="62"/>
        <v>0</v>
      </c>
    </row>
    <row r="331" spans="1:31" s="52" customFormat="1" ht="19.5" customHeight="1">
      <c r="A331" s="42" t="str">
        <f>Controles!$B$2</f>
        <v>ES</v>
      </c>
      <c r="B331" s="42">
        <f>Controles!$C$2</f>
        <v>7</v>
      </c>
      <c r="C331" s="42" t="s">
        <v>5389</v>
      </c>
      <c r="D331" s="43"/>
      <c r="E331" s="43"/>
      <c r="F331" s="43"/>
      <c r="G331" s="43"/>
      <c r="H331" s="44"/>
      <c r="I331" s="44"/>
      <c r="J331" s="44"/>
      <c r="K331" s="44"/>
      <c r="L331" s="44"/>
      <c r="M331" s="45">
        <f t="shared" si="60"/>
        <v>0</v>
      </c>
      <c r="N331" s="46">
        <f t="shared" si="63"/>
        <v>0</v>
      </c>
      <c r="O331" s="45">
        <f t="shared" si="64"/>
        <v>0</v>
      </c>
      <c r="P331" s="45">
        <f t="shared" si="65"/>
        <v>0</v>
      </c>
      <c r="Q331" s="45">
        <f t="shared" si="66"/>
        <v>0</v>
      </c>
      <c r="R331" s="45">
        <f t="shared" si="67"/>
        <v>0</v>
      </c>
      <c r="S331" s="46">
        <f t="shared" si="68"/>
        <v>0</v>
      </c>
      <c r="T331" s="46">
        <f t="shared" si="61"/>
        <v>0</v>
      </c>
      <c r="U331" s="46">
        <f t="shared" si="69"/>
        <v>0</v>
      </c>
      <c r="V331" s="48" t="str">
        <f t="shared" si="70"/>
        <v>NÃO</v>
      </c>
      <c r="W331" s="49">
        <f t="shared" si="71"/>
        <v>0</v>
      </c>
      <c r="X331" s="50" t="s">
        <v>41</v>
      </c>
      <c r="Y331" s="50" t="s">
        <v>2617</v>
      </c>
      <c r="Z331" s="50">
        <v>2910727</v>
      </c>
      <c r="AA331" s="51"/>
      <c r="AB331" s="51"/>
      <c r="AE331" s="50">
        <f t="shared" si="62"/>
        <v>0</v>
      </c>
    </row>
    <row r="332" spans="1:31" s="52" customFormat="1" ht="19.5" customHeight="1">
      <c r="A332" s="42" t="str">
        <f>Controles!$B$2</f>
        <v>ES</v>
      </c>
      <c r="B332" s="42">
        <f>Controles!$C$2</f>
        <v>7</v>
      </c>
      <c r="C332" s="42" t="s">
        <v>5389</v>
      </c>
      <c r="D332" s="43"/>
      <c r="E332" s="43"/>
      <c r="F332" s="43"/>
      <c r="G332" s="43"/>
      <c r="H332" s="44"/>
      <c r="I332" s="44"/>
      <c r="J332" s="44"/>
      <c r="K332" s="44"/>
      <c r="L332" s="44"/>
      <c r="M332" s="45">
        <f t="shared" si="60"/>
        <v>0</v>
      </c>
      <c r="N332" s="46">
        <f t="shared" si="63"/>
        <v>0</v>
      </c>
      <c r="O332" s="45">
        <f t="shared" si="64"/>
        <v>0</v>
      </c>
      <c r="P332" s="45">
        <f t="shared" si="65"/>
        <v>0</v>
      </c>
      <c r="Q332" s="45">
        <f t="shared" si="66"/>
        <v>0</v>
      </c>
      <c r="R332" s="45">
        <f t="shared" si="67"/>
        <v>0</v>
      </c>
      <c r="S332" s="46">
        <f t="shared" si="68"/>
        <v>0</v>
      </c>
      <c r="T332" s="46">
        <f t="shared" si="61"/>
        <v>0</v>
      </c>
      <c r="U332" s="46">
        <f t="shared" si="69"/>
        <v>0</v>
      </c>
      <c r="V332" s="48" t="str">
        <f t="shared" si="70"/>
        <v>NÃO</v>
      </c>
      <c r="W332" s="49">
        <f t="shared" si="71"/>
        <v>0</v>
      </c>
      <c r="X332" s="50" t="s">
        <v>41</v>
      </c>
      <c r="Y332" s="50" t="s">
        <v>1271</v>
      </c>
      <c r="Z332" s="50">
        <v>2910750</v>
      </c>
      <c r="AA332" s="51"/>
      <c r="AB332" s="51"/>
      <c r="AE332" s="50">
        <f t="shared" si="62"/>
        <v>0</v>
      </c>
    </row>
    <row r="333" spans="1:31" s="52" customFormat="1" ht="19.5" customHeight="1">
      <c r="A333" s="42" t="str">
        <f>Controles!$B$2</f>
        <v>ES</v>
      </c>
      <c r="B333" s="42">
        <f>Controles!$C$2</f>
        <v>7</v>
      </c>
      <c r="C333" s="42" t="s">
        <v>5389</v>
      </c>
      <c r="D333" s="43"/>
      <c r="E333" s="43"/>
      <c r="F333" s="43"/>
      <c r="G333" s="43"/>
      <c r="H333" s="44"/>
      <c r="I333" s="44"/>
      <c r="J333" s="44"/>
      <c r="K333" s="44"/>
      <c r="L333" s="44"/>
      <c r="M333" s="45">
        <f t="shared" si="60"/>
        <v>0</v>
      </c>
      <c r="N333" s="46">
        <f t="shared" si="63"/>
        <v>0</v>
      </c>
      <c r="O333" s="45">
        <f t="shared" si="64"/>
        <v>0</v>
      </c>
      <c r="P333" s="45">
        <f t="shared" si="65"/>
        <v>0</v>
      </c>
      <c r="Q333" s="45">
        <f t="shared" si="66"/>
        <v>0</v>
      </c>
      <c r="R333" s="45">
        <f t="shared" si="67"/>
        <v>0</v>
      </c>
      <c r="S333" s="46">
        <f t="shared" si="68"/>
        <v>0</v>
      </c>
      <c r="T333" s="46">
        <f t="shared" si="61"/>
        <v>0</v>
      </c>
      <c r="U333" s="46">
        <f t="shared" si="69"/>
        <v>0</v>
      </c>
      <c r="V333" s="48" t="str">
        <f t="shared" si="70"/>
        <v>NÃO</v>
      </c>
      <c r="W333" s="49">
        <f t="shared" si="71"/>
        <v>0</v>
      </c>
      <c r="X333" s="50" t="s">
        <v>41</v>
      </c>
      <c r="Y333" s="50" t="s">
        <v>2644</v>
      </c>
      <c r="Z333" s="50">
        <v>2910776</v>
      </c>
      <c r="AA333" s="51"/>
      <c r="AB333" s="51"/>
      <c r="AE333" s="50">
        <f t="shared" si="62"/>
        <v>0</v>
      </c>
    </row>
    <row r="334" spans="1:31" s="52" customFormat="1" ht="19.5" customHeight="1">
      <c r="A334" s="42" t="str">
        <f>Controles!$B$2</f>
        <v>ES</v>
      </c>
      <c r="B334" s="42">
        <f>Controles!$C$2</f>
        <v>7</v>
      </c>
      <c r="C334" s="42" t="s">
        <v>5389</v>
      </c>
      <c r="D334" s="43"/>
      <c r="E334" s="43"/>
      <c r="F334" s="43"/>
      <c r="G334" s="43"/>
      <c r="H334" s="44"/>
      <c r="I334" s="44"/>
      <c r="J334" s="44"/>
      <c r="K334" s="44"/>
      <c r="L334" s="44"/>
      <c r="M334" s="45">
        <f t="shared" si="60"/>
        <v>0</v>
      </c>
      <c r="N334" s="46">
        <f t="shared" si="63"/>
        <v>0</v>
      </c>
      <c r="O334" s="45">
        <f t="shared" si="64"/>
        <v>0</v>
      </c>
      <c r="P334" s="45">
        <f t="shared" si="65"/>
        <v>0</v>
      </c>
      <c r="Q334" s="45">
        <f t="shared" si="66"/>
        <v>0</v>
      </c>
      <c r="R334" s="45">
        <f t="shared" si="67"/>
        <v>0</v>
      </c>
      <c r="S334" s="46">
        <f t="shared" si="68"/>
        <v>0</v>
      </c>
      <c r="T334" s="46">
        <f t="shared" si="61"/>
        <v>0</v>
      </c>
      <c r="U334" s="46">
        <f t="shared" si="69"/>
        <v>0</v>
      </c>
      <c r="V334" s="48" t="str">
        <f t="shared" si="70"/>
        <v>NÃO</v>
      </c>
      <c r="W334" s="49">
        <f t="shared" si="71"/>
        <v>0</v>
      </c>
      <c r="X334" s="50" t="s">
        <v>41</v>
      </c>
      <c r="Y334" s="50" t="s">
        <v>2657</v>
      </c>
      <c r="Z334" s="50">
        <v>2910800</v>
      </c>
      <c r="AA334" s="51"/>
      <c r="AB334" s="51"/>
      <c r="AE334" s="50">
        <f t="shared" si="62"/>
        <v>0</v>
      </c>
    </row>
    <row r="335" spans="1:31" s="52" customFormat="1" ht="19.5" customHeight="1">
      <c r="A335" s="42" t="str">
        <f>Controles!$B$2</f>
        <v>ES</v>
      </c>
      <c r="B335" s="42">
        <f>Controles!$C$2</f>
        <v>7</v>
      </c>
      <c r="C335" s="42" t="s">
        <v>5389</v>
      </c>
      <c r="D335" s="43"/>
      <c r="E335" s="43"/>
      <c r="F335" s="43"/>
      <c r="G335" s="43"/>
      <c r="H335" s="44"/>
      <c r="I335" s="44"/>
      <c r="J335" s="44"/>
      <c r="K335" s="44"/>
      <c r="L335" s="44"/>
      <c r="M335" s="45">
        <f t="shared" si="60"/>
        <v>0</v>
      </c>
      <c r="N335" s="46">
        <f t="shared" si="63"/>
        <v>0</v>
      </c>
      <c r="O335" s="45">
        <f t="shared" si="64"/>
        <v>0</v>
      </c>
      <c r="P335" s="45">
        <f t="shared" si="65"/>
        <v>0</v>
      </c>
      <c r="Q335" s="45">
        <f t="shared" si="66"/>
        <v>0</v>
      </c>
      <c r="R335" s="45">
        <f t="shared" si="67"/>
        <v>0</v>
      </c>
      <c r="S335" s="46">
        <f t="shared" si="68"/>
        <v>0</v>
      </c>
      <c r="T335" s="46">
        <f t="shared" si="61"/>
        <v>0</v>
      </c>
      <c r="U335" s="46">
        <f t="shared" si="69"/>
        <v>0</v>
      </c>
      <c r="V335" s="48" t="str">
        <f t="shared" si="70"/>
        <v>NÃO</v>
      </c>
      <c r="W335" s="49">
        <f t="shared" si="71"/>
        <v>0</v>
      </c>
      <c r="X335" s="50" t="s">
        <v>41</v>
      </c>
      <c r="Y335" s="50" t="s">
        <v>1314</v>
      </c>
      <c r="Z335" s="50">
        <v>2910859</v>
      </c>
      <c r="AA335" s="51"/>
      <c r="AB335" s="51"/>
      <c r="AE335" s="50">
        <f t="shared" si="62"/>
        <v>0</v>
      </c>
    </row>
    <row r="336" spans="1:31" s="52" customFormat="1" ht="19.5" customHeight="1">
      <c r="A336" s="42" t="str">
        <f>Controles!$B$2</f>
        <v>ES</v>
      </c>
      <c r="B336" s="42">
        <f>Controles!$C$2</f>
        <v>7</v>
      </c>
      <c r="C336" s="42" t="s">
        <v>5389</v>
      </c>
      <c r="D336" s="43"/>
      <c r="E336" s="43"/>
      <c r="F336" s="43"/>
      <c r="G336" s="43"/>
      <c r="H336" s="44"/>
      <c r="I336" s="44"/>
      <c r="J336" s="44"/>
      <c r="K336" s="44"/>
      <c r="L336" s="44"/>
      <c r="M336" s="45">
        <f t="shared" si="60"/>
        <v>0</v>
      </c>
      <c r="N336" s="46">
        <f t="shared" si="63"/>
        <v>0</v>
      </c>
      <c r="O336" s="45">
        <f t="shared" si="64"/>
        <v>0</v>
      </c>
      <c r="P336" s="45">
        <f t="shared" si="65"/>
        <v>0</v>
      </c>
      <c r="Q336" s="45">
        <f t="shared" si="66"/>
        <v>0</v>
      </c>
      <c r="R336" s="45">
        <f t="shared" si="67"/>
        <v>0</v>
      </c>
      <c r="S336" s="46">
        <f t="shared" si="68"/>
        <v>0</v>
      </c>
      <c r="T336" s="46">
        <f t="shared" si="61"/>
        <v>0</v>
      </c>
      <c r="U336" s="46">
        <f t="shared" si="69"/>
        <v>0</v>
      </c>
      <c r="V336" s="48" t="str">
        <f t="shared" si="70"/>
        <v>NÃO</v>
      </c>
      <c r="W336" s="49">
        <f t="shared" si="71"/>
        <v>0</v>
      </c>
      <c r="X336" s="50" t="s">
        <v>41</v>
      </c>
      <c r="Y336" s="50" t="s">
        <v>2686</v>
      </c>
      <c r="Z336" s="50">
        <v>2910909</v>
      </c>
      <c r="AA336" s="51"/>
      <c r="AB336" s="51"/>
      <c r="AE336" s="50">
        <f t="shared" si="62"/>
        <v>0</v>
      </c>
    </row>
    <row r="337" spans="1:31" s="52" customFormat="1" ht="19.5" customHeight="1">
      <c r="A337" s="42" t="str">
        <f>Controles!$B$2</f>
        <v>ES</v>
      </c>
      <c r="B337" s="42">
        <f>Controles!$C$2</f>
        <v>7</v>
      </c>
      <c r="C337" s="42" t="s">
        <v>5389</v>
      </c>
      <c r="D337" s="43"/>
      <c r="E337" s="43"/>
      <c r="F337" s="43"/>
      <c r="G337" s="43"/>
      <c r="H337" s="44"/>
      <c r="I337" s="44"/>
      <c r="J337" s="44"/>
      <c r="K337" s="44"/>
      <c r="L337" s="44"/>
      <c r="M337" s="45">
        <f t="shared" si="60"/>
        <v>0</v>
      </c>
      <c r="N337" s="46">
        <f t="shared" si="63"/>
        <v>0</v>
      </c>
      <c r="O337" s="45">
        <f t="shared" si="64"/>
        <v>0</v>
      </c>
      <c r="P337" s="45">
        <f t="shared" si="65"/>
        <v>0</v>
      </c>
      <c r="Q337" s="45">
        <f t="shared" si="66"/>
        <v>0</v>
      </c>
      <c r="R337" s="45">
        <f t="shared" si="67"/>
        <v>0</v>
      </c>
      <c r="S337" s="46">
        <f t="shared" si="68"/>
        <v>0</v>
      </c>
      <c r="T337" s="46">
        <f t="shared" si="61"/>
        <v>0</v>
      </c>
      <c r="U337" s="46">
        <f t="shared" si="69"/>
        <v>0</v>
      </c>
      <c r="V337" s="48" t="str">
        <f t="shared" si="70"/>
        <v>NÃO</v>
      </c>
      <c r="W337" s="49">
        <f t="shared" si="71"/>
        <v>0</v>
      </c>
      <c r="X337" s="50" t="s">
        <v>41</v>
      </c>
      <c r="Y337" s="50" t="s">
        <v>2702</v>
      </c>
      <c r="Z337" s="50">
        <v>2911006</v>
      </c>
      <c r="AA337" s="51"/>
      <c r="AB337" s="51"/>
      <c r="AE337" s="50">
        <f t="shared" si="62"/>
        <v>0</v>
      </c>
    </row>
    <row r="338" spans="1:31" s="52" customFormat="1" ht="19.5" customHeight="1">
      <c r="A338" s="42" t="str">
        <f>Controles!$B$2</f>
        <v>ES</v>
      </c>
      <c r="B338" s="42">
        <f>Controles!$C$2</f>
        <v>7</v>
      </c>
      <c r="C338" s="42" t="s">
        <v>5389</v>
      </c>
      <c r="D338" s="43"/>
      <c r="E338" s="43"/>
      <c r="F338" s="43"/>
      <c r="G338" s="43"/>
      <c r="H338" s="44"/>
      <c r="I338" s="44"/>
      <c r="J338" s="44"/>
      <c r="K338" s="44"/>
      <c r="L338" s="44"/>
      <c r="M338" s="45">
        <f t="shared" si="60"/>
        <v>0</v>
      </c>
      <c r="N338" s="46">
        <f t="shared" si="63"/>
        <v>0</v>
      </c>
      <c r="O338" s="45">
        <f t="shared" si="64"/>
        <v>0</v>
      </c>
      <c r="P338" s="45">
        <f t="shared" si="65"/>
        <v>0</v>
      </c>
      <c r="Q338" s="45">
        <f t="shared" si="66"/>
        <v>0</v>
      </c>
      <c r="R338" s="45">
        <f t="shared" si="67"/>
        <v>0</v>
      </c>
      <c r="S338" s="46">
        <f t="shared" si="68"/>
        <v>0</v>
      </c>
      <c r="T338" s="46">
        <f t="shared" si="61"/>
        <v>0</v>
      </c>
      <c r="U338" s="46">
        <f t="shared" si="69"/>
        <v>0</v>
      </c>
      <c r="V338" s="48" t="str">
        <f t="shared" si="70"/>
        <v>NÃO</v>
      </c>
      <c r="W338" s="49">
        <f t="shared" si="71"/>
        <v>0</v>
      </c>
      <c r="X338" s="50" t="s">
        <v>41</v>
      </c>
      <c r="Y338" s="50" t="s">
        <v>2717</v>
      </c>
      <c r="Z338" s="50">
        <v>2911105</v>
      </c>
      <c r="AA338" s="51"/>
      <c r="AB338" s="51"/>
      <c r="AE338" s="50">
        <f t="shared" si="62"/>
        <v>0</v>
      </c>
    </row>
    <row r="339" spans="1:31" s="52" customFormat="1" ht="19.5" customHeight="1">
      <c r="A339" s="42" t="str">
        <f>Controles!$B$2</f>
        <v>ES</v>
      </c>
      <c r="B339" s="42">
        <f>Controles!$C$2</f>
        <v>7</v>
      </c>
      <c r="C339" s="42" t="s">
        <v>5389</v>
      </c>
      <c r="D339" s="43"/>
      <c r="E339" s="43"/>
      <c r="F339" s="43"/>
      <c r="G339" s="43"/>
      <c r="H339" s="44"/>
      <c r="I339" s="44"/>
      <c r="J339" s="44"/>
      <c r="K339" s="44"/>
      <c r="L339" s="44"/>
      <c r="M339" s="45">
        <f t="shared" si="60"/>
        <v>0</v>
      </c>
      <c r="N339" s="46">
        <f t="shared" si="63"/>
        <v>0</v>
      </c>
      <c r="O339" s="45">
        <f t="shared" si="64"/>
        <v>0</v>
      </c>
      <c r="P339" s="45">
        <f t="shared" si="65"/>
        <v>0</v>
      </c>
      <c r="Q339" s="45">
        <f t="shared" si="66"/>
        <v>0</v>
      </c>
      <c r="R339" s="45">
        <f t="shared" si="67"/>
        <v>0</v>
      </c>
      <c r="S339" s="46">
        <f t="shared" si="68"/>
        <v>0</v>
      </c>
      <c r="T339" s="46">
        <f t="shared" si="61"/>
        <v>0</v>
      </c>
      <c r="U339" s="46">
        <f t="shared" si="69"/>
        <v>0</v>
      </c>
      <c r="V339" s="48" t="str">
        <f t="shared" si="70"/>
        <v>NÃO</v>
      </c>
      <c r="W339" s="49">
        <f t="shared" si="71"/>
        <v>0</v>
      </c>
      <c r="X339" s="50" t="s">
        <v>41</v>
      </c>
      <c r="Y339" s="50" t="s">
        <v>2733</v>
      </c>
      <c r="Z339" s="50">
        <v>2911204</v>
      </c>
      <c r="AA339" s="51"/>
      <c r="AB339" s="51"/>
      <c r="AE339" s="50">
        <f t="shared" si="62"/>
        <v>0</v>
      </c>
    </row>
    <row r="340" spans="1:31" s="52" customFormat="1" ht="19.5" customHeight="1">
      <c r="A340" s="42" t="str">
        <f>Controles!$B$2</f>
        <v>ES</v>
      </c>
      <c r="B340" s="42">
        <f>Controles!$C$2</f>
        <v>7</v>
      </c>
      <c r="C340" s="42" t="s">
        <v>5389</v>
      </c>
      <c r="D340" s="43"/>
      <c r="E340" s="43"/>
      <c r="F340" s="43"/>
      <c r="G340" s="43"/>
      <c r="H340" s="44"/>
      <c r="I340" s="44"/>
      <c r="J340" s="44"/>
      <c r="K340" s="44"/>
      <c r="L340" s="44"/>
      <c r="M340" s="45">
        <f t="shared" si="60"/>
        <v>0</v>
      </c>
      <c r="N340" s="46">
        <f t="shared" si="63"/>
        <v>0</v>
      </c>
      <c r="O340" s="45">
        <f t="shared" si="64"/>
        <v>0</v>
      </c>
      <c r="P340" s="45">
        <f t="shared" si="65"/>
        <v>0</v>
      </c>
      <c r="Q340" s="45">
        <f t="shared" si="66"/>
        <v>0</v>
      </c>
      <c r="R340" s="45">
        <f t="shared" si="67"/>
        <v>0</v>
      </c>
      <c r="S340" s="46">
        <f t="shared" si="68"/>
        <v>0</v>
      </c>
      <c r="T340" s="46">
        <f t="shared" si="61"/>
        <v>0</v>
      </c>
      <c r="U340" s="46">
        <f t="shared" si="69"/>
        <v>0</v>
      </c>
      <c r="V340" s="48" t="str">
        <f t="shared" si="70"/>
        <v>NÃO</v>
      </c>
      <c r="W340" s="49">
        <f t="shared" si="71"/>
        <v>0</v>
      </c>
      <c r="X340" s="50" t="s">
        <v>41</v>
      </c>
      <c r="Y340" s="50" t="s">
        <v>2748</v>
      </c>
      <c r="Z340" s="50">
        <v>2911253</v>
      </c>
      <c r="AA340" s="51"/>
      <c r="AB340" s="51"/>
      <c r="AE340" s="50">
        <f t="shared" si="62"/>
        <v>0</v>
      </c>
    </row>
    <row r="341" spans="1:31" s="52" customFormat="1" ht="19.5" customHeight="1">
      <c r="A341" s="42" t="str">
        <f>Controles!$B$2</f>
        <v>ES</v>
      </c>
      <c r="B341" s="42">
        <f>Controles!$C$2</f>
        <v>7</v>
      </c>
      <c r="C341" s="42" t="s">
        <v>5389</v>
      </c>
      <c r="D341" s="43"/>
      <c r="E341" s="43"/>
      <c r="F341" s="43"/>
      <c r="G341" s="43"/>
      <c r="H341" s="44"/>
      <c r="I341" s="44"/>
      <c r="J341" s="44"/>
      <c r="K341" s="44"/>
      <c r="L341" s="44"/>
      <c r="M341" s="45">
        <f t="shared" si="60"/>
        <v>0</v>
      </c>
      <c r="N341" s="46">
        <f t="shared" si="63"/>
        <v>0</v>
      </c>
      <c r="O341" s="45">
        <f t="shared" si="64"/>
        <v>0</v>
      </c>
      <c r="P341" s="45">
        <f t="shared" si="65"/>
        <v>0</v>
      </c>
      <c r="Q341" s="45">
        <f t="shared" si="66"/>
        <v>0</v>
      </c>
      <c r="R341" s="45">
        <f t="shared" si="67"/>
        <v>0</v>
      </c>
      <c r="S341" s="46">
        <f t="shared" si="68"/>
        <v>0</v>
      </c>
      <c r="T341" s="46">
        <f t="shared" si="61"/>
        <v>0</v>
      </c>
      <c r="U341" s="46">
        <f t="shared" si="69"/>
        <v>0</v>
      </c>
      <c r="V341" s="48" t="str">
        <f t="shared" si="70"/>
        <v>NÃO</v>
      </c>
      <c r="W341" s="49">
        <f t="shared" si="71"/>
        <v>0</v>
      </c>
      <c r="X341" s="50" t="s">
        <v>41</v>
      </c>
      <c r="Y341" s="50" t="s">
        <v>2763</v>
      </c>
      <c r="Z341" s="50">
        <v>2911303</v>
      </c>
      <c r="AA341" s="51"/>
      <c r="AB341" s="51"/>
      <c r="AE341" s="50">
        <f t="shared" si="62"/>
        <v>0</v>
      </c>
    </row>
    <row r="342" spans="1:31" s="52" customFormat="1" ht="19.5" customHeight="1">
      <c r="A342" s="42" t="str">
        <f>Controles!$B$2</f>
        <v>ES</v>
      </c>
      <c r="B342" s="42">
        <f>Controles!$C$2</f>
        <v>7</v>
      </c>
      <c r="C342" s="42" t="s">
        <v>5389</v>
      </c>
      <c r="D342" s="43"/>
      <c r="E342" s="43"/>
      <c r="F342" s="43"/>
      <c r="G342" s="43"/>
      <c r="H342" s="44"/>
      <c r="I342" s="44"/>
      <c r="J342" s="44"/>
      <c r="K342" s="44"/>
      <c r="L342" s="44"/>
      <c r="M342" s="45">
        <f t="shared" si="60"/>
        <v>0</v>
      </c>
      <c r="N342" s="46">
        <f t="shared" si="63"/>
        <v>0</v>
      </c>
      <c r="O342" s="45">
        <f t="shared" si="64"/>
        <v>0</v>
      </c>
      <c r="P342" s="45">
        <f t="shared" si="65"/>
        <v>0</v>
      </c>
      <c r="Q342" s="45">
        <f t="shared" si="66"/>
        <v>0</v>
      </c>
      <c r="R342" s="45">
        <f t="shared" si="67"/>
        <v>0</v>
      </c>
      <c r="S342" s="46">
        <f t="shared" si="68"/>
        <v>0</v>
      </c>
      <c r="T342" s="46">
        <f t="shared" si="61"/>
        <v>0</v>
      </c>
      <c r="U342" s="46">
        <f t="shared" si="69"/>
        <v>0</v>
      </c>
      <c r="V342" s="48" t="str">
        <f t="shared" si="70"/>
        <v>NÃO</v>
      </c>
      <c r="W342" s="49">
        <f t="shared" si="71"/>
        <v>0</v>
      </c>
      <c r="X342" s="50" t="s">
        <v>41</v>
      </c>
      <c r="Y342" s="50" t="s">
        <v>2779</v>
      </c>
      <c r="Z342" s="50">
        <v>2911402</v>
      </c>
      <c r="AA342" s="51"/>
      <c r="AB342" s="51"/>
      <c r="AE342" s="50">
        <f t="shared" si="62"/>
        <v>0</v>
      </c>
    </row>
    <row r="343" spans="1:31" s="52" customFormat="1" ht="19.5" customHeight="1">
      <c r="A343" s="42" t="str">
        <f>Controles!$B$2</f>
        <v>ES</v>
      </c>
      <c r="B343" s="42">
        <f>Controles!$C$2</f>
        <v>7</v>
      </c>
      <c r="C343" s="42" t="s">
        <v>5389</v>
      </c>
      <c r="D343" s="43"/>
      <c r="E343" s="43"/>
      <c r="F343" s="43"/>
      <c r="G343" s="43"/>
      <c r="H343" s="44"/>
      <c r="I343" s="44"/>
      <c r="J343" s="44"/>
      <c r="K343" s="44"/>
      <c r="L343" s="44"/>
      <c r="M343" s="45">
        <f t="shared" si="60"/>
        <v>0</v>
      </c>
      <c r="N343" s="46">
        <f t="shared" si="63"/>
        <v>0</v>
      </c>
      <c r="O343" s="45">
        <f t="shared" si="64"/>
        <v>0</v>
      </c>
      <c r="P343" s="45">
        <f t="shared" si="65"/>
        <v>0</v>
      </c>
      <c r="Q343" s="45">
        <f t="shared" si="66"/>
        <v>0</v>
      </c>
      <c r="R343" s="45">
        <f t="shared" si="67"/>
        <v>0</v>
      </c>
      <c r="S343" s="46">
        <f t="shared" si="68"/>
        <v>0</v>
      </c>
      <c r="T343" s="46">
        <f t="shared" si="61"/>
        <v>0</v>
      </c>
      <c r="U343" s="46">
        <f t="shared" si="69"/>
        <v>0</v>
      </c>
      <c r="V343" s="48" t="str">
        <f t="shared" si="70"/>
        <v>NÃO</v>
      </c>
      <c r="W343" s="49">
        <f t="shared" si="71"/>
        <v>0</v>
      </c>
      <c r="X343" s="50" t="s">
        <v>41</v>
      </c>
      <c r="Y343" s="50" t="s">
        <v>2794</v>
      </c>
      <c r="Z343" s="50">
        <v>2911501</v>
      </c>
      <c r="AA343" s="51"/>
      <c r="AB343" s="51"/>
      <c r="AE343" s="50">
        <f t="shared" si="62"/>
        <v>0</v>
      </c>
    </row>
    <row r="344" spans="1:31" s="52" customFormat="1" ht="19.5" customHeight="1">
      <c r="A344" s="42" t="str">
        <f>Controles!$B$2</f>
        <v>ES</v>
      </c>
      <c r="B344" s="42">
        <f>Controles!$C$2</f>
        <v>7</v>
      </c>
      <c r="C344" s="42" t="s">
        <v>5389</v>
      </c>
      <c r="D344" s="43"/>
      <c r="E344" s="43"/>
      <c r="F344" s="43"/>
      <c r="G344" s="43"/>
      <c r="H344" s="44"/>
      <c r="I344" s="44"/>
      <c r="J344" s="44"/>
      <c r="K344" s="44"/>
      <c r="L344" s="44"/>
      <c r="M344" s="45">
        <f t="shared" si="60"/>
        <v>0</v>
      </c>
      <c r="N344" s="46">
        <f t="shared" si="63"/>
        <v>0</v>
      </c>
      <c r="O344" s="45">
        <f t="shared" si="64"/>
        <v>0</v>
      </c>
      <c r="P344" s="45">
        <f t="shared" si="65"/>
        <v>0</v>
      </c>
      <c r="Q344" s="45">
        <f t="shared" si="66"/>
        <v>0</v>
      </c>
      <c r="R344" s="45">
        <f t="shared" si="67"/>
        <v>0</v>
      </c>
      <c r="S344" s="46">
        <f t="shared" si="68"/>
        <v>0</v>
      </c>
      <c r="T344" s="46">
        <f t="shared" si="61"/>
        <v>0</v>
      </c>
      <c r="U344" s="46">
        <f t="shared" si="69"/>
        <v>0</v>
      </c>
      <c r="V344" s="48" t="str">
        <f t="shared" si="70"/>
        <v>NÃO</v>
      </c>
      <c r="W344" s="49">
        <f t="shared" si="71"/>
        <v>0</v>
      </c>
      <c r="X344" s="50" t="s">
        <v>41</v>
      </c>
      <c r="Y344" s="50" t="s">
        <v>2809</v>
      </c>
      <c r="Z344" s="50">
        <v>2911600</v>
      </c>
      <c r="AA344" s="51"/>
      <c r="AB344" s="51"/>
      <c r="AE344" s="50">
        <f t="shared" si="62"/>
        <v>0</v>
      </c>
    </row>
    <row r="345" spans="1:31" s="52" customFormat="1" ht="19.5" customHeight="1">
      <c r="A345" s="42" t="str">
        <f>Controles!$B$2</f>
        <v>ES</v>
      </c>
      <c r="B345" s="42">
        <f>Controles!$C$2</f>
        <v>7</v>
      </c>
      <c r="C345" s="42" t="s">
        <v>5389</v>
      </c>
      <c r="D345" s="43"/>
      <c r="E345" s="43"/>
      <c r="F345" s="43"/>
      <c r="G345" s="43"/>
      <c r="H345" s="44"/>
      <c r="I345" s="44"/>
      <c r="J345" s="44"/>
      <c r="K345" s="44"/>
      <c r="L345" s="44"/>
      <c r="M345" s="45">
        <f t="shared" si="60"/>
        <v>0</v>
      </c>
      <c r="N345" s="46">
        <f t="shared" si="63"/>
        <v>0</v>
      </c>
      <c r="O345" s="45">
        <f t="shared" si="64"/>
        <v>0</v>
      </c>
      <c r="P345" s="45">
        <f t="shared" si="65"/>
        <v>0</v>
      </c>
      <c r="Q345" s="45">
        <f t="shared" si="66"/>
        <v>0</v>
      </c>
      <c r="R345" s="45">
        <f t="shared" si="67"/>
        <v>0</v>
      </c>
      <c r="S345" s="46">
        <f t="shared" si="68"/>
        <v>0</v>
      </c>
      <c r="T345" s="46">
        <f t="shared" si="61"/>
        <v>0</v>
      </c>
      <c r="U345" s="46">
        <f t="shared" si="69"/>
        <v>0</v>
      </c>
      <c r="V345" s="48" t="str">
        <f t="shared" si="70"/>
        <v>NÃO</v>
      </c>
      <c r="W345" s="49">
        <f t="shared" si="71"/>
        <v>0</v>
      </c>
      <c r="X345" s="50" t="s">
        <v>41</v>
      </c>
      <c r="Y345" s="50" t="s">
        <v>2824</v>
      </c>
      <c r="Z345" s="50">
        <v>2911659</v>
      </c>
      <c r="AA345" s="51"/>
      <c r="AB345" s="51"/>
      <c r="AE345" s="50">
        <f t="shared" si="62"/>
        <v>0</v>
      </c>
    </row>
    <row r="346" spans="1:31" s="52" customFormat="1" ht="19.5" customHeight="1">
      <c r="A346" s="42" t="str">
        <f>Controles!$B$2</f>
        <v>ES</v>
      </c>
      <c r="B346" s="42">
        <f>Controles!$C$2</f>
        <v>7</v>
      </c>
      <c r="C346" s="42" t="s">
        <v>5389</v>
      </c>
      <c r="D346" s="43"/>
      <c r="E346" s="43"/>
      <c r="F346" s="43"/>
      <c r="G346" s="43"/>
      <c r="H346" s="44"/>
      <c r="I346" s="44"/>
      <c r="J346" s="44"/>
      <c r="K346" s="44"/>
      <c r="L346" s="44"/>
      <c r="M346" s="45">
        <f t="shared" si="60"/>
        <v>0</v>
      </c>
      <c r="N346" s="46">
        <f t="shared" si="63"/>
        <v>0</v>
      </c>
      <c r="O346" s="45">
        <f t="shared" si="64"/>
        <v>0</v>
      </c>
      <c r="P346" s="45">
        <f t="shared" si="65"/>
        <v>0</v>
      </c>
      <c r="Q346" s="45">
        <f t="shared" si="66"/>
        <v>0</v>
      </c>
      <c r="R346" s="45">
        <f t="shared" si="67"/>
        <v>0</v>
      </c>
      <c r="S346" s="46">
        <f t="shared" si="68"/>
        <v>0</v>
      </c>
      <c r="T346" s="46">
        <f t="shared" si="61"/>
        <v>0</v>
      </c>
      <c r="U346" s="46">
        <f t="shared" si="69"/>
        <v>0</v>
      </c>
      <c r="V346" s="48" t="str">
        <f t="shared" si="70"/>
        <v>NÃO</v>
      </c>
      <c r="W346" s="49">
        <f t="shared" si="71"/>
        <v>0</v>
      </c>
      <c r="X346" s="50" t="s">
        <v>41</v>
      </c>
      <c r="Y346" s="50" t="s">
        <v>2836</v>
      </c>
      <c r="Z346" s="50">
        <v>2911709</v>
      </c>
      <c r="AA346" s="51"/>
      <c r="AB346" s="51"/>
      <c r="AE346" s="50">
        <f t="shared" si="62"/>
        <v>0</v>
      </c>
    </row>
    <row r="347" spans="1:31" s="52" customFormat="1" ht="19.5" customHeight="1">
      <c r="A347" s="42" t="str">
        <f>Controles!$B$2</f>
        <v>ES</v>
      </c>
      <c r="B347" s="42">
        <f>Controles!$C$2</f>
        <v>7</v>
      </c>
      <c r="C347" s="42" t="s">
        <v>5389</v>
      </c>
      <c r="D347" s="43"/>
      <c r="E347" s="43"/>
      <c r="F347" s="43"/>
      <c r="G347" s="43"/>
      <c r="H347" s="44"/>
      <c r="I347" s="44"/>
      <c r="J347" s="44"/>
      <c r="K347" s="44"/>
      <c r="L347" s="44"/>
      <c r="M347" s="45">
        <f t="shared" si="60"/>
        <v>0</v>
      </c>
      <c r="N347" s="46">
        <f t="shared" si="63"/>
        <v>0</v>
      </c>
      <c r="O347" s="45">
        <f t="shared" si="64"/>
        <v>0</v>
      </c>
      <c r="P347" s="45">
        <f t="shared" si="65"/>
        <v>0</v>
      </c>
      <c r="Q347" s="45">
        <f t="shared" si="66"/>
        <v>0</v>
      </c>
      <c r="R347" s="45">
        <f t="shared" si="67"/>
        <v>0</v>
      </c>
      <c r="S347" s="46">
        <f t="shared" si="68"/>
        <v>0</v>
      </c>
      <c r="T347" s="46">
        <f t="shared" si="61"/>
        <v>0</v>
      </c>
      <c r="U347" s="46">
        <f t="shared" si="69"/>
        <v>0</v>
      </c>
      <c r="V347" s="48" t="str">
        <f t="shared" si="70"/>
        <v>NÃO</v>
      </c>
      <c r="W347" s="49">
        <f t="shared" si="71"/>
        <v>0</v>
      </c>
      <c r="X347" s="50" t="s">
        <v>41</v>
      </c>
      <c r="Y347" s="50" t="s">
        <v>2849</v>
      </c>
      <c r="Z347" s="50">
        <v>2911808</v>
      </c>
      <c r="AA347" s="51"/>
      <c r="AB347" s="51"/>
      <c r="AE347" s="50">
        <f t="shared" si="62"/>
        <v>0</v>
      </c>
    </row>
    <row r="348" spans="1:31" s="52" customFormat="1" ht="19.5" customHeight="1">
      <c r="A348" s="42" t="str">
        <f>Controles!$B$2</f>
        <v>ES</v>
      </c>
      <c r="B348" s="42">
        <f>Controles!$C$2</f>
        <v>7</v>
      </c>
      <c r="C348" s="42" t="s">
        <v>5389</v>
      </c>
      <c r="D348" s="43"/>
      <c r="E348" s="43"/>
      <c r="F348" s="43"/>
      <c r="G348" s="43"/>
      <c r="H348" s="44"/>
      <c r="I348" s="44"/>
      <c r="J348" s="44"/>
      <c r="K348" s="44"/>
      <c r="L348" s="44"/>
      <c r="M348" s="45">
        <f t="shared" si="60"/>
        <v>0</v>
      </c>
      <c r="N348" s="46">
        <f t="shared" si="63"/>
        <v>0</v>
      </c>
      <c r="O348" s="45">
        <f t="shared" si="64"/>
        <v>0</v>
      </c>
      <c r="P348" s="45">
        <f t="shared" si="65"/>
        <v>0</v>
      </c>
      <c r="Q348" s="45">
        <f t="shared" si="66"/>
        <v>0</v>
      </c>
      <c r="R348" s="45">
        <f t="shared" si="67"/>
        <v>0</v>
      </c>
      <c r="S348" s="46">
        <f t="shared" si="68"/>
        <v>0</v>
      </c>
      <c r="T348" s="46">
        <f t="shared" si="61"/>
        <v>0</v>
      </c>
      <c r="U348" s="46">
        <f t="shared" si="69"/>
        <v>0</v>
      </c>
      <c r="V348" s="48" t="str">
        <f t="shared" si="70"/>
        <v>NÃO</v>
      </c>
      <c r="W348" s="49">
        <f t="shared" si="71"/>
        <v>0</v>
      </c>
      <c r="X348" s="50" t="s">
        <v>41</v>
      </c>
      <c r="Y348" s="50" t="s">
        <v>2862</v>
      </c>
      <c r="Z348" s="50">
        <v>2911857</v>
      </c>
      <c r="AA348" s="51"/>
      <c r="AB348" s="51"/>
      <c r="AE348" s="50">
        <f t="shared" si="62"/>
        <v>0</v>
      </c>
    </row>
    <row r="349" spans="1:31" s="52" customFormat="1" ht="19.5" customHeight="1">
      <c r="A349" s="42" t="str">
        <f>Controles!$B$2</f>
        <v>ES</v>
      </c>
      <c r="B349" s="42">
        <f>Controles!$C$2</f>
        <v>7</v>
      </c>
      <c r="C349" s="42" t="s">
        <v>5389</v>
      </c>
      <c r="D349" s="43"/>
      <c r="E349" s="43"/>
      <c r="F349" s="43"/>
      <c r="G349" s="43"/>
      <c r="H349" s="44"/>
      <c r="I349" s="44"/>
      <c r="J349" s="44"/>
      <c r="K349" s="44"/>
      <c r="L349" s="44"/>
      <c r="M349" s="45">
        <f t="shared" si="60"/>
        <v>0</v>
      </c>
      <c r="N349" s="46">
        <f t="shared" si="63"/>
        <v>0</v>
      </c>
      <c r="O349" s="45">
        <f t="shared" si="64"/>
        <v>0</v>
      </c>
      <c r="P349" s="45">
        <f t="shared" si="65"/>
        <v>0</v>
      </c>
      <c r="Q349" s="45">
        <f t="shared" si="66"/>
        <v>0</v>
      </c>
      <c r="R349" s="45">
        <f t="shared" si="67"/>
        <v>0</v>
      </c>
      <c r="S349" s="46">
        <f t="shared" si="68"/>
        <v>0</v>
      </c>
      <c r="T349" s="46">
        <f t="shared" si="61"/>
        <v>0</v>
      </c>
      <c r="U349" s="46">
        <f t="shared" si="69"/>
        <v>0</v>
      </c>
      <c r="V349" s="48" t="str">
        <f t="shared" si="70"/>
        <v>NÃO</v>
      </c>
      <c r="W349" s="49">
        <f t="shared" si="71"/>
        <v>0</v>
      </c>
      <c r="X349" s="50" t="s">
        <v>41</v>
      </c>
      <c r="Y349" s="50" t="s">
        <v>2875</v>
      </c>
      <c r="Z349" s="50">
        <v>2911907</v>
      </c>
      <c r="AA349" s="51"/>
      <c r="AB349" s="51"/>
      <c r="AE349" s="50">
        <f t="shared" si="62"/>
        <v>0</v>
      </c>
    </row>
    <row r="350" spans="1:31" s="52" customFormat="1" ht="19.5" customHeight="1">
      <c r="A350" s="42" t="str">
        <f>Controles!$B$2</f>
        <v>ES</v>
      </c>
      <c r="B350" s="42">
        <f>Controles!$C$2</f>
        <v>7</v>
      </c>
      <c r="C350" s="42" t="s">
        <v>5389</v>
      </c>
      <c r="D350" s="43"/>
      <c r="E350" s="43"/>
      <c r="F350" s="43"/>
      <c r="G350" s="43"/>
      <c r="H350" s="44"/>
      <c r="I350" s="44"/>
      <c r="J350" s="44"/>
      <c r="K350" s="44"/>
      <c r="L350" s="44"/>
      <c r="M350" s="45">
        <f t="shared" si="60"/>
        <v>0</v>
      </c>
      <c r="N350" s="46">
        <f t="shared" si="63"/>
        <v>0</v>
      </c>
      <c r="O350" s="45">
        <f t="shared" si="64"/>
        <v>0</v>
      </c>
      <c r="P350" s="45">
        <f t="shared" si="65"/>
        <v>0</v>
      </c>
      <c r="Q350" s="45">
        <f t="shared" si="66"/>
        <v>0</v>
      </c>
      <c r="R350" s="45">
        <f t="shared" si="67"/>
        <v>0</v>
      </c>
      <c r="S350" s="46">
        <f t="shared" si="68"/>
        <v>0</v>
      </c>
      <c r="T350" s="46">
        <f t="shared" si="61"/>
        <v>0</v>
      </c>
      <c r="U350" s="46">
        <f t="shared" si="69"/>
        <v>0</v>
      </c>
      <c r="V350" s="48" t="str">
        <f t="shared" si="70"/>
        <v>NÃO</v>
      </c>
      <c r="W350" s="49">
        <f t="shared" si="71"/>
        <v>0</v>
      </c>
      <c r="X350" s="50" t="s">
        <v>41</v>
      </c>
      <c r="Y350" s="50" t="s">
        <v>2887</v>
      </c>
      <c r="Z350" s="50">
        <v>2912004</v>
      </c>
      <c r="AA350" s="51"/>
      <c r="AB350" s="51"/>
      <c r="AE350" s="50">
        <f t="shared" si="62"/>
        <v>0</v>
      </c>
    </row>
    <row r="351" spans="1:31" s="52" customFormat="1" ht="19.5" customHeight="1">
      <c r="A351" s="42" t="str">
        <f>Controles!$B$2</f>
        <v>ES</v>
      </c>
      <c r="B351" s="42">
        <f>Controles!$C$2</f>
        <v>7</v>
      </c>
      <c r="C351" s="42" t="s">
        <v>5389</v>
      </c>
      <c r="D351" s="43"/>
      <c r="E351" s="43"/>
      <c r="F351" s="43"/>
      <c r="G351" s="43"/>
      <c r="H351" s="44"/>
      <c r="I351" s="44"/>
      <c r="J351" s="44"/>
      <c r="K351" s="44"/>
      <c r="L351" s="44"/>
      <c r="M351" s="45">
        <f t="shared" si="60"/>
        <v>0</v>
      </c>
      <c r="N351" s="46">
        <f t="shared" si="63"/>
        <v>0</v>
      </c>
      <c r="O351" s="45">
        <f t="shared" si="64"/>
        <v>0</v>
      </c>
      <c r="P351" s="45">
        <f t="shared" si="65"/>
        <v>0</v>
      </c>
      <c r="Q351" s="45">
        <f t="shared" si="66"/>
        <v>0</v>
      </c>
      <c r="R351" s="45">
        <f t="shared" si="67"/>
        <v>0</v>
      </c>
      <c r="S351" s="46">
        <f t="shared" si="68"/>
        <v>0</v>
      </c>
      <c r="T351" s="46">
        <f t="shared" si="61"/>
        <v>0</v>
      </c>
      <c r="U351" s="46">
        <f t="shared" si="69"/>
        <v>0</v>
      </c>
      <c r="V351" s="48" t="str">
        <f t="shared" si="70"/>
        <v>NÃO</v>
      </c>
      <c r="W351" s="49">
        <f t="shared" si="71"/>
        <v>0</v>
      </c>
      <c r="X351" s="50" t="s">
        <v>41</v>
      </c>
      <c r="Y351" s="50" t="s">
        <v>2900</v>
      </c>
      <c r="Z351" s="50">
        <v>2912103</v>
      </c>
      <c r="AA351" s="51"/>
      <c r="AB351" s="51"/>
      <c r="AE351" s="50">
        <f t="shared" si="62"/>
        <v>0</v>
      </c>
    </row>
    <row r="352" spans="1:31" s="52" customFormat="1" ht="19.5" customHeight="1">
      <c r="A352" s="42" t="str">
        <f>Controles!$B$2</f>
        <v>ES</v>
      </c>
      <c r="B352" s="42">
        <f>Controles!$C$2</f>
        <v>7</v>
      </c>
      <c r="C352" s="42" t="s">
        <v>5389</v>
      </c>
      <c r="D352" s="43"/>
      <c r="E352" s="43"/>
      <c r="F352" s="43"/>
      <c r="G352" s="43"/>
      <c r="H352" s="44"/>
      <c r="I352" s="44"/>
      <c r="J352" s="44"/>
      <c r="K352" s="44"/>
      <c r="L352" s="44"/>
      <c r="M352" s="45">
        <f t="shared" si="60"/>
        <v>0</v>
      </c>
      <c r="N352" s="46">
        <f t="shared" si="63"/>
        <v>0</v>
      </c>
      <c r="O352" s="45">
        <f t="shared" si="64"/>
        <v>0</v>
      </c>
      <c r="P352" s="45">
        <f t="shared" si="65"/>
        <v>0</v>
      </c>
      <c r="Q352" s="45">
        <f t="shared" si="66"/>
        <v>0</v>
      </c>
      <c r="R352" s="45">
        <f t="shared" si="67"/>
        <v>0</v>
      </c>
      <c r="S352" s="46">
        <f t="shared" si="68"/>
        <v>0</v>
      </c>
      <c r="T352" s="46">
        <f t="shared" si="61"/>
        <v>0</v>
      </c>
      <c r="U352" s="46">
        <f t="shared" si="69"/>
        <v>0</v>
      </c>
      <c r="V352" s="48" t="str">
        <f t="shared" si="70"/>
        <v>NÃO</v>
      </c>
      <c r="W352" s="49">
        <f t="shared" si="71"/>
        <v>0</v>
      </c>
      <c r="X352" s="50" t="s">
        <v>41</v>
      </c>
      <c r="Y352" s="50" t="s">
        <v>2912</v>
      </c>
      <c r="Z352" s="50">
        <v>2912202</v>
      </c>
      <c r="AA352" s="51"/>
      <c r="AB352" s="51"/>
      <c r="AE352" s="50">
        <f t="shared" si="62"/>
        <v>0</v>
      </c>
    </row>
    <row r="353" spans="1:31" s="52" customFormat="1" ht="19.5" customHeight="1">
      <c r="A353" s="42" t="str">
        <f>Controles!$B$2</f>
        <v>ES</v>
      </c>
      <c r="B353" s="42">
        <f>Controles!$C$2</f>
        <v>7</v>
      </c>
      <c r="C353" s="42" t="s">
        <v>5389</v>
      </c>
      <c r="D353" s="43"/>
      <c r="E353" s="43"/>
      <c r="F353" s="43"/>
      <c r="G353" s="43"/>
      <c r="H353" s="44"/>
      <c r="I353" s="44"/>
      <c r="J353" s="44"/>
      <c r="K353" s="44"/>
      <c r="L353" s="44"/>
      <c r="M353" s="45">
        <f t="shared" si="60"/>
        <v>0</v>
      </c>
      <c r="N353" s="46">
        <f t="shared" si="63"/>
        <v>0</v>
      </c>
      <c r="O353" s="45">
        <f t="shared" si="64"/>
        <v>0</v>
      </c>
      <c r="P353" s="45">
        <f t="shared" si="65"/>
        <v>0</v>
      </c>
      <c r="Q353" s="45">
        <f t="shared" si="66"/>
        <v>0</v>
      </c>
      <c r="R353" s="45">
        <f t="shared" si="67"/>
        <v>0</v>
      </c>
      <c r="S353" s="46">
        <f t="shared" si="68"/>
        <v>0</v>
      </c>
      <c r="T353" s="46">
        <f t="shared" si="61"/>
        <v>0</v>
      </c>
      <c r="U353" s="46">
        <f t="shared" si="69"/>
        <v>0</v>
      </c>
      <c r="V353" s="48" t="str">
        <f t="shared" si="70"/>
        <v>NÃO</v>
      </c>
      <c r="W353" s="49">
        <f t="shared" si="71"/>
        <v>0</v>
      </c>
      <c r="X353" s="50" t="s">
        <v>41</v>
      </c>
      <c r="Y353" s="50" t="s">
        <v>2925</v>
      </c>
      <c r="Z353" s="50">
        <v>2912301</v>
      </c>
      <c r="AA353" s="51"/>
      <c r="AB353" s="51"/>
      <c r="AE353" s="50">
        <f t="shared" si="62"/>
        <v>0</v>
      </c>
    </row>
    <row r="354" spans="1:31" s="52" customFormat="1" ht="19.5" customHeight="1">
      <c r="A354" s="42" t="str">
        <f>Controles!$B$2</f>
        <v>ES</v>
      </c>
      <c r="B354" s="42">
        <f>Controles!$C$2</f>
        <v>7</v>
      </c>
      <c r="C354" s="42" t="s">
        <v>5389</v>
      </c>
      <c r="D354" s="43"/>
      <c r="E354" s="43"/>
      <c r="F354" s="43"/>
      <c r="G354" s="43"/>
      <c r="H354" s="44"/>
      <c r="I354" s="44"/>
      <c r="J354" s="44"/>
      <c r="K354" s="44"/>
      <c r="L354" s="44"/>
      <c r="M354" s="45">
        <f t="shared" si="60"/>
        <v>0</v>
      </c>
      <c r="N354" s="46">
        <f t="shared" si="63"/>
        <v>0</v>
      </c>
      <c r="O354" s="45">
        <f t="shared" si="64"/>
        <v>0</v>
      </c>
      <c r="P354" s="45">
        <f t="shared" si="65"/>
        <v>0</v>
      </c>
      <c r="Q354" s="45">
        <f t="shared" si="66"/>
        <v>0</v>
      </c>
      <c r="R354" s="45">
        <f t="shared" si="67"/>
        <v>0</v>
      </c>
      <c r="S354" s="46">
        <f t="shared" si="68"/>
        <v>0</v>
      </c>
      <c r="T354" s="46">
        <f t="shared" si="61"/>
        <v>0</v>
      </c>
      <c r="U354" s="46">
        <f t="shared" si="69"/>
        <v>0</v>
      </c>
      <c r="V354" s="48" t="str">
        <f t="shared" si="70"/>
        <v>NÃO</v>
      </c>
      <c r="W354" s="49">
        <f t="shared" si="71"/>
        <v>0</v>
      </c>
      <c r="X354" s="50" t="s">
        <v>41</v>
      </c>
      <c r="Y354" s="50" t="s">
        <v>2936</v>
      </c>
      <c r="Z354" s="50">
        <v>2912400</v>
      </c>
      <c r="AA354" s="51"/>
      <c r="AB354" s="51"/>
      <c r="AE354" s="50">
        <f t="shared" si="62"/>
        <v>0</v>
      </c>
    </row>
    <row r="355" spans="1:31" s="52" customFormat="1" ht="19.5" customHeight="1">
      <c r="A355" s="42" t="str">
        <f>Controles!$B$2</f>
        <v>ES</v>
      </c>
      <c r="B355" s="42">
        <f>Controles!$C$2</f>
        <v>7</v>
      </c>
      <c r="C355" s="42" t="s">
        <v>5389</v>
      </c>
      <c r="D355" s="43"/>
      <c r="E355" s="43"/>
      <c r="F355" s="43"/>
      <c r="G355" s="43"/>
      <c r="H355" s="44"/>
      <c r="I355" s="44"/>
      <c r="J355" s="44"/>
      <c r="K355" s="44"/>
      <c r="L355" s="44"/>
      <c r="M355" s="45">
        <f t="shared" si="60"/>
        <v>0</v>
      </c>
      <c r="N355" s="46">
        <f t="shared" si="63"/>
        <v>0</v>
      </c>
      <c r="O355" s="45">
        <f t="shared" si="64"/>
        <v>0</v>
      </c>
      <c r="P355" s="45">
        <f t="shared" si="65"/>
        <v>0</v>
      </c>
      <c r="Q355" s="45">
        <f t="shared" si="66"/>
        <v>0</v>
      </c>
      <c r="R355" s="45">
        <f t="shared" si="67"/>
        <v>0</v>
      </c>
      <c r="S355" s="46">
        <f t="shared" si="68"/>
        <v>0</v>
      </c>
      <c r="T355" s="46">
        <f t="shared" si="61"/>
        <v>0</v>
      </c>
      <c r="U355" s="46">
        <f t="shared" si="69"/>
        <v>0</v>
      </c>
      <c r="V355" s="48" t="str">
        <f t="shared" si="70"/>
        <v>NÃO</v>
      </c>
      <c r="W355" s="49">
        <f t="shared" si="71"/>
        <v>0</v>
      </c>
      <c r="X355" s="50" t="s">
        <v>41</v>
      </c>
      <c r="Y355" s="50" t="s">
        <v>2948</v>
      </c>
      <c r="Z355" s="50">
        <v>2912509</v>
      </c>
      <c r="AA355" s="51"/>
      <c r="AB355" s="51"/>
      <c r="AE355" s="50">
        <f t="shared" si="62"/>
        <v>0</v>
      </c>
    </row>
    <row r="356" spans="1:31" s="52" customFormat="1" ht="19.5" customHeight="1">
      <c r="A356" s="42" t="str">
        <f>Controles!$B$2</f>
        <v>ES</v>
      </c>
      <c r="B356" s="42">
        <f>Controles!$C$2</f>
        <v>7</v>
      </c>
      <c r="C356" s="42" t="s">
        <v>5389</v>
      </c>
      <c r="D356" s="43"/>
      <c r="E356" s="43"/>
      <c r="F356" s="43"/>
      <c r="G356" s="43"/>
      <c r="H356" s="44"/>
      <c r="I356" s="44"/>
      <c r="J356" s="44"/>
      <c r="K356" s="44"/>
      <c r="L356" s="44"/>
      <c r="M356" s="45">
        <f t="shared" si="60"/>
        <v>0</v>
      </c>
      <c r="N356" s="46">
        <f t="shared" si="63"/>
        <v>0</v>
      </c>
      <c r="O356" s="45">
        <f t="shared" si="64"/>
        <v>0</v>
      </c>
      <c r="P356" s="45">
        <f t="shared" si="65"/>
        <v>0</v>
      </c>
      <c r="Q356" s="45">
        <f t="shared" si="66"/>
        <v>0</v>
      </c>
      <c r="R356" s="45">
        <f t="shared" si="67"/>
        <v>0</v>
      </c>
      <c r="S356" s="46">
        <f t="shared" si="68"/>
        <v>0</v>
      </c>
      <c r="T356" s="46">
        <f t="shared" si="61"/>
        <v>0</v>
      </c>
      <c r="U356" s="46">
        <f t="shared" si="69"/>
        <v>0</v>
      </c>
      <c r="V356" s="48" t="str">
        <f t="shared" si="70"/>
        <v>NÃO</v>
      </c>
      <c r="W356" s="49">
        <f t="shared" si="71"/>
        <v>0</v>
      </c>
      <c r="X356" s="50" t="s">
        <v>41</v>
      </c>
      <c r="Y356" s="50" t="s">
        <v>2960</v>
      </c>
      <c r="Z356" s="50">
        <v>2912608</v>
      </c>
      <c r="AA356" s="51"/>
      <c r="AB356" s="51"/>
      <c r="AE356" s="50">
        <f t="shared" si="62"/>
        <v>0</v>
      </c>
    </row>
    <row r="357" spans="1:31" s="52" customFormat="1" ht="19.5" customHeight="1">
      <c r="A357" s="42" t="str">
        <f>Controles!$B$2</f>
        <v>ES</v>
      </c>
      <c r="B357" s="42">
        <f>Controles!$C$2</f>
        <v>7</v>
      </c>
      <c r="C357" s="42" t="s">
        <v>5389</v>
      </c>
      <c r="D357" s="43"/>
      <c r="E357" s="43"/>
      <c r="F357" s="43"/>
      <c r="G357" s="43"/>
      <c r="H357" s="44"/>
      <c r="I357" s="44"/>
      <c r="J357" s="44"/>
      <c r="K357" s="44"/>
      <c r="L357" s="44"/>
      <c r="M357" s="45">
        <f t="shared" si="60"/>
        <v>0</v>
      </c>
      <c r="N357" s="46">
        <f t="shared" si="63"/>
        <v>0</v>
      </c>
      <c r="O357" s="45">
        <f t="shared" si="64"/>
        <v>0</v>
      </c>
      <c r="P357" s="45">
        <f t="shared" si="65"/>
        <v>0</v>
      </c>
      <c r="Q357" s="45">
        <f t="shared" si="66"/>
        <v>0</v>
      </c>
      <c r="R357" s="45">
        <f t="shared" si="67"/>
        <v>0</v>
      </c>
      <c r="S357" s="46">
        <f t="shared" si="68"/>
        <v>0</v>
      </c>
      <c r="T357" s="46">
        <f t="shared" si="61"/>
        <v>0</v>
      </c>
      <c r="U357" s="46">
        <f t="shared" si="69"/>
        <v>0</v>
      </c>
      <c r="V357" s="48" t="str">
        <f t="shared" si="70"/>
        <v>NÃO</v>
      </c>
      <c r="W357" s="49">
        <f t="shared" si="71"/>
        <v>0</v>
      </c>
      <c r="X357" s="50" t="s">
        <v>41</v>
      </c>
      <c r="Y357" s="50" t="s">
        <v>2972</v>
      </c>
      <c r="Z357" s="50">
        <v>2912707</v>
      </c>
      <c r="AA357" s="51"/>
      <c r="AB357" s="51"/>
      <c r="AE357" s="50">
        <f t="shared" si="62"/>
        <v>0</v>
      </c>
    </row>
    <row r="358" spans="1:31" s="52" customFormat="1" ht="19.5" customHeight="1">
      <c r="A358" s="42" t="str">
        <f>Controles!$B$2</f>
        <v>ES</v>
      </c>
      <c r="B358" s="42">
        <f>Controles!$C$2</f>
        <v>7</v>
      </c>
      <c r="C358" s="42" t="s">
        <v>5389</v>
      </c>
      <c r="D358" s="43"/>
      <c r="E358" s="43"/>
      <c r="F358" s="43"/>
      <c r="G358" s="43"/>
      <c r="H358" s="44"/>
      <c r="I358" s="44"/>
      <c r="J358" s="44"/>
      <c r="K358" s="44"/>
      <c r="L358" s="44"/>
      <c r="M358" s="45">
        <f t="shared" si="60"/>
        <v>0</v>
      </c>
      <c r="N358" s="46">
        <f t="shared" si="63"/>
        <v>0</v>
      </c>
      <c r="O358" s="45">
        <f t="shared" si="64"/>
        <v>0</v>
      </c>
      <c r="P358" s="45">
        <f t="shared" si="65"/>
        <v>0</v>
      </c>
      <c r="Q358" s="45">
        <f t="shared" si="66"/>
        <v>0</v>
      </c>
      <c r="R358" s="45">
        <f t="shared" si="67"/>
        <v>0</v>
      </c>
      <c r="S358" s="46">
        <f t="shared" si="68"/>
        <v>0</v>
      </c>
      <c r="T358" s="46">
        <f t="shared" si="61"/>
        <v>0</v>
      </c>
      <c r="U358" s="46">
        <f t="shared" si="69"/>
        <v>0</v>
      </c>
      <c r="V358" s="48" t="str">
        <f t="shared" si="70"/>
        <v>NÃO</v>
      </c>
      <c r="W358" s="49">
        <f t="shared" si="71"/>
        <v>0</v>
      </c>
      <c r="X358" s="50" t="s">
        <v>41</v>
      </c>
      <c r="Y358" s="50" t="s">
        <v>2984</v>
      </c>
      <c r="Z358" s="50">
        <v>2912806</v>
      </c>
      <c r="AA358" s="51"/>
      <c r="AB358" s="51"/>
      <c r="AE358" s="50">
        <f t="shared" si="62"/>
        <v>0</v>
      </c>
    </row>
    <row r="359" spans="1:31" s="52" customFormat="1" ht="19.5" customHeight="1">
      <c r="A359" s="42" t="str">
        <f>Controles!$B$2</f>
        <v>ES</v>
      </c>
      <c r="B359" s="42">
        <f>Controles!$C$2</f>
        <v>7</v>
      </c>
      <c r="C359" s="42" t="s">
        <v>5389</v>
      </c>
      <c r="D359" s="43"/>
      <c r="E359" s="43"/>
      <c r="F359" s="43"/>
      <c r="G359" s="43"/>
      <c r="H359" s="44"/>
      <c r="I359" s="44"/>
      <c r="J359" s="44"/>
      <c r="K359" s="44"/>
      <c r="L359" s="44"/>
      <c r="M359" s="45">
        <f t="shared" si="60"/>
        <v>0</v>
      </c>
      <c r="N359" s="46">
        <f t="shared" si="63"/>
        <v>0</v>
      </c>
      <c r="O359" s="45">
        <f t="shared" si="64"/>
        <v>0</v>
      </c>
      <c r="P359" s="45">
        <f t="shared" si="65"/>
        <v>0</v>
      </c>
      <c r="Q359" s="45">
        <f t="shared" si="66"/>
        <v>0</v>
      </c>
      <c r="R359" s="45">
        <f t="shared" si="67"/>
        <v>0</v>
      </c>
      <c r="S359" s="46">
        <f t="shared" si="68"/>
        <v>0</v>
      </c>
      <c r="T359" s="46">
        <f t="shared" si="61"/>
        <v>0</v>
      </c>
      <c r="U359" s="46">
        <f t="shared" si="69"/>
        <v>0</v>
      </c>
      <c r="V359" s="48" t="str">
        <f t="shared" si="70"/>
        <v>NÃO</v>
      </c>
      <c r="W359" s="49">
        <f t="shared" si="71"/>
        <v>0</v>
      </c>
      <c r="X359" s="50" t="s">
        <v>41</v>
      </c>
      <c r="Y359" s="50" t="s">
        <v>2996</v>
      </c>
      <c r="Z359" s="50">
        <v>2912905</v>
      </c>
      <c r="AA359" s="51"/>
      <c r="AB359" s="51"/>
      <c r="AE359" s="50">
        <f t="shared" si="62"/>
        <v>0</v>
      </c>
    </row>
    <row r="360" spans="1:31" s="52" customFormat="1" ht="19.5" customHeight="1">
      <c r="A360" s="42" t="str">
        <f>Controles!$B$2</f>
        <v>ES</v>
      </c>
      <c r="B360" s="42">
        <f>Controles!$C$2</f>
        <v>7</v>
      </c>
      <c r="C360" s="42" t="s">
        <v>5389</v>
      </c>
      <c r="D360" s="43"/>
      <c r="E360" s="43"/>
      <c r="F360" s="43"/>
      <c r="G360" s="43"/>
      <c r="H360" s="44"/>
      <c r="I360" s="44"/>
      <c r="J360" s="44"/>
      <c r="K360" s="44"/>
      <c r="L360" s="44"/>
      <c r="M360" s="45">
        <f t="shared" si="60"/>
        <v>0</v>
      </c>
      <c r="N360" s="46">
        <f t="shared" si="63"/>
        <v>0</v>
      </c>
      <c r="O360" s="45">
        <f t="shared" si="64"/>
        <v>0</v>
      </c>
      <c r="P360" s="45">
        <f t="shared" si="65"/>
        <v>0</v>
      </c>
      <c r="Q360" s="45">
        <f t="shared" si="66"/>
        <v>0</v>
      </c>
      <c r="R360" s="45">
        <f t="shared" si="67"/>
        <v>0</v>
      </c>
      <c r="S360" s="46">
        <f t="shared" si="68"/>
        <v>0</v>
      </c>
      <c r="T360" s="46">
        <f t="shared" si="61"/>
        <v>0</v>
      </c>
      <c r="U360" s="46">
        <f t="shared" si="69"/>
        <v>0</v>
      </c>
      <c r="V360" s="48" t="str">
        <f t="shared" si="70"/>
        <v>NÃO</v>
      </c>
      <c r="W360" s="49">
        <f t="shared" si="71"/>
        <v>0</v>
      </c>
      <c r="X360" s="50" t="s">
        <v>41</v>
      </c>
      <c r="Y360" s="50" t="s">
        <v>3009</v>
      </c>
      <c r="Z360" s="50">
        <v>2913002</v>
      </c>
      <c r="AA360" s="51"/>
      <c r="AB360" s="51"/>
      <c r="AE360" s="50">
        <f t="shared" si="62"/>
        <v>0</v>
      </c>
    </row>
    <row r="361" spans="1:31" s="52" customFormat="1" ht="19.5" customHeight="1">
      <c r="A361" s="42" t="str">
        <f>Controles!$B$2</f>
        <v>ES</v>
      </c>
      <c r="B361" s="42">
        <f>Controles!$C$2</f>
        <v>7</v>
      </c>
      <c r="C361" s="42" t="s">
        <v>5389</v>
      </c>
      <c r="D361" s="43"/>
      <c r="E361" s="43"/>
      <c r="F361" s="43"/>
      <c r="G361" s="43"/>
      <c r="H361" s="44"/>
      <c r="I361" s="44"/>
      <c r="J361" s="44"/>
      <c r="K361" s="44"/>
      <c r="L361" s="44"/>
      <c r="M361" s="45">
        <f t="shared" si="60"/>
        <v>0</v>
      </c>
      <c r="N361" s="46">
        <f t="shared" si="63"/>
        <v>0</v>
      </c>
      <c r="O361" s="45">
        <f t="shared" si="64"/>
        <v>0</v>
      </c>
      <c r="P361" s="45">
        <f t="shared" si="65"/>
        <v>0</v>
      </c>
      <c r="Q361" s="45">
        <f t="shared" si="66"/>
        <v>0</v>
      </c>
      <c r="R361" s="45">
        <f t="shared" si="67"/>
        <v>0</v>
      </c>
      <c r="S361" s="46">
        <f t="shared" si="68"/>
        <v>0</v>
      </c>
      <c r="T361" s="46">
        <f t="shared" si="61"/>
        <v>0</v>
      </c>
      <c r="U361" s="46">
        <f t="shared" si="69"/>
        <v>0</v>
      </c>
      <c r="V361" s="48" t="str">
        <f t="shared" si="70"/>
        <v>NÃO</v>
      </c>
      <c r="W361" s="49">
        <f t="shared" si="71"/>
        <v>0</v>
      </c>
      <c r="X361" s="50" t="s">
        <v>41</v>
      </c>
      <c r="Y361" s="50" t="s">
        <v>3022</v>
      </c>
      <c r="Z361" s="50">
        <v>2913101</v>
      </c>
      <c r="AA361" s="51"/>
      <c r="AB361" s="51"/>
      <c r="AE361" s="50">
        <f t="shared" si="62"/>
        <v>0</v>
      </c>
    </row>
    <row r="362" spans="1:31" s="52" customFormat="1" ht="19.5" customHeight="1">
      <c r="A362" s="42" t="str">
        <f>Controles!$B$2</f>
        <v>ES</v>
      </c>
      <c r="B362" s="42">
        <f>Controles!$C$2</f>
        <v>7</v>
      </c>
      <c r="C362" s="42" t="s">
        <v>5389</v>
      </c>
      <c r="D362" s="43"/>
      <c r="E362" s="43"/>
      <c r="F362" s="43"/>
      <c r="G362" s="43"/>
      <c r="H362" s="44"/>
      <c r="I362" s="44"/>
      <c r="J362" s="44"/>
      <c r="K362" s="44"/>
      <c r="L362" s="44"/>
      <c r="M362" s="45">
        <f t="shared" si="60"/>
        <v>0</v>
      </c>
      <c r="N362" s="46">
        <f t="shared" si="63"/>
        <v>0</v>
      </c>
      <c r="O362" s="45">
        <f t="shared" si="64"/>
        <v>0</v>
      </c>
      <c r="P362" s="45">
        <f t="shared" si="65"/>
        <v>0</v>
      </c>
      <c r="Q362" s="45">
        <f t="shared" si="66"/>
        <v>0</v>
      </c>
      <c r="R362" s="45">
        <f t="shared" si="67"/>
        <v>0</v>
      </c>
      <c r="S362" s="46">
        <f t="shared" si="68"/>
        <v>0</v>
      </c>
      <c r="T362" s="46">
        <f t="shared" si="61"/>
        <v>0</v>
      </c>
      <c r="U362" s="46">
        <f t="shared" si="69"/>
        <v>0</v>
      </c>
      <c r="V362" s="48" t="str">
        <f t="shared" si="70"/>
        <v>NÃO</v>
      </c>
      <c r="W362" s="49">
        <f t="shared" si="71"/>
        <v>0</v>
      </c>
      <c r="X362" s="50" t="s">
        <v>41</v>
      </c>
      <c r="Y362" s="50" t="s">
        <v>3034</v>
      </c>
      <c r="Z362" s="50">
        <v>2913200</v>
      </c>
      <c r="AA362" s="51"/>
      <c r="AB362" s="51"/>
      <c r="AE362" s="50">
        <f t="shared" si="62"/>
        <v>0</v>
      </c>
    </row>
    <row r="363" spans="1:31" s="52" customFormat="1" ht="19.5" customHeight="1">
      <c r="A363" s="42" t="str">
        <f>Controles!$B$2</f>
        <v>ES</v>
      </c>
      <c r="B363" s="42">
        <f>Controles!$C$2</f>
        <v>7</v>
      </c>
      <c r="C363" s="42" t="s">
        <v>5389</v>
      </c>
      <c r="D363" s="43"/>
      <c r="E363" s="43"/>
      <c r="F363" s="43"/>
      <c r="G363" s="43"/>
      <c r="H363" s="44"/>
      <c r="I363" s="44"/>
      <c r="J363" s="44"/>
      <c r="K363" s="44"/>
      <c r="L363" s="44"/>
      <c r="M363" s="45">
        <f t="shared" si="60"/>
        <v>0</v>
      </c>
      <c r="N363" s="46">
        <f t="shared" si="63"/>
        <v>0</v>
      </c>
      <c r="O363" s="45">
        <f t="shared" si="64"/>
        <v>0</v>
      </c>
      <c r="P363" s="45">
        <f t="shared" si="65"/>
        <v>0</v>
      </c>
      <c r="Q363" s="45">
        <f t="shared" si="66"/>
        <v>0</v>
      </c>
      <c r="R363" s="45">
        <f t="shared" si="67"/>
        <v>0</v>
      </c>
      <c r="S363" s="46">
        <f t="shared" si="68"/>
        <v>0</v>
      </c>
      <c r="T363" s="46">
        <f t="shared" si="61"/>
        <v>0</v>
      </c>
      <c r="U363" s="46">
        <f t="shared" si="69"/>
        <v>0</v>
      </c>
      <c r="V363" s="48" t="str">
        <f t="shared" si="70"/>
        <v>NÃO</v>
      </c>
      <c r="W363" s="49">
        <f t="shared" si="71"/>
        <v>0</v>
      </c>
      <c r="X363" s="50" t="s">
        <v>41</v>
      </c>
      <c r="Y363" s="50" t="s">
        <v>3046</v>
      </c>
      <c r="Z363" s="50">
        <v>2913309</v>
      </c>
      <c r="AA363" s="51"/>
      <c r="AB363" s="51"/>
      <c r="AE363" s="50">
        <f t="shared" si="62"/>
        <v>0</v>
      </c>
    </row>
    <row r="364" spans="1:31" s="52" customFormat="1" ht="19.5" customHeight="1">
      <c r="A364" s="42" t="str">
        <f>Controles!$B$2</f>
        <v>ES</v>
      </c>
      <c r="B364" s="42">
        <f>Controles!$C$2</f>
        <v>7</v>
      </c>
      <c r="C364" s="42" t="s">
        <v>5389</v>
      </c>
      <c r="D364" s="43"/>
      <c r="E364" s="43"/>
      <c r="F364" s="43"/>
      <c r="G364" s="43"/>
      <c r="H364" s="44"/>
      <c r="I364" s="44"/>
      <c r="J364" s="44"/>
      <c r="K364" s="44"/>
      <c r="L364" s="44"/>
      <c r="M364" s="45">
        <f t="shared" si="60"/>
        <v>0</v>
      </c>
      <c r="N364" s="46">
        <f t="shared" si="63"/>
        <v>0</v>
      </c>
      <c r="O364" s="45">
        <f t="shared" si="64"/>
        <v>0</v>
      </c>
      <c r="P364" s="45">
        <f t="shared" si="65"/>
        <v>0</v>
      </c>
      <c r="Q364" s="45">
        <f t="shared" si="66"/>
        <v>0</v>
      </c>
      <c r="R364" s="45">
        <f t="shared" si="67"/>
        <v>0</v>
      </c>
      <c r="S364" s="46">
        <f t="shared" si="68"/>
        <v>0</v>
      </c>
      <c r="T364" s="46">
        <f t="shared" si="61"/>
        <v>0</v>
      </c>
      <c r="U364" s="46">
        <f t="shared" si="69"/>
        <v>0</v>
      </c>
      <c r="V364" s="48" t="str">
        <f t="shared" si="70"/>
        <v>NÃO</v>
      </c>
      <c r="W364" s="49">
        <f t="shared" si="71"/>
        <v>0</v>
      </c>
      <c r="X364" s="50" t="s">
        <v>41</v>
      </c>
      <c r="Y364" s="50" t="s">
        <v>3058</v>
      </c>
      <c r="Z364" s="50">
        <v>2913408</v>
      </c>
      <c r="AA364" s="51"/>
      <c r="AB364" s="51"/>
      <c r="AE364" s="50">
        <f t="shared" si="62"/>
        <v>0</v>
      </c>
    </row>
    <row r="365" spans="1:31" s="52" customFormat="1" ht="19.5" customHeight="1">
      <c r="A365" s="42" t="str">
        <f>Controles!$B$2</f>
        <v>ES</v>
      </c>
      <c r="B365" s="42">
        <f>Controles!$C$2</f>
        <v>7</v>
      </c>
      <c r="C365" s="42" t="s">
        <v>5389</v>
      </c>
      <c r="D365" s="43"/>
      <c r="E365" s="43"/>
      <c r="F365" s="43"/>
      <c r="G365" s="43"/>
      <c r="H365" s="44"/>
      <c r="I365" s="44"/>
      <c r="J365" s="44"/>
      <c r="K365" s="44"/>
      <c r="L365" s="44"/>
      <c r="M365" s="45">
        <f t="shared" si="60"/>
        <v>0</v>
      </c>
      <c r="N365" s="46">
        <f t="shared" si="63"/>
        <v>0</v>
      </c>
      <c r="O365" s="45">
        <f t="shared" si="64"/>
        <v>0</v>
      </c>
      <c r="P365" s="45">
        <f t="shared" si="65"/>
        <v>0</v>
      </c>
      <c r="Q365" s="45">
        <f t="shared" si="66"/>
        <v>0</v>
      </c>
      <c r="R365" s="45">
        <f t="shared" si="67"/>
        <v>0</v>
      </c>
      <c r="S365" s="46">
        <f t="shared" si="68"/>
        <v>0</v>
      </c>
      <c r="T365" s="46">
        <f t="shared" si="61"/>
        <v>0</v>
      </c>
      <c r="U365" s="46">
        <f t="shared" si="69"/>
        <v>0</v>
      </c>
      <c r="V365" s="48" t="str">
        <f t="shared" si="70"/>
        <v>NÃO</v>
      </c>
      <c r="W365" s="49">
        <f t="shared" si="71"/>
        <v>0</v>
      </c>
      <c r="X365" s="50" t="s">
        <v>41</v>
      </c>
      <c r="Y365" s="50" t="s">
        <v>3070</v>
      </c>
      <c r="Z365" s="50">
        <v>2913457</v>
      </c>
      <c r="AA365" s="51"/>
      <c r="AB365" s="51"/>
      <c r="AE365" s="50">
        <f t="shared" si="62"/>
        <v>0</v>
      </c>
    </row>
    <row r="366" spans="1:31" s="52" customFormat="1" ht="19.5" customHeight="1">
      <c r="A366" s="42" t="str">
        <f>Controles!$B$2</f>
        <v>ES</v>
      </c>
      <c r="B366" s="42">
        <f>Controles!$C$2</f>
        <v>7</v>
      </c>
      <c r="C366" s="42" t="s">
        <v>5389</v>
      </c>
      <c r="D366" s="43"/>
      <c r="E366" s="43"/>
      <c r="F366" s="43"/>
      <c r="G366" s="43"/>
      <c r="H366" s="44"/>
      <c r="I366" s="44"/>
      <c r="J366" s="44"/>
      <c r="K366" s="44"/>
      <c r="L366" s="44"/>
      <c r="M366" s="45">
        <f t="shared" si="60"/>
        <v>0</v>
      </c>
      <c r="N366" s="46">
        <f t="shared" si="63"/>
        <v>0</v>
      </c>
      <c r="O366" s="45">
        <f t="shared" si="64"/>
        <v>0</v>
      </c>
      <c r="P366" s="45">
        <f t="shared" si="65"/>
        <v>0</v>
      </c>
      <c r="Q366" s="45">
        <f t="shared" si="66"/>
        <v>0</v>
      </c>
      <c r="R366" s="45">
        <f t="shared" si="67"/>
        <v>0</v>
      </c>
      <c r="S366" s="46">
        <f t="shared" si="68"/>
        <v>0</v>
      </c>
      <c r="T366" s="46">
        <f t="shared" si="61"/>
        <v>0</v>
      </c>
      <c r="U366" s="46">
        <f t="shared" si="69"/>
        <v>0</v>
      </c>
      <c r="V366" s="48" t="str">
        <f t="shared" si="70"/>
        <v>NÃO</v>
      </c>
      <c r="W366" s="49">
        <f t="shared" si="71"/>
        <v>0</v>
      </c>
      <c r="X366" s="50" t="s">
        <v>41</v>
      </c>
      <c r="Y366" s="50" t="s">
        <v>3082</v>
      </c>
      <c r="Z366" s="50">
        <v>2913507</v>
      </c>
      <c r="AA366" s="51"/>
      <c r="AB366" s="51"/>
      <c r="AE366" s="50">
        <f t="shared" si="62"/>
        <v>0</v>
      </c>
    </row>
    <row r="367" spans="1:31" s="52" customFormat="1" ht="19.5" customHeight="1">
      <c r="A367" s="42" t="str">
        <f>Controles!$B$2</f>
        <v>ES</v>
      </c>
      <c r="B367" s="42">
        <f>Controles!$C$2</f>
        <v>7</v>
      </c>
      <c r="C367" s="42" t="s">
        <v>5389</v>
      </c>
      <c r="D367" s="43"/>
      <c r="E367" s="43"/>
      <c r="F367" s="43"/>
      <c r="G367" s="43"/>
      <c r="H367" s="44"/>
      <c r="I367" s="44"/>
      <c r="J367" s="44"/>
      <c r="K367" s="44"/>
      <c r="L367" s="44"/>
      <c r="M367" s="45">
        <f t="shared" si="60"/>
        <v>0</v>
      </c>
      <c r="N367" s="46">
        <f t="shared" si="63"/>
        <v>0</v>
      </c>
      <c r="O367" s="45">
        <f t="shared" si="64"/>
        <v>0</v>
      </c>
      <c r="P367" s="45">
        <f t="shared" si="65"/>
        <v>0</v>
      </c>
      <c r="Q367" s="45">
        <f t="shared" si="66"/>
        <v>0</v>
      </c>
      <c r="R367" s="45">
        <f t="shared" si="67"/>
        <v>0</v>
      </c>
      <c r="S367" s="46">
        <f t="shared" si="68"/>
        <v>0</v>
      </c>
      <c r="T367" s="46">
        <f t="shared" si="61"/>
        <v>0</v>
      </c>
      <c r="U367" s="46">
        <f t="shared" si="69"/>
        <v>0</v>
      </c>
      <c r="V367" s="48" t="str">
        <f t="shared" si="70"/>
        <v>NÃO</v>
      </c>
      <c r="W367" s="49">
        <f t="shared" si="71"/>
        <v>0</v>
      </c>
      <c r="X367" s="50" t="s">
        <v>41</v>
      </c>
      <c r="Y367" s="50" t="s">
        <v>3095</v>
      </c>
      <c r="Z367" s="50">
        <v>2913606</v>
      </c>
      <c r="AA367" s="51"/>
      <c r="AB367" s="51"/>
      <c r="AE367" s="50">
        <f t="shared" si="62"/>
        <v>0</v>
      </c>
    </row>
    <row r="368" spans="1:31" s="52" customFormat="1" ht="19.5" customHeight="1">
      <c r="A368" s="42" t="str">
        <f>Controles!$B$2</f>
        <v>ES</v>
      </c>
      <c r="B368" s="42">
        <f>Controles!$C$2</f>
        <v>7</v>
      </c>
      <c r="C368" s="42" t="s">
        <v>5389</v>
      </c>
      <c r="D368" s="43"/>
      <c r="E368" s="43"/>
      <c r="F368" s="43"/>
      <c r="G368" s="43"/>
      <c r="H368" s="44"/>
      <c r="I368" s="44"/>
      <c r="J368" s="44"/>
      <c r="K368" s="44"/>
      <c r="L368" s="44"/>
      <c r="M368" s="45">
        <f t="shared" si="60"/>
        <v>0</v>
      </c>
      <c r="N368" s="46">
        <f t="shared" si="63"/>
        <v>0</v>
      </c>
      <c r="O368" s="45">
        <f t="shared" si="64"/>
        <v>0</v>
      </c>
      <c r="P368" s="45">
        <f t="shared" si="65"/>
        <v>0</v>
      </c>
      <c r="Q368" s="45">
        <f t="shared" si="66"/>
        <v>0</v>
      </c>
      <c r="R368" s="45">
        <f t="shared" si="67"/>
        <v>0</v>
      </c>
      <c r="S368" s="46">
        <f t="shared" si="68"/>
        <v>0</v>
      </c>
      <c r="T368" s="46">
        <f t="shared" si="61"/>
        <v>0</v>
      </c>
      <c r="U368" s="46">
        <f t="shared" si="69"/>
        <v>0</v>
      </c>
      <c r="V368" s="48" t="str">
        <f t="shared" si="70"/>
        <v>NÃO</v>
      </c>
      <c r="W368" s="49">
        <f t="shared" si="71"/>
        <v>0</v>
      </c>
      <c r="X368" s="50" t="s">
        <v>41</v>
      </c>
      <c r="Y368" s="50" t="s">
        <v>3107</v>
      </c>
      <c r="Z368" s="50">
        <v>2913705</v>
      </c>
      <c r="AA368" s="51"/>
      <c r="AB368" s="51"/>
      <c r="AE368" s="50">
        <f t="shared" si="62"/>
        <v>0</v>
      </c>
    </row>
    <row r="369" spans="1:31" s="52" customFormat="1" ht="19.5" customHeight="1">
      <c r="A369" s="42" t="str">
        <f>Controles!$B$2</f>
        <v>ES</v>
      </c>
      <c r="B369" s="42">
        <f>Controles!$C$2</f>
        <v>7</v>
      </c>
      <c r="C369" s="42" t="s">
        <v>5389</v>
      </c>
      <c r="D369" s="43"/>
      <c r="E369" s="43"/>
      <c r="F369" s="43"/>
      <c r="G369" s="43"/>
      <c r="H369" s="44"/>
      <c r="I369" s="44"/>
      <c r="J369" s="44"/>
      <c r="K369" s="44"/>
      <c r="L369" s="44"/>
      <c r="M369" s="45">
        <f t="shared" si="60"/>
        <v>0</v>
      </c>
      <c r="N369" s="46">
        <f t="shared" si="63"/>
        <v>0</v>
      </c>
      <c r="O369" s="45">
        <f t="shared" si="64"/>
        <v>0</v>
      </c>
      <c r="P369" s="45">
        <f t="shared" si="65"/>
        <v>0</v>
      </c>
      <c r="Q369" s="45">
        <f t="shared" si="66"/>
        <v>0</v>
      </c>
      <c r="R369" s="45">
        <f t="shared" si="67"/>
        <v>0</v>
      </c>
      <c r="S369" s="46">
        <f t="shared" si="68"/>
        <v>0</v>
      </c>
      <c r="T369" s="46">
        <f t="shared" si="61"/>
        <v>0</v>
      </c>
      <c r="U369" s="46">
        <f t="shared" si="69"/>
        <v>0</v>
      </c>
      <c r="V369" s="48" t="str">
        <f t="shared" si="70"/>
        <v>NÃO</v>
      </c>
      <c r="W369" s="49">
        <f t="shared" si="71"/>
        <v>0</v>
      </c>
      <c r="X369" s="50" t="s">
        <v>41</v>
      </c>
      <c r="Y369" s="50" t="s">
        <v>3119</v>
      </c>
      <c r="Z369" s="50">
        <v>2913804</v>
      </c>
      <c r="AA369" s="51"/>
      <c r="AB369" s="51"/>
      <c r="AE369" s="50">
        <f t="shared" si="62"/>
        <v>0</v>
      </c>
    </row>
    <row r="370" spans="1:31" s="52" customFormat="1" ht="19.5" customHeight="1">
      <c r="A370" s="42" t="str">
        <f>Controles!$B$2</f>
        <v>ES</v>
      </c>
      <c r="B370" s="42">
        <f>Controles!$C$2</f>
        <v>7</v>
      </c>
      <c r="C370" s="42" t="s">
        <v>5389</v>
      </c>
      <c r="D370" s="43"/>
      <c r="E370" s="43"/>
      <c r="F370" s="43"/>
      <c r="G370" s="43"/>
      <c r="H370" s="44"/>
      <c r="I370" s="44"/>
      <c r="J370" s="44"/>
      <c r="K370" s="44"/>
      <c r="L370" s="44"/>
      <c r="M370" s="45">
        <f t="shared" si="60"/>
        <v>0</v>
      </c>
      <c r="N370" s="46">
        <f t="shared" si="63"/>
        <v>0</v>
      </c>
      <c r="O370" s="45">
        <f t="shared" si="64"/>
        <v>0</v>
      </c>
      <c r="P370" s="45">
        <f t="shared" si="65"/>
        <v>0</v>
      </c>
      <c r="Q370" s="45">
        <f t="shared" si="66"/>
        <v>0</v>
      </c>
      <c r="R370" s="45">
        <f t="shared" si="67"/>
        <v>0</v>
      </c>
      <c r="S370" s="46">
        <f t="shared" si="68"/>
        <v>0</v>
      </c>
      <c r="T370" s="46">
        <f t="shared" si="61"/>
        <v>0</v>
      </c>
      <c r="U370" s="46">
        <f t="shared" si="69"/>
        <v>0</v>
      </c>
      <c r="V370" s="48" t="str">
        <f t="shared" si="70"/>
        <v>NÃO</v>
      </c>
      <c r="W370" s="49">
        <f t="shared" si="71"/>
        <v>0</v>
      </c>
      <c r="X370" s="50" t="s">
        <v>41</v>
      </c>
      <c r="Y370" s="50" t="s">
        <v>3131</v>
      </c>
      <c r="Z370" s="50">
        <v>2913903</v>
      </c>
      <c r="AA370" s="51"/>
      <c r="AB370" s="51"/>
      <c r="AE370" s="50">
        <f t="shared" si="62"/>
        <v>0</v>
      </c>
    </row>
    <row r="371" spans="1:31" s="52" customFormat="1" ht="19.5" customHeight="1">
      <c r="A371" s="42" t="str">
        <f>Controles!$B$2</f>
        <v>ES</v>
      </c>
      <c r="B371" s="42">
        <f>Controles!$C$2</f>
        <v>7</v>
      </c>
      <c r="C371" s="42" t="s">
        <v>5389</v>
      </c>
      <c r="D371" s="43"/>
      <c r="E371" s="43"/>
      <c r="F371" s="43"/>
      <c r="G371" s="43"/>
      <c r="H371" s="44"/>
      <c r="I371" s="44"/>
      <c r="J371" s="44"/>
      <c r="K371" s="44"/>
      <c r="L371" s="44"/>
      <c r="M371" s="45">
        <f t="shared" si="60"/>
        <v>0</v>
      </c>
      <c r="N371" s="46">
        <f t="shared" si="63"/>
        <v>0</v>
      </c>
      <c r="O371" s="45">
        <f t="shared" si="64"/>
        <v>0</v>
      </c>
      <c r="P371" s="45">
        <f t="shared" si="65"/>
        <v>0</v>
      </c>
      <c r="Q371" s="45">
        <f t="shared" si="66"/>
        <v>0</v>
      </c>
      <c r="R371" s="45">
        <f t="shared" si="67"/>
        <v>0</v>
      </c>
      <c r="S371" s="46">
        <f t="shared" si="68"/>
        <v>0</v>
      </c>
      <c r="T371" s="46">
        <f t="shared" si="61"/>
        <v>0</v>
      </c>
      <c r="U371" s="46">
        <f t="shared" si="69"/>
        <v>0</v>
      </c>
      <c r="V371" s="48" t="str">
        <f t="shared" si="70"/>
        <v>NÃO</v>
      </c>
      <c r="W371" s="49">
        <f t="shared" si="71"/>
        <v>0</v>
      </c>
      <c r="X371" s="50" t="s">
        <v>41</v>
      </c>
      <c r="Y371" s="50" t="s">
        <v>3143</v>
      </c>
      <c r="Z371" s="50">
        <v>2914000</v>
      </c>
      <c r="AA371" s="51"/>
      <c r="AB371" s="51"/>
      <c r="AE371" s="50">
        <f t="shared" si="62"/>
        <v>0</v>
      </c>
    </row>
    <row r="372" spans="1:31" s="52" customFormat="1" ht="19.5" customHeight="1">
      <c r="A372" s="42" t="str">
        <f>Controles!$B$2</f>
        <v>ES</v>
      </c>
      <c r="B372" s="42">
        <f>Controles!$C$2</f>
        <v>7</v>
      </c>
      <c r="C372" s="42" t="s">
        <v>5389</v>
      </c>
      <c r="D372" s="43"/>
      <c r="E372" s="43"/>
      <c r="F372" s="43"/>
      <c r="G372" s="43"/>
      <c r="H372" s="44"/>
      <c r="I372" s="44"/>
      <c r="J372" s="44"/>
      <c r="K372" s="44"/>
      <c r="L372" s="44"/>
      <c r="M372" s="45">
        <f t="shared" si="60"/>
        <v>0</v>
      </c>
      <c r="N372" s="46">
        <f t="shared" si="63"/>
        <v>0</v>
      </c>
      <c r="O372" s="45">
        <f t="shared" si="64"/>
        <v>0</v>
      </c>
      <c r="P372" s="45">
        <f t="shared" si="65"/>
        <v>0</v>
      </c>
      <c r="Q372" s="45">
        <f t="shared" si="66"/>
        <v>0</v>
      </c>
      <c r="R372" s="45">
        <f t="shared" si="67"/>
        <v>0</v>
      </c>
      <c r="S372" s="46">
        <f t="shared" si="68"/>
        <v>0</v>
      </c>
      <c r="T372" s="46">
        <f t="shared" si="61"/>
        <v>0</v>
      </c>
      <c r="U372" s="46">
        <f t="shared" si="69"/>
        <v>0</v>
      </c>
      <c r="V372" s="48" t="str">
        <f t="shared" si="70"/>
        <v>NÃO</v>
      </c>
      <c r="W372" s="49">
        <f t="shared" si="71"/>
        <v>0</v>
      </c>
      <c r="X372" s="50" t="s">
        <v>41</v>
      </c>
      <c r="Y372" s="50" t="s">
        <v>3154</v>
      </c>
      <c r="Z372" s="50">
        <v>2914109</v>
      </c>
      <c r="AA372" s="51"/>
      <c r="AB372" s="51"/>
      <c r="AE372" s="50">
        <f t="shared" si="62"/>
        <v>0</v>
      </c>
    </row>
    <row r="373" spans="1:31" s="52" customFormat="1" ht="19.5" customHeight="1">
      <c r="A373" s="42" t="str">
        <f>Controles!$B$2</f>
        <v>ES</v>
      </c>
      <c r="B373" s="42">
        <f>Controles!$C$2</f>
        <v>7</v>
      </c>
      <c r="C373" s="42" t="s">
        <v>5389</v>
      </c>
      <c r="D373" s="43"/>
      <c r="E373" s="43"/>
      <c r="F373" s="43"/>
      <c r="G373" s="43"/>
      <c r="H373" s="44"/>
      <c r="I373" s="44"/>
      <c r="J373" s="44"/>
      <c r="K373" s="44"/>
      <c r="L373" s="44"/>
      <c r="M373" s="45">
        <f t="shared" si="60"/>
        <v>0</v>
      </c>
      <c r="N373" s="46">
        <f t="shared" si="63"/>
        <v>0</v>
      </c>
      <c r="O373" s="45">
        <f t="shared" si="64"/>
        <v>0</v>
      </c>
      <c r="P373" s="45">
        <f t="shared" si="65"/>
        <v>0</v>
      </c>
      <c r="Q373" s="45">
        <f t="shared" si="66"/>
        <v>0</v>
      </c>
      <c r="R373" s="45">
        <f t="shared" si="67"/>
        <v>0</v>
      </c>
      <c r="S373" s="46">
        <f t="shared" si="68"/>
        <v>0</v>
      </c>
      <c r="T373" s="46">
        <f t="shared" si="61"/>
        <v>0</v>
      </c>
      <c r="U373" s="46">
        <f t="shared" si="69"/>
        <v>0</v>
      </c>
      <c r="V373" s="48" t="str">
        <f t="shared" si="70"/>
        <v>NÃO</v>
      </c>
      <c r="W373" s="49">
        <f t="shared" si="71"/>
        <v>0</v>
      </c>
      <c r="X373" s="50" t="s">
        <v>41</v>
      </c>
      <c r="Y373" s="50" t="s">
        <v>3165</v>
      </c>
      <c r="Z373" s="50">
        <v>2914208</v>
      </c>
      <c r="AA373" s="51"/>
      <c r="AB373" s="51"/>
      <c r="AE373" s="50">
        <f t="shared" si="62"/>
        <v>0</v>
      </c>
    </row>
    <row r="374" spans="1:31" s="52" customFormat="1" ht="19.5" customHeight="1">
      <c r="A374" s="42" t="str">
        <f>Controles!$B$2</f>
        <v>ES</v>
      </c>
      <c r="B374" s="42">
        <f>Controles!$C$2</f>
        <v>7</v>
      </c>
      <c r="C374" s="42" t="s">
        <v>5389</v>
      </c>
      <c r="D374" s="43"/>
      <c r="E374" s="43"/>
      <c r="F374" s="43"/>
      <c r="G374" s="43"/>
      <c r="H374" s="44"/>
      <c r="I374" s="44"/>
      <c r="J374" s="44"/>
      <c r="K374" s="44"/>
      <c r="L374" s="44"/>
      <c r="M374" s="45">
        <f t="shared" si="60"/>
        <v>0</v>
      </c>
      <c r="N374" s="46">
        <f t="shared" si="63"/>
        <v>0</v>
      </c>
      <c r="O374" s="45">
        <f t="shared" si="64"/>
        <v>0</v>
      </c>
      <c r="P374" s="45">
        <f t="shared" si="65"/>
        <v>0</v>
      </c>
      <c r="Q374" s="45">
        <f t="shared" si="66"/>
        <v>0</v>
      </c>
      <c r="R374" s="45">
        <f t="shared" si="67"/>
        <v>0</v>
      </c>
      <c r="S374" s="46">
        <f t="shared" si="68"/>
        <v>0</v>
      </c>
      <c r="T374" s="46">
        <f t="shared" si="61"/>
        <v>0</v>
      </c>
      <c r="U374" s="46">
        <f t="shared" si="69"/>
        <v>0</v>
      </c>
      <c r="V374" s="48" t="str">
        <f t="shared" si="70"/>
        <v>NÃO</v>
      </c>
      <c r="W374" s="49">
        <f t="shared" si="71"/>
        <v>0</v>
      </c>
      <c r="X374" s="50" t="s">
        <v>41</v>
      </c>
      <c r="Y374" s="50" t="s">
        <v>3176</v>
      </c>
      <c r="Z374" s="50">
        <v>2914307</v>
      </c>
      <c r="AA374" s="51"/>
      <c r="AB374" s="51"/>
      <c r="AE374" s="50">
        <f t="shared" si="62"/>
        <v>0</v>
      </c>
    </row>
    <row r="375" spans="1:31" s="52" customFormat="1" ht="19.5" customHeight="1">
      <c r="A375" s="42" t="str">
        <f>Controles!$B$2</f>
        <v>ES</v>
      </c>
      <c r="B375" s="42">
        <f>Controles!$C$2</f>
        <v>7</v>
      </c>
      <c r="C375" s="42" t="s">
        <v>5389</v>
      </c>
      <c r="D375" s="43"/>
      <c r="E375" s="43"/>
      <c r="F375" s="43"/>
      <c r="G375" s="43"/>
      <c r="H375" s="44"/>
      <c r="I375" s="44"/>
      <c r="J375" s="44"/>
      <c r="K375" s="44"/>
      <c r="L375" s="44"/>
      <c r="M375" s="45">
        <f t="shared" si="60"/>
        <v>0</v>
      </c>
      <c r="N375" s="46">
        <f t="shared" si="63"/>
        <v>0</v>
      </c>
      <c r="O375" s="45">
        <f t="shared" si="64"/>
        <v>0</v>
      </c>
      <c r="P375" s="45">
        <f t="shared" si="65"/>
        <v>0</v>
      </c>
      <c r="Q375" s="45">
        <f t="shared" si="66"/>
        <v>0</v>
      </c>
      <c r="R375" s="45">
        <f t="shared" si="67"/>
        <v>0</v>
      </c>
      <c r="S375" s="46">
        <f t="shared" si="68"/>
        <v>0</v>
      </c>
      <c r="T375" s="46">
        <f t="shared" si="61"/>
        <v>0</v>
      </c>
      <c r="U375" s="46">
        <f t="shared" si="69"/>
        <v>0</v>
      </c>
      <c r="V375" s="48" t="str">
        <f t="shared" si="70"/>
        <v>NÃO</v>
      </c>
      <c r="W375" s="49">
        <f t="shared" si="71"/>
        <v>0</v>
      </c>
      <c r="X375" s="50" t="s">
        <v>41</v>
      </c>
      <c r="Y375" s="50" t="s">
        <v>3187</v>
      </c>
      <c r="Z375" s="50">
        <v>2914406</v>
      </c>
      <c r="AA375" s="51"/>
      <c r="AB375" s="51"/>
      <c r="AE375" s="50">
        <f t="shared" si="62"/>
        <v>0</v>
      </c>
    </row>
    <row r="376" spans="1:31" s="52" customFormat="1" ht="19.5" customHeight="1">
      <c r="A376" s="42" t="str">
        <f>Controles!$B$2</f>
        <v>ES</v>
      </c>
      <c r="B376" s="42">
        <f>Controles!$C$2</f>
        <v>7</v>
      </c>
      <c r="C376" s="42" t="s">
        <v>5389</v>
      </c>
      <c r="D376" s="43"/>
      <c r="E376" s="43"/>
      <c r="F376" s="43"/>
      <c r="G376" s="43"/>
      <c r="H376" s="44"/>
      <c r="I376" s="44"/>
      <c r="J376" s="44"/>
      <c r="K376" s="44"/>
      <c r="L376" s="44"/>
      <c r="M376" s="45">
        <f t="shared" si="60"/>
        <v>0</v>
      </c>
      <c r="N376" s="46">
        <f t="shared" si="63"/>
        <v>0</v>
      </c>
      <c r="O376" s="45">
        <f t="shared" si="64"/>
        <v>0</v>
      </c>
      <c r="P376" s="45">
        <f t="shared" si="65"/>
        <v>0</v>
      </c>
      <c r="Q376" s="45">
        <f t="shared" si="66"/>
        <v>0</v>
      </c>
      <c r="R376" s="45">
        <f t="shared" si="67"/>
        <v>0</v>
      </c>
      <c r="S376" s="46">
        <f t="shared" si="68"/>
        <v>0</v>
      </c>
      <c r="T376" s="46">
        <f t="shared" si="61"/>
        <v>0</v>
      </c>
      <c r="U376" s="46">
        <f t="shared" si="69"/>
        <v>0</v>
      </c>
      <c r="V376" s="48" t="str">
        <f t="shared" si="70"/>
        <v>NÃO</v>
      </c>
      <c r="W376" s="49">
        <f t="shared" si="71"/>
        <v>0</v>
      </c>
      <c r="X376" s="50" t="s">
        <v>41</v>
      </c>
      <c r="Y376" s="50" t="s">
        <v>3199</v>
      </c>
      <c r="Z376" s="50">
        <v>2914505</v>
      </c>
      <c r="AA376" s="51"/>
      <c r="AB376" s="51"/>
      <c r="AE376" s="50">
        <f t="shared" si="62"/>
        <v>0</v>
      </c>
    </row>
    <row r="377" spans="1:31" s="52" customFormat="1" ht="19.5" customHeight="1">
      <c r="A377" s="42" t="str">
        <f>Controles!$B$2</f>
        <v>ES</v>
      </c>
      <c r="B377" s="42">
        <f>Controles!$C$2</f>
        <v>7</v>
      </c>
      <c r="C377" s="42" t="s">
        <v>5389</v>
      </c>
      <c r="D377" s="43"/>
      <c r="E377" s="43"/>
      <c r="F377" s="43"/>
      <c r="G377" s="43"/>
      <c r="H377" s="44"/>
      <c r="I377" s="44"/>
      <c r="J377" s="44"/>
      <c r="K377" s="44"/>
      <c r="L377" s="44"/>
      <c r="M377" s="45">
        <f t="shared" si="60"/>
        <v>0</v>
      </c>
      <c r="N377" s="46">
        <f t="shared" si="63"/>
        <v>0</v>
      </c>
      <c r="O377" s="45">
        <f t="shared" si="64"/>
        <v>0</v>
      </c>
      <c r="P377" s="45">
        <f t="shared" si="65"/>
        <v>0</v>
      </c>
      <c r="Q377" s="45">
        <f t="shared" si="66"/>
        <v>0</v>
      </c>
      <c r="R377" s="45">
        <f t="shared" si="67"/>
        <v>0</v>
      </c>
      <c r="S377" s="46">
        <f t="shared" si="68"/>
        <v>0</v>
      </c>
      <c r="T377" s="46">
        <f t="shared" si="61"/>
        <v>0</v>
      </c>
      <c r="U377" s="46">
        <f t="shared" si="69"/>
        <v>0</v>
      </c>
      <c r="V377" s="48" t="str">
        <f t="shared" si="70"/>
        <v>NÃO</v>
      </c>
      <c r="W377" s="49">
        <f t="shared" si="71"/>
        <v>0</v>
      </c>
      <c r="X377" s="50" t="s">
        <v>41</v>
      </c>
      <c r="Y377" s="50" t="s">
        <v>3211</v>
      </c>
      <c r="Z377" s="50">
        <v>2914604</v>
      </c>
      <c r="AA377" s="51"/>
      <c r="AB377" s="51"/>
      <c r="AE377" s="50">
        <f t="shared" si="62"/>
        <v>0</v>
      </c>
    </row>
    <row r="378" spans="1:31" s="52" customFormat="1" ht="19.5" customHeight="1">
      <c r="A378" s="42" t="str">
        <f>Controles!$B$2</f>
        <v>ES</v>
      </c>
      <c r="B378" s="42">
        <f>Controles!$C$2</f>
        <v>7</v>
      </c>
      <c r="C378" s="42" t="s">
        <v>5389</v>
      </c>
      <c r="D378" s="43"/>
      <c r="E378" s="43"/>
      <c r="F378" s="43"/>
      <c r="G378" s="43"/>
      <c r="H378" s="44"/>
      <c r="I378" s="44"/>
      <c r="J378" s="44"/>
      <c r="K378" s="44"/>
      <c r="L378" s="44"/>
      <c r="M378" s="45">
        <f t="shared" si="60"/>
        <v>0</v>
      </c>
      <c r="N378" s="46">
        <f t="shared" si="63"/>
        <v>0</v>
      </c>
      <c r="O378" s="45">
        <f t="shared" si="64"/>
        <v>0</v>
      </c>
      <c r="P378" s="45">
        <f t="shared" si="65"/>
        <v>0</v>
      </c>
      <c r="Q378" s="45">
        <f t="shared" si="66"/>
        <v>0</v>
      </c>
      <c r="R378" s="45">
        <f t="shared" si="67"/>
        <v>0</v>
      </c>
      <c r="S378" s="46">
        <f t="shared" si="68"/>
        <v>0</v>
      </c>
      <c r="T378" s="46">
        <f t="shared" si="61"/>
        <v>0</v>
      </c>
      <c r="U378" s="46">
        <f t="shared" si="69"/>
        <v>0</v>
      </c>
      <c r="V378" s="48" t="str">
        <f t="shared" si="70"/>
        <v>NÃO</v>
      </c>
      <c r="W378" s="49">
        <f t="shared" si="71"/>
        <v>0</v>
      </c>
      <c r="X378" s="50" t="s">
        <v>41</v>
      </c>
      <c r="Y378" s="50" t="s">
        <v>3223</v>
      </c>
      <c r="Z378" s="50">
        <v>2914653</v>
      </c>
      <c r="AA378" s="51"/>
      <c r="AB378" s="51"/>
      <c r="AE378" s="50">
        <f t="shared" si="62"/>
        <v>0</v>
      </c>
    </row>
    <row r="379" spans="1:31" s="52" customFormat="1" ht="19.5" customHeight="1">
      <c r="A379" s="42" t="str">
        <f>Controles!$B$2</f>
        <v>ES</v>
      </c>
      <c r="B379" s="42">
        <f>Controles!$C$2</f>
        <v>7</v>
      </c>
      <c r="C379" s="42" t="s">
        <v>5389</v>
      </c>
      <c r="D379" s="43"/>
      <c r="E379" s="43"/>
      <c r="F379" s="43"/>
      <c r="G379" s="43"/>
      <c r="H379" s="44"/>
      <c r="I379" s="44"/>
      <c r="J379" s="44"/>
      <c r="K379" s="44"/>
      <c r="L379" s="44"/>
      <c r="M379" s="45">
        <f t="shared" si="60"/>
        <v>0</v>
      </c>
      <c r="N379" s="46">
        <f t="shared" si="63"/>
        <v>0</v>
      </c>
      <c r="O379" s="45">
        <f t="shared" si="64"/>
        <v>0</v>
      </c>
      <c r="P379" s="45">
        <f t="shared" si="65"/>
        <v>0</v>
      </c>
      <c r="Q379" s="45">
        <f t="shared" si="66"/>
        <v>0</v>
      </c>
      <c r="R379" s="45">
        <f t="shared" si="67"/>
        <v>0</v>
      </c>
      <c r="S379" s="46">
        <f t="shared" si="68"/>
        <v>0</v>
      </c>
      <c r="T379" s="46">
        <f t="shared" si="61"/>
        <v>0</v>
      </c>
      <c r="U379" s="46">
        <f t="shared" si="69"/>
        <v>0</v>
      </c>
      <c r="V379" s="48" t="str">
        <f t="shared" si="70"/>
        <v>NÃO</v>
      </c>
      <c r="W379" s="49">
        <f t="shared" si="71"/>
        <v>0</v>
      </c>
      <c r="X379" s="50" t="s">
        <v>41</v>
      </c>
      <c r="Y379" s="50" t="s">
        <v>3233</v>
      </c>
      <c r="Z379" s="50">
        <v>2914703</v>
      </c>
      <c r="AA379" s="51"/>
      <c r="AB379" s="51"/>
      <c r="AE379" s="50">
        <f t="shared" si="62"/>
        <v>0</v>
      </c>
    </row>
    <row r="380" spans="1:31" s="52" customFormat="1" ht="19.5" customHeight="1">
      <c r="A380" s="42" t="str">
        <f>Controles!$B$2</f>
        <v>ES</v>
      </c>
      <c r="B380" s="42">
        <f>Controles!$C$2</f>
        <v>7</v>
      </c>
      <c r="C380" s="42" t="s">
        <v>5389</v>
      </c>
      <c r="D380" s="43"/>
      <c r="E380" s="43"/>
      <c r="F380" s="43"/>
      <c r="G380" s="43"/>
      <c r="H380" s="44"/>
      <c r="I380" s="44"/>
      <c r="J380" s="44"/>
      <c r="K380" s="44"/>
      <c r="L380" s="44"/>
      <c r="M380" s="45">
        <f t="shared" si="60"/>
        <v>0</v>
      </c>
      <c r="N380" s="46">
        <f t="shared" si="63"/>
        <v>0</v>
      </c>
      <c r="O380" s="45">
        <f t="shared" si="64"/>
        <v>0</v>
      </c>
      <c r="P380" s="45">
        <f t="shared" si="65"/>
        <v>0</v>
      </c>
      <c r="Q380" s="45">
        <f t="shared" si="66"/>
        <v>0</v>
      </c>
      <c r="R380" s="45">
        <f t="shared" si="67"/>
        <v>0</v>
      </c>
      <c r="S380" s="46">
        <f t="shared" si="68"/>
        <v>0</v>
      </c>
      <c r="T380" s="46">
        <f t="shared" si="61"/>
        <v>0</v>
      </c>
      <c r="U380" s="46">
        <f t="shared" si="69"/>
        <v>0</v>
      </c>
      <c r="V380" s="48" t="str">
        <f t="shared" si="70"/>
        <v>NÃO</v>
      </c>
      <c r="W380" s="49">
        <f t="shared" si="71"/>
        <v>0</v>
      </c>
      <c r="X380" s="50" t="s">
        <v>41</v>
      </c>
      <c r="Y380" s="50" t="s">
        <v>3244</v>
      </c>
      <c r="Z380" s="50">
        <v>2914802</v>
      </c>
      <c r="AA380" s="51"/>
      <c r="AB380" s="51"/>
      <c r="AE380" s="50">
        <f t="shared" si="62"/>
        <v>0</v>
      </c>
    </row>
    <row r="381" spans="1:31" s="52" customFormat="1" ht="19.5" customHeight="1">
      <c r="A381" s="42" t="str">
        <f>Controles!$B$2</f>
        <v>ES</v>
      </c>
      <c r="B381" s="42">
        <f>Controles!$C$2</f>
        <v>7</v>
      </c>
      <c r="C381" s="42" t="s">
        <v>5389</v>
      </c>
      <c r="D381" s="43"/>
      <c r="E381" s="43"/>
      <c r="F381" s="43"/>
      <c r="G381" s="43"/>
      <c r="H381" s="44"/>
      <c r="I381" s="44"/>
      <c r="J381" s="44"/>
      <c r="K381" s="44"/>
      <c r="L381" s="44"/>
      <c r="M381" s="45">
        <f t="shared" si="60"/>
        <v>0</v>
      </c>
      <c r="N381" s="46">
        <f t="shared" si="63"/>
        <v>0</v>
      </c>
      <c r="O381" s="45">
        <f t="shared" si="64"/>
        <v>0</v>
      </c>
      <c r="P381" s="45">
        <f t="shared" si="65"/>
        <v>0</v>
      </c>
      <c r="Q381" s="45">
        <f t="shared" si="66"/>
        <v>0</v>
      </c>
      <c r="R381" s="45">
        <f t="shared" si="67"/>
        <v>0</v>
      </c>
      <c r="S381" s="46">
        <f t="shared" si="68"/>
        <v>0</v>
      </c>
      <c r="T381" s="46">
        <f t="shared" si="61"/>
        <v>0</v>
      </c>
      <c r="U381" s="46">
        <f t="shared" si="69"/>
        <v>0</v>
      </c>
      <c r="V381" s="48" t="str">
        <f t="shared" si="70"/>
        <v>NÃO</v>
      </c>
      <c r="W381" s="49">
        <f t="shared" si="71"/>
        <v>0</v>
      </c>
      <c r="X381" s="50" t="s">
        <v>41</v>
      </c>
      <c r="Y381" s="50" t="s">
        <v>3254</v>
      </c>
      <c r="Z381" s="50">
        <v>2914901</v>
      </c>
      <c r="AA381" s="51"/>
      <c r="AB381" s="51"/>
      <c r="AE381" s="50">
        <f t="shared" si="62"/>
        <v>0</v>
      </c>
    </row>
    <row r="382" spans="1:31" s="52" customFormat="1" ht="19.5" customHeight="1">
      <c r="A382" s="42" t="str">
        <f>Controles!$B$2</f>
        <v>ES</v>
      </c>
      <c r="B382" s="42">
        <f>Controles!$C$2</f>
        <v>7</v>
      </c>
      <c r="C382" s="42" t="s">
        <v>5389</v>
      </c>
      <c r="D382" s="43"/>
      <c r="E382" s="43"/>
      <c r="F382" s="43"/>
      <c r="G382" s="43"/>
      <c r="H382" s="44"/>
      <c r="I382" s="44"/>
      <c r="J382" s="44"/>
      <c r="K382" s="44"/>
      <c r="L382" s="44"/>
      <c r="M382" s="45">
        <f t="shared" si="60"/>
        <v>0</v>
      </c>
      <c r="N382" s="46">
        <f t="shared" si="63"/>
        <v>0</v>
      </c>
      <c r="O382" s="45">
        <f t="shared" si="64"/>
        <v>0</v>
      </c>
      <c r="P382" s="45">
        <f t="shared" si="65"/>
        <v>0</v>
      </c>
      <c r="Q382" s="45">
        <f t="shared" si="66"/>
        <v>0</v>
      </c>
      <c r="R382" s="45">
        <f t="shared" si="67"/>
        <v>0</v>
      </c>
      <c r="S382" s="46">
        <f t="shared" si="68"/>
        <v>0</v>
      </c>
      <c r="T382" s="46">
        <f t="shared" si="61"/>
        <v>0</v>
      </c>
      <c r="U382" s="46">
        <f t="shared" si="69"/>
        <v>0</v>
      </c>
      <c r="V382" s="48" t="str">
        <f t="shared" si="70"/>
        <v>NÃO</v>
      </c>
      <c r="W382" s="49">
        <f t="shared" si="71"/>
        <v>0</v>
      </c>
      <c r="X382" s="50" t="s">
        <v>41</v>
      </c>
      <c r="Y382" s="50" t="s">
        <v>3265</v>
      </c>
      <c r="Z382" s="50">
        <v>2915007</v>
      </c>
      <c r="AA382" s="51"/>
      <c r="AB382" s="51"/>
      <c r="AE382" s="50">
        <f t="shared" si="62"/>
        <v>0</v>
      </c>
    </row>
    <row r="383" spans="1:31" s="52" customFormat="1" ht="19.5" customHeight="1">
      <c r="A383" s="42" t="str">
        <f>Controles!$B$2</f>
        <v>ES</v>
      </c>
      <c r="B383" s="42">
        <f>Controles!$C$2</f>
        <v>7</v>
      </c>
      <c r="C383" s="42" t="s">
        <v>5389</v>
      </c>
      <c r="D383" s="43"/>
      <c r="E383" s="43"/>
      <c r="F383" s="43"/>
      <c r="G383" s="43"/>
      <c r="H383" s="44"/>
      <c r="I383" s="44"/>
      <c r="J383" s="44"/>
      <c r="K383" s="44"/>
      <c r="L383" s="44"/>
      <c r="M383" s="45">
        <f t="shared" si="60"/>
        <v>0</v>
      </c>
      <c r="N383" s="46">
        <f t="shared" si="63"/>
        <v>0</v>
      </c>
      <c r="O383" s="45">
        <f t="shared" si="64"/>
        <v>0</v>
      </c>
      <c r="P383" s="45">
        <f t="shared" si="65"/>
        <v>0</v>
      </c>
      <c r="Q383" s="45">
        <f t="shared" si="66"/>
        <v>0</v>
      </c>
      <c r="R383" s="45">
        <f t="shared" si="67"/>
        <v>0</v>
      </c>
      <c r="S383" s="46">
        <f t="shared" si="68"/>
        <v>0</v>
      </c>
      <c r="T383" s="46">
        <f t="shared" si="61"/>
        <v>0</v>
      </c>
      <c r="U383" s="46">
        <f t="shared" si="69"/>
        <v>0</v>
      </c>
      <c r="V383" s="48" t="str">
        <f t="shared" si="70"/>
        <v>NÃO</v>
      </c>
      <c r="W383" s="49">
        <f t="shared" si="71"/>
        <v>0</v>
      </c>
      <c r="X383" s="50" t="s">
        <v>41</v>
      </c>
      <c r="Y383" s="50" t="s">
        <v>3277</v>
      </c>
      <c r="Z383" s="50">
        <v>2915106</v>
      </c>
      <c r="AA383" s="51"/>
      <c r="AB383" s="51"/>
      <c r="AE383" s="50">
        <f t="shared" si="62"/>
        <v>0</v>
      </c>
    </row>
    <row r="384" spans="1:31" s="52" customFormat="1" ht="19.5" customHeight="1">
      <c r="A384" s="42" t="str">
        <f>Controles!$B$2</f>
        <v>ES</v>
      </c>
      <c r="B384" s="42">
        <f>Controles!$C$2</f>
        <v>7</v>
      </c>
      <c r="C384" s="42" t="s">
        <v>5389</v>
      </c>
      <c r="D384" s="43"/>
      <c r="E384" s="43"/>
      <c r="F384" s="43"/>
      <c r="G384" s="43"/>
      <c r="H384" s="44"/>
      <c r="I384" s="44"/>
      <c r="J384" s="44"/>
      <c r="K384" s="44"/>
      <c r="L384" s="44"/>
      <c r="M384" s="45">
        <f t="shared" si="60"/>
        <v>0</v>
      </c>
      <c r="N384" s="46">
        <f t="shared" si="63"/>
        <v>0</v>
      </c>
      <c r="O384" s="45">
        <f t="shared" si="64"/>
        <v>0</v>
      </c>
      <c r="P384" s="45">
        <f t="shared" si="65"/>
        <v>0</v>
      </c>
      <c r="Q384" s="45">
        <f t="shared" si="66"/>
        <v>0</v>
      </c>
      <c r="R384" s="45">
        <f t="shared" si="67"/>
        <v>0</v>
      </c>
      <c r="S384" s="46">
        <f t="shared" si="68"/>
        <v>0</v>
      </c>
      <c r="T384" s="46">
        <f t="shared" si="61"/>
        <v>0</v>
      </c>
      <c r="U384" s="46">
        <f t="shared" si="69"/>
        <v>0</v>
      </c>
      <c r="V384" s="48" t="str">
        <f t="shared" si="70"/>
        <v>NÃO</v>
      </c>
      <c r="W384" s="49">
        <f t="shared" si="71"/>
        <v>0</v>
      </c>
      <c r="X384" s="50" t="s">
        <v>41</v>
      </c>
      <c r="Y384" s="50" t="s">
        <v>3288</v>
      </c>
      <c r="Z384" s="50">
        <v>2915205</v>
      </c>
      <c r="AA384" s="51"/>
      <c r="AB384" s="51"/>
      <c r="AE384" s="50">
        <f t="shared" si="62"/>
        <v>0</v>
      </c>
    </row>
    <row r="385" spans="1:31" s="52" customFormat="1" ht="19.5" customHeight="1">
      <c r="A385" s="42" t="str">
        <f>Controles!$B$2</f>
        <v>ES</v>
      </c>
      <c r="B385" s="42">
        <f>Controles!$C$2</f>
        <v>7</v>
      </c>
      <c r="C385" s="42" t="s">
        <v>5389</v>
      </c>
      <c r="D385" s="43"/>
      <c r="E385" s="43"/>
      <c r="F385" s="43"/>
      <c r="G385" s="43"/>
      <c r="H385" s="44"/>
      <c r="I385" s="44"/>
      <c r="J385" s="44"/>
      <c r="K385" s="44"/>
      <c r="L385" s="44"/>
      <c r="M385" s="45">
        <f t="shared" si="60"/>
        <v>0</v>
      </c>
      <c r="N385" s="46">
        <f t="shared" si="63"/>
        <v>0</v>
      </c>
      <c r="O385" s="45">
        <f t="shared" si="64"/>
        <v>0</v>
      </c>
      <c r="P385" s="45">
        <f t="shared" si="65"/>
        <v>0</v>
      </c>
      <c r="Q385" s="45">
        <f t="shared" si="66"/>
        <v>0</v>
      </c>
      <c r="R385" s="45">
        <f t="shared" si="67"/>
        <v>0</v>
      </c>
      <c r="S385" s="46">
        <f t="shared" si="68"/>
        <v>0</v>
      </c>
      <c r="T385" s="46">
        <f t="shared" si="61"/>
        <v>0</v>
      </c>
      <c r="U385" s="46">
        <f t="shared" si="69"/>
        <v>0</v>
      </c>
      <c r="V385" s="48" t="str">
        <f t="shared" si="70"/>
        <v>NÃO</v>
      </c>
      <c r="W385" s="49">
        <f t="shared" si="71"/>
        <v>0</v>
      </c>
      <c r="X385" s="50" t="s">
        <v>41</v>
      </c>
      <c r="Y385" s="50" t="s">
        <v>3300</v>
      </c>
      <c r="Z385" s="50">
        <v>2915304</v>
      </c>
      <c r="AA385" s="51"/>
      <c r="AB385" s="51"/>
      <c r="AE385" s="50">
        <f t="shared" si="62"/>
        <v>0</v>
      </c>
    </row>
    <row r="386" spans="1:31" s="52" customFormat="1" ht="19.5" customHeight="1">
      <c r="A386" s="42" t="str">
        <f>Controles!$B$2</f>
        <v>ES</v>
      </c>
      <c r="B386" s="42">
        <f>Controles!$C$2</f>
        <v>7</v>
      </c>
      <c r="C386" s="42" t="s">
        <v>5389</v>
      </c>
      <c r="D386" s="43"/>
      <c r="E386" s="43"/>
      <c r="F386" s="43"/>
      <c r="G386" s="43"/>
      <c r="H386" s="44"/>
      <c r="I386" s="44"/>
      <c r="J386" s="44"/>
      <c r="K386" s="44"/>
      <c r="L386" s="44"/>
      <c r="M386" s="45">
        <f t="shared" ref="M386:M449" si="72">IF(H386&gt;J386,"ERRO",0)</f>
        <v>0</v>
      </c>
      <c r="N386" s="46">
        <f t="shared" si="63"/>
        <v>0</v>
      </c>
      <c r="O386" s="45">
        <f t="shared" si="64"/>
        <v>0</v>
      </c>
      <c r="P386" s="45">
        <f t="shared" si="65"/>
        <v>0</v>
      </c>
      <c r="Q386" s="45">
        <f t="shared" si="66"/>
        <v>0</v>
      </c>
      <c r="R386" s="45">
        <f t="shared" si="67"/>
        <v>0</v>
      </c>
      <c r="S386" s="46">
        <f t="shared" si="68"/>
        <v>0</v>
      </c>
      <c r="T386" s="46">
        <f t="shared" ref="T386:T449" si="73">IF(AND(H386=0,I386&gt;0),"ERRO",0)</f>
        <v>0</v>
      </c>
      <c r="U386" s="46">
        <f t="shared" si="69"/>
        <v>0</v>
      </c>
      <c r="V386" s="48" t="str">
        <f t="shared" si="70"/>
        <v>NÃO</v>
      </c>
      <c r="W386" s="49">
        <f t="shared" si="71"/>
        <v>0</v>
      </c>
      <c r="X386" s="50" t="s">
        <v>41</v>
      </c>
      <c r="Y386" s="50" t="s">
        <v>3312</v>
      </c>
      <c r="Z386" s="50">
        <v>2915353</v>
      </c>
      <c r="AA386" s="51"/>
      <c r="AB386" s="51"/>
      <c r="AE386" s="50">
        <f t="shared" ref="AE386:AE449" si="74">IF(SUM(H386,J386:L386)&gt;0,1,0)</f>
        <v>0</v>
      </c>
    </row>
    <row r="387" spans="1:31" s="52" customFormat="1" ht="19.5" customHeight="1">
      <c r="A387" s="42" t="str">
        <f>Controles!$B$2</f>
        <v>ES</v>
      </c>
      <c r="B387" s="42">
        <f>Controles!$C$2</f>
        <v>7</v>
      </c>
      <c r="C387" s="42" t="s">
        <v>5389</v>
      </c>
      <c r="D387" s="43"/>
      <c r="E387" s="43"/>
      <c r="F387" s="43"/>
      <c r="G387" s="43"/>
      <c r="H387" s="44"/>
      <c r="I387" s="44"/>
      <c r="J387" s="44"/>
      <c r="K387" s="44"/>
      <c r="L387" s="44"/>
      <c r="M387" s="45">
        <f t="shared" si="72"/>
        <v>0</v>
      </c>
      <c r="N387" s="46">
        <f t="shared" ref="N387:N450" si="75">IF(AND(J387&gt;0,H387=0),"VERIFICAR",0)</f>
        <v>0</v>
      </c>
      <c r="O387" s="45">
        <f t="shared" ref="O387:O450" si="76">IF(J387&gt;I387,"ERRO",0)</f>
        <v>0</v>
      </c>
      <c r="P387" s="45">
        <f t="shared" ref="P387:P450" si="77">IF(K387&gt;J387,"ERRO",0)</f>
        <v>0</v>
      </c>
      <c r="Q387" s="45">
        <f t="shared" ref="Q387:Q450" si="78">IF(AND(K387&gt;0,H387=0),"ERRO",0)</f>
        <v>0</v>
      </c>
      <c r="R387" s="45">
        <f t="shared" ref="R387:R450" si="79">IF(AND(H387=0,L387&gt;0),"ERRO",0)</f>
        <v>0</v>
      </c>
      <c r="S387" s="46">
        <f t="shared" ref="S387:S450" si="80">IF(K387+L387&gt;I387,"ERRO",0)</f>
        <v>0</v>
      </c>
      <c r="T387" s="46">
        <f t="shared" si="73"/>
        <v>0</v>
      </c>
      <c r="U387" s="46">
        <f t="shared" ref="U387:U450" si="81">IF(J387&lt;&gt;SUM(K387+L387),"ERRO",0)</f>
        <v>0</v>
      </c>
      <c r="V387" s="48" t="str">
        <f t="shared" ref="V387:V450" si="82">IF(AND(M387=0,N387=0,O387=0,P387=0,Q387=0,R387=0,S387=0,T387=0,U387=0), "NÃO", "SIM")</f>
        <v>NÃO</v>
      </c>
      <c r="W387" s="49">
        <f t="shared" ref="W387:W450" si="83">IF(L387+K387+J387+I387+H387=0,0,1)</f>
        <v>0</v>
      </c>
      <c r="X387" s="50" t="s">
        <v>41</v>
      </c>
      <c r="Y387" s="50" t="s">
        <v>3323</v>
      </c>
      <c r="Z387" s="50">
        <v>2915403</v>
      </c>
      <c r="AA387" s="51"/>
      <c r="AB387" s="51"/>
      <c r="AE387" s="50">
        <f t="shared" si="74"/>
        <v>0</v>
      </c>
    </row>
    <row r="388" spans="1:31" s="52" customFormat="1" ht="19.5" customHeight="1">
      <c r="A388" s="42" t="str">
        <f>Controles!$B$2</f>
        <v>ES</v>
      </c>
      <c r="B388" s="42">
        <f>Controles!$C$2</f>
        <v>7</v>
      </c>
      <c r="C388" s="42" t="s">
        <v>5389</v>
      </c>
      <c r="D388" s="43"/>
      <c r="E388" s="43"/>
      <c r="F388" s="43"/>
      <c r="G388" s="43"/>
      <c r="H388" s="44"/>
      <c r="I388" s="44"/>
      <c r="J388" s="44"/>
      <c r="K388" s="44"/>
      <c r="L388" s="44"/>
      <c r="M388" s="45">
        <f t="shared" si="72"/>
        <v>0</v>
      </c>
      <c r="N388" s="46">
        <f t="shared" si="75"/>
        <v>0</v>
      </c>
      <c r="O388" s="45">
        <f t="shared" si="76"/>
        <v>0</v>
      </c>
      <c r="P388" s="45">
        <f t="shared" si="77"/>
        <v>0</v>
      </c>
      <c r="Q388" s="45">
        <f t="shared" si="78"/>
        <v>0</v>
      </c>
      <c r="R388" s="45">
        <f t="shared" si="79"/>
        <v>0</v>
      </c>
      <c r="S388" s="46">
        <f t="shared" si="80"/>
        <v>0</v>
      </c>
      <c r="T388" s="46">
        <f t="shared" si="73"/>
        <v>0</v>
      </c>
      <c r="U388" s="46">
        <f t="shared" si="81"/>
        <v>0</v>
      </c>
      <c r="V388" s="48" t="str">
        <f t="shared" si="82"/>
        <v>NÃO</v>
      </c>
      <c r="W388" s="49">
        <f t="shared" si="83"/>
        <v>0</v>
      </c>
      <c r="X388" s="50" t="s">
        <v>41</v>
      </c>
      <c r="Y388" s="50" t="s">
        <v>3334</v>
      </c>
      <c r="Z388" s="50">
        <v>2915502</v>
      </c>
      <c r="AA388" s="51"/>
      <c r="AB388" s="51"/>
      <c r="AE388" s="50">
        <f t="shared" si="74"/>
        <v>0</v>
      </c>
    </row>
    <row r="389" spans="1:31" s="52" customFormat="1" ht="19.5" customHeight="1">
      <c r="A389" s="42" t="str">
        <f>Controles!$B$2</f>
        <v>ES</v>
      </c>
      <c r="B389" s="42">
        <f>Controles!$C$2</f>
        <v>7</v>
      </c>
      <c r="C389" s="42" t="s">
        <v>5389</v>
      </c>
      <c r="D389" s="43"/>
      <c r="E389" s="43"/>
      <c r="F389" s="43"/>
      <c r="G389" s="43"/>
      <c r="H389" s="44"/>
      <c r="I389" s="44"/>
      <c r="J389" s="44"/>
      <c r="K389" s="44"/>
      <c r="L389" s="44"/>
      <c r="M389" s="45">
        <f t="shared" si="72"/>
        <v>0</v>
      </c>
      <c r="N389" s="46">
        <f t="shared" si="75"/>
        <v>0</v>
      </c>
      <c r="O389" s="45">
        <f t="shared" si="76"/>
        <v>0</v>
      </c>
      <c r="P389" s="45">
        <f t="shared" si="77"/>
        <v>0</v>
      </c>
      <c r="Q389" s="45">
        <f t="shared" si="78"/>
        <v>0</v>
      </c>
      <c r="R389" s="45">
        <f t="shared" si="79"/>
        <v>0</v>
      </c>
      <c r="S389" s="46">
        <f t="shared" si="80"/>
        <v>0</v>
      </c>
      <c r="T389" s="46">
        <f t="shared" si="73"/>
        <v>0</v>
      </c>
      <c r="U389" s="46">
        <f t="shared" si="81"/>
        <v>0</v>
      </c>
      <c r="V389" s="48" t="str">
        <f t="shared" si="82"/>
        <v>NÃO</v>
      </c>
      <c r="W389" s="49">
        <f t="shared" si="83"/>
        <v>0</v>
      </c>
      <c r="X389" s="50" t="s">
        <v>41</v>
      </c>
      <c r="Y389" s="50" t="s">
        <v>3345</v>
      </c>
      <c r="Z389" s="50">
        <v>2915601</v>
      </c>
      <c r="AA389" s="51"/>
      <c r="AB389" s="51"/>
      <c r="AE389" s="50">
        <f t="shared" si="74"/>
        <v>0</v>
      </c>
    </row>
    <row r="390" spans="1:31" s="52" customFormat="1" ht="19.5" customHeight="1">
      <c r="A390" s="42" t="str">
        <f>Controles!$B$2</f>
        <v>ES</v>
      </c>
      <c r="B390" s="42">
        <f>Controles!$C$2</f>
        <v>7</v>
      </c>
      <c r="C390" s="42" t="s">
        <v>5389</v>
      </c>
      <c r="D390" s="43"/>
      <c r="E390" s="43"/>
      <c r="F390" s="43"/>
      <c r="G390" s="43"/>
      <c r="H390" s="44"/>
      <c r="I390" s="44"/>
      <c r="J390" s="44"/>
      <c r="K390" s="44"/>
      <c r="L390" s="44"/>
      <c r="M390" s="45">
        <f t="shared" si="72"/>
        <v>0</v>
      </c>
      <c r="N390" s="46">
        <f t="shared" si="75"/>
        <v>0</v>
      </c>
      <c r="O390" s="45">
        <f t="shared" si="76"/>
        <v>0</v>
      </c>
      <c r="P390" s="45">
        <f t="shared" si="77"/>
        <v>0</v>
      </c>
      <c r="Q390" s="45">
        <f t="shared" si="78"/>
        <v>0</v>
      </c>
      <c r="R390" s="45">
        <f t="shared" si="79"/>
        <v>0</v>
      </c>
      <c r="S390" s="46">
        <f t="shared" si="80"/>
        <v>0</v>
      </c>
      <c r="T390" s="46">
        <f t="shared" si="73"/>
        <v>0</v>
      </c>
      <c r="U390" s="46">
        <f t="shared" si="81"/>
        <v>0</v>
      </c>
      <c r="V390" s="48" t="str">
        <f t="shared" si="82"/>
        <v>NÃO</v>
      </c>
      <c r="W390" s="49">
        <f t="shared" si="83"/>
        <v>0</v>
      </c>
      <c r="X390" s="50" t="s">
        <v>41</v>
      </c>
      <c r="Y390" s="50" t="s">
        <v>3355</v>
      </c>
      <c r="Z390" s="50">
        <v>2915700</v>
      </c>
      <c r="AA390" s="51"/>
      <c r="AB390" s="51"/>
      <c r="AE390" s="50">
        <f t="shared" si="74"/>
        <v>0</v>
      </c>
    </row>
    <row r="391" spans="1:31" s="52" customFormat="1" ht="19.5" customHeight="1">
      <c r="A391" s="42" t="str">
        <f>Controles!$B$2</f>
        <v>ES</v>
      </c>
      <c r="B391" s="42">
        <f>Controles!$C$2</f>
        <v>7</v>
      </c>
      <c r="C391" s="42" t="s">
        <v>5389</v>
      </c>
      <c r="D391" s="43"/>
      <c r="E391" s="43"/>
      <c r="F391" s="43"/>
      <c r="G391" s="43"/>
      <c r="H391" s="44"/>
      <c r="I391" s="44"/>
      <c r="J391" s="44"/>
      <c r="K391" s="44"/>
      <c r="L391" s="44"/>
      <c r="M391" s="45">
        <f t="shared" si="72"/>
        <v>0</v>
      </c>
      <c r="N391" s="46">
        <f t="shared" si="75"/>
        <v>0</v>
      </c>
      <c r="O391" s="45">
        <f t="shared" si="76"/>
        <v>0</v>
      </c>
      <c r="P391" s="45">
        <f t="shared" si="77"/>
        <v>0</v>
      </c>
      <c r="Q391" s="45">
        <f t="shared" si="78"/>
        <v>0</v>
      </c>
      <c r="R391" s="45">
        <f t="shared" si="79"/>
        <v>0</v>
      </c>
      <c r="S391" s="46">
        <f t="shared" si="80"/>
        <v>0</v>
      </c>
      <c r="T391" s="46">
        <f t="shared" si="73"/>
        <v>0</v>
      </c>
      <c r="U391" s="46">
        <f t="shared" si="81"/>
        <v>0</v>
      </c>
      <c r="V391" s="48" t="str">
        <f t="shared" si="82"/>
        <v>NÃO</v>
      </c>
      <c r="W391" s="49">
        <f t="shared" si="83"/>
        <v>0</v>
      </c>
      <c r="X391" s="50" t="s">
        <v>41</v>
      </c>
      <c r="Y391" s="50" t="s">
        <v>1928</v>
      </c>
      <c r="Z391" s="50">
        <v>2915809</v>
      </c>
      <c r="AA391" s="51"/>
      <c r="AB391" s="51"/>
      <c r="AE391" s="50">
        <f t="shared" si="74"/>
        <v>0</v>
      </c>
    </row>
    <row r="392" spans="1:31" s="52" customFormat="1" ht="19.5" customHeight="1">
      <c r="A392" s="42" t="str">
        <f>Controles!$B$2</f>
        <v>ES</v>
      </c>
      <c r="B392" s="42">
        <f>Controles!$C$2</f>
        <v>7</v>
      </c>
      <c r="C392" s="42" t="s">
        <v>5389</v>
      </c>
      <c r="D392" s="43"/>
      <c r="E392" s="43"/>
      <c r="F392" s="43"/>
      <c r="G392" s="43"/>
      <c r="H392" s="44"/>
      <c r="I392" s="44"/>
      <c r="J392" s="44"/>
      <c r="K392" s="44"/>
      <c r="L392" s="44"/>
      <c r="M392" s="45">
        <f t="shared" si="72"/>
        <v>0</v>
      </c>
      <c r="N392" s="46">
        <f t="shared" si="75"/>
        <v>0</v>
      </c>
      <c r="O392" s="45">
        <f t="shared" si="76"/>
        <v>0</v>
      </c>
      <c r="P392" s="45">
        <f t="shared" si="77"/>
        <v>0</v>
      </c>
      <c r="Q392" s="45">
        <f t="shared" si="78"/>
        <v>0</v>
      </c>
      <c r="R392" s="45">
        <f t="shared" si="79"/>
        <v>0</v>
      </c>
      <c r="S392" s="46">
        <f t="shared" si="80"/>
        <v>0</v>
      </c>
      <c r="T392" s="46">
        <f t="shared" si="73"/>
        <v>0</v>
      </c>
      <c r="U392" s="46">
        <f t="shared" si="81"/>
        <v>0</v>
      </c>
      <c r="V392" s="48" t="str">
        <f t="shared" si="82"/>
        <v>NÃO</v>
      </c>
      <c r="W392" s="49">
        <f t="shared" si="83"/>
        <v>0</v>
      </c>
      <c r="X392" s="50" t="s">
        <v>41</v>
      </c>
      <c r="Y392" s="50" t="s">
        <v>3374</v>
      </c>
      <c r="Z392" s="50">
        <v>2915908</v>
      </c>
      <c r="AA392" s="51"/>
      <c r="AB392" s="51"/>
      <c r="AE392" s="50">
        <f t="shared" si="74"/>
        <v>0</v>
      </c>
    </row>
    <row r="393" spans="1:31" s="52" customFormat="1" ht="19.5" customHeight="1">
      <c r="A393" s="42" t="str">
        <f>Controles!$B$2</f>
        <v>ES</v>
      </c>
      <c r="B393" s="42">
        <f>Controles!$C$2</f>
        <v>7</v>
      </c>
      <c r="C393" s="42" t="s">
        <v>5389</v>
      </c>
      <c r="D393" s="43"/>
      <c r="E393" s="43"/>
      <c r="F393" s="43"/>
      <c r="G393" s="43"/>
      <c r="H393" s="44"/>
      <c r="I393" s="44"/>
      <c r="J393" s="44"/>
      <c r="K393" s="44"/>
      <c r="L393" s="44"/>
      <c r="M393" s="45">
        <f t="shared" si="72"/>
        <v>0</v>
      </c>
      <c r="N393" s="46">
        <f t="shared" si="75"/>
        <v>0</v>
      </c>
      <c r="O393" s="45">
        <f t="shared" si="76"/>
        <v>0</v>
      </c>
      <c r="P393" s="45">
        <f t="shared" si="77"/>
        <v>0</v>
      </c>
      <c r="Q393" s="45">
        <f t="shared" si="78"/>
        <v>0</v>
      </c>
      <c r="R393" s="45">
        <f t="shared" si="79"/>
        <v>0</v>
      </c>
      <c r="S393" s="46">
        <f t="shared" si="80"/>
        <v>0</v>
      </c>
      <c r="T393" s="46">
        <f t="shared" si="73"/>
        <v>0</v>
      </c>
      <c r="U393" s="46">
        <f t="shared" si="81"/>
        <v>0</v>
      </c>
      <c r="V393" s="48" t="str">
        <f t="shared" si="82"/>
        <v>NÃO</v>
      </c>
      <c r="W393" s="49">
        <f t="shared" si="83"/>
        <v>0</v>
      </c>
      <c r="X393" s="50" t="s">
        <v>41</v>
      </c>
      <c r="Y393" s="50" t="s">
        <v>3384</v>
      </c>
      <c r="Z393" s="50">
        <v>2916005</v>
      </c>
      <c r="AA393" s="51"/>
      <c r="AB393" s="51"/>
      <c r="AE393" s="50">
        <f t="shared" si="74"/>
        <v>0</v>
      </c>
    </row>
    <row r="394" spans="1:31" s="52" customFormat="1" ht="19.5" customHeight="1">
      <c r="A394" s="42" t="str">
        <f>Controles!$B$2</f>
        <v>ES</v>
      </c>
      <c r="B394" s="42">
        <f>Controles!$C$2</f>
        <v>7</v>
      </c>
      <c r="C394" s="42" t="s">
        <v>5389</v>
      </c>
      <c r="D394" s="43"/>
      <c r="E394" s="43"/>
      <c r="F394" s="43"/>
      <c r="G394" s="43"/>
      <c r="H394" s="44"/>
      <c r="I394" s="44"/>
      <c r="J394" s="44"/>
      <c r="K394" s="44"/>
      <c r="L394" s="44"/>
      <c r="M394" s="45">
        <f t="shared" si="72"/>
        <v>0</v>
      </c>
      <c r="N394" s="46">
        <f t="shared" si="75"/>
        <v>0</v>
      </c>
      <c r="O394" s="45">
        <f t="shared" si="76"/>
        <v>0</v>
      </c>
      <c r="P394" s="45">
        <f t="shared" si="77"/>
        <v>0</v>
      </c>
      <c r="Q394" s="45">
        <f t="shared" si="78"/>
        <v>0</v>
      </c>
      <c r="R394" s="45">
        <f t="shared" si="79"/>
        <v>0</v>
      </c>
      <c r="S394" s="46">
        <f t="shared" si="80"/>
        <v>0</v>
      </c>
      <c r="T394" s="46">
        <f t="shared" si="73"/>
        <v>0</v>
      </c>
      <c r="U394" s="46">
        <f t="shared" si="81"/>
        <v>0</v>
      </c>
      <c r="V394" s="48" t="str">
        <f t="shared" si="82"/>
        <v>NÃO</v>
      </c>
      <c r="W394" s="49">
        <f t="shared" si="83"/>
        <v>0</v>
      </c>
      <c r="X394" s="50" t="s">
        <v>41</v>
      </c>
      <c r="Y394" s="50" t="s">
        <v>3394</v>
      </c>
      <c r="Z394" s="50">
        <v>2916104</v>
      </c>
      <c r="AA394" s="51"/>
      <c r="AB394" s="51"/>
      <c r="AE394" s="50">
        <f t="shared" si="74"/>
        <v>0</v>
      </c>
    </row>
    <row r="395" spans="1:31" s="52" customFormat="1" ht="19.5" customHeight="1">
      <c r="A395" s="42" t="str">
        <f>Controles!$B$2</f>
        <v>ES</v>
      </c>
      <c r="B395" s="42">
        <f>Controles!$C$2</f>
        <v>7</v>
      </c>
      <c r="C395" s="42" t="s">
        <v>5389</v>
      </c>
      <c r="D395" s="43"/>
      <c r="E395" s="43"/>
      <c r="F395" s="43"/>
      <c r="G395" s="43"/>
      <c r="H395" s="44"/>
      <c r="I395" s="44"/>
      <c r="J395" s="44"/>
      <c r="K395" s="44"/>
      <c r="L395" s="44"/>
      <c r="M395" s="45">
        <f t="shared" si="72"/>
        <v>0</v>
      </c>
      <c r="N395" s="46">
        <f t="shared" si="75"/>
        <v>0</v>
      </c>
      <c r="O395" s="45">
        <f t="shared" si="76"/>
        <v>0</v>
      </c>
      <c r="P395" s="45">
        <f t="shared" si="77"/>
        <v>0</v>
      </c>
      <c r="Q395" s="45">
        <f t="shared" si="78"/>
        <v>0</v>
      </c>
      <c r="R395" s="45">
        <f t="shared" si="79"/>
        <v>0</v>
      </c>
      <c r="S395" s="46">
        <f t="shared" si="80"/>
        <v>0</v>
      </c>
      <c r="T395" s="46">
        <f t="shared" si="73"/>
        <v>0</v>
      </c>
      <c r="U395" s="46">
        <f t="shared" si="81"/>
        <v>0</v>
      </c>
      <c r="V395" s="48" t="str">
        <f t="shared" si="82"/>
        <v>NÃO</v>
      </c>
      <c r="W395" s="49">
        <f t="shared" si="83"/>
        <v>0</v>
      </c>
      <c r="X395" s="50" t="s">
        <v>41</v>
      </c>
      <c r="Y395" s="50" t="s">
        <v>3404</v>
      </c>
      <c r="Z395" s="50">
        <v>2916203</v>
      </c>
      <c r="AA395" s="51"/>
      <c r="AB395" s="51"/>
      <c r="AE395" s="50">
        <f t="shared" si="74"/>
        <v>0</v>
      </c>
    </row>
    <row r="396" spans="1:31" s="52" customFormat="1" ht="19.5" customHeight="1">
      <c r="A396" s="42" t="str">
        <f>Controles!$B$2</f>
        <v>ES</v>
      </c>
      <c r="B396" s="42">
        <f>Controles!$C$2</f>
        <v>7</v>
      </c>
      <c r="C396" s="42" t="s">
        <v>5389</v>
      </c>
      <c r="D396" s="43"/>
      <c r="E396" s="43"/>
      <c r="F396" s="43"/>
      <c r="G396" s="43"/>
      <c r="H396" s="44"/>
      <c r="I396" s="44"/>
      <c r="J396" s="44"/>
      <c r="K396" s="44"/>
      <c r="L396" s="44"/>
      <c r="M396" s="45">
        <f t="shared" si="72"/>
        <v>0</v>
      </c>
      <c r="N396" s="46">
        <f t="shared" si="75"/>
        <v>0</v>
      </c>
      <c r="O396" s="45">
        <f t="shared" si="76"/>
        <v>0</v>
      </c>
      <c r="P396" s="45">
        <f t="shared" si="77"/>
        <v>0</v>
      </c>
      <c r="Q396" s="45">
        <f t="shared" si="78"/>
        <v>0</v>
      </c>
      <c r="R396" s="45">
        <f t="shared" si="79"/>
        <v>0</v>
      </c>
      <c r="S396" s="46">
        <f t="shared" si="80"/>
        <v>0</v>
      </c>
      <c r="T396" s="46">
        <f t="shared" si="73"/>
        <v>0</v>
      </c>
      <c r="U396" s="46">
        <f t="shared" si="81"/>
        <v>0</v>
      </c>
      <c r="V396" s="48" t="str">
        <f t="shared" si="82"/>
        <v>NÃO</v>
      </c>
      <c r="W396" s="49">
        <f t="shared" si="83"/>
        <v>0</v>
      </c>
      <c r="X396" s="50" t="s">
        <v>41</v>
      </c>
      <c r="Y396" s="50" t="s">
        <v>3414</v>
      </c>
      <c r="Z396" s="50">
        <v>2916302</v>
      </c>
      <c r="AA396" s="51"/>
      <c r="AB396" s="51"/>
      <c r="AE396" s="50">
        <f t="shared" si="74"/>
        <v>0</v>
      </c>
    </row>
    <row r="397" spans="1:31" s="52" customFormat="1" ht="19.5" customHeight="1">
      <c r="A397" s="42" t="str">
        <f>Controles!$B$2</f>
        <v>ES</v>
      </c>
      <c r="B397" s="42">
        <f>Controles!$C$2</f>
        <v>7</v>
      </c>
      <c r="C397" s="42" t="s">
        <v>5389</v>
      </c>
      <c r="D397" s="43"/>
      <c r="E397" s="43"/>
      <c r="F397" s="43"/>
      <c r="G397" s="43"/>
      <c r="H397" s="44"/>
      <c r="I397" s="44"/>
      <c r="J397" s="44"/>
      <c r="K397" s="44"/>
      <c r="L397" s="44"/>
      <c r="M397" s="45">
        <f t="shared" si="72"/>
        <v>0</v>
      </c>
      <c r="N397" s="46">
        <f t="shared" si="75"/>
        <v>0</v>
      </c>
      <c r="O397" s="45">
        <f t="shared" si="76"/>
        <v>0</v>
      </c>
      <c r="P397" s="45">
        <f t="shared" si="77"/>
        <v>0</v>
      </c>
      <c r="Q397" s="45">
        <f t="shared" si="78"/>
        <v>0</v>
      </c>
      <c r="R397" s="45">
        <f t="shared" si="79"/>
        <v>0</v>
      </c>
      <c r="S397" s="46">
        <f t="shared" si="80"/>
        <v>0</v>
      </c>
      <c r="T397" s="46">
        <f t="shared" si="73"/>
        <v>0</v>
      </c>
      <c r="U397" s="46">
        <f t="shared" si="81"/>
        <v>0</v>
      </c>
      <c r="V397" s="48" t="str">
        <f t="shared" si="82"/>
        <v>NÃO</v>
      </c>
      <c r="W397" s="49">
        <f t="shared" si="83"/>
        <v>0</v>
      </c>
      <c r="X397" s="50" t="s">
        <v>41</v>
      </c>
      <c r="Y397" s="50" t="s">
        <v>3424</v>
      </c>
      <c r="Z397" s="50">
        <v>2916401</v>
      </c>
      <c r="AA397" s="51"/>
      <c r="AB397" s="51"/>
      <c r="AE397" s="50">
        <f t="shared" si="74"/>
        <v>0</v>
      </c>
    </row>
    <row r="398" spans="1:31" s="52" customFormat="1" ht="19.5" customHeight="1">
      <c r="A398" s="42" t="str">
        <f>Controles!$B$2</f>
        <v>ES</v>
      </c>
      <c r="B398" s="42">
        <f>Controles!$C$2</f>
        <v>7</v>
      </c>
      <c r="C398" s="42" t="s">
        <v>5389</v>
      </c>
      <c r="D398" s="43"/>
      <c r="E398" s="43"/>
      <c r="F398" s="43"/>
      <c r="G398" s="43"/>
      <c r="H398" s="44"/>
      <c r="I398" s="44"/>
      <c r="J398" s="44"/>
      <c r="K398" s="44"/>
      <c r="L398" s="44"/>
      <c r="M398" s="45">
        <f t="shared" si="72"/>
        <v>0</v>
      </c>
      <c r="N398" s="46">
        <f t="shared" si="75"/>
        <v>0</v>
      </c>
      <c r="O398" s="45">
        <f t="shared" si="76"/>
        <v>0</v>
      </c>
      <c r="P398" s="45">
        <f t="shared" si="77"/>
        <v>0</v>
      </c>
      <c r="Q398" s="45">
        <f t="shared" si="78"/>
        <v>0</v>
      </c>
      <c r="R398" s="45">
        <f t="shared" si="79"/>
        <v>0</v>
      </c>
      <c r="S398" s="46">
        <f t="shared" si="80"/>
        <v>0</v>
      </c>
      <c r="T398" s="46">
        <f t="shared" si="73"/>
        <v>0</v>
      </c>
      <c r="U398" s="46">
        <f t="shared" si="81"/>
        <v>0</v>
      </c>
      <c r="V398" s="48" t="str">
        <f t="shared" si="82"/>
        <v>NÃO</v>
      </c>
      <c r="W398" s="49">
        <f t="shared" si="83"/>
        <v>0</v>
      </c>
      <c r="X398" s="50" t="s">
        <v>41</v>
      </c>
      <c r="Y398" s="50" t="s">
        <v>3433</v>
      </c>
      <c r="Z398" s="50">
        <v>2916500</v>
      </c>
      <c r="AA398" s="51"/>
      <c r="AB398" s="51"/>
      <c r="AE398" s="50">
        <f t="shared" si="74"/>
        <v>0</v>
      </c>
    </row>
    <row r="399" spans="1:31" s="52" customFormat="1" ht="19.5" customHeight="1">
      <c r="A399" s="42" t="str">
        <f>Controles!$B$2</f>
        <v>ES</v>
      </c>
      <c r="B399" s="42">
        <f>Controles!$C$2</f>
        <v>7</v>
      </c>
      <c r="C399" s="42" t="s">
        <v>5389</v>
      </c>
      <c r="D399" s="43"/>
      <c r="E399" s="43"/>
      <c r="F399" s="43"/>
      <c r="G399" s="43"/>
      <c r="H399" s="44"/>
      <c r="I399" s="44"/>
      <c r="J399" s="44"/>
      <c r="K399" s="44"/>
      <c r="L399" s="44"/>
      <c r="M399" s="45">
        <f t="shared" si="72"/>
        <v>0</v>
      </c>
      <c r="N399" s="46">
        <f t="shared" si="75"/>
        <v>0</v>
      </c>
      <c r="O399" s="45">
        <f t="shared" si="76"/>
        <v>0</v>
      </c>
      <c r="P399" s="45">
        <f t="shared" si="77"/>
        <v>0</v>
      </c>
      <c r="Q399" s="45">
        <f t="shared" si="78"/>
        <v>0</v>
      </c>
      <c r="R399" s="45">
        <f t="shared" si="79"/>
        <v>0</v>
      </c>
      <c r="S399" s="46">
        <f t="shared" si="80"/>
        <v>0</v>
      </c>
      <c r="T399" s="46">
        <f t="shared" si="73"/>
        <v>0</v>
      </c>
      <c r="U399" s="46">
        <f t="shared" si="81"/>
        <v>0</v>
      </c>
      <c r="V399" s="48" t="str">
        <f t="shared" si="82"/>
        <v>NÃO</v>
      </c>
      <c r="W399" s="49">
        <f t="shared" si="83"/>
        <v>0</v>
      </c>
      <c r="X399" s="50" t="s">
        <v>41</v>
      </c>
      <c r="Y399" s="50" t="s">
        <v>3442</v>
      </c>
      <c r="Z399" s="50">
        <v>2916609</v>
      </c>
      <c r="AA399" s="51"/>
      <c r="AB399" s="51"/>
      <c r="AE399" s="50">
        <f t="shared" si="74"/>
        <v>0</v>
      </c>
    </row>
    <row r="400" spans="1:31" s="52" customFormat="1" ht="19.5" customHeight="1">
      <c r="A400" s="42" t="str">
        <f>Controles!$B$2</f>
        <v>ES</v>
      </c>
      <c r="B400" s="42">
        <f>Controles!$C$2</f>
        <v>7</v>
      </c>
      <c r="C400" s="42" t="s">
        <v>5389</v>
      </c>
      <c r="D400" s="43"/>
      <c r="E400" s="43"/>
      <c r="F400" s="43"/>
      <c r="G400" s="43"/>
      <c r="H400" s="44"/>
      <c r="I400" s="44"/>
      <c r="J400" s="44"/>
      <c r="K400" s="44"/>
      <c r="L400" s="44"/>
      <c r="M400" s="45">
        <f t="shared" si="72"/>
        <v>0</v>
      </c>
      <c r="N400" s="46">
        <f t="shared" si="75"/>
        <v>0</v>
      </c>
      <c r="O400" s="45">
        <f t="shared" si="76"/>
        <v>0</v>
      </c>
      <c r="P400" s="45">
        <f t="shared" si="77"/>
        <v>0</v>
      </c>
      <c r="Q400" s="45">
        <f t="shared" si="78"/>
        <v>0</v>
      </c>
      <c r="R400" s="45">
        <f t="shared" si="79"/>
        <v>0</v>
      </c>
      <c r="S400" s="46">
        <f t="shared" si="80"/>
        <v>0</v>
      </c>
      <c r="T400" s="46">
        <f t="shared" si="73"/>
        <v>0</v>
      </c>
      <c r="U400" s="46">
        <f t="shared" si="81"/>
        <v>0</v>
      </c>
      <c r="V400" s="48" t="str">
        <f t="shared" si="82"/>
        <v>NÃO</v>
      </c>
      <c r="W400" s="49">
        <f t="shared" si="83"/>
        <v>0</v>
      </c>
      <c r="X400" s="50" t="s">
        <v>41</v>
      </c>
      <c r="Y400" s="50" t="s">
        <v>3451</v>
      </c>
      <c r="Z400" s="50">
        <v>2916708</v>
      </c>
      <c r="AA400" s="51"/>
      <c r="AB400" s="51"/>
      <c r="AE400" s="50">
        <f t="shared" si="74"/>
        <v>0</v>
      </c>
    </row>
    <row r="401" spans="1:31" s="52" customFormat="1" ht="19.5" customHeight="1">
      <c r="A401" s="42" t="str">
        <f>Controles!$B$2</f>
        <v>ES</v>
      </c>
      <c r="B401" s="42">
        <f>Controles!$C$2</f>
        <v>7</v>
      </c>
      <c r="C401" s="42" t="s">
        <v>5389</v>
      </c>
      <c r="D401" s="43"/>
      <c r="E401" s="43"/>
      <c r="F401" s="43"/>
      <c r="G401" s="43"/>
      <c r="H401" s="44"/>
      <c r="I401" s="44"/>
      <c r="J401" s="44"/>
      <c r="K401" s="44"/>
      <c r="L401" s="44"/>
      <c r="M401" s="45">
        <f t="shared" si="72"/>
        <v>0</v>
      </c>
      <c r="N401" s="46">
        <f t="shared" si="75"/>
        <v>0</v>
      </c>
      <c r="O401" s="45">
        <f t="shared" si="76"/>
        <v>0</v>
      </c>
      <c r="P401" s="45">
        <f t="shared" si="77"/>
        <v>0</v>
      </c>
      <c r="Q401" s="45">
        <f t="shared" si="78"/>
        <v>0</v>
      </c>
      <c r="R401" s="45">
        <f t="shared" si="79"/>
        <v>0</v>
      </c>
      <c r="S401" s="46">
        <f t="shared" si="80"/>
        <v>0</v>
      </c>
      <c r="T401" s="46">
        <f t="shared" si="73"/>
        <v>0</v>
      </c>
      <c r="U401" s="46">
        <f t="shared" si="81"/>
        <v>0</v>
      </c>
      <c r="V401" s="48" t="str">
        <f t="shared" si="82"/>
        <v>NÃO</v>
      </c>
      <c r="W401" s="49">
        <f t="shared" si="83"/>
        <v>0</v>
      </c>
      <c r="X401" s="50" t="s">
        <v>41</v>
      </c>
      <c r="Y401" s="50" t="s">
        <v>3461</v>
      </c>
      <c r="Z401" s="50">
        <v>2916807</v>
      </c>
      <c r="AA401" s="51"/>
      <c r="AB401" s="51"/>
      <c r="AE401" s="50">
        <f t="shared" si="74"/>
        <v>0</v>
      </c>
    </row>
    <row r="402" spans="1:31" s="52" customFormat="1" ht="19.5" customHeight="1">
      <c r="A402" s="42" t="str">
        <f>Controles!$B$2</f>
        <v>ES</v>
      </c>
      <c r="B402" s="42">
        <f>Controles!$C$2</f>
        <v>7</v>
      </c>
      <c r="C402" s="42" t="s">
        <v>5389</v>
      </c>
      <c r="D402" s="43"/>
      <c r="E402" s="43"/>
      <c r="F402" s="43"/>
      <c r="G402" s="43"/>
      <c r="H402" s="44"/>
      <c r="I402" s="44"/>
      <c r="J402" s="44"/>
      <c r="K402" s="44"/>
      <c r="L402" s="44"/>
      <c r="M402" s="45">
        <f t="shared" si="72"/>
        <v>0</v>
      </c>
      <c r="N402" s="46">
        <f t="shared" si="75"/>
        <v>0</v>
      </c>
      <c r="O402" s="45">
        <f t="shared" si="76"/>
        <v>0</v>
      </c>
      <c r="P402" s="45">
        <f t="shared" si="77"/>
        <v>0</v>
      </c>
      <c r="Q402" s="45">
        <f t="shared" si="78"/>
        <v>0</v>
      </c>
      <c r="R402" s="45">
        <f t="shared" si="79"/>
        <v>0</v>
      </c>
      <c r="S402" s="46">
        <f t="shared" si="80"/>
        <v>0</v>
      </c>
      <c r="T402" s="46">
        <f t="shared" si="73"/>
        <v>0</v>
      </c>
      <c r="U402" s="46">
        <f t="shared" si="81"/>
        <v>0</v>
      </c>
      <c r="V402" s="48" t="str">
        <f t="shared" si="82"/>
        <v>NÃO</v>
      </c>
      <c r="W402" s="49">
        <f t="shared" si="83"/>
        <v>0</v>
      </c>
      <c r="X402" s="50" t="s">
        <v>41</v>
      </c>
      <c r="Y402" s="50" t="s">
        <v>3471</v>
      </c>
      <c r="Z402" s="50">
        <v>2916856</v>
      </c>
      <c r="AA402" s="51"/>
      <c r="AB402" s="51"/>
      <c r="AE402" s="50">
        <f t="shared" si="74"/>
        <v>0</v>
      </c>
    </row>
    <row r="403" spans="1:31" s="52" customFormat="1" ht="19.5" customHeight="1">
      <c r="A403" s="42" t="str">
        <f>Controles!$B$2</f>
        <v>ES</v>
      </c>
      <c r="B403" s="42">
        <f>Controles!$C$2</f>
        <v>7</v>
      </c>
      <c r="C403" s="42" t="s">
        <v>5389</v>
      </c>
      <c r="D403" s="43"/>
      <c r="E403" s="43"/>
      <c r="F403" s="43"/>
      <c r="G403" s="43"/>
      <c r="H403" s="44"/>
      <c r="I403" s="44"/>
      <c r="J403" s="44"/>
      <c r="K403" s="44"/>
      <c r="L403" s="44"/>
      <c r="M403" s="45">
        <f t="shared" si="72"/>
        <v>0</v>
      </c>
      <c r="N403" s="46">
        <f t="shared" si="75"/>
        <v>0</v>
      </c>
      <c r="O403" s="45">
        <f t="shared" si="76"/>
        <v>0</v>
      </c>
      <c r="P403" s="45">
        <f t="shared" si="77"/>
        <v>0</v>
      </c>
      <c r="Q403" s="45">
        <f t="shared" si="78"/>
        <v>0</v>
      </c>
      <c r="R403" s="45">
        <f t="shared" si="79"/>
        <v>0</v>
      </c>
      <c r="S403" s="46">
        <f t="shared" si="80"/>
        <v>0</v>
      </c>
      <c r="T403" s="46">
        <f t="shared" si="73"/>
        <v>0</v>
      </c>
      <c r="U403" s="46">
        <f t="shared" si="81"/>
        <v>0</v>
      </c>
      <c r="V403" s="48" t="str">
        <f t="shared" si="82"/>
        <v>NÃO</v>
      </c>
      <c r="W403" s="49">
        <f t="shared" si="83"/>
        <v>0</v>
      </c>
      <c r="X403" s="50" t="s">
        <v>41</v>
      </c>
      <c r="Y403" s="50" t="s">
        <v>3480</v>
      </c>
      <c r="Z403" s="50">
        <v>2916906</v>
      </c>
      <c r="AA403" s="51"/>
      <c r="AB403" s="51"/>
      <c r="AE403" s="50">
        <f t="shared" si="74"/>
        <v>0</v>
      </c>
    </row>
    <row r="404" spans="1:31" s="52" customFormat="1" ht="19.5" customHeight="1">
      <c r="A404" s="42" t="str">
        <f>Controles!$B$2</f>
        <v>ES</v>
      </c>
      <c r="B404" s="42">
        <f>Controles!$C$2</f>
        <v>7</v>
      </c>
      <c r="C404" s="42" t="s">
        <v>5389</v>
      </c>
      <c r="D404" s="43"/>
      <c r="E404" s="43"/>
      <c r="F404" s="43"/>
      <c r="G404" s="43"/>
      <c r="H404" s="44"/>
      <c r="I404" s="44"/>
      <c r="J404" s="44"/>
      <c r="K404" s="44"/>
      <c r="L404" s="44"/>
      <c r="M404" s="45">
        <f t="shared" si="72"/>
        <v>0</v>
      </c>
      <c r="N404" s="46">
        <f t="shared" si="75"/>
        <v>0</v>
      </c>
      <c r="O404" s="45">
        <f t="shared" si="76"/>
        <v>0</v>
      </c>
      <c r="P404" s="45">
        <f t="shared" si="77"/>
        <v>0</v>
      </c>
      <c r="Q404" s="45">
        <f t="shared" si="78"/>
        <v>0</v>
      </c>
      <c r="R404" s="45">
        <f t="shared" si="79"/>
        <v>0</v>
      </c>
      <c r="S404" s="46">
        <f t="shared" si="80"/>
        <v>0</v>
      </c>
      <c r="T404" s="46">
        <f t="shared" si="73"/>
        <v>0</v>
      </c>
      <c r="U404" s="46">
        <f t="shared" si="81"/>
        <v>0</v>
      </c>
      <c r="V404" s="48" t="str">
        <f t="shared" si="82"/>
        <v>NÃO</v>
      </c>
      <c r="W404" s="49">
        <f t="shared" si="83"/>
        <v>0</v>
      </c>
      <c r="X404" s="50" t="s">
        <v>41</v>
      </c>
      <c r="Y404" s="50" t="s">
        <v>3490</v>
      </c>
      <c r="Z404" s="50">
        <v>2917003</v>
      </c>
      <c r="AA404" s="51"/>
      <c r="AB404" s="51"/>
      <c r="AE404" s="50">
        <f t="shared" si="74"/>
        <v>0</v>
      </c>
    </row>
    <row r="405" spans="1:31" s="52" customFormat="1" ht="19.5" customHeight="1">
      <c r="A405" s="42" t="str">
        <f>Controles!$B$2</f>
        <v>ES</v>
      </c>
      <c r="B405" s="42">
        <f>Controles!$C$2</f>
        <v>7</v>
      </c>
      <c r="C405" s="42" t="s">
        <v>5389</v>
      </c>
      <c r="D405" s="43"/>
      <c r="E405" s="43"/>
      <c r="F405" s="43"/>
      <c r="G405" s="43"/>
      <c r="H405" s="44"/>
      <c r="I405" s="44"/>
      <c r="J405" s="44"/>
      <c r="K405" s="44"/>
      <c r="L405" s="44"/>
      <c r="M405" s="45">
        <f t="shared" si="72"/>
        <v>0</v>
      </c>
      <c r="N405" s="46">
        <f t="shared" si="75"/>
        <v>0</v>
      </c>
      <c r="O405" s="45">
        <f t="shared" si="76"/>
        <v>0</v>
      </c>
      <c r="P405" s="45">
        <f t="shared" si="77"/>
        <v>0</v>
      </c>
      <c r="Q405" s="45">
        <f t="shared" si="78"/>
        <v>0</v>
      </c>
      <c r="R405" s="45">
        <f t="shared" si="79"/>
        <v>0</v>
      </c>
      <c r="S405" s="46">
        <f t="shared" si="80"/>
        <v>0</v>
      </c>
      <c r="T405" s="46">
        <f t="shared" si="73"/>
        <v>0</v>
      </c>
      <c r="U405" s="46">
        <f t="shared" si="81"/>
        <v>0</v>
      </c>
      <c r="V405" s="48" t="str">
        <f t="shared" si="82"/>
        <v>NÃO</v>
      </c>
      <c r="W405" s="49">
        <f t="shared" si="83"/>
        <v>0</v>
      </c>
      <c r="X405" s="50" t="s">
        <v>41</v>
      </c>
      <c r="Y405" s="50" t="s">
        <v>3499</v>
      </c>
      <c r="Z405" s="50">
        <v>2917102</v>
      </c>
      <c r="AA405" s="51"/>
      <c r="AB405" s="51"/>
      <c r="AE405" s="50">
        <f t="shared" si="74"/>
        <v>0</v>
      </c>
    </row>
    <row r="406" spans="1:31" s="52" customFormat="1" ht="19.5" customHeight="1">
      <c r="A406" s="42" t="str">
        <f>Controles!$B$2</f>
        <v>ES</v>
      </c>
      <c r="B406" s="42">
        <f>Controles!$C$2</f>
        <v>7</v>
      </c>
      <c r="C406" s="42" t="s">
        <v>5389</v>
      </c>
      <c r="D406" s="43"/>
      <c r="E406" s="43"/>
      <c r="F406" s="43"/>
      <c r="G406" s="43"/>
      <c r="H406" s="44"/>
      <c r="I406" s="44"/>
      <c r="J406" s="44"/>
      <c r="K406" s="44"/>
      <c r="L406" s="44"/>
      <c r="M406" s="45">
        <f t="shared" si="72"/>
        <v>0</v>
      </c>
      <c r="N406" s="46">
        <f t="shared" si="75"/>
        <v>0</v>
      </c>
      <c r="O406" s="45">
        <f t="shared" si="76"/>
        <v>0</v>
      </c>
      <c r="P406" s="45">
        <f t="shared" si="77"/>
        <v>0</v>
      </c>
      <c r="Q406" s="45">
        <f t="shared" si="78"/>
        <v>0</v>
      </c>
      <c r="R406" s="45">
        <f t="shared" si="79"/>
        <v>0</v>
      </c>
      <c r="S406" s="46">
        <f t="shared" si="80"/>
        <v>0</v>
      </c>
      <c r="T406" s="46">
        <f t="shared" si="73"/>
        <v>0</v>
      </c>
      <c r="U406" s="46">
        <f t="shared" si="81"/>
        <v>0</v>
      </c>
      <c r="V406" s="48" t="str">
        <f t="shared" si="82"/>
        <v>NÃO</v>
      </c>
      <c r="W406" s="49">
        <f t="shared" si="83"/>
        <v>0</v>
      </c>
      <c r="X406" s="50" t="s">
        <v>41</v>
      </c>
      <c r="Y406" s="50" t="s">
        <v>3509</v>
      </c>
      <c r="Z406" s="50">
        <v>2917201</v>
      </c>
      <c r="AA406" s="51"/>
      <c r="AB406" s="51"/>
      <c r="AE406" s="50">
        <f t="shared" si="74"/>
        <v>0</v>
      </c>
    </row>
    <row r="407" spans="1:31" s="52" customFormat="1" ht="19.5" customHeight="1">
      <c r="A407" s="42" t="str">
        <f>Controles!$B$2</f>
        <v>ES</v>
      </c>
      <c r="B407" s="42">
        <f>Controles!$C$2</f>
        <v>7</v>
      </c>
      <c r="C407" s="42" t="s">
        <v>5389</v>
      </c>
      <c r="D407" s="43"/>
      <c r="E407" s="43"/>
      <c r="F407" s="43"/>
      <c r="G407" s="43"/>
      <c r="H407" s="44"/>
      <c r="I407" s="44"/>
      <c r="J407" s="44"/>
      <c r="K407" s="44"/>
      <c r="L407" s="44"/>
      <c r="M407" s="45">
        <f t="shared" si="72"/>
        <v>0</v>
      </c>
      <c r="N407" s="46">
        <f t="shared" si="75"/>
        <v>0</v>
      </c>
      <c r="O407" s="45">
        <f t="shared" si="76"/>
        <v>0</v>
      </c>
      <c r="P407" s="45">
        <f t="shared" si="77"/>
        <v>0</v>
      </c>
      <c r="Q407" s="45">
        <f t="shared" si="78"/>
        <v>0</v>
      </c>
      <c r="R407" s="45">
        <f t="shared" si="79"/>
        <v>0</v>
      </c>
      <c r="S407" s="46">
        <f t="shared" si="80"/>
        <v>0</v>
      </c>
      <c r="T407" s="46">
        <f t="shared" si="73"/>
        <v>0</v>
      </c>
      <c r="U407" s="46">
        <f t="shared" si="81"/>
        <v>0</v>
      </c>
      <c r="V407" s="48" t="str">
        <f t="shared" si="82"/>
        <v>NÃO</v>
      </c>
      <c r="W407" s="49">
        <f t="shared" si="83"/>
        <v>0</v>
      </c>
      <c r="X407" s="50" t="s">
        <v>41</v>
      </c>
      <c r="Y407" s="50" t="s">
        <v>3519</v>
      </c>
      <c r="Z407" s="50">
        <v>2917300</v>
      </c>
      <c r="AA407" s="51"/>
      <c r="AB407" s="51"/>
      <c r="AE407" s="50">
        <f t="shared" si="74"/>
        <v>0</v>
      </c>
    </row>
    <row r="408" spans="1:31" s="52" customFormat="1" ht="19.5" customHeight="1">
      <c r="A408" s="42" t="str">
        <f>Controles!$B$2</f>
        <v>ES</v>
      </c>
      <c r="B408" s="42">
        <f>Controles!$C$2</f>
        <v>7</v>
      </c>
      <c r="C408" s="42" t="s">
        <v>5389</v>
      </c>
      <c r="D408" s="43"/>
      <c r="E408" s="43"/>
      <c r="F408" s="43"/>
      <c r="G408" s="43"/>
      <c r="H408" s="44"/>
      <c r="I408" s="44"/>
      <c r="J408" s="44"/>
      <c r="K408" s="44"/>
      <c r="L408" s="44"/>
      <c r="M408" s="45">
        <f t="shared" si="72"/>
        <v>0</v>
      </c>
      <c r="N408" s="46">
        <f t="shared" si="75"/>
        <v>0</v>
      </c>
      <c r="O408" s="45">
        <f t="shared" si="76"/>
        <v>0</v>
      </c>
      <c r="P408" s="45">
        <f t="shared" si="77"/>
        <v>0</v>
      </c>
      <c r="Q408" s="45">
        <f t="shared" si="78"/>
        <v>0</v>
      </c>
      <c r="R408" s="45">
        <f t="shared" si="79"/>
        <v>0</v>
      </c>
      <c r="S408" s="46">
        <f t="shared" si="80"/>
        <v>0</v>
      </c>
      <c r="T408" s="46">
        <f t="shared" si="73"/>
        <v>0</v>
      </c>
      <c r="U408" s="46">
        <f t="shared" si="81"/>
        <v>0</v>
      </c>
      <c r="V408" s="48" t="str">
        <f t="shared" si="82"/>
        <v>NÃO</v>
      </c>
      <c r="W408" s="49">
        <f t="shared" si="83"/>
        <v>0</v>
      </c>
      <c r="X408" s="50" t="s">
        <v>41</v>
      </c>
      <c r="Y408" s="50" t="s">
        <v>3529</v>
      </c>
      <c r="Z408" s="50">
        <v>2917334</v>
      </c>
      <c r="AA408" s="51"/>
      <c r="AB408" s="51"/>
      <c r="AE408" s="50">
        <f t="shared" si="74"/>
        <v>0</v>
      </c>
    </row>
    <row r="409" spans="1:31" s="52" customFormat="1" ht="19.5" customHeight="1">
      <c r="A409" s="42" t="str">
        <f>Controles!$B$2</f>
        <v>ES</v>
      </c>
      <c r="B409" s="42">
        <f>Controles!$C$2</f>
        <v>7</v>
      </c>
      <c r="C409" s="42" t="s">
        <v>5389</v>
      </c>
      <c r="D409" s="43"/>
      <c r="E409" s="43"/>
      <c r="F409" s="43"/>
      <c r="G409" s="43"/>
      <c r="H409" s="44"/>
      <c r="I409" s="44"/>
      <c r="J409" s="44"/>
      <c r="K409" s="44"/>
      <c r="L409" s="44"/>
      <c r="M409" s="45">
        <f t="shared" si="72"/>
        <v>0</v>
      </c>
      <c r="N409" s="46">
        <f t="shared" si="75"/>
        <v>0</v>
      </c>
      <c r="O409" s="45">
        <f t="shared" si="76"/>
        <v>0</v>
      </c>
      <c r="P409" s="45">
        <f t="shared" si="77"/>
        <v>0</v>
      </c>
      <c r="Q409" s="45">
        <f t="shared" si="78"/>
        <v>0</v>
      </c>
      <c r="R409" s="45">
        <f t="shared" si="79"/>
        <v>0</v>
      </c>
      <c r="S409" s="46">
        <f t="shared" si="80"/>
        <v>0</v>
      </c>
      <c r="T409" s="46">
        <f t="shared" si="73"/>
        <v>0</v>
      </c>
      <c r="U409" s="46">
        <f t="shared" si="81"/>
        <v>0</v>
      </c>
      <c r="V409" s="48" t="str">
        <f t="shared" si="82"/>
        <v>NÃO</v>
      </c>
      <c r="W409" s="49">
        <f t="shared" si="83"/>
        <v>0</v>
      </c>
      <c r="X409" s="50" t="s">
        <v>41</v>
      </c>
      <c r="Y409" s="50" t="s">
        <v>3539</v>
      </c>
      <c r="Z409" s="50">
        <v>2917359</v>
      </c>
      <c r="AA409" s="51"/>
      <c r="AB409" s="51"/>
      <c r="AE409" s="50">
        <f t="shared" si="74"/>
        <v>0</v>
      </c>
    </row>
    <row r="410" spans="1:31" s="52" customFormat="1" ht="19.5" customHeight="1">
      <c r="A410" s="42" t="str">
        <f>Controles!$B$2</f>
        <v>ES</v>
      </c>
      <c r="B410" s="42">
        <f>Controles!$C$2</f>
        <v>7</v>
      </c>
      <c r="C410" s="42" t="s">
        <v>5389</v>
      </c>
      <c r="D410" s="43"/>
      <c r="E410" s="43"/>
      <c r="F410" s="43"/>
      <c r="G410" s="43"/>
      <c r="H410" s="44"/>
      <c r="I410" s="44"/>
      <c r="J410" s="44"/>
      <c r="K410" s="44"/>
      <c r="L410" s="44"/>
      <c r="M410" s="45">
        <f t="shared" si="72"/>
        <v>0</v>
      </c>
      <c r="N410" s="46">
        <f t="shared" si="75"/>
        <v>0</v>
      </c>
      <c r="O410" s="45">
        <f t="shared" si="76"/>
        <v>0</v>
      </c>
      <c r="P410" s="45">
        <f t="shared" si="77"/>
        <v>0</v>
      </c>
      <c r="Q410" s="45">
        <f t="shared" si="78"/>
        <v>0</v>
      </c>
      <c r="R410" s="45">
        <f t="shared" si="79"/>
        <v>0</v>
      </c>
      <c r="S410" s="46">
        <f t="shared" si="80"/>
        <v>0</v>
      </c>
      <c r="T410" s="46">
        <f t="shared" si="73"/>
        <v>0</v>
      </c>
      <c r="U410" s="46">
        <f t="shared" si="81"/>
        <v>0</v>
      </c>
      <c r="V410" s="48" t="str">
        <f t="shared" si="82"/>
        <v>NÃO</v>
      </c>
      <c r="W410" s="49">
        <f t="shared" si="83"/>
        <v>0</v>
      </c>
      <c r="X410" s="50" t="s">
        <v>41</v>
      </c>
      <c r="Y410" s="50" t="s">
        <v>3547</v>
      </c>
      <c r="Z410" s="50">
        <v>2917409</v>
      </c>
      <c r="AA410" s="51"/>
      <c r="AB410" s="51"/>
      <c r="AE410" s="50">
        <f t="shared" si="74"/>
        <v>0</v>
      </c>
    </row>
    <row r="411" spans="1:31" s="52" customFormat="1" ht="19.5" customHeight="1">
      <c r="A411" s="42" t="str">
        <f>Controles!$B$2</f>
        <v>ES</v>
      </c>
      <c r="B411" s="42">
        <f>Controles!$C$2</f>
        <v>7</v>
      </c>
      <c r="C411" s="42" t="s">
        <v>5389</v>
      </c>
      <c r="D411" s="43"/>
      <c r="E411" s="43"/>
      <c r="F411" s="43"/>
      <c r="G411" s="43"/>
      <c r="H411" s="44"/>
      <c r="I411" s="44"/>
      <c r="J411" s="44"/>
      <c r="K411" s="44"/>
      <c r="L411" s="44"/>
      <c r="M411" s="45">
        <f t="shared" si="72"/>
        <v>0</v>
      </c>
      <c r="N411" s="46">
        <f t="shared" si="75"/>
        <v>0</v>
      </c>
      <c r="O411" s="45">
        <f t="shared" si="76"/>
        <v>0</v>
      </c>
      <c r="P411" s="45">
        <f t="shared" si="77"/>
        <v>0</v>
      </c>
      <c r="Q411" s="45">
        <f t="shared" si="78"/>
        <v>0</v>
      </c>
      <c r="R411" s="45">
        <f t="shared" si="79"/>
        <v>0</v>
      </c>
      <c r="S411" s="46">
        <f t="shared" si="80"/>
        <v>0</v>
      </c>
      <c r="T411" s="46">
        <f t="shared" si="73"/>
        <v>0</v>
      </c>
      <c r="U411" s="46">
        <f t="shared" si="81"/>
        <v>0</v>
      </c>
      <c r="V411" s="48" t="str">
        <f t="shared" si="82"/>
        <v>NÃO</v>
      </c>
      <c r="W411" s="49">
        <f t="shared" si="83"/>
        <v>0</v>
      </c>
      <c r="X411" s="50" t="s">
        <v>41</v>
      </c>
      <c r="Y411" s="50" t="s">
        <v>3557</v>
      </c>
      <c r="Z411" s="50">
        <v>2917508</v>
      </c>
      <c r="AA411" s="51"/>
      <c r="AB411" s="51"/>
      <c r="AE411" s="50">
        <f t="shared" si="74"/>
        <v>0</v>
      </c>
    </row>
    <row r="412" spans="1:31" s="52" customFormat="1" ht="19.5" customHeight="1">
      <c r="A412" s="42" t="str">
        <f>Controles!$B$2</f>
        <v>ES</v>
      </c>
      <c r="B412" s="42">
        <f>Controles!$C$2</f>
        <v>7</v>
      </c>
      <c r="C412" s="42" t="s">
        <v>5389</v>
      </c>
      <c r="D412" s="43"/>
      <c r="E412" s="43"/>
      <c r="F412" s="43"/>
      <c r="G412" s="43"/>
      <c r="H412" s="44"/>
      <c r="I412" s="44"/>
      <c r="J412" s="44"/>
      <c r="K412" s="44"/>
      <c r="L412" s="44"/>
      <c r="M412" s="45">
        <f t="shared" si="72"/>
        <v>0</v>
      </c>
      <c r="N412" s="46">
        <f t="shared" si="75"/>
        <v>0</v>
      </c>
      <c r="O412" s="45">
        <f t="shared" si="76"/>
        <v>0</v>
      </c>
      <c r="P412" s="45">
        <f t="shared" si="77"/>
        <v>0</v>
      </c>
      <c r="Q412" s="45">
        <f t="shared" si="78"/>
        <v>0</v>
      </c>
      <c r="R412" s="45">
        <f t="shared" si="79"/>
        <v>0</v>
      </c>
      <c r="S412" s="46">
        <f t="shared" si="80"/>
        <v>0</v>
      </c>
      <c r="T412" s="46">
        <f t="shared" si="73"/>
        <v>0</v>
      </c>
      <c r="U412" s="46">
        <f t="shared" si="81"/>
        <v>0</v>
      </c>
      <c r="V412" s="48" t="str">
        <f t="shared" si="82"/>
        <v>NÃO</v>
      </c>
      <c r="W412" s="49">
        <f t="shared" si="83"/>
        <v>0</v>
      </c>
      <c r="X412" s="50" t="s">
        <v>41</v>
      </c>
      <c r="Y412" s="50" t="s">
        <v>3567</v>
      </c>
      <c r="Z412" s="50">
        <v>2917607</v>
      </c>
      <c r="AA412" s="51"/>
      <c r="AB412" s="51"/>
      <c r="AE412" s="50">
        <f t="shared" si="74"/>
        <v>0</v>
      </c>
    </row>
    <row r="413" spans="1:31" s="52" customFormat="1" ht="19.5" customHeight="1">
      <c r="A413" s="42" t="str">
        <f>Controles!$B$2</f>
        <v>ES</v>
      </c>
      <c r="B413" s="42">
        <f>Controles!$C$2</f>
        <v>7</v>
      </c>
      <c r="C413" s="42" t="s">
        <v>5389</v>
      </c>
      <c r="D413" s="43"/>
      <c r="E413" s="43"/>
      <c r="F413" s="43"/>
      <c r="G413" s="43"/>
      <c r="H413" s="44"/>
      <c r="I413" s="44"/>
      <c r="J413" s="44"/>
      <c r="K413" s="44"/>
      <c r="L413" s="44"/>
      <c r="M413" s="45">
        <f t="shared" si="72"/>
        <v>0</v>
      </c>
      <c r="N413" s="46">
        <f t="shared" si="75"/>
        <v>0</v>
      </c>
      <c r="O413" s="45">
        <f t="shared" si="76"/>
        <v>0</v>
      </c>
      <c r="P413" s="45">
        <f t="shared" si="77"/>
        <v>0</v>
      </c>
      <c r="Q413" s="45">
        <f t="shared" si="78"/>
        <v>0</v>
      </c>
      <c r="R413" s="45">
        <f t="shared" si="79"/>
        <v>0</v>
      </c>
      <c r="S413" s="46">
        <f t="shared" si="80"/>
        <v>0</v>
      </c>
      <c r="T413" s="46">
        <f t="shared" si="73"/>
        <v>0</v>
      </c>
      <c r="U413" s="46">
        <f t="shared" si="81"/>
        <v>0</v>
      </c>
      <c r="V413" s="48" t="str">
        <f t="shared" si="82"/>
        <v>NÃO</v>
      </c>
      <c r="W413" s="49">
        <f t="shared" si="83"/>
        <v>0</v>
      </c>
      <c r="X413" s="50" t="s">
        <v>41</v>
      </c>
      <c r="Y413" s="50" t="s">
        <v>3577</v>
      </c>
      <c r="Z413" s="50">
        <v>2917706</v>
      </c>
      <c r="AA413" s="51"/>
      <c r="AB413" s="51"/>
      <c r="AE413" s="50">
        <f t="shared" si="74"/>
        <v>0</v>
      </c>
    </row>
    <row r="414" spans="1:31" s="52" customFormat="1" ht="19.5" customHeight="1">
      <c r="A414" s="42" t="str">
        <f>Controles!$B$2</f>
        <v>ES</v>
      </c>
      <c r="B414" s="42">
        <f>Controles!$C$2</f>
        <v>7</v>
      </c>
      <c r="C414" s="42" t="s">
        <v>5389</v>
      </c>
      <c r="D414" s="43"/>
      <c r="E414" s="43"/>
      <c r="F414" s="43"/>
      <c r="G414" s="43"/>
      <c r="H414" s="44"/>
      <c r="I414" s="44"/>
      <c r="J414" s="44"/>
      <c r="K414" s="44"/>
      <c r="L414" s="44"/>
      <c r="M414" s="45">
        <f t="shared" si="72"/>
        <v>0</v>
      </c>
      <c r="N414" s="46">
        <f t="shared" si="75"/>
        <v>0</v>
      </c>
      <c r="O414" s="45">
        <f t="shared" si="76"/>
        <v>0</v>
      </c>
      <c r="P414" s="45">
        <f t="shared" si="77"/>
        <v>0</v>
      </c>
      <c r="Q414" s="45">
        <f t="shared" si="78"/>
        <v>0</v>
      </c>
      <c r="R414" s="45">
        <f t="shared" si="79"/>
        <v>0</v>
      </c>
      <c r="S414" s="46">
        <f t="shared" si="80"/>
        <v>0</v>
      </c>
      <c r="T414" s="46">
        <f t="shared" si="73"/>
        <v>0</v>
      </c>
      <c r="U414" s="46">
        <f t="shared" si="81"/>
        <v>0</v>
      </c>
      <c r="V414" s="48" t="str">
        <f t="shared" si="82"/>
        <v>NÃO</v>
      </c>
      <c r="W414" s="49">
        <f t="shared" si="83"/>
        <v>0</v>
      </c>
      <c r="X414" s="50" t="s">
        <v>41</v>
      </c>
      <c r="Y414" s="50" t="s">
        <v>3587</v>
      </c>
      <c r="Z414" s="50">
        <v>2917805</v>
      </c>
      <c r="AA414" s="51"/>
      <c r="AB414" s="51"/>
      <c r="AE414" s="50">
        <f t="shared" si="74"/>
        <v>0</v>
      </c>
    </row>
    <row r="415" spans="1:31" s="52" customFormat="1" ht="19.5" customHeight="1">
      <c r="A415" s="42" t="str">
        <f>Controles!$B$2</f>
        <v>ES</v>
      </c>
      <c r="B415" s="42">
        <f>Controles!$C$2</f>
        <v>7</v>
      </c>
      <c r="C415" s="42" t="s">
        <v>5389</v>
      </c>
      <c r="D415" s="43"/>
      <c r="E415" s="43"/>
      <c r="F415" s="43"/>
      <c r="G415" s="43"/>
      <c r="H415" s="44"/>
      <c r="I415" s="44"/>
      <c r="J415" s="44"/>
      <c r="K415" s="44"/>
      <c r="L415" s="44"/>
      <c r="M415" s="45">
        <f t="shared" si="72"/>
        <v>0</v>
      </c>
      <c r="N415" s="46">
        <f t="shared" si="75"/>
        <v>0</v>
      </c>
      <c r="O415" s="45">
        <f t="shared" si="76"/>
        <v>0</v>
      </c>
      <c r="P415" s="45">
        <f t="shared" si="77"/>
        <v>0</v>
      </c>
      <c r="Q415" s="45">
        <f t="shared" si="78"/>
        <v>0</v>
      </c>
      <c r="R415" s="45">
        <f t="shared" si="79"/>
        <v>0</v>
      </c>
      <c r="S415" s="46">
        <f t="shared" si="80"/>
        <v>0</v>
      </c>
      <c r="T415" s="46">
        <f t="shared" si="73"/>
        <v>0</v>
      </c>
      <c r="U415" s="46">
        <f t="shared" si="81"/>
        <v>0</v>
      </c>
      <c r="V415" s="48" t="str">
        <f t="shared" si="82"/>
        <v>NÃO</v>
      </c>
      <c r="W415" s="49">
        <f t="shared" si="83"/>
        <v>0</v>
      </c>
      <c r="X415" s="50" t="s">
        <v>41</v>
      </c>
      <c r="Y415" s="50" t="s">
        <v>1374</v>
      </c>
      <c r="Z415" s="50">
        <v>2917904</v>
      </c>
      <c r="AA415" s="51"/>
      <c r="AB415" s="51"/>
      <c r="AE415" s="50">
        <f t="shared" si="74"/>
        <v>0</v>
      </c>
    </row>
    <row r="416" spans="1:31" s="52" customFormat="1" ht="19.5" customHeight="1">
      <c r="A416" s="42" t="str">
        <f>Controles!$B$2</f>
        <v>ES</v>
      </c>
      <c r="B416" s="42">
        <f>Controles!$C$2</f>
        <v>7</v>
      </c>
      <c r="C416" s="42" t="s">
        <v>5389</v>
      </c>
      <c r="D416" s="43"/>
      <c r="E416" s="43"/>
      <c r="F416" s="43"/>
      <c r="G416" s="43"/>
      <c r="H416" s="44"/>
      <c r="I416" s="44"/>
      <c r="J416" s="44"/>
      <c r="K416" s="44"/>
      <c r="L416" s="44"/>
      <c r="M416" s="45">
        <f t="shared" si="72"/>
        <v>0</v>
      </c>
      <c r="N416" s="46">
        <f t="shared" si="75"/>
        <v>0</v>
      </c>
      <c r="O416" s="45">
        <f t="shared" si="76"/>
        <v>0</v>
      </c>
      <c r="P416" s="45">
        <f t="shared" si="77"/>
        <v>0</v>
      </c>
      <c r="Q416" s="45">
        <f t="shared" si="78"/>
        <v>0</v>
      </c>
      <c r="R416" s="45">
        <f t="shared" si="79"/>
        <v>0</v>
      </c>
      <c r="S416" s="46">
        <f t="shared" si="80"/>
        <v>0</v>
      </c>
      <c r="T416" s="46">
        <f t="shared" si="73"/>
        <v>0</v>
      </c>
      <c r="U416" s="46">
        <f t="shared" si="81"/>
        <v>0</v>
      </c>
      <c r="V416" s="48" t="str">
        <f t="shared" si="82"/>
        <v>NÃO</v>
      </c>
      <c r="W416" s="49">
        <f t="shared" si="83"/>
        <v>0</v>
      </c>
      <c r="X416" s="50" t="s">
        <v>41</v>
      </c>
      <c r="Y416" s="50" t="s">
        <v>3606</v>
      </c>
      <c r="Z416" s="50">
        <v>2918001</v>
      </c>
      <c r="AA416" s="51"/>
      <c r="AB416" s="51"/>
      <c r="AE416" s="50">
        <f t="shared" si="74"/>
        <v>0</v>
      </c>
    </row>
    <row r="417" spans="1:31" s="52" customFormat="1" ht="19.5" customHeight="1">
      <c r="A417" s="42" t="str">
        <f>Controles!$B$2</f>
        <v>ES</v>
      </c>
      <c r="B417" s="42">
        <f>Controles!$C$2</f>
        <v>7</v>
      </c>
      <c r="C417" s="42" t="s">
        <v>5389</v>
      </c>
      <c r="D417" s="43"/>
      <c r="E417" s="43"/>
      <c r="F417" s="43"/>
      <c r="G417" s="43"/>
      <c r="H417" s="44"/>
      <c r="I417" s="44"/>
      <c r="J417" s="44"/>
      <c r="K417" s="44"/>
      <c r="L417" s="44"/>
      <c r="M417" s="45">
        <f t="shared" si="72"/>
        <v>0</v>
      </c>
      <c r="N417" s="46">
        <f t="shared" si="75"/>
        <v>0</v>
      </c>
      <c r="O417" s="45">
        <f t="shared" si="76"/>
        <v>0</v>
      </c>
      <c r="P417" s="45">
        <f t="shared" si="77"/>
        <v>0</v>
      </c>
      <c r="Q417" s="45">
        <f t="shared" si="78"/>
        <v>0</v>
      </c>
      <c r="R417" s="45">
        <f t="shared" si="79"/>
        <v>0</v>
      </c>
      <c r="S417" s="46">
        <f t="shared" si="80"/>
        <v>0</v>
      </c>
      <c r="T417" s="46">
        <f t="shared" si="73"/>
        <v>0</v>
      </c>
      <c r="U417" s="46">
        <f t="shared" si="81"/>
        <v>0</v>
      </c>
      <c r="V417" s="48" t="str">
        <f t="shared" si="82"/>
        <v>NÃO</v>
      </c>
      <c r="W417" s="49">
        <f t="shared" si="83"/>
        <v>0</v>
      </c>
      <c r="X417" s="50" t="s">
        <v>41</v>
      </c>
      <c r="Y417" s="50" t="s">
        <v>3615</v>
      </c>
      <c r="Z417" s="50">
        <v>2918100</v>
      </c>
      <c r="AA417" s="51"/>
      <c r="AB417" s="51"/>
      <c r="AE417" s="50">
        <f t="shared" si="74"/>
        <v>0</v>
      </c>
    </row>
    <row r="418" spans="1:31" s="52" customFormat="1" ht="19.5" customHeight="1">
      <c r="A418" s="42" t="str">
        <f>Controles!$B$2</f>
        <v>ES</v>
      </c>
      <c r="B418" s="42">
        <f>Controles!$C$2</f>
        <v>7</v>
      </c>
      <c r="C418" s="42" t="s">
        <v>5389</v>
      </c>
      <c r="D418" s="43"/>
      <c r="E418" s="43"/>
      <c r="F418" s="43"/>
      <c r="G418" s="43"/>
      <c r="H418" s="44"/>
      <c r="I418" s="44"/>
      <c r="J418" s="44"/>
      <c r="K418" s="44"/>
      <c r="L418" s="44"/>
      <c r="M418" s="45">
        <f t="shared" si="72"/>
        <v>0</v>
      </c>
      <c r="N418" s="46">
        <f t="shared" si="75"/>
        <v>0</v>
      </c>
      <c r="O418" s="45">
        <f t="shared" si="76"/>
        <v>0</v>
      </c>
      <c r="P418" s="45">
        <f t="shared" si="77"/>
        <v>0</v>
      </c>
      <c r="Q418" s="45">
        <f t="shared" si="78"/>
        <v>0</v>
      </c>
      <c r="R418" s="45">
        <f t="shared" si="79"/>
        <v>0</v>
      </c>
      <c r="S418" s="46">
        <f t="shared" si="80"/>
        <v>0</v>
      </c>
      <c r="T418" s="46">
        <f t="shared" si="73"/>
        <v>0</v>
      </c>
      <c r="U418" s="46">
        <f t="shared" si="81"/>
        <v>0</v>
      </c>
      <c r="V418" s="48" t="str">
        <f t="shared" si="82"/>
        <v>NÃO</v>
      </c>
      <c r="W418" s="49">
        <f t="shared" si="83"/>
        <v>0</v>
      </c>
      <c r="X418" s="50" t="s">
        <v>41</v>
      </c>
      <c r="Y418" s="50" t="s">
        <v>3624</v>
      </c>
      <c r="Z418" s="50">
        <v>2918209</v>
      </c>
      <c r="AA418" s="51"/>
      <c r="AB418" s="51"/>
      <c r="AE418" s="50">
        <f t="shared" si="74"/>
        <v>0</v>
      </c>
    </row>
    <row r="419" spans="1:31" s="52" customFormat="1" ht="19.5" customHeight="1">
      <c r="A419" s="42" t="str">
        <f>Controles!$B$2</f>
        <v>ES</v>
      </c>
      <c r="B419" s="42">
        <f>Controles!$C$2</f>
        <v>7</v>
      </c>
      <c r="C419" s="42" t="s">
        <v>5389</v>
      </c>
      <c r="D419" s="43"/>
      <c r="E419" s="43"/>
      <c r="F419" s="43"/>
      <c r="G419" s="43"/>
      <c r="H419" s="44"/>
      <c r="I419" s="44"/>
      <c r="J419" s="44"/>
      <c r="K419" s="44"/>
      <c r="L419" s="44"/>
      <c r="M419" s="45">
        <f t="shared" si="72"/>
        <v>0</v>
      </c>
      <c r="N419" s="46">
        <f t="shared" si="75"/>
        <v>0</v>
      </c>
      <c r="O419" s="45">
        <f t="shared" si="76"/>
        <v>0</v>
      </c>
      <c r="P419" s="45">
        <f t="shared" si="77"/>
        <v>0</v>
      </c>
      <c r="Q419" s="45">
        <f t="shared" si="78"/>
        <v>0</v>
      </c>
      <c r="R419" s="45">
        <f t="shared" si="79"/>
        <v>0</v>
      </c>
      <c r="S419" s="46">
        <f t="shared" si="80"/>
        <v>0</v>
      </c>
      <c r="T419" s="46">
        <f t="shared" si="73"/>
        <v>0</v>
      </c>
      <c r="U419" s="46">
        <f t="shared" si="81"/>
        <v>0</v>
      </c>
      <c r="V419" s="48" t="str">
        <f t="shared" si="82"/>
        <v>NÃO</v>
      </c>
      <c r="W419" s="49">
        <f t="shared" si="83"/>
        <v>0</v>
      </c>
      <c r="X419" s="50" t="s">
        <v>41</v>
      </c>
      <c r="Y419" s="50" t="s">
        <v>3634</v>
      </c>
      <c r="Z419" s="50">
        <v>2918308</v>
      </c>
      <c r="AA419" s="51"/>
      <c r="AB419" s="51"/>
      <c r="AE419" s="50">
        <f t="shared" si="74"/>
        <v>0</v>
      </c>
    </row>
    <row r="420" spans="1:31" s="52" customFormat="1" ht="19.5" customHeight="1">
      <c r="A420" s="42" t="str">
        <f>Controles!$B$2</f>
        <v>ES</v>
      </c>
      <c r="B420" s="42">
        <f>Controles!$C$2</f>
        <v>7</v>
      </c>
      <c r="C420" s="42" t="s">
        <v>5389</v>
      </c>
      <c r="D420" s="43"/>
      <c r="E420" s="43"/>
      <c r="F420" s="43"/>
      <c r="G420" s="43"/>
      <c r="H420" s="44"/>
      <c r="I420" s="44"/>
      <c r="J420" s="44"/>
      <c r="K420" s="44"/>
      <c r="L420" s="44"/>
      <c r="M420" s="45">
        <f t="shared" si="72"/>
        <v>0</v>
      </c>
      <c r="N420" s="46">
        <f t="shared" si="75"/>
        <v>0</v>
      </c>
      <c r="O420" s="45">
        <f t="shared" si="76"/>
        <v>0</v>
      </c>
      <c r="P420" s="45">
        <f t="shared" si="77"/>
        <v>0</v>
      </c>
      <c r="Q420" s="45">
        <f t="shared" si="78"/>
        <v>0</v>
      </c>
      <c r="R420" s="45">
        <f t="shared" si="79"/>
        <v>0</v>
      </c>
      <c r="S420" s="46">
        <f t="shared" si="80"/>
        <v>0</v>
      </c>
      <c r="T420" s="46">
        <f t="shared" si="73"/>
        <v>0</v>
      </c>
      <c r="U420" s="46">
        <f t="shared" si="81"/>
        <v>0</v>
      </c>
      <c r="V420" s="48" t="str">
        <f t="shared" si="82"/>
        <v>NÃO</v>
      </c>
      <c r="W420" s="49">
        <f t="shared" si="83"/>
        <v>0</v>
      </c>
      <c r="X420" s="50" t="s">
        <v>41</v>
      </c>
      <c r="Y420" s="50" t="s">
        <v>3644</v>
      </c>
      <c r="Z420" s="50">
        <v>2918357</v>
      </c>
      <c r="AA420" s="51"/>
      <c r="AB420" s="51"/>
      <c r="AE420" s="50">
        <f t="shared" si="74"/>
        <v>0</v>
      </c>
    </row>
    <row r="421" spans="1:31" s="52" customFormat="1" ht="19.5" customHeight="1">
      <c r="A421" s="42" t="str">
        <f>Controles!$B$2</f>
        <v>ES</v>
      </c>
      <c r="B421" s="42">
        <f>Controles!$C$2</f>
        <v>7</v>
      </c>
      <c r="C421" s="42" t="s">
        <v>5389</v>
      </c>
      <c r="D421" s="43"/>
      <c r="E421" s="43"/>
      <c r="F421" s="43"/>
      <c r="G421" s="43"/>
      <c r="H421" s="44"/>
      <c r="I421" s="44"/>
      <c r="J421" s="44"/>
      <c r="K421" s="44"/>
      <c r="L421" s="44"/>
      <c r="M421" s="45">
        <f t="shared" si="72"/>
        <v>0</v>
      </c>
      <c r="N421" s="46">
        <f t="shared" si="75"/>
        <v>0</v>
      </c>
      <c r="O421" s="45">
        <f t="shared" si="76"/>
        <v>0</v>
      </c>
      <c r="P421" s="45">
        <f t="shared" si="77"/>
        <v>0</v>
      </c>
      <c r="Q421" s="45">
        <f t="shared" si="78"/>
        <v>0</v>
      </c>
      <c r="R421" s="45">
        <f t="shared" si="79"/>
        <v>0</v>
      </c>
      <c r="S421" s="46">
        <f t="shared" si="80"/>
        <v>0</v>
      </c>
      <c r="T421" s="46">
        <f t="shared" si="73"/>
        <v>0</v>
      </c>
      <c r="U421" s="46">
        <f t="shared" si="81"/>
        <v>0</v>
      </c>
      <c r="V421" s="48" t="str">
        <f t="shared" si="82"/>
        <v>NÃO</v>
      </c>
      <c r="W421" s="49">
        <f t="shared" si="83"/>
        <v>0</v>
      </c>
      <c r="X421" s="50" t="s">
        <v>41</v>
      </c>
      <c r="Y421" s="50" t="s">
        <v>3653</v>
      </c>
      <c r="Z421" s="50">
        <v>2918407</v>
      </c>
      <c r="AA421" s="51"/>
      <c r="AB421" s="51"/>
      <c r="AE421" s="50">
        <f t="shared" si="74"/>
        <v>0</v>
      </c>
    </row>
    <row r="422" spans="1:31" s="52" customFormat="1" ht="19.5" customHeight="1">
      <c r="A422" s="42" t="str">
        <f>Controles!$B$2</f>
        <v>ES</v>
      </c>
      <c r="B422" s="42">
        <f>Controles!$C$2</f>
        <v>7</v>
      </c>
      <c r="C422" s="42" t="s">
        <v>5389</v>
      </c>
      <c r="D422" s="43"/>
      <c r="E422" s="43"/>
      <c r="F422" s="43"/>
      <c r="G422" s="43"/>
      <c r="H422" s="44"/>
      <c r="I422" s="44"/>
      <c r="J422" s="44"/>
      <c r="K422" s="44"/>
      <c r="L422" s="44"/>
      <c r="M422" s="45">
        <f t="shared" si="72"/>
        <v>0</v>
      </c>
      <c r="N422" s="46">
        <f t="shared" si="75"/>
        <v>0</v>
      </c>
      <c r="O422" s="45">
        <f t="shared" si="76"/>
        <v>0</v>
      </c>
      <c r="P422" s="45">
        <f t="shared" si="77"/>
        <v>0</v>
      </c>
      <c r="Q422" s="45">
        <f t="shared" si="78"/>
        <v>0</v>
      </c>
      <c r="R422" s="45">
        <f t="shared" si="79"/>
        <v>0</v>
      </c>
      <c r="S422" s="46">
        <f t="shared" si="80"/>
        <v>0</v>
      </c>
      <c r="T422" s="46">
        <f t="shared" si="73"/>
        <v>0</v>
      </c>
      <c r="U422" s="46">
        <f t="shared" si="81"/>
        <v>0</v>
      </c>
      <c r="V422" s="48" t="str">
        <f t="shared" si="82"/>
        <v>NÃO</v>
      </c>
      <c r="W422" s="49">
        <f t="shared" si="83"/>
        <v>0</v>
      </c>
      <c r="X422" s="50" t="s">
        <v>41</v>
      </c>
      <c r="Y422" s="50" t="s">
        <v>3662</v>
      </c>
      <c r="Z422" s="50">
        <v>2918456</v>
      </c>
      <c r="AA422" s="51"/>
      <c r="AB422" s="51"/>
      <c r="AE422" s="50">
        <f t="shared" si="74"/>
        <v>0</v>
      </c>
    </row>
    <row r="423" spans="1:31" s="52" customFormat="1" ht="19.5" customHeight="1">
      <c r="A423" s="42" t="str">
        <f>Controles!$B$2</f>
        <v>ES</v>
      </c>
      <c r="B423" s="42">
        <f>Controles!$C$2</f>
        <v>7</v>
      </c>
      <c r="C423" s="42" t="s">
        <v>5389</v>
      </c>
      <c r="D423" s="43"/>
      <c r="E423" s="43"/>
      <c r="F423" s="43"/>
      <c r="G423" s="43"/>
      <c r="H423" s="44"/>
      <c r="I423" s="44"/>
      <c r="J423" s="44"/>
      <c r="K423" s="44"/>
      <c r="L423" s="44"/>
      <c r="M423" s="45">
        <f t="shared" si="72"/>
        <v>0</v>
      </c>
      <c r="N423" s="46">
        <f t="shared" si="75"/>
        <v>0</v>
      </c>
      <c r="O423" s="45">
        <f t="shared" si="76"/>
        <v>0</v>
      </c>
      <c r="P423" s="45">
        <f t="shared" si="77"/>
        <v>0</v>
      </c>
      <c r="Q423" s="45">
        <f t="shared" si="78"/>
        <v>0</v>
      </c>
      <c r="R423" s="45">
        <f t="shared" si="79"/>
        <v>0</v>
      </c>
      <c r="S423" s="46">
        <f t="shared" si="80"/>
        <v>0</v>
      </c>
      <c r="T423" s="46">
        <f t="shared" si="73"/>
        <v>0</v>
      </c>
      <c r="U423" s="46">
        <f t="shared" si="81"/>
        <v>0</v>
      </c>
      <c r="V423" s="48" t="str">
        <f t="shared" si="82"/>
        <v>NÃO</v>
      </c>
      <c r="W423" s="49">
        <f t="shared" si="83"/>
        <v>0</v>
      </c>
      <c r="X423" s="50" t="s">
        <v>41</v>
      </c>
      <c r="Y423" s="50" t="s">
        <v>2673</v>
      </c>
      <c r="Z423" s="50">
        <v>2918506</v>
      </c>
      <c r="AA423" s="51"/>
      <c r="AB423" s="51"/>
      <c r="AE423" s="50">
        <f t="shared" si="74"/>
        <v>0</v>
      </c>
    </row>
    <row r="424" spans="1:31" s="52" customFormat="1" ht="19.5" customHeight="1">
      <c r="A424" s="42" t="str">
        <f>Controles!$B$2</f>
        <v>ES</v>
      </c>
      <c r="B424" s="42">
        <f>Controles!$C$2</f>
        <v>7</v>
      </c>
      <c r="C424" s="42" t="s">
        <v>5389</v>
      </c>
      <c r="D424" s="43"/>
      <c r="E424" s="43"/>
      <c r="F424" s="43"/>
      <c r="G424" s="43"/>
      <c r="H424" s="44"/>
      <c r="I424" s="44"/>
      <c r="J424" s="44"/>
      <c r="K424" s="44"/>
      <c r="L424" s="44"/>
      <c r="M424" s="45">
        <f t="shared" si="72"/>
        <v>0</v>
      </c>
      <c r="N424" s="46">
        <f t="shared" si="75"/>
        <v>0</v>
      </c>
      <c r="O424" s="45">
        <f t="shared" si="76"/>
        <v>0</v>
      </c>
      <c r="P424" s="45">
        <f t="shared" si="77"/>
        <v>0</v>
      </c>
      <c r="Q424" s="45">
        <f t="shared" si="78"/>
        <v>0</v>
      </c>
      <c r="R424" s="45">
        <f t="shared" si="79"/>
        <v>0</v>
      </c>
      <c r="S424" s="46">
        <f t="shared" si="80"/>
        <v>0</v>
      </c>
      <c r="T424" s="46">
        <f t="shared" si="73"/>
        <v>0</v>
      </c>
      <c r="U424" s="46">
        <f t="shared" si="81"/>
        <v>0</v>
      </c>
      <c r="V424" s="48" t="str">
        <f t="shared" si="82"/>
        <v>NÃO</v>
      </c>
      <c r="W424" s="49">
        <f t="shared" si="83"/>
        <v>0</v>
      </c>
      <c r="X424" s="50" t="s">
        <v>41</v>
      </c>
      <c r="Y424" s="50" t="s">
        <v>3678</v>
      </c>
      <c r="Z424" s="50">
        <v>2918555</v>
      </c>
      <c r="AA424" s="51"/>
      <c r="AB424" s="51"/>
      <c r="AE424" s="50">
        <f t="shared" si="74"/>
        <v>0</v>
      </c>
    </row>
    <row r="425" spans="1:31" s="52" customFormat="1" ht="19.5" customHeight="1">
      <c r="A425" s="42" t="str">
        <f>Controles!$B$2</f>
        <v>ES</v>
      </c>
      <c r="B425" s="42">
        <f>Controles!$C$2</f>
        <v>7</v>
      </c>
      <c r="C425" s="42" t="s">
        <v>5389</v>
      </c>
      <c r="D425" s="43"/>
      <c r="E425" s="43"/>
      <c r="F425" s="43"/>
      <c r="G425" s="43"/>
      <c r="H425" s="44"/>
      <c r="I425" s="44"/>
      <c r="J425" s="44"/>
      <c r="K425" s="44"/>
      <c r="L425" s="44"/>
      <c r="M425" s="45">
        <f t="shared" si="72"/>
        <v>0</v>
      </c>
      <c r="N425" s="46">
        <f t="shared" si="75"/>
        <v>0</v>
      </c>
      <c r="O425" s="45">
        <f t="shared" si="76"/>
        <v>0</v>
      </c>
      <c r="P425" s="45">
        <f t="shared" si="77"/>
        <v>0</v>
      </c>
      <c r="Q425" s="45">
        <f t="shared" si="78"/>
        <v>0</v>
      </c>
      <c r="R425" s="45">
        <f t="shared" si="79"/>
        <v>0</v>
      </c>
      <c r="S425" s="46">
        <f t="shared" si="80"/>
        <v>0</v>
      </c>
      <c r="T425" s="46">
        <f t="shared" si="73"/>
        <v>0</v>
      </c>
      <c r="U425" s="46">
        <f t="shared" si="81"/>
        <v>0</v>
      </c>
      <c r="V425" s="48" t="str">
        <f t="shared" si="82"/>
        <v>NÃO</v>
      </c>
      <c r="W425" s="49">
        <f t="shared" si="83"/>
        <v>0</v>
      </c>
      <c r="X425" s="50" t="s">
        <v>41</v>
      </c>
      <c r="Y425" s="50" t="s">
        <v>3686</v>
      </c>
      <c r="Z425" s="50">
        <v>2918605</v>
      </c>
      <c r="AA425" s="51"/>
      <c r="AB425" s="51"/>
      <c r="AE425" s="50">
        <f t="shared" si="74"/>
        <v>0</v>
      </c>
    </row>
    <row r="426" spans="1:31" s="52" customFormat="1" ht="19.5" customHeight="1">
      <c r="A426" s="42" t="str">
        <f>Controles!$B$2</f>
        <v>ES</v>
      </c>
      <c r="B426" s="42">
        <f>Controles!$C$2</f>
        <v>7</v>
      </c>
      <c r="C426" s="42" t="s">
        <v>5389</v>
      </c>
      <c r="D426" s="43"/>
      <c r="E426" s="43"/>
      <c r="F426" s="43"/>
      <c r="G426" s="43"/>
      <c r="H426" s="44"/>
      <c r="I426" s="44"/>
      <c r="J426" s="44"/>
      <c r="K426" s="44"/>
      <c r="L426" s="44"/>
      <c r="M426" s="45">
        <f t="shared" si="72"/>
        <v>0</v>
      </c>
      <c r="N426" s="46">
        <f t="shared" si="75"/>
        <v>0</v>
      </c>
      <c r="O426" s="45">
        <f t="shared" si="76"/>
        <v>0</v>
      </c>
      <c r="P426" s="45">
        <f t="shared" si="77"/>
        <v>0</v>
      </c>
      <c r="Q426" s="45">
        <f t="shared" si="78"/>
        <v>0</v>
      </c>
      <c r="R426" s="45">
        <f t="shared" si="79"/>
        <v>0</v>
      </c>
      <c r="S426" s="46">
        <f t="shared" si="80"/>
        <v>0</v>
      </c>
      <c r="T426" s="46">
        <f t="shared" si="73"/>
        <v>0</v>
      </c>
      <c r="U426" s="46">
        <f t="shared" si="81"/>
        <v>0</v>
      </c>
      <c r="V426" s="48" t="str">
        <f t="shared" si="82"/>
        <v>NÃO</v>
      </c>
      <c r="W426" s="49">
        <f t="shared" si="83"/>
        <v>0</v>
      </c>
      <c r="X426" s="50" t="s">
        <v>41</v>
      </c>
      <c r="Y426" s="50" t="s">
        <v>3695</v>
      </c>
      <c r="Z426" s="50">
        <v>2918704</v>
      </c>
      <c r="AA426" s="51"/>
      <c r="AB426" s="51"/>
      <c r="AE426" s="50">
        <f t="shared" si="74"/>
        <v>0</v>
      </c>
    </row>
    <row r="427" spans="1:31" s="52" customFormat="1" ht="19.5" customHeight="1">
      <c r="A427" s="42" t="str">
        <f>Controles!$B$2</f>
        <v>ES</v>
      </c>
      <c r="B427" s="42">
        <f>Controles!$C$2</f>
        <v>7</v>
      </c>
      <c r="C427" s="42" t="s">
        <v>5389</v>
      </c>
      <c r="D427" s="43"/>
      <c r="E427" s="43"/>
      <c r="F427" s="43"/>
      <c r="G427" s="43"/>
      <c r="H427" s="44"/>
      <c r="I427" s="44"/>
      <c r="J427" s="44"/>
      <c r="K427" s="44"/>
      <c r="L427" s="44"/>
      <c r="M427" s="45">
        <f t="shared" si="72"/>
        <v>0</v>
      </c>
      <c r="N427" s="46">
        <f t="shared" si="75"/>
        <v>0</v>
      </c>
      <c r="O427" s="45">
        <f t="shared" si="76"/>
        <v>0</v>
      </c>
      <c r="P427" s="45">
        <f t="shared" si="77"/>
        <v>0</v>
      </c>
      <c r="Q427" s="45">
        <f t="shared" si="78"/>
        <v>0</v>
      </c>
      <c r="R427" s="45">
        <f t="shared" si="79"/>
        <v>0</v>
      </c>
      <c r="S427" s="46">
        <f t="shared" si="80"/>
        <v>0</v>
      </c>
      <c r="T427" s="46">
        <f t="shared" si="73"/>
        <v>0</v>
      </c>
      <c r="U427" s="46">
        <f t="shared" si="81"/>
        <v>0</v>
      </c>
      <c r="V427" s="48" t="str">
        <f t="shared" si="82"/>
        <v>NÃO</v>
      </c>
      <c r="W427" s="49">
        <f t="shared" si="83"/>
        <v>0</v>
      </c>
      <c r="X427" s="50" t="s">
        <v>41</v>
      </c>
      <c r="Y427" s="50" t="s">
        <v>3703</v>
      </c>
      <c r="Z427" s="50">
        <v>2918753</v>
      </c>
      <c r="AA427" s="51"/>
      <c r="AB427" s="51"/>
      <c r="AE427" s="50">
        <f t="shared" si="74"/>
        <v>0</v>
      </c>
    </row>
    <row r="428" spans="1:31" s="52" customFormat="1" ht="19.5" customHeight="1">
      <c r="A428" s="42" t="str">
        <f>Controles!$B$2</f>
        <v>ES</v>
      </c>
      <c r="B428" s="42">
        <f>Controles!$C$2</f>
        <v>7</v>
      </c>
      <c r="C428" s="42" t="s">
        <v>5389</v>
      </c>
      <c r="D428" s="43"/>
      <c r="E428" s="43"/>
      <c r="F428" s="43"/>
      <c r="G428" s="43"/>
      <c r="H428" s="44"/>
      <c r="I428" s="44"/>
      <c r="J428" s="44"/>
      <c r="K428" s="44"/>
      <c r="L428" s="44"/>
      <c r="M428" s="45">
        <f t="shared" si="72"/>
        <v>0</v>
      </c>
      <c r="N428" s="46">
        <f t="shared" si="75"/>
        <v>0</v>
      </c>
      <c r="O428" s="45">
        <f t="shared" si="76"/>
        <v>0</v>
      </c>
      <c r="P428" s="45">
        <f t="shared" si="77"/>
        <v>0</v>
      </c>
      <c r="Q428" s="45">
        <f t="shared" si="78"/>
        <v>0</v>
      </c>
      <c r="R428" s="45">
        <f t="shared" si="79"/>
        <v>0</v>
      </c>
      <c r="S428" s="46">
        <f t="shared" si="80"/>
        <v>0</v>
      </c>
      <c r="T428" s="46">
        <f t="shared" si="73"/>
        <v>0</v>
      </c>
      <c r="U428" s="46">
        <f t="shared" si="81"/>
        <v>0</v>
      </c>
      <c r="V428" s="48" t="str">
        <f t="shared" si="82"/>
        <v>NÃO</v>
      </c>
      <c r="W428" s="49">
        <f t="shared" si="83"/>
        <v>0</v>
      </c>
      <c r="X428" s="50" t="s">
        <v>41</v>
      </c>
      <c r="Y428" s="50" t="s">
        <v>3711</v>
      </c>
      <c r="Z428" s="50">
        <v>2918803</v>
      </c>
      <c r="AA428" s="51"/>
      <c r="AB428" s="51"/>
      <c r="AE428" s="50">
        <f t="shared" si="74"/>
        <v>0</v>
      </c>
    </row>
    <row r="429" spans="1:31" s="52" customFormat="1" ht="19.5" customHeight="1">
      <c r="A429" s="42" t="str">
        <f>Controles!$B$2</f>
        <v>ES</v>
      </c>
      <c r="B429" s="42">
        <f>Controles!$C$2</f>
        <v>7</v>
      </c>
      <c r="C429" s="42" t="s">
        <v>5389</v>
      </c>
      <c r="D429" s="43"/>
      <c r="E429" s="43"/>
      <c r="F429" s="43"/>
      <c r="G429" s="43"/>
      <c r="H429" s="44"/>
      <c r="I429" s="44"/>
      <c r="J429" s="44"/>
      <c r="K429" s="44"/>
      <c r="L429" s="44"/>
      <c r="M429" s="45">
        <f t="shared" si="72"/>
        <v>0</v>
      </c>
      <c r="N429" s="46">
        <f t="shared" si="75"/>
        <v>0</v>
      </c>
      <c r="O429" s="45">
        <f t="shared" si="76"/>
        <v>0</v>
      </c>
      <c r="P429" s="45">
        <f t="shared" si="77"/>
        <v>0</v>
      </c>
      <c r="Q429" s="45">
        <f t="shared" si="78"/>
        <v>0</v>
      </c>
      <c r="R429" s="45">
        <f t="shared" si="79"/>
        <v>0</v>
      </c>
      <c r="S429" s="46">
        <f t="shared" si="80"/>
        <v>0</v>
      </c>
      <c r="T429" s="46">
        <f t="shared" si="73"/>
        <v>0</v>
      </c>
      <c r="U429" s="46">
        <f t="shared" si="81"/>
        <v>0</v>
      </c>
      <c r="V429" s="48" t="str">
        <f t="shared" si="82"/>
        <v>NÃO</v>
      </c>
      <c r="W429" s="49">
        <f t="shared" si="83"/>
        <v>0</v>
      </c>
      <c r="X429" s="50" t="s">
        <v>41</v>
      </c>
      <c r="Y429" s="50" t="s">
        <v>3718</v>
      </c>
      <c r="Z429" s="50">
        <v>2918902</v>
      </c>
      <c r="AA429" s="51"/>
      <c r="AB429" s="51"/>
      <c r="AE429" s="50">
        <f t="shared" si="74"/>
        <v>0</v>
      </c>
    </row>
    <row r="430" spans="1:31" s="52" customFormat="1" ht="19.5" customHeight="1">
      <c r="A430" s="42" t="str">
        <f>Controles!$B$2</f>
        <v>ES</v>
      </c>
      <c r="B430" s="42">
        <f>Controles!$C$2</f>
        <v>7</v>
      </c>
      <c r="C430" s="42" t="s">
        <v>5389</v>
      </c>
      <c r="D430" s="43"/>
      <c r="E430" s="43"/>
      <c r="F430" s="43"/>
      <c r="G430" s="43"/>
      <c r="H430" s="44"/>
      <c r="I430" s="44"/>
      <c r="J430" s="44"/>
      <c r="K430" s="44"/>
      <c r="L430" s="44"/>
      <c r="M430" s="45">
        <f t="shared" si="72"/>
        <v>0</v>
      </c>
      <c r="N430" s="46">
        <f t="shared" si="75"/>
        <v>0</v>
      </c>
      <c r="O430" s="45">
        <f t="shared" si="76"/>
        <v>0</v>
      </c>
      <c r="P430" s="45">
        <f t="shared" si="77"/>
        <v>0</v>
      </c>
      <c r="Q430" s="45">
        <f t="shared" si="78"/>
        <v>0</v>
      </c>
      <c r="R430" s="45">
        <f t="shared" si="79"/>
        <v>0</v>
      </c>
      <c r="S430" s="46">
        <f t="shared" si="80"/>
        <v>0</v>
      </c>
      <c r="T430" s="46">
        <f t="shared" si="73"/>
        <v>0</v>
      </c>
      <c r="U430" s="46">
        <f t="shared" si="81"/>
        <v>0</v>
      </c>
      <c r="V430" s="48" t="str">
        <f t="shared" si="82"/>
        <v>NÃO</v>
      </c>
      <c r="W430" s="49">
        <f t="shared" si="83"/>
        <v>0</v>
      </c>
      <c r="X430" s="50" t="s">
        <v>41</v>
      </c>
      <c r="Y430" s="50" t="s">
        <v>3725</v>
      </c>
      <c r="Z430" s="50">
        <v>2919009</v>
      </c>
      <c r="AA430" s="51"/>
      <c r="AB430" s="51"/>
      <c r="AE430" s="50">
        <f t="shared" si="74"/>
        <v>0</v>
      </c>
    </row>
    <row r="431" spans="1:31" s="52" customFormat="1" ht="19.5" customHeight="1">
      <c r="A431" s="42" t="str">
        <f>Controles!$B$2</f>
        <v>ES</v>
      </c>
      <c r="B431" s="42">
        <f>Controles!$C$2</f>
        <v>7</v>
      </c>
      <c r="C431" s="42" t="s">
        <v>5389</v>
      </c>
      <c r="D431" s="43"/>
      <c r="E431" s="43"/>
      <c r="F431" s="43"/>
      <c r="G431" s="43"/>
      <c r="H431" s="44"/>
      <c r="I431" s="44"/>
      <c r="J431" s="44"/>
      <c r="K431" s="44"/>
      <c r="L431" s="44"/>
      <c r="M431" s="45">
        <f t="shared" si="72"/>
        <v>0</v>
      </c>
      <c r="N431" s="46">
        <f t="shared" si="75"/>
        <v>0</v>
      </c>
      <c r="O431" s="45">
        <f t="shared" si="76"/>
        <v>0</v>
      </c>
      <c r="P431" s="45">
        <f t="shared" si="77"/>
        <v>0</v>
      </c>
      <c r="Q431" s="45">
        <f t="shared" si="78"/>
        <v>0</v>
      </c>
      <c r="R431" s="45">
        <f t="shared" si="79"/>
        <v>0</v>
      </c>
      <c r="S431" s="46">
        <f t="shared" si="80"/>
        <v>0</v>
      </c>
      <c r="T431" s="46">
        <f t="shared" si="73"/>
        <v>0</v>
      </c>
      <c r="U431" s="46">
        <f t="shared" si="81"/>
        <v>0</v>
      </c>
      <c r="V431" s="48" t="str">
        <f t="shared" si="82"/>
        <v>NÃO</v>
      </c>
      <c r="W431" s="49">
        <f t="shared" si="83"/>
        <v>0</v>
      </c>
      <c r="X431" s="50" t="s">
        <v>41</v>
      </c>
      <c r="Y431" s="50" t="s">
        <v>3732</v>
      </c>
      <c r="Z431" s="50">
        <v>2919058</v>
      </c>
      <c r="AA431" s="51"/>
      <c r="AB431" s="51"/>
      <c r="AE431" s="50">
        <f t="shared" si="74"/>
        <v>0</v>
      </c>
    </row>
    <row r="432" spans="1:31" s="52" customFormat="1" ht="19.5" customHeight="1">
      <c r="A432" s="42" t="str">
        <f>Controles!$B$2</f>
        <v>ES</v>
      </c>
      <c r="B432" s="42">
        <f>Controles!$C$2</f>
        <v>7</v>
      </c>
      <c r="C432" s="42" t="s">
        <v>5389</v>
      </c>
      <c r="D432" s="43"/>
      <c r="E432" s="43"/>
      <c r="F432" s="43"/>
      <c r="G432" s="43"/>
      <c r="H432" s="44"/>
      <c r="I432" s="44"/>
      <c r="J432" s="44"/>
      <c r="K432" s="44"/>
      <c r="L432" s="44"/>
      <c r="M432" s="45">
        <f t="shared" si="72"/>
        <v>0</v>
      </c>
      <c r="N432" s="46">
        <f t="shared" si="75"/>
        <v>0</v>
      </c>
      <c r="O432" s="45">
        <f t="shared" si="76"/>
        <v>0</v>
      </c>
      <c r="P432" s="45">
        <f t="shared" si="77"/>
        <v>0</v>
      </c>
      <c r="Q432" s="45">
        <f t="shared" si="78"/>
        <v>0</v>
      </c>
      <c r="R432" s="45">
        <f t="shared" si="79"/>
        <v>0</v>
      </c>
      <c r="S432" s="46">
        <f t="shared" si="80"/>
        <v>0</v>
      </c>
      <c r="T432" s="46">
        <f t="shared" si="73"/>
        <v>0</v>
      </c>
      <c r="U432" s="46">
        <f t="shared" si="81"/>
        <v>0</v>
      </c>
      <c r="V432" s="48" t="str">
        <f t="shared" si="82"/>
        <v>NÃO</v>
      </c>
      <c r="W432" s="49">
        <f t="shared" si="83"/>
        <v>0</v>
      </c>
      <c r="X432" s="50" t="s">
        <v>41</v>
      </c>
      <c r="Y432" s="50" t="s">
        <v>3739</v>
      </c>
      <c r="Z432" s="50">
        <v>2919108</v>
      </c>
      <c r="AA432" s="51"/>
      <c r="AB432" s="51"/>
      <c r="AE432" s="50">
        <f t="shared" si="74"/>
        <v>0</v>
      </c>
    </row>
    <row r="433" spans="1:31" s="52" customFormat="1" ht="19.5" customHeight="1">
      <c r="A433" s="42" t="str">
        <f>Controles!$B$2</f>
        <v>ES</v>
      </c>
      <c r="B433" s="42">
        <f>Controles!$C$2</f>
        <v>7</v>
      </c>
      <c r="C433" s="42" t="s">
        <v>5389</v>
      </c>
      <c r="D433" s="43"/>
      <c r="E433" s="43"/>
      <c r="F433" s="43"/>
      <c r="G433" s="43"/>
      <c r="H433" s="44"/>
      <c r="I433" s="44"/>
      <c r="J433" s="44"/>
      <c r="K433" s="44"/>
      <c r="L433" s="44"/>
      <c r="M433" s="45">
        <f t="shared" si="72"/>
        <v>0</v>
      </c>
      <c r="N433" s="46">
        <f t="shared" si="75"/>
        <v>0</v>
      </c>
      <c r="O433" s="45">
        <f t="shared" si="76"/>
        <v>0</v>
      </c>
      <c r="P433" s="45">
        <f t="shared" si="77"/>
        <v>0</v>
      </c>
      <c r="Q433" s="45">
        <f t="shared" si="78"/>
        <v>0</v>
      </c>
      <c r="R433" s="45">
        <f t="shared" si="79"/>
        <v>0</v>
      </c>
      <c r="S433" s="46">
        <f t="shared" si="80"/>
        <v>0</v>
      </c>
      <c r="T433" s="46">
        <f t="shared" si="73"/>
        <v>0</v>
      </c>
      <c r="U433" s="46">
        <f t="shared" si="81"/>
        <v>0</v>
      </c>
      <c r="V433" s="48" t="str">
        <f t="shared" si="82"/>
        <v>NÃO</v>
      </c>
      <c r="W433" s="49">
        <f t="shared" si="83"/>
        <v>0</v>
      </c>
      <c r="X433" s="50" t="s">
        <v>41</v>
      </c>
      <c r="Y433" s="50" t="s">
        <v>3746</v>
      </c>
      <c r="Z433" s="50">
        <v>2919157</v>
      </c>
      <c r="AA433" s="51"/>
      <c r="AB433" s="51"/>
      <c r="AE433" s="50">
        <f t="shared" si="74"/>
        <v>0</v>
      </c>
    </row>
    <row r="434" spans="1:31" s="52" customFormat="1" ht="19.5" customHeight="1">
      <c r="A434" s="42" t="str">
        <f>Controles!$B$2</f>
        <v>ES</v>
      </c>
      <c r="B434" s="42">
        <f>Controles!$C$2</f>
        <v>7</v>
      </c>
      <c r="C434" s="42" t="s">
        <v>5389</v>
      </c>
      <c r="D434" s="43"/>
      <c r="E434" s="43"/>
      <c r="F434" s="43"/>
      <c r="G434" s="43"/>
      <c r="H434" s="44"/>
      <c r="I434" s="44"/>
      <c r="J434" s="44"/>
      <c r="K434" s="44"/>
      <c r="L434" s="44"/>
      <c r="M434" s="45">
        <f t="shared" si="72"/>
        <v>0</v>
      </c>
      <c r="N434" s="46">
        <f t="shared" si="75"/>
        <v>0</v>
      </c>
      <c r="O434" s="45">
        <f t="shared" si="76"/>
        <v>0</v>
      </c>
      <c r="P434" s="45">
        <f t="shared" si="77"/>
        <v>0</v>
      </c>
      <c r="Q434" s="45">
        <f t="shared" si="78"/>
        <v>0</v>
      </c>
      <c r="R434" s="45">
        <f t="shared" si="79"/>
        <v>0</v>
      </c>
      <c r="S434" s="46">
        <f t="shared" si="80"/>
        <v>0</v>
      </c>
      <c r="T434" s="46">
        <f t="shared" si="73"/>
        <v>0</v>
      </c>
      <c r="U434" s="46">
        <f t="shared" si="81"/>
        <v>0</v>
      </c>
      <c r="V434" s="48" t="str">
        <f t="shared" si="82"/>
        <v>NÃO</v>
      </c>
      <c r="W434" s="49">
        <f t="shared" si="83"/>
        <v>0</v>
      </c>
      <c r="X434" s="50" t="s">
        <v>41</v>
      </c>
      <c r="Y434" s="50" t="s">
        <v>3752</v>
      </c>
      <c r="Z434" s="50">
        <v>2919207</v>
      </c>
      <c r="AA434" s="51"/>
      <c r="AB434" s="51"/>
      <c r="AE434" s="50">
        <f t="shared" si="74"/>
        <v>0</v>
      </c>
    </row>
    <row r="435" spans="1:31" s="52" customFormat="1" ht="19.5" customHeight="1">
      <c r="A435" s="42" t="str">
        <f>Controles!$B$2</f>
        <v>ES</v>
      </c>
      <c r="B435" s="42">
        <f>Controles!$C$2</f>
        <v>7</v>
      </c>
      <c r="C435" s="42" t="s">
        <v>5389</v>
      </c>
      <c r="D435" s="43"/>
      <c r="E435" s="43"/>
      <c r="F435" s="43"/>
      <c r="G435" s="43"/>
      <c r="H435" s="44"/>
      <c r="I435" s="44"/>
      <c r="J435" s="44"/>
      <c r="K435" s="44"/>
      <c r="L435" s="44"/>
      <c r="M435" s="45">
        <f t="shared" si="72"/>
        <v>0</v>
      </c>
      <c r="N435" s="46">
        <f t="shared" si="75"/>
        <v>0</v>
      </c>
      <c r="O435" s="45">
        <f t="shared" si="76"/>
        <v>0</v>
      </c>
      <c r="P435" s="45">
        <f t="shared" si="77"/>
        <v>0</v>
      </c>
      <c r="Q435" s="45">
        <f t="shared" si="78"/>
        <v>0</v>
      </c>
      <c r="R435" s="45">
        <f t="shared" si="79"/>
        <v>0</v>
      </c>
      <c r="S435" s="46">
        <f t="shared" si="80"/>
        <v>0</v>
      </c>
      <c r="T435" s="46">
        <f t="shared" si="73"/>
        <v>0</v>
      </c>
      <c r="U435" s="46">
        <f t="shared" si="81"/>
        <v>0</v>
      </c>
      <c r="V435" s="48" t="str">
        <f t="shared" si="82"/>
        <v>NÃO</v>
      </c>
      <c r="W435" s="49">
        <f t="shared" si="83"/>
        <v>0</v>
      </c>
      <c r="X435" s="50" t="s">
        <v>41</v>
      </c>
      <c r="Y435" s="50" t="s">
        <v>3758</v>
      </c>
      <c r="Z435" s="50">
        <v>2919306</v>
      </c>
      <c r="AA435" s="51"/>
      <c r="AB435" s="51"/>
      <c r="AE435" s="50">
        <f t="shared" si="74"/>
        <v>0</v>
      </c>
    </row>
    <row r="436" spans="1:31" s="52" customFormat="1" ht="19.5" customHeight="1">
      <c r="A436" s="42" t="str">
        <f>Controles!$B$2</f>
        <v>ES</v>
      </c>
      <c r="B436" s="42">
        <f>Controles!$C$2</f>
        <v>7</v>
      </c>
      <c r="C436" s="42" t="s">
        <v>5389</v>
      </c>
      <c r="D436" s="43"/>
      <c r="E436" s="43"/>
      <c r="F436" s="43"/>
      <c r="G436" s="43"/>
      <c r="H436" s="44"/>
      <c r="I436" s="44"/>
      <c r="J436" s="44"/>
      <c r="K436" s="44"/>
      <c r="L436" s="44"/>
      <c r="M436" s="45">
        <f t="shared" si="72"/>
        <v>0</v>
      </c>
      <c r="N436" s="46">
        <f t="shared" si="75"/>
        <v>0</v>
      </c>
      <c r="O436" s="45">
        <f t="shared" si="76"/>
        <v>0</v>
      </c>
      <c r="P436" s="45">
        <f t="shared" si="77"/>
        <v>0</v>
      </c>
      <c r="Q436" s="45">
        <f t="shared" si="78"/>
        <v>0</v>
      </c>
      <c r="R436" s="45">
        <f t="shared" si="79"/>
        <v>0</v>
      </c>
      <c r="S436" s="46">
        <f t="shared" si="80"/>
        <v>0</v>
      </c>
      <c r="T436" s="46">
        <f t="shared" si="73"/>
        <v>0</v>
      </c>
      <c r="U436" s="46">
        <f t="shared" si="81"/>
        <v>0</v>
      </c>
      <c r="V436" s="48" t="str">
        <f t="shared" si="82"/>
        <v>NÃO</v>
      </c>
      <c r="W436" s="49">
        <f t="shared" si="83"/>
        <v>0</v>
      </c>
      <c r="X436" s="50" t="s">
        <v>41</v>
      </c>
      <c r="Y436" s="50" t="s">
        <v>3762</v>
      </c>
      <c r="Z436" s="50">
        <v>2919405</v>
      </c>
      <c r="AA436" s="51"/>
      <c r="AB436" s="51"/>
      <c r="AE436" s="50">
        <f t="shared" si="74"/>
        <v>0</v>
      </c>
    </row>
    <row r="437" spans="1:31" s="52" customFormat="1" ht="19.5" customHeight="1">
      <c r="A437" s="42" t="str">
        <f>Controles!$B$2</f>
        <v>ES</v>
      </c>
      <c r="B437" s="42">
        <f>Controles!$C$2</f>
        <v>7</v>
      </c>
      <c r="C437" s="42" t="s">
        <v>5389</v>
      </c>
      <c r="D437" s="43"/>
      <c r="E437" s="43"/>
      <c r="F437" s="43"/>
      <c r="G437" s="43"/>
      <c r="H437" s="44"/>
      <c r="I437" s="44"/>
      <c r="J437" s="44"/>
      <c r="K437" s="44"/>
      <c r="L437" s="44"/>
      <c r="M437" s="45">
        <f t="shared" si="72"/>
        <v>0</v>
      </c>
      <c r="N437" s="46">
        <f t="shared" si="75"/>
        <v>0</v>
      </c>
      <c r="O437" s="45">
        <f t="shared" si="76"/>
        <v>0</v>
      </c>
      <c r="P437" s="45">
        <f t="shared" si="77"/>
        <v>0</v>
      </c>
      <c r="Q437" s="45">
        <f t="shared" si="78"/>
        <v>0</v>
      </c>
      <c r="R437" s="45">
        <f t="shared" si="79"/>
        <v>0</v>
      </c>
      <c r="S437" s="46">
        <f t="shared" si="80"/>
        <v>0</v>
      </c>
      <c r="T437" s="46">
        <f t="shared" si="73"/>
        <v>0</v>
      </c>
      <c r="U437" s="46">
        <f t="shared" si="81"/>
        <v>0</v>
      </c>
      <c r="V437" s="48" t="str">
        <f t="shared" si="82"/>
        <v>NÃO</v>
      </c>
      <c r="W437" s="49">
        <f t="shared" si="83"/>
        <v>0</v>
      </c>
      <c r="X437" s="50" t="s">
        <v>41</v>
      </c>
      <c r="Y437" s="50" t="s">
        <v>3768</v>
      </c>
      <c r="Z437" s="50">
        <v>2919504</v>
      </c>
      <c r="AA437" s="51"/>
      <c r="AB437" s="51"/>
      <c r="AE437" s="50">
        <f t="shared" si="74"/>
        <v>0</v>
      </c>
    </row>
    <row r="438" spans="1:31" s="52" customFormat="1" ht="19.5" customHeight="1">
      <c r="A438" s="42" t="str">
        <f>Controles!$B$2</f>
        <v>ES</v>
      </c>
      <c r="B438" s="42">
        <f>Controles!$C$2</f>
        <v>7</v>
      </c>
      <c r="C438" s="42" t="s">
        <v>5389</v>
      </c>
      <c r="D438" s="43"/>
      <c r="E438" s="43"/>
      <c r="F438" s="43"/>
      <c r="G438" s="43"/>
      <c r="H438" s="44"/>
      <c r="I438" s="44"/>
      <c r="J438" s="44"/>
      <c r="K438" s="44"/>
      <c r="L438" s="44"/>
      <c r="M438" s="45">
        <f t="shared" si="72"/>
        <v>0</v>
      </c>
      <c r="N438" s="46">
        <f t="shared" si="75"/>
        <v>0</v>
      </c>
      <c r="O438" s="45">
        <f t="shared" si="76"/>
        <v>0</v>
      </c>
      <c r="P438" s="45">
        <f t="shared" si="77"/>
        <v>0</v>
      </c>
      <c r="Q438" s="45">
        <f t="shared" si="78"/>
        <v>0</v>
      </c>
      <c r="R438" s="45">
        <f t="shared" si="79"/>
        <v>0</v>
      </c>
      <c r="S438" s="46">
        <f t="shared" si="80"/>
        <v>0</v>
      </c>
      <c r="T438" s="46">
        <f t="shared" si="73"/>
        <v>0</v>
      </c>
      <c r="U438" s="46">
        <f t="shared" si="81"/>
        <v>0</v>
      </c>
      <c r="V438" s="48" t="str">
        <f t="shared" si="82"/>
        <v>NÃO</v>
      </c>
      <c r="W438" s="49">
        <f t="shared" si="83"/>
        <v>0</v>
      </c>
      <c r="X438" s="50" t="s">
        <v>41</v>
      </c>
      <c r="Y438" s="50" t="s">
        <v>3774</v>
      </c>
      <c r="Z438" s="50">
        <v>2919553</v>
      </c>
      <c r="AA438" s="51"/>
      <c r="AB438" s="51"/>
      <c r="AE438" s="50">
        <f t="shared" si="74"/>
        <v>0</v>
      </c>
    </row>
    <row r="439" spans="1:31" s="52" customFormat="1" ht="19.5" customHeight="1">
      <c r="A439" s="42" t="str">
        <f>Controles!$B$2</f>
        <v>ES</v>
      </c>
      <c r="B439" s="42">
        <f>Controles!$C$2</f>
        <v>7</v>
      </c>
      <c r="C439" s="42" t="s">
        <v>5389</v>
      </c>
      <c r="D439" s="43"/>
      <c r="E439" s="43"/>
      <c r="F439" s="43"/>
      <c r="G439" s="43"/>
      <c r="H439" s="44"/>
      <c r="I439" s="44"/>
      <c r="J439" s="44"/>
      <c r="K439" s="44"/>
      <c r="L439" s="44"/>
      <c r="M439" s="45">
        <f t="shared" si="72"/>
        <v>0</v>
      </c>
      <c r="N439" s="46">
        <f t="shared" si="75"/>
        <v>0</v>
      </c>
      <c r="O439" s="45">
        <f t="shared" si="76"/>
        <v>0</v>
      </c>
      <c r="P439" s="45">
        <f t="shared" si="77"/>
        <v>0</v>
      </c>
      <c r="Q439" s="45">
        <f t="shared" si="78"/>
        <v>0</v>
      </c>
      <c r="R439" s="45">
        <f t="shared" si="79"/>
        <v>0</v>
      </c>
      <c r="S439" s="46">
        <f t="shared" si="80"/>
        <v>0</v>
      </c>
      <c r="T439" s="46">
        <f t="shared" si="73"/>
        <v>0</v>
      </c>
      <c r="U439" s="46">
        <f t="shared" si="81"/>
        <v>0</v>
      </c>
      <c r="V439" s="48" t="str">
        <f t="shared" si="82"/>
        <v>NÃO</v>
      </c>
      <c r="W439" s="49">
        <f t="shared" si="83"/>
        <v>0</v>
      </c>
      <c r="X439" s="50" t="s">
        <v>41</v>
      </c>
      <c r="Y439" s="50" t="s">
        <v>3781</v>
      </c>
      <c r="Z439" s="50">
        <v>2919603</v>
      </c>
      <c r="AA439" s="51"/>
      <c r="AB439" s="51"/>
      <c r="AE439" s="50">
        <f t="shared" si="74"/>
        <v>0</v>
      </c>
    </row>
    <row r="440" spans="1:31" s="52" customFormat="1" ht="19.5" customHeight="1">
      <c r="A440" s="42" t="str">
        <f>Controles!$B$2</f>
        <v>ES</v>
      </c>
      <c r="B440" s="42">
        <f>Controles!$C$2</f>
        <v>7</v>
      </c>
      <c r="C440" s="42" t="s">
        <v>5389</v>
      </c>
      <c r="D440" s="43"/>
      <c r="E440" s="43"/>
      <c r="F440" s="43"/>
      <c r="G440" s="43"/>
      <c r="H440" s="44"/>
      <c r="I440" s="44"/>
      <c r="J440" s="44"/>
      <c r="K440" s="44"/>
      <c r="L440" s="44"/>
      <c r="M440" s="45">
        <f t="shared" si="72"/>
        <v>0</v>
      </c>
      <c r="N440" s="46">
        <f t="shared" si="75"/>
        <v>0</v>
      </c>
      <c r="O440" s="45">
        <f t="shared" si="76"/>
        <v>0</v>
      </c>
      <c r="P440" s="45">
        <f t="shared" si="77"/>
        <v>0</v>
      </c>
      <c r="Q440" s="45">
        <f t="shared" si="78"/>
        <v>0</v>
      </c>
      <c r="R440" s="45">
        <f t="shared" si="79"/>
        <v>0</v>
      </c>
      <c r="S440" s="46">
        <f t="shared" si="80"/>
        <v>0</v>
      </c>
      <c r="T440" s="46">
        <f t="shared" si="73"/>
        <v>0</v>
      </c>
      <c r="U440" s="46">
        <f t="shared" si="81"/>
        <v>0</v>
      </c>
      <c r="V440" s="48" t="str">
        <f t="shared" si="82"/>
        <v>NÃO</v>
      </c>
      <c r="W440" s="49">
        <f t="shared" si="83"/>
        <v>0</v>
      </c>
      <c r="X440" s="50" t="s">
        <v>41</v>
      </c>
      <c r="Y440" s="50" t="s">
        <v>3788</v>
      </c>
      <c r="Z440" s="50">
        <v>2919702</v>
      </c>
      <c r="AA440" s="51"/>
      <c r="AB440" s="51"/>
      <c r="AE440" s="50">
        <f t="shared" si="74"/>
        <v>0</v>
      </c>
    </row>
    <row r="441" spans="1:31" s="52" customFormat="1" ht="19.5" customHeight="1">
      <c r="A441" s="42" t="str">
        <f>Controles!$B$2</f>
        <v>ES</v>
      </c>
      <c r="B441" s="42">
        <f>Controles!$C$2</f>
        <v>7</v>
      </c>
      <c r="C441" s="42" t="s">
        <v>5389</v>
      </c>
      <c r="D441" s="43"/>
      <c r="E441" s="43"/>
      <c r="F441" s="43"/>
      <c r="G441" s="43"/>
      <c r="H441" s="44"/>
      <c r="I441" s="44"/>
      <c r="J441" s="44"/>
      <c r="K441" s="44"/>
      <c r="L441" s="44"/>
      <c r="M441" s="45">
        <f t="shared" si="72"/>
        <v>0</v>
      </c>
      <c r="N441" s="46">
        <f t="shared" si="75"/>
        <v>0</v>
      </c>
      <c r="O441" s="45">
        <f t="shared" si="76"/>
        <v>0</v>
      </c>
      <c r="P441" s="45">
        <f t="shared" si="77"/>
        <v>0</v>
      </c>
      <c r="Q441" s="45">
        <f t="shared" si="78"/>
        <v>0</v>
      </c>
      <c r="R441" s="45">
        <f t="shared" si="79"/>
        <v>0</v>
      </c>
      <c r="S441" s="46">
        <f t="shared" si="80"/>
        <v>0</v>
      </c>
      <c r="T441" s="46">
        <f t="shared" si="73"/>
        <v>0</v>
      </c>
      <c r="U441" s="46">
        <f t="shared" si="81"/>
        <v>0</v>
      </c>
      <c r="V441" s="48" t="str">
        <f t="shared" si="82"/>
        <v>NÃO</v>
      </c>
      <c r="W441" s="49">
        <f t="shared" si="83"/>
        <v>0</v>
      </c>
      <c r="X441" s="50" t="s">
        <v>41</v>
      </c>
      <c r="Y441" s="50" t="s">
        <v>3795</v>
      </c>
      <c r="Z441" s="50">
        <v>2919801</v>
      </c>
      <c r="AA441" s="51"/>
      <c r="AB441" s="51"/>
      <c r="AE441" s="50">
        <f t="shared" si="74"/>
        <v>0</v>
      </c>
    </row>
    <row r="442" spans="1:31" s="52" customFormat="1" ht="19.5" customHeight="1">
      <c r="A442" s="42" t="str">
        <f>Controles!$B$2</f>
        <v>ES</v>
      </c>
      <c r="B442" s="42">
        <f>Controles!$C$2</f>
        <v>7</v>
      </c>
      <c r="C442" s="42" t="s">
        <v>5389</v>
      </c>
      <c r="D442" s="43"/>
      <c r="E442" s="43"/>
      <c r="F442" s="43"/>
      <c r="G442" s="43"/>
      <c r="H442" s="44"/>
      <c r="I442" s="44"/>
      <c r="J442" s="44"/>
      <c r="K442" s="44"/>
      <c r="L442" s="44"/>
      <c r="M442" s="45">
        <f t="shared" si="72"/>
        <v>0</v>
      </c>
      <c r="N442" s="46">
        <f t="shared" si="75"/>
        <v>0</v>
      </c>
      <c r="O442" s="45">
        <f t="shared" si="76"/>
        <v>0</v>
      </c>
      <c r="P442" s="45">
        <f t="shared" si="77"/>
        <v>0</v>
      </c>
      <c r="Q442" s="45">
        <f t="shared" si="78"/>
        <v>0</v>
      </c>
      <c r="R442" s="45">
        <f t="shared" si="79"/>
        <v>0</v>
      </c>
      <c r="S442" s="46">
        <f t="shared" si="80"/>
        <v>0</v>
      </c>
      <c r="T442" s="46">
        <f t="shared" si="73"/>
        <v>0</v>
      </c>
      <c r="U442" s="46">
        <f t="shared" si="81"/>
        <v>0</v>
      </c>
      <c r="V442" s="48" t="str">
        <f t="shared" si="82"/>
        <v>NÃO</v>
      </c>
      <c r="W442" s="49">
        <f t="shared" si="83"/>
        <v>0</v>
      </c>
      <c r="X442" s="50" t="s">
        <v>41</v>
      </c>
      <c r="Y442" s="50" t="s">
        <v>3802</v>
      </c>
      <c r="Z442" s="50">
        <v>2919900</v>
      </c>
      <c r="AA442" s="51"/>
      <c r="AB442" s="51"/>
      <c r="AE442" s="50">
        <f t="shared" si="74"/>
        <v>0</v>
      </c>
    </row>
    <row r="443" spans="1:31" s="52" customFormat="1" ht="19.5" customHeight="1">
      <c r="A443" s="42" t="str">
        <f>Controles!$B$2</f>
        <v>ES</v>
      </c>
      <c r="B443" s="42">
        <f>Controles!$C$2</f>
        <v>7</v>
      </c>
      <c r="C443" s="42" t="s">
        <v>5389</v>
      </c>
      <c r="D443" s="43"/>
      <c r="E443" s="43"/>
      <c r="F443" s="43"/>
      <c r="G443" s="43"/>
      <c r="H443" s="44"/>
      <c r="I443" s="44"/>
      <c r="J443" s="44"/>
      <c r="K443" s="44"/>
      <c r="L443" s="44"/>
      <c r="M443" s="45">
        <f t="shared" si="72"/>
        <v>0</v>
      </c>
      <c r="N443" s="46">
        <f t="shared" si="75"/>
        <v>0</v>
      </c>
      <c r="O443" s="45">
        <f t="shared" si="76"/>
        <v>0</v>
      </c>
      <c r="P443" s="45">
        <f t="shared" si="77"/>
        <v>0</v>
      </c>
      <c r="Q443" s="45">
        <f t="shared" si="78"/>
        <v>0</v>
      </c>
      <c r="R443" s="45">
        <f t="shared" si="79"/>
        <v>0</v>
      </c>
      <c r="S443" s="46">
        <f t="shared" si="80"/>
        <v>0</v>
      </c>
      <c r="T443" s="46">
        <f t="shared" si="73"/>
        <v>0</v>
      </c>
      <c r="U443" s="46">
        <f t="shared" si="81"/>
        <v>0</v>
      </c>
      <c r="V443" s="48" t="str">
        <f t="shared" si="82"/>
        <v>NÃO</v>
      </c>
      <c r="W443" s="49">
        <f t="shared" si="83"/>
        <v>0</v>
      </c>
      <c r="X443" s="50" t="s">
        <v>41</v>
      </c>
      <c r="Y443" s="50" t="s">
        <v>3808</v>
      </c>
      <c r="Z443" s="50">
        <v>2919926</v>
      </c>
      <c r="AA443" s="51"/>
      <c r="AB443" s="51"/>
      <c r="AE443" s="50">
        <f t="shared" si="74"/>
        <v>0</v>
      </c>
    </row>
    <row r="444" spans="1:31" s="52" customFormat="1" ht="19.5" customHeight="1">
      <c r="A444" s="42" t="str">
        <f>Controles!$B$2</f>
        <v>ES</v>
      </c>
      <c r="B444" s="42">
        <f>Controles!$C$2</f>
        <v>7</v>
      </c>
      <c r="C444" s="42" t="s">
        <v>5389</v>
      </c>
      <c r="D444" s="43"/>
      <c r="E444" s="43"/>
      <c r="F444" s="43"/>
      <c r="G444" s="43"/>
      <c r="H444" s="44"/>
      <c r="I444" s="44"/>
      <c r="J444" s="44"/>
      <c r="K444" s="44"/>
      <c r="L444" s="44"/>
      <c r="M444" s="45">
        <f t="shared" si="72"/>
        <v>0</v>
      </c>
      <c r="N444" s="46">
        <f t="shared" si="75"/>
        <v>0</v>
      </c>
      <c r="O444" s="45">
        <f t="shared" si="76"/>
        <v>0</v>
      </c>
      <c r="P444" s="45">
        <f t="shared" si="77"/>
        <v>0</v>
      </c>
      <c r="Q444" s="45">
        <f t="shared" si="78"/>
        <v>0</v>
      </c>
      <c r="R444" s="45">
        <f t="shared" si="79"/>
        <v>0</v>
      </c>
      <c r="S444" s="46">
        <f t="shared" si="80"/>
        <v>0</v>
      </c>
      <c r="T444" s="46">
        <f t="shared" si="73"/>
        <v>0</v>
      </c>
      <c r="U444" s="46">
        <f t="shared" si="81"/>
        <v>0</v>
      </c>
      <c r="V444" s="48" t="str">
        <f t="shared" si="82"/>
        <v>NÃO</v>
      </c>
      <c r="W444" s="49">
        <f t="shared" si="83"/>
        <v>0</v>
      </c>
      <c r="X444" s="50" t="s">
        <v>41</v>
      </c>
      <c r="Y444" s="50" t="s">
        <v>3815</v>
      </c>
      <c r="Z444" s="50">
        <v>2919959</v>
      </c>
      <c r="AA444" s="51"/>
      <c r="AB444" s="51"/>
      <c r="AE444" s="50">
        <f t="shared" si="74"/>
        <v>0</v>
      </c>
    </row>
    <row r="445" spans="1:31" s="52" customFormat="1" ht="19.5" customHeight="1">
      <c r="A445" s="42" t="str">
        <f>Controles!$B$2</f>
        <v>ES</v>
      </c>
      <c r="B445" s="42">
        <f>Controles!$C$2</f>
        <v>7</v>
      </c>
      <c r="C445" s="42" t="s">
        <v>5389</v>
      </c>
      <c r="D445" s="43"/>
      <c r="E445" s="43"/>
      <c r="F445" s="43"/>
      <c r="G445" s="43"/>
      <c r="H445" s="44"/>
      <c r="I445" s="44"/>
      <c r="J445" s="44"/>
      <c r="K445" s="44"/>
      <c r="L445" s="44"/>
      <c r="M445" s="45">
        <f t="shared" si="72"/>
        <v>0</v>
      </c>
      <c r="N445" s="46">
        <f t="shared" si="75"/>
        <v>0</v>
      </c>
      <c r="O445" s="45">
        <f t="shared" si="76"/>
        <v>0</v>
      </c>
      <c r="P445" s="45">
        <f t="shared" si="77"/>
        <v>0</v>
      </c>
      <c r="Q445" s="45">
        <f t="shared" si="78"/>
        <v>0</v>
      </c>
      <c r="R445" s="45">
        <f t="shared" si="79"/>
        <v>0</v>
      </c>
      <c r="S445" s="46">
        <f t="shared" si="80"/>
        <v>0</v>
      </c>
      <c r="T445" s="46">
        <f t="shared" si="73"/>
        <v>0</v>
      </c>
      <c r="U445" s="46">
        <f t="shared" si="81"/>
        <v>0</v>
      </c>
      <c r="V445" s="48" t="str">
        <f t="shared" si="82"/>
        <v>NÃO</v>
      </c>
      <c r="W445" s="49">
        <f t="shared" si="83"/>
        <v>0</v>
      </c>
      <c r="X445" s="50" t="s">
        <v>41</v>
      </c>
      <c r="Y445" s="50" t="s">
        <v>3822</v>
      </c>
      <c r="Z445" s="50">
        <v>2920007</v>
      </c>
      <c r="AA445" s="51"/>
      <c r="AB445" s="51"/>
      <c r="AE445" s="50">
        <f t="shared" si="74"/>
        <v>0</v>
      </c>
    </row>
    <row r="446" spans="1:31" s="52" customFormat="1" ht="19.5" customHeight="1">
      <c r="A446" s="42" t="str">
        <f>Controles!$B$2</f>
        <v>ES</v>
      </c>
      <c r="B446" s="42">
        <f>Controles!$C$2</f>
        <v>7</v>
      </c>
      <c r="C446" s="42" t="s">
        <v>5389</v>
      </c>
      <c r="D446" s="43"/>
      <c r="E446" s="43"/>
      <c r="F446" s="43"/>
      <c r="G446" s="43"/>
      <c r="H446" s="44"/>
      <c r="I446" s="44"/>
      <c r="J446" s="44"/>
      <c r="K446" s="44"/>
      <c r="L446" s="44"/>
      <c r="M446" s="45">
        <f t="shared" si="72"/>
        <v>0</v>
      </c>
      <c r="N446" s="46">
        <f t="shared" si="75"/>
        <v>0</v>
      </c>
      <c r="O446" s="45">
        <f t="shared" si="76"/>
        <v>0</v>
      </c>
      <c r="P446" s="45">
        <f t="shared" si="77"/>
        <v>0</v>
      </c>
      <c r="Q446" s="45">
        <f t="shared" si="78"/>
        <v>0</v>
      </c>
      <c r="R446" s="45">
        <f t="shared" si="79"/>
        <v>0</v>
      </c>
      <c r="S446" s="46">
        <f t="shared" si="80"/>
        <v>0</v>
      </c>
      <c r="T446" s="46">
        <f t="shared" si="73"/>
        <v>0</v>
      </c>
      <c r="U446" s="46">
        <f t="shared" si="81"/>
        <v>0</v>
      </c>
      <c r="V446" s="48" t="str">
        <f t="shared" si="82"/>
        <v>NÃO</v>
      </c>
      <c r="W446" s="49">
        <f t="shared" si="83"/>
        <v>0</v>
      </c>
      <c r="X446" s="50" t="s">
        <v>41</v>
      </c>
      <c r="Y446" s="50" t="s">
        <v>3829</v>
      </c>
      <c r="Z446" s="50">
        <v>2920106</v>
      </c>
      <c r="AA446" s="51"/>
      <c r="AB446" s="51"/>
      <c r="AE446" s="50">
        <f t="shared" si="74"/>
        <v>0</v>
      </c>
    </row>
    <row r="447" spans="1:31" s="52" customFormat="1" ht="19.5" customHeight="1">
      <c r="A447" s="42" t="str">
        <f>Controles!$B$2</f>
        <v>ES</v>
      </c>
      <c r="B447" s="42">
        <f>Controles!$C$2</f>
        <v>7</v>
      </c>
      <c r="C447" s="42" t="s">
        <v>5389</v>
      </c>
      <c r="D447" s="43"/>
      <c r="E447" s="43"/>
      <c r="F447" s="43"/>
      <c r="G447" s="43"/>
      <c r="H447" s="44"/>
      <c r="I447" s="44"/>
      <c r="J447" s="44"/>
      <c r="K447" s="44"/>
      <c r="L447" s="44"/>
      <c r="M447" s="45">
        <f t="shared" si="72"/>
        <v>0</v>
      </c>
      <c r="N447" s="46">
        <f t="shared" si="75"/>
        <v>0</v>
      </c>
      <c r="O447" s="45">
        <f t="shared" si="76"/>
        <v>0</v>
      </c>
      <c r="P447" s="45">
        <f t="shared" si="77"/>
        <v>0</v>
      </c>
      <c r="Q447" s="45">
        <f t="shared" si="78"/>
        <v>0</v>
      </c>
      <c r="R447" s="45">
        <f t="shared" si="79"/>
        <v>0</v>
      </c>
      <c r="S447" s="46">
        <f t="shared" si="80"/>
        <v>0</v>
      </c>
      <c r="T447" s="46">
        <f t="shared" si="73"/>
        <v>0</v>
      </c>
      <c r="U447" s="46">
        <f t="shared" si="81"/>
        <v>0</v>
      </c>
      <c r="V447" s="48" t="str">
        <f t="shared" si="82"/>
        <v>NÃO</v>
      </c>
      <c r="W447" s="49">
        <f t="shared" si="83"/>
        <v>0</v>
      </c>
      <c r="X447" s="50" t="s">
        <v>41</v>
      </c>
      <c r="Y447" s="50" t="s">
        <v>3835</v>
      </c>
      <c r="Z447" s="50">
        <v>2920205</v>
      </c>
      <c r="AA447" s="51"/>
      <c r="AB447" s="51"/>
      <c r="AE447" s="50">
        <f t="shared" si="74"/>
        <v>0</v>
      </c>
    </row>
    <row r="448" spans="1:31" s="52" customFormat="1" ht="19.5" customHeight="1">
      <c r="A448" s="42" t="str">
        <f>Controles!$B$2</f>
        <v>ES</v>
      </c>
      <c r="B448" s="42">
        <f>Controles!$C$2</f>
        <v>7</v>
      </c>
      <c r="C448" s="42" t="s">
        <v>5389</v>
      </c>
      <c r="D448" s="43"/>
      <c r="E448" s="43"/>
      <c r="F448" s="43"/>
      <c r="G448" s="43"/>
      <c r="H448" s="44"/>
      <c r="I448" s="44"/>
      <c r="J448" s="44"/>
      <c r="K448" s="44"/>
      <c r="L448" s="44"/>
      <c r="M448" s="45">
        <f t="shared" si="72"/>
        <v>0</v>
      </c>
      <c r="N448" s="46">
        <f t="shared" si="75"/>
        <v>0</v>
      </c>
      <c r="O448" s="45">
        <f t="shared" si="76"/>
        <v>0</v>
      </c>
      <c r="P448" s="45">
        <f t="shared" si="77"/>
        <v>0</v>
      </c>
      <c r="Q448" s="45">
        <f t="shared" si="78"/>
        <v>0</v>
      </c>
      <c r="R448" s="45">
        <f t="shared" si="79"/>
        <v>0</v>
      </c>
      <c r="S448" s="46">
        <f t="shared" si="80"/>
        <v>0</v>
      </c>
      <c r="T448" s="46">
        <f t="shared" si="73"/>
        <v>0</v>
      </c>
      <c r="U448" s="46">
        <f t="shared" si="81"/>
        <v>0</v>
      </c>
      <c r="V448" s="48" t="str">
        <f t="shared" si="82"/>
        <v>NÃO</v>
      </c>
      <c r="W448" s="49">
        <f t="shared" si="83"/>
        <v>0</v>
      </c>
      <c r="X448" s="50" t="s">
        <v>41</v>
      </c>
      <c r="Y448" s="50" t="s">
        <v>3842</v>
      </c>
      <c r="Z448" s="50">
        <v>2920304</v>
      </c>
      <c r="AA448" s="51"/>
      <c r="AB448" s="51"/>
      <c r="AE448" s="50">
        <f t="shared" si="74"/>
        <v>0</v>
      </c>
    </row>
    <row r="449" spans="1:31" s="52" customFormat="1" ht="19.5" customHeight="1">
      <c r="A449" s="42" t="str">
        <f>Controles!$B$2</f>
        <v>ES</v>
      </c>
      <c r="B449" s="42">
        <f>Controles!$C$2</f>
        <v>7</v>
      </c>
      <c r="C449" s="42" t="s">
        <v>5389</v>
      </c>
      <c r="D449" s="43"/>
      <c r="E449" s="43"/>
      <c r="F449" s="43"/>
      <c r="G449" s="43"/>
      <c r="H449" s="44"/>
      <c r="I449" s="44"/>
      <c r="J449" s="44"/>
      <c r="K449" s="44"/>
      <c r="L449" s="44"/>
      <c r="M449" s="45">
        <f t="shared" si="72"/>
        <v>0</v>
      </c>
      <c r="N449" s="46">
        <f t="shared" si="75"/>
        <v>0</v>
      </c>
      <c r="O449" s="45">
        <f t="shared" si="76"/>
        <v>0</v>
      </c>
      <c r="P449" s="45">
        <f t="shared" si="77"/>
        <v>0</v>
      </c>
      <c r="Q449" s="45">
        <f t="shared" si="78"/>
        <v>0</v>
      </c>
      <c r="R449" s="45">
        <f t="shared" si="79"/>
        <v>0</v>
      </c>
      <c r="S449" s="46">
        <f t="shared" si="80"/>
        <v>0</v>
      </c>
      <c r="T449" s="46">
        <f t="shared" si="73"/>
        <v>0</v>
      </c>
      <c r="U449" s="46">
        <f t="shared" si="81"/>
        <v>0</v>
      </c>
      <c r="V449" s="48" t="str">
        <f t="shared" si="82"/>
        <v>NÃO</v>
      </c>
      <c r="W449" s="49">
        <f t="shared" si="83"/>
        <v>0</v>
      </c>
      <c r="X449" s="50" t="s">
        <v>41</v>
      </c>
      <c r="Y449" s="50" t="s">
        <v>3848</v>
      </c>
      <c r="Z449" s="50">
        <v>2920403</v>
      </c>
      <c r="AA449" s="51"/>
      <c r="AB449" s="51"/>
      <c r="AE449" s="50">
        <f t="shared" si="74"/>
        <v>0</v>
      </c>
    </row>
    <row r="450" spans="1:31" s="52" customFormat="1" ht="19.5" customHeight="1">
      <c r="A450" s="42" t="str">
        <f>Controles!$B$2</f>
        <v>ES</v>
      </c>
      <c r="B450" s="42">
        <f>Controles!$C$2</f>
        <v>7</v>
      </c>
      <c r="C450" s="42" t="s">
        <v>5389</v>
      </c>
      <c r="D450" s="43"/>
      <c r="E450" s="43"/>
      <c r="F450" s="43"/>
      <c r="G450" s="43"/>
      <c r="H450" s="44"/>
      <c r="I450" s="44"/>
      <c r="J450" s="44"/>
      <c r="K450" s="44"/>
      <c r="L450" s="44"/>
      <c r="M450" s="45">
        <f t="shared" ref="M450:M513" si="84">IF(H450&gt;J450,"ERRO",0)</f>
        <v>0</v>
      </c>
      <c r="N450" s="46">
        <f t="shared" si="75"/>
        <v>0</v>
      </c>
      <c r="O450" s="45">
        <f t="shared" si="76"/>
        <v>0</v>
      </c>
      <c r="P450" s="45">
        <f t="shared" si="77"/>
        <v>0</v>
      </c>
      <c r="Q450" s="45">
        <f t="shared" si="78"/>
        <v>0</v>
      </c>
      <c r="R450" s="45">
        <f t="shared" si="79"/>
        <v>0</v>
      </c>
      <c r="S450" s="46">
        <f t="shared" si="80"/>
        <v>0</v>
      </c>
      <c r="T450" s="46">
        <f t="shared" ref="T450:T513" si="85">IF(AND(H450=0,I450&gt;0),"ERRO",0)</f>
        <v>0</v>
      </c>
      <c r="U450" s="46">
        <f t="shared" si="81"/>
        <v>0</v>
      </c>
      <c r="V450" s="48" t="str">
        <f t="shared" si="82"/>
        <v>NÃO</v>
      </c>
      <c r="W450" s="49">
        <f t="shared" si="83"/>
        <v>0</v>
      </c>
      <c r="X450" s="50" t="s">
        <v>41</v>
      </c>
      <c r="Y450" s="50" t="s">
        <v>3855</v>
      </c>
      <c r="Z450" s="50">
        <v>2920452</v>
      </c>
      <c r="AA450" s="51"/>
      <c r="AB450" s="51"/>
      <c r="AE450" s="50">
        <f t="shared" ref="AE450:AE513" si="86">IF(SUM(H450,J450:L450)&gt;0,1,0)</f>
        <v>0</v>
      </c>
    </row>
    <row r="451" spans="1:31" s="52" customFormat="1" ht="19.5" customHeight="1">
      <c r="A451" s="42" t="str">
        <f>Controles!$B$2</f>
        <v>ES</v>
      </c>
      <c r="B451" s="42">
        <f>Controles!$C$2</f>
        <v>7</v>
      </c>
      <c r="C451" s="42" t="s">
        <v>5389</v>
      </c>
      <c r="D451" s="43"/>
      <c r="E451" s="43"/>
      <c r="F451" s="43"/>
      <c r="G451" s="43"/>
      <c r="H451" s="44"/>
      <c r="I451" s="44"/>
      <c r="J451" s="44"/>
      <c r="K451" s="44"/>
      <c r="L451" s="44"/>
      <c r="M451" s="45">
        <f t="shared" si="84"/>
        <v>0</v>
      </c>
      <c r="N451" s="46">
        <f t="shared" ref="N451:N514" si="87">IF(AND(J451&gt;0,H451=0),"VERIFICAR",0)</f>
        <v>0</v>
      </c>
      <c r="O451" s="45">
        <f t="shared" ref="O451:O514" si="88">IF(J451&gt;I451,"ERRO",0)</f>
        <v>0</v>
      </c>
      <c r="P451" s="45">
        <f t="shared" ref="P451:P514" si="89">IF(K451&gt;J451,"ERRO",0)</f>
        <v>0</v>
      </c>
      <c r="Q451" s="45">
        <f t="shared" ref="Q451:Q514" si="90">IF(AND(K451&gt;0,H451=0),"ERRO",0)</f>
        <v>0</v>
      </c>
      <c r="R451" s="45">
        <f t="shared" ref="R451:R514" si="91">IF(AND(H451=0,L451&gt;0),"ERRO",0)</f>
        <v>0</v>
      </c>
      <c r="S451" s="46">
        <f t="shared" ref="S451:S514" si="92">IF(K451+L451&gt;I451,"ERRO",0)</f>
        <v>0</v>
      </c>
      <c r="T451" s="46">
        <f t="shared" si="85"/>
        <v>0</v>
      </c>
      <c r="U451" s="46">
        <f t="shared" ref="U451:U514" si="93">IF(J451&lt;&gt;SUM(K451+L451),"ERRO",0)</f>
        <v>0</v>
      </c>
      <c r="V451" s="48" t="str">
        <f t="shared" ref="V451:V514" si="94">IF(AND(M451=0,N451=0,O451=0,P451=0,Q451=0,R451=0,S451=0,T451=0,U451=0), "NÃO", "SIM")</f>
        <v>NÃO</v>
      </c>
      <c r="W451" s="49">
        <f t="shared" ref="W451:W514" si="95">IF(L451+K451+J451+I451+H451=0,0,1)</f>
        <v>0</v>
      </c>
      <c r="X451" s="50" t="s">
        <v>41</v>
      </c>
      <c r="Y451" s="50" t="s">
        <v>3861</v>
      </c>
      <c r="Z451" s="50">
        <v>2920502</v>
      </c>
      <c r="AA451" s="51"/>
      <c r="AB451" s="51"/>
      <c r="AE451" s="50">
        <f t="shared" si="86"/>
        <v>0</v>
      </c>
    </row>
    <row r="452" spans="1:31" s="52" customFormat="1" ht="19.5" customHeight="1">
      <c r="A452" s="42" t="str">
        <f>Controles!$B$2</f>
        <v>ES</v>
      </c>
      <c r="B452" s="42">
        <f>Controles!$C$2</f>
        <v>7</v>
      </c>
      <c r="C452" s="42" t="s">
        <v>5389</v>
      </c>
      <c r="D452" s="43"/>
      <c r="E452" s="43"/>
      <c r="F452" s="43"/>
      <c r="G452" s="43"/>
      <c r="H452" s="44"/>
      <c r="I452" s="44"/>
      <c r="J452" s="44"/>
      <c r="K452" s="44"/>
      <c r="L452" s="44"/>
      <c r="M452" s="45">
        <f t="shared" si="84"/>
        <v>0</v>
      </c>
      <c r="N452" s="46">
        <f t="shared" si="87"/>
        <v>0</v>
      </c>
      <c r="O452" s="45">
        <f t="shared" si="88"/>
        <v>0</v>
      </c>
      <c r="P452" s="45">
        <f t="shared" si="89"/>
        <v>0</v>
      </c>
      <c r="Q452" s="45">
        <f t="shared" si="90"/>
        <v>0</v>
      </c>
      <c r="R452" s="45">
        <f t="shared" si="91"/>
        <v>0</v>
      </c>
      <c r="S452" s="46">
        <f t="shared" si="92"/>
        <v>0</v>
      </c>
      <c r="T452" s="46">
        <f t="shared" si="85"/>
        <v>0</v>
      </c>
      <c r="U452" s="46">
        <f t="shared" si="93"/>
        <v>0</v>
      </c>
      <c r="V452" s="48" t="str">
        <f t="shared" si="94"/>
        <v>NÃO</v>
      </c>
      <c r="W452" s="49">
        <f t="shared" si="95"/>
        <v>0</v>
      </c>
      <c r="X452" s="50" t="s">
        <v>41</v>
      </c>
      <c r="Y452" s="50" t="s">
        <v>3867</v>
      </c>
      <c r="Z452" s="50">
        <v>2920601</v>
      </c>
      <c r="AA452" s="51"/>
      <c r="AB452" s="51"/>
      <c r="AE452" s="50">
        <f t="shared" si="86"/>
        <v>0</v>
      </c>
    </row>
    <row r="453" spans="1:31" s="52" customFormat="1" ht="19.5" customHeight="1">
      <c r="A453" s="42" t="str">
        <f>Controles!$B$2</f>
        <v>ES</v>
      </c>
      <c r="B453" s="42">
        <f>Controles!$C$2</f>
        <v>7</v>
      </c>
      <c r="C453" s="42" t="s">
        <v>5389</v>
      </c>
      <c r="D453" s="43"/>
      <c r="E453" s="43"/>
      <c r="F453" s="43"/>
      <c r="G453" s="43"/>
      <c r="H453" s="44"/>
      <c r="I453" s="44"/>
      <c r="J453" s="44"/>
      <c r="K453" s="44"/>
      <c r="L453" s="44"/>
      <c r="M453" s="45">
        <f t="shared" si="84"/>
        <v>0</v>
      </c>
      <c r="N453" s="46">
        <f t="shared" si="87"/>
        <v>0</v>
      </c>
      <c r="O453" s="45">
        <f t="shared" si="88"/>
        <v>0</v>
      </c>
      <c r="P453" s="45">
        <f t="shared" si="89"/>
        <v>0</v>
      </c>
      <c r="Q453" s="45">
        <f t="shared" si="90"/>
        <v>0</v>
      </c>
      <c r="R453" s="45">
        <f t="shared" si="91"/>
        <v>0</v>
      </c>
      <c r="S453" s="46">
        <f t="shared" si="92"/>
        <v>0</v>
      </c>
      <c r="T453" s="46">
        <f t="shared" si="85"/>
        <v>0</v>
      </c>
      <c r="U453" s="46">
        <f t="shared" si="93"/>
        <v>0</v>
      </c>
      <c r="V453" s="48" t="str">
        <f t="shared" si="94"/>
        <v>NÃO</v>
      </c>
      <c r="W453" s="49">
        <f t="shared" si="95"/>
        <v>0</v>
      </c>
      <c r="X453" s="50" t="s">
        <v>41</v>
      </c>
      <c r="Y453" s="50" t="s">
        <v>3872</v>
      </c>
      <c r="Z453" s="50">
        <v>2920700</v>
      </c>
      <c r="AA453" s="51"/>
      <c r="AB453" s="51"/>
      <c r="AE453" s="50">
        <f t="shared" si="86"/>
        <v>0</v>
      </c>
    </row>
    <row r="454" spans="1:31" s="52" customFormat="1" ht="19.5" customHeight="1">
      <c r="A454" s="42" t="str">
        <f>Controles!$B$2</f>
        <v>ES</v>
      </c>
      <c r="B454" s="42">
        <f>Controles!$C$2</f>
        <v>7</v>
      </c>
      <c r="C454" s="42" t="s">
        <v>5389</v>
      </c>
      <c r="D454" s="43"/>
      <c r="E454" s="43"/>
      <c r="F454" s="43"/>
      <c r="G454" s="43"/>
      <c r="H454" s="44"/>
      <c r="I454" s="44"/>
      <c r="J454" s="44"/>
      <c r="K454" s="44"/>
      <c r="L454" s="44"/>
      <c r="M454" s="45">
        <f t="shared" si="84"/>
        <v>0</v>
      </c>
      <c r="N454" s="46">
        <f t="shared" si="87"/>
        <v>0</v>
      </c>
      <c r="O454" s="45">
        <f t="shared" si="88"/>
        <v>0</v>
      </c>
      <c r="P454" s="45">
        <f t="shared" si="89"/>
        <v>0</v>
      </c>
      <c r="Q454" s="45">
        <f t="shared" si="90"/>
        <v>0</v>
      </c>
      <c r="R454" s="45">
        <f t="shared" si="91"/>
        <v>0</v>
      </c>
      <c r="S454" s="46">
        <f t="shared" si="92"/>
        <v>0</v>
      </c>
      <c r="T454" s="46">
        <f t="shared" si="85"/>
        <v>0</v>
      </c>
      <c r="U454" s="46">
        <f t="shared" si="93"/>
        <v>0</v>
      </c>
      <c r="V454" s="48" t="str">
        <f t="shared" si="94"/>
        <v>NÃO</v>
      </c>
      <c r="W454" s="49">
        <f t="shared" si="95"/>
        <v>0</v>
      </c>
      <c r="X454" s="50" t="s">
        <v>41</v>
      </c>
      <c r="Y454" s="50" t="s">
        <v>3877</v>
      </c>
      <c r="Z454" s="50">
        <v>2920809</v>
      </c>
      <c r="AA454" s="51"/>
      <c r="AB454" s="51"/>
      <c r="AE454" s="50">
        <f t="shared" si="86"/>
        <v>0</v>
      </c>
    </row>
    <row r="455" spans="1:31" s="52" customFormat="1" ht="19.5" customHeight="1">
      <c r="A455" s="42" t="str">
        <f>Controles!$B$2</f>
        <v>ES</v>
      </c>
      <c r="B455" s="42">
        <f>Controles!$C$2</f>
        <v>7</v>
      </c>
      <c r="C455" s="42" t="s">
        <v>5389</v>
      </c>
      <c r="D455" s="43"/>
      <c r="E455" s="43"/>
      <c r="F455" s="43"/>
      <c r="G455" s="43"/>
      <c r="H455" s="44"/>
      <c r="I455" s="44"/>
      <c r="J455" s="44"/>
      <c r="K455" s="44"/>
      <c r="L455" s="44"/>
      <c r="M455" s="45">
        <f t="shared" si="84"/>
        <v>0</v>
      </c>
      <c r="N455" s="46">
        <f t="shared" si="87"/>
        <v>0</v>
      </c>
      <c r="O455" s="45">
        <f t="shared" si="88"/>
        <v>0</v>
      </c>
      <c r="P455" s="45">
        <f t="shared" si="89"/>
        <v>0</v>
      </c>
      <c r="Q455" s="45">
        <f t="shared" si="90"/>
        <v>0</v>
      </c>
      <c r="R455" s="45">
        <f t="shared" si="91"/>
        <v>0</v>
      </c>
      <c r="S455" s="46">
        <f t="shared" si="92"/>
        <v>0</v>
      </c>
      <c r="T455" s="46">
        <f t="shared" si="85"/>
        <v>0</v>
      </c>
      <c r="U455" s="46">
        <f t="shared" si="93"/>
        <v>0</v>
      </c>
      <c r="V455" s="48" t="str">
        <f t="shared" si="94"/>
        <v>NÃO</v>
      </c>
      <c r="W455" s="49">
        <f t="shared" si="95"/>
        <v>0</v>
      </c>
      <c r="X455" s="50" t="s">
        <v>41</v>
      </c>
      <c r="Y455" s="50" t="s">
        <v>3883</v>
      </c>
      <c r="Z455" s="50">
        <v>2920908</v>
      </c>
      <c r="AA455" s="51"/>
      <c r="AB455" s="51"/>
      <c r="AE455" s="50">
        <f t="shared" si="86"/>
        <v>0</v>
      </c>
    </row>
    <row r="456" spans="1:31" s="52" customFormat="1" ht="19.5" customHeight="1">
      <c r="A456" s="42" t="str">
        <f>Controles!$B$2</f>
        <v>ES</v>
      </c>
      <c r="B456" s="42">
        <f>Controles!$C$2</f>
        <v>7</v>
      </c>
      <c r="C456" s="42" t="s">
        <v>5389</v>
      </c>
      <c r="D456" s="43"/>
      <c r="E456" s="43"/>
      <c r="F456" s="43"/>
      <c r="G456" s="43"/>
      <c r="H456" s="44"/>
      <c r="I456" s="44"/>
      <c r="J456" s="44"/>
      <c r="K456" s="44"/>
      <c r="L456" s="44"/>
      <c r="M456" s="45">
        <f t="shared" si="84"/>
        <v>0</v>
      </c>
      <c r="N456" s="46">
        <f t="shared" si="87"/>
        <v>0</v>
      </c>
      <c r="O456" s="45">
        <f t="shared" si="88"/>
        <v>0</v>
      </c>
      <c r="P456" s="45">
        <f t="shared" si="89"/>
        <v>0</v>
      </c>
      <c r="Q456" s="45">
        <f t="shared" si="90"/>
        <v>0</v>
      </c>
      <c r="R456" s="45">
        <f t="shared" si="91"/>
        <v>0</v>
      </c>
      <c r="S456" s="46">
        <f t="shared" si="92"/>
        <v>0</v>
      </c>
      <c r="T456" s="46">
        <f t="shared" si="85"/>
        <v>0</v>
      </c>
      <c r="U456" s="46">
        <f t="shared" si="93"/>
        <v>0</v>
      </c>
      <c r="V456" s="48" t="str">
        <f t="shared" si="94"/>
        <v>NÃO</v>
      </c>
      <c r="W456" s="49">
        <f t="shared" si="95"/>
        <v>0</v>
      </c>
      <c r="X456" s="50" t="s">
        <v>41</v>
      </c>
      <c r="Y456" s="50" t="s">
        <v>3889</v>
      </c>
      <c r="Z456" s="50">
        <v>2921005</v>
      </c>
      <c r="AA456" s="51"/>
      <c r="AB456" s="51"/>
      <c r="AE456" s="50">
        <f t="shared" si="86"/>
        <v>0</v>
      </c>
    </row>
    <row r="457" spans="1:31" s="52" customFormat="1" ht="19.5" customHeight="1">
      <c r="A457" s="42" t="str">
        <f>Controles!$B$2</f>
        <v>ES</v>
      </c>
      <c r="B457" s="42">
        <f>Controles!$C$2</f>
        <v>7</v>
      </c>
      <c r="C457" s="42" t="s">
        <v>5389</v>
      </c>
      <c r="D457" s="43"/>
      <c r="E457" s="43"/>
      <c r="F457" s="43"/>
      <c r="G457" s="43"/>
      <c r="H457" s="44"/>
      <c r="I457" s="44"/>
      <c r="J457" s="44"/>
      <c r="K457" s="44"/>
      <c r="L457" s="44"/>
      <c r="M457" s="45">
        <f t="shared" si="84"/>
        <v>0</v>
      </c>
      <c r="N457" s="46">
        <f t="shared" si="87"/>
        <v>0</v>
      </c>
      <c r="O457" s="45">
        <f t="shared" si="88"/>
        <v>0</v>
      </c>
      <c r="P457" s="45">
        <f t="shared" si="89"/>
        <v>0</v>
      </c>
      <c r="Q457" s="45">
        <f t="shared" si="90"/>
        <v>0</v>
      </c>
      <c r="R457" s="45">
        <f t="shared" si="91"/>
        <v>0</v>
      </c>
      <c r="S457" s="46">
        <f t="shared" si="92"/>
        <v>0</v>
      </c>
      <c r="T457" s="46">
        <f t="shared" si="85"/>
        <v>0</v>
      </c>
      <c r="U457" s="46">
        <f t="shared" si="93"/>
        <v>0</v>
      </c>
      <c r="V457" s="48" t="str">
        <f t="shared" si="94"/>
        <v>NÃO</v>
      </c>
      <c r="W457" s="49">
        <f t="shared" si="95"/>
        <v>0</v>
      </c>
      <c r="X457" s="50" t="s">
        <v>41</v>
      </c>
      <c r="Y457" s="50" t="s">
        <v>3895</v>
      </c>
      <c r="Z457" s="50">
        <v>2921054</v>
      </c>
      <c r="AA457" s="51"/>
      <c r="AB457" s="51"/>
      <c r="AE457" s="50">
        <f t="shared" si="86"/>
        <v>0</v>
      </c>
    </row>
    <row r="458" spans="1:31" s="52" customFormat="1" ht="19.5" customHeight="1">
      <c r="A458" s="42" t="str">
        <f>Controles!$B$2</f>
        <v>ES</v>
      </c>
      <c r="B458" s="42">
        <f>Controles!$C$2</f>
        <v>7</v>
      </c>
      <c r="C458" s="42" t="s">
        <v>5389</v>
      </c>
      <c r="D458" s="43"/>
      <c r="E458" s="43"/>
      <c r="F458" s="43"/>
      <c r="G458" s="43"/>
      <c r="H458" s="44"/>
      <c r="I458" s="44"/>
      <c r="J458" s="44"/>
      <c r="K458" s="44"/>
      <c r="L458" s="44"/>
      <c r="M458" s="45">
        <f t="shared" si="84"/>
        <v>0</v>
      </c>
      <c r="N458" s="46">
        <f t="shared" si="87"/>
        <v>0</v>
      </c>
      <c r="O458" s="45">
        <f t="shared" si="88"/>
        <v>0</v>
      </c>
      <c r="P458" s="45">
        <f t="shared" si="89"/>
        <v>0</v>
      </c>
      <c r="Q458" s="45">
        <f t="shared" si="90"/>
        <v>0</v>
      </c>
      <c r="R458" s="45">
        <f t="shared" si="91"/>
        <v>0</v>
      </c>
      <c r="S458" s="46">
        <f t="shared" si="92"/>
        <v>0</v>
      </c>
      <c r="T458" s="46">
        <f t="shared" si="85"/>
        <v>0</v>
      </c>
      <c r="U458" s="46">
        <f t="shared" si="93"/>
        <v>0</v>
      </c>
      <c r="V458" s="48" t="str">
        <f t="shared" si="94"/>
        <v>NÃO</v>
      </c>
      <c r="W458" s="49">
        <f t="shared" si="95"/>
        <v>0</v>
      </c>
      <c r="X458" s="50" t="s">
        <v>41</v>
      </c>
      <c r="Y458" s="50" t="s">
        <v>3901</v>
      </c>
      <c r="Z458" s="50">
        <v>2921104</v>
      </c>
      <c r="AA458" s="51"/>
      <c r="AB458" s="51"/>
      <c r="AE458" s="50">
        <f t="shared" si="86"/>
        <v>0</v>
      </c>
    </row>
    <row r="459" spans="1:31" s="52" customFormat="1" ht="19.5" customHeight="1">
      <c r="A459" s="42" t="str">
        <f>Controles!$B$2</f>
        <v>ES</v>
      </c>
      <c r="B459" s="42">
        <f>Controles!$C$2</f>
        <v>7</v>
      </c>
      <c r="C459" s="42" t="s">
        <v>5389</v>
      </c>
      <c r="D459" s="43"/>
      <c r="E459" s="43"/>
      <c r="F459" s="43"/>
      <c r="G459" s="43"/>
      <c r="H459" s="44"/>
      <c r="I459" s="44"/>
      <c r="J459" s="44"/>
      <c r="K459" s="44"/>
      <c r="L459" s="44"/>
      <c r="M459" s="45">
        <f t="shared" si="84"/>
        <v>0</v>
      </c>
      <c r="N459" s="46">
        <f t="shared" si="87"/>
        <v>0</v>
      </c>
      <c r="O459" s="45">
        <f t="shared" si="88"/>
        <v>0</v>
      </c>
      <c r="P459" s="45">
        <f t="shared" si="89"/>
        <v>0</v>
      </c>
      <c r="Q459" s="45">
        <f t="shared" si="90"/>
        <v>0</v>
      </c>
      <c r="R459" s="45">
        <f t="shared" si="91"/>
        <v>0</v>
      </c>
      <c r="S459" s="46">
        <f t="shared" si="92"/>
        <v>0</v>
      </c>
      <c r="T459" s="46">
        <f t="shared" si="85"/>
        <v>0</v>
      </c>
      <c r="U459" s="46">
        <f t="shared" si="93"/>
        <v>0</v>
      </c>
      <c r="V459" s="48" t="str">
        <f t="shared" si="94"/>
        <v>NÃO</v>
      </c>
      <c r="W459" s="49">
        <f t="shared" si="95"/>
        <v>0</v>
      </c>
      <c r="X459" s="50" t="s">
        <v>41</v>
      </c>
      <c r="Y459" s="50" t="s">
        <v>3907</v>
      </c>
      <c r="Z459" s="50">
        <v>2921203</v>
      </c>
      <c r="AA459" s="51"/>
      <c r="AB459" s="51"/>
      <c r="AE459" s="50">
        <f t="shared" si="86"/>
        <v>0</v>
      </c>
    </row>
    <row r="460" spans="1:31" s="52" customFormat="1" ht="19.5" customHeight="1">
      <c r="A460" s="42" t="str">
        <f>Controles!$B$2</f>
        <v>ES</v>
      </c>
      <c r="B460" s="42">
        <f>Controles!$C$2</f>
        <v>7</v>
      </c>
      <c r="C460" s="42" t="s">
        <v>5389</v>
      </c>
      <c r="D460" s="43"/>
      <c r="E460" s="43"/>
      <c r="F460" s="43"/>
      <c r="G460" s="43"/>
      <c r="H460" s="44"/>
      <c r="I460" s="44"/>
      <c r="J460" s="44"/>
      <c r="K460" s="44"/>
      <c r="L460" s="44"/>
      <c r="M460" s="45">
        <f t="shared" si="84"/>
        <v>0</v>
      </c>
      <c r="N460" s="46">
        <f t="shared" si="87"/>
        <v>0</v>
      </c>
      <c r="O460" s="45">
        <f t="shared" si="88"/>
        <v>0</v>
      </c>
      <c r="P460" s="45">
        <f t="shared" si="89"/>
        <v>0</v>
      </c>
      <c r="Q460" s="45">
        <f t="shared" si="90"/>
        <v>0</v>
      </c>
      <c r="R460" s="45">
        <f t="shared" si="91"/>
        <v>0</v>
      </c>
      <c r="S460" s="46">
        <f t="shared" si="92"/>
        <v>0</v>
      </c>
      <c r="T460" s="46">
        <f t="shared" si="85"/>
        <v>0</v>
      </c>
      <c r="U460" s="46">
        <f t="shared" si="93"/>
        <v>0</v>
      </c>
      <c r="V460" s="48" t="str">
        <f t="shared" si="94"/>
        <v>NÃO</v>
      </c>
      <c r="W460" s="49">
        <f t="shared" si="95"/>
        <v>0</v>
      </c>
      <c r="X460" s="50" t="s">
        <v>41</v>
      </c>
      <c r="Y460" s="50" t="s">
        <v>2359</v>
      </c>
      <c r="Z460" s="50">
        <v>2921302</v>
      </c>
      <c r="AA460" s="51"/>
      <c r="AB460" s="51"/>
      <c r="AE460" s="50">
        <f t="shared" si="86"/>
        <v>0</v>
      </c>
    </row>
    <row r="461" spans="1:31" s="52" customFormat="1" ht="19.5" customHeight="1">
      <c r="A461" s="42" t="str">
        <f>Controles!$B$2</f>
        <v>ES</v>
      </c>
      <c r="B461" s="42">
        <f>Controles!$C$2</f>
        <v>7</v>
      </c>
      <c r="C461" s="42" t="s">
        <v>5389</v>
      </c>
      <c r="D461" s="43"/>
      <c r="E461" s="43"/>
      <c r="F461" s="43"/>
      <c r="G461" s="43"/>
      <c r="H461" s="44"/>
      <c r="I461" s="44"/>
      <c r="J461" s="44"/>
      <c r="K461" s="44"/>
      <c r="L461" s="44"/>
      <c r="M461" s="45">
        <f t="shared" si="84"/>
        <v>0</v>
      </c>
      <c r="N461" s="46">
        <f t="shared" si="87"/>
        <v>0</v>
      </c>
      <c r="O461" s="45">
        <f t="shared" si="88"/>
        <v>0</v>
      </c>
      <c r="P461" s="45">
        <f t="shared" si="89"/>
        <v>0</v>
      </c>
      <c r="Q461" s="45">
        <f t="shared" si="90"/>
        <v>0</v>
      </c>
      <c r="R461" s="45">
        <f t="shared" si="91"/>
        <v>0</v>
      </c>
      <c r="S461" s="46">
        <f t="shared" si="92"/>
        <v>0</v>
      </c>
      <c r="T461" s="46">
        <f t="shared" si="85"/>
        <v>0</v>
      </c>
      <c r="U461" s="46">
        <f t="shared" si="93"/>
        <v>0</v>
      </c>
      <c r="V461" s="48" t="str">
        <f t="shared" si="94"/>
        <v>NÃO</v>
      </c>
      <c r="W461" s="49">
        <f t="shared" si="95"/>
        <v>0</v>
      </c>
      <c r="X461" s="50" t="s">
        <v>41</v>
      </c>
      <c r="Y461" s="50" t="s">
        <v>3918</v>
      </c>
      <c r="Z461" s="50">
        <v>2921401</v>
      </c>
      <c r="AA461" s="51"/>
      <c r="AB461" s="51"/>
      <c r="AE461" s="50">
        <f t="shared" si="86"/>
        <v>0</v>
      </c>
    </row>
    <row r="462" spans="1:31" s="52" customFormat="1" ht="19.5" customHeight="1">
      <c r="A462" s="42" t="str">
        <f>Controles!$B$2</f>
        <v>ES</v>
      </c>
      <c r="B462" s="42">
        <f>Controles!$C$2</f>
        <v>7</v>
      </c>
      <c r="C462" s="42" t="s">
        <v>5389</v>
      </c>
      <c r="D462" s="43"/>
      <c r="E462" s="43"/>
      <c r="F462" s="43"/>
      <c r="G462" s="43"/>
      <c r="H462" s="44"/>
      <c r="I462" s="44"/>
      <c r="J462" s="44"/>
      <c r="K462" s="44"/>
      <c r="L462" s="44"/>
      <c r="M462" s="45">
        <f t="shared" si="84"/>
        <v>0</v>
      </c>
      <c r="N462" s="46">
        <f t="shared" si="87"/>
        <v>0</v>
      </c>
      <c r="O462" s="45">
        <f t="shared" si="88"/>
        <v>0</v>
      </c>
      <c r="P462" s="45">
        <f t="shared" si="89"/>
        <v>0</v>
      </c>
      <c r="Q462" s="45">
        <f t="shared" si="90"/>
        <v>0</v>
      </c>
      <c r="R462" s="45">
        <f t="shared" si="91"/>
        <v>0</v>
      </c>
      <c r="S462" s="46">
        <f t="shared" si="92"/>
        <v>0</v>
      </c>
      <c r="T462" s="46">
        <f t="shared" si="85"/>
        <v>0</v>
      </c>
      <c r="U462" s="46">
        <f t="shared" si="93"/>
        <v>0</v>
      </c>
      <c r="V462" s="48" t="str">
        <f t="shared" si="94"/>
        <v>NÃO</v>
      </c>
      <c r="W462" s="49">
        <f t="shared" si="95"/>
        <v>0</v>
      </c>
      <c r="X462" s="50" t="s">
        <v>41</v>
      </c>
      <c r="Y462" s="50" t="s">
        <v>3924</v>
      </c>
      <c r="Z462" s="50">
        <v>2921450</v>
      </c>
      <c r="AA462" s="51"/>
      <c r="AB462" s="51"/>
      <c r="AE462" s="50">
        <f t="shared" si="86"/>
        <v>0</v>
      </c>
    </row>
    <row r="463" spans="1:31" s="52" customFormat="1" ht="19.5" customHeight="1">
      <c r="A463" s="42" t="str">
        <f>Controles!$B$2</f>
        <v>ES</v>
      </c>
      <c r="B463" s="42">
        <f>Controles!$C$2</f>
        <v>7</v>
      </c>
      <c r="C463" s="42" t="s">
        <v>5389</v>
      </c>
      <c r="D463" s="43"/>
      <c r="E463" s="43"/>
      <c r="F463" s="43"/>
      <c r="G463" s="43"/>
      <c r="H463" s="44"/>
      <c r="I463" s="44"/>
      <c r="J463" s="44"/>
      <c r="K463" s="44"/>
      <c r="L463" s="44"/>
      <c r="M463" s="45">
        <f t="shared" si="84"/>
        <v>0</v>
      </c>
      <c r="N463" s="46">
        <f t="shared" si="87"/>
        <v>0</v>
      </c>
      <c r="O463" s="45">
        <f t="shared" si="88"/>
        <v>0</v>
      </c>
      <c r="P463" s="45">
        <f t="shared" si="89"/>
        <v>0</v>
      </c>
      <c r="Q463" s="45">
        <f t="shared" si="90"/>
        <v>0</v>
      </c>
      <c r="R463" s="45">
        <f t="shared" si="91"/>
        <v>0</v>
      </c>
      <c r="S463" s="46">
        <f t="shared" si="92"/>
        <v>0</v>
      </c>
      <c r="T463" s="46">
        <f t="shared" si="85"/>
        <v>0</v>
      </c>
      <c r="U463" s="46">
        <f t="shared" si="93"/>
        <v>0</v>
      </c>
      <c r="V463" s="48" t="str">
        <f t="shared" si="94"/>
        <v>NÃO</v>
      </c>
      <c r="W463" s="49">
        <f t="shared" si="95"/>
        <v>0</v>
      </c>
      <c r="X463" s="50" t="s">
        <v>41</v>
      </c>
      <c r="Y463" s="50" t="s">
        <v>3930</v>
      </c>
      <c r="Z463" s="50">
        <v>2921500</v>
      </c>
      <c r="AA463" s="51"/>
      <c r="AB463" s="51"/>
      <c r="AE463" s="50">
        <f t="shared" si="86"/>
        <v>0</v>
      </c>
    </row>
    <row r="464" spans="1:31" s="52" customFormat="1" ht="19.5" customHeight="1">
      <c r="A464" s="42" t="str">
        <f>Controles!$B$2</f>
        <v>ES</v>
      </c>
      <c r="B464" s="42">
        <f>Controles!$C$2</f>
        <v>7</v>
      </c>
      <c r="C464" s="42" t="s">
        <v>5389</v>
      </c>
      <c r="D464" s="43"/>
      <c r="E464" s="43"/>
      <c r="F464" s="43"/>
      <c r="G464" s="43"/>
      <c r="H464" s="44"/>
      <c r="I464" s="44"/>
      <c r="J464" s="44"/>
      <c r="K464" s="44"/>
      <c r="L464" s="44"/>
      <c r="M464" s="45">
        <f t="shared" si="84"/>
        <v>0</v>
      </c>
      <c r="N464" s="46">
        <f t="shared" si="87"/>
        <v>0</v>
      </c>
      <c r="O464" s="45">
        <f t="shared" si="88"/>
        <v>0</v>
      </c>
      <c r="P464" s="45">
        <f t="shared" si="89"/>
        <v>0</v>
      </c>
      <c r="Q464" s="45">
        <f t="shared" si="90"/>
        <v>0</v>
      </c>
      <c r="R464" s="45">
        <f t="shared" si="91"/>
        <v>0</v>
      </c>
      <c r="S464" s="46">
        <f t="shared" si="92"/>
        <v>0</v>
      </c>
      <c r="T464" s="46">
        <f t="shared" si="85"/>
        <v>0</v>
      </c>
      <c r="U464" s="46">
        <f t="shared" si="93"/>
        <v>0</v>
      </c>
      <c r="V464" s="48" t="str">
        <f t="shared" si="94"/>
        <v>NÃO</v>
      </c>
      <c r="W464" s="49">
        <f t="shared" si="95"/>
        <v>0</v>
      </c>
      <c r="X464" s="50" t="s">
        <v>41</v>
      </c>
      <c r="Y464" s="50" t="s">
        <v>3936</v>
      </c>
      <c r="Z464" s="50">
        <v>2921609</v>
      </c>
      <c r="AA464" s="51"/>
      <c r="AB464" s="51"/>
      <c r="AE464" s="50">
        <f t="shared" si="86"/>
        <v>0</v>
      </c>
    </row>
    <row r="465" spans="1:31" s="52" customFormat="1" ht="19.5" customHeight="1">
      <c r="A465" s="42" t="str">
        <f>Controles!$B$2</f>
        <v>ES</v>
      </c>
      <c r="B465" s="42">
        <f>Controles!$C$2</f>
        <v>7</v>
      </c>
      <c r="C465" s="42" t="s">
        <v>5389</v>
      </c>
      <c r="D465" s="43"/>
      <c r="E465" s="43"/>
      <c r="F465" s="43"/>
      <c r="G465" s="43"/>
      <c r="H465" s="44"/>
      <c r="I465" s="44"/>
      <c r="J465" s="44"/>
      <c r="K465" s="44"/>
      <c r="L465" s="44"/>
      <c r="M465" s="45">
        <f t="shared" si="84"/>
        <v>0</v>
      </c>
      <c r="N465" s="46">
        <f t="shared" si="87"/>
        <v>0</v>
      </c>
      <c r="O465" s="45">
        <f t="shared" si="88"/>
        <v>0</v>
      </c>
      <c r="P465" s="45">
        <f t="shared" si="89"/>
        <v>0</v>
      </c>
      <c r="Q465" s="45">
        <f t="shared" si="90"/>
        <v>0</v>
      </c>
      <c r="R465" s="45">
        <f t="shared" si="91"/>
        <v>0</v>
      </c>
      <c r="S465" s="46">
        <f t="shared" si="92"/>
        <v>0</v>
      </c>
      <c r="T465" s="46">
        <f t="shared" si="85"/>
        <v>0</v>
      </c>
      <c r="U465" s="46">
        <f t="shared" si="93"/>
        <v>0</v>
      </c>
      <c r="V465" s="48" t="str">
        <f t="shared" si="94"/>
        <v>NÃO</v>
      </c>
      <c r="W465" s="49">
        <f t="shared" si="95"/>
        <v>0</v>
      </c>
      <c r="X465" s="50" t="s">
        <v>41</v>
      </c>
      <c r="Y465" s="50" t="s">
        <v>3942</v>
      </c>
      <c r="Z465" s="50">
        <v>2921708</v>
      </c>
      <c r="AA465" s="51"/>
      <c r="AB465" s="51"/>
      <c r="AE465" s="50">
        <f t="shared" si="86"/>
        <v>0</v>
      </c>
    </row>
    <row r="466" spans="1:31" s="52" customFormat="1" ht="19.5" customHeight="1">
      <c r="A466" s="42" t="str">
        <f>Controles!$B$2</f>
        <v>ES</v>
      </c>
      <c r="B466" s="42">
        <f>Controles!$C$2</f>
        <v>7</v>
      </c>
      <c r="C466" s="42" t="s">
        <v>5389</v>
      </c>
      <c r="D466" s="43"/>
      <c r="E466" s="43"/>
      <c r="F466" s="43"/>
      <c r="G466" s="43"/>
      <c r="H466" s="44"/>
      <c r="I466" s="44"/>
      <c r="J466" s="44"/>
      <c r="K466" s="44"/>
      <c r="L466" s="44"/>
      <c r="M466" s="45">
        <f t="shared" si="84"/>
        <v>0</v>
      </c>
      <c r="N466" s="46">
        <f t="shared" si="87"/>
        <v>0</v>
      </c>
      <c r="O466" s="45">
        <f t="shared" si="88"/>
        <v>0</v>
      </c>
      <c r="P466" s="45">
        <f t="shared" si="89"/>
        <v>0</v>
      </c>
      <c r="Q466" s="45">
        <f t="shared" si="90"/>
        <v>0</v>
      </c>
      <c r="R466" s="45">
        <f t="shared" si="91"/>
        <v>0</v>
      </c>
      <c r="S466" s="46">
        <f t="shared" si="92"/>
        <v>0</v>
      </c>
      <c r="T466" s="46">
        <f t="shared" si="85"/>
        <v>0</v>
      </c>
      <c r="U466" s="46">
        <f t="shared" si="93"/>
        <v>0</v>
      </c>
      <c r="V466" s="48" t="str">
        <f t="shared" si="94"/>
        <v>NÃO</v>
      </c>
      <c r="W466" s="49">
        <f t="shared" si="95"/>
        <v>0</v>
      </c>
      <c r="X466" s="50" t="s">
        <v>41</v>
      </c>
      <c r="Y466" s="50" t="s">
        <v>3948</v>
      </c>
      <c r="Z466" s="50">
        <v>2921807</v>
      </c>
      <c r="AA466" s="51"/>
      <c r="AB466" s="51"/>
      <c r="AE466" s="50">
        <f t="shared" si="86"/>
        <v>0</v>
      </c>
    </row>
    <row r="467" spans="1:31" s="52" customFormat="1" ht="19.5" customHeight="1">
      <c r="A467" s="42" t="str">
        <f>Controles!$B$2</f>
        <v>ES</v>
      </c>
      <c r="B467" s="42">
        <f>Controles!$C$2</f>
        <v>7</v>
      </c>
      <c r="C467" s="42" t="s">
        <v>5389</v>
      </c>
      <c r="D467" s="43"/>
      <c r="E467" s="43"/>
      <c r="F467" s="43"/>
      <c r="G467" s="43"/>
      <c r="H467" s="44"/>
      <c r="I467" s="44"/>
      <c r="J467" s="44"/>
      <c r="K467" s="44"/>
      <c r="L467" s="44"/>
      <c r="M467" s="45">
        <f t="shared" si="84"/>
        <v>0</v>
      </c>
      <c r="N467" s="46">
        <f t="shared" si="87"/>
        <v>0</v>
      </c>
      <c r="O467" s="45">
        <f t="shared" si="88"/>
        <v>0</v>
      </c>
      <c r="P467" s="45">
        <f t="shared" si="89"/>
        <v>0</v>
      </c>
      <c r="Q467" s="45">
        <f t="shared" si="90"/>
        <v>0</v>
      </c>
      <c r="R467" s="45">
        <f t="shared" si="91"/>
        <v>0</v>
      </c>
      <c r="S467" s="46">
        <f t="shared" si="92"/>
        <v>0</v>
      </c>
      <c r="T467" s="46">
        <f t="shared" si="85"/>
        <v>0</v>
      </c>
      <c r="U467" s="46">
        <f t="shared" si="93"/>
        <v>0</v>
      </c>
      <c r="V467" s="48" t="str">
        <f t="shared" si="94"/>
        <v>NÃO</v>
      </c>
      <c r="W467" s="49">
        <f t="shared" si="95"/>
        <v>0</v>
      </c>
      <c r="X467" s="50" t="s">
        <v>41</v>
      </c>
      <c r="Y467" s="50" t="s">
        <v>3954</v>
      </c>
      <c r="Z467" s="50">
        <v>2921906</v>
      </c>
      <c r="AA467" s="51"/>
      <c r="AB467" s="51"/>
      <c r="AE467" s="50">
        <f t="shared" si="86"/>
        <v>0</v>
      </c>
    </row>
    <row r="468" spans="1:31" s="52" customFormat="1" ht="19.5" customHeight="1">
      <c r="A468" s="42" t="str">
        <f>Controles!$B$2</f>
        <v>ES</v>
      </c>
      <c r="B468" s="42">
        <f>Controles!$C$2</f>
        <v>7</v>
      </c>
      <c r="C468" s="42" t="s">
        <v>5389</v>
      </c>
      <c r="D468" s="43"/>
      <c r="E468" s="43"/>
      <c r="F468" s="43"/>
      <c r="G468" s="43"/>
      <c r="H468" s="44"/>
      <c r="I468" s="44"/>
      <c r="J468" s="44"/>
      <c r="K468" s="44"/>
      <c r="L468" s="44"/>
      <c r="M468" s="45">
        <f t="shared" si="84"/>
        <v>0</v>
      </c>
      <c r="N468" s="46">
        <f t="shared" si="87"/>
        <v>0</v>
      </c>
      <c r="O468" s="45">
        <f t="shared" si="88"/>
        <v>0</v>
      </c>
      <c r="P468" s="45">
        <f t="shared" si="89"/>
        <v>0</v>
      </c>
      <c r="Q468" s="45">
        <f t="shared" si="90"/>
        <v>0</v>
      </c>
      <c r="R468" s="45">
        <f t="shared" si="91"/>
        <v>0</v>
      </c>
      <c r="S468" s="46">
        <f t="shared" si="92"/>
        <v>0</v>
      </c>
      <c r="T468" s="46">
        <f t="shared" si="85"/>
        <v>0</v>
      </c>
      <c r="U468" s="46">
        <f t="shared" si="93"/>
        <v>0</v>
      </c>
      <c r="V468" s="48" t="str">
        <f t="shared" si="94"/>
        <v>NÃO</v>
      </c>
      <c r="W468" s="49">
        <f t="shared" si="95"/>
        <v>0</v>
      </c>
      <c r="X468" s="50" t="s">
        <v>41</v>
      </c>
      <c r="Y468" s="50" t="s">
        <v>3959</v>
      </c>
      <c r="Z468" s="50">
        <v>2922003</v>
      </c>
      <c r="AA468" s="51"/>
      <c r="AB468" s="51"/>
      <c r="AE468" s="50">
        <f t="shared" si="86"/>
        <v>0</v>
      </c>
    </row>
    <row r="469" spans="1:31" s="52" customFormat="1" ht="19.5" customHeight="1">
      <c r="A469" s="42" t="str">
        <f>Controles!$B$2</f>
        <v>ES</v>
      </c>
      <c r="B469" s="42">
        <f>Controles!$C$2</f>
        <v>7</v>
      </c>
      <c r="C469" s="42" t="s">
        <v>5389</v>
      </c>
      <c r="D469" s="43"/>
      <c r="E469" s="43"/>
      <c r="F469" s="43"/>
      <c r="G469" s="43"/>
      <c r="H469" s="44"/>
      <c r="I469" s="44"/>
      <c r="J469" s="44"/>
      <c r="K469" s="44"/>
      <c r="L469" s="44"/>
      <c r="M469" s="45">
        <f t="shared" si="84"/>
        <v>0</v>
      </c>
      <c r="N469" s="46">
        <f t="shared" si="87"/>
        <v>0</v>
      </c>
      <c r="O469" s="45">
        <f t="shared" si="88"/>
        <v>0</v>
      </c>
      <c r="P469" s="45">
        <f t="shared" si="89"/>
        <v>0</v>
      </c>
      <c r="Q469" s="45">
        <f t="shared" si="90"/>
        <v>0</v>
      </c>
      <c r="R469" s="45">
        <f t="shared" si="91"/>
        <v>0</v>
      </c>
      <c r="S469" s="46">
        <f t="shared" si="92"/>
        <v>0</v>
      </c>
      <c r="T469" s="46">
        <f t="shared" si="85"/>
        <v>0</v>
      </c>
      <c r="U469" s="46">
        <f t="shared" si="93"/>
        <v>0</v>
      </c>
      <c r="V469" s="48" t="str">
        <f t="shared" si="94"/>
        <v>NÃO</v>
      </c>
      <c r="W469" s="49">
        <f t="shared" si="95"/>
        <v>0</v>
      </c>
      <c r="X469" s="50" t="s">
        <v>41</v>
      </c>
      <c r="Y469" s="50" t="s">
        <v>3965</v>
      </c>
      <c r="Z469" s="50">
        <v>2922052</v>
      </c>
      <c r="AA469" s="51"/>
      <c r="AB469" s="51"/>
      <c r="AE469" s="50">
        <f t="shared" si="86"/>
        <v>0</v>
      </c>
    </row>
    <row r="470" spans="1:31" s="52" customFormat="1" ht="19.5" customHeight="1">
      <c r="A470" s="42" t="str">
        <f>Controles!$B$2</f>
        <v>ES</v>
      </c>
      <c r="B470" s="42">
        <f>Controles!$C$2</f>
        <v>7</v>
      </c>
      <c r="C470" s="42" t="s">
        <v>5389</v>
      </c>
      <c r="D470" s="43"/>
      <c r="E470" s="43"/>
      <c r="F470" s="43"/>
      <c r="G470" s="43"/>
      <c r="H470" s="44"/>
      <c r="I470" s="44"/>
      <c r="J470" s="44"/>
      <c r="K470" s="44"/>
      <c r="L470" s="44"/>
      <c r="M470" s="45">
        <f t="shared" si="84"/>
        <v>0</v>
      </c>
      <c r="N470" s="46">
        <f t="shared" si="87"/>
        <v>0</v>
      </c>
      <c r="O470" s="45">
        <f t="shared" si="88"/>
        <v>0</v>
      </c>
      <c r="P470" s="45">
        <f t="shared" si="89"/>
        <v>0</v>
      </c>
      <c r="Q470" s="45">
        <f t="shared" si="90"/>
        <v>0</v>
      </c>
      <c r="R470" s="45">
        <f t="shared" si="91"/>
        <v>0</v>
      </c>
      <c r="S470" s="46">
        <f t="shared" si="92"/>
        <v>0</v>
      </c>
      <c r="T470" s="46">
        <f t="shared" si="85"/>
        <v>0</v>
      </c>
      <c r="U470" s="46">
        <f t="shared" si="93"/>
        <v>0</v>
      </c>
      <c r="V470" s="48" t="str">
        <f t="shared" si="94"/>
        <v>NÃO</v>
      </c>
      <c r="W470" s="49">
        <f t="shared" si="95"/>
        <v>0</v>
      </c>
      <c r="X470" s="50" t="s">
        <v>41</v>
      </c>
      <c r="Y470" s="50" t="s">
        <v>1280</v>
      </c>
      <c r="Z470" s="50">
        <v>2922102</v>
      </c>
      <c r="AA470" s="51"/>
      <c r="AB470" s="51"/>
      <c r="AE470" s="50">
        <f t="shared" si="86"/>
        <v>0</v>
      </c>
    </row>
    <row r="471" spans="1:31" s="52" customFormat="1" ht="19.5" customHeight="1">
      <c r="A471" s="42" t="str">
        <f>Controles!$B$2</f>
        <v>ES</v>
      </c>
      <c r="B471" s="42">
        <f>Controles!$C$2</f>
        <v>7</v>
      </c>
      <c r="C471" s="42" t="s">
        <v>5389</v>
      </c>
      <c r="D471" s="43"/>
      <c r="E471" s="43"/>
      <c r="F471" s="43"/>
      <c r="G471" s="43"/>
      <c r="H471" s="44"/>
      <c r="I471" s="44"/>
      <c r="J471" s="44"/>
      <c r="K471" s="44"/>
      <c r="L471" s="44"/>
      <c r="M471" s="45">
        <f t="shared" si="84"/>
        <v>0</v>
      </c>
      <c r="N471" s="46">
        <f t="shared" si="87"/>
        <v>0</v>
      </c>
      <c r="O471" s="45">
        <f t="shared" si="88"/>
        <v>0</v>
      </c>
      <c r="P471" s="45">
        <f t="shared" si="89"/>
        <v>0</v>
      </c>
      <c r="Q471" s="45">
        <f t="shared" si="90"/>
        <v>0</v>
      </c>
      <c r="R471" s="45">
        <f t="shared" si="91"/>
        <v>0</v>
      </c>
      <c r="S471" s="46">
        <f t="shared" si="92"/>
        <v>0</v>
      </c>
      <c r="T471" s="46">
        <f t="shared" si="85"/>
        <v>0</v>
      </c>
      <c r="U471" s="46">
        <f t="shared" si="93"/>
        <v>0</v>
      </c>
      <c r="V471" s="48" t="str">
        <f t="shared" si="94"/>
        <v>NÃO</v>
      </c>
      <c r="W471" s="49">
        <f t="shared" si="95"/>
        <v>0</v>
      </c>
      <c r="X471" s="50" t="s">
        <v>41</v>
      </c>
      <c r="Y471" s="50" t="s">
        <v>3975</v>
      </c>
      <c r="Z471" s="50">
        <v>2922201</v>
      </c>
      <c r="AA471" s="51"/>
      <c r="AB471" s="51"/>
      <c r="AE471" s="50">
        <f t="shared" si="86"/>
        <v>0</v>
      </c>
    </row>
    <row r="472" spans="1:31" s="52" customFormat="1" ht="19.5" customHeight="1">
      <c r="A472" s="42" t="str">
        <f>Controles!$B$2</f>
        <v>ES</v>
      </c>
      <c r="B472" s="42">
        <f>Controles!$C$2</f>
        <v>7</v>
      </c>
      <c r="C472" s="42" t="s">
        <v>5389</v>
      </c>
      <c r="D472" s="43"/>
      <c r="E472" s="43"/>
      <c r="F472" s="43"/>
      <c r="G472" s="43"/>
      <c r="H472" s="44"/>
      <c r="I472" s="44"/>
      <c r="J472" s="44"/>
      <c r="K472" s="44"/>
      <c r="L472" s="44"/>
      <c r="M472" s="45">
        <f t="shared" si="84"/>
        <v>0</v>
      </c>
      <c r="N472" s="46">
        <f t="shared" si="87"/>
        <v>0</v>
      </c>
      <c r="O472" s="45">
        <f t="shared" si="88"/>
        <v>0</v>
      </c>
      <c r="P472" s="45">
        <f t="shared" si="89"/>
        <v>0</v>
      </c>
      <c r="Q472" s="45">
        <f t="shared" si="90"/>
        <v>0</v>
      </c>
      <c r="R472" s="45">
        <f t="shared" si="91"/>
        <v>0</v>
      </c>
      <c r="S472" s="46">
        <f t="shared" si="92"/>
        <v>0</v>
      </c>
      <c r="T472" s="46">
        <f t="shared" si="85"/>
        <v>0</v>
      </c>
      <c r="U472" s="46">
        <f t="shared" si="93"/>
        <v>0</v>
      </c>
      <c r="V472" s="48" t="str">
        <f t="shared" si="94"/>
        <v>NÃO</v>
      </c>
      <c r="W472" s="49">
        <f t="shared" si="95"/>
        <v>0</v>
      </c>
      <c r="X472" s="50" t="s">
        <v>41</v>
      </c>
      <c r="Y472" s="50" t="s">
        <v>3981</v>
      </c>
      <c r="Z472" s="50">
        <v>2922250</v>
      </c>
      <c r="AA472" s="51"/>
      <c r="AB472" s="51"/>
      <c r="AE472" s="50">
        <f t="shared" si="86"/>
        <v>0</v>
      </c>
    </row>
    <row r="473" spans="1:31" s="52" customFormat="1" ht="19.5" customHeight="1">
      <c r="A473" s="42" t="str">
        <f>Controles!$B$2</f>
        <v>ES</v>
      </c>
      <c r="B473" s="42">
        <f>Controles!$C$2</f>
        <v>7</v>
      </c>
      <c r="C473" s="42" t="s">
        <v>5389</v>
      </c>
      <c r="D473" s="43"/>
      <c r="E473" s="43"/>
      <c r="F473" s="43"/>
      <c r="G473" s="43"/>
      <c r="H473" s="44"/>
      <c r="I473" s="44"/>
      <c r="J473" s="44"/>
      <c r="K473" s="44"/>
      <c r="L473" s="44"/>
      <c r="M473" s="45">
        <f t="shared" si="84"/>
        <v>0</v>
      </c>
      <c r="N473" s="46">
        <f t="shared" si="87"/>
        <v>0</v>
      </c>
      <c r="O473" s="45">
        <f t="shared" si="88"/>
        <v>0</v>
      </c>
      <c r="P473" s="45">
        <f t="shared" si="89"/>
        <v>0</v>
      </c>
      <c r="Q473" s="45">
        <f t="shared" si="90"/>
        <v>0</v>
      </c>
      <c r="R473" s="45">
        <f t="shared" si="91"/>
        <v>0</v>
      </c>
      <c r="S473" s="46">
        <f t="shared" si="92"/>
        <v>0</v>
      </c>
      <c r="T473" s="46">
        <f t="shared" si="85"/>
        <v>0</v>
      </c>
      <c r="U473" s="46">
        <f t="shared" si="93"/>
        <v>0</v>
      </c>
      <c r="V473" s="48" t="str">
        <f t="shared" si="94"/>
        <v>NÃO</v>
      </c>
      <c r="W473" s="49">
        <f t="shared" si="95"/>
        <v>0</v>
      </c>
      <c r="X473" s="50" t="s">
        <v>41</v>
      </c>
      <c r="Y473" s="50" t="s">
        <v>3987</v>
      </c>
      <c r="Z473" s="50">
        <v>2922300</v>
      </c>
      <c r="AA473" s="51"/>
      <c r="AB473" s="51"/>
      <c r="AE473" s="50">
        <f t="shared" si="86"/>
        <v>0</v>
      </c>
    </row>
    <row r="474" spans="1:31" s="52" customFormat="1" ht="19.5" customHeight="1">
      <c r="A474" s="42" t="str">
        <f>Controles!$B$2</f>
        <v>ES</v>
      </c>
      <c r="B474" s="42">
        <f>Controles!$C$2</f>
        <v>7</v>
      </c>
      <c r="C474" s="42" t="s">
        <v>5389</v>
      </c>
      <c r="D474" s="43"/>
      <c r="E474" s="43"/>
      <c r="F474" s="43"/>
      <c r="G474" s="43"/>
      <c r="H474" s="44"/>
      <c r="I474" s="44"/>
      <c r="J474" s="44"/>
      <c r="K474" s="44"/>
      <c r="L474" s="44"/>
      <c r="M474" s="45">
        <f t="shared" si="84"/>
        <v>0</v>
      </c>
      <c r="N474" s="46">
        <f t="shared" si="87"/>
        <v>0</v>
      </c>
      <c r="O474" s="45">
        <f t="shared" si="88"/>
        <v>0</v>
      </c>
      <c r="P474" s="45">
        <f t="shared" si="89"/>
        <v>0</v>
      </c>
      <c r="Q474" s="45">
        <f t="shared" si="90"/>
        <v>0</v>
      </c>
      <c r="R474" s="45">
        <f t="shared" si="91"/>
        <v>0</v>
      </c>
      <c r="S474" s="46">
        <f t="shared" si="92"/>
        <v>0</v>
      </c>
      <c r="T474" s="46">
        <f t="shared" si="85"/>
        <v>0</v>
      </c>
      <c r="U474" s="46">
        <f t="shared" si="93"/>
        <v>0</v>
      </c>
      <c r="V474" s="48" t="str">
        <f t="shared" si="94"/>
        <v>NÃO</v>
      </c>
      <c r="W474" s="49">
        <f t="shared" si="95"/>
        <v>0</v>
      </c>
      <c r="X474" s="50" t="s">
        <v>41</v>
      </c>
      <c r="Y474" s="50" t="s">
        <v>3992</v>
      </c>
      <c r="Z474" s="50">
        <v>2922409</v>
      </c>
      <c r="AA474" s="51"/>
      <c r="AB474" s="51"/>
      <c r="AE474" s="50">
        <f t="shared" si="86"/>
        <v>0</v>
      </c>
    </row>
    <row r="475" spans="1:31" s="52" customFormat="1" ht="19.5" customHeight="1">
      <c r="A475" s="42" t="str">
        <f>Controles!$B$2</f>
        <v>ES</v>
      </c>
      <c r="B475" s="42">
        <f>Controles!$C$2</f>
        <v>7</v>
      </c>
      <c r="C475" s="42" t="s">
        <v>5389</v>
      </c>
      <c r="D475" s="43"/>
      <c r="E475" s="43"/>
      <c r="F475" s="43"/>
      <c r="G475" s="43"/>
      <c r="H475" s="44"/>
      <c r="I475" s="44"/>
      <c r="J475" s="44"/>
      <c r="K475" s="44"/>
      <c r="L475" s="44"/>
      <c r="M475" s="45">
        <f t="shared" si="84"/>
        <v>0</v>
      </c>
      <c r="N475" s="46">
        <f t="shared" si="87"/>
        <v>0</v>
      </c>
      <c r="O475" s="45">
        <f t="shared" si="88"/>
        <v>0</v>
      </c>
      <c r="P475" s="45">
        <f t="shared" si="89"/>
        <v>0</v>
      </c>
      <c r="Q475" s="45">
        <f t="shared" si="90"/>
        <v>0</v>
      </c>
      <c r="R475" s="45">
        <f t="shared" si="91"/>
        <v>0</v>
      </c>
      <c r="S475" s="46">
        <f t="shared" si="92"/>
        <v>0</v>
      </c>
      <c r="T475" s="46">
        <f t="shared" si="85"/>
        <v>0</v>
      </c>
      <c r="U475" s="46">
        <f t="shared" si="93"/>
        <v>0</v>
      </c>
      <c r="V475" s="48" t="str">
        <f t="shared" si="94"/>
        <v>NÃO</v>
      </c>
      <c r="W475" s="49">
        <f t="shared" si="95"/>
        <v>0</v>
      </c>
      <c r="X475" s="50" t="s">
        <v>41</v>
      </c>
      <c r="Y475" s="50" t="s">
        <v>1900</v>
      </c>
      <c r="Z475" s="50">
        <v>2922508</v>
      </c>
      <c r="AA475" s="51"/>
      <c r="AB475" s="51"/>
      <c r="AE475" s="50">
        <f t="shared" si="86"/>
        <v>0</v>
      </c>
    </row>
    <row r="476" spans="1:31" s="52" customFormat="1" ht="19.5" customHeight="1">
      <c r="A476" s="42" t="str">
        <f>Controles!$B$2</f>
        <v>ES</v>
      </c>
      <c r="B476" s="42">
        <f>Controles!$C$2</f>
        <v>7</v>
      </c>
      <c r="C476" s="42" t="s">
        <v>5389</v>
      </c>
      <c r="D476" s="43"/>
      <c r="E476" s="43"/>
      <c r="F476" s="43"/>
      <c r="G476" s="43"/>
      <c r="H476" s="44"/>
      <c r="I476" s="44"/>
      <c r="J476" s="44"/>
      <c r="K476" s="44"/>
      <c r="L476" s="44"/>
      <c r="M476" s="45">
        <f t="shared" si="84"/>
        <v>0</v>
      </c>
      <c r="N476" s="46">
        <f t="shared" si="87"/>
        <v>0</v>
      </c>
      <c r="O476" s="45">
        <f t="shared" si="88"/>
        <v>0</v>
      </c>
      <c r="P476" s="45">
        <f t="shared" si="89"/>
        <v>0</v>
      </c>
      <c r="Q476" s="45">
        <f t="shared" si="90"/>
        <v>0</v>
      </c>
      <c r="R476" s="45">
        <f t="shared" si="91"/>
        <v>0</v>
      </c>
      <c r="S476" s="46">
        <f t="shared" si="92"/>
        <v>0</v>
      </c>
      <c r="T476" s="46">
        <f t="shared" si="85"/>
        <v>0</v>
      </c>
      <c r="U476" s="46">
        <f t="shared" si="93"/>
        <v>0</v>
      </c>
      <c r="V476" s="48" t="str">
        <f t="shared" si="94"/>
        <v>NÃO</v>
      </c>
      <c r="W476" s="49">
        <f t="shared" si="95"/>
        <v>0</v>
      </c>
      <c r="X476" s="50" t="s">
        <v>41</v>
      </c>
      <c r="Y476" s="50" t="s">
        <v>4003</v>
      </c>
      <c r="Z476" s="50">
        <v>2922607</v>
      </c>
      <c r="AA476" s="51"/>
      <c r="AB476" s="51"/>
      <c r="AE476" s="50">
        <f t="shared" si="86"/>
        <v>0</v>
      </c>
    </row>
    <row r="477" spans="1:31" s="52" customFormat="1" ht="19.5" customHeight="1">
      <c r="A477" s="42" t="str">
        <f>Controles!$B$2</f>
        <v>ES</v>
      </c>
      <c r="B477" s="42">
        <f>Controles!$C$2</f>
        <v>7</v>
      </c>
      <c r="C477" s="42" t="s">
        <v>5389</v>
      </c>
      <c r="D477" s="43"/>
      <c r="E477" s="43"/>
      <c r="F477" s="43"/>
      <c r="G477" s="43"/>
      <c r="H477" s="44"/>
      <c r="I477" s="44"/>
      <c r="J477" s="44"/>
      <c r="K477" s="44"/>
      <c r="L477" s="44"/>
      <c r="M477" s="45">
        <f t="shared" si="84"/>
        <v>0</v>
      </c>
      <c r="N477" s="46">
        <f t="shared" si="87"/>
        <v>0</v>
      </c>
      <c r="O477" s="45">
        <f t="shared" si="88"/>
        <v>0</v>
      </c>
      <c r="P477" s="45">
        <f t="shared" si="89"/>
        <v>0</v>
      </c>
      <c r="Q477" s="45">
        <f t="shared" si="90"/>
        <v>0</v>
      </c>
      <c r="R477" s="45">
        <f t="shared" si="91"/>
        <v>0</v>
      </c>
      <c r="S477" s="46">
        <f t="shared" si="92"/>
        <v>0</v>
      </c>
      <c r="T477" s="46">
        <f t="shared" si="85"/>
        <v>0</v>
      </c>
      <c r="U477" s="46">
        <f t="shared" si="93"/>
        <v>0</v>
      </c>
      <c r="V477" s="48" t="str">
        <f t="shared" si="94"/>
        <v>NÃO</v>
      </c>
      <c r="W477" s="49">
        <f t="shared" si="95"/>
        <v>0</v>
      </c>
      <c r="X477" s="50" t="s">
        <v>41</v>
      </c>
      <c r="Y477" s="50" t="s">
        <v>4009</v>
      </c>
      <c r="Z477" s="50">
        <v>2922656</v>
      </c>
      <c r="AA477" s="51"/>
      <c r="AB477" s="51"/>
      <c r="AE477" s="50">
        <f t="shared" si="86"/>
        <v>0</v>
      </c>
    </row>
    <row r="478" spans="1:31" s="52" customFormat="1" ht="19.5" customHeight="1">
      <c r="A478" s="42" t="str">
        <f>Controles!$B$2</f>
        <v>ES</v>
      </c>
      <c r="B478" s="42">
        <f>Controles!$C$2</f>
        <v>7</v>
      </c>
      <c r="C478" s="42" t="s">
        <v>5389</v>
      </c>
      <c r="D478" s="43"/>
      <c r="E478" s="43"/>
      <c r="F478" s="43"/>
      <c r="G478" s="43"/>
      <c r="H478" s="44"/>
      <c r="I478" s="44"/>
      <c r="J478" s="44"/>
      <c r="K478" s="44"/>
      <c r="L478" s="44"/>
      <c r="M478" s="45">
        <f t="shared" si="84"/>
        <v>0</v>
      </c>
      <c r="N478" s="46">
        <f t="shared" si="87"/>
        <v>0</v>
      </c>
      <c r="O478" s="45">
        <f t="shared" si="88"/>
        <v>0</v>
      </c>
      <c r="P478" s="45">
        <f t="shared" si="89"/>
        <v>0</v>
      </c>
      <c r="Q478" s="45">
        <f t="shared" si="90"/>
        <v>0</v>
      </c>
      <c r="R478" s="45">
        <f t="shared" si="91"/>
        <v>0</v>
      </c>
      <c r="S478" s="46">
        <f t="shared" si="92"/>
        <v>0</v>
      </c>
      <c r="T478" s="46">
        <f t="shared" si="85"/>
        <v>0</v>
      </c>
      <c r="U478" s="46">
        <f t="shared" si="93"/>
        <v>0</v>
      </c>
      <c r="V478" s="48" t="str">
        <f t="shared" si="94"/>
        <v>NÃO</v>
      </c>
      <c r="W478" s="49">
        <f t="shared" si="95"/>
        <v>0</v>
      </c>
      <c r="X478" s="50" t="s">
        <v>41</v>
      </c>
      <c r="Y478" s="50" t="s">
        <v>4015</v>
      </c>
      <c r="Z478" s="50">
        <v>2922706</v>
      </c>
      <c r="AA478" s="51"/>
      <c r="AB478" s="51"/>
      <c r="AE478" s="50">
        <f t="shared" si="86"/>
        <v>0</v>
      </c>
    </row>
    <row r="479" spans="1:31" s="52" customFormat="1" ht="19.5" customHeight="1">
      <c r="A479" s="42" t="str">
        <f>Controles!$B$2</f>
        <v>ES</v>
      </c>
      <c r="B479" s="42">
        <f>Controles!$C$2</f>
        <v>7</v>
      </c>
      <c r="C479" s="42" t="s">
        <v>5389</v>
      </c>
      <c r="D479" s="43"/>
      <c r="E479" s="43"/>
      <c r="F479" s="43"/>
      <c r="G479" s="43"/>
      <c r="H479" s="44"/>
      <c r="I479" s="44"/>
      <c r="J479" s="44"/>
      <c r="K479" s="44"/>
      <c r="L479" s="44"/>
      <c r="M479" s="45">
        <f t="shared" si="84"/>
        <v>0</v>
      </c>
      <c r="N479" s="46">
        <f t="shared" si="87"/>
        <v>0</v>
      </c>
      <c r="O479" s="45">
        <f t="shared" si="88"/>
        <v>0</v>
      </c>
      <c r="P479" s="45">
        <f t="shared" si="89"/>
        <v>0</v>
      </c>
      <c r="Q479" s="45">
        <f t="shared" si="90"/>
        <v>0</v>
      </c>
      <c r="R479" s="45">
        <f t="shared" si="91"/>
        <v>0</v>
      </c>
      <c r="S479" s="46">
        <f t="shared" si="92"/>
        <v>0</v>
      </c>
      <c r="T479" s="46">
        <f t="shared" si="85"/>
        <v>0</v>
      </c>
      <c r="U479" s="46">
        <f t="shared" si="93"/>
        <v>0</v>
      </c>
      <c r="V479" s="48" t="str">
        <f t="shared" si="94"/>
        <v>NÃO</v>
      </c>
      <c r="W479" s="49">
        <f t="shared" si="95"/>
        <v>0</v>
      </c>
      <c r="X479" s="50" t="s">
        <v>41</v>
      </c>
      <c r="Y479" s="50" t="s">
        <v>3784</v>
      </c>
      <c r="Z479" s="50">
        <v>2922730</v>
      </c>
      <c r="AA479" s="51"/>
      <c r="AB479" s="51"/>
      <c r="AE479" s="50">
        <f t="shared" si="86"/>
        <v>0</v>
      </c>
    </row>
    <row r="480" spans="1:31" s="52" customFormat="1" ht="19.5" customHeight="1">
      <c r="A480" s="42" t="str">
        <f>Controles!$B$2</f>
        <v>ES</v>
      </c>
      <c r="B480" s="42">
        <f>Controles!$C$2</f>
        <v>7</v>
      </c>
      <c r="C480" s="42" t="s">
        <v>5389</v>
      </c>
      <c r="D480" s="43"/>
      <c r="E480" s="43"/>
      <c r="F480" s="43"/>
      <c r="G480" s="43"/>
      <c r="H480" s="44"/>
      <c r="I480" s="44"/>
      <c r="J480" s="44"/>
      <c r="K480" s="44"/>
      <c r="L480" s="44"/>
      <c r="M480" s="45">
        <f t="shared" si="84"/>
        <v>0</v>
      </c>
      <c r="N480" s="46">
        <f t="shared" si="87"/>
        <v>0</v>
      </c>
      <c r="O480" s="45">
        <f t="shared" si="88"/>
        <v>0</v>
      </c>
      <c r="P480" s="45">
        <f t="shared" si="89"/>
        <v>0</v>
      </c>
      <c r="Q480" s="45">
        <f t="shared" si="90"/>
        <v>0</v>
      </c>
      <c r="R480" s="45">
        <f t="shared" si="91"/>
        <v>0</v>
      </c>
      <c r="S480" s="46">
        <f t="shared" si="92"/>
        <v>0</v>
      </c>
      <c r="T480" s="46">
        <f t="shared" si="85"/>
        <v>0</v>
      </c>
      <c r="U480" s="46">
        <f t="shared" si="93"/>
        <v>0</v>
      </c>
      <c r="V480" s="48" t="str">
        <f t="shared" si="94"/>
        <v>NÃO</v>
      </c>
      <c r="W480" s="49">
        <f t="shared" si="95"/>
        <v>0</v>
      </c>
      <c r="X480" s="50" t="s">
        <v>41</v>
      </c>
      <c r="Y480" s="50" t="s">
        <v>4026</v>
      </c>
      <c r="Z480" s="50">
        <v>2922755</v>
      </c>
      <c r="AA480" s="51"/>
      <c r="AB480" s="51"/>
      <c r="AE480" s="50">
        <f t="shared" si="86"/>
        <v>0</v>
      </c>
    </row>
    <row r="481" spans="1:31" s="52" customFormat="1" ht="19.5" customHeight="1">
      <c r="A481" s="42" t="str">
        <f>Controles!$B$2</f>
        <v>ES</v>
      </c>
      <c r="B481" s="42">
        <f>Controles!$C$2</f>
        <v>7</v>
      </c>
      <c r="C481" s="42" t="s">
        <v>5389</v>
      </c>
      <c r="D481" s="43"/>
      <c r="E481" s="43"/>
      <c r="F481" s="43"/>
      <c r="G481" s="43"/>
      <c r="H481" s="44"/>
      <c r="I481" s="44"/>
      <c r="J481" s="44"/>
      <c r="K481" s="44"/>
      <c r="L481" s="44"/>
      <c r="M481" s="45">
        <f t="shared" si="84"/>
        <v>0</v>
      </c>
      <c r="N481" s="46">
        <f t="shared" si="87"/>
        <v>0</v>
      </c>
      <c r="O481" s="45">
        <f t="shared" si="88"/>
        <v>0</v>
      </c>
      <c r="P481" s="45">
        <f t="shared" si="89"/>
        <v>0</v>
      </c>
      <c r="Q481" s="45">
        <f t="shared" si="90"/>
        <v>0</v>
      </c>
      <c r="R481" s="45">
        <f t="shared" si="91"/>
        <v>0</v>
      </c>
      <c r="S481" s="46">
        <f t="shared" si="92"/>
        <v>0</v>
      </c>
      <c r="T481" s="46">
        <f t="shared" si="85"/>
        <v>0</v>
      </c>
      <c r="U481" s="46">
        <f t="shared" si="93"/>
        <v>0</v>
      </c>
      <c r="V481" s="48" t="str">
        <f t="shared" si="94"/>
        <v>NÃO</v>
      </c>
      <c r="W481" s="49">
        <f t="shared" si="95"/>
        <v>0</v>
      </c>
      <c r="X481" s="50" t="s">
        <v>41</v>
      </c>
      <c r="Y481" s="50" t="s">
        <v>4032</v>
      </c>
      <c r="Z481" s="50">
        <v>2922805</v>
      </c>
      <c r="AA481" s="51"/>
      <c r="AB481" s="51"/>
      <c r="AE481" s="50">
        <f t="shared" si="86"/>
        <v>0</v>
      </c>
    </row>
    <row r="482" spans="1:31" s="52" customFormat="1" ht="19.5" customHeight="1">
      <c r="A482" s="42" t="str">
        <f>Controles!$B$2</f>
        <v>ES</v>
      </c>
      <c r="B482" s="42">
        <f>Controles!$C$2</f>
        <v>7</v>
      </c>
      <c r="C482" s="42" t="s">
        <v>5389</v>
      </c>
      <c r="D482" s="43"/>
      <c r="E482" s="43"/>
      <c r="F482" s="43"/>
      <c r="G482" s="43"/>
      <c r="H482" s="44"/>
      <c r="I482" s="44"/>
      <c r="J482" s="44"/>
      <c r="K482" s="44"/>
      <c r="L482" s="44"/>
      <c r="M482" s="45">
        <f t="shared" si="84"/>
        <v>0</v>
      </c>
      <c r="N482" s="46">
        <f t="shared" si="87"/>
        <v>0</v>
      </c>
      <c r="O482" s="45">
        <f t="shared" si="88"/>
        <v>0</v>
      </c>
      <c r="P482" s="45">
        <f t="shared" si="89"/>
        <v>0</v>
      </c>
      <c r="Q482" s="45">
        <f t="shared" si="90"/>
        <v>0</v>
      </c>
      <c r="R482" s="45">
        <f t="shared" si="91"/>
        <v>0</v>
      </c>
      <c r="S482" s="46">
        <f t="shared" si="92"/>
        <v>0</v>
      </c>
      <c r="T482" s="46">
        <f t="shared" si="85"/>
        <v>0</v>
      </c>
      <c r="U482" s="46">
        <f t="shared" si="93"/>
        <v>0</v>
      </c>
      <c r="V482" s="48" t="str">
        <f t="shared" si="94"/>
        <v>NÃO</v>
      </c>
      <c r="W482" s="49">
        <f t="shared" si="95"/>
        <v>0</v>
      </c>
      <c r="X482" s="50" t="s">
        <v>41</v>
      </c>
      <c r="Y482" s="50" t="s">
        <v>4037</v>
      </c>
      <c r="Z482" s="50">
        <v>2922854</v>
      </c>
      <c r="AA482" s="51"/>
      <c r="AB482" s="51"/>
      <c r="AE482" s="50">
        <f t="shared" si="86"/>
        <v>0</v>
      </c>
    </row>
    <row r="483" spans="1:31" s="52" customFormat="1" ht="19.5" customHeight="1">
      <c r="A483" s="42" t="str">
        <f>Controles!$B$2</f>
        <v>ES</v>
      </c>
      <c r="B483" s="42">
        <f>Controles!$C$2</f>
        <v>7</v>
      </c>
      <c r="C483" s="42" t="s">
        <v>5389</v>
      </c>
      <c r="D483" s="43"/>
      <c r="E483" s="43"/>
      <c r="F483" s="43"/>
      <c r="G483" s="43"/>
      <c r="H483" s="44"/>
      <c r="I483" s="44"/>
      <c r="J483" s="44"/>
      <c r="K483" s="44"/>
      <c r="L483" s="44"/>
      <c r="M483" s="45">
        <f t="shared" si="84"/>
        <v>0</v>
      </c>
      <c r="N483" s="46">
        <f t="shared" si="87"/>
        <v>0</v>
      </c>
      <c r="O483" s="45">
        <f t="shared" si="88"/>
        <v>0</v>
      </c>
      <c r="P483" s="45">
        <f t="shared" si="89"/>
        <v>0</v>
      </c>
      <c r="Q483" s="45">
        <f t="shared" si="90"/>
        <v>0</v>
      </c>
      <c r="R483" s="45">
        <f t="shared" si="91"/>
        <v>0</v>
      </c>
      <c r="S483" s="46">
        <f t="shared" si="92"/>
        <v>0</v>
      </c>
      <c r="T483" s="46">
        <f t="shared" si="85"/>
        <v>0</v>
      </c>
      <c r="U483" s="46">
        <f t="shared" si="93"/>
        <v>0</v>
      </c>
      <c r="V483" s="48" t="str">
        <f t="shared" si="94"/>
        <v>NÃO</v>
      </c>
      <c r="W483" s="49">
        <f t="shared" si="95"/>
        <v>0</v>
      </c>
      <c r="X483" s="50" t="s">
        <v>41</v>
      </c>
      <c r="Y483" s="50" t="s">
        <v>4043</v>
      </c>
      <c r="Z483" s="50">
        <v>2922904</v>
      </c>
      <c r="AA483" s="51"/>
      <c r="AB483" s="51"/>
      <c r="AE483" s="50">
        <f t="shared" si="86"/>
        <v>0</v>
      </c>
    </row>
    <row r="484" spans="1:31" s="52" customFormat="1" ht="19.5" customHeight="1">
      <c r="A484" s="42" t="str">
        <f>Controles!$B$2</f>
        <v>ES</v>
      </c>
      <c r="B484" s="42">
        <f>Controles!$C$2</f>
        <v>7</v>
      </c>
      <c r="C484" s="42" t="s">
        <v>5389</v>
      </c>
      <c r="D484" s="43"/>
      <c r="E484" s="43"/>
      <c r="F484" s="43"/>
      <c r="G484" s="43"/>
      <c r="H484" s="44"/>
      <c r="I484" s="44"/>
      <c r="J484" s="44"/>
      <c r="K484" s="44"/>
      <c r="L484" s="44"/>
      <c r="M484" s="45">
        <f t="shared" si="84"/>
        <v>0</v>
      </c>
      <c r="N484" s="46">
        <f t="shared" si="87"/>
        <v>0</v>
      </c>
      <c r="O484" s="45">
        <f t="shared" si="88"/>
        <v>0</v>
      </c>
      <c r="P484" s="45">
        <f t="shared" si="89"/>
        <v>0</v>
      </c>
      <c r="Q484" s="45">
        <f t="shared" si="90"/>
        <v>0</v>
      </c>
      <c r="R484" s="45">
        <f t="shared" si="91"/>
        <v>0</v>
      </c>
      <c r="S484" s="46">
        <f t="shared" si="92"/>
        <v>0</v>
      </c>
      <c r="T484" s="46">
        <f t="shared" si="85"/>
        <v>0</v>
      </c>
      <c r="U484" s="46">
        <f t="shared" si="93"/>
        <v>0</v>
      </c>
      <c r="V484" s="48" t="str">
        <f t="shared" si="94"/>
        <v>NÃO</v>
      </c>
      <c r="W484" s="49">
        <f t="shared" si="95"/>
        <v>0</v>
      </c>
      <c r="X484" s="50" t="s">
        <v>41</v>
      </c>
      <c r="Y484" s="50" t="s">
        <v>4049</v>
      </c>
      <c r="Z484" s="50">
        <v>2923001</v>
      </c>
      <c r="AA484" s="51"/>
      <c r="AB484" s="51"/>
      <c r="AE484" s="50">
        <f t="shared" si="86"/>
        <v>0</v>
      </c>
    </row>
    <row r="485" spans="1:31" s="52" customFormat="1" ht="19.5" customHeight="1">
      <c r="A485" s="42" t="str">
        <f>Controles!$B$2</f>
        <v>ES</v>
      </c>
      <c r="B485" s="42">
        <f>Controles!$C$2</f>
        <v>7</v>
      </c>
      <c r="C485" s="42" t="s">
        <v>5389</v>
      </c>
      <c r="D485" s="43"/>
      <c r="E485" s="43"/>
      <c r="F485" s="43"/>
      <c r="G485" s="43"/>
      <c r="H485" s="44"/>
      <c r="I485" s="44"/>
      <c r="J485" s="44"/>
      <c r="K485" s="44"/>
      <c r="L485" s="44"/>
      <c r="M485" s="45">
        <f t="shared" si="84"/>
        <v>0</v>
      </c>
      <c r="N485" s="46">
        <f t="shared" si="87"/>
        <v>0</v>
      </c>
      <c r="O485" s="45">
        <f t="shared" si="88"/>
        <v>0</v>
      </c>
      <c r="P485" s="45">
        <f t="shared" si="89"/>
        <v>0</v>
      </c>
      <c r="Q485" s="45">
        <f t="shared" si="90"/>
        <v>0</v>
      </c>
      <c r="R485" s="45">
        <f t="shared" si="91"/>
        <v>0</v>
      </c>
      <c r="S485" s="46">
        <f t="shared" si="92"/>
        <v>0</v>
      </c>
      <c r="T485" s="46">
        <f t="shared" si="85"/>
        <v>0</v>
      </c>
      <c r="U485" s="46">
        <f t="shared" si="93"/>
        <v>0</v>
      </c>
      <c r="V485" s="48" t="str">
        <f t="shared" si="94"/>
        <v>NÃO</v>
      </c>
      <c r="W485" s="49">
        <f t="shared" si="95"/>
        <v>0</v>
      </c>
      <c r="X485" s="50" t="s">
        <v>41</v>
      </c>
      <c r="Y485" s="50" t="s">
        <v>3243</v>
      </c>
      <c r="Z485" s="50">
        <v>2923035</v>
      </c>
      <c r="AA485" s="51"/>
      <c r="AB485" s="51"/>
      <c r="AE485" s="50">
        <f t="shared" si="86"/>
        <v>0</v>
      </c>
    </row>
    <row r="486" spans="1:31" s="52" customFormat="1" ht="19.5" customHeight="1">
      <c r="A486" s="42" t="str">
        <f>Controles!$B$2</f>
        <v>ES</v>
      </c>
      <c r="B486" s="42">
        <f>Controles!$C$2</f>
        <v>7</v>
      </c>
      <c r="C486" s="42" t="s">
        <v>5389</v>
      </c>
      <c r="D486" s="43"/>
      <c r="E486" s="43"/>
      <c r="F486" s="43"/>
      <c r="G486" s="43"/>
      <c r="H486" s="44"/>
      <c r="I486" s="44"/>
      <c r="J486" s="44"/>
      <c r="K486" s="44"/>
      <c r="L486" s="44"/>
      <c r="M486" s="45">
        <f t="shared" si="84"/>
        <v>0</v>
      </c>
      <c r="N486" s="46">
        <f t="shared" si="87"/>
        <v>0</v>
      </c>
      <c r="O486" s="45">
        <f t="shared" si="88"/>
        <v>0</v>
      </c>
      <c r="P486" s="45">
        <f t="shared" si="89"/>
        <v>0</v>
      </c>
      <c r="Q486" s="45">
        <f t="shared" si="90"/>
        <v>0</v>
      </c>
      <c r="R486" s="45">
        <f t="shared" si="91"/>
        <v>0</v>
      </c>
      <c r="S486" s="46">
        <f t="shared" si="92"/>
        <v>0</v>
      </c>
      <c r="T486" s="46">
        <f t="shared" si="85"/>
        <v>0</v>
      </c>
      <c r="U486" s="46">
        <f t="shared" si="93"/>
        <v>0</v>
      </c>
      <c r="V486" s="48" t="str">
        <f t="shared" si="94"/>
        <v>NÃO</v>
      </c>
      <c r="W486" s="49">
        <f t="shared" si="95"/>
        <v>0</v>
      </c>
      <c r="X486" s="50" t="s">
        <v>41</v>
      </c>
      <c r="Y486" s="50" t="s">
        <v>4060</v>
      </c>
      <c r="Z486" s="50">
        <v>2923050</v>
      </c>
      <c r="AA486" s="51"/>
      <c r="AB486" s="51"/>
      <c r="AE486" s="50">
        <f t="shared" si="86"/>
        <v>0</v>
      </c>
    </row>
    <row r="487" spans="1:31" s="52" customFormat="1" ht="19.5" customHeight="1">
      <c r="A487" s="42" t="str">
        <f>Controles!$B$2</f>
        <v>ES</v>
      </c>
      <c r="B487" s="42">
        <f>Controles!$C$2</f>
        <v>7</v>
      </c>
      <c r="C487" s="42" t="s">
        <v>5389</v>
      </c>
      <c r="D487" s="43"/>
      <c r="E487" s="43"/>
      <c r="F487" s="43"/>
      <c r="G487" s="43"/>
      <c r="H487" s="44"/>
      <c r="I487" s="44"/>
      <c r="J487" s="44"/>
      <c r="K487" s="44"/>
      <c r="L487" s="44"/>
      <c r="M487" s="45">
        <f t="shared" si="84"/>
        <v>0</v>
      </c>
      <c r="N487" s="46">
        <f t="shared" si="87"/>
        <v>0</v>
      </c>
      <c r="O487" s="45">
        <f t="shared" si="88"/>
        <v>0</v>
      </c>
      <c r="P487" s="45">
        <f t="shared" si="89"/>
        <v>0</v>
      </c>
      <c r="Q487" s="45">
        <f t="shared" si="90"/>
        <v>0</v>
      </c>
      <c r="R487" s="45">
        <f t="shared" si="91"/>
        <v>0</v>
      </c>
      <c r="S487" s="46">
        <f t="shared" si="92"/>
        <v>0</v>
      </c>
      <c r="T487" s="46">
        <f t="shared" si="85"/>
        <v>0</v>
      </c>
      <c r="U487" s="46">
        <f t="shared" si="93"/>
        <v>0</v>
      </c>
      <c r="V487" s="48" t="str">
        <f t="shared" si="94"/>
        <v>NÃO</v>
      </c>
      <c r="W487" s="49">
        <f t="shared" si="95"/>
        <v>0</v>
      </c>
      <c r="X487" s="50" t="s">
        <v>41</v>
      </c>
      <c r="Y487" s="50" t="s">
        <v>4066</v>
      </c>
      <c r="Z487" s="50">
        <v>2923100</v>
      </c>
      <c r="AA487" s="51"/>
      <c r="AB487" s="51"/>
      <c r="AE487" s="50">
        <f t="shared" si="86"/>
        <v>0</v>
      </c>
    </row>
    <row r="488" spans="1:31" s="52" customFormat="1" ht="19.5" customHeight="1">
      <c r="A488" s="42" t="str">
        <f>Controles!$B$2</f>
        <v>ES</v>
      </c>
      <c r="B488" s="42">
        <f>Controles!$C$2</f>
        <v>7</v>
      </c>
      <c r="C488" s="42" t="s">
        <v>5389</v>
      </c>
      <c r="D488" s="43"/>
      <c r="E488" s="43"/>
      <c r="F488" s="43"/>
      <c r="G488" s="43"/>
      <c r="H488" s="44"/>
      <c r="I488" s="44"/>
      <c r="J488" s="44"/>
      <c r="K488" s="44"/>
      <c r="L488" s="44"/>
      <c r="M488" s="45">
        <f t="shared" si="84"/>
        <v>0</v>
      </c>
      <c r="N488" s="46">
        <f t="shared" si="87"/>
        <v>0</v>
      </c>
      <c r="O488" s="45">
        <f t="shared" si="88"/>
        <v>0</v>
      </c>
      <c r="P488" s="45">
        <f t="shared" si="89"/>
        <v>0</v>
      </c>
      <c r="Q488" s="45">
        <f t="shared" si="90"/>
        <v>0</v>
      </c>
      <c r="R488" s="45">
        <f t="shared" si="91"/>
        <v>0</v>
      </c>
      <c r="S488" s="46">
        <f t="shared" si="92"/>
        <v>0</v>
      </c>
      <c r="T488" s="46">
        <f t="shared" si="85"/>
        <v>0</v>
      </c>
      <c r="U488" s="46">
        <f t="shared" si="93"/>
        <v>0</v>
      </c>
      <c r="V488" s="48" t="str">
        <f t="shared" si="94"/>
        <v>NÃO</v>
      </c>
      <c r="W488" s="49">
        <f t="shared" si="95"/>
        <v>0</v>
      </c>
      <c r="X488" s="50" t="s">
        <v>41</v>
      </c>
      <c r="Y488" s="50" t="s">
        <v>4072</v>
      </c>
      <c r="Z488" s="50">
        <v>2923209</v>
      </c>
      <c r="AA488" s="51"/>
      <c r="AB488" s="51"/>
      <c r="AE488" s="50">
        <f t="shared" si="86"/>
        <v>0</v>
      </c>
    </row>
    <row r="489" spans="1:31" s="52" customFormat="1" ht="19.5" customHeight="1">
      <c r="A489" s="42" t="str">
        <f>Controles!$B$2</f>
        <v>ES</v>
      </c>
      <c r="B489" s="42">
        <f>Controles!$C$2</f>
        <v>7</v>
      </c>
      <c r="C489" s="42" t="s">
        <v>5389</v>
      </c>
      <c r="D489" s="43"/>
      <c r="E489" s="43"/>
      <c r="F489" s="43"/>
      <c r="G489" s="43"/>
      <c r="H489" s="44"/>
      <c r="I489" s="44"/>
      <c r="J489" s="44"/>
      <c r="K489" s="44"/>
      <c r="L489" s="44"/>
      <c r="M489" s="45">
        <f t="shared" si="84"/>
        <v>0</v>
      </c>
      <c r="N489" s="46">
        <f t="shared" si="87"/>
        <v>0</v>
      </c>
      <c r="O489" s="45">
        <f t="shared" si="88"/>
        <v>0</v>
      </c>
      <c r="P489" s="45">
        <f t="shared" si="89"/>
        <v>0</v>
      </c>
      <c r="Q489" s="45">
        <f t="shared" si="90"/>
        <v>0</v>
      </c>
      <c r="R489" s="45">
        <f t="shared" si="91"/>
        <v>0</v>
      </c>
      <c r="S489" s="46">
        <f t="shared" si="92"/>
        <v>0</v>
      </c>
      <c r="T489" s="46">
        <f t="shared" si="85"/>
        <v>0</v>
      </c>
      <c r="U489" s="46">
        <f t="shared" si="93"/>
        <v>0</v>
      </c>
      <c r="V489" s="48" t="str">
        <f t="shared" si="94"/>
        <v>NÃO</v>
      </c>
      <c r="W489" s="49">
        <f t="shared" si="95"/>
        <v>0</v>
      </c>
      <c r="X489" s="50" t="s">
        <v>41</v>
      </c>
      <c r="Y489" s="50" t="s">
        <v>4077</v>
      </c>
      <c r="Z489" s="50">
        <v>2923308</v>
      </c>
      <c r="AA489" s="51"/>
      <c r="AB489" s="51"/>
      <c r="AE489" s="50">
        <f t="shared" si="86"/>
        <v>0</v>
      </c>
    </row>
    <row r="490" spans="1:31" s="52" customFormat="1" ht="19.5" customHeight="1">
      <c r="A490" s="42" t="str">
        <f>Controles!$B$2</f>
        <v>ES</v>
      </c>
      <c r="B490" s="42">
        <f>Controles!$C$2</f>
        <v>7</v>
      </c>
      <c r="C490" s="42" t="s">
        <v>5389</v>
      </c>
      <c r="D490" s="43"/>
      <c r="E490" s="43"/>
      <c r="F490" s="43"/>
      <c r="G490" s="43"/>
      <c r="H490" s="44"/>
      <c r="I490" s="44"/>
      <c r="J490" s="44"/>
      <c r="K490" s="44"/>
      <c r="L490" s="44"/>
      <c r="M490" s="45">
        <f t="shared" si="84"/>
        <v>0</v>
      </c>
      <c r="N490" s="46">
        <f t="shared" si="87"/>
        <v>0</v>
      </c>
      <c r="O490" s="45">
        <f t="shared" si="88"/>
        <v>0</v>
      </c>
      <c r="P490" s="45">
        <f t="shared" si="89"/>
        <v>0</v>
      </c>
      <c r="Q490" s="45">
        <f t="shared" si="90"/>
        <v>0</v>
      </c>
      <c r="R490" s="45">
        <f t="shared" si="91"/>
        <v>0</v>
      </c>
      <c r="S490" s="46">
        <f t="shared" si="92"/>
        <v>0</v>
      </c>
      <c r="T490" s="46">
        <f t="shared" si="85"/>
        <v>0</v>
      </c>
      <c r="U490" s="46">
        <f t="shared" si="93"/>
        <v>0</v>
      </c>
      <c r="V490" s="48" t="str">
        <f t="shared" si="94"/>
        <v>NÃO</v>
      </c>
      <c r="W490" s="49">
        <f t="shared" si="95"/>
        <v>0</v>
      </c>
      <c r="X490" s="50" t="s">
        <v>41</v>
      </c>
      <c r="Y490" s="50" t="s">
        <v>4083</v>
      </c>
      <c r="Z490" s="50">
        <v>2923357</v>
      </c>
      <c r="AA490" s="51"/>
      <c r="AB490" s="51"/>
      <c r="AE490" s="50">
        <f t="shared" si="86"/>
        <v>0</v>
      </c>
    </row>
    <row r="491" spans="1:31" s="52" customFormat="1" ht="19.5" customHeight="1">
      <c r="A491" s="42" t="str">
        <f>Controles!$B$2</f>
        <v>ES</v>
      </c>
      <c r="B491" s="42">
        <f>Controles!$C$2</f>
        <v>7</v>
      </c>
      <c r="C491" s="42" t="s">
        <v>5389</v>
      </c>
      <c r="D491" s="43"/>
      <c r="E491" s="43"/>
      <c r="F491" s="43"/>
      <c r="G491" s="43"/>
      <c r="H491" s="44"/>
      <c r="I491" s="44"/>
      <c r="J491" s="44"/>
      <c r="K491" s="44"/>
      <c r="L491" s="44"/>
      <c r="M491" s="45">
        <f t="shared" si="84"/>
        <v>0</v>
      </c>
      <c r="N491" s="46">
        <f t="shared" si="87"/>
        <v>0</v>
      </c>
      <c r="O491" s="45">
        <f t="shared" si="88"/>
        <v>0</v>
      </c>
      <c r="P491" s="45">
        <f t="shared" si="89"/>
        <v>0</v>
      </c>
      <c r="Q491" s="45">
        <f t="shared" si="90"/>
        <v>0</v>
      </c>
      <c r="R491" s="45">
        <f t="shared" si="91"/>
        <v>0</v>
      </c>
      <c r="S491" s="46">
        <f t="shared" si="92"/>
        <v>0</v>
      </c>
      <c r="T491" s="46">
        <f t="shared" si="85"/>
        <v>0</v>
      </c>
      <c r="U491" s="46">
        <f t="shared" si="93"/>
        <v>0</v>
      </c>
      <c r="V491" s="48" t="str">
        <f t="shared" si="94"/>
        <v>NÃO</v>
      </c>
      <c r="W491" s="49">
        <f t="shared" si="95"/>
        <v>0</v>
      </c>
      <c r="X491" s="50" t="s">
        <v>41</v>
      </c>
      <c r="Y491" s="50" t="s">
        <v>4088</v>
      </c>
      <c r="Z491" s="50">
        <v>2923407</v>
      </c>
      <c r="AA491" s="51"/>
      <c r="AB491" s="51"/>
      <c r="AE491" s="50">
        <f t="shared" si="86"/>
        <v>0</v>
      </c>
    </row>
    <row r="492" spans="1:31" s="52" customFormat="1" ht="19.5" customHeight="1">
      <c r="A492" s="42" t="str">
        <f>Controles!$B$2</f>
        <v>ES</v>
      </c>
      <c r="B492" s="42">
        <f>Controles!$C$2</f>
        <v>7</v>
      </c>
      <c r="C492" s="42" t="s">
        <v>5389</v>
      </c>
      <c r="D492" s="43"/>
      <c r="E492" s="43"/>
      <c r="F492" s="43"/>
      <c r="G492" s="43"/>
      <c r="H492" s="44"/>
      <c r="I492" s="44"/>
      <c r="J492" s="44"/>
      <c r="K492" s="44"/>
      <c r="L492" s="44"/>
      <c r="M492" s="45">
        <f t="shared" si="84"/>
        <v>0</v>
      </c>
      <c r="N492" s="46">
        <f t="shared" si="87"/>
        <v>0</v>
      </c>
      <c r="O492" s="45">
        <f t="shared" si="88"/>
        <v>0</v>
      </c>
      <c r="P492" s="45">
        <f t="shared" si="89"/>
        <v>0</v>
      </c>
      <c r="Q492" s="45">
        <f t="shared" si="90"/>
        <v>0</v>
      </c>
      <c r="R492" s="45">
        <f t="shared" si="91"/>
        <v>0</v>
      </c>
      <c r="S492" s="46">
        <f t="shared" si="92"/>
        <v>0</v>
      </c>
      <c r="T492" s="46">
        <f t="shared" si="85"/>
        <v>0</v>
      </c>
      <c r="U492" s="46">
        <f t="shared" si="93"/>
        <v>0</v>
      </c>
      <c r="V492" s="48" t="str">
        <f t="shared" si="94"/>
        <v>NÃO</v>
      </c>
      <c r="W492" s="49">
        <f t="shared" si="95"/>
        <v>0</v>
      </c>
      <c r="X492" s="50" t="s">
        <v>41</v>
      </c>
      <c r="Y492" s="50" t="s">
        <v>4094</v>
      </c>
      <c r="Z492" s="50">
        <v>2923506</v>
      </c>
      <c r="AA492" s="51"/>
      <c r="AB492" s="51"/>
      <c r="AE492" s="50">
        <f t="shared" si="86"/>
        <v>0</v>
      </c>
    </row>
    <row r="493" spans="1:31" s="52" customFormat="1" ht="19.5" customHeight="1">
      <c r="A493" s="42" t="str">
        <f>Controles!$B$2</f>
        <v>ES</v>
      </c>
      <c r="B493" s="42">
        <f>Controles!$C$2</f>
        <v>7</v>
      </c>
      <c r="C493" s="42" t="s">
        <v>5389</v>
      </c>
      <c r="D493" s="43"/>
      <c r="E493" s="43"/>
      <c r="F493" s="43"/>
      <c r="G493" s="43"/>
      <c r="H493" s="44"/>
      <c r="I493" s="44"/>
      <c r="J493" s="44"/>
      <c r="K493" s="44"/>
      <c r="L493" s="44"/>
      <c r="M493" s="45">
        <f t="shared" si="84"/>
        <v>0</v>
      </c>
      <c r="N493" s="46">
        <f t="shared" si="87"/>
        <v>0</v>
      </c>
      <c r="O493" s="45">
        <f t="shared" si="88"/>
        <v>0</v>
      </c>
      <c r="P493" s="45">
        <f t="shared" si="89"/>
        <v>0</v>
      </c>
      <c r="Q493" s="45">
        <f t="shared" si="90"/>
        <v>0</v>
      </c>
      <c r="R493" s="45">
        <f t="shared" si="91"/>
        <v>0</v>
      </c>
      <c r="S493" s="46">
        <f t="shared" si="92"/>
        <v>0</v>
      </c>
      <c r="T493" s="46">
        <f t="shared" si="85"/>
        <v>0</v>
      </c>
      <c r="U493" s="46">
        <f t="shared" si="93"/>
        <v>0</v>
      </c>
      <c r="V493" s="48" t="str">
        <f t="shared" si="94"/>
        <v>NÃO</v>
      </c>
      <c r="W493" s="49">
        <f t="shared" si="95"/>
        <v>0</v>
      </c>
      <c r="X493" s="50" t="s">
        <v>41</v>
      </c>
      <c r="Y493" s="50" t="s">
        <v>4100</v>
      </c>
      <c r="Z493" s="50">
        <v>2923605</v>
      </c>
      <c r="AA493" s="51"/>
      <c r="AB493" s="51"/>
      <c r="AE493" s="50">
        <f t="shared" si="86"/>
        <v>0</v>
      </c>
    </row>
    <row r="494" spans="1:31" s="52" customFormat="1" ht="19.5" customHeight="1">
      <c r="A494" s="42" t="str">
        <f>Controles!$B$2</f>
        <v>ES</v>
      </c>
      <c r="B494" s="42">
        <f>Controles!$C$2</f>
        <v>7</v>
      </c>
      <c r="C494" s="42" t="s">
        <v>5389</v>
      </c>
      <c r="D494" s="43"/>
      <c r="E494" s="43"/>
      <c r="F494" s="43"/>
      <c r="G494" s="43"/>
      <c r="H494" s="44"/>
      <c r="I494" s="44"/>
      <c r="J494" s="44"/>
      <c r="K494" s="44"/>
      <c r="L494" s="44"/>
      <c r="M494" s="45">
        <f t="shared" si="84"/>
        <v>0</v>
      </c>
      <c r="N494" s="46">
        <f t="shared" si="87"/>
        <v>0</v>
      </c>
      <c r="O494" s="45">
        <f t="shared" si="88"/>
        <v>0</v>
      </c>
      <c r="P494" s="45">
        <f t="shared" si="89"/>
        <v>0</v>
      </c>
      <c r="Q494" s="45">
        <f t="shared" si="90"/>
        <v>0</v>
      </c>
      <c r="R494" s="45">
        <f t="shared" si="91"/>
        <v>0</v>
      </c>
      <c r="S494" s="46">
        <f t="shared" si="92"/>
        <v>0</v>
      </c>
      <c r="T494" s="46">
        <f t="shared" si="85"/>
        <v>0</v>
      </c>
      <c r="U494" s="46">
        <f t="shared" si="93"/>
        <v>0</v>
      </c>
      <c r="V494" s="48" t="str">
        <f t="shared" si="94"/>
        <v>NÃO</v>
      </c>
      <c r="W494" s="49">
        <f t="shared" si="95"/>
        <v>0</v>
      </c>
      <c r="X494" s="50" t="s">
        <v>41</v>
      </c>
      <c r="Y494" s="50" t="s">
        <v>4106</v>
      </c>
      <c r="Z494" s="50">
        <v>2923704</v>
      </c>
      <c r="AA494" s="51"/>
      <c r="AB494" s="51"/>
      <c r="AE494" s="50">
        <f t="shared" si="86"/>
        <v>0</v>
      </c>
    </row>
    <row r="495" spans="1:31" s="52" customFormat="1" ht="19.5" customHeight="1">
      <c r="A495" s="42" t="str">
        <f>Controles!$B$2</f>
        <v>ES</v>
      </c>
      <c r="B495" s="42">
        <f>Controles!$C$2</f>
        <v>7</v>
      </c>
      <c r="C495" s="42" t="s">
        <v>5389</v>
      </c>
      <c r="D495" s="43"/>
      <c r="E495" s="43"/>
      <c r="F495" s="43"/>
      <c r="G495" s="43"/>
      <c r="H495" s="44"/>
      <c r="I495" s="44"/>
      <c r="J495" s="44"/>
      <c r="K495" s="44"/>
      <c r="L495" s="44"/>
      <c r="M495" s="45">
        <f t="shared" si="84"/>
        <v>0</v>
      </c>
      <c r="N495" s="46">
        <f t="shared" si="87"/>
        <v>0</v>
      </c>
      <c r="O495" s="45">
        <f t="shared" si="88"/>
        <v>0</v>
      </c>
      <c r="P495" s="45">
        <f t="shared" si="89"/>
        <v>0</v>
      </c>
      <c r="Q495" s="45">
        <f t="shared" si="90"/>
        <v>0</v>
      </c>
      <c r="R495" s="45">
        <f t="shared" si="91"/>
        <v>0</v>
      </c>
      <c r="S495" s="46">
        <f t="shared" si="92"/>
        <v>0</v>
      </c>
      <c r="T495" s="46">
        <f t="shared" si="85"/>
        <v>0</v>
      </c>
      <c r="U495" s="46">
        <f t="shared" si="93"/>
        <v>0</v>
      </c>
      <c r="V495" s="48" t="str">
        <f t="shared" si="94"/>
        <v>NÃO</v>
      </c>
      <c r="W495" s="49">
        <f t="shared" si="95"/>
        <v>0</v>
      </c>
      <c r="X495" s="50" t="s">
        <v>41</v>
      </c>
      <c r="Y495" s="50" t="s">
        <v>4112</v>
      </c>
      <c r="Z495" s="50">
        <v>2923803</v>
      </c>
      <c r="AA495" s="51"/>
      <c r="AB495" s="51"/>
      <c r="AE495" s="50">
        <f t="shared" si="86"/>
        <v>0</v>
      </c>
    </row>
    <row r="496" spans="1:31" s="52" customFormat="1" ht="19.5" customHeight="1">
      <c r="A496" s="42" t="str">
        <f>Controles!$B$2</f>
        <v>ES</v>
      </c>
      <c r="B496" s="42">
        <f>Controles!$C$2</f>
        <v>7</v>
      </c>
      <c r="C496" s="42" t="s">
        <v>5389</v>
      </c>
      <c r="D496" s="43"/>
      <c r="E496" s="43"/>
      <c r="F496" s="43"/>
      <c r="G496" s="43"/>
      <c r="H496" s="44"/>
      <c r="I496" s="44"/>
      <c r="J496" s="44"/>
      <c r="K496" s="44"/>
      <c r="L496" s="44"/>
      <c r="M496" s="45">
        <f t="shared" si="84"/>
        <v>0</v>
      </c>
      <c r="N496" s="46">
        <f t="shared" si="87"/>
        <v>0</v>
      </c>
      <c r="O496" s="45">
        <f t="shared" si="88"/>
        <v>0</v>
      </c>
      <c r="P496" s="45">
        <f t="shared" si="89"/>
        <v>0</v>
      </c>
      <c r="Q496" s="45">
        <f t="shared" si="90"/>
        <v>0</v>
      </c>
      <c r="R496" s="45">
        <f t="shared" si="91"/>
        <v>0</v>
      </c>
      <c r="S496" s="46">
        <f t="shared" si="92"/>
        <v>0</v>
      </c>
      <c r="T496" s="46">
        <f t="shared" si="85"/>
        <v>0</v>
      </c>
      <c r="U496" s="46">
        <f t="shared" si="93"/>
        <v>0</v>
      </c>
      <c r="V496" s="48" t="str">
        <f t="shared" si="94"/>
        <v>NÃO</v>
      </c>
      <c r="W496" s="49">
        <f t="shared" si="95"/>
        <v>0</v>
      </c>
      <c r="X496" s="50" t="s">
        <v>41</v>
      </c>
      <c r="Y496" s="50" t="s">
        <v>4117</v>
      </c>
      <c r="Z496" s="50">
        <v>2923902</v>
      </c>
      <c r="AA496" s="51"/>
      <c r="AB496" s="51"/>
      <c r="AE496" s="50">
        <f t="shared" si="86"/>
        <v>0</v>
      </c>
    </row>
    <row r="497" spans="1:31" s="52" customFormat="1" ht="19.5" customHeight="1">
      <c r="A497" s="42" t="str">
        <f>Controles!$B$2</f>
        <v>ES</v>
      </c>
      <c r="B497" s="42">
        <f>Controles!$C$2</f>
        <v>7</v>
      </c>
      <c r="C497" s="42" t="s">
        <v>5389</v>
      </c>
      <c r="D497" s="43"/>
      <c r="E497" s="43"/>
      <c r="F497" s="43"/>
      <c r="G497" s="43"/>
      <c r="H497" s="44"/>
      <c r="I497" s="44"/>
      <c r="J497" s="44"/>
      <c r="K497" s="44"/>
      <c r="L497" s="44"/>
      <c r="M497" s="45">
        <f t="shared" si="84"/>
        <v>0</v>
      </c>
      <c r="N497" s="46">
        <f t="shared" si="87"/>
        <v>0</v>
      </c>
      <c r="O497" s="45">
        <f t="shared" si="88"/>
        <v>0</v>
      </c>
      <c r="P497" s="45">
        <f t="shared" si="89"/>
        <v>0</v>
      </c>
      <c r="Q497" s="45">
        <f t="shared" si="90"/>
        <v>0</v>
      </c>
      <c r="R497" s="45">
        <f t="shared" si="91"/>
        <v>0</v>
      </c>
      <c r="S497" s="46">
        <f t="shared" si="92"/>
        <v>0</v>
      </c>
      <c r="T497" s="46">
        <f t="shared" si="85"/>
        <v>0</v>
      </c>
      <c r="U497" s="46">
        <f t="shared" si="93"/>
        <v>0</v>
      </c>
      <c r="V497" s="48" t="str">
        <f t="shared" si="94"/>
        <v>NÃO</v>
      </c>
      <c r="W497" s="49">
        <f t="shared" si="95"/>
        <v>0</v>
      </c>
      <c r="X497" s="50" t="s">
        <v>41</v>
      </c>
      <c r="Y497" s="50" t="s">
        <v>4123</v>
      </c>
      <c r="Z497" s="50">
        <v>2924009</v>
      </c>
      <c r="AA497" s="51"/>
      <c r="AB497" s="51"/>
      <c r="AE497" s="50">
        <f t="shared" si="86"/>
        <v>0</v>
      </c>
    </row>
    <row r="498" spans="1:31" s="52" customFormat="1" ht="19.5" customHeight="1">
      <c r="A498" s="42" t="str">
        <f>Controles!$B$2</f>
        <v>ES</v>
      </c>
      <c r="B498" s="42">
        <f>Controles!$C$2</f>
        <v>7</v>
      </c>
      <c r="C498" s="42" t="s">
        <v>5389</v>
      </c>
      <c r="D498" s="43"/>
      <c r="E498" s="43"/>
      <c r="F498" s="43"/>
      <c r="G498" s="43"/>
      <c r="H498" s="44"/>
      <c r="I498" s="44"/>
      <c r="J498" s="44"/>
      <c r="K498" s="44"/>
      <c r="L498" s="44"/>
      <c r="M498" s="45">
        <f t="shared" si="84"/>
        <v>0</v>
      </c>
      <c r="N498" s="46">
        <f t="shared" si="87"/>
        <v>0</v>
      </c>
      <c r="O498" s="45">
        <f t="shared" si="88"/>
        <v>0</v>
      </c>
      <c r="P498" s="45">
        <f t="shared" si="89"/>
        <v>0</v>
      </c>
      <c r="Q498" s="45">
        <f t="shared" si="90"/>
        <v>0</v>
      </c>
      <c r="R498" s="45">
        <f t="shared" si="91"/>
        <v>0</v>
      </c>
      <c r="S498" s="46">
        <f t="shared" si="92"/>
        <v>0</v>
      </c>
      <c r="T498" s="46">
        <f t="shared" si="85"/>
        <v>0</v>
      </c>
      <c r="U498" s="46">
        <f t="shared" si="93"/>
        <v>0</v>
      </c>
      <c r="V498" s="48" t="str">
        <f t="shared" si="94"/>
        <v>NÃO</v>
      </c>
      <c r="W498" s="49">
        <f t="shared" si="95"/>
        <v>0</v>
      </c>
      <c r="X498" s="50" t="s">
        <v>41</v>
      </c>
      <c r="Y498" s="50" t="s">
        <v>4129</v>
      </c>
      <c r="Z498" s="50">
        <v>2924058</v>
      </c>
      <c r="AA498" s="51"/>
      <c r="AB498" s="51"/>
      <c r="AE498" s="50">
        <f t="shared" si="86"/>
        <v>0</v>
      </c>
    </row>
    <row r="499" spans="1:31" s="52" customFormat="1" ht="19.5" customHeight="1">
      <c r="A499" s="42" t="str">
        <f>Controles!$B$2</f>
        <v>ES</v>
      </c>
      <c r="B499" s="42">
        <f>Controles!$C$2</f>
        <v>7</v>
      </c>
      <c r="C499" s="42" t="s">
        <v>5389</v>
      </c>
      <c r="D499" s="43"/>
      <c r="E499" s="43"/>
      <c r="F499" s="43"/>
      <c r="G499" s="43"/>
      <c r="H499" s="44"/>
      <c r="I499" s="44"/>
      <c r="J499" s="44"/>
      <c r="K499" s="44"/>
      <c r="L499" s="44"/>
      <c r="M499" s="45">
        <f t="shared" si="84"/>
        <v>0</v>
      </c>
      <c r="N499" s="46">
        <f t="shared" si="87"/>
        <v>0</v>
      </c>
      <c r="O499" s="45">
        <f t="shared" si="88"/>
        <v>0</v>
      </c>
      <c r="P499" s="45">
        <f t="shared" si="89"/>
        <v>0</v>
      </c>
      <c r="Q499" s="45">
        <f t="shared" si="90"/>
        <v>0</v>
      </c>
      <c r="R499" s="45">
        <f t="shared" si="91"/>
        <v>0</v>
      </c>
      <c r="S499" s="46">
        <f t="shared" si="92"/>
        <v>0</v>
      </c>
      <c r="T499" s="46">
        <f t="shared" si="85"/>
        <v>0</v>
      </c>
      <c r="U499" s="46">
        <f t="shared" si="93"/>
        <v>0</v>
      </c>
      <c r="V499" s="48" t="str">
        <f t="shared" si="94"/>
        <v>NÃO</v>
      </c>
      <c r="W499" s="49">
        <f t="shared" si="95"/>
        <v>0</v>
      </c>
      <c r="X499" s="50" t="s">
        <v>41</v>
      </c>
      <c r="Y499" s="50" t="s">
        <v>4135</v>
      </c>
      <c r="Z499" s="50">
        <v>2924108</v>
      </c>
      <c r="AA499" s="51"/>
      <c r="AB499" s="51"/>
      <c r="AE499" s="50">
        <f t="shared" si="86"/>
        <v>0</v>
      </c>
    </row>
    <row r="500" spans="1:31" s="52" customFormat="1" ht="19.5" customHeight="1">
      <c r="A500" s="42" t="str">
        <f>Controles!$B$2</f>
        <v>ES</v>
      </c>
      <c r="B500" s="42">
        <f>Controles!$C$2</f>
        <v>7</v>
      </c>
      <c r="C500" s="42" t="s">
        <v>5389</v>
      </c>
      <c r="D500" s="43"/>
      <c r="E500" s="43"/>
      <c r="F500" s="43"/>
      <c r="G500" s="43"/>
      <c r="H500" s="44"/>
      <c r="I500" s="44"/>
      <c r="J500" s="44"/>
      <c r="K500" s="44"/>
      <c r="L500" s="44"/>
      <c r="M500" s="45">
        <f t="shared" si="84"/>
        <v>0</v>
      </c>
      <c r="N500" s="46">
        <f t="shared" si="87"/>
        <v>0</v>
      </c>
      <c r="O500" s="45">
        <f t="shared" si="88"/>
        <v>0</v>
      </c>
      <c r="P500" s="45">
        <f t="shared" si="89"/>
        <v>0</v>
      </c>
      <c r="Q500" s="45">
        <f t="shared" si="90"/>
        <v>0</v>
      </c>
      <c r="R500" s="45">
        <f t="shared" si="91"/>
        <v>0</v>
      </c>
      <c r="S500" s="46">
        <f t="shared" si="92"/>
        <v>0</v>
      </c>
      <c r="T500" s="46">
        <f t="shared" si="85"/>
        <v>0</v>
      </c>
      <c r="U500" s="46">
        <f t="shared" si="93"/>
        <v>0</v>
      </c>
      <c r="V500" s="48" t="str">
        <f t="shared" si="94"/>
        <v>NÃO</v>
      </c>
      <c r="W500" s="49">
        <f t="shared" si="95"/>
        <v>0</v>
      </c>
      <c r="X500" s="50" t="s">
        <v>41</v>
      </c>
      <c r="Y500" s="50" t="s">
        <v>4140</v>
      </c>
      <c r="Z500" s="50">
        <v>2924207</v>
      </c>
      <c r="AA500" s="51"/>
      <c r="AB500" s="51"/>
      <c r="AE500" s="50">
        <f t="shared" si="86"/>
        <v>0</v>
      </c>
    </row>
    <row r="501" spans="1:31" s="52" customFormat="1" ht="19.5" customHeight="1">
      <c r="A501" s="42" t="str">
        <f>Controles!$B$2</f>
        <v>ES</v>
      </c>
      <c r="B501" s="42">
        <f>Controles!$C$2</f>
        <v>7</v>
      </c>
      <c r="C501" s="42" t="s">
        <v>5389</v>
      </c>
      <c r="D501" s="43"/>
      <c r="E501" s="43"/>
      <c r="F501" s="43"/>
      <c r="G501" s="43"/>
      <c r="H501" s="44"/>
      <c r="I501" s="44"/>
      <c r="J501" s="44"/>
      <c r="K501" s="44"/>
      <c r="L501" s="44"/>
      <c r="M501" s="45">
        <f t="shared" si="84"/>
        <v>0</v>
      </c>
      <c r="N501" s="46">
        <f t="shared" si="87"/>
        <v>0</v>
      </c>
      <c r="O501" s="45">
        <f t="shared" si="88"/>
        <v>0</v>
      </c>
      <c r="P501" s="45">
        <f t="shared" si="89"/>
        <v>0</v>
      </c>
      <c r="Q501" s="45">
        <f t="shared" si="90"/>
        <v>0</v>
      </c>
      <c r="R501" s="45">
        <f t="shared" si="91"/>
        <v>0</v>
      </c>
      <c r="S501" s="46">
        <f t="shared" si="92"/>
        <v>0</v>
      </c>
      <c r="T501" s="46">
        <f t="shared" si="85"/>
        <v>0</v>
      </c>
      <c r="U501" s="46">
        <f t="shared" si="93"/>
        <v>0</v>
      </c>
      <c r="V501" s="48" t="str">
        <f t="shared" si="94"/>
        <v>NÃO</v>
      </c>
      <c r="W501" s="49">
        <f t="shared" si="95"/>
        <v>0</v>
      </c>
      <c r="X501" s="50" t="s">
        <v>41</v>
      </c>
      <c r="Y501" s="50" t="s">
        <v>4145</v>
      </c>
      <c r="Z501" s="50">
        <v>2924306</v>
      </c>
      <c r="AA501" s="51"/>
      <c r="AB501" s="51"/>
      <c r="AE501" s="50">
        <f t="shared" si="86"/>
        <v>0</v>
      </c>
    </row>
    <row r="502" spans="1:31" s="52" customFormat="1" ht="19.5" customHeight="1">
      <c r="A502" s="42" t="str">
        <f>Controles!$B$2</f>
        <v>ES</v>
      </c>
      <c r="B502" s="42">
        <f>Controles!$C$2</f>
        <v>7</v>
      </c>
      <c r="C502" s="42" t="s">
        <v>5389</v>
      </c>
      <c r="D502" s="43"/>
      <c r="E502" s="43"/>
      <c r="F502" s="43"/>
      <c r="G502" s="43"/>
      <c r="H502" s="44"/>
      <c r="I502" s="44"/>
      <c r="J502" s="44"/>
      <c r="K502" s="44"/>
      <c r="L502" s="44"/>
      <c r="M502" s="45">
        <f t="shared" si="84"/>
        <v>0</v>
      </c>
      <c r="N502" s="46">
        <f t="shared" si="87"/>
        <v>0</v>
      </c>
      <c r="O502" s="45">
        <f t="shared" si="88"/>
        <v>0</v>
      </c>
      <c r="P502" s="45">
        <f t="shared" si="89"/>
        <v>0</v>
      </c>
      <c r="Q502" s="45">
        <f t="shared" si="90"/>
        <v>0</v>
      </c>
      <c r="R502" s="45">
        <f t="shared" si="91"/>
        <v>0</v>
      </c>
      <c r="S502" s="46">
        <f t="shared" si="92"/>
        <v>0</v>
      </c>
      <c r="T502" s="46">
        <f t="shared" si="85"/>
        <v>0</v>
      </c>
      <c r="U502" s="46">
        <f t="shared" si="93"/>
        <v>0</v>
      </c>
      <c r="V502" s="48" t="str">
        <f t="shared" si="94"/>
        <v>NÃO</v>
      </c>
      <c r="W502" s="49">
        <f t="shared" si="95"/>
        <v>0</v>
      </c>
      <c r="X502" s="50" t="s">
        <v>41</v>
      </c>
      <c r="Y502" s="50" t="s">
        <v>4150</v>
      </c>
      <c r="Z502" s="50">
        <v>2924405</v>
      </c>
      <c r="AA502" s="51"/>
      <c r="AB502" s="51"/>
      <c r="AE502" s="50">
        <f t="shared" si="86"/>
        <v>0</v>
      </c>
    </row>
    <row r="503" spans="1:31" s="52" customFormat="1" ht="19.5" customHeight="1">
      <c r="A503" s="42" t="str">
        <f>Controles!$B$2</f>
        <v>ES</v>
      </c>
      <c r="B503" s="42">
        <f>Controles!$C$2</f>
        <v>7</v>
      </c>
      <c r="C503" s="42" t="s">
        <v>5389</v>
      </c>
      <c r="D503" s="43"/>
      <c r="E503" s="43"/>
      <c r="F503" s="43"/>
      <c r="G503" s="43"/>
      <c r="H503" s="44"/>
      <c r="I503" s="44"/>
      <c r="J503" s="44"/>
      <c r="K503" s="44"/>
      <c r="L503" s="44"/>
      <c r="M503" s="45">
        <f t="shared" si="84"/>
        <v>0</v>
      </c>
      <c r="N503" s="46">
        <f t="shared" si="87"/>
        <v>0</v>
      </c>
      <c r="O503" s="45">
        <f t="shared" si="88"/>
        <v>0</v>
      </c>
      <c r="P503" s="45">
        <f t="shared" si="89"/>
        <v>0</v>
      </c>
      <c r="Q503" s="45">
        <f t="shared" si="90"/>
        <v>0</v>
      </c>
      <c r="R503" s="45">
        <f t="shared" si="91"/>
        <v>0</v>
      </c>
      <c r="S503" s="46">
        <f t="shared" si="92"/>
        <v>0</v>
      </c>
      <c r="T503" s="46">
        <f t="shared" si="85"/>
        <v>0</v>
      </c>
      <c r="U503" s="46">
        <f t="shared" si="93"/>
        <v>0</v>
      </c>
      <c r="V503" s="48" t="str">
        <f t="shared" si="94"/>
        <v>NÃO</v>
      </c>
      <c r="W503" s="49">
        <f t="shared" si="95"/>
        <v>0</v>
      </c>
      <c r="X503" s="50" t="s">
        <v>41</v>
      </c>
      <c r="Y503" s="50" t="s">
        <v>4155</v>
      </c>
      <c r="Z503" s="50">
        <v>2924504</v>
      </c>
      <c r="AA503" s="51"/>
      <c r="AB503" s="51"/>
      <c r="AE503" s="50">
        <f t="shared" si="86"/>
        <v>0</v>
      </c>
    </row>
    <row r="504" spans="1:31" s="52" customFormat="1" ht="19.5" customHeight="1">
      <c r="A504" s="42" t="str">
        <f>Controles!$B$2</f>
        <v>ES</v>
      </c>
      <c r="B504" s="42">
        <f>Controles!$C$2</f>
        <v>7</v>
      </c>
      <c r="C504" s="42" t="s">
        <v>5389</v>
      </c>
      <c r="D504" s="43"/>
      <c r="E504" s="43"/>
      <c r="F504" s="43"/>
      <c r="G504" s="43"/>
      <c r="H504" s="44"/>
      <c r="I504" s="44"/>
      <c r="J504" s="44"/>
      <c r="K504" s="44"/>
      <c r="L504" s="44"/>
      <c r="M504" s="45">
        <f t="shared" si="84"/>
        <v>0</v>
      </c>
      <c r="N504" s="46">
        <f t="shared" si="87"/>
        <v>0</v>
      </c>
      <c r="O504" s="45">
        <f t="shared" si="88"/>
        <v>0</v>
      </c>
      <c r="P504" s="45">
        <f t="shared" si="89"/>
        <v>0</v>
      </c>
      <c r="Q504" s="45">
        <f t="shared" si="90"/>
        <v>0</v>
      </c>
      <c r="R504" s="45">
        <f t="shared" si="91"/>
        <v>0</v>
      </c>
      <c r="S504" s="46">
        <f t="shared" si="92"/>
        <v>0</v>
      </c>
      <c r="T504" s="46">
        <f t="shared" si="85"/>
        <v>0</v>
      </c>
      <c r="U504" s="46">
        <f t="shared" si="93"/>
        <v>0</v>
      </c>
      <c r="V504" s="48" t="str">
        <f t="shared" si="94"/>
        <v>NÃO</v>
      </c>
      <c r="W504" s="49">
        <f t="shared" si="95"/>
        <v>0</v>
      </c>
      <c r="X504" s="50" t="s">
        <v>41</v>
      </c>
      <c r="Y504" s="50" t="s">
        <v>4160</v>
      </c>
      <c r="Z504" s="50">
        <v>2924603</v>
      </c>
      <c r="AA504" s="51"/>
      <c r="AB504" s="51"/>
      <c r="AE504" s="50">
        <f t="shared" si="86"/>
        <v>0</v>
      </c>
    </row>
    <row r="505" spans="1:31" s="52" customFormat="1" ht="19.5" customHeight="1">
      <c r="A505" s="42" t="str">
        <f>Controles!$B$2</f>
        <v>ES</v>
      </c>
      <c r="B505" s="42">
        <f>Controles!$C$2</f>
        <v>7</v>
      </c>
      <c r="C505" s="42" t="s">
        <v>5389</v>
      </c>
      <c r="D505" s="43"/>
      <c r="E505" s="43"/>
      <c r="F505" s="43"/>
      <c r="G505" s="43"/>
      <c r="H505" s="44"/>
      <c r="I505" s="44"/>
      <c r="J505" s="44"/>
      <c r="K505" s="44"/>
      <c r="L505" s="44"/>
      <c r="M505" s="45">
        <f t="shared" si="84"/>
        <v>0</v>
      </c>
      <c r="N505" s="46">
        <f t="shared" si="87"/>
        <v>0</v>
      </c>
      <c r="O505" s="45">
        <f t="shared" si="88"/>
        <v>0</v>
      </c>
      <c r="P505" s="45">
        <f t="shared" si="89"/>
        <v>0</v>
      </c>
      <c r="Q505" s="45">
        <f t="shared" si="90"/>
        <v>0</v>
      </c>
      <c r="R505" s="45">
        <f t="shared" si="91"/>
        <v>0</v>
      </c>
      <c r="S505" s="46">
        <f t="shared" si="92"/>
        <v>0</v>
      </c>
      <c r="T505" s="46">
        <f t="shared" si="85"/>
        <v>0</v>
      </c>
      <c r="U505" s="46">
        <f t="shared" si="93"/>
        <v>0</v>
      </c>
      <c r="V505" s="48" t="str">
        <f t="shared" si="94"/>
        <v>NÃO</v>
      </c>
      <c r="W505" s="49">
        <f t="shared" si="95"/>
        <v>0</v>
      </c>
      <c r="X505" s="50" t="s">
        <v>41</v>
      </c>
      <c r="Y505" s="50" t="s">
        <v>4165</v>
      </c>
      <c r="Z505" s="50">
        <v>2924652</v>
      </c>
      <c r="AA505" s="51"/>
      <c r="AB505" s="51"/>
      <c r="AE505" s="50">
        <f t="shared" si="86"/>
        <v>0</v>
      </c>
    </row>
    <row r="506" spans="1:31" s="52" customFormat="1" ht="19.5" customHeight="1">
      <c r="A506" s="42" t="str">
        <f>Controles!$B$2</f>
        <v>ES</v>
      </c>
      <c r="B506" s="42">
        <f>Controles!$C$2</f>
        <v>7</v>
      </c>
      <c r="C506" s="42" t="s">
        <v>5389</v>
      </c>
      <c r="D506" s="43"/>
      <c r="E506" s="43"/>
      <c r="F506" s="43"/>
      <c r="G506" s="43"/>
      <c r="H506" s="44"/>
      <c r="I506" s="44"/>
      <c r="J506" s="44"/>
      <c r="K506" s="44"/>
      <c r="L506" s="44"/>
      <c r="M506" s="45">
        <f t="shared" si="84"/>
        <v>0</v>
      </c>
      <c r="N506" s="46">
        <f t="shared" si="87"/>
        <v>0</v>
      </c>
      <c r="O506" s="45">
        <f t="shared" si="88"/>
        <v>0</v>
      </c>
      <c r="P506" s="45">
        <f t="shared" si="89"/>
        <v>0</v>
      </c>
      <c r="Q506" s="45">
        <f t="shared" si="90"/>
        <v>0</v>
      </c>
      <c r="R506" s="45">
        <f t="shared" si="91"/>
        <v>0</v>
      </c>
      <c r="S506" s="46">
        <f t="shared" si="92"/>
        <v>0</v>
      </c>
      <c r="T506" s="46">
        <f t="shared" si="85"/>
        <v>0</v>
      </c>
      <c r="U506" s="46">
        <f t="shared" si="93"/>
        <v>0</v>
      </c>
      <c r="V506" s="48" t="str">
        <f t="shared" si="94"/>
        <v>NÃO</v>
      </c>
      <c r="W506" s="49">
        <f t="shared" si="95"/>
        <v>0</v>
      </c>
      <c r="X506" s="50" t="s">
        <v>41</v>
      </c>
      <c r="Y506" s="50" t="s">
        <v>4170</v>
      </c>
      <c r="Z506" s="50">
        <v>2924678</v>
      </c>
      <c r="AA506" s="51"/>
      <c r="AB506" s="51"/>
      <c r="AE506" s="50">
        <f t="shared" si="86"/>
        <v>0</v>
      </c>
    </row>
    <row r="507" spans="1:31" s="52" customFormat="1" ht="19.5" customHeight="1">
      <c r="A507" s="42" t="str">
        <f>Controles!$B$2</f>
        <v>ES</v>
      </c>
      <c r="B507" s="42">
        <f>Controles!$C$2</f>
        <v>7</v>
      </c>
      <c r="C507" s="42" t="s">
        <v>5389</v>
      </c>
      <c r="D507" s="43"/>
      <c r="E507" s="43"/>
      <c r="F507" s="43"/>
      <c r="G507" s="43"/>
      <c r="H507" s="44"/>
      <c r="I507" s="44"/>
      <c r="J507" s="44"/>
      <c r="K507" s="44"/>
      <c r="L507" s="44"/>
      <c r="M507" s="45">
        <f t="shared" si="84"/>
        <v>0</v>
      </c>
      <c r="N507" s="46">
        <f t="shared" si="87"/>
        <v>0</v>
      </c>
      <c r="O507" s="45">
        <f t="shared" si="88"/>
        <v>0</v>
      </c>
      <c r="P507" s="45">
        <f t="shared" si="89"/>
        <v>0</v>
      </c>
      <c r="Q507" s="45">
        <f t="shared" si="90"/>
        <v>0</v>
      </c>
      <c r="R507" s="45">
        <f t="shared" si="91"/>
        <v>0</v>
      </c>
      <c r="S507" s="46">
        <f t="shared" si="92"/>
        <v>0</v>
      </c>
      <c r="T507" s="46">
        <f t="shared" si="85"/>
        <v>0</v>
      </c>
      <c r="U507" s="46">
        <f t="shared" si="93"/>
        <v>0</v>
      </c>
      <c r="V507" s="48" t="str">
        <f t="shared" si="94"/>
        <v>NÃO</v>
      </c>
      <c r="W507" s="49">
        <f t="shared" si="95"/>
        <v>0</v>
      </c>
      <c r="X507" s="50" t="s">
        <v>41</v>
      </c>
      <c r="Y507" s="50" t="s">
        <v>4175</v>
      </c>
      <c r="Z507" s="50">
        <v>2924702</v>
      </c>
      <c r="AA507" s="51"/>
      <c r="AB507" s="51"/>
      <c r="AE507" s="50">
        <f t="shared" si="86"/>
        <v>0</v>
      </c>
    </row>
    <row r="508" spans="1:31" s="52" customFormat="1" ht="19.5" customHeight="1">
      <c r="A508" s="42" t="str">
        <f>Controles!$B$2</f>
        <v>ES</v>
      </c>
      <c r="B508" s="42">
        <f>Controles!$C$2</f>
        <v>7</v>
      </c>
      <c r="C508" s="42" t="s">
        <v>5389</v>
      </c>
      <c r="D508" s="43"/>
      <c r="E508" s="43"/>
      <c r="F508" s="43"/>
      <c r="G508" s="43"/>
      <c r="H508" s="44"/>
      <c r="I508" s="44"/>
      <c r="J508" s="44"/>
      <c r="K508" s="44"/>
      <c r="L508" s="44"/>
      <c r="M508" s="45">
        <f t="shared" si="84"/>
        <v>0</v>
      </c>
      <c r="N508" s="46">
        <f t="shared" si="87"/>
        <v>0</v>
      </c>
      <c r="O508" s="45">
        <f t="shared" si="88"/>
        <v>0</v>
      </c>
      <c r="P508" s="45">
        <f t="shared" si="89"/>
        <v>0</v>
      </c>
      <c r="Q508" s="45">
        <f t="shared" si="90"/>
        <v>0</v>
      </c>
      <c r="R508" s="45">
        <f t="shared" si="91"/>
        <v>0</v>
      </c>
      <c r="S508" s="46">
        <f t="shared" si="92"/>
        <v>0</v>
      </c>
      <c r="T508" s="46">
        <f t="shared" si="85"/>
        <v>0</v>
      </c>
      <c r="U508" s="46">
        <f t="shared" si="93"/>
        <v>0</v>
      </c>
      <c r="V508" s="48" t="str">
        <f t="shared" si="94"/>
        <v>NÃO</v>
      </c>
      <c r="W508" s="49">
        <f t="shared" si="95"/>
        <v>0</v>
      </c>
      <c r="X508" s="50" t="s">
        <v>41</v>
      </c>
      <c r="Y508" s="50" t="s">
        <v>4180</v>
      </c>
      <c r="Z508" s="50">
        <v>2924801</v>
      </c>
      <c r="AA508" s="51"/>
      <c r="AB508" s="51"/>
      <c r="AE508" s="50">
        <f t="shared" si="86"/>
        <v>0</v>
      </c>
    </row>
    <row r="509" spans="1:31" s="52" customFormat="1" ht="19.5" customHeight="1">
      <c r="A509" s="42" t="str">
        <f>Controles!$B$2</f>
        <v>ES</v>
      </c>
      <c r="B509" s="42">
        <f>Controles!$C$2</f>
        <v>7</v>
      </c>
      <c r="C509" s="42" t="s">
        <v>5389</v>
      </c>
      <c r="D509" s="43"/>
      <c r="E509" s="43"/>
      <c r="F509" s="43"/>
      <c r="G509" s="43"/>
      <c r="H509" s="44"/>
      <c r="I509" s="44"/>
      <c r="J509" s="44"/>
      <c r="K509" s="44"/>
      <c r="L509" s="44"/>
      <c r="M509" s="45">
        <f t="shared" si="84"/>
        <v>0</v>
      </c>
      <c r="N509" s="46">
        <f t="shared" si="87"/>
        <v>0</v>
      </c>
      <c r="O509" s="45">
        <f t="shared" si="88"/>
        <v>0</v>
      </c>
      <c r="P509" s="45">
        <f t="shared" si="89"/>
        <v>0</v>
      </c>
      <c r="Q509" s="45">
        <f t="shared" si="90"/>
        <v>0</v>
      </c>
      <c r="R509" s="45">
        <f t="shared" si="91"/>
        <v>0</v>
      </c>
      <c r="S509" s="46">
        <f t="shared" si="92"/>
        <v>0</v>
      </c>
      <c r="T509" s="46">
        <f t="shared" si="85"/>
        <v>0</v>
      </c>
      <c r="U509" s="46">
        <f t="shared" si="93"/>
        <v>0</v>
      </c>
      <c r="V509" s="48" t="str">
        <f t="shared" si="94"/>
        <v>NÃO</v>
      </c>
      <c r="W509" s="49">
        <f t="shared" si="95"/>
        <v>0</v>
      </c>
      <c r="X509" s="50" t="s">
        <v>41</v>
      </c>
      <c r="Y509" s="50" t="s">
        <v>4185</v>
      </c>
      <c r="Z509" s="50">
        <v>2924900</v>
      </c>
      <c r="AA509" s="51"/>
      <c r="AB509" s="51"/>
      <c r="AE509" s="50">
        <f t="shared" si="86"/>
        <v>0</v>
      </c>
    </row>
    <row r="510" spans="1:31" s="52" customFormat="1" ht="19.5" customHeight="1">
      <c r="A510" s="42" t="str">
        <f>Controles!$B$2</f>
        <v>ES</v>
      </c>
      <c r="B510" s="42">
        <f>Controles!$C$2</f>
        <v>7</v>
      </c>
      <c r="C510" s="42" t="s">
        <v>5389</v>
      </c>
      <c r="D510" s="43"/>
      <c r="E510" s="43"/>
      <c r="F510" s="43"/>
      <c r="G510" s="43"/>
      <c r="H510" s="44"/>
      <c r="I510" s="44"/>
      <c r="J510" s="44"/>
      <c r="K510" s="44"/>
      <c r="L510" s="44"/>
      <c r="M510" s="45">
        <f t="shared" si="84"/>
        <v>0</v>
      </c>
      <c r="N510" s="46">
        <f t="shared" si="87"/>
        <v>0</v>
      </c>
      <c r="O510" s="45">
        <f t="shared" si="88"/>
        <v>0</v>
      </c>
      <c r="P510" s="45">
        <f t="shared" si="89"/>
        <v>0</v>
      </c>
      <c r="Q510" s="45">
        <f t="shared" si="90"/>
        <v>0</v>
      </c>
      <c r="R510" s="45">
        <f t="shared" si="91"/>
        <v>0</v>
      </c>
      <c r="S510" s="46">
        <f t="shared" si="92"/>
        <v>0</v>
      </c>
      <c r="T510" s="46">
        <f t="shared" si="85"/>
        <v>0</v>
      </c>
      <c r="U510" s="46">
        <f t="shared" si="93"/>
        <v>0</v>
      </c>
      <c r="V510" s="48" t="str">
        <f t="shared" si="94"/>
        <v>NÃO</v>
      </c>
      <c r="W510" s="49">
        <f t="shared" si="95"/>
        <v>0</v>
      </c>
      <c r="X510" s="50" t="s">
        <v>41</v>
      </c>
      <c r="Y510" s="50" t="s">
        <v>4022</v>
      </c>
      <c r="Z510" s="50">
        <v>2925006</v>
      </c>
      <c r="AA510" s="51"/>
      <c r="AB510" s="51"/>
      <c r="AE510" s="50">
        <f t="shared" si="86"/>
        <v>0</v>
      </c>
    </row>
    <row r="511" spans="1:31" s="52" customFormat="1" ht="19.5" customHeight="1">
      <c r="A511" s="42" t="str">
        <f>Controles!$B$2</f>
        <v>ES</v>
      </c>
      <c r="B511" s="42">
        <f>Controles!$C$2</f>
        <v>7</v>
      </c>
      <c r="C511" s="42" t="s">
        <v>5389</v>
      </c>
      <c r="D511" s="43"/>
      <c r="E511" s="43"/>
      <c r="F511" s="43"/>
      <c r="G511" s="43"/>
      <c r="H511" s="44"/>
      <c r="I511" s="44"/>
      <c r="J511" s="44"/>
      <c r="K511" s="44"/>
      <c r="L511" s="44"/>
      <c r="M511" s="45">
        <f t="shared" si="84"/>
        <v>0</v>
      </c>
      <c r="N511" s="46">
        <f t="shared" si="87"/>
        <v>0</v>
      </c>
      <c r="O511" s="45">
        <f t="shared" si="88"/>
        <v>0</v>
      </c>
      <c r="P511" s="45">
        <f t="shared" si="89"/>
        <v>0</v>
      </c>
      <c r="Q511" s="45">
        <f t="shared" si="90"/>
        <v>0</v>
      </c>
      <c r="R511" s="45">
        <f t="shared" si="91"/>
        <v>0</v>
      </c>
      <c r="S511" s="46">
        <f t="shared" si="92"/>
        <v>0</v>
      </c>
      <c r="T511" s="46">
        <f t="shared" si="85"/>
        <v>0</v>
      </c>
      <c r="U511" s="46">
        <f t="shared" si="93"/>
        <v>0</v>
      </c>
      <c r="V511" s="48" t="str">
        <f t="shared" si="94"/>
        <v>NÃO</v>
      </c>
      <c r="W511" s="49">
        <f t="shared" si="95"/>
        <v>0</v>
      </c>
      <c r="X511" s="50" t="s">
        <v>41</v>
      </c>
      <c r="Y511" s="50" t="s">
        <v>4194</v>
      </c>
      <c r="Z511" s="50">
        <v>2925105</v>
      </c>
      <c r="AA511" s="51"/>
      <c r="AB511" s="51"/>
      <c r="AE511" s="50">
        <f t="shared" si="86"/>
        <v>0</v>
      </c>
    </row>
    <row r="512" spans="1:31" s="52" customFormat="1" ht="19.5" customHeight="1">
      <c r="A512" s="42" t="str">
        <f>Controles!$B$2</f>
        <v>ES</v>
      </c>
      <c r="B512" s="42">
        <f>Controles!$C$2</f>
        <v>7</v>
      </c>
      <c r="C512" s="42" t="s">
        <v>5389</v>
      </c>
      <c r="D512" s="43"/>
      <c r="E512" s="43"/>
      <c r="F512" s="43"/>
      <c r="G512" s="43"/>
      <c r="H512" s="44"/>
      <c r="I512" s="44"/>
      <c r="J512" s="44"/>
      <c r="K512" s="44"/>
      <c r="L512" s="44"/>
      <c r="M512" s="45">
        <f t="shared" si="84"/>
        <v>0</v>
      </c>
      <c r="N512" s="46">
        <f t="shared" si="87"/>
        <v>0</v>
      </c>
      <c r="O512" s="45">
        <f t="shared" si="88"/>
        <v>0</v>
      </c>
      <c r="P512" s="45">
        <f t="shared" si="89"/>
        <v>0</v>
      </c>
      <c r="Q512" s="45">
        <f t="shared" si="90"/>
        <v>0</v>
      </c>
      <c r="R512" s="45">
        <f t="shared" si="91"/>
        <v>0</v>
      </c>
      <c r="S512" s="46">
        <f t="shared" si="92"/>
        <v>0</v>
      </c>
      <c r="T512" s="46">
        <f t="shared" si="85"/>
        <v>0</v>
      </c>
      <c r="U512" s="46">
        <f t="shared" si="93"/>
        <v>0</v>
      </c>
      <c r="V512" s="48" t="str">
        <f t="shared" si="94"/>
        <v>NÃO</v>
      </c>
      <c r="W512" s="49">
        <f t="shared" si="95"/>
        <v>0</v>
      </c>
      <c r="X512" s="50" t="s">
        <v>41</v>
      </c>
      <c r="Y512" s="50" t="s">
        <v>4199</v>
      </c>
      <c r="Z512" s="50">
        <v>2925204</v>
      </c>
      <c r="AA512" s="51"/>
      <c r="AB512" s="51"/>
      <c r="AE512" s="50">
        <f t="shared" si="86"/>
        <v>0</v>
      </c>
    </row>
    <row r="513" spans="1:31" s="52" customFormat="1" ht="19.5" customHeight="1">
      <c r="A513" s="42" t="str">
        <f>Controles!$B$2</f>
        <v>ES</v>
      </c>
      <c r="B513" s="42">
        <f>Controles!$C$2</f>
        <v>7</v>
      </c>
      <c r="C513" s="42" t="s">
        <v>5389</v>
      </c>
      <c r="D513" s="43"/>
      <c r="E513" s="43"/>
      <c r="F513" s="43"/>
      <c r="G513" s="43"/>
      <c r="H513" s="44"/>
      <c r="I513" s="44"/>
      <c r="J513" s="44"/>
      <c r="K513" s="44"/>
      <c r="L513" s="44"/>
      <c r="M513" s="45">
        <f t="shared" si="84"/>
        <v>0</v>
      </c>
      <c r="N513" s="46">
        <f t="shared" si="87"/>
        <v>0</v>
      </c>
      <c r="O513" s="45">
        <f t="shared" si="88"/>
        <v>0</v>
      </c>
      <c r="P513" s="45">
        <f t="shared" si="89"/>
        <v>0</v>
      </c>
      <c r="Q513" s="45">
        <f t="shared" si="90"/>
        <v>0</v>
      </c>
      <c r="R513" s="45">
        <f t="shared" si="91"/>
        <v>0</v>
      </c>
      <c r="S513" s="46">
        <f t="shared" si="92"/>
        <v>0</v>
      </c>
      <c r="T513" s="46">
        <f t="shared" si="85"/>
        <v>0</v>
      </c>
      <c r="U513" s="46">
        <f t="shared" si="93"/>
        <v>0</v>
      </c>
      <c r="V513" s="48" t="str">
        <f t="shared" si="94"/>
        <v>NÃO</v>
      </c>
      <c r="W513" s="49">
        <f t="shared" si="95"/>
        <v>0</v>
      </c>
      <c r="X513" s="50" t="s">
        <v>41</v>
      </c>
      <c r="Y513" s="50" t="s">
        <v>4204</v>
      </c>
      <c r="Z513" s="50">
        <v>2925253</v>
      </c>
      <c r="AA513" s="51"/>
      <c r="AB513" s="51"/>
      <c r="AE513" s="50">
        <f t="shared" si="86"/>
        <v>0</v>
      </c>
    </row>
    <row r="514" spans="1:31" s="52" customFormat="1" ht="19.5" customHeight="1">
      <c r="A514" s="42" t="str">
        <f>Controles!$B$2</f>
        <v>ES</v>
      </c>
      <c r="B514" s="42">
        <f>Controles!$C$2</f>
        <v>7</v>
      </c>
      <c r="C514" s="42" t="s">
        <v>5389</v>
      </c>
      <c r="D514" s="43"/>
      <c r="E514" s="43"/>
      <c r="F514" s="43"/>
      <c r="G514" s="43"/>
      <c r="H514" s="44"/>
      <c r="I514" s="44"/>
      <c r="J514" s="44"/>
      <c r="K514" s="44"/>
      <c r="L514" s="44"/>
      <c r="M514" s="45">
        <f t="shared" ref="M514:M577" si="96">IF(H514&gt;J514,"ERRO",0)</f>
        <v>0</v>
      </c>
      <c r="N514" s="46">
        <f t="shared" si="87"/>
        <v>0</v>
      </c>
      <c r="O514" s="45">
        <f t="shared" si="88"/>
        <v>0</v>
      </c>
      <c r="P514" s="45">
        <f t="shared" si="89"/>
        <v>0</v>
      </c>
      <c r="Q514" s="45">
        <f t="shared" si="90"/>
        <v>0</v>
      </c>
      <c r="R514" s="45">
        <f t="shared" si="91"/>
        <v>0</v>
      </c>
      <c r="S514" s="46">
        <f t="shared" si="92"/>
        <v>0</v>
      </c>
      <c r="T514" s="46">
        <f t="shared" ref="T514:T577" si="97">IF(AND(H514=0,I514&gt;0),"ERRO",0)</f>
        <v>0</v>
      </c>
      <c r="U514" s="46">
        <f t="shared" si="93"/>
        <v>0</v>
      </c>
      <c r="V514" s="48" t="str">
        <f t="shared" si="94"/>
        <v>NÃO</v>
      </c>
      <c r="W514" s="49">
        <f t="shared" si="95"/>
        <v>0</v>
      </c>
      <c r="X514" s="50" t="s">
        <v>41</v>
      </c>
      <c r="Y514" s="50" t="s">
        <v>4209</v>
      </c>
      <c r="Z514" s="50">
        <v>2925303</v>
      </c>
      <c r="AA514" s="51"/>
      <c r="AB514" s="51"/>
      <c r="AE514" s="50">
        <f t="shared" ref="AE514:AE577" si="98">IF(SUM(H514,J514:L514)&gt;0,1,0)</f>
        <v>0</v>
      </c>
    </row>
    <row r="515" spans="1:31" s="52" customFormat="1" ht="19.5" customHeight="1">
      <c r="A515" s="42" t="str">
        <f>Controles!$B$2</f>
        <v>ES</v>
      </c>
      <c r="B515" s="42">
        <f>Controles!$C$2</f>
        <v>7</v>
      </c>
      <c r="C515" s="42" t="s">
        <v>5389</v>
      </c>
      <c r="D515" s="43"/>
      <c r="E515" s="43"/>
      <c r="F515" s="43"/>
      <c r="G515" s="43"/>
      <c r="H515" s="44"/>
      <c r="I515" s="44"/>
      <c r="J515" s="44"/>
      <c r="K515" s="44"/>
      <c r="L515" s="44"/>
      <c r="M515" s="45">
        <f t="shared" si="96"/>
        <v>0</v>
      </c>
      <c r="N515" s="46">
        <f t="shared" ref="N515:N578" si="99">IF(AND(J515&gt;0,H515=0),"VERIFICAR",0)</f>
        <v>0</v>
      </c>
      <c r="O515" s="45">
        <f t="shared" ref="O515:O578" si="100">IF(J515&gt;I515,"ERRO",0)</f>
        <v>0</v>
      </c>
      <c r="P515" s="45">
        <f t="shared" ref="P515:P578" si="101">IF(K515&gt;J515,"ERRO",0)</f>
        <v>0</v>
      </c>
      <c r="Q515" s="45">
        <f t="shared" ref="Q515:Q578" si="102">IF(AND(K515&gt;0,H515=0),"ERRO",0)</f>
        <v>0</v>
      </c>
      <c r="R515" s="45">
        <f t="shared" ref="R515:R578" si="103">IF(AND(H515=0,L515&gt;0),"ERRO",0)</f>
        <v>0</v>
      </c>
      <c r="S515" s="46">
        <f t="shared" ref="S515:S578" si="104">IF(K515+L515&gt;I515,"ERRO",0)</f>
        <v>0</v>
      </c>
      <c r="T515" s="46">
        <f t="shared" si="97"/>
        <v>0</v>
      </c>
      <c r="U515" s="46">
        <f t="shared" ref="U515:U578" si="105">IF(J515&lt;&gt;SUM(K515+L515),"ERRO",0)</f>
        <v>0</v>
      </c>
      <c r="V515" s="48" t="str">
        <f t="shared" ref="V515:V578" si="106">IF(AND(M515=0,N515=0,O515=0,P515=0,Q515=0,R515=0,S515=0,T515=0,U515=0), "NÃO", "SIM")</f>
        <v>NÃO</v>
      </c>
      <c r="W515" s="49">
        <f t="shared" ref="W515:W578" si="107">IF(L515+K515+J515+I515+H515=0,0,1)</f>
        <v>0</v>
      </c>
      <c r="X515" s="50" t="s">
        <v>41</v>
      </c>
      <c r="Y515" s="50" t="s">
        <v>4214</v>
      </c>
      <c r="Z515" s="50">
        <v>2925402</v>
      </c>
      <c r="AA515" s="51"/>
      <c r="AB515" s="51"/>
      <c r="AE515" s="50">
        <f t="shared" si="98"/>
        <v>0</v>
      </c>
    </row>
    <row r="516" spans="1:31" s="52" customFormat="1" ht="19.5" customHeight="1">
      <c r="A516" s="42" t="str">
        <f>Controles!$B$2</f>
        <v>ES</v>
      </c>
      <c r="B516" s="42">
        <f>Controles!$C$2</f>
        <v>7</v>
      </c>
      <c r="C516" s="42" t="s">
        <v>5389</v>
      </c>
      <c r="D516" s="43"/>
      <c r="E516" s="43"/>
      <c r="F516" s="43"/>
      <c r="G516" s="43"/>
      <c r="H516" s="44"/>
      <c r="I516" s="44"/>
      <c r="J516" s="44"/>
      <c r="K516" s="44"/>
      <c r="L516" s="44"/>
      <c r="M516" s="45">
        <f t="shared" si="96"/>
        <v>0</v>
      </c>
      <c r="N516" s="46">
        <f t="shared" si="99"/>
        <v>0</v>
      </c>
      <c r="O516" s="45">
        <f t="shared" si="100"/>
        <v>0</v>
      </c>
      <c r="P516" s="45">
        <f t="shared" si="101"/>
        <v>0</v>
      </c>
      <c r="Q516" s="45">
        <f t="shared" si="102"/>
        <v>0</v>
      </c>
      <c r="R516" s="45">
        <f t="shared" si="103"/>
        <v>0</v>
      </c>
      <c r="S516" s="46">
        <f t="shared" si="104"/>
        <v>0</v>
      </c>
      <c r="T516" s="46">
        <f t="shared" si="97"/>
        <v>0</v>
      </c>
      <c r="U516" s="46">
        <f t="shared" si="105"/>
        <v>0</v>
      </c>
      <c r="V516" s="48" t="str">
        <f t="shared" si="106"/>
        <v>NÃO</v>
      </c>
      <c r="W516" s="49">
        <f t="shared" si="107"/>
        <v>0</v>
      </c>
      <c r="X516" s="50" t="s">
        <v>41</v>
      </c>
      <c r="Y516" s="50" t="s">
        <v>4218</v>
      </c>
      <c r="Z516" s="50">
        <v>2925501</v>
      </c>
      <c r="AA516" s="51"/>
      <c r="AB516" s="51"/>
      <c r="AE516" s="50">
        <f t="shared" si="98"/>
        <v>0</v>
      </c>
    </row>
    <row r="517" spans="1:31" s="52" customFormat="1" ht="19.5" customHeight="1">
      <c r="A517" s="42" t="str">
        <f>Controles!$B$2</f>
        <v>ES</v>
      </c>
      <c r="B517" s="42">
        <f>Controles!$C$2</f>
        <v>7</v>
      </c>
      <c r="C517" s="42" t="s">
        <v>5389</v>
      </c>
      <c r="D517" s="43"/>
      <c r="E517" s="43"/>
      <c r="F517" s="43"/>
      <c r="G517" s="43"/>
      <c r="H517" s="44"/>
      <c r="I517" s="44"/>
      <c r="J517" s="44"/>
      <c r="K517" s="44"/>
      <c r="L517" s="44"/>
      <c r="M517" s="45">
        <f t="shared" si="96"/>
        <v>0</v>
      </c>
      <c r="N517" s="46">
        <f t="shared" si="99"/>
        <v>0</v>
      </c>
      <c r="O517" s="45">
        <f t="shared" si="100"/>
        <v>0</v>
      </c>
      <c r="P517" s="45">
        <f t="shared" si="101"/>
        <v>0</v>
      </c>
      <c r="Q517" s="45">
        <f t="shared" si="102"/>
        <v>0</v>
      </c>
      <c r="R517" s="45">
        <f t="shared" si="103"/>
        <v>0</v>
      </c>
      <c r="S517" s="46">
        <f t="shared" si="104"/>
        <v>0</v>
      </c>
      <c r="T517" s="46">
        <f t="shared" si="97"/>
        <v>0</v>
      </c>
      <c r="U517" s="46">
        <f t="shared" si="105"/>
        <v>0</v>
      </c>
      <c r="V517" s="48" t="str">
        <f t="shared" si="106"/>
        <v>NÃO</v>
      </c>
      <c r="W517" s="49">
        <f t="shared" si="107"/>
        <v>0</v>
      </c>
      <c r="X517" s="50" t="s">
        <v>41</v>
      </c>
      <c r="Y517" s="50" t="s">
        <v>2927</v>
      </c>
      <c r="Z517" s="50">
        <v>2925600</v>
      </c>
      <c r="AA517" s="51"/>
      <c r="AB517" s="51"/>
      <c r="AE517" s="50">
        <f t="shared" si="98"/>
        <v>0</v>
      </c>
    </row>
    <row r="518" spans="1:31" s="52" customFormat="1" ht="19.5" customHeight="1">
      <c r="A518" s="42" t="str">
        <f>Controles!$B$2</f>
        <v>ES</v>
      </c>
      <c r="B518" s="42">
        <f>Controles!$C$2</f>
        <v>7</v>
      </c>
      <c r="C518" s="42" t="s">
        <v>5389</v>
      </c>
      <c r="D518" s="43"/>
      <c r="E518" s="43"/>
      <c r="F518" s="43"/>
      <c r="G518" s="43"/>
      <c r="H518" s="44"/>
      <c r="I518" s="44"/>
      <c r="J518" s="44"/>
      <c r="K518" s="44"/>
      <c r="L518" s="44"/>
      <c r="M518" s="45">
        <f t="shared" si="96"/>
        <v>0</v>
      </c>
      <c r="N518" s="46">
        <f t="shared" si="99"/>
        <v>0</v>
      </c>
      <c r="O518" s="45">
        <f t="shared" si="100"/>
        <v>0</v>
      </c>
      <c r="P518" s="45">
        <f t="shared" si="101"/>
        <v>0</v>
      </c>
      <c r="Q518" s="45">
        <f t="shared" si="102"/>
        <v>0</v>
      </c>
      <c r="R518" s="45">
        <f t="shared" si="103"/>
        <v>0</v>
      </c>
      <c r="S518" s="46">
        <f t="shared" si="104"/>
        <v>0</v>
      </c>
      <c r="T518" s="46">
        <f t="shared" si="97"/>
        <v>0</v>
      </c>
      <c r="U518" s="46">
        <f t="shared" si="105"/>
        <v>0</v>
      </c>
      <c r="V518" s="48" t="str">
        <f t="shared" si="106"/>
        <v>NÃO</v>
      </c>
      <c r="W518" s="49">
        <f t="shared" si="107"/>
        <v>0</v>
      </c>
      <c r="X518" s="50" t="s">
        <v>41</v>
      </c>
      <c r="Y518" s="50" t="s">
        <v>4227</v>
      </c>
      <c r="Z518" s="50">
        <v>2925709</v>
      </c>
      <c r="AA518" s="51"/>
      <c r="AB518" s="51"/>
      <c r="AE518" s="50">
        <f t="shared" si="98"/>
        <v>0</v>
      </c>
    </row>
    <row r="519" spans="1:31" s="52" customFormat="1" ht="19.5" customHeight="1">
      <c r="A519" s="42" t="str">
        <f>Controles!$B$2</f>
        <v>ES</v>
      </c>
      <c r="B519" s="42">
        <f>Controles!$C$2</f>
        <v>7</v>
      </c>
      <c r="C519" s="42" t="s">
        <v>5389</v>
      </c>
      <c r="D519" s="43"/>
      <c r="E519" s="43"/>
      <c r="F519" s="43"/>
      <c r="G519" s="43"/>
      <c r="H519" s="44"/>
      <c r="I519" s="44"/>
      <c r="J519" s="44"/>
      <c r="K519" s="44"/>
      <c r="L519" s="44"/>
      <c r="M519" s="45">
        <f t="shared" si="96"/>
        <v>0</v>
      </c>
      <c r="N519" s="46">
        <f t="shared" si="99"/>
        <v>0</v>
      </c>
      <c r="O519" s="45">
        <f t="shared" si="100"/>
        <v>0</v>
      </c>
      <c r="P519" s="45">
        <f t="shared" si="101"/>
        <v>0</v>
      </c>
      <c r="Q519" s="45">
        <f t="shared" si="102"/>
        <v>0</v>
      </c>
      <c r="R519" s="45">
        <f t="shared" si="103"/>
        <v>0</v>
      </c>
      <c r="S519" s="46">
        <f t="shared" si="104"/>
        <v>0</v>
      </c>
      <c r="T519" s="46">
        <f t="shared" si="97"/>
        <v>0</v>
      </c>
      <c r="U519" s="46">
        <f t="shared" si="105"/>
        <v>0</v>
      </c>
      <c r="V519" s="48" t="str">
        <f t="shared" si="106"/>
        <v>NÃO</v>
      </c>
      <c r="W519" s="49">
        <f t="shared" si="107"/>
        <v>0</v>
      </c>
      <c r="X519" s="50" t="s">
        <v>41</v>
      </c>
      <c r="Y519" s="50" t="s">
        <v>4232</v>
      </c>
      <c r="Z519" s="50">
        <v>2925758</v>
      </c>
      <c r="AA519" s="51"/>
      <c r="AB519" s="51"/>
      <c r="AE519" s="50">
        <f t="shared" si="98"/>
        <v>0</v>
      </c>
    </row>
    <row r="520" spans="1:31" s="52" customFormat="1" ht="19.5" customHeight="1">
      <c r="A520" s="42" t="str">
        <f>Controles!$B$2</f>
        <v>ES</v>
      </c>
      <c r="B520" s="42">
        <f>Controles!$C$2</f>
        <v>7</v>
      </c>
      <c r="C520" s="42" t="s">
        <v>5389</v>
      </c>
      <c r="D520" s="43"/>
      <c r="E520" s="43"/>
      <c r="F520" s="43"/>
      <c r="G520" s="43"/>
      <c r="H520" s="44"/>
      <c r="I520" s="44"/>
      <c r="J520" s="44"/>
      <c r="K520" s="44"/>
      <c r="L520" s="44"/>
      <c r="M520" s="45">
        <f t="shared" si="96"/>
        <v>0</v>
      </c>
      <c r="N520" s="46">
        <f t="shared" si="99"/>
        <v>0</v>
      </c>
      <c r="O520" s="45">
        <f t="shared" si="100"/>
        <v>0</v>
      </c>
      <c r="P520" s="45">
        <f t="shared" si="101"/>
        <v>0</v>
      </c>
      <c r="Q520" s="45">
        <f t="shared" si="102"/>
        <v>0</v>
      </c>
      <c r="R520" s="45">
        <f t="shared" si="103"/>
        <v>0</v>
      </c>
      <c r="S520" s="46">
        <f t="shared" si="104"/>
        <v>0</v>
      </c>
      <c r="T520" s="46">
        <f t="shared" si="97"/>
        <v>0</v>
      </c>
      <c r="U520" s="46">
        <f t="shared" si="105"/>
        <v>0</v>
      </c>
      <c r="V520" s="48" t="str">
        <f t="shared" si="106"/>
        <v>NÃO</v>
      </c>
      <c r="W520" s="49">
        <f t="shared" si="107"/>
        <v>0</v>
      </c>
      <c r="X520" s="50" t="s">
        <v>41</v>
      </c>
      <c r="Y520" s="50" t="s">
        <v>2989</v>
      </c>
      <c r="Z520" s="50">
        <v>2925808</v>
      </c>
      <c r="AA520" s="51"/>
      <c r="AB520" s="51"/>
      <c r="AE520" s="50">
        <f t="shared" si="98"/>
        <v>0</v>
      </c>
    </row>
    <row r="521" spans="1:31" s="52" customFormat="1" ht="19.5" customHeight="1">
      <c r="A521" s="42" t="str">
        <f>Controles!$B$2</f>
        <v>ES</v>
      </c>
      <c r="B521" s="42">
        <f>Controles!$C$2</f>
        <v>7</v>
      </c>
      <c r="C521" s="42" t="s">
        <v>5389</v>
      </c>
      <c r="D521" s="43"/>
      <c r="E521" s="43"/>
      <c r="F521" s="43"/>
      <c r="G521" s="43"/>
      <c r="H521" s="44"/>
      <c r="I521" s="44"/>
      <c r="J521" s="44"/>
      <c r="K521" s="44"/>
      <c r="L521" s="44"/>
      <c r="M521" s="45">
        <f t="shared" si="96"/>
        <v>0</v>
      </c>
      <c r="N521" s="46">
        <f t="shared" si="99"/>
        <v>0</v>
      </c>
      <c r="O521" s="45">
        <f t="shared" si="100"/>
        <v>0</v>
      </c>
      <c r="P521" s="45">
        <f t="shared" si="101"/>
        <v>0</v>
      </c>
      <c r="Q521" s="45">
        <f t="shared" si="102"/>
        <v>0</v>
      </c>
      <c r="R521" s="45">
        <f t="shared" si="103"/>
        <v>0</v>
      </c>
      <c r="S521" s="46">
        <f t="shared" si="104"/>
        <v>0</v>
      </c>
      <c r="T521" s="46">
        <f t="shared" si="97"/>
        <v>0</v>
      </c>
      <c r="U521" s="46">
        <f t="shared" si="105"/>
        <v>0</v>
      </c>
      <c r="V521" s="48" t="str">
        <f t="shared" si="106"/>
        <v>NÃO</v>
      </c>
      <c r="W521" s="49">
        <f t="shared" si="107"/>
        <v>0</v>
      </c>
      <c r="X521" s="50" t="s">
        <v>41</v>
      </c>
      <c r="Y521" s="50" t="s">
        <v>4241</v>
      </c>
      <c r="Z521" s="50">
        <v>2925907</v>
      </c>
      <c r="AA521" s="51"/>
      <c r="AB521" s="51"/>
      <c r="AE521" s="50">
        <f t="shared" si="98"/>
        <v>0</v>
      </c>
    </row>
    <row r="522" spans="1:31" s="52" customFormat="1" ht="19.5" customHeight="1">
      <c r="A522" s="42" t="str">
        <f>Controles!$B$2</f>
        <v>ES</v>
      </c>
      <c r="B522" s="42">
        <f>Controles!$C$2</f>
        <v>7</v>
      </c>
      <c r="C522" s="42" t="s">
        <v>5389</v>
      </c>
      <c r="D522" s="43"/>
      <c r="E522" s="43"/>
      <c r="F522" s="43"/>
      <c r="G522" s="43"/>
      <c r="H522" s="44"/>
      <c r="I522" s="44"/>
      <c r="J522" s="44"/>
      <c r="K522" s="44"/>
      <c r="L522" s="44"/>
      <c r="M522" s="45">
        <f t="shared" si="96"/>
        <v>0</v>
      </c>
      <c r="N522" s="46">
        <f t="shared" si="99"/>
        <v>0</v>
      </c>
      <c r="O522" s="45">
        <f t="shared" si="100"/>
        <v>0</v>
      </c>
      <c r="P522" s="45">
        <f t="shared" si="101"/>
        <v>0</v>
      </c>
      <c r="Q522" s="45">
        <f t="shared" si="102"/>
        <v>0</v>
      </c>
      <c r="R522" s="45">
        <f t="shared" si="103"/>
        <v>0</v>
      </c>
      <c r="S522" s="46">
        <f t="shared" si="104"/>
        <v>0</v>
      </c>
      <c r="T522" s="46">
        <f t="shared" si="97"/>
        <v>0</v>
      </c>
      <c r="U522" s="46">
        <f t="shared" si="105"/>
        <v>0</v>
      </c>
      <c r="V522" s="48" t="str">
        <f t="shared" si="106"/>
        <v>NÃO</v>
      </c>
      <c r="W522" s="49">
        <f t="shared" si="107"/>
        <v>0</v>
      </c>
      <c r="X522" s="50" t="s">
        <v>41</v>
      </c>
      <c r="Y522" s="50" t="s">
        <v>4246</v>
      </c>
      <c r="Z522" s="50">
        <v>2925931</v>
      </c>
      <c r="AA522" s="51"/>
      <c r="AB522" s="51"/>
      <c r="AE522" s="50">
        <f t="shared" si="98"/>
        <v>0</v>
      </c>
    </row>
    <row r="523" spans="1:31" s="52" customFormat="1" ht="19.5" customHeight="1">
      <c r="A523" s="42" t="str">
        <f>Controles!$B$2</f>
        <v>ES</v>
      </c>
      <c r="B523" s="42">
        <f>Controles!$C$2</f>
        <v>7</v>
      </c>
      <c r="C523" s="42" t="s">
        <v>5389</v>
      </c>
      <c r="D523" s="43"/>
      <c r="E523" s="43"/>
      <c r="F523" s="43"/>
      <c r="G523" s="43"/>
      <c r="H523" s="44"/>
      <c r="I523" s="44"/>
      <c r="J523" s="44"/>
      <c r="K523" s="44"/>
      <c r="L523" s="44"/>
      <c r="M523" s="45">
        <f t="shared" si="96"/>
        <v>0</v>
      </c>
      <c r="N523" s="46">
        <f t="shared" si="99"/>
        <v>0</v>
      </c>
      <c r="O523" s="45">
        <f t="shared" si="100"/>
        <v>0</v>
      </c>
      <c r="P523" s="45">
        <f t="shared" si="101"/>
        <v>0</v>
      </c>
      <c r="Q523" s="45">
        <f t="shared" si="102"/>
        <v>0</v>
      </c>
      <c r="R523" s="45">
        <f t="shared" si="103"/>
        <v>0</v>
      </c>
      <c r="S523" s="46">
        <f t="shared" si="104"/>
        <v>0</v>
      </c>
      <c r="T523" s="46">
        <f t="shared" si="97"/>
        <v>0</v>
      </c>
      <c r="U523" s="46">
        <f t="shared" si="105"/>
        <v>0</v>
      </c>
      <c r="V523" s="48" t="str">
        <f t="shared" si="106"/>
        <v>NÃO</v>
      </c>
      <c r="W523" s="49">
        <f t="shared" si="107"/>
        <v>0</v>
      </c>
      <c r="X523" s="50" t="s">
        <v>41</v>
      </c>
      <c r="Y523" s="50" t="s">
        <v>4251</v>
      </c>
      <c r="Z523" s="50">
        <v>2925956</v>
      </c>
      <c r="AA523" s="51"/>
      <c r="AB523" s="51"/>
      <c r="AE523" s="50">
        <f t="shared" si="98"/>
        <v>0</v>
      </c>
    </row>
    <row r="524" spans="1:31" s="52" customFormat="1" ht="19.5" customHeight="1">
      <c r="A524" s="42" t="str">
        <f>Controles!$B$2</f>
        <v>ES</v>
      </c>
      <c r="B524" s="42">
        <f>Controles!$C$2</f>
        <v>7</v>
      </c>
      <c r="C524" s="42" t="s">
        <v>5389</v>
      </c>
      <c r="D524" s="43"/>
      <c r="E524" s="43"/>
      <c r="F524" s="43"/>
      <c r="G524" s="43"/>
      <c r="H524" s="44"/>
      <c r="I524" s="44"/>
      <c r="J524" s="44"/>
      <c r="K524" s="44"/>
      <c r="L524" s="44"/>
      <c r="M524" s="45">
        <f t="shared" si="96"/>
        <v>0</v>
      </c>
      <c r="N524" s="46">
        <f t="shared" si="99"/>
        <v>0</v>
      </c>
      <c r="O524" s="45">
        <f t="shared" si="100"/>
        <v>0</v>
      </c>
      <c r="P524" s="45">
        <f t="shared" si="101"/>
        <v>0</v>
      </c>
      <c r="Q524" s="45">
        <f t="shared" si="102"/>
        <v>0</v>
      </c>
      <c r="R524" s="45">
        <f t="shared" si="103"/>
        <v>0</v>
      </c>
      <c r="S524" s="46">
        <f t="shared" si="104"/>
        <v>0</v>
      </c>
      <c r="T524" s="46">
        <f t="shared" si="97"/>
        <v>0</v>
      </c>
      <c r="U524" s="46">
        <f t="shared" si="105"/>
        <v>0</v>
      </c>
      <c r="V524" s="48" t="str">
        <f t="shared" si="106"/>
        <v>NÃO</v>
      </c>
      <c r="W524" s="49">
        <f t="shared" si="107"/>
        <v>0</v>
      </c>
      <c r="X524" s="50" t="s">
        <v>41</v>
      </c>
      <c r="Y524" s="50" t="s">
        <v>4255</v>
      </c>
      <c r="Z524" s="50">
        <v>2926004</v>
      </c>
      <c r="AA524" s="51"/>
      <c r="AB524" s="51"/>
      <c r="AE524" s="50">
        <f t="shared" si="98"/>
        <v>0</v>
      </c>
    </row>
    <row r="525" spans="1:31" s="52" customFormat="1" ht="19.5" customHeight="1">
      <c r="A525" s="42" t="str">
        <f>Controles!$B$2</f>
        <v>ES</v>
      </c>
      <c r="B525" s="42">
        <f>Controles!$C$2</f>
        <v>7</v>
      </c>
      <c r="C525" s="42" t="s">
        <v>5389</v>
      </c>
      <c r="D525" s="43"/>
      <c r="E525" s="43"/>
      <c r="F525" s="43"/>
      <c r="G525" s="43"/>
      <c r="H525" s="44"/>
      <c r="I525" s="44"/>
      <c r="J525" s="44"/>
      <c r="K525" s="44"/>
      <c r="L525" s="44"/>
      <c r="M525" s="45">
        <f t="shared" si="96"/>
        <v>0</v>
      </c>
      <c r="N525" s="46">
        <f t="shared" si="99"/>
        <v>0</v>
      </c>
      <c r="O525" s="45">
        <f t="shared" si="100"/>
        <v>0</v>
      </c>
      <c r="P525" s="45">
        <f t="shared" si="101"/>
        <v>0</v>
      </c>
      <c r="Q525" s="45">
        <f t="shared" si="102"/>
        <v>0</v>
      </c>
      <c r="R525" s="45">
        <f t="shared" si="103"/>
        <v>0</v>
      </c>
      <c r="S525" s="46">
        <f t="shared" si="104"/>
        <v>0</v>
      </c>
      <c r="T525" s="46">
        <f t="shared" si="97"/>
        <v>0</v>
      </c>
      <c r="U525" s="46">
        <f t="shared" si="105"/>
        <v>0</v>
      </c>
      <c r="V525" s="48" t="str">
        <f t="shared" si="106"/>
        <v>NÃO</v>
      </c>
      <c r="W525" s="49">
        <f t="shared" si="107"/>
        <v>0</v>
      </c>
      <c r="X525" s="50" t="s">
        <v>41</v>
      </c>
      <c r="Y525" s="50" t="s">
        <v>4259</v>
      </c>
      <c r="Z525" s="50">
        <v>2926103</v>
      </c>
      <c r="AA525" s="51"/>
      <c r="AB525" s="51"/>
      <c r="AE525" s="50">
        <f t="shared" si="98"/>
        <v>0</v>
      </c>
    </row>
    <row r="526" spans="1:31" s="52" customFormat="1" ht="19.5" customHeight="1">
      <c r="A526" s="42" t="str">
        <f>Controles!$B$2</f>
        <v>ES</v>
      </c>
      <c r="B526" s="42">
        <f>Controles!$C$2</f>
        <v>7</v>
      </c>
      <c r="C526" s="42" t="s">
        <v>5389</v>
      </c>
      <c r="D526" s="43"/>
      <c r="E526" s="43"/>
      <c r="F526" s="43"/>
      <c r="G526" s="43"/>
      <c r="H526" s="44"/>
      <c r="I526" s="44"/>
      <c r="J526" s="44"/>
      <c r="K526" s="44"/>
      <c r="L526" s="44"/>
      <c r="M526" s="45">
        <f t="shared" si="96"/>
        <v>0</v>
      </c>
      <c r="N526" s="46">
        <f t="shared" si="99"/>
        <v>0</v>
      </c>
      <c r="O526" s="45">
        <f t="shared" si="100"/>
        <v>0</v>
      </c>
      <c r="P526" s="45">
        <f t="shared" si="101"/>
        <v>0</v>
      </c>
      <c r="Q526" s="45">
        <f t="shared" si="102"/>
        <v>0</v>
      </c>
      <c r="R526" s="45">
        <f t="shared" si="103"/>
        <v>0</v>
      </c>
      <c r="S526" s="46">
        <f t="shared" si="104"/>
        <v>0</v>
      </c>
      <c r="T526" s="46">
        <f t="shared" si="97"/>
        <v>0</v>
      </c>
      <c r="U526" s="46">
        <f t="shared" si="105"/>
        <v>0</v>
      </c>
      <c r="V526" s="48" t="str">
        <f t="shared" si="106"/>
        <v>NÃO</v>
      </c>
      <c r="W526" s="49">
        <f t="shared" si="107"/>
        <v>0</v>
      </c>
      <c r="X526" s="50" t="s">
        <v>41</v>
      </c>
      <c r="Y526" s="50" t="s">
        <v>4264</v>
      </c>
      <c r="Z526" s="50">
        <v>2926202</v>
      </c>
      <c r="AA526" s="51"/>
      <c r="AB526" s="51"/>
      <c r="AE526" s="50">
        <f t="shared" si="98"/>
        <v>0</v>
      </c>
    </row>
    <row r="527" spans="1:31" s="52" customFormat="1" ht="19.5" customHeight="1">
      <c r="A527" s="42" t="str">
        <f>Controles!$B$2</f>
        <v>ES</v>
      </c>
      <c r="B527" s="42">
        <f>Controles!$C$2</f>
        <v>7</v>
      </c>
      <c r="C527" s="42" t="s">
        <v>5389</v>
      </c>
      <c r="D527" s="43"/>
      <c r="E527" s="43"/>
      <c r="F527" s="43"/>
      <c r="G527" s="43"/>
      <c r="H527" s="44"/>
      <c r="I527" s="44"/>
      <c r="J527" s="44"/>
      <c r="K527" s="44"/>
      <c r="L527" s="44"/>
      <c r="M527" s="45">
        <f t="shared" si="96"/>
        <v>0</v>
      </c>
      <c r="N527" s="46">
        <f t="shared" si="99"/>
        <v>0</v>
      </c>
      <c r="O527" s="45">
        <f t="shared" si="100"/>
        <v>0</v>
      </c>
      <c r="P527" s="45">
        <f t="shared" si="101"/>
        <v>0</v>
      </c>
      <c r="Q527" s="45">
        <f t="shared" si="102"/>
        <v>0</v>
      </c>
      <c r="R527" s="45">
        <f t="shared" si="103"/>
        <v>0</v>
      </c>
      <c r="S527" s="46">
        <f t="shared" si="104"/>
        <v>0</v>
      </c>
      <c r="T527" s="46">
        <f t="shared" si="97"/>
        <v>0</v>
      </c>
      <c r="U527" s="46">
        <f t="shared" si="105"/>
        <v>0</v>
      </c>
      <c r="V527" s="48" t="str">
        <f t="shared" si="106"/>
        <v>NÃO</v>
      </c>
      <c r="W527" s="49">
        <f t="shared" si="107"/>
        <v>0</v>
      </c>
      <c r="X527" s="50" t="s">
        <v>41</v>
      </c>
      <c r="Y527" s="50" t="s">
        <v>4269</v>
      </c>
      <c r="Z527" s="50">
        <v>2926301</v>
      </c>
      <c r="AA527" s="51"/>
      <c r="AB527" s="51"/>
      <c r="AE527" s="50">
        <f t="shared" si="98"/>
        <v>0</v>
      </c>
    </row>
    <row r="528" spans="1:31" s="52" customFormat="1" ht="19.5" customHeight="1">
      <c r="A528" s="42" t="str">
        <f>Controles!$B$2</f>
        <v>ES</v>
      </c>
      <c r="B528" s="42">
        <f>Controles!$C$2</f>
        <v>7</v>
      </c>
      <c r="C528" s="42" t="s">
        <v>5389</v>
      </c>
      <c r="D528" s="43"/>
      <c r="E528" s="43"/>
      <c r="F528" s="43"/>
      <c r="G528" s="43"/>
      <c r="H528" s="44"/>
      <c r="I528" s="44"/>
      <c r="J528" s="44"/>
      <c r="K528" s="44"/>
      <c r="L528" s="44"/>
      <c r="M528" s="45">
        <f t="shared" si="96"/>
        <v>0</v>
      </c>
      <c r="N528" s="46">
        <f t="shared" si="99"/>
        <v>0</v>
      </c>
      <c r="O528" s="45">
        <f t="shared" si="100"/>
        <v>0</v>
      </c>
      <c r="P528" s="45">
        <f t="shared" si="101"/>
        <v>0</v>
      </c>
      <c r="Q528" s="45">
        <f t="shared" si="102"/>
        <v>0</v>
      </c>
      <c r="R528" s="45">
        <f t="shared" si="103"/>
        <v>0</v>
      </c>
      <c r="S528" s="46">
        <f t="shared" si="104"/>
        <v>0</v>
      </c>
      <c r="T528" s="46">
        <f t="shared" si="97"/>
        <v>0</v>
      </c>
      <c r="U528" s="46">
        <f t="shared" si="105"/>
        <v>0</v>
      </c>
      <c r="V528" s="48" t="str">
        <f t="shared" si="106"/>
        <v>NÃO</v>
      </c>
      <c r="W528" s="49">
        <f t="shared" si="107"/>
        <v>0</v>
      </c>
      <c r="X528" s="50" t="s">
        <v>41</v>
      </c>
      <c r="Y528" s="50" t="s">
        <v>2446</v>
      </c>
      <c r="Z528" s="50">
        <v>2926400</v>
      </c>
      <c r="AA528" s="51"/>
      <c r="AB528" s="51"/>
      <c r="AE528" s="50">
        <f t="shared" si="98"/>
        <v>0</v>
      </c>
    </row>
    <row r="529" spans="1:31" s="52" customFormat="1" ht="19.5" customHeight="1">
      <c r="A529" s="42" t="str">
        <f>Controles!$B$2</f>
        <v>ES</v>
      </c>
      <c r="B529" s="42">
        <f>Controles!$C$2</f>
        <v>7</v>
      </c>
      <c r="C529" s="42" t="s">
        <v>5389</v>
      </c>
      <c r="D529" s="43"/>
      <c r="E529" s="43"/>
      <c r="F529" s="43"/>
      <c r="G529" s="43"/>
      <c r="H529" s="44"/>
      <c r="I529" s="44"/>
      <c r="J529" s="44"/>
      <c r="K529" s="44"/>
      <c r="L529" s="44"/>
      <c r="M529" s="45">
        <f t="shared" si="96"/>
        <v>0</v>
      </c>
      <c r="N529" s="46">
        <f t="shared" si="99"/>
        <v>0</v>
      </c>
      <c r="O529" s="45">
        <f t="shared" si="100"/>
        <v>0</v>
      </c>
      <c r="P529" s="45">
        <f t="shared" si="101"/>
        <v>0</v>
      </c>
      <c r="Q529" s="45">
        <f t="shared" si="102"/>
        <v>0</v>
      </c>
      <c r="R529" s="45">
        <f t="shared" si="103"/>
        <v>0</v>
      </c>
      <c r="S529" s="46">
        <f t="shared" si="104"/>
        <v>0</v>
      </c>
      <c r="T529" s="46">
        <f t="shared" si="97"/>
        <v>0</v>
      </c>
      <c r="U529" s="46">
        <f t="shared" si="105"/>
        <v>0</v>
      </c>
      <c r="V529" s="48" t="str">
        <f t="shared" si="106"/>
        <v>NÃO</v>
      </c>
      <c r="W529" s="49">
        <f t="shared" si="107"/>
        <v>0</v>
      </c>
      <c r="X529" s="50" t="s">
        <v>41</v>
      </c>
      <c r="Y529" s="50" t="s">
        <v>4277</v>
      </c>
      <c r="Z529" s="50">
        <v>2926509</v>
      </c>
      <c r="AA529" s="51"/>
      <c r="AB529" s="51"/>
      <c r="AE529" s="50">
        <f t="shared" si="98"/>
        <v>0</v>
      </c>
    </row>
    <row r="530" spans="1:31" s="52" customFormat="1" ht="19.5" customHeight="1">
      <c r="A530" s="42" t="str">
        <f>Controles!$B$2</f>
        <v>ES</v>
      </c>
      <c r="B530" s="42">
        <f>Controles!$C$2</f>
        <v>7</v>
      </c>
      <c r="C530" s="42" t="s">
        <v>5389</v>
      </c>
      <c r="D530" s="43"/>
      <c r="E530" s="43"/>
      <c r="F530" s="43"/>
      <c r="G530" s="43"/>
      <c r="H530" s="44"/>
      <c r="I530" s="44"/>
      <c r="J530" s="44"/>
      <c r="K530" s="44"/>
      <c r="L530" s="44"/>
      <c r="M530" s="45">
        <f t="shared" si="96"/>
        <v>0</v>
      </c>
      <c r="N530" s="46">
        <f t="shared" si="99"/>
        <v>0</v>
      </c>
      <c r="O530" s="45">
        <f t="shared" si="100"/>
        <v>0</v>
      </c>
      <c r="P530" s="45">
        <f t="shared" si="101"/>
        <v>0</v>
      </c>
      <c r="Q530" s="45">
        <f t="shared" si="102"/>
        <v>0</v>
      </c>
      <c r="R530" s="45">
        <f t="shared" si="103"/>
        <v>0</v>
      </c>
      <c r="S530" s="46">
        <f t="shared" si="104"/>
        <v>0</v>
      </c>
      <c r="T530" s="46">
        <f t="shared" si="97"/>
        <v>0</v>
      </c>
      <c r="U530" s="46">
        <f t="shared" si="105"/>
        <v>0</v>
      </c>
      <c r="V530" s="48" t="str">
        <f t="shared" si="106"/>
        <v>NÃO</v>
      </c>
      <c r="W530" s="49">
        <f t="shared" si="107"/>
        <v>0</v>
      </c>
      <c r="X530" s="50" t="s">
        <v>41</v>
      </c>
      <c r="Y530" s="50" t="s">
        <v>4281</v>
      </c>
      <c r="Z530" s="50">
        <v>2926608</v>
      </c>
      <c r="AA530" s="51"/>
      <c r="AB530" s="51"/>
      <c r="AE530" s="50">
        <f t="shared" si="98"/>
        <v>0</v>
      </c>
    </row>
    <row r="531" spans="1:31" s="52" customFormat="1" ht="19.5" customHeight="1">
      <c r="A531" s="42" t="str">
        <f>Controles!$B$2</f>
        <v>ES</v>
      </c>
      <c r="B531" s="42">
        <f>Controles!$C$2</f>
        <v>7</v>
      </c>
      <c r="C531" s="42" t="s">
        <v>5389</v>
      </c>
      <c r="D531" s="43"/>
      <c r="E531" s="43"/>
      <c r="F531" s="43"/>
      <c r="G531" s="43"/>
      <c r="H531" s="44"/>
      <c r="I531" s="44"/>
      <c r="J531" s="44"/>
      <c r="K531" s="44"/>
      <c r="L531" s="44"/>
      <c r="M531" s="45">
        <f t="shared" si="96"/>
        <v>0</v>
      </c>
      <c r="N531" s="46">
        <f t="shared" si="99"/>
        <v>0</v>
      </c>
      <c r="O531" s="45">
        <f t="shared" si="100"/>
        <v>0</v>
      </c>
      <c r="P531" s="45">
        <f t="shared" si="101"/>
        <v>0</v>
      </c>
      <c r="Q531" s="45">
        <f t="shared" si="102"/>
        <v>0</v>
      </c>
      <c r="R531" s="45">
        <f t="shared" si="103"/>
        <v>0</v>
      </c>
      <c r="S531" s="46">
        <f t="shared" si="104"/>
        <v>0</v>
      </c>
      <c r="T531" s="46">
        <f t="shared" si="97"/>
        <v>0</v>
      </c>
      <c r="U531" s="46">
        <f t="shared" si="105"/>
        <v>0</v>
      </c>
      <c r="V531" s="48" t="str">
        <f t="shared" si="106"/>
        <v>NÃO</v>
      </c>
      <c r="W531" s="49">
        <f t="shared" si="107"/>
        <v>0</v>
      </c>
      <c r="X531" s="50" t="s">
        <v>41</v>
      </c>
      <c r="Y531" s="50" t="s">
        <v>4286</v>
      </c>
      <c r="Z531" s="50">
        <v>2926657</v>
      </c>
      <c r="AA531" s="51"/>
      <c r="AB531" s="51"/>
      <c r="AE531" s="50">
        <f t="shared" si="98"/>
        <v>0</v>
      </c>
    </row>
    <row r="532" spans="1:31" s="52" customFormat="1" ht="19.5" customHeight="1">
      <c r="A532" s="42" t="str">
        <f>Controles!$B$2</f>
        <v>ES</v>
      </c>
      <c r="B532" s="42">
        <f>Controles!$C$2</f>
        <v>7</v>
      </c>
      <c r="C532" s="42" t="s">
        <v>5389</v>
      </c>
      <c r="D532" s="43"/>
      <c r="E532" s="43"/>
      <c r="F532" s="43"/>
      <c r="G532" s="43"/>
      <c r="H532" s="44"/>
      <c r="I532" s="44"/>
      <c r="J532" s="44"/>
      <c r="K532" s="44"/>
      <c r="L532" s="44"/>
      <c r="M532" s="45">
        <f t="shared" si="96"/>
        <v>0</v>
      </c>
      <c r="N532" s="46">
        <f t="shared" si="99"/>
        <v>0</v>
      </c>
      <c r="O532" s="45">
        <f t="shared" si="100"/>
        <v>0</v>
      </c>
      <c r="P532" s="45">
        <f t="shared" si="101"/>
        <v>0</v>
      </c>
      <c r="Q532" s="45">
        <f t="shared" si="102"/>
        <v>0</v>
      </c>
      <c r="R532" s="45">
        <f t="shared" si="103"/>
        <v>0</v>
      </c>
      <c r="S532" s="46">
        <f t="shared" si="104"/>
        <v>0</v>
      </c>
      <c r="T532" s="46">
        <f t="shared" si="97"/>
        <v>0</v>
      </c>
      <c r="U532" s="46">
        <f t="shared" si="105"/>
        <v>0</v>
      </c>
      <c r="V532" s="48" t="str">
        <f t="shared" si="106"/>
        <v>NÃO</v>
      </c>
      <c r="W532" s="49">
        <f t="shared" si="107"/>
        <v>0</v>
      </c>
      <c r="X532" s="50" t="s">
        <v>41</v>
      </c>
      <c r="Y532" s="50" t="s">
        <v>4291</v>
      </c>
      <c r="Z532" s="50">
        <v>2926707</v>
      </c>
      <c r="AA532" s="51"/>
      <c r="AB532" s="51"/>
      <c r="AE532" s="50">
        <f t="shared" si="98"/>
        <v>0</v>
      </c>
    </row>
    <row r="533" spans="1:31" s="52" customFormat="1" ht="19.5" customHeight="1">
      <c r="A533" s="42" t="str">
        <f>Controles!$B$2</f>
        <v>ES</v>
      </c>
      <c r="B533" s="42">
        <f>Controles!$C$2</f>
        <v>7</v>
      </c>
      <c r="C533" s="42" t="s">
        <v>5389</v>
      </c>
      <c r="D533" s="43"/>
      <c r="E533" s="43"/>
      <c r="F533" s="43"/>
      <c r="G533" s="43"/>
      <c r="H533" s="44"/>
      <c r="I533" s="44"/>
      <c r="J533" s="44"/>
      <c r="K533" s="44"/>
      <c r="L533" s="44"/>
      <c r="M533" s="45">
        <f t="shared" si="96"/>
        <v>0</v>
      </c>
      <c r="N533" s="46">
        <f t="shared" si="99"/>
        <v>0</v>
      </c>
      <c r="O533" s="45">
        <f t="shared" si="100"/>
        <v>0</v>
      </c>
      <c r="P533" s="45">
        <f t="shared" si="101"/>
        <v>0</v>
      </c>
      <c r="Q533" s="45">
        <f t="shared" si="102"/>
        <v>0</v>
      </c>
      <c r="R533" s="45">
        <f t="shared" si="103"/>
        <v>0</v>
      </c>
      <c r="S533" s="46">
        <f t="shared" si="104"/>
        <v>0</v>
      </c>
      <c r="T533" s="46">
        <f t="shared" si="97"/>
        <v>0</v>
      </c>
      <c r="U533" s="46">
        <f t="shared" si="105"/>
        <v>0</v>
      </c>
      <c r="V533" s="48" t="str">
        <f t="shared" si="106"/>
        <v>NÃO</v>
      </c>
      <c r="W533" s="49">
        <f t="shared" si="107"/>
        <v>0</v>
      </c>
      <c r="X533" s="50" t="s">
        <v>41</v>
      </c>
      <c r="Y533" s="50" t="s">
        <v>4296</v>
      </c>
      <c r="Z533" s="50">
        <v>2926806</v>
      </c>
      <c r="AA533" s="51"/>
      <c r="AB533" s="51"/>
      <c r="AE533" s="50">
        <f t="shared" si="98"/>
        <v>0</v>
      </c>
    </row>
    <row r="534" spans="1:31" s="52" customFormat="1" ht="19.5" customHeight="1">
      <c r="A534" s="42" t="str">
        <f>Controles!$B$2</f>
        <v>ES</v>
      </c>
      <c r="B534" s="42">
        <f>Controles!$C$2</f>
        <v>7</v>
      </c>
      <c r="C534" s="42" t="s">
        <v>5389</v>
      </c>
      <c r="D534" s="43"/>
      <c r="E534" s="43"/>
      <c r="F534" s="43"/>
      <c r="G534" s="43"/>
      <c r="H534" s="44"/>
      <c r="I534" s="44"/>
      <c r="J534" s="44"/>
      <c r="K534" s="44"/>
      <c r="L534" s="44"/>
      <c r="M534" s="45">
        <f t="shared" si="96"/>
        <v>0</v>
      </c>
      <c r="N534" s="46">
        <f t="shared" si="99"/>
        <v>0</v>
      </c>
      <c r="O534" s="45">
        <f t="shared" si="100"/>
        <v>0</v>
      </c>
      <c r="P534" s="45">
        <f t="shared" si="101"/>
        <v>0</v>
      </c>
      <c r="Q534" s="45">
        <f t="shared" si="102"/>
        <v>0</v>
      </c>
      <c r="R534" s="45">
        <f t="shared" si="103"/>
        <v>0</v>
      </c>
      <c r="S534" s="46">
        <f t="shared" si="104"/>
        <v>0</v>
      </c>
      <c r="T534" s="46">
        <f t="shared" si="97"/>
        <v>0</v>
      </c>
      <c r="U534" s="46">
        <f t="shared" si="105"/>
        <v>0</v>
      </c>
      <c r="V534" s="48" t="str">
        <f t="shared" si="106"/>
        <v>NÃO</v>
      </c>
      <c r="W534" s="49">
        <f t="shared" si="107"/>
        <v>0</v>
      </c>
      <c r="X534" s="50" t="s">
        <v>41</v>
      </c>
      <c r="Y534" s="50" t="s">
        <v>4301</v>
      </c>
      <c r="Z534" s="50">
        <v>2926905</v>
      </c>
      <c r="AA534" s="51"/>
      <c r="AB534" s="51"/>
      <c r="AE534" s="50">
        <f t="shared" si="98"/>
        <v>0</v>
      </c>
    </row>
    <row r="535" spans="1:31" s="52" customFormat="1" ht="19.5" customHeight="1">
      <c r="A535" s="42" t="str">
        <f>Controles!$B$2</f>
        <v>ES</v>
      </c>
      <c r="B535" s="42">
        <f>Controles!$C$2</f>
        <v>7</v>
      </c>
      <c r="C535" s="42" t="s">
        <v>5389</v>
      </c>
      <c r="D535" s="43"/>
      <c r="E535" s="43"/>
      <c r="F535" s="43"/>
      <c r="G535" s="43"/>
      <c r="H535" s="44"/>
      <c r="I535" s="44"/>
      <c r="J535" s="44"/>
      <c r="K535" s="44"/>
      <c r="L535" s="44"/>
      <c r="M535" s="45">
        <f t="shared" si="96"/>
        <v>0</v>
      </c>
      <c r="N535" s="46">
        <f t="shared" si="99"/>
        <v>0</v>
      </c>
      <c r="O535" s="45">
        <f t="shared" si="100"/>
        <v>0</v>
      </c>
      <c r="P535" s="45">
        <f t="shared" si="101"/>
        <v>0</v>
      </c>
      <c r="Q535" s="45">
        <f t="shared" si="102"/>
        <v>0</v>
      </c>
      <c r="R535" s="45">
        <f t="shared" si="103"/>
        <v>0</v>
      </c>
      <c r="S535" s="46">
        <f t="shared" si="104"/>
        <v>0</v>
      </c>
      <c r="T535" s="46">
        <f t="shared" si="97"/>
        <v>0</v>
      </c>
      <c r="U535" s="46">
        <f t="shared" si="105"/>
        <v>0</v>
      </c>
      <c r="V535" s="48" t="str">
        <f t="shared" si="106"/>
        <v>NÃO</v>
      </c>
      <c r="W535" s="49">
        <f t="shared" si="107"/>
        <v>0</v>
      </c>
      <c r="X535" s="50" t="s">
        <v>41</v>
      </c>
      <c r="Y535" s="50" t="s">
        <v>4306</v>
      </c>
      <c r="Z535" s="50">
        <v>2927002</v>
      </c>
      <c r="AA535" s="51"/>
      <c r="AB535" s="51"/>
      <c r="AE535" s="50">
        <f t="shared" si="98"/>
        <v>0</v>
      </c>
    </row>
    <row r="536" spans="1:31" s="52" customFormat="1" ht="19.5" customHeight="1">
      <c r="A536" s="42" t="str">
        <f>Controles!$B$2</f>
        <v>ES</v>
      </c>
      <c r="B536" s="42">
        <f>Controles!$C$2</f>
        <v>7</v>
      </c>
      <c r="C536" s="42" t="s">
        <v>5389</v>
      </c>
      <c r="D536" s="43"/>
      <c r="E536" s="43"/>
      <c r="F536" s="43"/>
      <c r="G536" s="43"/>
      <c r="H536" s="44"/>
      <c r="I536" s="44"/>
      <c r="J536" s="44"/>
      <c r="K536" s="44"/>
      <c r="L536" s="44"/>
      <c r="M536" s="45">
        <f t="shared" si="96"/>
        <v>0</v>
      </c>
      <c r="N536" s="46">
        <f t="shared" si="99"/>
        <v>0</v>
      </c>
      <c r="O536" s="45">
        <f t="shared" si="100"/>
        <v>0</v>
      </c>
      <c r="P536" s="45">
        <f t="shared" si="101"/>
        <v>0</v>
      </c>
      <c r="Q536" s="45">
        <f t="shared" si="102"/>
        <v>0</v>
      </c>
      <c r="R536" s="45">
        <f t="shared" si="103"/>
        <v>0</v>
      </c>
      <c r="S536" s="46">
        <f t="shared" si="104"/>
        <v>0</v>
      </c>
      <c r="T536" s="46">
        <f t="shared" si="97"/>
        <v>0</v>
      </c>
      <c r="U536" s="46">
        <f t="shared" si="105"/>
        <v>0</v>
      </c>
      <c r="V536" s="48" t="str">
        <f t="shared" si="106"/>
        <v>NÃO</v>
      </c>
      <c r="W536" s="49">
        <f t="shared" si="107"/>
        <v>0</v>
      </c>
      <c r="X536" s="50" t="s">
        <v>41</v>
      </c>
      <c r="Y536" s="50" t="s">
        <v>4311</v>
      </c>
      <c r="Z536" s="50">
        <v>2927101</v>
      </c>
      <c r="AA536" s="51"/>
      <c r="AB536" s="51"/>
      <c r="AE536" s="50">
        <f t="shared" si="98"/>
        <v>0</v>
      </c>
    </row>
    <row r="537" spans="1:31" s="52" customFormat="1" ht="19.5" customHeight="1">
      <c r="A537" s="42" t="str">
        <f>Controles!$B$2</f>
        <v>ES</v>
      </c>
      <c r="B537" s="42">
        <f>Controles!$C$2</f>
        <v>7</v>
      </c>
      <c r="C537" s="42" t="s">
        <v>5389</v>
      </c>
      <c r="D537" s="43"/>
      <c r="E537" s="43"/>
      <c r="F537" s="43"/>
      <c r="G537" s="43"/>
      <c r="H537" s="44"/>
      <c r="I537" s="44"/>
      <c r="J537" s="44"/>
      <c r="K537" s="44"/>
      <c r="L537" s="44"/>
      <c r="M537" s="45">
        <f t="shared" si="96"/>
        <v>0</v>
      </c>
      <c r="N537" s="46">
        <f t="shared" si="99"/>
        <v>0</v>
      </c>
      <c r="O537" s="45">
        <f t="shared" si="100"/>
        <v>0</v>
      </c>
      <c r="P537" s="45">
        <f t="shared" si="101"/>
        <v>0</v>
      </c>
      <c r="Q537" s="45">
        <f t="shared" si="102"/>
        <v>0</v>
      </c>
      <c r="R537" s="45">
        <f t="shared" si="103"/>
        <v>0</v>
      </c>
      <c r="S537" s="46">
        <f t="shared" si="104"/>
        <v>0</v>
      </c>
      <c r="T537" s="46">
        <f t="shared" si="97"/>
        <v>0</v>
      </c>
      <c r="U537" s="46">
        <f t="shared" si="105"/>
        <v>0</v>
      </c>
      <c r="V537" s="48" t="str">
        <f t="shared" si="106"/>
        <v>NÃO</v>
      </c>
      <c r="W537" s="49">
        <f t="shared" si="107"/>
        <v>0</v>
      </c>
      <c r="X537" s="50" t="s">
        <v>41</v>
      </c>
      <c r="Y537" s="50" t="s">
        <v>2505</v>
      </c>
      <c r="Z537" s="50">
        <v>2927200</v>
      </c>
      <c r="AA537" s="51"/>
      <c r="AB537" s="51"/>
      <c r="AE537" s="50">
        <f t="shared" si="98"/>
        <v>0</v>
      </c>
    </row>
    <row r="538" spans="1:31" s="52" customFormat="1" ht="19.5" customHeight="1">
      <c r="A538" s="42" t="str">
        <f>Controles!$B$2</f>
        <v>ES</v>
      </c>
      <c r="B538" s="42">
        <f>Controles!$C$2</f>
        <v>7</v>
      </c>
      <c r="C538" s="42" t="s">
        <v>5389</v>
      </c>
      <c r="D538" s="43"/>
      <c r="E538" s="43"/>
      <c r="F538" s="43"/>
      <c r="G538" s="43"/>
      <c r="H538" s="44"/>
      <c r="I538" s="44"/>
      <c r="J538" s="44"/>
      <c r="K538" s="44"/>
      <c r="L538" s="44"/>
      <c r="M538" s="45">
        <f t="shared" si="96"/>
        <v>0</v>
      </c>
      <c r="N538" s="46">
        <f t="shared" si="99"/>
        <v>0</v>
      </c>
      <c r="O538" s="45">
        <f t="shared" si="100"/>
        <v>0</v>
      </c>
      <c r="P538" s="45">
        <f t="shared" si="101"/>
        <v>0</v>
      </c>
      <c r="Q538" s="45">
        <f t="shared" si="102"/>
        <v>0</v>
      </c>
      <c r="R538" s="45">
        <f t="shared" si="103"/>
        <v>0</v>
      </c>
      <c r="S538" s="46">
        <f t="shared" si="104"/>
        <v>0</v>
      </c>
      <c r="T538" s="46">
        <f t="shared" si="97"/>
        <v>0</v>
      </c>
      <c r="U538" s="46">
        <f t="shared" si="105"/>
        <v>0</v>
      </c>
      <c r="V538" s="48" t="str">
        <f t="shared" si="106"/>
        <v>NÃO</v>
      </c>
      <c r="W538" s="49">
        <f t="shared" si="107"/>
        <v>0</v>
      </c>
      <c r="X538" s="50" t="s">
        <v>41</v>
      </c>
      <c r="Y538" s="50" t="s">
        <v>4320</v>
      </c>
      <c r="Z538" s="50">
        <v>2927309</v>
      </c>
      <c r="AA538" s="51"/>
      <c r="AB538" s="51"/>
      <c r="AE538" s="50">
        <f t="shared" si="98"/>
        <v>0</v>
      </c>
    </row>
    <row r="539" spans="1:31" s="52" customFormat="1" ht="19.5" customHeight="1">
      <c r="A539" s="42" t="str">
        <f>Controles!$B$2</f>
        <v>ES</v>
      </c>
      <c r="B539" s="42">
        <f>Controles!$C$2</f>
        <v>7</v>
      </c>
      <c r="C539" s="42" t="s">
        <v>5389</v>
      </c>
      <c r="D539" s="43"/>
      <c r="E539" s="43"/>
      <c r="F539" s="43"/>
      <c r="G539" s="43"/>
      <c r="H539" s="44"/>
      <c r="I539" s="44"/>
      <c r="J539" s="44"/>
      <c r="K539" s="44"/>
      <c r="L539" s="44"/>
      <c r="M539" s="45">
        <f t="shared" si="96"/>
        <v>0</v>
      </c>
      <c r="N539" s="46">
        <f t="shared" si="99"/>
        <v>0</v>
      </c>
      <c r="O539" s="45">
        <f t="shared" si="100"/>
        <v>0</v>
      </c>
      <c r="P539" s="45">
        <f t="shared" si="101"/>
        <v>0</v>
      </c>
      <c r="Q539" s="45">
        <f t="shared" si="102"/>
        <v>0</v>
      </c>
      <c r="R539" s="45">
        <f t="shared" si="103"/>
        <v>0</v>
      </c>
      <c r="S539" s="46">
        <f t="shared" si="104"/>
        <v>0</v>
      </c>
      <c r="T539" s="46">
        <f t="shared" si="97"/>
        <v>0</v>
      </c>
      <c r="U539" s="46">
        <f t="shared" si="105"/>
        <v>0</v>
      </c>
      <c r="V539" s="48" t="str">
        <f t="shared" si="106"/>
        <v>NÃO</v>
      </c>
      <c r="W539" s="49">
        <f t="shared" si="107"/>
        <v>0</v>
      </c>
      <c r="X539" s="50" t="s">
        <v>41</v>
      </c>
      <c r="Y539" s="50" t="s">
        <v>4325</v>
      </c>
      <c r="Z539" s="50">
        <v>2927408</v>
      </c>
      <c r="AA539" s="51"/>
      <c r="AB539" s="51"/>
      <c r="AE539" s="50">
        <f t="shared" si="98"/>
        <v>0</v>
      </c>
    </row>
    <row r="540" spans="1:31" s="52" customFormat="1" ht="19.5" customHeight="1">
      <c r="A540" s="42" t="str">
        <f>Controles!$B$2</f>
        <v>ES</v>
      </c>
      <c r="B540" s="42">
        <f>Controles!$C$2</f>
        <v>7</v>
      </c>
      <c r="C540" s="42" t="s">
        <v>5389</v>
      </c>
      <c r="D540" s="43"/>
      <c r="E540" s="43"/>
      <c r="F540" s="43"/>
      <c r="G540" s="43"/>
      <c r="H540" s="44"/>
      <c r="I540" s="44"/>
      <c r="J540" s="44"/>
      <c r="K540" s="44"/>
      <c r="L540" s="44"/>
      <c r="M540" s="45">
        <f t="shared" si="96"/>
        <v>0</v>
      </c>
      <c r="N540" s="46">
        <f t="shared" si="99"/>
        <v>0</v>
      </c>
      <c r="O540" s="45">
        <f t="shared" si="100"/>
        <v>0</v>
      </c>
      <c r="P540" s="45">
        <f t="shared" si="101"/>
        <v>0</v>
      </c>
      <c r="Q540" s="45">
        <f t="shared" si="102"/>
        <v>0</v>
      </c>
      <c r="R540" s="45">
        <f t="shared" si="103"/>
        <v>0</v>
      </c>
      <c r="S540" s="46">
        <f t="shared" si="104"/>
        <v>0</v>
      </c>
      <c r="T540" s="46">
        <f t="shared" si="97"/>
        <v>0</v>
      </c>
      <c r="U540" s="46">
        <f t="shared" si="105"/>
        <v>0</v>
      </c>
      <c r="V540" s="48" t="str">
        <f t="shared" si="106"/>
        <v>NÃO</v>
      </c>
      <c r="W540" s="49">
        <f t="shared" si="107"/>
        <v>0</v>
      </c>
      <c r="X540" s="50" t="s">
        <v>41</v>
      </c>
      <c r="Y540" s="50" t="s">
        <v>4330</v>
      </c>
      <c r="Z540" s="50">
        <v>2927507</v>
      </c>
      <c r="AA540" s="51"/>
      <c r="AB540" s="51"/>
      <c r="AE540" s="50">
        <f t="shared" si="98"/>
        <v>0</v>
      </c>
    </row>
    <row r="541" spans="1:31" s="52" customFormat="1" ht="19.5" customHeight="1">
      <c r="A541" s="42" t="str">
        <f>Controles!$B$2</f>
        <v>ES</v>
      </c>
      <c r="B541" s="42">
        <f>Controles!$C$2</f>
        <v>7</v>
      </c>
      <c r="C541" s="42" t="s">
        <v>5389</v>
      </c>
      <c r="D541" s="43"/>
      <c r="E541" s="43"/>
      <c r="F541" s="43"/>
      <c r="G541" s="43"/>
      <c r="H541" s="44"/>
      <c r="I541" s="44"/>
      <c r="J541" s="44"/>
      <c r="K541" s="44"/>
      <c r="L541" s="44"/>
      <c r="M541" s="45">
        <f t="shared" si="96"/>
        <v>0</v>
      </c>
      <c r="N541" s="46">
        <f t="shared" si="99"/>
        <v>0</v>
      </c>
      <c r="O541" s="45">
        <f t="shared" si="100"/>
        <v>0</v>
      </c>
      <c r="P541" s="45">
        <f t="shared" si="101"/>
        <v>0</v>
      </c>
      <c r="Q541" s="45">
        <f t="shared" si="102"/>
        <v>0</v>
      </c>
      <c r="R541" s="45">
        <f t="shared" si="103"/>
        <v>0</v>
      </c>
      <c r="S541" s="46">
        <f t="shared" si="104"/>
        <v>0</v>
      </c>
      <c r="T541" s="46">
        <f t="shared" si="97"/>
        <v>0</v>
      </c>
      <c r="U541" s="46">
        <f t="shared" si="105"/>
        <v>0</v>
      </c>
      <c r="V541" s="48" t="str">
        <f t="shared" si="106"/>
        <v>NÃO</v>
      </c>
      <c r="W541" s="49">
        <f t="shared" si="107"/>
        <v>0</v>
      </c>
      <c r="X541" s="50" t="s">
        <v>41</v>
      </c>
      <c r="Y541" s="50" t="s">
        <v>4335</v>
      </c>
      <c r="Z541" s="50">
        <v>2927606</v>
      </c>
      <c r="AA541" s="51"/>
      <c r="AB541" s="51"/>
      <c r="AE541" s="50">
        <f t="shared" si="98"/>
        <v>0</v>
      </c>
    </row>
    <row r="542" spans="1:31" s="52" customFormat="1" ht="19.5" customHeight="1">
      <c r="A542" s="42" t="str">
        <f>Controles!$B$2</f>
        <v>ES</v>
      </c>
      <c r="B542" s="42">
        <f>Controles!$C$2</f>
        <v>7</v>
      </c>
      <c r="C542" s="42" t="s">
        <v>5389</v>
      </c>
      <c r="D542" s="43"/>
      <c r="E542" s="43"/>
      <c r="F542" s="43"/>
      <c r="G542" s="43"/>
      <c r="H542" s="44"/>
      <c r="I542" s="44"/>
      <c r="J542" s="44"/>
      <c r="K542" s="44"/>
      <c r="L542" s="44"/>
      <c r="M542" s="45">
        <f t="shared" si="96"/>
        <v>0</v>
      </c>
      <c r="N542" s="46">
        <f t="shared" si="99"/>
        <v>0</v>
      </c>
      <c r="O542" s="45">
        <f t="shared" si="100"/>
        <v>0</v>
      </c>
      <c r="P542" s="45">
        <f t="shared" si="101"/>
        <v>0</v>
      </c>
      <c r="Q542" s="45">
        <f t="shared" si="102"/>
        <v>0</v>
      </c>
      <c r="R542" s="45">
        <f t="shared" si="103"/>
        <v>0</v>
      </c>
      <c r="S542" s="46">
        <f t="shared" si="104"/>
        <v>0</v>
      </c>
      <c r="T542" s="46">
        <f t="shared" si="97"/>
        <v>0</v>
      </c>
      <c r="U542" s="46">
        <f t="shared" si="105"/>
        <v>0</v>
      </c>
      <c r="V542" s="48" t="str">
        <f t="shared" si="106"/>
        <v>NÃO</v>
      </c>
      <c r="W542" s="49">
        <f t="shared" si="107"/>
        <v>0</v>
      </c>
      <c r="X542" s="50" t="s">
        <v>41</v>
      </c>
      <c r="Y542" s="50" t="s">
        <v>4340</v>
      </c>
      <c r="Z542" s="50">
        <v>2927705</v>
      </c>
      <c r="AA542" s="51"/>
      <c r="AB542" s="51"/>
      <c r="AE542" s="50">
        <f t="shared" si="98"/>
        <v>0</v>
      </c>
    </row>
    <row r="543" spans="1:31" s="52" customFormat="1" ht="19.5" customHeight="1">
      <c r="A543" s="42" t="str">
        <f>Controles!$B$2</f>
        <v>ES</v>
      </c>
      <c r="B543" s="42">
        <f>Controles!$C$2</f>
        <v>7</v>
      </c>
      <c r="C543" s="42" t="s">
        <v>5389</v>
      </c>
      <c r="D543" s="43"/>
      <c r="E543" s="43"/>
      <c r="F543" s="43"/>
      <c r="G543" s="43"/>
      <c r="H543" s="44"/>
      <c r="I543" s="44"/>
      <c r="J543" s="44"/>
      <c r="K543" s="44"/>
      <c r="L543" s="44"/>
      <c r="M543" s="45">
        <f t="shared" si="96"/>
        <v>0</v>
      </c>
      <c r="N543" s="46">
        <f t="shared" si="99"/>
        <v>0</v>
      </c>
      <c r="O543" s="45">
        <f t="shared" si="100"/>
        <v>0</v>
      </c>
      <c r="P543" s="45">
        <f t="shared" si="101"/>
        <v>0</v>
      </c>
      <c r="Q543" s="45">
        <f t="shared" si="102"/>
        <v>0</v>
      </c>
      <c r="R543" s="45">
        <f t="shared" si="103"/>
        <v>0</v>
      </c>
      <c r="S543" s="46">
        <f t="shared" si="104"/>
        <v>0</v>
      </c>
      <c r="T543" s="46">
        <f t="shared" si="97"/>
        <v>0</v>
      </c>
      <c r="U543" s="46">
        <f t="shared" si="105"/>
        <v>0</v>
      </c>
      <c r="V543" s="48" t="str">
        <f t="shared" si="106"/>
        <v>NÃO</v>
      </c>
      <c r="W543" s="49">
        <f t="shared" si="107"/>
        <v>0</v>
      </c>
      <c r="X543" s="50" t="s">
        <v>41</v>
      </c>
      <c r="Y543" s="50" t="s">
        <v>4345</v>
      </c>
      <c r="Z543" s="50">
        <v>2927804</v>
      </c>
      <c r="AA543" s="51"/>
      <c r="AB543" s="51"/>
      <c r="AE543" s="50">
        <f t="shared" si="98"/>
        <v>0</v>
      </c>
    </row>
    <row r="544" spans="1:31" s="52" customFormat="1" ht="19.5" customHeight="1">
      <c r="A544" s="42" t="str">
        <f>Controles!$B$2</f>
        <v>ES</v>
      </c>
      <c r="B544" s="42">
        <f>Controles!$C$2</f>
        <v>7</v>
      </c>
      <c r="C544" s="42" t="s">
        <v>5389</v>
      </c>
      <c r="D544" s="43"/>
      <c r="E544" s="43"/>
      <c r="F544" s="43"/>
      <c r="G544" s="43"/>
      <c r="H544" s="44"/>
      <c r="I544" s="44"/>
      <c r="J544" s="44"/>
      <c r="K544" s="44"/>
      <c r="L544" s="44"/>
      <c r="M544" s="45">
        <f t="shared" si="96"/>
        <v>0</v>
      </c>
      <c r="N544" s="46">
        <f t="shared" si="99"/>
        <v>0</v>
      </c>
      <c r="O544" s="45">
        <f t="shared" si="100"/>
        <v>0</v>
      </c>
      <c r="P544" s="45">
        <f t="shared" si="101"/>
        <v>0</v>
      </c>
      <c r="Q544" s="45">
        <f t="shared" si="102"/>
        <v>0</v>
      </c>
      <c r="R544" s="45">
        <f t="shared" si="103"/>
        <v>0</v>
      </c>
      <c r="S544" s="46">
        <f t="shared" si="104"/>
        <v>0</v>
      </c>
      <c r="T544" s="46">
        <f t="shared" si="97"/>
        <v>0</v>
      </c>
      <c r="U544" s="46">
        <f t="shared" si="105"/>
        <v>0</v>
      </c>
      <c r="V544" s="48" t="str">
        <f t="shared" si="106"/>
        <v>NÃO</v>
      </c>
      <c r="W544" s="49">
        <f t="shared" si="107"/>
        <v>0</v>
      </c>
      <c r="X544" s="50" t="s">
        <v>41</v>
      </c>
      <c r="Y544" s="50" t="s">
        <v>3085</v>
      </c>
      <c r="Z544" s="50">
        <v>2927903</v>
      </c>
      <c r="AA544" s="51"/>
      <c r="AB544" s="51"/>
      <c r="AE544" s="50">
        <f t="shared" si="98"/>
        <v>0</v>
      </c>
    </row>
    <row r="545" spans="1:31" s="52" customFormat="1" ht="19.5" customHeight="1">
      <c r="A545" s="42" t="str">
        <f>Controles!$B$2</f>
        <v>ES</v>
      </c>
      <c r="B545" s="42">
        <f>Controles!$C$2</f>
        <v>7</v>
      </c>
      <c r="C545" s="42" t="s">
        <v>5389</v>
      </c>
      <c r="D545" s="43"/>
      <c r="E545" s="43"/>
      <c r="F545" s="43"/>
      <c r="G545" s="43"/>
      <c r="H545" s="44"/>
      <c r="I545" s="44"/>
      <c r="J545" s="44"/>
      <c r="K545" s="44"/>
      <c r="L545" s="44"/>
      <c r="M545" s="45">
        <f t="shared" si="96"/>
        <v>0</v>
      </c>
      <c r="N545" s="46">
        <f t="shared" si="99"/>
        <v>0</v>
      </c>
      <c r="O545" s="45">
        <f t="shared" si="100"/>
        <v>0</v>
      </c>
      <c r="P545" s="45">
        <f t="shared" si="101"/>
        <v>0</v>
      </c>
      <c r="Q545" s="45">
        <f t="shared" si="102"/>
        <v>0</v>
      </c>
      <c r="R545" s="45">
        <f t="shared" si="103"/>
        <v>0</v>
      </c>
      <c r="S545" s="46">
        <f t="shared" si="104"/>
        <v>0</v>
      </c>
      <c r="T545" s="46">
        <f t="shared" si="97"/>
        <v>0</v>
      </c>
      <c r="U545" s="46">
        <f t="shared" si="105"/>
        <v>0</v>
      </c>
      <c r="V545" s="48" t="str">
        <f t="shared" si="106"/>
        <v>NÃO</v>
      </c>
      <c r="W545" s="49">
        <f t="shared" si="107"/>
        <v>0</v>
      </c>
      <c r="X545" s="50" t="s">
        <v>41</v>
      </c>
      <c r="Y545" s="50" t="s">
        <v>3098</v>
      </c>
      <c r="Z545" s="50">
        <v>2928059</v>
      </c>
      <c r="AA545" s="51"/>
      <c r="AB545" s="51"/>
      <c r="AE545" s="50">
        <f t="shared" si="98"/>
        <v>0</v>
      </c>
    </row>
    <row r="546" spans="1:31" s="52" customFormat="1" ht="19.5" customHeight="1">
      <c r="A546" s="42" t="str">
        <f>Controles!$B$2</f>
        <v>ES</v>
      </c>
      <c r="B546" s="42">
        <f>Controles!$C$2</f>
        <v>7</v>
      </c>
      <c r="C546" s="42" t="s">
        <v>5389</v>
      </c>
      <c r="D546" s="43"/>
      <c r="E546" s="43"/>
      <c r="F546" s="43"/>
      <c r="G546" s="43"/>
      <c r="H546" s="44"/>
      <c r="I546" s="44"/>
      <c r="J546" s="44"/>
      <c r="K546" s="44"/>
      <c r="L546" s="44"/>
      <c r="M546" s="45">
        <f t="shared" si="96"/>
        <v>0</v>
      </c>
      <c r="N546" s="46">
        <f t="shared" si="99"/>
        <v>0</v>
      </c>
      <c r="O546" s="45">
        <f t="shared" si="100"/>
        <v>0</v>
      </c>
      <c r="P546" s="45">
        <f t="shared" si="101"/>
        <v>0</v>
      </c>
      <c r="Q546" s="45">
        <f t="shared" si="102"/>
        <v>0</v>
      </c>
      <c r="R546" s="45">
        <f t="shared" si="103"/>
        <v>0</v>
      </c>
      <c r="S546" s="46">
        <f t="shared" si="104"/>
        <v>0</v>
      </c>
      <c r="T546" s="46">
        <f t="shared" si="97"/>
        <v>0</v>
      </c>
      <c r="U546" s="46">
        <f t="shared" si="105"/>
        <v>0</v>
      </c>
      <c r="V546" s="48" t="str">
        <f t="shared" si="106"/>
        <v>NÃO</v>
      </c>
      <c r="W546" s="49">
        <f t="shared" si="107"/>
        <v>0</v>
      </c>
      <c r="X546" s="50" t="s">
        <v>41</v>
      </c>
      <c r="Y546" s="50" t="s">
        <v>4358</v>
      </c>
      <c r="Z546" s="50">
        <v>2928109</v>
      </c>
      <c r="AA546" s="51"/>
      <c r="AB546" s="51"/>
      <c r="AE546" s="50">
        <f t="shared" si="98"/>
        <v>0</v>
      </c>
    </row>
    <row r="547" spans="1:31" s="52" customFormat="1" ht="19.5" customHeight="1">
      <c r="A547" s="42" t="str">
        <f>Controles!$B$2</f>
        <v>ES</v>
      </c>
      <c r="B547" s="42">
        <f>Controles!$C$2</f>
        <v>7</v>
      </c>
      <c r="C547" s="42" t="s">
        <v>5389</v>
      </c>
      <c r="D547" s="43"/>
      <c r="E547" s="43"/>
      <c r="F547" s="43"/>
      <c r="G547" s="43"/>
      <c r="H547" s="44"/>
      <c r="I547" s="44"/>
      <c r="J547" s="44"/>
      <c r="K547" s="44"/>
      <c r="L547" s="44"/>
      <c r="M547" s="45">
        <f t="shared" si="96"/>
        <v>0</v>
      </c>
      <c r="N547" s="46">
        <f t="shared" si="99"/>
        <v>0</v>
      </c>
      <c r="O547" s="45">
        <f t="shared" si="100"/>
        <v>0</v>
      </c>
      <c r="P547" s="45">
        <f t="shared" si="101"/>
        <v>0</v>
      </c>
      <c r="Q547" s="45">
        <f t="shared" si="102"/>
        <v>0</v>
      </c>
      <c r="R547" s="45">
        <f t="shared" si="103"/>
        <v>0</v>
      </c>
      <c r="S547" s="46">
        <f t="shared" si="104"/>
        <v>0</v>
      </c>
      <c r="T547" s="46">
        <f t="shared" si="97"/>
        <v>0</v>
      </c>
      <c r="U547" s="46">
        <f t="shared" si="105"/>
        <v>0</v>
      </c>
      <c r="V547" s="48" t="str">
        <f t="shared" si="106"/>
        <v>NÃO</v>
      </c>
      <c r="W547" s="49">
        <f t="shared" si="107"/>
        <v>0</v>
      </c>
      <c r="X547" s="50" t="s">
        <v>41</v>
      </c>
      <c r="Y547" s="50" t="s">
        <v>4362</v>
      </c>
      <c r="Z547" s="50">
        <v>2928406</v>
      </c>
      <c r="AA547" s="51"/>
      <c r="AB547" s="51"/>
      <c r="AE547" s="50">
        <f t="shared" si="98"/>
        <v>0</v>
      </c>
    </row>
    <row r="548" spans="1:31" s="52" customFormat="1" ht="19.5" customHeight="1">
      <c r="A548" s="42" t="str">
        <f>Controles!$B$2</f>
        <v>ES</v>
      </c>
      <c r="B548" s="42">
        <f>Controles!$C$2</f>
        <v>7</v>
      </c>
      <c r="C548" s="42" t="s">
        <v>5389</v>
      </c>
      <c r="D548" s="43"/>
      <c r="E548" s="43"/>
      <c r="F548" s="43"/>
      <c r="G548" s="43"/>
      <c r="H548" s="44"/>
      <c r="I548" s="44"/>
      <c r="J548" s="44"/>
      <c r="K548" s="44"/>
      <c r="L548" s="44"/>
      <c r="M548" s="45">
        <f t="shared" si="96"/>
        <v>0</v>
      </c>
      <c r="N548" s="46">
        <f t="shared" si="99"/>
        <v>0</v>
      </c>
      <c r="O548" s="45">
        <f t="shared" si="100"/>
        <v>0</v>
      </c>
      <c r="P548" s="45">
        <f t="shared" si="101"/>
        <v>0</v>
      </c>
      <c r="Q548" s="45">
        <f t="shared" si="102"/>
        <v>0</v>
      </c>
      <c r="R548" s="45">
        <f t="shared" si="103"/>
        <v>0</v>
      </c>
      <c r="S548" s="46">
        <f t="shared" si="104"/>
        <v>0</v>
      </c>
      <c r="T548" s="46">
        <f t="shared" si="97"/>
        <v>0</v>
      </c>
      <c r="U548" s="46">
        <f t="shared" si="105"/>
        <v>0</v>
      </c>
      <c r="V548" s="48" t="str">
        <f t="shared" si="106"/>
        <v>NÃO</v>
      </c>
      <c r="W548" s="49">
        <f t="shared" si="107"/>
        <v>0</v>
      </c>
      <c r="X548" s="50" t="s">
        <v>41</v>
      </c>
      <c r="Y548" s="50" t="s">
        <v>3192</v>
      </c>
      <c r="Z548" s="50">
        <v>2928505</v>
      </c>
      <c r="AA548" s="51"/>
      <c r="AB548" s="51"/>
      <c r="AE548" s="50">
        <f t="shared" si="98"/>
        <v>0</v>
      </c>
    </row>
    <row r="549" spans="1:31" s="52" customFormat="1" ht="19.5" customHeight="1">
      <c r="A549" s="42" t="str">
        <f>Controles!$B$2</f>
        <v>ES</v>
      </c>
      <c r="B549" s="42">
        <f>Controles!$C$2</f>
        <v>7</v>
      </c>
      <c r="C549" s="42" t="s">
        <v>5389</v>
      </c>
      <c r="D549" s="43"/>
      <c r="E549" s="43"/>
      <c r="F549" s="43"/>
      <c r="G549" s="43"/>
      <c r="H549" s="44"/>
      <c r="I549" s="44"/>
      <c r="J549" s="44"/>
      <c r="K549" s="44"/>
      <c r="L549" s="44"/>
      <c r="M549" s="45">
        <f t="shared" si="96"/>
        <v>0</v>
      </c>
      <c r="N549" s="46">
        <f t="shared" si="99"/>
        <v>0</v>
      </c>
      <c r="O549" s="45">
        <f t="shared" si="100"/>
        <v>0</v>
      </c>
      <c r="P549" s="45">
        <f t="shared" si="101"/>
        <v>0</v>
      </c>
      <c r="Q549" s="45">
        <f t="shared" si="102"/>
        <v>0</v>
      </c>
      <c r="R549" s="45">
        <f t="shared" si="103"/>
        <v>0</v>
      </c>
      <c r="S549" s="46">
        <f t="shared" si="104"/>
        <v>0</v>
      </c>
      <c r="T549" s="46">
        <f t="shared" si="97"/>
        <v>0</v>
      </c>
      <c r="U549" s="46">
        <f t="shared" si="105"/>
        <v>0</v>
      </c>
      <c r="V549" s="48" t="str">
        <f t="shared" si="106"/>
        <v>NÃO</v>
      </c>
      <c r="W549" s="49">
        <f t="shared" si="107"/>
        <v>0</v>
      </c>
      <c r="X549" s="50" t="s">
        <v>41</v>
      </c>
      <c r="Y549" s="50" t="s">
        <v>4371</v>
      </c>
      <c r="Z549" s="50">
        <v>2928000</v>
      </c>
      <c r="AA549" s="51"/>
      <c r="AB549" s="51"/>
      <c r="AE549" s="50">
        <f t="shared" si="98"/>
        <v>0</v>
      </c>
    </row>
    <row r="550" spans="1:31" s="52" customFormat="1" ht="19.5" customHeight="1">
      <c r="A550" s="42" t="str">
        <f>Controles!$B$2</f>
        <v>ES</v>
      </c>
      <c r="B550" s="42">
        <f>Controles!$C$2</f>
        <v>7</v>
      </c>
      <c r="C550" s="42" t="s">
        <v>5389</v>
      </c>
      <c r="D550" s="43"/>
      <c r="E550" s="43"/>
      <c r="F550" s="43"/>
      <c r="G550" s="43"/>
      <c r="H550" s="44"/>
      <c r="I550" s="44"/>
      <c r="J550" s="44"/>
      <c r="K550" s="44"/>
      <c r="L550" s="44"/>
      <c r="M550" s="45">
        <f t="shared" si="96"/>
        <v>0</v>
      </c>
      <c r="N550" s="46">
        <f t="shared" si="99"/>
        <v>0</v>
      </c>
      <c r="O550" s="45">
        <f t="shared" si="100"/>
        <v>0</v>
      </c>
      <c r="P550" s="45">
        <f t="shared" si="101"/>
        <v>0</v>
      </c>
      <c r="Q550" s="45">
        <f t="shared" si="102"/>
        <v>0</v>
      </c>
      <c r="R550" s="45">
        <f t="shared" si="103"/>
        <v>0</v>
      </c>
      <c r="S550" s="46">
        <f t="shared" si="104"/>
        <v>0</v>
      </c>
      <c r="T550" s="46">
        <f t="shared" si="97"/>
        <v>0</v>
      </c>
      <c r="U550" s="46">
        <f t="shared" si="105"/>
        <v>0</v>
      </c>
      <c r="V550" s="48" t="str">
        <f t="shared" si="106"/>
        <v>NÃO</v>
      </c>
      <c r="W550" s="49">
        <f t="shared" si="107"/>
        <v>0</v>
      </c>
      <c r="X550" s="50" t="s">
        <v>41</v>
      </c>
      <c r="Y550" s="50" t="s">
        <v>395</v>
      </c>
      <c r="Z550" s="50">
        <v>2928208</v>
      </c>
      <c r="AA550" s="51"/>
      <c r="AB550" s="51"/>
      <c r="AE550" s="50">
        <f t="shared" si="98"/>
        <v>0</v>
      </c>
    </row>
    <row r="551" spans="1:31" s="52" customFormat="1" ht="19.5" customHeight="1">
      <c r="A551" s="42" t="str">
        <f>Controles!$B$2</f>
        <v>ES</v>
      </c>
      <c r="B551" s="42">
        <f>Controles!$C$2</f>
        <v>7</v>
      </c>
      <c r="C551" s="42" t="s">
        <v>5389</v>
      </c>
      <c r="D551" s="43"/>
      <c r="E551" s="43"/>
      <c r="F551" s="43"/>
      <c r="G551" s="43"/>
      <c r="H551" s="44"/>
      <c r="I551" s="44"/>
      <c r="J551" s="44"/>
      <c r="K551" s="44"/>
      <c r="L551" s="44"/>
      <c r="M551" s="45">
        <f t="shared" si="96"/>
        <v>0</v>
      </c>
      <c r="N551" s="46">
        <f t="shared" si="99"/>
        <v>0</v>
      </c>
      <c r="O551" s="45">
        <f t="shared" si="100"/>
        <v>0</v>
      </c>
      <c r="P551" s="45">
        <f t="shared" si="101"/>
        <v>0</v>
      </c>
      <c r="Q551" s="45">
        <f t="shared" si="102"/>
        <v>0</v>
      </c>
      <c r="R551" s="45">
        <f t="shared" si="103"/>
        <v>0</v>
      </c>
      <c r="S551" s="46">
        <f t="shared" si="104"/>
        <v>0</v>
      </c>
      <c r="T551" s="46">
        <f t="shared" si="97"/>
        <v>0</v>
      </c>
      <c r="U551" s="46">
        <f t="shared" si="105"/>
        <v>0</v>
      </c>
      <c r="V551" s="48" t="str">
        <f t="shared" si="106"/>
        <v>NÃO</v>
      </c>
      <c r="W551" s="49">
        <f t="shared" si="107"/>
        <v>0</v>
      </c>
      <c r="X551" s="50" t="s">
        <v>41</v>
      </c>
      <c r="Y551" s="50" t="s">
        <v>4380</v>
      </c>
      <c r="Z551" s="50">
        <v>2928307</v>
      </c>
      <c r="AA551" s="51"/>
      <c r="AB551" s="51"/>
      <c r="AE551" s="50">
        <f t="shared" si="98"/>
        <v>0</v>
      </c>
    </row>
    <row r="552" spans="1:31" s="52" customFormat="1" ht="19.5" customHeight="1">
      <c r="A552" s="42" t="str">
        <f>Controles!$B$2</f>
        <v>ES</v>
      </c>
      <c r="B552" s="42">
        <f>Controles!$C$2</f>
        <v>7</v>
      </c>
      <c r="C552" s="42" t="s">
        <v>5389</v>
      </c>
      <c r="D552" s="43"/>
      <c r="E552" s="43"/>
      <c r="F552" s="43"/>
      <c r="G552" s="43"/>
      <c r="H552" s="44"/>
      <c r="I552" s="44"/>
      <c r="J552" s="44"/>
      <c r="K552" s="44"/>
      <c r="L552" s="44"/>
      <c r="M552" s="45">
        <f t="shared" si="96"/>
        <v>0</v>
      </c>
      <c r="N552" s="46">
        <f t="shared" si="99"/>
        <v>0</v>
      </c>
      <c r="O552" s="45">
        <f t="shared" si="100"/>
        <v>0</v>
      </c>
      <c r="P552" s="45">
        <f t="shared" si="101"/>
        <v>0</v>
      </c>
      <c r="Q552" s="45">
        <f t="shared" si="102"/>
        <v>0</v>
      </c>
      <c r="R552" s="45">
        <f t="shared" si="103"/>
        <v>0</v>
      </c>
      <c r="S552" s="46">
        <f t="shared" si="104"/>
        <v>0</v>
      </c>
      <c r="T552" s="46">
        <f t="shared" si="97"/>
        <v>0</v>
      </c>
      <c r="U552" s="46">
        <f t="shared" si="105"/>
        <v>0</v>
      </c>
      <c r="V552" s="48" t="str">
        <f t="shared" si="106"/>
        <v>NÃO</v>
      </c>
      <c r="W552" s="49">
        <f t="shared" si="107"/>
        <v>0</v>
      </c>
      <c r="X552" s="50" t="s">
        <v>41</v>
      </c>
      <c r="Y552" s="50" t="s">
        <v>4385</v>
      </c>
      <c r="Z552" s="50">
        <v>2928604</v>
      </c>
      <c r="AA552" s="51"/>
      <c r="AB552" s="51"/>
      <c r="AE552" s="50">
        <f t="shared" si="98"/>
        <v>0</v>
      </c>
    </row>
    <row r="553" spans="1:31" s="52" customFormat="1" ht="19.5" customHeight="1">
      <c r="A553" s="42" t="str">
        <f>Controles!$B$2</f>
        <v>ES</v>
      </c>
      <c r="B553" s="42">
        <f>Controles!$C$2</f>
        <v>7</v>
      </c>
      <c r="C553" s="42" t="s">
        <v>5389</v>
      </c>
      <c r="D553" s="43"/>
      <c r="E553" s="43"/>
      <c r="F553" s="43"/>
      <c r="G553" s="43"/>
      <c r="H553" s="44"/>
      <c r="I553" s="44"/>
      <c r="J553" s="44"/>
      <c r="K553" s="44"/>
      <c r="L553" s="44"/>
      <c r="M553" s="45">
        <f t="shared" si="96"/>
        <v>0</v>
      </c>
      <c r="N553" s="46">
        <f t="shared" si="99"/>
        <v>0</v>
      </c>
      <c r="O553" s="45">
        <f t="shared" si="100"/>
        <v>0</v>
      </c>
      <c r="P553" s="45">
        <f t="shared" si="101"/>
        <v>0</v>
      </c>
      <c r="Q553" s="45">
        <f t="shared" si="102"/>
        <v>0</v>
      </c>
      <c r="R553" s="45">
        <f t="shared" si="103"/>
        <v>0</v>
      </c>
      <c r="S553" s="46">
        <f t="shared" si="104"/>
        <v>0</v>
      </c>
      <c r="T553" s="46">
        <f t="shared" si="97"/>
        <v>0</v>
      </c>
      <c r="U553" s="46">
        <f t="shared" si="105"/>
        <v>0</v>
      </c>
      <c r="V553" s="48" t="str">
        <f t="shared" si="106"/>
        <v>NÃO</v>
      </c>
      <c r="W553" s="49">
        <f t="shared" si="107"/>
        <v>0</v>
      </c>
      <c r="X553" s="50" t="s">
        <v>41</v>
      </c>
      <c r="Y553" s="50" t="s">
        <v>4390</v>
      </c>
      <c r="Z553" s="50">
        <v>2928703</v>
      </c>
      <c r="AA553" s="51"/>
      <c r="AB553" s="51"/>
      <c r="AE553" s="50">
        <f t="shared" si="98"/>
        <v>0</v>
      </c>
    </row>
    <row r="554" spans="1:31" s="52" customFormat="1" ht="19.5" customHeight="1">
      <c r="A554" s="42" t="str">
        <f>Controles!$B$2</f>
        <v>ES</v>
      </c>
      <c r="B554" s="42">
        <f>Controles!$C$2</f>
        <v>7</v>
      </c>
      <c r="C554" s="42" t="s">
        <v>5389</v>
      </c>
      <c r="D554" s="43"/>
      <c r="E554" s="43"/>
      <c r="F554" s="43"/>
      <c r="G554" s="43"/>
      <c r="H554" s="44"/>
      <c r="I554" s="44"/>
      <c r="J554" s="44"/>
      <c r="K554" s="44"/>
      <c r="L554" s="44"/>
      <c r="M554" s="45">
        <f t="shared" si="96"/>
        <v>0</v>
      </c>
      <c r="N554" s="46">
        <f t="shared" si="99"/>
        <v>0</v>
      </c>
      <c r="O554" s="45">
        <f t="shared" si="100"/>
        <v>0</v>
      </c>
      <c r="P554" s="45">
        <f t="shared" si="101"/>
        <v>0</v>
      </c>
      <c r="Q554" s="45">
        <f t="shared" si="102"/>
        <v>0</v>
      </c>
      <c r="R554" s="45">
        <f t="shared" si="103"/>
        <v>0</v>
      </c>
      <c r="S554" s="46">
        <f t="shared" si="104"/>
        <v>0</v>
      </c>
      <c r="T554" s="46">
        <f t="shared" si="97"/>
        <v>0</v>
      </c>
      <c r="U554" s="46">
        <f t="shared" si="105"/>
        <v>0</v>
      </c>
      <c r="V554" s="48" t="str">
        <f t="shared" si="106"/>
        <v>NÃO</v>
      </c>
      <c r="W554" s="49">
        <f t="shared" si="107"/>
        <v>0</v>
      </c>
      <c r="X554" s="50" t="s">
        <v>41</v>
      </c>
      <c r="Y554" s="50" t="s">
        <v>4394</v>
      </c>
      <c r="Z554" s="50">
        <v>2928802</v>
      </c>
      <c r="AA554" s="51"/>
      <c r="AB554" s="51"/>
      <c r="AE554" s="50">
        <f t="shared" si="98"/>
        <v>0</v>
      </c>
    </row>
    <row r="555" spans="1:31" s="52" customFormat="1" ht="19.5" customHeight="1">
      <c r="A555" s="42" t="str">
        <f>Controles!$B$2</f>
        <v>ES</v>
      </c>
      <c r="B555" s="42">
        <f>Controles!$C$2</f>
        <v>7</v>
      </c>
      <c r="C555" s="42" t="s">
        <v>5389</v>
      </c>
      <c r="D555" s="43"/>
      <c r="E555" s="43"/>
      <c r="F555" s="43"/>
      <c r="G555" s="43"/>
      <c r="H555" s="44"/>
      <c r="I555" s="44"/>
      <c r="J555" s="44"/>
      <c r="K555" s="44"/>
      <c r="L555" s="44"/>
      <c r="M555" s="45">
        <f t="shared" si="96"/>
        <v>0</v>
      </c>
      <c r="N555" s="46">
        <f t="shared" si="99"/>
        <v>0</v>
      </c>
      <c r="O555" s="45">
        <f t="shared" si="100"/>
        <v>0</v>
      </c>
      <c r="P555" s="45">
        <f t="shared" si="101"/>
        <v>0</v>
      </c>
      <c r="Q555" s="45">
        <f t="shared" si="102"/>
        <v>0</v>
      </c>
      <c r="R555" s="45">
        <f t="shared" si="103"/>
        <v>0</v>
      </c>
      <c r="S555" s="46">
        <f t="shared" si="104"/>
        <v>0</v>
      </c>
      <c r="T555" s="46">
        <f t="shared" si="97"/>
        <v>0</v>
      </c>
      <c r="U555" s="46">
        <f t="shared" si="105"/>
        <v>0</v>
      </c>
      <c r="V555" s="48" t="str">
        <f t="shared" si="106"/>
        <v>NÃO</v>
      </c>
      <c r="W555" s="49">
        <f t="shared" si="107"/>
        <v>0</v>
      </c>
      <c r="X555" s="50" t="s">
        <v>41</v>
      </c>
      <c r="Y555" s="50" t="s">
        <v>4399</v>
      </c>
      <c r="Z555" s="50">
        <v>2928901</v>
      </c>
      <c r="AA555" s="51"/>
      <c r="AB555" s="51"/>
      <c r="AE555" s="50">
        <f t="shared" si="98"/>
        <v>0</v>
      </c>
    </row>
    <row r="556" spans="1:31" s="52" customFormat="1" ht="19.5" customHeight="1">
      <c r="A556" s="42" t="str">
        <f>Controles!$B$2</f>
        <v>ES</v>
      </c>
      <c r="B556" s="42">
        <f>Controles!$C$2</f>
        <v>7</v>
      </c>
      <c r="C556" s="42" t="s">
        <v>5389</v>
      </c>
      <c r="D556" s="43"/>
      <c r="E556" s="43"/>
      <c r="F556" s="43"/>
      <c r="G556" s="43"/>
      <c r="H556" s="44"/>
      <c r="I556" s="44"/>
      <c r="J556" s="44"/>
      <c r="K556" s="44"/>
      <c r="L556" s="44"/>
      <c r="M556" s="45">
        <f t="shared" si="96"/>
        <v>0</v>
      </c>
      <c r="N556" s="46">
        <f t="shared" si="99"/>
        <v>0</v>
      </c>
      <c r="O556" s="45">
        <f t="shared" si="100"/>
        <v>0</v>
      </c>
      <c r="P556" s="45">
        <f t="shared" si="101"/>
        <v>0</v>
      </c>
      <c r="Q556" s="45">
        <f t="shared" si="102"/>
        <v>0</v>
      </c>
      <c r="R556" s="45">
        <f t="shared" si="103"/>
        <v>0</v>
      </c>
      <c r="S556" s="46">
        <f t="shared" si="104"/>
        <v>0</v>
      </c>
      <c r="T556" s="46">
        <f t="shared" si="97"/>
        <v>0</v>
      </c>
      <c r="U556" s="46">
        <f t="shared" si="105"/>
        <v>0</v>
      </c>
      <c r="V556" s="48" t="str">
        <f t="shared" si="106"/>
        <v>NÃO</v>
      </c>
      <c r="W556" s="49">
        <f t="shared" si="107"/>
        <v>0</v>
      </c>
      <c r="X556" s="50" t="s">
        <v>41</v>
      </c>
      <c r="Y556" s="50" t="s">
        <v>1607</v>
      </c>
      <c r="Z556" s="50">
        <v>2928950</v>
      </c>
      <c r="AA556" s="51"/>
      <c r="AB556" s="51"/>
      <c r="AE556" s="50">
        <f t="shared" si="98"/>
        <v>0</v>
      </c>
    </row>
    <row r="557" spans="1:31" s="52" customFormat="1" ht="19.5" customHeight="1">
      <c r="A557" s="42" t="str">
        <f>Controles!$B$2</f>
        <v>ES</v>
      </c>
      <c r="B557" s="42">
        <f>Controles!$C$2</f>
        <v>7</v>
      </c>
      <c r="C557" s="42" t="s">
        <v>5389</v>
      </c>
      <c r="D557" s="43"/>
      <c r="E557" s="43"/>
      <c r="F557" s="43"/>
      <c r="G557" s="43"/>
      <c r="H557" s="44"/>
      <c r="I557" s="44"/>
      <c r="J557" s="44"/>
      <c r="K557" s="44"/>
      <c r="L557" s="44"/>
      <c r="M557" s="45">
        <f t="shared" si="96"/>
        <v>0</v>
      </c>
      <c r="N557" s="46">
        <f t="shared" si="99"/>
        <v>0</v>
      </c>
      <c r="O557" s="45">
        <f t="shared" si="100"/>
        <v>0</v>
      </c>
      <c r="P557" s="45">
        <f t="shared" si="101"/>
        <v>0</v>
      </c>
      <c r="Q557" s="45">
        <f t="shared" si="102"/>
        <v>0</v>
      </c>
      <c r="R557" s="45">
        <f t="shared" si="103"/>
        <v>0</v>
      </c>
      <c r="S557" s="46">
        <f t="shared" si="104"/>
        <v>0</v>
      </c>
      <c r="T557" s="46">
        <f t="shared" si="97"/>
        <v>0</v>
      </c>
      <c r="U557" s="46">
        <f t="shared" si="105"/>
        <v>0</v>
      </c>
      <c r="V557" s="48" t="str">
        <f t="shared" si="106"/>
        <v>NÃO</v>
      </c>
      <c r="W557" s="49">
        <f t="shared" si="107"/>
        <v>0</v>
      </c>
      <c r="X557" s="50" t="s">
        <v>41</v>
      </c>
      <c r="Y557" s="50" t="s">
        <v>4408</v>
      </c>
      <c r="Z557" s="50">
        <v>2929107</v>
      </c>
      <c r="AA557" s="51"/>
      <c r="AB557" s="51"/>
      <c r="AE557" s="50">
        <f t="shared" si="98"/>
        <v>0</v>
      </c>
    </row>
    <row r="558" spans="1:31" s="52" customFormat="1" ht="19.5" customHeight="1">
      <c r="A558" s="42" t="str">
        <f>Controles!$B$2</f>
        <v>ES</v>
      </c>
      <c r="B558" s="42">
        <f>Controles!$C$2</f>
        <v>7</v>
      </c>
      <c r="C558" s="42" t="s">
        <v>5389</v>
      </c>
      <c r="D558" s="43"/>
      <c r="E558" s="43"/>
      <c r="F558" s="43"/>
      <c r="G558" s="43"/>
      <c r="H558" s="44"/>
      <c r="I558" s="44"/>
      <c r="J558" s="44"/>
      <c r="K558" s="44"/>
      <c r="L558" s="44"/>
      <c r="M558" s="45">
        <f t="shared" si="96"/>
        <v>0</v>
      </c>
      <c r="N558" s="46">
        <f t="shared" si="99"/>
        <v>0</v>
      </c>
      <c r="O558" s="45">
        <f t="shared" si="100"/>
        <v>0</v>
      </c>
      <c r="P558" s="45">
        <f t="shared" si="101"/>
        <v>0</v>
      </c>
      <c r="Q558" s="45">
        <f t="shared" si="102"/>
        <v>0</v>
      </c>
      <c r="R558" s="45">
        <f t="shared" si="103"/>
        <v>0</v>
      </c>
      <c r="S558" s="46">
        <f t="shared" si="104"/>
        <v>0</v>
      </c>
      <c r="T558" s="46">
        <f t="shared" si="97"/>
        <v>0</v>
      </c>
      <c r="U558" s="46">
        <f t="shared" si="105"/>
        <v>0</v>
      </c>
      <c r="V558" s="48" t="str">
        <f t="shared" si="106"/>
        <v>NÃO</v>
      </c>
      <c r="W558" s="49">
        <f t="shared" si="107"/>
        <v>0</v>
      </c>
      <c r="X558" s="50" t="s">
        <v>41</v>
      </c>
      <c r="Y558" s="50" t="s">
        <v>4413</v>
      </c>
      <c r="Z558" s="50">
        <v>2929008</v>
      </c>
      <c r="AA558" s="51"/>
      <c r="AB558" s="51"/>
      <c r="AE558" s="50">
        <f t="shared" si="98"/>
        <v>0</v>
      </c>
    </row>
    <row r="559" spans="1:31" s="52" customFormat="1" ht="19.5" customHeight="1">
      <c r="A559" s="42" t="str">
        <f>Controles!$B$2</f>
        <v>ES</v>
      </c>
      <c r="B559" s="42">
        <f>Controles!$C$2</f>
        <v>7</v>
      </c>
      <c r="C559" s="42" t="s">
        <v>5389</v>
      </c>
      <c r="D559" s="43"/>
      <c r="E559" s="43"/>
      <c r="F559" s="43"/>
      <c r="G559" s="43"/>
      <c r="H559" s="44"/>
      <c r="I559" s="44"/>
      <c r="J559" s="44"/>
      <c r="K559" s="44"/>
      <c r="L559" s="44"/>
      <c r="M559" s="45">
        <f t="shared" si="96"/>
        <v>0</v>
      </c>
      <c r="N559" s="46">
        <f t="shared" si="99"/>
        <v>0</v>
      </c>
      <c r="O559" s="45">
        <f t="shared" si="100"/>
        <v>0</v>
      </c>
      <c r="P559" s="45">
        <f t="shared" si="101"/>
        <v>0</v>
      </c>
      <c r="Q559" s="45">
        <f t="shared" si="102"/>
        <v>0</v>
      </c>
      <c r="R559" s="45">
        <f t="shared" si="103"/>
        <v>0</v>
      </c>
      <c r="S559" s="46">
        <f t="shared" si="104"/>
        <v>0</v>
      </c>
      <c r="T559" s="46">
        <f t="shared" si="97"/>
        <v>0</v>
      </c>
      <c r="U559" s="46">
        <f t="shared" si="105"/>
        <v>0</v>
      </c>
      <c r="V559" s="48" t="str">
        <f t="shared" si="106"/>
        <v>NÃO</v>
      </c>
      <c r="W559" s="49">
        <f t="shared" si="107"/>
        <v>0</v>
      </c>
      <c r="X559" s="50" t="s">
        <v>41</v>
      </c>
      <c r="Y559" s="50" t="s">
        <v>4418</v>
      </c>
      <c r="Z559" s="50">
        <v>2929057</v>
      </c>
      <c r="AA559" s="51"/>
      <c r="AB559" s="51"/>
      <c r="AE559" s="50">
        <f t="shared" si="98"/>
        <v>0</v>
      </c>
    </row>
    <row r="560" spans="1:31" s="52" customFormat="1" ht="19.5" customHeight="1">
      <c r="A560" s="42" t="str">
        <f>Controles!$B$2</f>
        <v>ES</v>
      </c>
      <c r="B560" s="42">
        <f>Controles!$C$2</f>
        <v>7</v>
      </c>
      <c r="C560" s="42" t="s">
        <v>5389</v>
      </c>
      <c r="D560" s="43"/>
      <c r="E560" s="43"/>
      <c r="F560" s="43"/>
      <c r="G560" s="43"/>
      <c r="H560" s="44"/>
      <c r="I560" s="44"/>
      <c r="J560" s="44"/>
      <c r="K560" s="44"/>
      <c r="L560" s="44"/>
      <c r="M560" s="45">
        <f t="shared" si="96"/>
        <v>0</v>
      </c>
      <c r="N560" s="46">
        <f t="shared" si="99"/>
        <v>0</v>
      </c>
      <c r="O560" s="45">
        <f t="shared" si="100"/>
        <v>0</v>
      </c>
      <c r="P560" s="45">
        <f t="shared" si="101"/>
        <v>0</v>
      </c>
      <c r="Q560" s="45">
        <f t="shared" si="102"/>
        <v>0</v>
      </c>
      <c r="R560" s="45">
        <f t="shared" si="103"/>
        <v>0</v>
      </c>
      <c r="S560" s="46">
        <f t="shared" si="104"/>
        <v>0</v>
      </c>
      <c r="T560" s="46">
        <f t="shared" si="97"/>
        <v>0</v>
      </c>
      <c r="U560" s="46">
        <f t="shared" si="105"/>
        <v>0</v>
      </c>
      <c r="V560" s="48" t="str">
        <f t="shared" si="106"/>
        <v>NÃO</v>
      </c>
      <c r="W560" s="49">
        <f t="shared" si="107"/>
        <v>0</v>
      </c>
      <c r="X560" s="50" t="s">
        <v>41</v>
      </c>
      <c r="Y560" s="50" t="s">
        <v>4422</v>
      </c>
      <c r="Z560" s="50">
        <v>2929206</v>
      </c>
      <c r="AA560" s="51"/>
      <c r="AB560" s="51"/>
      <c r="AE560" s="50">
        <f t="shared" si="98"/>
        <v>0</v>
      </c>
    </row>
    <row r="561" spans="1:31" s="52" customFormat="1" ht="19.5" customHeight="1">
      <c r="A561" s="42" t="str">
        <f>Controles!$B$2</f>
        <v>ES</v>
      </c>
      <c r="B561" s="42">
        <f>Controles!$C$2</f>
        <v>7</v>
      </c>
      <c r="C561" s="42" t="s">
        <v>5389</v>
      </c>
      <c r="D561" s="43"/>
      <c r="E561" s="43"/>
      <c r="F561" s="43"/>
      <c r="G561" s="43"/>
      <c r="H561" s="44"/>
      <c r="I561" s="44"/>
      <c r="J561" s="44"/>
      <c r="K561" s="44"/>
      <c r="L561" s="44"/>
      <c r="M561" s="45">
        <f t="shared" si="96"/>
        <v>0</v>
      </c>
      <c r="N561" s="46">
        <f t="shared" si="99"/>
        <v>0</v>
      </c>
      <c r="O561" s="45">
        <f t="shared" si="100"/>
        <v>0</v>
      </c>
      <c r="P561" s="45">
        <f t="shared" si="101"/>
        <v>0</v>
      </c>
      <c r="Q561" s="45">
        <f t="shared" si="102"/>
        <v>0</v>
      </c>
      <c r="R561" s="45">
        <f t="shared" si="103"/>
        <v>0</v>
      </c>
      <c r="S561" s="46">
        <f t="shared" si="104"/>
        <v>0</v>
      </c>
      <c r="T561" s="46">
        <f t="shared" si="97"/>
        <v>0</v>
      </c>
      <c r="U561" s="46">
        <f t="shared" si="105"/>
        <v>0</v>
      </c>
      <c r="V561" s="48" t="str">
        <f t="shared" si="106"/>
        <v>NÃO</v>
      </c>
      <c r="W561" s="49">
        <f t="shared" si="107"/>
        <v>0</v>
      </c>
      <c r="X561" s="50" t="s">
        <v>41</v>
      </c>
      <c r="Y561" s="50" t="s">
        <v>4427</v>
      </c>
      <c r="Z561" s="50">
        <v>2929255</v>
      </c>
      <c r="AA561" s="51"/>
      <c r="AB561" s="51"/>
      <c r="AE561" s="50">
        <f t="shared" si="98"/>
        <v>0</v>
      </c>
    </row>
    <row r="562" spans="1:31" s="52" customFormat="1" ht="19.5" customHeight="1">
      <c r="A562" s="42" t="str">
        <f>Controles!$B$2</f>
        <v>ES</v>
      </c>
      <c r="B562" s="42">
        <f>Controles!$C$2</f>
        <v>7</v>
      </c>
      <c r="C562" s="42" t="s">
        <v>5389</v>
      </c>
      <c r="D562" s="43"/>
      <c r="E562" s="43"/>
      <c r="F562" s="43"/>
      <c r="G562" s="43"/>
      <c r="H562" s="44"/>
      <c r="I562" s="44"/>
      <c r="J562" s="44"/>
      <c r="K562" s="44"/>
      <c r="L562" s="44"/>
      <c r="M562" s="45">
        <f t="shared" si="96"/>
        <v>0</v>
      </c>
      <c r="N562" s="46">
        <f t="shared" si="99"/>
        <v>0</v>
      </c>
      <c r="O562" s="45">
        <f t="shared" si="100"/>
        <v>0</v>
      </c>
      <c r="P562" s="45">
        <f t="shared" si="101"/>
        <v>0</v>
      </c>
      <c r="Q562" s="45">
        <f t="shared" si="102"/>
        <v>0</v>
      </c>
      <c r="R562" s="45">
        <f t="shared" si="103"/>
        <v>0</v>
      </c>
      <c r="S562" s="46">
        <f t="shared" si="104"/>
        <v>0</v>
      </c>
      <c r="T562" s="46">
        <f t="shared" si="97"/>
        <v>0</v>
      </c>
      <c r="U562" s="46">
        <f t="shared" si="105"/>
        <v>0</v>
      </c>
      <c r="V562" s="48" t="str">
        <f t="shared" si="106"/>
        <v>NÃO</v>
      </c>
      <c r="W562" s="49">
        <f t="shared" si="107"/>
        <v>0</v>
      </c>
      <c r="X562" s="50" t="s">
        <v>41</v>
      </c>
      <c r="Y562" s="50" t="s">
        <v>4432</v>
      </c>
      <c r="Z562" s="50">
        <v>2929305</v>
      </c>
      <c r="AA562" s="51"/>
      <c r="AB562" s="51"/>
      <c r="AE562" s="50">
        <f t="shared" si="98"/>
        <v>0</v>
      </c>
    </row>
    <row r="563" spans="1:31" s="52" customFormat="1" ht="19.5" customHeight="1">
      <c r="A563" s="42" t="str">
        <f>Controles!$B$2</f>
        <v>ES</v>
      </c>
      <c r="B563" s="42">
        <f>Controles!$C$2</f>
        <v>7</v>
      </c>
      <c r="C563" s="42" t="s">
        <v>5389</v>
      </c>
      <c r="D563" s="43"/>
      <c r="E563" s="43"/>
      <c r="F563" s="43"/>
      <c r="G563" s="43"/>
      <c r="H563" s="44"/>
      <c r="I563" s="44"/>
      <c r="J563" s="44"/>
      <c r="K563" s="44"/>
      <c r="L563" s="44"/>
      <c r="M563" s="45">
        <f t="shared" si="96"/>
        <v>0</v>
      </c>
      <c r="N563" s="46">
        <f t="shared" si="99"/>
        <v>0</v>
      </c>
      <c r="O563" s="45">
        <f t="shared" si="100"/>
        <v>0</v>
      </c>
      <c r="P563" s="45">
        <f t="shared" si="101"/>
        <v>0</v>
      </c>
      <c r="Q563" s="45">
        <f t="shared" si="102"/>
        <v>0</v>
      </c>
      <c r="R563" s="45">
        <f t="shared" si="103"/>
        <v>0</v>
      </c>
      <c r="S563" s="46">
        <f t="shared" si="104"/>
        <v>0</v>
      </c>
      <c r="T563" s="46">
        <f t="shared" si="97"/>
        <v>0</v>
      </c>
      <c r="U563" s="46">
        <f t="shared" si="105"/>
        <v>0</v>
      </c>
      <c r="V563" s="48" t="str">
        <f t="shared" si="106"/>
        <v>NÃO</v>
      </c>
      <c r="W563" s="49">
        <f t="shared" si="107"/>
        <v>0</v>
      </c>
      <c r="X563" s="50" t="s">
        <v>41</v>
      </c>
      <c r="Y563" s="50" t="s">
        <v>4437</v>
      </c>
      <c r="Z563" s="50">
        <v>2929354</v>
      </c>
      <c r="AA563" s="51"/>
      <c r="AB563" s="51"/>
      <c r="AE563" s="50">
        <f t="shared" si="98"/>
        <v>0</v>
      </c>
    </row>
    <row r="564" spans="1:31" s="52" customFormat="1" ht="19.5" customHeight="1">
      <c r="A564" s="42" t="str">
        <f>Controles!$B$2</f>
        <v>ES</v>
      </c>
      <c r="B564" s="42">
        <f>Controles!$C$2</f>
        <v>7</v>
      </c>
      <c r="C564" s="42" t="s">
        <v>5389</v>
      </c>
      <c r="D564" s="43"/>
      <c r="E564" s="43"/>
      <c r="F564" s="43"/>
      <c r="G564" s="43"/>
      <c r="H564" s="44"/>
      <c r="I564" s="44"/>
      <c r="J564" s="44"/>
      <c r="K564" s="44"/>
      <c r="L564" s="44"/>
      <c r="M564" s="45">
        <f t="shared" si="96"/>
        <v>0</v>
      </c>
      <c r="N564" s="46">
        <f t="shared" si="99"/>
        <v>0</v>
      </c>
      <c r="O564" s="45">
        <f t="shared" si="100"/>
        <v>0</v>
      </c>
      <c r="P564" s="45">
        <f t="shared" si="101"/>
        <v>0</v>
      </c>
      <c r="Q564" s="45">
        <f t="shared" si="102"/>
        <v>0</v>
      </c>
      <c r="R564" s="45">
        <f t="shared" si="103"/>
        <v>0</v>
      </c>
      <c r="S564" s="46">
        <f t="shared" si="104"/>
        <v>0</v>
      </c>
      <c r="T564" s="46">
        <f t="shared" si="97"/>
        <v>0</v>
      </c>
      <c r="U564" s="46">
        <f t="shared" si="105"/>
        <v>0</v>
      </c>
      <c r="V564" s="48" t="str">
        <f t="shared" si="106"/>
        <v>NÃO</v>
      </c>
      <c r="W564" s="49">
        <f t="shared" si="107"/>
        <v>0</v>
      </c>
      <c r="X564" s="50" t="s">
        <v>41</v>
      </c>
      <c r="Y564" s="50" t="s">
        <v>4441</v>
      </c>
      <c r="Z564" s="50">
        <v>2929370</v>
      </c>
      <c r="AA564" s="51"/>
      <c r="AB564" s="51"/>
      <c r="AE564" s="50">
        <f t="shared" si="98"/>
        <v>0</v>
      </c>
    </row>
    <row r="565" spans="1:31" s="52" customFormat="1" ht="19.5" customHeight="1">
      <c r="A565" s="42" t="str">
        <f>Controles!$B$2</f>
        <v>ES</v>
      </c>
      <c r="B565" s="42">
        <f>Controles!$C$2</f>
        <v>7</v>
      </c>
      <c r="C565" s="42" t="s">
        <v>5389</v>
      </c>
      <c r="D565" s="43"/>
      <c r="E565" s="43"/>
      <c r="F565" s="43"/>
      <c r="G565" s="43"/>
      <c r="H565" s="44"/>
      <c r="I565" s="44"/>
      <c r="J565" s="44"/>
      <c r="K565" s="44"/>
      <c r="L565" s="44"/>
      <c r="M565" s="45">
        <f t="shared" si="96"/>
        <v>0</v>
      </c>
      <c r="N565" s="46">
        <f t="shared" si="99"/>
        <v>0</v>
      </c>
      <c r="O565" s="45">
        <f t="shared" si="100"/>
        <v>0</v>
      </c>
      <c r="P565" s="45">
        <f t="shared" si="101"/>
        <v>0</v>
      </c>
      <c r="Q565" s="45">
        <f t="shared" si="102"/>
        <v>0</v>
      </c>
      <c r="R565" s="45">
        <f t="shared" si="103"/>
        <v>0</v>
      </c>
      <c r="S565" s="46">
        <f t="shared" si="104"/>
        <v>0</v>
      </c>
      <c r="T565" s="46">
        <f t="shared" si="97"/>
        <v>0</v>
      </c>
      <c r="U565" s="46">
        <f t="shared" si="105"/>
        <v>0</v>
      </c>
      <c r="V565" s="48" t="str">
        <f t="shared" si="106"/>
        <v>NÃO</v>
      </c>
      <c r="W565" s="49">
        <f t="shared" si="107"/>
        <v>0</v>
      </c>
      <c r="X565" s="50" t="s">
        <v>41</v>
      </c>
      <c r="Y565" s="50" t="s">
        <v>4446</v>
      </c>
      <c r="Z565" s="50">
        <v>2929404</v>
      </c>
      <c r="AA565" s="51"/>
      <c r="AB565" s="51"/>
      <c r="AE565" s="50">
        <f t="shared" si="98"/>
        <v>0</v>
      </c>
    </row>
    <row r="566" spans="1:31" s="52" customFormat="1" ht="19.5" customHeight="1">
      <c r="A566" s="42" t="str">
        <f>Controles!$B$2</f>
        <v>ES</v>
      </c>
      <c r="B566" s="42">
        <f>Controles!$C$2</f>
        <v>7</v>
      </c>
      <c r="C566" s="42" t="s">
        <v>5389</v>
      </c>
      <c r="D566" s="43"/>
      <c r="E566" s="43"/>
      <c r="F566" s="43"/>
      <c r="G566" s="43"/>
      <c r="H566" s="44"/>
      <c r="I566" s="44"/>
      <c r="J566" s="44"/>
      <c r="K566" s="44"/>
      <c r="L566" s="44"/>
      <c r="M566" s="45">
        <f t="shared" si="96"/>
        <v>0</v>
      </c>
      <c r="N566" s="46">
        <f t="shared" si="99"/>
        <v>0</v>
      </c>
      <c r="O566" s="45">
        <f t="shared" si="100"/>
        <v>0</v>
      </c>
      <c r="P566" s="45">
        <f t="shared" si="101"/>
        <v>0</v>
      </c>
      <c r="Q566" s="45">
        <f t="shared" si="102"/>
        <v>0</v>
      </c>
      <c r="R566" s="45">
        <f t="shared" si="103"/>
        <v>0</v>
      </c>
      <c r="S566" s="46">
        <f t="shared" si="104"/>
        <v>0</v>
      </c>
      <c r="T566" s="46">
        <f t="shared" si="97"/>
        <v>0</v>
      </c>
      <c r="U566" s="46">
        <f t="shared" si="105"/>
        <v>0</v>
      </c>
      <c r="V566" s="48" t="str">
        <f t="shared" si="106"/>
        <v>NÃO</v>
      </c>
      <c r="W566" s="49">
        <f t="shared" si="107"/>
        <v>0</v>
      </c>
      <c r="X566" s="50" t="s">
        <v>41</v>
      </c>
      <c r="Y566" s="50" t="s">
        <v>4451</v>
      </c>
      <c r="Z566" s="50">
        <v>2929503</v>
      </c>
      <c r="AA566" s="51"/>
      <c r="AB566" s="51"/>
      <c r="AE566" s="50">
        <f t="shared" si="98"/>
        <v>0</v>
      </c>
    </row>
    <row r="567" spans="1:31" s="52" customFormat="1" ht="19.5" customHeight="1">
      <c r="A567" s="42" t="str">
        <f>Controles!$B$2</f>
        <v>ES</v>
      </c>
      <c r="B567" s="42">
        <f>Controles!$C$2</f>
        <v>7</v>
      </c>
      <c r="C567" s="42" t="s">
        <v>5389</v>
      </c>
      <c r="D567" s="43"/>
      <c r="E567" s="43"/>
      <c r="F567" s="43"/>
      <c r="G567" s="43"/>
      <c r="H567" s="44"/>
      <c r="I567" s="44"/>
      <c r="J567" s="44"/>
      <c r="K567" s="44"/>
      <c r="L567" s="44"/>
      <c r="M567" s="45">
        <f t="shared" si="96"/>
        <v>0</v>
      </c>
      <c r="N567" s="46">
        <f t="shared" si="99"/>
        <v>0</v>
      </c>
      <c r="O567" s="45">
        <f t="shared" si="100"/>
        <v>0</v>
      </c>
      <c r="P567" s="45">
        <f t="shared" si="101"/>
        <v>0</v>
      </c>
      <c r="Q567" s="45">
        <f t="shared" si="102"/>
        <v>0</v>
      </c>
      <c r="R567" s="45">
        <f t="shared" si="103"/>
        <v>0</v>
      </c>
      <c r="S567" s="46">
        <f t="shared" si="104"/>
        <v>0</v>
      </c>
      <c r="T567" s="46">
        <f t="shared" si="97"/>
        <v>0</v>
      </c>
      <c r="U567" s="46">
        <f t="shared" si="105"/>
        <v>0</v>
      </c>
      <c r="V567" s="48" t="str">
        <f t="shared" si="106"/>
        <v>NÃO</v>
      </c>
      <c r="W567" s="49">
        <f t="shared" si="107"/>
        <v>0</v>
      </c>
      <c r="X567" s="50" t="s">
        <v>41</v>
      </c>
      <c r="Y567" s="50" t="s">
        <v>4456</v>
      </c>
      <c r="Z567" s="50">
        <v>2929602</v>
      </c>
      <c r="AA567" s="51"/>
      <c r="AB567" s="51"/>
      <c r="AE567" s="50">
        <f t="shared" si="98"/>
        <v>0</v>
      </c>
    </row>
    <row r="568" spans="1:31" s="52" customFormat="1" ht="19.5" customHeight="1">
      <c r="A568" s="42" t="str">
        <f>Controles!$B$2</f>
        <v>ES</v>
      </c>
      <c r="B568" s="42">
        <f>Controles!$C$2</f>
        <v>7</v>
      </c>
      <c r="C568" s="42" t="s">
        <v>5389</v>
      </c>
      <c r="D568" s="43"/>
      <c r="E568" s="43"/>
      <c r="F568" s="43"/>
      <c r="G568" s="43"/>
      <c r="H568" s="44"/>
      <c r="I568" s="44"/>
      <c r="J568" s="44"/>
      <c r="K568" s="44"/>
      <c r="L568" s="44"/>
      <c r="M568" s="45">
        <f t="shared" si="96"/>
        <v>0</v>
      </c>
      <c r="N568" s="46">
        <f t="shared" si="99"/>
        <v>0</v>
      </c>
      <c r="O568" s="45">
        <f t="shared" si="100"/>
        <v>0</v>
      </c>
      <c r="P568" s="45">
        <f t="shared" si="101"/>
        <v>0</v>
      </c>
      <c r="Q568" s="45">
        <f t="shared" si="102"/>
        <v>0</v>
      </c>
      <c r="R568" s="45">
        <f t="shared" si="103"/>
        <v>0</v>
      </c>
      <c r="S568" s="46">
        <f t="shared" si="104"/>
        <v>0</v>
      </c>
      <c r="T568" s="46">
        <f t="shared" si="97"/>
        <v>0</v>
      </c>
      <c r="U568" s="46">
        <f t="shared" si="105"/>
        <v>0</v>
      </c>
      <c r="V568" s="48" t="str">
        <f t="shared" si="106"/>
        <v>NÃO</v>
      </c>
      <c r="W568" s="49">
        <f t="shared" si="107"/>
        <v>0</v>
      </c>
      <c r="X568" s="50" t="s">
        <v>41</v>
      </c>
      <c r="Y568" s="50" t="s">
        <v>4461</v>
      </c>
      <c r="Z568" s="50">
        <v>2929701</v>
      </c>
      <c r="AA568" s="51"/>
      <c r="AB568" s="51"/>
      <c r="AE568" s="50">
        <f t="shared" si="98"/>
        <v>0</v>
      </c>
    </row>
    <row r="569" spans="1:31" s="52" customFormat="1" ht="19.5" customHeight="1">
      <c r="A569" s="42" t="str">
        <f>Controles!$B$2</f>
        <v>ES</v>
      </c>
      <c r="B569" s="42">
        <f>Controles!$C$2</f>
        <v>7</v>
      </c>
      <c r="C569" s="42" t="s">
        <v>5389</v>
      </c>
      <c r="D569" s="43"/>
      <c r="E569" s="43"/>
      <c r="F569" s="43"/>
      <c r="G569" s="43"/>
      <c r="H569" s="44"/>
      <c r="I569" s="44"/>
      <c r="J569" s="44"/>
      <c r="K569" s="44"/>
      <c r="L569" s="44"/>
      <c r="M569" s="45">
        <f t="shared" si="96"/>
        <v>0</v>
      </c>
      <c r="N569" s="46">
        <f t="shared" si="99"/>
        <v>0</v>
      </c>
      <c r="O569" s="45">
        <f t="shared" si="100"/>
        <v>0</v>
      </c>
      <c r="P569" s="45">
        <f t="shared" si="101"/>
        <v>0</v>
      </c>
      <c r="Q569" s="45">
        <f t="shared" si="102"/>
        <v>0</v>
      </c>
      <c r="R569" s="45">
        <f t="shared" si="103"/>
        <v>0</v>
      </c>
      <c r="S569" s="46">
        <f t="shared" si="104"/>
        <v>0</v>
      </c>
      <c r="T569" s="46">
        <f t="shared" si="97"/>
        <v>0</v>
      </c>
      <c r="U569" s="46">
        <f t="shared" si="105"/>
        <v>0</v>
      </c>
      <c r="V569" s="48" t="str">
        <f t="shared" si="106"/>
        <v>NÃO</v>
      </c>
      <c r="W569" s="49">
        <f t="shared" si="107"/>
        <v>0</v>
      </c>
      <c r="X569" s="50" t="s">
        <v>41</v>
      </c>
      <c r="Y569" s="50" t="s">
        <v>4466</v>
      </c>
      <c r="Z569" s="50">
        <v>2929750</v>
      </c>
      <c r="AA569" s="51"/>
      <c r="AB569" s="51"/>
      <c r="AE569" s="50">
        <f t="shared" si="98"/>
        <v>0</v>
      </c>
    </row>
    <row r="570" spans="1:31" s="52" customFormat="1" ht="19.5" customHeight="1">
      <c r="A570" s="42" t="str">
        <f>Controles!$B$2</f>
        <v>ES</v>
      </c>
      <c r="B570" s="42">
        <f>Controles!$C$2</f>
        <v>7</v>
      </c>
      <c r="C570" s="42" t="s">
        <v>5389</v>
      </c>
      <c r="D570" s="43"/>
      <c r="E570" s="43"/>
      <c r="F570" s="43"/>
      <c r="G570" s="43"/>
      <c r="H570" s="44"/>
      <c r="I570" s="44"/>
      <c r="J570" s="44"/>
      <c r="K570" s="44"/>
      <c r="L570" s="44"/>
      <c r="M570" s="45">
        <f t="shared" si="96"/>
        <v>0</v>
      </c>
      <c r="N570" s="46">
        <f t="shared" si="99"/>
        <v>0</v>
      </c>
      <c r="O570" s="45">
        <f t="shared" si="100"/>
        <v>0</v>
      </c>
      <c r="P570" s="45">
        <f t="shared" si="101"/>
        <v>0</v>
      </c>
      <c r="Q570" s="45">
        <f t="shared" si="102"/>
        <v>0</v>
      </c>
      <c r="R570" s="45">
        <f t="shared" si="103"/>
        <v>0</v>
      </c>
      <c r="S570" s="46">
        <f t="shared" si="104"/>
        <v>0</v>
      </c>
      <c r="T570" s="46">
        <f t="shared" si="97"/>
        <v>0</v>
      </c>
      <c r="U570" s="46">
        <f t="shared" si="105"/>
        <v>0</v>
      </c>
      <c r="V570" s="48" t="str">
        <f t="shared" si="106"/>
        <v>NÃO</v>
      </c>
      <c r="W570" s="49">
        <f t="shared" si="107"/>
        <v>0</v>
      </c>
      <c r="X570" s="50" t="s">
        <v>41</v>
      </c>
      <c r="Y570" s="50" t="s">
        <v>4470</v>
      </c>
      <c r="Z570" s="50">
        <v>2929800</v>
      </c>
      <c r="AA570" s="51"/>
      <c r="AB570" s="51"/>
      <c r="AE570" s="50">
        <f t="shared" si="98"/>
        <v>0</v>
      </c>
    </row>
    <row r="571" spans="1:31" s="52" customFormat="1" ht="19.5" customHeight="1">
      <c r="A571" s="42" t="str">
        <f>Controles!$B$2</f>
        <v>ES</v>
      </c>
      <c r="B571" s="42">
        <f>Controles!$C$2</f>
        <v>7</v>
      </c>
      <c r="C571" s="42" t="s">
        <v>5389</v>
      </c>
      <c r="D571" s="43"/>
      <c r="E571" s="43"/>
      <c r="F571" s="43"/>
      <c r="G571" s="43"/>
      <c r="H571" s="44"/>
      <c r="I571" s="44"/>
      <c r="J571" s="44"/>
      <c r="K571" s="44"/>
      <c r="L571" s="44"/>
      <c r="M571" s="45">
        <f t="shared" si="96"/>
        <v>0</v>
      </c>
      <c r="N571" s="46">
        <f t="shared" si="99"/>
        <v>0</v>
      </c>
      <c r="O571" s="45">
        <f t="shared" si="100"/>
        <v>0</v>
      </c>
      <c r="P571" s="45">
        <f t="shared" si="101"/>
        <v>0</v>
      </c>
      <c r="Q571" s="45">
        <f t="shared" si="102"/>
        <v>0</v>
      </c>
      <c r="R571" s="45">
        <f t="shared" si="103"/>
        <v>0</v>
      </c>
      <c r="S571" s="46">
        <f t="shared" si="104"/>
        <v>0</v>
      </c>
      <c r="T571" s="46">
        <f t="shared" si="97"/>
        <v>0</v>
      </c>
      <c r="U571" s="46">
        <f>IF(J571&lt;&gt;SUM(K571+L571),"ERRO",0)</f>
        <v>0</v>
      </c>
      <c r="V571" s="48" t="str">
        <f t="shared" si="106"/>
        <v>NÃO</v>
      </c>
      <c r="W571" s="49">
        <f t="shared" si="107"/>
        <v>0</v>
      </c>
      <c r="X571" s="50" t="s">
        <v>41</v>
      </c>
      <c r="Y571" s="50" t="s">
        <v>4475</v>
      </c>
      <c r="Z571" s="50">
        <v>2929909</v>
      </c>
      <c r="AA571" s="51"/>
      <c r="AB571" s="51"/>
      <c r="AE571" s="50">
        <f t="shared" si="98"/>
        <v>0</v>
      </c>
    </row>
    <row r="572" spans="1:31" s="52" customFormat="1" ht="19.5" customHeight="1">
      <c r="A572" s="42" t="str">
        <f>Controles!$B$2</f>
        <v>ES</v>
      </c>
      <c r="B572" s="42">
        <f>Controles!$C$2</f>
        <v>7</v>
      </c>
      <c r="C572" s="42" t="s">
        <v>5389</v>
      </c>
      <c r="D572" s="43"/>
      <c r="E572" s="43"/>
      <c r="F572" s="43"/>
      <c r="G572" s="43"/>
      <c r="H572" s="44"/>
      <c r="I572" s="44"/>
      <c r="J572" s="44"/>
      <c r="K572" s="44"/>
      <c r="L572" s="44"/>
      <c r="M572" s="45">
        <f t="shared" si="96"/>
        <v>0</v>
      </c>
      <c r="N572" s="46">
        <f t="shared" si="99"/>
        <v>0</v>
      </c>
      <c r="O572" s="45">
        <f t="shared" si="100"/>
        <v>0</v>
      </c>
      <c r="P572" s="45">
        <f t="shared" si="101"/>
        <v>0</v>
      </c>
      <c r="Q572" s="45">
        <f t="shared" si="102"/>
        <v>0</v>
      </c>
      <c r="R572" s="45">
        <f t="shared" si="103"/>
        <v>0</v>
      </c>
      <c r="S572" s="46">
        <f t="shared" si="104"/>
        <v>0</v>
      </c>
      <c r="T572" s="46">
        <f t="shared" si="97"/>
        <v>0</v>
      </c>
      <c r="U572" s="46">
        <f t="shared" si="105"/>
        <v>0</v>
      </c>
      <c r="V572" s="48" t="str">
        <f t="shared" si="106"/>
        <v>NÃO</v>
      </c>
      <c r="W572" s="49">
        <f t="shared" si="107"/>
        <v>0</v>
      </c>
      <c r="X572" s="50" t="s">
        <v>41</v>
      </c>
      <c r="Y572" s="50" t="s">
        <v>4480</v>
      </c>
      <c r="Z572" s="50">
        <v>2930006</v>
      </c>
      <c r="AA572" s="51"/>
      <c r="AB572" s="51"/>
      <c r="AE572" s="50">
        <f t="shared" si="98"/>
        <v>0</v>
      </c>
    </row>
    <row r="573" spans="1:31" s="52" customFormat="1" ht="19.5" customHeight="1">
      <c r="A573" s="42" t="str">
        <f>Controles!$B$2</f>
        <v>ES</v>
      </c>
      <c r="B573" s="42">
        <f>Controles!$C$2</f>
        <v>7</v>
      </c>
      <c r="C573" s="42" t="s">
        <v>5389</v>
      </c>
      <c r="D573" s="43"/>
      <c r="E573" s="43"/>
      <c r="F573" s="43"/>
      <c r="G573" s="43"/>
      <c r="H573" s="44"/>
      <c r="I573" s="44"/>
      <c r="J573" s="44"/>
      <c r="K573" s="44"/>
      <c r="L573" s="44"/>
      <c r="M573" s="45">
        <f t="shared" si="96"/>
        <v>0</v>
      </c>
      <c r="N573" s="46">
        <f t="shared" si="99"/>
        <v>0</v>
      </c>
      <c r="O573" s="45">
        <f t="shared" si="100"/>
        <v>0</v>
      </c>
      <c r="P573" s="45">
        <f t="shared" si="101"/>
        <v>0</v>
      </c>
      <c r="Q573" s="45">
        <f t="shared" si="102"/>
        <v>0</v>
      </c>
      <c r="R573" s="45">
        <f t="shared" si="103"/>
        <v>0</v>
      </c>
      <c r="S573" s="46">
        <f t="shared" si="104"/>
        <v>0</v>
      </c>
      <c r="T573" s="46">
        <f t="shared" si="97"/>
        <v>0</v>
      </c>
      <c r="U573" s="46">
        <f t="shared" si="105"/>
        <v>0</v>
      </c>
      <c r="V573" s="48" t="str">
        <f t="shared" si="106"/>
        <v>NÃO</v>
      </c>
      <c r="W573" s="49">
        <f t="shared" si="107"/>
        <v>0</v>
      </c>
      <c r="X573" s="50" t="s">
        <v>41</v>
      </c>
      <c r="Y573" s="50" t="s">
        <v>4485</v>
      </c>
      <c r="Z573" s="50">
        <v>2930105</v>
      </c>
      <c r="AA573" s="51"/>
      <c r="AB573" s="51"/>
      <c r="AE573" s="50">
        <f t="shared" si="98"/>
        <v>0</v>
      </c>
    </row>
    <row r="574" spans="1:31" s="52" customFormat="1" ht="19.5" customHeight="1">
      <c r="A574" s="42" t="str">
        <f>Controles!$B$2</f>
        <v>ES</v>
      </c>
      <c r="B574" s="42">
        <f>Controles!$C$2</f>
        <v>7</v>
      </c>
      <c r="C574" s="42" t="s">
        <v>5389</v>
      </c>
      <c r="D574" s="43"/>
      <c r="E574" s="43"/>
      <c r="F574" s="43"/>
      <c r="G574" s="43"/>
      <c r="H574" s="44"/>
      <c r="I574" s="44"/>
      <c r="J574" s="44"/>
      <c r="K574" s="44"/>
      <c r="L574" s="44"/>
      <c r="M574" s="45">
        <f t="shared" si="96"/>
        <v>0</v>
      </c>
      <c r="N574" s="46">
        <f t="shared" si="99"/>
        <v>0</v>
      </c>
      <c r="O574" s="45">
        <f t="shared" si="100"/>
        <v>0</v>
      </c>
      <c r="P574" s="45">
        <f t="shared" si="101"/>
        <v>0</v>
      </c>
      <c r="Q574" s="45">
        <f t="shared" si="102"/>
        <v>0</v>
      </c>
      <c r="R574" s="45">
        <f t="shared" si="103"/>
        <v>0</v>
      </c>
      <c r="S574" s="46">
        <f t="shared" si="104"/>
        <v>0</v>
      </c>
      <c r="T574" s="46">
        <f t="shared" si="97"/>
        <v>0</v>
      </c>
      <c r="U574" s="46">
        <f t="shared" si="105"/>
        <v>0</v>
      </c>
      <c r="V574" s="48" t="str">
        <f t="shared" si="106"/>
        <v>NÃO</v>
      </c>
      <c r="W574" s="49">
        <f t="shared" si="107"/>
        <v>0</v>
      </c>
      <c r="X574" s="50" t="s">
        <v>41</v>
      </c>
      <c r="Y574" s="50" t="s">
        <v>4490</v>
      </c>
      <c r="Z574" s="50">
        <v>2930204</v>
      </c>
      <c r="AA574" s="51"/>
      <c r="AB574" s="51"/>
      <c r="AE574" s="50">
        <f t="shared" si="98"/>
        <v>0</v>
      </c>
    </row>
    <row r="575" spans="1:31" s="52" customFormat="1" ht="19.5" customHeight="1">
      <c r="A575" s="42" t="str">
        <f>Controles!$B$2</f>
        <v>ES</v>
      </c>
      <c r="B575" s="42">
        <f>Controles!$C$2</f>
        <v>7</v>
      </c>
      <c r="C575" s="42" t="s">
        <v>5389</v>
      </c>
      <c r="D575" s="43"/>
      <c r="E575" s="43"/>
      <c r="F575" s="43"/>
      <c r="G575" s="43"/>
      <c r="H575" s="44"/>
      <c r="I575" s="44"/>
      <c r="J575" s="44"/>
      <c r="K575" s="44"/>
      <c r="L575" s="44"/>
      <c r="M575" s="45">
        <f t="shared" si="96"/>
        <v>0</v>
      </c>
      <c r="N575" s="46">
        <f t="shared" si="99"/>
        <v>0</v>
      </c>
      <c r="O575" s="45">
        <f t="shared" si="100"/>
        <v>0</v>
      </c>
      <c r="P575" s="45">
        <f t="shared" si="101"/>
        <v>0</v>
      </c>
      <c r="Q575" s="45">
        <f t="shared" si="102"/>
        <v>0</v>
      </c>
      <c r="R575" s="45">
        <f t="shared" si="103"/>
        <v>0</v>
      </c>
      <c r="S575" s="46">
        <f t="shared" si="104"/>
        <v>0</v>
      </c>
      <c r="T575" s="46">
        <f t="shared" si="97"/>
        <v>0</v>
      </c>
      <c r="U575" s="46">
        <f t="shared" si="105"/>
        <v>0</v>
      </c>
      <c r="V575" s="48" t="str">
        <f t="shared" si="106"/>
        <v>NÃO</v>
      </c>
      <c r="W575" s="49">
        <f t="shared" si="107"/>
        <v>0</v>
      </c>
      <c r="X575" s="50" t="s">
        <v>41</v>
      </c>
      <c r="Y575" s="50" t="s">
        <v>4495</v>
      </c>
      <c r="Z575" s="50">
        <v>2930154</v>
      </c>
      <c r="AA575" s="51"/>
      <c r="AB575" s="51"/>
      <c r="AE575" s="50">
        <f t="shared" si="98"/>
        <v>0</v>
      </c>
    </row>
    <row r="576" spans="1:31" s="52" customFormat="1" ht="19.5" customHeight="1">
      <c r="A576" s="42" t="str">
        <f>Controles!$B$2</f>
        <v>ES</v>
      </c>
      <c r="B576" s="42">
        <f>Controles!$C$2</f>
        <v>7</v>
      </c>
      <c r="C576" s="42" t="s">
        <v>5389</v>
      </c>
      <c r="D576" s="43"/>
      <c r="E576" s="43"/>
      <c r="F576" s="43"/>
      <c r="G576" s="43"/>
      <c r="H576" s="44"/>
      <c r="I576" s="44"/>
      <c r="J576" s="44"/>
      <c r="K576" s="44"/>
      <c r="L576" s="44"/>
      <c r="M576" s="45">
        <f t="shared" si="96"/>
        <v>0</v>
      </c>
      <c r="N576" s="46">
        <f t="shared" si="99"/>
        <v>0</v>
      </c>
      <c r="O576" s="45">
        <f t="shared" si="100"/>
        <v>0</v>
      </c>
      <c r="P576" s="45">
        <f t="shared" si="101"/>
        <v>0</v>
      </c>
      <c r="Q576" s="45">
        <f t="shared" si="102"/>
        <v>0</v>
      </c>
      <c r="R576" s="45">
        <f t="shared" si="103"/>
        <v>0</v>
      </c>
      <c r="S576" s="46">
        <f t="shared" si="104"/>
        <v>0</v>
      </c>
      <c r="T576" s="46">
        <f t="shared" si="97"/>
        <v>0</v>
      </c>
      <c r="U576" s="46">
        <f t="shared" si="105"/>
        <v>0</v>
      </c>
      <c r="V576" s="48" t="str">
        <f t="shared" si="106"/>
        <v>NÃO</v>
      </c>
      <c r="W576" s="49">
        <f t="shared" si="107"/>
        <v>0</v>
      </c>
      <c r="X576" s="50" t="s">
        <v>41</v>
      </c>
      <c r="Y576" s="50" t="s">
        <v>4500</v>
      </c>
      <c r="Z576" s="50">
        <v>2930303</v>
      </c>
      <c r="AA576" s="51"/>
      <c r="AB576" s="51"/>
      <c r="AE576" s="50">
        <f t="shared" si="98"/>
        <v>0</v>
      </c>
    </row>
    <row r="577" spans="1:31" s="52" customFormat="1" ht="19.5" customHeight="1">
      <c r="A577" s="42" t="str">
        <f>Controles!$B$2</f>
        <v>ES</v>
      </c>
      <c r="B577" s="42">
        <f>Controles!$C$2</f>
        <v>7</v>
      </c>
      <c r="C577" s="42" t="s">
        <v>5389</v>
      </c>
      <c r="D577" s="43"/>
      <c r="E577" s="43"/>
      <c r="F577" s="43"/>
      <c r="G577" s="43"/>
      <c r="H577" s="44"/>
      <c r="I577" s="44"/>
      <c r="J577" s="44"/>
      <c r="K577" s="44"/>
      <c r="L577" s="44"/>
      <c r="M577" s="45">
        <f t="shared" si="96"/>
        <v>0</v>
      </c>
      <c r="N577" s="46">
        <f t="shared" si="99"/>
        <v>0</v>
      </c>
      <c r="O577" s="45">
        <f t="shared" si="100"/>
        <v>0</v>
      </c>
      <c r="P577" s="45">
        <f t="shared" si="101"/>
        <v>0</v>
      </c>
      <c r="Q577" s="45">
        <f t="shared" si="102"/>
        <v>0</v>
      </c>
      <c r="R577" s="45">
        <f t="shared" si="103"/>
        <v>0</v>
      </c>
      <c r="S577" s="46">
        <f t="shared" si="104"/>
        <v>0</v>
      </c>
      <c r="T577" s="46">
        <f t="shared" si="97"/>
        <v>0</v>
      </c>
      <c r="U577" s="46">
        <f t="shared" si="105"/>
        <v>0</v>
      </c>
      <c r="V577" s="48" t="str">
        <f t="shared" si="106"/>
        <v>NÃO</v>
      </c>
      <c r="W577" s="49">
        <f t="shared" si="107"/>
        <v>0</v>
      </c>
      <c r="X577" s="50" t="s">
        <v>41</v>
      </c>
      <c r="Y577" s="50" t="s">
        <v>4505</v>
      </c>
      <c r="Z577" s="50">
        <v>2930402</v>
      </c>
      <c r="AA577" s="51"/>
      <c r="AB577" s="51"/>
      <c r="AE577" s="50">
        <f t="shared" si="98"/>
        <v>0</v>
      </c>
    </row>
    <row r="578" spans="1:31" s="52" customFormat="1" ht="19.5" customHeight="1">
      <c r="A578" s="42" t="str">
        <f>Controles!$B$2</f>
        <v>ES</v>
      </c>
      <c r="B578" s="42">
        <f>Controles!$C$2</f>
        <v>7</v>
      </c>
      <c r="C578" s="42" t="s">
        <v>5389</v>
      </c>
      <c r="D578" s="43"/>
      <c r="E578" s="43"/>
      <c r="F578" s="43"/>
      <c r="G578" s="43"/>
      <c r="H578" s="44"/>
      <c r="I578" s="44"/>
      <c r="J578" s="44"/>
      <c r="K578" s="44"/>
      <c r="L578" s="44"/>
      <c r="M578" s="45">
        <f t="shared" ref="M578:M600" si="108">IF(H578&gt;J578,"ERRO",0)</f>
        <v>0</v>
      </c>
      <c r="N578" s="46">
        <f t="shared" si="99"/>
        <v>0</v>
      </c>
      <c r="O578" s="45">
        <f t="shared" si="100"/>
        <v>0</v>
      </c>
      <c r="P578" s="45">
        <f t="shared" si="101"/>
        <v>0</v>
      </c>
      <c r="Q578" s="45">
        <f t="shared" si="102"/>
        <v>0</v>
      </c>
      <c r="R578" s="45">
        <f t="shared" si="103"/>
        <v>0</v>
      </c>
      <c r="S578" s="46">
        <f t="shared" si="104"/>
        <v>0</v>
      </c>
      <c r="T578" s="46">
        <f t="shared" ref="T578:T600" si="109">IF(AND(H578=0,I578&gt;0),"ERRO",0)</f>
        <v>0</v>
      </c>
      <c r="U578" s="46">
        <f t="shared" si="105"/>
        <v>0</v>
      </c>
      <c r="V578" s="48" t="str">
        <f t="shared" si="106"/>
        <v>NÃO</v>
      </c>
      <c r="W578" s="49">
        <f t="shared" si="107"/>
        <v>0</v>
      </c>
      <c r="X578" s="50" t="s">
        <v>41</v>
      </c>
      <c r="Y578" s="50" t="s">
        <v>2896</v>
      </c>
      <c r="Z578" s="50">
        <v>2930501</v>
      </c>
      <c r="AA578" s="51"/>
      <c r="AB578" s="51"/>
      <c r="AE578" s="50">
        <f t="shared" ref="AE578:AE600" si="110">IF(SUM(H578,J578:L578)&gt;0,1,0)</f>
        <v>0</v>
      </c>
    </row>
    <row r="579" spans="1:31" s="52" customFormat="1" ht="19.5" customHeight="1">
      <c r="A579" s="42" t="str">
        <f>Controles!$B$2</f>
        <v>ES</v>
      </c>
      <c r="B579" s="42">
        <f>Controles!$C$2</f>
        <v>7</v>
      </c>
      <c r="C579" s="42" t="s">
        <v>5389</v>
      </c>
      <c r="D579" s="43"/>
      <c r="E579" s="43"/>
      <c r="F579" s="43"/>
      <c r="G579" s="43"/>
      <c r="H579" s="44"/>
      <c r="I579" s="44"/>
      <c r="J579" s="44"/>
      <c r="K579" s="44"/>
      <c r="L579" s="44"/>
      <c r="M579" s="45">
        <f t="shared" si="108"/>
        <v>0</v>
      </c>
      <c r="N579" s="46">
        <f t="shared" ref="N579:N600" si="111">IF(AND(J579&gt;0,H579=0),"VERIFICAR",0)</f>
        <v>0</v>
      </c>
      <c r="O579" s="45">
        <f t="shared" ref="O579:O600" si="112">IF(J579&gt;I579,"ERRO",0)</f>
        <v>0</v>
      </c>
      <c r="P579" s="45">
        <f t="shared" ref="P579:P600" si="113">IF(K579&gt;J579,"ERRO",0)</f>
        <v>0</v>
      </c>
      <c r="Q579" s="45">
        <f t="shared" ref="Q579:Q600" si="114">IF(AND(K579&gt;0,H579=0),"ERRO",0)</f>
        <v>0</v>
      </c>
      <c r="R579" s="45">
        <f t="shared" ref="R579:R600" si="115">IF(AND(H579=0,L579&gt;0),"ERRO",0)</f>
        <v>0</v>
      </c>
      <c r="S579" s="46">
        <f t="shared" ref="S579:S600" si="116">IF(K579+L579&gt;I579,"ERRO",0)</f>
        <v>0</v>
      </c>
      <c r="T579" s="46">
        <f t="shared" si="109"/>
        <v>0</v>
      </c>
      <c r="U579" s="46">
        <f t="shared" ref="U579:U600" si="117">IF(J579&lt;&gt;SUM(K579+L579),"ERRO",0)</f>
        <v>0</v>
      </c>
      <c r="V579" s="48" t="str">
        <f t="shared" ref="V579:V600" si="118">IF(AND(M579=0,N579=0,O579=0,P579=0,Q579=0,R579=0,S579=0,T579=0,U579=0), "NÃO", "SIM")</f>
        <v>NÃO</v>
      </c>
      <c r="W579" s="49">
        <f t="shared" ref="W579:W600" si="119">IF(L579+K579+J579+I579+H579=0,0,1)</f>
        <v>0</v>
      </c>
      <c r="X579" s="50" t="s">
        <v>41</v>
      </c>
      <c r="Y579" s="50" t="s">
        <v>4514</v>
      </c>
      <c r="Z579" s="50">
        <v>2930600</v>
      </c>
      <c r="AA579" s="51"/>
      <c r="AB579" s="51"/>
      <c r="AE579" s="50">
        <f t="shared" si="110"/>
        <v>0</v>
      </c>
    </row>
    <row r="580" spans="1:31" s="52" customFormat="1" ht="19.5" customHeight="1">
      <c r="A580" s="42" t="str">
        <f>Controles!$B$2</f>
        <v>ES</v>
      </c>
      <c r="B580" s="42">
        <f>Controles!$C$2</f>
        <v>7</v>
      </c>
      <c r="C580" s="42" t="s">
        <v>5389</v>
      </c>
      <c r="D580" s="43"/>
      <c r="E580" s="43"/>
      <c r="F580" s="43"/>
      <c r="G580" s="43"/>
      <c r="H580" s="44"/>
      <c r="I580" s="44"/>
      <c r="J580" s="44"/>
      <c r="K580" s="44"/>
      <c r="L580" s="44"/>
      <c r="M580" s="45">
        <f t="shared" si="108"/>
        <v>0</v>
      </c>
      <c r="N580" s="46">
        <f t="shared" si="111"/>
        <v>0</v>
      </c>
      <c r="O580" s="45">
        <f t="shared" si="112"/>
        <v>0</v>
      </c>
      <c r="P580" s="45">
        <f t="shared" si="113"/>
        <v>0</v>
      </c>
      <c r="Q580" s="45">
        <f t="shared" si="114"/>
        <v>0</v>
      </c>
      <c r="R580" s="45">
        <f t="shared" si="115"/>
        <v>0</v>
      </c>
      <c r="S580" s="46">
        <f t="shared" si="116"/>
        <v>0</v>
      </c>
      <c r="T580" s="46">
        <f t="shared" si="109"/>
        <v>0</v>
      </c>
      <c r="U580" s="46">
        <f t="shared" si="117"/>
        <v>0</v>
      </c>
      <c r="V580" s="48" t="str">
        <f t="shared" si="118"/>
        <v>NÃO</v>
      </c>
      <c r="W580" s="49">
        <f t="shared" si="119"/>
        <v>0</v>
      </c>
      <c r="X580" s="50" t="s">
        <v>41</v>
      </c>
      <c r="Y580" s="50" t="s">
        <v>4519</v>
      </c>
      <c r="Z580" s="50">
        <v>2930709</v>
      </c>
      <c r="AA580" s="51"/>
      <c r="AB580" s="51"/>
      <c r="AE580" s="50">
        <f t="shared" si="110"/>
        <v>0</v>
      </c>
    </row>
    <row r="581" spans="1:31" s="52" customFormat="1" ht="19.5" customHeight="1">
      <c r="A581" s="42" t="str">
        <f>Controles!$B$2</f>
        <v>ES</v>
      </c>
      <c r="B581" s="42">
        <f>Controles!$C$2</f>
        <v>7</v>
      </c>
      <c r="C581" s="42" t="s">
        <v>5389</v>
      </c>
      <c r="D581" s="43"/>
      <c r="E581" s="43"/>
      <c r="F581" s="43"/>
      <c r="G581" s="43"/>
      <c r="H581" s="44"/>
      <c r="I581" s="44"/>
      <c r="J581" s="44"/>
      <c r="K581" s="44"/>
      <c r="L581" s="44"/>
      <c r="M581" s="45">
        <f t="shared" si="108"/>
        <v>0</v>
      </c>
      <c r="N581" s="46">
        <f t="shared" si="111"/>
        <v>0</v>
      </c>
      <c r="O581" s="45">
        <f t="shared" si="112"/>
        <v>0</v>
      </c>
      <c r="P581" s="45">
        <f t="shared" si="113"/>
        <v>0</v>
      </c>
      <c r="Q581" s="45">
        <f t="shared" si="114"/>
        <v>0</v>
      </c>
      <c r="R581" s="45">
        <f t="shared" si="115"/>
        <v>0</v>
      </c>
      <c r="S581" s="46">
        <f t="shared" si="116"/>
        <v>0</v>
      </c>
      <c r="T581" s="46">
        <f t="shared" si="109"/>
        <v>0</v>
      </c>
      <c r="U581" s="46">
        <f t="shared" si="117"/>
        <v>0</v>
      </c>
      <c r="V581" s="48" t="str">
        <f t="shared" si="118"/>
        <v>NÃO</v>
      </c>
      <c r="W581" s="49">
        <f t="shared" si="119"/>
        <v>0</v>
      </c>
      <c r="X581" s="50" t="s">
        <v>41</v>
      </c>
      <c r="Y581" s="50" t="s">
        <v>4524</v>
      </c>
      <c r="Z581" s="50">
        <v>2930758</v>
      </c>
      <c r="AA581" s="51"/>
      <c r="AB581" s="51"/>
      <c r="AE581" s="50">
        <f t="shared" si="110"/>
        <v>0</v>
      </c>
    </row>
    <row r="582" spans="1:31" s="52" customFormat="1" ht="19.5" customHeight="1">
      <c r="A582" s="42" t="str">
        <f>Controles!$B$2</f>
        <v>ES</v>
      </c>
      <c r="B582" s="42">
        <f>Controles!$C$2</f>
        <v>7</v>
      </c>
      <c r="C582" s="42" t="s">
        <v>5389</v>
      </c>
      <c r="D582" s="43"/>
      <c r="E582" s="43"/>
      <c r="F582" s="43"/>
      <c r="G582" s="43"/>
      <c r="H582" s="44"/>
      <c r="I582" s="44"/>
      <c r="J582" s="44"/>
      <c r="K582" s="44"/>
      <c r="L582" s="44"/>
      <c r="M582" s="45">
        <f t="shared" si="108"/>
        <v>0</v>
      </c>
      <c r="N582" s="46">
        <f t="shared" si="111"/>
        <v>0</v>
      </c>
      <c r="O582" s="45">
        <f t="shared" si="112"/>
        <v>0</v>
      </c>
      <c r="P582" s="45">
        <f t="shared" si="113"/>
        <v>0</v>
      </c>
      <c r="Q582" s="45">
        <f t="shared" si="114"/>
        <v>0</v>
      </c>
      <c r="R582" s="45">
        <f t="shared" si="115"/>
        <v>0</v>
      </c>
      <c r="S582" s="46">
        <f t="shared" si="116"/>
        <v>0</v>
      </c>
      <c r="T582" s="46">
        <f t="shared" si="109"/>
        <v>0</v>
      </c>
      <c r="U582" s="46">
        <f t="shared" si="117"/>
        <v>0</v>
      </c>
      <c r="V582" s="48" t="str">
        <f t="shared" si="118"/>
        <v>NÃO</v>
      </c>
      <c r="W582" s="49">
        <f t="shared" si="119"/>
        <v>0</v>
      </c>
      <c r="X582" s="50" t="s">
        <v>41</v>
      </c>
      <c r="Y582" s="50" t="s">
        <v>4529</v>
      </c>
      <c r="Z582" s="50">
        <v>2930766</v>
      </c>
      <c r="AA582" s="51"/>
      <c r="AB582" s="51"/>
      <c r="AE582" s="50">
        <f t="shared" si="110"/>
        <v>0</v>
      </c>
    </row>
    <row r="583" spans="1:31" s="52" customFormat="1" ht="19.5" customHeight="1">
      <c r="A583" s="42" t="str">
        <f>Controles!$B$2</f>
        <v>ES</v>
      </c>
      <c r="B583" s="42">
        <f>Controles!$C$2</f>
        <v>7</v>
      </c>
      <c r="C583" s="42" t="s">
        <v>5389</v>
      </c>
      <c r="D583" s="43"/>
      <c r="E583" s="43"/>
      <c r="F583" s="43"/>
      <c r="G583" s="43"/>
      <c r="H583" s="44"/>
      <c r="I583" s="44"/>
      <c r="J583" s="44"/>
      <c r="K583" s="44"/>
      <c r="L583" s="44"/>
      <c r="M583" s="45">
        <f t="shared" si="108"/>
        <v>0</v>
      </c>
      <c r="N583" s="46">
        <f t="shared" si="111"/>
        <v>0</v>
      </c>
      <c r="O583" s="45">
        <f t="shared" si="112"/>
        <v>0</v>
      </c>
      <c r="P583" s="45">
        <f t="shared" si="113"/>
        <v>0</v>
      </c>
      <c r="Q583" s="45">
        <f t="shared" si="114"/>
        <v>0</v>
      </c>
      <c r="R583" s="45">
        <f t="shared" si="115"/>
        <v>0</v>
      </c>
      <c r="S583" s="46">
        <f t="shared" si="116"/>
        <v>0</v>
      </c>
      <c r="T583" s="46">
        <f t="shared" si="109"/>
        <v>0</v>
      </c>
      <c r="U583" s="46">
        <f t="shared" si="117"/>
        <v>0</v>
      </c>
      <c r="V583" s="48" t="str">
        <f t="shared" si="118"/>
        <v>NÃO</v>
      </c>
      <c r="W583" s="49">
        <f t="shared" si="119"/>
        <v>0</v>
      </c>
      <c r="X583" s="50" t="s">
        <v>41</v>
      </c>
      <c r="Y583" s="50" t="s">
        <v>4534</v>
      </c>
      <c r="Z583" s="50">
        <v>2930774</v>
      </c>
      <c r="AA583" s="51"/>
      <c r="AB583" s="51"/>
      <c r="AE583" s="50">
        <f t="shared" si="110"/>
        <v>0</v>
      </c>
    </row>
    <row r="584" spans="1:31" s="52" customFormat="1" ht="19.5" customHeight="1">
      <c r="A584" s="42" t="str">
        <f>Controles!$B$2</f>
        <v>ES</v>
      </c>
      <c r="B584" s="42">
        <f>Controles!$C$2</f>
        <v>7</v>
      </c>
      <c r="C584" s="42" t="s">
        <v>5389</v>
      </c>
      <c r="D584" s="43"/>
      <c r="E584" s="43"/>
      <c r="F584" s="43"/>
      <c r="G584" s="43"/>
      <c r="H584" s="44"/>
      <c r="I584" s="44"/>
      <c r="J584" s="44"/>
      <c r="K584" s="44"/>
      <c r="L584" s="44"/>
      <c r="M584" s="45">
        <f t="shared" si="108"/>
        <v>0</v>
      </c>
      <c r="N584" s="46">
        <f t="shared" si="111"/>
        <v>0</v>
      </c>
      <c r="O584" s="45">
        <f t="shared" si="112"/>
        <v>0</v>
      </c>
      <c r="P584" s="45">
        <f t="shared" si="113"/>
        <v>0</v>
      </c>
      <c r="Q584" s="45">
        <f t="shared" si="114"/>
        <v>0</v>
      </c>
      <c r="R584" s="45">
        <f t="shared" si="115"/>
        <v>0</v>
      </c>
      <c r="S584" s="46">
        <f t="shared" si="116"/>
        <v>0</v>
      </c>
      <c r="T584" s="46">
        <f t="shared" si="109"/>
        <v>0</v>
      </c>
      <c r="U584" s="46">
        <f t="shared" si="117"/>
        <v>0</v>
      </c>
      <c r="V584" s="48" t="str">
        <f t="shared" si="118"/>
        <v>NÃO</v>
      </c>
      <c r="W584" s="49">
        <f t="shared" si="119"/>
        <v>0</v>
      </c>
      <c r="X584" s="50" t="s">
        <v>41</v>
      </c>
      <c r="Y584" s="50" t="s">
        <v>4538</v>
      </c>
      <c r="Z584" s="50">
        <v>2930808</v>
      </c>
      <c r="AA584" s="51"/>
      <c r="AB584" s="51"/>
      <c r="AE584" s="50">
        <f t="shared" si="110"/>
        <v>0</v>
      </c>
    </row>
    <row r="585" spans="1:31" s="52" customFormat="1" ht="19.5" customHeight="1">
      <c r="A585" s="42" t="str">
        <f>Controles!$B$2</f>
        <v>ES</v>
      </c>
      <c r="B585" s="42">
        <f>Controles!$C$2</f>
        <v>7</v>
      </c>
      <c r="C585" s="42" t="s">
        <v>5389</v>
      </c>
      <c r="D585" s="43"/>
      <c r="E585" s="43"/>
      <c r="F585" s="43"/>
      <c r="G585" s="43"/>
      <c r="H585" s="44"/>
      <c r="I585" s="44"/>
      <c r="J585" s="44"/>
      <c r="K585" s="44"/>
      <c r="L585" s="44"/>
      <c r="M585" s="45">
        <f t="shared" si="108"/>
        <v>0</v>
      </c>
      <c r="N585" s="46">
        <f t="shared" si="111"/>
        <v>0</v>
      </c>
      <c r="O585" s="45">
        <f t="shared" si="112"/>
        <v>0</v>
      </c>
      <c r="P585" s="45">
        <f t="shared" si="113"/>
        <v>0</v>
      </c>
      <c r="Q585" s="45">
        <f t="shared" si="114"/>
        <v>0</v>
      </c>
      <c r="R585" s="45">
        <f t="shared" si="115"/>
        <v>0</v>
      </c>
      <c r="S585" s="46">
        <f t="shared" si="116"/>
        <v>0</v>
      </c>
      <c r="T585" s="46">
        <f t="shared" si="109"/>
        <v>0</v>
      </c>
      <c r="U585" s="46">
        <f t="shared" si="117"/>
        <v>0</v>
      </c>
      <c r="V585" s="48" t="str">
        <f t="shared" si="118"/>
        <v>NÃO</v>
      </c>
      <c r="W585" s="49">
        <f t="shared" si="119"/>
        <v>0</v>
      </c>
      <c r="X585" s="50" t="s">
        <v>41</v>
      </c>
      <c r="Y585" s="50" t="s">
        <v>4542</v>
      </c>
      <c r="Z585" s="50">
        <v>2930907</v>
      </c>
      <c r="AA585" s="51"/>
      <c r="AB585" s="51"/>
      <c r="AE585" s="50">
        <f t="shared" si="110"/>
        <v>0</v>
      </c>
    </row>
    <row r="586" spans="1:31" s="52" customFormat="1" ht="19.5" customHeight="1">
      <c r="A586" s="42" t="str">
        <f>Controles!$B$2</f>
        <v>ES</v>
      </c>
      <c r="B586" s="42">
        <f>Controles!$C$2</f>
        <v>7</v>
      </c>
      <c r="C586" s="42" t="s">
        <v>5389</v>
      </c>
      <c r="D586" s="43"/>
      <c r="E586" s="43"/>
      <c r="F586" s="43"/>
      <c r="G586" s="43"/>
      <c r="H586" s="44"/>
      <c r="I586" s="44"/>
      <c r="J586" s="44"/>
      <c r="K586" s="44"/>
      <c r="L586" s="44"/>
      <c r="M586" s="45">
        <f t="shared" si="108"/>
        <v>0</v>
      </c>
      <c r="N586" s="46">
        <f t="shared" si="111"/>
        <v>0</v>
      </c>
      <c r="O586" s="45">
        <f t="shared" si="112"/>
        <v>0</v>
      </c>
      <c r="P586" s="45">
        <f t="shared" si="113"/>
        <v>0</v>
      </c>
      <c r="Q586" s="45">
        <f t="shared" si="114"/>
        <v>0</v>
      </c>
      <c r="R586" s="45">
        <f t="shared" si="115"/>
        <v>0</v>
      </c>
      <c r="S586" s="46">
        <f t="shared" si="116"/>
        <v>0</v>
      </c>
      <c r="T586" s="46">
        <f t="shared" si="109"/>
        <v>0</v>
      </c>
      <c r="U586" s="46">
        <f t="shared" si="117"/>
        <v>0</v>
      </c>
      <c r="V586" s="48" t="str">
        <f t="shared" si="118"/>
        <v>NÃO</v>
      </c>
      <c r="W586" s="49">
        <f t="shared" si="119"/>
        <v>0</v>
      </c>
      <c r="X586" s="50" t="s">
        <v>41</v>
      </c>
      <c r="Y586" s="50" t="s">
        <v>4547</v>
      </c>
      <c r="Z586" s="50">
        <v>2931004</v>
      </c>
      <c r="AA586" s="51"/>
      <c r="AB586" s="51"/>
      <c r="AE586" s="50">
        <f t="shared" si="110"/>
        <v>0</v>
      </c>
    </row>
    <row r="587" spans="1:31" s="52" customFormat="1" ht="19.5" customHeight="1">
      <c r="A587" s="42" t="str">
        <f>Controles!$B$2</f>
        <v>ES</v>
      </c>
      <c r="B587" s="42">
        <f>Controles!$C$2</f>
        <v>7</v>
      </c>
      <c r="C587" s="42" t="s">
        <v>5389</v>
      </c>
      <c r="D587" s="43"/>
      <c r="E587" s="43"/>
      <c r="F587" s="43"/>
      <c r="G587" s="43"/>
      <c r="H587" s="44"/>
      <c r="I587" s="44"/>
      <c r="J587" s="44"/>
      <c r="K587" s="44"/>
      <c r="L587" s="44"/>
      <c r="M587" s="45">
        <f t="shared" si="108"/>
        <v>0</v>
      </c>
      <c r="N587" s="46">
        <f t="shared" si="111"/>
        <v>0</v>
      </c>
      <c r="O587" s="45">
        <f t="shared" si="112"/>
        <v>0</v>
      </c>
      <c r="P587" s="45">
        <f t="shared" si="113"/>
        <v>0</v>
      </c>
      <c r="Q587" s="45">
        <f t="shared" si="114"/>
        <v>0</v>
      </c>
      <c r="R587" s="45">
        <f t="shared" si="115"/>
        <v>0</v>
      </c>
      <c r="S587" s="46">
        <f t="shared" si="116"/>
        <v>0</v>
      </c>
      <c r="T587" s="46">
        <f t="shared" si="109"/>
        <v>0</v>
      </c>
      <c r="U587" s="46">
        <f t="shared" si="117"/>
        <v>0</v>
      </c>
      <c r="V587" s="48" t="str">
        <f t="shared" si="118"/>
        <v>NÃO</v>
      </c>
      <c r="W587" s="49">
        <f t="shared" si="119"/>
        <v>0</v>
      </c>
      <c r="X587" s="50" t="s">
        <v>41</v>
      </c>
      <c r="Y587" s="50" t="s">
        <v>4552</v>
      </c>
      <c r="Z587" s="50">
        <v>2931053</v>
      </c>
      <c r="AA587" s="51"/>
      <c r="AB587" s="51"/>
      <c r="AE587" s="50">
        <f t="shared" si="110"/>
        <v>0</v>
      </c>
    </row>
    <row r="588" spans="1:31" s="52" customFormat="1" ht="19.5" customHeight="1">
      <c r="A588" s="42" t="str">
        <f>Controles!$B$2</f>
        <v>ES</v>
      </c>
      <c r="B588" s="42">
        <f>Controles!$C$2</f>
        <v>7</v>
      </c>
      <c r="C588" s="42" t="s">
        <v>5389</v>
      </c>
      <c r="D588" s="43"/>
      <c r="E588" s="43"/>
      <c r="F588" s="43"/>
      <c r="G588" s="43"/>
      <c r="H588" s="44"/>
      <c r="I588" s="44"/>
      <c r="J588" s="44"/>
      <c r="K588" s="44"/>
      <c r="L588" s="44"/>
      <c r="M588" s="45">
        <f t="shared" si="108"/>
        <v>0</v>
      </c>
      <c r="N588" s="46">
        <f t="shared" si="111"/>
        <v>0</v>
      </c>
      <c r="O588" s="45">
        <f t="shared" si="112"/>
        <v>0</v>
      </c>
      <c r="P588" s="45">
        <f t="shared" si="113"/>
        <v>0</v>
      </c>
      <c r="Q588" s="45">
        <f t="shared" si="114"/>
        <v>0</v>
      </c>
      <c r="R588" s="45">
        <f t="shared" si="115"/>
        <v>0</v>
      </c>
      <c r="S588" s="46">
        <f t="shared" si="116"/>
        <v>0</v>
      </c>
      <c r="T588" s="46">
        <f t="shared" si="109"/>
        <v>0</v>
      </c>
      <c r="U588" s="46">
        <f t="shared" si="117"/>
        <v>0</v>
      </c>
      <c r="V588" s="48" t="str">
        <f t="shared" si="118"/>
        <v>NÃO</v>
      </c>
      <c r="W588" s="49">
        <f t="shared" si="119"/>
        <v>0</v>
      </c>
      <c r="X588" s="50" t="s">
        <v>41</v>
      </c>
      <c r="Y588" s="50" t="s">
        <v>4557</v>
      </c>
      <c r="Z588" s="50">
        <v>2931103</v>
      </c>
      <c r="AA588" s="51"/>
      <c r="AB588" s="51"/>
      <c r="AE588" s="50">
        <f t="shared" si="110"/>
        <v>0</v>
      </c>
    </row>
    <row r="589" spans="1:31" s="52" customFormat="1" ht="19.5" customHeight="1">
      <c r="A589" s="42" t="str">
        <f>Controles!$B$2</f>
        <v>ES</v>
      </c>
      <c r="B589" s="42">
        <f>Controles!$C$2</f>
        <v>7</v>
      </c>
      <c r="C589" s="42" t="s">
        <v>5389</v>
      </c>
      <c r="D589" s="43"/>
      <c r="E589" s="43"/>
      <c r="F589" s="43"/>
      <c r="G589" s="43"/>
      <c r="H589" s="44"/>
      <c r="I589" s="44"/>
      <c r="J589" s="44"/>
      <c r="K589" s="44"/>
      <c r="L589" s="44"/>
      <c r="M589" s="45">
        <f t="shared" si="108"/>
        <v>0</v>
      </c>
      <c r="N589" s="46">
        <f t="shared" si="111"/>
        <v>0</v>
      </c>
      <c r="O589" s="45">
        <f t="shared" si="112"/>
        <v>0</v>
      </c>
      <c r="P589" s="45">
        <f t="shared" si="113"/>
        <v>0</v>
      </c>
      <c r="Q589" s="45">
        <f t="shared" si="114"/>
        <v>0</v>
      </c>
      <c r="R589" s="45">
        <f t="shared" si="115"/>
        <v>0</v>
      </c>
      <c r="S589" s="46">
        <f t="shared" si="116"/>
        <v>0</v>
      </c>
      <c r="T589" s="46">
        <f t="shared" si="109"/>
        <v>0</v>
      </c>
      <c r="U589" s="46">
        <f t="shared" si="117"/>
        <v>0</v>
      </c>
      <c r="V589" s="48" t="str">
        <f t="shared" si="118"/>
        <v>NÃO</v>
      </c>
      <c r="W589" s="49">
        <f t="shared" si="119"/>
        <v>0</v>
      </c>
      <c r="X589" s="50" t="s">
        <v>41</v>
      </c>
      <c r="Y589" s="50" t="s">
        <v>3609</v>
      </c>
      <c r="Z589" s="50">
        <v>2931202</v>
      </c>
      <c r="AA589" s="51"/>
      <c r="AB589" s="51"/>
      <c r="AE589" s="50">
        <f t="shared" si="110"/>
        <v>0</v>
      </c>
    </row>
    <row r="590" spans="1:31" s="52" customFormat="1" ht="19.5" customHeight="1">
      <c r="A590" s="42" t="str">
        <f>Controles!$B$2</f>
        <v>ES</v>
      </c>
      <c r="B590" s="42">
        <f>Controles!$C$2</f>
        <v>7</v>
      </c>
      <c r="C590" s="42" t="s">
        <v>5389</v>
      </c>
      <c r="D590" s="43"/>
      <c r="E590" s="43"/>
      <c r="F590" s="43"/>
      <c r="G590" s="43"/>
      <c r="H590" s="44"/>
      <c r="I590" s="44"/>
      <c r="J590" s="44"/>
      <c r="K590" s="44"/>
      <c r="L590" s="44"/>
      <c r="M590" s="45">
        <f t="shared" si="108"/>
        <v>0</v>
      </c>
      <c r="N590" s="46">
        <f t="shared" si="111"/>
        <v>0</v>
      </c>
      <c r="O590" s="45">
        <f t="shared" si="112"/>
        <v>0</v>
      </c>
      <c r="P590" s="45">
        <f t="shared" si="113"/>
        <v>0</v>
      </c>
      <c r="Q590" s="45">
        <f t="shared" si="114"/>
        <v>0</v>
      </c>
      <c r="R590" s="45">
        <f t="shared" si="115"/>
        <v>0</v>
      </c>
      <c r="S590" s="46">
        <f t="shared" si="116"/>
        <v>0</v>
      </c>
      <c r="T590" s="46">
        <f t="shared" si="109"/>
        <v>0</v>
      </c>
      <c r="U590" s="46">
        <f t="shared" si="117"/>
        <v>0</v>
      </c>
      <c r="V590" s="48" t="str">
        <f t="shared" si="118"/>
        <v>NÃO</v>
      </c>
      <c r="W590" s="49">
        <f t="shared" si="119"/>
        <v>0</v>
      </c>
      <c r="X590" s="50" t="s">
        <v>41</v>
      </c>
      <c r="Y590" s="50" t="s">
        <v>4565</v>
      </c>
      <c r="Z590" s="50">
        <v>2931301</v>
      </c>
      <c r="AA590" s="51"/>
      <c r="AB590" s="51"/>
      <c r="AE590" s="50">
        <f t="shared" si="110"/>
        <v>0</v>
      </c>
    </row>
    <row r="591" spans="1:31" s="52" customFormat="1" ht="19.5" customHeight="1">
      <c r="A591" s="42" t="str">
        <f>Controles!$B$2</f>
        <v>ES</v>
      </c>
      <c r="B591" s="42">
        <f>Controles!$C$2</f>
        <v>7</v>
      </c>
      <c r="C591" s="42" t="s">
        <v>5389</v>
      </c>
      <c r="D591" s="43"/>
      <c r="E591" s="43"/>
      <c r="F591" s="43"/>
      <c r="G591" s="43"/>
      <c r="H591" s="44"/>
      <c r="I591" s="44"/>
      <c r="J591" s="44"/>
      <c r="K591" s="44"/>
      <c r="L591" s="44"/>
      <c r="M591" s="45">
        <f t="shared" si="108"/>
        <v>0</v>
      </c>
      <c r="N591" s="46">
        <f t="shared" si="111"/>
        <v>0</v>
      </c>
      <c r="O591" s="45">
        <f t="shared" si="112"/>
        <v>0</v>
      </c>
      <c r="P591" s="45">
        <f t="shared" si="113"/>
        <v>0</v>
      </c>
      <c r="Q591" s="45">
        <f t="shared" si="114"/>
        <v>0</v>
      </c>
      <c r="R591" s="45">
        <f t="shared" si="115"/>
        <v>0</v>
      </c>
      <c r="S591" s="46">
        <f t="shared" si="116"/>
        <v>0</v>
      </c>
      <c r="T591" s="46">
        <f t="shared" si="109"/>
        <v>0</v>
      </c>
      <c r="U591" s="46">
        <f t="shared" si="117"/>
        <v>0</v>
      </c>
      <c r="V591" s="48" t="str">
        <f t="shared" si="118"/>
        <v>NÃO</v>
      </c>
      <c r="W591" s="49">
        <f t="shared" si="119"/>
        <v>0</v>
      </c>
      <c r="X591" s="50" t="s">
        <v>41</v>
      </c>
      <c r="Y591" s="50" t="s">
        <v>4569</v>
      </c>
      <c r="Z591" s="50">
        <v>2931350</v>
      </c>
      <c r="AA591" s="51"/>
      <c r="AB591" s="51"/>
      <c r="AE591" s="50">
        <f t="shared" si="110"/>
        <v>0</v>
      </c>
    </row>
    <row r="592" spans="1:31" s="52" customFormat="1" ht="19.5" customHeight="1">
      <c r="A592" s="42" t="str">
        <f>Controles!$B$2</f>
        <v>ES</v>
      </c>
      <c r="B592" s="42">
        <f>Controles!$C$2</f>
        <v>7</v>
      </c>
      <c r="C592" s="42" t="s">
        <v>5389</v>
      </c>
      <c r="D592" s="43"/>
      <c r="E592" s="43"/>
      <c r="F592" s="43"/>
      <c r="G592" s="43"/>
      <c r="H592" s="44"/>
      <c r="I592" s="44"/>
      <c r="J592" s="44"/>
      <c r="K592" s="44"/>
      <c r="L592" s="44"/>
      <c r="M592" s="45">
        <f t="shared" si="108"/>
        <v>0</v>
      </c>
      <c r="N592" s="46">
        <f t="shared" si="111"/>
        <v>0</v>
      </c>
      <c r="O592" s="45">
        <f t="shared" si="112"/>
        <v>0</v>
      </c>
      <c r="P592" s="45">
        <f t="shared" si="113"/>
        <v>0</v>
      </c>
      <c r="Q592" s="45">
        <f t="shared" si="114"/>
        <v>0</v>
      </c>
      <c r="R592" s="45">
        <f t="shared" si="115"/>
        <v>0</v>
      </c>
      <c r="S592" s="46">
        <f t="shared" si="116"/>
        <v>0</v>
      </c>
      <c r="T592" s="46">
        <f t="shared" si="109"/>
        <v>0</v>
      </c>
      <c r="U592" s="46">
        <f t="shared" si="117"/>
        <v>0</v>
      </c>
      <c r="V592" s="48" t="str">
        <f t="shared" si="118"/>
        <v>NÃO</v>
      </c>
      <c r="W592" s="49">
        <f t="shared" si="119"/>
        <v>0</v>
      </c>
      <c r="X592" s="50" t="s">
        <v>41</v>
      </c>
      <c r="Y592" s="50" t="s">
        <v>4574</v>
      </c>
      <c r="Z592" s="50">
        <v>2931400</v>
      </c>
      <c r="AA592" s="51"/>
      <c r="AB592" s="51"/>
      <c r="AE592" s="50">
        <f t="shared" si="110"/>
        <v>0</v>
      </c>
    </row>
    <row r="593" spans="1:31" s="52" customFormat="1" ht="19.5" customHeight="1">
      <c r="A593" s="42" t="str">
        <f>Controles!$B$2</f>
        <v>ES</v>
      </c>
      <c r="B593" s="42">
        <f>Controles!$C$2</f>
        <v>7</v>
      </c>
      <c r="C593" s="42" t="s">
        <v>5389</v>
      </c>
      <c r="D593" s="43"/>
      <c r="E593" s="43"/>
      <c r="F593" s="43"/>
      <c r="G593" s="43"/>
      <c r="H593" s="44"/>
      <c r="I593" s="44"/>
      <c r="J593" s="44"/>
      <c r="K593" s="44"/>
      <c r="L593" s="44"/>
      <c r="M593" s="45">
        <f t="shared" si="108"/>
        <v>0</v>
      </c>
      <c r="N593" s="46">
        <f t="shared" si="111"/>
        <v>0</v>
      </c>
      <c r="O593" s="45">
        <f t="shared" si="112"/>
        <v>0</v>
      </c>
      <c r="P593" s="45">
        <f t="shared" si="113"/>
        <v>0</v>
      </c>
      <c r="Q593" s="45">
        <f t="shared" si="114"/>
        <v>0</v>
      </c>
      <c r="R593" s="45">
        <f t="shared" si="115"/>
        <v>0</v>
      </c>
      <c r="S593" s="46">
        <f t="shared" si="116"/>
        <v>0</v>
      </c>
      <c r="T593" s="46">
        <f t="shared" si="109"/>
        <v>0</v>
      </c>
      <c r="U593" s="46">
        <f t="shared" si="117"/>
        <v>0</v>
      </c>
      <c r="V593" s="48" t="str">
        <f t="shared" si="118"/>
        <v>NÃO</v>
      </c>
      <c r="W593" s="49">
        <f t="shared" si="119"/>
        <v>0</v>
      </c>
      <c r="X593" s="50" t="s">
        <v>41</v>
      </c>
      <c r="Y593" s="50" t="s">
        <v>4579</v>
      </c>
      <c r="Z593" s="50">
        <v>2931509</v>
      </c>
      <c r="AA593" s="51"/>
      <c r="AB593" s="51"/>
      <c r="AE593" s="50">
        <f t="shared" si="110"/>
        <v>0</v>
      </c>
    </row>
    <row r="594" spans="1:31" s="52" customFormat="1" ht="19.5" customHeight="1">
      <c r="A594" s="42" t="str">
        <f>Controles!$B$2</f>
        <v>ES</v>
      </c>
      <c r="B594" s="42">
        <f>Controles!$C$2</f>
        <v>7</v>
      </c>
      <c r="C594" s="42" t="s">
        <v>5389</v>
      </c>
      <c r="D594" s="43"/>
      <c r="E594" s="43"/>
      <c r="F594" s="43"/>
      <c r="G594" s="43"/>
      <c r="H594" s="44"/>
      <c r="I594" s="44"/>
      <c r="J594" s="44"/>
      <c r="K594" s="44"/>
      <c r="L594" s="44"/>
      <c r="M594" s="45">
        <f t="shared" si="108"/>
        <v>0</v>
      </c>
      <c r="N594" s="46">
        <f t="shared" si="111"/>
        <v>0</v>
      </c>
      <c r="O594" s="45">
        <f t="shared" si="112"/>
        <v>0</v>
      </c>
      <c r="P594" s="45">
        <f t="shared" si="113"/>
        <v>0</v>
      </c>
      <c r="Q594" s="45">
        <f t="shared" si="114"/>
        <v>0</v>
      </c>
      <c r="R594" s="45">
        <f t="shared" si="115"/>
        <v>0</v>
      </c>
      <c r="S594" s="46">
        <f t="shared" si="116"/>
        <v>0</v>
      </c>
      <c r="T594" s="46">
        <f t="shared" si="109"/>
        <v>0</v>
      </c>
      <c r="U594" s="46">
        <f t="shared" si="117"/>
        <v>0</v>
      </c>
      <c r="V594" s="48" t="str">
        <f t="shared" si="118"/>
        <v>NÃO</v>
      </c>
      <c r="W594" s="49">
        <f t="shared" si="119"/>
        <v>0</v>
      </c>
      <c r="X594" s="50" t="s">
        <v>41</v>
      </c>
      <c r="Y594" s="50" t="s">
        <v>4584</v>
      </c>
      <c r="Z594" s="50">
        <v>2931608</v>
      </c>
      <c r="AA594" s="51"/>
      <c r="AB594" s="51"/>
      <c r="AE594" s="50">
        <f t="shared" si="110"/>
        <v>0</v>
      </c>
    </row>
    <row r="595" spans="1:31" s="52" customFormat="1" ht="19.5" customHeight="1">
      <c r="A595" s="42" t="str">
        <f>Controles!$B$2</f>
        <v>ES</v>
      </c>
      <c r="B595" s="42">
        <f>Controles!$C$2</f>
        <v>7</v>
      </c>
      <c r="C595" s="42" t="s">
        <v>5389</v>
      </c>
      <c r="D595" s="43"/>
      <c r="E595" s="43"/>
      <c r="F595" s="43"/>
      <c r="G595" s="43"/>
      <c r="H595" s="44"/>
      <c r="I595" s="44"/>
      <c r="J595" s="44"/>
      <c r="K595" s="44"/>
      <c r="L595" s="44"/>
      <c r="M595" s="45">
        <f t="shared" si="108"/>
        <v>0</v>
      </c>
      <c r="N595" s="46">
        <f t="shared" si="111"/>
        <v>0</v>
      </c>
      <c r="O595" s="45">
        <f t="shared" si="112"/>
        <v>0</v>
      </c>
      <c r="P595" s="45">
        <f t="shared" si="113"/>
        <v>0</v>
      </c>
      <c r="Q595" s="45">
        <f t="shared" si="114"/>
        <v>0</v>
      </c>
      <c r="R595" s="45">
        <f t="shared" si="115"/>
        <v>0</v>
      </c>
      <c r="S595" s="46">
        <f t="shared" si="116"/>
        <v>0</v>
      </c>
      <c r="T595" s="46">
        <f t="shared" si="109"/>
        <v>0</v>
      </c>
      <c r="U595" s="46">
        <f t="shared" si="117"/>
        <v>0</v>
      </c>
      <c r="V595" s="48" t="str">
        <f t="shared" si="118"/>
        <v>NÃO</v>
      </c>
      <c r="W595" s="49">
        <f t="shared" si="119"/>
        <v>0</v>
      </c>
      <c r="X595" s="50" t="s">
        <v>41</v>
      </c>
      <c r="Y595" s="50" t="s">
        <v>3182</v>
      </c>
      <c r="Z595" s="50">
        <v>2931707</v>
      </c>
      <c r="AA595" s="51"/>
      <c r="AB595" s="51"/>
      <c r="AE595" s="50">
        <f t="shared" si="110"/>
        <v>0</v>
      </c>
    </row>
    <row r="596" spans="1:31" s="52" customFormat="1" ht="19.5" customHeight="1">
      <c r="A596" s="42" t="str">
        <f>Controles!$B$2</f>
        <v>ES</v>
      </c>
      <c r="B596" s="42">
        <f>Controles!$C$2</f>
        <v>7</v>
      </c>
      <c r="C596" s="42" t="s">
        <v>5389</v>
      </c>
      <c r="D596" s="43"/>
      <c r="E596" s="43"/>
      <c r="F596" s="43"/>
      <c r="G596" s="43"/>
      <c r="H596" s="44"/>
      <c r="I596" s="44"/>
      <c r="J596" s="44"/>
      <c r="K596" s="44"/>
      <c r="L596" s="44"/>
      <c r="M596" s="45">
        <f t="shared" si="108"/>
        <v>0</v>
      </c>
      <c r="N596" s="46">
        <f t="shared" si="111"/>
        <v>0</v>
      </c>
      <c r="O596" s="45">
        <f t="shared" si="112"/>
        <v>0</v>
      </c>
      <c r="P596" s="45">
        <f t="shared" si="113"/>
        <v>0</v>
      </c>
      <c r="Q596" s="45">
        <f t="shared" si="114"/>
        <v>0</v>
      </c>
      <c r="R596" s="45">
        <f t="shared" si="115"/>
        <v>0</v>
      </c>
      <c r="S596" s="46">
        <f t="shared" si="116"/>
        <v>0</v>
      </c>
      <c r="T596" s="46">
        <f t="shared" si="109"/>
        <v>0</v>
      </c>
      <c r="U596" s="46">
        <f t="shared" si="117"/>
        <v>0</v>
      </c>
      <c r="V596" s="48" t="str">
        <f t="shared" si="118"/>
        <v>NÃO</v>
      </c>
      <c r="W596" s="49">
        <f t="shared" si="119"/>
        <v>0</v>
      </c>
      <c r="X596" s="50" t="s">
        <v>41</v>
      </c>
      <c r="Y596" s="50" t="s">
        <v>4593</v>
      </c>
      <c r="Z596" s="50">
        <v>2931806</v>
      </c>
      <c r="AA596" s="51"/>
      <c r="AB596" s="51"/>
      <c r="AE596" s="50">
        <f t="shared" si="110"/>
        <v>0</v>
      </c>
    </row>
    <row r="597" spans="1:31" s="52" customFormat="1" ht="19.5" customHeight="1">
      <c r="A597" s="42" t="str">
        <f>Controles!$B$2</f>
        <v>ES</v>
      </c>
      <c r="B597" s="42">
        <f>Controles!$C$2</f>
        <v>7</v>
      </c>
      <c r="C597" s="42" t="s">
        <v>5389</v>
      </c>
      <c r="D597" s="43"/>
      <c r="E597" s="43"/>
      <c r="F597" s="43"/>
      <c r="G597" s="43"/>
      <c r="H597" s="44"/>
      <c r="I597" s="44"/>
      <c r="J597" s="44"/>
      <c r="K597" s="44"/>
      <c r="L597" s="44"/>
      <c r="M597" s="45">
        <f t="shared" si="108"/>
        <v>0</v>
      </c>
      <c r="N597" s="46">
        <f t="shared" si="111"/>
        <v>0</v>
      </c>
      <c r="O597" s="45">
        <f t="shared" si="112"/>
        <v>0</v>
      </c>
      <c r="P597" s="45">
        <f t="shared" si="113"/>
        <v>0</v>
      </c>
      <c r="Q597" s="45">
        <f t="shared" si="114"/>
        <v>0</v>
      </c>
      <c r="R597" s="45">
        <f t="shared" si="115"/>
        <v>0</v>
      </c>
      <c r="S597" s="46">
        <f t="shared" si="116"/>
        <v>0</v>
      </c>
      <c r="T597" s="46">
        <f t="shared" si="109"/>
        <v>0</v>
      </c>
      <c r="U597" s="46">
        <f t="shared" si="117"/>
        <v>0</v>
      </c>
      <c r="V597" s="48" t="str">
        <f t="shared" si="118"/>
        <v>NÃO</v>
      </c>
      <c r="W597" s="49">
        <f t="shared" si="119"/>
        <v>0</v>
      </c>
      <c r="X597" s="50" t="s">
        <v>41</v>
      </c>
      <c r="Y597" s="50" t="s">
        <v>4598</v>
      </c>
      <c r="Z597" s="50">
        <v>2931905</v>
      </c>
      <c r="AA597" s="51"/>
      <c r="AB597" s="51"/>
      <c r="AE597" s="50">
        <f t="shared" si="110"/>
        <v>0</v>
      </c>
    </row>
    <row r="598" spans="1:31" s="52" customFormat="1" ht="19.5" customHeight="1">
      <c r="A598" s="42" t="str">
        <f>Controles!$B$2</f>
        <v>ES</v>
      </c>
      <c r="B598" s="42">
        <f>Controles!$C$2</f>
        <v>7</v>
      </c>
      <c r="C598" s="42" t="s">
        <v>5389</v>
      </c>
      <c r="D598" s="43"/>
      <c r="E598" s="43"/>
      <c r="F598" s="43"/>
      <c r="G598" s="43"/>
      <c r="H598" s="44"/>
      <c r="I598" s="44"/>
      <c r="J598" s="44"/>
      <c r="K598" s="44"/>
      <c r="L598" s="44"/>
      <c r="M598" s="45">
        <f t="shared" si="108"/>
        <v>0</v>
      </c>
      <c r="N598" s="46">
        <f t="shared" si="111"/>
        <v>0</v>
      </c>
      <c r="O598" s="45">
        <f t="shared" si="112"/>
        <v>0</v>
      </c>
      <c r="P598" s="45">
        <f t="shared" si="113"/>
        <v>0</v>
      </c>
      <c r="Q598" s="45">
        <f t="shared" si="114"/>
        <v>0</v>
      </c>
      <c r="R598" s="45">
        <f t="shared" si="115"/>
        <v>0</v>
      </c>
      <c r="S598" s="46">
        <f t="shared" si="116"/>
        <v>0</v>
      </c>
      <c r="T598" s="46">
        <f t="shared" si="109"/>
        <v>0</v>
      </c>
      <c r="U598" s="46">
        <f t="shared" si="117"/>
        <v>0</v>
      </c>
      <c r="V598" s="48" t="str">
        <f t="shared" si="118"/>
        <v>NÃO</v>
      </c>
      <c r="W598" s="49">
        <f t="shared" si="119"/>
        <v>0</v>
      </c>
      <c r="X598" s="50" t="s">
        <v>41</v>
      </c>
      <c r="Y598" s="50" t="s">
        <v>4601</v>
      </c>
      <c r="Z598" s="50">
        <v>2932002</v>
      </c>
      <c r="AA598" s="51"/>
      <c r="AB598" s="51"/>
      <c r="AE598" s="50">
        <f t="shared" si="110"/>
        <v>0</v>
      </c>
    </row>
    <row r="599" spans="1:31" s="52" customFormat="1" ht="19.5" customHeight="1">
      <c r="A599" s="42" t="str">
        <f>Controles!$B$2</f>
        <v>ES</v>
      </c>
      <c r="B599" s="42">
        <f>Controles!$C$2</f>
        <v>7</v>
      </c>
      <c r="C599" s="42" t="s">
        <v>5389</v>
      </c>
      <c r="D599" s="43"/>
      <c r="E599" s="43"/>
      <c r="F599" s="43"/>
      <c r="G599" s="43"/>
      <c r="H599" s="44"/>
      <c r="I599" s="44"/>
      <c r="J599" s="44"/>
      <c r="K599" s="44"/>
      <c r="L599" s="44"/>
      <c r="M599" s="45">
        <f t="shared" si="108"/>
        <v>0</v>
      </c>
      <c r="N599" s="46">
        <f t="shared" si="111"/>
        <v>0</v>
      </c>
      <c r="O599" s="45">
        <f t="shared" si="112"/>
        <v>0</v>
      </c>
      <c r="P599" s="45">
        <f t="shared" si="113"/>
        <v>0</v>
      </c>
      <c r="Q599" s="45">
        <f t="shared" si="114"/>
        <v>0</v>
      </c>
      <c r="R599" s="45">
        <f t="shared" si="115"/>
        <v>0</v>
      </c>
      <c r="S599" s="46">
        <f t="shared" si="116"/>
        <v>0</v>
      </c>
      <c r="T599" s="53">
        <f t="shared" si="109"/>
        <v>0</v>
      </c>
      <c r="U599" s="46">
        <f t="shared" si="117"/>
        <v>0</v>
      </c>
      <c r="V599" s="48" t="str">
        <f t="shared" si="118"/>
        <v>NÃO</v>
      </c>
      <c r="W599" s="49">
        <f t="shared" si="119"/>
        <v>0</v>
      </c>
      <c r="X599" s="50" t="s">
        <v>41</v>
      </c>
      <c r="Y599" s="50" t="s">
        <v>4606</v>
      </c>
      <c r="Z599" s="50">
        <v>2932101</v>
      </c>
      <c r="AA599" s="51"/>
      <c r="AB599" s="51"/>
      <c r="AE599" s="50">
        <f t="shared" si="110"/>
        <v>0</v>
      </c>
    </row>
    <row r="600" spans="1:31" s="52" customFormat="1" ht="19.5" customHeight="1">
      <c r="A600" s="42" t="str">
        <f>Controles!$B$2</f>
        <v>ES</v>
      </c>
      <c r="B600" s="42">
        <f>Controles!$C$2</f>
        <v>7</v>
      </c>
      <c r="C600" s="42" t="s">
        <v>5389</v>
      </c>
      <c r="D600" s="43"/>
      <c r="E600" s="43"/>
      <c r="F600" s="43"/>
      <c r="G600" s="43"/>
      <c r="H600" s="44"/>
      <c r="I600" s="44"/>
      <c r="J600" s="44"/>
      <c r="K600" s="44"/>
      <c r="L600" s="44"/>
      <c r="M600" s="45">
        <f t="shared" si="108"/>
        <v>0</v>
      </c>
      <c r="N600" s="46">
        <f t="shared" si="111"/>
        <v>0</v>
      </c>
      <c r="O600" s="45">
        <f t="shared" si="112"/>
        <v>0</v>
      </c>
      <c r="P600" s="45">
        <f t="shared" si="113"/>
        <v>0</v>
      </c>
      <c r="Q600" s="45">
        <f t="shared" si="114"/>
        <v>0</v>
      </c>
      <c r="R600" s="45">
        <f t="shared" si="115"/>
        <v>0</v>
      </c>
      <c r="S600" s="46">
        <f t="shared" si="116"/>
        <v>0</v>
      </c>
      <c r="T600" s="46">
        <f t="shared" si="109"/>
        <v>0</v>
      </c>
      <c r="U600" s="46">
        <f t="shared" si="117"/>
        <v>0</v>
      </c>
      <c r="V600" s="48" t="str">
        <f t="shared" si="118"/>
        <v>NÃO</v>
      </c>
      <c r="W600" s="49">
        <f t="shared" si="119"/>
        <v>0</v>
      </c>
      <c r="X600" s="50" t="s">
        <v>41</v>
      </c>
      <c r="Y600" s="50" t="s">
        <v>4611</v>
      </c>
      <c r="Z600" s="50">
        <v>2932200</v>
      </c>
      <c r="AA600" s="51"/>
      <c r="AB600" s="51"/>
      <c r="AE600" s="50">
        <f t="shared" si="110"/>
        <v>0</v>
      </c>
    </row>
    <row r="601" spans="1:31">
      <c r="W601" s="37">
        <f>SUM(W2:W600)</f>
        <v>7</v>
      </c>
    </row>
  </sheetData>
  <sheetProtection algorithmName="SHA-512" hashValue="oSBIk4EJhAjoQYQGkZzw3ZTOi0dRbXHYcInWxgK4FXpcezd7VRq/fyp9UPfGJuIK1yGkMD4y3weuVGYmt0WfLA==" saltValue="cSCyrksQXB0/AkOvcNrAow==" spinCount="100000" sheet="1" objects="1" scenarios="1" formatColumns="0" formatRows="0" autoFilter="0" pivotTables="0"/>
  <autoFilter ref="A1:Z600"/>
  <conditionalFormatting sqref="T7:T9 U2:U600 N2:N600">
    <cfRule type="containsText" dxfId="18" priority="25" operator="containsText" text="VERIFICAR">
      <formula>NOT(ISERROR(SEARCH("VERIFICAR",N2)))</formula>
    </cfRule>
  </conditionalFormatting>
  <conditionalFormatting sqref="V2:V600">
    <cfRule type="cellIs" dxfId="17" priority="15" operator="equal">
      <formula>"SIM"</formula>
    </cfRule>
    <cfRule type="beginsWith" dxfId="16" priority="22" operator="beginsWith" text="VERIFICAR">
      <formula>LEFT(V2,LEN("VERIFICAR"))="VERIFICAR"</formula>
    </cfRule>
    <cfRule type="beginsWith" dxfId="15" priority="23" operator="beginsWith" text="ERRO">
      <formula>LEFT(V2,LEN("ERRO"))="ERRO"</formula>
    </cfRule>
    <cfRule type="containsText" dxfId="14" priority="24" operator="containsText" text="SIM">
      <formula>NOT(ISERROR(SEARCH("SIM",V2)))</formula>
    </cfRule>
  </conditionalFormatting>
  <conditionalFormatting sqref="M2:M600">
    <cfRule type="containsText" dxfId="13" priority="18" operator="containsText" text="SIM">
      <formula>NOT(ISERROR(SEARCH("SIM",M2)))</formula>
    </cfRule>
    <cfRule type="beginsWith" dxfId="12" priority="19" operator="beginsWith" text="ERRO">
      <formula>LEFT(M2,LEN("ERRO"))="ERRO"</formula>
    </cfRule>
  </conditionalFormatting>
  <conditionalFormatting sqref="O2:R600">
    <cfRule type="containsText" dxfId="11" priority="16" operator="containsText" text="SIM">
      <formula>NOT(ISERROR(SEARCH("SIM",O2)))</formula>
    </cfRule>
    <cfRule type="beginsWith" dxfId="10" priority="17" operator="beginsWith" text="ERRO">
      <formula>LEFT(O2,LEN("ERRO"))="ERRO"</formula>
    </cfRule>
  </conditionalFormatting>
  <conditionalFormatting sqref="T2:U2 T6 T10 T14 T18 T22 T26 T30 T34 T38 T42 T46 T50 T54 T58 T62 T66 T70 T74 T78 T82 T86 T90 T94 T98 T102 T106 T110 T114 T118 T122 T126 T130 T134 T138 T142 T146 T150 T154 T158 T162 T166 T170 T174 T178 T182 T186 T190 T194 T198 T202 T206 T210 T214 T218 T222 T226 T230 T234 T238 T242 T246 T250 T254 T258 T262 T266 T270 T274 T278 T282 T286 T290 T294 T298 T301 T305 T309 T313 T317 T321 T325 T329 T333 T337 T341 T345 T349 T353 T357 T361 T365 T369 T373 T377 T381 T385 T389 T393 T397 T401 T405 T409 T413 T417 T421 T425 T429 T433 T437 T441 T445 T449 T453 T457 T461 T465 T469 T473 T477 T481 T485 T489 T493 T497 T501 T505 T509 T513 T517 T521 T525 T529 T533 T537 T541 T545 T549 T553 T557 T561 T565 T569 T573 T577 T581 T585 T589 T593 T597 U3:U600">
    <cfRule type="containsText" dxfId="9" priority="7" operator="containsText" text="VERIFICAR">
      <formula>NOT(ISERROR(SEARCH("VERIFICAR",T2)))</formula>
    </cfRule>
  </conditionalFormatting>
  <conditionalFormatting sqref="T3:T5 T11:T13 T15:T17 T19:T21 T23:T25 T27:T29 T31:T33 T35:T37 T39:T41 T43:T45 T47:T49 T51:T53 T55:T57 T59:T61 T63:T65 T67:T69 T71:T73 T75:T77 T79:T81 T83:T85 T87:T89 T91:T93 T95:T97 T99:T101 T103:T105 T107:T109 T111:T113 T115:T117 T119:T121 T123:T125 T127:T129 T131:T133 T135:T137 T139:T141 T143:T145 T147:T149 T151:T153 T155:T157 T159:T161 T163:T165 T167:T169 T171:T173 T175:T177 T179:T181 T183:T185 T187:T189 T191:T193 T195:T197 T199:T201 T203:T205 T207:T209 T211:T213 T215:T217 T219:T221 T223:T225 T227:T229 T231:T233 T235:T237 T239:T241 T243:T245 T247:T249 T251:T253 T255:T257 T259:T261 T263:T265 T267:T269 T271:T273 T275:T277 T279:T281 T283:T285 T287:T289 T291:T293 T295:T297 T299:T300 T302:T304 T306:T308 T310:T312 T314:T316 T318:T320 T322:T324 T326:T328 T330:T332 T334:T336 T338:T340 T342:T344 T346:T348 T350:T352 T354:T356 T358:T360 T362:T364 T366:T368 T370:T372 T374:T376 T378:T380 T382:T384 T386:T388 T390:T392 T394:T396 T398:T400 T402:T404 T406:T408 T410:T412 T414:T416 T418:T420 T422:T424 T426:T428 T430:T432 T434:T436 T438:T440 T442:T444 T446:T448 T450:T452 T454:T456 T458:T460 T462:T464 T466:T468 T470:T472 T474:T476 T478:T480 T482:T484 T486:T488 T490:T492 T494:T496 T498:T500 T502:T504 T506:T508 T510:T512 T514:T516 T518:T520 T522:T524 T526:T528 T530:T532 T534:T536 T538:T540 T542:T544 T546:T548 T550:T552 T554:T556 T558:T560 T562:T564 T566:T568 T570:T572 T574:T576 T578:T580 T582:T584 T586:T588 T590:T592 T594:T596 T598:T599">
    <cfRule type="containsText" dxfId="8" priority="6" operator="containsText" text="VERIFICAR">
      <formula>NOT(ISERROR(SEARCH("VERIFICAR",T3)))</formula>
    </cfRule>
  </conditionalFormatting>
  <conditionalFormatting sqref="T600">
    <cfRule type="containsText" dxfId="7" priority="5" operator="containsText" text="VERIFICAR">
      <formula>NOT(ISERROR(SEARCH("VERIFICAR",T600)))</formula>
    </cfRule>
  </conditionalFormatting>
  <conditionalFormatting sqref="T2:U600">
    <cfRule type="cellIs" dxfId="6" priority="4" operator="equal">
      <formula>"ERRO"</formula>
    </cfRule>
  </conditionalFormatting>
  <conditionalFormatting sqref="M2:R600 T2:U600">
    <cfRule type="cellIs" dxfId="5" priority="3" operator="equal">
      <formula>"""ERRO"""</formula>
    </cfRule>
  </conditionalFormatting>
  <conditionalFormatting sqref="S3:S600">
    <cfRule type="cellIs" dxfId="4" priority="2" operator="equal">
      <formula>"""ERRO"""</formula>
    </cfRule>
  </conditionalFormatting>
  <conditionalFormatting sqref="S2">
    <cfRule type="cellIs" dxfId="3" priority="1" operator="equal">
      <formula>"""ERRO"""</formula>
    </cfRule>
  </conditionalFormatting>
  <dataValidations count="4">
    <dataValidation type="list" allowBlank="1" showInputMessage="1" showErrorMessage="1" sqref="D2:D600">
      <formula1>INDIRECT($A$2)</formula1>
    </dataValidation>
    <dataValidation type="textLength" allowBlank="1" showInputMessage="1" showErrorMessage="1" sqref="F2:G600">
      <formula1>0</formula1>
      <formula2>250</formula2>
    </dataValidation>
    <dataValidation type="list" allowBlank="1" showInputMessage="1" showErrorMessage="1" sqref="E2:E600">
      <formula1>"BOV,BUF,CAP,EQU,FAU,OVI,SUI"</formula1>
    </dataValidation>
    <dataValidation type="whole" errorStyle="information" allowBlank="1" showInputMessage="1" showErrorMessage="1" errorTitle="Atenção" error="Ajuste para um número inteiro entre o e 10000" promptTitle="Campo numérico" prompt="Insira um número inteiro (sem vírgula ou ponto)" sqref="H2:L6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text="SIM" id="{5D4BFDFF-9615-423A-8990-637F3CE8DE2E}">
            <xm:f>NOT(ISERROR(SEARCH("SIM",AIE!Y1)))</xm:f>
            <x14:dxf>
              <font>
                <b/>
                <i val="0"/>
                <color rgb="FFFF0000"/>
              </font>
            </x14:dxf>
          </x14:cfRule>
          <x14:cfRule type="beginsWith" priority="12" operator="beginsWith" text="ERRO" id="{66197A81-33FB-473C-9D88-050F574CA6E7}">
            <xm:f>LEFT(AIE!Y1,LEN("ERRO"))="ERRO"</xm:f>
            <x14:dxf>
              <font>
                <b/>
                <i val="0"/>
                <color rgb="FFFF0000"/>
              </font>
              <fill>
                <patternFill>
                  <bgColor rgb="FFFFFF00"/>
                </patternFill>
              </fill>
            </x14:dxf>
          </x14:cfRule>
          <xm:sqref>U1</xm:sqref>
        </x14:conditionalFormatting>
        <x14:conditionalFormatting xmlns:xm="http://schemas.microsoft.com/office/excel/2006/main">
          <x14:cfRule type="containsText" priority="10" operator="containsText" text="verificar" id="{8A9DFC09-3CE3-4775-B5B0-420BCB60EB9C}">
            <xm:f>NOT(ISERROR(SEARCH("verificar",AIE!Y1)))</xm:f>
            <x14:dxf>
              <font>
                <b/>
                <i val="0"/>
              </font>
              <fill>
                <patternFill>
                  <bgColor theme="4" tint="0.39994506668294322"/>
                </patternFill>
              </fill>
            </x14:dxf>
          </x14:cfRule>
          <xm:sqref>U1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D2:D600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4" sqref="E24"/>
    </sheetView>
  </sheetViews>
  <sheetFormatPr defaultColWidth="8.85546875" defaultRowHeight="12"/>
  <cols>
    <col min="1" max="1" width="5.28515625" style="9" customWidth="1"/>
    <col min="2" max="2" width="4.28515625" style="9" customWidth="1"/>
    <col min="3" max="3" width="31" style="9" customWidth="1"/>
    <col min="4" max="4" width="4.42578125" style="9" customWidth="1"/>
    <col min="5" max="5" width="6.7109375" style="9" customWidth="1"/>
    <col min="6" max="6" width="9.42578125" style="9" customWidth="1"/>
    <col min="7" max="7" width="30.42578125" style="9" customWidth="1"/>
    <col min="8" max="8" width="16.140625" style="9" customWidth="1"/>
    <col min="9" max="9" width="38" style="9" customWidth="1"/>
    <col min="10" max="10" width="26.42578125" style="9" customWidth="1"/>
    <col min="11" max="11" width="8.85546875" style="9" customWidth="1"/>
    <col min="12" max="12" width="30.140625" style="9" customWidth="1"/>
    <col min="13" max="15" width="8.85546875" style="9" customWidth="1"/>
    <col min="16" max="16384" width="8.85546875" style="9"/>
  </cols>
  <sheetData>
    <row r="1" spans="1:15">
      <c r="A1" s="6" t="s">
        <v>23</v>
      </c>
      <c r="B1" s="6" t="s">
        <v>24</v>
      </c>
      <c r="C1" s="6" t="s">
        <v>5402</v>
      </c>
      <c r="D1" s="6"/>
      <c r="E1" s="7" t="s">
        <v>26</v>
      </c>
      <c r="F1" s="6" t="s">
        <v>5393</v>
      </c>
      <c r="G1" s="6" t="s">
        <v>25</v>
      </c>
      <c r="H1" s="6" t="s">
        <v>5394</v>
      </c>
      <c r="I1" s="7" t="s">
        <v>27</v>
      </c>
      <c r="J1" s="8"/>
      <c r="K1" s="8"/>
      <c r="L1" s="8"/>
      <c r="M1" s="8"/>
      <c r="N1" s="8"/>
      <c r="O1" s="8"/>
    </row>
    <row r="2" spans="1:15" s="8" customFormat="1" ht="18" customHeight="1">
      <c r="A2" s="10">
        <v>1</v>
      </c>
      <c r="B2" s="11">
        <v>2017</v>
      </c>
      <c r="C2" s="12" t="s">
        <v>5461</v>
      </c>
      <c r="D2" s="5" t="s">
        <v>5452</v>
      </c>
      <c r="E2" s="8" t="s">
        <v>31</v>
      </c>
      <c r="F2" s="13" t="s">
        <v>29</v>
      </c>
      <c r="G2" s="20" t="s">
        <v>30</v>
      </c>
      <c r="H2" s="30" t="s">
        <v>5395</v>
      </c>
      <c r="I2" s="20" t="s">
        <v>5466</v>
      </c>
      <c r="K2" s="25" t="s">
        <v>28</v>
      </c>
      <c r="L2" s="26" t="s">
        <v>5486</v>
      </c>
      <c r="O2" s="27" t="s">
        <v>5513</v>
      </c>
    </row>
    <row r="3" spans="1:15" s="8" customFormat="1" ht="15">
      <c r="A3" s="10">
        <v>2</v>
      </c>
      <c r="B3" s="11">
        <v>2018</v>
      </c>
      <c r="C3" s="12" t="s">
        <v>5422</v>
      </c>
      <c r="D3" s="5" t="s">
        <v>5452</v>
      </c>
      <c r="E3" s="14" t="s">
        <v>5462</v>
      </c>
      <c r="F3" s="13" t="s">
        <v>33</v>
      </c>
      <c r="G3" s="20" t="s">
        <v>34</v>
      </c>
      <c r="H3" s="30" t="s">
        <v>5396</v>
      </c>
      <c r="I3" s="20" t="s">
        <v>5467</v>
      </c>
      <c r="K3" s="25" t="s">
        <v>32</v>
      </c>
      <c r="L3" s="26" t="s">
        <v>5487</v>
      </c>
      <c r="O3" s="28" t="s">
        <v>5514</v>
      </c>
    </row>
    <row r="4" spans="1:15" s="8" customFormat="1" ht="15">
      <c r="A4" s="10">
        <v>3</v>
      </c>
      <c r="B4" s="11"/>
      <c r="C4" s="12" t="s">
        <v>5460</v>
      </c>
      <c r="D4" s="5" t="s">
        <v>5452</v>
      </c>
      <c r="E4" s="14" t="s">
        <v>44</v>
      </c>
      <c r="F4" s="13" t="s">
        <v>36</v>
      </c>
      <c r="G4" s="20" t="s">
        <v>5471</v>
      </c>
      <c r="H4" s="30" t="s">
        <v>5398</v>
      </c>
      <c r="I4" s="8" t="s">
        <v>5474</v>
      </c>
      <c r="K4" s="25" t="s">
        <v>37</v>
      </c>
      <c r="L4" s="26" t="s">
        <v>5488</v>
      </c>
    </row>
    <row r="5" spans="1:15" s="8" customFormat="1" ht="15">
      <c r="A5" s="10">
        <v>4</v>
      </c>
      <c r="B5" s="11"/>
      <c r="C5" s="12" t="s">
        <v>5417</v>
      </c>
      <c r="D5" s="5" t="s">
        <v>5452</v>
      </c>
      <c r="E5" s="13" t="s">
        <v>36</v>
      </c>
      <c r="F5" s="13" t="s">
        <v>38</v>
      </c>
      <c r="G5" s="20" t="s">
        <v>39</v>
      </c>
      <c r="H5" s="30" t="s">
        <v>5397</v>
      </c>
      <c r="I5" s="19" t="s">
        <v>39</v>
      </c>
      <c r="K5" s="25" t="s">
        <v>35</v>
      </c>
      <c r="L5" s="26" t="s">
        <v>5489</v>
      </c>
    </row>
    <row r="6" spans="1:15" s="8" customFormat="1" ht="17.25" customHeight="1">
      <c r="A6" s="10">
        <v>5</v>
      </c>
      <c r="B6" s="11"/>
      <c r="C6" s="17" t="s">
        <v>5438</v>
      </c>
      <c r="D6" s="5" t="s">
        <v>5452</v>
      </c>
      <c r="E6" s="14" t="s">
        <v>48</v>
      </c>
      <c r="F6" s="13" t="s">
        <v>42</v>
      </c>
      <c r="G6" s="20" t="s">
        <v>47</v>
      </c>
      <c r="H6" s="30" t="s">
        <v>5399</v>
      </c>
      <c r="I6" s="19" t="s">
        <v>58</v>
      </c>
      <c r="K6" s="25" t="s">
        <v>41</v>
      </c>
      <c r="L6" s="26" t="s">
        <v>5490</v>
      </c>
      <c r="O6" s="29" t="s">
        <v>5522</v>
      </c>
    </row>
    <row r="7" spans="1:15" s="8" customFormat="1" ht="18" customHeight="1">
      <c r="A7" s="10">
        <v>6</v>
      </c>
      <c r="B7" s="11"/>
      <c r="C7" s="17" t="s">
        <v>5439</v>
      </c>
      <c r="D7" s="5" t="s">
        <v>5452</v>
      </c>
      <c r="E7" s="13" t="s">
        <v>42</v>
      </c>
      <c r="F7" s="13" t="s">
        <v>46</v>
      </c>
      <c r="G7" s="20" t="s">
        <v>51</v>
      </c>
      <c r="H7" s="30" t="s">
        <v>5400</v>
      </c>
      <c r="I7" s="19" t="s">
        <v>43</v>
      </c>
      <c r="K7" s="25" t="s">
        <v>45</v>
      </c>
      <c r="L7" s="26" t="s">
        <v>5491</v>
      </c>
      <c r="O7" s="29" t="s">
        <v>5523</v>
      </c>
    </row>
    <row r="8" spans="1:15" s="8" customFormat="1" ht="16.5" customHeight="1">
      <c r="A8" s="10">
        <v>7</v>
      </c>
      <c r="C8" s="12" t="s">
        <v>5404</v>
      </c>
      <c r="D8" s="5" t="s">
        <v>5451</v>
      </c>
      <c r="E8" s="14" t="s">
        <v>5483</v>
      </c>
      <c r="F8" s="13" t="s">
        <v>50</v>
      </c>
      <c r="G8" s="20" t="s">
        <v>76</v>
      </c>
      <c r="H8" s="30" t="s">
        <v>5401</v>
      </c>
      <c r="I8" s="20" t="s">
        <v>5475</v>
      </c>
      <c r="K8" s="25" t="s">
        <v>49</v>
      </c>
      <c r="L8" s="26" t="s">
        <v>5492</v>
      </c>
    </row>
    <row r="9" spans="1:15" s="8" customFormat="1" ht="15">
      <c r="A9" s="10">
        <v>8</v>
      </c>
      <c r="C9" s="12" t="s">
        <v>5409</v>
      </c>
      <c r="D9" s="5" t="s">
        <v>5451</v>
      </c>
      <c r="E9" s="13" t="s">
        <v>50</v>
      </c>
      <c r="G9" s="20" t="s">
        <v>54</v>
      </c>
      <c r="H9" s="19"/>
      <c r="I9" s="20" t="s">
        <v>68</v>
      </c>
      <c r="K9" s="25" t="s">
        <v>53</v>
      </c>
      <c r="L9" s="26" t="s">
        <v>5493</v>
      </c>
    </row>
    <row r="10" spans="1:15" s="8" customFormat="1" ht="15">
      <c r="A10" s="10">
        <v>9</v>
      </c>
      <c r="C10" s="12" t="s">
        <v>5412</v>
      </c>
      <c r="D10" s="5" t="s">
        <v>5451</v>
      </c>
      <c r="E10" s="14" t="s">
        <v>40</v>
      </c>
      <c r="G10" s="20" t="s">
        <v>56</v>
      </c>
      <c r="H10" s="19"/>
      <c r="I10" s="20" t="s">
        <v>5479</v>
      </c>
      <c r="K10" s="25" t="s">
        <v>55</v>
      </c>
      <c r="L10" s="26" t="s">
        <v>5494</v>
      </c>
    </row>
    <row r="11" spans="1:15" s="8" customFormat="1" ht="12.75" customHeight="1">
      <c r="A11" s="10">
        <v>10</v>
      </c>
      <c r="C11" s="12" t="s">
        <v>5426</v>
      </c>
      <c r="D11" s="5" t="s">
        <v>5451</v>
      </c>
      <c r="E11" s="14" t="s">
        <v>52</v>
      </c>
      <c r="G11" s="20" t="s">
        <v>58</v>
      </c>
      <c r="H11" s="19"/>
      <c r="I11" s="20" t="s">
        <v>5449</v>
      </c>
      <c r="K11" s="25" t="s">
        <v>57</v>
      </c>
      <c r="L11" s="26" t="s">
        <v>5495</v>
      </c>
    </row>
    <row r="12" spans="1:15" s="8" customFormat="1" ht="13.5" customHeight="1">
      <c r="A12" s="10">
        <v>11</v>
      </c>
      <c r="C12" s="12" t="s">
        <v>5414</v>
      </c>
      <c r="D12" s="5" t="s">
        <v>5451</v>
      </c>
      <c r="G12" s="20" t="s">
        <v>5475</v>
      </c>
      <c r="H12" s="19"/>
      <c r="I12" s="20" t="s">
        <v>86</v>
      </c>
      <c r="K12" s="25" t="s">
        <v>63</v>
      </c>
      <c r="L12" s="26" t="s">
        <v>5496</v>
      </c>
    </row>
    <row r="13" spans="1:15" s="8" customFormat="1" ht="15">
      <c r="A13" s="10">
        <v>12</v>
      </c>
      <c r="C13" s="12" t="s">
        <v>5430</v>
      </c>
      <c r="D13" s="5" t="s">
        <v>5451</v>
      </c>
      <c r="E13" s="13" t="s">
        <v>46</v>
      </c>
      <c r="G13" s="20" t="s">
        <v>43</v>
      </c>
      <c r="H13" s="19"/>
      <c r="K13" s="25" t="s">
        <v>61</v>
      </c>
      <c r="L13" s="26" t="s">
        <v>5497</v>
      </c>
    </row>
    <row r="14" spans="1:15" s="8" customFormat="1" ht="15">
      <c r="C14" s="12" t="s">
        <v>5431</v>
      </c>
      <c r="D14" s="5" t="s">
        <v>5451</v>
      </c>
      <c r="E14" s="13" t="s">
        <v>33</v>
      </c>
      <c r="G14" s="20" t="s">
        <v>60</v>
      </c>
      <c r="H14" s="19"/>
      <c r="K14" s="25" t="s">
        <v>59</v>
      </c>
      <c r="L14" s="26" t="s">
        <v>5498</v>
      </c>
    </row>
    <row r="15" spans="1:15" s="8" customFormat="1" ht="18" customHeight="1">
      <c r="C15" s="17" t="s">
        <v>5441</v>
      </c>
      <c r="D15" s="5" t="s">
        <v>5451</v>
      </c>
      <c r="E15" s="13" t="s">
        <v>38</v>
      </c>
      <c r="G15" s="20" t="s">
        <v>62</v>
      </c>
      <c r="H15" s="19"/>
      <c r="K15" s="25" t="s">
        <v>65</v>
      </c>
      <c r="L15" s="26" t="s">
        <v>5499</v>
      </c>
    </row>
    <row r="16" spans="1:15" s="8" customFormat="1" ht="15" customHeight="1">
      <c r="C16" s="17" t="s">
        <v>5442</v>
      </c>
      <c r="D16" s="5" t="s">
        <v>5451</v>
      </c>
      <c r="G16" s="20" t="s">
        <v>64</v>
      </c>
      <c r="H16" s="20"/>
      <c r="K16" s="25" t="s">
        <v>66</v>
      </c>
      <c r="L16" s="26" t="s">
        <v>5500</v>
      </c>
    </row>
    <row r="17" spans="3:22" s="8" customFormat="1" ht="15">
      <c r="C17" s="12" t="s">
        <v>5405</v>
      </c>
      <c r="D17" s="5" t="s">
        <v>5454</v>
      </c>
      <c r="G17" s="20" t="s">
        <v>5472</v>
      </c>
      <c r="H17" s="20"/>
      <c r="K17" s="25" t="s">
        <v>71</v>
      </c>
      <c r="L17" s="26" t="s">
        <v>5501</v>
      </c>
    </row>
    <row r="18" spans="3:22" s="8" customFormat="1" ht="15">
      <c r="C18" s="12" t="s">
        <v>5418</v>
      </c>
      <c r="D18" s="5" t="s">
        <v>5454</v>
      </c>
      <c r="G18" s="20" t="s">
        <v>5473</v>
      </c>
      <c r="H18" s="20"/>
      <c r="J18" s="21"/>
      <c r="K18" s="25" t="s">
        <v>67</v>
      </c>
      <c r="L18" s="26" t="s">
        <v>5502</v>
      </c>
      <c r="M18" s="21"/>
      <c r="N18" s="21"/>
      <c r="O18" s="21"/>
      <c r="P18" s="21"/>
      <c r="Q18" s="21"/>
      <c r="R18" s="21"/>
      <c r="S18" s="21"/>
      <c r="T18" s="21"/>
      <c r="U18" s="21"/>
      <c r="V18" s="21"/>
    </row>
    <row r="19" spans="3:22" s="8" customFormat="1" ht="14.25" customHeight="1">
      <c r="C19" s="15" t="s">
        <v>5420</v>
      </c>
      <c r="D19" s="5" t="s">
        <v>5454</v>
      </c>
      <c r="G19" s="20" t="s">
        <v>5476</v>
      </c>
      <c r="H19" s="20"/>
      <c r="K19" s="25" t="s">
        <v>69</v>
      </c>
      <c r="L19" s="26" t="s">
        <v>5503</v>
      </c>
    </row>
    <row r="20" spans="3:22" s="8" customFormat="1" ht="15">
      <c r="C20" s="12" t="s">
        <v>5421</v>
      </c>
      <c r="D20" s="5" t="s">
        <v>5454</v>
      </c>
      <c r="G20" s="20" t="s">
        <v>5477</v>
      </c>
      <c r="H20" s="20"/>
      <c r="K20" s="25" t="s">
        <v>72</v>
      </c>
      <c r="L20" s="26" t="s">
        <v>5504</v>
      </c>
    </row>
    <row r="21" spans="3:22" s="8" customFormat="1" ht="15">
      <c r="C21" s="12" t="s">
        <v>5407</v>
      </c>
      <c r="D21" s="5" t="s">
        <v>5454</v>
      </c>
      <c r="G21" s="20" t="s">
        <v>68</v>
      </c>
      <c r="H21" s="20"/>
      <c r="J21" s="22"/>
      <c r="K21" s="25" t="s">
        <v>73</v>
      </c>
      <c r="L21" s="26" t="s">
        <v>5505</v>
      </c>
      <c r="M21" s="22"/>
      <c r="N21" s="22"/>
    </row>
    <row r="22" spans="3:22" s="8" customFormat="1" ht="15">
      <c r="C22" s="12" t="s">
        <v>5424</v>
      </c>
      <c r="D22" s="5" t="s">
        <v>5454</v>
      </c>
      <c r="G22" s="20" t="s">
        <v>70</v>
      </c>
      <c r="H22" s="20"/>
      <c r="K22" s="25" t="s">
        <v>77</v>
      </c>
      <c r="L22" s="26" t="s">
        <v>5506</v>
      </c>
    </row>
    <row r="23" spans="3:22" s="8" customFormat="1" ht="15">
      <c r="C23" s="12" t="s">
        <v>5425</v>
      </c>
      <c r="D23" s="5" t="s">
        <v>5454</v>
      </c>
      <c r="G23" s="20" t="s">
        <v>5478</v>
      </c>
      <c r="H23" s="19"/>
      <c r="K23" s="25" t="s">
        <v>74</v>
      </c>
      <c r="L23" s="26" t="s">
        <v>5507</v>
      </c>
    </row>
    <row r="24" spans="3:22" s="8" customFormat="1" ht="15">
      <c r="C24" s="12" t="s">
        <v>5413</v>
      </c>
      <c r="D24" s="5" t="s">
        <v>5454</v>
      </c>
      <c r="G24" s="20" t="s">
        <v>5479</v>
      </c>
      <c r="H24" s="20"/>
      <c r="K24" s="25" t="s">
        <v>75</v>
      </c>
      <c r="L24" s="26" t="s">
        <v>5508</v>
      </c>
    </row>
    <row r="25" spans="3:22" s="8" customFormat="1" ht="17.25" customHeight="1">
      <c r="C25" s="12" t="s">
        <v>5415</v>
      </c>
      <c r="D25" s="5" t="s">
        <v>5454</v>
      </c>
      <c r="G25" s="20" t="s">
        <v>5480</v>
      </c>
      <c r="H25" s="20"/>
      <c r="K25" s="25" t="s">
        <v>79</v>
      </c>
      <c r="L25" s="26" t="s">
        <v>5509</v>
      </c>
    </row>
    <row r="26" spans="3:22" s="8" customFormat="1" ht="15">
      <c r="C26" s="12" t="s">
        <v>5432</v>
      </c>
      <c r="D26" s="5" t="s">
        <v>5454</v>
      </c>
      <c r="G26" s="20" t="s">
        <v>5449</v>
      </c>
      <c r="H26" s="20"/>
      <c r="K26" s="25" t="s">
        <v>83</v>
      </c>
      <c r="L26" s="26" t="s">
        <v>5510</v>
      </c>
    </row>
    <row r="27" spans="3:22" s="8" customFormat="1" ht="15">
      <c r="C27" s="12" t="s">
        <v>5416</v>
      </c>
      <c r="D27" s="5" t="s">
        <v>5454</v>
      </c>
      <c r="G27" s="20" t="s">
        <v>78</v>
      </c>
      <c r="H27" s="20"/>
      <c r="K27" s="25" t="s">
        <v>81</v>
      </c>
      <c r="L27" s="26" t="s">
        <v>5511</v>
      </c>
    </row>
    <row r="28" spans="3:22" s="8" customFormat="1" ht="16.5" customHeight="1">
      <c r="C28" s="16" t="s">
        <v>5435</v>
      </c>
      <c r="D28" s="5" t="s">
        <v>5454</v>
      </c>
      <c r="G28" s="20" t="s">
        <v>80</v>
      </c>
      <c r="H28" s="20"/>
      <c r="K28" s="25" t="s">
        <v>85</v>
      </c>
      <c r="L28" s="26" t="s">
        <v>5512</v>
      </c>
    </row>
    <row r="29" spans="3:22" s="8" customFormat="1" ht="16.5" customHeight="1">
      <c r="C29" s="17" t="s">
        <v>5437</v>
      </c>
      <c r="D29" s="5" t="s">
        <v>5454</v>
      </c>
      <c r="G29" s="20" t="s">
        <v>82</v>
      </c>
      <c r="H29" s="20"/>
    </row>
    <row r="30" spans="3:22" s="8" customFormat="1" ht="15">
      <c r="C30" s="16" t="s">
        <v>5443</v>
      </c>
      <c r="D30" s="5" t="s">
        <v>5454</v>
      </c>
      <c r="G30" s="20" t="s">
        <v>84</v>
      </c>
      <c r="H30" s="20"/>
    </row>
    <row r="31" spans="3:22" s="8" customFormat="1" ht="15">
      <c r="C31" s="17" t="s">
        <v>5457</v>
      </c>
      <c r="D31" s="5" t="s">
        <v>5454</v>
      </c>
      <c r="G31" s="20" t="s">
        <v>86</v>
      </c>
      <c r="H31" s="20"/>
      <c r="J31" s="23"/>
    </row>
    <row r="32" spans="3:22" s="8" customFormat="1" ht="17.25" customHeight="1">
      <c r="C32" s="18" t="s">
        <v>5445</v>
      </c>
      <c r="D32" s="5" t="s">
        <v>5454</v>
      </c>
      <c r="G32" s="20" t="s">
        <v>5465</v>
      </c>
      <c r="H32" s="20"/>
    </row>
    <row r="33" spans="3:12" s="8" customFormat="1" ht="15">
      <c r="C33" s="17" t="s">
        <v>5446</v>
      </c>
      <c r="D33" s="5" t="s">
        <v>5454</v>
      </c>
      <c r="G33" s="20" t="s">
        <v>5466</v>
      </c>
      <c r="H33" s="19"/>
    </row>
    <row r="34" spans="3:12" s="8" customFormat="1" ht="15">
      <c r="C34" s="17" t="s">
        <v>5448</v>
      </c>
      <c r="D34" s="5" t="s">
        <v>5454</v>
      </c>
      <c r="G34" s="20" t="s">
        <v>5467</v>
      </c>
      <c r="H34" s="19"/>
    </row>
    <row r="35" spans="3:12" s="8" customFormat="1" ht="15">
      <c r="C35" s="12" t="s">
        <v>5434</v>
      </c>
      <c r="D35" s="5" t="s">
        <v>5455</v>
      </c>
      <c r="G35" s="20" t="s">
        <v>5468</v>
      </c>
    </row>
    <row r="36" spans="3:12" s="8" customFormat="1" ht="15">
      <c r="C36" s="17" t="s">
        <v>5447</v>
      </c>
      <c r="D36" s="5" t="s">
        <v>5455</v>
      </c>
      <c r="G36" s="20" t="s">
        <v>5469</v>
      </c>
    </row>
    <row r="37" spans="3:12" s="8" customFormat="1" ht="15">
      <c r="C37" s="12" t="s">
        <v>5403</v>
      </c>
      <c r="D37" s="5" t="s">
        <v>5459</v>
      </c>
      <c r="G37" s="20" t="s">
        <v>87</v>
      </c>
    </row>
    <row r="38" spans="3:12" s="8" customFormat="1" ht="15">
      <c r="C38" s="12" t="s">
        <v>5419</v>
      </c>
      <c r="D38" s="5" t="s">
        <v>5458</v>
      </c>
    </row>
    <row r="39" spans="3:12" s="8" customFormat="1" ht="24">
      <c r="C39" s="12" t="s">
        <v>5423</v>
      </c>
      <c r="D39" s="5" t="s">
        <v>5458</v>
      </c>
    </row>
    <row r="40" spans="3:12" s="8" customFormat="1" ht="15">
      <c r="C40" s="12" t="s">
        <v>5410</v>
      </c>
      <c r="D40" s="5" t="s">
        <v>5458</v>
      </c>
    </row>
    <row r="41" spans="3:12" s="8" customFormat="1" ht="15">
      <c r="C41" s="12" t="s">
        <v>5427</v>
      </c>
      <c r="D41" s="5" t="s">
        <v>5458</v>
      </c>
    </row>
    <row r="42" spans="3:12" s="8" customFormat="1" ht="24">
      <c r="C42" s="12" t="s">
        <v>5428</v>
      </c>
      <c r="D42" s="5" t="s">
        <v>5458</v>
      </c>
    </row>
    <row r="43" spans="3:12" s="8" customFormat="1" ht="15">
      <c r="C43" s="12" t="s">
        <v>5433</v>
      </c>
      <c r="D43" s="5" t="s">
        <v>5458</v>
      </c>
      <c r="L43" s="24"/>
    </row>
    <row r="44" spans="3:12" s="8" customFormat="1" ht="15">
      <c r="C44" s="17" t="s">
        <v>5456</v>
      </c>
      <c r="D44" s="5" t="s">
        <v>5458</v>
      </c>
      <c r="K44" s="8" t="s">
        <v>88</v>
      </c>
    </row>
    <row r="45" spans="3:12" s="8" customFormat="1" ht="15">
      <c r="C45" s="17" t="s">
        <v>5444</v>
      </c>
      <c r="D45" s="5" t="s">
        <v>5453</v>
      </c>
    </row>
    <row r="46" spans="3:12" s="8" customFormat="1" ht="15">
      <c r="C46" s="12" t="s">
        <v>5406</v>
      </c>
      <c r="D46" s="5" t="s">
        <v>5450</v>
      </c>
    </row>
    <row r="47" spans="3:12" s="8" customFormat="1" ht="15">
      <c r="C47" s="12" t="s">
        <v>5408</v>
      </c>
      <c r="D47" s="5" t="s">
        <v>5450</v>
      </c>
    </row>
    <row r="48" spans="3:12" s="8" customFormat="1" ht="15">
      <c r="C48" s="12" t="s">
        <v>5411</v>
      </c>
      <c r="D48" s="5" t="s">
        <v>5450</v>
      </c>
    </row>
    <row r="49" spans="3:9" s="8" customFormat="1" ht="24">
      <c r="C49" s="12" t="s">
        <v>5429</v>
      </c>
      <c r="D49" s="5" t="s">
        <v>5450</v>
      </c>
    </row>
    <row r="50" spans="3:9" s="8" customFormat="1" ht="15">
      <c r="C50" s="16" t="s">
        <v>5436</v>
      </c>
      <c r="D50" s="5" t="s">
        <v>5450</v>
      </c>
    </row>
    <row r="51" spans="3:9" s="8" customFormat="1" ht="15">
      <c r="C51" s="17" t="s">
        <v>5440</v>
      </c>
      <c r="D51" s="5" t="s">
        <v>5450</v>
      </c>
      <c r="I51" s="14"/>
    </row>
    <row r="52" spans="3:9" s="8" customFormat="1">
      <c r="C52" s="8" t="s">
        <v>5524</v>
      </c>
      <c r="I52" s="14"/>
    </row>
    <row r="53" spans="3:9" s="8" customFormat="1">
      <c r="I53" s="14"/>
    </row>
    <row r="54" spans="3:9" s="8" customFormat="1">
      <c r="I54" s="14"/>
    </row>
    <row r="55" spans="3:9" s="8" customFormat="1">
      <c r="I55" s="14"/>
    </row>
    <row r="56" spans="3:9" s="8" customFormat="1">
      <c r="I56" s="14"/>
    </row>
    <row r="57" spans="3:9" s="8" customFormat="1">
      <c r="I57" s="14"/>
    </row>
    <row r="58" spans="3:9" s="8" customFormat="1">
      <c r="I58" s="14"/>
    </row>
    <row r="59" spans="3:9" s="8" customFormat="1">
      <c r="I59" s="14"/>
    </row>
    <row r="60" spans="3:9" s="8" customFormat="1">
      <c r="I60" s="14"/>
    </row>
    <row r="61" spans="3:9" s="8" customFormat="1">
      <c r="I61" s="14"/>
    </row>
    <row r="62" spans="3:9" s="8" customFormat="1">
      <c r="I62" s="14"/>
    </row>
    <row r="63" spans="3:9" s="8" customFormat="1">
      <c r="I63" s="14"/>
    </row>
    <row r="64" spans="3:9" s="8" customFormat="1">
      <c r="I64" s="14"/>
    </row>
    <row r="65" spans="9:9" s="8" customFormat="1">
      <c r="I65" s="14"/>
    </row>
    <row r="66" spans="9:9" s="8" customFormat="1">
      <c r="I66" s="14"/>
    </row>
    <row r="67" spans="9:9" s="8" customFormat="1">
      <c r="I67" s="14"/>
    </row>
    <row r="68" spans="9:9" s="8" customFormat="1">
      <c r="I68" s="14"/>
    </row>
    <row r="69" spans="9:9" s="8" customFormat="1">
      <c r="I69" s="14"/>
    </row>
    <row r="70" spans="9:9" s="8" customFormat="1">
      <c r="I70" s="14"/>
    </row>
    <row r="71" spans="9:9" s="8" customFormat="1">
      <c r="I71" s="14"/>
    </row>
    <row r="72" spans="9:9" s="8" customFormat="1">
      <c r="I72" s="14"/>
    </row>
    <row r="73" spans="9:9" s="8" customFormat="1">
      <c r="I73" s="14"/>
    </row>
    <row r="74" spans="9:9" s="8" customFormat="1">
      <c r="I74" s="14"/>
    </row>
    <row r="75" spans="9:9" s="8" customFormat="1">
      <c r="I75" s="14"/>
    </row>
    <row r="76" spans="9:9" s="8" customFormat="1">
      <c r="I76" s="14"/>
    </row>
    <row r="77" spans="9:9" s="8" customFormat="1">
      <c r="I77" s="14"/>
    </row>
    <row r="78" spans="9:9" s="8" customFormat="1">
      <c r="I78" s="14"/>
    </row>
    <row r="79" spans="9:9" s="8" customFormat="1">
      <c r="I79" s="14"/>
    </row>
    <row r="80" spans="9:9" s="8" customFormat="1">
      <c r="I80" s="14"/>
    </row>
    <row r="81" spans="9:9" s="8" customFormat="1">
      <c r="I81" s="14"/>
    </row>
    <row r="82" spans="9:9" s="8" customFormat="1">
      <c r="I82" s="14"/>
    </row>
    <row r="83" spans="9:9" s="8" customFormat="1">
      <c r="I83" s="14"/>
    </row>
    <row r="84" spans="9:9" s="8" customFormat="1">
      <c r="I84" s="14"/>
    </row>
    <row r="85" spans="9:9" s="8" customFormat="1">
      <c r="I85" s="14"/>
    </row>
    <row r="86" spans="9:9" s="8" customFormat="1">
      <c r="I86" s="14"/>
    </row>
    <row r="87" spans="9:9" s="8" customFormat="1">
      <c r="I87" s="14"/>
    </row>
    <row r="88" spans="9:9" s="8" customFormat="1">
      <c r="I88" s="14"/>
    </row>
    <row r="89" spans="9:9" s="8" customFormat="1">
      <c r="I89" s="14"/>
    </row>
    <row r="90" spans="9:9" s="8" customFormat="1">
      <c r="I90" s="14"/>
    </row>
    <row r="91" spans="9:9" s="8" customFormat="1">
      <c r="I91" s="14"/>
    </row>
    <row r="92" spans="9:9" s="8" customFormat="1">
      <c r="I92" s="14"/>
    </row>
    <row r="93" spans="9:9" s="8" customFormat="1">
      <c r="I93" s="14"/>
    </row>
    <row r="94" spans="9:9" s="8" customFormat="1"/>
    <row r="95" spans="9:9" s="8" customFormat="1"/>
    <row r="96" spans="9:9" s="8" customFormat="1"/>
    <row r="97" s="8" customFormat="1"/>
    <row r="98" s="8" customFormat="1"/>
    <row r="99" s="8" customFormat="1"/>
    <row r="100" s="8" customFormat="1"/>
    <row r="101" s="8" customFormat="1"/>
    <row r="102" s="8" customFormat="1"/>
    <row r="103" s="8" customFormat="1"/>
    <row r="104" s="8" customFormat="1"/>
    <row r="105" s="8" customFormat="1"/>
    <row r="106" s="8" customFormat="1"/>
    <row r="107" s="8" customFormat="1"/>
    <row r="108" s="8" customFormat="1"/>
    <row r="109" s="8" customFormat="1"/>
    <row r="110" s="8" customFormat="1"/>
    <row r="111" s="8" customFormat="1"/>
    <row r="112" s="8" customFormat="1"/>
    <row r="113" spans="2:9" s="8" customFormat="1"/>
    <row r="114" spans="2:9" s="8" customFormat="1"/>
    <row r="115" spans="2:9" s="8" customFormat="1"/>
    <row r="116" spans="2:9" s="8" customFormat="1"/>
    <row r="117" spans="2:9" s="8" customFormat="1">
      <c r="B117" s="9"/>
      <c r="C117" s="9"/>
      <c r="D117" s="9"/>
    </row>
    <row r="118" spans="2:9">
      <c r="I118" s="8"/>
    </row>
    <row r="119" spans="2:9">
      <c r="I119" s="8"/>
    </row>
  </sheetData>
  <sortState ref="E2:E12">
    <sortCondition ref="E2:E1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cols>
    <col min="2" max="2" width="17.7109375" customWidth="1"/>
    <col min="3" max="3" width="8" style="3" bestFit="1" customWidth="1"/>
  </cols>
  <sheetData>
    <row r="1" spans="1:5" s="2" customFormat="1">
      <c r="A1" s="4" t="s">
        <v>2</v>
      </c>
      <c r="B1" s="1" t="s">
        <v>5</v>
      </c>
      <c r="C1" s="1" t="s">
        <v>5385</v>
      </c>
      <c r="E1" s="1" t="s">
        <v>2</v>
      </c>
    </row>
    <row r="2" spans="1:5">
      <c r="A2" t="s">
        <v>28</v>
      </c>
      <c r="B2" t="s">
        <v>89</v>
      </c>
      <c r="C2">
        <v>1200013</v>
      </c>
      <c r="E2" s="1" t="s">
        <v>28</v>
      </c>
    </row>
    <row r="3" spans="1:5">
      <c r="A3" t="s">
        <v>28</v>
      </c>
      <c r="B3" t="s">
        <v>115</v>
      </c>
      <c r="C3">
        <v>1200054</v>
      </c>
      <c r="E3" s="1" t="s">
        <v>32</v>
      </c>
    </row>
    <row r="4" spans="1:5">
      <c r="A4" t="s">
        <v>28</v>
      </c>
      <c r="B4" t="s">
        <v>141</v>
      </c>
      <c r="C4">
        <v>1200104</v>
      </c>
      <c r="E4" s="1" t="s">
        <v>37</v>
      </c>
    </row>
    <row r="5" spans="1:5">
      <c r="A5" t="s">
        <v>28</v>
      </c>
      <c r="B5" t="s">
        <v>166</v>
      </c>
      <c r="C5">
        <v>1200138</v>
      </c>
      <c r="E5" s="1" t="s">
        <v>35</v>
      </c>
    </row>
    <row r="6" spans="1:5">
      <c r="A6" t="s">
        <v>28</v>
      </c>
      <c r="B6" t="s">
        <v>192</v>
      </c>
      <c r="C6">
        <v>1200179</v>
      </c>
      <c r="E6" s="1" t="s">
        <v>41</v>
      </c>
    </row>
    <row r="7" spans="1:5">
      <c r="A7" t="s">
        <v>28</v>
      </c>
      <c r="B7" t="s">
        <v>218</v>
      </c>
      <c r="C7">
        <v>1200203</v>
      </c>
      <c r="E7" s="1" t="s">
        <v>45</v>
      </c>
    </row>
    <row r="8" spans="1:5">
      <c r="A8" t="s">
        <v>28</v>
      </c>
      <c r="B8" t="s">
        <v>242</v>
      </c>
      <c r="C8">
        <v>1200252</v>
      </c>
      <c r="E8" s="1" t="s">
        <v>49</v>
      </c>
    </row>
    <row r="9" spans="1:5">
      <c r="A9" t="s">
        <v>28</v>
      </c>
      <c r="B9" t="s">
        <v>267</v>
      </c>
      <c r="C9">
        <v>1200302</v>
      </c>
      <c r="E9" s="1" t="s">
        <v>53</v>
      </c>
    </row>
    <row r="10" spans="1:5">
      <c r="A10" t="s">
        <v>28</v>
      </c>
      <c r="B10" t="s">
        <v>293</v>
      </c>
      <c r="C10">
        <v>1200328</v>
      </c>
      <c r="E10" s="1" t="s">
        <v>55</v>
      </c>
    </row>
    <row r="11" spans="1:5">
      <c r="A11" t="s">
        <v>28</v>
      </c>
      <c r="B11" t="s">
        <v>319</v>
      </c>
      <c r="C11">
        <v>1200336</v>
      </c>
      <c r="E11" s="1" t="s">
        <v>57</v>
      </c>
    </row>
    <row r="12" spans="1:5">
      <c r="A12" t="s">
        <v>28</v>
      </c>
      <c r="B12" t="s">
        <v>344</v>
      </c>
      <c r="C12">
        <v>1200344</v>
      </c>
      <c r="E12" s="1" t="s">
        <v>63</v>
      </c>
    </row>
    <row r="13" spans="1:5">
      <c r="A13" t="s">
        <v>28</v>
      </c>
      <c r="B13" t="s">
        <v>368</v>
      </c>
      <c r="C13">
        <v>1200351</v>
      </c>
      <c r="E13" s="1" t="s">
        <v>61</v>
      </c>
    </row>
    <row r="14" spans="1:5">
      <c r="A14" t="s">
        <v>28</v>
      </c>
      <c r="B14" t="s">
        <v>393</v>
      </c>
      <c r="C14">
        <v>1200385</v>
      </c>
      <c r="E14" s="1" t="s">
        <v>59</v>
      </c>
    </row>
    <row r="15" spans="1:5">
      <c r="A15" t="s">
        <v>28</v>
      </c>
      <c r="B15" t="s">
        <v>418</v>
      </c>
      <c r="C15">
        <v>1200807</v>
      </c>
      <c r="E15" s="1" t="s">
        <v>65</v>
      </c>
    </row>
    <row r="16" spans="1:5">
      <c r="A16" t="s">
        <v>28</v>
      </c>
      <c r="B16" t="s">
        <v>444</v>
      </c>
      <c r="C16">
        <v>1200393</v>
      </c>
      <c r="E16" s="1" t="s">
        <v>66</v>
      </c>
    </row>
    <row r="17" spans="1:5">
      <c r="A17" t="s">
        <v>28</v>
      </c>
      <c r="B17" t="s">
        <v>469</v>
      </c>
      <c r="C17">
        <v>1200401</v>
      </c>
      <c r="E17" s="1" t="s">
        <v>71</v>
      </c>
    </row>
    <row r="18" spans="1:5">
      <c r="A18" t="s">
        <v>28</v>
      </c>
      <c r="B18" t="s">
        <v>494</v>
      </c>
      <c r="C18">
        <v>1200427</v>
      </c>
      <c r="E18" s="1" t="s">
        <v>67</v>
      </c>
    </row>
    <row r="19" spans="1:5">
      <c r="A19" t="s">
        <v>28</v>
      </c>
      <c r="B19" t="s">
        <v>518</v>
      </c>
      <c r="C19">
        <v>1200435</v>
      </c>
      <c r="E19" s="1" t="s">
        <v>69</v>
      </c>
    </row>
    <row r="20" spans="1:5">
      <c r="A20" t="s">
        <v>28</v>
      </c>
      <c r="B20" t="s">
        <v>541</v>
      </c>
      <c r="C20">
        <v>1200500</v>
      </c>
      <c r="E20" s="1" t="s">
        <v>72</v>
      </c>
    </row>
    <row r="21" spans="1:5">
      <c r="A21" t="s">
        <v>28</v>
      </c>
      <c r="B21" t="s">
        <v>564</v>
      </c>
      <c r="C21">
        <v>1200450</v>
      </c>
      <c r="E21" s="1" t="s">
        <v>73</v>
      </c>
    </row>
    <row r="22" spans="1:5">
      <c r="A22" t="s">
        <v>28</v>
      </c>
      <c r="B22" t="s">
        <v>587</v>
      </c>
      <c r="C22">
        <v>1200609</v>
      </c>
      <c r="E22" s="1" t="s">
        <v>77</v>
      </c>
    </row>
    <row r="23" spans="1:5">
      <c r="A23" t="s">
        <v>28</v>
      </c>
      <c r="B23" t="s">
        <v>610</v>
      </c>
      <c r="C23">
        <v>1200708</v>
      </c>
      <c r="E23" s="1" t="s">
        <v>74</v>
      </c>
    </row>
    <row r="24" spans="1:5">
      <c r="A24" t="s">
        <v>32</v>
      </c>
      <c r="B24" t="s">
        <v>90</v>
      </c>
      <c r="C24">
        <v>2700102</v>
      </c>
      <c r="E24" s="1" t="s">
        <v>75</v>
      </c>
    </row>
    <row r="25" spans="1:5">
      <c r="A25" t="s">
        <v>32</v>
      </c>
      <c r="B25" t="s">
        <v>116</v>
      </c>
      <c r="C25">
        <v>2700201</v>
      </c>
      <c r="E25" s="1" t="s">
        <v>79</v>
      </c>
    </row>
    <row r="26" spans="1:5">
      <c r="A26" t="s">
        <v>32</v>
      </c>
      <c r="B26" t="s">
        <v>142</v>
      </c>
      <c r="C26">
        <v>2700300</v>
      </c>
      <c r="E26" s="1" t="s">
        <v>83</v>
      </c>
    </row>
    <row r="27" spans="1:5">
      <c r="A27" t="s">
        <v>32</v>
      </c>
      <c r="B27" t="s">
        <v>167</v>
      </c>
      <c r="C27">
        <v>2700409</v>
      </c>
      <c r="E27" s="1" t="s">
        <v>81</v>
      </c>
    </row>
    <row r="28" spans="1:5">
      <c r="A28" t="s">
        <v>32</v>
      </c>
      <c r="B28" t="s">
        <v>193</v>
      </c>
      <c r="C28">
        <v>2700508</v>
      </c>
      <c r="E28" s="1" t="s">
        <v>85</v>
      </c>
    </row>
    <row r="29" spans="1:5">
      <c r="A29" t="s">
        <v>32</v>
      </c>
      <c r="B29" t="s">
        <v>219</v>
      </c>
      <c r="C29">
        <v>2700607</v>
      </c>
    </row>
    <row r="30" spans="1:5">
      <c r="A30" t="s">
        <v>32</v>
      </c>
      <c r="B30" t="s">
        <v>243</v>
      </c>
      <c r="C30">
        <v>2700706</v>
      </c>
    </row>
    <row r="31" spans="1:5">
      <c r="A31" t="s">
        <v>32</v>
      </c>
      <c r="B31" t="s">
        <v>268</v>
      </c>
      <c r="C31">
        <v>2700805</v>
      </c>
    </row>
    <row r="32" spans="1:5">
      <c r="A32" t="s">
        <v>32</v>
      </c>
      <c r="B32" t="s">
        <v>294</v>
      </c>
      <c r="C32">
        <v>2700904</v>
      </c>
    </row>
    <row r="33" spans="1:3">
      <c r="A33" t="s">
        <v>32</v>
      </c>
      <c r="B33" t="s">
        <v>320</v>
      </c>
      <c r="C33">
        <v>2701001</v>
      </c>
    </row>
    <row r="34" spans="1:3">
      <c r="A34" t="s">
        <v>32</v>
      </c>
      <c r="B34" t="s">
        <v>345</v>
      </c>
      <c r="C34">
        <v>2701100</v>
      </c>
    </row>
    <row r="35" spans="1:3">
      <c r="A35" t="s">
        <v>32</v>
      </c>
      <c r="B35" t="s">
        <v>369</v>
      </c>
      <c r="C35">
        <v>2701209</v>
      </c>
    </row>
    <row r="36" spans="1:3">
      <c r="A36" t="s">
        <v>32</v>
      </c>
      <c r="B36" t="s">
        <v>394</v>
      </c>
      <c r="C36">
        <v>2701308</v>
      </c>
    </row>
    <row r="37" spans="1:3">
      <c r="A37" t="s">
        <v>32</v>
      </c>
      <c r="B37" t="s">
        <v>419</v>
      </c>
      <c r="C37">
        <v>2701357</v>
      </c>
    </row>
    <row r="38" spans="1:3">
      <c r="A38" t="s">
        <v>32</v>
      </c>
      <c r="B38" t="s">
        <v>445</v>
      </c>
      <c r="C38">
        <v>2701407</v>
      </c>
    </row>
    <row r="39" spans="1:3">
      <c r="A39" t="s">
        <v>32</v>
      </c>
      <c r="B39" t="s">
        <v>470</v>
      </c>
      <c r="C39">
        <v>2701506</v>
      </c>
    </row>
    <row r="40" spans="1:3">
      <c r="A40" t="s">
        <v>32</v>
      </c>
      <c r="B40" t="s">
        <v>495</v>
      </c>
      <c r="C40">
        <v>2701605</v>
      </c>
    </row>
    <row r="41" spans="1:3">
      <c r="A41" t="s">
        <v>32</v>
      </c>
      <c r="B41" t="s">
        <v>391</v>
      </c>
      <c r="C41">
        <v>2701704</v>
      </c>
    </row>
    <row r="42" spans="1:3">
      <c r="A42" t="s">
        <v>32</v>
      </c>
      <c r="B42" t="s">
        <v>542</v>
      </c>
      <c r="C42">
        <v>2701803</v>
      </c>
    </row>
    <row r="43" spans="1:3">
      <c r="A43" t="s">
        <v>32</v>
      </c>
      <c r="B43" t="s">
        <v>565</v>
      </c>
      <c r="C43">
        <v>2701902</v>
      </c>
    </row>
    <row r="44" spans="1:3">
      <c r="A44" t="s">
        <v>32</v>
      </c>
      <c r="B44" t="s">
        <v>588</v>
      </c>
      <c r="C44">
        <v>2702009</v>
      </c>
    </row>
    <row r="45" spans="1:3">
      <c r="A45" t="s">
        <v>32</v>
      </c>
      <c r="B45" t="s">
        <v>611</v>
      </c>
      <c r="C45">
        <v>2702108</v>
      </c>
    </row>
    <row r="46" spans="1:3">
      <c r="A46" t="s">
        <v>32</v>
      </c>
      <c r="B46" t="s">
        <v>632</v>
      </c>
      <c r="C46">
        <v>2702207</v>
      </c>
    </row>
    <row r="47" spans="1:3">
      <c r="A47" t="s">
        <v>32</v>
      </c>
      <c r="B47" t="s">
        <v>653</v>
      </c>
      <c r="C47">
        <v>2702306</v>
      </c>
    </row>
    <row r="48" spans="1:3">
      <c r="A48" t="s">
        <v>32</v>
      </c>
      <c r="B48" t="s">
        <v>674</v>
      </c>
      <c r="C48">
        <v>2702355</v>
      </c>
    </row>
    <row r="49" spans="1:3">
      <c r="A49" t="s">
        <v>32</v>
      </c>
      <c r="B49" t="s">
        <v>694</v>
      </c>
      <c r="C49">
        <v>2702405</v>
      </c>
    </row>
    <row r="50" spans="1:3">
      <c r="A50" t="s">
        <v>32</v>
      </c>
      <c r="B50" t="s">
        <v>716</v>
      </c>
      <c r="C50">
        <v>2702504</v>
      </c>
    </row>
    <row r="51" spans="1:3">
      <c r="A51" t="s">
        <v>32</v>
      </c>
      <c r="B51" t="s">
        <v>738</v>
      </c>
      <c r="C51">
        <v>2702553</v>
      </c>
    </row>
    <row r="52" spans="1:3">
      <c r="A52" t="s">
        <v>32</v>
      </c>
      <c r="B52" t="s">
        <v>759</v>
      </c>
      <c r="C52">
        <v>2702603</v>
      </c>
    </row>
    <row r="53" spans="1:3">
      <c r="A53" t="s">
        <v>32</v>
      </c>
      <c r="B53" t="s">
        <v>782</v>
      </c>
      <c r="C53">
        <v>2702702</v>
      </c>
    </row>
    <row r="54" spans="1:3">
      <c r="A54" t="s">
        <v>32</v>
      </c>
      <c r="B54" t="s">
        <v>803</v>
      </c>
      <c r="C54">
        <v>2702801</v>
      </c>
    </row>
    <row r="55" spans="1:3">
      <c r="A55" t="s">
        <v>32</v>
      </c>
      <c r="B55" t="s">
        <v>824</v>
      </c>
      <c r="C55">
        <v>2702900</v>
      </c>
    </row>
    <row r="56" spans="1:3">
      <c r="A56" t="s">
        <v>32</v>
      </c>
      <c r="B56" t="s">
        <v>846</v>
      </c>
      <c r="C56">
        <v>2703007</v>
      </c>
    </row>
    <row r="57" spans="1:3">
      <c r="A57" t="s">
        <v>32</v>
      </c>
      <c r="B57" t="s">
        <v>868</v>
      </c>
      <c r="C57">
        <v>2703106</v>
      </c>
    </row>
    <row r="58" spans="1:3">
      <c r="A58" t="s">
        <v>32</v>
      </c>
      <c r="B58" t="s">
        <v>890</v>
      </c>
      <c r="C58">
        <v>2703205</v>
      </c>
    </row>
    <row r="59" spans="1:3">
      <c r="A59" t="s">
        <v>32</v>
      </c>
      <c r="B59" t="s">
        <v>913</v>
      </c>
      <c r="C59">
        <v>2703304</v>
      </c>
    </row>
    <row r="60" spans="1:3">
      <c r="A60" t="s">
        <v>32</v>
      </c>
      <c r="B60" t="s">
        <v>936</v>
      </c>
      <c r="C60">
        <v>2703403</v>
      </c>
    </row>
    <row r="61" spans="1:3">
      <c r="A61" t="s">
        <v>32</v>
      </c>
      <c r="B61" t="s">
        <v>958</v>
      </c>
      <c r="C61">
        <v>2703502</v>
      </c>
    </row>
    <row r="62" spans="1:3">
      <c r="A62" t="s">
        <v>32</v>
      </c>
      <c r="B62" t="s">
        <v>981</v>
      </c>
      <c r="C62">
        <v>2703601</v>
      </c>
    </row>
    <row r="63" spans="1:3">
      <c r="A63" t="s">
        <v>32</v>
      </c>
      <c r="B63" t="s">
        <v>1003</v>
      </c>
      <c r="C63">
        <v>2703700</v>
      </c>
    </row>
    <row r="64" spans="1:3">
      <c r="A64" t="s">
        <v>32</v>
      </c>
      <c r="B64" t="s">
        <v>1025</v>
      </c>
      <c r="C64">
        <v>2703759</v>
      </c>
    </row>
    <row r="65" spans="1:3">
      <c r="A65" t="s">
        <v>32</v>
      </c>
      <c r="B65" t="s">
        <v>1048</v>
      </c>
      <c r="C65">
        <v>2703809</v>
      </c>
    </row>
    <row r="66" spans="1:3">
      <c r="A66" t="s">
        <v>32</v>
      </c>
      <c r="B66" t="s">
        <v>1069</v>
      </c>
      <c r="C66">
        <v>2703908</v>
      </c>
    </row>
    <row r="67" spans="1:3">
      <c r="A67" t="s">
        <v>32</v>
      </c>
      <c r="B67" t="s">
        <v>1091</v>
      </c>
      <c r="C67">
        <v>2704005</v>
      </c>
    </row>
    <row r="68" spans="1:3">
      <c r="A68" t="s">
        <v>32</v>
      </c>
      <c r="B68" t="s">
        <v>1114</v>
      </c>
      <c r="C68">
        <v>2704104</v>
      </c>
    </row>
    <row r="69" spans="1:3">
      <c r="A69" t="s">
        <v>32</v>
      </c>
      <c r="B69" t="s">
        <v>1137</v>
      </c>
      <c r="C69">
        <v>2704203</v>
      </c>
    </row>
    <row r="70" spans="1:3">
      <c r="A70" t="s">
        <v>32</v>
      </c>
      <c r="B70" t="s">
        <v>1160</v>
      </c>
      <c r="C70">
        <v>2704302</v>
      </c>
    </row>
    <row r="71" spans="1:3">
      <c r="A71" t="s">
        <v>32</v>
      </c>
      <c r="B71" t="s">
        <v>1183</v>
      </c>
      <c r="C71">
        <v>2704401</v>
      </c>
    </row>
    <row r="72" spans="1:3">
      <c r="A72" t="s">
        <v>32</v>
      </c>
      <c r="B72" t="s">
        <v>1205</v>
      </c>
      <c r="C72">
        <v>2704906</v>
      </c>
    </row>
    <row r="73" spans="1:3">
      <c r="A73" t="s">
        <v>32</v>
      </c>
      <c r="B73" t="s">
        <v>1227</v>
      </c>
      <c r="C73">
        <v>2704500</v>
      </c>
    </row>
    <row r="74" spans="1:3">
      <c r="A74" t="s">
        <v>32</v>
      </c>
      <c r="B74" t="s">
        <v>1249</v>
      </c>
      <c r="C74">
        <v>2704609</v>
      </c>
    </row>
    <row r="75" spans="1:3">
      <c r="A75" t="s">
        <v>32</v>
      </c>
      <c r="B75" t="s">
        <v>1272</v>
      </c>
      <c r="C75">
        <v>2704708</v>
      </c>
    </row>
    <row r="76" spans="1:3">
      <c r="A76" t="s">
        <v>32</v>
      </c>
      <c r="B76" t="s">
        <v>1293</v>
      </c>
      <c r="C76">
        <v>2704807</v>
      </c>
    </row>
    <row r="77" spans="1:3">
      <c r="A77" t="s">
        <v>32</v>
      </c>
      <c r="B77" t="s">
        <v>1315</v>
      </c>
      <c r="C77">
        <v>2705002</v>
      </c>
    </row>
    <row r="78" spans="1:3">
      <c r="A78" t="s">
        <v>32</v>
      </c>
      <c r="B78" t="s">
        <v>1337</v>
      </c>
      <c r="C78">
        <v>2705101</v>
      </c>
    </row>
    <row r="79" spans="1:3">
      <c r="A79" t="s">
        <v>32</v>
      </c>
      <c r="B79" t="s">
        <v>1358</v>
      </c>
      <c r="C79">
        <v>2705200</v>
      </c>
    </row>
    <row r="80" spans="1:3">
      <c r="A80" t="s">
        <v>32</v>
      </c>
      <c r="B80" t="s">
        <v>1380</v>
      </c>
      <c r="C80">
        <v>2705309</v>
      </c>
    </row>
    <row r="81" spans="1:3">
      <c r="A81" t="s">
        <v>32</v>
      </c>
      <c r="B81" t="s">
        <v>1402</v>
      </c>
      <c r="C81">
        <v>2705408</v>
      </c>
    </row>
    <row r="82" spans="1:3">
      <c r="A82" t="s">
        <v>32</v>
      </c>
      <c r="B82" t="s">
        <v>1424</v>
      </c>
      <c r="C82">
        <v>2705507</v>
      </c>
    </row>
    <row r="83" spans="1:3">
      <c r="A83" t="s">
        <v>32</v>
      </c>
      <c r="B83" t="s">
        <v>1445</v>
      </c>
      <c r="C83">
        <v>2705606</v>
      </c>
    </row>
    <row r="84" spans="1:3">
      <c r="A84" t="s">
        <v>32</v>
      </c>
      <c r="B84" t="s">
        <v>1465</v>
      </c>
      <c r="C84">
        <v>2705705</v>
      </c>
    </row>
    <row r="85" spans="1:3">
      <c r="A85" t="s">
        <v>32</v>
      </c>
      <c r="B85" t="s">
        <v>1487</v>
      </c>
      <c r="C85">
        <v>2705804</v>
      </c>
    </row>
    <row r="86" spans="1:3">
      <c r="A86" t="s">
        <v>32</v>
      </c>
      <c r="B86" t="s">
        <v>1508</v>
      </c>
      <c r="C86">
        <v>2705903</v>
      </c>
    </row>
    <row r="87" spans="1:3">
      <c r="A87" t="s">
        <v>32</v>
      </c>
      <c r="B87" t="s">
        <v>1529</v>
      </c>
      <c r="C87">
        <v>2706000</v>
      </c>
    </row>
    <row r="88" spans="1:3">
      <c r="A88" t="s">
        <v>32</v>
      </c>
      <c r="B88" t="s">
        <v>1550</v>
      </c>
      <c r="C88">
        <v>2706109</v>
      </c>
    </row>
    <row r="89" spans="1:3">
      <c r="A89" t="s">
        <v>32</v>
      </c>
      <c r="B89" t="s">
        <v>1569</v>
      </c>
      <c r="C89">
        <v>2706208</v>
      </c>
    </row>
    <row r="90" spans="1:3">
      <c r="A90" t="s">
        <v>32</v>
      </c>
      <c r="B90" t="s">
        <v>1589</v>
      </c>
      <c r="C90">
        <v>2706307</v>
      </c>
    </row>
    <row r="91" spans="1:3">
      <c r="A91" t="s">
        <v>32</v>
      </c>
      <c r="B91" t="s">
        <v>1609</v>
      </c>
      <c r="C91">
        <v>2706406</v>
      </c>
    </row>
    <row r="92" spans="1:3">
      <c r="A92" t="s">
        <v>32</v>
      </c>
      <c r="B92" t="s">
        <v>1630</v>
      </c>
      <c r="C92">
        <v>2706422</v>
      </c>
    </row>
    <row r="93" spans="1:3">
      <c r="A93" t="s">
        <v>32</v>
      </c>
      <c r="B93" t="s">
        <v>1651</v>
      </c>
      <c r="C93">
        <v>2706448</v>
      </c>
    </row>
    <row r="94" spans="1:3">
      <c r="A94" t="s">
        <v>32</v>
      </c>
      <c r="B94" t="s">
        <v>1671</v>
      </c>
      <c r="C94">
        <v>2706505</v>
      </c>
    </row>
    <row r="95" spans="1:3">
      <c r="A95" t="s">
        <v>32</v>
      </c>
      <c r="B95" t="s">
        <v>1692</v>
      </c>
      <c r="C95">
        <v>2706604</v>
      </c>
    </row>
    <row r="96" spans="1:3">
      <c r="A96" t="s">
        <v>32</v>
      </c>
      <c r="B96" t="s">
        <v>1712</v>
      </c>
      <c r="C96">
        <v>2706703</v>
      </c>
    </row>
    <row r="97" spans="1:3">
      <c r="A97" t="s">
        <v>32</v>
      </c>
      <c r="B97" t="s">
        <v>1733</v>
      </c>
      <c r="C97">
        <v>2706802</v>
      </c>
    </row>
    <row r="98" spans="1:3">
      <c r="A98" t="s">
        <v>32</v>
      </c>
      <c r="B98" t="s">
        <v>1754</v>
      </c>
      <c r="C98">
        <v>2706901</v>
      </c>
    </row>
    <row r="99" spans="1:3">
      <c r="A99" t="s">
        <v>32</v>
      </c>
      <c r="B99" t="s">
        <v>1774</v>
      </c>
      <c r="C99">
        <v>2707008</v>
      </c>
    </row>
    <row r="100" spans="1:3">
      <c r="A100" t="s">
        <v>32</v>
      </c>
      <c r="B100" t="s">
        <v>1793</v>
      </c>
      <c r="C100">
        <v>2707107</v>
      </c>
    </row>
    <row r="101" spans="1:3">
      <c r="A101" t="s">
        <v>32</v>
      </c>
      <c r="B101" t="s">
        <v>1812</v>
      </c>
      <c r="C101">
        <v>2707206</v>
      </c>
    </row>
    <row r="102" spans="1:3">
      <c r="A102" t="s">
        <v>32</v>
      </c>
      <c r="B102" t="s">
        <v>1831</v>
      </c>
      <c r="C102">
        <v>2707305</v>
      </c>
    </row>
    <row r="103" spans="1:3">
      <c r="A103" t="s">
        <v>32</v>
      </c>
      <c r="B103" t="s">
        <v>1849</v>
      </c>
      <c r="C103">
        <v>2707404</v>
      </c>
    </row>
    <row r="104" spans="1:3">
      <c r="A104" t="s">
        <v>32</v>
      </c>
      <c r="B104" t="s">
        <v>1867</v>
      </c>
      <c r="C104">
        <v>2707503</v>
      </c>
    </row>
    <row r="105" spans="1:3">
      <c r="A105" t="s">
        <v>32</v>
      </c>
      <c r="B105" t="s">
        <v>1884</v>
      </c>
      <c r="C105">
        <v>2707602</v>
      </c>
    </row>
    <row r="106" spans="1:3">
      <c r="A106" t="s">
        <v>32</v>
      </c>
      <c r="B106" t="s">
        <v>1901</v>
      </c>
      <c r="C106">
        <v>2707701</v>
      </c>
    </row>
    <row r="107" spans="1:3">
      <c r="A107" t="s">
        <v>32</v>
      </c>
      <c r="B107" t="s">
        <v>1918</v>
      </c>
      <c r="C107">
        <v>2707800</v>
      </c>
    </row>
    <row r="108" spans="1:3">
      <c r="A108" t="s">
        <v>32</v>
      </c>
      <c r="B108" t="s">
        <v>1935</v>
      </c>
      <c r="C108">
        <v>2707909</v>
      </c>
    </row>
    <row r="109" spans="1:3">
      <c r="A109" t="s">
        <v>32</v>
      </c>
      <c r="B109" t="s">
        <v>1951</v>
      </c>
      <c r="C109">
        <v>2708006</v>
      </c>
    </row>
    <row r="110" spans="1:3">
      <c r="A110" t="s">
        <v>32</v>
      </c>
      <c r="B110" t="s">
        <v>1968</v>
      </c>
      <c r="C110">
        <v>2708105</v>
      </c>
    </row>
    <row r="111" spans="1:3">
      <c r="A111" t="s">
        <v>32</v>
      </c>
      <c r="B111" t="s">
        <v>1986</v>
      </c>
      <c r="C111">
        <v>2708204</v>
      </c>
    </row>
    <row r="112" spans="1:3">
      <c r="A112" t="s">
        <v>32</v>
      </c>
      <c r="B112" t="s">
        <v>2003</v>
      </c>
      <c r="C112">
        <v>2708303</v>
      </c>
    </row>
    <row r="113" spans="1:3">
      <c r="A113" t="s">
        <v>32</v>
      </c>
      <c r="B113" t="s">
        <v>2021</v>
      </c>
      <c r="C113">
        <v>2708402</v>
      </c>
    </row>
    <row r="114" spans="1:3">
      <c r="A114" t="s">
        <v>32</v>
      </c>
      <c r="B114" t="s">
        <v>2039</v>
      </c>
      <c r="C114">
        <v>2708501</v>
      </c>
    </row>
    <row r="115" spans="1:3">
      <c r="A115" t="s">
        <v>32</v>
      </c>
      <c r="B115" t="s">
        <v>2057</v>
      </c>
      <c r="C115">
        <v>2708600</v>
      </c>
    </row>
    <row r="116" spans="1:3">
      <c r="A116" t="s">
        <v>32</v>
      </c>
      <c r="B116" t="s">
        <v>2074</v>
      </c>
      <c r="C116">
        <v>2708709</v>
      </c>
    </row>
    <row r="117" spans="1:3">
      <c r="A117" t="s">
        <v>32</v>
      </c>
      <c r="B117" t="s">
        <v>2090</v>
      </c>
      <c r="C117">
        <v>2708808</v>
      </c>
    </row>
    <row r="118" spans="1:3">
      <c r="A118" t="s">
        <v>32</v>
      </c>
      <c r="B118" t="s">
        <v>2106</v>
      </c>
      <c r="C118">
        <v>2708907</v>
      </c>
    </row>
    <row r="119" spans="1:3">
      <c r="A119" t="s">
        <v>32</v>
      </c>
      <c r="B119" t="s">
        <v>2122</v>
      </c>
      <c r="C119">
        <v>2708956</v>
      </c>
    </row>
    <row r="120" spans="1:3">
      <c r="A120" t="s">
        <v>32</v>
      </c>
      <c r="B120" t="s">
        <v>2138</v>
      </c>
      <c r="C120">
        <v>2709004</v>
      </c>
    </row>
    <row r="121" spans="1:3">
      <c r="A121" t="s">
        <v>32</v>
      </c>
      <c r="B121" t="s">
        <v>2154</v>
      </c>
      <c r="C121">
        <v>2709103</v>
      </c>
    </row>
    <row r="122" spans="1:3">
      <c r="A122" t="s">
        <v>32</v>
      </c>
      <c r="B122" t="s">
        <v>2171</v>
      </c>
      <c r="C122">
        <v>2709152</v>
      </c>
    </row>
    <row r="123" spans="1:3">
      <c r="A123" t="s">
        <v>32</v>
      </c>
      <c r="B123" t="s">
        <v>2188</v>
      </c>
      <c r="C123">
        <v>2709202</v>
      </c>
    </row>
    <row r="124" spans="1:3">
      <c r="A124" t="s">
        <v>32</v>
      </c>
      <c r="B124" t="s">
        <v>2204</v>
      </c>
      <c r="C124">
        <v>2709301</v>
      </c>
    </row>
    <row r="125" spans="1:3">
      <c r="A125" t="s">
        <v>32</v>
      </c>
      <c r="B125" t="s">
        <v>2219</v>
      </c>
      <c r="C125">
        <v>2709400</v>
      </c>
    </row>
    <row r="126" spans="1:3">
      <c r="A126" t="s">
        <v>35</v>
      </c>
      <c r="B126" t="s">
        <v>92</v>
      </c>
      <c r="C126">
        <v>1300029</v>
      </c>
    </row>
    <row r="127" spans="1:3">
      <c r="A127" t="s">
        <v>35</v>
      </c>
      <c r="B127" t="s">
        <v>118</v>
      </c>
      <c r="C127">
        <v>1300060</v>
      </c>
    </row>
    <row r="128" spans="1:3">
      <c r="A128" t="s">
        <v>35</v>
      </c>
      <c r="B128" t="s">
        <v>144</v>
      </c>
      <c r="C128">
        <v>1300086</v>
      </c>
    </row>
    <row r="129" spans="1:3">
      <c r="A129" t="s">
        <v>35</v>
      </c>
      <c r="B129" t="s">
        <v>169</v>
      </c>
      <c r="C129">
        <v>1300102</v>
      </c>
    </row>
    <row r="130" spans="1:3">
      <c r="A130" t="s">
        <v>35</v>
      </c>
      <c r="B130" t="s">
        <v>195</v>
      </c>
      <c r="C130">
        <v>1300144</v>
      </c>
    </row>
    <row r="131" spans="1:3">
      <c r="A131" t="s">
        <v>35</v>
      </c>
      <c r="B131" t="s">
        <v>221</v>
      </c>
      <c r="C131">
        <v>1300201</v>
      </c>
    </row>
    <row r="132" spans="1:3">
      <c r="A132" t="s">
        <v>35</v>
      </c>
      <c r="B132" t="s">
        <v>245</v>
      </c>
      <c r="C132">
        <v>1300300</v>
      </c>
    </row>
    <row r="133" spans="1:3">
      <c r="A133" t="s">
        <v>35</v>
      </c>
      <c r="B133" t="s">
        <v>270</v>
      </c>
      <c r="C133">
        <v>1300409</v>
      </c>
    </row>
    <row r="134" spans="1:3">
      <c r="A134" t="s">
        <v>35</v>
      </c>
      <c r="B134" t="s">
        <v>296</v>
      </c>
      <c r="C134">
        <v>1300508</v>
      </c>
    </row>
    <row r="135" spans="1:3">
      <c r="A135" t="s">
        <v>35</v>
      </c>
      <c r="B135" t="s">
        <v>322</v>
      </c>
      <c r="C135">
        <v>1300607</v>
      </c>
    </row>
    <row r="136" spans="1:3">
      <c r="A136" t="s">
        <v>35</v>
      </c>
      <c r="B136" t="s">
        <v>347</v>
      </c>
      <c r="C136">
        <v>1300631</v>
      </c>
    </row>
    <row r="137" spans="1:3">
      <c r="A137" t="s">
        <v>35</v>
      </c>
      <c r="B137" t="s">
        <v>371</v>
      </c>
      <c r="C137">
        <v>1300680</v>
      </c>
    </row>
    <row r="138" spans="1:3">
      <c r="A138" t="s">
        <v>35</v>
      </c>
      <c r="B138" t="s">
        <v>396</v>
      </c>
      <c r="C138">
        <v>1300706</v>
      </c>
    </row>
    <row r="139" spans="1:3">
      <c r="A139" t="s">
        <v>35</v>
      </c>
      <c r="B139" t="s">
        <v>421</v>
      </c>
      <c r="C139">
        <v>1300805</v>
      </c>
    </row>
    <row r="140" spans="1:3">
      <c r="A140" t="s">
        <v>35</v>
      </c>
      <c r="B140" t="s">
        <v>447</v>
      </c>
      <c r="C140">
        <v>1300839</v>
      </c>
    </row>
    <row r="141" spans="1:3">
      <c r="A141" t="s">
        <v>35</v>
      </c>
      <c r="B141" t="s">
        <v>472</v>
      </c>
      <c r="C141">
        <v>1300904</v>
      </c>
    </row>
    <row r="142" spans="1:3">
      <c r="A142" t="s">
        <v>35</v>
      </c>
      <c r="B142" t="s">
        <v>496</v>
      </c>
      <c r="C142">
        <v>1301001</v>
      </c>
    </row>
    <row r="143" spans="1:3">
      <c r="A143" t="s">
        <v>35</v>
      </c>
      <c r="B143" t="s">
        <v>519</v>
      </c>
      <c r="C143">
        <v>1301100</v>
      </c>
    </row>
    <row r="144" spans="1:3">
      <c r="A144" t="s">
        <v>35</v>
      </c>
      <c r="B144" t="s">
        <v>543</v>
      </c>
      <c r="C144">
        <v>1301159</v>
      </c>
    </row>
    <row r="145" spans="1:3">
      <c r="A145" t="s">
        <v>35</v>
      </c>
      <c r="B145" t="s">
        <v>566</v>
      </c>
      <c r="C145">
        <v>1301209</v>
      </c>
    </row>
    <row r="146" spans="1:3">
      <c r="A146" t="s">
        <v>35</v>
      </c>
      <c r="B146" t="s">
        <v>589</v>
      </c>
      <c r="C146">
        <v>1301308</v>
      </c>
    </row>
    <row r="147" spans="1:3">
      <c r="A147" t="s">
        <v>35</v>
      </c>
      <c r="B147" t="s">
        <v>612</v>
      </c>
      <c r="C147">
        <v>1301407</v>
      </c>
    </row>
    <row r="148" spans="1:3">
      <c r="A148" t="s">
        <v>35</v>
      </c>
      <c r="B148" t="s">
        <v>633</v>
      </c>
      <c r="C148">
        <v>1301506</v>
      </c>
    </row>
    <row r="149" spans="1:3">
      <c r="A149" t="s">
        <v>35</v>
      </c>
      <c r="B149" t="s">
        <v>654</v>
      </c>
      <c r="C149">
        <v>1301605</v>
      </c>
    </row>
    <row r="150" spans="1:3">
      <c r="A150" t="s">
        <v>35</v>
      </c>
      <c r="B150" t="s">
        <v>675</v>
      </c>
      <c r="C150">
        <v>1301654</v>
      </c>
    </row>
    <row r="151" spans="1:3">
      <c r="A151" t="s">
        <v>35</v>
      </c>
      <c r="B151" t="s">
        <v>695</v>
      </c>
      <c r="C151">
        <v>1301704</v>
      </c>
    </row>
    <row r="152" spans="1:3">
      <c r="A152" t="s">
        <v>35</v>
      </c>
      <c r="B152" t="s">
        <v>717</v>
      </c>
      <c r="C152">
        <v>1301803</v>
      </c>
    </row>
    <row r="153" spans="1:3">
      <c r="A153" t="s">
        <v>35</v>
      </c>
      <c r="B153" t="s">
        <v>739</v>
      </c>
      <c r="C153">
        <v>1301852</v>
      </c>
    </row>
    <row r="154" spans="1:3">
      <c r="A154" t="s">
        <v>35</v>
      </c>
      <c r="B154" t="s">
        <v>760</v>
      </c>
      <c r="C154">
        <v>1301902</v>
      </c>
    </row>
    <row r="155" spans="1:3">
      <c r="A155" t="s">
        <v>35</v>
      </c>
      <c r="B155" t="s">
        <v>783</v>
      </c>
      <c r="C155">
        <v>1301951</v>
      </c>
    </row>
    <row r="156" spans="1:3">
      <c r="A156" t="s">
        <v>35</v>
      </c>
      <c r="B156" t="s">
        <v>804</v>
      </c>
      <c r="C156">
        <v>1302009</v>
      </c>
    </row>
    <row r="157" spans="1:3">
      <c r="A157" t="s">
        <v>35</v>
      </c>
      <c r="B157" t="s">
        <v>825</v>
      </c>
      <c r="C157">
        <v>1302108</v>
      </c>
    </row>
    <row r="158" spans="1:3">
      <c r="A158" t="s">
        <v>35</v>
      </c>
      <c r="B158" t="s">
        <v>847</v>
      </c>
      <c r="C158">
        <v>1302207</v>
      </c>
    </row>
    <row r="159" spans="1:3">
      <c r="A159" t="s">
        <v>35</v>
      </c>
      <c r="B159" t="s">
        <v>869</v>
      </c>
      <c r="C159">
        <v>1302306</v>
      </c>
    </row>
    <row r="160" spans="1:3">
      <c r="A160" t="s">
        <v>35</v>
      </c>
      <c r="B160" t="s">
        <v>891</v>
      </c>
      <c r="C160">
        <v>1302405</v>
      </c>
    </row>
    <row r="161" spans="1:3">
      <c r="A161" t="s">
        <v>35</v>
      </c>
      <c r="B161" t="s">
        <v>914</v>
      </c>
      <c r="C161">
        <v>1302504</v>
      </c>
    </row>
    <row r="162" spans="1:3">
      <c r="A162" t="s">
        <v>35</v>
      </c>
      <c r="B162" t="s">
        <v>937</v>
      </c>
      <c r="C162">
        <v>1302553</v>
      </c>
    </row>
    <row r="163" spans="1:3">
      <c r="A163" t="s">
        <v>35</v>
      </c>
      <c r="B163" t="s">
        <v>959</v>
      </c>
      <c r="C163">
        <v>1302603</v>
      </c>
    </row>
    <row r="164" spans="1:3">
      <c r="A164" t="s">
        <v>35</v>
      </c>
      <c r="B164" t="s">
        <v>982</v>
      </c>
      <c r="C164">
        <v>1302702</v>
      </c>
    </row>
    <row r="165" spans="1:3">
      <c r="A165" t="s">
        <v>35</v>
      </c>
      <c r="B165" t="s">
        <v>1004</v>
      </c>
      <c r="C165">
        <v>1302801</v>
      </c>
    </row>
    <row r="166" spans="1:3">
      <c r="A166" t="s">
        <v>35</v>
      </c>
      <c r="B166" t="s">
        <v>1026</v>
      </c>
      <c r="C166">
        <v>1302900</v>
      </c>
    </row>
    <row r="167" spans="1:3">
      <c r="A167" t="s">
        <v>35</v>
      </c>
      <c r="B167" t="s">
        <v>1049</v>
      </c>
      <c r="C167">
        <v>1303007</v>
      </c>
    </row>
    <row r="168" spans="1:3">
      <c r="A168" t="s">
        <v>35</v>
      </c>
      <c r="B168" t="s">
        <v>1070</v>
      </c>
      <c r="C168">
        <v>1303106</v>
      </c>
    </row>
    <row r="169" spans="1:3">
      <c r="A169" t="s">
        <v>35</v>
      </c>
      <c r="B169" t="s">
        <v>1092</v>
      </c>
      <c r="C169">
        <v>1303205</v>
      </c>
    </row>
    <row r="170" spans="1:3">
      <c r="A170" t="s">
        <v>35</v>
      </c>
      <c r="B170" t="s">
        <v>1115</v>
      </c>
      <c r="C170">
        <v>1303304</v>
      </c>
    </row>
    <row r="171" spans="1:3">
      <c r="A171" t="s">
        <v>35</v>
      </c>
      <c r="B171" t="s">
        <v>1138</v>
      </c>
      <c r="C171">
        <v>1303403</v>
      </c>
    </row>
    <row r="172" spans="1:3">
      <c r="A172" t="s">
        <v>35</v>
      </c>
      <c r="B172" t="s">
        <v>1161</v>
      </c>
      <c r="C172">
        <v>1303502</v>
      </c>
    </row>
    <row r="173" spans="1:3">
      <c r="A173" t="s">
        <v>35</v>
      </c>
      <c r="B173" t="s">
        <v>1184</v>
      </c>
      <c r="C173">
        <v>1303536</v>
      </c>
    </row>
    <row r="174" spans="1:3">
      <c r="A174" t="s">
        <v>35</v>
      </c>
      <c r="B174" t="s">
        <v>1206</v>
      </c>
      <c r="C174">
        <v>1303569</v>
      </c>
    </row>
    <row r="175" spans="1:3">
      <c r="A175" t="s">
        <v>35</v>
      </c>
      <c r="B175" t="s">
        <v>1228</v>
      </c>
      <c r="C175">
        <v>1303601</v>
      </c>
    </row>
    <row r="176" spans="1:3">
      <c r="A176" t="s">
        <v>35</v>
      </c>
      <c r="B176" t="s">
        <v>1250</v>
      </c>
      <c r="C176">
        <v>1303700</v>
      </c>
    </row>
    <row r="177" spans="1:3">
      <c r="A177" t="s">
        <v>35</v>
      </c>
      <c r="B177" t="s">
        <v>1273</v>
      </c>
      <c r="C177">
        <v>1303809</v>
      </c>
    </row>
    <row r="178" spans="1:3">
      <c r="A178" t="s">
        <v>35</v>
      </c>
      <c r="B178" t="s">
        <v>1294</v>
      </c>
      <c r="C178">
        <v>1303908</v>
      </c>
    </row>
    <row r="179" spans="1:3">
      <c r="A179" t="s">
        <v>35</v>
      </c>
      <c r="B179" t="s">
        <v>1316</v>
      </c>
      <c r="C179">
        <v>1303957</v>
      </c>
    </row>
    <row r="180" spans="1:3">
      <c r="A180" t="s">
        <v>35</v>
      </c>
      <c r="B180" t="s">
        <v>1338</v>
      </c>
      <c r="C180">
        <v>1304005</v>
      </c>
    </row>
    <row r="181" spans="1:3">
      <c r="A181" t="s">
        <v>35</v>
      </c>
      <c r="B181" t="s">
        <v>1359</v>
      </c>
      <c r="C181">
        <v>1304062</v>
      </c>
    </row>
    <row r="182" spans="1:3">
      <c r="A182" t="s">
        <v>35</v>
      </c>
      <c r="B182" t="s">
        <v>1381</v>
      </c>
      <c r="C182">
        <v>1304104</v>
      </c>
    </row>
    <row r="183" spans="1:3">
      <c r="A183" t="s">
        <v>35</v>
      </c>
      <c r="B183" t="s">
        <v>1403</v>
      </c>
      <c r="C183">
        <v>1304203</v>
      </c>
    </row>
    <row r="184" spans="1:3">
      <c r="A184" t="s">
        <v>35</v>
      </c>
      <c r="B184" t="s">
        <v>1425</v>
      </c>
      <c r="C184">
        <v>1304237</v>
      </c>
    </row>
    <row r="185" spans="1:3">
      <c r="A185" t="s">
        <v>35</v>
      </c>
      <c r="B185" t="s">
        <v>1446</v>
      </c>
      <c r="C185">
        <v>1304260</v>
      </c>
    </row>
    <row r="186" spans="1:3">
      <c r="A186" t="s">
        <v>35</v>
      </c>
      <c r="B186" t="s">
        <v>1466</v>
      </c>
      <c r="C186">
        <v>1304302</v>
      </c>
    </row>
    <row r="187" spans="1:3">
      <c r="A187" t="s">
        <v>35</v>
      </c>
      <c r="B187" t="s">
        <v>1488</v>
      </c>
      <c r="C187">
        <v>1304401</v>
      </c>
    </row>
    <row r="188" spans="1:3">
      <c r="A188" t="s">
        <v>37</v>
      </c>
      <c r="B188" t="s">
        <v>91</v>
      </c>
      <c r="C188">
        <v>1600105</v>
      </c>
    </row>
    <row r="189" spans="1:3">
      <c r="A189" t="s">
        <v>37</v>
      </c>
      <c r="B189" t="s">
        <v>117</v>
      </c>
      <c r="C189">
        <v>1600204</v>
      </c>
    </row>
    <row r="190" spans="1:3">
      <c r="A190" t="s">
        <v>37</v>
      </c>
      <c r="B190" t="s">
        <v>143</v>
      </c>
      <c r="C190">
        <v>1600212</v>
      </c>
    </row>
    <row r="191" spans="1:3">
      <c r="A191" t="s">
        <v>37</v>
      </c>
      <c r="B191" t="s">
        <v>168</v>
      </c>
      <c r="C191">
        <v>1600238</v>
      </c>
    </row>
    <row r="192" spans="1:3">
      <c r="A192" t="s">
        <v>37</v>
      </c>
      <c r="B192" t="s">
        <v>194</v>
      </c>
      <c r="C192">
        <v>1600253</v>
      </c>
    </row>
    <row r="193" spans="1:3">
      <c r="A193" t="s">
        <v>37</v>
      </c>
      <c r="B193" t="s">
        <v>220</v>
      </c>
      <c r="C193">
        <v>1600279</v>
      </c>
    </row>
    <row r="194" spans="1:3">
      <c r="A194" t="s">
        <v>37</v>
      </c>
      <c r="B194" t="s">
        <v>244</v>
      </c>
      <c r="C194">
        <v>1600303</v>
      </c>
    </row>
    <row r="195" spans="1:3">
      <c r="A195" t="s">
        <v>37</v>
      </c>
      <c r="B195" t="s">
        <v>269</v>
      </c>
      <c r="C195">
        <v>1600402</v>
      </c>
    </row>
    <row r="196" spans="1:3">
      <c r="A196" t="s">
        <v>37</v>
      </c>
      <c r="B196" t="s">
        <v>295</v>
      </c>
      <c r="C196">
        <v>1600501</v>
      </c>
    </row>
    <row r="197" spans="1:3">
      <c r="A197" t="s">
        <v>37</v>
      </c>
      <c r="B197" t="s">
        <v>321</v>
      </c>
      <c r="C197">
        <v>1600154</v>
      </c>
    </row>
    <row r="198" spans="1:3">
      <c r="A198" t="s">
        <v>37</v>
      </c>
      <c r="B198" t="s">
        <v>346</v>
      </c>
      <c r="C198">
        <v>1600535</v>
      </c>
    </row>
    <row r="199" spans="1:3">
      <c r="A199" t="s">
        <v>37</v>
      </c>
      <c r="B199" t="s">
        <v>370</v>
      </c>
      <c r="C199">
        <v>1600550</v>
      </c>
    </row>
    <row r="200" spans="1:3">
      <c r="A200" t="s">
        <v>37</v>
      </c>
      <c r="B200" t="s">
        <v>395</v>
      </c>
      <c r="C200">
        <v>1600600</v>
      </c>
    </row>
    <row r="201" spans="1:3">
      <c r="A201" t="s">
        <v>37</v>
      </c>
      <c r="B201" t="s">
        <v>420</v>
      </c>
      <c r="C201">
        <v>1600055</v>
      </c>
    </row>
    <row r="202" spans="1:3">
      <c r="A202" t="s">
        <v>37</v>
      </c>
      <c r="B202" t="s">
        <v>446</v>
      </c>
      <c r="C202">
        <v>1600709</v>
      </c>
    </row>
    <row r="203" spans="1:3">
      <c r="A203" t="s">
        <v>37</v>
      </c>
      <c r="B203" t="s">
        <v>471</v>
      </c>
      <c r="C203">
        <v>1600808</v>
      </c>
    </row>
    <row r="204" spans="1:3">
      <c r="A204" t="s">
        <v>41</v>
      </c>
      <c r="B204" t="s">
        <v>93</v>
      </c>
      <c r="C204">
        <v>2900108</v>
      </c>
    </row>
    <row r="205" spans="1:3">
      <c r="A205" t="s">
        <v>41</v>
      </c>
      <c r="B205" t="s">
        <v>119</v>
      </c>
      <c r="C205">
        <v>2900207</v>
      </c>
    </row>
    <row r="206" spans="1:3">
      <c r="A206" t="s">
        <v>41</v>
      </c>
      <c r="B206" t="s">
        <v>145</v>
      </c>
      <c r="C206">
        <v>2900306</v>
      </c>
    </row>
    <row r="207" spans="1:3">
      <c r="A207" t="s">
        <v>41</v>
      </c>
      <c r="B207" t="s">
        <v>170</v>
      </c>
      <c r="C207">
        <v>2900355</v>
      </c>
    </row>
    <row r="208" spans="1:3">
      <c r="A208" t="s">
        <v>41</v>
      </c>
      <c r="B208" t="s">
        <v>196</v>
      </c>
      <c r="C208">
        <v>2900405</v>
      </c>
    </row>
    <row r="209" spans="1:3">
      <c r="A209" t="s">
        <v>41</v>
      </c>
      <c r="B209" t="s">
        <v>222</v>
      </c>
      <c r="C209">
        <v>2900603</v>
      </c>
    </row>
    <row r="210" spans="1:3">
      <c r="A210" t="s">
        <v>41</v>
      </c>
      <c r="B210" t="s">
        <v>246</v>
      </c>
      <c r="C210">
        <v>2900702</v>
      </c>
    </row>
    <row r="211" spans="1:3">
      <c r="A211" t="s">
        <v>41</v>
      </c>
      <c r="B211" t="s">
        <v>271</v>
      </c>
      <c r="C211">
        <v>2900801</v>
      </c>
    </row>
    <row r="212" spans="1:3">
      <c r="A212" t="s">
        <v>41</v>
      </c>
      <c r="B212" t="s">
        <v>297</v>
      </c>
      <c r="C212">
        <v>2900900</v>
      </c>
    </row>
    <row r="213" spans="1:3">
      <c r="A213" t="s">
        <v>41</v>
      </c>
      <c r="B213" t="s">
        <v>323</v>
      </c>
      <c r="C213">
        <v>2901007</v>
      </c>
    </row>
    <row r="214" spans="1:3">
      <c r="A214" t="s">
        <v>41</v>
      </c>
      <c r="B214" t="s">
        <v>348</v>
      </c>
      <c r="C214">
        <v>2901106</v>
      </c>
    </row>
    <row r="215" spans="1:3">
      <c r="A215" t="s">
        <v>41</v>
      </c>
      <c r="B215" t="s">
        <v>372</v>
      </c>
      <c r="C215">
        <v>2901155</v>
      </c>
    </row>
    <row r="216" spans="1:3">
      <c r="A216" t="s">
        <v>41</v>
      </c>
      <c r="B216" t="s">
        <v>397</v>
      </c>
      <c r="C216">
        <v>2901205</v>
      </c>
    </row>
    <row r="217" spans="1:3">
      <c r="A217" t="s">
        <v>41</v>
      </c>
      <c r="B217" t="s">
        <v>422</v>
      </c>
      <c r="C217">
        <v>2901304</v>
      </c>
    </row>
    <row r="218" spans="1:3">
      <c r="A218" t="s">
        <v>41</v>
      </c>
      <c r="B218" t="s">
        <v>448</v>
      </c>
      <c r="C218">
        <v>2901353</v>
      </c>
    </row>
    <row r="219" spans="1:3">
      <c r="A219" t="s">
        <v>41</v>
      </c>
      <c r="B219" t="s">
        <v>473</v>
      </c>
      <c r="C219">
        <v>2901403</v>
      </c>
    </row>
    <row r="220" spans="1:3">
      <c r="A220" t="s">
        <v>41</v>
      </c>
      <c r="B220" t="s">
        <v>497</v>
      </c>
      <c r="C220">
        <v>2901502</v>
      </c>
    </row>
    <row r="221" spans="1:3">
      <c r="A221" t="s">
        <v>41</v>
      </c>
      <c r="B221" t="s">
        <v>520</v>
      </c>
      <c r="C221">
        <v>2901601</v>
      </c>
    </row>
    <row r="222" spans="1:3">
      <c r="A222" t="s">
        <v>41</v>
      </c>
      <c r="B222" t="s">
        <v>544</v>
      </c>
      <c r="C222">
        <v>2901700</v>
      </c>
    </row>
    <row r="223" spans="1:3">
      <c r="A223" t="s">
        <v>41</v>
      </c>
      <c r="B223" t="s">
        <v>567</v>
      </c>
      <c r="C223">
        <v>2901809</v>
      </c>
    </row>
    <row r="224" spans="1:3">
      <c r="A224" t="s">
        <v>41</v>
      </c>
      <c r="B224" t="s">
        <v>590</v>
      </c>
      <c r="C224">
        <v>2901908</v>
      </c>
    </row>
    <row r="225" spans="1:3">
      <c r="A225" t="s">
        <v>41</v>
      </c>
      <c r="B225" t="s">
        <v>613</v>
      </c>
      <c r="C225">
        <v>2901957</v>
      </c>
    </row>
    <row r="226" spans="1:3">
      <c r="A226" t="s">
        <v>41</v>
      </c>
      <c r="B226" t="s">
        <v>634</v>
      </c>
      <c r="C226">
        <v>2902054</v>
      </c>
    </row>
    <row r="227" spans="1:3">
      <c r="A227" t="s">
        <v>41</v>
      </c>
      <c r="B227" t="s">
        <v>655</v>
      </c>
      <c r="C227">
        <v>2902005</v>
      </c>
    </row>
    <row r="228" spans="1:3">
      <c r="A228" t="s">
        <v>41</v>
      </c>
      <c r="B228" t="s">
        <v>676</v>
      </c>
      <c r="C228">
        <v>2902104</v>
      </c>
    </row>
    <row r="229" spans="1:3">
      <c r="A229" t="s">
        <v>41</v>
      </c>
      <c r="B229" t="s">
        <v>696</v>
      </c>
      <c r="C229">
        <v>2902203</v>
      </c>
    </row>
    <row r="230" spans="1:3">
      <c r="A230" t="s">
        <v>41</v>
      </c>
      <c r="B230" t="s">
        <v>718</v>
      </c>
      <c r="C230">
        <v>2902252</v>
      </c>
    </row>
    <row r="231" spans="1:3">
      <c r="A231" t="s">
        <v>41</v>
      </c>
      <c r="B231" t="s">
        <v>740</v>
      </c>
      <c r="C231">
        <v>2902302</v>
      </c>
    </row>
    <row r="232" spans="1:3">
      <c r="A232" t="s">
        <v>41</v>
      </c>
      <c r="B232" t="s">
        <v>761</v>
      </c>
      <c r="C232">
        <v>2902401</v>
      </c>
    </row>
    <row r="233" spans="1:3">
      <c r="A233" t="s">
        <v>41</v>
      </c>
      <c r="B233" t="s">
        <v>784</v>
      </c>
      <c r="C233">
        <v>2902500</v>
      </c>
    </row>
    <row r="234" spans="1:3">
      <c r="A234" t="s">
        <v>41</v>
      </c>
      <c r="B234" t="s">
        <v>805</v>
      </c>
      <c r="C234">
        <v>2902609</v>
      </c>
    </row>
    <row r="235" spans="1:3">
      <c r="A235" t="s">
        <v>41</v>
      </c>
      <c r="B235" t="s">
        <v>826</v>
      </c>
      <c r="C235">
        <v>2902658</v>
      </c>
    </row>
    <row r="236" spans="1:3">
      <c r="A236" t="s">
        <v>41</v>
      </c>
      <c r="B236" t="s">
        <v>848</v>
      </c>
      <c r="C236">
        <v>2902708</v>
      </c>
    </row>
    <row r="237" spans="1:3">
      <c r="A237" t="s">
        <v>41</v>
      </c>
      <c r="B237" t="s">
        <v>870</v>
      </c>
      <c r="C237">
        <v>2902807</v>
      </c>
    </row>
    <row r="238" spans="1:3">
      <c r="A238" t="s">
        <v>41</v>
      </c>
      <c r="B238" t="s">
        <v>892</v>
      </c>
      <c r="C238">
        <v>2902906</v>
      </c>
    </row>
    <row r="239" spans="1:3">
      <c r="A239" t="s">
        <v>41</v>
      </c>
      <c r="B239" t="s">
        <v>915</v>
      </c>
      <c r="C239">
        <v>2903003</v>
      </c>
    </row>
    <row r="240" spans="1:3">
      <c r="A240" t="s">
        <v>41</v>
      </c>
      <c r="B240" t="s">
        <v>938</v>
      </c>
      <c r="C240">
        <v>2903102</v>
      </c>
    </row>
    <row r="241" spans="1:3">
      <c r="A241" t="s">
        <v>41</v>
      </c>
      <c r="B241" t="s">
        <v>960</v>
      </c>
      <c r="C241">
        <v>2903201</v>
      </c>
    </row>
    <row r="242" spans="1:3">
      <c r="A242" t="s">
        <v>41</v>
      </c>
      <c r="B242" t="s">
        <v>808</v>
      </c>
      <c r="C242">
        <v>2903235</v>
      </c>
    </row>
    <row r="243" spans="1:3">
      <c r="A243" t="s">
        <v>41</v>
      </c>
      <c r="B243" t="s">
        <v>1005</v>
      </c>
      <c r="C243">
        <v>2903300</v>
      </c>
    </row>
    <row r="244" spans="1:3">
      <c r="A244" t="s">
        <v>41</v>
      </c>
      <c r="B244" t="s">
        <v>1027</v>
      </c>
      <c r="C244">
        <v>2903276</v>
      </c>
    </row>
    <row r="245" spans="1:3">
      <c r="A245" t="s">
        <v>41</v>
      </c>
      <c r="B245" t="s">
        <v>932</v>
      </c>
      <c r="C245">
        <v>2903409</v>
      </c>
    </row>
    <row r="246" spans="1:3">
      <c r="A246" t="s">
        <v>41</v>
      </c>
      <c r="B246" t="s">
        <v>1071</v>
      </c>
      <c r="C246">
        <v>2903508</v>
      </c>
    </row>
    <row r="247" spans="1:3">
      <c r="A247" t="s">
        <v>41</v>
      </c>
      <c r="B247" t="s">
        <v>1093</v>
      </c>
      <c r="C247">
        <v>2903607</v>
      </c>
    </row>
    <row r="248" spans="1:3">
      <c r="A248" t="s">
        <v>41</v>
      </c>
      <c r="B248" t="s">
        <v>1116</v>
      </c>
      <c r="C248">
        <v>2903706</v>
      </c>
    </row>
    <row r="249" spans="1:3">
      <c r="A249" t="s">
        <v>41</v>
      </c>
      <c r="B249" t="s">
        <v>1139</v>
      </c>
      <c r="C249">
        <v>2903805</v>
      </c>
    </row>
    <row r="250" spans="1:3">
      <c r="A250" t="s">
        <v>41</v>
      </c>
      <c r="B250" t="s">
        <v>1162</v>
      </c>
      <c r="C250">
        <v>2903904</v>
      </c>
    </row>
    <row r="251" spans="1:3">
      <c r="A251" t="s">
        <v>41</v>
      </c>
      <c r="B251" t="s">
        <v>1185</v>
      </c>
      <c r="C251">
        <v>2903953</v>
      </c>
    </row>
    <row r="252" spans="1:3">
      <c r="A252" t="s">
        <v>41</v>
      </c>
      <c r="B252" t="s">
        <v>1207</v>
      </c>
      <c r="C252">
        <v>2904001</v>
      </c>
    </row>
    <row r="253" spans="1:3">
      <c r="A253" t="s">
        <v>41</v>
      </c>
      <c r="B253" t="s">
        <v>479</v>
      </c>
      <c r="C253">
        <v>2904050</v>
      </c>
    </row>
    <row r="254" spans="1:3">
      <c r="A254" t="s">
        <v>41</v>
      </c>
      <c r="B254" t="s">
        <v>1251</v>
      </c>
      <c r="C254">
        <v>2904100</v>
      </c>
    </row>
    <row r="255" spans="1:3">
      <c r="A255" t="s">
        <v>41</v>
      </c>
      <c r="B255" t="s">
        <v>1274</v>
      </c>
      <c r="C255">
        <v>2904209</v>
      </c>
    </row>
    <row r="256" spans="1:3">
      <c r="A256" t="s">
        <v>41</v>
      </c>
      <c r="B256" t="s">
        <v>1295</v>
      </c>
      <c r="C256">
        <v>2904308</v>
      </c>
    </row>
    <row r="257" spans="1:3">
      <c r="A257" t="s">
        <v>41</v>
      </c>
      <c r="B257" t="s">
        <v>1317</v>
      </c>
      <c r="C257">
        <v>2904407</v>
      </c>
    </row>
    <row r="258" spans="1:3">
      <c r="A258" t="s">
        <v>41</v>
      </c>
      <c r="B258" t="s">
        <v>1339</v>
      </c>
      <c r="C258">
        <v>2904506</v>
      </c>
    </row>
    <row r="259" spans="1:3">
      <c r="A259" t="s">
        <v>41</v>
      </c>
      <c r="B259" t="s">
        <v>1360</v>
      </c>
      <c r="C259">
        <v>2904605</v>
      </c>
    </row>
    <row r="260" spans="1:3">
      <c r="A260" t="s">
        <v>41</v>
      </c>
      <c r="B260" t="s">
        <v>1382</v>
      </c>
      <c r="C260">
        <v>2904704</v>
      </c>
    </row>
    <row r="261" spans="1:3">
      <c r="A261" t="s">
        <v>41</v>
      </c>
      <c r="B261" t="s">
        <v>1404</v>
      </c>
      <c r="C261">
        <v>2904753</v>
      </c>
    </row>
    <row r="262" spans="1:3">
      <c r="A262" t="s">
        <v>41</v>
      </c>
      <c r="B262" t="s">
        <v>1426</v>
      </c>
      <c r="C262">
        <v>2904803</v>
      </c>
    </row>
    <row r="263" spans="1:3">
      <c r="A263" t="s">
        <v>41</v>
      </c>
      <c r="B263" t="s">
        <v>1447</v>
      </c>
      <c r="C263">
        <v>2904852</v>
      </c>
    </row>
    <row r="264" spans="1:3">
      <c r="A264" t="s">
        <v>41</v>
      </c>
      <c r="B264" t="s">
        <v>1467</v>
      </c>
      <c r="C264">
        <v>2904902</v>
      </c>
    </row>
    <row r="265" spans="1:3">
      <c r="A265" t="s">
        <v>41</v>
      </c>
      <c r="B265" t="s">
        <v>1489</v>
      </c>
      <c r="C265">
        <v>2905008</v>
      </c>
    </row>
    <row r="266" spans="1:3">
      <c r="A266" t="s">
        <v>41</v>
      </c>
      <c r="B266" t="s">
        <v>1509</v>
      </c>
      <c r="C266">
        <v>2905107</v>
      </c>
    </row>
    <row r="267" spans="1:3">
      <c r="A267" t="s">
        <v>41</v>
      </c>
      <c r="B267" t="s">
        <v>1530</v>
      </c>
      <c r="C267">
        <v>2905156</v>
      </c>
    </row>
    <row r="268" spans="1:3">
      <c r="A268" t="s">
        <v>41</v>
      </c>
      <c r="B268" t="s">
        <v>1551</v>
      </c>
      <c r="C268">
        <v>2905206</v>
      </c>
    </row>
    <row r="269" spans="1:3">
      <c r="A269" t="s">
        <v>41</v>
      </c>
      <c r="B269" t="s">
        <v>1570</v>
      </c>
      <c r="C269">
        <v>2905305</v>
      </c>
    </row>
    <row r="270" spans="1:3">
      <c r="A270" t="s">
        <v>41</v>
      </c>
      <c r="B270" t="s">
        <v>1590</v>
      </c>
      <c r="C270">
        <v>2905404</v>
      </c>
    </row>
    <row r="271" spans="1:3">
      <c r="A271" t="s">
        <v>41</v>
      </c>
      <c r="B271" t="s">
        <v>1610</v>
      </c>
      <c r="C271">
        <v>2905503</v>
      </c>
    </row>
    <row r="272" spans="1:3">
      <c r="A272" t="s">
        <v>41</v>
      </c>
      <c r="B272" t="s">
        <v>1631</v>
      </c>
      <c r="C272">
        <v>2905602</v>
      </c>
    </row>
    <row r="273" spans="1:3">
      <c r="A273" t="s">
        <v>41</v>
      </c>
      <c r="B273" t="s">
        <v>1652</v>
      </c>
      <c r="C273">
        <v>2905701</v>
      </c>
    </row>
    <row r="274" spans="1:3">
      <c r="A274" t="s">
        <v>41</v>
      </c>
      <c r="B274" t="s">
        <v>1672</v>
      </c>
      <c r="C274">
        <v>2905800</v>
      </c>
    </row>
    <row r="275" spans="1:3">
      <c r="A275" t="s">
        <v>41</v>
      </c>
      <c r="B275" t="s">
        <v>1693</v>
      </c>
      <c r="C275">
        <v>2905909</v>
      </c>
    </row>
    <row r="276" spans="1:3">
      <c r="A276" t="s">
        <v>41</v>
      </c>
      <c r="B276" t="s">
        <v>1713</v>
      </c>
      <c r="C276">
        <v>2906006</v>
      </c>
    </row>
    <row r="277" spans="1:3">
      <c r="A277" t="s">
        <v>41</v>
      </c>
      <c r="B277" t="s">
        <v>1734</v>
      </c>
      <c r="C277">
        <v>2906105</v>
      </c>
    </row>
    <row r="278" spans="1:3">
      <c r="A278" t="s">
        <v>41</v>
      </c>
      <c r="B278" t="s">
        <v>701</v>
      </c>
      <c r="C278">
        <v>2906204</v>
      </c>
    </row>
    <row r="279" spans="1:3">
      <c r="A279" t="s">
        <v>41</v>
      </c>
      <c r="B279" t="s">
        <v>1775</v>
      </c>
      <c r="C279">
        <v>2906303</v>
      </c>
    </row>
    <row r="280" spans="1:3">
      <c r="A280" t="s">
        <v>41</v>
      </c>
      <c r="B280" t="s">
        <v>1794</v>
      </c>
      <c r="C280">
        <v>2906402</v>
      </c>
    </row>
    <row r="281" spans="1:3">
      <c r="A281" t="s">
        <v>41</v>
      </c>
      <c r="B281" t="s">
        <v>1813</v>
      </c>
      <c r="C281">
        <v>2906501</v>
      </c>
    </row>
    <row r="282" spans="1:3">
      <c r="A282" t="s">
        <v>41</v>
      </c>
      <c r="B282" t="s">
        <v>1832</v>
      </c>
      <c r="C282">
        <v>2906600</v>
      </c>
    </row>
    <row r="283" spans="1:3">
      <c r="A283" t="s">
        <v>41</v>
      </c>
      <c r="B283" t="s">
        <v>1850</v>
      </c>
      <c r="C283">
        <v>2906709</v>
      </c>
    </row>
    <row r="284" spans="1:3">
      <c r="A284" t="s">
        <v>41</v>
      </c>
      <c r="B284" t="s">
        <v>1868</v>
      </c>
      <c r="C284">
        <v>2906808</v>
      </c>
    </row>
    <row r="285" spans="1:3">
      <c r="A285" t="s">
        <v>41</v>
      </c>
      <c r="B285" t="s">
        <v>1885</v>
      </c>
      <c r="C285">
        <v>2906824</v>
      </c>
    </row>
    <row r="286" spans="1:3">
      <c r="A286" t="s">
        <v>41</v>
      </c>
      <c r="B286" t="s">
        <v>1902</v>
      </c>
      <c r="C286">
        <v>2906857</v>
      </c>
    </row>
    <row r="287" spans="1:3">
      <c r="A287" t="s">
        <v>41</v>
      </c>
      <c r="B287" t="s">
        <v>1919</v>
      </c>
      <c r="C287">
        <v>2906873</v>
      </c>
    </row>
    <row r="288" spans="1:3">
      <c r="A288" t="s">
        <v>41</v>
      </c>
      <c r="B288" t="s">
        <v>1936</v>
      </c>
      <c r="C288">
        <v>2906899</v>
      </c>
    </row>
    <row r="289" spans="1:3">
      <c r="A289" t="s">
        <v>41</v>
      </c>
      <c r="B289" t="s">
        <v>1952</v>
      </c>
      <c r="C289">
        <v>2906907</v>
      </c>
    </row>
    <row r="290" spans="1:3">
      <c r="A290" t="s">
        <v>41</v>
      </c>
      <c r="B290" t="s">
        <v>1969</v>
      </c>
      <c r="C290">
        <v>2907004</v>
      </c>
    </row>
    <row r="291" spans="1:3">
      <c r="A291" t="s">
        <v>41</v>
      </c>
      <c r="B291" t="s">
        <v>1987</v>
      </c>
      <c r="C291">
        <v>2907103</v>
      </c>
    </row>
    <row r="292" spans="1:3">
      <c r="A292" t="s">
        <v>41</v>
      </c>
      <c r="B292" t="s">
        <v>2004</v>
      </c>
      <c r="C292">
        <v>2907202</v>
      </c>
    </row>
    <row r="293" spans="1:3">
      <c r="A293" t="s">
        <v>41</v>
      </c>
      <c r="B293" t="s">
        <v>2022</v>
      </c>
      <c r="C293">
        <v>2907301</v>
      </c>
    </row>
    <row r="294" spans="1:3">
      <c r="A294" t="s">
        <v>41</v>
      </c>
      <c r="B294" t="s">
        <v>2040</v>
      </c>
      <c r="C294">
        <v>2907400</v>
      </c>
    </row>
    <row r="295" spans="1:3">
      <c r="A295" t="s">
        <v>41</v>
      </c>
      <c r="B295" t="s">
        <v>2058</v>
      </c>
      <c r="C295">
        <v>2907509</v>
      </c>
    </row>
    <row r="296" spans="1:3">
      <c r="A296" t="s">
        <v>41</v>
      </c>
      <c r="B296" t="s">
        <v>2075</v>
      </c>
      <c r="C296">
        <v>2907558</v>
      </c>
    </row>
    <row r="297" spans="1:3">
      <c r="A297" t="s">
        <v>41</v>
      </c>
      <c r="B297" t="s">
        <v>2091</v>
      </c>
      <c r="C297">
        <v>2907608</v>
      </c>
    </row>
    <row r="298" spans="1:3">
      <c r="A298" t="s">
        <v>41</v>
      </c>
      <c r="B298" t="s">
        <v>2107</v>
      </c>
      <c r="C298">
        <v>2907707</v>
      </c>
    </row>
    <row r="299" spans="1:3">
      <c r="A299" t="s">
        <v>41</v>
      </c>
      <c r="B299" t="s">
        <v>2123</v>
      </c>
      <c r="C299">
        <v>2907806</v>
      </c>
    </row>
    <row r="300" spans="1:3">
      <c r="A300" t="s">
        <v>41</v>
      </c>
      <c r="B300" t="s">
        <v>2139</v>
      </c>
      <c r="C300">
        <v>2907905</v>
      </c>
    </row>
    <row r="301" spans="1:3">
      <c r="A301" t="s">
        <v>41</v>
      </c>
      <c r="B301" t="s">
        <v>2155</v>
      </c>
      <c r="C301">
        <v>2908002</v>
      </c>
    </row>
    <row r="302" spans="1:3">
      <c r="A302" t="s">
        <v>41</v>
      </c>
      <c r="B302" t="s">
        <v>2172</v>
      </c>
      <c r="C302">
        <v>2908101</v>
      </c>
    </row>
    <row r="303" spans="1:3">
      <c r="A303" t="s">
        <v>41</v>
      </c>
      <c r="B303" t="s">
        <v>2189</v>
      </c>
      <c r="C303">
        <v>2908200</v>
      </c>
    </row>
    <row r="304" spans="1:3">
      <c r="A304" t="s">
        <v>41</v>
      </c>
      <c r="B304" t="s">
        <v>2205</v>
      </c>
      <c r="C304">
        <v>2908309</v>
      </c>
    </row>
    <row r="305" spans="1:3">
      <c r="A305" t="s">
        <v>41</v>
      </c>
      <c r="B305" t="s">
        <v>2220</v>
      </c>
      <c r="C305">
        <v>2908408</v>
      </c>
    </row>
    <row r="306" spans="1:3">
      <c r="A306" t="s">
        <v>41</v>
      </c>
      <c r="B306" t="s">
        <v>2236</v>
      </c>
      <c r="C306">
        <v>2908507</v>
      </c>
    </row>
    <row r="307" spans="1:3">
      <c r="A307" t="s">
        <v>41</v>
      </c>
      <c r="B307" t="s">
        <v>1456</v>
      </c>
      <c r="C307">
        <v>2908606</v>
      </c>
    </row>
    <row r="308" spans="1:3">
      <c r="A308" t="s">
        <v>41</v>
      </c>
      <c r="B308" t="s">
        <v>2266</v>
      </c>
      <c r="C308">
        <v>2908705</v>
      </c>
    </row>
    <row r="309" spans="1:3">
      <c r="A309" t="s">
        <v>41</v>
      </c>
      <c r="B309" t="s">
        <v>2281</v>
      </c>
      <c r="C309">
        <v>2908804</v>
      </c>
    </row>
    <row r="310" spans="1:3">
      <c r="A310" t="s">
        <v>41</v>
      </c>
      <c r="B310" t="s">
        <v>2297</v>
      </c>
      <c r="C310">
        <v>2908903</v>
      </c>
    </row>
    <row r="311" spans="1:3">
      <c r="A311" t="s">
        <v>41</v>
      </c>
      <c r="B311" t="s">
        <v>2312</v>
      </c>
      <c r="C311">
        <v>2909000</v>
      </c>
    </row>
    <row r="312" spans="1:3">
      <c r="A312" t="s">
        <v>41</v>
      </c>
      <c r="B312" t="s">
        <v>2326</v>
      </c>
      <c r="C312">
        <v>2909109</v>
      </c>
    </row>
    <row r="313" spans="1:3">
      <c r="A313" t="s">
        <v>41</v>
      </c>
      <c r="B313" t="s">
        <v>2342</v>
      </c>
      <c r="C313">
        <v>2909208</v>
      </c>
    </row>
    <row r="314" spans="1:3">
      <c r="A314" t="s">
        <v>41</v>
      </c>
      <c r="B314" t="s">
        <v>2358</v>
      </c>
      <c r="C314">
        <v>2909307</v>
      </c>
    </row>
    <row r="315" spans="1:3">
      <c r="A315" t="s">
        <v>41</v>
      </c>
      <c r="B315" t="s">
        <v>2372</v>
      </c>
      <c r="C315">
        <v>2909406</v>
      </c>
    </row>
    <row r="316" spans="1:3">
      <c r="A316" t="s">
        <v>41</v>
      </c>
      <c r="B316" t="s">
        <v>2387</v>
      </c>
      <c r="C316">
        <v>2909505</v>
      </c>
    </row>
    <row r="317" spans="1:3">
      <c r="A317" t="s">
        <v>41</v>
      </c>
      <c r="B317" t="s">
        <v>2403</v>
      </c>
      <c r="C317">
        <v>2909604</v>
      </c>
    </row>
    <row r="318" spans="1:3">
      <c r="A318" t="s">
        <v>41</v>
      </c>
      <c r="B318" t="s">
        <v>2419</v>
      </c>
      <c r="C318">
        <v>2909703</v>
      </c>
    </row>
    <row r="319" spans="1:3">
      <c r="A319" t="s">
        <v>41</v>
      </c>
      <c r="B319" t="s">
        <v>2435</v>
      </c>
      <c r="C319">
        <v>2909802</v>
      </c>
    </row>
    <row r="320" spans="1:3">
      <c r="A320" t="s">
        <v>41</v>
      </c>
      <c r="B320" t="s">
        <v>2451</v>
      </c>
      <c r="C320">
        <v>2909901</v>
      </c>
    </row>
    <row r="321" spans="1:3">
      <c r="A321" t="s">
        <v>41</v>
      </c>
      <c r="B321" t="s">
        <v>2465</v>
      </c>
      <c r="C321">
        <v>2910008</v>
      </c>
    </row>
    <row r="322" spans="1:3">
      <c r="A322" t="s">
        <v>41</v>
      </c>
      <c r="B322" t="s">
        <v>2480</v>
      </c>
      <c r="C322">
        <v>2910057</v>
      </c>
    </row>
    <row r="323" spans="1:3">
      <c r="A323" t="s">
        <v>41</v>
      </c>
      <c r="B323" t="s">
        <v>2496</v>
      </c>
      <c r="C323">
        <v>2910107</v>
      </c>
    </row>
    <row r="324" spans="1:3">
      <c r="A324" t="s">
        <v>41</v>
      </c>
      <c r="B324" t="s">
        <v>2510</v>
      </c>
      <c r="C324">
        <v>2910206</v>
      </c>
    </row>
    <row r="325" spans="1:3">
      <c r="A325" t="s">
        <v>41</v>
      </c>
      <c r="B325" t="s">
        <v>2526</v>
      </c>
      <c r="C325">
        <v>2910305</v>
      </c>
    </row>
    <row r="326" spans="1:3">
      <c r="A326" t="s">
        <v>41</v>
      </c>
      <c r="B326" t="s">
        <v>2541</v>
      </c>
      <c r="C326">
        <v>2910404</v>
      </c>
    </row>
    <row r="327" spans="1:3">
      <c r="A327" t="s">
        <v>41</v>
      </c>
      <c r="B327" t="s">
        <v>1948</v>
      </c>
      <c r="C327">
        <v>2910503</v>
      </c>
    </row>
    <row r="328" spans="1:3">
      <c r="A328" t="s">
        <v>41</v>
      </c>
      <c r="B328" t="s">
        <v>2571</v>
      </c>
      <c r="C328">
        <v>2900504</v>
      </c>
    </row>
    <row r="329" spans="1:3">
      <c r="A329" t="s">
        <v>41</v>
      </c>
      <c r="B329" t="s">
        <v>2586</v>
      </c>
      <c r="C329">
        <v>2910602</v>
      </c>
    </row>
    <row r="330" spans="1:3">
      <c r="A330" t="s">
        <v>41</v>
      </c>
      <c r="B330" t="s">
        <v>2602</v>
      </c>
      <c r="C330">
        <v>2910701</v>
      </c>
    </row>
    <row r="331" spans="1:3">
      <c r="A331" t="s">
        <v>41</v>
      </c>
      <c r="B331" t="s">
        <v>2617</v>
      </c>
      <c r="C331">
        <v>2910727</v>
      </c>
    </row>
    <row r="332" spans="1:3">
      <c r="A332" t="s">
        <v>41</v>
      </c>
      <c r="B332" t="s">
        <v>1271</v>
      </c>
      <c r="C332">
        <v>2910750</v>
      </c>
    </row>
    <row r="333" spans="1:3">
      <c r="A333" t="s">
        <v>41</v>
      </c>
      <c r="B333" t="s">
        <v>2644</v>
      </c>
      <c r="C333">
        <v>2910776</v>
      </c>
    </row>
    <row r="334" spans="1:3">
      <c r="A334" t="s">
        <v>41</v>
      </c>
      <c r="B334" t="s">
        <v>2657</v>
      </c>
      <c r="C334">
        <v>2910800</v>
      </c>
    </row>
    <row r="335" spans="1:3">
      <c r="A335" t="s">
        <v>41</v>
      </c>
      <c r="B335" t="s">
        <v>1314</v>
      </c>
      <c r="C335">
        <v>2910859</v>
      </c>
    </row>
    <row r="336" spans="1:3">
      <c r="A336" t="s">
        <v>41</v>
      </c>
      <c r="B336" t="s">
        <v>2686</v>
      </c>
      <c r="C336">
        <v>2910909</v>
      </c>
    </row>
    <row r="337" spans="1:3">
      <c r="A337" t="s">
        <v>41</v>
      </c>
      <c r="B337" t="s">
        <v>2702</v>
      </c>
      <c r="C337">
        <v>2911006</v>
      </c>
    </row>
    <row r="338" spans="1:3">
      <c r="A338" t="s">
        <v>41</v>
      </c>
      <c r="B338" t="s">
        <v>2717</v>
      </c>
      <c r="C338">
        <v>2911105</v>
      </c>
    </row>
    <row r="339" spans="1:3">
      <c r="A339" t="s">
        <v>41</v>
      </c>
      <c r="B339" t="s">
        <v>2733</v>
      </c>
      <c r="C339">
        <v>2911204</v>
      </c>
    </row>
    <row r="340" spans="1:3">
      <c r="A340" t="s">
        <v>41</v>
      </c>
      <c r="B340" t="s">
        <v>2748</v>
      </c>
      <c r="C340">
        <v>2911253</v>
      </c>
    </row>
    <row r="341" spans="1:3">
      <c r="A341" t="s">
        <v>41</v>
      </c>
      <c r="B341" t="s">
        <v>2763</v>
      </c>
      <c r="C341">
        <v>2911303</v>
      </c>
    </row>
    <row r="342" spans="1:3">
      <c r="A342" t="s">
        <v>41</v>
      </c>
      <c r="B342" t="s">
        <v>2779</v>
      </c>
      <c r="C342">
        <v>2911402</v>
      </c>
    </row>
    <row r="343" spans="1:3">
      <c r="A343" t="s">
        <v>41</v>
      </c>
      <c r="B343" t="s">
        <v>2794</v>
      </c>
      <c r="C343">
        <v>2911501</v>
      </c>
    </row>
    <row r="344" spans="1:3">
      <c r="A344" t="s">
        <v>41</v>
      </c>
      <c r="B344" t="s">
        <v>2809</v>
      </c>
      <c r="C344">
        <v>2911600</v>
      </c>
    </row>
    <row r="345" spans="1:3">
      <c r="A345" t="s">
        <v>41</v>
      </c>
      <c r="B345" t="s">
        <v>2824</v>
      </c>
      <c r="C345">
        <v>2911659</v>
      </c>
    </row>
    <row r="346" spans="1:3">
      <c r="A346" t="s">
        <v>41</v>
      </c>
      <c r="B346" t="s">
        <v>2836</v>
      </c>
      <c r="C346">
        <v>2911709</v>
      </c>
    </row>
    <row r="347" spans="1:3">
      <c r="A347" t="s">
        <v>41</v>
      </c>
      <c r="B347" t="s">
        <v>2849</v>
      </c>
      <c r="C347">
        <v>2911808</v>
      </c>
    </row>
    <row r="348" spans="1:3">
      <c r="A348" t="s">
        <v>41</v>
      </c>
      <c r="B348" t="s">
        <v>2862</v>
      </c>
      <c r="C348">
        <v>2911857</v>
      </c>
    </row>
    <row r="349" spans="1:3">
      <c r="A349" t="s">
        <v>41</v>
      </c>
      <c r="B349" t="s">
        <v>2875</v>
      </c>
      <c r="C349">
        <v>2911907</v>
      </c>
    </row>
    <row r="350" spans="1:3">
      <c r="A350" t="s">
        <v>41</v>
      </c>
      <c r="B350" t="s">
        <v>2887</v>
      </c>
      <c r="C350">
        <v>2912004</v>
      </c>
    </row>
    <row r="351" spans="1:3">
      <c r="A351" t="s">
        <v>41</v>
      </c>
      <c r="B351" t="s">
        <v>2900</v>
      </c>
      <c r="C351">
        <v>2912103</v>
      </c>
    </row>
    <row r="352" spans="1:3">
      <c r="A352" t="s">
        <v>41</v>
      </c>
      <c r="B352" t="s">
        <v>2912</v>
      </c>
      <c r="C352">
        <v>2912202</v>
      </c>
    </row>
    <row r="353" spans="1:3">
      <c r="A353" t="s">
        <v>41</v>
      </c>
      <c r="B353" t="s">
        <v>2925</v>
      </c>
      <c r="C353">
        <v>2912301</v>
      </c>
    </row>
    <row r="354" spans="1:3">
      <c r="A354" t="s">
        <v>41</v>
      </c>
      <c r="B354" t="s">
        <v>2936</v>
      </c>
      <c r="C354">
        <v>2912400</v>
      </c>
    </row>
    <row r="355" spans="1:3">
      <c r="A355" t="s">
        <v>41</v>
      </c>
      <c r="B355" t="s">
        <v>2948</v>
      </c>
      <c r="C355">
        <v>2912509</v>
      </c>
    </row>
    <row r="356" spans="1:3">
      <c r="A356" t="s">
        <v>41</v>
      </c>
      <c r="B356" t="s">
        <v>2960</v>
      </c>
      <c r="C356">
        <v>2912608</v>
      </c>
    </row>
    <row r="357" spans="1:3">
      <c r="A357" t="s">
        <v>41</v>
      </c>
      <c r="B357" t="s">
        <v>2972</v>
      </c>
      <c r="C357">
        <v>2912707</v>
      </c>
    </row>
    <row r="358" spans="1:3">
      <c r="A358" t="s">
        <v>41</v>
      </c>
      <c r="B358" t="s">
        <v>2984</v>
      </c>
      <c r="C358">
        <v>2912806</v>
      </c>
    </row>
    <row r="359" spans="1:3">
      <c r="A359" t="s">
        <v>41</v>
      </c>
      <c r="B359" t="s">
        <v>2996</v>
      </c>
      <c r="C359">
        <v>2912905</v>
      </c>
    </row>
    <row r="360" spans="1:3">
      <c r="A360" t="s">
        <v>41</v>
      </c>
      <c r="B360" t="s">
        <v>3009</v>
      </c>
      <c r="C360">
        <v>2913002</v>
      </c>
    </row>
    <row r="361" spans="1:3">
      <c r="A361" t="s">
        <v>41</v>
      </c>
      <c r="B361" t="s">
        <v>3022</v>
      </c>
      <c r="C361">
        <v>2913101</v>
      </c>
    </row>
    <row r="362" spans="1:3">
      <c r="A362" t="s">
        <v>41</v>
      </c>
      <c r="B362" t="s">
        <v>3034</v>
      </c>
      <c r="C362">
        <v>2913200</v>
      </c>
    </row>
    <row r="363" spans="1:3">
      <c r="A363" t="s">
        <v>41</v>
      </c>
      <c r="B363" t="s">
        <v>3046</v>
      </c>
      <c r="C363">
        <v>2913309</v>
      </c>
    </row>
    <row r="364" spans="1:3">
      <c r="A364" t="s">
        <v>41</v>
      </c>
      <c r="B364" t="s">
        <v>3058</v>
      </c>
      <c r="C364">
        <v>2913408</v>
      </c>
    </row>
    <row r="365" spans="1:3">
      <c r="A365" t="s">
        <v>41</v>
      </c>
      <c r="B365" t="s">
        <v>3070</v>
      </c>
      <c r="C365">
        <v>2913457</v>
      </c>
    </row>
    <row r="366" spans="1:3">
      <c r="A366" t="s">
        <v>41</v>
      </c>
      <c r="B366" t="s">
        <v>3082</v>
      </c>
      <c r="C366">
        <v>2913507</v>
      </c>
    </row>
    <row r="367" spans="1:3">
      <c r="A367" t="s">
        <v>41</v>
      </c>
      <c r="B367" t="s">
        <v>3095</v>
      </c>
      <c r="C367">
        <v>2913606</v>
      </c>
    </row>
    <row r="368" spans="1:3">
      <c r="A368" t="s">
        <v>41</v>
      </c>
      <c r="B368" t="s">
        <v>3107</v>
      </c>
      <c r="C368">
        <v>2913705</v>
      </c>
    </row>
    <row r="369" spans="1:3">
      <c r="A369" t="s">
        <v>41</v>
      </c>
      <c r="B369" t="s">
        <v>3119</v>
      </c>
      <c r="C369">
        <v>2913804</v>
      </c>
    </row>
    <row r="370" spans="1:3">
      <c r="A370" t="s">
        <v>41</v>
      </c>
      <c r="B370" t="s">
        <v>3131</v>
      </c>
      <c r="C370">
        <v>2913903</v>
      </c>
    </row>
    <row r="371" spans="1:3">
      <c r="A371" t="s">
        <v>41</v>
      </c>
      <c r="B371" t="s">
        <v>3143</v>
      </c>
      <c r="C371">
        <v>2914000</v>
      </c>
    </row>
    <row r="372" spans="1:3">
      <c r="A372" t="s">
        <v>41</v>
      </c>
      <c r="B372" t="s">
        <v>3154</v>
      </c>
      <c r="C372">
        <v>2914109</v>
      </c>
    </row>
    <row r="373" spans="1:3">
      <c r="A373" t="s">
        <v>41</v>
      </c>
      <c r="B373" t="s">
        <v>3165</v>
      </c>
      <c r="C373">
        <v>2914208</v>
      </c>
    </row>
    <row r="374" spans="1:3">
      <c r="A374" t="s">
        <v>41</v>
      </c>
      <c r="B374" t="s">
        <v>3176</v>
      </c>
      <c r="C374">
        <v>2914307</v>
      </c>
    </row>
    <row r="375" spans="1:3">
      <c r="A375" t="s">
        <v>41</v>
      </c>
      <c r="B375" t="s">
        <v>3187</v>
      </c>
      <c r="C375">
        <v>2914406</v>
      </c>
    </row>
    <row r="376" spans="1:3">
      <c r="A376" t="s">
        <v>41</v>
      </c>
      <c r="B376" t="s">
        <v>3199</v>
      </c>
      <c r="C376">
        <v>2914505</v>
      </c>
    </row>
    <row r="377" spans="1:3">
      <c r="A377" t="s">
        <v>41</v>
      </c>
      <c r="B377" t="s">
        <v>3211</v>
      </c>
      <c r="C377">
        <v>2914604</v>
      </c>
    </row>
    <row r="378" spans="1:3">
      <c r="A378" t="s">
        <v>41</v>
      </c>
      <c r="B378" t="s">
        <v>3223</v>
      </c>
      <c r="C378">
        <v>2914653</v>
      </c>
    </row>
    <row r="379" spans="1:3">
      <c r="A379" t="s">
        <v>41</v>
      </c>
      <c r="B379" t="s">
        <v>3233</v>
      </c>
      <c r="C379">
        <v>2914703</v>
      </c>
    </row>
    <row r="380" spans="1:3">
      <c r="A380" t="s">
        <v>41</v>
      </c>
      <c r="B380" t="s">
        <v>3244</v>
      </c>
      <c r="C380">
        <v>2914802</v>
      </c>
    </row>
    <row r="381" spans="1:3">
      <c r="A381" t="s">
        <v>41</v>
      </c>
      <c r="B381" t="s">
        <v>3254</v>
      </c>
      <c r="C381">
        <v>2914901</v>
      </c>
    </row>
    <row r="382" spans="1:3">
      <c r="A382" t="s">
        <v>41</v>
      </c>
      <c r="B382" t="s">
        <v>3265</v>
      </c>
      <c r="C382">
        <v>2915007</v>
      </c>
    </row>
    <row r="383" spans="1:3">
      <c r="A383" t="s">
        <v>41</v>
      </c>
      <c r="B383" t="s">
        <v>3277</v>
      </c>
      <c r="C383">
        <v>2915106</v>
      </c>
    </row>
    <row r="384" spans="1:3">
      <c r="A384" t="s">
        <v>41</v>
      </c>
      <c r="B384" t="s">
        <v>3288</v>
      </c>
      <c r="C384">
        <v>2915205</v>
      </c>
    </row>
    <row r="385" spans="1:3">
      <c r="A385" t="s">
        <v>41</v>
      </c>
      <c r="B385" t="s">
        <v>3300</v>
      </c>
      <c r="C385">
        <v>2915304</v>
      </c>
    </row>
    <row r="386" spans="1:3">
      <c r="A386" t="s">
        <v>41</v>
      </c>
      <c r="B386" t="s">
        <v>3312</v>
      </c>
      <c r="C386">
        <v>2915353</v>
      </c>
    </row>
    <row r="387" spans="1:3">
      <c r="A387" t="s">
        <v>41</v>
      </c>
      <c r="B387" t="s">
        <v>3323</v>
      </c>
      <c r="C387">
        <v>2915403</v>
      </c>
    </row>
    <row r="388" spans="1:3">
      <c r="A388" t="s">
        <v>41</v>
      </c>
      <c r="B388" t="s">
        <v>3334</v>
      </c>
      <c r="C388">
        <v>2915502</v>
      </c>
    </row>
    <row r="389" spans="1:3">
      <c r="A389" t="s">
        <v>41</v>
      </c>
      <c r="B389" t="s">
        <v>3345</v>
      </c>
      <c r="C389">
        <v>2915601</v>
      </c>
    </row>
    <row r="390" spans="1:3">
      <c r="A390" t="s">
        <v>41</v>
      </c>
      <c r="B390" t="s">
        <v>3355</v>
      </c>
      <c r="C390">
        <v>2915700</v>
      </c>
    </row>
    <row r="391" spans="1:3">
      <c r="A391" t="s">
        <v>41</v>
      </c>
      <c r="B391" t="s">
        <v>1928</v>
      </c>
      <c r="C391">
        <v>2915809</v>
      </c>
    </row>
    <row r="392" spans="1:3">
      <c r="A392" t="s">
        <v>41</v>
      </c>
      <c r="B392" t="s">
        <v>3374</v>
      </c>
      <c r="C392">
        <v>2915908</v>
      </c>
    </row>
    <row r="393" spans="1:3">
      <c r="A393" t="s">
        <v>41</v>
      </c>
      <c r="B393" t="s">
        <v>3384</v>
      </c>
      <c r="C393">
        <v>2916005</v>
      </c>
    </row>
    <row r="394" spans="1:3">
      <c r="A394" t="s">
        <v>41</v>
      </c>
      <c r="B394" t="s">
        <v>3394</v>
      </c>
      <c r="C394">
        <v>2916104</v>
      </c>
    </row>
    <row r="395" spans="1:3">
      <c r="A395" t="s">
        <v>41</v>
      </c>
      <c r="B395" t="s">
        <v>3404</v>
      </c>
      <c r="C395">
        <v>2916203</v>
      </c>
    </row>
    <row r="396" spans="1:3">
      <c r="A396" t="s">
        <v>41</v>
      </c>
      <c r="B396" t="s">
        <v>3414</v>
      </c>
      <c r="C396">
        <v>2916302</v>
      </c>
    </row>
    <row r="397" spans="1:3">
      <c r="A397" t="s">
        <v>41</v>
      </c>
      <c r="B397" t="s">
        <v>3424</v>
      </c>
      <c r="C397">
        <v>2916401</v>
      </c>
    </row>
    <row r="398" spans="1:3">
      <c r="A398" t="s">
        <v>41</v>
      </c>
      <c r="B398" t="s">
        <v>3433</v>
      </c>
      <c r="C398">
        <v>2916500</v>
      </c>
    </row>
    <row r="399" spans="1:3">
      <c r="A399" t="s">
        <v>41</v>
      </c>
      <c r="B399" t="s">
        <v>3442</v>
      </c>
      <c r="C399">
        <v>2916609</v>
      </c>
    </row>
    <row r="400" spans="1:3">
      <c r="A400" t="s">
        <v>41</v>
      </c>
      <c r="B400" t="s">
        <v>3451</v>
      </c>
      <c r="C400">
        <v>2916708</v>
      </c>
    </row>
    <row r="401" spans="1:3">
      <c r="A401" t="s">
        <v>41</v>
      </c>
      <c r="B401" t="s">
        <v>3461</v>
      </c>
      <c r="C401">
        <v>2916807</v>
      </c>
    </row>
    <row r="402" spans="1:3">
      <c r="A402" t="s">
        <v>41</v>
      </c>
      <c r="B402" t="s">
        <v>3471</v>
      </c>
      <c r="C402">
        <v>2916856</v>
      </c>
    </row>
    <row r="403" spans="1:3">
      <c r="A403" t="s">
        <v>41</v>
      </c>
      <c r="B403" t="s">
        <v>3480</v>
      </c>
      <c r="C403">
        <v>2916906</v>
      </c>
    </row>
    <row r="404" spans="1:3">
      <c r="A404" t="s">
        <v>41</v>
      </c>
      <c r="B404" t="s">
        <v>3490</v>
      </c>
      <c r="C404">
        <v>2917003</v>
      </c>
    </row>
    <row r="405" spans="1:3">
      <c r="A405" t="s">
        <v>41</v>
      </c>
      <c r="B405" t="s">
        <v>3499</v>
      </c>
      <c r="C405">
        <v>2917102</v>
      </c>
    </row>
    <row r="406" spans="1:3">
      <c r="A406" t="s">
        <v>41</v>
      </c>
      <c r="B406" t="s">
        <v>3509</v>
      </c>
      <c r="C406">
        <v>2917201</v>
      </c>
    </row>
    <row r="407" spans="1:3">
      <c r="A407" t="s">
        <v>41</v>
      </c>
      <c r="B407" t="s">
        <v>3519</v>
      </c>
      <c r="C407">
        <v>2917300</v>
      </c>
    </row>
    <row r="408" spans="1:3">
      <c r="A408" t="s">
        <v>41</v>
      </c>
      <c r="B408" t="s">
        <v>3529</v>
      </c>
      <c r="C408">
        <v>2917334</v>
      </c>
    </row>
    <row r="409" spans="1:3">
      <c r="A409" t="s">
        <v>41</v>
      </c>
      <c r="B409" t="s">
        <v>3539</v>
      </c>
      <c r="C409">
        <v>2917359</v>
      </c>
    </row>
    <row r="410" spans="1:3">
      <c r="A410" t="s">
        <v>41</v>
      </c>
      <c r="B410" t="s">
        <v>3547</v>
      </c>
      <c r="C410">
        <v>2917409</v>
      </c>
    </row>
    <row r="411" spans="1:3">
      <c r="A411" t="s">
        <v>41</v>
      </c>
      <c r="B411" t="s">
        <v>3557</v>
      </c>
      <c r="C411">
        <v>2917508</v>
      </c>
    </row>
    <row r="412" spans="1:3">
      <c r="A412" t="s">
        <v>41</v>
      </c>
      <c r="B412" t="s">
        <v>3567</v>
      </c>
      <c r="C412">
        <v>2917607</v>
      </c>
    </row>
    <row r="413" spans="1:3">
      <c r="A413" t="s">
        <v>41</v>
      </c>
      <c r="B413" t="s">
        <v>3577</v>
      </c>
      <c r="C413">
        <v>2917706</v>
      </c>
    </row>
    <row r="414" spans="1:3">
      <c r="A414" t="s">
        <v>41</v>
      </c>
      <c r="B414" t="s">
        <v>3587</v>
      </c>
      <c r="C414">
        <v>2917805</v>
      </c>
    </row>
    <row r="415" spans="1:3">
      <c r="A415" t="s">
        <v>41</v>
      </c>
      <c r="B415" t="s">
        <v>1374</v>
      </c>
      <c r="C415">
        <v>2917904</v>
      </c>
    </row>
    <row r="416" spans="1:3">
      <c r="A416" t="s">
        <v>41</v>
      </c>
      <c r="B416" t="s">
        <v>3606</v>
      </c>
      <c r="C416">
        <v>2918001</v>
      </c>
    </row>
    <row r="417" spans="1:3">
      <c r="A417" t="s">
        <v>41</v>
      </c>
      <c r="B417" t="s">
        <v>3615</v>
      </c>
      <c r="C417">
        <v>2918100</v>
      </c>
    </row>
    <row r="418" spans="1:3">
      <c r="A418" t="s">
        <v>41</v>
      </c>
      <c r="B418" t="s">
        <v>3624</v>
      </c>
      <c r="C418">
        <v>2918209</v>
      </c>
    </row>
    <row r="419" spans="1:3">
      <c r="A419" t="s">
        <v>41</v>
      </c>
      <c r="B419" t="s">
        <v>3634</v>
      </c>
      <c r="C419">
        <v>2918308</v>
      </c>
    </row>
    <row r="420" spans="1:3">
      <c r="A420" t="s">
        <v>41</v>
      </c>
      <c r="B420" t="s">
        <v>3644</v>
      </c>
      <c r="C420">
        <v>2918357</v>
      </c>
    </row>
    <row r="421" spans="1:3">
      <c r="A421" t="s">
        <v>41</v>
      </c>
      <c r="B421" t="s">
        <v>3653</v>
      </c>
      <c r="C421">
        <v>2918407</v>
      </c>
    </row>
    <row r="422" spans="1:3">
      <c r="A422" t="s">
        <v>41</v>
      </c>
      <c r="B422" t="s">
        <v>3662</v>
      </c>
      <c r="C422">
        <v>2918456</v>
      </c>
    </row>
    <row r="423" spans="1:3">
      <c r="A423" t="s">
        <v>41</v>
      </c>
      <c r="B423" t="s">
        <v>2673</v>
      </c>
      <c r="C423">
        <v>2918506</v>
      </c>
    </row>
    <row r="424" spans="1:3">
      <c r="A424" t="s">
        <v>41</v>
      </c>
      <c r="B424" t="s">
        <v>3678</v>
      </c>
      <c r="C424">
        <v>2918555</v>
      </c>
    </row>
    <row r="425" spans="1:3">
      <c r="A425" t="s">
        <v>41</v>
      </c>
      <c r="B425" t="s">
        <v>3686</v>
      </c>
      <c r="C425">
        <v>2918605</v>
      </c>
    </row>
    <row r="426" spans="1:3">
      <c r="A426" t="s">
        <v>41</v>
      </c>
      <c r="B426" t="s">
        <v>3695</v>
      </c>
      <c r="C426">
        <v>2918704</v>
      </c>
    </row>
    <row r="427" spans="1:3">
      <c r="A427" t="s">
        <v>41</v>
      </c>
      <c r="B427" t="s">
        <v>3703</v>
      </c>
      <c r="C427">
        <v>2918753</v>
      </c>
    </row>
    <row r="428" spans="1:3">
      <c r="A428" t="s">
        <v>41</v>
      </c>
      <c r="B428" t="s">
        <v>3711</v>
      </c>
      <c r="C428">
        <v>2918803</v>
      </c>
    </row>
    <row r="429" spans="1:3">
      <c r="A429" t="s">
        <v>41</v>
      </c>
      <c r="B429" t="s">
        <v>3718</v>
      </c>
      <c r="C429">
        <v>2918902</v>
      </c>
    </row>
    <row r="430" spans="1:3">
      <c r="A430" t="s">
        <v>41</v>
      </c>
      <c r="B430" t="s">
        <v>3725</v>
      </c>
      <c r="C430">
        <v>2919009</v>
      </c>
    </row>
    <row r="431" spans="1:3">
      <c r="A431" t="s">
        <v>41</v>
      </c>
      <c r="B431" t="s">
        <v>3732</v>
      </c>
      <c r="C431">
        <v>2919058</v>
      </c>
    </row>
    <row r="432" spans="1:3">
      <c r="A432" t="s">
        <v>41</v>
      </c>
      <c r="B432" t="s">
        <v>3739</v>
      </c>
      <c r="C432">
        <v>2919108</v>
      </c>
    </row>
    <row r="433" spans="1:3">
      <c r="A433" t="s">
        <v>41</v>
      </c>
      <c r="B433" t="s">
        <v>3746</v>
      </c>
      <c r="C433">
        <v>2919157</v>
      </c>
    </row>
    <row r="434" spans="1:3">
      <c r="A434" t="s">
        <v>41</v>
      </c>
      <c r="B434" t="s">
        <v>3752</v>
      </c>
      <c r="C434">
        <v>2919207</v>
      </c>
    </row>
    <row r="435" spans="1:3">
      <c r="A435" t="s">
        <v>41</v>
      </c>
      <c r="B435" t="s">
        <v>3758</v>
      </c>
      <c r="C435">
        <v>2919306</v>
      </c>
    </row>
    <row r="436" spans="1:3">
      <c r="A436" t="s">
        <v>41</v>
      </c>
      <c r="B436" t="s">
        <v>3762</v>
      </c>
      <c r="C436">
        <v>2919405</v>
      </c>
    </row>
    <row r="437" spans="1:3">
      <c r="A437" t="s">
        <v>41</v>
      </c>
      <c r="B437" t="s">
        <v>3768</v>
      </c>
      <c r="C437">
        <v>2919504</v>
      </c>
    </row>
    <row r="438" spans="1:3">
      <c r="A438" t="s">
        <v>41</v>
      </c>
      <c r="B438" t="s">
        <v>3774</v>
      </c>
      <c r="C438">
        <v>2919553</v>
      </c>
    </row>
    <row r="439" spans="1:3">
      <c r="A439" t="s">
        <v>41</v>
      </c>
      <c r="B439" t="s">
        <v>3781</v>
      </c>
      <c r="C439">
        <v>2919603</v>
      </c>
    </row>
    <row r="440" spans="1:3">
      <c r="A440" t="s">
        <v>41</v>
      </c>
      <c r="B440" t="s">
        <v>3788</v>
      </c>
      <c r="C440">
        <v>2919702</v>
      </c>
    </row>
    <row r="441" spans="1:3">
      <c r="A441" t="s">
        <v>41</v>
      </c>
      <c r="B441" t="s">
        <v>3795</v>
      </c>
      <c r="C441">
        <v>2919801</v>
      </c>
    </row>
    <row r="442" spans="1:3">
      <c r="A442" t="s">
        <v>41</v>
      </c>
      <c r="B442" t="s">
        <v>3802</v>
      </c>
      <c r="C442">
        <v>2919900</v>
      </c>
    </row>
    <row r="443" spans="1:3">
      <c r="A443" t="s">
        <v>41</v>
      </c>
      <c r="B443" t="s">
        <v>3808</v>
      </c>
      <c r="C443">
        <v>2919926</v>
      </c>
    </row>
    <row r="444" spans="1:3">
      <c r="A444" t="s">
        <v>41</v>
      </c>
      <c r="B444" t="s">
        <v>3815</v>
      </c>
      <c r="C444">
        <v>2919959</v>
      </c>
    </row>
    <row r="445" spans="1:3">
      <c r="A445" t="s">
        <v>41</v>
      </c>
      <c r="B445" t="s">
        <v>3822</v>
      </c>
      <c r="C445">
        <v>2920007</v>
      </c>
    </row>
    <row r="446" spans="1:3">
      <c r="A446" t="s">
        <v>41</v>
      </c>
      <c r="B446" t="s">
        <v>3829</v>
      </c>
      <c r="C446">
        <v>2920106</v>
      </c>
    </row>
    <row r="447" spans="1:3">
      <c r="A447" t="s">
        <v>41</v>
      </c>
      <c r="B447" t="s">
        <v>3835</v>
      </c>
      <c r="C447">
        <v>2920205</v>
      </c>
    </row>
    <row r="448" spans="1:3">
      <c r="A448" t="s">
        <v>41</v>
      </c>
      <c r="B448" t="s">
        <v>3842</v>
      </c>
      <c r="C448">
        <v>2920304</v>
      </c>
    </row>
    <row r="449" spans="1:3">
      <c r="A449" t="s">
        <v>41</v>
      </c>
      <c r="B449" t="s">
        <v>3848</v>
      </c>
      <c r="C449">
        <v>2920403</v>
      </c>
    </row>
    <row r="450" spans="1:3">
      <c r="A450" t="s">
        <v>41</v>
      </c>
      <c r="B450" t="s">
        <v>3855</v>
      </c>
      <c r="C450">
        <v>2920452</v>
      </c>
    </row>
    <row r="451" spans="1:3">
      <c r="A451" t="s">
        <v>41</v>
      </c>
      <c r="B451" t="s">
        <v>3861</v>
      </c>
      <c r="C451">
        <v>2920502</v>
      </c>
    </row>
    <row r="452" spans="1:3">
      <c r="A452" t="s">
        <v>41</v>
      </c>
      <c r="B452" t="s">
        <v>3867</v>
      </c>
      <c r="C452">
        <v>2920601</v>
      </c>
    </row>
    <row r="453" spans="1:3">
      <c r="A453" t="s">
        <v>41</v>
      </c>
      <c r="B453" t="s">
        <v>3872</v>
      </c>
      <c r="C453">
        <v>2920700</v>
      </c>
    </row>
    <row r="454" spans="1:3">
      <c r="A454" t="s">
        <v>41</v>
      </c>
      <c r="B454" t="s">
        <v>3877</v>
      </c>
      <c r="C454">
        <v>2920809</v>
      </c>
    </row>
    <row r="455" spans="1:3">
      <c r="A455" t="s">
        <v>41</v>
      </c>
      <c r="B455" t="s">
        <v>3883</v>
      </c>
      <c r="C455">
        <v>2920908</v>
      </c>
    </row>
    <row r="456" spans="1:3">
      <c r="A456" t="s">
        <v>41</v>
      </c>
      <c r="B456" t="s">
        <v>3889</v>
      </c>
      <c r="C456">
        <v>2921005</v>
      </c>
    </row>
    <row r="457" spans="1:3">
      <c r="A457" t="s">
        <v>41</v>
      </c>
      <c r="B457" t="s">
        <v>3895</v>
      </c>
      <c r="C457">
        <v>2921054</v>
      </c>
    </row>
    <row r="458" spans="1:3">
      <c r="A458" t="s">
        <v>41</v>
      </c>
      <c r="B458" t="s">
        <v>3901</v>
      </c>
      <c r="C458">
        <v>2921104</v>
      </c>
    </row>
    <row r="459" spans="1:3">
      <c r="A459" t="s">
        <v>41</v>
      </c>
      <c r="B459" t="s">
        <v>3907</v>
      </c>
      <c r="C459">
        <v>2921203</v>
      </c>
    </row>
    <row r="460" spans="1:3">
      <c r="A460" t="s">
        <v>41</v>
      </c>
      <c r="B460" t="s">
        <v>2359</v>
      </c>
      <c r="C460">
        <v>2921302</v>
      </c>
    </row>
    <row r="461" spans="1:3">
      <c r="A461" t="s">
        <v>41</v>
      </c>
      <c r="B461" t="s">
        <v>3918</v>
      </c>
      <c r="C461">
        <v>2921401</v>
      </c>
    </row>
    <row r="462" spans="1:3">
      <c r="A462" t="s">
        <v>41</v>
      </c>
      <c r="B462" t="s">
        <v>3924</v>
      </c>
      <c r="C462">
        <v>2921450</v>
      </c>
    </row>
    <row r="463" spans="1:3">
      <c r="A463" t="s">
        <v>41</v>
      </c>
      <c r="B463" t="s">
        <v>3930</v>
      </c>
      <c r="C463">
        <v>2921500</v>
      </c>
    </row>
    <row r="464" spans="1:3">
      <c r="A464" t="s">
        <v>41</v>
      </c>
      <c r="B464" t="s">
        <v>3936</v>
      </c>
      <c r="C464">
        <v>2921609</v>
      </c>
    </row>
    <row r="465" spans="1:3">
      <c r="A465" t="s">
        <v>41</v>
      </c>
      <c r="B465" t="s">
        <v>3942</v>
      </c>
      <c r="C465">
        <v>2921708</v>
      </c>
    </row>
    <row r="466" spans="1:3">
      <c r="A466" t="s">
        <v>41</v>
      </c>
      <c r="B466" t="s">
        <v>3948</v>
      </c>
      <c r="C466">
        <v>2921807</v>
      </c>
    </row>
    <row r="467" spans="1:3">
      <c r="A467" t="s">
        <v>41</v>
      </c>
      <c r="B467" t="s">
        <v>3954</v>
      </c>
      <c r="C467">
        <v>2921906</v>
      </c>
    </row>
    <row r="468" spans="1:3">
      <c r="A468" t="s">
        <v>41</v>
      </c>
      <c r="B468" t="s">
        <v>3959</v>
      </c>
      <c r="C468">
        <v>2922003</v>
      </c>
    </row>
    <row r="469" spans="1:3">
      <c r="A469" t="s">
        <v>41</v>
      </c>
      <c r="B469" t="s">
        <v>3965</v>
      </c>
      <c r="C469">
        <v>2922052</v>
      </c>
    </row>
    <row r="470" spans="1:3">
      <c r="A470" t="s">
        <v>41</v>
      </c>
      <c r="B470" t="s">
        <v>1280</v>
      </c>
      <c r="C470">
        <v>2922102</v>
      </c>
    </row>
    <row r="471" spans="1:3">
      <c r="A471" t="s">
        <v>41</v>
      </c>
      <c r="B471" t="s">
        <v>3975</v>
      </c>
      <c r="C471">
        <v>2922201</v>
      </c>
    </row>
    <row r="472" spans="1:3">
      <c r="A472" t="s">
        <v>41</v>
      </c>
      <c r="B472" t="s">
        <v>3981</v>
      </c>
      <c r="C472">
        <v>2922250</v>
      </c>
    </row>
    <row r="473" spans="1:3">
      <c r="A473" t="s">
        <v>41</v>
      </c>
      <c r="B473" t="s">
        <v>3987</v>
      </c>
      <c r="C473">
        <v>2922300</v>
      </c>
    </row>
    <row r="474" spans="1:3">
      <c r="A474" t="s">
        <v>41</v>
      </c>
      <c r="B474" t="s">
        <v>3992</v>
      </c>
      <c r="C474">
        <v>2922409</v>
      </c>
    </row>
    <row r="475" spans="1:3">
      <c r="A475" t="s">
        <v>41</v>
      </c>
      <c r="B475" t="s">
        <v>1900</v>
      </c>
      <c r="C475">
        <v>2922508</v>
      </c>
    </row>
    <row r="476" spans="1:3">
      <c r="A476" t="s">
        <v>41</v>
      </c>
      <c r="B476" t="s">
        <v>4003</v>
      </c>
      <c r="C476">
        <v>2922607</v>
      </c>
    </row>
    <row r="477" spans="1:3">
      <c r="A477" t="s">
        <v>41</v>
      </c>
      <c r="B477" t="s">
        <v>4009</v>
      </c>
      <c r="C477">
        <v>2922656</v>
      </c>
    </row>
    <row r="478" spans="1:3">
      <c r="A478" t="s">
        <v>41</v>
      </c>
      <c r="B478" t="s">
        <v>4015</v>
      </c>
      <c r="C478">
        <v>2922706</v>
      </c>
    </row>
    <row r="479" spans="1:3">
      <c r="A479" t="s">
        <v>41</v>
      </c>
      <c r="B479" t="s">
        <v>3784</v>
      </c>
      <c r="C479">
        <v>2922730</v>
      </c>
    </row>
    <row r="480" spans="1:3">
      <c r="A480" t="s">
        <v>41</v>
      </c>
      <c r="B480" t="s">
        <v>4026</v>
      </c>
      <c r="C480">
        <v>2922755</v>
      </c>
    </row>
    <row r="481" spans="1:3">
      <c r="A481" t="s">
        <v>41</v>
      </c>
      <c r="B481" t="s">
        <v>4032</v>
      </c>
      <c r="C481">
        <v>2922805</v>
      </c>
    </row>
    <row r="482" spans="1:3">
      <c r="A482" t="s">
        <v>41</v>
      </c>
      <c r="B482" t="s">
        <v>4037</v>
      </c>
      <c r="C482">
        <v>2922854</v>
      </c>
    </row>
    <row r="483" spans="1:3">
      <c r="A483" t="s">
        <v>41</v>
      </c>
      <c r="B483" t="s">
        <v>4043</v>
      </c>
      <c r="C483">
        <v>2922904</v>
      </c>
    </row>
    <row r="484" spans="1:3">
      <c r="A484" t="s">
        <v>41</v>
      </c>
      <c r="B484" t="s">
        <v>4049</v>
      </c>
      <c r="C484">
        <v>2923001</v>
      </c>
    </row>
    <row r="485" spans="1:3">
      <c r="A485" t="s">
        <v>41</v>
      </c>
      <c r="B485" t="s">
        <v>3243</v>
      </c>
      <c r="C485">
        <v>2923035</v>
      </c>
    </row>
    <row r="486" spans="1:3">
      <c r="A486" t="s">
        <v>41</v>
      </c>
      <c r="B486" t="s">
        <v>4060</v>
      </c>
      <c r="C486">
        <v>2923050</v>
      </c>
    </row>
    <row r="487" spans="1:3">
      <c r="A487" t="s">
        <v>41</v>
      </c>
      <c r="B487" t="s">
        <v>4066</v>
      </c>
      <c r="C487">
        <v>2923100</v>
      </c>
    </row>
    <row r="488" spans="1:3">
      <c r="A488" t="s">
        <v>41</v>
      </c>
      <c r="B488" t="s">
        <v>4072</v>
      </c>
      <c r="C488">
        <v>2923209</v>
      </c>
    </row>
    <row r="489" spans="1:3">
      <c r="A489" t="s">
        <v>41</v>
      </c>
      <c r="B489" t="s">
        <v>4077</v>
      </c>
      <c r="C489">
        <v>2923308</v>
      </c>
    </row>
    <row r="490" spans="1:3">
      <c r="A490" t="s">
        <v>41</v>
      </c>
      <c r="B490" t="s">
        <v>4083</v>
      </c>
      <c r="C490">
        <v>2923357</v>
      </c>
    </row>
    <row r="491" spans="1:3">
      <c r="A491" t="s">
        <v>41</v>
      </c>
      <c r="B491" t="s">
        <v>4088</v>
      </c>
      <c r="C491">
        <v>2923407</v>
      </c>
    </row>
    <row r="492" spans="1:3">
      <c r="A492" t="s">
        <v>41</v>
      </c>
      <c r="B492" t="s">
        <v>4094</v>
      </c>
      <c r="C492">
        <v>2923506</v>
      </c>
    </row>
    <row r="493" spans="1:3">
      <c r="A493" t="s">
        <v>41</v>
      </c>
      <c r="B493" t="s">
        <v>4100</v>
      </c>
      <c r="C493">
        <v>2923605</v>
      </c>
    </row>
    <row r="494" spans="1:3">
      <c r="A494" t="s">
        <v>41</v>
      </c>
      <c r="B494" t="s">
        <v>4106</v>
      </c>
      <c r="C494">
        <v>2923704</v>
      </c>
    </row>
    <row r="495" spans="1:3">
      <c r="A495" t="s">
        <v>41</v>
      </c>
      <c r="B495" t="s">
        <v>4112</v>
      </c>
      <c r="C495">
        <v>2923803</v>
      </c>
    </row>
    <row r="496" spans="1:3">
      <c r="A496" t="s">
        <v>41</v>
      </c>
      <c r="B496" t="s">
        <v>4117</v>
      </c>
      <c r="C496">
        <v>2923902</v>
      </c>
    </row>
    <row r="497" spans="1:3">
      <c r="A497" t="s">
        <v>41</v>
      </c>
      <c r="B497" t="s">
        <v>4123</v>
      </c>
      <c r="C497">
        <v>2924009</v>
      </c>
    </row>
    <row r="498" spans="1:3">
      <c r="A498" t="s">
        <v>41</v>
      </c>
      <c r="B498" t="s">
        <v>4129</v>
      </c>
      <c r="C498">
        <v>2924058</v>
      </c>
    </row>
    <row r="499" spans="1:3">
      <c r="A499" t="s">
        <v>41</v>
      </c>
      <c r="B499" t="s">
        <v>4135</v>
      </c>
      <c r="C499">
        <v>2924108</v>
      </c>
    </row>
    <row r="500" spans="1:3">
      <c r="A500" t="s">
        <v>41</v>
      </c>
      <c r="B500" t="s">
        <v>4140</v>
      </c>
      <c r="C500">
        <v>2924207</v>
      </c>
    </row>
    <row r="501" spans="1:3">
      <c r="A501" t="s">
        <v>41</v>
      </c>
      <c r="B501" t="s">
        <v>4145</v>
      </c>
      <c r="C501">
        <v>2924306</v>
      </c>
    </row>
    <row r="502" spans="1:3">
      <c r="A502" t="s">
        <v>41</v>
      </c>
      <c r="B502" t="s">
        <v>4150</v>
      </c>
      <c r="C502">
        <v>2924405</v>
      </c>
    </row>
    <row r="503" spans="1:3">
      <c r="A503" t="s">
        <v>41</v>
      </c>
      <c r="B503" t="s">
        <v>4155</v>
      </c>
      <c r="C503">
        <v>2924504</v>
      </c>
    </row>
    <row r="504" spans="1:3">
      <c r="A504" t="s">
        <v>41</v>
      </c>
      <c r="B504" t="s">
        <v>4160</v>
      </c>
      <c r="C504">
        <v>2924603</v>
      </c>
    </row>
    <row r="505" spans="1:3">
      <c r="A505" t="s">
        <v>41</v>
      </c>
      <c r="B505" t="s">
        <v>4165</v>
      </c>
      <c r="C505">
        <v>2924652</v>
      </c>
    </row>
    <row r="506" spans="1:3">
      <c r="A506" t="s">
        <v>41</v>
      </c>
      <c r="B506" t="s">
        <v>4170</v>
      </c>
      <c r="C506">
        <v>2924678</v>
      </c>
    </row>
    <row r="507" spans="1:3">
      <c r="A507" t="s">
        <v>41</v>
      </c>
      <c r="B507" t="s">
        <v>4175</v>
      </c>
      <c r="C507">
        <v>2924702</v>
      </c>
    </row>
    <row r="508" spans="1:3">
      <c r="A508" t="s">
        <v>41</v>
      </c>
      <c r="B508" t="s">
        <v>4180</v>
      </c>
      <c r="C508">
        <v>2924801</v>
      </c>
    </row>
    <row r="509" spans="1:3">
      <c r="A509" t="s">
        <v>41</v>
      </c>
      <c r="B509" t="s">
        <v>4185</v>
      </c>
      <c r="C509">
        <v>2924900</v>
      </c>
    </row>
    <row r="510" spans="1:3">
      <c r="A510" t="s">
        <v>41</v>
      </c>
      <c r="B510" t="s">
        <v>4022</v>
      </c>
      <c r="C510">
        <v>2925006</v>
      </c>
    </row>
    <row r="511" spans="1:3">
      <c r="A511" t="s">
        <v>41</v>
      </c>
      <c r="B511" t="s">
        <v>4194</v>
      </c>
      <c r="C511">
        <v>2925105</v>
      </c>
    </row>
    <row r="512" spans="1:3">
      <c r="A512" t="s">
        <v>41</v>
      </c>
      <c r="B512" t="s">
        <v>4199</v>
      </c>
      <c r="C512">
        <v>2925204</v>
      </c>
    </row>
    <row r="513" spans="1:3">
      <c r="A513" t="s">
        <v>41</v>
      </c>
      <c r="B513" t="s">
        <v>4204</v>
      </c>
      <c r="C513">
        <v>2925253</v>
      </c>
    </row>
    <row r="514" spans="1:3">
      <c r="A514" t="s">
        <v>41</v>
      </c>
      <c r="B514" t="s">
        <v>4209</v>
      </c>
      <c r="C514">
        <v>2925303</v>
      </c>
    </row>
    <row r="515" spans="1:3">
      <c r="A515" t="s">
        <v>41</v>
      </c>
      <c r="B515" t="s">
        <v>4214</v>
      </c>
      <c r="C515">
        <v>2925402</v>
      </c>
    </row>
    <row r="516" spans="1:3">
      <c r="A516" t="s">
        <v>41</v>
      </c>
      <c r="B516" t="s">
        <v>4218</v>
      </c>
      <c r="C516">
        <v>2925501</v>
      </c>
    </row>
    <row r="517" spans="1:3">
      <c r="A517" t="s">
        <v>41</v>
      </c>
      <c r="B517" t="s">
        <v>2927</v>
      </c>
      <c r="C517">
        <v>2925600</v>
      </c>
    </row>
    <row r="518" spans="1:3">
      <c r="A518" t="s">
        <v>41</v>
      </c>
      <c r="B518" t="s">
        <v>4227</v>
      </c>
      <c r="C518">
        <v>2925709</v>
      </c>
    </row>
    <row r="519" spans="1:3">
      <c r="A519" t="s">
        <v>41</v>
      </c>
      <c r="B519" t="s">
        <v>4232</v>
      </c>
      <c r="C519">
        <v>2925758</v>
      </c>
    </row>
    <row r="520" spans="1:3">
      <c r="A520" t="s">
        <v>41</v>
      </c>
      <c r="B520" t="s">
        <v>2989</v>
      </c>
      <c r="C520">
        <v>2925808</v>
      </c>
    </row>
    <row r="521" spans="1:3">
      <c r="A521" t="s">
        <v>41</v>
      </c>
      <c r="B521" t="s">
        <v>4241</v>
      </c>
      <c r="C521">
        <v>2925907</v>
      </c>
    </row>
    <row r="522" spans="1:3">
      <c r="A522" t="s">
        <v>41</v>
      </c>
      <c r="B522" t="s">
        <v>4246</v>
      </c>
      <c r="C522">
        <v>2925931</v>
      </c>
    </row>
    <row r="523" spans="1:3">
      <c r="A523" t="s">
        <v>41</v>
      </c>
      <c r="B523" t="s">
        <v>4251</v>
      </c>
      <c r="C523">
        <v>2925956</v>
      </c>
    </row>
    <row r="524" spans="1:3">
      <c r="A524" t="s">
        <v>41</v>
      </c>
      <c r="B524" t="s">
        <v>4255</v>
      </c>
      <c r="C524">
        <v>2926004</v>
      </c>
    </row>
    <row r="525" spans="1:3">
      <c r="A525" t="s">
        <v>41</v>
      </c>
      <c r="B525" t="s">
        <v>4259</v>
      </c>
      <c r="C525">
        <v>2926103</v>
      </c>
    </row>
    <row r="526" spans="1:3">
      <c r="A526" t="s">
        <v>41</v>
      </c>
      <c r="B526" t="s">
        <v>4264</v>
      </c>
      <c r="C526">
        <v>2926202</v>
      </c>
    </row>
    <row r="527" spans="1:3">
      <c r="A527" t="s">
        <v>41</v>
      </c>
      <c r="B527" t="s">
        <v>4269</v>
      </c>
      <c r="C527">
        <v>2926301</v>
      </c>
    </row>
    <row r="528" spans="1:3">
      <c r="A528" t="s">
        <v>41</v>
      </c>
      <c r="B528" t="s">
        <v>2446</v>
      </c>
      <c r="C528">
        <v>2926400</v>
      </c>
    </row>
    <row r="529" spans="1:3">
      <c r="A529" t="s">
        <v>41</v>
      </c>
      <c r="B529" t="s">
        <v>4277</v>
      </c>
      <c r="C529">
        <v>2926509</v>
      </c>
    </row>
    <row r="530" spans="1:3">
      <c r="A530" t="s">
        <v>41</v>
      </c>
      <c r="B530" t="s">
        <v>4281</v>
      </c>
      <c r="C530">
        <v>2926608</v>
      </c>
    </row>
    <row r="531" spans="1:3">
      <c r="A531" t="s">
        <v>41</v>
      </c>
      <c r="B531" t="s">
        <v>4286</v>
      </c>
      <c r="C531">
        <v>2926657</v>
      </c>
    </row>
    <row r="532" spans="1:3">
      <c r="A532" t="s">
        <v>41</v>
      </c>
      <c r="B532" t="s">
        <v>4291</v>
      </c>
      <c r="C532">
        <v>2926707</v>
      </c>
    </row>
    <row r="533" spans="1:3">
      <c r="A533" t="s">
        <v>41</v>
      </c>
      <c r="B533" t="s">
        <v>4296</v>
      </c>
      <c r="C533">
        <v>2926806</v>
      </c>
    </row>
    <row r="534" spans="1:3">
      <c r="A534" t="s">
        <v>41</v>
      </c>
      <c r="B534" t="s">
        <v>4301</v>
      </c>
      <c r="C534">
        <v>2926905</v>
      </c>
    </row>
    <row r="535" spans="1:3">
      <c r="A535" t="s">
        <v>41</v>
      </c>
      <c r="B535" t="s">
        <v>4306</v>
      </c>
      <c r="C535">
        <v>2927002</v>
      </c>
    </row>
    <row r="536" spans="1:3">
      <c r="A536" t="s">
        <v>41</v>
      </c>
      <c r="B536" t="s">
        <v>4311</v>
      </c>
      <c r="C536">
        <v>2927101</v>
      </c>
    </row>
    <row r="537" spans="1:3">
      <c r="A537" t="s">
        <v>41</v>
      </c>
      <c r="B537" t="s">
        <v>2505</v>
      </c>
      <c r="C537">
        <v>2927200</v>
      </c>
    </row>
    <row r="538" spans="1:3">
      <c r="A538" t="s">
        <v>41</v>
      </c>
      <c r="B538" t="s">
        <v>4320</v>
      </c>
      <c r="C538">
        <v>2927309</v>
      </c>
    </row>
    <row r="539" spans="1:3">
      <c r="A539" t="s">
        <v>41</v>
      </c>
      <c r="B539" t="s">
        <v>4325</v>
      </c>
      <c r="C539">
        <v>2927408</v>
      </c>
    </row>
    <row r="540" spans="1:3">
      <c r="A540" t="s">
        <v>41</v>
      </c>
      <c r="B540" t="s">
        <v>4330</v>
      </c>
      <c r="C540">
        <v>2927507</v>
      </c>
    </row>
    <row r="541" spans="1:3">
      <c r="A541" t="s">
        <v>41</v>
      </c>
      <c r="B541" t="s">
        <v>4335</v>
      </c>
      <c r="C541">
        <v>2927606</v>
      </c>
    </row>
    <row r="542" spans="1:3">
      <c r="A542" t="s">
        <v>41</v>
      </c>
      <c r="B542" t="s">
        <v>4340</v>
      </c>
      <c r="C542">
        <v>2927705</v>
      </c>
    </row>
    <row r="543" spans="1:3">
      <c r="A543" t="s">
        <v>41</v>
      </c>
      <c r="B543" t="s">
        <v>4345</v>
      </c>
      <c r="C543">
        <v>2927804</v>
      </c>
    </row>
    <row r="544" spans="1:3">
      <c r="A544" t="s">
        <v>41</v>
      </c>
      <c r="B544" t="s">
        <v>3085</v>
      </c>
      <c r="C544">
        <v>2927903</v>
      </c>
    </row>
    <row r="545" spans="1:3">
      <c r="A545" t="s">
        <v>41</v>
      </c>
      <c r="B545" t="s">
        <v>3098</v>
      </c>
      <c r="C545">
        <v>2928059</v>
      </c>
    </row>
    <row r="546" spans="1:3">
      <c r="A546" t="s">
        <v>41</v>
      </c>
      <c r="B546" t="s">
        <v>4358</v>
      </c>
      <c r="C546">
        <v>2928109</v>
      </c>
    </row>
    <row r="547" spans="1:3">
      <c r="A547" t="s">
        <v>41</v>
      </c>
      <c r="B547" t="s">
        <v>4362</v>
      </c>
      <c r="C547">
        <v>2928406</v>
      </c>
    </row>
    <row r="548" spans="1:3">
      <c r="A548" t="s">
        <v>41</v>
      </c>
      <c r="B548" t="s">
        <v>3192</v>
      </c>
      <c r="C548">
        <v>2928505</v>
      </c>
    </row>
    <row r="549" spans="1:3">
      <c r="A549" t="s">
        <v>41</v>
      </c>
      <c r="B549" t="s">
        <v>4371</v>
      </c>
      <c r="C549">
        <v>2928000</v>
      </c>
    </row>
    <row r="550" spans="1:3">
      <c r="A550" t="s">
        <v>41</v>
      </c>
      <c r="B550" t="s">
        <v>395</v>
      </c>
      <c r="C550">
        <v>2928208</v>
      </c>
    </row>
    <row r="551" spans="1:3">
      <c r="A551" t="s">
        <v>41</v>
      </c>
      <c r="B551" t="s">
        <v>4380</v>
      </c>
      <c r="C551">
        <v>2928307</v>
      </c>
    </row>
    <row r="552" spans="1:3">
      <c r="A552" t="s">
        <v>41</v>
      </c>
      <c r="B552" t="s">
        <v>4385</v>
      </c>
      <c r="C552">
        <v>2928604</v>
      </c>
    </row>
    <row r="553" spans="1:3">
      <c r="A553" t="s">
        <v>41</v>
      </c>
      <c r="B553" t="s">
        <v>4390</v>
      </c>
      <c r="C553">
        <v>2928703</v>
      </c>
    </row>
    <row r="554" spans="1:3">
      <c r="A554" t="s">
        <v>41</v>
      </c>
      <c r="B554" t="s">
        <v>4394</v>
      </c>
      <c r="C554">
        <v>2928802</v>
      </c>
    </row>
    <row r="555" spans="1:3">
      <c r="A555" t="s">
        <v>41</v>
      </c>
      <c r="B555" t="s">
        <v>4399</v>
      </c>
      <c r="C555">
        <v>2928901</v>
      </c>
    </row>
    <row r="556" spans="1:3">
      <c r="A556" t="s">
        <v>41</v>
      </c>
      <c r="B556" t="s">
        <v>1607</v>
      </c>
      <c r="C556">
        <v>2928950</v>
      </c>
    </row>
    <row r="557" spans="1:3">
      <c r="A557" t="s">
        <v>41</v>
      </c>
      <c r="B557" t="s">
        <v>4408</v>
      </c>
      <c r="C557">
        <v>2929107</v>
      </c>
    </row>
    <row r="558" spans="1:3">
      <c r="A558" t="s">
        <v>41</v>
      </c>
      <c r="B558" t="s">
        <v>4413</v>
      </c>
      <c r="C558">
        <v>2929008</v>
      </c>
    </row>
    <row r="559" spans="1:3">
      <c r="A559" t="s">
        <v>41</v>
      </c>
      <c r="B559" t="s">
        <v>4418</v>
      </c>
      <c r="C559">
        <v>2929057</v>
      </c>
    </row>
    <row r="560" spans="1:3">
      <c r="A560" t="s">
        <v>41</v>
      </c>
      <c r="B560" t="s">
        <v>4422</v>
      </c>
      <c r="C560">
        <v>2929206</v>
      </c>
    </row>
    <row r="561" spans="1:3">
      <c r="A561" t="s">
        <v>41</v>
      </c>
      <c r="B561" t="s">
        <v>4427</v>
      </c>
      <c r="C561">
        <v>2929255</v>
      </c>
    </row>
    <row r="562" spans="1:3">
      <c r="A562" t="s">
        <v>41</v>
      </c>
      <c r="B562" t="s">
        <v>4432</v>
      </c>
      <c r="C562">
        <v>2929305</v>
      </c>
    </row>
    <row r="563" spans="1:3">
      <c r="A563" t="s">
        <v>41</v>
      </c>
      <c r="B563" t="s">
        <v>4437</v>
      </c>
      <c r="C563">
        <v>2929354</v>
      </c>
    </row>
    <row r="564" spans="1:3">
      <c r="A564" t="s">
        <v>41</v>
      </c>
      <c r="B564" t="s">
        <v>4441</v>
      </c>
      <c r="C564">
        <v>2929370</v>
      </c>
    </row>
    <row r="565" spans="1:3">
      <c r="A565" t="s">
        <v>41</v>
      </c>
      <c r="B565" t="s">
        <v>4446</v>
      </c>
      <c r="C565">
        <v>2929404</v>
      </c>
    </row>
    <row r="566" spans="1:3">
      <c r="A566" t="s">
        <v>41</v>
      </c>
      <c r="B566" t="s">
        <v>4451</v>
      </c>
      <c r="C566">
        <v>2929503</v>
      </c>
    </row>
    <row r="567" spans="1:3">
      <c r="A567" t="s">
        <v>41</v>
      </c>
      <c r="B567" t="s">
        <v>4456</v>
      </c>
      <c r="C567">
        <v>2929602</v>
      </c>
    </row>
    <row r="568" spans="1:3">
      <c r="A568" t="s">
        <v>41</v>
      </c>
      <c r="B568" t="s">
        <v>4461</v>
      </c>
      <c r="C568">
        <v>2929701</v>
      </c>
    </row>
    <row r="569" spans="1:3">
      <c r="A569" t="s">
        <v>41</v>
      </c>
      <c r="B569" t="s">
        <v>4466</v>
      </c>
      <c r="C569">
        <v>2929750</v>
      </c>
    </row>
    <row r="570" spans="1:3">
      <c r="A570" t="s">
        <v>41</v>
      </c>
      <c r="B570" t="s">
        <v>4470</v>
      </c>
      <c r="C570">
        <v>2929800</v>
      </c>
    </row>
    <row r="571" spans="1:3">
      <c r="A571" t="s">
        <v>41</v>
      </c>
      <c r="B571" t="s">
        <v>4475</v>
      </c>
      <c r="C571">
        <v>2929909</v>
      </c>
    </row>
    <row r="572" spans="1:3">
      <c r="A572" t="s">
        <v>41</v>
      </c>
      <c r="B572" t="s">
        <v>4480</v>
      </c>
      <c r="C572">
        <v>2930006</v>
      </c>
    </row>
    <row r="573" spans="1:3">
      <c r="A573" t="s">
        <v>41</v>
      </c>
      <c r="B573" t="s">
        <v>4485</v>
      </c>
      <c r="C573">
        <v>2930105</v>
      </c>
    </row>
    <row r="574" spans="1:3">
      <c r="A574" t="s">
        <v>41</v>
      </c>
      <c r="B574" t="s">
        <v>4490</v>
      </c>
      <c r="C574">
        <v>2930204</v>
      </c>
    </row>
    <row r="575" spans="1:3">
      <c r="A575" t="s">
        <v>41</v>
      </c>
      <c r="B575" t="s">
        <v>4495</v>
      </c>
      <c r="C575">
        <v>2930154</v>
      </c>
    </row>
    <row r="576" spans="1:3">
      <c r="A576" t="s">
        <v>41</v>
      </c>
      <c r="B576" t="s">
        <v>4500</v>
      </c>
      <c r="C576">
        <v>2930303</v>
      </c>
    </row>
    <row r="577" spans="1:3">
      <c r="A577" t="s">
        <v>41</v>
      </c>
      <c r="B577" t="s">
        <v>4505</v>
      </c>
      <c r="C577">
        <v>2930402</v>
      </c>
    </row>
    <row r="578" spans="1:3">
      <c r="A578" t="s">
        <v>41</v>
      </c>
      <c r="B578" t="s">
        <v>2896</v>
      </c>
      <c r="C578">
        <v>2930501</v>
      </c>
    </row>
    <row r="579" spans="1:3">
      <c r="A579" t="s">
        <v>41</v>
      </c>
      <c r="B579" t="s">
        <v>4514</v>
      </c>
      <c r="C579">
        <v>2930600</v>
      </c>
    </row>
    <row r="580" spans="1:3">
      <c r="A580" t="s">
        <v>41</v>
      </c>
      <c r="B580" t="s">
        <v>4519</v>
      </c>
      <c r="C580">
        <v>2930709</v>
      </c>
    </row>
    <row r="581" spans="1:3">
      <c r="A581" t="s">
        <v>41</v>
      </c>
      <c r="B581" t="s">
        <v>4524</v>
      </c>
      <c r="C581">
        <v>2930758</v>
      </c>
    </row>
    <row r="582" spans="1:3">
      <c r="A582" t="s">
        <v>41</v>
      </c>
      <c r="B582" t="s">
        <v>4529</v>
      </c>
      <c r="C582">
        <v>2930766</v>
      </c>
    </row>
    <row r="583" spans="1:3">
      <c r="A583" t="s">
        <v>41</v>
      </c>
      <c r="B583" t="s">
        <v>4534</v>
      </c>
      <c r="C583">
        <v>2930774</v>
      </c>
    </row>
    <row r="584" spans="1:3">
      <c r="A584" t="s">
        <v>41</v>
      </c>
      <c r="B584" t="s">
        <v>4538</v>
      </c>
      <c r="C584">
        <v>2930808</v>
      </c>
    </row>
    <row r="585" spans="1:3">
      <c r="A585" t="s">
        <v>41</v>
      </c>
      <c r="B585" t="s">
        <v>4542</v>
      </c>
      <c r="C585">
        <v>2930907</v>
      </c>
    </row>
    <row r="586" spans="1:3">
      <c r="A586" t="s">
        <v>41</v>
      </c>
      <c r="B586" t="s">
        <v>4547</v>
      </c>
      <c r="C586">
        <v>2931004</v>
      </c>
    </row>
    <row r="587" spans="1:3">
      <c r="A587" t="s">
        <v>41</v>
      </c>
      <c r="B587" t="s">
        <v>4552</v>
      </c>
      <c r="C587">
        <v>2931053</v>
      </c>
    </row>
    <row r="588" spans="1:3">
      <c r="A588" t="s">
        <v>41</v>
      </c>
      <c r="B588" t="s">
        <v>4557</v>
      </c>
      <c r="C588">
        <v>2931103</v>
      </c>
    </row>
    <row r="589" spans="1:3">
      <c r="A589" t="s">
        <v>41</v>
      </c>
      <c r="B589" t="s">
        <v>3609</v>
      </c>
      <c r="C589">
        <v>2931202</v>
      </c>
    </row>
    <row r="590" spans="1:3">
      <c r="A590" t="s">
        <v>41</v>
      </c>
      <c r="B590" t="s">
        <v>4565</v>
      </c>
      <c r="C590">
        <v>2931301</v>
      </c>
    </row>
    <row r="591" spans="1:3">
      <c r="A591" t="s">
        <v>41</v>
      </c>
      <c r="B591" t="s">
        <v>4569</v>
      </c>
      <c r="C591">
        <v>2931350</v>
      </c>
    </row>
    <row r="592" spans="1:3">
      <c r="A592" t="s">
        <v>41</v>
      </c>
      <c r="B592" t="s">
        <v>4574</v>
      </c>
      <c r="C592">
        <v>2931400</v>
      </c>
    </row>
    <row r="593" spans="1:3">
      <c r="A593" t="s">
        <v>41</v>
      </c>
      <c r="B593" t="s">
        <v>4579</v>
      </c>
      <c r="C593">
        <v>2931509</v>
      </c>
    </row>
    <row r="594" spans="1:3">
      <c r="A594" t="s">
        <v>41</v>
      </c>
      <c r="B594" t="s">
        <v>4584</v>
      </c>
      <c r="C594">
        <v>2931608</v>
      </c>
    </row>
    <row r="595" spans="1:3">
      <c r="A595" t="s">
        <v>41</v>
      </c>
      <c r="B595" t="s">
        <v>3182</v>
      </c>
      <c r="C595">
        <v>2931707</v>
      </c>
    </row>
    <row r="596" spans="1:3">
      <c r="A596" t="s">
        <v>41</v>
      </c>
      <c r="B596" t="s">
        <v>4593</v>
      </c>
      <c r="C596">
        <v>2931806</v>
      </c>
    </row>
    <row r="597" spans="1:3">
      <c r="A597" t="s">
        <v>41</v>
      </c>
      <c r="B597" t="s">
        <v>4598</v>
      </c>
      <c r="C597">
        <v>2931905</v>
      </c>
    </row>
    <row r="598" spans="1:3">
      <c r="A598" t="s">
        <v>41</v>
      </c>
      <c r="B598" t="s">
        <v>4601</v>
      </c>
      <c r="C598">
        <v>2932002</v>
      </c>
    </row>
    <row r="599" spans="1:3">
      <c r="A599" t="s">
        <v>41</v>
      </c>
      <c r="B599" t="s">
        <v>4606</v>
      </c>
      <c r="C599">
        <v>2932101</v>
      </c>
    </row>
    <row r="600" spans="1:3">
      <c r="A600" t="s">
        <v>41</v>
      </c>
      <c r="B600" t="s">
        <v>4611</v>
      </c>
      <c r="C600">
        <v>2932200</v>
      </c>
    </row>
    <row r="601" spans="1:3">
      <c r="A601" t="s">
        <v>41</v>
      </c>
      <c r="B601" t="s">
        <v>4615</v>
      </c>
      <c r="C601">
        <v>2932309</v>
      </c>
    </row>
    <row r="602" spans="1:3">
      <c r="A602" t="s">
        <v>41</v>
      </c>
      <c r="B602" t="s">
        <v>4620</v>
      </c>
      <c r="C602">
        <v>2932408</v>
      </c>
    </row>
    <row r="603" spans="1:3">
      <c r="A603" t="s">
        <v>41</v>
      </c>
      <c r="B603" t="s">
        <v>4625</v>
      </c>
      <c r="C603">
        <v>2932457</v>
      </c>
    </row>
    <row r="604" spans="1:3">
      <c r="A604" t="s">
        <v>41</v>
      </c>
      <c r="B604" t="s">
        <v>4628</v>
      </c>
      <c r="C604">
        <v>2932507</v>
      </c>
    </row>
    <row r="605" spans="1:3">
      <c r="A605" t="s">
        <v>41</v>
      </c>
      <c r="B605" t="s">
        <v>4632</v>
      </c>
      <c r="C605">
        <v>2932606</v>
      </c>
    </row>
    <row r="606" spans="1:3">
      <c r="A606" t="s">
        <v>41</v>
      </c>
      <c r="B606" t="s">
        <v>4636</v>
      </c>
      <c r="C606">
        <v>2932705</v>
      </c>
    </row>
    <row r="607" spans="1:3">
      <c r="A607" t="s">
        <v>41</v>
      </c>
      <c r="B607" t="s">
        <v>4639</v>
      </c>
      <c r="C607">
        <v>2932804</v>
      </c>
    </row>
    <row r="608" spans="1:3">
      <c r="A608" t="s">
        <v>41</v>
      </c>
      <c r="B608" t="s">
        <v>2015</v>
      </c>
      <c r="C608">
        <v>2932903</v>
      </c>
    </row>
    <row r="609" spans="1:3">
      <c r="A609" t="s">
        <v>41</v>
      </c>
      <c r="B609" t="s">
        <v>4645</v>
      </c>
      <c r="C609">
        <v>2933000</v>
      </c>
    </row>
    <row r="610" spans="1:3">
      <c r="A610" t="s">
        <v>41</v>
      </c>
      <c r="B610" t="s">
        <v>4649</v>
      </c>
      <c r="C610">
        <v>2933059</v>
      </c>
    </row>
    <row r="611" spans="1:3">
      <c r="A611" t="s">
        <v>41</v>
      </c>
      <c r="B611" t="s">
        <v>4653</v>
      </c>
      <c r="C611">
        <v>2933109</v>
      </c>
    </row>
    <row r="612" spans="1:3">
      <c r="A612" t="s">
        <v>41</v>
      </c>
      <c r="B612" t="s">
        <v>4657</v>
      </c>
      <c r="C612">
        <v>2933158</v>
      </c>
    </row>
    <row r="613" spans="1:3">
      <c r="A613" t="s">
        <v>41</v>
      </c>
      <c r="B613" t="s">
        <v>4661</v>
      </c>
      <c r="C613">
        <v>2933174</v>
      </c>
    </row>
    <row r="614" spans="1:3">
      <c r="A614" t="s">
        <v>41</v>
      </c>
      <c r="B614" t="s">
        <v>3116</v>
      </c>
      <c r="C614">
        <v>2933208</v>
      </c>
    </row>
    <row r="615" spans="1:3">
      <c r="A615" t="s">
        <v>41</v>
      </c>
      <c r="B615" t="s">
        <v>4668</v>
      </c>
      <c r="C615">
        <v>2933257</v>
      </c>
    </row>
    <row r="616" spans="1:3">
      <c r="A616" t="s">
        <v>41</v>
      </c>
      <c r="B616" t="s">
        <v>4672</v>
      </c>
      <c r="C616">
        <v>2933307</v>
      </c>
    </row>
    <row r="617" spans="1:3">
      <c r="A617" t="s">
        <v>41</v>
      </c>
      <c r="B617" t="s">
        <v>4676</v>
      </c>
      <c r="C617">
        <v>2933406</v>
      </c>
    </row>
    <row r="618" spans="1:3">
      <c r="A618" t="s">
        <v>41</v>
      </c>
      <c r="B618" t="s">
        <v>4680</v>
      </c>
      <c r="C618">
        <v>2933455</v>
      </c>
    </row>
    <row r="619" spans="1:3">
      <c r="A619" t="s">
        <v>41</v>
      </c>
      <c r="B619" t="s">
        <v>4684</v>
      </c>
      <c r="C619">
        <v>2933505</v>
      </c>
    </row>
    <row r="620" spans="1:3">
      <c r="A620" t="s">
        <v>41</v>
      </c>
      <c r="B620" t="s">
        <v>4688</v>
      </c>
      <c r="C620">
        <v>2933604</v>
      </c>
    </row>
    <row r="621" spans="1:3">
      <c r="A621" t="s">
        <v>45</v>
      </c>
      <c r="B621" t="s">
        <v>94</v>
      </c>
      <c r="C621">
        <v>2300101</v>
      </c>
    </row>
    <row r="622" spans="1:3">
      <c r="A622" t="s">
        <v>45</v>
      </c>
      <c r="B622" t="s">
        <v>120</v>
      </c>
      <c r="C622">
        <v>2300150</v>
      </c>
    </row>
    <row r="623" spans="1:3">
      <c r="A623" t="s">
        <v>45</v>
      </c>
      <c r="B623" t="s">
        <v>146</v>
      </c>
      <c r="C623">
        <v>2300200</v>
      </c>
    </row>
    <row r="624" spans="1:3">
      <c r="A624" t="s">
        <v>45</v>
      </c>
      <c r="B624" t="s">
        <v>171</v>
      </c>
      <c r="C624">
        <v>2300309</v>
      </c>
    </row>
    <row r="625" spans="1:3">
      <c r="A625" t="s">
        <v>45</v>
      </c>
      <c r="B625" t="s">
        <v>197</v>
      </c>
      <c r="C625">
        <v>2300408</v>
      </c>
    </row>
    <row r="626" spans="1:3">
      <c r="A626" t="s">
        <v>45</v>
      </c>
      <c r="B626" t="s">
        <v>223</v>
      </c>
      <c r="C626">
        <v>2300507</v>
      </c>
    </row>
    <row r="627" spans="1:3">
      <c r="A627" t="s">
        <v>45</v>
      </c>
      <c r="B627" t="s">
        <v>247</v>
      </c>
      <c r="C627">
        <v>2300606</v>
      </c>
    </row>
    <row r="628" spans="1:3">
      <c r="A628" t="s">
        <v>45</v>
      </c>
      <c r="B628" t="s">
        <v>272</v>
      </c>
      <c r="C628">
        <v>2300705</v>
      </c>
    </row>
    <row r="629" spans="1:3">
      <c r="A629" t="s">
        <v>45</v>
      </c>
      <c r="B629" t="s">
        <v>298</v>
      </c>
      <c r="C629">
        <v>2300754</v>
      </c>
    </row>
    <row r="630" spans="1:3">
      <c r="A630" t="s">
        <v>45</v>
      </c>
      <c r="B630" t="s">
        <v>324</v>
      </c>
      <c r="C630">
        <v>2300804</v>
      </c>
    </row>
    <row r="631" spans="1:3">
      <c r="A631" t="s">
        <v>45</v>
      </c>
      <c r="B631" t="s">
        <v>349</v>
      </c>
      <c r="C631">
        <v>2300903</v>
      </c>
    </row>
    <row r="632" spans="1:3">
      <c r="A632" t="s">
        <v>45</v>
      </c>
      <c r="B632" t="s">
        <v>373</v>
      </c>
      <c r="C632">
        <v>2301000</v>
      </c>
    </row>
    <row r="633" spans="1:3">
      <c r="A633" t="s">
        <v>45</v>
      </c>
      <c r="B633" t="s">
        <v>398</v>
      </c>
      <c r="C633">
        <v>2301109</v>
      </c>
    </row>
    <row r="634" spans="1:3">
      <c r="A634" t="s">
        <v>45</v>
      </c>
      <c r="B634" t="s">
        <v>423</v>
      </c>
      <c r="C634">
        <v>2301208</v>
      </c>
    </row>
    <row r="635" spans="1:3">
      <c r="A635" t="s">
        <v>45</v>
      </c>
      <c r="B635" t="s">
        <v>449</v>
      </c>
      <c r="C635">
        <v>2301257</v>
      </c>
    </row>
    <row r="636" spans="1:3">
      <c r="A636" t="s">
        <v>45</v>
      </c>
      <c r="B636" t="s">
        <v>474</v>
      </c>
      <c r="C636">
        <v>2301307</v>
      </c>
    </row>
    <row r="637" spans="1:3">
      <c r="A637" t="s">
        <v>45</v>
      </c>
      <c r="B637" t="s">
        <v>498</v>
      </c>
      <c r="C637">
        <v>2301406</v>
      </c>
    </row>
    <row r="638" spans="1:3">
      <c r="A638" t="s">
        <v>45</v>
      </c>
      <c r="B638" t="s">
        <v>521</v>
      </c>
      <c r="C638">
        <v>2301505</v>
      </c>
    </row>
    <row r="639" spans="1:3">
      <c r="A639" t="s">
        <v>45</v>
      </c>
      <c r="B639" t="s">
        <v>545</v>
      </c>
      <c r="C639">
        <v>2301604</v>
      </c>
    </row>
    <row r="640" spans="1:3">
      <c r="A640" t="s">
        <v>45</v>
      </c>
      <c r="B640" t="s">
        <v>568</v>
      </c>
      <c r="C640">
        <v>2301703</v>
      </c>
    </row>
    <row r="641" spans="1:3">
      <c r="A641" t="s">
        <v>45</v>
      </c>
      <c r="B641" t="s">
        <v>591</v>
      </c>
      <c r="C641">
        <v>2301802</v>
      </c>
    </row>
    <row r="642" spans="1:3">
      <c r="A642" t="s">
        <v>45</v>
      </c>
      <c r="B642" t="s">
        <v>614</v>
      </c>
      <c r="C642">
        <v>2301851</v>
      </c>
    </row>
    <row r="643" spans="1:3">
      <c r="A643" t="s">
        <v>45</v>
      </c>
      <c r="B643" t="s">
        <v>635</v>
      </c>
      <c r="C643">
        <v>2301901</v>
      </c>
    </row>
    <row r="644" spans="1:3">
      <c r="A644" t="s">
        <v>45</v>
      </c>
      <c r="B644" t="s">
        <v>656</v>
      </c>
      <c r="C644">
        <v>2301950</v>
      </c>
    </row>
    <row r="645" spans="1:3">
      <c r="A645" t="s">
        <v>45</v>
      </c>
      <c r="B645" t="s">
        <v>677</v>
      </c>
      <c r="C645">
        <v>2302008</v>
      </c>
    </row>
    <row r="646" spans="1:3">
      <c r="A646" t="s">
        <v>45</v>
      </c>
      <c r="B646" t="s">
        <v>697</v>
      </c>
      <c r="C646">
        <v>2302057</v>
      </c>
    </row>
    <row r="647" spans="1:3">
      <c r="A647" t="s">
        <v>45</v>
      </c>
      <c r="B647" t="s">
        <v>719</v>
      </c>
      <c r="C647">
        <v>2302107</v>
      </c>
    </row>
    <row r="648" spans="1:3">
      <c r="A648" t="s">
        <v>45</v>
      </c>
      <c r="B648" t="s">
        <v>741</v>
      </c>
      <c r="C648">
        <v>2302206</v>
      </c>
    </row>
    <row r="649" spans="1:3">
      <c r="A649" t="s">
        <v>45</v>
      </c>
      <c r="B649" t="s">
        <v>762</v>
      </c>
      <c r="C649">
        <v>2302305</v>
      </c>
    </row>
    <row r="650" spans="1:3">
      <c r="A650" t="s">
        <v>45</v>
      </c>
      <c r="B650" t="s">
        <v>785</v>
      </c>
      <c r="C650">
        <v>2302404</v>
      </c>
    </row>
    <row r="651" spans="1:3">
      <c r="A651" t="s">
        <v>45</v>
      </c>
      <c r="B651" t="s">
        <v>806</v>
      </c>
      <c r="C651">
        <v>2302503</v>
      </c>
    </row>
    <row r="652" spans="1:3">
      <c r="A652" t="s">
        <v>45</v>
      </c>
      <c r="B652" t="s">
        <v>827</v>
      </c>
      <c r="C652">
        <v>2302602</v>
      </c>
    </row>
    <row r="653" spans="1:3">
      <c r="A653" t="s">
        <v>45</v>
      </c>
      <c r="B653" t="s">
        <v>849</v>
      </c>
      <c r="C653">
        <v>2302701</v>
      </c>
    </row>
    <row r="654" spans="1:3">
      <c r="A654" t="s">
        <v>45</v>
      </c>
      <c r="B654" t="s">
        <v>871</v>
      </c>
      <c r="C654">
        <v>2302800</v>
      </c>
    </row>
    <row r="655" spans="1:3">
      <c r="A655" t="s">
        <v>45</v>
      </c>
      <c r="B655" t="s">
        <v>893</v>
      </c>
      <c r="C655">
        <v>2302909</v>
      </c>
    </row>
    <row r="656" spans="1:3">
      <c r="A656" t="s">
        <v>45</v>
      </c>
      <c r="B656" t="s">
        <v>916</v>
      </c>
      <c r="C656">
        <v>2303006</v>
      </c>
    </row>
    <row r="657" spans="1:3">
      <c r="A657" t="s">
        <v>45</v>
      </c>
      <c r="B657" t="s">
        <v>939</v>
      </c>
      <c r="C657">
        <v>2303105</v>
      </c>
    </row>
    <row r="658" spans="1:3">
      <c r="A658" t="s">
        <v>45</v>
      </c>
      <c r="B658" t="s">
        <v>961</v>
      </c>
      <c r="C658">
        <v>2303204</v>
      </c>
    </row>
    <row r="659" spans="1:3">
      <c r="A659" t="s">
        <v>45</v>
      </c>
      <c r="B659" t="s">
        <v>983</v>
      </c>
      <c r="C659">
        <v>2303303</v>
      </c>
    </row>
    <row r="660" spans="1:3">
      <c r="A660" t="s">
        <v>45</v>
      </c>
      <c r="B660" t="s">
        <v>1006</v>
      </c>
      <c r="C660">
        <v>2303402</v>
      </c>
    </row>
    <row r="661" spans="1:3">
      <c r="A661" t="s">
        <v>45</v>
      </c>
      <c r="B661" t="s">
        <v>1028</v>
      </c>
      <c r="C661">
        <v>2303501</v>
      </c>
    </row>
    <row r="662" spans="1:3">
      <c r="A662" t="s">
        <v>45</v>
      </c>
      <c r="B662" t="s">
        <v>1050</v>
      </c>
      <c r="C662">
        <v>2303600</v>
      </c>
    </row>
    <row r="663" spans="1:3">
      <c r="A663" t="s">
        <v>45</v>
      </c>
      <c r="B663" t="s">
        <v>1072</v>
      </c>
      <c r="C663">
        <v>2303659</v>
      </c>
    </row>
    <row r="664" spans="1:3">
      <c r="A664" t="s">
        <v>45</v>
      </c>
      <c r="B664" t="s">
        <v>1094</v>
      </c>
      <c r="C664">
        <v>2303709</v>
      </c>
    </row>
    <row r="665" spans="1:3">
      <c r="A665" t="s">
        <v>45</v>
      </c>
      <c r="B665" t="s">
        <v>1117</v>
      </c>
      <c r="C665">
        <v>2303808</v>
      </c>
    </row>
    <row r="666" spans="1:3">
      <c r="A666" t="s">
        <v>45</v>
      </c>
      <c r="B666" t="s">
        <v>1140</v>
      </c>
      <c r="C666">
        <v>2303907</v>
      </c>
    </row>
    <row r="667" spans="1:3">
      <c r="A667" t="s">
        <v>45</v>
      </c>
      <c r="B667" t="s">
        <v>1163</v>
      </c>
      <c r="C667">
        <v>2303931</v>
      </c>
    </row>
    <row r="668" spans="1:3">
      <c r="A668" t="s">
        <v>45</v>
      </c>
      <c r="B668" t="s">
        <v>1186</v>
      </c>
      <c r="C668">
        <v>2303956</v>
      </c>
    </row>
    <row r="669" spans="1:3">
      <c r="A669" t="s">
        <v>45</v>
      </c>
      <c r="B669" t="s">
        <v>1208</v>
      </c>
      <c r="C669">
        <v>2304004</v>
      </c>
    </row>
    <row r="670" spans="1:3">
      <c r="A670" t="s">
        <v>45</v>
      </c>
      <c r="B670" t="s">
        <v>1229</v>
      </c>
      <c r="C670">
        <v>2304103</v>
      </c>
    </row>
    <row r="671" spans="1:3">
      <c r="A671" t="s">
        <v>45</v>
      </c>
      <c r="B671" t="s">
        <v>1252</v>
      </c>
      <c r="C671">
        <v>2304202</v>
      </c>
    </row>
    <row r="672" spans="1:3">
      <c r="A672" t="s">
        <v>45</v>
      </c>
      <c r="B672" t="s">
        <v>1275</v>
      </c>
      <c r="C672">
        <v>2304236</v>
      </c>
    </row>
    <row r="673" spans="1:3">
      <c r="A673" t="s">
        <v>45</v>
      </c>
      <c r="B673" t="s">
        <v>1296</v>
      </c>
      <c r="C673">
        <v>2304251</v>
      </c>
    </row>
    <row r="674" spans="1:3">
      <c r="A674" t="s">
        <v>45</v>
      </c>
      <c r="B674" t="s">
        <v>1318</v>
      </c>
      <c r="C674">
        <v>2304269</v>
      </c>
    </row>
    <row r="675" spans="1:3">
      <c r="A675" t="s">
        <v>45</v>
      </c>
      <c r="B675" t="s">
        <v>1340</v>
      </c>
      <c r="C675">
        <v>2304277</v>
      </c>
    </row>
    <row r="676" spans="1:3">
      <c r="A676" t="s">
        <v>45</v>
      </c>
      <c r="B676" t="s">
        <v>1361</v>
      </c>
      <c r="C676">
        <v>2304285</v>
      </c>
    </row>
    <row r="677" spans="1:3">
      <c r="A677" t="s">
        <v>45</v>
      </c>
      <c r="B677" t="s">
        <v>1383</v>
      </c>
      <c r="C677">
        <v>2304301</v>
      </c>
    </row>
    <row r="678" spans="1:3">
      <c r="A678" t="s">
        <v>45</v>
      </c>
      <c r="B678" t="s">
        <v>1405</v>
      </c>
      <c r="C678">
        <v>2304350</v>
      </c>
    </row>
    <row r="679" spans="1:3">
      <c r="A679" t="s">
        <v>45</v>
      </c>
      <c r="B679" t="s">
        <v>1427</v>
      </c>
      <c r="C679">
        <v>2304400</v>
      </c>
    </row>
    <row r="680" spans="1:3">
      <c r="A680" t="s">
        <v>45</v>
      </c>
      <c r="B680" t="s">
        <v>1448</v>
      </c>
      <c r="C680">
        <v>2304459</v>
      </c>
    </row>
    <row r="681" spans="1:3">
      <c r="A681" t="s">
        <v>45</v>
      </c>
      <c r="B681" t="s">
        <v>1468</v>
      </c>
      <c r="C681">
        <v>2304509</v>
      </c>
    </row>
    <row r="682" spans="1:3">
      <c r="A682" t="s">
        <v>45</v>
      </c>
      <c r="B682" t="s">
        <v>1490</v>
      </c>
      <c r="C682">
        <v>2304608</v>
      </c>
    </row>
    <row r="683" spans="1:3">
      <c r="A683" t="s">
        <v>45</v>
      </c>
      <c r="B683" t="s">
        <v>1510</v>
      </c>
      <c r="C683">
        <v>2304657</v>
      </c>
    </row>
    <row r="684" spans="1:3">
      <c r="A684" t="s">
        <v>45</v>
      </c>
      <c r="B684" t="s">
        <v>1531</v>
      </c>
      <c r="C684">
        <v>2304707</v>
      </c>
    </row>
    <row r="685" spans="1:3">
      <c r="A685" t="s">
        <v>45</v>
      </c>
      <c r="B685" t="s">
        <v>1552</v>
      </c>
      <c r="C685">
        <v>2304806</v>
      </c>
    </row>
    <row r="686" spans="1:3">
      <c r="A686" t="s">
        <v>45</v>
      </c>
      <c r="B686" t="s">
        <v>1571</v>
      </c>
      <c r="C686">
        <v>2304905</v>
      </c>
    </row>
    <row r="687" spans="1:3">
      <c r="A687" t="s">
        <v>45</v>
      </c>
      <c r="B687" t="s">
        <v>1591</v>
      </c>
      <c r="C687">
        <v>2304954</v>
      </c>
    </row>
    <row r="688" spans="1:3">
      <c r="A688" t="s">
        <v>45</v>
      </c>
      <c r="B688" t="s">
        <v>1611</v>
      </c>
      <c r="C688">
        <v>2305001</v>
      </c>
    </row>
    <row r="689" spans="1:3">
      <c r="A689" t="s">
        <v>45</v>
      </c>
      <c r="B689" t="s">
        <v>1632</v>
      </c>
      <c r="C689">
        <v>2305100</v>
      </c>
    </row>
    <row r="690" spans="1:3">
      <c r="A690" t="s">
        <v>45</v>
      </c>
      <c r="B690" t="s">
        <v>1653</v>
      </c>
      <c r="C690">
        <v>2305209</v>
      </c>
    </row>
    <row r="691" spans="1:3">
      <c r="A691" t="s">
        <v>45</v>
      </c>
      <c r="B691" t="s">
        <v>1673</v>
      </c>
      <c r="C691">
        <v>2305233</v>
      </c>
    </row>
    <row r="692" spans="1:3">
      <c r="A692" t="s">
        <v>45</v>
      </c>
      <c r="B692" t="s">
        <v>1694</v>
      </c>
      <c r="C692">
        <v>2305266</v>
      </c>
    </row>
    <row r="693" spans="1:3">
      <c r="A693" t="s">
        <v>45</v>
      </c>
      <c r="B693" t="s">
        <v>1714</v>
      </c>
      <c r="C693">
        <v>2305308</v>
      </c>
    </row>
    <row r="694" spans="1:3">
      <c r="A694" t="s">
        <v>45</v>
      </c>
      <c r="B694" t="s">
        <v>1735</v>
      </c>
      <c r="C694">
        <v>2305332</v>
      </c>
    </row>
    <row r="695" spans="1:3">
      <c r="A695" t="s">
        <v>45</v>
      </c>
      <c r="B695" t="s">
        <v>1755</v>
      </c>
      <c r="C695">
        <v>2305357</v>
      </c>
    </row>
    <row r="696" spans="1:3">
      <c r="A696" t="s">
        <v>45</v>
      </c>
      <c r="B696" t="s">
        <v>1776</v>
      </c>
      <c r="C696">
        <v>2305407</v>
      </c>
    </row>
    <row r="697" spans="1:3">
      <c r="A697" t="s">
        <v>45</v>
      </c>
      <c r="B697" t="s">
        <v>1795</v>
      </c>
      <c r="C697">
        <v>2305506</v>
      </c>
    </row>
    <row r="698" spans="1:3">
      <c r="A698" t="s">
        <v>45</v>
      </c>
      <c r="B698" t="s">
        <v>1814</v>
      </c>
      <c r="C698">
        <v>2305605</v>
      </c>
    </row>
    <row r="699" spans="1:3">
      <c r="A699" t="s">
        <v>45</v>
      </c>
      <c r="B699" t="s">
        <v>1833</v>
      </c>
      <c r="C699">
        <v>2305654</v>
      </c>
    </row>
    <row r="700" spans="1:3">
      <c r="A700" t="s">
        <v>45</v>
      </c>
      <c r="B700" t="s">
        <v>1851</v>
      </c>
      <c r="C700">
        <v>2305704</v>
      </c>
    </row>
    <row r="701" spans="1:3">
      <c r="A701" t="s">
        <v>45</v>
      </c>
      <c r="B701" t="s">
        <v>1869</v>
      </c>
      <c r="C701">
        <v>2305803</v>
      </c>
    </row>
    <row r="702" spans="1:3">
      <c r="A702" t="s">
        <v>45</v>
      </c>
      <c r="B702" t="s">
        <v>1464</v>
      </c>
      <c r="C702">
        <v>2305902</v>
      </c>
    </row>
    <row r="703" spans="1:3">
      <c r="A703" t="s">
        <v>45</v>
      </c>
      <c r="B703" t="s">
        <v>288</v>
      </c>
      <c r="C703">
        <v>2306009</v>
      </c>
    </row>
    <row r="704" spans="1:3">
      <c r="A704" t="s">
        <v>45</v>
      </c>
      <c r="B704" t="s">
        <v>1920</v>
      </c>
      <c r="C704">
        <v>2306108</v>
      </c>
    </row>
    <row r="705" spans="1:3">
      <c r="A705" t="s">
        <v>45</v>
      </c>
      <c r="B705" t="s">
        <v>1937</v>
      </c>
      <c r="C705">
        <v>2306207</v>
      </c>
    </row>
    <row r="706" spans="1:3">
      <c r="A706" t="s">
        <v>45</v>
      </c>
      <c r="B706" t="s">
        <v>1953</v>
      </c>
      <c r="C706">
        <v>2306256</v>
      </c>
    </row>
    <row r="707" spans="1:3">
      <c r="A707" t="s">
        <v>45</v>
      </c>
      <c r="B707" t="s">
        <v>1970</v>
      </c>
      <c r="C707">
        <v>2306306</v>
      </c>
    </row>
    <row r="708" spans="1:3">
      <c r="A708" t="s">
        <v>45</v>
      </c>
      <c r="B708" t="s">
        <v>1988</v>
      </c>
      <c r="C708">
        <v>2306405</v>
      </c>
    </row>
    <row r="709" spans="1:3">
      <c r="A709" t="s">
        <v>45</v>
      </c>
      <c r="B709" t="s">
        <v>2005</v>
      </c>
      <c r="C709">
        <v>2306504</v>
      </c>
    </row>
    <row r="710" spans="1:3">
      <c r="A710" t="s">
        <v>45</v>
      </c>
      <c r="B710" t="s">
        <v>2023</v>
      </c>
      <c r="C710">
        <v>2306553</v>
      </c>
    </row>
    <row r="711" spans="1:3">
      <c r="A711" t="s">
        <v>45</v>
      </c>
      <c r="B711" t="s">
        <v>2041</v>
      </c>
      <c r="C711">
        <v>2306603</v>
      </c>
    </row>
    <row r="712" spans="1:3">
      <c r="A712" t="s">
        <v>45</v>
      </c>
      <c r="B712" t="s">
        <v>2059</v>
      </c>
      <c r="C712">
        <v>2306702</v>
      </c>
    </row>
    <row r="713" spans="1:3">
      <c r="A713" t="s">
        <v>45</v>
      </c>
      <c r="B713" t="s">
        <v>2076</v>
      </c>
      <c r="C713">
        <v>2306801</v>
      </c>
    </row>
    <row r="714" spans="1:3">
      <c r="A714" t="s">
        <v>45</v>
      </c>
      <c r="B714" t="s">
        <v>2092</v>
      </c>
      <c r="C714">
        <v>2306900</v>
      </c>
    </row>
    <row r="715" spans="1:3">
      <c r="A715" t="s">
        <v>45</v>
      </c>
      <c r="B715" t="s">
        <v>2108</v>
      </c>
      <c r="C715">
        <v>2307007</v>
      </c>
    </row>
    <row r="716" spans="1:3">
      <c r="A716" t="s">
        <v>45</v>
      </c>
      <c r="B716" t="s">
        <v>1122</v>
      </c>
      <c r="C716">
        <v>2307106</v>
      </c>
    </row>
    <row r="717" spans="1:3">
      <c r="A717" t="s">
        <v>45</v>
      </c>
      <c r="B717" t="s">
        <v>2140</v>
      </c>
      <c r="C717">
        <v>2307205</v>
      </c>
    </row>
    <row r="718" spans="1:3">
      <c r="A718" t="s">
        <v>45</v>
      </c>
      <c r="B718" t="s">
        <v>2156</v>
      </c>
      <c r="C718">
        <v>2307254</v>
      </c>
    </row>
    <row r="719" spans="1:3">
      <c r="A719" t="s">
        <v>45</v>
      </c>
      <c r="B719" t="s">
        <v>2173</v>
      </c>
      <c r="C719">
        <v>2307304</v>
      </c>
    </row>
    <row r="720" spans="1:3">
      <c r="A720" t="s">
        <v>45</v>
      </c>
      <c r="B720" t="s">
        <v>2190</v>
      </c>
      <c r="C720">
        <v>2307403</v>
      </c>
    </row>
    <row r="721" spans="1:3">
      <c r="A721" t="s">
        <v>45</v>
      </c>
      <c r="B721" t="s">
        <v>2206</v>
      </c>
      <c r="C721">
        <v>2307502</v>
      </c>
    </row>
    <row r="722" spans="1:3">
      <c r="A722" t="s">
        <v>45</v>
      </c>
      <c r="B722" t="s">
        <v>2221</v>
      </c>
      <c r="C722">
        <v>2307601</v>
      </c>
    </row>
    <row r="723" spans="1:3">
      <c r="A723" t="s">
        <v>45</v>
      </c>
      <c r="B723" t="s">
        <v>2237</v>
      </c>
      <c r="C723">
        <v>2307635</v>
      </c>
    </row>
    <row r="724" spans="1:3">
      <c r="A724" t="s">
        <v>45</v>
      </c>
      <c r="B724" t="s">
        <v>2251</v>
      </c>
      <c r="C724">
        <v>2307650</v>
      </c>
    </row>
    <row r="725" spans="1:3">
      <c r="A725" t="s">
        <v>45</v>
      </c>
      <c r="B725" t="s">
        <v>2267</v>
      </c>
      <c r="C725">
        <v>2307700</v>
      </c>
    </row>
    <row r="726" spans="1:3">
      <c r="A726" t="s">
        <v>45</v>
      </c>
      <c r="B726" t="s">
        <v>2282</v>
      </c>
      <c r="C726">
        <v>2307809</v>
      </c>
    </row>
    <row r="727" spans="1:3">
      <c r="A727" t="s">
        <v>45</v>
      </c>
      <c r="B727" t="s">
        <v>2298</v>
      </c>
      <c r="C727">
        <v>2307908</v>
      </c>
    </row>
    <row r="728" spans="1:3">
      <c r="A728" t="s">
        <v>45</v>
      </c>
      <c r="B728" t="s">
        <v>2313</v>
      </c>
      <c r="C728">
        <v>2308005</v>
      </c>
    </row>
    <row r="729" spans="1:3">
      <c r="A729" t="s">
        <v>45</v>
      </c>
      <c r="B729" t="s">
        <v>2327</v>
      </c>
      <c r="C729">
        <v>2308104</v>
      </c>
    </row>
    <row r="730" spans="1:3">
      <c r="A730" t="s">
        <v>45</v>
      </c>
      <c r="B730" t="s">
        <v>2343</v>
      </c>
      <c r="C730">
        <v>2308203</v>
      </c>
    </row>
    <row r="731" spans="1:3">
      <c r="A731" t="s">
        <v>45</v>
      </c>
      <c r="B731" t="s">
        <v>2359</v>
      </c>
      <c r="C731">
        <v>2308302</v>
      </c>
    </row>
    <row r="732" spans="1:3">
      <c r="A732" t="s">
        <v>45</v>
      </c>
      <c r="B732" t="s">
        <v>2373</v>
      </c>
      <c r="C732">
        <v>2308351</v>
      </c>
    </row>
    <row r="733" spans="1:3">
      <c r="A733" t="s">
        <v>45</v>
      </c>
      <c r="B733" t="s">
        <v>2388</v>
      </c>
      <c r="C733">
        <v>2308377</v>
      </c>
    </row>
    <row r="734" spans="1:3">
      <c r="A734" t="s">
        <v>45</v>
      </c>
      <c r="B734" t="s">
        <v>2404</v>
      </c>
      <c r="C734">
        <v>2308401</v>
      </c>
    </row>
    <row r="735" spans="1:3">
      <c r="A735" t="s">
        <v>45</v>
      </c>
      <c r="B735" t="s">
        <v>2420</v>
      </c>
      <c r="C735">
        <v>2308500</v>
      </c>
    </row>
    <row r="736" spans="1:3">
      <c r="A736" t="s">
        <v>45</v>
      </c>
      <c r="B736" t="s">
        <v>2436</v>
      </c>
      <c r="C736">
        <v>2308609</v>
      </c>
    </row>
    <row r="737" spans="1:3">
      <c r="A737" t="s">
        <v>45</v>
      </c>
      <c r="B737" t="s">
        <v>2452</v>
      </c>
      <c r="C737">
        <v>2308708</v>
      </c>
    </row>
    <row r="738" spans="1:3">
      <c r="A738" t="s">
        <v>45</v>
      </c>
      <c r="B738" t="s">
        <v>2466</v>
      </c>
      <c r="C738">
        <v>2308807</v>
      </c>
    </row>
    <row r="739" spans="1:3">
      <c r="A739" t="s">
        <v>45</v>
      </c>
      <c r="B739" t="s">
        <v>2481</v>
      </c>
      <c r="C739">
        <v>2308906</v>
      </c>
    </row>
    <row r="740" spans="1:3">
      <c r="A740" t="s">
        <v>45</v>
      </c>
      <c r="B740" t="s">
        <v>2497</v>
      </c>
      <c r="C740">
        <v>2309003</v>
      </c>
    </row>
    <row r="741" spans="1:3">
      <c r="A741" t="s">
        <v>45</v>
      </c>
      <c r="B741" t="s">
        <v>2511</v>
      </c>
      <c r="C741">
        <v>2309102</v>
      </c>
    </row>
    <row r="742" spans="1:3">
      <c r="A742" t="s">
        <v>45</v>
      </c>
      <c r="B742" t="s">
        <v>1917</v>
      </c>
      <c r="C742">
        <v>2309201</v>
      </c>
    </row>
    <row r="743" spans="1:3">
      <c r="A743" t="s">
        <v>45</v>
      </c>
      <c r="B743" t="s">
        <v>2542</v>
      </c>
      <c r="C743">
        <v>2309300</v>
      </c>
    </row>
    <row r="744" spans="1:3">
      <c r="A744" t="s">
        <v>45</v>
      </c>
      <c r="B744" t="s">
        <v>2557</v>
      </c>
      <c r="C744">
        <v>2309409</v>
      </c>
    </row>
    <row r="745" spans="1:3">
      <c r="A745" t="s">
        <v>45</v>
      </c>
      <c r="B745" t="s">
        <v>2572</v>
      </c>
      <c r="C745">
        <v>2309458</v>
      </c>
    </row>
    <row r="746" spans="1:3">
      <c r="A746" t="s">
        <v>45</v>
      </c>
      <c r="B746" t="s">
        <v>2587</v>
      </c>
      <c r="C746">
        <v>2309508</v>
      </c>
    </row>
    <row r="747" spans="1:3">
      <c r="A747" t="s">
        <v>45</v>
      </c>
      <c r="B747" t="s">
        <v>2603</v>
      </c>
      <c r="C747">
        <v>2309607</v>
      </c>
    </row>
    <row r="748" spans="1:3">
      <c r="A748" t="s">
        <v>45</v>
      </c>
      <c r="B748" t="s">
        <v>1203</v>
      </c>
      <c r="C748">
        <v>2309706</v>
      </c>
    </row>
    <row r="749" spans="1:3">
      <c r="A749" t="s">
        <v>45</v>
      </c>
      <c r="B749" t="s">
        <v>2630</v>
      </c>
      <c r="C749">
        <v>2309805</v>
      </c>
    </row>
    <row r="750" spans="1:3">
      <c r="A750" t="s">
        <v>45</v>
      </c>
      <c r="B750" t="s">
        <v>2645</v>
      </c>
      <c r="C750">
        <v>2309904</v>
      </c>
    </row>
    <row r="751" spans="1:3">
      <c r="A751" t="s">
        <v>45</v>
      </c>
      <c r="B751" t="s">
        <v>2658</v>
      </c>
      <c r="C751">
        <v>2310001</v>
      </c>
    </row>
    <row r="752" spans="1:3">
      <c r="A752" t="s">
        <v>45</v>
      </c>
      <c r="B752" t="s">
        <v>2672</v>
      </c>
      <c r="C752">
        <v>2310100</v>
      </c>
    </row>
    <row r="753" spans="1:3">
      <c r="A753" t="s">
        <v>45</v>
      </c>
      <c r="B753" t="s">
        <v>2687</v>
      </c>
      <c r="C753">
        <v>2310209</v>
      </c>
    </row>
    <row r="754" spans="1:3">
      <c r="A754" t="s">
        <v>45</v>
      </c>
      <c r="B754" t="s">
        <v>2703</v>
      </c>
      <c r="C754">
        <v>2310258</v>
      </c>
    </row>
    <row r="755" spans="1:3">
      <c r="A755" t="s">
        <v>45</v>
      </c>
      <c r="B755" t="s">
        <v>2718</v>
      </c>
      <c r="C755">
        <v>2310308</v>
      </c>
    </row>
    <row r="756" spans="1:3">
      <c r="A756" t="s">
        <v>45</v>
      </c>
      <c r="B756" t="s">
        <v>2734</v>
      </c>
      <c r="C756">
        <v>2310407</v>
      </c>
    </row>
    <row r="757" spans="1:3">
      <c r="A757" t="s">
        <v>45</v>
      </c>
      <c r="B757" t="s">
        <v>2749</v>
      </c>
      <c r="C757">
        <v>2310506</v>
      </c>
    </row>
    <row r="758" spans="1:3">
      <c r="A758" t="s">
        <v>45</v>
      </c>
      <c r="B758" t="s">
        <v>2764</v>
      </c>
      <c r="C758">
        <v>2310605</v>
      </c>
    </row>
    <row r="759" spans="1:3">
      <c r="A759" t="s">
        <v>45</v>
      </c>
      <c r="B759" t="s">
        <v>2780</v>
      </c>
      <c r="C759">
        <v>2310704</v>
      </c>
    </row>
    <row r="760" spans="1:3">
      <c r="A760" t="s">
        <v>45</v>
      </c>
      <c r="B760" t="s">
        <v>2795</v>
      </c>
      <c r="C760">
        <v>2310803</v>
      </c>
    </row>
    <row r="761" spans="1:3">
      <c r="A761" t="s">
        <v>45</v>
      </c>
      <c r="B761" t="s">
        <v>2810</v>
      </c>
      <c r="C761">
        <v>2310852</v>
      </c>
    </row>
    <row r="762" spans="1:3">
      <c r="A762" t="s">
        <v>45</v>
      </c>
      <c r="B762" t="s">
        <v>2825</v>
      </c>
      <c r="C762">
        <v>2310902</v>
      </c>
    </row>
    <row r="763" spans="1:3">
      <c r="A763" t="s">
        <v>45</v>
      </c>
      <c r="B763" t="s">
        <v>2837</v>
      </c>
      <c r="C763">
        <v>2310951</v>
      </c>
    </row>
    <row r="764" spans="1:3">
      <c r="A764" t="s">
        <v>45</v>
      </c>
      <c r="B764" t="s">
        <v>2850</v>
      </c>
      <c r="C764">
        <v>2311009</v>
      </c>
    </row>
    <row r="765" spans="1:3">
      <c r="A765" t="s">
        <v>45</v>
      </c>
      <c r="B765" t="s">
        <v>2863</v>
      </c>
      <c r="C765">
        <v>2311108</v>
      </c>
    </row>
    <row r="766" spans="1:3">
      <c r="A766" t="s">
        <v>45</v>
      </c>
      <c r="B766" t="s">
        <v>2876</v>
      </c>
      <c r="C766">
        <v>2311207</v>
      </c>
    </row>
    <row r="767" spans="1:3">
      <c r="A767" t="s">
        <v>45</v>
      </c>
      <c r="B767" t="s">
        <v>2888</v>
      </c>
      <c r="C767">
        <v>2311231</v>
      </c>
    </row>
    <row r="768" spans="1:3">
      <c r="A768" t="s">
        <v>45</v>
      </c>
      <c r="B768" t="s">
        <v>2901</v>
      </c>
      <c r="C768">
        <v>2311264</v>
      </c>
    </row>
    <row r="769" spans="1:3">
      <c r="A769" t="s">
        <v>45</v>
      </c>
      <c r="B769" t="s">
        <v>2913</v>
      </c>
      <c r="C769">
        <v>2311306</v>
      </c>
    </row>
    <row r="770" spans="1:3">
      <c r="A770" t="s">
        <v>45</v>
      </c>
      <c r="B770" t="s">
        <v>2926</v>
      </c>
      <c r="C770">
        <v>2311355</v>
      </c>
    </row>
    <row r="771" spans="1:3">
      <c r="A771" t="s">
        <v>45</v>
      </c>
      <c r="B771" t="s">
        <v>2937</v>
      </c>
      <c r="C771">
        <v>2311405</v>
      </c>
    </row>
    <row r="772" spans="1:3">
      <c r="A772" t="s">
        <v>45</v>
      </c>
      <c r="B772" t="s">
        <v>2949</v>
      </c>
      <c r="C772">
        <v>2311504</v>
      </c>
    </row>
    <row r="773" spans="1:3">
      <c r="A773" t="s">
        <v>45</v>
      </c>
      <c r="B773" t="s">
        <v>2210</v>
      </c>
      <c r="C773">
        <v>2311603</v>
      </c>
    </row>
    <row r="774" spans="1:3">
      <c r="A774" t="s">
        <v>45</v>
      </c>
      <c r="B774" t="s">
        <v>2973</v>
      </c>
      <c r="C774">
        <v>2311702</v>
      </c>
    </row>
    <row r="775" spans="1:3">
      <c r="A775" t="s">
        <v>45</v>
      </c>
      <c r="B775" t="s">
        <v>2985</v>
      </c>
      <c r="C775">
        <v>2311801</v>
      </c>
    </row>
    <row r="776" spans="1:3">
      <c r="A776" t="s">
        <v>45</v>
      </c>
      <c r="B776" t="s">
        <v>2997</v>
      </c>
      <c r="C776">
        <v>2311900</v>
      </c>
    </row>
    <row r="777" spans="1:3">
      <c r="A777" t="s">
        <v>45</v>
      </c>
      <c r="B777" t="s">
        <v>3010</v>
      </c>
      <c r="C777">
        <v>2311959</v>
      </c>
    </row>
    <row r="778" spans="1:3">
      <c r="A778" t="s">
        <v>45</v>
      </c>
      <c r="B778" t="s">
        <v>3023</v>
      </c>
      <c r="C778">
        <v>2312205</v>
      </c>
    </row>
    <row r="779" spans="1:3">
      <c r="A779" t="s">
        <v>45</v>
      </c>
      <c r="B779" t="s">
        <v>3035</v>
      </c>
      <c r="C779">
        <v>2312007</v>
      </c>
    </row>
    <row r="780" spans="1:3">
      <c r="A780" t="s">
        <v>45</v>
      </c>
      <c r="B780" t="s">
        <v>3047</v>
      </c>
      <c r="C780">
        <v>2312106</v>
      </c>
    </row>
    <row r="781" spans="1:3">
      <c r="A781" t="s">
        <v>45</v>
      </c>
      <c r="B781" t="s">
        <v>3059</v>
      </c>
      <c r="C781">
        <v>2312304</v>
      </c>
    </row>
    <row r="782" spans="1:3">
      <c r="A782" t="s">
        <v>45</v>
      </c>
      <c r="B782" t="s">
        <v>2653</v>
      </c>
      <c r="C782">
        <v>2312403</v>
      </c>
    </row>
    <row r="783" spans="1:3">
      <c r="A783" t="s">
        <v>45</v>
      </c>
      <c r="B783" t="s">
        <v>3083</v>
      </c>
      <c r="C783">
        <v>2312502</v>
      </c>
    </row>
    <row r="784" spans="1:3">
      <c r="A784" t="s">
        <v>45</v>
      </c>
      <c r="B784" t="s">
        <v>3096</v>
      </c>
      <c r="C784">
        <v>2312601</v>
      </c>
    </row>
    <row r="785" spans="1:3">
      <c r="A785" t="s">
        <v>45</v>
      </c>
      <c r="B785" t="s">
        <v>3108</v>
      </c>
      <c r="C785">
        <v>2312700</v>
      </c>
    </row>
    <row r="786" spans="1:3">
      <c r="A786" t="s">
        <v>45</v>
      </c>
      <c r="B786" t="s">
        <v>3120</v>
      </c>
      <c r="C786">
        <v>2312809</v>
      </c>
    </row>
    <row r="787" spans="1:3">
      <c r="A787" t="s">
        <v>45</v>
      </c>
      <c r="B787" t="s">
        <v>3132</v>
      </c>
      <c r="C787">
        <v>2312908</v>
      </c>
    </row>
    <row r="788" spans="1:3">
      <c r="A788" t="s">
        <v>45</v>
      </c>
      <c r="B788" t="s">
        <v>3144</v>
      </c>
      <c r="C788">
        <v>2313005</v>
      </c>
    </row>
    <row r="789" spans="1:3">
      <c r="A789" t="s">
        <v>45</v>
      </c>
      <c r="B789" t="s">
        <v>3155</v>
      </c>
      <c r="C789">
        <v>2313104</v>
      </c>
    </row>
    <row r="790" spans="1:3">
      <c r="A790" t="s">
        <v>45</v>
      </c>
      <c r="B790" t="s">
        <v>3166</v>
      </c>
      <c r="C790">
        <v>2313203</v>
      </c>
    </row>
    <row r="791" spans="1:3">
      <c r="A791" t="s">
        <v>45</v>
      </c>
      <c r="B791" t="s">
        <v>3177</v>
      </c>
      <c r="C791">
        <v>2313252</v>
      </c>
    </row>
    <row r="792" spans="1:3">
      <c r="A792" t="s">
        <v>45</v>
      </c>
      <c r="B792" t="s">
        <v>3188</v>
      </c>
      <c r="C792">
        <v>2313302</v>
      </c>
    </row>
    <row r="793" spans="1:3">
      <c r="A793" t="s">
        <v>45</v>
      </c>
      <c r="B793" t="s">
        <v>3200</v>
      </c>
      <c r="C793">
        <v>2313351</v>
      </c>
    </row>
    <row r="794" spans="1:3">
      <c r="A794" t="s">
        <v>45</v>
      </c>
      <c r="B794" t="s">
        <v>3212</v>
      </c>
      <c r="C794">
        <v>2313401</v>
      </c>
    </row>
    <row r="795" spans="1:3">
      <c r="A795" t="s">
        <v>45</v>
      </c>
      <c r="B795" t="s">
        <v>3224</v>
      </c>
      <c r="C795">
        <v>2313500</v>
      </c>
    </row>
    <row r="796" spans="1:3">
      <c r="A796" t="s">
        <v>45</v>
      </c>
      <c r="B796" t="s">
        <v>3234</v>
      </c>
      <c r="C796">
        <v>2313559</v>
      </c>
    </row>
    <row r="797" spans="1:3">
      <c r="A797" t="s">
        <v>45</v>
      </c>
      <c r="B797" t="s">
        <v>3245</v>
      </c>
      <c r="C797">
        <v>2313609</v>
      </c>
    </row>
    <row r="798" spans="1:3">
      <c r="A798" t="s">
        <v>45</v>
      </c>
      <c r="B798" t="s">
        <v>3255</v>
      </c>
      <c r="C798">
        <v>2313708</v>
      </c>
    </row>
    <row r="799" spans="1:3">
      <c r="A799" t="s">
        <v>45</v>
      </c>
      <c r="B799" t="s">
        <v>3266</v>
      </c>
      <c r="C799">
        <v>2313757</v>
      </c>
    </row>
    <row r="800" spans="1:3">
      <c r="A800" t="s">
        <v>45</v>
      </c>
      <c r="B800" t="s">
        <v>3278</v>
      </c>
      <c r="C800">
        <v>2313807</v>
      </c>
    </row>
    <row r="801" spans="1:3">
      <c r="A801" t="s">
        <v>45</v>
      </c>
      <c r="B801" t="s">
        <v>3289</v>
      </c>
      <c r="C801">
        <v>2313906</v>
      </c>
    </row>
    <row r="802" spans="1:3">
      <c r="A802" t="s">
        <v>45</v>
      </c>
      <c r="B802" t="s">
        <v>3301</v>
      </c>
      <c r="C802">
        <v>2313955</v>
      </c>
    </row>
    <row r="803" spans="1:3">
      <c r="A803" t="s">
        <v>45</v>
      </c>
      <c r="B803" t="s">
        <v>3313</v>
      </c>
      <c r="C803">
        <v>2314003</v>
      </c>
    </row>
    <row r="804" spans="1:3">
      <c r="A804" t="s">
        <v>45</v>
      </c>
      <c r="B804" t="s">
        <v>3324</v>
      </c>
      <c r="C804">
        <v>2314102</v>
      </c>
    </row>
    <row r="805" spans="1:3">
      <c r="A805" t="s">
        <v>49</v>
      </c>
      <c r="B805" t="s">
        <v>95</v>
      </c>
      <c r="C805">
        <v>5300108</v>
      </c>
    </row>
    <row r="806" spans="1:3">
      <c r="A806" t="s">
        <v>53</v>
      </c>
      <c r="B806" t="s">
        <v>96</v>
      </c>
      <c r="C806">
        <v>3200102</v>
      </c>
    </row>
    <row r="807" spans="1:3">
      <c r="A807" t="s">
        <v>53</v>
      </c>
      <c r="B807" t="s">
        <v>121</v>
      </c>
      <c r="C807">
        <v>3200169</v>
      </c>
    </row>
    <row r="808" spans="1:3">
      <c r="A808" t="s">
        <v>53</v>
      </c>
      <c r="B808" t="s">
        <v>147</v>
      </c>
      <c r="C808">
        <v>3200136</v>
      </c>
    </row>
    <row r="809" spans="1:3">
      <c r="A809" t="s">
        <v>53</v>
      </c>
      <c r="B809" t="s">
        <v>172</v>
      </c>
      <c r="C809">
        <v>3200201</v>
      </c>
    </row>
    <row r="810" spans="1:3">
      <c r="A810" t="s">
        <v>53</v>
      </c>
      <c r="B810" t="s">
        <v>198</v>
      </c>
      <c r="C810">
        <v>3200300</v>
      </c>
    </row>
    <row r="811" spans="1:3">
      <c r="A811" t="s">
        <v>53</v>
      </c>
      <c r="B811" t="s">
        <v>224</v>
      </c>
      <c r="C811">
        <v>3200359</v>
      </c>
    </row>
    <row r="812" spans="1:3">
      <c r="A812" t="s">
        <v>53</v>
      </c>
      <c r="B812" t="s">
        <v>248</v>
      </c>
      <c r="C812">
        <v>3200409</v>
      </c>
    </row>
    <row r="813" spans="1:3">
      <c r="A813" t="s">
        <v>53</v>
      </c>
      <c r="B813" t="s">
        <v>273</v>
      </c>
      <c r="C813">
        <v>3200508</v>
      </c>
    </row>
    <row r="814" spans="1:3">
      <c r="A814" t="s">
        <v>53</v>
      </c>
      <c r="B814" t="s">
        <v>299</v>
      </c>
      <c r="C814">
        <v>3200607</v>
      </c>
    </row>
    <row r="815" spans="1:3">
      <c r="A815" t="s">
        <v>53</v>
      </c>
      <c r="B815" t="s">
        <v>325</v>
      </c>
      <c r="C815">
        <v>3200706</v>
      </c>
    </row>
    <row r="816" spans="1:3">
      <c r="A816" t="s">
        <v>53</v>
      </c>
      <c r="B816" t="s">
        <v>350</v>
      </c>
      <c r="C816">
        <v>3200805</v>
      </c>
    </row>
    <row r="817" spans="1:3">
      <c r="A817" t="s">
        <v>53</v>
      </c>
      <c r="B817" t="s">
        <v>374</v>
      </c>
      <c r="C817">
        <v>3200904</v>
      </c>
    </row>
    <row r="818" spans="1:3">
      <c r="A818" t="s">
        <v>53</v>
      </c>
      <c r="B818" t="s">
        <v>399</v>
      </c>
      <c r="C818">
        <v>3201001</v>
      </c>
    </row>
    <row r="819" spans="1:3">
      <c r="A819" t="s">
        <v>53</v>
      </c>
      <c r="B819" t="s">
        <v>424</v>
      </c>
      <c r="C819">
        <v>3201100</v>
      </c>
    </row>
    <row r="820" spans="1:3">
      <c r="A820" t="s">
        <v>53</v>
      </c>
      <c r="B820" t="s">
        <v>450</v>
      </c>
      <c r="C820">
        <v>3201159</v>
      </c>
    </row>
    <row r="821" spans="1:3">
      <c r="A821" t="s">
        <v>53</v>
      </c>
      <c r="B821" t="s">
        <v>475</v>
      </c>
      <c r="C821">
        <v>3201209</v>
      </c>
    </row>
    <row r="822" spans="1:3">
      <c r="A822" t="s">
        <v>53</v>
      </c>
      <c r="B822" t="s">
        <v>499</v>
      </c>
      <c r="C822">
        <v>3201308</v>
      </c>
    </row>
    <row r="823" spans="1:3">
      <c r="A823" t="s">
        <v>53</v>
      </c>
      <c r="B823" t="s">
        <v>522</v>
      </c>
      <c r="C823">
        <v>3201407</v>
      </c>
    </row>
    <row r="824" spans="1:3">
      <c r="A824" t="s">
        <v>53</v>
      </c>
      <c r="B824" t="s">
        <v>546</v>
      </c>
      <c r="C824">
        <v>3201506</v>
      </c>
    </row>
    <row r="825" spans="1:3">
      <c r="A825" t="s">
        <v>53</v>
      </c>
      <c r="B825" t="s">
        <v>569</v>
      </c>
      <c r="C825">
        <v>3201605</v>
      </c>
    </row>
    <row r="826" spans="1:3">
      <c r="A826" t="s">
        <v>53</v>
      </c>
      <c r="B826" t="s">
        <v>592</v>
      </c>
      <c r="C826">
        <v>3201704</v>
      </c>
    </row>
    <row r="827" spans="1:3">
      <c r="A827" t="s">
        <v>53</v>
      </c>
      <c r="B827" t="s">
        <v>615</v>
      </c>
      <c r="C827">
        <v>3201803</v>
      </c>
    </row>
    <row r="828" spans="1:3">
      <c r="A828" t="s">
        <v>53</v>
      </c>
      <c r="B828" t="s">
        <v>636</v>
      </c>
      <c r="C828">
        <v>3201902</v>
      </c>
    </row>
    <row r="829" spans="1:3">
      <c r="A829" t="s">
        <v>53</v>
      </c>
      <c r="B829" t="s">
        <v>657</v>
      </c>
      <c r="C829">
        <v>3202009</v>
      </c>
    </row>
    <row r="830" spans="1:3">
      <c r="A830" t="s">
        <v>53</v>
      </c>
      <c r="B830" t="s">
        <v>678</v>
      </c>
      <c r="C830">
        <v>3202108</v>
      </c>
    </row>
    <row r="831" spans="1:3">
      <c r="A831" t="s">
        <v>53</v>
      </c>
      <c r="B831" t="s">
        <v>698</v>
      </c>
      <c r="C831">
        <v>3202207</v>
      </c>
    </row>
    <row r="832" spans="1:3">
      <c r="A832" t="s">
        <v>53</v>
      </c>
      <c r="B832" t="s">
        <v>720</v>
      </c>
      <c r="C832">
        <v>3202256</v>
      </c>
    </row>
    <row r="833" spans="1:3">
      <c r="A833" t="s">
        <v>53</v>
      </c>
      <c r="B833" t="s">
        <v>742</v>
      </c>
      <c r="C833">
        <v>3202306</v>
      </c>
    </row>
    <row r="834" spans="1:3">
      <c r="A834" t="s">
        <v>53</v>
      </c>
      <c r="B834" t="s">
        <v>763</v>
      </c>
      <c r="C834">
        <v>3202405</v>
      </c>
    </row>
    <row r="835" spans="1:3">
      <c r="A835" t="s">
        <v>53</v>
      </c>
      <c r="B835" t="s">
        <v>786</v>
      </c>
      <c r="C835">
        <v>3202454</v>
      </c>
    </row>
    <row r="836" spans="1:3">
      <c r="A836" t="s">
        <v>53</v>
      </c>
      <c r="B836" t="s">
        <v>807</v>
      </c>
      <c r="C836">
        <v>3202504</v>
      </c>
    </row>
    <row r="837" spans="1:3">
      <c r="A837" t="s">
        <v>53</v>
      </c>
      <c r="B837" t="s">
        <v>828</v>
      </c>
      <c r="C837">
        <v>3202553</v>
      </c>
    </row>
    <row r="838" spans="1:3">
      <c r="A838" t="s">
        <v>53</v>
      </c>
      <c r="B838" t="s">
        <v>850</v>
      </c>
      <c r="C838">
        <v>3202603</v>
      </c>
    </row>
    <row r="839" spans="1:3">
      <c r="A839" t="s">
        <v>53</v>
      </c>
      <c r="B839" t="s">
        <v>872</v>
      </c>
      <c r="C839">
        <v>3202652</v>
      </c>
    </row>
    <row r="840" spans="1:3">
      <c r="A840" t="s">
        <v>53</v>
      </c>
      <c r="B840" t="s">
        <v>894</v>
      </c>
      <c r="C840">
        <v>3202702</v>
      </c>
    </row>
    <row r="841" spans="1:3">
      <c r="A841" t="s">
        <v>53</v>
      </c>
      <c r="B841" t="s">
        <v>917</v>
      </c>
      <c r="C841">
        <v>3202801</v>
      </c>
    </row>
    <row r="842" spans="1:3">
      <c r="A842" t="s">
        <v>53</v>
      </c>
      <c r="B842" t="s">
        <v>940</v>
      </c>
      <c r="C842">
        <v>3202900</v>
      </c>
    </row>
    <row r="843" spans="1:3">
      <c r="A843" t="s">
        <v>53</v>
      </c>
      <c r="B843" t="s">
        <v>962</v>
      </c>
      <c r="C843">
        <v>3203007</v>
      </c>
    </row>
    <row r="844" spans="1:3">
      <c r="A844" t="s">
        <v>53</v>
      </c>
      <c r="B844" t="s">
        <v>984</v>
      </c>
      <c r="C844">
        <v>3203056</v>
      </c>
    </row>
    <row r="845" spans="1:3">
      <c r="A845" t="s">
        <v>53</v>
      </c>
      <c r="B845" t="s">
        <v>1007</v>
      </c>
      <c r="C845">
        <v>3203106</v>
      </c>
    </row>
    <row r="846" spans="1:3">
      <c r="A846" t="s">
        <v>53</v>
      </c>
      <c r="B846" t="s">
        <v>1029</v>
      </c>
      <c r="C846">
        <v>3203130</v>
      </c>
    </row>
    <row r="847" spans="1:3">
      <c r="A847" t="s">
        <v>53</v>
      </c>
      <c r="B847" t="s">
        <v>1051</v>
      </c>
      <c r="C847">
        <v>3203163</v>
      </c>
    </row>
    <row r="848" spans="1:3">
      <c r="A848" t="s">
        <v>53</v>
      </c>
      <c r="B848" t="s">
        <v>1073</v>
      </c>
      <c r="C848">
        <v>3203205</v>
      </c>
    </row>
    <row r="849" spans="1:3">
      <c r="A849" t="s">
        <v>53</v>
      </c>
      <c r="B849" t="s">
        <v>1095</v>
      </c>
      <c r="C849">
        <v>3203304</v>
      </c>
    </row>
    <row r="850" spans="1:3">
      <c r="A850" t="s">
        <v>53</v>
      </c>
      <c r="B850" t="s">
        <v>1118</v>
      </c>
      <c r="C850">
        <v>3203320</v>
      </c>
    </row>
    <row r="851" spans="1:3">
      <c r="A851" t="s">
        <v>53</v>
      </c>
      <c r="B851" t="s">
        <v>1141</v>
      </c>
      <c r="C851">
        <v>3203346</v>
      </c>
    </row>
    <row r="852" spans="1:3">
      <c r="A852" t="s">
        <v>53</v>
      </c>
      <c r="B852" t="s">
        <v>1164</v>
      </c>
      <c r="C852">
        <v>3203353</v>
      </c>
    </row>
    <row r="853" spans="1:3">
      <c r="A853" t="s">
        <v>53</v>
      </c>
      <c r="B853" t="s">
        <v>1187</v>
      </c>
      <c r="C853">
        <v>3203403</v>
      </c>
    </row>
    <row r="854" spans="1:3">
      <c r="A854" t="s">
        <v>53</v>
      </c>
      <c r="B854" t="s">
        <v>1209</v>
      </c>
      <c r="C854">
        <v>3203502</v>
      </c>
    </row>
    <row r="855" spans="1:3">
      <c r="A855" t="s">
        <v>53</v>
      </c>
      <c r="B855" t="s">
        <v>1230</v>
      </c>
      <c r="C855">
        <v>3203601</v>
      </c>
    </row>
    <row r="856" spans="1:3">
      <c r="A856" t="s">
        <v>53</v>
      </c>
      <c r="B856" t="s">
        <v>1253</v>
      </c>
      <c r="C856">
        <v>3203700</v>
      </c>
    </row>
    <row r="857" spans="1:3">
      <c r="A857" t="s">
        <v>53</v>
      </c>
      <c r="B857" t="s">
        <v>1276</v>
      </c>
      <c r="C857">
        <v>3203809</v>
      </c>
    </row>
    <row r="858" spans="1:3">
      <c r="A858" t="s">
        <v>53</v>
      </c>
      <c r="B858" t="s">
        <v>1297</v>
      </c>
      <c r="C858">
        <v>3203908</v>
      </c>
    </row>
    <row r="859" spans="1:3">
      <c r="A859" t="s">
        <v>53</v>
      </c>
      <c r="B859" t="s">
        <v>1319</v>
      </c>
      <c r="C859">
        <v>3204005</v>
      </c>
    </row>
    <row r="860" spans="1:3">
      <c r="A860" t="s">
        <v>53</v>
      </c>
      <c r="B860" t="s">
        <v>1341</v>
      </c>
      <c r="C860">
        <v>3204054</v>
      </c>
    </row>
    <row r="861" spans="1:3">
      <c r="A861" t="s">
        <v>53</v>
      </c>
      <c r="B861" t="s">
        <v>1362</v>
      </c>
      <c r="C861">
        <v>3204104</v>
      </c>
    </row>
    <row r="862" spans="1:3">
      <c r="A862" t="s">
        <v>53</v>
      </c>
      <c r="B862" t="s">
        <v>1384</v>
      </c>
      <c r="C862">
        <v>3204203</v>
      </c>
    </row>
    <row r="863" spans="1:3">
      <c r="A863" t="s">
        <v>53</v>
      </c>
      <c r="B863" t="s">
        <v>1406</v>
      </c>
      <c r="C863">
        <v>3204252</v>
      </c>
    </row>
    <row r="864" spans="1:3">
      <c r="A864" t="s">
        <v>53</v>
      </c>
      <c r="B864" t="s">
        <v>1428</v>
      </c>
      <c r="C864">
        <v>3204302</v>
      </c>
    </row>
    <row r="865" spans="1:3">
      <c r="A865" t="s">
        <v>53</v>
      </c>
      <c r="B865" t="s">
        <v>1449</v>
      </c>
      <c r="C865">
        <v>3204351</v>
      </c>
    </row>
    <row r="866" spans="1:3">
      <c r="A866" t="s">
        <v>53</v>
      </c>
      <c r="B866" t="s">
        <v>1469</v>
      </c>
      <c r="C866">
        <v>3204401</v>
      </c>
    </row>
    <row r="867" spans="1:3">
      <c r="A867" t="s">
        <v>53</v>
      </c>
      <c r="B867" t="s">
        <v>1491</v>
      </c>
      <c r="C867">
        <v>3204500</v>
      </c>
    </row>
    <row r="868" spans="1:3">
      <c r="A868" t="s">
        <v>53</v>
      </c>
      <c r="B868" t="s">
        <v>1511</v>
      </c>
      <c r="C868">
        <v>3204559</v>
      </c>
    </row>
    <row r="869" spans="1:3">
      <c r="A869" t="s">
        <v>53</v>
      </c>
      <c r="B869" t="s">
        <v>1532</v>
      </c>
      <c r="C869">
        <v>3204609</v>
      </c>
    </row>
    <row r="870" spans="1:3">
      <c r="A870" t="s">
        <v>53</v>
      </c>
      <c r="B870" t="s">
        <v>1553</v>
      </c>
      <c r="C870">
        <v>3204658</v>
      </c>
    </row>
    <row r="871" spans="1:3">
      <c r="A871" t="s">
        <v>53</v>
      </c>
      <c r="B871" t="s">
        <v>1572</v>
      </c>
      <c r="C871">
        <v>3204708</v>
      </c>
    </row>
    <row r="872" spans="1:3">
      <c r="A872" t="s">
        <v>53</v>
      </c>
      <c r="B872" t="s">
        <v>1592</v>
      </c>
      <c r="C872">
        <v>3204807</v>
      </c>
    </row>
    <row r="873" spans="1:3">
      <c r="A873" t="s">
        <v>53</v>
      </c>
      <c r="B873" t="s">
        <v>1612</v>
      </c>
      <c r="C873">
        <v>3204906</v>
      </c>
    </row>
    <row r="874" spans="1:3">
      <c r="A874" t="s">
        <v>53</v>
      </c>
      <c r="B874" t="s">
        <v>1633</v>
      </c>
      <c r="C874">
        <v>3204955</v>
      </c>
    </row>
    <row r="875" spans="1:3">
      <c r="A875" t="s">
        <v>53</v>
      </c>
      <c r="B875" t="s">
        <v>1654</v>
      </c>
      <c r="C875">
        <v>3205002</v>
      </c>
    </row>
    <row r="876" spans="1:3">
      <c r="A876" t="s">
        <v>53</v>
      </c>
      <c r="B876" t="s">
        <v>1674</v>
      </c>
      <c r="C876">
        <v>3205010</v>
      </c>
    </row>
    <row r="877" spans="1:3">
      <c r="A877" t="s">
        <v>53</v>
      </c>
      <c r="B877" t="s">
        <v>1695</v>
      </c>
      <c r="C877">
        <v>3205036</v>
      </c>
    </row>
    <row r="878" spans="1:3">
      <c r="A878" t="s">
        <v>53</v>
      </c>
      <c r="B878" t="s">
        <v>1715</v>
      </c>
      <c r="C878">
        <v>3205069</v>
      </c>
    </row>
    <row r="879" spans="1:3">
      <c r="A879" t="s">
        <v>53</v>
      </c>
      <c r="B879" t="s">
        <v>1736</v>
      </c>
      <c r="C879">
        <v>3205101</v>
      </c>
    </row>
    <row r="880" spans="1:3">
      <c r="A880" t="s">
        <v>53</v>
      </c>
      <c r="B880" t="s">
        <v>1756</v>
      </c>
      <c r="C880">
        <v>3205150</v>
      </c>
    </row>
    <row r="881" spans="1:3">
      <c r="A881" t="s">
        <v>53</v>
      </c>
      <c r="B881" t="s">
        <v>1777</v>
      </c>
      <c r="C881">
        <v>3205176</v>
      </c>
    </row>
    <row r="882" spans="1:3">
      <c r="A882" t="s">
        <v>53</v>
      </c>
      <c r="B882" t="s">
        <v>1796</v>
      </c>
      <c r="C882">
        <v>3205200</v>
      </c>
    </row>
    <row r="883" spans="1:3">
      <c r="A883" t="s">
        <v>53</v>
      </c>
      <c r="B883" t="s">
        <v>1815</v>
      </c>
      <c r="C883">
        <v>3205309</v>
      </c>
    </row>
    <row r="884" spans="1:3">
      <c r="A884" t="s">
        <v>55</v>
      </c>
      <c r="B884" t="s">
        <v>97</v>
      </c>
      <c r="C884">
        <v>5200050</v>
      </c>
    </row>
    <row r="885" spans="1:3">
      <c r="A885" t="s">
        <v>55</v>
      </c>
      <c r="B885" t="s">
        <v>122</v>
      </c>
      <c r="C885">
        <v>5200100</v>
      </c>
    </row>
    <row r="886" spans="1:3">
      <c r="A886" t="s">
        <v>55</v>
      </c>
      <c r="B886" t="s">
        <v>148</v>
      </c>
      <c r="C886">
        <v>5200134</v>
      </c>
    </row>
    <row r="887" spans="1:3">
      <c r="A887" t="s">
        <v>55</v>
      </c>
      <c r="B887" t="s">
        <v>173</v>
      </c>
      <c r="C887">
        <v>5200159</v>
      </c>
    </row>
    <row r="888" spans="1:3">
      <c r="A888" t="s">
        <v>55</v>
      </c>
      <c r="B888" t="s">
        <v>199</v>
      </c>
      <c r="C888">
        <v>5200175</v>
      </c>
    </row>
    <row r="889" spans="1:3">
      <c r="A889" t="s">
        <v>55</v>
      </c>
      <c r="B889" t="s">
        <v>225</v>
      </c>
      <c r="C889">
        <v>5200209</v>
      </c>
    </row>
    <row r="890" spans="1:3">
      <c r="A890" t="s">
        <v>55</v>
      </c>
      <c r="B890" t="s">
        <v>249</v>
      </c>
      <c r="C890">
        <v>5200258</v>
      </c>
    </row>
    <row r="891" spans="1:3">
      <c r="A891" t="s">
        <v>55</v>
      </c>
      <c r="B891" t="s">
        <v>274</v>
      </c>
      <c r="C891">
        <v>5200308</v>
      </c>
    </row>
    <row r="892" spans="1:3">
      <c r="A892" t="s">
        <v>55</v>
      </c>
      <c r="B892" t="s">
        <v>300</v>
      </c>
      <c r="C892">
        <v>5200506</v>
      </c>
    </row>
    <row r="893" spans="1:3">
      <c r="A893" t="s">
        <v>55</v>
      </c>
      <c r="B893" t="s">
        <v>326</v>
      </c>
      <c r="C893">
        <v>5200555</v>
      </c>
    </row>
    <row r="894" spans="1:3">
      <c r="A894" t="s">
        <v>55</v>
      </c>
      <c r="B894" t="s">
        <v>351</v>
      </c>
      <c r="C894">
        <v>5200605</v>
      </c>
    </row>
    <row r="895" spans="1:3">
      <c r="A895" t="s">
        <v>55</v>
      </c>
      <c r="B895" t="s">
        <v>375</v>
      </c>
      <c r="C895">
        <v>5200803</v>
      </c>
    </row>
    <row r="896" spans="1:3">
      <c r="A896" t="s">
        <v>55</v>
      </c>
      <c r="B896" t="s">
        <v>400</v>
      </c>
      <c r="C896">
        <v>5200829</v>
      </c>
    </row>
    <row r="897" spans="1:3">
      <c r="A897" t="s">
        <v>55</v>
      </c>
      <c r="B897" t="s">
        <v>425</v>
      </c>
      <c r="C897">
        <v>5200852</v>
      </c>
    </row>
    <row r="898" spans="1:3">
      <c r="A898" t="s">
        <v>55</v>
      </c>
      <c r="B898" t="s">
        <v>451</v>
      </c>
      <c r="C898">
        <v>5200902</v>
      </c>
    </row>
    <row r="899" spans="1:3">
      <c r="A899" t="s">
        <v>55</v>
      </c>
      <c r="B899" t="s">
        <v>476</v>
      </c>
      <c r="C899">
        <v>5201108</v>
      </c>
    </row>
    <row r="900" spans="1:3">
      <c r="A900" t="s">
        <v>55</v>
      </c>
      <c r="B900" t="s">
        <v>500</v>
      </c>
      <c r="C900">
        <v>5201207</v>
      </c>
    </row>
    <row r="901" spans="1:3">
      <c r="A901" t="s">
        <v>55</v>
      </c>
      <c r="B901" t="s">
        <v>523</v>
      </c>
      <c r="C901">
        <v>5201306</v>
      </c>
    </row>
    <row r="902" spans="1:3">
      <c r="A902" t="s">
        <v>55</v>
      </c>
      <c r="B902" t="s">
        <v>547</v>
      </c>
      <c r="C902">
        <v>5201405</v>
      </c>
    </row>
    <row r="903" spans="1:3">
      <c r="A903" t="s">
        <v>55</v>
      </c>
      <c r="B903" t="s">
        <v>570</v>
      </c>
      <c r="C903">
        <v>5201454</v>
      </c>
    </row>
    <row r="904" spans="1:3">
      <c r="A904" t="s">
        <v>55</v>
      </c>
      <c r="B904" t="s">
        <v>593</v>
      </c>
      <c r="C904">
        <v>5201504</v>
      </c>
    </row>
    <row r="905" spans="1:3">
      <c r="A905" t="s">
        <v>55</v>
      </c>
      <c r="B905" t="s">
        <v>616</v>
      </c>
      <c r="C905">
        <v>5201603</v>
      </c>
    </row>
    <row r="906" spans="1:3">
      <c r="A906" t="s">
        <v>55</v>
      </c>
      <c r="B906" t="s">
        <v>637</v>
      </c>
      <c r="C906">
        <v>5201702</v>
      </c>
    </row>
    <row r="907" spans="1:3">
      <c r="A907" t="s">
        <v>55</v>
      </c>
      <c r="B907" t="s">
        <v>658</v>
      </c>
      <c r="C907">
        <v>5201801</v>
      </c>
    </row>
    <row r="908" spans="1:3">
      <c r="A908" t="s">
        <v>55</v>
      </c>
      <c r="B908" t="s">
        <v>679</v>
      </c>
      <c r="C908">
        <v>5202155</v>
      </c>
    </row>
    <row r="909" spans="1:3">
      <c r="A909" t="s">
        <v>55</v>
      </c>
      <c r="B909" t="s">
        <v>699</v>
      </c>
      <c r="C909">
        <v>5202353</v>
      </c>
    </row>
    <row r="910" spans="1:3">
      <c r="A910" t="s">
        <v>55</v>
      </c>
      <c r="B910" t="s">
        <v>721</v>
      </c>
      <c r="C910">
        <v>5202502</v>
      </c>
    </row>
    <row r="911" spans="1:3">
      <c r="A911" t="s">
        <v>55</v>
      </c>
      <c r="B911" t="s">
        <v>743</v>
      </c>
      <c r="C911">
        <v>5202601</v>
      </c>
    </row>
    <row r="912" spans="1:3">
      <c r="A912" t="s">
        <v>55</v>
      </c>
      <c r="B912" t="s">
        <v>764</v>
      </c>
      <c r="C912">
        <v>5202809</v>
      </c>
    </row>
    <row r="913" spans="1:3">
      <c r="A913" t="s">
        <v>55</v>
      </c>
      <c r="B913" t="s">
        <v>787</v>
      </c>
      <c r="C913">
        <v>5203104</v>
      </c>
    </row>
    <row r="914" spans="1:3">
      <c r="A914" t="s">
        <v>55</v>
      </c>
      <c r="B914" t="s">
        <v>808</v>
      </c>
      <c r="C914">
        <v>5203203</v>
      </c>
    </row>
    <row r="915" spans="1:3">
      <c r="A915" t="s">
        <v>55</v>
      </c>
      <c r="B915" t="s">
        <v>829</v>
      </c>
      <c r="C915">
        <v>5203302</v>
      </c>
    </row>
    <row r="916" spans="1:3">
      <c r="A916" t="s">
        <v>55</v>
      </c>
      <c r="B916" t="s">
        <v>851</v>
      </c>
      <c r="C916">
        <v>5203401</v>
      </c>
    </row>
    <row r="917" spans="1:3">
      <c r="A917" t="s">
        <v>55</v>
      </c>
      <c r="B917" t="s">
        <v>873</v>
      </c>
      <c r="C917">
        <v>5203500</v>
      </c>
    </row>
    <row r="918" spans="1:3">
      <c r="A918" t="s">
        <v>55</v>
      </c>
      <c r="B918" t="s">
        <v>895</v>
      </c>
      <c r="C918">
        <v>5203559</v>
      </c>
    </row>
    <row r="919" spans="1:3">
      <c r="A919" t="s">
        <v>55</v>
      </c>
      <c r="B919" t="s">
        <v>918</v>
      </c>
      <c r="C919">
        <v>5203575</v>
      </c>
    </row>
    <row r="920" spans="1:3">
      <c r="A920" t="s">
        <v>55</v>
      </c>
      <c r="B920" t="s">
        <v>941</v>
      </c>
      <c r="C920">
        <v>5203609</v>
      </c>
    </row>
    <row r="921" spans="1:3">
      <c r="A921" t="s">
        <v>55</v>
      </c>
      <c r="B921" t="s">
        <v>963</v>
      </c>
      <c r="C921">
        <v>5203807</v>
      </c>
    </row>
    <row r="922" spans="1:3">
      <c r="A922" t="s">
        <v>55</v>
      </c>
      <c r="B922" t="s">
        <v>985</v>
      </c>
      <c r="C922">
        <v>5203906</v>
      </c>
    </row>
    <row r="923" spans="1:3">
      <c r="A923" t="s">
        <v>55</v>
      </c>
      <c r="B923" t="s">
        <v>1008</v>
      </c>
      <c r="C923">
        <v>5203939</v>
      </c>
    </row>
    <row r="924" spans="1:3">
      <c r="A924" t="s">
        <v>55</v>
      </c>
      <c r="B924" t="s">
        <v>1030</v>
      </c>
      <c r="C924">
        <v>5203962</v>
      </c>
    </row>
    <row r="925" spans="1:3">
      <c r="A925" t="s">
        <v>55</v>
      </c>
      <c r="B925" t="s">
        <v>1052</v>
      </c>
      <c r="C925">
        <v>5204003</v>
      </c>
    </row>
    <row r="926" spans="1:3">
      <c r="A926" t="s">
        <v>55</v>
      </c>
      <c r="B926" t="s">
        <v>1074</v>
      </c>
      <c r="C926">
        <v>5204102</v>
      </c>
    </row>
    <row r="927" spans="1:3">
      <c r="A927" t="s">
        <v>55</v>
      </c>
      <c r="B927" t="s">
        <v>1096</v>
      </c>
      <c r="C927">
        <v>5204201</v>
      </c>
    </row>
    <row r="928" spans="1:3">
      <c r="A928" t="s">
        <v>55</v>
      </c>
      <c r="B928" t="s">
        <v>1119</v>
      </c>
      <c r="C928">
        <v>5204250</v>
      </c>
    </row>
    <row r="929" spans="1:3">
      <c r="A929" t="s">
        <v>55</v>
      </c>
      <c r="B929" t="s">
        <v>1142</v>
      </c>
      <c r="C929">
        <v>5204300</v>
      </c>
    </row>
    <row r="930" spans="1:3">
      <c r="A930" t="s">
        <v>55</v>
      </c>
      <c r="B930" t="s">
        <v>1165</v>
      </c>
      <c r="C930">
        <v>5204409</v>
      </c>
    </row>
    <row r="931" spans="1:3">
      <c r="A931" t="s">
        <v>55</v>
      </c>
      <c r="B931" t="s">
        <v>1188</v>
      </c>
      <c r="C931">
        <v>5204508</v>
      </c>
    </row>
    <row r="932" spans="1:3">
      <c r="A932" t="s">
        <v>55</v>
      </c>
      <c r="B932" t="s">
        <v>1210</v>
      </c>
      <c r="C932">
        <v>5204557</v>
      </c>
    </row>
    <row r="933" spans="1:3">
      <c r="A933" t="s">
        <v>55</v>
      </c>
      <c r="B933" t="s">
        <v>1231</v>
      </c>
      <c r="C933">
        <v>5204607</v>
      </c>
    </row>
    <row r="934" spans="1:3">
      <c r="A934" t="s">
        <v>55</v>
      </c>
      <c r="B934" t="s">
        <v>1254</v>
      </c>
      <c r="C934">
        <v>5204656</v>
      </c>
    </row>
    <row r="935" spans="1:3">
      <c r="A935" t="s">
        <v>55</v>
      </c>
      <c r="B935" t="s">
        <v>1277</v>
      </c>
      <c r="C935">
        <v>5204706</v>
      </c>
    </row>
    <row r="936" spans="1:3">
      <c r="A936" t="s">
        <v>55</v>
      </c>
      <c r="B936" t="s">
        <v>1298</v>
      </c>
      <c r="C936">
        <v>5204805</v>
      </c>
    </row>
    <row r="937" spans="1:3">
      <c r="A937" t="s">
        <v>55</v>
      </c>
      <c r="B937" t="s">
        <v>1320</v>
      </c>
      <c r="C937">
        <v>5204854</v>
      </c>
    </row>
    <row r="938" spans="1:3">
      <c r="A938" t="s">
        <v>55</v>
      </c>
      <c r="B938" t="s">
        <v>1342</v>
      </c>
      <c r="C938">
        <v>5204904</v>
      </c>
    </row>
    <row r="939" spans="1:3">
      <c r="A939" t="s">
        <v>55</v>
      </c>
      <c r="B939" t="s">
        <v>1363</v>
      </c>
      <c r="C939">
        <v>5204953</v>
      </c>
    </row>
    <row r="940" spans="1:3">
      <c r="A940" t="s">
        <v>55</v>
      </c>
      <c r="B940" t="s">
        <v>1385</v>
      </c>
      <c r="C940">
        <v>5205000</v>
      </c>
    </row>
    <row r="941" spans="1:3">
      <c r="A941" t="s">
        <v>55</v>
      </c>
      <c r="B941" t="s">
        <v>1407</v>
      </c>
      <c r="C941">
        <v>5205059</v>
      </c>
    </row>
    <row r="942" spans="1:3">
      <c r="A942" t="s">
        <v>55</v>
      </c>
      <c r="B942" t="s">
        <v>1429</v>
      </c>
      <c r="C942">
        <v>5205109</v>
      </c>
    </row>
    <row r="943" spans="1:3">
      <c r="A943" t="s">
        <v>55</v>
      </c>
      <c r="B943" t="s">
        <v>1450</v>
      </c>
      <c r="C943">
        <v>5205208</v>
      </c>
    </row>
    <row r="944" spans="1:3">
      <c r="A944" t="s">
        <v>55</v>
      </c>
      <c r="B944" t="s">
        <v>1470</v>
      </c>
      <c r="C944">
        <v>5205307</v>
      </c>
    </row>
    <row r="945" spans="1:3">
      <c r="A945" t="s">
        <v>55</v>
      </c>
      <c r="B945" t="s">
        <v>1492</v>
      </c>
      <c r="C945">
        <v>5205406</v>
      </c>
    </row>
    <row r="946" spans="1:3">
      <c r="A946" t="s">
        <v>55</v>
      </c>
      <c r="B946" t="s">
        <v>1512</v>
      </c>
      <c r="C946">
        <v>5205455</v>
      </c>
    </row>
    <row r="947" spans="1:3">
      <c r="A947" t="s">
        <v>55</v>
      </c>
      <c r="B947" t="s">
        <v>1533</v>
      </c>
      <c r="C947">
        <v>5205471</v>
      </c>
    </row>
    <row r="948" spans="1:3">
      <c r="A948" t="s">
        <v>55</v>
      </c>
      <c r="B948" t="s">
        <v>1554</v>
      </c>
      <c r="C948">
        <v>5205497</v>
      </c>
    </row>
    <row r="949" spans="1:3">
      <c r="A949" t="s">
        <v>55</v>
      </c>
      <c r="B949" t="s">
        <v>1573</v>
      </c>
      <c r="C949">
        <v>5205513</v>
      </c>
    </row>
    <row r="950" spans="1:3">
      <c r="A950" t="s">
        <v>55</v>
      </c>
      <c r="B950" t="s">
        <v>1593</v>
      </c>
      <c r="C950">
        <v>5205521</v>
      </c>
    </row>
    <row r="951" spans="1:3">
      <c r="A951" t="s">
        <v>55</v>
      </c>
      <c r="B951" t="s">
        <v>1613</v>
      </c>
      <c r="C951">
        <v>5205703</v>
      </c>
    </row>
    <row r="952" spans="1:3">
      <c r="A952" t="s">
        <v>55</v>
      </c>
      <c r="B952" t="s">
        <v>1634</v>
      </c>
      <c r="C952">
        <v>5205802</v>
      </c>
    </row>
    <row r="953" spans="1:3">
      <c r="A953" t="s">
        <v>55</v>
      </c>
      <c r="B953" t="s">
        <v>1655</v>
      </c>
      <c r="C953">
        <v>5205901</v>
      </c>
    </row>
    <row r="954" spans="1:3">
      <c r="A954" t="s">
        <v>55</v>
      </c>
      <c r="B954" t="s">
        <v>1675</v>
      </c>
      <c r="C954">
        <v>5206206</v>
      </c>
    </row>
    <row r="955" spans="1:3">
      <c r="A955" t="s">
        <v>55</v>
      </c>
      <c r="B955" t="s">
        <v>1696</v>
      </c>
      <c r="C955">
        <v>5206305</v>
      </c>
    </row>
    <row r="956" spans="1:3">
      <c r="A956" t="s">
        <v>55</v>
      </c>
      <c r="B956" t="s">
        <v>1716</v>
      </c>
      <c r="C956">
        <v>5206404</v>
      </c>
    </row>
    <row r="957" spans="1:3">
      <c r="A957" t="s">
        <v>55</v>
      </c>
      <c r="B957" t="s">
        <v>1737</v>
      </c>
      <c r="C957">
        <v>5206503</v>
      </c>
    </row>
    <row r="958" spans="1:3">
      <c r="A958" t="s">
        <v>55</v>
      </c>
      <c r="B958" t="s">
        <v>1757</v>
      </c>
      <c r="C958">
        <v>5206602</v>
      </c>
    </row>
    <row r="959" spans="1:3">
      <c r="A959" t="s">
        <v>55</v>
      </c>
      <c r="B959" t="s">
        <v>1778</v>
      </c>
      <c r="C959">
        <v>5206701</v>
      </c>
    </row>
    <row r="960" spans="1:3">
      <c r="A960" t="s">
        <v>55</v>
      </c>
      <c r="B960" t="s">
        <v>1797</v>
      </c>
      <c r="C960">
        <v>5206800</v>
      </c>
    </row>
    <row r="961" spans="1:3">
      <c r="A961" t="s">
        <v>55</v>
      </c>
      <c r="B961" t="s">
        <v>1555</v>
      </c>
      <c r="C961">
        <v>5206909</v>
      </c>
    </row>
    <row r="962" spans="1:3">
      <c r="A962" t="s">
        <v>55</v>
      </c>
      <c r="B962" t="s">
        <v>1834</v>
      </c>
      <c r="C962">
        <v>5207105</v>
      </c>
    </row>
    <row r="963" spans="1:3">
      <c r="A963" t="s">
        <v>55</v>
      </c>
      <c r="B963" t="s">
        <v>1852</v>
      </c>
      <c r="C963">
        <v>5208301</v>
      </c>
    </row>
    <row r="964" spans="1:3">
      <c r="A964" t="s">
        <v>55</v>
      </c>
      <c r="B964" t="s">
        <v>1870</v>
      </c>
      <c r="C964">
        <v>5207253</v>
      </c>
    </row>
    <row r="965" spans="1:3">
      <c r="A965" t="s">
        <v>55</v>
      </c>
      <c r="B965" t="s">
        <v>1886</v>
      </c>
      <c r="C965">
        <v>5207352</v>
      </c>
    </row>
    <row r="966" spans="1:3">
      <c r="A966" t="s">
        <v>55</v>
      </c>
      <c r="B966" t="s">
        <v>1903</v>
      </c>
      <c r="C966">
        <v>5207402</v>
      </c>
    </row>
    <row r="967" spans="1:3">
      <c r="A967" t="s">
        <v>55</v>
      </c>
      <c r="B967" t="s">
        <v>1921</v>
      </c>
      <c r="C967">
        <v>5207501</v>
      </c>
    </row>
    <row r="968" spans="1:3">
      <c r="A968" t="s">
        <v>55</v>
      </c>
      <c r="B968" t="s">
        <v>1938</v>
      </c>
      <c r="C968">
        <v>5207535</v>
      </c>
    </row>
    <row r="969" spans="1:3">
      <c r="A969" t="s">
        <v>55</v>
      </c>
      <c r="B969" t="s">
        <v>1954</v>
      </c>
      <c r="C969">
        <v>5207600</v>
      </c>
    </row>
    <row r="970" spans="1:3">
      <c r="A970" t="s">
        <v>55</v>
      </c>
      <c r="B970" t="s">
        <v>1971</v>
      </c>
      <c r="C970">
        <v>5207808</v>
      </c>
    </row>
    <row r="971" spans="1:3">
      <c r="A971" t="s">
        <v>55</v>
      </c>
      <c r="B971" t="s">
        <v>1989</v>
      </c>
      <c r="C971">
        <v>5207907</v>
      </c>
    </row>
    <row r="972" spans="1:3">
      <c r="A972" t="s">
        <v>55</v>
      </c>
      <c r="B972" t="s">
        <v>2006</v>
      </c>
      <c r="C972">
        <v>5208004</v>
      </c>
    </row>
    <row r="973" spans="1:3">
      <c r="A973" t="s">
        <v>55</v>
      </c>
      <c r="B973" t="s">
        <v>2024</v>
      </c>
      <c r="C973">
        <v>5208103</v>
      </c>
    </row>
    <row r="974" spans="1:3">
      <c r="A974" t="s">
        <v>55</v>
      </c>
      <c r="B974" t="s">
        <v>2042</v>
      </c>
      <c r="C974">
        <v>5208152</v>
      </c>
    </row>
    <row r="975" spans="1:3">
      <c r="A975" t="s">
        <v>55</v>
      </c>
      <c r="B975" t="s">
        <v>2060</v>
      </c>
      <c r="C975">
        <v>5208400</v>
      </c>
    </row>
    <row r="976" spans="1:3">
      <c r="A976" t="s">
        <v>55</v>
      </c>
      <c r="B976" t="s">
        <v>2077</v>
      </c>
      <c r="C976">
        <v>5208509</v>
      </c>
    </row>
    <row r="977" spans="1:3">
      <c r="A977" t="s">
        <v>55</v>
      </c>
      <c r="B977" t="s">
        <v>2093</v>
      </c>
      <c r="C977">
        <v>5208608</v>
      </c>
    </row>
    <row r="978" spans="1:3">
      <c r="A978" t="s">
        <v>55</v>
      </c>
      <c r="B978" t="s">
        <v>2109</v>
      </c>
      <c r="C978">
        <v>5208707</v>
      </c>
    </row>
    <row r="979" spans="1:3">
      <c r="A979" t="s">
        <v>55</v>
      </c>
      <c r="B979" t="s">
        <v>2124</v>
      </c>
      <c r="C979">
        <v>5208806</v>
      </c>
    </row>
    <row r="980" spans="1:3">
      <c r="A980" t="s">
        <v>55</v>
      </c>
      <c r="B980" t="s">
        <v>2141</v>
      </c>
      <c r="C980">
        <v>5208905</v>
      </c>
    </row>
    <row r="981" spans="1:3">
      <c r="A981" t="s">
        <v>55</v>
      </c>
      <c r="B981" t="s">
        <v>2157</v>
      </c>
      <c r="C981">
        <v>5209101</v>
      </c>
    </row>
    <row r="982" spans="1:3">
      <c r="A982" t="s">
        <v>55</v>
      </c>
      <c r="B982" t="s">
        <v>2174</v>
      </c>
      <c r="C982">
        <v>5209150</v>
      </c>
    </row>
    <row r="983" spans="1:3">
      <c r="A983" t="s">
        <v>55</v>
      </c>
      <c r="B983" t="s">
        <v>2191</v>
      </c>
      <c r="C983">
        <v>5209200</v>
      </c>
    </row>
    <row r="984" spans="1:3">
      <c r="A984" t="s">
        <v>55</v>
      </c>
      <c r="B984" t="s">
        <v>2207</v>
      </c>
      <c r="C984">
        <v>5209291</v>
      </c>
    </row>
    <row r="985" spans="1:3">
      <c r="A985" t="s">
        <v>55</v>
      </c>
      <c r="B985" t="s">
        <v>2222</v>
      </c>
      <c r="C985">
        <v>5209408</v>
      </c>
    </row>
    <row r="986" spans="1:3">
      <c r="A986" t="s">
        <v>55</v>
      </c>
      <c r="B986" t="s">
        <v>2238</v>
      </c>
      <c r="C986">
        <v>5209457</v>
      </c>
    </row>
    <row r="987" spans="1:3">
      <c r="A987" t="s">
        <v>55</v>
      </c>
      <c r="B987" t="s">
        <v>2252</v>
      </c>
      <c r="C987">
        <v>5209606</v>
      </c>
    </row>
    <row r="988" spans="1:3">
      <c r="A988" t="s">
        <v>55</v>
      </c>
      <c r="B988" t="s">
        <v>1653</v>
      </c>
      <c r="C988">
        <v>5209705</v>
      </c>
    </row>
    <row r="989" spans="1:3">
      <c r="A989" t="s">
        <v>55</v>
      </c>
      <c r="B989" t="s">
        <v>2283</v>
      </c>
      <c r="C989">
        <v>5209804</v>
      </c>
    </row>
    <row r="990" spans="1:3">
      <c r="A990" t="s">
        <v>55</v>
      </c>
      <c r="B990" t="s">
        <v>2299</v>
      </c>
      <c r="C990">
        <v>5209903</v>
      </c>
    </row>
    <row r="991" spans="1:3">
      <c r="A991" t="s">
        <v>55</v>
      </c>
      <c r="B991" t="s">
        <v>2314</v>
      </c>
      <c r="C991">
        <v>5209937</v>
      </c>
    </row>
    <row r="992" spans="1:3">
      <c r="A992" t="s">
        <v>55</v>
      </c>
      <c r="B992" t="s">
        <v>2328</v>
      </c>
      <c r="C992">
        <v>5209952</v>
      </c>
    </row>
    <row r="993" spans="1:3">
      <c r="A993" t="s">
        <v>55</v>
      </c>
      <c r="B993" t="s">
        <v>2344</v>
      </c>
      <c r="C993">
        <v>5210000</v>
      </c>
    </row>
    <row r="994" spans="1:3">
      <c r="A994" t="s">
        <v>55</v>
      </c>
      <c r="B994" t="s">
        <v>2360</v>
      </c>
      <c r="C994">
        <v>5210109</v>
      </c>
    </row>
    <row r="995" spans="1:3">
      <c r="A995" t="s">
        <v>55</v>
      </c>
      <c r="B995" t="s">
        <v>2374</v>
      </c>
      <c r="C995">
        <v>5210158</v>
      </c>
    </row>
    <row r="996" spans="1:3">
      <c r="A996" t="s">
        <v>55</v>
      </c>
      <c r="B996" t="s">
        <v>2389</v>
      </c>
      <c r="C996">
        <v>5210208</v>
      </c>
    </row>
    <row r="997" spans="1:3">
      <c r="A997" t="s">
        <v>55</v>
      </c>
      <c r="B997" t="s">
        <v>2405</v>
      </c>
      <c r="C997">
        <v>5210307</v>
      </c>
    </row>
    <row r="998" spans="1:3">
      <c r="A998" t="s">
        <v>55</v>
      </c>
      <c r="B998" t="s">
        <v>2421</v>
      </c>
      <c r="C998">
        <v>5210406</v>
      </c>
    </row>
    <row r="999" spans="1:3">
      <c r="A999" t="s">
        <v>55</v>
      </c>
      <c r="B999" t="s">
        <v>2437</v>
      </c>
      <c r="C999">
        <v>5210562</v>
      </c>
    </row>
    <row r="1000" spans="1:3">
      <c r="A1000" t="s">
        <v>55</v>
      </c>
      <c r="B1000" t="s">
        <v>2453</v>
      </c>
      <c r="C1000">
        <v>5210604</v>
      </c>
    </row>
    <row r="1001" spans="1:3">
      <c r="A1001" t="s">
        <v>55</v>
      </c>
      <c r="B1001" t="s">
        <v>1309</v>
      </c>
      <c r="C1001">
        <v>5210802</v>
      </c>
    </row>
    <row r="1002" spans="1:3">
      <c r="A1002" t="s">
        <v>55</v>
      </c>
      <c r="B1002" t="s">
        <v>2482</v>
      </c>
      <c r="C1002">
        <v>5210901</v>
      </c>
    </row>
    <row r="1003" spans="1:3">
      <c r="A1003" t="s">
        <v>55</v>
      </c>
      <c r="B1003" t="s">
        <v>2498</v>
      </c>
      <c r="C1003">
        <v>5211008</v>
      </c>
    </row>
    <row r="1004" spans="1:3">
      <c r="A1004" t="s">
        <v>55</v>
      </c>
      <c r="B1004" t="s">
        <v>2512</v>
      </c>
      <c r="C1004">
        <v>5211206</v>
      </c>
    </row>
    <row r="1005" spans="1:3">
      <c r="A1005" t="s">
        <v>55</v>
      </c>
      <c r="B1005" t="s">
        <v>2527</v>
      </c>
      <c r="C1005">
        <v>5211305</v>
      </c>
    </row>
    <row r="1006" spans="1:3">
      <c r="A1006" t="s">
        <v>55</v>
      </c>
      <c r="B1006" t="s">
        <v>2543</v>
      </c>
      <c r="C1006">
        <v>5211404</v>
      </c>
    </row>
    <row r="1007" spans="1:3">
      <c r="A1007" t="s">
        <v>55</v>
      </c>
      <c r="B1007" t="s">
        <v>2558</v>
      </c>
      <c r="C1007">
        <v>5211503</v>
      </c>
    </row>
    <row r="1008" spans="1:3">
      <c r="A1008" t="s">
        <v>55</v>
      </c>
      <c r="B1008" t="s">
        <v>2573</v>
      </c>
      <c r="C1008">
        <v>5211602</v>
      </c>
    </row>
    <row r="1009" spans="1:3">
      <c r="A1009" t="s">
        <v>55</v>
      </c>
      <c r="B1009" t="s">
        <v>2588</v>
      </c>
      <c r="C1009">
        <v>5211701</v>
      </c>
    </row>
    <row r="1010" spans="1:3">
      <c r="A1010" t="s">
        <v>55</v>
      </c>
      <c r="B1010" t="s">
        <v>2604</v>
      </c>
      <c r="C1010">
        <v>5211800</v>
      </c>
    </row>
    <row r="1011" spans="1:3">
      <c r="A1011" t="s">
        <v>55</v>
      </c>
      <c r="B1011" t="s">
        <v>2618</v>
      </c>
      <c r="C1011">
        <v>5211909</v>
      </c>
    </row>
    <row r="1012" spans="1:3">
      <c r="A1012" t="s">
        <v>55</v>
      </c>
      <c r="B1012" t="s">
        <v>2631</v>
      </c>
      <c r="C1012">
        <v>5212006</v>
      </c>
    </row>
    <row r="1013" spans="1:3">
      <c r="A1013" t="s">
        <v>55</v>
      </c>
      <c r="B1013" t="s">
        <v>2646</v>
      </c>
      <c r="C1013">
        <v>5212055</v>
      </c>
    </row>
    <row r="1014" spans="1:3">
      <c r="A1014" t="s">
        <v>55</v>
      </c>
      <c r="B1014" t="s">
        <v>2659</v>
      </c>
      <c r="C1014">
        <v>5212105</v>
      </c>
    </row>
    <row r="1015" spans="1:3">
      <c r="A1015" t="s">
        <v>55</v>
      </c>
      <c r="B1015" t="s">
        <v>2673</v>
      </c>
      <c r="C1015">
        <v>5212204</v>
      </c>
    </row>
    <row r="1016" spans="1:3">
      <c r="A1016" t="s">
        <v>55</v>
      </c>
      <c r="B1016" t="s">
        <v>2688</v>
      </c>
      <c r="C1016">
        <v>5212253</v>
      </c>
    </row>
    <row r="1017" spans="1:3">
      <c r="A1017" t="s">
        <v>55</v>
      </c>
      <c r="B1017" t="s">
        <v>2704</v>
      </c>
      <c r="C1017">
        <v>5212303</v>
      </c>
    </row>
    <row r="1018" spans="1:3">
      <c r="A1018" t="s">
        <v>55</v>
      </c>
      <c r="B1018" t="s">
        <v>2719</v>
      </c>
      <c r="C1018">
        <v>5212501</v>
      </c>
    </row>
    <row r="1019" spans="1:3">
      <c r="A1019" t="s">
        <v>55</v>
      </c>
      <c r="B1019" t="s">
        <v>2735</v>
      </c>
      <c r="C1019">
        <v>5212600</v>
      </c>
    </row>
    <row r="1020" spans="1:3">
      <c r="A1020" t="s">
        <v>55</v>
      </c>
      <c r="B1020" t="s">
        <v>2750</v>
      </c>
      <c r="C1020">
        <v>5212709</v>
      </c>
    </row>
    <row r="1021" spans="1:3">
      <c r="A1021" t="s">
        <v>55</v>
      </c>
      <c r="B1021" t="s">
        <v>2765</v>
      </c>
      <c r="C1021">
        <v>5212808</v>
      </c>
    </row>
    <row r="1022" spans="1:3">
      <c r="A1022" t="s">
        <v>55</v>
      </c>
      <c r="B1022" t="s">
        <v>2781</v>
      </c>
      <c r="C1022">
        <v>5212907</v>
      </c>
    </row>
    <row r="1023" spans="1:3">
      <c r="A1023" t="s">
        <v>55</v>
      </c>
      <c r="B1023" t="s">
        <v>2796</v>
      </c>
      <c r="C1023">
        <v>5212956</v>
      </c>
    </row>
    <row r="1024" spans="1:3">
      <c r="A1024" t="s">
        <v>55</v>
      </c>
      <c r="B1024" t="s">
        <v>2811</v>
      </c>
      <c r="C1024">
        <v>5213004</v>
      </c>
    </row>
    <row r="1025" spans="1:3">
      <c r="A1025" t="s">
        <v>55</v>
      </c>
      <c r="B1025" t="s">
        <v>2826</v>
      </c>
      <c r="C1025">
        <v>5213053</v>
      </c>
    </row>
    <row r="1026" spans="1:3">
      <c r="A1026" t="s">
        <v>55</v>
      </c>
      <c r="B1026" t="s">
        <v>2838</v>
      </c>
      <c r="C1026">
        <v>5213087</v>
      </c>
    </row>
    <row r="1027" spans="1:3">
      <c r="A1027" t="s">
        <v>55</v>
      </c>
      <c r="B1027" t="s">
        <v>2851</v>
      </c>
      <c r="C1027">
        <v>5213103</v>
      </c>
    </row>
    <row r="1028" spans="1:3">
      <c r="A1028" t="s">
        <v>55</v>
      </c>
      <c r="B1028" t="s">
        <v>2864</v>
      </c>
      <c r="C1028">
        <v>5213400</v>
      </c>
    </row>
    <row r="1029" spans="1:3">
      <c r="A1029" t="s">
        <v>55</v>
      </c>
      <c r="B1029" t="s">
        <v>2877</v>
      </c>
      <c r="C1029">
        <v>5213509</v>
      </c>
    </row>
    <row r="1030" spans="1:3">
      <c r="A1030" t="s">
        <v>55</v>
      </c>
      <c r="B1030" t="s">
        <v>2889</v>
      </c>
      <c r="C1030">
        <v>5213707</v>
      </c>
    </row>
    <row r="1031" spans="1:3">
      <c r="A1031" t="s">
        <v>55</v>
      </c>
      <c r="B1031" t="s">
        <v>2902</v>
      </c>
      <c r="C1031">
        <v>5213756</v>
      </c>
    </row>
    <row r="1032" spans="1:3">
      <c r="A1032" t="s">
        <v>55</v>
      </c>
      <c r="B1032" t="s">
        <v>2914</v>
      </c>
      <c r="C1032">
        <v>5213772</v>
      </c>
    </row>
    <row r="1033" spans="1:3">
      <c r="A1033" t="s">
        <v>55</v>
      </c>
      <c r="B1033" t="s">
        <v>2481</v>
      </c>
      <c r="C1033">
        <v>5213806</v>
      </c>
    </row>
    <row r="1034" spans="1:3">
      <c r="A1034" t="s">
        <v>55</v>
      </c>
      <c r="B1034" t="s">
        <v>2938</v>
      </c>
      <c r="C1034">
        <v>5213855</v>
      </c>
    </row>
    <row r="1035" spans="1:3">
      <c r="A1035" t="s">
        <v>55</v>
      </c>
      <c r="B1035" t="s">
        <v>2950</v>
      </c>
      <c r="C1035">
        <v>5213905</v>
      </c>
    </row>
    <row r="1036" spans="1:3">
      <c r="A1036" t="s">
        <v>55</v>
      </c>
      <c r="B1036" t="s">
        <v>2961</v>
      </c>
      <c r="C1036">
        <v>5214002</v>
      </c>
    </row>
    <row r="1037" spans="1:3">
      <c r="A1037" t="s">
        <v>55</v>
      </c>
      <c r="B1037" t="s">
        <v>1280</v>
      </c>
      <c r="C1037">
        <v>5214051</v>
      </c>
    </row>
    <row r="1038" spans="1:3">
      <c r="A1038" t="s">
        <v>55</v>
      </c>
      <c r="B1038" t="s">
        <v>2986</v>
      </c>
      <c r="C1038">
        <v>5214101</v>
      </c>
    </row>
    <row r="1039" spans="1:3">
      <c r="A1039" t="s">
        <v>55</v>
      </c>
      <c r="B1039" t="s">
        <v>2998</v>
      </c>
      <c r="C1039">
        <v>5214408</v>
      </c>
    </row>
    <row r="1040" spans="1:3">
      <c r="A1040" t="s">
        <v>55</v>
      </c>
      <c r="B1040" t="s">
        <v>3011</v>
      </c>
      <c r="C1040">
        <v>5214507</v>
      </c>
    </row>
    <row r="1041" spans="1:3">
      <c r="A1041" t="s">
        <v>55</v>
      </c>
      <c r="B1041" t="s">
        <v>3024</v>
      </c>
      <c r="C1041">
        <v>5214606</v>
      </c>
    </row>
    <row r="1042" spans="1:3">
      <c r="A1042" t="s">
        <v>55</v>
      </c>
      <c r="B1042" t="s">
        <v>3036</v>
      </c>
      <c r="C1042">
        <v>5214705</v>
      </c>
    </row>
    <row r="1043" spans="1:3">
      <c r="A1043" t="s">
        <v>55</v>
      </c>
      <c r="B1043" t="s">
        <v>3048</v>
      </c>
      <c r="C1043">
        <v>5214804</v>
      </c>
    </row>
    <row r="1044" spans="1:3">
      <c r="A1044" t="s">
        <v>55</v>
      </c>
      <c r="B1044" t="s">
        <v>3060</v>
      </c>
      <c r="C1044">
        <v>5214838</v>
      </c>
    </row>
    <row r="1045" spans="1:3">
      <c r="A1045" t="s">
        <v>55</v>
      </c>
      <c r="B1045" t="s">
        <v>3071</v>
      </c>
      <c r="C1045">
        <v>5214861</v>
      </c>
    </row>
    <row r="1046" spans="1:3">
      <c r="A1046" t="s">
        <v>55</v>
      </c>
      <c r="B1046" t="s">
        <v>3084</v>
      </c>
      <c r="C1046">
        <v>5214879</v>
      </c>
    </row>
    <row r="1047" spans="1:3">
      <c r="A1047" t="s">
        <v>55</v>
      </c>
      <c r="B1047" t="s">
        <v>3097</v>
      </c>
      <c r="C1047">
        <v>5214903</v>
      </c>
    </row>
    <row r="1048" spans="1:3">
      <c r="A1048" t="s">
        <v>55</v>
      </c>
      <c r="B1048" t="s">
        <v>3109</v>
      </c>
      <c r="C1048">
        <v>5215009</v>
      </c>
    </row>
    <row r="1049" spans="1:3">
      <c r="A1049" t="s">
        <v>55</v>
      </c>
      <c r="B1049" t="s">
        <v>3121</v>
      </c>
      <c r="C1049">
        <v>5215207</v>
      </c>
    </row>
    <row r="1050" spans="1:3">
      <c r="A1050" t="s">
        <v>55</v>
      </c>
      <c r="B1050" t="s">
        <v>3133</v>
      </c>
      <c r="C1050">
        <v>5215231</v>
      </c>
    </row>
    <row r="1051" spans="1:3">
      <c r="A1051" t="s">
        <v>55</v>
      </c>
      <c r="B1051" t="s">
        <v>3145</v>
      </c>
      <c r="C1051">
        <v>5215256</v>
      </c>
    </row>
    <row r="1052" spans="1:3">
      <c r="A1052" t="s">
        <v>55</v>
      </c>
      <c r="B1052" t="s">
        <v>3156</v>
      </c>
      <c r="C1052">
        <v>5215306</v>
      </c>
    </row>
    <row r="1053" spans="1:3">
      <c r="A1053" t="s">
        <v>55</v>
      </c>
      <c r="B1053" t="s">
        <v>3167</v>
      </c>
      <c r="C1053">
        <v>5215405</v>
      </c>
    </row>
    <row r="1054" spans="1:3">
      <c r="A1054" t="s">
        <v>55</v>
      </c>
      <c r="B1054" t="s">
        <v>3178</v>
      </c>
      <c r="C1054">
        <v>5215504</v>
      </c>
    </row>
    <row r="1055" spans="1:3">
      <c r="A1055" t="s">
        <v>55</v>
      </c>
      <c r="B1055" t="s">
        <v>3189</v>
      </c>
      <c r="C1055">
        <v>5215603</v>
      </c>
    </row>
    <row r="1056" spans="1:3">
      <c r="A1056" t="s">
        <v>55</v>
      </c>
      <c r="B1056" t="s">
        <v>3201</v>
      </c>
      <c r="C1056">
        <v>5215652</v>
      </c>
    </row>
    <row r="1057" spans="1:3">
      <c r="A1057" t="s">
        <v>55</v>
      </c>
      <c r="B1057" t="s">
        <v>3213</v>
      </c>
      <c r="C1057">
        <v>5215702</v>
      </c>
    </row>
    <row r="1058" spans="1:3">
      <c r="A1058" t="s">
        <v>55</v>
      </c>
      <c r="B1058" t="s">
        <v>3225</v>
      </c>
      <c r="C1058">
        <v>5215801</v>
      </c>
    </row>
    <row r="1059" spans="1:3">
      <c r="A1059" t="s">
        <v>55</v>
      </c>
      <c r="B1059" t="s">
        <v>3235</v>
      </c>
      <c r="C1059">
        <v>5215900</v>
      </c>
    </row>
    <row r="1060" spans="1:3">
      <c r="A1060" t="s">
        <v>55</v>
      </c>
      <c r="B1060" t="s">
        <v>3246</v>
      </c>
      <c r="C1060">
        <v>5216007</v>
      </c>
    </row>
    <row r="1061" spans="1:3">
      <c r="A1061" t="s">
        <v>55</v>
      </c>
      <c r="B1061" t="s">
        <v>3256</v>
      </c>
      <c r="C1061">
        <v>5216304</v>
      </c>
    </row>
    <row r="1062" spans="1:3">
      <c r="A1062" t="s">
        <v>55</v>
      </c>
      <c r="B1062" t="s">
        <v>3267</v>
      </c>
      <c r="C1062">
        <v>5216403</v>
      </c>
    </row>
    <row r="1063" spans="1:3">
      <c r="A1063" t="s">
        <v>55</v>
      </c>
      <c r="B1063" t="s">
        <v>3279</v>
      </c>
      <c r="C1063">
        <v>5216452</v>
      </c>
    </row>
    <row r="1064" spans="1:3">
      <c r="A1064" t="s">
        <v>55</v>
      </c>
      <c r="B1064" t="s">
        <v>3290</v>
      </c>
      <c r="C1064">
        <v>5216809</v>
      </c>
    </row>
    <row r="1065" spans="1:3">
      <c r="A1065" t="s">
        <v>55</v>
      </c>
      <c r="B1065" t="s">
        <v>3302</v>
      </c>
      <c r="C1065">
        <v>5216908</v>
      </c>
    </row>
    <row r="1066" spans="1:3">
      <c r="A1066" t="s">
        <v>55</v>
      </c>
      <c r="B1066" t="s">
        <v>3314</v>
      </c>
      <c r="C1066">
        <v>5217104</v>
      </c>
    </row>
    <row r="1067" spans="1:3">
      <c r="A1067" t="s">
        <v>55</v>
      </c>
      <c r="B1067" t="s">
        <v>1793</v>
      </c>
      <c r="C1067">
        <v>5217203</v>
      </c>
    </row>
    <row r="1068" spans="1:3">
      <c r="A1068" t="s">
        <v>55</v>
      </c>
      <c r="B1068" t="s">
        <v>3335</v>
      </c>
      <c r="C1068">
        <v>5217302</v>
      </c>
    </row>
    <row r="1069" spans="1:3">
      <c r="A1069" t="s">
        <v>55</v>
      </c>
      <c r="B1069" t="s">
        <v>3346</v>
      </c>
      <c r="C1069">
        <v>5217401</v>
      </c>
    </row>
    <row r="1070" spans="1:3">
      <c r="A1070" t="s">
        <v>55</v>
      </c>
      <c r="B1070" t="s">
        <v>3356</v>
      </c>
      <c r="C1070">
        <v>5217609</v>
      </c>
    </row>
    <row r="1071" spans="1:3">
      <c r="A1071" t="s">
        <v>55</v>
      </c>
      <c r="B1071" t="s">
        <v>3365</v>
      </c>
      <c r="C1071">
        <v>5217708</v>
      </c>
    </row>
    <row r="1072" spans="1:3">
      <c r="A1072" t="s">
        <v>55</v>
      </c>
      <c r="B1072" t="s">
        <v>3375</v>
      </c>
      <c r="C1072">
        <v>5218003</v>
      </c>
    </row>
    <row r="1073" spans="1:3">
      <c r="A1073" t="s">
        <v>55</v>
      </c>
      <c r="B1073" t="s">
        <v>3385</v>
      </c>
      <c r="C1073">
        <v>5218052</v>
      </c>
    </row>
    <row r="1074" spans="1:3">
      <c r="A1074" t="s">
        <v>55</v>
      </c>
      <c r="B1074" t="s">
        <v>3395</v>
      </c>
      <c r="C1074">
        <v>5218102</v>
      </c>
    </row>
    <row r="1075" spans="1:3">
      <c r="A1075" t="s">
        <v>55</v>
      </c>
      <c r="B1075" t="s">
        <v>3405</v>
      </c>
      <c r="C1075">
        <v>5218300</v>
      </c>
    </row>
    <row r="1076" spans="1:3">
      <c r="A1076" t="s">
        <v>55</v>
      </c>
      <c r="B1076" t="s">
        <v>3415</v>
      </c>
      <c r="C1076">
        <v>5218391</v>
      </c>
    </row>
    <row r="1077" spans="1:3">
      <c r="A1077" t="s">
        <v>55</v>
      </c>
      <c r="B1077" t="s">
        <v>3425</v>
      </c>
      <c r="C1077">
        <v>5218508</v>
      </c>
    </row>
    <row r="1078" spans="1:3">
      <c r="A1078" t="s">
        <v>55</v>
      </c>
      <c r="B1078" t="s">
        <v>3434</v>
      </c>
      <c r="C1078">
        <v>5218607</v>
      </c>
    </row>
    <row r="1079" spans="1:3">
      <c r="A1079" t="s">
        <v>55</v>
      </c>
      <c r="B1079" t="s">
        <v>3443</v>
      </c>
      <c r="C1079">
        <v>5218706</v>
      </c>
    </row>
    <row r="1080" spans="1:3">
      <c r="A1080" t="s">
        <v>55</v>
      </c>
      <c r="B1080" t="s">
        <v>3452</v>
      </c>
      <c r="C1080">
        <v>5218789</v>
      </c>
    </row>
    <row r="1081" spans="1:3">
      <c r="A1081" t="s">
        <v>55</v>
      </c>
      <c r="B1081" t="s">
        <v>3462</v>
      </c>
      <c r="C1081">
        <v>5218805</v>
      </c>
    </row>
    <row r="1082" spans="1:3">
      <c r="A1082" t="s">
        <v>55</v>
      </c>
      <c r="B1082" t="s">
        <v>3472</v>
      </c>
      <c r="C1082">
        <v>5218904</v>
      </c>
    </row>
    <row r="1083" spans="1:3">
      <c r="A1083" t="s">
        <v>55</v>
      </c>
      <c r="B1083" t="s">
        <v>3481</v>
      </c>
      <c r="C1083">
        <v>5219001</v>
      </c>
    </row>
    <row r="1084" spans="1:3">
      <c r="A1084" t="s">
        <v>55</v>
      </c>
      <c r="B1084" t="s">
        <v>3491</v>
      </c>
      <c r="C1084">
        <v>5219100</v>
      </c>
    </row>
    <row r="1085" spans="1:3">
      <c r="A1085" t="s">
        <v>55</v>
      </c>
      <c r="B1085" t="s">
        <v>3500</v>
      </c>
      <c r="C1085">
        <v>5219209</v>
      </c>
    </row>
    <row r="1086" spans="1:3">
      <c r="A1086" t="s">
        <v>55</v>
      </c>
      <c r="B1086" t="s">
        <v>3510</v>
      </c>
      <c r="C1086">
        <v>5219258</v>
      </c>
    </row>
    <row r="1087" spans="1:3">
      <c r="A1087" t="s">
        <v>55</v>
      </c>
      <c r="B1087" t="s">
        <v>3520</v>
      </c>
      <c r="C1087">
        <v>5219308</v>
      </c>
    </row>
    <row r="1088" spans="1:3">
      <c r="A1088" t="s">
        <v>55</v>
      </c>
      <c r="B1088" t="s">
        <v>3530</v>
      </c>
      <c r="C1088">
        <v>5219357</v>
      </c>
    </row>
    <row r="1089" spans="1:3">
      <c r="A1089" t="s">
        <v>55</v>
      </c>
      <c r="B1089" t="s">
        <v>3540</v>
      </c>
      <c r="C1089">
        <v>5219407</v>
      </c>
    </row>
    <row r="1090" spans="1:3">
      <c r="A1090" t="s">
        <v>55</v>
      </c>
      <c r="B1090" t="s">
        <v>3548</v>
      </c>
      <c r="C1090">
        <v>5219456</v>
      </c>
    </row>
    <row r="1091" spans="1:3">
      <c r="A1091" t="s">
        <v>55</v>
      </c>
      <c r="B1091" t="s">
        <v>3558</v>
      </c>
      <c r="C1091">
        <v>5219506</v>
      </c>
    </row>
    <row r="1092" spans="1:3">
      <c r="A1092" t="s">
        <v>55</v>
      </c>
      <c r="B1092" t="s">
        <v>3568</v>
      </c>
      <c r="C1092">
        <v>5219605</v>
      </c>
    </row>
    <row r="1093" spans="1:3">
      <c r="A1093" t="s">
        <v>55</v>
      </c>
      <c r="B1093" t="s">
        <v>3578</v>
      </c>
      <c r="C1093">
        <v>5219704</v>
      </c>
    </row>
    <row r="1094" spans="1:3">
      <c r="A1094" t="s">
        <v>55</v>
      </c>
      <c r="B1094" t="s">
        <v>3588</v>
      </c>
      <c r="C1094">
        <v>5219712</v>
      </c>
    </row>
    <row r="1095" spans="1:3">
      <c r="A1095" t="s">
        <v>55</v>
      </c>
      <c r="B1095" t="s">
        <v>3597</v>
      </c>
      <c r="C1095">
        <v>5219738</v>
      </c>
    </row>
    <row r="1096" spans="1:3">
      <c r="A1096" t="s">
        <v>55</v>
      </c>
      <c r="B1096" t="s">
        <v>3607</v>
      </c>
      <c r="C1096">
        <v>5219753</v>
      </c>
    </row>
    <row r="1097" spans="1:3">
      <c r="A1097" t="s">
        <v>55</v>
      </c>
      <c r="B1097" t="s">
        <v>1607</v>
      </c>
      <c r="C1097">
        <v>5219803</v>
      </c>
    </row>
    <row r="1098" spans="1:3">
      <c r="A1098" t="s">
        <v>55</v>
      </c>
      <c r="B1098" t="s">
        <v>3625</v>
      </c>
      <c r="C1098">
        <v>5219902</v>
      </c>
    </row>
    <row r="1099" spans="1:3">
      <c r="A1099" t="s">
        <v>55</v>
      </c>
      <c r="B1099" t="s">
        <v>3635</v>
      </c>
      <c r="C1099">
        <v>5220058</v>
      </c>
    </row>
    <row r="1100" spans="1:3">
      <c r="A1100" t="s">
        <v>55</v>
      </c>
      <c r="B1100" t="s">
        <v>3645</v>
      </c>
      <c r="C1100">
        <v>5220009</v>
      </c>
    </row>
    <row r="1101" spans="1:3">
      <c r="A1101" t="s">
        <v>55</v>
      </c>
      <c r="B1101" t="s">
        <v>3654</v>
      </c>
      <c r="C1101">
        <v>5220108</v>
      </c>
    </row>
    <row r="1102" spans="1:3">
      <c r="A1102" t="s">
        <v>55</v>
      </c>
      <c r="B1102" t="s">
        <v>3663</v>
      </c>
      <c r="C1102">
        <v>5220157</v>
      </c>
    </row>
    <row r="1103" spans="1:3">
      <c r="A1103" t="s">
        <v>55</v>
      </c>
      <c r="B1103" t="s">
        <v>3671</v>
      </c>
      <c r="C1103">
        <v>5220207</v>
      </c>
    </row>
    <row r="1104" spans="1:3">
      <c r="A1104" t="s">
        <v>55</v>
      </c>
      <c r="B1104" t="s">
        <v>3679</v>
      </c>
      <c r="C1104">
        <v>5220264</v>
      </c>
    </row>
    <row r="1105" spans="1:3">
      <c r="A1105" t="s">
        <v>55</v>
      </c>
      <c r="B1105" t="s">
        <v>3687</v>
      </c>
      <c r="C1105">
        <v>5220280</v>
      </c>
    </row>
    <row r="1106" spans="1:3">
      <c r="A1106" t="s">
        <v>55</v>
      </c>
      <c r="B1106" t="s">
        <v>3696</v>
      </c>
      <c r="C1106">
        <v>5220405</v>
      </c>
    </row>
    <row r="1107" spans="1:3">
      <c r="A1107" t="s">
        <v>55</v>
      </c>
      <c r="B1107" t="s">
        <v>3704</v>
      </c>
      <c r="C1107">
        <v>5220454</v>
      </c>
    </row>
    <row r="1108" spans="1:3">
      <c r="A1108" t="s">
        <v>55</v>
      </c>
      <c r="B1108" t="s">
        <v>3712</v>
      </c>
      <c r="C1108">
        <v>5220504</v>
      </c>
    </row>
    <row r="1109" spans="1:3">
      <c r="A1109" t="s">
        <v>55</v>
      </c>
      <c r="B1109" t="s">
        <v>3719</v>
      </c>
      <c r="C1109">
        <v>5220603</v>
      </c>
    </row>
    <row r="1110" spans="1:3">
      <c r="A1110" t="s">
        <v>55</v>
      </c>
      <c r="B1110" t="s">
        <v>3726</v>
      </c>
      <c r="C1110">
        <v>5220686</v>
      </c>
    </row>
    <row r="1111" spans="1:3">
      <c r="A1111" t="s">
        <v>55</v>
      </c>
      <c r="B1111" t="s">
        <v>3733</v>
      </c>
      <c r="C1111">
        <v>5220702</v>
      </c>
    </row>
    <row r="1112" spans="1:3">
      <c r="A1112" t="s">
        <v>55</v>
      </c>
      <c r="B1112" t="s">
        <v>3740</v>
      </c>
      <c r="C1112">
        <v>5221007</v>
      </c>
    </row>
    <row r="1113" spans="1:3">
      <c r="A1113" t="s">
        <v>55</v>
      </c>
      <c r="B1113" t="s">
        <v>3747</v>
      </c>
      <c r="C1113">
        <v>5221080</v>
      </c>
    </row>
    <row r="1114" spans="1:3">
      <c r="A1114" t="s">
        <v>55</v>
      </c>
      <c r="B1114" t="s">
        <v>3753</v>
      </c>
      <c r="C1114">
        <v>5221197</v>
      </c>
    </row>
    <row r="1115" spans="1:3">
      <c r="A1115" t="s">
        <v>55</v>
      </c>
      <c r="B1115" t="s">
        <v>3759</v>
      </c>
      <c r="C1115">
        <v>5221304</v>
      </c>
    </row>
    <row r="1116" spans="1:3">
      <c r="A1116" t="s">
        <v>55</v>
      </c>
      <c r="B1116" t="s">
        <v>3229</v>
      </c>
      <c r="C1116">
        <v>5221403</v>
      </c>
    </row>
    <row r="1117" spans="1:3">
      <c r="A1117" t="s">
        <v>55</v>
      </c>
      <c r="B1117" t="s">
        <v>3769</v>
      </c>
      <c r="C1117">
        <v>5221452</v>
      </c>
    </row>
    <row r="1118" spans="1:3">
      <c r="A1118" t="s">
        <v>55</v>
      </c>
      <c r="B1118" t="s">
        <v>3775</v>
      </c>
      <c r="C1118">
        <v>5221502</v>
      </c>
    </row>
    <row r="1119" spans="1:3">
      <c r="A1119" t="s">
        <v>55</v>
      </c>
      <c r="B1119" t="s">
        <v>3782</v>
      </c>
      <c r="C1119">
        <v>5221551</v>
      </c>
    </row>
    <row r="1120" spans="1:3">
      <c r="A1120" t="s">
        <v>55</v>
      </c>
      <c r="B1120" t="s">
        <v>3789</v>
      </c>
      <c r="C1120">
        <v>5221577</v>
      </c>
    </row>
    <row r="1121" spans="1:3">
      <c r="A1121" t="s">
        <v>55</v>
      </c>
      <c r="B1121" t="s">
        <v>3796</v>
      </c>
      <c r="C1121">
        <v>5221601</v>
      </c>
    </row>
    <row r="1122" spans="1:3">
      <c r="A1122" t="s">
        <v>55</v>
      </c>
      <c r="B1122" t="s">
        <v>3803</v>
      </c>
      <c r="C1122">
        <v>5221700</v>
      </c>
    </row>
    <row r="1123" spans="1:3">
      <c r="A1123" t="s">
        <v>55</v>
      </c>
      <c r="B1123" t="s">
        <v>3809</v>
      </c>
      <c r="C1123">
        <v>5221809</v>
      </c>
    </row>
    <row r="1124" spans="1:3">
      <c r="A1124" t="s">
        <v>55</v>
      </c>
      <c r="B1124" t="s">
        <v>3816</v>
      </c>
      <c r="C1124">
        <v>5221858</v>
      </c>
    </row>
    <row r="1125" spans="1:3">
      <c r="A1125" t="s">
        <v>55</v>
      </c>
      <c r="B1125" t="s">
        <v>3823</v>
      </c>
      <c r="C1125">
        <v>5221908</v>
      </c>
    </row>
    <row r="1126" spans="1:3">
      <c r="A1126" t="s">
        <v>55</v>
      </c>
      <c r="B1126" t="s">
        <v>3830</v>
      </c>
      <c r="C1126">
        <v>5222005</v>
      </c>
    </row>
    <row r="1127" spans="1:3">
      <c r="A1127" t="s">
        <v>55</v>
      </c>
      <c r="B1127" t="s">
        <v>3836</v>
      </c>
      <c r="C1127">
        <v>5222054</v>
      </c>
    </row>
    <row r="1128" spans="1:3">
      <c r="A1128" t="s">
        <v>55</v>
      </c>
      <c r="B1128" t="s">
        <v>3843</v>
      </c>
      <c r="C1128">
        <v>5222203</v>
      </c>
    </row>
    <row r="1129" spans="1:3">
      <c r="A1129" t="s">
        <v>55</v>
      </c>
      <c r="B1129" t="s">
        <v>3849</v>
      </c>
      <c r="C1129">
        <v>5222302</v>
      </c>
    </row>
    <row r="1130" spans="1:3">
      <c r="A1130" t="s">
        <v>57</v>
      </c>
      <c r="B1130" t="s">
        <v>98</v>
      </c>
      <c r="C1130">
        <v>2100055</v>
      </c>
    </row>
    <row r="1131" spans="1:3">
      <c r="A1131" t="s">
        <v>57</v>
      </c>
      <c r="B1131" t="s">
        <v>123</v>
      </c>
      <c r="C1131">
        <v>2100105</v>
      </c>
    </row>
    <row r="1132" spans="1:3">
      <c r="A1132" t="s">
        <v>57</v>
      </c>
      <c r="B1132" t="s">
        <v>149</v>
      </c>
      <c r="C1132">
        <v>2100154</v>
      </c>
    </row>
    <row r="1133" spans="1:3">
      <c r="A1133" t="s">
        <v>57</v>
      </c>
      <c r="B1133" t="s">
        <v>174</v>
      </c>
      <c r="C1133">
        <v>2100204</v>
      </c>
    </row>
    <row r="1134" spans="1:3">
      <c r="A1134" t="s">
        <v>57</v>
      </c>
      <c r="B1134" t="s">
        <v>200</v>
      </c>
      <c r="C1134">
        <v>2100303</v>
      </c>
    </row>
    <row r="1135" spans="1:3">
      <c r="A1135" t="s">
        <v>57</v>
      </c>
      <c r="B1135" t="s">
        <v>226</v>
      </c>
      <c r="C1135">
        <v>2100402</v>
      </c>
    </row>
    <row r="1136" spans="1:3">
      <c r="A1136" t="s">
        <v>57</v>
      </c>
      <c r="B1136" t="s">
        <v>250</v>
      </c>
      <c r="C1136">
        <v>2100436</v>
      </c>
    </row>
    <row r="1137" spans="1:3">
      <c r="A1137" t="s">
        <v>57</v>
      </c>
      <c r="B1137" t="s">
        <v>275</v>
      </c>
      <c r="C1137">
        <v>2100477</v>
      </c>
    </row>
    <row r="1138" spans="1:3">
      <c r="A1138" t="s">
        <v>57</v>
      </c>
      <c r="B1138" t="s">
        <v>301</v>
      </c>
      <c r="C1138">
        <v>2100501</v>
      </c>
    </row>
    <row r="1139" spans="1:3">
      <c r="A1139" t="s">
        <v>57</v>
      </c>
      <c r="B1139" t="s">
        <v>327</v>
      </c>
      <c r="C1139">
        <v>2100550</v>
      </c>
    </row>
    <row r="1140" spans="1:3">
      <c r="A1140" t="s">
        <v>57</v>
      </c>
      <c r="B1140" t="s">
        <v>352</v>
      </c>
      <c r="C1140">
        <v>2100600</v>
      </c>
    </row>
    <row r="1141" spans="1:3">
      <c r="A1141" t="s">
        <v>57</v>
      </c>
      <c r="B1141" t="s">
        <v>376</v>
      </c>
      <c r="C1141">
        <v>2100709</v>
      </c>
    </row>
    <row r="1142" spans="1:3">
      <c r="A1142" t="s">
        <v>57</v>
      </c>
      <c r="B1142" t="s">
        <v>401</v>
      </c>
      <c r="C1142">
        <v>2100808</v>
      </c>
    </row>
    <row r="1143" spans="1:3">
      <c r="A1143" t="s">
        <v>57</v>
      </c>
      <c r="B1143" t="s">
        <v>426</v>
      </c>
      <c r="C1143">
        <v>2100832</v>
      </c>
    </row>
    <row r="1144" spans="1:3">
      <c r="A1144" t="s">
        <v>57</v>
      </c>
      <c r="B1144" t="s">
        <v>417</v>
      </c>
      <c r="C1144">
        <v>2100873</v>
      </c>
    </row>
    <row r="1145" spans="1:3">
      <c r="A1145" t="s">
        <v>57</v>
      </c>
      <c r="B1145" t="s">
        <v>477</v>
      </c>
      <c r="C1145">
        <v>2100907</v>
      </c>
    </row>
    <row r="1146" spans="1:3">
      <c r="A1146" t="s">
        <v>57</v>
      </c>
      <c r="B1146" t="s">
        <v>501</v>
      </c>
      <c r="C1146">
        <v>2100956</v>
      </c>
    </row>
    <row r="1147" spans="1:3">
      <c r="A1147" t="s">
        <v>57</v>
      </c>
      <c r="B1147" t="s">
        <v>524</v>
      </c>
      <c r="C1147">
        <v>2101004</v>
      </c>
    </row>
    <row r="1148" spans="1:3">
      <c r="A1148" t="s">
        <v>57</v>
      </c>
      <c r="B1148" t="s">
        <v>548</v>
      </c>
      <c r="C1148">
        <v>2101103</v>
      </c>
    </row>
    <row r="1149" spans="1:3">
      <c r="A1149" t="s">
        <v>57</v>
      </c>
      <c r="B1149" t="s">
        <v>571</v>
      </c>
      <c r="C1149">
        <v>2101202</v>
      </c>
    </row>
    <row r="1150" spans="1:3">
      <c r="A1150" t="s">
        <v>57</v>
      </c>
      <c r="B1150" t="s">
        <v>594</v>
      </c>
      <c r="C1150">
        <v>2101251</v>
      </c>
    </row>
    <row r="1151" spans="1:3">
      <c r="A1151" t="s">
        <v>57</v>
      </c>
      <c r="B1151" t="s">
        <v>617</v>
      </c>
      <c r="C1151">
        <v>2101301</v>
      </c>
    </row>
    <row r="1152" spans="1:3">
      <c r="A1152" t="s">
        <v>57</v>
      </c>
      <c r="B1152" t="s">
        <v>638</v>
      </c>
      <c r="C1152">
        <v>2101350</v>
      </c>
    </row>
    <row r="1153" spans="1:3">
      <c r="A1153" t="s">
        <v>57</v>
      </c>
      <c r="B1153" t="s">
        <v>659</v>
      </c>
      <c r="C1153">
        <v>2101400</v>
      </c>
    </row>
    <row r="1154" spans="1:3">
      <c r="A1154" t="s">
        <v>57</v>
      </c>
      <c r="B1154" t="s">
        <v>680</v>
      </c>
      <c r="C1154">
        <v>2101509</v>
      </c>
    </row>
    <row r="1155" spans="1:3">
      <c r="A1155" t="s">
        <v>57</v>
      </c>
      <c r="B1155" t="s">
        <v>700</v>
      </c>
      <c r="C1155">
        <v>2101608</v>
      </c>
    </row>
    <row r="1156" spans="1:3">
      <c r="A1156" t="s">
        <v>57</v>
      </c>
      <c r="B1156" t="s">
        <v>722</v>
      </c>
      <c r="C1156">
        <v>2101707</v>
      </c>
    </row>
    <row r="1157" spans="1:3">
      <c r="A1157" t="s">
        <v>57</v>
      </c>
      <c r="B1157" t="s">
        <v>744</v>
      </c>
      <c r="C1157">
        <v>2101772</v>
      </c>
    </row>
    <row r="1158" spans="1:3">
      <c r="A1158" t="s">
        <v>57</v>
      </c>
      <c r="B1158" t="s">
        <v>765</v>
      </c>
      <c r="C1158">
        <v>2101731</v>
      </c>
    </row>
    <row r="1159" spans="1:3">
      <c r="A1159" t="s">
        <v>57</v>
      </c>
      <c r="B1159" t="s">
        <v>788</v>
      </c>
      <c r="C1159">
        <v>2101806</v>
      </c>
    </row>
    <row r="1160" spans="1:3">
      <c r="A1160" t="s">
        <v>57</v>
      </c>
      <c r="B1160" t="s">
        <v>809</v>
      </c>
      <c r="C1160">
        <v>2101905</v>
      </c>
    </row>
    <row r="1161" spans="1:3">
      <c r="A1161" t="s">
        <v>57</v>
      </c>
      <c r="B1161" t="s">
        <v>830</v>
      </c>
      <c r="C1161">
        <v>2101939</v>
      </c>
    </row>
    <row r="1162" spans="1:3">
      <c r="A1162" t="s">
        <v>57</v>
      </c>
      <c r="B1162" t="s">
        <v>852</v>
      </c>
      <c r="C1162">
        <v>2101970</v>
      </c>
    </row>
    <row r="1163" spans="1:3">
      <c r="A1163" t="s">
        <v>57</v>
      </c>
      <c r="B1163" t="s">
        <v>336</v>
      </c>
      <c r="C1163">
        <v>2102002</v>
      </c>
    </row>
    <row r="1164" spans="1:3">
      <c r="A1164" t="s">
        <v>57</v>
      </c>
      <c r="B1164" t="s">
        <v>896</v>
      </c>
      <c r="C1164">
        <v>2102036</v>
      </c>
    </row>
    <row r="1165" spans="1:3">
      <c r="A1165" t="s">
        <v>57</v>
      </c>
      <c r="B1165" t="s">
        <v>919</v>
      </c>
      <c r="C1165">
        <v>2102077</v>
      </c>
    </row>
    <row r="1166" spans="1:3">
      <c r="A1166" t="s">
        <v>57</v>
      </c>
      <c r="B1166" t="s">
        <v>942</v>
      </c>
      <c r="C1166">
        <v>2102101</v>
      </c>
    </row>
    <row r="1167" spans="1:3">
      <c r="A1167" t="s">
        <v>57</v>
      </c>
      <c r="B1167" t="s">
        <v>964</v>
      </c>
      <c r="C1167">
        <v>2102150</v>
      </c>
    </row>
    <row r="1168" spans="1:3">
      <c r="A1168" t="s">
        <v>57</v>
      </c>
      <c r="B1168" t="s">
        <v>986</v>
      </c>
      <c r="C1168">
        <v>2102200</v>
      </c>
    </row>
    <row r="1169" spans="1:3">
      <c r="A1169" t="s">
        <v>57</v>
      </c>
      <c r="B1169" t="s">
        <v>1009</v>
      </c>
      <c r="C1169">
        <v>2102309</v>
      </c>
    </row>
    <row r="1170" spans="1:3">
      <c r="A1170" t="s">
        <v>57</v>
      </c>
      <c r="B1170" t="s">
        <v>1031</v>
      </c>
      <c r="C1170">
        <v>2102325</v>
      </c>
    </row>
    <row r="1171" spans="1:3">
      <c r="A1171" t="s">
        <v>57</v>
      </c>
      <c r="B1171" t="s">
        <v>1053</v>
      </c>
      <c r="C1171">
        <v>2102358</v>
      </c>
    </row>
    <row r="1172" spans="1:3">
      <c r="A1172" t="s">
        <v>57</v>
      </c>
      <c r="B1172" t="s">
        <v>1075</v>
      </c>
      <c r="C1172">
        <v>2102374</v>
      </c>
    </row>
    <row r="1173" spans="1:3">
      <c r="A1173" t="s">
        <v>57</v>
      </c>
      <c r="B1173" t="s">
        <v>1097</v>
      </c>
      <c r="C1173">
        <v>2102408</v>
      </c>
    </row>
    <row r="1174" spans="1:3">
      <c r="A1174" t="s">
        <v>57</v>
      </c>
      <c r="B1174" t="s">
        <v>1120</v>
      </c>
      <c r="C1174">
        <v>2102507</v>
      </c>
    </row>
    <row r="1175" spans="1:3">
      <c r="A1175" t="s">
        <v>57</v>
      </c>
      <c r="B1175" t="s">
        <v>1143</v>
      </c>
      <c r="C1175">
        <v>2102556</v>
      </c>
    </row>
    <row r="1176" spans="1:3">
      <c r="A1176" t="s">
        <v>57</v>
      </c>
      <c r="B1176" t="s">
        <v>1166</v>
      </c>
      <c r="C1176">
        <v>2102606</v>
      </c>
    </row>
    <row r="1177" spans="1:3">
      <c r="A1177" t="s">
        <v>57</v>
      </c>
      <c r="B1177" t="s">
        <v>1189</v>
      </c>
      <c r="C1177">
        <v>2102705</v>
      </c>
    </row>
    <row r="1178" spans="1:3">
      <c r="A1178" t="s">
        <v>57</v>
      </c>
      <c r="B1178" t="s">
        <v>1211</v>
      </c>
      <c r="C1178">
        <v>2102754</v>
      </c>
    </row>
    <row r="1179" spans="1:3">
      <c r="A1179" t="s">
        <v>57</v>
      </c>
      <c r="B1179" t="s">
        <v>1232</v>
      </c>
      <c r="C1179">
        <v>2102804</v>
      </c>
    </row>
    <row r="1180" spans="1:3">
      <c r="A1180" t="s">
        <v>57</v>
      </c>
      <c r="B1180" t="s">
        <v>1255</v>
      </c>
      <c r="C1180">
        <v>2102903</v>
      </c>
    </row>
    <row r="1181" spans="1:3">
      <c r="A1181" t="s">
        <v>57</v>
      </c>
      <c r="B1181" t="s">
        <v>1278</v>
      </c>
      <c r="C1181">
        <v>2103000</v>
      </c>
    </row>
    <row r="1182" spans="1:3">
      <c r="A1182" t="s">
        <v>57</v>
      </c>
      <c r="B1182" t="s">
        <v>1299</v>
      </c>
      <c r="C1182">
        <v>2103109</v>
      </c>
    </row>
    <row r="1183" spans="1:3">
      <c r="A1183" t="s">
        <v>57</v>
      </c>
      <c r="B1183" t="s">
        <v>1321</v>
      </c>
      <c r="C1183">
        <v>2103125</v>
      </c>
    </row>
    <row r="1184" spans="1:3">
      <c r="A1184" t="s">
        <v>57</v>
      </c>
      <c r="B1184" t="s">
        <v>1343</v>
      </c>
      <c r="C1184">
        <v>2103158</v>
      </c>
    </row>
    <row r="1185" spans="1:3">
      <c r="A1185" t="s">
        <v>57</v>
      </c>
      <c r="B1185" t="s">
        <v>1364</v>
      </c>
      <c r="C1185">
        <v>2103174</v>
      </c>
    </row>
    <row r="1186" spans="1:3">
      <c r="A1186" t="s">
        <v>57</v>
      </c>
      <c r="B1186" t="s">
        <v>1386</v>
      </c>
      <c r="C1186">
        <v>2103208</v>
      </c>
    </row>
    <row r="1187" spans="1:3">
      <c r="A1187" t="s">
        <v>57</v>
      </c>
      <c r="B1187" t="s">
        <v>1408</v>
      </c>
      <c r="C1187">
        <v>2103257</v>
      </c>
    </row>
    <row r="1188" spans="1:3">
      <c r="A1188" t="s">
        <v>57</v>
      </c>
      <c r="B1188" t="s">
        <v>1430</v>
      </c>
      <c r="C1188">
        <v>2103307</v>
      </c>
    </row>
    <row r="1189" spans="1:3">
      <c r="A1189" t="s">
        <v>57</v>
      </c>
      <c r="B1189" t="s">
        <v>1451</v>
      </c>
      <c r="C1189">
        <v>2103406</v>
      </c>
    </row>
    <row r="1190" spans="1:3">
      <c r="A1190" t="s">
        <v>57</v>
      </c>
      <c r="B1190" t="s">
        <v>1471</v>
      </c>
      <c r="C1190">
        <v>2103505</v>
      </c>
    </row>
    <row r="1191" spans="1:3">
      <c r="A1191" t="s">
        <v>57</v>
      </c>
      <c r="B1191" t="s">
        <v>1493</v>
      </c>
      <c r="C1191">
        <v>2103554</v>
      </c>
    </row>
    <row r="1192" spans="1:3">
      <c r="A1192" t="s">
        <v>57</v>
      </c>
      <c r="B1192" t="s">
        <v>1513</v>
      </c>
      <c r="C1192">
        <v>2103604</v>
      </c>
    </row>
    <row r="1193" spans="1:3">
      <c r="A1193" t="s">
        <v>57</v>
      </c>
      <c r="B1193" t="s">
        <v>1534</v>
      </c>
      <c r="C1193">
        <v>2103703</v>
      </c>
    </row>
    <row r="1194" spans="1:3">
      <c r="A1194" t="s">
        <v>57</v>
      </c>
      <c r="B1194" t="s">
        <v>1555</v>
      </c>
      <c r="C1194">
        <v>2103752</v>
      </c>
    </row>
    <row r="1195" spans="1:3">
      <c r="A1195" t="s">
        <v>57</v>
      </c>
      <c r="B1195" t="s">
        <v>1574</v>
      </c>
      <c r="C1195">
        <v>2103802</v>
      </c>
    </row>
    <row r="1196" spans="1:3">
      <c r="A1196" t="s">
        <v>57</v>
      </c>
      <c r="B1196" t="s">
        <v>1594</v>
      </c>
      <c r="C1196">
        <v>2103901</v>
      </c>
    </row>
    <row r="1197" spans="1:3">
      <c r="A1197" t="s">
        <v>57</v>
      </c>
      <c r="B1197" t="s">
        <v>1614</v>
      </c>
      <c r="C1197">
        <v>2104008</v>
      </c>
    </row>
    <row r="1198" spans="1:3">
      <c r="A1198" t="s">
        <v>57</v>
      </c>
      <c r="B1198" t="s">
        <v>1635</v>
      </c>
      <c r="C1198">
        <v>2104057</v>
      </c>
    </row>
    <row r="1199" spans="1:3">
      <c r="A1199" t="s">
        <v>57</v>
      </c>
      <c r="B1199" t="s">
        <v>1656</v>
      </c>
      <c r="C1199">
        <v>2104073</v>
      </c>
    </row>
    <row r="1200" spans="1:3">
      <c r="A1200" t="s">
        <v>57</v>
      </c>
      <c r="B1200" t="s">
        <v>1676</v>
      </c>
      <c r="C1200">
        <v>2104081</v>
      </c>
    </row>
    <row r="1201" spans="1:3">
      <c r="A1201" t="s">
        <v>57</v>
      </c>
      <c r="B1201" t="s">
        <v>1697</v>
      </c>
      <c r="C1201">
        <v>2104099</v>
      </c>
    </row>
    <row r="1202" spans="1:3">
      <c r="A1202" t="s">
        <v>57</v>
      </c>
      <c r="B1202" t="s">
        <v>1717</v>
      </c>
      <c r="C1202">
        <v>2104107</v>
      </c>
    </row>
    <row r="1203" spans="1:3">
      <c r="A1203" t="s">
        <v>57</v>
      </c>
      <c r="B1203" t="s">
        <v>1738</v>
      </c>
      <c r="C1203">
        <v>2104206</v>
      </c>
    </row>
    <row r="1204" spans="1:3">
      <c r="A1204" t="s">
        <v>57</v>
      </c>
      <c r="B1204" t="s">
        <v>1758</v>
      </c>
      <c r="C1204">
        <v>2104305</v>
      </c>
    </row>
    <row r="1205" spans="1:3">
      <c r="A1205" t="s">
        <v>57</v>
      </c>
      <c r="B1205" t="s">
        <v>1779</v>
      </c>
      <c r="C1205">
        <v>2104404</v>
      </c>
    </row>
    <row r="1206" spans="1:3">
      <c r="A1206" t="s">
        <v>57</v>
      </c>
      <c r="B1206" t="s">
        <v>1798</v>
      </c>
      <c r="C1206">
        <v>2104503</v>
      </c>
    </row>
    <row r="1207" spans="1:3">
      <c r="A1207" t="s">
        <v>57</v>
      </c>
      <c r="B1207" t="s">
        <v>1816</v>
      </c>
      <c r="C1207">
        <v>2104552</v>
      </c>
    </row>
    <row r="1208" spans="1:3">
      <c r="A1208" t="s">
        <v>57</v>
      </c>
      <c r="B1208" t="s">
        <v>1835</v>
      </c>
      <c r="C1208">
        <v>2104602</v>
      </c>
    </row>
    <row r="1209" spans="1:3">
      <c r="A1209" t="s">
        <v>57</v>
      </c>
      <c r="B1209" t="s">
        <v>1853</v>
      </c>
      <c r="C1209">
        <v>2104628</v>
      </c>
    </row>
    <row r="1210" spans="1:3">
      <c r="A1210" t="s">
        <v>57</v>
      </c>
      <c r="B1210" t="s">
        <v>1871</v>
      </c>
      <c r="C1210">
        <v>2104651</v>
      </c>
    </row>
    <row r="1211" spans="1:3">
      <c r="A1211" t="s">
        <v>57</v>
      </c>
      <c r="B1211" t="s">
        <v>1887</v>
      </c>
      <c r="C1211">
        <v>2104677</v>
      </c>
    </row>
    <row r="1212" spans="1:3">
      <c r="A1212" t="s">
        <v>57</v>
      </c>
      <c r="B1212" t="s">
        <v>1904</v>
      </c>
      <c r="C1212">
        <v>2104701</v>
      </c>
    </row>
    <row r="1213" spans="1:3">
      <c r="A1213" t="s">
        <v>57</v>
      </c>
      <c r="B1213" t="s">
        <v>1922</v>
      </c>
      <c r="C1213">
        <v>2104800</v>
      </c>
    </row>
    <row r="1214" spans="1:3">
      <c r="A1214" t="s">
        <v>57</v>
      </c>
      <c r="B1214" t="s">
        <v>1939</v>
      </c>
      <c r="C1214">
        <v>2104909</v>
      </c>
    </row>
    <row r="1215" spans="1:3">
      <c r="A1215" t="s">
        <v>57</v>
      </c>
      <c r="B1215" t="s">
        <v>1955</v>
      </c>
      <c r="C1215">
        <v>2105005</v>
      </c>
    </row>
    <row r="1216" spans="1:3">
      <c r="A1216" t="s">
        <v>57</v>
      </c>
      <c r="B1216" t="s">
        <v>1972</v>
      </c>
      <c r="C1216">
        <v>2105104</v>
      </c>
    </row>
    <row r="1217" spans="1:3">
      <c r="A1217" t="s">
        <v>57</v>
      </c>
      <c r="B1217" t="s">
        <v>1990</v>
      </c>
      <c r="C1217">
        <v>2105153</v>
      </c>
    </row>
    <row r="1218" spans="1:3">
      <c r="A1218" t="s">
        <v>57</v>
      </c>
      <c r="B1218" t="s">
        <v>2007</v>
      </c>
      <c r="C1218">
        <v>2105203</v>
      </c>
    </row>
    <row r="1219" spans="1:3">
      <c r="A1219" t="s">
        <v>57</v>
      </c>
      <c r="B1219" t="s">
        <v>2025</v>
      </c>
      <c r="C1219">
        <v>2105302</v>
      </c>
    </row>
    <row r="1220" spans="1:3">
      <c r="A1220" t="s">
        <v>57</v>
      </c>
      <c r="B1220" t="s">
        <v>2043</v>
      </c>
      <c r="C1220">
        <v>2105351</v>
      </c>
    </row>
    <row r="1221" spans="1:3">
      <c r="A1221" t="s">
        <v>57</v>
      </c>
      <c r="B1221" t="s">
        <v>2061</v>
      </c>
      <c r="C1221">
        <v>2105401</v>
      </c>
    </row>
    <row r="1222" spans="1:3">
      <c r="A1222" t="s">
        <v>57</v>
      </c>
      <c r="B1222" t="s">
        <v>2078</v>
      </c>
      <c r="C1222">
        <v>2105427</v>
      </c>
    </row>
    <row r="1223" spans="1:3">
      <c r="A1223" t="s">
        <v>57</v>
      </c>
      <c r="B1223" t="s">
        <v>2049</v>
      </c>
      <c r="C1223">
        <v>2105450</v>
      </c>
    </row>
    <row r="1224" spans="1:3">
      <c r="A1224" t="s">
        <v>57</v>
      </c>
      <c r="B1224" t="s">
        <v>2110</v>
      </c>
      <c r="C1224">
        <v>2105476</v>
      </c>
    </row>
    <row r="1225" spans="1:3">
      <c r="A1225" t="s">
        <v>57</v>
      </c>
      <c r="B1225" t="s">
        <v>2125</v>
      </c>
      <c r="C1225">
        <v>2105500</v>
      </c>
    </row>
    <row r="1226" spans="1:3">
      <c r="A1226" t="s">
        <v>57</v>
      </c>
      <c r="B1226" t="s">
        <v>2142</v>
      </c>
      <c r="C1226">
        <v>2105609</v>
      </c>
    </row>
    <row r="1227" spans="1:3">
      <c r="A1227" t="s">
        <v>57</v>
      </c>
      <c r="B1227" t="s">
        <v>2158</v>
      </c>
      <c r="C1227">
        <v>2105658</v>
      </c>
    </row>
    <row r="1228" spans="1:3">
      <c r="A1228" t="s">
        <v>57</v>
      </c>
      <c r="B1228" t="s">
        <v>2175</v>
      </c>
      <c r="C1228">
        <v>2105708</v>
      </c>
    </row>
    <row r="1229" spans="1:3">
      <c r="A1229" t="s">
        <v>57</v>
      </c>
      <c r="B1229" t="s">
        <v>2192</v>
      </c>
      <c r="C1229">
        <v>2105807</v>
      </c>
    </row>
    <row r="1230" spans="1:3">
      <c r="A1230" t="s">
        <v>57</v>
      </c>
      <c r="B1230" t="s">
        <v>2208</v>
      </c>
      <c r="C1230">
        <v>2105948</v>
      </c>
    </row>
    <row r="1231" spans="1:3">
      <c r="A1231" t="s">
        <v>57</v>
      </c>
      <c r="B1231" t="s">
        <v>2223</v>
      </c>
      <c r="C1231">
        <v>2105906</v>
      </c>
    </row>
    <row r="1232" spans="1:3">
      <c r="A1232" t="s">
        <v>57</v>
      </c>
      <c r="B1232" t="s">
        <v>2239</v>
      </c>
      <c r="C1232">
        <v>2105922</v>
      </c>
    </row>
    <row r="1233" spans="1:3">
      <c r="A1233" t="s">
        <v>57</v>
      </c>
      <c r="B1233" t="s">
        <v>2253</v>
      </c>
      <c r="C1233">
        <v>2105963</v>
      </c>
    </row>
    <row r="1234" spans="1:3">
      <c r="A1234" t="s">
        <v>57</v>
      </c>
      <c r="B1234" t="s">
        <v>2268</v>
      </c>
      <c r="C1234">
        <v>2105989</v>
      </c>
    </row>
    <row r="1235" spans="1:3">
      <c r="A1235" t="s">
        <v>57</v>
      </c>
      <c r="B1235" t="s">
        <v>2284</v>
      </c>
      <c r="C1235">
        <v>2106003</v>
      </c>
    </row>
    <row r="1236" spans="1:3">
      <c r="A1236" t="s">
        <v>57</v>
      </c>
      <c r="B1236" t="s">
        <v>2300</v>
      </c>
      <c r="C1236">
        <v>2106102</v>
      </c>
    </row>
    <row r="1237" spans="1:3">
      <c r="A1237" t="s">
        <v>57</v>
      </c>
      <c r="B1237" t="s">
        <v>2315</v>
      </c>
      <c r="C1237">
        <v>2106201</v>
      </c>
    </row>
    <row r="1238" spans="1:3">
      <c r="A1238" t="s">
        <v>57</v>
      </c>
      <c r="B1238" t="s">
        <v>2329</v>
      </c>
      <c r="C1238">
        <v>2106300</v>
      </c>
    </row>
    <row r="1239" spans="1:3">
      <c r="A1239" t="s">
        <v>57</v>
      </c>
      <c r="B1239" t="s">
        <v>2345</v>
      </c>
      <c r="C1239">
        <v>2106326</v>
      </c>
    </row>
    <row r="1240" spans="1:3">
      <c r="A1240" t="s">
        <v>57</v>
      </c>
      <c r="B1240" t="s">
        <v>2361</v>
      </c>
      <c r="C1240">
        <v>2106359</v>
      </c>
    </row>
    <row r="1241" spans="1:3">
      <c r="A1241" t="s">
        <v>57</v>
      </c>
      <c r="B1241" t="s">
        <v>2375</v>
      </c>
      <c r="C1241">
        <v>2106375</v>
      </c>
    </row>
    <row r="1242" spans="1:3">
      <c r="A1242" t="s">
        <v>57</v>
      </c>
      <c r="B1242" t="s">
        <v>2390</v>
      </c>
      <c r="C1242">
        <v>2106409</v>
      </c>
    </row>
    <row r="1243" spans="1:3">
      <c r="A1243" t="s">
        <v>57</v>
      </c>
      <c r="B1243" t="s">
        <v>2406</v>
      </c>
      <c r="C1243">
        <v>2106508</v>
      </c>
    </row>
    <row r="1244" spans="1:3">
      <c r="A1244" t="s">
        <v>57</v>
      </c>
      <c r="B1244" t="s">
        <v>2422</v>
      </c>
      <c r="C1244">
        <v>2106607</v>
      </c>
    </row>
    <row r="1245" spans="1:3">
      <c r="A1245" t="s">
        <v>57</v>
      </c>
      <c r="B1245" t="s">
        <v>2438</v>
      </c>
      <c r="C1245">
        <v>2106631</v>
      </c>
    </row>
    <row r="1246" spans="1:3">
      <c r="A1246" t="s">
        <v>57</v>
      </c>
      <c r="B1246" t="s">
        <v>2454</v>
      </c>
      <c r="C1246">
        <v>2106672</v>
      </c>
    </row>
    <row r="1247" spans="1:3">
      <c r="A1247" t="s">
        <v>57</v>
      </c>
      <c r="B1247" t="s">
        <v>2467</v>
      </c>
      <c r="C1247">
        <v>2106706</v>
      </c>
    </row>
    <row r="1248" spans="1:3">
      <c r="A1248" t="s">
        <v>57</v>
      </c>
      <c r="B1248" t="s">
        <v>2483</v>
      </c>
      <c r="C1248">
        <v>2106755</v>
      </c>
    </row>
    <row r="1249" spans="1:3">
      <c r="A1249" t="s">
        <v>57</v>
      </c>
      <c r="B1249" t="s">
        <v>2499</v>
      </c>
      <c r="C1249">
        <v>2106805</v>
      </c>
    </row>
    <row r="1250" spans="1:3">
      <c r="A1250" t="s">
        <v>57</v>
      </c>
      <c r="B1250" t="s">
        <v>2513</v>
      </c>
      <c r="C1250">
        <v>2106904</v>
      </c>
    </row>
    <row r="1251" spans="1:3">
      <c r="A1251" t="s">
        <v>57</v>
      </c>
      <c r="B1251" t="s">
        <v>2528</v>
      </c>
      <c r="C1251">
        <v>2107001</v>
      </c>
    </row>
    <row r="1252" spans="1:3">
      <c r="A1252" t="s">
        <v>57</v>
      </c>
      <c r="B1252" t="s">
        <v>2544</v>
      </c>
      <c r="C1252">
        <v>2107100</v>
      </c>
    </row>
    <row r="1253" spans="1:3">
      <c r="A1253" t="s">
        <v>57</v>
      </c>
      <c r="B1253" t="s">
        <v>2559</v>
      </c>
      <c r="C1253">
        <v>2107209</v>
      </c>
    </row>
    <row r="1254" spans="1:3">
      <c r="A1254" t="s">
        <v>57</v>
      </c>
      <c r="B1254" t="s">
        <v>2574</v>
      </c>
      <c r="C1254">
        <v>2107258</v>
      </c>
    </row>
    <row r="1255" spans="1:3">
      <c r="A1255" t="s">
        <v>57</v>
      </c>
      <c r="B1255" t="s">
        <v>2589</v>
      </c>
      <c r="C1255">
        <v>2107308</v>
      </c>
    </row>
    <row r="1256" spans="1:3">
      <c r="A1256" t="s">
        <v>57</v>
      </c>
      <c r="B1256" t="s">
        <v>2605</v>
      </c>
      <c r="C1256">
        <v>2107357</v>
      </c>
    </row>
    <row r="1257" spans="1:3">
      <c r="A1257" t="s">
        <v>57</v>
      </c>
      <c r="B1257" t="s">
        <v>2619</v>
      </c>
      <c r="C1257">
        <v>2107407</v>
      </c>
    </row>
    <row r="1258" spans="1:3">
      <c r="A1258" t="s">
        <v>57</v>
      </c>
      <c r="B1258" t="s">
        <v>2632</v>
      </c>
      <c r="C1258">
        <v>2107456</v>
      </c>
    </row>
    <row r="1259" spans="1:3">
      <c r="A1259" t="s">
        <v>57</v>
      </c>
      <c r="B1259" t="s">
        <v>2647</v>
      </c>
      <c r="C1259">
        <v>2107506</v>
      </c>
    </row>
    <row r="1260" spans="1:3">
      <c r="A1260" t="s">
        <v>57</v>
      </c>
      <c r="B1260" t="s">
        <v>2660</v>
      </c>
      <c r="C1260">
        <v>2107605</v>
      </c>
    </row>
    <row r="1261" spans="1:3">
      <c r="A1261" t="s">
        <v>57</v>
      </c>
      <c r="B1261" t="s">
        <v>2674</v>
      </c>
      <c r="C1261">
        <v>2107704</v>
      </c>
    </row>
    <row r="1262" spans="1:3">
      <c r="A1262" t="s">
        <v>57</v>
      </c>
      <c r="B1262" t="s">
        <v>2689</v>
      </c>
      <c r="C1262">
        <v>2107803</v>
      </c>
    </row>
    <row r="1263" spans="1:3">
      <c r="A1263" t="s">
        <v>57</v>
      </c>
      <c r="B1263" t="s">
        <v>2705</v>
      </c>
      <c r="C1263">
        <v>2107902</v>
      </c>
    </row>
    <row r="1264" spans="1:3">
      <c r="A1264" t="s">
        <v>57</v>
      </c>
      <c r="B1264" t="s">
        <v>2720</v>
      </c>
      <c r="C1264">
        <v>2108009</v>
      </c>
    </row>
    <row r="1265" spans="1:3">
      <c r="A1265" t="s">
        <v>57</v>
      </c>
      <c r="B1265" t="s">
        <v>2736</v>
      </c>
      <c r="C1265">
        <v>2108058</v>
      </c>
    </row>
    <row r="1266" spans="1:3">
      <c r="A1266" t="s">
        <v>57</v>
      </c>
      <c r="B1266" t="s">
        <v>2751</v>
      </c>
      <c r="C1266">
        <v>2108108</v>
      </c>
    </row>
    <row r="1267" spans="1:3">
      <c r="A1267" t="s">
        <v>57</v>
      </c>
      <c r="B1267" t="s">
        <v>2766</v>
      </c>
      <c r="C1267">
        <v>2108207</v>
      </c>
    </row>
    <row r="1268" spans="1:3">
      <c r="A1268" t="s">
        <v>57</v>
      </c>
      <c r="B1268" t="s">
        <v>2782</v>
      </c>
      <c r="C1268">
        <v>2108256</v>
      </c>
    </row>
    <row r="1269" spans="1:3">
      <c r="A1269" t="s">
        <v>57</v>
      </c>
      <c r="B1269" t="s">
        <v>2797</v>
      </c>
      <c r="C1269">
        <v>2108306</v>
      </c>
    </row>
    <row r="1270" spans="1:3">
      <c r="A1270" t="s">
        <v>57</v>
      </c>
      <c r="B1270" t="s">
        <v>2812</v>
      </c>
      <c r="C1270">
        <v>2108405</v>
      </c>
    </row>
    <row r="1271" spans="1:3">
      <c r="A1271" t="s">
        <v>57</v>
      </c>
      <c r="B1271" t="s">
        <v>2827</v>
      </c>
      <c r="C1271">
        <v>2108454</v>
      </c>
    </row>
    <row r="1272" spans="1:3">
      <c r="A1272" t="s">
        <v>57</v>
      </c>
      <c r="B1272" t="s">
        <v>2839</v>
      </c>
      <c r="C1272">
        <v>2108504</v>
      </c>
    </row>
    <row r="1273" spans="1:3">
      <c r="A1273" t="s">
        <v>57</v>
      </c>
      <c r="B1273" t="s">
        <v>2852</v>
      </c>
      <c r="C1273">
        <v>2108603</v>
      </c>
    </row>
    <row r="1274" spans="1:3">
      <c r="A1274" t="s">
        <v>57</v>
      </c>
      <c r="B1274" t="s">
        <v>2865</v>
      </c>
      <c r="C1274">
        <v>2108702</v>
      </c>
    </row>
    <row r="1275" spans="1:3">
      <c r="A1275" t="s">
        <v>57</v>
      </c>
      <c r="B1275" t="s">
        <v>2878</v>
      </c>
      <c r="C1275">
        <v>2108801</v>
      </c>
    </row>
    <row r="1276" spans="1:3">
      <c r="A1276" t="s">
        <v>57</v>
      </c>
      <c r="B1276" t="s">
        <v>2890</v>
      </c>
      <c r="C1276">
        <v>2108900</v>
      </c>
    </row>
    <row r="1277" spans="1:3">
      <c r="A1277" t="s">
        <v>57</v>
      </c>
      <c r="B1277" t="s">
        <v>2903</v>
      </c>
      <c r="C1277">
        <v>2109007</v>
      </c>
    </row>
    <row r="1278" spans="1:3">
      <c r="A1278" t="s">
        <v>57</v>
      </c>
      <c r="B1278" t="s">
        <v>2915</v>
      </c>
      <c r="C1278">
        <v>2109056</v>
      </c>
    </row>
    <row r="1279" spans="1:3">
      <c r="A1279" t="s">
        <v>57</v>
      </c>
      <c r="B1279" t="s">
        <v>2927</v>
      </c>
      <c r="C1279">
        <v>2109106</v>
      </c>
    </row>
    <row r="1280" spans="1:3">
      <c r="A1280" t="s">
        <v>57</v>
      </c>
      <c r="B1280" t="s">
        <v>2368</v>
      </c>
      <c r="C1280">
        <v>2109205</v>
      </c>
    </row>
    <row r="1281" spans="1:3">
      <c r="A1281" t="s">
        <v>57</v>
      </c>
      <c r="B1281" t="s">
        <v>976</v>
      </c>
      <c r="C1281">
        <v>2109239</v>
      </c>
    </row>
    <row r="1282" spans="1:3">
      <c r="A1282" t="s">
        <v>57</v>
      </c>
      <c r="B1282" t="s">
        <v>2962</v>
      </c>
      <c r="C1282">
        <v>2109270</v>
      </c>
    </row>
    <row r="1283" spans="1:3">
      <c r="A1283" t="s">
        <v>57</v>
      </c>
      <c r="B1283" t="s">
        <v>2974</v>
      </c>
      <c r="C1283">
        <v>2109304</v>
      </c>
    </row>
    <row r="1284" spans="1:3">
      <c r="A1284" t="s">
        <v>57</v>
      </c>
      <c r="B1284" t="s">
        <v>2987</v>
      </c>
      <c r="C1284">
        <v>2109403</v>
      </c>
    </row>
    <row r="1285" spans="1:3">
      <c r="A1285" t="s">
        <v>57</v>
      </c>
      <c r="B1285" t="s">
        <v>2999</v>
      </c>
      <c r="C1285">
        <v>2109452</v>
      </c>
    </row>
    <row r="1286" spans="1:3">
      <c r="A1286" t="s">
        <v>57</v>
      </c>
      <c r="B1286" t="s">
        <v>3012</v>
      </c>
      <c r="C1286">
        <v>2109502</v>
      </c>
    </row>
    <row r="1287" spans="1:3">
      <c r="A1287" t="s">
        <v>57</v>
      </c>
      <c r="B1287" t="s">
        <v>3025</v>
      </c>
      <c r="C1287">
        <v>2109551</v>
      </c>
    </row>
    <row r="1288" spans="1:3">
      <c r="A1288" t="s">
        <v>57</v>
      </c>
      <c r="B1288" t="s">
        <v>3037</v>
      </c>
      <c r="C1288">
        <v>2109601</v>
      </c>
    </row>
    <row r="1289" spans="1:3">
      <c r="A1289" t="s">
        <v>57</v>
      </c>
      <c r="B1289" t="s">
        <v>3049</v>
      </c>
      <c r="C1289">
        <v>2109700</v>
      </c>
    </row>
    <row r="1290" spans="1:3">
      <c r="A1290" t="s">
        <v>57</v>
      </c>
      <c r="B1290" t="s">
        <v>3061</v>
      </c>
      <c r="C1290">
        <v>2109759</v>
      </c>
    </row>
    <row r="1291" spans="1:3">
      <c r="A1291" t="s">
        <v>57</v>
      </c>
      <c r="B1291" t="s">
        <v>3072</v>
      </c>
      <c r="C1291">
        <v>2109809</v>
      </c>
    </row>
    <row r="1292" spans="1:3">
      <c r="A1292" t="s">
        <v>57</v>
      </c>
      <c r="B1292" t="s">
        <v>3085</v>
      </c>
      <c r="C1292">
        <v>2109908</v>
      </c>
    </row>
    <row r="1293" spans="1:3">
      <c r="A1293" t="s">
        <v>57</v>
      </c>
      <c r="B1293" t="s">
        <v>3098</v>
      </c>
      <c r="C1293">
        <v>2110005</v>
      </c>
    </row>
    <row r="1294" spans="1:3">
      <c r="A1294" t="s">
        <v>57</v>
      </c>
      <c r="B1294" t="s">
        <v>3110</v>
      </c>
      <c r="C1294">
        <v>2110039</v>
      </c>
    </row>
    <row r="1295" spans="1:3">
      <c r="A1295" t="s">
        <v>57</v>
      </c>
      <c r="B1295" t="s">
        <v>3122</v>
      </c>
      <c r="C1295">
        <v>2110104</v>
      </c>
    </row>
    <row r="1296" spans="1:3">
      <c r="A1296" t="s">
        <v>57</v>
      </c>
      <c r="B1296" t="s">
        <v>3134</v>
      </c>
      <c r="C1296">
        <v>2110203</v>
      </c>
    </row>
    <row r="1297" spans="1:3">
      <c r="A1297" t="s">
        <v>57</v>
      </c>
      <c r="B1297" t="s">
        <v>3146</v>
      </c>
      <c r="C1297">
        <v>2110237</v>
      </c>
    </row>
    <row r="1298" spans="1:3">
      <c r="A1298" t="s">
        <v>57</v>
      </c>
      <c r="B1298" t="s">
        <v>3157</v>
      </c>
      <c r="C1298">
        <v>2110278</v>
      </c>
    </row>
    <row r="1299" spans="1:3">
      <c r="A1299" t="s">
        <v>57</v>
      </c>
      <c r="B1299" t="s">
        <v>3168</v>
      </c>
      <c r="C1299">
        <v>2110302</v>
      </c>
    </row>
    <row r="1300" spans="1:3">
      <c r="A1300" t="s">
        <v>57</v>
      </c>
      <c r="B1300" t="s">
        <v>3179</v>
      </c>
      <c r="C1300">
        <v>2110401</v>
      </c>
    </row>
    <row r="1301" spans="1:3">
      <c r="A1301" t="s">
        <v>57</v>
      </c>
      <c r="B1301" t="s">
        <v>3190</v>
      </c>
      <c r="C1301">
        <v>2110500</v>
      </c>
    </row>
    <row r="1302" spans="1:3">
      <c r="A1302" t="s">
        <v>57</v>
      </c>
      <c r="B1302" t="s">
        <v>3202</v>
      </c>
      <c r="C1302">
        <v>2110609</v>
      </c>
    </row>
    <row r="1303" spans="1:3">
      <c r="A1303" t="s">
        <v>57</v>
      </c>
      <c r="B1303" t="s">
        <v>3214</v>
      </c>
      <c r="C1303">
        <v>2110658</v>
      </c>
    </row>
    <row r="1304" spans="1:3">
      <c r="A1304" t="s">
        <v>57</v>
      </c>
      <c r="B1304" t="s">
        <v>3226</v>
      </c>
      <c r="C1304">
        <v>2110708</v>
      </c>
    </row>
    <row r="1305" spans="1:3">
      <c r="A1305" t="s">
        <v>57</v>
      </c>
      <c r="B1305" t="s">
        <v>3236</v>
      </c>
      <c r="C1305">
        <v>2110807</v>
      </c>
    </row>
    <row r="1306" spans="1:3">
      <c r="A1306" t="s">
        <v>57</v>
      </c>
      <c r="B1306" t="s">
        <v>3247</v>
      </c>
      <c r="C1306">
        <v>2110856</v>
      </c>
    </row>
    <row r="1307" spans="1:3">
      <c r="A1307" t="s">
        <v>57</v>
      </c>
      <c r="B1307" t="s">
        <v>3257</v>
      </c>
      <c r="C1307">
        <v>2110906</v>
      </c>
    </row>
    <row r="1308" spans="1:3">
      <c r="A1308" t="s">
        <v>57</v>
      </c>
      <c r="B1308" t="s">
        <v>3268</v>
      </c>
      <c r="C1308">
        <v>2111003</v>
      </c>
    </row>
    <row r="1309" spans="1:3">
      <c r="A1309" t="s">
        <v>57</v>
      </c>
      <c r="B1309" t="s">
        <v>3280</v>
      </c>
      <c r="C1309">
        <v>2111029</v>
      </c>
    </row>
    <row r="1310" spans="1:3">
      <c r="A1310" t="s">
        <v>57</v>
      </c>
      <c r="B1310" t="s">
        <v>3291</v>
      </c>
      <c r="C1310">
        <v>2111052</v>
      </c>
    </row>
    <row r="1311" spans="1:3">
      <c r="A1311" t="s">
        <v>57</v>
      </c>
      <c r="B1311" t="s">
        <v>3303</v>
      </c>
      <c r="C1311">
        <v>2111078</v>
      </c>
    </row>
    <row r="1312" spans="1:3">
      <c r="A1312" t="s">
        <v>57</v>
      </c>
      <c r="B1312" t="s">
        <v>3315</v>
      </c>
      <c r="C1312">
        <v>2111102</v>
      </c>
    </row>
    <row r="1313" spans="1:3">
      <c r="A1313" t="s">
        <v>57</v>
      </c>
      <c r="B1313" t="s">
        <v>3325</v>
      </c>
      <c r="C1313">
        <v>2111201</v>
      </c>
    </row>
    <row r="1314" spans="1:3">
      <c r="A1314" t="s">
        <v>57</v>
      </c>
      <c r="B1314" t="s">
        <v>3336</v>
      </c>
      <c r="C1314">
        <v>2111250</v>
      </c>
    </row>
    <row r="1315" spans="1:3">
      <c r="A1315" t="s">
        <v>57</v>
      </c>
      <c r="B1315" t="s">
        <v>3347</v>
      </c>
      <c r="C1315">
        <v>2111300</v>
      </c>
    </row>
    <row r="1316" spans="1:3">
      <c r="A1316" t="s">
        <v>57</v>
      </c>
      <c r="B1316" t="s">
        <v>3357</v>
      </c>
      <c r="C1316">
        <v>2111409</v>
      </c>
    </row>
    <row r="1317" spans="1:3">
      <c r="A1317" t="s">
        <v>57</v>
      </c>
      <c r="B1317" t="s">
        <v>3366</v>
      </c>
      <c r="C1317">
        <v>2111508</v>
      </c>
    </row>
    <row r="1318" spans="1:3">
      <c r="A1318" t="s">
        <v>57</v>
      </c>
      <c r="B1318" t="s">
        <v>3376</v>
      </c>
      <c r="C1318">
        <v>2111532</v>
      </c>
    </row>
    <row r="1319" spans="1:3">
      <c r="A1319" t="s">
        <v>57</v>
      </c>
      <c r="B1319" t="s">
        <v>3386</v>
      </c>
      <c r="C1319">
        <v>2111573</v>
      </c>
    </row>
    <row r="1320" spans="1:3">
      <c r="A1320" t="s">
        <v>57</v>
      </c>
      <c r="B1320" t="s">
        <v>3396</v>
      </c>
      <c r="C1320">
        <v>2111607</v>
      </c>
    </row>
    <row r="1321" spans="1:3">
      <c r="A1321" t="s">
        <v>57</v>
      </c>
      <c r="B1321" t="s">
        <v>3406</v>
      </c>
      <c r="C1321">
        <v>2111631</v>
      </c>
    </row>
    <row r="1322" spans="1:3">
      <c r="A1322" t="s">
        <v>57</v>
      </c>
      <c r="B1322" t="s">
        <v>3416</v>
      </c>
      <c r="C1322">
        <v>2111672</v>
      </c>
    </row>
    <row r="1323" spans="1:3">
      <c r="A1323" t="s">
        <v>57</v>
      </c>
      <c r="B1323" t="s">
        <v>3028</v>
      </c>
      <c r="C1323">
        <v>2111706</v>
      </c>
    </row>
    <row r="1324" spans="1:3">
      <c r="A1324" t="s">
        <v>57</v>
      </c>
      <c r="B1324" t="s">
        <v>3435</v>
      </c>
      <c r="C1324">
        <v>2111722</v>
      </c>
    </row>
    <row r="1325" spans="1:3">
      <c r="A1325" t="s">
        <v>57</v>
      </c>
      <c r="B1325" t="s">
        <v>3444</v>
      </c>
      <c r="C1325">
        <v>2111748</v>
      </c>
    </row>
    <row r="1326" spans="1:3">
      <c r="A1326" t="s">
        <v>57</v>
      </c>
      <c r="B1326" t="s">
        <v>3453</v>
      </c>
      <c r="C1326">
        <v>2111763</v>
      </c>
    </row>
    <row r="1327" spans="1:3">
      <c r="A1327" t="s">
        <v>57</v>
      </c>
      <c r="B1327" t="s">
        <v>3463</v>
      </c>
      <c r="C1327">
        <v>2111789</v>
      </c>
    </row>
    <row r="1328" spans="1:3">
      <c r="A1328" t="s">
        <v>57</v>
      </c>
      <c r="B1328" t="s">
        <v>2932</v>
      </c>
      <c r="C1328">
        <v>2111805</v>
      </c>
    </row>
    <row r="1329" spans="1:3">
      <c r="A1329" t="s">
        <v>57</v>
      </c>
      <c r="B1329" t="s">
        <v>3482</v>
      </c>
      <c r="C1329">
        <v>2111904</v>
      </c>
    </row>
    <row r="1330" spans="1:3">
      <c r="A1330" t="s">
        <v>57</v>
      </c>
      <c r="B1330" t="s">
        <v>3492</v>
      </c>
      <c r="C1330">
        <v>2111953</v>
      </c>
    </row>
    <row r="1331" spans="1:3">
      <c r="A1331" t="s">
        <v>57</v>
      </c>
      <c r="B1331" t="s">
        <v>3501</v>
      </c>
      <c r="C1331">
        <v>2112001</v>
      </c>
    </row>
    <row r="1332" spans="1:3">
      <c r="A1332" t="s">
        <v>57</v>
      </c>
      <c r="B1332" t="s">
        <v>3511</v>
      </c>
      <c r="C1332">
        <v>2112100</v>
      </c>
    </row>
    <row r="1333" spans="1:3">
      <c r="A1333" t="s">
        <v>57</v>
      </c>
      <c r="B1333" t="s">
        <v>3521</v>
      </c>
      <c r="C1333">
        <v>2112209</v>
      </c>
    </row>
    <row r="1334" spans="1:3">
      <c r="A1334" t="s">
        <v>57</v>
      </c>
      <c r="B1334" t="s">
        <v>3531</v>
      </c>
      <c r="C1334">
        <v>2112233</v>
      </c>
    </row>
    <row r="1335" spans="1:3">
      <c r="A1335" t="s">
        <v>57</v>
      </c>
      <c r="B1335" t="s">
        <v>3541</v>
      </c>
      <c r="C1335">
        <v>2112274</v>
      </c>
    </row>
    <row r="1336" spans="1:3">
      <c r="A1336" t="s">
        <v>57</v>
      </c>
      <c r="B1336" t="s">
        <v>3549</v>
      </c>
      <c r="C1336">
        <v>2112308</v>
      </c>
    </row>
    <row r="1337" spans="1:3">
      <c r="A1337" t="s">
        <v>57</v>
      </c>
      <c r="B1337" t="s">
        <v>3559</v>
      </c>
      <c r="C1337">
        <v>2112407</v>
      </c>
    </row>
    <row r="1338" spans="1:3">
      <c r="A1338" t="s">
        <v>57</v>
      </c>
      <c r="B1338" t="s">
        <v>3569</v>
      </c>
      <c r="C1338">
        <v>2112456</v>
      </c>
    </row>
    <row r="1339" spans="1:3">
      <c r="A1339" t="s">
        <v>57</v>
      </c>
      <c r="B1339" t="s">
        <v>3579</v>
      </c>
      <c r="C1339">
        <v>2112506</v>
      </c>
    </row>
    <row r="1340" spans="1:3">
      <c r="A1340" t="s">
        <v>57</v>
      </c>
      <c r="B1340" t="s">
        <v>3589</v>
      </c>
      <c r="C1340">
        <v>2112605</v>
      </c>
    </row>
    <row r="1341" spans="1:3">
      <c r="A1341" t="s">
        <v>57</v>
      </c>
      <c r="B1341" t="s">
        <v>3598</v>
      </c>
      <c r="C1341">
        <v>2112704</v>
      </c>
    </row>
    <row r="1342" spans="1:3">
      <c r="A1342" t="s">
        <v>57</v>
      </c>
      <c r="B1342" t="s">
        <v>1736</v>
      </c>
      <c r="C1342">
        <v>2112803</v>
      </c>
    </row>
    <row r="1343" spans="1:3">
      <c r="A1343" t="s">
        <v>57</v>
      </c>
      <c r="B1343" t="s">
        <v>3616</v>
      </c>
      <c r="C1343">
        <v>2112852</v>
      </c>
    </row>
    <row r="1344" spans="1:3">
      <c r="A1344" t="s">
        <v>57</v>
      </c>
      <c r="B1344" t="s">
        <v>3626</v>
      </c>
      <c r="C1344">
        <v>2112902</v>
      </c>
    </row>
    <row r="1345" spans="1:3">
      <c r="A1345" t="s">
        <v>57</v>
      </c>
      <c r="B1345" t="s">
        <v>3636</v>
      </c>
      <c r="C1345">
        <v>2113009</v>
      </c>
    </row>
    <row r="1346" spans="1:3">
      <c r="A1346" t="s">
        <v>57</v>
      </c>
      <c r="B1346" t="s">
        <v>3646</v>
      </c>
      <c r="C1346">
        <v>2114007</v>
      </c>
    </row>
    <row r="1347" spans="1:3">
      <c r="A1347" t="s">
        <v>59</v>
      </c>
      <c r="B1347" t="s">
        <v>101</v>
      </c>
      <c r="C1347">
        <v>3100104</v>
      </c>
    </row>
    <row r="1348" spans="1:3">
      <c r="A1348" t="s">
        <v>59</v>
      </c>
      <c r="B1348" t="s">
        <v>126</v>
      </c>
      <c r="C1348">
        <v>3100203</v>
      </c>
    </row>
    <row r="1349" spans="1:3">
      <c r="A1349" t="s">
        <v>59</v>
      </c>
      <c r="B1349" t="s">
        <v>152</v>
      </c>
      <c r="C1349">
        <v>3100302</v>
      </c>
    </row>
    <row r="1350" spans="1:3">
      <c r="A1350" t="s">
        <v>59</v>
      </c>
      <c r="B1350" t="s">
        <v>177</v>
      </c>
      <c r="C1350">
        <v>3100401</v>
      </c>
    </row>
    <row r="1351" spans="1:3">
      <c r="A1351" t="s">
        <v>59</v>
      </c>
      <c r="B1351" t="s">
        <v>203</v>
      </c>
      <c r="C1351">
        <v>3100500</v>
      </c>
    </row>
    <row r="1352" spans="1:3">
      <c r="A1352" t="s">
        <v>59</v>
      </c>
      <c r="B1352" t="s">
        <v>124</v>
      </c>
      <c r="C1352">
        <v>3100609</v>
      </c>
    </row>
    <row r="1353" spans="1:3">
      <c r="A1353" t="s">
        <v>59</v>
      </c>
      <c r="B1353" t="s">
        <v>253</v>
      </c>
      <c r="C1353">
        <v>3100708</v>
      </c>
    </row>
    <row r="1354" spans="1:3">
      <c r="A1354" t="s">
        <v>59</v>
      </c>
      <c r="B1354" t="s">
        <v>278</v>
      </c>
      <c r="C1354">
        <v>3100807</v>
      </c>
    </row>
    <row r="1355" spans="1:3">
      <c r="A1355" t="s">
        <v>59</v>
      </c>
      <c r="B1355" t="s">
        <v>304</v>
      </c>
      <c r="C1355">
        <v>3100906</v>
      </c>
    </row>
    <row r="1356" spans="1:3">
      <c r="A1356" t="s">
        <v>59</v>
      </c>
      <c r="B1356" t="s">
        <v>330</v>
      </c>
      <c r="C1356">
        <v>3101003</v>
      </c>
    </row>
    <row r="1357" spans="1:3">
      <c r="A1357" t="s">
        <v>59</v>
      </c>
      <c r="B1357" t="s">
        <v>355</v>
      </c>
      <c r="C1357">
        <v>3101102</v>
      </c>
    </row>
    <row r="1358" spans="1:3">
      <c r="A1358" t="s">
        <v>59</v>
      </c>
      <c r="B1358" t="s">
        <v>379</v>
      </c>
      <c r="C1358">
        <v>3101201</v>
      </c>
    </row>
    <row r="1359" spans="1:3">
      <c r="A1359" t="s">
        <v>59</v>
      </c>
      <c r="B1359" t="s">
        <v>404</v>
      </c>
      <c r="C1359">
        <v>3101300</v>
      </c>
    </row>
    <row r="1360" spans="1:3">
      <c r="A1360" t="s">
        <v>59</v>
      </c>
      <c r="B1360" t="s">
        <v>429</v>
      </c>
      <c r="C1360">
        <v>3101409</v>
      </c>
    </row>
    <row r="1361" spans="1:3">
      <c r="A1361" t="s">
        <v>59</v>
      </c>
      <c r="B1361" t="s">
        <v>454</v>
      </c>
      <c r="C1361">
        <v>3101508</v>
      </c>
    </row>
    <row r="1362" spans="1:3">
      <c r="A1362" t="s">
        <v>59</v>
      </c>
      <c r="B1362" t="s">
        <v>480</v>
      </c>
      <c r="C1362">
        <v>3101607</v>
      </c>
    </row>
    <row r="1363" spans="1:3">
      <c r="A1363" t="s">
        <v>59</v>
      </c>
      <c r="B1363" t="s">
        <v>504</v>
      </c>
      <c r="C1363">
        <v>3101631</v>
      </c>
    </row>
    <row r="1364" spans="1:3">
      <c r="A1364" t="s">
        <v>59</v>
      </c>
      <c r="B1364" t="s">
        <v>527</v>
      </c>
      <c r="C1364">
        <v>3101706</v>
      </c>
    </row>
    <row r="1365" spans="1:3">
      <c r="A1365" t="s">
        <v>59</v>
      </c>
      <c r="B1365" t="s">
        <v>551</v>
      </c>
      <c r="C1365">
        <v>3101805</v>
      </c>
    </row>
    <row r="1366" spans="1:3">
      <c r="A1366" t="s">
        <v>59</v>
      </c>
      <c r="B1366" t="s">
        <v>573</v>
      </c>
      <c r="C1366">
        <v>3101904</v>
      </c>
    </row>
    <row r="1367" spans="1:3">
      <c r="A1367" t="s">
        <v>59</v>
      </c>
      <c r="B1367" t="s">
        <v>597</v>
      </c>
      <c r="C1367">
        <v>3102001</v>
      </c>
    </row>
    <row r="1368" spans="1:3">
      <c r="A1368" t="s">
        <v>59</v>
      </c>
      <c r="B1368" t="s">
        <v>620</v>
      </c>
      <c r="C1368">
        <v>3102050</v>
      </c>
    </row>
    <row r="1369" spans="1:3">
      <c r="A1369" t="s">
        <v>59</v>
      </c>
      <c r="B1369" t="s">
        <v>641</v>
      </c>
      <c r="C1369">
        <v>3153509</v>
      </c>
    </row>
    <row r="1370" spans="1:3">
      <c r="A1370" t="s">
        <v>59</v>
      </c>
      <c r="B1370" t="s">
        <v>662</v>
      </c>
      <c r="C1370">
        <v>3102100</v>
      </c>
    </row>
    <row r="1371" spans="1:3">
      <c r="A1371" t="s">
        <v>59</v>
      </c>
      <c r="B1371" t="s">
        <v>683</v>
      </c>
      <c r="C1371">
        <v>3102209</v>
      </c>
    </row>
    <row r="1372" spans="1:3">
      <c r="A1372" t="s">
        <v>59</v>
      </c>
      <c r="B1372" t="s">
        <v>703</v>
      </c>
      <c r="C1372">
        <v>3102308</v>
      </c>
    </row>
    <row r="1373" spans="1:3">
      <c r="A1373" t="s">
        <v>59</v>
      </c>
      <c r="B1373" t="s">
        <v>725</v>
      </c>
      <c r="C1373">
        <v>3102407</v>
      </c>
    </row>
    <row r="1374" spans="1:3">
      <c r="A1374" t="s">
        <v>59</v>
      </c>
      <c r="B1374" t="s">
        <v>747</v>
      </c>
      <c r="C1374">
        <v>3102506</v>
      </c>
    </row>
    <row r="1375" spans="1:3">
      <c r="A1375" t="s">
        <v>59</v>
      </c>
      <c r="B1375" t="s">
        <v>768</v>
      </c>
      <c r="C1375">
        <v>3102605</v>
      </c>
    </row>
    <row r="1376" spans="1:3">
      <c r="A1376" t="s">
        <v>59</v>
      </c>
      <c r="B1376" t="s">
        <v>791</v>
      </c>
      <c r="C1376">
        <v>3102803</v>
      </c>
    </row>
    <row r="1377" spans="1:3">
      <c r="A1377" t="s">
        <v>59</v>
      </c>
      <c r="B1377" t="s">
        <v>812</v>
      </c>
      <c r="C1377">
        <v>3102852</v>
      </c>
    </row>
    <row r="1378" spans="1:3">
      <c r="A1378" t="s">
        <v>59</v>
      </c>
      <c r="B1378" t="s">
        <v>465</v>
      </c>
      <c r="C1378">
        <v>3102902</v>
      </c>
    </row>
    <row r="1379" spans="1:3">
      <c r="A1379" t="s">
        <v>59</v>
      </c>
      <c r="B1379" t="s">
        <v>855</v>
      </c>
      <c r="C1379">
        <v>3103009</v>
      </c>
    </row>
    <row r="1380" spans="1:3">
      <c r="A1380" t="s">
        <v>59</v>
      </c>
      <c r="B1380" t="s">
        <v>876</v>
      </c>
      <c r="C1380">
        <v>3103108</v>
      </c>
    </row>
    <row r="1381" spans="1:3">
      <c r="A1381" t="s">
        <v>59</v>
      </c>
      <c r="B1381" t="s">
        <v>899</v>
      </c>
      <c r="C1381">
        <v>3103207</v>
      </c>
    </row>
    <row r="1382" spans="1:3">
      <c r="A1382" t="s">
        <v>59</v>
      </c>
      <c r="B1382" t="s">
        <v>922</v>
      </c>
      <c r="C1382">
        <v>3103306</v>
      </c>
    </row>
    <row r="1383" spans="1:3">
      <c r="A1383" t="s">
        <v>59</v>
      </c>
      <c r="B1383" t="s">
        <v>945</v>
      </c>
      <c r="C1383">
        <v>3103405</v>
      </c>
    </row>
    <row r="1384" spans="1:3">
      <c r="A1384" t="s">
        <v>59</v>
      </c>
      <c r="B1384" t="s">
        <v>967</v>
      </c>
      <c r="C1384">
        <v>3103504</v>
      </c>
    </row>
    <row r="1385" spans="1:3">
      <c r="A1385" t="s">
        <v>59</v>
      </c>
      <c r="B1385" t="s">
        <v>989</v>
      </c>
      <c r="C1385">
        <v>3103603</v>
      </c>
    </row>
    <row r="1386" spans="1:3">
      <c r="A1386" t="s">
        <v>59</v>
      </c>
      <c r="B1386" t="s">
        <v>1012</v>
      </c>
      <c r="C1386">
        <v>3103702</v>
      </c>
    </row>
    <row r="1387" spans="1:3">
      <c r="A1387" t="s">
        <v>59</v>
      </c>
      <c r="B1387" t="s">
        <v>1034</v>
      </c>
      <c r="C1387">
        <v>3103751</v>
      </c>
    </row>
    <row r="1388" spans="1:3">
      <c r="A1388" t="s">
        <v>59</v>
      </c>
      <c r="B1388" t="s">
        <v>1056</v>
      </c>
      <c r="C1388">
        <v>3103801</v>
      </c>
    </row>
    <row r="1389" spans="1:3">
      <c r="A1389" t="s">
        <v>59</v>
      </c>
      <c r="B1389" t="s">
        <v>1078</v>
      </c>
      <c r="C1389">
        <v>3103900</v>
      </c>
    </row>
    <row r="1390" spans="1:3">
      <c r="A1390" t="s">
        <v>59</v>
      </c>
      <c r="B1390" t="s">
        <v>1100</v>
      </c>
      <c r="C1390">
        <v>3104007</v>
      </c>
    </row>
    <row r="1391" spans="1:3">
      <c r="A1391" t="s">
        <v>59</v>
      </c>
      <c r="B1391" t="s">
        <v>1123</v>
      </c>
      <c r="C1391">
        <v>3104106</v>
      </c>
    </row>
    <row r="1392" spans="1:3">
      <c r="A1392" t="s">
        <v>59</v>
      </c>
      <c r="B1392" t="s">
        <v>1146</v>
      </c>
      <c r="C1392">
        <v>3104205</v>
      </c>
    </row>
    <row r="1393" spans="1:3">
      <c r="A1393" t="s">
        <v>59</v>
      </c>
      <c r="B1393" t="s">
        <v>1169</v>
      </c>
      <c r="C1393">
        <v>3104304</v>
      </c>
    </row>
    <row r="1394" spans="1:3">
      <c r="A1394" t="s">
        <v>59</v>
      </c>
      <c r="B1394" t="s">
        <v>1192</v>
      </c>
      <c r="C1394">
        <v>3104403</v>
      </c>
    </row>
    <row r="1395" spans="1:3">
      <c r="A1395" t="s">
        <v>59</v>
      </c>
      <c r="B1395" t="s">
        <v>1214</v>
      </c>
      <c r="C1395">
        <v>3104452</v>
      </c>
    </row>
    <row r="1396" spans="1:3">
      <c r="A1396" t="s">
        <v>59</v>
      </c>
      <c r="B1396" t="s">
        <v>1235</v>
      </c>
      <c r="C1396">
        <v>3104502</v>
      </c>
    </row>
    <row r="1397" spans="1:3">
      <c r="A1397" t="s">
        <v>59</v>
      </c>
      <c r="B1397" t="s">
        <v>1258</v>
      </c>
      <c r="C1397">
        <v>3104601</v>
      </c>
    </row>
    <row r="1398" spans="1:3">
      <c r="A1398" t="s">
        <v>59</v>
      </c>
      <c r="B1398" t="s">
        <v>1281</v>
      </c>
      <c r="C1398">
        <v>3104700</v>
      </c>
    </row>
    <row r="1399" spans="1:3">
      <c r="A1399" t="s">
        <v>59</v>
      </c>
      <c r="B1399" t="s">
        <v>1302</v>
      </c>
      <c r="C1399">
        <v>3104809</v>
      </c>
    </row>
    <row r="1400" spans="1:3">
      <c r="A1400" t="s">
        <v>59</v>
      </c>
      <c r="B1400" t="s">
        <v>1324</v>
      </c>
      <c r="C1400">
        <v>3104908</v>
      </c>
    </row>
    <row r="1401" spans="1:3">
      <c r="A1401" t="s">
        <v>59</v>
      </c>
      <c r="B1401" t="s">
        <v>1346</v>
      </c>
      <c r="C1401">
        <v>3105004</v>
      </c>
    </row>
    <row r="1402" spans="1:3">
      <c r="A1402" t="s">
        <v>59</v>
      </c>
      <c r="B1402" t="s">
        <v>1367</v>
      </c>
      <c r="C1402">
        <v>3105103</v>
      </c>
    </row>
    <row r="1403" spans="1:3">
      <c r="A1403" t="s">
        <v>59</v>
      </c>
      <c r="B1403" t="s">
        <v>1389</v>
      </c>
      <c r="C1403">
        <v>3105202</v>
      </c>
    </row>
    <row r="1404" spans="1:3">
      <c r="A1404" t="s">
        <v>59</v>
      </c>
      <c r="B1404" t="s">
        <v>1411</v>
      </c>
      <c r="C1404">
        <v>3105301</v>
      </c>
    </row>
    <row r="1405" spans="1:3">
      <c r="A1405" t="s">
        <v>59</v>
      </c>
      <c r="B1405" t="s">
        <v>1433</v>
      </c>
      <c r="C1405">
        <v>3105400</v>
      </c>
    </row>
    <row r="1406" spans="1:3">
      <c r="A1406" t="s">
        <v>59</v>
      </c>
      <c r="B1406" t="s">
        <v>1454</v>
      </c>
      <c r="C1406">
        <v>3105509</v>
      </c>
    </row>
    <row r="1407" spans="1:3">
      <c r="A1407" t="s">
        <v>59</v>
      </c>
      <c r="B1407" t="s">
        <v>1474</v>
      </c>
      <c r="C1407">
        <v>3105608</v>
      </c>
    </row>
    <row r="1408" spans="1:3">
      <c r="A1408" t="s">
        <v>59</v>
      </c>
      <c r="B1408" t="s">
        <v>1496</v>
      </c>
      <c r="C1408">
        <v>3105707</v>
      </c>
    </row>
    <row r="1409" spans="1:3">
      <c r="A1409" t="s">
        <v>59</v>
      </c>
      <c r="B1409" t="s">
        <v>1516</v>
      </c>
      <c r="C1409">
        <v>3105905</v>
      </c>
    </row>
    <row r="1410" spans="1:3">
      <c r="A1410" t="s">
        <v>59</v>
      </c>
      <c r="B1410" t="s">
        <v>1537</v>
      </c>
      <c r="C1410">
        <v>3106002</v>
      </c>
    </row>
    <row r="1411" spans="1:3">
      <c r="A1411" t="s">
        <v>59</v>
      </c>
      <c r="B1411" t="s">
        <v>1558</v>
      </c>
      <c r="C1411">
        <v>3106101</v>
      </c>
    </row>
    <row r="1412" spans="1:3">
      <c r="A1412" t="s">
        <v>59</v>
      </c>
      <c r="B1412" t="s">
        <v>1577</v>
      </c>
      <c r="C1412">
        <v>3106200</v>
      </c>
    </row>
    <row r="1413" spans="1:3">
      <c r="A1413" t="s">
        <v>59</v>
      </c>
      <c r="B1413" t="s">
        <v>1597</v>
      </c>
      <c r="C1413">
        <v>3106309</v>
      </c>
    </row>
    <row r="1414" spans="1:3">
      <c r="A1414" t="s">
        <v>59</v>
      </c>
      <c r="B1414" t="s">
        <v>1617</v>
      </c>
      <c r="C1414">
        <v>3106408</v>
      </c>
    </row>
    <row r="1415" spans="1:3">
      <c r="A1415" t="s">
        <v>59</v>
      </c>
      <c r="B1415" t="s">
        <v>1638</v>
      </c>
      <c r="C1415">
        <v>3106507</v>
      </c>
    </row>
    <row r="1416" spans="1:3">
      <c r="A1416" t="s">
        <v>59</v>
      </c>
      <c r="B1416" t="s">
        <v>1659</v>
      </c>
      <c r="C1416">
        <v>3106655</v>
      </c>
    </row>
    <row r="1417" spans="1:3">
      <c r="A1417" t="s">
        <v>59</v>
      </c>
      <c r="B1417" t="s">
        <v>1679</v>
      </c>
      <c r="C1417">
        <v>3106606</v>
      </c>
    </row>
    <row r="1418" spans="1:3">
      <c r="A1418" t="s">
        <v>59</v>
      </c>
      <c r="B1418" t="s">
        <v>1700</v>
      </c>
      <c r="C1418">
        <v>3106705</v>
      </c>
    </row>
    <row r="1419" spans="1:3">
      <c r="A1419" t="s">
        <v>59</v>
      </c>
      <c r="B1419" t="s">
        <v>1720</v>
      </c>
      <c r="C1419">
        <v>3106804</v>
      </c>
    </row>
    <row r="1420" spans="1:3">
      <c r="A1420" t="s">
        <v>59</v>
      </c>
      <c r="B1420" t="s">
        <v>1741</v>
      </c>
      <c r="C1420">
        <v>3106903</v>
      </c>
    </row>
    <row r="1421" spans="1:3">
      <c r="A1421" t="s">
        <v>59</v>
      </c>
      <c r="B1421" t="s">
        <v>1761</v>
      </c>
      <c r="C1421">
        <v>3107000</v>
      </c>
    </row>
    <row r="1422" spans="1:3">
      <c r="A1422" t="s">
        <v>59</v>
      </c>
      <c r="B1422" t="s">
        <v>399</v>
      </c>
      <c r="C1422">
        <v>3107109</v>
      </c>
    </row>
    <row r="1423" spans="1:3">
      <c r="A1423" t="s">
        <v>59</v>
      </c>
      <c r="B1423" t="s">
        <v>1801</v>
      </c>
      <c r="C1423">
        <v>3107208</v>
      </c>
    </row>
    <row r="1424" spans="1:3">
      <c r="A1424" t="s">
        <v>59</v>
      </c>
      <c r="B1424" t="s">
        <v>1819</v>
      </c>
      <c r="C1424">
        <v>3107307</v>
      </c>
    </row>
    <row r="1425" spans="1:3">
      <c r="A1425" t="s">
        <v>59</v>
      </c>
      <c r="B1425" t="s">
        <v>1838</v>
      </c>
      <c r="C1425">
        <v>3107406</v>
      </c>
    </row>
    <row r="1426" spans="1:3">
      <c r="A1426" t="s">
        <v>59</v>
      </c>
      <c r="B1426" t="s">
        <v>1855</v>
      </c>
      <c r="C1426">
        <v>3107505</v>
      </c>
    </row>
    <row r="1427" spans="1:3">
      <c r="A1427" t="s">
        <v>59</v>
      </c>
      <c r="B1427" t="s">
        <v>1873</v>
      </c>
      <c r="C1427">
        <v>3107604</v>
      </c>
    </row>
    <row r="1428" spans="1:3">
      <c r="A1428" t="s">
        <v>59</v>
      </c>
      <c r="B1428" t="s">
        <v>1889</v>
      </c>
      <c r="C1428">
        <v>3107703</v>
      </c>
    </row>
    <row r="1429" spans="1:3">
      <c r="A1429" t="s">
        <v>59</v>
      </c>
      <c r="B1429" t="s">
        <v>1906</v>
      </c>
      <c r="C1429">
        <v>3107802</v>
      </c>
    </row>
    <row r="1430" spans="1:3">
      <c r="A1430" t="s">
        <v>59</v>
      </c>
      <c r="B1430" t="s">
        <v>1924</v>
      </c>
      <c r="C1430">
        <v>3107901</v>
      </c>
    </row>
    <row r="1431" spans="1:3">
      <c r="A1431" t="s">
        <v>59</v>
      </c>
      <c r="B1431" t="s">
        <v>834</v>
      </c>
      <c r="C1431">
        <v>3108008</v>
      </c>
    </row>
    <row r="1432" spans="1:3">
      <c r="A1432" t="s">
        <v>59</v>
      </c>
      <c r="B1432" t="s">
        <v>187</v>
      </c>
      <c r="C1432">
        <v>3108107</v>
      </c>
    </row>
    <row r="1433" spans="1:3">
      <c r="A1433" t="s">
        <v>59</v>
      </c>
      <c r="B1433" t="s">
        <v>1974</v>
      </c>
      <c r="C1433">
        <v>3108206</v>
      </c>
    </row>
    <row r="1434" spans="1:3">
      <c r="A1434" t="s">
        <v>59</v>
      </c>
      <c r="B1434" t="s">
        <v>1992</v>
      </c>
      <c r="C1434">
        <v>3108255</v>
      </c>
    </row>
    <row r="1435" spans="1:3">
      <c r="A1435" t="s">
        <v>59</v>
      </c>
      <c r="B1435" t="s">
        <v>2009</v>
      </c>
      <c r="C1435">
        <v>3108305</v>
      </c>
    </row>
    <row r="1436" spans="1:3">
      <c r="A1436" t="s">
        <v>59</v>
      </c>
      <c r="B1436" t="s">
        <v>2027</v>
      </c>
      <c r="C1436">
        <v>3108404</v>
      </c>
    </row>
    <row r="1437" spans="1:3">
      <c r="A1437" t="s">
        <v>59</v>
      </c>
      <c r="B1437" t="s">
        <v>2045</v>
      </c>
      <c r="C1437">
        <v>3108503</v>
      </c>
    </row>
    <row r="1438" spans="1:3">
      <c r="A1438" t="s">
        <v>59</v>
      </c>
      <c r="B1438" t="s">
        <v>2063</v>
      </c>
      <c r="C1438">
        <v>3108701</v>
      </c>
    </row>
    <row r="1439" spans="1:3">
      <c r="A1439" t="s">
        <v>59</v>
      </c>
      <c r="B1439" t="s">
        <v>2080</v>
      </c>
      <c r="C1439">
        <v>3108552</v>
      </c>
    </row>
    <row r="1440" spans="1:3">
      <c r="A1440" t="s">
        <v>59</v>
      </c>
      <c r="B1440" t="s">
        <v>2095</v>
      </c>
      <c r="C1440">
        <v>3108602</v>
      </c>
    </row>
    <row r="1441" spans="1:3">
      <c r="A1441" t="s">
        <v>59</v>
      </c>
      <c r="B1441" t="s">
        <v>2112</v>
      </c>
      <c r="C1441">
        <v>3108800</v>
      </c>
    </row>
    <row r="1442" spans="1:3">
      <c r="A1442" t="s">
        <v>59</v>
      </c>
      <c r="B1442" t="s">
        <v>2127</v>
      </c>
      <c r="C1442">
        <v>3108909</v>
      </c>
    </row>
    <row r="1443" spans="1:3">
      <c r="A1443" t="s">
        <v>59</v>
      </c>
      <c r="B1443" t="s">
        <v>2144</v>
      </c>
      <c r="C1443">
        <v>3109006</v>
      </c>
    </row>
    <row r="1444" spans="1:3">
      <c r="A1444" t="s">
        <v>59</v>
      </c>
      <c r="B1444" t="s">
        <v>2160</v>
      </c>
      <c r="C1444">
        <v>3109105</v>
      </c>
    </row>
    <row r="1445" spans="1:3">
      <c r="A1445" t="s">
        <v>59</v>
      </c>
      <c r="B1445" t="s">
        <v>2177</v>
      </c>
      <c r="C1445">
        <v>3109204</v>
      </c>
    </row>
    <row r="1446" spans="1:3">
      <c r="A1446" t="s">
        <v>59</v>
      </c>
      <c r="B1446" t="s">
        <v>2194</v>
      </c>
      <c r="C1446">
        <v>3109253</v>
      </c>
    </row>
    <row r="1447" spans="1:3">
      <c r="A1447" t="s">
        <v>59</v>
      </c>
      <c r="B1447" t="s">
        <v>236</v>
      </c>
      <c r="C1447">
        <v>3109303</v>
      </c>
    </row>
    <row r="1448" spans="1:3">
      <c r="A1448" t="s">
        <v>59</v>
      </c>
      <c r="B1448" t="s">
        <v>2225</v>
      </c>
      <c r="C1448">
        <v>3109402</v>
      </c>
    </row>
    <row r="1449" spans="1:3">
      <c r="A1449" t="s">
        <v>59</v>
      </c>
      <c r="B1449" t="s">
        <v>2241</v>
      </c>
      <c r="C1449">
        <v>3109451</v>
      </c>
    </row>
    <row r="1450" spans="1:3">
      <c r="A1450" t="s">
        <v>59</v>
      </c>
      <c r="B1450" t="s">
        <v>2255</v>
      </c>
      <c r="C1450">
        <v>3109501</v>
      </c>
    </row>
    <row r="1451" spans="1:3">
      <c r="A1451" t="s">
        <v>59</v>
      </c>
      <c r="B1451" t="s">
        <v>2270</v>
      </c>
      <c r="C1451">
        <v>3109600</v>
      </c>
    </row>
    <row r="1452" spans="1:3">
      <c r="A1452" t="s">
        <v>59</v>
      </c>
      <c r="B1452" t="s">
        <v>2286</v>
      </c>
      <c r="C1452">
        <v>3109709</v>
      </c>
    </row>
    <row r="1453" spans="1:3">
      <c r="A1453" t="s">
        <v>59</v>
      </c>
      <c r="B1453" t="s">
        <v>2302</v>
      </c>
      <c r="C1453">
        <v>3102704</v>
      </c>
    </row>
    <row r="1454" spans="1:3">
      <c r="A1454" t="s">
        <v>59</v>
      </c>
      <c r="B1454" t="s">
        <v>1119</v>
      </c>
      <c r="C1454">
        <v>3109808</v>
      </c>
    </row>
    <row r="1455" spans="1:3">
      <c r="A1455" t="s">
        <v>59</v>
      </c>
      <c r="B1455" t="s">
        <v>2331</v>
      </c>
      <c r="C1455">
        <v>3109907</v>
      </c>
    </row>
    <row r="1456" spans="1:3">
      <c r="A1456" t="s">
        <v>59</v>
      </c>
      <c r="B1456" t="s">
        <v>2347</v>
      </c>
      <c r="C1456">
        <v>3110004</v>
      </c>
    </row>
    <row r="1457" spans="1:3">
      <c r="A1457" t="s">
        <v>59</v>
      </c>
      <c r="B1457" t="s">
        <v>2363</v>
      </c>
      <c r="C1457">
        <v>3110103</v>
      </c>
    </row>
    <row r="1458" spans="1:3">
      <c r="A1458" t="s">
        <v>59</v>
      </c>
      <c r="B1458" t="s">
        <v>2377</v>
      </c>
      <c r="C1458">
        <v>3110202</v>
      </c>
    </row>
    <row r="1459" spans="1:3">
      <c r="A1459" t="s">
        <v>59</v>
      </c>
      <c r="B1459" t="s">
        <v>2392</v>
      </c>
      <c r="C1459">
        <v>3110301</v>
      </c>
    </row>
    <row r="1460" spans="1:3">
      <c r="A1460" t="s">
        <v>59</v>
      </c>
      <c r="B1460" t="s">
        <v>2408</v>
      </c>
      <c r="C1460">
        <v>3110400</v>
      </c>
    </row>
    <row r="1461" spans="1:3">
      <c r="A1461" t="s">
        <v>59</v>
      </c>
      <c r="B1461" t="s">
        <v>2424</v>
      </c>
      <c r="C1461">
        <v>3110509</v>
      </c>
    </row>
    <row r="1462" spans="1:3">
      <c r="A1462" t="s">
        <v>59</v>
      </c>
      <c r="B1462" t="s">
        <v>2440</v>
      </c>
      <c r="C1462">
        <v>3110608</v>
      </c>
    </row>
    <row r="1463" spans="1:3">
      <c r="A1463" t="s">
        <v>59</v>
      </c>
      <c r="B1463" t="s">
        <v>2456</v>
      </c>
      <c r="C1463">
        <v>3110707</v>
      </c>
    </row>
    <row r="1464" spans="1:3">
      <c r="A1464" t="s">
        <v>59</v>
      </c>
      <c r="B1464" t="s">
        <v>2469</v>
      </c>
      <c r="C1464">
        <v>3110806</v>
      </c>
    </row>
    <row r="1465" spans="1:3">
      <c r="A1465" t="s">
        <v>59</v>
      </c>
      <c r="B1465" t="s">
        <v>2485</v>
      </c>
      <c r="C1465">
        <v>3110905</v>
      </c>
    </row>
    <row r="1466" spans="1:3">
      <c r="A1466" t="s">
        <v>59</v>
      </c>
      <c r="B1466" t="s">
        <v>419</v>
      </c>
      <c r="C1466">
        <v>3111002</v>
      </c>
    </row>
    <row r="1467" spans="1:3">
      <c r="A1467" t="s">
        <v>59</v>
      </c>
      <c r="B1467" t="s">
        <v>2515</v>
      </c>
      <c r="C1467">
        <v>3111101</v>
      </c>
    </row>
    <row r="1468" spans="1:3">
      <c r="A1468" t="s">
        <v>59</v>
      </c>
      <c r="B1468" t="s">
        <v>2530</v>
      </c>
      <c r="C1468">
        <v>3111150</v>
      </c>
    </row>
    <row r="1469" spans="1:3">
      <c r="A1469" t="s">
        <v>59</v>
      </c>
      <c r="B1469" t="s">
        <v>2546</v>
      </c>
      <c r="C1469">
        <v>3111200</v>
      </c>
    </row>
    <row r="1470" spans="1:3">
      <c r="A1470" t="s">
        <v>59</v>
      </c>
      <c r="B1470" t="s">
        <v>2561</v>
      </c>
      <c r="C1470">
        <v>3111309</v>
      </c>
    </row>
    <row r="1471" spans="1:3">
      <c r="A1471" t="s">
        <v>59</v>
      </c>
      <c r="B1471" t="s">
        <v>2576</v>
      </c>
      <c r="C1471">
        <v>3111408</v>
      </c>
    </row>
    <row r="1472" spans="1:3">
      <c r="A1472" t="s">
        <v>59</v>
      </c>
      <c r="B1472" t="s">
        <v>2591</v>
      </c>
      <c r="C1472">
        <v>3111507</v>
      </c>
    </row>
    <row r="1473" spans="1:3">
      <c r="A1473" t="s">
        <v>59</v>
      </c>
      <c r="B1473" t="s">
        <v>2607</v>
      </c>
      <c r="C1473">
        <v>3111606</v>
      </c>
    </row>
    <row r="1474" spans="1:3">
      <c r="A1474" t="s">
        <v>59</v>
      </c>
      <c r="B1474" t="s">
        <v>2621</v>
      </c>
      <c r="C1474">
        <v>3111903</v>
      </c>
    </row>
    <row r="1475" spans="1:3">
      <c r="A1475" t="s">
        <v>59</v>
      </c>
      <c r="B1475" t="s">
        <v>2634</v>
      </c>
      <c r="C1475">
        <v>3111705</v>
      </c>
    </row>
    <row r="1476" spans="1:3">
      <c r="A1476" t="s">
        <v>59</v>
      </c>
      <c r="B1476" t="s">
        <v>1734</v>
      </c>
      <c r="C1476">
        <v>3111804</v>
      </c>
    </row>
    <row r="1477" spans="1:3">
      <c r="A1477" t="s">
        <v>59</v>
      </c>
      <c r="B1477" t="s">
        <v>1813</v>
      </c>
      <c r="C1477">
        <v>3112000</v>
      </c>
    </row>
    <row r="1478" spans="1:3">
      <c r="A1478" t="s">
        <v>59</v>
      </c>
      <c r="B1478" t="s">
        <v>486</v>
      </c>
      <c r="C1478">
        <v>3112059</v>
      </c>
    </row>
    <row r="1479" spans="1:3">
      <c r="A1479" t="s">
        <v>59</v>
      </c>
      <c r="B1479" t="s">
        <v>2691</v>
      </c>
      <c r="C1479">
        <v>3112109</v>
      </c>
    </row>
    <row r="1480" spans="1:3">
      <c r="A1480" t="s">
        <v>59</v>
      </c>
      <c r="B1480" t="s">
        <v>2707</v>
      </c>
      <c r="C1480">
        <v>3112208</v>
      </c>
    </row>
    <row r="1481" spans="1:3">
      <c r="A1481" t="s">
        <v>59</v>
      </c>
      <c r="B1481" t="s">
        <v>2722</v>
      </c>
      <c r="C1481">
        <v>3112307</v>
      </c>
    </row>
    <row r="1482" spans="1:3">
      <c r="A1482" t="s">
        <v>59</v>
      </c>
      <c r="B1482" t="s">
        <v>2738</v>
      </c>
      <c r="C1482">
        <v>3112406</v>
      </c>
    </row>
    <row r="1483" spans="1:3">
      <c r="A1483" t="s">
        <v>59</v>
      </c>
      <c r="B1483" t="s">
        <v>2753</v>
      </c>
      <c r="C1483">
        <v>3112505</v>
      </c>
    </row>
    <row r="1484" spans="1:3">
      <c r="A1484" t="s">
        <v>59</v>
      </c>
      <c r="B1484" t="s">
        <v>2768</v>
      </c>
      <c r="C1484">
        <v>3112604</v>
      </c>
    </row>
    <row r="1485" spans="1:3">
      <c r="A1485" t="s">
        <v>59</v>
      </c>
      <c r="B1485" t="s">
        <v>2784</v>
      </c>
      <c r="C1485">
        <v>3112653</v>
      </c>
    </row>
    <row r="1486" spans="1:3">
      <c r="A1486" t="s">
        <v>59</v>
      </c>
      <c r="B1486" t="s">
        <v>2799</v>
      </c>
      <c r="C1486">
        <v>3112703</v>
      </c>
    </row>
    <row r="1487" spans="1:3">
      <c r="A1487" t="s">
        <v>59</v>
      </c>
      <c r="B1487" t="s">
        <v>2814</v>
      </c>
      <c r="C1487">
        <v>3112802</v>
      </c>
    </row>
    <row r="1488" spans="1:3">
      <c r="A1488" t="s">
        <v>59</v>
      </c>
      <c r="B1488" t="s">
        <v>2828</v>
      </c>
      <c r="C1488">
        <v>3112901</v>
      </c>
    </row>
    <row r="1489" spans="1:3">
      <c r="A1489" t="s">
        <v>59</v>
      </c>
      <c r="B1489" t="s">
        <v>2840</v>
      </c>
      <c r="C1489">
        <v>3113008</v>
      </c>
    </row>
    <row r="1490" spans="1:3">
      <c r="A1490" t="s">
        <v>59</v>
      </c>
      <c r="B1490" t="s">
        <v>2853</v>
      </c>
      <c r="C1490">
        <v>3113107</v>
      </c>
    </row>
    <row r="1491" spans="1:3">
      <c r="A1491" t="s">
        <v>59</v>
      </c>
      <c r="B1491" t="s">
        <v>2866</v>
      </c>
      <c r="C1491">
        <v>3113206</v>
      </c>
    </row>
    <row r="1492" spans="1:3">
      <c r="A1492" t="s">
        <v>59</v>
      </c>
      <c r="B1492" t="s">
        <v>2879</v>
      </c>
      <c r="C1492">
        <v>3113305</v>
      </c>
    </row>
    <row r="1493" spans="1:3">
      <c r="A1493" t="s">
        <v>59</v>
      </c>
      <c r="B1493" t="s">
        <v>2891</v>
      </c>
      <c r="C1493">
        <v>3113404</v>
      </c>
    </row>
    <row r="1494" spans="1:3">
      <c r="A1494" t="s">
        <v>59</v>
      </c>
      <c r="B1494" t="s">
        <v>2904</v>
      </c>
      <c r="C1494">
        <v>3113503</v>
      </c>
    </row>
    <row r="1495" spans="1:3">
      <c r="A1495" t="s">
        <v>59</v>
      </c>
      <c r="B1495" t="s">
        <v>2916</v>
      </c>
      <c r="C1495">
        <v>3113602</v>
      </c>
    </row>
    <row r="1496" spans="1:3">
      <c r="A1496" t="s">
        <v>59</v>
      </c>
      <c r="B1496" t="s">
        <v>2928</v>
      </c>
      <c r="C1496">
        <v>3113701</v>
      </c>
    </row>
    <row r="1497" spans="1:3">
      <c r="A1497" t="s">
        <v>59</v>
      </c>
      <c r="B1497" t="s">
        <v>2939</v>
      </c>
      <c r="C1497">
        <v>3113800</v>
      </c>
    </row>
    <row r="1498" spans="1:3">
      <c r="A1498" t="s">
        <v>59</v>
      </c>
      <c r="B1498" t="s">
        <v>2951</v>
      </c>
      <c r="C1498">
        <v>3113909</v>
      </c>
    </row>
    <row r="1499" spans="1:3">
      <c r="A1499" t="s">
        <v>59</v>
      </c>
      <c r="B1499" t="s">
        <v>2963</v>
      </c>
      <c r="C1499">
        <v>3114006</v>
      </c>
    </row>
    <row r="1500" spans="1:3">
      <c r="A1500" t="s">
        <v>59</v>
      </c>
      <c r="B1500" t="s">
        <v>2975</v>
      </c>
      <c r="C1500">
        <v>3114105</v>
      </c>
    </row>
    <row r="1501" spans="1:3">
      <c r="A1501" t="s">
        <v>59</v>
      </c>
      <c r="B1501" t="s">
        <v>2988</v>
      </c>
      <c r="C1501">
        <v>3114204</v>
      </c>
    </row>
    <row r="1502" spans="1:3">
      <c r="A1502" t="s">
        <v>59</v>
      </c>
      <c r="B1502" t="s">
        <v>3000</v>
      </c>
      <c r="C1502">
        <v>3114303</v>
      </c>
    </row>
    <row r="1503" spans="1:3">
      <c r="A1503" t="s">
        <v>59</v>
      </c>
      <c r="B1503" t="s">
        <v>3013</v>
      </c>
      <c r="C1503">
        <v>3114402</v>
      </c>
    </row>
    <row r="1504" spans="1:3">
      <c r="A1504" t="s">
        <v>59</v>
      </c>
      <c r="B1504" t="s">
        <v>3026</v>
      </c>
      <c r="C1504">
        <v>3114501</v>
      </c>
    </row>
    <row r="1505" spans="1:3">
      <c r="A1505" t="s">
        <v>59</v>
      </c>
      <c r="B1505" t="s">
        <v>3038</v>
      </c>
      <c r="C1505">
        <v>3114550</v>
      </c>
    </row>
    <row r="1506" spans="1:3">
      <c r="A1506" t="s">
        <v>59</v>
      </c>
      <c r="B1506" t="s">
        <v>3050</v>
      </c>
      <c r="C1506">
        <v>3114600</v>
      </c>
    </row>
    <row r="1507" spans="1:3">
      <c r="A1507" t="s">
        <v>59</v>
      </c>
      <c r="B1507" t="s">
        <v>3062</v>
      </c>
      <c r="C1507">
        <v>3114709</v>
      </c>
    </row>
    <row r="1508" spans="1:3">
      <c r="A1508" t="s">
        <v>59</v>
      </c>
      <c r="B1508" t="s">
        <v>3073</v>
      </c>
      <c r="C1508">
        <v>3114808</v>
      </c>
    </row>
    <row r="1509" spans="1:3">
      <c r="A1509" t="s">
        <v>59</v>
      </c>
      <c r="B1509" t="s">
        <v>3086</v>
      </c>
      <c r="C1509">
        <v>3114907</v>
      </c>
    </row>
    <row r="1510" spans="1:3">
      <c r="A1510" t="s">
        <v>59</v>
      </c>
      <c r="B1510" t="s">
        <v>3099</v>
      </c>
      <c r="C1510">
        <v>3115003</v>
      </c>
    </row>
    <row r="1511" spans="1:3">
      <c r="A1511" t="s">
        <v>59</v>
      </c>
      <c r="B1511" t="s">
        <v>3111</v>
      </c>
      <c r="C1511">
        <v>3115102</v>
      </c>
    </row>
    <row r="1512" spans="1:3">
      <c r="A1512" t="s">
        <v>59</v>
      </c>
      <c r="B1512" t="s">
        <v>3123</v>
      </c>
      <c r="C1512">
        <v>3115300</v>
      </c>
    </row>
    <row r="1513" spans="1:3">
      <c r="A1513" t="s">
        <v>59</v>
      </c>
      <c r="B1513" t="s">
        <v>3135</v>
      </c>
      <c r="C1513">
        <v>3115359</v>
      </c>
    </row>
    <row r="1514" spans="1:3">
      <c r="A1514" t="s">
        <v>59</v>
      </c>
      <c r="B1514" t="s">
        <v>3147</v>
      </c>
      <c r="C1514">
        <v>3115409</v>
      </c>
    </row>
    <row r="1515" spans="1:3">
      <c r="A1515" t="s">
        <v>59</v>
      </c>
      <c r="B1515" t="s">
        <v>3158</v>
      </c>
      <c r="C1515">
        <v>3115458</v>
      </c>
    </row>
    <row r="1516" spans="1:3">
      <c r="A1516" t="s">
        <v>59</v>
      </c>
      <c r="B1516" t="s">
        <v>3169</v>
      </c>
      <c r="C1516">
        <v>3115474</v>
      </c>
    </row>
    <row r="1517" spans="1:3">
      <c r="A1517" t="s">
        <v>59</v>
      </c>
      <c r="B1517" t="s">
        <v>3180</v>
      </c>
      <c r="C1517">
        <v>3115508</v>
      </c>
    </row>
    <row r="1518" spans="1:3">
      <c r="A1518" t="s">
        <v>59</v>
      </c>
      <c r="B1518" t="s">
        <v>3191</v>
      </c>
      <c r="C1518">
        <v>3115607</v>
      </c>
    </row>
    <row r="1519" spans="1:3">
      <c r="A1519" t="s">
        <v>59</v>
      </c>
      <c r="B1519" t="s">
        <v>3203</v>
      </c>
      <c r="C1519">
        <v>3115706</v>
      </c>
    </row>
    <row r="1520" spans="1:3">
      <c r="A1520" t="s">
        <v>59</v>
      </c>
      <c r="B1520" t="s">
        <v>3215</v>
      </c>
      <c r="C1520">
        <v>3115805</v>
      </c>
    </row>
    <row r="1521" spans="1:3">
      <c r="A1521" t="s">
        <v>59</v>
      </c>
      <c r="B1521" t="s">
        <v>3227</v>
      </c>
      <c r="C1521">
        <v>3115904</v>
      </c>
    </row>
    <row r="1522" spans="1:3">
      <c r="A1522" t="s">
        <v>59</v>
      </c>
      <c r="B1522" t="s">
        <v>3237</v>
      </c>
      <c r="C1522">
        <v>3116001</v>
      </c>
    </row>
    <row r="1523" spans="1:3">
      <c r="A1523" t="s">
        <v>59</v>
      </c>
      <c r="B1523" t="s">
        <v>3248</v>
      </c>
      <c r="C1523">
        <v>3116100</v>
      </c>
    </row>
    <row r="1524" spans="1:3">
      <c r="A1524" t="s">
        <v>59</v>
      </c>
      <c r="B1524" t="s">
        <v>3258</v>
      </c>
      <c r="C1524">
        <v>3116159</v>
      </c>
    </row>
    <row r="1525" spans="1:3">
      <c r="A1525" t="s">
        <v>59</v>
      </c>
      <c r="B1525" t="s">
        <v>3269</v>
      </c>
      <c r="C1525">
        <v>3116209</v>
      </c>
    </row>
    <row r="1526" spans="1:3">
      <c r="A1526" t="s">
        <v>59</v>
      </c>
      <c r="B1526" t="s">
        <v>3281</v>
      </c>
      <c r="C1526">
        <v>3116308</v>
      </c>
    </row>
    <row r="1527" spans="1:3">
      <c r="A1527" t="s">
        <v>59</v>
      </c>
      <c r="B1527" t="s">
        <v>3292</v>
      </c>
      <c r="C1527">
        <v>3116407</v>
      </c>
    </row>
    <row r="1528" spans="1:3">
      <c r="A1528" t="s">
        <v>59</v>
      </c>
      <c r="B1528" t="s">
        <v>3304</v>
      </c>
      <c r="C1528">
        <v>3116506</v>
      </c>
    </row>
    <row r="1529" spans="1:3">
      <c r="A1529" t="s">
        <v>59</v>
      </c>
      <c r="B1529" t="s">
        <v>3316</v>
      </c>
      <c r="C1529">
        <v>3116605</v>
      </c>
    </row>
    <row r="1530" spans="1:3">
      <c r="A1530" t="s">
        <v>59</v>
      </c>
      <c r="B1530" t="s">
        <v>3326</v>
      </c>
      <c r="C1530">
        <v>3116704</v>
      </c>
    </row>
    <row r="1531" spans="1:3">
      <c r="A1531" t="s">
        <v>59</v>
      </c>
      <c r="B1531" t="s">
        <v>3337</v>
      </c>
      <c r="C1531">
        <v>3116803</v>
      </c>
    </row>
    <row r="1532" spans="1:3">
      <c r="A1532" t="s">
        <v>59</v>
      </c>
      <c r="B1532" t="s">
        <v>3348</v>
      </c>
      <c r="C1532">
        <v>3116902</v>
      </c>
    </row>
    <row r="1533" spans="1:3">
      <c r="A1533" t="s">
        <v>59</v>
      </c>
      <c r="B1533" t="s">
        <v>3358</v>
      </c>
      <c r="C1533">
        <v>3117009</v>
      </c>
    </row>
    <row r="1534" spans="1:3">
      <c r="A1534" t="s">
        <v>59</v>
      </c>
      <c r="B1534" t="s">
        <v>3367</v>
      </c>
      <c r="C1534">
        <v>3117108</v>
      </c>
    </row>
    <row r="1535" spans="1:3">
      <c r="A1535" t="s">
        <v>59</v>
      </c>
      <c r="B1535" t="s">
        <v>3377</v>
      </c>
      <c r="C1535">
        <v>3115201</v>
      </c>
    </row>
    <row r="1536" spans="1:3">
      <c r="A1536" t="s">
        <v>59</v>
      </c>
      <c r="B1536" t="s">
        <v>3387</v>
      </c>
      <c r="C1536">
        <v>3117306</v>
      </c>
    </row>
    <row r="1537" spans="1:3">
      <c r="A1537" t="s">
        <v>59</v>
      </c>
      <c r="B1537" t="s">
        <v>3397</v>
      </c>
      <c r="C1537">
        <v>3117207</v>
      </c>
    </row>
    <row r="1538" spans="1:3">
      <c r="A1538" t="s">
        <v>59</v>
      </c>
      <c r="B1538" t="s">
        <v>3407</v>
      </c>
      <c r="C1538">
        <v>3117405</v>
      </c>
    </row>
    <row r="1539" spans="1:3">
      <c r="A1539" t="s">
        <v>59</v>
      </c>
      <c r="B1539" t="s">
        <v>3417</v>
      </c>
      <c r="C1539">
        <v>3117504</v>
      </c>
    </row>
    <row r="1540" spans="1:3">
      <c r="A1540" t="s">
        <v>59</v>
      </c>
      <c r="B1540" t="s">
        <v>3426</v>
      </c>
      <c r="C1540">
        <v>3117603</v>
      </c>
    </row>
    <row r="1541" spans="1:3">
      <c r="A1541" t="s">
        <v>59</v>
      </c>
      <c r="B1541" t="s">
        <v>3436</v>
      </c>
      <c r="C1541">
        <v>3117702</v>
      </c>
    </row>
    <row r="1542" spans="1:3">
      <c r="A1542" t="s">
        <v>59</v>
      </c>
      <c r="B1542" t="s">
        <v>3445</v>
      </c>
      <c r="C1542">
        <v>3117801</v>
      </c>
    </row>
    <row r="1543" spans="1:3">
      <c r="A1543" t="s">
        <v>59</v>
      </c>
      <c r="B1543" t="s">
        <v>3454</v>
      </c>
      <c r="C1543">
        <v>3117836</v>
      </c>
    </row>
    <row r="1544" spans="1:3">
      <c r="A1544" t="s">
        <v>59</v>
      </c>
      <c r="B1544" t="s">
        <v>3464</v>
      </c>
      <c r="C1544">
        <v>3117876</v>
      </c>
    </row>
    <row r="1545" spans="1:3">
      <c r="A1545" t="s">
        <v>59</v>
      </c>
      <c r="B1545" t="s">
        <v>3473</v>
      </c>
      <c r="C1545">
        <v>3117900</v>
      </c>
    </row>
    <row r="1546" spans="1:3">
      <c r="A1546" t="s">
        <v>59</v>
      </c>
      <c r="B1546" t="s">
        <v>3483</v>
      </c>
      <c r="C1546">
        <v>3118007</v>
      </c>
    </row>
    <row r="1547" spans="1:3">
      <c r="A1547" t="s">
        <v>59</v>
      </c>
      <c r="B1547" t="s">
        <v>3493</v>
      </c>
      <c r="C1547">
        <v>3118106</v>
      </c>
    </row>
    <row r="1548" spans="1:3">
      <c r="A1548" t="s">
        <v>59</v>
      </c>
      <c r="B1548" t="s">
        <v>3502</v>
      </c>
      <c r="C1548">
        <v>3118205</v>
      </c>
    </row>
    <row r="1549" spans="1:3">
      <c r="A1549" t="s">
        <v>59</v>
      </c>
      <c r="B1549" t="s">
        <v>3512</v>
      </c>
      <c r="C1549">
        <v>3118304</v>
      </c>
    </row>
    <row r="1550" spans="1:3">
      <c r="A1550" t="s">
        <v>59</v>
      </c>
      <c r="B1550" t="s">
        <v>3522</v>
      </c>
      <c r="C1550">
        <v>3118403</v>
      </c>
    </row>
    <row r="1551" spans="1:3">
      <c r="A1551" t="s">
        <v>59</v>
      </c>
      <c r="B1551" t="s">
        <v>3532</v>
      </c>
      <c r="C1551">
        <v>3118502</v>
      </c>
    </row>
    <row r="1552" spans="1:3">
      <c r="A1552" t="s">
        <v>59</v>
      </c>
      <c r="B1552" t="s">
        <v>3542</v>
      </c>
      <c r="C1552">
        <v>3118601</v>
      </c>
    </row>
    <row r="1553" spans="1:3">
      <c r="A1553" t="s">
        <v>59</v>
      </c>
      <c r="B1553" t="s">
        <v>3550</v>
      </c>
      <c r="C1553">
        <v>3118700</v>
      </c>
    </row>
    <row r="1554" spans="1:3">
      <c r="A1554" t="s">
        <v>59</v>
      </c>
      <c r="B1554" t="s">
        <v>3560</v>
      </c>
      <c r="C1554">
        <v>3118809</v>
      </c>
    </row>
    <row r="1555" spans="1:3">
      <c r="A1555" t="s">
        <v>59</v>
      </c>
      <c r="B1555" t="s">
        <v>3570</v>
      </c>
      <c r="C1555">
        <v>3118908</v>
      </c>
    </row>
    <row r="1556" spans="1:3">
      <c r="A1556" t="s">
        <v>59</v>
      </c>
      <c r="B1556" t="s">
        <v>3580</v>
      </c>
      <c r="C1556">
        <v>3119005</v>
      </c>
    </row>
    <row r="1557" spans="1:3">
      <c r="A1557" t="s">
        <v>59</v>
      </c>
      <c r="B1557" t="s">
        <v>3590</v>
      </c>
      <c r="C1557">
        <v>3119104</v>
      </c>
    </row>
    <row r="1558" spans="1:3">
      <c r="A1558" t="s">
        <v>59</v>
      </c>
      <c r="B1558" t="s">
        <v>3599</v>
      </c>
      <c r="C1558">
        <v>3119203</v>
      </c>
    </row>
    <row r="1559" spans="1:3">
      <c r="A1559" t="s">
        <v>59</v>
      </c>
      <c r="B1559" t="s">
        <v>3608</v>
      </c>
      <c r="C1559">
        <v>3119302</v>
      </c>
    </row>
    <row r="1560" spans="1:3">
      <c r="A1560" t="s">
        <v>59</v>
      </c>
      <c r="B1560" t="s">
        <v>3617</v>
      </c>
      <c r="C1560">
        <v>3119401</v>
      </c>
    </row>
    <row r="1561" spans="1:3">
      <c r="A1561" t="s">
        <v>59</v>
      </c>
      <c r="B1561" t="s">
        <v>3627</v>
      </c>
      <c r="C1561">
        <v>3119500</v>
      </c>
    </row>
    <row r="1562" spans="1:3">
      <c r="A1562" t="s">
        <v>59</v>
      </c>
      <c r="B1562" t="s">
        <v>3637</v>
      </c>
      <c r="C1562">
        <v>3119609</v>
      </c>
    </row>
    <row r="1563" spans="1:3">
      <c r="A1563" t="s">
        <v>59</v>
      </c>
      <c r="B1563" t="s">
        <v>3647</v>
      </c>
      <c r="C1563">
        <v>3119708</v>
      </c>
    </row>
    <row r="1564" spans="1:3">
      <c r="A1564" t="s">
        <v>59</v>
      </c>
      <c r="B1564" t="s">
        <v>3655</v>
      </c>
      <c r="C1564">
        <v>3119807</v>
      </c>
    </row>
    <row r="1565" spans="1:3">
      <c r="A1565" t="s">
        <v>59</v>
      </c>
      <c r="B1565" t="s">
        <v>3664</v>
      </c>
      <c r="C1565">
        <v>3119906</v>
      </c>
    </row>
    <row r="1566" spans="1:3">
      <c r="A1566" t="s">
        <v>59</v>
      </c>
      <c r="B1566" t="s">
        <v>3672</v>
      </c>
      <c r="C1566">
        <v>3119955</v>
      </c>
    </row>
    <row r="1567" spans="1:3">
      <c r="A1567" t="s">
        <v>59</v>
      </c>
      <c r="B1567" t="s">
        <v>3680</v>
      </c>
      <c r="C1567">
        <v>3120003</v>
      </c>
    </row>
    <row r="1568" spans="1:3">
      <c r="A1568" t="s">
        <v>59</v>
      </c>
      <c r="B1568" t="s">
        <v>3688</v>
      </c>
      <c r="C1568">
        <v>3120102</v>
      </c>
    </row>
    <row r="1569" spans="1:3">
      <c r="A1569" t="s">
        <v>59</v>
      </c>
      <c r="B1569" t="s">
        <v>3697</v>
      </c>
      <c r="C1569">
        <v>3120151</v>
      </c>
    </row>
    <row r="1570" spans="1:3">
      <c r="A1570" t="s">
        <v>59</v>
      </c>
      <c r="B1570" t="s">
        <v>3705</v>
      </c>
      <c r="C1570">
        <v>3120201</v>
      </c>
    </row>
    <row r="1571" spans="1:3">
      <c r="A1571" t="s">
        <v>59</v>
      </c>
      <c r="B1571" t="s">
        <v>3713</v>
      </c>
      <c r="C1571">
        <v>3120300</v>
      </c>
    </row>
    <row r="1572" spans="1:3">
      <c r="A1572" t="s">
        <v>59</v>
      </c>
      <c r="B1572" t="s">
        <v>3720</v>
      </c>
      <c r="C1572">
        <v>3120409</v>
      </c>
    </row>
    <row r="1573" spans="1:3">
      <c r="A1573" t="s">
        <v>59</v>
      </c>
      <c r="B1573" t="s">
        <v>3727</v>
      </c>
      <c r="C1573">
        <v>3120508</v>
      </c>
    </row>
    <row r="1574" spans="1:3">
      <c r="A1574" t="s">
        <v>59</v>
      </c>
      <c r="B1574" t="s">
        <v>3734</v>
      </c>
      <c r="C1574">
        <v>3120607</v>
      </c>
    </row>
    <row r="1575" spans="1:3">
      <c r="A1575" t="s">
        <v>59</v>
      </c>
      <c r="B1575" t="s">
        <v>3741</v>
      </c>
      <c r="C1575">
        <v>3120706</v>
      </c>
    </row>
    <row r="1576" spans="1:3">
      <c r="A1576" t="s">
        <v>59</v>
      </c>
      <c r="B1576" t="s">
        <v>3748</v>
      </c>
      <c r="C1576">
        <v>3120805</v>
      </c>
    </row>
    <row r="1577" spans="1:3">
      <c r="A1577" t="s">
        <v>59</v>
      </c>
      <c r="B1577" t="s">
        <v>3754</v>
      </c>
      <c r="C1577">
        <v>3120839</v>
      </c>
    </row>
    <row r="1578" spans="1:3">
      <c r="A1578" t="s">
        <v>59</v>
      </c>
      <c r="B1578" t="s">
        <v>3760</v>
      </c>
      <c r="C1578">
        <v>3120870</v>
      </c>
    </row>
    <row r="1579" spans="1:3">
      <c r="A1579" t="s">
        <v>59</v>
      </c>
      <c r="B1579" t="s">
        <v>3763</v>
      </c>
      <c r="C1579">
        <v>3120904</v>
      </c>
    </row>
    <row r="1580" spans="1:3">
      <c r="A1580" t="s">
        <v>59</v>
      </c>
      <c r="B1580" t="s">
        <v>3770</v>
      </c>
      <c r="C1580">
        <v>3121001</v>
      </c>
    </row>
    <row r="1581" spans="1:3">
      <c r="A1581" t="s">
        <v>59</v>
      </c>
      <c r="B1581" t="s">
        <v>3776</v>
      </c>
      <c r="C1581">
        <v>3121100</v>
      </c>
    </row>
    <row r="1582" spans="1:3">
      <c r="A1582" t="s">
        <v>59</v>
      </c>
      <c r="B1582" t="s">
        <v>3783</v>
      </c>
      <c r="C1582">
        <v>3121209</v>
      </c>
    </row>
    <row r="1583" spans="1:3">
      <c r="A1583" t="s">
        <v>59</v>
      </c>
      <c r="B1583" t="s">
        <v>3790</v>
      </c>
      <c r="C1583">
        <v>3121258</v>
      </c>
    </row>
    <row r="1584" spans="1:3">
      <c r="A1584" t="s">
        <v>59</v>
      </c>
      <c r="B1584" t="s">
        <v>3797</v>
      </c>
      <c r="C1584">
        <v>3121308</v>
      </c>
    </row>
    <row r="1585" spans="1:3">
      <c r="A1585" t="s">
        <v>59</v>
      </c>
      <c r="B1585" t="s">
        <v>3804</v>
      </c>
      <c r="C1585">
        <v>3121407</v>
      </c>
    </row>
    <row r="1586" spans="1:3">
      <c r="A1586" t="s">
        <v>59</v>
      </c>
      <c r="B1586" t="s">
        <v>3810</v>
      </c>
      <c r="C1586">
        <v>3121506</v>
      </c>
    </row>
    <row r="1587" spans="1:3">
      <c r="A1587" t="s">
        <v>59</v>
      </c>
      <c r="B1587" t="s">
        <v>3817</v>
      </c>
      <c r="C1587">
        <v>3121605</v>
      </c>
    </row>
    <row r="1588" spans="1:3">
      <c r="A1588" t="s">
        <v>59</v>
      </c>
      <c r="B1588" t="s">
        <v>3824</v>
      </c>
      <c r="C1588">
        <v>3121704</v>
      </c>
    </row>
    <row r="1589" spans="1:3">
      <c r="A1589" t="s">
        <v>59</v>
      </c>
      <c r="B1589" t="s">
        <v>3831</v>
      </c>
      <c r="C1589">
        <v>3121803</v>
      </c>
    </row>
    <row r="1590" spans="1:3">
      <c r="A1590" t="s">
        <v>59</v>
      </c>
      <c r="B1590" t="s">
        <v>3837</v>
      </c>
      <c r="C1590">
        <v>3121902</v>
      </c>
    </row>
    <row r="1591" spans="1:3">
      <c r="A1591" t="s">
        <v>59</v>
      </c>
      <c r="B1591" t="s">
        <v>3844</v>
      </c>
      <c r="C1591">
        <v>3122009</v>
      </c>
    </row>
    <row r="1592" spans="1:3">
      <c r="A1592" t="s">
        <v>59</v>
      </c>
      <c r="B1592" t="s">
        <v>3850</v>
      </c>
      <c r="C1592">
        <v>3122108</v>
      </c>
    </row>
    <row r="1593" spans="1:3">
      <c r="A1593" t="s">
        <v>59</v>
      </c>
      <c r="B1593" t="s">
        <v>3856</v>
      </c>
      <c r="C1593">
        <v>3122207</v>
      </c>
    </row>
    <row r="1594" spans="1:3">
      <c r="A1594" t="s">
        <v>59</v>
      </c>
      <c r="B1594" t="s">
        <v>3862</v>
      </c>
      <c r="C1594">
        <v>3122306</v>
      </c>
    </row>
    <row r="1595" spans="1:3">
      <c r="A1595" t="s">
        <v>59</v>
      </c>
      <c r="B1595" t="s">
        <v>3868</v>
      </c>
      <c r="C1595">
        <v>3122355</v>
      </c>
    </row>
    <row r="1596" spans="1:3">
      <c r="A1596" t="s">
        <v>59</v>
      </c>
      <c r="B1596" t="s">
        <v>3873</v>
      </c>
      <c r="C1596">
        <v>3122405</v>
      </c>
    </row>
    <row r="1597" spans="1:3">
      <c r="A1597" t="s">
        <v>59</v>
      </c>
      <c r="B1597" t="s">
        <v>3878</v>
      </c>
      <c r="C1597">
        <v>3122454</v>
      </c>
    </row>
    <row r="1598" spans="1:3">
      <c r="A1598" t="s">
        <v>59</v>
      </c>
      <c r="B1598" t="s">
        <v>3884</v>
      </c>
      <c r="C1598">
        <v>3122470</v>
      </c>
    </row>
    <row r="1599" spans="1:3">
      <c r="A1599" t="s">
        <v>59</v>
      </c>
      <c r="B1599" t="s">
        <v>3890</v>
      </c>
      <c r="C1599">
        <v>3122504</v>
      </c>
    </row>
    <row r="1600" spans="1:3">
      <c r="A1600" t="s">
        <v>59</v>
      </c>
      <c r="B1600" t="s">
        <v>3896</v>
      </c>
      <c r="C1600">
        <v>3122603</v>
      </c>
    </row>
    <row r="1601" spans="1:3">
      <c r="A1601" t="s">
        <v>59</v>
      </c>
      <c r="B1601" t="s">
        <v>3902</v>
      </c>
      <c r="C1601">
        <v>3122702</v>
      </c>
    </row>
    <row r="1602" spans="1:3">
      <c r="A1602" t="s">
        <v>59</v>
      </c>
      <c r="B1602" t="s">
        <v>3908</v>
      </c>
      <c r="C1602">
        <v>3122801</v>
      </c>
    </row>
    <row r="1603" spans="1:3">
      <c r="A1603" t="s">
        <v>59</v>
      </c>
      <c r="B1603" t="s">
        <v>3913</v>
      </c>
      <c r="C1603">
        <v>3122900</v>
      </c>
    </row>
    <row r="1604" spans="1:3">
      <c r="A1604" t="s">
        <v>59</v>
      </c>
      <c r="B1604" t="s">
        <v>3919</v>
      </c>
      <c r="C1604">
        <v>3123007</v>
      </c>
    </row>
    <row r="1605" spans="1:3">
      <c r="A1605" t="s">
        <v>59</v>
      </c>
      <c r="B1605" t="s">
        <v>3925</v>
      </c>
      <c r="C1605">
        <v>3123106</v>
      </c>
    </row>
    <row r="1606" spans="1:3">
      <c r="A1606" t="s">
        <v>59</v>
      </c>
      <c r="B1606" t="s">
        <v>3931</v>
      </c>
      <c r="C1606">
        <v>3123205</v>
      </c>
    </row>
    <row r="1607" spans="1:3">
      <c r="A1607" t="s">
        <v>59</v>
      </c>
      <c r="B1607" t="s">
        <v>3937</v>
      </c>
      <c r="C1607">
        <v>3123304</v>
      </c>
    </row>
    <row r="1608" spans="1:3">
      <c r="A1608" t="s">
        <v>59</v>
      </c>
      <c r="B1608" t="s">
        <v>3943</v>
      </c>
      <c r="C1608">
        <v>3123403</v>
      </c>
    </row>
    <row r="1609" spans="1:3">
      <c r="A1609" t="s">
        <v>59</v>
      </c>
      <c r="B1609" t="s">
        <v>3949</v>
      </c>
      <c r="C1609">
        <v>3123502</v>
      </c>
    </row>
    <row r="1610" spans="1:3">
      <c r="A1610" t="s">
        <v>59</v>
      </c>
      <c r="B1610" t="s">
        <v>3955</v>
      </c>
      <c r="C1610">
        <v>3123528</v>
      </c>
    </row>
    <row r="1611" spans="1:3">
      <c r="A1611" t="s">
        <v>59</v>
      </c>
      <c r="B1611" t="s">
        <v>3960</v>
      </c>
      <c r="C1611">
        <v>3123601</v>
      </c>
    </row>
    <row r="1612" spans="1:3">
      <c r="A1612" t="s">
        <v>59</v>
      </c>
      <c r="B1612" t="s">
        <v>3966</v>
      </c>
      <c r="C1612">
        <v>3123700</v>
      </c>
    </row>
    <row r="1613" spans="1:3">
      <c r="A1613" t="s">
        <v>59</v>
      </c>
      <c r="B1613" t="s">
        <v>3971</v>
      </c>
      <c r="C1613">
        <v>3123809</v>
      </c>
    </row>
    <row r="1614" spans="1:3">
      <c r="A1614" t="s">
        <v>59</v>
      </c>
      <c r="B1614" t="s">
        <v>3976</v>
      </c>
      <c r="C1614">
        <v>3123858</v>
      </c>
    </row>
    <row r="1615" spans="1:3">
      <c r="A1615" t="s">
        <v>59</v>
      </c>
      <c r="B1615" t="s">
        <v>3982</v>
      </c>
      <c r="C1615">
        <v>3123908</v>
      </c>
    </row>
    <row r="1616" spans="1:3">
      <c r="A1616" t="s">
        <v>59</v>
      </c>
      <c r="B1616" t="s">
        <v>3988</v>
      </c>
      <c r="C1616">
        <v>3124005</v>
      </c>
    </row>
    <row r="1617" spans="1:3">
      <c r="A1617" t="s">
        <v>59</v>
      </c>
      <c r="B1617" t="s">
        <v>3993</v>
      </c>
      <c r="C1617">
        <v>3124104</v>
      </c>
    </row>
    <row r="1618" spans="1:3">
      <c r="A1618" t="s">
        <v>59</v>
      </c>
      <c r="B1618" t="s">
        <v>3998</v>
      </c>
      <c r="C1618">
        <v>3124203</v>
      </c>
    </row>
    <row r="1619" spans="1:3">
      <c r="A1619" t="s">
        <v>59</v>
      </c>
      <c r="B1619" t="s">
        <v>4004</v>
      </c>
      <c r="C1619">
        <v>3124302</v>
      </c>
    </row>
    <row r="1620" spans="1:3">
      <c r="A1620" t="s">
        <v>59</v>
      </c>
      <c r="B1620" t="s">
        <v>4010</v>
      </c>
      <c r="C1620">
        <v>3124401</v>
      </c>
    </row>
    <row r="1621" spans="1:3">
      <c r="A1621" t="s">
        <v>59</v>
      </c>
      <c r="B1621" t="s">
        <v>4016</v>
      </c>
      <c r="C1621">
        <v>3124500</v>
      </c>
    </row>
    <row r="1622" spans="1:3">
      <c r="A1622" t="s">
        <v>59</v>
      </c>
      <c r="B1622" t="s">
        <v>4021</v>
      </c>
      <c r="C1622">
        <v>3124609</v>
      </c>
    </row>
    <row r="1623" spans="1:3">
      <c r="A1623" t="s">
        <v>59</v>
      </c>
      <c r="B1623" t="s">
        <v>4027</v>
      </c>
      <c r="C1623">
        <v>3124708</v>
      </c>
    </row>
    <row r="1624" spans="1:3">
      <c r="A1624" t="s">
        <v>59</v>
      </c>
      <c r="B1624" t="s">
        <v>4033</v>
      </c>
      <c r="C1624">
        <v>3124807</v>
      </c>
    </row>
    <row r="1625" spans="1:3">
      <c r="A1625" t="s">
        <v>59</v>
      </c>
      <c r="B1625" t="s">
        <v>4038</v>
      </c>
      <c r="C1625">
        <v>3124906</v>
      </c>
    </row>
    <row r="1626" spans="1:3">
      <c r="A1626" t="s">
        <v>59</v>
      </c>
      <c r="B1626" t="s">
        <v>4044</v>
      </c>
      <c r="C1626">
        <v>3125002</v>
      </c>
    </row>
    <row r="1627" spans="1:3">
      <c r="A1627" t="s">
        <v>59</v>
      </c>
      <c r="B1627" t="s">
        <v>4050</v>
      </c>
      <c r="C1627">
        <v>3125101</v>
      </c>
    </row>
    <row r="1628" spans="1:3">
      <c r="A1628" t="s">
        <v>59</v>
      </c>
      <c r="B1628" t="s">
        <v>4055</v>
      </c>
      <c r="C1628">
        <v>3125200</v>
      </c>
    </row>
    <row r="1629" spans="1:3">
      <c r="A1629" t="s">
        <v>59</v>
      </c>
      <c r="B1629" t="s">
        <v>4061</v>
      </c>
      <c r="C1629">
        <v>3125309</v>
      </c>
    </row>
    <row r="1630" spans="1:3">
      <c r="A1630" t="s">
        <v>59</v>
      </c>
      <c r="B1630" t="s">
        <v>4067</v>
      </c>
      <c r="C1630">
        <v>3125408</v>
      </c>
    </row>
    <row r="1631" spans="1:3">
      <c r="A1631" t="s">
        <v>59</v>
      </c>
      <c r="B1631" t="s">
        <v>4073</v>
      </c>
      <c r="C1631">
        <v>3125606</v>
      </c>
    </row>
    <row r="1632" spans="1:3">
      <c r="A1632" t="s">
        <v>59</v>
      </c>
      <c r="B1632" t="s">
        <v>4078</v>
      </c>
      <c r="C1632">
        <v>3125705</v>
      </c>
    </row>
    <row r="1633" spans="1:3">
      <c r="A1633" t="s">
        <v>59</v>
      </c>
      <c r="B1633" t="s">
        <v>4084</v>
      </c>
      <c r="C1633">
        <v>3125804</v>
      </c>
    </row>
    <row r="1634" spans="1:3">
      <c r="A1634" t="s">
        <v>59</v>
      </c>
      <c r="B1634" t="s">
        <v>4089</v>
      </c>
      <c r="C1634">
        <v>3125903</v>
      </c>
    </row>
    <row r="1635" spans="1:3">
      <c r="A1635" t="s">
        <v>59</v>
      </c>
      <c r="B1635" t="s">
        <v>4095</v>
      </c>
      <c r="C1635">
        <v>3125952</v>
      </c>
    </row>
    <row r="1636" spans="1:3">
      <c r="A1636" t="s">
        <v>59</v>
      </c>
      <c r="B1636" t="s">
        <v>4101</v>
      </c>
      <c r="C1636">
        <v>3126000</v>
      </c>
    </row>
    <row r="1637" spans="1:3">
      <c r="A1637" t="s">
        <v>59</v>
      </c>
      <c r="B1637" t="s">
        <v>4107</v>
      </c>
      <c r="C1637">
        <v>3126109</v>
      </c>
    </row>
    <row r="1638" spans="1:3">
      <c r="A1638" t="s">
        <v>59</v>
      </c>
      <c r="B1638" t="s">
        <v>2024</v>
      </c>
      <c r="C1638">
        <v>3126208</v>
      </c>
    </row>
    <row r="1639" spans="1:3">
      <c r="A1639" t="s">
        <v>59</v>
      </c>
      <c r="B1639" t="s">
        <v>4118</v>
      </c>
      <c r="C1639">
        <v>3126307</v>
      </c>
    </row>
    <row r="1640" spans="1:3">
      <c r="A1640" t="s">
        <v>59</v>
      </c>
      <c r="B1640" t="s">
        <v>4124</v>
      </c>
      <c r="C1640">
        <v>3126406</v>
      </c>
    </row>
    <row r="1641" spans="1:3">
      <c r="A1641" t="s">
        <v>59</v>
      </c>
      <c r="B1641" t="s">
        <v>4130</v>
      </c>
      <c r="C1641">
        <v>3126505</v>
      </c>
    </row>
    <row r="1642" spans="1:3">
      <c r="A1642" t="s">
        <v>59</v>
      </c>
      <c r="B1642" t="s">
        <v>4136</v>
      </c>
      <c r="C1642">
        <v>3126604</v>
      </c>
    </row>
    <row r="1643" spans="1:3">
      <c r="A1643" t="s">
        <v>59</v>
      </c>
      <c r="B1643" t="s">
        <v>4141</v>
      </c>
      <c r="C1643">
        <v>3126703</v>
      </c>
    </row>
    <row r="1644" spans="1:3">
      <c r="A1644" t="s">
        <v>59</v>
      </c>
      <c r="B1644" t="s">
        <v>4146</v>
      </c>
      <c r="C1644">
        <v>3126752</v>
      </c>
    </row>
    <row r="1645" spans="1:3">
      <c r="A1645" t="s">
        <v>59</v>
      </c>
      <c r="B1645" t="s">
        <v>4151</v>
      </c>
      <c r="C1645">
        <v>3126802</v>
      </c>
    </row>
    <row r="1646" spans="1:3">
      <c r="A1646" t="s">
        <v>59</v>
      </c>
      <c r="B1646" t="s">
        <v>4156</v>
      </c>
      <c r="C1646">
        <v>3126901</v>
      </c>
    </row>
    <row r="1647" spans="1:3">
      <c r="A1647" t="s">
        <v>59</v>
      </c>
      <c r="B1647" t="s">
        <v>4161</v>
      </c>
      <c r="C1647">
        <v>3126950</v>
      </c>
    </row>
    <row r="1648" spans="1:3">
      <c r="A1648" t="s">
        <v>59</v>
      </c>
      <c r="B1648" t="s">
        <v>4166</v>
      </c>
      <c r="C1648">
        <v>3127008</v>
      </c>
    </row>
    <row r="1649" spans="1:3">
      <c r="A1649" t="s">
        <v>59</v>
      </c>
      <c r="B1649" t="s">
        <v>4171</v>
      </c>
      <c r="C1649">
        <v>3127057</v>
      </c>
    </row>
    <row r="1650" spans="1:3">
      <c r="A1650" t="s">
        <v>59</v>
      </c>
      <c r="B1650" t="s">
        <v>4176</v>
      </c>
      <c r="C1650">
        <v>3127073</v>
      </c>
    </row>
    <row r="1651" spans="1:3">
      <c r="A1651" t="s">
        <v>59</v>
      </c>
      <c r="B1651" t="s">
        <v>4181</v>
      </c>
      <c r="C1651">
        <v>3127107</v>
      </c>
    </row>
    <row r="1652" spans="1:3">
      <c r="A1652" t="s">
        <v>59</v>
      </c>
      <c r="B1652" t="s">
        <v>4186</v>
      </c>
      <c r="C1652">
        <v>3127206</v>
      </c>
    </row>
    <row r="1653" spans="1:3">
      <c r="A1653" t="s">
        <v>59</v>
      </c>
      <c r="B1653" t="s">
        <v>4190</v>
      </c>
      <c r="C1653">
        <v>3127305</v>
      </c>
    </row>
    <row r="1654" spans="1:3">
      <c r="A1654" t="s">
        <v>59</v>
      </c>
      <c r="B1654" t="s">
        <v>4195</v>
      </c>
      <c r="C1654">
        <v>3127339</v>
      </c>
    </row>
    <row r="1655" spans="1:3">
      <c r="A1655" t="s">
        <v>59</v>
      </c>
      <c r="B1655" t="s">
        <v>4200</v>
      </c>
      <c r="C1655">
        <v>3127354</v>
      </c>
    </row>
    <row r="1656" spans="1:3">
      <c r="A1656" t="s">
        <v>59</v>
      </c>
      <c r="B1656" t="s">
        <v>4205</v>
      </c>
      <c r="C1656">
        <v>3127370</v>
      </c>
    </row>
    <row r="1657" spans="1:3">
      <c r="A1657" t="s">
        <v>59</v>
      </c>
      <c r="B1657" t="s">
        <v>4210</v>
      </c>
      <c r="C1657">
        <v>3127388</v>
      </c>
    </row>
    <row r="1658" spans="1:3">
      <c r="A1658" t="s">
        <v>59</v>
      </c>
      <c r="B1658" t="s">
        <v>4215</v>
      </c>
      <c r="C1658">
        <v>3127404</v>
      </c>
    </row>
    <row r="1659" spans="1:3">
      <c r="A1659" t="s">
        <v>59</v>
      </c>
      <c r="B1659" t="s">
        <v>4219</v>
      </c>
      <c r="C1659">
        <v>3127503</v>
      </c>
    </row>
    <row r="1660" spans="1:3">
      <c r="A1660" t="s">
        <v>59</v>
      </c>
      <c r="B1660" t="s">
        <v>4223</v>
      </c>
      <c r="C1660">
        <v>3127602</v>
      </c>
    </row>
    <row r="1661" spans="1:3">
      <c r="A1661" t="s">
        <v>59</v>
      </c>
      <c r="B1661" t="s">
        <v>4228</v>
      </c>
      <c r="C1661">
        <v>3127701</v>
      </c>
    </row>
    <row r="1662" spans="1:3">
      <c r="A1662" t="s">
        <v>59</v>
      </c>
      <c r="B1662" t="s">
        <v>4233</v>
      </c>
      <c r="C1662">
        <v>3127800</v>
      </c>
    </row>
    <row r="1663" spans="1:3">
      <c r="A1663" t="s">
        <v>59</v>
      </c>
      <c r="B1663" t="s">
        <v>4237</v>
      </c>
      <c r="C1663">
        <v>3127909</v>
      </c>
    </row>
    <row r="1664" spans="1:3">
      <c r="A1664" t="s">
        <v>59</v>
      </c>
      <c r="B1664" t="s">
        <v>4242</v>
      </c>
      <c r="C1664">
        <v>3128006</v>
      </c>
    </row>
    <row r="1665" spans="1:3">
      <c r="A1665" t="s">
        <v>59</v>
      </c>
      <c r="B1665" t="s">
        <v>4247</v>
      </c>
      <c r="C1665">
        <v>3128105</v>
      </c>
    </row>
    <row r="1666" spans="1:3">
      <c r="A1666" t="s">
        <v>59</v>
      </c>
      <c r="B1666" t="s">
        <v>2248</v>
      </c>
      <c r="C1666">
        <v>3128204</v>
      </c>
    </row>
    <row r="1667" spans="1:3">
      <c r="A1667" t="s">
        <v>59</v>
      </c>
      <c r="B1667" t="s">
        <v>4256</v>
      </c>
      <c r="C1667">
        <v>3128253</v>
      </c>
    </row>
    <row r="1668" spans="1:3">
      <c r="A1668" t="s">
        <v>59</v>
      </c>
      <c r="B1668" t="s">
        <v>4260</v>
      </c>
      <c r="C1668">
        <v>3128303</v>
      </c>
    </row>
    <row r="1669" spans="1:3">
      <c r="A1669" t="s">
        <v>59</v>
      </c>
      <c r="B1669" t="s">
        <v>4265</v>
      </c>
      <c r="C1669">
        <v>3128402</v>
      </c>
    </row>
    <row r="1670" spans="1:3">
      <c r="A1670" t="s">
        <v>59</v>
      </c>
      <c r="B1670" t="s">
        <v>4270</v>
      </c>
      <c r="C1670">
        <v>3128501</v>
      </c>
    </row>
    <row r="1671" spans="1:3">
      <c r="A1671" t="s">
        <v>59</v>
      </c>
      <c r="B1671" t="s">
        <v>4274</v>
      </c>
      <c r="C1671">
        <v>3128600</v>
      </c>
    </row>
    <row r="1672" spans="1:3">
      <c r="A1672" t="s">
        <v>59</v>
      </c>
      <c r="B1672" t="s">
        <v>4278</v>
      </c>
      <c r="C1672">
        <v>3128709</v>
      </c>
    </row>
    <row r="1673" spans="1:3">
      <c r="A1673" t="s">
        <v>59</v>
      </c>
      <c r="B1673" t="s">
        <v>4282</v>
      </c>
      <c r="C1673">
        <v>3128808</v>
      </c>
    </row>
    <row r="1674" spans="1:3">
      <c r="A1674" t="s">
        <v>59</v>
      </c>
      <c r="B1674" t="s">
        <v>4287</v>
      </c>
      <c r="C1674">
        <v>3128907</v>
      </c>
    </row>
    <row r="1675" spans="1:3">
      <c r="A1675" t="s">
        <v>59</v>
      </c>
      <c r="B1675" t="s">
        <v>4292</v>
      </c>
      <c r="C1675">
        <v>3129004</v>
      </c>
    </row>
    <row r="1676" spans="1:3">
      <c r="A1676" t="s">
        <v>59</v>
      </c>
      <c r="B1676" t="s">
        <v>4297</v>
      </c>
      <c r="C1676">
        <v>3129103</v>
      </c>
    </row>
    <row r="1677" spans="1:3">
      <c r="A1677" t="s">
        <v>59</v>
      </c>
      <c r="B1677" t="s">
        <v>4302</v>
      </c>
      <c r="C1677">
        <v>3129202</v>
      </c>
    </row>
    <row r="1678" spans="1:3">
      <c r="A1678" t="s">
        <v>59</v>
      </c>
      <c r="B1678" t="s">
        <v>4307</v>
      </c>
      <c r="C1678">
        <v>3129301</v>
      </c>
    </row>
    <row r="1679" spans="1:3">
      <c r="A1679" t="s">
        <v>59</v>
      </c>
      <c r="B1679" t="s">
        <v>4312</v>
      </c>
      <c r="C1679">
        <v>3129400</v>
      </c>
    </row>
    <row r="1680" spans="1:3">
      <c r="A1680" t="s">
        <v>59</v>
      </c>
      <c r="B1680" t="s">
        <v>4316</v>
      </c>
      <c r="C1680">
        <v>3129509</v>
      </c>
    </row>
    <row r="1681" spans="1:3">
      <c r="A1681" t="s">
        <v>59</v>
      </c>
      <c r="B1681" t="s">
        <v>4321</v>
      </c>
      <c r="C1681">
        <v>3129608</v>
      </c>
    </row>
    <row r="1682" spans="1:3">
      <c r="A1682" t="s">
        <v>59</v>
      </c>
      <c r="B1682" t="s">
        <v>4326</v>
      </c>
      <c r="C1682">
        <v>3129657</v>
      </c>
    </row>
    <row r="1683" spans="1:3">
      <c r="A1683" t="s">
        <v>59</v>
      </c>
      <c r="B1683" t="s">
        <v>4331</v>
      </c>
      <c r="C1683">
        <v>3129707</v>
      </c>
    </row>
    <row r="1684" spans="1:3">
      <c r="A1684" t="s">
        <v>59</v>
      </c>
      <c r="B1684" t="s">
        <v>4336</v>
      </c>
      <c r="C1684">
        <v>3129806</v>
      </c>
    </row>
    <row r="1685" spans="1:3">
      <c r="A1685" t="s">
        <v>59</v>
      </c>
      <c r="B1685" t="s">
        <v>4341</v>
      </c>
      <c r="C1685">
        <v>3129905</v>
      </c>
    </row>
    <row r="1686" spans="1:3">
      <c r="A1686" t="s">
        <v>59</v>
      </c>
      <c r="B1686" t="s">
        <v>4346</v>
      </c>
      <c r="C1686">
        <v>3130002</v>
      </c>
    </row>
    <row r="1687" spans="1:3">
      <c r="A1687" t="s">
        <v>59</v>
      </c>
      <c r="B1687" t="s">
        <v>4350</v>
      </c>
      <c r="C1687">
        <v>3130051</v>
      </c>
    </row>
    <row r="1688" spans="1:3">
      <c r="A1688" t="s">
        <v>59</v>
      </c>
      <c r="B1688" t="s">
        <v>4354</v>
      </c>
      <c r="C1688">
        <v>3130101</v>
      </c>
    </row>
    <row r="1689" spans="1:3">
      <c r="A1689" t="s">
        <v>59</v>
      </c>
      <c r="B1689" t="s">
        <v>4359</v>
      </c>
      <c r="C1689">
        <v>3130200</v>
      </c>
    </row>
    <row r="1690" spans="1:3">
      <c r="A1690" t="s">
        <v>59</v>
      </c>
      <c r="B1690" t="s">
        <v>4363</v>
      </c>
      <c r="C1690">
        <v>3130309</v>
      </c>
    </row>
    <row r="1691" spans="1:3">
      <c r="A1691" t="s">
        <v>59</v>
      </c>
      <c r="B1691" t="s">
        <v>4367</v>
      </c>
      <c r="C1691">
        <v>3130408</v>
      </c>
    </row>
    <row r="1692" spans="1:3">
      <c r="A1692" t="s">
        <v>59</v>
      </c>
      <c r="B1692" t="s">
        <v>4372</v>
      </c>
      <c r="C1692">
        <v>3130507</v>
      </c>
    </row>
    <row r="1693" spans="1:3">
      <c r="A1693" t="s">
        <v>59</v>
      </c>
      <c r="B1693" t="s">
        <v>4376</v>
      </c>
      <c r="C1693">
        <v>3130556</v>
      </c>
    </row>
    <row r="1694" spans="1:3">
      <c r="A1694" t="s">
        <v>59</v>
      </c>
      <c r="B1694" t="s">
        <v>4381</v>
      </c>
      <c r="C1694">
        <v>3130606</v>
      </c>
    </row>
    <row r="1695" spans="1:3">
      <c r="A1695" t="s">
        <v>59</v>
      </c>
      <c r="B1695" t="s">
        <v>4386</v>
      </c>
      <c r="C1695">
        <v>3130655</v>
      </c>
    </row>
    <row r="1696" spans="1:3">
      <c r="A1696" t="s">
        <v>59</v>
      </c>
      <c r="B1696" t="s">
        <v>2941</v>
      </c>
      <c r="C1696">
        <v>3130705</v>
      </c>
    </row>
    <row r="1697" spans="1:3">
      <c r="A1697" t="s">
        <v>59</v>
      </c>
      <c r="B1697" t="s">
        <v>4395</v>
      </c>
      <c r="C1697">
        <v>3130804</v>
      </c>
    </row>
    <row r="1698" spans="1:3">
      <c r="A1698" t="s">
        <v>59</v>
      </c>
      <c r="B1698" t="s">
        <v>4400</v>
      </c>
      <c r="C1698">
        <v>3130903</v>
      </c>
    </row>
    <row r="1699" spans="1:3">
      <c r="A1699" t="s">
        <v>59</v>
      </c>
      <c r="B1699" t="s">
        <v>4404</v>
      </c>
      <c r="C1699">
        <v>3131000</v>
      </c>
    </row>
    <row r="1700" spans="1:3">
      <c r="A1700" t="s">
        <v>59</v>
      </c>
      <c r="B1700" t="s">
        <v>4409</v>
      </c>
      <c r="C1700">
        <v>3131109</v>
      </c>
    </row>
    <row r="1701" spans="1:3">
      <c r="A1701" t="s">
        <v>59</v>
      </c>
      <c r="B1701" t="s">
        <v>4414</v>
      </c>
      <c r="C1701">
        <v>3131158</v>
      </c>
    </row>
    <row r="1702" spans="1:3">
      <c r="A1702" t="s">
        <v>59</v>
      </c>
      <c r="B1702" t="s">
        <v>4419</v>
      </c>
      <c r="C1702">
        <v>3131208</v>
      </c>
    </row>
    <row r="1703" spans="1:3">
      <c r="A1703" t="s">
        <v>59</v>
      </c>
      <c r="B1703" t="s">
        <v>4423</v>
      </c>
      <c r="C1703">
        <v>3131307</v>
      </c>
    </row>
    <row r="1704" spans="1:3">
      <c r="A1704" t="s">
        <v>59</v>
      </c>
      <c r="B1704" t="s">
        <v>4428</v>
      </c>
      <c r="C1704">
        <v>3131406</v>
      </c>
    </row>
    <row r="1705" spans="1:3">
      <c r="A1705" t="s">
        <v>59</v>
      </c>
      <c r="B1705" t="s">
        <v>4433</v>
      </c>
      <c r="C1705">
        <v>3131505</v>
      </c>
    </row>
    <row r="1706" spans="1:3">
      <c r="A1706" t="s">
        <v>59</v>
      </c>
      <c r="B1706" t="s">
        <v>4438</v>
      </c>
      <c r="C1706">
        <v>3131604</v>
      </c>
    </row>
    <row r="1707" spans="1:3">
      <c r="A1707" t="s">
        <v>59</v>
      </c>
      <c r="B1707" t="s">
        <v>4442</v>
      </c>
      <c r="C1707">
        <v>3131703</v>
      </c>
    </row>
    <row r="1708" spans="1:3">
      <c r="A1708" t="s">
        <v>59</v>
      </c>
      <c r="B1708" t="s">
        <v>4447</v>
      </c>
      <c r="C1708">
        <v>3131802</v>
      </c>
    </row>
    <row r="1709" spans="1:3">
      <c r="A1709" t="s">
        <v>59</v>
      </c>
      <c r="B1709" t="s">
        <v>4452</v>
      </c>
      <c r="C1709">
        <v>3131901</v>
      </c>
    </row>
    <row r="1710" spans="1:3">
      <c r="A1710" t="s">
        <v>59</v>
      </c>
      <c r="B1710" t="s">
        <v>4457</v>
      </c>
      <c r="C1710">
        <v>3132008</v>
      </c>
    </row>
    <row r="1711" spans="1:3">
      <c r="A1711" t="s">
        <v>59</v>
      </c>
      <c r="B1711" t="s">
        <v>4462</v>
      </c>
      <c r="C1711">
        <v>3132107</v>
      </c>
    </row>
    <row r="1712" spans="1:3">
      <c r="A1712" t="s">
        <v>59</v>
      </c>
      <c r="B1712" t="s">
        <v>4467</v>
      </c>
      <c r="C1712">
        <v>3132206</v>
      </c>
    </row>
    <row r="1713" spans="1:3">
      <c r="A1713" t="s">
        <v>59</v>
      </c>
      <c r="B1713" t="s">
        <v>4471</v>
      </c>
      <c r="C1713">
        <v>3132305</v>
      </c>
    </row>
    <row r="1714" spans="1:3">
      <c r="A1714" t="s">
        <v>59</v>
      </c>
      <c r="B1714" t="s">
        <v>4476</v>
      </c>
      <c r="C1714">
        <v>3132404</v>
      </c>
    </row>
    <row r="1715" spans="1:3">
      <c r="A1715" t="s">
        <v>59</v>
      </c>
      <c r="B1715" t="s">
        <v>4481</v>
      </c>
      <c r="C1715">
        <v>3132503</v>
      </c>
    </row>
    <row r="1716" spans="1:3">
      <c r="A1716" t="s">
        <v>59</v>
      </c>
      <c r="B1716" t="s">
        <v>4486</v>
      </c>
      <c r="C1716">
        <v>3132602</v>
      </c>
    </row>
    <row r="1717" spans="1:3">
      <c r="A1717" t="s">
        <v>59</v>
      </c>
      <c r="B1717" t="s">
        <v>4491</v>
      </c>
      <c r="C1717">
        <v>3132701</v>
      </c>
    </row>
    <row r="1718" spans="1:3">
      <c r="A1718" t="s">
        <v>59</v>
      </c>
      <c r="B1718" t="s">
        <v>4496</v>
      </c>
      <c r="C1718">
        <v>3132800</v>
      </c>
    </row>
    <row r="1719" spans="1:3">
      <c r="A1719" t="s">
        <v>59</v>
      </c>
      <c r="B1719" t="s">
        <v>4501</v>
      </c>
      <c r="C1719">
        <v>3132909</v>
      </c>
    </row>
    <row r="1720" spans="1:3">
      <c r="A1720" t="s">
        <v>59</v>
      </c>
      <c r="B1720" t="s">
        <v>4506</v>
      </c>
      <c r="C1720">
        <v>3133006</v>
      </c>
    </row>
    <row r="1721" spans="1:3">
      <c r="A1721" t="s">
        <v>59</v>
      </c>
      <c r="B1721" t="s">
        <v>4510</v>
      </c>
      <c r="C1721">
        <v>3133105</v>
      </c>
    </row>
    <row r="1722" spans="1:3">
      <c r="A1722" t="s">
        <v>59</v>
      </c>
      <c r="B1722" t="s">
        <v>4515</v>
      </c>
      <c r="C1722">
        <v>3133204</v>
      </c>
    </row>
    <row r="1723" spans="1:3">
      <c r="A1723" t="s">
        <v>59</v>
      </c>
      <c r="B1723" t="s">
        <v>4520</v>
      </c>
      <c r="C1723">
        <v>3133303</v>
      </c>
    </row>
    <row r="1724" spans="1:3">
      <c r="A1724" t="s">
        <v>59</v>
      </c>
      <c r="B1724" t="s">
        <v>4525</v>
      </c>
      <c r="C1724">
        <v>3133402</v>
      </c>
    </row>
    <row r="1725" spans="1:3">
      <c r="A1725" t="s">
        <v>59</v>
      </c>
      <c r="B1725" t="s">
        <v>4530</v>
      </c>
      <c r="C1725">
        <v>3133501</v>
      </c>
    </row>
    <row r="1726" spans="1:3">
      <c r="A1726" t="s">
        <v>59</v>
      </c>
      <c r="B1726" t="s">
        <v>3929</v>
      </c>
      <c r="C1726">
        <v>3133600</v>
      </c>
    </row>
    <row r="1727" spans="1:3">
      <c r="A1727" t="s">
        <v>59</v>
      </c>
      <c r="B1727" t="s">
        <v>4539</v>
      </c>
      <c r="C1727">
        <v>3133709</v>
      </c>
    </row>
    <row r="1728" spans="1:3">
      <c r="A1728" t="s">
        <v>59</v>
      </c>
      <c r="B1728" t="s">
        <v>4543</v>
      </c>
      <c r="C1728">
        <v>3133758</v>
      </c>
    </row>
    <row r="1729" spans="1:3">
      <c r="A1729" t="s">
        <v>59</v>
      </c>
      <c r="B1729" t="s">
        <v>4548</v>
      </c>
      <c r="C1729">
        <v>3133808</v>
      </c>
    </row>
    <row r="1730" spans="1:3">
      <c r="A1730" t="s">
        <v>59</v>
      </c>
      <c r="B1730" t="s">
        <v>4553</v>
      </c>
      <c r="C1730">
        <v>3133907</v>
      </c>
    </row>
    <row r="1731" spans="1:3">
      <c r="A1731" t="s">
        <v>59</v>
      </c>
      <c r="B1731" t="s">
        <v>4558</v>
      </c>
      <c r="C1731">
        <v>3134004</v>
      </c>
    </row>
    <row r="1732" spans="1:3">
      <c r="A1732" t="s">
        <v>59</v>
      </c>
      <c r="B1732" t="s">
        <v>4562</v>
      </c>
      <c r="C1732">
        <v>3134103</v>
      </c>
    </row>
    <row r="1733" spans="1:3">
      <c r="A1733" t="s">
        <v>59</v>
      </c>
      <c r="B1733" t="s">
        <v>4566</v>
      </c>
      <c r="C1733">
        <v>3134202</v>
      </c>
    </row>
    <row r="1734" spans="1:3">
      <c r="A1734" t="s">
        <v>59</v>
      </c>
      <c r="B1734" t="s">
        <v>4570</v>
      </c>
      <c r="C1734">
        <v>3134301</v>
      </c>
    </row>
    <row r="1735" spans="1:3">
      <c r="A1735" t="s">
        <v>59</v>
      </c>
      <c r="B1735" t="s">
        <v>4575</v>
      </c>
      <c r="C1735">
        <v>3134400</v>
      </c>
    </row>
    <row r="1736" spans="1:3">
      <c r="A1736" t="s">
        <v>59</v>
      </c>
      <c r="B1736" t="s">
        <v>4580</v>
      </c>
      <c r="C1736">
        <v>3134509</v>
      </c>
    </row>
    <row r="1737" spans="1:3">
      <c r="A1737" t="s">
        <v>59</v>
      </c>
      <c r="B1737" t="s">
        <v>4585</v>
      </c>
      <c r="C1737">
        <v>3134608</v>
      </c>
    </row>
    <row r="1738" spans="1:3">
      <c r="A1738" t="s">
        <v>59</v>
      </c>
      <c r="B1738" t="s">
        <v>4589</v>
      </c>
      <c r="C1738">
        <v>3134707</v>
      </c>
    </row>
    <row r="1739" spans="1:3">
      <c r="A1739" t="s">
        <v>59</v>
      </c>
      <c r="B1739" t="s">
        <v>4594</v>
      </c>
      <c r="C1739">
        <v>3134806</v>
      </c>
    </row>
    <row r="1740" spans="1:3">
      <c r="A1740" t="s">
        <v>59</v>
      </c>
      <c r="B1740" t="s">
        <v>3683</v>
      </c>
      <c r="C1740">
        <v>3134905</v>
      </c>
    </row>
    <row r="1741" spans="1:3">
      <c r="A1741" t="s">
        <v>59</v>
      </c>
      <c r="B1741" t="s">
        <v>4602</v>
      </c>
      <c r="C1741">
        <v>3135001</v>
      </c>
    </row>
    <row r="1742" spans="1:3">
      <c r="A1742" t="s">
        <v>59</v>
      </c>
      <c r="B1742" t="s">
        <v>4607</v>
      </c>
      <c r="C1742">
        <v>3135050</v>
      </c>
    </row>
    <row r="1743" spans="1:3">
      <c r="A1743" t="s">
        <v>59</v>
      </c>
      <c r="B1743" t="s">
        <v>4612</v>
      </c>
      <c r="C1743">
        <v>3135076</v>
      </c>
    </row>
    <row r="1744" spans="1:3">
      <c r="A1744" t="s">
        <v>59</v>
      </c>
      <c r="B1744" t="s">
        <v>4616</v>
      </c>
      <c r="C1744">
        <v>3135100</v>
      </c>
    </row>
    <row r="1745" spans="1:3">
      <c r="A1745" t="s">
        <v>59</v>
      </c>
      <c r="B1745" t="s">
        <v>4621</v>
      </c>
      <c r="C1745">
        <v>3135209</v>
      </c>
    </row>
    <row r="1746" spans="1:3">
      <c r="A1746" t="s">
        <v>59</v>
      </c>
      <c r="B1746" t="s">
        <v>4626</v>
      </c>
      <c r="C1746">
        <v>3135308</v>
      </c>
    </row>
    <row r="1747" spans="1:3">
      <c r="A1747" t="s">
        <v>59</v>
      </c>
      <c r="B1747" t="s">
        <v>4629</v>
      </c>
      <c r="C1747">
        <v>3135357</v>
      </c>
    </row>
    <row r="1748" spans="1:3">
      <c r="A1748" t="s">
        <v>59</v>
      </c>
      <c r="B1748" t="s">
        <v>4633</v>
      </c>
      <c r="C1748">
        <v>3135407</v>
      </c>
    </row>
    <row r="1749" spans="1:3">
      <c r="A1749" t="s">
        <v>59</v>
      </c>
      <c r="B1749" t="s">
        <v>4637</v>
      </c>
      <c r="C1749">
        <v>3135456</v>
      </c>
    </row>
    <row r="1750" spans="1:3">
      <c r="A1750" t="s">
        <v>59</v>
      </c>
      <c r="B1750" t="s">
        <v>4640</v>
      </c>
      <c r="C1750">
        <v>3135506</v>
      </c>
    </row>
    <row r="1751" spans="1:3">
      <c r="A1751" t="s">
        <v>59</v>
      </c>
      <c r="B1751" t="s">
        <v>4642</v>
      </c>
      <c r="C1751">
        <v>3135605</v>
      </c>
    </row>
    <row r="1752" spans="1:3">
      <c r="A1752" t="s">
        <v>59</v>
      </c>
      <c r="B1752" t="s">
        <v>4646</v>
      </c>
      <c r="C1752">
        <v>3135704</v>
      </c>
    </row>
    <row r="1753" spans="1:3">
      <c r="A1753" t="s">
        <v>59</v>
      </c>
      <c r="B1753" t="s">
        <v>4650</v>
      </c>
      <c r="C1753">
        <v>3135803</v>
      </c>
    </row>
    <row r="1754" spans="1:3">
      <c r="A1754" t="s">
        <v>59</v>
      </c>
      <c r="B1754" t="s">
        <v>4654</v>
      </c>
      <c r="C1754">
        <v>3135902</v>
      </c>
    </row>
    <row r="1755" spans="1:3">
      <c r="A1755" t="s">
        <v>59</v>
      </c>
      <c r="B1755" t="s">
        <v>4658</v>
      </c>
      <c r="C1755">
        <v>3136009</v>
      </c>
    </row>
    <row r="1756" spans="1:3">
      <c r="A1756" t="s">
        <v>59</v>
      </c>
      <c r="B1756" t="s">
        <v>4662</v>
      </c>
      <c r="C1756">
        <v>3136108</v>
      </c>
    </row>
    <row r="1757" spans="1:3">
      <c r="A1757" t="s">
        <v>59</v>
      </c>
      <c r="B1757" t="s">
        <v>4665</v>
      </c>
      <c r="C1757">
        <v>3136207</v>
      </c>
    </row>
    <row r="1758" spans="1:3">
      <c r="A1758" t="s">
        <v>59</v>
      </c>
      <c r="B1758" t="s">
        <v>4669</v>
      </c>
      <c r="C1758">
        <v>3136306</v>
      </c>
    </row>
    <row r="1759" spans="1:3">
      <c r="A1759" t="s">
        <v>59</v>
      </c>
      <c r="B1759" t="s">
        <v>4673</v>
      </c>
      <c r="C1759">
        <v>3136405</v>
      </c>
    </row>
    <row r="1760" spans="1:3">
      <c r="A1760" t="s">
        <v>59</v>
      </c>
      <c r="B1760" t="s">
        <v>4677</v>
      </c>
      <c r="C1760">
        <v>3136504</v>
      </c>
    </row>
    <row r="1761" spans="1:3">
      <c r="A1761" t="s">
        <v>59</v>
      </c>
      <c r="B1761" t="s">
        <v>4681</v>
      </c>
      <c r="C1761">
        <v>3136520</v>
      </c>
    </row>
    <row r="1762" spans="1:3">
      <c r="A1762" t="s">
        <v>59</v>
      </c>
      <c r="B1762" t="s">
        <v>4685</v>
      </c>
      <c r="C1762">
        <v>3136553</v>
      </c>
    </row>
    <row r="1763" spans="1:3">
      <c r="A1763" t="s">
        <v>59</v>
      </c>
      <c r="B1763" t="s">
        <v>4689</v>
      </c>
      <c r="C1763">
        <v>3136579</v>
      </c>
    </row>
    <row r="1764" spans="1:3">
      <c r="A1764" t="s">
        <v>59</v>
      </c>
      <c r="B1764" t="s">
        <v>4692</v>
      </c>
      <c r="C1764">
        <v>3136652</v>
      </c>
    </row>
    <row r="1765" spans="1:3">
      <c r="A1765" t="s">
        <v>59</v>
      </c>
      <c r="B1765" t="s">
        <v>4695</v>
      </c>
      <c r="C1765">
        <v>3136702</v>
      </c>
    </row>
    <row r="1766" spans="1:3">
      <c r="A1766" t="s">
        <v>59</v>
      </c>
      <c r="B1766" t="s">
        <v>4698</v>
      </c>
      <c r="C1766">
        <v>3136801</v>
      </c>
    </row>
    <row r="1767" spans="1:3">
      <c r="A1767" t="s">
        <v>59</v>
      </c>
      <c r="B1767" t="s">
        <v>4701</v>
      </c>
      <c r="C1767">
        <v>3136900</v>
      </c>
    </row>
    <row r="1768" spans="1:3">
      <c r="A1768" t="s">
        <v>59</v>
      </c>
      <c r="B1768" t="s">
        <v>4703</v>
      </c>
      <c r="C1768">
        <v>3136959</v>
      </c>
    </row>
    <row r="1769" spans="1:3">
      <c r="A1769" t="s">
        <v>59</v>
      </c>
      <c r="B1769" t="s">
        <v>4706</v>
      </c>
      <c r="C1769">
        <v>3137007</v>
      </c>
    </row>
    <row r="1770" spans="1:3">
      <c r="A1770" t="s">
        <v>59</v>
      </c>
      <c r="B1770" t="s">
        <v>4709</v>
      </c>
      <c r="C1770">
        <v>3137106</v>
      </c>
    </row>
    <row r="1771" spans="1:3">
      <c r="A1771" t="s">
        <v>59</v>
      </c>
      <c r="B1771" t="s">
        <v>4712</v>
      </c>
      <c r="C1771">
        <v>3137205</v>
      </c>
    </row>
    <row r="1772" spans="1:3">
      <c r="A1772" t="s">
        <v>59</v>
      </c>
      <c r="B1772" t="s">
        <v>4715</v>
      </c>
      <c r="C1772">
        <v>3137304</v>
      </c>
    </row>
    <row r="1773" spans="1:3">
      <c r="A1773" t="s">
        <v>59</v>
      </c>
      <c r="B1773" t="s">
        <v>4718</v>
      </c>
      <c r="C1773">
        <v>3137403</v>
      </c>
    </row>
    <row r="1774" spans="1:3">
      <c r="A1774" t="s">
        <v>59</v>
      </c>
      <c r="B1774" t="s">
        <v>4721</v>
      </c>
      <c r="C1774">
        <v>3137502</v>
      </c>
    </row>
    <row r="1775" spans="1:3">
      <c r="A1775" t="s">
        <v>59</v>
      </c>
      <c r="B1775" t="s">
        <v>2212</v>
      </c>
      <c r="C1775">
        <v>3137536</v>
      </c>
    </row>
    <row r="1776" spans="1:3">
      <c r="A1776" t="s">
        <v>59</v>
      </c>
      <c r="B1776" t="s">
        <v>2688</v>
      </c>
      <c r="C1776">
        <v>3137601</v>
      </c>
    </row>
    <row r="1777" spans="1:3">
      <c r="A1777" t="s">
        <v>59</v>
      </c>
      <c r="B1777" t="s">
        <v>4728</v>
      </c>
      <c r="C1777">
        <v>3137700</v>
      </c>
    </row>
    <row r="1778" spans="1:3">
      <c r="A1778" t="s">
        <v>59</v>
      </c>
      <c r="B1778" t="s">
        <v>4731</v>
      </c>
      <c r="C1778">
        <v>3137809</v>
      </c>
    </row>
    <row r="1779" spans="1:3">
      <c r="A1779" t="s">
        <v>59</v>
      </c>
      <c r="B1779" t="s">
        <v>4733</v>
      </c>
      <c r="C1779">
        <v>3137908</v>
      </c>
    </row>
    <row r="1780" spans="1:3">
      <c r="A1780" t="s">
        <v>59</v>
      </c>
      <c r="B1780" t="s">
        <v>3350</v>
      </c>
      <c r="C1780">
        <v>3138005</v>
      </c>
    </row>
    <row r="1781" spans="1:3">
      <c r="A1781" t="s">
        <v>59</v>
      </c>
      <c r="B1781" t="s">
        <v>4738</v>
      </c>
      <c r="C1781">
        <v>3138104</v>
      </c>
    </row>
    <row r="1782" spans="1:3">
      <c r="A1782" t="s">
        <v>59</v>
      </c>
      <c r="B1782" t="s">
        <v>4741</v>
      </c>
      <c r="C1782">
        <v>3138203</v>
      </c>
    </row>
    <row r="1783" spans="1:3">
      <c r="A1783" t="s">
        <v>59</v>
      </c>
      <c r="B1783" t="s">
        <v>4743</v>
      </c>
      <c r="C1783">
        <v>3138302</v>
      </c>
    </row>
    <row r="1784" spans="1:3">
      <c r="A1784" t="s">
        <v>59</v>
      </c>
      <c r="B1784" t="s">
        <v>4745</v>
      </c>
      <c r="C1784">
        <v>3138351</v>
      </c>
    </row>
    <row r="1785" spans="1:3">
      <c r="A1785" t="s">
        <v>59</v>
      </c>
      <c r="B1785" t="s">
        <v>4748</v>
      </c>
      <c r="C1785">
        <v>3138401</v>
      </c>
    </row>
    <row r="1786" spans="1:3">
      <c r="A1786" t="s">
        <v>59</v>
      </c>
      <c r="B1786" t="s">
        <v>4750</v>
      </c>
      <c r="C1786">
        <v>3138500</v>
      </c>
    </row>
    <row r="1787" spans="1:3">
      <c r="A1787" t="s">
        <v>59</v>
      </c>
      <c r="B1787" t="s">
        <v>4753</v>
      </c>
      <c r="C1787">
        <v>3138609</v>
      </c>
    </row>
    <row r="1788" spans="1:3">
      <c r="A1788" t="s">
        <v>59</v>
      </c>
      <c r="B1788" t="s">
        <v>4756</v>
      </c>
      <c r="C1788">
        <v>3138625</v>
      </c>
    </row>
    <row r="1789" spans="1:3">
      <c r="A1789" t="s">
        <v>59</v>
      </c>
      <c r="B1789" t="s">
        <v>4759</v>
      </c>
      <c r="C1789">
        <v>3138658</v>
      </c>
    </row>
    <row r="1790" spans="1:3">
      <c r="A1790" t="s">
        <v>59</v>
      </c>
      <c r="B1790" t="s">
        <v>4762</v>
      </c>
      <c r="C1790">
        <v>3138674</v>
      </c>
    </row>
    <row r="1791" spans="1:3">
      <c r="A1791" t="s">
        <v>59</v>
      </c>
      <c r="B1791" t="s">
        <v>4764</v>
      </c>
      <c r="C1791">
        <v>3138682</v>
      </c>
    </row>
    <row r="1792" spans="1:3">
      <c r="A1792" t="s">
        <v>59</v>
      </c>
      <c r="B1792" t="s">
        <v>4765</v>
      </c>
      <c r="C1792">
        <v>3138708</v>
      </c>
    </row>
    <row r="1793" spans="1:3">
      <c r="A1793" t="s">
        <v>59</v>
      </c>
      <c r="B1793" t="s">
        <v>4768</v>
      </c>
      <c r="C1793">
        <v>3138807</v>
      </c>
    </row>
    <row r="1794" spans="1:3">
      <c r="A1794" t="s">
        <v>59</v>
      </c>
      <c r="B1794" t="s">
        <v>4771</v>
      </c>
      <c r="C1794">
        <v>3138906</v>
      </c>
    </row>
    <row r="1795" spans="1:3">
      <c r="A1795" t="s">
        <v>59</v>
      </c>
      <c r="B1795" t="s">
        <v>4774</v>
      </c>
      <c r="C1795">
        <v>3139003</v>
      </c>
    </row>
    <row r="1796" spans="1:3">
      <c r="A1796" t="s">
        <v>59</v>
      </c>
      <c r="B1796" t="s">
        <v>4777</v>
      </c>
      <c r="C1796">
        <v>3139102</v>
      </c>
    </row>
    <row r="1797" spans="1:3">
      <c r="A1797" t="s">
        <v>59</v>
      </c>
      <c r="B1797" t="s">
        <v>4780</v>
      </c>
      <c r="C1797">
        <v>3139201</v>
      </c>
    </row>
    <row r="1798" spans="1:3">
      <c r="A1798" t="s">
        <v>59</v>
      </c>
      <c r="B1798" t="s">
        <v>4783</v>
      </c>
      <c r="C1798">
        <v>3139250</v>
      </c>
    </row>
    <row r="1799" spans="1:3">
      <c r="A1799" t="s">
        <v>59</v>
      </c>
      <c r="B1799" t="s">
        <v>4786</v>
      </c>
      <c r="C1799">
        <v>3139300</v>
      </c>
    </row>
    <row r="1800" spans="1:3">
      <c r="A1800" t="s">
        <v>59</v>
      </c>
      <c r="B1800" t="s">
        <v>4789</v>
      </c>
      <c r="C1800">
        <v>3139409</v>
      </c>
    </row>
    <row r="1801" spans="1:3">
      <c r="A1801" t="s">
        <v>59</v>
      </c>
      <c r="B1801" t="s">
        <v>4792</v>
      </c>
      <c r="C1801">
        <v>3139508</v>
      </c>
    </row>
    <row r="1802" spans="1:3">
      <c r="A1802" t="s">
        <v>59</v>
      </c>
      <c r="B1802" t="s">
        <v>4795</v>
      </c>
      <c r="C1802">
        <v>3139607</v>
      </c>
    </row>
    <row r="1803" spans="1:3">
      <c r="A1803" t="s">
        <v>59</v>
      </c>
      <c r="B1803" t="s">
        <v>4798</v>
      </c>
      <c r="C1803">
        <v>3139805</v>
      </c>
    </row>
    <row r="1804" spans="1:3">
      <c r="A1804" t="s">
        <v>59</v>
      </c>
      <c r="B1804" t="s">
        <v>4801</v>
      </c>
      <c r="C1804">
        <v>3139706</v>
      </c>
    </row>
    <row r="1805" spans="1:3">
      <c r="A1805" t="s">
        <v>59</v>
      </c>
      <c r="B1805" t="s">
        <v>4804</v>
      </c>
      <c r="C1805">
        <v>3139904</v>
      </c>
    </row>
    <row r="1806" spans="1:3">
      <c r="A1806" t="s">
        <v>59</v>
      </c>
      <c r="B1806" t="s">
        <v>4807</v>
      </c>
      <c r="C1806">
        <v>3140001</v>
      </c>
    </row>
    <row r="1807" spans="1:3">
      <c r="A1807" t="s">
        <v>59</v>
      </c>
      <c r="B1807" t="s">
        <v>4810</v>
      </c>
      <c r="C1807">
        <v>3140100</v>
      </c>
    </row>
    <row r="1808" spans="1:3">
      <c r="A1808" t="s">
        <v>59</v>
      </c>
      <c r="B1808" t="s">
        <v>4813</v>
      </c>
      <c r="C1808">
        <v>3140159</v>
      </c>
    </row>
    <row r="1809" spans="1:3">
      <c r="A1809" t="s">
        <v>59</v>
      </c>
      <c r="B1809" t="s">
        <v>4815</v>
      </c>
      <c r="C1809">
        <v>3140209</v>
      </c>
    </row>
    <row r="1810" spans="1:3">
      <c r="A1810" t="s">
        <v>59</v>
      </c>
      <c r="B1810" t="s">
        <v>4817</v>
      </c>
      <c r="C1810">
        <v>3140308</v>
      </c>
    </row>
    <row r="1811" spans="1:3">
      <c r="A1811" t="s">
        <v>59</v>
      </c>
      <c r="B1811" t="s">
        <v>4820</v>
      </c>
      <c r="C1811">
        <v>3140407</v>
      </c>
    </row>
    <row r="1812" spans="1:3">
      <c r="A1812" t="s">
        <v>59</v>
      </c>
      <c r="B1812" t="s">
        <v>4823</v>
      </c>
      <c r="C1812">
        <v>3140506</v>
      </c>
    </row>
    <row r="1813" spans="1:3">
      <c r="A1813" t="s">
        <v>59</v>
      </c>
      <c r="B1813" t="s">
        <v>4826</v>
      </c>
      <c r="C1813">
        <v>3140530</v>
      </c>
    </row>
    <row r="1814" spans="1:3">
      <c r="A1814" t="s">
        <v>59</v>
      </c>
      <c r="B1814" t="s">
        <v>4829</v>
      </c>
      <c r="C1814">
        <v>3140555</v>
      </c>
    </row>
    <row r="1815" spans="1:3">
      <c r="A1815" t="s">
        <v>59</v>
      </c>
      <c r="B1815" t="s">
        <v>4832</v>
      </c>
      <c r="C1815">
        <v>3140605</v>
      </c>
    </row>
    <row r="1816" spans="1:3">
      <c r="A1816" t="s">
        <v>59</v>
      </c>
      <c r="B1816" t="s">
        <v>4835</v>
      </c>
      <c r="C1816">
        <v>3140704</v>
      </c>
    </row>
    <row r="1817" spans="1:3">
      <c r="A1817" t="s">
        <v>59</v>
      </c>
      <c r="B1817" t="s">
        <v>4838</v>
      </c>
      <c r="C1817">
        <v>3171501</v>
      </c>
    </row>
    <row r="1818" spans="1:3">
      <c r="A1818" t="s">
        <v>59</v>
      </c>
      <c r="B1818" t="s">
        <v>4841</v>
      </c>
      <c r="C1818">
        <v>3140803</v>
      </c>
    </row>
    <row r="1819" spans="1:3">
      <c r="A1819" t="s">
        <v>59</v>
      </c>
      <c r="B1819" t="s">
        <v>4844</v>
      </c>
      <c r="C1819">
        <v>3140852</v>
      </c>
    </row>
    <row r="1820" spans="1:3">
      <c r="A1820" t="s">
        <v>59</v>
      </c>
      <c r="B1820" t="s">
        <v>4847</v>
      </c>
      <c r="C1820">
        <v>3140902</v>
      </c>
    </row>
    <row r="1821" spans="1:3">
      <c r="A1821" t="s">
        <v>59</v>
      </c>
      <c r="B1821" t="s">
        <v>4850</v>
      </c>
      <c r="C1821">
        <v>3141009</v>
      </c>
    </row>
    <row r="1822" spans="1:3">
      <c r="A1822" t="s">
        <v>59</v>
      </c>
      <c r="B1822" t="s">
        <v>4853</v>
      </c>
      <c r="C1822">
        <v>3141108</v>
      </c>
    </row>
    <row r="1823" spans="1:3">
      <c r="A1823" t="s">
        <v>59</v>
      </c>
      <c r="B1823" t="s">
        <v>4856</v>
      </c>
      <c r="C1823">
        <v>3141207</v>
      </c>
    </row>
    <row r="1824" spans="1:3">
      <c r="A1824" t="s">
        <v>59</v>
      </c>
      <c r="B1824" t="s">
        <v>4859</v>
      </c>
      <c r="C1824">
        <v>3141306</v>
      </c>
    </row>
    <row r="1825" spans="1:3">
      <c r="A1825" t="s">
        <v>59</v>
      </c>
      <c r="B1825" t="s">
        <v>4862</v>
      </c>
      <c r="C1825">
        <v>3141405</v>
      </c>
    </row>
    <row r="1826" spans="1:3">
      <c r="A1826" t="s">
        <v>59</v>
      </c>
      <c r="B1826" t="s">
        <v>4865</v>
      </c>
      <c r="C1826">
        <v>3141504</v>
      </c>
    </row>
    <row r="1827" spans="1:3">
      <c r="A1827" t="s">
        <v>59</v>
      </c>
      <c r="B1827" t="s">
        <v>4868</v>
      </c>
      <c r="C1827">
        <v>3141603</v>
      </c>
    </row>
    <row r="1828" spans="1:3">
      <c r="A1828" t="s">
        <v>59</v>
      </c>
      <c r="B1828" t="s">
        <v>1083</v>
      </c>
      <c r="C1828">
        <v>3141702</v>
      </c>
    </row>
    <row r="1829" spans="1:3">
      <c r="A1829" t="s">
        <v>59</v>
      </c>
      <c r="B1829" t="s">
        <v>4872</v>
      </c>
      <c r="C1829">
        <v>3141801</v>
      </c>
    </row>
    <row r="1830" spans="1:3">
      <c r="A1830" t="s">
        <v>59</v>
      </c>
      <c r="B1830" t="s">
        <v>4875</v>
      </c>
      <c r="C1830">
        <v>3141900</v>
      </c>
    </row>
    <row r="1831" spans="1:3">
      <c r="A1831" t="s">
        <v>59</v>
      </c>
      <c r="B1831" t="s">
        <v>4878</v>
      </c>
      <c r="C1831">
        <v>3142007</v>
      </c>
    </row>
    <row r="1832" spans="1:3">
      <c r="A1832" t="s">
        <v>59</v>
      </c>
      <c r="B1832" t="s">
        <v>4881</v>
      </c>
      <c r="C1832">
        <v>3142106</v>
      </c>
    </row>
    <row r="1833" spans="1:3">
      <c r="A1833" t="s">
        <v>59</v>
      </c>
      <c r="B1833" t="s">
        <v>4884</v>
      </c>
      <c r="C1833">
        <v>3142205</v>
      </c>
    </row>
    <row r="1834" spans="1:3">
      <c r="A1834" t="s">
        <v>59</v>
      </c>
      <c r="B1834" t="s">
        <v>4887</v>
      </c>
      <c r="C1834">
        <v>3142254</v>
      </c>
    </row>
    <row r="1835" spans="1:3">
      <c r="A1835" t="s">
        <v>59</v>
      </c>
      <c r="B1835" t="s">
        <v>4890</v>
      </c>
      <c r="C1835">
        <v>3142304</v>
      </c>
    </row>
    <row r="1836" spans="1:3">
      <c r="A1836" t="s">
        <v>59</v>
      </c>
      <c r="B1836" t="s">
        <v>4893</v>
      </c>
      <c r="C1836">
        <v>3142403</v>
      </c>
    </row>
    <row r="1837" spans="1:3">
      <c r="A1837" t="s">
        <v>59</v>
      </c>
      <c r="B1837" t="s">
        <v>4896</v>
      </c>
      <c r="C1837">
        <v>3142502</v>
      </c>
    </row>
    <row r="1838" spans="1:3">
      <c r="A1838" t="s">
        <v>59</v>
      </c>
      <c r="B1838" t="s">
        <v>4899</v>
      </c>
      <c r="C1838">
        <v>3142601</v>
      </c>
    </row>
    <row r="1839" spans="1:3">
      <c r="A1839" t="s">
        <v>59</v>
      </c>
      <c r="B1839" t="s">
        <v>4902</v>
      </c>
      <c r="C1839">
        <v>3142700</v>
      </c>
    </row>
    <row r="1840" spans="1:3">
      <c r="A1840" t="s">
        <v>59</v>
      </c>
      <c r="B1840" t="s">
        <v>4905</v>
      </c>
      <c r="C1840">
        <v>3142809</v>
      </c>
    </row>
    <row r="1841" spans="1:3">
      <c r="A1841" t="s">
        <v>59</v>
      </c>
      <c r="B1841" t="s">
        <v>4907</v>
      </c>
      <c r="C1841">
        <v>3142908</v>
      </c>
    </row>
    <row r="1842" spans="1:3">
      <c r="A1842" t="s">
        <v>59</v>
      </c>
      <c r="B1842" t="s">
        <v>4910</v>
      </c>
      <c r="C1842">
        <v>3143005</v>
      </c>
    </row>
    <row r="1843" spans="1:3">
      <c r="A1843" t="s">
        <v>59</v>
      </c>
      <c r="B1843" t="s">
        <v>4913</v>
      </c>
      <c r="C1843">
        <v>3143104</v>
      </c>
    </row>
    <row r="1844" spans="1:3">
      <c r="A1844" t="s">
        <v>59</v>
      </c>
      <c r="B1844" t="s">
        <v>4916</v>
      </c>
      <c r="C1844">
        <v>3143153</v>
      </c>
    </row>
    <row r="1845" spans="1:3">
      <c r="A1845" t="s">
        <v>59</v>
      </c>
      <c r="B1845" t="s">
        <v>4918</v>
      </c>
      <c r="C1845">
        <v>3143203</v>
      </c>
    </row>
    <row r="1846" spans="1:3">
      <c r="A1846" t="s">
        <v>59</v>
      </c>
      <c r="B1846" t="s">
        <v>4920</v>
      </c>
      <c r="C1846">
        <v>3143401</v>
      </c>
    </row>
    <row r="1847" spans="1:3">
      <c r="A1847" t="s">
        <v>59</v>
      </c>
      <c r="B1847" t="s">
        <v>4922</v>
      </c>
      <c r="C1847">
        <v>3143302</v>
      </c>
    </row>
    <row r="1848" spans="1:3">
      <c r="A1848" t="s">
        <v>59</v>
      </c>
      <c r="B1848" t="s">
        <v>4924</v>
      </c>
      <c r="C1848">
        <v>3143450</v>
      </c>
    </row>
    <row r="1849" spans="1:3">
      <c r="A1849" t="s">
        <v>59</v>
      </c>
      <c r="B1849" t="s">
        <v>4926</v>
      </c>
      <c r="C1849">
        <v>3143500</v>
      </c>
    </row>
    <row r="1850" spans="1:3">
      <c r="A1850" t="s">
        <v>59</v>
      </c>
      <c r="B1850" t="s">
        <v>4928</v>
      </c>
      <c r="C1850">
        <v>3143609</v>
      </c>
    </row>
    <row r="1851" spans="1:3">
      <c r="A1851" t="s">
        <v>59</v>
      </c>
      <c r="B1851" t="s">
        <v>4930</v>
      </c>
      <c r="C1851">
        <v>3143708</v>
      </c>
    </row>
    <row r="1852" spans="1:3">
      <c r="A1852" t="s">
        <v>59</v>
      </c>
      <c r="B1852" t="s">
        <v>4932</v>
      </c>
      <c r="C1852">
        <v>3143807</v>
      </c>
    </row>
    <row r="1853" spans="1:3">
      <c r="A1853" t="s">
        <v>59</v>
      </c>
      <c r="B1853" t="s">
        <v>4934</v>
      </c>
      <c r="C1853">
        <v>3143906</v>
      </c>
    </row>
    <row r="1854" spans="1:3">
      <c r="A1854" t="s">
        <v>59</v>
      </c>
      <c r="B1854" t="s">
        <v>4936</v>
      </c>
      <c r="C1854">
        <v>3144003</v>
      </c>
    </row>
    <row r="1855" spans="1:3">
      <c r="A1855" t="s">
        <v>59</v>
      </c>
      <c r="B1855" t="s">
        <v>4938</v>
      </c>
      <c r="C1855">
        <v>3144102</v>
      </c>
    </row>
    <row r="1856" spans="1:3">
      <c r="A1856" t="s">
        <v>59</v>
      </c>
      <c r="B1856" t="s">
        <v>4939</v>
      </c>
      <c r="C1856">
        <v>3144201</v>
      </c>
    </row>
    <row r="1857" spans="1:3">
      <c r="A1857" t="s">
        <v>59</v>
      </c>
      <c r="B1857" t="s">
        <v>4941</v>
      </c>
      <c r="C1857">
        <v>3144300</v>
      </c>
    </row>
    <row r="1858" spans="1:3">
      <c r="A1858" t="s">
        <v>59</v>
      </c>
      <c r="B1858" t="s">
        <v>4943</v>
      </c>
      <c r="C1858">
        <v>3144359</v>
      </c>
    </row>
    <row r="1859" spans="1:3">
      <c r="A1859" t="s">
        <v>59</v>
      </c>
      <c r="B1859" t="s">
        <v>4945</v>
      </c>
      <c r="C1859">
        <v>3144375</v>
      </c>
    </row>
    <row r="1860" spans="1:3">
      <c r="A1860" t="s">
        <v>59</v>
      </c>
      <c r="B1860" t="s">
        <v>4947</v>
      </c>
      <c r="C1860">
        <v>3144409</v>
      </c>
    </row>
    <row r="1861" spans="1:3">
      <c r="A1861" t="s">
        <v>59</v>
      </c>
      <c r="B1861" t="s">
        <v>4949</v>
      </c>
      <c r="C1861">
        <v>3144508</v>
      </c>
    </row>
    <row r="1862" spans="1:3">
      <c r="A1862" t="s">
        <v>59</v>
      </c>
      <c r="B1862" t="s">
        <v>4951</v>
      </c>
      <c r="C1862">
        <v>3144607</v>
      </c>
    </row>
    <row r="1863" spans="1:3">
      <c r="A1863" t="s">
        <v>59</v>
      </c>
      <c r="B1863" t="s">
        <v>4953</v>
      </c>
      <c r="C1863">
        <v>3144656</v>
      </c>
    </row>
    <row r="1864" spans="1:3">
      <c r="A1864" t="s">
        <v>59</v>
      </c>
      <c r="B1864" t="s">
        <v>4955</v>
      </c>
      <c r="C1864">
        <v>3144672</v>
      </c>
    </row>
    <row r="1865" spans="1:3">
      <c r="A1865" t="s">
        <v>59</v>
      </c>
      <c r="B1865" t="s">
        <v>4957</v>
      </c>
      <c r="C1865">
        <v>3144706</v>
      </c>
    </row>
    <row r="1866" spans="1:3">
      <c r="A1866" t="s">
        <v>59</v>
      </c>
      <c r="B1866" t="s">
        <v>4959</v>
      </c>
      <c r="C1866">
        <v>3144805</v>
      </c>
    </row>
    <row r="1867" spans="1:3">
      <c r="A1867" t="s">
        <v>59</v>
      </c>
      <c r="B1867" t="s">
        <v>4961</v>
      </c>
      <c r="C1867">
        <v>3144904</v>
      </c>
    </row>
    <row r="1868" spans="1:3">
      <c r="A1868" t="s">
        <v>59</v>
      </c>
      <c r="B1868" t="s">
        <v>4963</v>
      </c>
      <c r="C1868">
        <v>3145000</v>
      </c>
    </row>
    <row r="1869" spans="1:3">
      <c r="A1869" t="s">
        <v>59</v>
      </c>
      <c r="B1869" t="s">
        <v>4965</v>
      </c>
      <c r="C1869">
        <v>3145059</v>
      </c>
    </row>
    <row r="1870" spans="1:3">
      <c r="A1870" t="s">
        <v>59</v>
      </c>
      <c r="B1870" t="s">
        <v>4967</v>
      </c>
      <c r="C1870">
        <v>3145109</v>
      </c>
    </row>
    <row r="1871" spans="1:3">
      <c r="A1871" t="s">
        <v>59</v>
      </c>
      <c r="B1871" t="s">
        <v>4969</v>
      </c>
      <c r="C1871">
        <v>3145208</v>
      </c>
    </row>
    <row r="1872" spans="1:3">
      <c r="A1872" t="s">
        <v>59</v>
      </c>
      <c r="B1872" t="s">
        <v>819</v>
      </c>
      <c r="C1872">
        <v>3136603</v>
      </c>
    </row>
    <row r="1873" spans="1:3">
      <c r="A1873" t="s">
        <v>59</v>
      </c>
      <c r="B1873" t="s">
        <v>4971</v>
      </c>
      <c r="C1873">
        <v>3145307</v>
      </c>
    </row>
    <row r="1874" spans="1:3">
      <c r="A1874" t="s">
        <v>59</v>
      </c>
      <c r="B1874" t="s">
        <v>4972</v>
      </c>
      <c r="C1874">
        <v>3145356</v>
      </c>
    </row>
    <row r="1875" spans="1:3">
      <c r="A1875" t="s">
        <v>59</v>
      </c>
      <c r="B1875" t="s">
        <v>4974</v>
      </c>
      <c r="C1875">
        <v>3145372</v>
      </c>
    </row>
    <row r="1876" spans="1:3">
      <c r="A1876" t="s">
        <v>59</v>
      </c>
      <c r="B1876" t="s">
        <v>4976</v>
      </c>
      <c r="C1876">
        <v>3145406</v>
      </c>
    </row>
    <row r="1877" spans="1:3">
      <c r="A1877" t="s">
        <v>59</v>
      </c>
      <c r="B1877" t="s">
        <v>4978</v>
      </c>
      <c r="C1877">
        <v>3145455</v>
      </c>
    </row>
    <row r="1878" spans="1:3">
      <c r="A1878" t="s">
        <v>59</v>
      </c>
      <c r="B1878" t="s">
        <v>4980</v>
      </c>
      <c r="C1878">
        <v>3145505</v>
      </c>
    </row>
    <row r="1879" spans="1:3">
      <c r="A1879" t="s">
        <v>59</v>
      </c>
      <c r="B1879" t="s">
        <v>4982</v>
      </c>
      <c r="C1879">
        <v>3145604</v>
      </c>
    </row>
    <row r="1880" spans="1:3">
      <c r="A1880" t="s">
        <v>59</v>
      </c>
      <c r="B1880" t="s">
        <v>4984</v>
      </c>
      <c r="C1880">
        <v>3145703</v>
      </c>
    </row>
    <row r="1881" spans="1:3">
      <c r="A1881" t="s">
        <v>59</v>
      </c>
      <c r="B1881" t="s">
        <v>4986</v>
      </c>
      <c r="C1881">
        <v>3145802</v>
      </c>
    </row>
    <row r="1882" spans="1:3">
      <c r="A1882" t="s">
        <v>59</v>
      </c>
      <c r="B1882" t="s">
        <v>4988</v>
      </c>
      <c r="C1882">
        <v>3145851</v>
      </c>
    </row>
    <row r="1883" spans="1:3">
      <c r="A1883" t="s">
        <v>59</v>
      </c>
      <c r="B1883" t="s">
        <v>4990</v>
      </c>
      <c r="C1883">
        <v>3145877</v>
      </c>
    </row>
    <row r="1884" spans="1:3">
      <c r="A1884" t="s">
        <v>59</v>
      </c>
      <c r="B1884" t="s">
        <v>1550</v>
      </c>
      <c r="C1884">
        <v>3145901</v>
      </c>
    </row>
    <row r="1885" spans="1:3">
      <c r="A1885" t="s">
        <v>59</v>
      </c>
      <c r="B1885" t="s">
        <v>4992</v>
      </c>
      <c r="C1885">
        <v>3146008</v>
      </c>
    </row>
    <row r="1886" spans="1:3">
      <c r="A1886" t="s">
        <v>59</v>
      </c>
      <c r="B1886" t="s">
        <v>4994</v>
      </c>
      <c r="C1886">
        <v>3146107</v>
      </c>
    </row>
    <row r="1887" spans="1:3">
      <c r="A1887" t="s">
        <v>59</v>
      </c>
      <c r="B1887" t="s">
        <v>4996</v>
      </c>
      <c r="C1887">
        <v>3146206</v>
      </c>
    </row>
    <row r="1888" spans="1:3">
      <c r="A1888" t="s">
        <v>59</v>
      </c>
      <c r="B1888" t="s">
        <v>4998</v>
      </c>
      <c r="C1888">
        <v>3146255</v>
      </c>
    </row>
    <row r="1889" spans="1:3">
      <c r="A1889" t="s">
        <v>59</v>
      </c>
      <c r="B1889" t="s">
        <v>5000</v>
      </c>
      <c r="C1889">
        <v>3146305</v>
      </c>
    </row>
    <row r="1890" spans="1:3">
      <c r="A1890" t="s">
        <v>59</v>
      </c>
      <c r="B1890" t="s">
        <v>5002</v>
      </c>
      <c r="C1890">
        <v>3146552</v>
      </c>
    </row>
    <row r="1891" spans="1:3">
      <c r="A1891" t="s">
        <v>59</v>
      </c>
      <c r="B1891" t="s">
        <v>5004</v>
      </c>
      <c r="C1891">
        <v>3146404</v>
      </c>
    </row>
    <row r="1892" spans="1:3">
      <c r="A1892" t="s">
        <v>59</v>
      </c>
      <c r="B1892" t="s">
        <v>5006</v>
      </c>
      <c r="C1892">
        <v>3146503</v>
      </c>
    </row>
    <row r="1893" spans="1:3">
      <c r="A1893" t="s">
        <v>59</v>
      </c>
      <c r="B1893" t="s">
        <v>5008</v>
      </c>
      <c r="C1893">
        <v>3146602</v>
      </c>
    </row>
    <row r="1894" spans="1:3">
      <c r="A1894" t="s">
        <v>59</v>
      </c>
      <c r="B1894" t="s">
        <v>5010</v>
      </c>
      <c r="C1894">
        <v>3146701</v>
      </c>
    </row>
    <row r="1895" spans="1:3">
      <c r="A1895" t="s">
        <v>59</v>
      </c>
      <c r="B1895" t="s">
        <v>5012</v>
      </c>
      <c r="C1895">
        <v>3146750</v>
      </c>
    </row>
    <row r="1896" spans="1:3">
      <c r="A1896" t="s">
        <v>59</v>
      </c>
      <c r="B1896" t="s">
        <v>5013</v>
      </c>
      <c r="C1896">
        <v>3146909</v>
      </c>
    </row>
    <row r="1897" spans="1:3">
      <c r="A1897" t="s">
        <v>59</v>
      </c>
      <c r="B1897" t="s">
        <v>5014</v>
      </c>
      <c r="C1897">
        <v>3147105</v>
      </c>
    </row>
    <row r="1898" spans="1:3">
      <c r="A1898" t="s">
        <v>59</v>
      </c>
      <c r="B1898" t="s">
        <v>5016</v>
      </c>
      <c r="C1898">
        <v>3147006</v>
      </c>
    </row>
    <row r="1899" spans="1:3">
      <c r="A1899" t="s">
        <v>59</v>
      </c>
      <c r="B1899" t="s">
        <v>5018</v>
      </c>
      <c r="C1899">
        <v>3147204</v>
      </c>
    </row>
    <row r="1900" spans="1:3">
      <c r="A1900" t="s">
        <v>59</v>
      </c>
      <c r="B1900" t="s">
        <v>5020</v>
      </c>
      <c r="C1900">
        <v>3147303</v>
      </c>
    </row>
    <row r="1901" spans="1:3">
      <c r="A1901" t="s">
        <v>59</v>
      </c>
      <c r="B1901" t="s">
        <v>5022</v>
      </c>
      <c r="C1901">
        <v>3147402</v>
      </c>
    </row>
    <row r="1902" spans="1:3">
      <c r="A1902" t="s">
        <v>59</v>
      </c>
      <c r="B1902" t="s">
        <v>5024</v>
      </c>
      <c r="C1902">
        <v>3147600</v>
      </c>
    </row>
    <row r="1903" spans="1:3">
      <c r="A1903" t="s">
        <v>59</v>
      </c>
      <c r="B1903" t="s">
        <v>5026</v>
      </c>
      <c r="C1903">
        <v>3147709</v>
      </c>
    </row>
    <row r="1904" spans="1:3">
      <c r="A1904" t="s">
        <v>59</v>
      </c>
      <c r="B1904" t="s">
        <v>5028</v>
      </c>
      <c r="C1904">
        <v>3147501</v>
      </c>
    </row>
    <row r="1905" spans="1:3">
      <c r="A1905" t="s">
        <v>59</v>
      </c>
      <c r="B1905" t="s">
        <v>5030</v>
      </c>
      <c r="C1905">
        <v>3147808</v>
      </c>
    </row>
    <row r="1906" spans="1:3">
      <c r="A1906" t="s">
        <v>59</v>
      </c>
      <c r="B1906" t="s">
        <v>5032</v>
      </c>
      <c r="C1906">
        <v>3147907</v>
      </c>
    </row>
    <row r="1907" spans="1:3">
      <c r="A1907" t="s">
        <v>59</v>
      </c>
      <c r="B1907" t="s">
        <v>5034</v>
      </c>
      <c r="C1907">
        <v>3147956</v>
      </c>
    </row>
    <row r="1908" spans="1:3">
      <c r="A1908" t="s">
        <v>59</v>
      </c>
      <c r="B1908" t="s">
        <v>5036</v>
      </c>
      <c r="C1908">
        <v>3148004</v>
      </c>
    </row>
    <row r="1909" spans="1:3">
      <c r="A1909" t="s">
        <v>59</v>
      </c>
      <c r="B1909" t="s">
        <v>5038</v>
      </c>
      <c r="C1909">
        <v>3148103</v>
      </c>
    </row>
    <row r="1910" spans="1:3">
      <c r="A1910" t="s">
        <v>59</v>
      </c>
      <c r="B1910" t="s">
        <v>5040</v>
      </c>
      <c r="C1910">
        <v>3148202</v>
      </c>
    </row>
    <row r="1911" spans="1:3">
      <c r="A1911" t="s">
        <v>59</v>
      </c>
      <c r="B1911" t="s">
        <v>5042</v>
      </c>
      <c r="C1911">
        <v>3148301</v>
      </c>
    </row>
    <row r="1912" spans="1:3">
      <c r="A1912" t="s">
        <v>59</v>
      </c>
      <c r="B1912" t="s">
        <v>5044</v>
      </c>
      <c r="C1912">
        <v>3148400</v>
      </c>
    </row>
    <row r="1913" spans="1:3">
      <c r="A1913" t="s">
        <v>59</v>
      </c>
      <c r="B1913" t="s">
        <v>5045</v>
      </c>
      <c r="C1913">
        <v>3148509</v>
      </c>
    </row>
    <row r="1914" spans="1:3">
      <c r="A1914" t="s">
        <v>59</v>
      </c>
      <c r="B1914" t="s">
        <v>5047</v>
      </c>
      <c r="C1914">
        <v>3148608</v>
      </c>
    </row>
    <row r="1915" spans="1:3">
      <c r="A1915" t="s">
        <v>59</v>
      </c>
      <c r="B1915" t="s">
        <v>5049</v>
      </c>
      <c r="C1915">
        <v>3148707</v>
      </c>
    </row>
    <row r="1916" spans="1:3">
      <c r="A1916" t="s">
        <v>59</v>
      </c>
      <c r="B1916" t="s">
        <v>5050</v>
      </c>
      <c r="C1916">
        <v>3148756</v>
      </c>
    </row>
    <row r="1917" spans="1:3">
      <c r="A1917" t="s">
        <v>59</v>
      </c>
      <c r="B1917" t="s">
        <v>5052</v>
      </c>
      <c r="C1917">
        <v>3148806</v>
      </c>
    </row>
    <row r="1918" spans="1:3">
      <c r="A1918" t="s">
        <v>59</v>
      </c>
      <c r="B1918" t="s">
        <v>5053</v>
      </c>
      <c r="C1918">
        <v>3148905</v>
      </c>
    </row>
    <row r="1919" spans="1:3">
      <c r="A1919" t="s">
        <v>59</v>
      </c>
      <c r="B1919" t="s">
        <v>5054</v>
      </c>
      <c r="C1919">
        <v>3149002</v>
      </c>
    </row>
    <row r="1920" spans="1:3">
      <c r="A1920" t="s">
        <v>59</v>
      </c>
      <c r="B1920" t="s">
        <v>5056</v>
      </c>
      <c r="C1920">
        <v>3149101</v>
      </c>
    </row>
    <row r="1921" spans="1:3">
      <c r="A1921" t="s">
        <v>59</v>
      </c>
      <c r="B1921" t="s">
        <v>5058</v>
      </c>
      <c r="C1921">
        <v>3149150</v>
      </c>
    </row>
    <row r="1922" spans="1:3">
      <c r="A1922" t="s">
        <v>59</v>
      </c>
      <c r="B1922" t="s">
        <v>5060</v>
      </c>
      <c r="C1922">
        <v>3149200</v>
      </c>
    </row>
    <row r="1923" spans="1:3">
      <c r="A1923" t="s">
        <v>59</v>
      </c>
      <c r="B1923" t="s">
        <v>5062</v>
      </c>
      <c r="C1923">
        <v>3149309</v>
      </c>
    </row>
    <row r="1924" spans="1:3">
      <c r="A1924" t="s">
        <v>59</v>
      </c>
      <c r="B1924" t="s">
        <v>5064</v>
      </c>
      <c r="C1924">
        <v>3149408</v>
      </c>
    </row>
    <row r="1925" spans="1:3">
      <c r="A1925" t="s">
        <v>59</v>
      </c>
      <c r="B1925" t="s">
        <v>5066</v>
      </c>
      <c r="C1925">
        <v>3149507</v>
      </c>
    </row>
    <row r="1926" spans="1:3">
      <c r="A1926" t="s">
        <v>59</v>
      </c>
      <c r="B1926" t="s">
        <v>5067</v>
      </c>
      <c r="C1926">
        <v>3149606</v>
      </c>
    </row>
    <row r="1927" spans="1:3">
      <c r="A1927" t="s">
        <v>59</v>
      </c>
      <c r="B1927" t="s">
        <v>5069</v>
      </c>
      <c r="C1927">
        <v>3149705</v>
      </c>
    </row>
    <row r="1928" spans="1:3">
      <c r="A1928" t="s">
        <v>59</v>
      </c>
      <c r="B1928" t="s">
        <v>5071</v>
      </c>
      <c r="C1928">
        <v>3149804</v>
      </c>
    </row>
    <row r="1929" spans="1:3">
      <c r="A1929" t="s">
        <v>59</v>
      </c>
      <c r="B1929" t="s">
        <v>5073</v>
      </c>
      <c r="C1929">
        <v>3149903</v>
      </c>
    </row>
    <row r="1930" spans="1:3">
      <c r="A1930" t="s">
        <v>59</v>
      </c>
      <c r="B1930" t="s">
        <v>5075</v>
      </c>
      <c r="C1930">
        <v>3149952</v>
      </c>
    </row>
    <row r="1931" spans="1:3">
      <c r="A1931" t="s">
        <v>59</v>
      </c>
      <c r="B1931" t="s">
        <v>5077</v>
      </c>
      <c r="C1931">
        <v>3150000</v>
      </c>
    </row>
    <row r="1932" spans="1:3">
      <c r="A1932" t="s">
        <v>59</v>
      </c>
      <c r="B1932" t="s">
        <v>5079</v>
      </c>
      <c r="C1932">
        <v>3150109</v>
      </c>
    </row>
    <row r="1933" spans="1:3">
      <c r="A1933" t="s">
        <v>59</v>
      </c>
      <c r="B1933" t="s">
        <v>5081</v>
      </c>
      <c r="C1933">
        <v>3150158</v>
      </c>
    </row>
    <row r="1934" spans="1:3">
      <c r="A1934" t="s">
        <v>59</v>
      </c>
      <c r="B1934" t="s">
        <v>5083</v>
      </c>
      <c r="C1934">
        <v>3150208</v>
      </c>
    </row>
    <row r="1935" spans="1:3">
      <c r="A1935" t="s">
        <v>59</v>
      </c>
      <c r="B1935" t="s">
        <v>5085</v>
      </c>
      <c r="C1935">
        <v>3150307</v>
      </c>
    </row>
    <row r="1936" spans="1:3">
      <c r="A1936" t="s">
        <v>59</v>
      </c>
      <c r="B1936" t="s">
        <v>5087</v>
      </c>
      <c r="C1936">
        <v>3150406</v>
      </c>
    </row>
    <row r="1937" spans="1:3">
      <c r="A1937" t="s">
        <v>59</v>
      </c>
      <c r="B1937" t="s">
        <v>5088</v>
      </c>
      <c r="C1937">
        <v>3150505</v>
      </c>
    </row>
    <row r="1938" spans="1:3">
      <c r="A1938" t="s">
        <v>59</v>
      </c>
      <c r="B1938" t="s">
        <v>5090</v>
      </c>
      <c r="C1938">
        <v>3150539</v>
      </c>
    </row>
    <row r="1939" spans="1:3">
      <c r="A1939" t="s">
        <v>59</v>
      </c>
      <c r="B1939" t="s">
        <v>5092</v>
      </c>
      <c r="C1939">
        <v>3150570</v>
      </c>
    </row>
    <row r="1940" spans="1:3">
      <c r="A1940" t="s">
        <v>59</v>
      </c>
      <c r="B1940" t="s">
        <v>5094</v>
      </c>
      <c r="C1940">
        <v>3150604</v>
      </c>
    </row>
    <row r="1941" spans="1:3">
      <c r="A1941" t="s">
        <v>59</v>
      </c>
      <c r="B1941" t="s">
        <v>5096</v>
      </c>
      <c r="C1941">
        <v>3150703</v>
      </c>
    </row>
    <row r="1942" spans="1:3">
      <c r="A1942" t="s">
        <v>59</v>
      </c>
      <c r="B1942" t="s">
        <v>5098</v>
      </c>
      <c r="C1942">
        <v>3150802</v>
      </c>
    </row>
    <row r="1943" spans="1:3">
      <c r="A1943" t="s">
        <v>59</v>
      </c>
      <c r="B1943" t="s">
        <v>5100</v>
      </c>
      <c r="C1943">
        <v>3150901</v>
      </c>
    </row>
    <row r="1944" spans="1:3">
      <c r="A1944" t="s">
        <v>59</v>
      </c>
      <c r="B1944" t="s">
        <v>5102</v>
      </c>
      <c r="C1944">
        <v>3151008</v>
      </c>
    </row>
    <row r="1945" spans="1:3">
      <c r="A1945" t="s">
        <v>59</v>
      </c>
      <c r="B1945" t="s">
        <v>5104</v>
      </c>
      <c r="C1945">
        <v>3151107</v>
      </c>
    </row>
    <row r="1946" spans="1:3">
      <c r="A1946" t="s">
        <v>59</v>
      </c>
      <c r="B1946" t="s">
        <v>5106</v>
      </c>
      <c r="C1946">
        <v>3151206</v>
      </c>
    </row>
    <row r="1947" spans="1:3">
      <c r="A1947" t="s">
        <v>59</v>
      </c>
      <c r="B1947" t="s">
        <v>5108</v>
      </c>
      <c r="C1947">
        <v>3151305</v>
      </c>
    </row>
    <row r="1948" spans="1:3">
      <c r="A1948" t="s">
        <v>59</v>
      </c>
      <c r="B1948" t="s">
        <v>5110</v>
      </c>
      <c r="C1948">
        <v>3151404</v>
      </c>
    </row>
    <row r="1949" spans="1:3">
      <c r="A1949" t="s">
        <v>59</v>
      </c>
      <c r="B1949" t="s">
        <v>5112</v>
      </c>
      <c r="C1949">
        <v>3151503</v>
      </c>
    </row>
    <row r="1950" spans="1:3">
      <c r="A1950" t="s">
        <v>59</v>
      </c>
      <c r="B1950" t="s">
        <v>5114</v>
      </c>
      <c r="C1950">
        <v>3151602</v>
      </c>
    </row>
    <row r="1951" spans="1:3">
      <c r="A1951" t="s">
        <v>59</v>
      </c>
      <c r="B1951" t="s">
        <v>5116</v>
      </c>
      <c r="C1951">
        <v>3151701</v>
      </c>
    </row>
    <row r="1952" spans="1:3">
      <c r="A1952" t="s">
        <v>59</v>
      </c>
      <c r="B1952" t="s">
        <v>5118</v>
      </c>
      <c r="C1952">
        <v>3151800</v>
      </c>
    </row>
    <row r="1953" spans="1:3">
      <c r="A1953" t="s">
        <v>59</v>
      </c>
      <c r="B1953" t="s">
        <v>5120</v>
      </c>
      <c r="C1953">
        <v>3151909</v>
      </c>
    </row>
    <row r="1954" spans="1:3">
      <c r="A1954" t="s">
        <v>59</v>
      </c>
      <c r="B1954" t="s">
        <v>5122</v>
      </c>
      <c r="C1954">
        <v>3152006</v>
      </c>
    </row>
    <row r="1955" spans="1:3">
      <c r="A1955" t="s">
        <v>59</v>
      </c>
      <c r="B1955" t="s">
        <v>5124</v>
      </c>
      <c r="C1955">
        <v>3152105</v>
      </c>
    </row>
    <row r="1956" spans="1:3">
      <c r="A1956" t="s">
        <v>59</v>
      </c>
      <c r="B1956" t="s">
        <v>5125</v>
      </c>
      <c r="C1956">
        <v>3152131</v>
      </c>
    </row>
    <row r="1957" spans="1:3">
      <c r="A1957" t="s">
        <v>59</v>
      </c>
      <c r="B1957" t="s">
        <v>5126</v>
      </c>
      <c r="C1957">
        <v>3152170</v>
      </c>
    </row>
    <row r="1958" spans="1:3">
      <c r="A1958" t="s">
        <v>59</v>
      </c>
      <c r="B1958" t="s">
        <v>5128</v>
      </c>
      <c r="C1958">
        <v>3152204</v>
      </c>
    </row>
    <row r="1959" spans="1:3">
      <c r="A1959" t="s">
        <v>59</v>
      </c>
      <c r="B1959" t="s">
        <v>5130</v>
      </c>
      <c r="C1959">
        <v>3152303</v>
      </c>
    </row>
    <row r="1960" spans="1:3">
      <c r="A1960" t="s">
        <v>59</v>
      </c>
      <c r="B1960" t="s">
        <v>5132</v>
      </c>
      <c r="C1960">
        <v>3152402</v>
      </c>
    </row>
    <row r="1961" spans="1:3">
      <c r="A1961" t="s">
        <v>59</v>
      </c>
      <c r="B1961" t="s">
        <v>5134</v>
      </c>
      <c r="C1961">
        <v>3152501</v>
      </c>
    </row>
    <row r="1962" spans="1:3">
      <c r="A1962" t="s">
        <v>59</v>
      </c>
      <c r="B1962" t="s">
        <v>5136</v>
      </c>
      <c r="C1962">
        <v>3152600</v>
      </c>
    </row>
    <row r="1963" spans="1:3">
      <c r="A1963" t="s">
        <v>59</v>
      </c>
      <c r="B1963" t="s">
        <v>5138</v>
      </c>
      <c r="C1963">
        <v>3152709</v>
      </c>
    </row>
    <row r="1964" spans="1:3">
      <c r="A1964" t="s">
        <v>59</v>
      </c>
      <c r="B1964" t="s">
        <v>2952</v>
      </c>
      <c r="C1964">
        <v>3152808</v>
      </c>
    </row>
    <row r="1965" spans="1:3">
      <c r="A1965" t="s">
        <v>59</v>
      </c>
      <c r="B1965" t="s">
        <v>5141</v>
      </c>
      <c r="C1965">
        <v>3152907</v>
      </c>
    </row>
    <row r="1966" spans="1:3">
      <c r="A1966" t="s">
        <v>59</v>
      </c>
      <c r="B1966" t="s">
        <v>5143</v>
      </c>
      <c r="C1966">
        <v>3153004</v>
      </c>
    </row>
    <row r="1967" spans="1:3">
      <c r="A1967" t="s">
        <v>59</v>
      </c>
      <c r="B1967" t="s">
        <v>4822</v>
      </c>
      <c r="C1967">
        <v>3153103</v>
      </c>
    </row>
    <row r="1968" spans="1:3">
      <c r="A1968" t="s">
        <v>59</v>
      </c>
      <c r="B1968" t="s">
        <v>2368</v>
      </c>
      <c r="C1968">
        <v>3153202</v>
      </c>
    </row>
    <row r="1969" spans="1:3">
      <c r="A1969" t="s">
        <v>59</v>
      </c>
      <c r="B1969" t="s">
        <v>5147</v>
      </c>
      <c r="C1969">
        <v>3153301</v>
      </c>
    </row>
    <row r="1970" spans="1:3">
      <c r="A1970" t="s">
        <v>59</v>
      </c>
      <c r="B1970" t="s">
        <v>5149</v>
      </c>
      <c r="C1970">
        <v>3153400</v>
      </c>
    </row>
    <row r="1971" spans="1:3">
      <c r="A1971" t="s">
        <v>59</v>
      </c>
      <c r="B1971" t="s">
        <v>5151</v>
      </c>
      <c r="C1971">
        <v>3153608</v>
      </c>
    </row>
    <row r="1972" spans="1:3">
      <c r="A1972" t="s">
        <v>59</v>
      </c>
      <c r="B1972" t="s">
        <v>5153</v>
      </c>
      <c r="C1972">
        <v>3153707</v>
      </c>
    </row>
    <row r="1973" spans="1:3">
      <c r="A1973" t="s">
        <v>59</v>
      </c>
      <c r="B1973" t="s">
        <v>5155</v>
      </c>
      <c r="C1973">
        <v>3153806</v>
      </c>
    </row>
    <row r="1974" spans="1:3">
      <c r="A1974" t="s">
        <v>59</v>
      </c>
      <c r="B1974" t="s">
        <v>5157</v>
      </c>
      <c r="C1974">
        <v>3153905</v>
      </c>
    </row>
    <row r="1975" spans="1:3">
      <c r="A1975" t="s">
        <v>59</v>
      </c>
      <c r="B1975" t="s">
        <v>5159</v>
      </c>
      <c r="C1975">
        <v>3154002</v>
      </c>
    </row>
    <row r="1976" spans="1:3">
      <c r="A1976" t="s">
        <v>59</v>
      </c>
      <c r="B1976" t="s">
        <v>5161</v>
      </c>
      <c r="C1976">
        <v>3154101</v>
      </c>
    </row>
    <row r="1977" spans="1:3">
      <c r="A1977" t="s">
        <v>59</v>
      </c>
      <c r="B1977" t="s">
        <v>5163</v>
      </c>
      <c r="C1977">
        <v>3154150</v>
      </c>
    </row>
    <row r="1978" spans="1:3">
      <c r="A1978" t="s">
        <v>59</v>
      </c>
      <c r="B1978" t="s">
        <v>5165</v>
      </c>
      <c r="C1978">
        <v>3154200</v>
      </c>
    </row>
    <row r="1979" spans="1:3">
      <c r="A1979" t="s">
        <v>59</v>
      </c>
      <c r="B1979" t="s">
        <v>5167</v>
      </c>
      <c r="C1979">
        <v>3154309</v>
      </c>
    </row>
    <row r="1980" spans="1:3">
      <c r="A1980" t="s">
        <v>59</v>
      </c>
      <c r="B1980" t="s">
        <v>5169</v>
      </c>
      <c r="C1980">
        <v>3154408</v>
      </c>
    </row>
    <row r="1981" spans="1:3">
      <c r="A1981" t="s">
        <v>59</v>
      </c>
      <c r="B1981" t="s">
        <v>2357</v>
      </c>
      <c r="C1981">
        <v>3154457</v>
      </c>
    </row>
    <row r="1982" spans="1:3">
      <c r="A1982" t="s">
        <v>59</v>
      </c>
      <c r="B1982" t="s">
        <v>5171</v>
      </c>
      <c r="C1982">
        <v>3154507</v>
      </c>
    </row>
    <row r="1983" spans="1:3">
      <c r="A1983" t="s">
        <v>59</v>
      </c>
      <c r="B1983" t="s">
        <v>5173</v>
      </c>
      <c r="C1983">
        <v>3154606</v>
      </c>
    </row>
    <row r="1984" spans="1:3">
      <c r="A1984" t="s">
        <v>59</v>
      </c>
      <c r="B1984" t="s">
        <v>5175</v>
      </c>
      <c r="C1984">
        <v>3154705</v>
      </c>
    </row>
    <row r="1985" spans="1:3">
      <c r="A1985" t="s">
        <v>59</v>
      </c>
      <c r="B1985" t="s">
        <v>5176</v>
      </c>
      <c r="C1985">
        <v>3154804</v>
      </c>
    </row>
    <row r="1986" spans="1:3">
      <c r="A1986" t="s">
        <v>59</v>
      </c>
      <c r="B1986" t="s">
        <v>5178</v>
      </c>
      <c r="C1986">
        <v>3154903</v>
      </c>
    </row>
    <row r="1987" spans="1:3">
      <c r="A1987" t="s">
        <v>59</v>
      </c>
      <c r="B1987" t="s">
        <v>5180</v>
      </c>
      <c r="C1987">
        <v>3155108</v>
      </c>
    </row>
    <row r="1988" spans="1:3">
      <c r="A1988" t="s">
        <v>59</v>
      </c>
      <c r="B1988" t="s">
        <v>5182</v>
      </c>
      <c r="C1988">
        <v>3155009</v>
      </c>
    </row>
    <row r="1989" spans="1:3">
      <c r="A1989" t="s">
        <v>59</v>
      </c>
      <c r="B1989" t="s">
        <v>5184</v>
      </c>
      <c r="C1989">
        <v>3155207</v>
      </c>
    </row>
    <row r="1990" spans="1:3">
      <c r="A1990" t="s">
        <v>59</v>
      </c>
      <c r="B1990" t="s">
        <v>5186</v>
      </c>
      <c r="C1990">
        <v>3155306</v>
      </c>
    </row>
    <row r="1991" spans="1:3">
      <c r="A1991" t="s">
        <v>59</v>
      </c>
      <c r="B1991" t="s">
        <v>5188</v>
      </c>
      <c r="C1991">
        <v>3155405</v>
      </c>
    </row>
    <row r="1992" spans="1:3">
      <c r="A1992" t="s">
        <v>59</v>
      </c>
      <c r="B1992" t="s">
        <v>5190</v>
      </c>
      <c r="C1992">
        <v>3155504</v>
      </c>
    </row>
    <row r="1993" spans="1:3">
      <c r="A1993" t="s">
        <v>59</v>
      </c>
      <c r="B1993" t="s">
        <v>5191</v>
      </c>
      <c r="C1993">
        <v>3155603</v>
      </c>
    </row>
    <row r="1994" spans="1:3">
      <c r="A1994" t="s">
        <v>59</v>
      </c>
      <c r="B1994" t="s">
        <v>5192</v>
      </c>
      <c r="C1994">
        <v>3155702</v>
      </c>
    </row>
    <row r="1995" spans="1:3">
      <c r="A1995" t="s">
        <v>59</v>
      </c>
      <c r="B1995" t="s">
        <v>5193</v>
      </c>
      <c r="C1995">
        <v>3155801</v>
      </c>
    </row>
    <row r="1996" spans="1:3">
      <c r="A1996" t="s">
        <v>59</v>
      </c>
      <c r="B1996" t="s">
        <v>5194</v>
      </c>
      <c r="C1996">
        <v>3155900</v>
      </c>
    </row>
    <row r="1997" spans="1:3">
      <c r="A1997" t="s">
        <v>59</v>
      </c>
      <c r="B1997" t="s">
        <v>5195</v>
      </c>
      <c r="C1997">
        <v>3156007</v>
      </c>
    </row>
    <row r="1998" spans="1:3">
      <c r="A1998" t="s">
        <v>59</v>
      </c>
      <c r="B1998" t="s">
        <v>5196</v>
      </c>
      <c r="C1998">
        <v>3156106</v>
      </c>
    </row>
    <row r="1999" spans="1:3">
      <c r="A1999" t="s">
        <v>59</v>
      </c>
      <c r="B1999" t="s">
        <v>5197</v>
      </c>
      <c r="C1999">
        <v>3156205</v>
      </c>
    </row>
    <row r="2000" spans="1:3">
      <c r="A2000" t="s">
        <v>59</v>
      </c>
      <c r="B2000" t="s">
        <v>5198</v>
      </c>
      <c r="C2000">
        <v>3156304</v>
      </c>
    </row>
    <row r="2001" spans="1:3">
      <c r="A2001" t="s">
        <v>59</v>
      </c>
      <c r="B2001" t="s">
        <v>5199</v>
      </c>
      <c r="C2001">
        <v>3156403</v>
      </c>
    </row>
    <row r="2002" spans="1:3">
      <c r="A2002" t="s">
        <v>59</v>
      </c>
      <c r="B2002" t="s">
        <v>5200</v>
      </c>
      <c r="C2002">
        <v>3156452</v>
      </c>
    </row>
    <row r="2003" spans="1:3">
      <c r="A2003" t="s">
        <v>59</v>
      </c>
      <c r="B2003" t="s">
        <v>5201</v>
      </c>
      <c r="C2003">
        <v>3156502</v>
      </c>
    </row>
    <row r="2004" spans="1:3">
      <c r="A2004" t="s">
        <v>59</v>
      </c>
      <c r="B2004" t="s">
        <v>5202</v>
      </c>
      <c r="C2004">
        <v>3156601</v>
      </c>
    </row>
    <row r="2005" spans="1:3">
      <c r="A2005" t="s">
        <v>59</v>
      </c>
      <c r="B2005" t="s">
        <v>5203</v>
      </c>
      <c r="C2005">
        <v>3156700</v>
      </c>
    </row>
    <row r="2006" spans="1:3">
      <c r="A2006" t="s">
        <v>59</v>
      </c>
      <c r="B2006" t="s">
        <v>5204</v>
      </c>
      <c r="C2006">
        <v>3156809</v>
      </c>
    </row>
    <row r="2007" spans="1:3">
      <c r="A2007" t="s">
        <v>59</v>
      </c>
      <c r="B2007" t="s">
        <v>5205</v>
      </c>
      <c r="C2007">
        <v>3156908</v>
      </c>
    </row>
    <row r="2008" spans="1:3">
      <c r="A2008" t="s">
        <v>59</v>
      </c>
      <c r="B2008" t="s">
        <v>5206</v>
      </c>
      <c r="C2008">
        <v>3157005</v>
      </c>
    </row>
    <row r="2009" spans="1:3">
      <c r="A2009" t="s">
        <v>59</v>
      </c>
      <c r="B2009" t="s">
        <v>5207</v>
      </c>
      <c r="C2009">
        <v>3157104</v>
      </c>
    </row>
    <row r="2010" spans="1:3">
      <c r="A2010" t="s">
        <v>59</v>
      </c>
      <c r="B2010" t="s">
        <v>4330</v>
      </c>
      <c r="C2010">
        <v>3157203</v>
      </c>
    </row>
    <row r="2011" spans="1:3">
      <c r="A2011" t="s">
        <v>59</v>
      </c>
      <c r="B2011" t="s">
        <v>5208</v>
      </c>
      <c r="C2011">
        <v>3157252</v>
      </c>
    </row>
    <row r="2012" spans="1:3">
      <c r="A2012" t="s">
        <v>59</v>
      </c>
      <c r="B2012" t="s">
        <v>5209</v>
      </c>
      <c r="C2012">
        <v>3157278</v>
      </c>
    </row>
    <row r="2013" spans="1:3">
      <c r="A2013" t="s">
        <v>59</v>
      </c>
      <c r="B2013" t="s">
        <v>5210</v>
      </c>
      <c r="C2013">
        <v>3157302</v>
      </c>
    </row>
    <row r="2014" spans="1:3">
      <c r="A2014" t="s">
        <v>59</v>
      </c>
      <c r="B2014" t="s">
        <v>5211</v>
      </c>
      <c r="C2014">
        <v>3157336</v>
      </c>
    </row>
    <row r="2015" spans="1:3">
      <c r="A2015" t="s">
        <v>59</v>
      </c>
      <c r="B2015" t="s">
        <v>5212</v>
      </c>
      <c r="C2015">
        <v>3157377</v>
      </c>
    </row>
    <row r="2016" spans="1:3">
      <c r="A2016" t="s">
        <v>59</v>
      </c>
      <c r="B2016" t="s">
        <v>5213</v>
      </c>
      <c r="C2016">
        <v>3157401</v>
      </c>
    </row>
    <row r="2017" spans="1:3">
      <c r="A2017" t="s">
        <v>59</v>
      </c>
      <c r="B2017" t="s">
        <v>5214</v>
      </c>
      <c r="C2017">
        <v>3157500</v>
      </c>
    </row>
    <row r="2018" spans="1:3">
      <c r="A2018" t="s">
        <v>59</v>
      </c>
      <c r="B2018" t="s">
        <v>5215</v>
      </c>
      <c r="C2018">
        <v>3157609</v>
      </c>
    </row>
    <row r="2019" spans="1:3">
      <c r="A2019" t="s">
        <v>59</v>
      </c>
      <c r="B2019" t="s">
        <v>5216</v>
      </c>
      <c r="C2019">
        <v>3157658</v>
      </c>
    </row>
    <row r="2020" spans="1:3">
      <c r="A2020" t="s">
        <v>59</v>
      </c>
      <c r="B2020" t="s">
        <v>5217</v>
      </c>
      <c r="C2020">
        <v>3157708</v>
      </c>
    </row>
    <row r="2021" spans="1:3">
      <c r="A2021" t="s">
        <v>59</v>
      </c>
      <c r="B2021" t="s">
        <v>3098</v>
      </c>
      <c r="C2021">
        <v>3157807</v>
      </c>
    </row>
    <row r="2022" spans="1:3">
      <c r="A2022" t="s">
        <v>59</v>
      </c>
      <c r="B2022" t="s">
        <v>5218</v>
      </c>
      <c r="C2022">
        <v>3157906</v>
      </c>
    </row>
    <row r="2023" spans="1:3">
      <c r="A2023" t="s">
        <v>59</v>
      </c>
      <c r="B2023" t="s">
        <v>5219</v>
      </c>
      <c r="C2023">
        <v>3158003</v>
      </c>
    </row>
    <row r="2024" spans="1:3">
      <c r="A2024" t="s">
        <v>59</v>
      </c>
      <c r="B2024" t="s">
        <v>5220</v>
      </c>
      <c r="C2024">
        <v>3158102</v>
      </c>
    </row>
    <row r="2025" spans="1:3">
      <c r="A2025" t="s">
        <v>59</v>
      </c>
      <c r="B2025" t="s">
        <v>5221</v>
      </c>
      <c r="C2025">
        <v>3158201</v>
      </c>
    </row>
    <row r="2026" spans="1:3">
      <c r="A2026" t="s">
        <v>59</v>
      </c>
      <c r="B2026" t="s">
        <v>5222</v>
      </c>
      <c r="C2026">
        <v>3159209</v>
      </c>
    </row>
    <row r="2027" spans="1:3">
      <c r="A2027" t="s">
        <v>59</v>
      </c>
      <c r="B2027" t="s">
        <v>5223</v>
      </c>
      <c r="C2027">
        <v>3159407</v>
      </c>
    </row>
    <row r="2028" spans="1:3">
      <c r="A2028" t="s">
        <v>59</v>
      </c>
      <c r="B2028" t="s">
        <v>5224</v>
      </c>
      <c r="C2028">
        <v>3159308</v>
      </c>
    </row>
    <row r="2029" spans="1:3">
      <c r="A2029" t="s">
        <v>59</v>
      </c>
      <c r="B2029" t="s">
        <v>5225</v>
      </c>
      <c r="C2029">
        <v>3159357</v>
      </c>
    </row>
    <row r="2030" spans="1:3">
      <c r="A2030" t="s">
        <v>59</v>
      </c>
      <c r="B2030" t="s">
        <v>5226</v>
      </c>
      <c r="C2030">
        <v>3159506</v>
      </c>
    </row>
    <row r="2031" spans="1:3">
      <c r="A2031" t="s">
        <v>59</v>
      </c>
      <c r="B2031" t="s">
        <v>5227</v>
      </c>
      <c r="C2031">
        <v>3159605</v>
      </c>
    </row>
    <row r="2032" spans="1:3">
      <c r="A2032" t="s">
        <v>59</v>
      </c>
      <c r="B2032" t="s">
        <v>5228</v>
      </c>
      <c r="C2032">
        <v>3159704</v>
      </c>
    </row>
    <row r="2033" spans="1:3">
      <c r="A2033" t="s">
        <v>59</v>
      </c>
      <c r="B2033" t="s">
        <v>5229</v>
      </c>
      <c r="C2033">
        <v>3159803</v>
      </c>
    </row>
    <row r="2034" spans="1:3">
      <c r="A2034" t="s">
        <v>59</v>
      </c>
      <c r="B2034" t="s">
        <v>5230</v>
      </c>
      <c r="C2034">
        <v>3158300</v>
      </c>
    </row>
    <row r="2035" spans="1:3">
      <c r="A2035" t="s">
        <v>59</v>
      </c>
      <c r="B2035" t="s">
        <v>5231</v>
      </c>
      <c r="C2035">
        <v>3158409</v>
      </c>
    </row>
    <row r="2036" spans="1:3">
      <c r="A2036" t="s">
        <v>59</v>
      </c>
      <c r="B2036" t="s">
        <v>5232</v>
      </c>
      <c r="C2036">
        <v>3158508</v>
      </c>
    </row>
    <row r="2037" spans="1:3">
      <c r="A2037" t="s">
        <v>59</v>
      </c>
      <c r="B2037" t="s">
        <v>5233</v>
      </c>
      <c r="C2037">
        <v>3158607</v>
      </c>
    </row>
    <row r="2038" spans="1:3">
      <c r="A2038" t="s">
        <v>59</v>
      </c>
      <c r="B2038" t="s">
        <v>5234</v>
      </c>
      <c r="C2038">
        <v>3158706</v>
      </c>
    </row>
    <row r="2039" spans="1:3">
      <c r="A2039" t="s">
        <v>59</v>
      </c>
      <c r="B2039" t="s">
        <v>5235</v>
      </c>
      <c r="C2039">
        <v>3158805</v>
      </c>
    </row>
    <row r="2040" spans="1:3">
      <c r="A2040" t="s">
        <v>59</v>
      </c>
      <c r="B2040" t="s">
        <v>5236</v>
      </c>
      <c r="C2040">
        <v>3158904</v>
      </c>
    </row>
    <row r="2041" spans="1:3">
      <c r="A2041" t="s">
        <v>59</v>
      </c>
      <c r="B2041" t="s">
        <v>5237</v>
      </c>
      <c r="C2041">
        <v>3158953</v>
      </c>
    </row>
    <row r="2042" spans="1:3">
      <c r="A2042" t="s">
        <v>59</v>
      </c>
      <c r="B2042" t="s">
        <v>5238</v>
      </c>
      <c r="C2042">
        <v>3159001</v>
      </c>
    </row>
    <row r="2043" spans="1:3">
      <c r="A2043" t="s">
        <v>59</v>
      </c>
      <c r="B2043" t="s">
        <v>5239</v>
      </c>
      <c r="C2043">
        <v>3159100</v>
      </c>
    </row>
    <row r="2044" spans="1:3">
      <c r="A2044" t="s">
        <v>59</v>
      </c>
      <c r="B2044" t="s">
        <v>5240</v>
      </c>
      <c r="C2044">
        <v>3159902</v>
      </c>
    </row>
    <row r="2045" spans="1:3">
      <c r="A2045" t="s">
        <v>59</v>
      </c>
      <c r="B2045" t="s">
        <v>5241</v>
      </c>
      <c r="C2045">
        <v>3160009</v>
      </c>
    </row>
    <row r="2046" spans="1:3">
      <c r="A2046" t="s">
        <v>59</v>
      </c>
      <c r="B2046" t="s">
        <v>5242</v>
      </c>
      <c r="C2046">
        <v>3160108</v>
      </c>
    </row>
    <row r="2047" spans="1:3">
      <c r="A2047" t="s">
        <v>59</v>
      </c>
      <c r="B2047" t="s">
        <v>5243</v>
      </c>
      <c r="C2047">
        <v>3160207</v>
      </c>
    </row>
    <row r="2048" spans="1:3">
      <c r="A2048" t="s">
        <v>59</v>
      </c>
      <c r="B2048" t="s">
        <v>5244</v>
      </c>
      <c r="C2048">
        <v>3160306</v>
      </c>
    </row>
    <row r="2049" spans="1:3">
      <c r="A2049" t="s">
        <v>59</v>
      </c>
      <c r="B2049" t="s">
        <v>5245</v>
      </c>
      <c r="C2049">
        <v>3160405</v>
      </c>
    </row>
    <row r="2050" spans="1:3">
      <c r="A2050" t="s">
        <v>59</v>
      </c>
      <c r="B2050" t="s">
        <v>5246</v>
      </c>
      <c r="C2050">
        <v>3160454</v>
      </c>
    </row>
    <row r="2051" spans="1:3">
      <c r="A2051" t="s">
        <v>59</v>
      </c>
      <c r="B2051" t="s">
        <v>5247</v>
      </c>
      <c r="C2051">
        <v>3160504</v>
      </c>
    </row>
    <row r="2052" spans="1:3">
      <c r="A2052" t="s">
        <v>59</v>
      </c>
      <c r="B2052" t="s">
        <v>5248</v>
      </c>
      <c r="C2052">
        <v>3160603</v>
      </c>
    </row>
    <row r="2053" spans="1:3">
      <c r="A2053" t="s">
        <v>59</v>
      </c>
      <c r="B2053" t="s">
        <v>5249</v>
      </c>
      <c r="C2053">
        <v>3160702</v>
      </c>
    </row>
    <row r="2054" spans="1:3">
      <c r="A2054" t="s">
        <v>59</v>
      </c>
      <c r="B2054" t="s">
        <v>5250</v>
      </c>
      <c r="C2054">
        <v>3160801</v>
      </c>
    </row>
    <row r="2055" spans="1:3">
      <c r="A2055" t="s">
        <v>59</v>
      </c>
      <c r="B2055" t="s">
        <v>5251</v>
      </c>
      <c r="C2055">
        <v>3160900</v>
      </c>
    </row>
    <row r="2056" spans="1:3">
      <c r="A2056" t="s">
        <v>59</v>
      </c>
      <c r="B2056" t="s">
        <v>5252</v>
      </c>
      <c r="C2056">
        <v>3160959</v>
      </c>
    </row>
    <row r="2057" spans="1:3">
      <c r="A2057" t="s">
        <v>59</v>
      </c>
      <c r="B2057" t="s">
        <v>5253</v>
      </c>
      <c r="C2057">
        <v>3161007</v>
      </c>
    </row>
    <row r="2058" spans="1:3">
      <c r="A2058" t="s">
        <v>59</v>
      </c>
      <c r="B2058" t="s">
        <v>5254</v>
      </c>
      <c r="C2058">
        <v>3161056</v>
      </c>
    </row>
    <row r="2059" spans="1:3">
      <c r="A2059" t="s">
        <v>59</v>
      </c>
      <c r="B2059" t="s">
        <v>1628</v>
      </c>
      <c r="C2059">
        <v>3161106</v>
      </c>
    </row>
    <row r="2060" spans="1:3">
      <c r="A2060" t="s">
        <v>59</v>
      </c>
      <c r="B2060" t="s">
        <v>4560</v>
      </c>
      <c r="C2060">
        <v>3161205</v>
      </c>
    </row>
    <row r="2061" spans="1:3">
      <c r="A2061" t="s">
        <v>59</v>
      </c>
      <c r="B2061" t="s">
        <v>5255</v>
      </c>
      <c r="C2061">
        <v>3161304</v>
      </c>
    </row>
    <row r="2062" spans="1:3">
      <c r="A2062" t="s">
        <v>59</v>
      </c>
      <c r="B2062" t="s">
        <v>5256</v>
      </c>
      <c r="C2062">
        <v>3161403</v>
      </c>
    </row>
    <row r="2063" spans="1:3">
      <c r="A2063" t="s">
        <v>59</v>
      </c>
      <c r="B2063" t="s">
        <v>5257</v>
      </c>
      <c r="C2063">
        <v>3161502</v>
      </c>
    </row>
    <row r="2064" spans="1:3">
      <c r="A2064" t="s">
        <v>59</v>
      </c>
      <c r="B2064" t="s">
        <v>5258</v>
      </c>
      <c r="C2064">
        <v>3161601</v>
      </c>
    </row>
    <row r="2065" spans="1:3">
      <c r="A2065" t="s">
        <v>59</v>
      </c>
      <c r="B2065" t="s">
        <v>5259</v>
      </c>
      <c r="C2065">
        <v>3161650</v>
      </c>
    </row>
    <row r="2066" spans="1:3">
      <c r="A2066" t="s">
        <v>59</v>
      </c>
      <c r="B2066" t="s">
        <v>5260</v>
      </c>
      <c r="C2066">
        <v>3161700</v>
      </c>
    </row>
    <row r="2067" spans="1:3">
      <c r="A2067" t="s">
        <v>59</v>
      </c>
      <c r="B2067" t="s">
        <v>5261</v>
      </c>
      <c r="C2067">
        <v>3161809</v>
      </c>
    </row>
    <row r="2068" spans="1:3">
      <c r="A2068" t="s">
        <v>59</v>
      </c>
      <c r="B2068" t="s">
        <v>5262</v>
      </c>
      <c r="C2068">
        <v>3161908</v>
      </c>
    </row>
    <row r="2069" spans="1:3">
      <c r="A2069" t="s">
        <v>59</v>
      </c>
      <c r="B2069" t="s">
        <v>5263</v>
      </c>
      <c r="C2069">
        <v>3125507</v>
      </c>
    </row>
    <row r="2070" spans="1:3">
      <c r="A2070" t="s">
        <v>59</v>
      </c>
      <c r="B2070" t="s">
        <v>5264</v>
      </c>
      <c r="C2070">
        <v>3162005</v>
      </c>
    </row>
    <row r="2071" spans="1:3">
      <c r="A2071" t="s">
        <v>59</v>
      </c>
      <c r="B2071" t="s">
        <v>5265</v>
      </c>
      <c r="C2071">
        <v>3162104</v>
      </c>
    </row>
    <row r="2072" spans="1:3">
      <c r="A2072" t="s">
        <v>59</v>
      </c>
      <c r="B2072" t="s">
        <v>5266</v>
      </c>
      <c r="C2072">
        <v>3162203</v>
      </c>
    </row>
    <row r="2073" spans="1:3">
      <c r="A2073" t="s">
        <v>59</v>
      </c>
      <c r="B2073" t="s">
        <v>5267</v>
      </c>
      <c r="C2073">
        <v>3162252</v>
      </c>
    </row>
    <row r="2074" spans="1:3">
      <c r="A2074" t="s">
        <v>59</v>
      </c>
      <c r="B2074" t="s">
        <v>5268</v>
      </c>
      <c r="C2074">
        <v>3162302</v>
      </c>
    </row>
    <row r="2075" spans="1:3">
      <c r="A2075" t="s">
        <v>59</v>
      </c>
      <c r="B2075" t="s">
        <v>5269</v>
      </c>
      <c r="C2075">
        <v>3162401</v>
      </c>
    </row>
    <row r="2076" spans="1:3">
      <c r="A2076" t="s">
        <v>59</v>
      </c>
      <c r="B2076" t="s">
        <v>5270</v>
      </c>
      <c r="C2076">
        <v>3162450</v>
      </c>
    </row>
    <row r="2077" spans="1:3">
      <c r="A2077" t="s">
        <v>59</v>
      </c>
      <c r="B2077" t="s">
        <v>5271</v>
      </c>
      <c r="C2077">
        <v>3162500</v>
      </c>
    </row>
    <row r="2078" spans="1:3">
      <c r="A2078" t="s">
        <v>59</v>
      </c>
      <c r="B2078" t="s">
        <v>5272</v>
      </c>
      <c r="C2078">
        <v>3162559</v>
      </c>
    </row>
    <row r="2079" spans="1:3">
      <c r="A2079" t="s">
        <v>59</v>
      </c>
      <c r="B2079" t="s">
        <v>5273</v>
      </c>
      <c r="C2079">
        <v>3162575</v>
      </c>
    </row>
    <row r="2080" spans="1:3">
      <c r="A2080" t="s">
        <v>59</v>
      </c>
      <c r="B2080" t="s">
        <v>5274</v>
      </c>
      <c r="C2080">
        <v>3162609</v>
      </c>
    </row>
    <row r="2081" spans="1:3">
      <c r="A2081" t="s">
        <v>59</v>
      </c>
      <c r="B2081" t="s">
        <v>5275</v>
      </c>
      <c r="C2081">
        <v>3162658</v>
      </c>
    </row>
    <row r="2082" spans="1:3">
      <c r="A2082" t="s">
        <v>59</v>
      </c>
      <c r="B2082" t="s">
        <v>3291</v>
      </c>
      <c r="C2082">
        <v>3162708</v>
      </c>
    </row>
    <row r="2083" spans="1:3">
      <c r="A2083" t="s">
        <v>59</v>
      </c>
      <c r="B2083" t="s">
        <v>5276</v>
      </c>
      <c r="C2083">
        <v>3162807</v>
      </c>
    </row>
    <row r="2084" spans="1:3">
      <c r="A2084" t="s">
        <v>59</v>
      </c>
      <c r="B2084" t="s">
        <v>5277</v>
      </c>
      <c r="C2084">
        <v>3162906</v>
      </c>
    </row>
    <row r="2085" spans="1:3">
      <c r="A2085" t="s">
        <v>59</v>
      </c>
      <c r="B2085" t="s">
        <v>5278</v>
      </c>
      <c r="C2085">
        <v>3162922</v>
      </c>
    </row>
    <row r="2086" spans="1:3">
      <c r="A2086" t="s">
        <v>59</v>
      </c>
      <c r="B2086" t="s">
        <v>5279</v>
      </c>
      <c r="C2086">
        <v>3162948</v>
      </c>
    </row>
    <row r="2087" spans="1:3">
      <c r="A2087" t="s">
        <v>59</v>
      </c>
      <c r="B2087" t="s">
        <v>5280</v>
      </c>
      <c r="C2087">
        <v>3162955</v>
      </c>
    </row>
    <row r="2088" spans="1:3">
      <c r="A2088" t="s">
        <v>59</v>
      </c>
      <c r="B2088" t="s">
        <v>5281</v>
      </c>
      <c r="C2088">
        <v>3163003</v>
      </c>
    </row>
    <row r="2089" spans="1:3">
      <c r="A2089" t="s">
        <v>59</v>
      </c>
      <c r="B2089" t="s">
        <v>5282</v>
      </c>
      <c r="C2089">
        <v>3163102</v>
      </c>
    </row>
    <row r="2090" spans="1:3">
      <c r="A2090" t="s">
        <v>59</v>
      </c>
      <c r="B2090" t="s">
        <v>5283</v>
      </c>
      <c r="C2090">
        <v>3163201</v>
      </c>
    </row>
    <row r="2091" spans="1:3">
      <c r="A2091" t="s">
        <v>59</v>
      </c>
      <c r="B2091" t="s">
        <v>3448</v>
      </c>
      <c r="C2091">
        <v>3163300</v>
      </c>
    </row>
    <row r="2092" spans="1:3">
      <c r="A2092" t="s">
        <v>59</v>
      </c>
      <c r="B2092" t="s">
        <v>5284</v>
      </c>
      <c r="C2092">
        <v>3163409</v>
      </c>
    </row>
    <row r="2093" spans="1:3">
      <c r="A2093" t="s">
        <v>59</v>
      </c>
      <c r="B2093" t="s">
        <v>5285</v>
      </c>
      <c r="C2093">
        <v>3163508</v>
      </c>
    </row>
    <row r="2094" spans="1:3">
      <c r="A2094" t="s">
        <v>59</v>
      </c>
      <c r="B2094" t="s">
        <v>5286</v>
      </c>
      <c r="C2094">
        <v>3163607</v>
      </c>
    </row>
    <row r="2095" spans="1:3">
      <c r="A2095" t="s">
        <v>59</v>
      </c>
      <c r="B2095" t="s">
        <v>5287</v>
      </c>
      <c r="C2095">
        <v>3163706</v>
      </c>
    </row>
    <row r="2096" spans="1:3">
      <c r="A2096" t="s">
        <v>59</v>
      </c>
      <c r="B2096" t="s">
        <v>5288</v>
      </c>
      <c r="C2096">
        <v>3163805</v>
      </c>
    </row>
    <row r="2097" spans="1:3">
      <c r="A2097" t="s">
        <v>59</v>
      </c>
      <c r="B2097" t="s">
        <v>5289</v>
      </c>
      <c r="C2097">
        <v>3163904</v>
      </c>
    </row>
    <row r="2098" spans="1:3">
      <c r="A2098" t="s">
        <v>59</v>
      </c>
      <c r="B2098" t="s">
        <v>5290</v>
      </c>
      <c r="C2098">
        <v>3164100</v>
      </c>
    </row>
    <row r="2099" spans="1:3">
      <c r="A2099" t="s">
        <v>59</v>
      </c>
      <c r="B2099" t="s">
        <v>5291</v>
      </c>
      <c r="C2099">
        <v>3164001</v>
      </c>
    </row>
    <row r="2100" spans="1:3">
      <c r="A2100" t="s">
        <v>59</v>
      </c>
      <c r="B2100" t="s">
        <v>5292</v>
      </c>
      <c r="C2100">
        <v>3164209</v>
      </c>
    </row>
    <row r="2101" spans="1:3">
      <c r="A2101" t="s">
        <v>59</v>
      </c>
      <c r="B2101" t="s">
        <v>5293</v>
      </c>
      <c r="C2101">
        <v>3164308</v>
      </c>
    </row>
    <row r="2102" spans="1:3">
      <c r="A2102" t="s">
        <v>59</v>
      </c>
      <c r="B2102" t="s">
        <v>5294</v>
      </c>
      <c r="C2102">
        <v>3164407</v>
      </c>
    </row>
    <row r="2103" spans="1:3">
      <c r="A2103" t="s">
        <v>59</v>
      </c>
      <c r="B2103" t="s">
        <v>5295</v>
      </c>
      <c r="C2103">
        <v>3164431</v>
      </c>
    </row>
    <row r="2104" spans="1:3">
      <c r="A2104" t="s">
        <v>59</v>
      </c>
      <c r="B2104" t="s">
        <v>5296</v>
      </c>
      <c r="C2104">
        <v>3164472</v>
      </c>
    </row>
    <row r="2105" spans="1:3">
      <c r="A2105" t="s">
        <v>59</v>
      </c>
      <c r="B2105" t="s">
        <v>5297</v>
      </c>
      <c r="C2105">
        <v>3164506</v>
      </c>
    </row>
    <row r="2106" spans="1:3">
      <c r="A2106" t="s">
        <v>59</v>
      </c>
      <c r="B2106" t="s">
        <v>5298</v>
      </c>
      <c r="C2106">
        <v>3164605</v>
      </c>
    </row>
    <row r="2107" spans="1:3">
      <c r="A2107" t="s">
        <v>59</v>
      </c>
      <c r="B2107" t="s">
        <v>5299</v>
      </c>
      <c r="C2107">
        <v>3164704</v>
      </c>
    </row>
    <row r="2108" spans="1:3">
      <c r="A2108" t="s">
        <v>59</v>
      </c>
      <c r="B2108" t="s">
        <v>5300</v>
      </c>
      <c r="C2108">
        <v>3164803</v>
      </c>
    </row>
    <row r="2109" spans="1:3">
      <c r="A2109" t="s">
        <v>59</v>
      </c>
      <c r="B2109" t="s">
        <v>5301</v>
      </c>
      <c r="C2109">
        <v>3164902</v>
      </c>
    </row>
    <row r="2110" spans="1:3">
      <c r="A2110" t="s">
        <v>59</v>
      </c>
      <c r="B2110" t="s">
        <v>5302</v>
      </c>
      <c r="C2110">
        <v>3165206</v>
      </c>
    </row>
    <row r="2111" spans="1:3">
      <c r="A2111" t="s">
        <v>59</v>
      </c>
      <c r="B2111" t="s">
        <v>5303</v>
      </c>
      <c r="C2111">
        <v>3165008</v>
      </c>
    </row>
    <row r="2112" spans="1:3">
      <c r="A2112" t="s">
        <v>59</v>
      </c>
      <c r="B2112" t="s">
        <v>5304</v>
      </c>
      <c r="C2112">
        <v>3165107</v>
      </c>
    </row>
    <row r="2113" spans="1:3">
      <c r="A2113" t="s">
        <v>59</v>
      </c>
      <c r="B2113" t="s">
        <v>5305</v>
      </c>
      <c r="C2113">
        <v>3165305</v>
      </c>
    </row>
    <row r="2114" spans="1:3">
      <c r="A2114" t="s">
        <v>59</v>
      </c>
      <c r="B2114" t="s">
        <v>5306</v>
      </c>
      <c r="C2114">
        <v>3165404</v>
      </c>
    </row>
    <row r="2115" spans="1:3">
      <c r="A2115" t="s">
        <v>59</v>
      </c>
      <c r="B2115" t="s">
        <v>5307</v>
      </c>
      <c r="C2115">
        <v>3165503</v>
      </c>
    </row>
    <row r="2116" spans="1:3">
      <c r="A2116" t="s">
        <v>59</v>
      </c>
      <c r="B2116" t="s">
        <v>5308</v>
      </c>
      <c r="C2116">
        <v>3165537</v>
      </c>
    </row>
    <row r="2117" spans="1:3">
      <c r="A2117" t="s">
        <v>59</v>
      </c>
      <c r="B2117" t="s">
        <v>5309</v>
      </c>
      <c r="C2117">
        <v>3165560</v>
      </c>
    </row>
    <row r="2118" spans="1:3">
      <c r="A2118" t="s">
        <v>59</v>
      </c>
      <c r="B2118" t="s">
        <v>5310</v>
      </c>
      <c r="C2118">
        <v>3165578</v>
      </c>
    </row>
    <row r="2119" spans="1:3">
      <c r="A2119" t="s">
        <v>59</v>
      </c>
      <c r="B2119" t="s">
        <v>5311</v>
      </c>
      <c r="C2119">
        <v>3165602</v>
      </c>
    </row>
    <row r="2120" spans="1:3">
      <c r="A2120" t="s">
        <v>59</v>
      </c>
      <c r="B2120" t="s">
        <v>5312</v>
      </c>
      <c r="C2120">
        <v>3165701</v>
      </c>
    </row>
    <row r="2121" spans="1:3">
      <c r="A2121" t="s">
        <v>59</v>
      </c>
      <c r="B2121" t="s">
        <v>5313</v>
      </c>
      <c r="C2121">
        <v>3165800</v>
      </c>
    </row>
    <row r="2122" spans="1:3">
      <c r="A2122" t="s">
        <v>59</v>
      </c>
      <c r="B2122" t="s">
        <v>5314</v>
      </c>
      <c r="C2122">
        <v>3165909</v>
      </c>
    </row>
    <row r="2123" spans="1:3">
      <c r="A2123" t="s">
        <v>59</v>
      </c>
      <c r="B2123" t="s">
        <v>5315</v>
      </c>
      <c r="C2123">
        <v>3166006</v>
      </c>
    </row>
    <row r="2124" spans="1:3">
      <c r="A2124" t="s">
        <v>59</v>
      </c>
      <c r="B2124" t="s">
        <v>5316</v>
      </c>
      <c r="C2124">
        <v>3166105</v>
      </c>
    </row>
    <row r="2125" spans="1:3">
      <c r="A2125" t="s">
        <v>59</v>
      </c>
      <c r="B2125" t="s">
        <v>5317</v>
      </c>
      <c r="C2125">
        <v>3166204</v>
      </c>
    </row>
    <row r="2126" spans="1:3">
      <c r="A2126" t="s">
        <v>59</v>
      </c>
      <c r="B2126" t="s">
        <v>5318</v>
      </c>
      <c r="C2126">
        <v>3166303</v>
      </c>
    </row>
    <row r="2127" spans="1:3">
      <c r="A2127" t="s">
        <v>59</v>
      </c>
      <c r="B2127" t="s">
        <v>5319</v>
      </c>
      <c r="C2127">
        <v>3166402</v>
      </c>
    </row>
    <row r="2128" spans="1:3">
      <c r="A2128" t="s">
        <v>59</v>
      </c>
      <c r="B2128" t="s">
        <v>5320</v>
      </c>
      <c r="C2128">
        <v>3166501</v>
      </c>
    </row>
    <row r="2129" spans="1:3">
      <c r="A2129" t="s">
        <v>59</v>
      </c>
      <c r="B2129" t="s">
        <v>5321</v>
      </c>
      <c r="C2129">
        <v>3166600</v>
      </c>
    </row>
    <row r="2130" spans="1:3">
      <c r="A2130" t="s">
        <v>59</v>
      </c>
      <c r="B2130" t="s">
        <v>5322</v>
      </c>
      <c r="C2130">
        <v>3166808</v>
      </c>
    </row>
    <row r="2131" spans="1:3">
      <c r="A2131" t="s">
        <v>59</v>
      </c>
      <c r="B2131" t="s">
        <v>5323</v>
      </c>
      <c r="C2131">
        <v>3166709</v>
      </c>
    </row>
    <row r="2132" spans="1:3">
      <c r="A2132" t="s">
        <v>59</v>
      </c>
      <c r="B2132" t="s">
        <v>5324</v>
      </c>
      <c r="C2132">
        <v>3166907</v>
      </c>
    </row>
    <row r="2133" spans="1:3">
      <c r="A2133" t="s">
        <v>59</v>
      </c>
      <c r="B2133" t="s">
        <v>5325</v>
      </c>
      <c r="C2133">
        <v>3166956</v>
      </c>
    </row>
    <row r="2134" spans="1:3">
      <c r="A2134" t="s">
        <v>59</v>
      </c>
      <c r="B2134" t="s">
        <v>5326</v>
      </c>
      <c r="C2134">
        <v>3167004</v>
      </c>
    </row>
    <row r="2135" spans="1:3">
      <c r="A2135" t="s">
        <v>59</v>
      </c>
      <c r="B2135" t="s">
        <v>5327</v>
      </c>
      <c r="C2135">
        <v>3167103</v>
      </c>
    </row>
    <row r="2136" spans="1:3">
      <c r="A2136" t="s">
        <v>59</v>
      </c>
      <c r="B2136" t="s">
        <v>5328</v>
      </c>
      <c r="C2136">
        <v>3167202</v>
      </c>
    </row>
    <row r="2137" spans="1:3">
      <c r="A2137" t="s">
        <v>59</v>
      </c>
      <c r="B2137" t="s">
        <v>5329</v>
      </c>
      <c r="C2137">
        <v>3165552</v>
      </c>
    </row>
    <row r="2138" spans="1:3">
      <c r="A2138" t="s">
        <v>59</v>
      </c>
      <c r="B2138" t="s">
        <v>5330</v>
      </c>
      <c r="C2138">
        <v>3167301</v>
      </c>
    </row>
    <row r="2139" spans="1:3">
      <c r="A2139" t="s">
        <v>59</v>
      </c>
      <c r="B2139" t="s">
        <v>5331</v>
      </c>
      <c r="C2139">
        <v>3167400</v>
      </c>
    </row>
    <row r="2140" spans="1:3">
      <c r="A2140" t="s">
        <v>59</v>
      </c>
      <c r="B2140" t="s">
        <v>5332</v>
      </c>
      <c r="C2140">
        <v>3167509</v>
      </c>
    </row>
    <row r="2141" spans="1:3">
      <c r="A2141" t="s">
        <v>59</v>
      </c>
      <c r="B2141" t="s">
        <v>5333</v>
      </c>
      <c r="C2141">
        <v>3167608</v>
      </c>
    </row>
    <row r="2142" spans="1:3">
      <c r="A2142" t="s">
        <v>59</v>
      </c>
      <c r="B2142" t="s">
        <v>5334</v>
      </c>
      <c r="C2142">
        <v>3167707</v>
      </c>
    </row>
    <row r="2143" spans="1:3">
      <c r="A2143" t="s">
        <v>59</v>
      </c>
      <c r="B2143" t="s">
        <v>5335</v>
      </c>
      <c r="C2143">
        <v>3167806</v>
      </c>
    </row>
    <row r="2144" spans="1:3">
      <c r="A2144" t="s">
        <v>59</v>
      </c>
      <c r="B2144" t="s">
        <v>5336</v>
      </c>
      <c r="C2144">
        <v>3167905</v>
      </c>
    </row>
    <row r="2145" spans="1:3">
      <c r="A2145" t="s">
        <v>59</v>
      </c>
      <c r="B2145" t="s">
        <v>5337</v>
      </c>
      <c r="C2145">
        <v>3168002</v>
      </c>
    </row>
    <row r="2146" spans="1:3">
      <c r="A2146" t="s">
        <v>59</v>
      </c>
      <c r="B2146" t="s">
        <v>5338</v>
      </c>
      <c r="C2146">
        <v>3168051</v>
      </c>
    </row>
    <row r="2147" spans="1:3">
      <c r="A2147" t="s">
        <v>59</v>
      </c>
      <c r="B2147" t="s">
        <v>4502</v>
      </c>
      <c r="C2147">
        <v>3168101</v>
      </c>
    </row>
    <row r="2148" spans="1:3">
      <c r="A2148" t="s">
        <v>59</v>
      </c>
      <c r="B2148" t="s">
        <v>5103</v>
      </c>
      <c r="C2148">
        <v>3168200</v>
      </c>
    </row>
    <row r="2149" spans="1:3">
      <c r="A2149" t="s">
        <v>59</v>
      </c>
      <c r="B2149" t="s">
        <v>5339</v>
      </c>
      <c r="C2149">
        <v>3168309</v>
      </c>
    </row>
    <row r="2150" spans="1:3">
      <c r="A2150" t="s">
        <v>59</v>
      </c>
      <c r="B2150" t="s">
        <v>5340</v>
      </c>
      <c r="C2150">
        <v>3168408</v>
      </c>
    </row>
    <row r="2151" spans="1:3">
      <c r="A2151" t="s">
        <v>59</v>
      </c>
      <c r="B2151" t="s">
        <v>5341</v>
      </c>
      <c r="C2151">
        <v>3168507</v>
      </c>
    </row>
    <row r="2152" spans="1:3">
      <c r="A2152" t="s">
        <v>59</v>
      </c>
      <c r="B2152" t="s">
        <v>5342</v>
      </c>
      <c r="C2152">
        <v>3168606</v>
      </c>
    </row>
    <row r="2153" spans="1:3">
      <c r="A2153" t="s">
        <v>59</v>
      </c>
      <c r="B2153" t="s">
        <v>5343</v>
      </c>
      <c r="C2153">
        <v>3168705</v>
      </c>
    </row>
    <row r="2154" spans="1:3">
      <c r="A2154" t="s">
        <v>59</v>
      </c>
      <c r="B2154" t="s">
        <v>5344</v>
      </c>
      <c r="C2154">
        <v>3168804</v>
      </c>
    </row>
    <row r="2155" spans="1:3">
      <c r="A2155" t="s">
        <v>59</v>
      </c>
      <c r="B2155" t="s">
        <v>5345</v>
      </c>
      <c r="C2155">
        <v>3168903</v>
      </c>
    </row>
    <row r="2156" spans="1:3">
      <c r="A2156" t="s">
        <v>59</v>
      </c>
      <c r="B2156" t="s">
        <v>5346</v>
      </c>
      <c r="C2156">
        <v>3169000</v>
      </c>
    </row>
    <row r="2157" spans="1:3">
      <c r="A2157" t="s">
        <v>59</v>
      </c>
      <c r="B2157" t="s">
        <v>5347</v>
      </c>
      <c r="C2157">
        <v>3169059</v>
      </c>
    </row>
    <row r="2158" spans="1:3">
      <c r="A2158" t="s">
        <v>59</v>
      </c>
      <c r="B2158" t="s">
        <v>4540</v>
      </c>
      <c r="C2158">
        <v>3169109</v>
      </c>
    </row>
    <row r="2159" spans="1:3">
      <c r="A2159" t="s">
        <v>59</v>
      </c>
      <c r="B2159" t="s">
        <v>5348</v>
      </c>
      <c r="C2159">
        <v>3169208</v>
      </c>
    </row>
    <row r="2160" spans="1:3">
      <c r="A2160" t="s">
        <v>59</v>
      </c>
      <c r="B2160" t="s">
        <v>5349</v>
      </c>
      <c r="C2160">
        <v>3169307</v>
      </c>
    </row>
    <row r="2161" spans="1:3">
      <c r="A2161" t="s">
        <v>59</v>
      </c>
      <c r="B2161" t="s">
        <v>5350</v>
      </c>
      <c r="C2161">
        <v>3169356</v>
      </c>
    </row>
    <row r="2162" spans="1:3">
      <c r="A2162" t="s">
        <v>59</v>
      </c>
      <c r="B2162" t="s">
        <v>5351</v>
      </c>
      <c r="C2162">
        <v>3169406</v>
      </c>
    </row>
    <row r="2163" spans="1:3">
      <c r="A2163" t="s">
        <v>59</v>
      </c>
      <c r="B2163" t="s">
        <v>5352</v>
      </c>
      <c r="C2163">
        <v>3169505</v>
      </c>
    </row>
    <row r="2164" spans="1:3">
      <c r="A2164" t="s">
        <v>59</v>
      </c>
      <c r="B2164" t="s">
        <v>5353</v>
      </c>
      <c r="C2164">
        <v>3169604</v>
      </c>
    </row>
    <row r="2165" spans="1:3">
      <c r="A2165" t="s">
        <v>59</v>
      </c>
      <c r="B2165" t="s">
        <v>5146</v>
      </c>
      <c r="C2165">
        <v>3169703</v>
      </c>
    </row>
    <row r="2166" spans="1:3">
      <c r="A2166" t="s">
        <v>59</v>
      </c>
      <c r="B2166" t="s">
        <v>5354</v>
      </c>
      <c r="C2166">
        <v>3169802</v>
      </c>
    </row>
    <row r="2167" spans="1:3">
      <c r="A2167" t="s">
        <v>59</v>
      </c>
      <c r="B2167" t="s">
        <v>5355</v>
      </c>
      <c r="C2167">
        <v>3169901</v>
      </c>
    </row>
    <row r="2168" spans="1:3">
      <c r="A2168" t="s">
        <v>59</v>
      </c>
      <c r="B2168" t="s">
        <v>5356</v>
      </c>
      <c r="C2168">
        <v>3170008</v>
      </c>
    </row>
    <row r="2169" spans="1:3">
      <c r="A2169" t="s">
        <v>59</v>
      </c>
      <c r="B2169" t="s">
        <v>5357</v>
      </c>
      <c r="C2169">
        <v>3170057</v>
      </c>
    </row>
    <row r="2170" spans="1:3">
      <c r="A2170" t="s">
        <v>59</v>
      </c>
      <c r="B2170" t="s">
        <v>5358</v>
      </c>
      <c r="C2170">
        <v>3170107</v>
      </c>
    </row>
    <row r="2171" spans="1:3">
      <c r="A2171" t="s">
        <v>59</v>
      </c>
      <c r="B2171" t="s">
        <v>5359</v>
      </c>
      <c r="C2171">
        <v>3170206</v>
      </c>
    </row>
    <row r="2172" spans="1:3">
      <c r="A2172" t="s">
        <v>59</v>
      </c>
      <c r="B2172" t="s">
        <v>5360</v>
      </c>
      <c r="C2172">
        <v>3170305</v>
      </c>
    </row>
    <row r="2173" spans="1:3">
      <c r="A2173" t="s">
        <v>59</v>
      </c>
      <c r="B2173" t="s">
        <v>5361</v>
      </c>
      <c r="C2173">
        <v>3170404</v>
      </c>
    </row>
    <row r="2174" spans="1:3">
      <c r="A2174" t="s">
        <v>59</v>
      </c>
      <c r="B2174" t="s">
        <v>5362</v>
      </c>
      <c r="C2174">
        <v>3170438</v>
      </c>
    </row>
    <row r="2175" spans="1:3">
      <c r="A2175" t="s">
        <v>59</v>
      </c>
      <c r="B2175" t="s">
        <v>5363</v>
      </c>
      <c r="C2175">
        <v>3170479</v>
      </c>
    </row>
    <row r="2176" spans="1:3">
      <c r="A2176" t="s">
        <v>59</v>
      </c>
      <c r="B2176" t="s">
        <v>5364</v>
      </c>
      <c r="C2176">
        <v>3170503</v>
      </c>
    </row>
    <row r="2177" spans="1:3">
      <c r="A2177" t="s">
        <v>59</v>
      </c>
      <c r="B2177" t="s">
        <v>5365</v>
      </c>
      <c r="C2177">
        <v>3170529</v>
      </c>
    </row>
    <row r="2178" spans="1:3">
      <c r="A2178" t="s">
        <v>59</v>
      </c>
      <c r="B2178" t="s">
        <v>5366</v>
      </c>
      <c r="C2178">
        <v>3170578</v>
      </c>
    </row>
    <row r="2179" spans="1:3">
      <c r="A2179" t="s">
        <v>59</v>
      </c>
      <c r="B2179" t="s">
        <v>4087</v>
      </c>
      <c r="C2179">
        <v>3170602</v>
      </c>
    </row>
    <row r="2180" spans="1:3">
      <c r="A2180" t="s">
        <v>59</v>
      </c>
      <c r="B2180" t="s">
        <v>5367</v>
      </c>
      <c r="C2180">
        <v>3170651</v>
      </c>
    </row>
    <row r="2181" spans="1:3">
      <c r="A2181" t="s">
        <v>59</v>
      </c>
      <c r="B2181" t="s">
        <v>5368</v>
      </c>
      <c r="C2181">
        <v>3170701</v>
      </c>
    </row>
    <row r="2182" spans="1:3">
      <c r="A2182" t="s">
        <v>59</v>
      </c>
      <c r="B2182" t="s">
        <v>5369</v>
      </c>
      <c r="C2182">
        <v>3170750</v>
      </c>
    </row>
    <row r="2183" spans="1:3">
      <c r="A2183" t="s">
        <v>59</v>
      </c>
      <c r="B2183" t="s">
        <v>5370</v>
      </c>
      <c r="C2183">
        <v>3170800</v>
      </c>
    </row>
    <row r="2184" spans="1:3">
      <c r="A2184" t="s">
        <v>59</v>
      </c>
      <c r="B2184" t="s">
        <v>5371</v>
      </c>
      <c r="C2184">
        <v>3170909</v>
      </c>
    </row>
    <row r="2185" spans="1:3">
      <c r="A2185" t="s">
        <v>59</v>
      </c>
      <c r="B2185" t="s">
        <v>5372</v>
      </c>
      <c r="C2185">
        <v>3171006</v>
      </c>
    </row>
    <row r="2186" spans="1:3">
      <c r="A2186" t="s">
        <v>59</v>
      </c>
      <c r="B2186" t="s">
        <v>5373</v>
      </c>
      <c r="C2186">
        <v>3171030</v>
      </c>
    </row>
    <row r="2187" spans="1:3">
      <c r="A2187" t="s">
        <v>59</v>
      </c>
      <c r="B2187" t="s">
        <v>5374</v>
      </c>
      <c r="C2187">
        <v>3171071</v>
      </c>
    </row>
    <row r="2188" spans="1:3">
      <c r="A2188" t="s">
        <v>59</v>
      </c>
      <c r="B2188" t="s">
        <v>5375</v>
      </c>
      <c r="C2188">
        <v>3171105</v>
      </c>
    </row>
    <row r="2189" spans="1:3">
      <c r="A2189" t="s">
        <v>59</v>
      </c>
      <c r="B2189" t="s">
        <v>5376</v>
      </c>
      <c r="C2189">
        <v>3171154</v>
      </c>
    </row>
    <row r="2190" spans="1:3">
      <c r="A2190" t="s">
        <v>59</v>
      </c>
      <c r="B2190" t="s">
        <v>5377</v>
      </c>
      <c r="C2190">
        <v>3171204</v>
      </c>
    </row>
    <row r="2191" spans="1:3">
      <c r="A2191" t="s">
        <v>59</v>
      </c>
      <c r="B2191" t="s">
        <v>2219</v>
      </c>
      <c r="C2191">
        <v>3171303</v>
      </c>
    </row>
    <row r="2192" spans="1:3">
      <c r="A2192" t="s">
        <v>59</v>
      </c>
      <c r="B2192" t="s">
        <v>5378</v>
      </c>
      <c r="C2192">
        <v>3171402</v>
      </c>
    </row>
    <row r="2193" spans="1:3">
      <c r="A2193" t="s">
        <v>59</v>
      </c>
      <c r="B2193" t="s">
        <v>5379</v>
      </c>
      <c r="C2193">
        <v>3171600</v>
      </c>
    </row>
    <row r="2194" spans="1:3">
      <c r="A2194" t="s">
        <v>59</v>
      </c>
      <c r="B2194" t="s">
        <v>5380</v>
      </c>
      <c r="C2194">
        <v>3171709</v>
      </c>
    </row>
    <row r="2195" spans="1:3">
      <c r="A2195" t="s">
        <v>59</v>
      </c>
      <c r="B2195" t="s">
        <v>5381</v>
      </c>
      <c r="C2195">
        <v>3171808</v>
      </c>
    </row>
    <row r="2196" spans="1:3">
      <c r="A2196" t="s">
        <v>59</v>
      </c>
      <c r="B2196" t="s">
        <v>5382</v>
      </c>
      <c r="C2196">
        <v>3171907</v>
      </c>
    </row>
    <row r="2197" spans="1:3">
      <c r="A2197" t="s">
        <v>59</v>
      </c>
      <c r="B2197" t="s">
        <v>5383</v>
      </c>
      <c r="C2197">
        <v>3172004</v>
      </c>
    </row>
    <row r="2198" spans="1:3">
      <c r="A2198" t="s">
        <v>59</v>
      </c>
      <c r="B2198" t="s">
        <v>5384</v>
      </c>
      <c r="C2198">
        <v>3172103</v>
      </c>
    </row>
    <row r="2199" spans="1:3">
      <c r="A2199" t="s">
        <v>59</v>
      </c>
      <c r="B2199" t="s">
        <v>4617</v>
      </c>
      <c r="C2199">
        <v>3172202</v>
      </c>
    </row>
    <row r="2200" spans="1:3">
      <c r="A2200" t="s">
        <v>61</v>
      </c>
      <c r="B2200" t="s">
        <v>100</v>
      </c>
      <c r="C2200">
        <v>5000203</v>
      </c>
    </row>
    <row r="2201" spans="1:3">
      <c r="A2201" t="s">
        <v>61</v>
      </c>
      <c r="B2201" t="s">
        <v>125</v>
      </c>
      <c r="C2201">
        <v>5000252</v>
      </c>
    </row>
    <row r="2202" spans="1:3">
      <c r="A2202" t="s">
        <v>61</v>
      </c>
      <c r="B2202" t="s">
        <v>151</v>
      </c>
      <c r="C2202">
        <v>5000609</v>
      </c>
    </row>
    <row r="2203" spans="1:3">
      <c r="A2203" t="s">
        <v>61</v>
      </c>
      <c r="B2203" t="s">
        <v>176</v>
      </c>
      <c r="C2203">
        <v>5000708</v>
      </c>
    </row>
    <row r="2204" spans="1:3">
      <c r="A2204" t="s">
        <v>61</v>
      </c>
      <c r="B2204" t="s">
        <v>202</v>
      </c>
      <c r="C2204">
        <v>5000807</v>
      </c>
    </row>
    <row r="2205" spans="1:3">
      <c r="A2205" t="s">
        <v>61</v>
      </c>
      <c r="B2205" t="s">
        <v>228</v>
      </c>
      <c r="C2205">
        <v>5000856</v>
      </c>
    </row>
    <row r="2206" spans="1:3">
      <c r="A2206" t="s">
        <v>61</v>
      </c>
      <c r="B2206" t="s">
        <v>252</v>
      </c>
      <c r="C2206">
        <v>5000906</v>
      </c>
    </row>
    <row r="2207" spans="1:3">
      <c r="A2207" t="s">
        <v>61</v>
      </c>
      <c r="B2207" t="s">
        <v>277</v>
      </c>
      <c r="C2207">
        <v>5001003</v>
      </c>
    </row>
    <row r="2208" spans="1:3">
      <c r="A2208" t="s">
        <v>61</v>
      </c>
      <c r="B2208" t="s">
        <v>303</v>
      </c>
      <c r="C2208">
        <v>5001102</v>
      </c>
    </row>
    <row r="2209" spans="1:3">
      <c r="A2209" t="s">
        <v>61</v>
      </c>
      <c r="B2209" t="s">
        <v>329</v>
      </c>
      <c r="C2209">
        <v>5001243</v>
      </c>
    </row>
    <row r="2210" spans="1:3">
      <c r="A2210" t="s">
        <v>61</v>
      </c>
      <c r="B2210" t="s">
        <v>354</v>
      </c>
      <c r="C2210">
        <v>5001508</v>
      </c>
    </row>
    <row r="2211" spans="1:3">
      <c r="A2211" t="s">
        <v>61</v>
      </c>
      <c r="B2211" t="s">
        <v>378</v>
      </c>
      <c r="C2211">
        <v>5001904</v>
      </c>
    </row>
    <row r="2212" spans="1:3">
      <c r="A2212" t="s">
        <v>61</v>
      </c>
      <c r="B2212" t="s">
        <v>403</v>
      </c>
      <c r="C2212">
        <v>5002001</v>
      </c>
    </row>
    <row r="2213" spans="1:3">
      <c r="A2213" t="s">
        <v>61</v>
      </c>
      <c r="B2213" t="s">
        <v>428</v>
      </c>
      <c r="C2213">
        <v>5002100</v>
      </c>
    </row>
    <row r="2214" spans="1:3">
      <c r="A2214" t="s">
        <v>61</v>
      </c>
      <c r="B2214" t="s">
        <v>453</v>
      </c>
      <c r="C2214">
        <v>5002159</v>
      </c>
    </row>
    <row r="2215" spans="1:3">
      <c r="A2215" t="s">
        <v>61</v>
      </c>
      <c r="B2215" t="s">
        <v>479</v>
      </c>
      <c r="C2215">
        <v>5002209</v>
      </c>
    </row>
    <row r="2216" spans="1:3">
      <c r="A2216" t="s">
        <v>61</v>
      </c>
      <c r="B2216" t="s">
        <v>503</v>
      </c>
      <c r="C2216">
        <v>5002308</v>
      </c>
    </row>
    <row r="2217" spans="1:3">
      <c r="A2217" t="s">
        <v>61</v>
      </c>
      <c r="B2217" t="s">
        <v>526</v>
      </c>
      <c r="C2217">
        <v>5002407</v>
      </c>
    </row>
    <row r="2218" spans="1:3">
      <c r="A2218" t="s">
        <v>61</v>
      </c>
      <c r="B2218" t="s">
        <v>550</v>
      </c>
      <c r="C2218">
        <v>5002605</v>
      </c>
    </row>
    <row r="2219" spans="1:3">
      <c r="A2219" t="s">
        <v>61</v>
      </c>
      <c r="B2219" t="s">
        <v>470</v>
      </c>
      <c r="C2219">
        <v>5002704</v>
      </c>
    </row>
    <row r="2220" spans="1:3">
      <c r="A2220" t="s">
        <v>61</v>
      </c>
      <c r="B2220" t="s">
        <v>596</v>
      </c>
      <c r="C2220">
        <v>5002803</v>
      </c>
    </row>
    <row r="2221" spans="1:3">
      <c r="A2221" t="s">
        <v>61</v>
      </c>
      <c r="B2221" t="s">
        <v>619</v>
      </c>
      <c r="C2221">
        <v>5002902</v>
      </c>
    </row>
    <row r="2222" spans="1:3">
      <c r="A2222" t="s">
        <v>61</v>
      </c>
      <c r="B2222" t="s">
        <v>640</v>
      </c>
      <c r="C2222">
        <v>5002951</v>
      </c>
    </row>
    <row r="2223" spans="1:3">
      <c r="A2223" t="s">
        <v>61</v>
      </c>
      <c r="B2223" t="s">
        <v>661</v>
      </c>
      <c r="C2223">
        <v>5003108</v>
      </c>
    </row>
    <row r="2224" spans="1:3">
      <c r="A2224" t="s">
        <v>61</v>
      </c>
      <c r="B2224" t="s">
        <v>682</v>
      </c>
      <c r="C2224">
        <v>5003157</v>
      </c>
    </row>
    <row r="2225" spans="1:3">
      <c r="A2225" t="s">
        <v>61</v>
      </c>
      <c r="B2225" t="s">
        <v>702</v>
      </c>
      <c r="C2225">
        <v>5003207</v>
      </c>
    </row>
    <row r="2226" spans="1:3">
      <c r="A2226" t="s">
        <v>61</v>
      </c>
      <c r="B2226" t="s">
        <v>724</v>
      </c>
      <c r="C2226">
        <v>5003256</v>
      </c>
    </row>
    <row r="2227" spans="1:3">
      <c r="A2227" t="s">
        <v>61</v>
      </c>
      <c r="B2227" t="s">
        <v>746</v>
      </c>
      <c r="C2227">
        <v>5003306</v>
      </c>
    </row>
    <row r="2228" spans="1:3">
      <c r="A2228" t="s">
        <v>61</v>
      </c>
      <c r="B2228" t="s">
        <v>767</v>
      </c>
      <c r="C2228">
        <v>5003454</v>
      </c>
    </row>
    <row r="2229" spans="1:3">
      <c r="A2229" t="s">
        <v>61</v>
      </c>
      <c r="B2229" t="s">
        <v>790</v>
      </c>
      <c r="C2229">
        <v>5003488</v>
      </c>
    </row>
    <row r="2230" spans="1:3">
      <c r="A2230" t="s">
        <v>61</v>
      </c>
      <c r="B2230" t="s">
        <v>811</v>
      </c>
      <c r="C2230">
        <v>5003504</v>
      </c>
    </row>
    <row r="2231" spans="1:3">
      <c r="A2231" t="s">
        <v>61</v>
      </c>
      <c r="B2231" t="s">
        <v>832</v>
      </c>
      <c r="C2231">
        <v>5003702</v>
      </c>
    </row>
    <row r="2232" spans="1:3">
      <c r="A2232" t="s">
        <v>61</v>
      </c>
      <c r="B2232" t="s">
        <v>854</v>
      </c>
      <c r="C2232">
        <v>5003751</v>
      </c>
    </row>
    <row r="2233" spans="1:3">
      <c r="A2233" t="s">
        <v>61</v>
      </c>
      <c r="B2233" t="s">
        <v>875</v>
      </c>
      <c r="C2233">
        <v>5003801</v>
      </c>
    </row>
    <row r="2234" spans="1:3">
      <c r="A2234" t="s">
        <v>61</v>
      </c>
      <c r="B2234" t="s">
        <v>898</v>
      </c>
      <c r="C2234">
        <v>5003900</v>
      </c>
    </row>
    <row r="2235" spans="1:3">
      <c r="A2235" t="s">
        <v>61</v>
      </c>
      <c r="B2235" t="s">
        <v>921</v>
      </c>
      <c r="C2235">
        <v>5004007</v>
      </c>
    </row>
    <row r="2236" spans="1:3">
      <c r="A2236" t="s">
        <v>61</v>
      </c>
      <c r="B2236" t="s">
        <v>944</v>
      </c>
      <c r="C2236">
        <v>5004106</v>
      </c>
    </row>
    <row r="2237" spans="1:3">
      <c r="A2237" t="s">
        <v>61</v>
      </c>
      <c r="B2237" t="s">
        <v>966</v>
      </c>
      <c r="C2237">
        <v>5004304</v>
      </c>
    </row>
    <row r="2238" spans="1:3">
      <c r="A2238" t="s">
        <v>61</v>
      </c>
      <c r="B2238" t="s">
        <v>988</v>
      </c>
      <c r="C2238">
        <v>5004403</v>
      </c>
    </row>
    <row r="2239" spans="1:3">
      <c r="A2239" t="s">
        <v>61</v>
      </c>
      <c r="B2239" t="s">
        <v>1011</v>
      </c>
      <c r="C2239">
        <v>5004502</v>
      </c>
    </row>
    <row r="2240" spans="1:3">
      <c r="A2240" t="s">
        <v>61</v>
      </c>
      <c r="B2240" t="s">
        <v>1033</v>
      </c>
      <c r="C2240">
        <v>5004601</v>
      </c>
    </row>
    <row r="2241" spans="1:3">
      <c r="A2241" t="s">
        <v>61</v>
      </c>
      <c r="B2241" t="s">
        <v>1055</v>
      </c>
      <c r="C2241">
        <v>5004700</v>
      </c>
    </row>
    <row r="2242" spans="1:3">
      <c r="A2242" t="s">
        <v>61</v>
      </c>
      <c r="B2242" t="s">
        <v>1077</v>
      </c>
      <c r="C2242">
        <v>5004809</v>
      </c>
    </row>
    <row r="2243" spans="1:3">
      <c r="A2243" t="s">
        <v>61</v>
      </c>
      <c r="B2243" t="s">
        <v>1099</v>
      </c>
      <c r="C2243">
        <v>5004908</v>
      </c>
    </row>
    <row r="2244" spans="1:3">
      <c r="A2244" t="s">
        <v>61</v>
      </c>
      <c r="B2244" t="s">
        <v>1122</v>
      </c>
      <c r="C2244">
        <v>5005004</v>
      </c>
    </row>
    <row r="2245" spans="1:3">
      <c r="A2245" t="s">
        <v>61</v>
      </c>
      <c r="B2245" t="s">
        <v>1145</v>
      </c>
      <c r="C2245" s="3">
        <v>5005103</v>
      </c>
    </row>
    <row r="2246" spans="1:3">
      <c r="A2246" t="s">
        <v>61</v>
      </c>
      <c r="B2246" t="s">
        <v>1168</v>
      </c>
      <c r="C2246" s="3">
        <v>5005152</v>
      </c>
    </row>
    <row r="2247" spans="1:3">
      <c r="A2247" t="s">
        <v>61</v>
      </c>
      <c r="B2247" t="s">
        <v>1191</v>
      </c>
      <c r="C2247" s="3">
        <v>5005202</v>
      </c>
    </row>
    <row r="2248" spans="1:3">
      <c r="A2248" t="s">
        <v>61</v>
      </c>
      <c r="B2248" t="s">
        <v>1213</v>
      </c>
      <c r="C2248" s="3">
        <v>5005251</v>
      </c>
    </row>
    <row r="2249" spans="1:3">
      <c r="A2249" t="s">
        <v>61</v>
      </c>
      <c r="B2249" t="s">
        <v>1234</v>
      </c>
      <c r="C2249" s="3">
        <v>5005400</v>
      </c>
    </row>
    <row r="2250" spans="1:3">
      <c r="A2250" t="s">
        <v>61</v>
      </c>
      <c r="B2250" t="s">
        <v>1257</v>
      </c>
      <c r="C2250" s="3">
        <v>5005608</v>
      </c>
    </row>
    <row r="2251" spans="1:3">
      <c r="A2251" t="s">
        <v>61</v>
      </c>
      <c r="B2251" t="s">
        <v>1280</v>
      </c>
      <c r="C2251" s="3">
        <v>5005681</v>
      </c>
    </row>
    <row r="2252" spans="1:3">
      <c r="A2252" t="s">
        <v>61</v>
      </c>
      <c r="B2252" t="s">
        <v>1301</v>
      </c>
      <c r="C2252" s="3">
        <v>5005707</v>
      </c>
    </row>
    <row r="2253" spans="1:3">
      <c r="A2253" t="s">
        <v>61</v>
      </c>
      <c r="B2253" t="s">
        <v>1323</v>
      </c>
      <c r="C2253" s="3">
        <v>5005806</v>
      </c>
    </row>
    <row r="2254" spans="1:3">
      <c r="A2254" t="s">
        <v>61</v>
      </c>
      <c r="B2254" t="s">
        <v>1345</v>
      </c>
      <c r="C2254" s="3">
        <v>5006002</v>
      </c>
    </row>
    <row r="2255" spans="1:3">
      <c r="A2255" t="s">
        <v>61</v>
      </c>
      <c r="B2255" t="s">
        <v>1366</v>
      </c>
      <c r="C2255" s="3">
        <v>5006200</v>
      </c>
    </row>
    <row r="2256" spans="1:3">
      <c r="A2256" t="s">
        <v>61</v>
      </c>
      <c r="B2256" t="s">
        <v>1388</v>
      </c>
      <c r="C2256" s="3">
        <v>5006259</v>
      </c>
    </row>
    <row r="2257" spans="1:3">
      <c r="A2257" t="s">
        <v>61</v>
      </c>
      <c r="B2257" t="s">
        <v>1410</v>
      </c>
      <c r="C2257" s="3">
        <v>5006275</v>
      </c>
    </row>
    <row r="2258" spans="1:3">
      <c r="A2258" t="s">
        <v>61</v>
      </c>
      <c r="B2258" t="s">
        <v>1432</v>
      </c>
      <c r="C2258" s="3">
        <v>5006309</v>
      </c>
    </row>
    <row r="2259" spans="1:3">
      <c r="A2259" t="s">
        <v>61</v>
      </c>
      <c r="B2259" t="s">
        <v>1453</v>
      </c>
      <c r="C2259" s="3">
        <v>5006358</v>
      </c>
    </row>
    <row r="2260" spans="1:3">
      <c r="A2260" t="s">
        <v>61</v>
      </c>
      <c r="B2260" t="s">
        <v>1473</v>
      </c>
      <c r="C2260" s="3">
        <v>5006408</v>
      </c>
    </row>
    <row r="2261" spans="1:3">
      <c r="A2261" t="s">
        <v>61</v>
      </c>
      <c r="B2261" t="s">
        <v>1495</v>
      </c>
      <c r="C2261" s="3">
        <v>5006606</v>
      </c>
    </row>
    <row r="2262" spans="1:3">
      <c r="A2262" t="s">
        <v>61</v>
      </c>
      <c r="B2262" t="s">
        <v>1515</v>
      </c>
      <c r="C2262" s="3">
        <v>5006903</v>
      </c>
    </row>
    <row r="2263" spans="1:3">
      <c r="A2263" t="s">
        <v>61</v>
      </c>
      <c r="B2263" t="s">
        <v>1536</v>
      </c>
      <c r="C2263" s="3">
        <v>5007109</v>
      </c>
    </row>
    <row r="2264" spans="1:3">
      <c r="A2264" t="s">
        <v>61</v>
      </c>
      <c r="B2264" t="s">
        <v>1557</v>
      </c>
      <c r="C2264" s="3">
        <v>5007208</v>
      </c>
    </row>
    <row r="2265" spans="1:3">
      <c r="A2265" t="s">
        <v>61</v>
      </c>
      <c r="B2265" t="s">
        <v>1576</v>
      </c>
      <c r="C2265" s="3">
        <v>5007307</v>
      </c>
    </row>
    <row r="2266" spans="1:3">
      <c r="A2266" t="s">
        <v>61</v>
      </c>
      <c r="B2266" t="s">
        <v>1596</v>
      </c>
      <c r="C2266" s="3">
        <v>5007406</v>
      </c>
    </row>
    <row r="2267" spans="1:3">
      <c r="A2267" t="s">
        <v>61</v>
      </c>
      <c r="B2267" t="s">
        <v>1616</v>
      </c>
      <c r="C2267" s="3">
        <v>5007505</v>
      </c>
    </row>
    <row r="2268" spans="1:3">
      <c r="A2268" t="s">
        <v>61</v>
      </c>
      <c r="B2268" t="s">
        <v>1637</v>
      </c>
      <c r="C2268" s="3">
        <v>5007554</v>
      </c>
    </row>
    <row r="2269" spans="1:3">
      <c r="A2269" t="s">
        <v>61</v>
      </c>
      <c r="B2269" t="s">
        <v>1658</v>
      </c>
      <c r="C2269" s="3">
        <v>5007695</v>
      </c>
    </row>
    <row r="2270" spans="1:3">
      <c r="A2270" t="s">
        <v>61</v>
      </c>
      <c r="B2270" t="s">
        <v>1678</v>
      </c>
      <c r="C2270" s="3">
        <v>5007802</v>
      </c>
    </row>
    <row r="2271" spans="1:3">
      <c r="A2271" t="s">
        <v>61</v>
      </c>
      <c r="B2271" t="s">
        <v>1699</v>
      </c>
      <c r="C2271" s="3">
        <v>5007703</v>
      </c>
    </row>
    <row r="2272" spans="1:3">
      <c r="A2272" t="s">
        <v>61</v>
      </c>
      <c r="B2272" t="s">
        <v>1719</v>
      </c>
      <c r="C2272" s="3">
        <v>5007901</v>
      </c>
    </row>
    <row r="2273" spans="1:3">
      <c r="A2273" t="s">
        <v>61</v>
      </c>
      <c r="B2273" t="s">
        <v>1740</v>
      </c>
      <c r="C2273" s="3">
        <v>5007935</v>
      </c>
    </row>
    <row r="2274" spans="1:3">
      <c r="A2274" t="s">
        <v>61</v>
      </c>
      <c r="B2274" t="s">
        <v>1760</v>
      </c>
      <c r="C2274" s="3">
        <v>5007950</v>
      </c>
    </row>
    <row r="2275" spans="1:3">
      <c r="A2275" t="s">
        <v>61</v>
      </c>
      <c r="B2275" t="s">
        <v>1781</v>
      </c>
      <c r="C2275" s="3">
        <v>5007976</v>
      </c>
    </row>
    <row r="2276" spans="1:3">
      <c r="A2276" t="s">
        <v>61</v>
      </c>
      <c r="B2276" t="s">
        <v>1800</v>
      </c>
      <c r="C2276" s="3">
        <v>5008008</v>
      </c>
    </row>
    <row r="2277" spans="1:3">
      <c r="A2277" t="s">
        <v>61</v>
      </c>
      <c r="B2277" t="s">
        <v>1818</v>
      </c>
      <c r="C2277" s="3">
        <v>5008305</v>
      </c>
    </row>
    <row r="2278" spans="1:3">
      <c r="A2278" t="s">
        <v>61</v>
      </c>
      <c r="B2278" t="s">
        <v>1837</v>
      </c>
      <c r="C2278" s="3">
        <v>5008404</v>
      </c>
    </row>
    <row r="2279" spans="1:3">
      <c r="A2279" t="s">
        <v>63</v>
      </c>
      <c r="B2279" t="s">
        <v>99</v>
      </c>
      <c r="C2279" s="3">
        <v>5100102</v>
      </c>
    </row>
    <row r="2280" spans="1:3">
      <c r="A2280" t="s">
        <v>63</v>
      </c>
      <c r="B2280" t="s">
        <v>124</v>
      </c>
      <c r="C2280" s="3">
        <v>5100201</v>
      </c>
    </row>
    <row r="2281" spans="1:3">
      <c r="A2281" t="s">
        <v>63</v>
      </c>
      <c r="B2281" t="s">
        <v>150</v>
      </c>
      <c r="C2281" s="3">
        <v>5100250</v>
      </c>
    </row>
    <row r="2282" spans="1:3">
      <c r="A2282" t="s">
        <v>63</v>
      </c>
      <c r="B2282" t="s">
        <v>175</v>
      </c>
      <c r="C2282" s="3">
        <v>5100300</v>
      </c>
    </row>
    <row r="2283" spans="1:3">
      <c r="A2283" t="s">
        <v>63</v>
      </c>
      <c r="B2283" t="s">
        <v>201</v>
      </c>
      <c r="C2283" s="3">
        <v>5100359</v>
      </c>
    </row>
    <row r="2284" spans="1:3">
      <c r="A2284" t="s">
        <v>63</v>
      </c>
      <c r="B2284" t="s">
        <v>227</v>
      </c>
      <c r="C2284" s="3">
        <v>5100409</v>
      </c>
    </row>
    <row r="2285" spans="1:3">
      <c r="A2285" t="s">
        <v>63</v>
      </c>
      <c r="B2285" t="s">
        <v>251</v>
      </c>
      <c r="C2285" s="3">
        <v>5100508</v>
      </c>
    </row>
    <row r="2286" spans="1:3">
      <c r="A2286" t="s">
        <v>63</v>
      </c>
      <c r="B2286" t="s">
        <v>276</v>
      </c>
      <c r="C2286" s="3">
        <v>5100607</v>
      </c>
    </row>
    <row r="2287" spans="1:3">
      <c r="A2287" t="s">
        <v>63</v>
      </c>
      <c r="B2287" t="s">
        <v>302</v>
      </c>
      <c r="C2287" s="3">
        <v>5100805</v>
      </c>
    </row>
    <row r="2288" spans="1:3">
      <c r="A2288" t="s">
        <v>63</v>
      </c>
      <c r="B2288" t="s">
        <v>328</v>
      </c>
      <c r="C2288" s="3">
        <v>5101001</v>
      </c>
    </row>
    <row r="2289" spans="1:3">
      <c r="A2289" t="s">
        <v>63</v>
      </c>
      <c r="B2289" t="s">
        <v>353</v>
      </c>
      <c r="C2289" s="3">
        <v>5101209</v>
      </c>
    </row>
    <row r="2290" spans="1:3">
      <c r="A2290" t="s">
        <v>63</v>
      </c>
      <c r="B2290" t="s">
        <v>377</v>
      </c>
      <c r="C2290" s="3">
        <v>5101258</v>
      </c>
    </row>
    <row r="2291" spans="1:3">
      <c r="A2291" t="s">
        <v>63</v>
      </c>
      <c r="B2291" t="s">
        <v>402</v>
      </c>
      <c r="C2291" s="3">
        <v>5101308</v>
      </c>
    </row>
    <row r="2292" spans="1:3">
      <c r="A2292" t="s">
        <v>63</v>
      </c>
      <c r="B2292" t="s">
        <v>427</v>
      </c>
      <c r="C2292" s="3">
        <v>5101407</v>
      </c>
    </row>
    <row r="2293" spans="1:3">
      <c r="A2293" t="s">
        <v>63</v>
      </c>
      <c r="B2293" t="s">
        <v>452</v>
      </c>
      <c r="C2293" s="3">
        <v>5101605</v>
      </c>
    </row>
    <row r="2294" spans="1:3">
      <c r="A2294" t="s">
        <v>63</v>
      </c>
      <c r="B2294" t="s">
        <v>478</v>
      </c>
      <c r="C2294" s="3">
        <v>5101704</v>
      </c>
    </row>
    <row r="2295" spans="1:3">
      <c r="A2295" t="s">
        <v>63</v>
      </c>
      <c r="B2295" t="s">
        <v>502</v>
      </c>
      <c r="C2295" s="3">
        <v>5101803</v>
      </c>
    </row>
    <row r="2296" spans="1:3">
      <c r="A2296" t="s">
        <v>63</v>
      </c>
      <c r="B2296" t="s">
        <v>525</v>
      </c>
      <c r="C2296" s="3">
        <v>5101852</v>
      </c>
    </row>
    <row r="2297" spans="1:3">
      <c r="A2297" t="s">
        <v>63</v>
      </c>
      <c r="B2297" t="s">
        <v>549</v>
      </c>
      <c r="C2297" s="3">
        <v>5101902</v>
      </c>
    </row>
    <row r="2298" spans="1:3">
      <c r="A2298" t="s">
        <v>63</v>
      </c>
      <c r="B2298" t="s">
        <v>572</v>
      </c>
      <c r="C2298" s="3">
        <v>5102504</v>
      </c>
    </row>
    <row r="2299" spans="1:3">
      <c r="A2299" t="s">
        <v>63</v>
      </c>
      <c r="B2299" t="s">
        <v>595</v>
      </c>
      <c r="C2299" s="3">
        <v>5102603</v>
      </c>
    </row>
    <row r="2300" spans="1:3">
      <c r="A2300" t="s">
        <v>63</v>
      </c>
      <c r="B2300" t="s">
        <v>618</v>
      </c>
      <c r="C2300" s="3">
        <v>5102637</v>
      </c>
    </row>
    <row r="2301" spans="1:3">
      <c r="A2301" t="s">
        <v>63</v>
      </c>
      <c r="B2301" t="s">
        <v>639</v>
      </c>
      <c r="C2301" s="3">
        <v>5102678</v>
      </c>
    </row>
    <row r="2302" spans="1:3">
      <c r="A2302" t="s">
        <v>63</v>
      </c>
      <c r="B2302" t="s">
        <v>660</v>
      </c>
      <c r="C2302" s="3">
        <v>5102686</v>
      </c>
    </row>
    <row r="2303" spans="1:3">
      <c r="A2303" t="s">
        <v>63</v>
      </c>
      <c r="B2303" t="s">
        <v>681</v>
      </c>
      <c r="C2303" s="3">
        <v>5102694</v>
      </c>
    </row>
    <row r="2304" spans="1:3">
      <c r="A2304" t="s">
        <v>63</v>
      </c>
      <c r="B2304" t="s">
        <v>701</v>
      </c>
      <c r="C2304" s="3">
        <v>5102702</v>
      </c>
    </row>
    <row r="2305" spans="1:3">
      <c r="A2305" t="s">
        <v>63</v>
      </c>
      <c r="B2305" t="s">
        <v>723</v>
      </c>
      <c r="C2305" s="3">
        <v>5102793</v>
      </c>
    </row>
    <row r="2306" spans="1:3">
      <c r="A2306" t="s">
        <v>63</v>
      </c>
      <c r="B2306" t="s">
        <v>745</v>
      </c>
      <c r="C2306" s="3">
        <v>5102850</v>
      </c>
    </row>
    <row r="2307" spans="1:3">
      <c r="A2307" t="s">
        <v>63</v>
      </c>
      <c r="B2307" t="s">
        <v>766</v>
      </c>
      <c r="C2307" s="3">
        <v>5103007</v>
      </c>
    </row>
    <row r="2308" spans="1:3">
      <c r="A2308" t="s">
        <v>63</v>
      </c>
      <c r="B2308" t="s">
        <v>789</v>
      </c>
      <c r="C2308" s="3">
        <v>5103056</v>
      </c>
    </row>
    <row r="2309" spans="1:3">
      <c r="A2309" t="s">
        <v>63</v>
      </c>
      <c r="B2309" t="s">
        <v>810</v>
      </c>
      <c r="C2309" s="3">
        <v>5103106</v>
      </c>
    </row>
    <row r="2310" spans="1:3">
      <c r="A2310" t="s">
        <v>63</v>
      </c>
      <c r="B2310" t="s">
        <v>831</v>
      </c>
      <c r="C2310" s="3">
        <v>5103205</v>
      </c>
    </row>
    <row r="2311" spans="1:3">
      <c r="A2311" t="s">
        <v>63</v>
      </c>
      <c r="B2311" t="s">
        <v>853</v>
      </c>
      <c r="C2311" s="3">
        <v>5103254</v>
      </c>
    </row>
    <row r="2312" spans="1:3">
      <c r="A2312" t="s">
        <v>63</v>
      </c>
      <c r="B2312" t="s">
        <v>874</v>
      </c>
      <c r="C2312" s="3">
        <v>5103304</v>
      </c>
    </row>
    <row r="2313" spans="1:3">
      <c r="A2313" t="s">
        <v>63</v>
      </c>
      <c r="B2313" t="s">
        <v>897</v>
      </c>
      <c r="C2313" s="3">
        <v>5103353</v>
      </c>
    </row>
    <row r="2314" spans="1:3">
      <c r="A2314" t="s">
        <v>63</v>
      </c>
      <c r="B2314" t="s">
        <v>920</v>
      </c>
      <c r="C2314" s="3">
        <v>5103361</v>
      </c>
    </row>
    <row r="2315" spans="1:3">
      <c r="A2315" t="s">
        <v>63</v>
      </c>
      <c r="B2315" t="s">
        <v>943</v>
      </c>
      <c r="C2315" s="3">
        <v>5103379</v>
      </c>
    </row>
    <row r="2316" spans="1:3">
      <c r="A2316" t="s">
        <v>63</v>
      </c>
      <c r="B2316" t="s">
        <v>965</v>
      </c>
      <c r="C2316" s="3">
        <v>5103403</v>
      </c>
    </row>
    <row r="2317" spans="1:3">
      <c r="A2317" t="s">
        <v>63</v>
      </c>
      <c r="B2317" t="s">
        <v>987</v>
      </c>
      <c r="C2317" s="3">
        <v>5103437</v>
      </c>
    </row>
    <row r="2318" spans="1:3">
      <c r="A2318" t="s">
        <v>63</v>
      </c>
      <c r="B2318" t="s">
        <v>1010</v>
      </c>
      <c r="C2318" s="3">
        <v>5103452</v>
      </c>
    </row>
    <row r="2319" spans="1:3">
      <c r="A2319" t="s">
        <v>63</v>
      </c>
      <c r="B2319" t="s">
        <v>1032</v>
      </c>
      <c r="C2319" s="3">
        <v>5103502</v>
      </c>
    </row>
    <row r="2320" spans="1:3">
      <c r="A2320" t="s">
        <v>63</v>
      </c>
      <c r="B2320" t="s">
        <v>1054</v>
      </c>
      <c r="C2320" s="3">
        <v>5103601</v>
      </c>
    </row>
    <row r="2321" spans="1:3">
      <c r="A2321" t="s">
        <v>63</v>
      </c>
      <c r="B2321" t="s">
        <v>1076</v>
      </c>
      <c r="C2321" s="3">
        <v>5103700</v>
      </c>
    </row>
    <row r="2322" spans="1:3">
      <c r="A2322" t="s">
        <v>63</v>
      </c>
      <c r="B2322" t="s">
        <v>1098</v>
      </c>
      <c r="C2322" s="3">
        <v>5103809</v>
      </c>
    </row>
    <row r="2323" spans="1:3">
      <c r="A2323" t="s">
        <v>63</v>
      </c>
      <c r="B2323" t="s">
        <v>1121</v>
      </c>
      <c r="C2323" s="3">
        <v>5103858</v>
      </c>
    </row>
    <row r="2324" spans="1:3">
      <c r="A2324" t="s">
        <v>63</v>
      </c>
      <c r="B2324" t="s">
        <v>1144</v>
      </c>
      <c r="C2324" s="3">
        <v>5103908</v>
      </c>
    </row>
    <row r="2325" spans="1:3">
      <c r="A2325" t="s">
        <v>63</v>
      </c>
      <c r="B2325" t="s">
        <v>1167</v>
      </c>
      <c r="C2325" s="3">
        <v>5103957</v>
      </c>
    </row>
    <row r="2326" spans="1:3">
      <c r="A2326" t="s">
        <v>63</v>
      </c>
      <c r="B2326" t="s">
        <v>1190</v>
      </c>
      <c r="C2326" s="3">
        <v>5104104</v>
      </c>
    </row>
    <row r="2327" spans="1:3">
      <c r="A2327" t="s">
        <v>63</v>
      </c>
      <c r="B2327" t="s">
        <v>1212</v>
      </c>
      <c r="C2327" s="3">
        <v>5104203</v>
      </c>
    </row>
    <row r="2328" spans="1:3">
      <c r="A2328" t="s">
        <v>63</v>
      </c>
      <c r="B2328" t="s">
        <v>1233</v>
      </c>
      <c r="C2328" s="3">
        <v>5104500</v>
      </c>
    </row>
    <row r="2329" spans="1:3">
      <c r="A2329" t="s">
        <v>63</v>
      </c>
      <c r="B2329" t="s">
        <v>1256</v>
      </c>
      <c r="C2329" s="3">
        <v>5104526</v>
      </c>
    </row>
    <row r="2330" spans="1:3">
      <c r="A2330" t="s">
        <v>63</v>
      </c>
      <c r="B2330" t="s">
        <v>1279</v>
      </c>
      <c r="C2330" s="3">
        <v>5104542</v>
      </c>
    </row>
    <row r="2331" spans="1:3">
      <c r="A2331" t="s">
        <v>63</v>
      </c>
      <c r="B2331" t="s">
        <v>1300</v>
      </c>
      <c r="C2331" s="3">
        <v>5104559</v>
      </c>
    </row>
    <row r="2332" spans="1:3">
      <c r="A2332" t="s">
        <v>63</v>
      </c>
      <c r="B2332" t="s">
        <v>1322</v>
      </c>
      <c r="C2332" s="3">
        <v>5104609</v>
      </c>
    </row>
    <row r="2333" spans="1:3">
      <c r="A2333" t="s">
        <v>63</v>
      </c>
      <c r="B2333" t="s">
        <v>1344</v>
      </c>
      <c r="C2333" s="3">
        <v>5104807</v>
      </c>
    </row>
    <row r="2334" spans="1:3">
      <c r="A2334" t="s">
        <v>63</v>
      </c>
      <c r="B2334" t="s">
        <v>1365</v>
      </c>
      <c r="C2334" s="3">
        <v>5104906</v>
      </c>
    </row>
    <row r="2335" spans="1:3">
      <c r="A2335" t="s">
        <v>63</v>
      </c>
      <c r="B2335" t="s">
        <v>1387</v>
      </c>
      <c r="C2335" s="3">
        <v>5105002</v>
      </c>
    </row>
    <row r="2336" spans="1:3">
      <c r="A2336" t="s">
        <v>63</v>
      </c>
      <c r="B2336" t="s">
        <v>1409</v>
      </c>
      <c r="C2336" s="3">
        <v>5105101</v>
      </c>
    </row>
    <row r="2337" spans="1:3">
      <c r="A2337" t="s">
        <v>63</v>
      </c>
      <c r="B2337" t="s">
        <v>1431</v>
      </c>
      <c r="C2337" s="3">
        <v>5105150</v>
      </c>
    </row>
    <row r="2338" spans="1:3">
      <c r="A2338" t="s">
        <v>63</v>
      </c>
      <c r="B2338" t="s">
        <v>1452</v>
      </c>
      <c r="C2338" s="3">
        <v>5105176</v>
      </c>
    </row>
    <row r="2339" spans="1:3">
      <c r="A2339" t="s">
        <v>63</v>
      </c>
      <c r="B2339" t="s">
        <v>1472</v>
      </c>
      <c r="C2339" s="3">
        <v>5105200</v>
      </c>
    </row>
    <row r="2340" spans="1:3">
      <c r="A2340" t="s">
        <v>63</v>
      </c>
      <c r="B2340" t="s">
        <v>1494</v>
      </c>
      <c r="C2340" s="3">
        <v>5105234</v>
      </c>
    </row>
    <row r="2341" spans="1:3">
      <c r="A2341" t="s">
        <v>63</v>
      </c>
      <c r="B2341" t="s">
        <v>1514</v>
      </c>
      <c r="C2341" s="3">
        <v>5105259</v>
      </c>
    </row>
    <row r="2342" spans="1:3">
      <c r="A2342" t="s">
        <v>63</v>
      </c>
      <c r="B2342" t="s">
        <v>1535</v>
      </c>
      <c r="C2342" s="3">
        <v>5105309</v>
      </c>
    </row>
    <row r="2343" spans="1:3">
      <c r="A2343" t="s">
        <v>63</v>
      </c>
      <c r="B2343" t="s">
        <v>1556</v>
      </c>
      <c r="C2343" s="3">
        <v>5105580</v>
      </c>
    </row>
    <row r="2344" spans="1:3">
      <c r="A2344" t="s">
        <v>63</v>
      </c>
      <c r="B2344" t="s">
        <v>1575</v>
      </c>
      <c r="C2344" s="3">
        <v>5105606</v>
      </c>
    </row>
    <row r="2345" spans="1:3">
      <c r="A2345" t="s">
        <v>63</v>
      </c>
      <c r="B2345" t="s">
        <v>1595</v>
      </c>
      <c r="C2345" s="3">
        <v>5105622</v>
      </c>
    </row>
    <row r="2346" spans="1:3">
      <c r="A2346" t="s">
        <v>63</v>
      </c>
      <c r="B2346" t="s">
        <v>1615</v>
      </c>
      <c r="C2346" s="3">
        <v>5105903</v>
      </c>
    </row>
    <row r="2347" spans="1:3">
      <c r="A2347" t="s">
        <v>63</v>
      </c>
      <c r="B2347" t="s">
        <v>1636</v>
      </c>
      <c r="C2347" s="3">
        <v>5106000</v>
      </c>
    </row>
    <row r="2348" spans="1:3">
      <c r="A2348" t="s">
        <v>63</v>
      </c>
      <c r="B2348" t="s">
        <v>1657</v>
      </c>
      <c r="C2348" s="3">
        <v>5106109</v>
      </c>
    </row>
    <row r="2349" spans="1:3">
      <c r="A2349" t="s">
        <v>63</v>
      </c>
      <c r="B2349" t="s">
        <v>1677</v>
      </c>
      <c r="C2349" s="3">
        <v>5106158</v>
      </c>
    </row>
    <row r="2350" spans="1:3">
      <c r="A2350" t="s">
        <v>63</v>
      </c>
      <c r="B2350" t="s">
        <v>1698</v>
      </c>
      <c r="C2350" s="3">
        <v>5106208</v>
      </c>
    </row>
    <row r="2351" spans="1:3">
      <c r="A2351" t="s">
        <v>63</v>
      </c>
      <c r="B2351" t="s">
        <v>1718</v>
      </c>
      <c r="C2351" s="3">
        <v>5106216</v>
      </c>
    </row>
    <row r="2352" spans="1:3">
      <c r="A2352" t="s">
        <v>63</v>
      </c>
      <c r="B2352" t="s">
        <v>1739</v>
      </c>
      <c r="C2352" s="3">
        <v>5108808</v>
      </c>
    </row>
    <row r="2353" spans="1:3">
      <c r="A2353" t="s">
        <v>63</v>
      </c>
      <c r="B2353" t="s">
        <v>1759</v>
      </c>
      <c r="C2353" s="3">
        <v>5106182</v>
      </c>
    </row>
    <row r="2354" spans="1:3">
      <c r="A2354" t="s">
        <v>63</v>
      </c>
      <c r="B2354" t="s">
        <v>1780</v>
      </c>
      <c r="C2354" s="3">
        <v>5108857</v>
      </c>
    </row>
    <row r="2355" spans="1:3">
      <c r="A2355" t="s">
        <v>63</v>
      </c>
      <c r="B2355" t="s">
        <v>1799</v>
      </c>
      <c r="C2355" s="3">
        <v>5108907</v>
      </c>
    </row>
    <row r="2356" spans="1:3">
      <c r="A2356" t="s">
        <v>63</v>
      </c>
      <c r="B2356" t="s">
        <v>1817</v>
      </c>
      <c r="C2356" s="3">
        <v>5108956</v>
      </c>
    </row>
    <row r="2357" spans="1:3">
      <c r="A2357" t="s">
        <v>63</v>
      </c>
      <c r="B2357" t="s">
        <v>1836</v>
      </c>
      <c r="C2357" s="3">
        <v>5106224</v>
      </c>
    </row>
    <row r="2358" spans="1:3">
      <c r="A2358" t="s">
        <v>63</v>
      </c>
      <c r="B2358" t="s">
        <v>1854</v>
      </c>
      <c r="C2358" s="3">
        <v>5106174</v>
      </c>
    </row>
    <row r="2359" spans="1:3">
      <c r="A2359" t="s">
        <v>63</v>
      </c>
      <c r="B2359" t="s">
        <v>1872</v>
      </c>
      <c r="C2359" s="3">
        <v>5106232</v>
      </c>
    </row>
    <row r="2360" spans="1:3">
      <c r="A2360" t="s">
        <v>63</v>
      </c>
      <c r="B2360" t="s">
        <v>1888</v>
      </c>
      <c r="C2360" s="3">
        <v>5106190</v>
      </c>
    </row>
    <row r="2361" spans="1:3">
      <c r="A2361" t="s">
        <v>63</v>
      </c>
      <c r="B2361" t="s">
        <v>1905</v>
      </c>
      <c r="C2361" s="3">
        <v>5106240</v>
      </c>
    </row>
    <row r="2362" spans="1:3">
      <c r="A2362" t="s">
        <v>63</v>
      </c>
      <c r="B2362" t="s">
        <v>1923</v>
      </c>
      <c r="C2362" s="3">
        <v>5106257</v>
      </c>
    </row>
    <row r="2363" spans="1:3">
      <c r="A2363" t="s">
        <v>63</v>
      </c>
      <c r="B2363" t="s">
        <v>1940</v>
      </c>
      <c r="C2363" s="3">
        <v>5106273</v>
      </c>
    </row>
    <row r="2364" spans="1:3">
      <c r="A2364" t="s">
        <v>63</v>
      </c>
      <c r="B2364" t="s">
        <v>1956</v>
      </c>
      <c r="C2364" s="3">
        <v>5106265</v>
      </c>
    </row>
    <row r="2365" spans="1:3">
      <c r="A2365" t="s">
        <v>63</v>
      </c>
      <c r="B2365" t="s">
        <v>1973</v>
      </c>
      <c r="C2365" s="3">
        <v>5106315</v>
      </c>
    </row>
    <row r="2366" spans="1:3">
      <c r="A2366" t="s">
        <v>63</v>
      </c>
      <c r="B2366" t="s">
        <v>1991</v>
      </c>
      <c r="C2366" s="3">
        <v>5106281</v>
      </c>
    </row>
    <row r="2367" spans="1:3">
      <c r="A2367" t="s">
        <v>63</v>
      </c>
      <c r="B2367" t="s">
        <v>2008</v>
      </c>
      <c r="C2367" s="3">
        <v>5106299</v>
      </c>
    </row>
    <row r="2368" spans="1:3">
      <c r="A2368" t="s">
        <v>63</v>
      </c>
      <c r="B2368" t="s">
        <v>2026</v>
      </c>
      <c r="C2368" s="3">
        <v>5106307</v>
      </c>
    </row>
    <row r="2369" spans="1:3">
      <c r="A2369" t="s">
        <v>63</v>
      </c>
      <c r="B2369" t="s">
        <v>2044</v>
      </c>
      <c r="C2369" s="3">
        <v>5106372</v>
      </c>
    </row>
    <row r="2370" spans="1:3">
      <c r="A2370" t="s">
        <v>63</v>
      </c>
      <c r="B2370" t="s">
        <v>2062</v>
      </c>
      <c r="C2370" s="3">
        <v>5106422</v>
      </c>
    </row>
    <row r="2371" spans="1:3">
      <c r="A2371" t="s">
        <v>63</v>
      </c>
      <c r="B2371" t="s">
        <v>2079</v>
      </c>
      <c r="C2371" s="3">
        <v>5106455</v>
      </c>
    </row>
    <row r="2372" spans="1:3">
      <c r="A2372" t="s">
        <v>63</v>
      </c>
      <c r="B2372" t="s">
        <v>2094</v>
      </c>
      <c r="C2372" s="3">
        <v>5106505</v>
      </c>
    </row>
    <row r="2373" spans="1:3">
      <c r="A2373" t="s">
        <v>63</v>
      </c>
      <c r="B2373" t="s">
        <v>2111</v>
      </c>
      <c r="C2373" s="3">
        <v>5106653</v>
      </c>
    </row>
    <row r="2374" spans="1:3">
      <c r="A2374" t="s">
        <v>63</v>
      </c>
      <c r="B2374" t="s">
        <v>2126</v>
      </c>
      <c r="C2374" s="3">
        <v>5106703</v>
      </c>
    </row>
    <row r="2375" spans="1:3">
      <c r="A2375" t="s">
        <v>63</v>
      </c>
      <c r="B2375" t="s">
        <v>2143</v>
      </c>
      <c r="C2375" s="3">
        <v>5106752</v>
      </c>
    </row>
    <row r="2376" spans="1:3">
      <c r="A2376" t="s">
        <v>63</v>
      </c>
      <c r="B2376" t="s">
        <v>2159</v>
      </c>
      <c r="C2376" s="3">
        <v>5106778</v>
      </c>
    </row>
    <row r="2377" spans="1:3">
      <c r="A2377" t="s">
        <v>63</v>
      </c>
      <c r="B2377" t="s">
        <v>2176</v>
      </c>
      <c r="C2377" s="3">
        <v>5106802</v>
      </c>
    </row>
    <row r="2378" spans="1:3">
      <c r="A2378" t="s">
        <v>63</v>
      </c>
      <c r="B2378" t="s">
        <v>2193</v>
      </c>
      <c r="C2378" s="3">
        <v>5106828</v>
      </c>
    </row>
    <row r="2379" spans="1:3">
      <c r="A2379" t="s">
        <v>63</v>
      </c>
      <c r="B2379" t="s">
        <v>2209</v>
      </c>
      <c r="C2379" s="3">
        <v>5106851</v>
      </c>
    </row>
    <row r="2380" spans="1:3">
      <c r="A2380" t="s">
        <v>63</v>
      </c>
      <c r="B2380" t="s">
        <v>2224</v>
      </c>
      <c r="C2380" s="3">
        <v>5107008</v>
      </c>
    </row>
    <row r="2381" spans="1:3">
      <c r="A2381" t="s">
        <v>63</v>
      </c>
      <c r="B2381" t="s">
        <v>2240</v>
      </c>
      <c r="C2381" s="3">
        <v>5107040</v>
      </c>
    </row>
    <row r="2382" spans="1:3">
      <c r="A2382" t="s">
        <v>63</v>
      </c>
      <c r="B2382" t="s">
        <v>2254</v>
      </c>
      <c r="C2382" s="3">
        <v>5107065</v>
      </c>
    </row>
    <row r="2383" spans="1:3">
      <c r="A2383" t="s">
        <v>63</v>
      </c>
      <c r="B2383" t="s">
        <v>2269</v>
      </c>
      <c r="C2383" s="3">
        <v>5107156</v>
      </c>
    </row>
    <row r="2384" spans="1:3">
      <c r="A2384" t="s">
        <v>63</v>
      </c>
      <c r="B2384" t="s">
        <v>2285</v>
      </c>
      <c r="C2384" s="3">
        <v>5107180</v>
      </c>
    </row>
    <row r="2385" spans="1:3">
      <c r="A2385" t="s">
        <v>63</v>
      </c>
      <c r="B2385" t="s">
        <v>2301</v>
      </c>
      <c r="C2385" s="3">
        <v>5107198</v>
      </c>
    </row>
    <row r="2386" spans="1:3">
      <c r="A2386" t="s">
        <v>63</v>
      </c>
      <c r="B2386" t="s">
        <v>469</v>
      </c>
      <c r="C2386" s="3">
        <v>5107206</v>
      </c>
    </row>
    <row r="2387" spans="1:3">
      <c r="A2387" t="s">
        <v>63</v>
      </c>
      <c r="B2387" t="s">
        <v>2330</v>
      </c>
      <c r="C2387" s="3">
        <v>5107578</v>
      </c>
    </row>
    <row r="2388" spans="1:3">
      <c r="A2388" t="s">
        <v>63</v>
      </c>
      <c r="B2388" t="s">
        <v>2346</v>
      </c>
      <c r="C2388" s="3">
        <v>5107602</v>
      </c>
    </row>
    <row r="2389" spans="1:3">
      <c r="A2389" t="s">
        <v>63</v>
      </c>
      <c r="B2389" t="s">
        <v>2362</v>
      </c>
      <c r="C2389" s="3">
        <v>5107701</v>
      </c>
    </row>
    <row r="2390" spans="1:3">
      <c r="A2390" t="s">
        <v>63</v>
      </c>
      <c r="B2390" t="s">
        <v>2376</v>
      </c>
      <c r="C2390" s="3">
        <v>5107750</v>
      </c>
    </row>
    <row r="2391" spans="1:3">
      <c r="A2391" t="s">
        <v>63</v>
      </c>
      <c r="B2391" t="s">
        <v>2391</v>
      </c>
      <c r="C2391" s="3">
        <v>5107248</v>
      </c>
    </row>
    <row r="2392" spans="1:3">
      <c r="A2392" t="s">
        <v>63</v>
      </c>
      <c r="B2392" t="s">
        <v>2407</v>
      </c>
      <c r="C2392" s="3">
        <v>5107743</v>
      </c>
    </row>
    <row r="2393" spans="1:3">
      <c r="A2393" t="s">
        <v>63</v>
      </c>
      <c r="B2393" t="s">
        <v>2423</v>
      </c>
      <c r="C2393" s="3">
        <v>5107768</v>
      </c>
    </row>
    <row r="2394" spans="1:3">
      <c r="A2394" t="s">
        <v>63</v>
      </c>
      <c r="B2394" t="s">
        <v>2439</v>
      </c>
      <c r="C2394" s="3">
        <v>5107776</v>
      </c>
    </row>
    <row r="2395" spans="1:3">
      <c r="A2395" t="s">
        <v>63</v>
      </c>
      <c r="B2395" t="s">
        <v>2455</v>
      </c>
      <c r="C2395" s="3">
        <v>5107263</v>
      </c>
    </row>
    <row r="2396" spans="1:3">
      <c r="A2396" t="s">
        <v>63</v>
      </c>
      <c r="B2396" t="s">
        <v>2468</v>
      </c>
      <c r="C2396" s="3">
        <v>5107792</v>
      </c>
    </row>
    <row r="2397" spans="1:3">
      <c r="A2397" t="s">
        <v>63</v>
      </c>
      <c r="B2397" t="s">
        <v>2484</v>
      </c>
      <c r="C2397" s="3">
        <v>5107800</v>
      </c>
    </row>
    <row r="2398" spans="1:3">
      <c r="A2398" t="s">
        <v>63</v>
      </c>
      <c r="B2398" t="s">
        <v>2500</v>
      </c>
      <c r="C2398" s="3">
        <v>5107859</v>
      </c>
    </row>
    <row r="2399" spans="1:3">
      <c r="A2399" t="s">
        <v>63</v>
      </c>
      <c r="B2399" t="s">
        <v>2514</v>
      </c>
      <c r="C2399" s="3">
        <v>5107297</v>
      </c>
    </row>
    <row r="2400" spans="1:3">
      <c r="A2400" t="s">
        <v>63</v>
      </c>
      <c r="B2400" t="s">
        <v>2529</v>
      </c>
      <c r="C2400" s="3">
        <v>5107305</v>
      </c>
    </row>
    <row r="2401" spans="1:3">
      <c r="A2401" t="s">
        <v>63</v>
      </c>
      <c r="B2401" t="s">
        <v>2545</v>
      </c>
      <c r="C2401" s="3">
        <v>5107354</v>
      </c>
    </row>
    <row r="2402" spans="1:3">
      <c r="A2402" t="s">
        <v>63</v>
      </c>
      <c r="B2402" t="s">
        <v>2560</v>
      </c>
      <c r="C2402" s="3">
        <v>5107107</v>
      </c>
    </row>
    <row r="2403" spans="1:3">
      <c r="A2403" t="s">
        <v>63</v>
      </c>
      <c r="B2403" t="s">
        <v>2575</v>
      </c>
      <c r="C2403" s="3">
        <v>5107404</v>
      </c>
    </row>
    <row r="2404" spans="1:3">
      <c r="A2404" t="s">
        <v>63</v>
      </c>
      <c r="B2404" t="s">
        <v>2590</v>
      </c>
      <c r="C2404" s="3">
        <v>5107875</v>
      </c>
    </row>
    <row r="2405" spans="1:3">
      <c r="A2405" t="s">
        <v>63</v>
      </c>
      <c r="B2405" t="s">
        <v>2606</v>
      </c>
      <c r="C2405" s="3">
        <v>5107883</v>
      </c>
    </row>
    <row r="2406" spans="1:3">
      <c r="A2406" t="s">
        <v>63</v>
      </c>
      <c r="B2406" t="s">
        <v>2620</v>
      </c>
      <c r="C2406" s="3">
        <v>5107909</v>
      </c>
    </row>
    <row r="2407" spans="1:3">
      <c r="A2407" t="s">
        <v>63</v>
      </c>
      <c r="B2407" t="s">
        <v>2633</v>
      </c>
      <c r="C2407" s="3">
        <v>5107925</v>
      </c>
    </row>
    <row r="2408" spans="1:3">
      <c r="A2408" t="s">
        <v>63</v>
      </c>
      <c r="B2408" t="s">
        <v>2648</v>
      </c>
      <c r="C2408" s="3">
        <v>5107941</v>
      </c>
    </row>
    <row r="2409" spans="1:3">
      <c r="A2409" t="s">
        <v>63</v>
      </c>
      <c r="B2409" t="s">
        <v>2661</v>
      </c>
      <c r="C2409" s="3">
        <v>5107958</v>
      </c>
    </row>
    <row r="2410" spans="1:3">
      <c r="A2410" t="s">
        <v>63</v>
      </c>
      <c r="B2410" t="s">
        <v>2675</v>
      </c>
      <c r="C2410" s="3">
        <v>5108006</v>
      </c>
    </row>
    <row r="2411" spans="1:3">
      <c r="A2411" t="s">
        <v>63</v>
      </c>
      <c r="B2411" t="s">
        <v>2690</v>
      </c>
      <c r="C2411" s="3">
        <v>5108055</v>
      </c>
    </row>
    <row r="2412" spans="1:3">
      <c r="A2412" t="s">
        <v>63</v>
      </c>
      <c r="B2412" t="s">
        <v>2706</v>
      </c>
      <c r="C2412" s="3">
        <v>5108105</v>
      </c>
    </row>
    <row r="2413" spans="1:3">
      <c r="A2413" t="s">
        <v>63</v>
      </c>
      <c r="B2413" t="s">
        <v>2721</v>
      </c>
      <c r="C2413" s="3">
        <v>5108204</v>
      </c>
    </row>
    <row r="2414" spans="1:3">
      <c r="A2414" t="s">
        <v>63</v>
      </c>
      <c r="B2414" t="s">
        <v>2737</v>
      </c>
      <c r="C2414" s="3">
        <v>5108303</v>
      </c>
    </row>
    <row r="2415" spans="1:3">
      <c r="A2415" t="s">
        <v>63</v>
      </c>
      <c r="B2415" t="s">
        <v>2752</v>
      </c>
      <c r="C2415" s="3">
        <v>5108352</v>
      </c>
    </row>
    <row r="2416" spans="1:3">
      <c r="A2416" t="s">
        <v>63</v>
      </c>
      <c r="B2416" t="s">
        <v>2767</v>
      </c>
      <c r="C2416" s="3">
        <v>5108402</v>
      </c>
    </row>
    <row r="2417" spans="1:3">
      <c r="A2417" t="s">
        <v>63</v>
      </c>
      <c r="B2417" t="s">
        <v>2783</v>
      </c>
      <c r="C2417" s="3">
        <v>5108501</v>
      </c>
    </row>
    <row r="2418" spans="1:3">
      <c r="A2418" t="s">
        <v>63</v>
      </c>
      <c r="B2418" t="s">
        <v>2798</v>
      </c>
      <c r="C2418" s="3">
        <v>5105507</v>
      </c>
    </row>
    <row r="2419" spans="1:3">
      <c r="A2419" t="s">
        <v>63</v>
      </c>
      <c r="B2419" t="s">
        <v>2813</v>
      </c>
      <c r="C2419" s="3">
        <v>5108600</v>
      </c>
    </row>
    <row r="2420" spans="1:3">
      <c r="A2420" t="s">
        <v>65</v>
      </c>
      <c r="B2420" t="s">
        <v>102</v>
      </c>
      <c r="C2420" s="3">
        <v>1500107</v>
      </c>
    </row>
    <row r="2421" spans="1:3">
      <c r="A2421" t="s">
        <v>65</v>
      </c>
      <c r="B2421" t="s">
        <v>127</v>
      </c>
      <c r="C2421" s="3">
        <v>1500131</v>
      </c>
    </row>
    <row r="2422" spans="1:3">
      <c r="A2422" t="s">
        <v>65</v>
      </c>
      <c r="B2422" t="s">
        <v>153</v>
      </c>
      <c r="C2422" s="3">
        <v>1500206</v>
      </c>
    </row>
    <row r="2423" spans="1:3">
      <c r="A2423" t="s">
        <v>65</v>
      </c>
      <c r="B2423" t="s">
        <v>178</v>
      </c>
      <c r="C2423" s="3">
        <v>1500305</v>
      </c>
    </row>
    <row r="2424" spans="1:3">
      <c r="A2424" t="s">
        <v>65</v>
      </c>
      <c r="B2424" t="s">
        <v>204</v>
      </c>
      <c r="C2424" s="3">
        <v>1500347</v>
      </c>
    </row>
    <row r="2425" spans="1:3">
      <c r="A2425" t="s">
        <v>65</v>
      </c>
      <c r="B2425" t="s">
        <v>229</v>
      </c>
      <c r="C2425" s="3">
        <v>1500404</v>
      </c>
    </row>
    <row r="2426" spans="1:3">
      <c r="A2426" t="s">
        <v>65</v>
      </c>
      <c r="B2426" t="s">
        <v>254</v>
      </c>
      <c r="C2426" s="3">
        <v>1500503</v>
      </c>
    </row>
    <row r="2427" spans="1:3">
      <c r="A2427" t="s">
        <v>65</v>
      </c>
      <c r="B2427" t="s">
        <v>279</v>
      </c>
      <c r="C2427" s="3">
        <v>1500602</v>
      </c>
    </row>
    <row r="2428" spans="1:3">
      <c r="A2428" t="s">
        <v>65</v>
      </c>
      <c r="B2428" t="s">
        <v>305</v>
      </c>
      <c r="C2428" s="3">
        <v>1500701</v>
      </c>
    </row>
    <row r="2429" spans="1:3">
      <c r="A2429" t="s">
        <v>65</v>
      </c>
      <c r="B2429" t="s">
        <v>331</v>
      </c>
      <c r="C2429" s="3">
        <v>1500800</v>
      </c>
    </row>
    <row r="2430" spans="1:3">
      <c r="A2430" t="s">
        <v>65</v>
      </c>
      <c r="B2430" t="s">
        <v>356</v>
      </c>
      <c r="C2430" s="3">
        <v>1500859</v>
      </c>
    </row>
    <row r="2431" spans="1:3">
      <c r="A2431" t="s">
        <v>65</v>
      </c>
      <c r="B2431" t="s">
        <v>380</v>
      </c>
      <c r="C2431" s="3">
        <v>1500909</v>
      </c>
    </row>
    <row r="2432" spans="1:3">
      <c r="A2432" t="s">
        <v>65</v>
      </c>
      <c r="B2432" t="s">
        <v>405</v>
      </c>
      <c r="C2432" s="3">
        <v>1500958</v>
      </c>
    </row>
    <row r="2433" spans="1:3">
      <c r="A2433" t="s">
        <v>65</v>
      </c>
      <c r="B2433" t="s">
        <v>430</v>
      </c>
      <c r="C2433" s="3">
        <v>1501006</v>
      </c>
    </row>
    <row r="2434" spans="1:3">
      <c r="A2434" t="s">
        <v>65</v>
      </c>
      <c r="B2434" t="s">
        <v>455</v>
      </c>
      <c r="C2434" s="3">
        <v>1501105</v>
      </c>
    </row>
    <row r="2435" spans="1:3">
      <c r="A2435" t="s">
        <v>65</v>
      </c>
      <c r="B2435" t="s">
        <v>481</v>
      </c>
      <c r="C2435" s="3">
        <v>1501204</v>
      </c>
    </row>
    <row r="2436" spans="1:3">
      <c r="A2436" t="s">
        <v>65</v>
      </c>
      <c r="B2436" t="s">
        <v>505</v>
      </c>
      <c r="C2436" s="3">
        <v>1501253</v>
      </c>
    </row>
    <row r="2437" spans="1:3">
      <c r="A2437" t="s">
        <v>65</v>
      </c>
      <c r="B2437" t="s">
        <v>528</v>
      </c>
      <c r="C2437" s="3">
        <v>1501303</v>
      </c>
    </row>
    <row r="2438" spans="1:3">
      <c r="A2438" t="s">
        <v>65</v>
      </c>
      <c r="B2438" t="s">
        <v>268</v>
      </c>
      <c r="C2438" s="3">
        <v>1501402</v>
      </c>
    </row>
    <row r="2439" spans="1:3">
      <c r="A2439" t="s">
        <v>65</v>
      </c>
      <c r="B2439" t="s">
        <v>574</v>
      </c>
      <c r="C2439" s="3">
        <v>1501451</v>
      </c>
    </row>
    <row r="2440" spans="1:3">
      <c r="A2440" t="s">
        <v>65</v>
      </c>
      <c r="B2440" t="s">
        <v>598</v>
      </c>
      <c r="C2440" s="3">
        <v>1501501</v>
      </c>
    </row>
    <row r="2441" spans="1:3">
      <c r="A2441" t="s">
        <v>65</v>
      </c>
      <c r="B2441" t="s">
        <v>621</v>
      </c>
      <c r="C2441" s="3">
        <v>1501576</v>
      </c>
    </row>
    <row r="2442" spans="1:3">
      <c r="A2442" t="s">
        <v>65</v>
      </c>
      <c r="B2442" t="s">
        <v>479</v>
      </c>
      <c r="C2442" s="3">
        <v>1501600</v>
      </c>
    </row>
    <row r="2443" spans="1:3">
      <c r="A2443" t="s">
        <v>65</v>
      </c>
      <c r="B2443" t="s">
        <v>663</v>
      </c>
      <c r="C2443" s="3">
        <v>1501709</v>
      </c>
    </row>
    <row r="2444" spans="1:3">
      <c r="A2444" t="s">
        <v>65</v>
      </c>
      <c r="B2444" t="s">
        <v>684</v>
      </c>
      <c r="C2444" s="3">
        <v>1501725</v>
      </c>
    </row>
    <row r="2445" spans="1:3">
      <c r="A2445" t="s">
        <v>65</v>
      </c>
      <c r="B2445" t="s">
        <v>704</v>
      </c>
      <c r="C2445" s="3">
        <v>1501758</v>
      </c>
    </row>
    <row r="2446" spans="1:3">
      <c r="A2446" t="s">
        <v>65</v>
      </c>
      <c r="B2446" t="s">
        <v>726</v>
      </c>
      <c r="C2446" s="3">
        <v>1501782</v>
      </c>
    </row>
    <row r="2447" spans="1:3">
      <c r="A2447" t="s">
        <v>65</v>
      </c>
      <c r="B2447" t="s">
        <v>748</v>
      </c>
      <c r="C2447" s="3">
        <v>1501808</v>
      </c>
    </row>
    <row r="2448" spans="1:3">
      <c r="A2448" t="s">
        <v>65</v>
      </c>
      <c r="B2448" t="s">
        <v>769</v>
      </c>
      <c r="C2448" s="3">
        <v>1501907</v>
      </c>
    </row>
    <row r="2449" spans="1:3">
      <c r="A2449" t="s">
        <v>65</v>
      </c>
      <c r="B2449" t="s">
        <v>792</v>
      </c>
      <c r="C2449" s="3">
        <v>1502004</v>
      </c>
    </row>
    <row r="2450" spans="1:3">
      <c r="A2450" t="s">
        <v>65</v>
      </c>
      <c r="B2450" t="s">
        <v>813</v>
      </c>
      <c r="C2450" s="3">
        <v>1501956</v>
      </c>
    </row>
    <row r="2451" spans="1:3">
      <c r="A2451" t="s">
        <v>65</v>
      </c>
      <c r="B2451" t="s">
        <v>833</v>
      </c>
      <c r="C2451" s="3">
        <v>1502103</v>
      </c>
    </row>
    <row r="2452" spans="1:3">
      <c r="A2452" t="s">
        <v>65</v>
      </c>
      <c r="B2452" t="s">
        <v>856</v>
      </c>
      <c r="C2452" s="3">
        <v>1502152</v>
      </c>
    </row>
    <row r="2453" spans="1:3">
      <c r="A2453" t="s">
        <v>65</v>
      </c>
      <c r="B2453" t="s">
        <v>877</v>
      </c>
      <c r="C2453" s="3">
        <v>1502202</v>
      </c>
    </row>
    <row r="2454" spans="1:3">
      <c r="A2454" t="s">
        <v>65</v>
      </c>
      <c r="B2454" t="s">
        <v>900</v>
      </c>
      <c r="C2454" s="3">
        <v>1502301</v>
      </c>
    </row>
    <row r="2455" spans="1:3">
      <c r="A2455" t="s">
        <v>65</v>
      </c>
      <c r="B2455" t="s">
        <v>923</v>
      </c>
      <c r="C2455" s="3">
        <v>1502400</v>
      </c>
    </row>
    <row r="2456" spans="1:3">
      <c r="A2456" t="s">
        <v>65</v>
      </c>
      <c r="B2456" t="s">
        <v>946</v>
      </c>
      <c r="C2456" s="3">
        <v>1502509</v>
      </c>
    </row>
    <row r="2457" spans="1:3">
      <c r="A2457" t="s">
        <v>65</v>
      </c>
      <c r="B2457" t="s">
        <v>968</v>
      </c>
      <c r="C2457" s="3">
        <v>1502608</v>
      </c>
    </row>
    <row r="2458" spans="1:3">
      <c r="A2458" t="s">
        <v>65</v>
      </c>
      <c r="B2458" t="s">
        <v>990</v>
      </c>
      <c r="C2458" s="3">
        <v>1502707</v>
      </c>
    </row>
    <row r="2459" spans="1:3">
      <c r="A2459" t="s">
        <v>65</v>
      </c>
      <c r="B2459" t="s">
        <v>1013</v>
      </c>
      <c r="C2459" s="3">
        <v>1502756</v>
      </c>
    </row>
    <row r="2460" spans="1:3">
      <c r="A2460" t="s">
        <v>65</v>
      </c>
      <c r="B2460" t="s">
        <v>1035</v>
      </c>
      <c r="C2460" s="3">
        <v>1502764</v>
      </c>
    </row>
    <row r="2461" spans="1:3">
      <c r="A2461" t="s">
        <v>65</v>
      </c>
      <c r="B2461" t="s">
        <v>1057</v>
      </c>
      <c r="C2461" s="3">
        <v>1502772</v>
      </c>
    </row>
    <row r="2462" spans="1:3">
      <c r="A2462" t="s">
        <v>65</v>
      </c>
      <c r="B2462" t="s">
        <v>1079</v>
      </c>
      <c r="C2462" s="3">
        <v>1502806</v>
      </c>
    </row>
    <row r="2463" spans="1:3">
      <c r="A2463" t="s">
        <v>65</v>
      </c>
      <c r="B2463" t="s">
        <v>1101</v>
      </c>
      <c r="C2463" s="3">
        <v>1502855</v>
      </c>
    </row>
    <row r="2464" spans="1:3">
      <c r="A2464" t="s">
        <v>65</v>
      </c>
      <c r="B2464" t="s">
        <v>1124</v>
      </c>
      <c r="C2464" s="3">
        <v>1502905</v>
      </c>
    </row>
    <row r="2465" spans="1:3">
      <c r="A2465" t="s">
        <v>65</v>
      </c>
      <c r="B2465" t="s">
        <v>1147</v>
      </c>
      <c r="C2465" s="3">
        <v>1502939</v>
      </c>
    </row>
    <row r="2466" spans="1:3">
      <c r="A2466" t="s">
        <v>65</v>
      </c>
      <c r="B2466" t="s">
        <v>1170</v>
      </c>
      <c r="C2466" s="3">
        <v>1502954</v>
      </c>
    </row>
    <row r="2467" spans="1:3">
      <c r="A2467" t="s">
        <v>65</v>
      </c>
      <c r="B2467" t="s">
        <v>1193</v>
      </c>
      <c r="C2467" s="3">
        <v>1503002</v>
      </c>
    </row>
    <row r="2468" spans="1:3">
      <c r="A2468" t="s">
        <v>65</v>
      </c>
      <c r="B2468" t="s">
        <v>1215</v>
      </c>
      <c r="C2468" s="3">
        <v>1503044</v>
      </c>
    </row>
    <row r="2469" spans="1:3">
      <c r="A2469" t="s">
        <v>65</v>
      </c>
      <c r="B2469" t="s">
        <v>1236</v>
      </c>
      <c r="C2469" s="3">
        <v>1503077</v>
      </c>
    </row>
    <row r="2470" spans="1:3">
      <c r="A2470" t="s">
        <v>65</v>
      </c>
      <c r="B2470" t="s">
        <v>1259</v>
      </c>
      <c r="C2470" s="3">
        <v>1503093</v>
      </c>
    </row>
    <row r="2471" spans="1:3">
      <c r="A2471" t="s">
        <v>65</v>
      </c>
      <c r="B2471" t="s">
        <v>1282</v>
      </c>
      <c r="C2471" s="3">
        <v>1503101</v>
      </c>
    </row>
    <row r="2472" spans="1:3">
      <c r="A2472" t="s">
        <v>65</v>
      </c>
      <c r="B2472" t="s">
        <v>1303</v>
      </c>
      <c r="C2472" s="3">
        <v>1503200</v>
      </c>
    </row>
    <row r="2473" spans="1:3">
      <c r="A2473" t="s">
        <v>65</v>
      </c>
      <c r="B2473" t="s">
        <v>1325</v>
      </c>
      <c r="C2473" s="3">
        <v>1503309</v>
      </c>
    </row>
    <row r="2474" spans="1:3">
      <c r="A2474" t="s">
        <v>65</v>
      </c>
      <c r="B2474" t="s">
        <v>1347</v>
      </c>
      <c r="C2474" s="3">
        <v>1503408</v>
      </c>
    </row>
    <row r="2475" spans="1:3">
      <c r="A2475" t="s">
        <v>65</v>
      </c>
      <c r="B2475" t="s">
        <v>1368</v>
      </c>
      <c r="C2475" s="3">
        <v>1503457</v>
      </c>
    </row>
    <row r="2476" spans="1:3">
      <c r="A2476" t="s">
        <v>65</v>
      </c>
      <c r="B2476" t="s">
        <v>1390</v>
      </c>
      <c r="C2476" s="3">
        <v>1503507</v>
      </c>
    </row>
    <row r="2477" spans="1:3">
      <c r="A2477" t="s">
        <v>65</v>
      </c>
      <c r="B2477" t="s">
        <v>1412</v>
      </c>
      <c r="C2477" s="3">
        <v>1503606</v>
      </c>
    </row>
    <row r="2478" spans="1:3">
      <c r="A2478" t="s">
        <v>65</v>
      </c>
      <c r="B2478" t="s">
        <v>1434</v>
      </c>
      <c r="C2478" s="3">
        <v>1503705</v>
      </c>
    </row>
    <row r="2479" spans="1:3">
      <c r="A2479" t="s">
        <v>65</v>
      </c>
      <c r="B2479" t="s">
        <v>1455</v>
      </c>
      <c r="C2479" s="3">
        <v>1503754</v>
      </c>
    </row>
    <row r="2480" spans="1:3">
      <c r="A2480" t="s">
        <v>65</v>
      </c>
      <c r="B2480" t="s">
        <v>1475</v>
      </c>
      <c r="C2480" s="3">
        <v>1503804</v>
      </c>
    </row>
    <row r="2481" spans="1:3">
      <c r="A2481" t="s">
        <v>65</v>
      </c>
      <c r="B2481" t="s">
        <v>1497</v>
      </c>
      <c r="C2481" s="3">
        <v>1503903</v>
      </c>
    </row>
    <row r="2482" spans="1:3">
      <c r="A2482" t="s">
        <v>65</v>
      </c>
      <c r="B2482" t="s">
        <v>1517</v>
      </c>
      <c r="C2482" s="3">
        <v>1504000</v>
      </c>
    </row>
    <row r="2483" spans="1:3">
      <c r="A2483" t="s">
        <v>65</v>
      </c>
      <c r="B2483" t="s">
        <v>1538</v>
      </c>
      <c r="C2483" s="3">
        <v>1504059</v>
      </c>
    </row>
    <row r="2484" spans="1:3">
      <c r="A2484" t="s">
        <v>65</v>
      </c>
      <c r="B2484" t="s">
        <v>1559</v>
      </c>
      <c r="C2484" s="3">
        <v>1504109</v>
      </c>
    </row>
    <row r="2485" spans="1:3">
      <c r="A2485" t="s">
        <v>65</v>
      </c>
      <c r="B2485" t="s">
        <v>1578</v>
      </c>
      <c r="C2485" s="3">
        <v>1504208</v>
      </c>
    </row>
    <row r="2486" spans="1:3">
      <c r="A2486" t="s">
        <v>65</v>
      </c>
      <c r="B2486" t="s">
        <v>1598</v>
      </c>
      <c r="C2486" s="3">
        <v>1504307</v>
      </c>
    </row>
    <row r="2487" spans="1:3">
      <c r="A2487" t="s">
        <v>65</v>
      </c>
      <c r="B2487" t="s">
        <v>1618</v>
      </c>
      <c r="C2487" s="3">
        <v>1504406</v>
      </c>
    </row>
    <row r="2488" spans="1:3">
      <c r="A2488" t="s">
        <v>65</v>
      </c>
      <c r="B2488" t="s">
        <v>1639</v>
      </c>
      <c r="C2488" s="3">
        <v>1504422</v>
      </c>
    </row>
    <row r="2489" spans="1:3">
      <c r="A2489" t="s">
        <v>65</v>
      </c>
      <c r="B2489" t="s">
        <v>1660</v>
      </c>
      <c r="C2489" s="3">
        <v>1504455</v>
      </c>
    </row>
    <row r="2490" spans="1:3">
      <c r="A2490" t="s">
        <v>65</v>
      </c>
      <c r="B2490" t="s">
        <v>1680</v>
      </c>
      <c r="C2490" s="3">
        <v>1504505</v>
      </c>
    </row>
    <row r="2491" spans="1:3">
      <c r="A2491" t="s">
        <v>65</v>
      </c>
      <c r="B2491" t="s">
        <v>1701</v>
      </c>
      <c r="C2491" s="3">
        <v>1504604</v>
      </c>
    </row>
    <row r="2492" spans="1:3">
      <c r="A2492" t="s">
        <v>65</v>
      </c>
      <c r="B2492" t="s">
        <v>1721</v>
      </c>
      <c r="C2492" s="3">
        <v>1504703</v>
      </c>
    </row>
    <row r="2493" spans="1:3">
      <c r="A2493" t="s">
        <v>65</v>
      </c>
      <c r="B2493" t="s">
        <v>1742</v>
      </c>
      <c r="C2493" s="3">
        <v>1504752</v>
      </c>
    </row>
    <row r="2494" spans="1:3">
      <c r="A2494" t="s">
        <v>65</v>
      </c>
      <c r="B2494" t="s">
        <v>1762</v>
      </c>
      <c r="C2494" s="3">
        <v>1504802</v>
      </c>
    </row>
    <row r="2495" spans="1:3">
      <c r="A2495" t="s">
        <v>65</v>
      </c>
      <c r="B2495" t="s">
        <v>1782</v>
      </c>
      <c r="C2495" s="3">
        <v>1504901</v>
      </c>
    </row>
    <row r="2496" spans="1:3">
      <c r="A2496" t="s">
        <v>65</v>
      </c>
      <c r="B2496" t="s">
        <v>1802</v>
      </c>
      <c r="C2496" s="3">
        <v>1504950</v>
      </c>
    </row>
    <row r="2497" spans="1:3">
      <c r="A2497" t="s">
        <v>65</v>
      </c>
      <c r="B2497" t="s">
        <v>1820</v>
      </c>
      <c r="C2497" s="3">
        <v>1504976</v>
      </c>
    </row>
    <row r="2498" spans="1:3">
      <c r="A2498" t="s">
        <v>65</v>
      </c>
      <c r="B2498" t="s">
        <v>1839</v>
      </c>
      <c r="C2498" s="3">
        <v>1505007</v>
      </c>
    </row>
    <row r="2499" spans="1:3">
      <c r="A2499" t="s">
        <v>65</v>
      </c>
      <c r="B2499" t="s">
        <v>1856</v>
      </c>
      <c r="C2499" s="3">
        <v>1505031</v>
      </c>
    </row>
    <row r="2500" spans="1:3">
      <c r="A2500" t="s">
        <v>65</v>
      </c>
      <c r="B2500" t="s">
        <v>1874</v>
      </c>
      <c r="C2500" s="3">
        <v>1505064</v>
      </c>
    </row>
    <row r="2501" spans="1:3">
      <c r="A2501" t="s">
        <v>65</v>
      </c>
      <c r="B2501" t="s">
        <v>1890</v>
      </c>
      <c r="C2501" s="3">
        <v>1505106</v>
      </c>
    </row>
    <row r="2502" spans="1:3">
      <c r="A2502" t="s">
        <v>65</v>
      </c>
      <c r="B2502" t="s">
        <v>1907</v>
      </c>
      <c r="C2502" s="3">
        <v>1505205</v>
      </c>
    </row>
    <row r="2503" spans="1:3">
      <c r="A2503" t="s">
        <v>65</v>
      </c>
      <c r="B2503" t="s">
        <v>1925</v>
      </c>
      <c r="C2503" s="3">
        <v>1505304</v>
      </c>
    </row>
    <row r="2504" spans="1:3">
      <c r="A2504" t="s">
        <v>65</v>
      </c>
      <c r="B2504" t="s">
        <v>1941</v>
      </c>
      <c r="C2504" s="3">
        <v>1505403</v>
      </c>
    </row>
    <row r="2505" spans="1:3">
      <c r="A2505" t="s">
        <v>65</v>
      </c>
      <c r="B2505" t="s">
        <v>1957</v>
      </c>
      <c r="C2505" s="3">
        <v>1505437</v>
      </c>
    </row>
    <row r="2506" spans="1:3">
      <c r="A2506" t="s">
        <v>65</v>
      </c>
      <c r="B2506" t="s">
        <v>1975</v>
      </c>
      <c r="C2506" s="3">
        <v>1505486</v>
      </c>
    </row>
    <row r="2507" spans="1:3">
      <c r="A2507" t="s">
        <v>65</v>
      </c>
      <c r="B2507" t="s">
        <v>1993</v>
      </c>
      <c r="C2507" s="3">
        <v>1505494</v>
      </c>
    </row>
    <row r="2508" spans="1:3">
      <c r="A2508" t="s">
        <v>65</v>
      </c>
      <c r="B2508" t="s">
        <v>2010</v>
      </c>
      <c r="C2508" s="3">
        <v>1505502</v>
      </c>
    </row>
    <row r="2509" spans="1:3">
      <c r="A2509" t="s">
        <v>65</v>
      </c>
      <c r="B2509" t="s">
        <v>2028</v>
      </c>
      <c r="C2509" s="3">
        <v>1505536</v>
      </c>
    </row>
    <row r="2510" spans="1:3">
      <c r="A2510" t="s">
        <v>65</v>
      </c>
      <c r="B2510" t="s">
        <v>2046</v>
      </c>
      <c r="C2510" s="3">
        <v>1505551</v>
      </c>
    </row>
    <row r="2511" spans="1:3">
      <c r="A2511" t="s">
        <v>65</v>
      </c>
      <c r="B2511" t="s">
        <v>2064</v>
      </c>
      <c r="C2511" s="3">
        <v>1505601</v>
      </c>
    </row>
    <row r="2512" spans="1:3">
      <c r="A2512" t="s">
        <v>65</v>
      </c>
      <c r="B2512" t="s">
        <v>2081</v>
      </c>
      <c r="C2512" s="3">
        <v>1505635</v>
      </c>
    </row>
    <row r="2513" spans="1:3">
      <c r="A2513" t="s">
        <v>65</v>
      </c>
      <c r="B2513" t="s">
        <v>2096</v>
      </c>
      <c r="C2513" s="3">
        <v>1505650</v>
      </c>
    </row>
    <row r="2514" spans="1:3">
      <c r="A2514" t="s">
        <v>65</v>
      </c>
      <c r="B2514" t="s">
        <v>2113</v>
      </c>
      <c r="C2514" s="3">
        <v>1505700</v>
      </c>
    </row>
    <row r="2515" spans="1:3">
      <c r="A2515" t="s">
        <v>65</v>
      </c>
      <c r="B2515" t="s">
        <v>2128</v>
      </c>
      <c r="C2515" s="3">
        <v>1505809</v>
      </c>
    </row>
    <row r="2516" spans="1:3">
      <c r="A2516" t="s">
        <v>65</v>
      </c>
      <c r="B2516" t="s">
        <v>2145</v>
      </c>
      <c r="C2516" s="3">
        <v>1505908</v>
      </c>
    </row>
    <row r="2517" spans="1:3">
      <c r="A2517" t="s">
        <v>65</v>
      </c>
      <c r="B2517" t="s">
        <v>2161</v>
      </c>
      <c r="C2517" s="3">
        <v>1506005</v>
      </c>
    </row>
    <row r="2518" spans="1:3">
      <c r="A2518" t="s">
        <v>65</v>
      </c>
      <c r="B2518" t="s">
        <v>2178</v>
      </c>
      <c r="C2518" s="3">
        <v>1506104</v>
      </c>
    </row>
    <row r="2519" spans="1:3">
      <c r="A2519" t="s">
        <v>65</v>
      </c>
      <c r="B2519" t="s">
        <v>2195</v>
      </c>
      <c r="C2519" s="3">
        <v>1506112</v>
      </c>
    </row>
    <row r="2520" spans="1:3">
      <c r="A2520" t="s">
        <v>65</v>
      </c>
      <c r="B2520" t="s">
        <v>2210</v>
      </c>
      <c r="C2520" s="3">
        <v>1506138</v>
      </c>
    </row>
    <row r="2521" spans="1:3">
      <c r="A2521" t="s">
        <v>65</v>
      </c>
      <c r="B2521" t="s">
        <v>2226</v>
      </c>
      <c r="C2521" s="3">
        <v>1506161</v>
      </c>
    </row>
    <row r="2522" spans="1:3">
      <c r="A2522" t="s">
        <v>65</v>
      </c>
      <c r="B2522" t="s">
        <v>2242</v>
      </c>
      <c r="C2522" s="3">
        <v>1506187</v>
      </c>
    </row>
    <row r="2523" spans="1:3">
      <c r="A2523" t="s">
        <v>65</v>
      </c>
      <c r="B2523" t="s">
        <v>2256</v>
      </c>
      <c r="C2523" s="3">
        <v>1506195</v>
      </c>
    </row>
    <row r="2524" spans="1:3">
      <c r="A2524" t="s">
        <v>65</v>
      </c>
      <c r="B2524" t="s">
        <v>2271</v>
      </c>
      <c r="C2524" s="3">
        <v>1506203</v>
      </c>
    </row>
    <row r="2525" spans="1:3">
      <c r="A2525" t="s">
        <v>65</v>
      </c>
      <c r="B2525" t="s">
        <v>2287</v>
      </c>
      <c r="C2525" s="3">
        <v>1506302</v>
      </c>
    </row>
    <row r="2526" spans="1:3">
      <c r="A2526" t="s">
        <v>65</v>
      </c>
      <c r="B2526" t="s">
        <v>2303</v>
      </c>
      <c r="C2526" s="3">
        <v>1506351</v>
      </c>
    </row>
    <row r="2527" spans="1:3">
      <c r="A2527" t="s">
        <v>65</v>
      </c>
      <c r="B2527" t="s">
        <v>2316</v>
      </c>
      <c r="C2527" s="3">
        <v>1506401</v>
      </c>
    </row>
    <row r="2528" spans="1:3">
      <c r="A2528" t="s">
        <v>65</v>
      </c>
      <c r="B2528" t="s">
        <v>2332</v>
      </c>
      <c r="C2528" s="3">
        <v>1506500</v>
      </c>
    </row>
    <row r="2529" spans="1:3">
      <c r="A2529" t="s">
        <v>65</v>
      </c>
      <c r="B2529" t="s">
        <v>2348</v>
      </c>
      <c r="C2529" s="3">
        <v>1506559</v>
      </c>
    </row>
    <row r="2530" spans="1:3">
      <c r="A2530" t="s">
        <v>65</v>
      </c>
      <c r="B2530" t="s">
        <v>2364</v>
      </c>
      <c r="C2530" s="3">
        <v>1506583</v>
      </c>
    </row>
    <row r="2531" spans="1:3">
      <c r="A2531" t="s">
        <v>65</v>
      </c>
      <c r="B2531" t="s">
        <v>2378</v>
      </c>
      <c r="C2531" s="3">
        <v>1506609</v>
      </c>
    </row>
    <row r="2532" spans="1:3">
      <c r="A2532" t="s">
        <v>65</v>
      </c>
      <c r="B2532" t="s">
        <v>2393</v>
      </c>
      <c r="C2532" s="3">
        <v>1506708</v>
      </c>
    </row>
    <row r="2533" spans="1:3">
      <c r="A2533" t="s">
        <v>65</v>
      </c>
      <c r="B2533" t="s">
        <v>2409</v>
      </c>
      <c r="C2533" s="3">
        <v>1506807</v>
      </c>
    </row>
    <row r="2534" spans="1:3">
      <c r="A2534" t="s">
        <v>65</v>
      </c>
      <c r="B2534" t="s">
        <v>2425</v>
      </c>
      <c r="C2534" s="3">
        <v>1506906</v>
      </c>
    </row>
    <row r="2535" spans="1:3">
      <c r="A2535" t="s">
        <v>65</v>
      </c>
      <c r="B2535" t="s">
        <v>2441</v>
      </c>
      <c r="C2535" s="3">
        <v>1507003</v>
      </c>
    </row>
    <row r="2536" spans="1:3">
      <c r="A2536" t="s">
        <v>65</v>
      </c>
      <c r="B2536" t="s">
        <v>2457</v>
      </c>
      <c r="C2536" s="3">
        <v>1507102</v>
      </c>
    </row>
    <row r="2537" spans="1:3">
      <c r="A2537" t="s">
        <v>65</v>
      </c>
      <c r="B2537" t="s">
        <v>2470</v>
      </c>
      <c r="C2537" s="3">
        <v>1507151</v>
      </c>
    </row>
    <row r="2538" spans="1:3">
      <c r="A2538" t="s">
        <v>65</v>
      </c>
      <c r="B2538" t="s">
        <v>2486</v>
      </c>
      <c r="C2538" s="3">
        <v>1507201</v>
      </c>
    </row>
    <row r="2539" spans="1:3">
      <c r="A2539" t="s">
        <v>65</v>
      </c>
      <c r="B2539" t="s">
        <v>2501</v>
      </c>
      <c r="C2539" s="3">
        <v>1507300</v>
      </c>
    </row>
    <row r="2540" spans="1:3">
      <c r="A2540" t="s">
        <v>65</v>
      </c>
      <c r="B2540" t="s">
        <v>2516</v>
      </c>
      <c r="C2540" s="3">
        <v>1507409</v>
      </c>
    </row>
    <row r="2541" spans="1:3">
      <c r="A2541" t="s">
        <v>65</v>
      </c>
      <c r="B2541" t="s">
        <v>2531</v>
      </c>
      <c r="C2541" s="3">
        <v>1507458</v>
      </c>
    </row>
    <row r="2542" spans="1:3">
      <c r="A2542" t="s">
        <v>65</v>
      </c>
      <c r="B2542" t="s">
        <v>2547</v>
      </c>
      <c r="C2542" s="3">
        <v>1507466</v>
      </c>
    </row>
    <row r="2543" spans="1:3">
      <c r="A2543" t="s">
        <v>65</v>
      </c>
      <c r="B2543" t="s">
        <v>2562</v>
      </c>
      <c r="C2543" s="3">
        <v>1507474</v>
      </c>
    </row>
    <row r="2544" spans="1:3">
      <c r="A2544" t="s">
        <v>65</v>
      </c>
      <c r="B2544" t="s">
        <v>2577</v>
      </c>
      <c r="C2544" s="3">
        <v>1507508</v>
      </c>
    </row>
    <row r="2545" spans="1:3">
      <c r="A2545" t="s">
        <v>65</v>
      </c>
      <c r="B2545" t="s">
        <v>2592</v>
      </c>
      <c r="C2545" s="3">
        <v>1507607</v>
      </c>
    </row>
    <row r="2546" spans="1:3">
      <c r="A2546" t="s">
        <v>65</v>
      </c>
      <c r="B2546" t="s">
        <v>2608</v>
      </c>
      <c r="C2546" s="3">
        <v>1507706</v>
      </c>
    </row>
    <row r="2547" spans="1:3">
      <c r="A2547" t="s">
        <v>65</v>
      </c>
      <c r="B2547" t="s">
        <v>1861</v>
      </c>
      <c r="C2547" s="3">
        <v>1507755</v>
      </c>
    </row>
    <row r="2548" spans="1:3">
      <c r="A2548" t="s">
        <v>65</v>
      </c>
      <c r="B2548" t="s">
        <v>2635</v>
      </c>
      <c r="C2548" s="3">
        <v>1507805</v>
      </c>
    </row>
    <row r="2549" spans="1:3">
      <c r="A2549" t="s">
        <v>65</v>
      </c>
      <c r="B2549" t="s">
        <v>2649</v>
      </c>
      <c r="C2549" s="3">
        <v>1507904</v>
      </c>
    </row>
    <row r="2550" spans="1:3">
      <c r="A2550" t="s">
        <v>65</v>
      </c>
      <c r="B2550" t="s">
        <v>2662</v>
      </c>
      <c r="C2550" s="3">
        <v>1507953</v>
      </c>
    </row>
    <row r="2551" spans="1:3">
      <c r="A2551" t="s">
        <v>65</v>
      </c>
      <c r="B2551" t="s">
        <v>2676</v>
      </c>
      <c r="C2551" s="3">
        <v>1507961</v>
      </c>
    </row>
    <row r="2552" spans="1:3">
      <c r="A2552" t="s">
        <v>65</v>
      </c>
      <c r="B2552" t="s">
        <v>2692</v>
      </c>
      <c r="C2552" s="3">
        <v>1507979</v>
      </c>
    </row>
    <row r="2553" spans="1:3">
      <c r="A2553" t="s">
        <v>65</v>
      </c>
      <c r="B2553" t="s">
        <v>2708</v>
      </c>
      <c r="C2553" s="3">
        <v>1508001</v>
      </c>
    </row>
    <row r="2554" spans="1:3">
      <c r="A2554" t="s">
        <v>65</v>
      </c>
      <c r="B2554" t="s">
        <v>2723</v>
      </c>
      <c r="C2554" s="3">
        <v>1508035</v>
      </c>
    </row>
    <row r="2555" spans="1:3">
      <c r="A2555" t="s">
        <v>65</v>
      </c>
      <c r="B2555" t="s">
        <v>2739</v>
      </c>
      <c r="C2555" s="3">
        <v>1508050</v>
      </c>
    </row>
    <row r="2556" spans="1:3">
      <c r="A2556" t="s">
        <v>65</v>
      </c>
      <c r="B2556" t="s">
        <v>2754</v>
      </c>
      <c r="C2556" s="3">
        <v>1508084</v>
      </c>
    </row>
    <row r="2557" spans="1:3">
      <c r="A2557" t="s">
        <v>65</v>
      </c>
      <c r="B2557" t="s">
        <v>2769</v>
      </c>
      <c r="C2557" s="3">
        <v>1508100</v>
      </c>
    </row>
    <row r="2558" spans="1:3">
      <c r="A2558" t="s">
        <v>65</v>
      </c>
      <c r="B2558" t="s">
        <v>2785</v>
      </c>
      <c r="C2558" s="3">
        <v>1508126</v>
      </c>
    </row>
    <row r="2559" spans="1:3">
      <c r="A2559" t="s">
        <v>65</v>
      </c>
      <c r="B2559" t="s">
        <v>2800</v>
      </c>
      <c r="C2559" s="3">
        <v>1508159</v>
      </c>
    </row>
    <row r="2560" spans="1:3">
      <c r="A2560" t="s">
        <v>65</v>
      </c>
      <c r="B2560" t="s">
        <v>2815</v>
      </c>
      <c r="C2560" s="3">
        <v>1508209</v>
      </c>
    </row>
    <row r="2561" spans="1:3">
      <c r="A2561" t="s">
        <v>65</v>
      </c>
      <c r="B2561" t="s">
        <v>2829</v>
      </c>
      <c r="C2561" s="3">
        <v>1508308</v>
      </c>
    </row>
    <row r="2562" spans="1:3">
      <c r="A2562" t="s">
        <v>65</v>
      </c>
      <c r="B2562" t="s">
        <v>2841</v>
      </c>
      <c r="C2562" s="3">
        <v>1508357</v>
      </c>
    </row>
    <row r="2563" spans="1:3">
      <c r="A2563" t="s">
        <v>65</v>
      </c>
      <c r="B2563" t="s">
        <v>2854</v>
      </c>
      <c r="C2563" s="3">
        <v>1508407</v>
      </c>
    </row>
    <row r="2564" spans="1:3">
      <c r="A2564" t="s">
        <v>66</v>
      </c>
      <c r="B2564" t="s">
        <v>90</v>
      </c>
      <c r="C2564" s="3">
        <v>2500106</v>
      </c>
    </row>
    <row r="2565" spans="1:3">
      <c r="A2565" t="s">
        <v>66</v>
      </c>
      <c r="B2565" t="s">
        <v>128</v>
      </c>
      <c r="C2565" s="3">
        <v>2500205</v>
      </c>
    </row>
    <row r="2566" spans="1:3">
      <c r="A2566" t="s">
        <v>66</v>
      </c>
      <c r="B2566" t="s">
        <v>154</v>
      </c>
      <c r="C2566" s="3">
        <v>2500304</v>
      </c>
    </row>
    <row r="2567" spans="1:3">
      <c r="A2567" t="s">
        <v>66</v>
      </c>
      <c r="B2567" t="s">
        <v>179</v>
      </c>
      <c r="C2567" s="3">
        <v>2500403</v>
      </c>
    </row>
    <row r="2568" spans="1:3">
      <c r="A2568" t="s">
        <v>66</v>
      </c>
      <c r="B2568" t="s">
        <v>205</v>
      </c>
      <c r="C2568" s="3">
        <v>2500502</v>
      </c>
    </row>
    <row r="2569" spans="1:3">
      <c r="A2569" t="s">
        <v>66</v>
      </c>
      <c r="B2569" t="s">
        <v>230</v>
      </c>
      <c r="C2569" s="3">
        <v>2500536</v>
      </c>
    </row>
    <row r="2570" spans="1:3">
      <c r="A2570" t="s">
        <v>66</v>
      </c>
      <c r="B2570" t="s">
        <v>255</v>
      </c>
      <c r="C2570" s="3">
        <v>2500577</v>
      </c>
    </row>
    <row r="2571" spans="1:3">
      <c r="A2571" t="s">
        <v>66</v>
      </c>
      <c r="B2571" t="s">
        <v>280</v>
      </c>
      <c r="C2571" s="3">
        <v>2500601</v>
      </c>
    </row>
    <row r="2572" spans="1:3">
      <c r="A2572" t="s">
        <v>66</v>
      </c>
      <c r="B2572" t="s">
        <v>306</v>
      </c>
      <c r="C2572" s="3">
        <v>2500734</v>
      </c>
    </row>
    <row r="2573" spans="1:3">
      <c r="A2573" t="s">
        <v>66</v>
      </c>
      <c r="B2573" t="s">
        <v>332</v>
      </c>
      <c r="C2573" s="3">
        <v>2500775</v>
      </c>
    </row>
    <row r="2574" spans="1:3">
      <c r="A2574" t="s">
        <v>66</v>
      </c>
      <c r="B2574" t="s">
        <v>357</v>
      </c>
      <c r="C2574" s="3">
        <v>2500809</v>
      </c>
    </row>
    <row r="2575" spans="1:3">
      <c r="A2575" t="s">
        <v>66</v>
      </c>
      <c r="B2575" t="s">
        <v>381</v>
      </c>
      <c r="C2575" s="3">
        <v>2500908</v>
      </c>
    </row>
    <row r="2576" spans="1:3">
      <c r="A2576" t="s">
        <v>66</v>
      </c>
      <c r="B2576" t="s">
        <v>406</v>
      </c>
      <c r="C2576" s="3">
        <v>2501005</v>
      </c>
    </row>
    <row r="2577" spans="1:3">
      <c r="A2577" t="s">
        <v>66</v>
      </c>
      <c r="B2577" t="s">
        <v>431</v>
      </c>
      <c r="C2577" s="3">
        <v>2501104</v>
      </c>
    </row>
    <row r="2578" spans="1:3">
      <c r="A2578" t="s">
        <v>66</v>
      </c>
      <c r="B2578" t="s">
        <v>456</v>
      </c>
      <c r="C2578" s="3">
        <v>2501153</v>
      </c>
    </row>
    <row r="2579" spans="1:3">
      <c r="A2579" t="s">
        <v>66</v>
      </c>
      <c r="B2579" t="s">
        <v>482</v>
      </c>
      <c r="C2579" s="3">
        <v>2501203</v>
      </c>
    </row>
    <row r="2580" spans="1:3">
      <c r="A2580" t="s">
        <v>66</v>
      </c>
      <c r="B2580" t="s">
        <v>506</v>
      </c>
      <c r="C2580" s="3">
        <v>2501302</v>
      </c>
    </row>
    <row r="2581" spans="1:3">
      <c r="A2581" t="s">
        <v>66</v>
      </c>
      <c r="B2581" t="s">
        <v>529</v>
      </c>
      <c r="C2581" s="3">
        <v>2501351</v>
      </c>
    </row>
    <row r="2582" spans="1:3">
      <c r="A2582" t="s">
        <v>66</v>
      </c>
      <c r="B2582" t="s">
        <v>552</v>
      </c>
      <c r="C2582" s="3">
        <v>2501401</v>
      </c>
    </row>
    <row r="2583" spans="1:3">
      <c r="A2583" t="s">
        <v>66</v>
      </c>
      <c r="B2583" t="s">
        <v>575</v>
      </c>
      <c r="C2583" s="3">
        <v>2501500</v>
      </c>
    </row>
    <row r="2584" spans="1:3">
      <c r="A2584" t="s">
        <v>66</v>
      </c>
      <c r="B2584" t="s">
        <v>461</v>
      </c>
      <c r="C2584" s="3">
        <v>2501534</v>
      </c>
    </row>
    <row r="2585" spans="1:3">
      <c r="A2585" t="s">
        <v>66</v>
      </c>
      <c r="B2585" t="s">
        <v>622</v>
      </c>
      <c r="C2585" s="3">
        <v>2501609</v>
      </c>
    </row>
    <row r="2586" spans="1:3">
      <c r="A2586" t="s">
        <v>66</v>
      </c>
      <c r="B2586" t="s">
        <v>642</v>
      </c>
      <c r="C2586" s="3">
        <v>2501575</v>
      </c>
    </row>
    <row r="2587" spans="1:3">
      <c r="A2587" t="s">
        <v>66</v>
      </c>
      <c r="B2587" t="s">
        <v>219</v>
      </c>
      <c r="C2587" s="3">
        <v>2501708</v>
      </c>
    </row>
    <row r="2588" spans="1:3">
      <c r="A2588" t="s">
        <v>66</v>
      </c>
      <c r="B2588" t="s">
        <v>685</v>
      </c>
      <c r="C2588" s="3">
        <v>2501807</v>
      </c>
    </row>
    <row r="2589" spans="1:3">
      <c r="A2589" t="s">
        <v>66</v>
      </c>
      <c r="B2589" t="s">
        <v>268</v>
      </c>
      <c r="C2589" s="3">
        <v>2501906</v>
      </c>
    </row>
    <row r="2590" spans="1:3">
      <c r="A2590" t="s">
        <v>66</v>
      </c>
      <c r="B2590" t="s">
        <v>727</v>
      </c>
      <c r="C2590" s="3">
        <v>2502003</v>
      </c>
    </row>
    <row r="2591" spans="1:3">
      <c r="A2591" t="s">
        <v>66</v>
      </c>
      <c r="B2591" t="s">
        <v>749</v>
      </c>
      <c r="C2591" s="3">
        <v>2502052</v>
      </c>
    </row>
    <row r="2592" spans="1:3">
      <c r="A2592" t="s">
        <v>66</v>
      </c>
      <c r="B2592" t="s">
        <v>770</v>
      </c>
      <c r="C2592" s="3">
        <v>2502102</v>
      </c>
    </row>
    <row r="2593" spans="1:3">
      <c r="A2593" t="s">
        <v>66</v>
      </c>
      <c r="B2593" t="s">
        <v>161</v>
      </c>
      <c r="C2593" s="3">
        <v>2502151</v>
      </c>
    </row>
    <row r="2594" spans="1:3">
      <c r="A2594" t="s">
        <v>66</v>
      </c>
      <c r="B2594" t="s">
        <v>557</v>
      </c>
      <c r="C2594" s="3">
        <v>2502201</v>
      </c>
    </row>
    <row r="2595" spans="1:3">
      <c r="A2595" t="s">
        <v>66</v>
      </c>
      <c r="B2595" t="s">
        <v>834</v>
      </c>
      <c r="C2595" s="3">
        <v>2502300</v>
      </c>
    </row>
    <row r="2596" spans="1:3">
      <c r="A2596" t="s">
        <v>66</v>
      </c>
      <c r="B2596" t="s">
        <v>857</v>
      </c>
      <c r="C2596" s="3">
        <v>2502409</v>
      </c>
    </row>
    <row r="2597" spans="1:3">
      <c r="A2597" t="s">
        <v>66</v>
      </c>
      <c r="B2597" t="s">
        <v>878</v>
      </c>
      <c r="C2597" s="3">
        <v>2502508</v>
      </c>
    </row>
    <row r="2598" spans="1:3">
      <c r="A2598" t="s">
        <v>66</v>
      </c>
      <c r="B2598" t="s">
        <v>901</v>
      </c>
      <c r="C2598" s="3">
        <v>2502706</v>
      </c>
    </row>
    <row r="2599" spans="1:3">
      <c r="A2599" t="s">
        <v>66</v>
      </c>
      <c r="B2599" t="s">
        <v>924</v>
      </c>
      <c r="C2599" s="3">
        <v>2502805</v>
      </c>
    </row>
    <row r="2600" spans="1:3">
      <c r="A2600" t="s">
        <v>66</v>
      </c>
      <c r="B2600" t="s">
        <v>947</v>
      </c>
      <c r="C2600" s="3">
        <v>2502904</v>
      </c>
    </row>
    <row r="2601" spans="1:3">
      <c r="A2601" t="s">
        <v>66</v>
      </c>
      <c r="B2601" t="s">
        <v>969</v>
      </c>
      <c r="C2601" s="3">
        <v>2503001</v>
      </c>
    </row>
    <row r="2602" spans="1:3">
      <c r="A2602" t="s">
        <v>66</v>
      </c>
      <c r="B2602" t="s">
        <v>991</v>
      </c>
      <c r="C2602" s="3">
        <v>2503100</v>
      </c>
    </row>
    <row r="2603" spans="1:3">
      <c r="A2603" t="s">
        <v>66</v>
      </c>
      <c r="B2603" t="s">
        <v>1014</v>
      </c>
      <c r="C2603" s="3">
        <v>2503209</v>
      </c>
    </row>
    <row r="2604" spans="1:3">
      <c r="A2604" t="s">
        <v>66</v>
      </c>
      <c r="B2604" t="s">
        <v>1036</v>
      </c>
      <c r="C2604" s="3">
        <v>2503308</v>
      </c>
    </row>
    <row r="2605" spans="1:3">
      <c r="A2605" t="s">
        <v>66</v>
      </c>
      <c r="B2605" t="s">
        <v>1058</v>
      </c>
      <c r="C2605" s="3">
        <v>2503407</v>
      </c>
    </row>
    <row r="2606" spans="1:3">
      <c r="A2606" t="s">
        <v>66</v>
      </c>
      <c r="B2606" t="s">
        <v>1080</v>
      </c>
      <c r="C2606" s="3">
        <v>2503506</v>
      </c>
    </row>
    <row r="2607" spans="1:3">
      <c r="A2607" t="s">
        <v>66</v>
      </c>
      <c r="B2607" t="s">
        <v>1102</v>
      </c>
      <c r="C2607" s="3">
        <v>2503555</v>
      </c>
    </row>
    <row r="2608" spans="1:3">
      <c r="A2608" t="s">
        <v>66</v>
      </c>
      <c r="B2608" t="s">
        <v>1125</v>
      </c>
      <c r="C2608" s="3">
        <v>2503605</v>
      </c>
    </row>
    <row r="2609" spans="1:3">
      <c r="A2609" t="s">
        <v>66</v>
      </c>
      <c r="B2609" t="s">
        <v>1148</v>
      </c>
      <c r="C2609" s="3">
        <v>2503704</v>
      </c>
    </row>
    <row r="2610" spans="1:3">
      <c r="A2610" t="s">
        <v>66</v>
      </c>
      <c r="B2610" t="s">
        <v>1171</v>
      </c>
      <c r="C2610" s="3">
        <v>2503753</v>
      </c>
    </row>
    <row r="2611" spans="1:3">
      <c r="A2611" t="s">
        <v>66</v>
      </c>
      <c r="B2611" t="s">
        <v>1194</v>
      </c>
      <c r="C2611" s="3">
        <v>2503803</v>
      </c>
    </row>
    <row r="2612" spans="1:3">
      <c r="A2612" t="s">
        <v>66</v>
      </c>
      <c r="B2612" t="s">
        <v>1216</v>
      </c>
      <c r="C2612" s="3">
        <v>2503902</v>
      </c>
    </row>
    <row r="2613" spans="1:3">
      <c r="A2613" t="s">
        <v>66</v>
      </c>
      <c r="B2613" t="s">
        <v>1237</v>
      </c>
      <c r="C2613" s="3">
        <v>2504009</v>
      </c>
    </row>
    <row r="2614" spans="1:3">
      <c r="A2614" t="s">
        <v>66</v>
      </c>
      <c r="B2614" t="s">
        <v>1260</v>
      </c>
      <c r="C2614" s="3">
        <v>2504033</v>
      </c>
    </row>
    <row r="2615" spans="1:3">
      <c r="A2615" t="s">
        <v>66</v>
      </c>
      <c r="B2615" t="s">
        <v>709</v>
      </c>
      <c r="C2615" s="3">
        <v>2504074</v>
      </c>
    </row>
    <row r="2616" spans="1:3">
      <c r="A2616" t="s">
        <v>66</v>
      </c>
      <c r="B2616" t="s">
        <v>1304</v>
      </c>
      <c r="C2616" s="3">
        <v>2504108</v>
      </c>
    </row>
    <row r="2617" spans="1:3">
      <c r="A2617" t="s">
        <v>66</v>
      </c>
      <c r="B2617" t="s">
        <v>1326</v>
      </c>
      <c r="C2617" s="3">
        <v>2504157</v>
      </c>
    </row>
    <row r="2618" spans="1:3">
      <c r="A2618" t="s">
        <v>66</v>
      </c>
      <c r="B2618" t="s">
        <v>1348</v>
      </c>
      <c r="C2618" s="3">
        <v>2504207</v>
      </c>
    </row>
    <row r="2619" spans="1:3">
      <c r="A2619" t="s">
        <v>66</v>
      </c>
      <c r="B2619" t="s">
        <v>1369</v>
      </c>
      <c r="C2619" s="3">
        <v>2504306</v>
      </c>
    </row>
    <row r="2620" spans="1:3">
      <c r="A2620" t="s">
        <v>66</v>
      </c>
      <c r="B2620" t="s">
        <v>1391</v>
      </c>
      <c r="C2620" s="3">
        <v>2504355</v>
      </c>
    </row>
    <row r="2621" spans="1:3">
      <c r="A2621" t="s">
        <v>66</v>
      </c>
      <c r="B2621" t="s">
        <v>1413</v>
      </c>
      <c r="C2621" s="3">
        <v>2504405</v>
      </c>
    </row>
    <row r="2622" spans="1:3">
      <c r="A2622" t="s">
        <v>66</v>
      </c>
      <c r="B2622" t="s">
        <v>1262</v>
      </c>
      <c r="C2622" s="3">
        <v>2504504</v>
      </c>
    </row>
    <row r="2623" spans="1:3">
      <c r="A2623" t="s">
        <v>66</v>
      </c>
      <c r="B2623" t="s">
        <v>1456</v>
      </c>
      <c r="C2623" s="3">
        <v>2504603</v>
      </c>
    </row>
    <row r="2624" spans="1:3">
      <c r="A2624" t="s">
        <v>66</v>
      </c>
      <c r="B2624" t="s">
        <v>1476</v>
      </c>
      <c r="C2624" s="3">
        <v>2504702</v>
      </c>
    </row>
    <row r="2625" spans="1:3">
      <c r="A2625" t="s">
        <v>66</v>
      </c>
      <c r="B2625" t="s">
        <v>1498</v>
      </c>
      <c r="C2625" s="3">
        <v>2504801</v>
      </c>
    </row>
    <row r="2626" spans="1:3">
      <c r="A2626" t="s">
        <v>66</v>
      </c>
      <c r="B2626" t="s">
        <v>1518</v>
      </c>
      <c r="C2626" s="3">
        <v>2504850</v>
      </c>
    </row>
    <row r="2627" spans="1:3">
      <c r="A2627" t="s">
        <v>66</v>
      </c>
      <c r="B2627" t="s">
        <v>1539</v>
      </c>
      <c r="C2627" s="3">
        <v>2504900</v>
      </c>
    </row>
    <row r="2628" spans="1:3">
      <c r="A2628" t="s">
        <v>66</v>
      </c>
      <c r="B2628" t="s">
        <v>1560</v>
      </c>
      <c r="C2628" s="3">
        <v>2505006</v>
      </c>
    </row>
    <row r="2629" spans="1:3">
      <c r="A2629" t="s">
        <v>66</v>
      </c>
      <c r="B2629" t="s">
        <v>1579</v>
      </c>
      <c r="C2629" s="3">
        <v>2505105</v>
      </c>
    </row>
    <row r="2630" spans="1:3">
      <c r="A2630" t="s">
        <v>66</v>
      </c>
      <c r="B2630" t="s">
        <v>1599</v>
      </c>
      <c r="C2630" s="3">
        <v>2505238</v>
      </c>
    </row>
    <row r="2631" spans="1:3">
      <c r="A2631" t="s">
        <v>66</v>
      </c>
      <c r="B2631" t="s">
        <v>1619</v>
      </c>
      <c r="C2631" s="3">
        <v>2505204</v>
      </c>
    </row>
    <row r="2632" spans="1:3">
      <c r="A2632" t="s">
        <v>66</v>
      </c>
      <c r="B2632" t="s">
        <v>1640</v>
      </c>
      <c r="C2632" s="3">
        <v>2505279</v>
      </c>
    </row>
    <row r="2633" spans="1:3">
      <c r="A2633" t="s">
        <v>66</v>
      </c>
      <c r="B2633" t="s">
        <v>1661</v>
      </c>
      <c r="C2633" s="3">
        <v>2505303</v>
      </c>
    </row>
    <row r="2634" spans="1:3">
      <c r="A2634" t="s">
        <v>66</v>
      </c>
      <c r="B2634" t="s">
        <v>1681</v>
      </c>
      <c r="C2634" s="3">
        <v>2505352</v>
      </c>
    </row>
    <row r="2635" spans="1:3">
      <c r="A2635" t="s">
        <v>66</v>
      </c>
      <c r="B2635" t="s">
        <v>1702</v>
      </c>
      <c r="C2635" s="3">
        <v>2505402</v>
      </c>
    </row>
    <row r="2636" spans="1:3">
      <c r="A2636" t="s">
        <v>66</v>
      </c>
      <c r="B2636" t="s">
        <v>1722</v>
      </c>
      <c r="C2636" s="3">
        <v>2505600</v>
      </c>
    </row>
    <row r="2637" spans="1:3">
      <c r="A2637" t="s">
        <v>66</v>
      </c>
      <c r="B2637" t="s">
        <v>1743</v>
      </c>
      <c r="C2637" s="3">
        <v>2505709</v>
      </c>
    </row>
    <row r="2638" spans="1:3">
      <c r="A2638" t="s">
        <v>66</v>
      </c>
      <c r="B2638" t="s">
        <v>1763</v>
      </c>
      <c r="C2638" s="3">
        <v>2505808</v>
      </c>
    </row>
    <row r="2639" spans="1:3">
      <c r="A2639" t="s">
        <v>66</v>
      </c>
      <c r="B2639" t="s">
        <v>1783</v>
      </c>
      <c r="C2639" s="3">
        <v>2505907</v>
      </c>
    </row>
    <row r="2640" spans="1:3">
      <c r="A2640" t="s">
        <v>66</v>
      </c>
      <c r="B2640" t="s">
        <v>1803</v>
      </c>
      <c r="C2640" s="3">
        <v>2506004</v>
      </c>
    </row>
    <row r="2641" spans="1:3">
      <c r="A2641" t="s">
        <v>66</v>
      </c>
      <c r="B2641" t="s">
        <v>1821</v>
      </c>
      <c r="C2641" s="3">
        <v>2506103</v>
      </c>
    </row>
    <row r="2642" spans="1:3">
      <c r="A2642" t="s">
        <v>66</v>
      </c>
      <c r="B2642" t="s">
        <v>1840</v>
      </c>
      <c r="C2642" s="3">
        <v>2506202</v>
      </c>
    </row>
    <row r="2643" spans="1:3">
      <c r="A2643" t="s">
        <v>66</v>
      </c>
      <c r="B2643" t="s">
        <v>1857</v>
      </c>
      <c r="C2643" s="3">
        <v>2506251</v>
      </c>
    </row>
    <row r="2644" spans="1:3">
      <c r="A2644" t="s">
        <v>66</v>
      </c>
      <c r="B2644" t="s">
        <v>1875</v>
      </c>
      <c r="C2644" s="3">
        <v>2506301</v>
      </c>
    </row>
    <row r="2645" spans="1:3">
      <c r="A2645" t="s">
        <v>66</v>
      </c>
      <c r="B2645" t="s">
        <v>1891</v>
      </c>
      <c r="C2645" s="3">
        <v>2506400</v>
      </c>
    </row>
    <row r="2646" spans="1:3">
      <c r="A2646" t="s">
        <v>66</v>
      </c>
      <c r="B2646" t="s">
        <v>1908</v>
      </c>
      <c r="C2646" s="3">
        <v>2506509</v>
      </c>
    </row>
    <row r="2647" spans="1:3">
      <c r="A2647" t="s">
        <v>66</v>
      </c>
      <c r="B2647" t="s">
        <v>1926</v>
      </c>
      <c r="C2647" s="3">
        <v>2506608</v>
      </c>
    </row>
    <row r="2648" spans="1:3">
      <c r="A2648" t="s">
        <v>66</v>
      </c>
      <c r="B2648" t="s">
        <v>1942</v>
      </c>
      <c r="C2648" s="3">
        <v>2502607</v>
      </c>
    </row>
    <row r="2649" spans="1:3">
      <c r="A2649" t="s">
        <v>66</v>
      </c>
      <c r="B2649" t="s">
        <v>1958</v>
      </c>
      <c r="C2649" s="3">
        <v>2506707</v>
      </c>
    </row>
    <row r="2650" spans="1:3">
      <c r="A2650" t="s">
        <v>66</v>
      </c>
      <c r="B2650" t="s">
        <v>1976</v>
      </c>
      <c r="C2650" s="3">
        <v>2506806</v>
      </c>
    </row>
    <row r="2651" spans="1:3">
      <c r="A2651" t="s">
        <v>66</v>
      </c>
      <c r="B2651" t="s">
        <v>736</v>
      </c>
      <c r="C2651" s="3">
        <v>2506905</v>
      </c>
    </row>
    <row r="2652" spans="1:3">
      <c r="A2652" t="s">
        <v>66</v>
      </c>
      <c r="B2652" t="s">
        <v>2011</v>
      </c>
      <c r="C2652" s="3">
        <v>2507002</v>
      </c>
    </row>
    <row r="2653" spans="1:3">
      <c r="A2653" t="s">
        <v>66</v>
      </c>
      <c r="B2653" t="s">
        <v>2029</v>
      </c>
      <c r="C2653" s="3">
        <v>2507101</v>
      </c>
    </row>
    <row r="2654" spans="1:3">
      <c r="A2654" t="s">
        <v>66</v>
      </c>
      <c r="B2654" t="s">
        <v>2047</v>
      </c>
      <c r="C2654" s="3">
        <v>2507200</v>
      </c>
    </row>
    <row r="2655" spans="1:3">
      <c r="A2655" t="s">
        <v>66</v>
      </c>
      <c r="B2655" t="s">
        <v>2065</v>
      </c>
      <c r="C2655" s="3">
        <v>2507309</v>
      </c>
    </row>
    <row r="2656" spans="1:3">
      <c r="A2656" t="s">
        <v>66</v>
      </c>
      <c r="B2656" t="s">
        <v>2082</v>
      </c>
      <c r="C2656" s="3">
        <v>2507408</v>
      </c>
    </row>
    <row r="2657" spans="1:3">
      <c r="A2657" t="s">
        <v>66</v>
      </c>
      <c r="B2657" t="s">
        <v>2097</v>
      </c>
      <c r="C2657" s="3">
        <v>2507507</v>
      </c>
    </row>
    <row r="2658" spans="1:3">
      <c r="A2658" t="s">
        <v>66</v>
      </c>
      <c r="B2658" t="s">
        <v>2114</v>
      </c>
      <c r="C2658" s="3">
        <v>2513653</v>
      </c>
    </row>
    <row r="2659" spans="1:3">
      <c r="A2659" t="s">
        <v>66</v>
      </c>
      <c r="B2659" t="s">
        <v>2129</v>
      </c>
      <c r="C2659" s="3">
        <v>2507606</v>
      </c>
    </row>
    <row r="2660" spans="1:3">
      <c r="A2660" t="s">
        <v>66</v>
      </c>
      <c r="B2660" t="s">
        <v>2146</v>
      </c>
      <c r="C2660" s="3">
        <v>2507705</v>
      </c>
    </row>
    <row r="2661" spans="1:3">
      <c r="A2661" t="s">
        <v>66</v>
      </c>
      <c r="B2661" t="s">
        <v>2162</v>
      </c>
      <c r="C2661" s="3">
        <v>2507804</v>
      </c>
    </row>
    <row r="2662" spans="1:3">
      <c r="A2662" t="s">
        <v>66</v>
      </c>
      <c r="B2662" t="s">
        <v>2179</v>
      </c>
      <c r="C2662" s="3">
        <v>2507903</v>
      </c>
    </row>
    <row r="2663" spans="1:3">
      <c r="A2663" t="s">
        <v>66</v>
      </c>
      <c r="B2663" t="s">
        <v>2196</v>
      </c>
      <c r="C2663" s="3">
        <v>2508000</v>
      </c>
    </row>
    <row r="2664" spans="1:3">
      <c r="A2664" t="s">
        <v>66</v>
      </c>
      <c r="B2664" t="s">
        <v>2211</v>
      </c>
      <c r="C2664" s="3">
        <v>2508109</v>
      </c>
    </row>
    <row r="2665" spans="1:3">
      <c r="A2665" t="s">
        <v>66</v>
      </c>
      <c r="B2665" t="s">
        <v>2227</v>
      </c>
      <c r="C2665" s="3">
        <v>2508208</v>
      </c>
    </row>
    <row r="2666" spans="1:3">
      <c r="A2666" t="s">
        <v>66</v>
      </c>
      <c r="B2666" t="s">
        <v>2243</v>
      </c>
      <c r="C2666" s="3">
        <v>2508307</v>
      </c>
    </row>
    <row r="2667" spans="1:3">
      <c r="A2667" t="s">
        <v>66</v>
      </c>
      <c r="B2667" t="s">
        <v>2257</v>
      </c>
      <c r="C2667" s="3">
        <v>2508406</v>
      </c>
    </row>
    <row r="2668" spans="1:3">
      <c r="A2668" t="s">
        <v>66</v>
      </c>
      <c r="B2668" t="s">
        <v>2272</v>
      </c>
      <c r="C2668" s="3">
        <v>2508505</v>
      </c>
    </row>
    <row r="2669" spans="1:3">
      <c r="A2669" t="s">
        <v>66</v>
      </c>
      <c r="B2669" t="s">
        <v>2288</v>
      </c>
      <c r="C2669" s="3">
        <v>2508554</v>
      </c>
    </row>
    <row r="2670" spans="1:3">
      <c r="A2670" t="s">
        <v>66</v>
      </c>
      <c r="B2670" t="s">
        <v>2304</v>
      </c>
      <c r="C2670" s="3">
        <v>2508604</v>
      </c>
    </row>
    <row r="2671" spans="1:3">
      <c r="A2671" t="s">
        <v>66</v>
      </c>
      <c r="B2671" t="s">
        <v>2317</v>
      </c>
      <c r="C2671" s="3">
        <v>2508703</v>
      </c>
    </row>
    <row r="2672" spans="1:3">
      <c r="A2672" t="s">
        <v>66</v>
      </c>
      <c r="B2672" t="s">
        <v>2333</v>
      </c>
      <c r="C2672" s="3">
        <v>2508802</v>
      </c>
    </row>
    <row r="2673" spans="1:3">
      <c r="A2673" t="s">
        <v>66</v>
      </c>
      <c r="B2673" t="s">
        <v>2349</v>
      </c>
      <c r="C2673" s="3">
        <v>2508901</v>
      </c>
    </row>
    <row r="2674" spans="1:3">
      <c r="A2674" t="s">
        <v>66</v>
      </c>
      <c r="B2674" t="s">
        <v>2365</v>
      </c>
      <c r="C2674" s="3">
        <v>2509008</v>
      </c>
    </row>
    <row r="2675" spans="1:3">
      <c r="A2675" t="s">
        <v>66</v>
      </c>
      <c r="B2675" t="s">
        <v>2379</v>
      </c>
      <c r="C2675" s="3">
        <v>2509057</v>
      </c>
    </row>
    <row r="2676" spans="1:3">
      <c r="A2676" t="s">
        <v>66</v>
      </c>
      <c r="B2676" t="s">
        <v>2394</v>
      </c>
      <c r="C2676" s="3">
        <v>2509107</v>
      </c>
    </row>
    <row r="2677" spans="1:3">
      <c r="A2677" t="s">
        <v>66</v>
      </c>
      <c r="B2677" t="s">
        <v>2410</v>
      </c>
      <c r="C2677" s="3">
        <v>2509156</v>
      </c>
    </row>
    <row r="2678" spans="1:3">
      <c r="A2678" t="s">
        <v>66</v>
      </c>
      <c r="B2678" t="s">
        <v>2426</v>
      </c>
      <c r="C2678" s="3">
        <v>2509206</v>
      </c>
    </row>
    <row r="2679" spans="1:3">
      <c r="A2679" t="s">
        <v>66</v>
      </c>
      <c r="B2679" t="s">
        <v>2442</v>
      </c>
      <c r="C2679" s="3">
        <v>2509305</v>
      </c>
    </row>
    <row r="2680" spans="1:3">
      <c r="A2680" t="s">
        <v>66</v>
      </c>
      <c r="B2680" t="s">
        <v>2458</v>
      </c>
      <c r="C2680" s="3">
        <v>2509339</v>
      </c>
    </row>
    <row r="2681" spans="1:3">
      <c r="A2681" t="s">
        <v>66</v>
      </c>
      <c r="B2681" t="s">
        <v>2471</v>
      </c>
      <c r="C2681" s="3">
        <v>2509370</v>
      </c>
    </row>
    <row r="2682" spans="1:3">
      <c r="A2682" t="s">
        <v>66</v>
      </c>
      <c r="B2682" t="s">
        <v>2487</v>
      </c>
      <c r="C2682" s="3">
        <v>2509396</v>
      </c>
    </row>
    <row r="2683" spans="1:3">
      <c r="A2683" t="s">
        <v>66</v>
      </c>
      <c r="B2683" t="s">
        <v>2502</v>
      </c>
      <c r="C2683" s="3">
        <v>2509404</v>
      </c>
    </row>
    <row r="2684" spans="1:3">
      <c r="A2684" t="s">
        <v>66</v>
      </c>
      <c r="B2684" t="s">
        <v>2517</v>
      </c>
      <c r="C2684" s="3">
        <v>2509503</v>
      </c>
    </row>
    <row r="2685" spans="1:3">
      <c r="A2685" t="s">
        <v>66</v>
      </c>
      <c r="B2685" t="s">
        <v>2532</v>
      </c>
      <c r="C2685" s="3">
        <v>2509602</v>
      </c>
    </row>
    <row r="2686" spans="1:3">
      <c r="A2686" t="s">
        <v>66</v>
      </c>
      <c r="B2686" t="s">
        <v>2548</v>
      </c>
      <c r="C2686" s="3">
        <v>2509701</v>
      </c>
    </row>
    <row r="2687" spans="1:3">
      <c r="A2687" t="s">
        <v>66</v>
      </c>
      <c r="B2687" t="s">
        <v>2511</v>
      </c>
      <c r="C2687" s="3">
        <v>2509800</v>
      </c>
    </row>
    <row r="2688" spans="1:3">
      <c r="A2688" t="s">
        <v>66</v>
      </c>
      <c r="B2688" t="s">
        <v>2578</v>
      </c>
      <c r="C2688" s="3">
        <v>2509909</v>
      </c>
    </row>
    <row r="2689" spans="1:3">
      <c r="A2689" t="s">
        <v>66</v>
      </c>
      <c r="B2689" t="s">
        <v>2593</v>
      </c>
      <c r="C2689" s="3">
        <v>2510006</v>
      </c>
    </row>
    <row r="2690" spans="1:3">
      <c r="A2690" t="s">
        <v>66</v>
      </c>
      <c r="B2690" t="s">
        <v>2609</v>
      </c>
      <c r="C2690" s="3">
        <v>2510105</v>
      </c>
    </row>
    <row r="2691" spans="1:3">
      <c r="A2691" t="s">
        <v>66</v>
      </c>
      <c r="B2691" t="s">
        <v>1917</v>
      </c>
      <c r="C2691" s="3">
        <v>2510204</v>
      </c>
    </row>
    <row r="2692" spans="1:3">
      <c r="A2692" t="s">
        <v>66</v>
      </c>
      <c r="B2692" t="s">
        <v>2636</v>
      </c>
      <c r="C2692" s="3">
        <v>2510303</v>
      </c>
    </row>
    <row r="2693" spans="1:3">
      <c r="A2693" t="s">
        <v>66</v>
      </c>
      <c r="B2693" t="s">
        <v>2650</v>
      </c>
      <c r="C2693" s="3">
        <v>2510402</v>
      </c>
    </row>
    <row r="2694" spans="1:3">
      <c r="A2694" t="s">
        <v>66</v>
      </c>
      <c r="B2694" t="s">
        <v>2663</v>
      </c>
      <c r="C2694" s="3">
        <v>2510501</v>
      </c>
    </row>
    <row r="2695" spans="1:3">
      <c r="A2695" t="s">
        <v>66</v>
      </c>
      <c r="B2695" t="s">
        <v>2677</v>
      </c>
      <c r="C2695" s="3">
        <v>2510600</v>
      </c>
    </row>
    <row r="2696" spans="1:3">
      <c r="A2696" t="s">
        <v>66</v>
      </c>
      <c r="B2696" t="s">
        <v>2693</v>
      </c>
      <c r="C2696" s="3">
        <v>2510659</v>
      </c>
    </row>
    <row r="2697" spans="1:3">
      <c r="A2697" t="s">
        <v>66</v>
      </c>
      <c r="B2697" t="s">
        <v>2183</v>
      </c>
      <c r="C2697" s="3">
        <v>2510709</v>
      </c>
    </row>
    <row r="2698" spans="1:3">
      <c r="A2698" t="s">
        <v>66</v>
      </c>
      <c r="B2698" t="s">
        <v>2724</v>
      </c>
      <c r="C2698" s="3">
        <v>2510808</v>
      </c>
    </row>
    <row r="2699" spans="1:3">
      <c r="A2699" t="s">
        <v>66</v>
      </c>
      <c r="B2699" t="s">
        <v>2550</v>
      </c>
      <c r="C2699" s="3">
        <v>2510907</v>
      </c>
    </row>
    <row r="2700" spans="1:3">
      <c r="A2700" t="s">
        <v>66</v>
      </c>
      <c r="B2700" t="s">
        <v>2749</v>
      </c>
      <c r="C2700" s="3">
        <v>2511004</v>
      </c>
    </row>
    <row r="2701" spans="1:3">
      <c r="A2701" t="s">
        <v>66</v>
      </c>
      <c r="B2701" t="s">
        <v>2770</v>
      </c>
      <c r="C2701" s="3">
        <v>2511103</v>
      </c>
    </row>
    <row r="2702" spans="1:3">
      <c r="A2702" t="s">
        <v>66</v>
      </c>
      <c r="B2702" t="s">
        <v>2786</v>
      </c>
      <c r="C2702" s="3">
        <v>2511202</v>
      </c>
    </row>
    <row r="2703" spans="1:3">
      <c r="A2703" t="s">
        <v>66</v>
      </c>
      <c r="B2703" t="s">
        <v>2801</v>
      </c>
      <c r="C2703" s="3">
        <v>2512721</v>
      </c>
    </row>
    <row r="2704" spans="1:3">
      <c r="A2704" t="s">
        <v>66</v>
      </c>
      <c r="B2704" t="s">
        <v>2816</v>
      </c>
      <c r="C2704" s="3">
        <v>2511301</v>
      </c>
    </row>
    <row r="2705" spans="1:3">
      <c r="A2705" t="s">
        <v>66</v>
      </c>
      <c r="B2705" t="s">
        <v>2830</v>
      </c>
      <c r="C2705" s="3">
        <v>2511400</v>
      </c>
    </row>
    <row r="2706" spans="1:3">
      <c r="A2706" t="s">
        <v>66</v>
      </c>
      <c r="B2706" t="s">
        <v>1754</v>
      </c>
      <c r="C2706" s="3">
        <v>2511509</v>
      </c>
    </row>
    <row r="2707" spans="1:3">
      <c r="A2707" t="s">
        <v>66</v>
      </c>
      <c r="B2707" t="s">
        <v>2308</v>
      </c>
      <c r="C2707" s="3">
        <v>2511608</v>
      </c>
    </row>
    <row r="2708" spans="1:3">
      <c r="A2708" t="s">
        <v>66</v>
      </c>
      <c r="B2708" t="s">
        <v>2867</v>
      </c>
      <c r="C2708" s="3">
        <v>2511707</v>
      </c>
    </row>
    <row r="2709" spans="1:3">
      <c r="A2709" t="s">
        <v>66</v>
      </c>
      <c r="B2709" t="s">
        <v>2880</v>
      </c>
      <c r="C2709" s="3">
        <v>2511806</v>
      </c>
    </row>
    <row r="2710" spans="1:3">
      <c r="A2710" t="s">
        <v>66</v>
      </c>
      <c r="B2710" t="s">
        <v>2892</v>
      </c>
      <c r="C2710" s="3">
        <v>2511905</v>
      </c>
    </row>
    <row r="2711" spans="1:3">
      <c r="A2711" t="s">
        <v>66</v>
      </c>
      <c r="B2711" t="s">
        <v>2905</v>
      </c>
      <c r="C2711" s="3">
        <v>2512002</v>
      </c>
    </row>
    <row r="2712" spans="1:3">
      <c r="A2712" t="s">
        <v>66</v>
      </c>
      <c r="B2712" t="s">
        <v>2917</v>
      </c>
      <c r="C2712" s="3">
        <v>2512036</v>
      </c>
    </row>
    <row r="2713" spans="1:3">
      <c r="A2713" t="s">
        <v>66</v>
      </c>
      <c r="B2713" t="s">
        <v>2929</v>
      </c>
      <c r="C2713" s="3">
        <v>2512077</v>
      </c>
    </row>
    <row r="2714" spans="1:3">
      <c r="A2714" t="s">
        <v>66</v>
      </c>
      <c r="B2714" t="s">
        <v>2940</v>
      </c>
      <c r="C2714" s="3">
        <v>2512101</v>
      </c>
    </row>
    <row r="2715" spans="1:3">
      <c r="A2715" t="s">
        <v>66</v>
      </c>
      <c r="B2715" t="s">
        <v>2952</v>
      </c>
      <c r="C2715" s="3">
        <v>2512200</v>
      </c>
    </row>
    <row r="2716" spans="1:3">
      <c r="A2716" t="s">
        <v>66</v>
      </c>
      <c r="B2716" t="s">
        <v>2964</v>
      </c>
      <c r="C2716" s="3">
        <v>2512309</v>
      </c>
    </row>
    <row r="2717" spans="1:3">
      <c r="A2717" t="s">
        <v>66</v>
      </c>
      <c r="B2717" t="s">
        <v>2976</v>
      </c>
      <c r="C2717" s="3">
        <v>2512408</v>
      </c>
    </row>
    <row r="2718" spans="1:3">
      <c r="A2718" t="s">
        <v>66</v>
      </c>
      <c r="B2718" t="s">
        <v>2989</v>
      </c>
      <c r="C2718" s="3">
        <v>2512507</v>
      </c>
    </row>
    <row r="2719" spans="1:3">
      <c r="A2719" t="s">
        <v>66</v>
      </c>
      <c r="B2719" t="s">
        <v>3001</v>
      </c>
      <c r="C2719" s="3">
        <v>2512606</v>
      </c>
    </row>
    <row r="2720" spans="1:3">
      <c r="A2720" t="s">
        <v>66</v>
      </c>
      <c r="B2720" t="s">
        <v>3014</v>
      </c>
      <c r="C2720" s="3">
        <v>2512705</v>
      </c>
    </row>
    <row r="2721" spans="1:3">
      <c r="A2721" t="s">
        <v>66</v>
      </c>
      <c r="B2721" t="s">
        <v>3012</v>
      </c>
      <c r="C2721" s="3">
        <v>2512747</v>
      </c>
    </row>
    <row r="2722" spans="1:3">
      <c r="A2722" t="s">
        <v>66</v>
      </c>
      <c r="B2722" t="s">
        <v>3039</v>
      </c>
      <c r="C2722" s="3">
        <v>2512754</v>
      </c>
    </row>
    <row r="2723" spans="1:3">
      <c r="A2723" t="s">
        <v>66</v>
      </c>
      <c r="B2723" t="s">
        <v>3051</v>
      </c>
      <c r="C2723" s="3">
        <v>2512762</v>
      </c>
    </row>
    <row r="2724" spans="1:3">
      <c r="A2724" t="s">
        <v>66</v>
      </c>
      <c r="B2724" t="s">
        <v>3063</v>
      </c>
      <c r="C2724" s="3">
        <v>2512788</v>
      </c>
    </row>
    <row r="2725" spans="1:3">
      <c r="A2725" t="s">
        <v>66</v>
      </c>
      <c r="B2725" t="s">
        <v>3074</v>
      </c>
      <c r="C2725" s="3">
        <v>2512804</v>
      </c>
    </row>
    <row r="2726" spans="1:3">
      <c r="A2726" t="s">
        <v>66</v>
      </c>
      <c r="B2726" t="s">
        <v>3087</v>
      </c>
      <c r="C2726" s="3">
        <v>2512903</v>
      </c>
    </row>
    <row r="2727" spans="1:3">
      <c r="A2727" t="s">
        <v>66</v>
      </c>
      <c r="B2727" t="s">
        <v>2772</v>
      </c>
      <c r="C2727" s="3">
        <v>2513000</v>
      </c>
    </row>
    <row r="2728" spans="1:3">
      <c r="A2728" t="s">
        <v>66</v>
      </c>
      <c r="B2728" t="s">
        <v>3112</v>
      </c>
      <c r="C2728" s="3">
        <v>2513109</v>
      </c>
    </row>
    <row r="2729" spans="1:3">
      <c r="A2729" t="s">
        <v>66</v>
      </c>
      <c r="B2729" t="s">
        <v>3124</v>
      </c>
      <c r="C2729" s="3">
        <v>2513158</v>
      </c>
    </row>
    <row r="2730" spans="1:3">
      <c r="A2730" t="s">
        <v>66</v>
      </c>
      <c r="B2730" t="s">
        <v>2521</v>
      </c>
      <c r="C2730" s="3">
        <v>2513208</v>
      </c>
    </row>
    <row r="2731" spans="1:3">
      <c r="A2731" t="s">
        <v>66</v>
      </c>
      <c r="B2731" t="s">
        <v>3072</v>
      </c>
      <c r="C2731" s="3">
        <v>2513307</v>
      </c>
    </row>
    <row r="2732" spans="1:3">
      <c r="A2732" t="s">
        <v>66</v>
      </c>
      <c r="B2732" t="s">
        <v>3085</v>
      </c>
      <c r="C2732" s="3">
        <v>2513356</v>
      </c>
    </row>
    <row r="2733" spans="1:3">
      <c r="A2733" t="s">
        <v>66</v>
      </c>
      <c r="B2733" t="s">
        <v>3098</v>
      </c>
      <c r="C2733" s="3">
        <v>2513406</v>
      </c>
    </row>
    <row r="2734" spans="1:3">
      <c r="A2734" t="s">
        <v>66</v>
      </c>
      <c r="B2734" t="s">
        <v>3134</v>
      </c>
      <c r="C2734" s="3">
        <v>2513703</v>
      </c>
    </row>
    <row r="2735" spans="1:3">
      <c r="A2735" t="s">
        <v>66</v>
      </c>
      <c r="B2735" t="s">
        <v>3192</v>
      </c>
      <c r="C2735" s="3">
        <v>2513802</v>
      </c>
    </row>
    <row r="2736" spans="1:3">
      <c r="A2736" t="s">
        <v>66</v>
      </c>
      <c r="B2736" t="s">
        <v>3204</v>
      </c>
      <c r="C2736" s="3">
        <v>2513505</v>
      </c>
    </row>
    <row r="2737" spans="1:3">
      <c r="A2737" t="s">
        <v>66</v>
      </c>
      <c r="B2737" t="s">
        <v>3216</v>
      </c>
      <c r="C2737" s="3">
        <v>2513604</v>
      </c>
    </row>
    <row r="2738" spans="1:3">
      <c r="A2738" t="s">
        <v>66</v>
      </c>
      <c r="B2738" t="s">
        <v>3228</v>
      </c>
      <c r="C2738" s="3">
        <v>2513851</v>
      </c>
    </row>
    <row r="2739" spans="1:3">
      <c r="A2739" t="s">
        <v>66</v>
      </c>
      <c r="B2739" t="s">
        <v>3238</v>
      </c>
      <c r="C2739" s="3">
        <v>2513927</v>
      </c>
    </row>
    <row r="2740" spans="1:3">
      <c r="A2740" t="s">
        <v>66</v>
      </c>
      <c r="B2740" t="s">
        <v>3190</v>
      </c>
      <c r="C2740" s="3">
        <v>2513901</v>
      </c>
    </row>
    <row r="2741" spans="1:3">
      <c r="A2741" t="s">
        <v>66</v>
      </c>
      <c r="B2741" t="s">
        <v>1607</v>
      </c>
      <c r="C2741" s="3">
        <v>2513968</v>
      </c>
    </row>
    <row r="2742" spans="1:3">
      <c r="A2742" t="s">
        <v>66</v>
      </c>
      <c r="B2742" t="s">
        <v>3270</v>
      </c>
      <c r="C2742" s="3">
        <v>2513943</v>
      </c>
    </row>
    <row r="2743" spans="1:3">
      <c r="A2743" t="s">
        <v>66</v>
      </c>
      <c r="B2743" t="s">
        <v>1628</v>
      </c>
      <c r="C2743" s="3">
        <v>2513984</v>
      </c>
    </row>
    <row r="2744" spans="1:3">
      <c r="A2744" t="s">
        <v>66</v>
      </c>
      <c r="B2744" t="s">
        <v>3293</v>
      </c>
      <c r="C2744" s="3">
        <v>2514008</v>
      </c>
    </row>
    <row r="2745" spans="1:3">
      <c r="A2745" t="s">
        <v>66</v>
      </c>
      <c r="B2745" t="s">
        <v>3305</v>
      </c>
      <c r="C2745" s="3">
        <v>2500700</v>
      </c>
    </row>
    <row r="2746" spans="1:3">
      <c r="A2746" t="s">
        <v>66</v>
      </c>
      <c r="B2746" t="s">
        <v>3317</v>
      </c>
      <c r="C2746" s="3">
        <v>2514107</v>
      </c>
    </row>
    <row r="2747" spans="1:3">
      <c r="A2747" t="s">
        <v>66</v>
      </c>
      <c r="B2747" t="s">
        <v>3327</v>
      </c>
      <c r="C2747" s="3">
        <v>2514206</v>
      </c>
    </row>
    <row r="2748" spans="1:3">
      <c r="A2748" t="s">
        <v>66</v>
      </c>
      <c r="B2748" t="s">
        <v>3338</v>
      </c>
      <c r="C2748" s="3">
        <v>2514305</v>
      </c>
    </row>
    <row r="2749" spans="1:3">
      <c r="A2749" t="s">
        <v>66</v>
      </c>
      <c r="B2749" t="s">
        <v>3349</v>
      </c>
      <c r="C2749" s="3">
        <v>2514404</v>
      </c>
    </row>
    <row r="2750" spans="1:3">
      <c r="A2750" t="s">
        <v>66</v>
      </c>
      <c r="B2750" t="s">
        <v>3359</v>
      </c>
      <c r="C2750" s="3">
        <v>2514503</v>
      </c>
    </row>
    <row r="2751" spans="1:3">
      <c r="A2751" t="s">
        <v>66</v>
      </c>
      <c r="B2751" t="s">
        <v>3368</v>
      </c>
      <c r="C2751" s="3">
        <v>2514552</v>
      </c>
    </row>
    <row r="2752" spans="1:3">
      <c r="A2752" t="s">
        <v>66</v>
      </c>
      <c r="B2752" t="s">
        <v>3378</v>
      </c>
      <c r="C2752" s="3">
        <v>2514602</v>
      </c>
    </row>
    <row r="2753" spans="1:3">
      <c r="A2753" t="s">
        <v>66</v>
      </c>
      <c r="B2753" t="s">
        <v>3388</v>
      </c>
      <c r="C2753" s="3">
        <v>2514651</v>
      </c>
    </row>
    <row r="2754" spans="1:3">
      <c r="A2754" t="s">
        <v>66</v>
      </c>
      <c r="B2754" t="s">
        <v>3398</v>
      </c>
      <c r="C2754" s="3">
        <v>2514701</v>
      </c>
    </row>
    <row r="2755" spans="1:3">
      <c r="A2755" t="s">
        <v>66</v>
      </c>
      <c r="B2755" t="s">
        <v>3408</v>
      </c>
      <c r="C2755" s="3">
        <v>2514800</v>
      </c>
    </row>
    <row r="2756" spans="1:3">
      <c r="A2756" t="s">
        <v>66</v>
      </c>
      <c r="B2756" t="s">
        <v>3418</v>
      </c>
      <c r="C2756" s="3">
        <v>2514453</v>
      </c>
    </row>
    <row r="2757" spans="1:3">
      <c r="A2757" t="s">
        <v>66</v>
      </c>
      <c r="B2757" t="s">
        <v>3427</v>
      </c>
      <c r="C2757" s="3">
        <v>2514909</v>
      </c>
    </row>
    <row r="2758" spans="1:3">
      <c r="A2758" t="s">
        <v>66</v>
      </c>
      <c r="B2758" t="s">
        <v>3437</v>
      </c>
      <c r="C2758" s="3">
        <v>2515005</v>
      </c>
    </row>
    <row r="2759" spans="1:3">
      <c r="A2759" t="s">
        <v>66</v>
      </c>
      <c r="B2759" t="s">
        <v>3446</v>
      </c>
      <c r="C2759" s="3">
        <v>2515104</v>
      </c>
    </row>
    <row r="2760" spans="1:3">
      <c r="A2760" t="s">
        <v>66</v>
      </c>
      <c r="B2760" t="s">
        <v>3455</v>
      </c>
      <c r="C2760" s="3">
        <v>2515203</v>
      </c>
    </row>
    <row r="2761" spans="1:3">
      <c r="A2761" t="s">
        <v>66</v>
      </c>
      <c r="B2761" t="s">
        <v>3465</v>
      </c>
      <c r="C2761" s="3">
        <v>2515401</v>
      </c>
    </row>
    <row r="2762" spans="1:3">
      <c r="A2762" t="s">
        <v>66</v>
      </c>
      <c r="B2762" t="s">
        <v>3474</v>
      </c>
      <c r="C2762" s="3">
        <v>2515302</v>
      </c>
    </row>
    <row r="2763" spans="1:3">
      <c r="A2763" t="s">
        <v>66</v>
      </c>
      <c r="B2763" t="s">
        <v>3484</v>
      </c>
      <c r="C2763" s="3">
        <v>2515500</v>
      </c>
    </row>
    <row r="2764" spans="1:3">
      <c r="A2764" t="s">
        <v>66</v>
      </c>
      <c r="B2764" t="s">
        <v>3494</v>
      </c>
      <c r="C2764" s="3">
        <v>2515609</v>
      </c>
    </row>
    <row r="2765" spans="1:3">
      <c r="A2765" t="s">
        <v>66</v>
      </c>
      <c r="B2765" t="s">
        <v>3503</v>
      </c>
      <c r="C2765" s="3">
        <v>2515708</v>
      </c>
    </row>
    <row r="2766" spans="1:3">
      <c r="A2766" t="s">
        <v>66</v>
      </c>
      <c r="B2766" t="s">
        <v>3513</v>
      </c>
      <c r="C2766" s="3">
        <v>2515807</v>
      </c>
    </row>
    <row r="2767" spans="1:3">
      <c r="A2767" t="s">
        <v>66</v>
      </c>
      <c r="B2767" t="s">
        <v>3523</v>
      </c>
      <c r="C2767" s="3">
        <v>2515906</v>
      </c>
    </row>
    <row r="2768" spans="1:3">
      <c r="A2768" t="s">
        <v>66</v>
      </c>
      <c r="B2768" t="s">
        <v>3533</v>
      </c>
      <c r="C2768" s="3">
        <v>2515930</v>
      </c>
    </row>
    <row r="2769" spans="1:3">
      <c r="A2769" t="s">
        <v>66</v>
      </c>
      <c r="B2769" t="s">
        <v>3543</v>
      </c>
      <c r="C2769" s="3">
        <v>2515971</v>
      </c>
    </row>
    <row r="2770" spans="1:3">
      <c r="A2770" t="s">
        <v>66</v>
      </c>
      <c r="B2770" t="s">
        <v>3551</v>
      </c>
      <c r="C2770" s="3">
        <v>2516003</v>
      </c>
    </row>
    <row r="2771" spans="1:3">
      <c r="A2771" t="s">
        <v>66</v>
      </c>
      <c r="B2771" t="s">
        <v>3561</v>
      </c>
      <c r="C2771" s="3">
        <v>2516102</v>
      </c>
    </row>
    <row r="2772" spans="1:3">
      <c r="A2772" t="s">
        <v>66</v>
      </c>
      <c r="B2772" t="s">
        <v>3571</v>
      </c>
      <c r="C2772" s="3">
        <v>2516151</v>
      </c>
    </row>
    <row r="2773" spans="1:3">
      <c r="A2773" t="s">
        <v>66</v>
      </c>
      <c r="B2773" t="s">
        <v>3581</v>
      </c>
      <c r="C2773" s="3">
        <v>2516201</v>
      </c>
    </row>
    <row r="2774" spans="1:3">
      <c r="A2774" t="s">
        <v>66</v>
      </c>
      <c r="B2774" t="s">
        <v>3591</v>
      </c>
      <c r="C2774" s="3">
        <v>2516300</v>
      </c>
    </row>
    <row r="2775" spans="1:3">
      <c r="A2775" t="s">
        <v>66</v>
      </c>
      <c r="B2775" t="s">
        <v>3600</v>
      </c>
      <c r="C2775" s="3">
        <v>2516409</v>
      </c>
    </row>
    <row r="2776" spans="1:3">
      <c r="A2776" t="s">
        <v>66</v>
      </c>
      <c r="B2776" t="s">
        <v>3609</v>
      </c>
      <c r="C2776" s="3">
        <v>2516508</v>
      </c>
    </row>
    <row r="2777" spans="1:3">
      <c r="A2777" t="s">
        <v>66</v>
      </c>
      <c r="B2777" t="s">
        <v>3618</v>
      </c>
      <c r="C2777" s="3">
        <v>2516607</v>
      </c>
    </row>
    <row r="2778" spans="1:3">
      <c r="A2778" t="s">
        <v>66</v>
      </c>
      <c r="B2778" t="s">
        <v>3628</v>
      </c>
      <c r="C2778" s="3">
        <v>2516706</v>
      </c>
    </row>
    <row r="2779" spans="1:3">
      <c r="A2779" t="s">
        <v>66</v>
      </c>
      <c r="B2779" t="s">
        <v>3638</v>
      </c>
      <c r="C2779" s="3">
        <v>2516755</v>
      </c>
    </row>
    <row r="2780" spans="1:3">
      <c r="A2780" t="s">
        <v>66</v>
      </c>
      <c r="B2780" t="s">
        <v>3240</v>
      </c>
      <c r="C2780" s="3">
        <v>2516805</v>
      </c>
    </row>
    <row r="2781" spans="1:3">
      <c r="A2781" t="s">
        <v>66</v>
      </c>
      <c r="B2781" t="s">
        <v>3656</v>
      </c>
      <c r="C2781" s="3">
        <v>2516904</v>
      </c>
    </row>
    <row r="2782" spans="1:3">
      <c r="A2782" t="s">
        <v>66</v>
      </c>
      <c r="B2782" t="s">
        <v>3665</v>
      </c>
      <c r="C2782" s="3">
        <v>2517001</v>
      </c>
    </row>
    <row r="2783" spans="1:3">
      <c r="A2783" t="s">
        <v>66</v>
      </c>
      <c r="B2783" t="s">
        <v>3091</v>
      </c>
      <c r="C2783" s="3">
        <v>2517100</v>
      </c>
    </row>
    <row r="2784" spans="1:3">
      <c r="A2784" t="s">
        <v>66</v>
      </c>
      <c r="B2784" t="s">
        <v>3681</v>
      </c>
      <c r="C2784" s="3">
        <v>2517209</v>
      </c>
    </row>
    <row r="2785" spans="1:3">
      <c r="A2785" t="s">
        <v>66</v>
      </c>
      <c r="B2785" t="s">
        <v>3689</v>
      </c>
      <c r="C2785" s="3">
        <v>2505501</v>
      </c>
    </row>
    <row r="2786" spans="1:3">
      <c r="A2786" t="s">
        <v>66</v>
      </c>
      <c r="B2786" t="s">
        <v>3698</v>
      </c>
      <c r="C2786" s="3">
        <v>2517407</v>
      </c>
    </row>
    <row r="2787" spans="1:3">
      <c r="A2787" t="s">
        <v>67</v>
      </c>
      <c r="B2787" t="s">
        <v>104</v>
      </c>
      <c r="C2787" s="3">
        <v>2600054</v>
      </c>
    </row>
    <row r="2788" spans="1:3">
      <c r="A2788" t="s">
        <v>67</v>
      </c>
      <c r="B2788" t="s">
        <v>130</v>
      </c>
      <c r="C2788" s="3">
        <v>2600104</v>
      </c>
    </row>
    <row r="2789" spans="1:3">
      <c r="A2789" t="s">
        <v>67</v>
      </c>
      <c r="B2789" t="s">
        <v>156</v>
      </c>
      <c r="C2789" s="3">
        <v>2600203</v>
      </c>
    </row>
    <row r="2790" spans="1:3">
      <c r="A2790" t="s">
        <v>67</v>
      </c>
      <c r="B2790" t="s">
        <v>181</v>
      </c>
      <c r="C2790" s="3">
        <v>2600302</v>
      </c>
    </row>
    <row r="2791" spans="1:3">
      <c r="A2791" t="s">
        <v>67</v>
      </c>
      <c r="B2791" t="s">
        <v>207</v>
      </c>
      <c r="C2791" s="3">
        <v>2600401</v>
      </c>
    </row>
    <row r="2792" spans="1:3">
      <c r="A2792" t="s">
        <v>67</v>
      </c>
      <c r="B2792" t="s">
        <v>231</v>
      </c>
      <c r="C2792" s="3">
        <v>2600500</v>
      </c>
    </row>
    <row r="2793" spans="1:3">
      <c r="A2793" t="s">
        <v>67</v>
      </c>
      <c r="B2793" t="s">
        <v>205</v>
      </c>
      <c r="C2793" s="3">
        <v>2600609</v>
      </c>
    </row>
    <row r="2794" spans="1:3">
      <c r="A2794" t="s">
        <v>67</v>
      </c>
      <c r="B2794" t="s">
        <v>282</v>
      </c>
      <c r="C2794" s="3">
        <v>2600708</v>
      </c>
    </row>
    <row r="2795" spans="1:3">
      <c r="A2795" t="s">
        <v>67</v>
      </c>
      <c r="B2795" t="s">
        <v>308</v>
      </c>
      <c r="C2795" s="3">
        <v>2600807</v>
      </c>
    </row>
    <row r="2796" spans="1:3">
      <c r="A2796" t="s">
        <v>67</v>
      </c>
      <c r="B2796" t="s">
        <v>334</v>
      </c>
      <c r="C2796" s="3">
        <v>2600906</v>
      </c>
    </row>
    <row r="2797" spans="1:3">
      <c r="A2797" t="s">
        <v>67</v>
      </c>
      <c r="B2797" t="s">
        <v>359</v>
      </c>
      <c r="C2797" s="3">
        <v>2601003</v>
      </c>
    </row>
    <row r="2798" spans="1:3">
      <c r="A2798" t="s">
        <v>67</v>
      </c>
      <c r="B2798" t="s">
        <v>383</v>
      </c>
      <c r="C2798" s="3">
        <v>2601052</v>
      </c>
    </row>
    <row r="2799" spans="1:3">
      <c r="A2799" t="s">
        <v>67</v>
      </c>
      <c r="B2799" t="s">
        <v>408</v>
      </c>
      <c r="C2799" s="3">
        <v>2601102</v>
      </c>
    </row>
    <row r="2800" spans="1:3">
      <c r="A2800" t="s">
        <v>67</v>
      </c>
      <c r="B2800" t="s">
        <v>433</v>
      </c>
      <c r="C2800" s="3">
        <v>2601201</v>
      </c>
    </row>
    <row r="2801" spans="1:3">
      <c r="A2801" t="s">
        <v>67</v>
      </c>
      <c r="B2801" t="s">
        <v>458</v>
      </c>
      <c r="C2801" s="3">
        <v>2601300</v>
      </c>
    </row>
    <row r="2802" spans="1:3">
      <c r="A2802" t="s">
        <v>67</v>
      </c>
      <c r="B2802" t="s">
        <v>484</v>
      </c>
      <c r="C2802" s="3">
        <v>2601409</v>
      </c>
    </row>
    <row r="2803" spans="1:3">
      <c r="A2803" t="s">
        <v>67</v>
      </c>
      <c r="B2803" t="s">
        <v>508</v>
      </c>
      <c r="C2803" s="3">
        <v>2601508</v>
      </c>
    </row>
    <row r="2804" spans="1:3">
      <c r="A2804" t="s">
        <v>67</v>
      </c>
      <c r="B2804" t="s">
        <v>531</v>
      </c>
      <c r="C2804" s="3">
        <v>2601607</v>
      </c>
    </row>
    <row r="2805" spans="1:3">
      <c r="A2805" t="s">
        <v>67</v>
      </c>
      <c r="B2805" t="s">
        <v>554</v>
      </c>
      <c r="C2805" s="3">
        <v>2601706</v>
      </c>
    </row>
    <row r="2806" spans="1:3">
      <c r="A2806" t="s">
        <v>67</v>
      </c>
      <c r="B2806" t="s">
        <v>577</v>
      </c>
      <c r="C2806" s="3">
        <v>2601805</v>
      </c>
    </row>
    <row r="2807" spans="1:3">
      <c r="A2807" t="s">
        <v>67</v>
      </c>
      <c r="B2807" t="s">
        <v>600</v>
      </c>
      <c r="C2807" s="3">
        <v>2601904</v>
      </c>
    </row>
    <row r="2808" spans="1:3">
      <c r="A2808" t="s">
        <v>67</v>
      </c>
      <c r="B2808" t="s">
        <v>623</v>
      </c>
      <c r="C2808" s="3">
        <v>2602001</v>
      </c>
    </row>
    <row r="2809" spans="1:3">
      <c r="A2809" t="s">
        <v>67</v>
      </c>
      <c r="B2809" t="s">
        <v>644</v>
      </c>
      <c r="C2809" s="3">
        <v>2602100</v>
      </c>
    </row>
    <row r="2810" spans="1:3">
      <c r="A2810" t="s">
        <v>67</v>
      </c>
      <c r="B2810" t="s">
        <v>336</v>
      </c>
      <c r="C2810" s="3">
        <v>2602209</v>
      </c>
    </row>
    <row r="2811" spans="1:3">
      <c r="A2811" t="s">
        <v>67</v>
      </c>
      <c r="B2811" t="s">
        <v>479</v>
      </c>
      <c r="C2811" s="3">
        <v>2602308</v>
      </c>
    </row>
    <row r="2812" spans="1:3">
      <c r="A2812" t="s">
        <v>67</v>
      </c>
      <c r="B2812" t="s">
        <v>706</v>
      </c>
      <c r="C2812" s="3">
        <v>2602407</v>
      </c>
    </row>
    <row r="2813" spans="1:3">
      <c r="A2813" t="s">
        <v>67</v>
      </c>
      <c r="B2813" t="s">
        <v>580</v>
      </c>
      <c r="C2813" s="3">
        <v>2602506</v>
      </c>
    </row>
    <row r="2814" spans="1:3">
      <c r="A2814" t="s">
        <v>67</v>
      </c>
      <c r="B2814" t="s">
        <v>750</v>
      </c>
      <c r="C2814" s="3">
        <v>2602605</v>
      </c>
    </row>
    <row r="2815" spans="1:3">
      <c r="A2815" t="s">
        <v>67</v>
      </c>
      <c r="B2815" t="s">
        <v>772</v>
      </c>
      <c r="C2815" s="3">
        <v>2602704</v>
      </c>
    </row>
    <row r="2816" spans="1:3">
      <c r="A2816" t="s">
        <v>67</v>
      </c>
      <c r="B2816" t="s">
        <v>793</v>
      </c>
      <c r="C2816" s="3">
        <v>2602803</v>
      </c>
    </row>
    <row r="2817" spans="1:3">
      <c r="A2817" t="s">
        <v>67</v>
      </c>
      <c r="B2817" t="s">
        <v>815</v>
      </c>
      <c r="C2817" s="3">
        <v>2602902</v>
      </c>
    </row>
    <row r="2818" spans="1:3">
      <c r="A2818" t="s">
        <v>67</v>
      </c>
      <c r="B2818" t="s">
        <v>836</v>
      </c>
      <c r="C2818" s="3">
        <v>2603009</v>
      </c>
    </row>
    <row r="2819" spans="1:3">
      <c r="A2819" t="s">
        <v>67</v>
      </c>
      <c r="B2819" t="s">
        <v>781</v>
      </c>
      <c r="C2819" s="3">
        <v>2603108</v>
      </c>
    </row>
    <row r="2820" spans="1:3">
      <c r="A2820" t="s">
        <v>67</v>
      </c>
      <c r="B2820" t="s">
        <v>880</v>
      </c>
      <c r="C2820" s="3">
        <v>2603207</v>
      </c>
    </row>
    <row r="2821" spans="1:3">
      <c r="A2821" t="s">
        <v>67</v>
      </c>
      <c r="B2821" t="s">
        <v>903</v>
      </c>
      <c r="C2821" s="3">
        <v>2603306</v>
      </c>
    </row>
    <row r="2822" spans="1:3">
      <c r="A2822" t="s">
        <v>67</v>
      </c>
      <c r="B2822" t="s">
        <v>926</v>
      </c>
      <c r="C2822" s="3">
        <v>2603405</v>
      </c>
    </row>
    <row r="2823" spans="1:3">
      <c r="A2823" t="s">
        <v>67</v>
      </c>
      <c r="B2823" t="s">
        <v>948</v>
      </c>
      <c r="C2823" s="3">
        <v>2603454</v>
      </c>
    </row>
    <row r="2824" spans="1:3">
      <c r="A2824" t="s">
        <v>67</v>
      </c>
      <c r="B2824" t="s">
        <v>971</v>
      </c>
      <c r="C2824" s="3">
        <v>2603504</v>
      </c>
    </row>
    <row r="2825" spans="1:3">
      <c r="A2825" t="s">
        <v>67</v>
      </c>
      <c r="B2825" t="s">
        <v>993</v>
      </c>
      <c r="C2825" s="3">
        <v>2603603</v>
      </c>
    </row>
    <row r="2826" spans="1:3">
      <c r="A2826" t="s">
        <v>67</v>
      </c>
      <c r="B2826" t="s">
        <v>1016</v>
      </c>
      <c r="C2826" s="3">
        <v>2603702</v>
      </c>
    </row>
    <row r="2827" spans="1:3">
      <c r="A2827" t="s">
        <v>67</v>
      </c>
      <c r="B2827" t="s">
        <v>1038</v>
      </c>
      <c r="C2827" s="3">
        <v>2603801</v>
      </c>
    </row>
    <row r="2828" spans="1:3">
      <c r="A2828" t="s">
        <v>67</v>
      </c>
      <c r="B2828" t="s">
        <v>1060</v>
      </c>
      <c r="C2828" s="3">
        <v>2603900</v>
      </c>
    </row>
    <row r="2829" spans="1:3">
      <c r="A2829" t="s">
        <v>67</v>
      </c>
      <c r="B2829" t="s">
        <v>1081</v>
      </c>
      <c r="C2829" s="3">
        <v>2603926</v>
      </c>
    </row>
    <row r="2830" spans="1:3">
      <c r="A2830" t="s">
        <v>67</v>
      </c>
      <c r="B2830" t="s">
        <v>1104</v>
      </c>
      <c r="C2830" s="3">
        <v>2604007</v>
      </c>
    </row>
    <row r="2831" spans="1:3">
      <c r="A2831" t="s">
        <v>67</v>
      </c>
      <c r="B2831" t="s">
        <v>1127</v>
      </c>
      <c r="C2831" s="3">
        <v>2604106</v>
      </c>
    </row>
    <row r="2832" spans="1:3">
      <c r="A2832" t="s">
        <v>67</v>
      </c>
      <c r="B2832" t="s">
        <v>1150</v>
      </c>
      <c r="C2832" s="3">
        <v>2604155</v>
      </c>
    </row>
    <row r="2833" spans="1:3">
      <c r="A2833" t="s">
        <v>67</v>
      </c>
      <c r="B2833" t="s">
        <v>1173</v>
      </c>
      <c r="C2833" s="3">
        <v>2604205</v>
      </c>
    </row>
    <row r="2834" spans="1:3">
      <c r="A2834" t="s">
        <v>67</v>
      </c>
      <c r="B2834" t="s">
        <v>1117</v>
      </c>
      <c r="C2834" s="3">
        <v>2604304</v>
      </c>
    </row>
    <row r="2835" spans="1:3">
      <c r="A2835" t="s">
        <v>67</v>
      </c>
      <c r="B2835" t="s">
        <v>1218</v>
      </c>
      <c r="C2835" s="3">
        <v>2604403</v>
      </c>
    </row>
    <row r="2836" spans="1:3">
      <c r="A2836" t="s">
        <v>67</v>
      </c>
      <c r="B2836" t="s">
        <v>1239</v>
      </c>
      <c r="C2836" s="3">
        <v>2604502</v>
      </c>
    </row>
    <row r="2837" spans="1:3">
      <c r="A2837" t="s">
        <v>67</v>
      </c>
      <c r="B2837" t="s">
        <v>1262</v>
      </c>
      <c r="C2837" s="3">
        <v>2604601</v>
      </c>
    </row>
    <row r="2838" spans="1:3">
      <c r="A2838" t="s">
        <v>67</v>
      </c>
      <c r="B2838" t="s">
        <v>1284</v>
      </c>
      <c r="C2838" s="3">
        <v>2604700</v>
      </c>
    </row>
    <row r="2839" spans="1:3">
      <c r="A2839" t="s">
        <v>67</v>
      </c>
      <c r="B2839" t="s">
        <v>1306</v>
      </c>
      <c r="C2839" s="3">
        <v>2604809</v>
      </c>
    </row>
    <row r="2840" spans="1:3">
      <c r="A2840" t="s">
        <v>67</v>
      </c>
      <c r="B2840" t="s">
        <v>1328</v>
      </c>
      <c r="C2840" s="3">
        <v>2604908</v>
      </c>
    </row>
    <row r="2841" spans="1:3">
      <c r="A2841" t="s">
        <v>67</v>
      </c>
      <c r="B2841" t="s">
        <v>1350</v>
      </c>
      <c r="C2841" s="3">
        <v>2605004</v>
      </c>
    </row>
    <row r="2842" spans="1:3">
      <c r="A2842" t="s">
        <v>67</v>
      </c>
      <c r="B2842" t="s">
        <v>1371</v>
      </c>
      <c r="C2842" s="3">
        <v>2605103</v>
      </c>
    </row>
    <row r="2843" spans="1:3">
      <c r="A2843" t="s">
        <v>67</v>
      </c>
      <c r="B2843" t="s">
        <v>1393</v>
      </c>
      <c r="C2843" s="3">
        <v>2605152</v>
      </c>
    </row>
    <row r="2844" spans="1:3">
      <c r="A2844" t="s">
        <v>67</v>
      </c>
      <c r="B2844" t="s">
        <v>1415</v>
      </c>
      <c r="C2844" s="3">
        <v>2605202</v>
      </c>
    </row>
    <row r="2845" spans="1:3">
      <c r="A2845" t="s">
        <v>67</v>
      </c>
      <c r="B2845" t="s">
        <v>1436</v>
      </c>
      <c r="C2845" s="3">
        <v>2605301</v>
      </c>
    </row>
    <row r="2846" spans="1:3">
      <c r="A2846" t="s">
        <v>67</v>
      </c>
      <c r="B2846" t="s">
        <v>585</v>
      </c>
      <c r="C2846" s="3">
        <v>2605400</v>
      </c>
    </row>
    <row r="2847" spans="1:3">
      <c r="A2847" t="s">
        <v>67</v>
      </c>
      <c r="B2847" t="s">
        <v>1478</v>
      </c>
      <c r="C2847" s="3">
        <v>2605459</v>
      </c>
    </row>
    <row r="2848" spans="1:3">
      <c r="A2848" t="s">
        <v>67</v>
      </c>
      <c r="B2848" t="s">
        <v>1500</v>
      </c>
      <c r="C2848" s="3">
        <v>2605509</v>
      </c>
    </row>
    <row r="2849" spans="1:3">
      <c r="A2849" t="s">
        <v>67</v>
      </c>
      <c r="B2849" t="s">
        <v>1520</v>
      </c>
      <c r="C2849" s="3">
        <v>2605608</v>
      </c>
    </row>
    <row r="2850" spans="1:3">
      <c r="A2850" t="s">
        <v>67</v>
      </c>
      <c r="B2850" t="s">
        <v>1541</v>
      </c>
      <c r="C2850" s="3">
        <v>2605707</v>
      </c>
    </row>
    <row r="2851" spans="1:3">
      <c r="A2851" t="s">
        <v>67</v>
      </c>
      <c r="B2851" t="s">
        <v>1561</v>
      </c>
      <c r="C2851" s="3">
        <v>2605806</v>
      </c>
    </row>
    <row r="2852" spans="1:3">
      <c r="A2852" t="s">
        <v>67</v>
      </c>
      <c r="B2852" t="s">
        <v>1580</v>
      </c>
      <c r="C2852" s="3">
        <v>2605905</v>
      </c>
    </row>
    <row r="2853" spans="1:3">
      <c r="A2853" t="s">
        <v>67</v>
      </c>
      <c r="B2853" t="s">
        <v>1601</v>
      </c>
      <c r="C2853" s="3">
        <v>2606002</v>
      </c>
    </row>
    <row r="2854" spans="1:3">
      <c r="A2854" t="s">
        <v>67</v>
      </c>
      <c r="B2854" t="s">
        <v>1621</v>
      </c>
      <c r="C2854" s="3">
        <v>2606101</v>
      </c>
    </row>
    <row r="2855" spans="1:3">
      <c r="A2855" t="s">
        <v>67</v>
      </c>
      <c r="B2855" t="s">
        <v>1642</v>
      </c>
      <c r="C2855" s="3">
        <v>2606200</v>
      </c>
    </row>
    <row r="2856" spans="1:3">
      <c r="A2856" t="s">
        <v>67</v>
      </c>
      <c r="B2856" t="s">
        <v>1662</v>
      </c>
      <c r="C2856" s="3">
        <v>2606309</v>
      </c>
    </row>
    <row r="2857" spans="1:3">
      <c r="A2857" t="s">
        <v>67</v>
      </c>
      <c r="B2857" t="s">
        <v>1683</v>
      </c>
      <c r="C2857" s="3">
        <v>2606408</v>
      </c>
    </row>
    <row r="2858" spans="1:3">
      <c r="A2858" t="s">
        <v>67</v>
      </c>
      <c r="B2858" t="s">
        <v>1703</v>
      </c>
      <c r="C2858" s="3">
        <v>2606507</v>
      </c>
    </row>
    <row r="2859" spans="1:3">
      <c r="A2859" t="s">
        <v>67</v>
      </c>
      <c r="B2859" t="s">
        <v>1724</v>
      </c>
      <c r="C2859" s="3">
        <v>2606606</v>
      </c>
    </row>
    <row r="2860" spans="1:3">
      <c r="A2860" t="s">
        <v>67</v>
      </c>
      <c r="B2860" t="s">
        <v>1745</v>
      </c>
      <c r="C2860" s="3">
        <v>2606705</v>
      </c>
    </row>
    <row r="2861" spans="1:3">
      <c r="A2861" t="s">
        <v>67</v>
      </c>
      <c r="B2861" t="s">
        <v>1765</v>
      </c>
      <c r="C2861" s="3">
        <v>2606804</v>
      </c>
    </row>
    <row r="2862" spans="1:3">
      <c r="A2862" t="s">
        <v>67</v>
      </c>
      <c r="B2862" t="s">
        <v>1785</v>
      </c>
      <c r="C2862" s="3">
        <v>2606903</v>
      </c>
    </row>
    <row r="2863" spans="1:3">
      <c r="A2863" t="s">
        <v>67</v>
      </c>
      <c r="B2863" t="s">
        <v>1805</v>
      </c>
      <c r="C2863" s="3">
        <v>2607604</v>
      </c>
    </row>
    <row r="2864" spans="1:3">
      <c r="A2864" t="s">
        <v>67</v>
      </c>
      <c r="B2864" t="s">
        <v>1823</v>
      </c>
      <c r="C2864" s="3">
        <v>2607000</v>
      </c>
    </row>
    <row r="2865" spans="1:3">
      <c r="A2865" t="s">
        <v>67</v>
      </c>
      <c r="B2865" t="s">
        <v>1842</v>
      </c>
      <c r="C2865" s="3">
        <v>2607109</v>
      </c>
    </row>
    <row r="2866" spans="1:3">
      <c r="A2866" t="s">
        <v>67</v>
      </c>
      <c r="B2866" t="s">
        <v>1859</v>
      </c>
      <c r="C2866" s="3">
        <v>2607208</v>
      </c>
    </row>
    <row r="2867" spans="1:3">
      <c r="A2867" t="s">
        <v>67</v>
      </c>
      <c r="B2867" t="s">
        <v>1877</v>
      </c>
      <c r="C2867" s="3">
        <v>2607307</v>
      </c>
    </row>
    <row r="2868" spans="1:3">
      <c r="A2868" t="s">
        <v>67</v>
      </c>
      <c r="B2868" t="s">
        <v>1893</v>
      </c>
      <c r="C2868" s="3">
        <v>2607406</v>
      </c>
    </row>
    <row r="2869" spans="1:3">
      <c r="A2869" t="s">
        <v>67</v>
      </c>
      <c r="B2869" t="s">
        <v>1910</v>
      </c>
      <c r="C2869" s="3">
        <v>2607505</v>
      </c>
    </row>
    <row r="2870" spans="1:3">
      <c r="A2870" t="s">
        <v>67</v>
      </c>
      <c r="B2870" t="s">
        <v>1928</v>
      </c>
      <c r="C2870" s="3">
        <v>2607653</v>
      </c>
    </row>
    <row r="2871" spans="1:3">
      <c r="A2871" t="s">
        <v>67</v>
      </c>
      <c r="B2871" t="s">
        <v>1944</v>
      </c>
      <c r="C2871" s="3">
        <v>2607703</v>
      </c>
    </row>
    <row r="2872" spans="1:3">
      <c r="A2872" t="s">
        <v>67</v>
      </c>
      <c r="B2872" t="s">
        <v>1960</v>
      </c>
      <c r="C2872" s="3">
        <v>2607752</v>
      </c>
    </row>
    <row r="2873" spans="1:3">
      <c r="A2873" t="s">
        <v>67</v>
      </c>
      <c r="B2873" t="s">
        <v>1978</v>
      </c>
      <c r="C2873" s="3">
        <v>2607802</v>
      </c>
    </row>
    <row r="2874" spans="1:3">
      <c r="A2874" t="s">
        <v>67</v>
      </c>
      <c r="B2874" t="s">
        <v>1995</v>
      </c>
      <c r="C2874" s="3">
        <v>2607901</v>
      </c>
    </row>
    <row r="2875" spans="1:3">
      <c r="A2875" t="s">
        <v>67</v>
      </c>
      <c r="B2875" t="s">
        <v>2013</v>
      </c>
      <c r="C2875" s="3">
        <v>2607950</v>
      </c>
    </row>
    <row r="2876" spans="1:3">
      <c r="A2876" t="s">
        <v>67</v>
      </c>
      <c r="B2876" t="s">
        <v>2031</v>
      </c>
      <c r="C2876" s="3">
        <v>2608008</v>
      </c>
    </row>
    <row r="2877" spans="1:3">
      <c r="A2877" t="s">
        <v>67</v>
      </c>
      <c r="B2877" t="s">
        <v>2049</v>
      </c>
      <c r="C2877" s="3">
        <v>2608057</v>
      </c>
    </row>
    <row r="2878" spans="1:3">
      <c r="A2878" t="s">
        <v>67</v>
      </c>
      <c r="B2878" t="s">
        <v>2067</v>
      </c>
      <c r="C2878" s="3">
        <v>2608107</v>
      </c>
    </row>
    <row r="2879" spans="1:3">
      <c r="A2879" t="s">
        <v>67</v>
      </c>
      <c r="B2879" t="s">
        <v>2083</v>
      </c>
      <c r="C2879" s="3">
        <v>2608206</v>
      </c>
    </row>
    <row r="2880" spans="1:3">
      <c r="A2880" t="s">
        <v>67</v>
      </c>
      <c r="B2880" t="s">
        <v>2099</v>
      </c>
      <c r="C2880" s="3">
        <v>2608255</v>
      </c>
    </row>
    <row r="2881" spans="1:3">
      <c r="A2881" t="s">
        <v>67</v>
      </c>
      <c r="B2881" t="s">
        <v>2116</v>
      </c>
      <c r="C2881" s="3">
        <v>2608305</v>
      </c>
    </row>
    <row r="2882" spans="1:3">
      <c r="A2882" t="s">
        <v>67</v>
      </c>
      <c r="B2882" t="s">
        <v>2131</v>
      </c>
      <c r="C2882" s="3">
        <v>2608404</v>
      </c>
    </row>
    <row r="2883" spans="1:3">
      <c r="A2883" t="s">
        <v>67</v>
      </c>
      <c r="B2883" t="s">
        <v>2148</v>
      </c>
      <c r="C2883" s="3">
        <v>2608503</v>
      </c>
    </row>
    <row r="2884" spans="1:3">
      <c r="A2884" t="s">
        <v>67</v>
      </c>
      <c r="B2884" t="s">
        <v>2164</v>
      </c>
      <c r="C2884" s="3">
        <v>2608453</v>
      </c>
    </row>
    <row r="2885" spans="1:3">
      <c r="A2885" t="s">
        <v>67</v>
      </c>
      <c r="B2885" t="s">
        <v>2181</v>
      </c>
      <c r="C2885" s="3">
        <v>2608602</v>
      </c>
    </row>
    <row r="2886" spans="1:3">
      <c r="A2886" t="s">
        <v>67</v>
      </c>
      <c r="B2886" t="s">
        <v>2198</v>
      </c>
      <c r="C2886" s="3">
        <v>2608701</v>
      </c>
    </row>
    <row r="2887" spans="1:3">
      <c r="A2887" t="s">
        <v>67</v>
      </c>
      <c r="B2887" t="s">
        <v>2212</v>
      </c>
      <c r="C2887" s="3">
        <v>2608750</v>
      </c>
    </row>
    <row r="2888" spans="1:3">
      <c r="A2888" t="s">
        <v>67</v>
      </c>
      <c r="B2888" t="s">
        <v>2229</v>
      </c>
      <c r="C2888" s="3">
        <v>2608800</v>
      </c>
    </row>
    <row r="2889" spans="1:3">
      <c r="A2889" t="s">
        <v>67</v>
      </c>
      <c r="B2889" t="s">
        <v>2245</v>
      </c>
      <c r="C2889" s="3">
        <v>2608909</v>
      </c>
    </row>
    <row r="2890" spans="1:3">
      <c r="A2890" t="s">
        <v>67</v>
      </c>
      <c r="B2890" t="s">
        <v>2259</v>
      </c>
      <c r="C2890" s="3">
        <v>2609006</v>
      </c>
    </row>
    <row r="2891" spans="1:3">
      <c r="A2891" t="s">
        <v>67</v>
      </c>
      <c r="B2891" t="s">
        <v>2274</v>
      </c>
      <c r="C2891" s="3">
        <v>2609105</v>
      </c>
    </row>
    <row r="2892" spans="1:3">
      <c r="A2892" t="s">
        <v>67</v>
      </c>
      <c r="B2892" t="s">
        <v>2290</v>
      </c>
      <c r="C2892" s="3">
        <v>2609154</v>
      </c>
    </row>
    <row r="2893" spans="1:3">
      <c r="A2893" t="s">
        <v>67</v>
      </c>
      <c r="B2893" t="s">
        <v>2306</v>
      </c>
      <c r="C2893" s="3">
        <v>2609204</v>
      </c>
    </row>
    <row r="2894" spans="1:3">
      <c r="A2894" t="s">
        <v>67</v>
      </c>
      <c r="B2894" t="s">
        <v>2319</v>
      </c>
      <c r="C2894" s="3">
        <v>2609303</v>
      </c>
    </row>
    <row r="2895" spans="1:3">
      <c r="A2895" t="s">
        <v>67</v>
      </c>
      <c r="B2895" t="s">
        <v>2335</v>
      </c>
      <c r="C2895" s="3">
        <v>2614303</v>
      </c>
    </row>
    <row r="2896" spans="1:3">
      <c r="A2896" t="s">
        <v>67</v>
      </c>
      <c r="B2896" t="s">
        <v>2351</v>
      </c>
      <c r="C2896" s="3">
        <v>2609402</v>
      </c>
    </row>
    <row r="2897" spans="1:3">
      <c r="A2897" t="s">
        <v>67</v>
      </c>
      <c r="B2897" t="s">
        <v>2367</v>
      </c>
      <c r="C2897" s="3">
        <v>2609501</v>
      </c>
    </row>
    <row r="2898" spans="1:3">
      <c r="A2898" t="s">
        <v>67</v>
      </c>
      <c r="B2898" t="s">
        <v>2381</v>
      </c>
      <c r="C2898" s="3">
        <v>2609600</v>
      </c>
    </row>
    <row r="2899" spans="1:3">
      <c r="A2899" t="s">
        <v>67</v>
      </c>
      <c r="B2899" t="s">
        <v>2396</v>
      </c>
      <c r="C2899" s="3">
        <v>2609709</v>
      </c>
    </row>
    <row r="2900" spans="1:3">
      <c r="A2900" t="s">
        <v>67</v>
      </c>
      <c r="B2900" t="s">
        <v>2412</v>
      </c>
      <c r="C2900" s="3">
        <v>2609808</v>
      </c>
    </row>
    <row r="2901" spans="1:3">
      <c r="A2901" t="s">
        <v>67</v>
      </c>
      <c r="B2901" t="s">
        <v>2428</v>
      </c>
      <c r="C2901" s="3">
        <v>2609907</v>
      </c>
    </row>
    <row r="2902" spans="1:3">
      <c r="A2902" t="s">
        <v>67</v>
      </c>
      <c r="B2902" t="s">
        <v>2444</v>
      </c>
      <c r="C2902" s="3">
        <v>2610004</v>
      </c>
    </row>
    <row r="2903" spans="1:3">
      <c r="A2903" t="s">
        <v>67</v>
      </c>
      <c r="B2903" t="s">
        <v>2459</v>
      </c>
      <c r="C2903" s="3">
        <v>2610103</v>
      </c>
    </row>
    <row r="2904" spans="1:3">
      <c r="A2904" t="s">
        <v>67</v>
      </c>
      <c r="B2904" t="s">
        <v>2473</v>
      </c>
      <c r="C2904" s="3">
        <v>2610202</v>
      </c>
    </row>
    <row r="2905" spans="1:3">
      <c r="A2905" t="s">
        <v>67</v>
      </c>
      <c r="B2905" t="s">
        <v>2489</v>
      </c>
      <c r="C2905" s="3">
        <v>2610301</v>
      </c>
    </row>
    <row r="2906" spans="1:3">
      <c r="A2906" t="s">
        <v>67</v>
      </c>
      <c r="B2906" t="s">
        <v>2150</v>
      </c>
      <c r="C2906" s="3">
        <v>2610400</v>
      </c>
    </row>
    <row r="2907" spans="1:3">
      <c r="A2907" t="s">
        <v>67</v>
      </c>
      <c r="B2907" t="s">
        <v>2519</v>
      </c>
      <c r="C2907" s="3">
        <v>2610509</v>
      </c>
    </row>
    <row r="2908" spans="1:3">
      <c r="A2908" t="s">
        <v>67</v>
      </c>
      <c r="B2908" t="s">
        <v>2534</v>
      </c>
      <c r="C2908" s="3">
        <v>2610608</v>
      </c>
    </row>
    <row r="2909" spans="1:3">
      <c r="A2909" t="s">
        <v>67</v>
      </c>
      <c r="B2909" t="s">
        <v>2550</v>
      </c>
      <c r="C2909" s="3">
        <v>2610707</v>
      </c>
    </row>
    <row r="2910" spans="1:3">
      <c r="A2910" t="s">
        <v>67</v>
      </c>
      <c r="B2910" t="s">
        <v>2564</v>
      </c>
      <c r="C2910" s="3">
        <v>2610806</v>
      </c>
    </row>
    <row r="2911" spans="1:3">
      <c r="A2911" t="s">
        <v>67</v>
      </c>
      <c r="B2911" t="s">
        <v>2579</v>
      </c>
      <c r="C2911" s="3">
        <v>2610905</v>
      </c>
    </row>
    <row r="2912" spans="1:3">
      <c r="A2912" t="s">
        <v>67</v>
      </c>
      <c r="B2912" t="s">
        <v>2595</v>
      </c>
      <c r="C2912" s="3">
        <v>2611002</v>
      </c>
    </row>
    <row r="2913" spans="1:3">
      <c r="A2913" t="s">
        <v>67</v>
      </c>
      <c r="B2913" t="s">
        <v>2611</v>
      </c>
      <c r="C2913" s="3">
        <v>2611101</v>
      </c>
    </row>
    <row r="2914" spans="1:3">
      <c r="A2914" t="s">
        <v>67</v>
      </c>
      <c r="B2914" t="s">
        <v>2623</v>
      </c>
      <c r="C2914" s="3">
        <v>2611200</v>
      </c>
    </row>
    <row r="2915" spans="1:3">
      <c r="A2915" t="s">
        <v>67</v>
      </c>
      <c r="B2915" t="s">
        <v>2638</v>
      </c>
      <c r="C2915" s="3">
        <v>2611309</v>
      </c>
    </row>
    <row r="2916" spans="1:3">
      <c r="A2916" t="s">
        <v>67</v>
      </c>
      <c r="B2916" t="s">
        <v>2178</v>
      </c>
      <c r="C2916" s="3">
        <v>2611408</v>
      </c>
    </row>
    <row r="2917" spans="1:3">
      <c r="A2917" t="s">
        <v>67</v>
      </c>
      <c r="B2917" t="s">
        <v>2665</v>
      </c>
      <c r="C2917" s="3">
        <v>2611507</v>
      </c>
    </row>
    <row r="2918" spans="1:3">
      <c r="A2918" t="s">
        <v>67</v>
      </c>
      <c r="B2918" t="s">
        <v>2679</v>
      </c>
      <c r="C2918" s="3">
        <v>2611533</v>
      </c>
    </row>
    <row r="2919" spans="1:3">
      <c r="A2919" t="s">
        <v>67</v>
      </c>
      <c r="B2919" t="s">
        <v>2695</v>
      </c>
      <c r="C2919" s="3">
        <v>2611606</v>
      </c>
    </row>
    <row r="2920" spans="1:3">
      <c r="A2920" t="s">
        <v>67</v>
      </c>
      <c r="B2920" t="s">
        <v>2710</v>
      </c>
      <c r="C2920" s="3">
        <v>2611705</v>
      </c>
    </row>
    <row r="2921" spans="1:3">
      <c r="A2921" t="s">
        <v>67</v>
      </c>
      <c r="B2921" t="s">
        <v>2726</v>
      </c>
      <c r="C2921" s="3">
        <v>2611804</v>
      </c>
    </row>
    <row r="2922" spans="1:3">
      <c r="A2922" t="s">
        <v>67</v>
      </c>
      <c r="B2922" t="s">
        <v>2741</v>
      </c>
      <c r="C2922" s="3">
        <v>2611903</v>
      </c>
    </row>
    <row r="2923" spans="1:3">
      <c r="A2923" t="s">
        <v>67</v>
      </c>
      <c r="B2923" t="s">
        <v>2756</v>
      </c>
      <c r="C2923" s="3">
        <v>2612000</v>
      </c>
    </row>
    <row r="2924" spans="1:3">
      <c r="A2924" t="s">
        <v>67</v>
      </c>
      <c r="B2924" t="s">
        <v>2772</v>
      </c>
      <c r="C2924" s="3">
        <v>2612109</v>
      </c>
    </row>
    <row r="2925" spans="1:3">
      <c r="A2925" t="s">
        <v>67</v>
      </c>
      <c r="B2925" t="s">
        <v>2788</v>
      </c>
      <c r="C2925" s="3">
        <v>2612208</v>
      </c>
    </row>
    <row r="2926" spans="1:3">
      <c r="A2926" t="s">
        <v>67</v>
      </c>
      <c r="B2926" t="s">
        <v>2803</v>
      </c>
      <c r="C2926" s="3">
        <v>2612307</v>
      </c>
    </row>
    <row r="2927" spans="1:3">
      <c r="A2927" t="s">
        <v>67</v>
      </c>
      <c r="B2927" t="s">
        <v>2818</v>
      </c>
      <c r="C2927" s="3">
        <v>2612406</v>
      </c>
    </row>
    <row r="2928" spans="1:3">
      <c r="A2928" t="s">
        <v>67</v>
      </c>
      <c r="B2928" t="s">
        <v>2521</v>
      </c>
      <c r="C2928" s="3">
        <v>2612455</v>
      </c>
    </row>
    <row r="2929" spans="1:3">
      <c r="A2929" t="s">
        <v>67</v>
      </c>
      <c r="B2929" t="s">
        <v>2843</v>
      </c>
      <c r="C2929" s="3">
        <v>2612471</v>
      </c>
    </row>
    <row r="2930" spans="1:3">
      <c r="A2930" t="s">
        <v>67</v>
      </c>
      <c r="B2930" t="s">
        <v>2856</v>
      </c>
      <c r="C2930" s="3">
        <v>2612505</v>
      </c>
    </row>
    <row r="2931" spans="1:3">
      <c r="A2931" t="s">
        <v>67</v>
      </c>
      <c r="B2931" t="s">
        <v>2869</v>
      </c>
      <c r="C2931" s="3">
        <v>2612554</v>
      </c>
    </row>
    <row r="2932" spans="1:3">
      <c r="A2932" t="s">
        <v>67</v>
      </c>
      <c r="B2932" t="s">
        <v>2881</v>
      </c>
      <c r="C2932" s="3">
        <v>2612604</v>
      </c>
    </row>
    <row r="2933" spans="1:3">
      <c r="A2933" t="s">
        <v>67</v>
      </c>
      <c r="B2933" t="s">
        <v>2894</v>
      </c>
      <c r="C2933" s="3">
        <v>2612703</v>
      </c>
    </row>
    <row r="2934" spans="1:3">
      <c r="A2934" t="s">
        <v>67</v>
      </c>
      <c r="B2934" t="s">
        <v>2439</v>
      </c>
      <c r="C2934" s="3">
        <v>2612802</v>
      </c>
    </row>
    <row r="2935" spans="1:3">
      <c r="A2935" t="s">
        <v>67</v>
      </c>
      <c r="B2935" t="s">
        <v>2919</v>
      </c>
      <c r="C2935" s="3">
        <v>2612901</v>
      </c>
    </row>
    <row r="2936" spans="1:3">
      <c r="A2936" t="s">
        <v>67</v>
      </c>
      <c r="B2936" t="s">
        <v>2930</v>
      </c>
      <c r="C2936" s="3">
        <v>2613008</v>
      </c>
    </row>
    <row r="2937" spans="1:3">
      <c r="A2937" t="s">
        <v>67</v>
      </c>
      <c r="B2937" t="s">
        <v>2942</v>
      </c>
      <c r="C2937" s="3">
        <v>2613107</v>
      </c>
    </row>
    <row r="2938" spans="1:3">
      <c r="A2938" t="s">
        <v>67</v>
      </c>
      <c r="B2938" t="s">
        <v>2954</v>
      </c>
      <c r="C2938" s="3">
        <v>2613206</v>
      </c>
    </row>
    <row r="2939" spans="1:3">
      <c r="A2939" t="s">
        <v>67</v>
      </c>
      <c r="B2939" t="s">
        <v>2966</v>
      </c>
      <c r="C2939" s="3">
        <v>2613305</v>
      </c>
    </row>
    <row r="2940" spans="1:3">
      <c r="A2940" t="s">
        <v>67</v>
      </c>
      <c r="B2940" t="s">
        <v>2978</v>
      </c>
      <c r="C2940" s="3">
        <v>2613404</v>
      </c>
    </row>
    <row r="2941" spans="1:3">
      <c r="A2941" t="s">
        <v>67</v>
      </c>
      <c r="B2941" t="s">
        <v>2990</v>
      </c>
      <c r="C2941" s="3">
        <v>2613503</v>
      </c>
    </row>
    <row r="2942" spans="1:3">
      <c r="A2942" t="s">
        <v>67</v>
      </c>
      <c r="B2942" t="s">
        <v>3003</v>
      </c>
      <c r="C2942" s="3">
        <v>2613602</v>
      </c>
    </row>
    <row r="2943" spans="1:3">
      <c r="A2943" t="s">
        <v>67</v>
      </c>
      <c r="B2943" t="s">
        <v>3016</v>
      </c>
      <c r="C2943" s="3">
        <v>2613701</v>
      </c>
    </row>
    <row r="2944" spans="1:3">
      <c r="A2944" t="s">
        <v>67</v>
      </c>
      <c r="B2944" t="s">
        <v>3028</v>
      </c>
      <c r="C2944" s="3">
        <v>2613800</v>
      </c>
    </row>
    <row r="2945" spans="1:3">
      <c r="A2945" t="s">
        <v>67</v>
      </c>
      <c r="B2945" t="s">
        <v>3041</v>
      </c>
      <c r="C2945" s="3">
        <v>2613909</v>
      </c>
    </row>
    <row r="2946" spans="1:3">
      <c r="A2946" t="s">
        <v>67</v>
      </c>
      <c r="B2946" t="s">
        <v>3052</v>
      </c>
      <c r="C2946" s="3">
        <v>2614006</v>
      </c>
    </row>
    <row r="2947" spans="1:3">
      <c r="A2947" t="s">
        <v>67</v>
      </c>
      <c r="B2947" t="s">
        <v>3065</v>
      </c>
      <c r="C2947" s="3">
        <v>2614105</v>
      </c>
    </row>
    <row r="2948" spans="1:3">
      <c r="A2948" t="s">
        <v>67</v>
      </c>
      <c r="B2948" t="s">
        <v>3076</v>
      </c>
      <c r="C2948" s="3">
        <v>2614204</v>
      </c>
    </row>
    <row r="2949" spans="1:3">
      <c r="A2949" t="s">
        <v>67</v>
      </c>
      <c r="B2949" t="s">
        <v>3089</v>
      </c>
      <c r="C2949" s="3">
        <v>2614402</v>
      </c>
    </row>
    <row r="2950" spans="1:3">
      <c r="A2950" t="s">
        <v>67</v>
      </c>
      <c r="B2950" t="s">
        <v>3101</v>
      </c>
      <c r="C2950" s="3">
        <v>2614501</v>
      </c>
    </row>
    <row r="2951" spans="1:3">
      <c r="A2951" t="s">
        <v>67</v>
      </c>
      <c r="B2951" t="s">
        <v>3114</v>
      </c>
      <c r="C2951" s="3">
        <v>2614600</v>
      </c>
    </row>
    <row r="2952" spans="1:3">
      <c r="A2952" t="s">
        <v>67</v>
      </c>
      <c r="B2952" t="s">
        <v>3126</v>
      </c>
      <c r="C2952" s="3">
        <v>2614709</v>
      </c>
    </row>
    <row r="2953" spans="1:3">
      <c r="A2953" t="s">
        <v>67</v>
      </c>
      <c r="B2953" t="s">
        <v>3137</v>
      </c>
      <c r="C2953" s="3">
        <v>2614808</v>
      </c>
    </row>
    <row r="2954" spans="1:3">
      <c r="A2954" t="s">
        <v>67</v>
      </c>
      <c r="B2954" t="s">
        <v>3149</v>
      </c>
      <c r="C2954" s="3">
        <v>2614857</v>
      </c>
    </row>
    <row r="2955" spans="1:3">
      <c r="A2955" t="s">
        <v>67</v>
      </c>
      <c r="B2955" t="s">
        <v>3160</v>
      </c>
      <c r="C2955" s="3">
        <v>2615003</v>
      </c>
    </row>
    <row r="2956" spans="1:3">
      <c r="A2956" t="s">
        <v>67</v>
      </c>
      <c r="B2956" t="s">
        <v>3171</v>
      </c>
      <c r="C2956" s="3">
        <v>2615102</v>
      </c>
    </row>
    <row r="2957" spans="1:3">
      <c r="A2957" t="s">
        <v>67</v>
      </c>
      <c r="B2957" t="s">
        <v>3182</v>
      </c>
      <c r="C2957" s="3">
        <v>2615201</v>
      </c>
    </row>
    <row r="2958" spans="1:3">
      <c r="A2958" t="s">
        <v>67</v>
      </c>
      <c r="B2958" t="s">
        <v>3194</v>
      </c>
      <c r="C2958" s="3">
        <v>2615300</v>
      </c>
    </row>
    <row r="2959" spans="1:3">
      <c r="A2959" t="s">
        <v>67</v>
      </c>
      <c r="B2959" t="s">
        <v>3206</v>
      </c>
      <c r="C2959" s="3">
        <v>2615409</v>
      </c>
    </row>
    <row r="2960" spans="1:3">
      <c r="A2960" t="s">
        <v>67</v>
      </c>
      <c r="B2960" t="s">
        <v>3218</v>
      </c>
      <c r="C2960" s="3">
        <v>2615508</v>
      </c>
    </row>
    <row r="2961" spans="1:3">
      <c r="A2961" t="s">
        <v>67</v>
      </c>
      <c r="B2961" t="s">
        <v>3229</v>
      </c>
      <c r="C2961" s="3">
        <v>2615607</v>
      </c>
    </row>
    <row r="2962" spans="1:3">
      <c r="A2962" t="s">
        <v>67</v>
      </c>
      <c r="B2962" t="s">
        <v>3240</v>
      </c>
      <c r="C2962" s="3">
        <v>2615706</v>
      </c>
    </row>
    <row r="2963" spans="1:3">
      <c r="A2963" t="s">
        <v>67</v>
      </c>
      <c r="B2963" t="s">
        <v>3250</v>
      </c>
      <c r="C2963" s="3">
        <v>2615805</v>
      </c>
    </row>
    <row r="2964" spans="1:3">
      <c r="A2964" t="s">
        <v>67</v>
      </c>
      <c r="B2964" t="s">
        <v>3260</v>
      </c>
      <c r="C2964" s="3">
        <v>2615904</v>
      </c>
    </row>
    <row r="2965" spans="1:3">
      <c r="A2965" t="s">
        <v>67</v>
      </c>
      <c r="B2965" t="s">
        <v>3272</v>
      </c>
      <c r="C2965" s="3">
        <v>2616001</v>
      </c>
    </row>
    <row r="2966" spans="1:3">
      <c r="A2966" t="s">
        <v>67</v>
      </c>
      <c r="B2966" t="s">
        <v>3283</v>
      </c>
      <c r="C2966" s="3">
        <v>2616100</v>
      </c>
    </row>
    <row r="2967" spans="1:3">
      <c r="A2967" t="s">
        <v>67</v>
      </c>
      <c r="B2967" t="s">
        <v>3295</v>
      </c>
      <c r="C2967" s="3">
        <v>2616183</v>
      </c>
    </row>
    <row r="2968" spans="1:3">
      <c r="A2968" t="s">
        <v>67</v>
      </c>
      <c r="B2968" t="s">
        <v>3307</v>
      </c>
      <c r="C2968" s="3">
        <v>2616209</v>
      </c>
    </row>
    <row r="2969" spans="1:3">
      <c r="A2969" t="s">
        <v>67</v>
      </c>
      <c r="B2969" t="s">
        <v>3318</v>
      </c>
      <c r="C2969" s="3">
        <v>2616308</v>
      </c>
    </row>
    <row r="2970" spans="1:3">
      <c r="A2970" t="s">
        <v>67</v>
      </c>
      <c r="B2970" t="s">
        <v>3329</v>
      </c>
      <c r="C2970" s="3">
        <v>2616407</v>
      </c>
    </row>
    <row r="2971" spans="1:3">
      <c r="A2971" t="s">
        <v>67</v>
      </c>
      <c r="B2971" t="s">
        <v>3340</v>
      </c>
      <c r="C2971" s="3">
        <v>2616506</v>
      </c>
    </row>
    <row r="2972" spans="1:3">
      <c r="A2972" t="s">
        <v>69</v>
      </c>
      <c r="B2972" t="s">
        <v>105</v>
      </c>
      <c r="C2972" s="3">
        <v>2200053</v>
      </c>
    </row>
    <row r="2973" spans="1:3">
      <c r="A2973" t="s">
        <v>69</v>
      </c>
      <c r="B2973" t="s">
        <v>131</v>
      </c>
      <c r="C2973" s="3">
        <v>2200103</v>
      </c>
    </row>
    <row r="2974" spans="1:3">
      <c r="A2974" t="s">
        <v>69</v>
      </c>
      <c r="B2974" t="s">
        <v>90</v>
      </c>
      <c r="C2974" s="3">
        <v>2200202</v>
      </c>
    </row>
    <row r="2975" spans="1:3">
      <c r="A2975" t="s">
        <v>69</v>
      </c>
      <c r="B2975" t="s">
        <v>182</v>
      </c>
      <c r="C2975" s="3">
        <v>2200251</v>
      </c>
    </row>
    <row r="2976" spans="1:3">
      <c r="A2976" t="s">
        <v>69</v>
      </c>
      <c r="B2976" t="s">
        <v>208</v>
      </c>
      <c r="C2976" s="3">
        <v>2200277</v>
      </c>
    </row>
    <row r="2977" spans="1:3">
      <c r="A2977" t="s">
        <v>69</v>
      </c>
      <c r="B2977" t="s">
        <v>232</v>
      </c>
      <c r="C2977" s="3">
        <v>2200301</v>
      </c>
    </row>
    <row r="2978" spans="1:3">
      <c r="A2978" t="s">
        <v>69</v>
      </c>
      <c r="B2978" t="s">
        <v>257</v>
      </c>
      <c r="C2978" s="3">
        <v>2200400</v>
      </c>
    </row>
    <row r="2979" spans="1:3">
      <c r="A2979" t="s">
        <v>69</v>
      </c>
      <c r="B2979" t="s">
        <v>283</v>
      </c>
      <c r="C2979" s="3">
        <v>2200459</v>
      </c>
    </row>
    <row r="2980" spans="1:3">
      <c r="A2980" t="s">
        <v>69</v>
      </c>
      <c r="B2980" t="s">
        <v>309</v>
      </c>
      <c r="C2980" s="3">
        <v>2200509</v>
      </c>
    </row>
    <row r="2981" spans="1:3">
      <c r="A2981" t="s">
        <v>69</v>
      </c>
      <c r="B2981" t="s">
        <v>335</v>
      </c>
      <c r="C2981" s="3">
        <v>2200608</v>
      </c>
    </row>
    <row r="2982" spans="1:3">
      <c r="A2982" t="s">
        <v>69</v>
      </c>
      <c r="B2982" t="s">
        <v>360</v>
      </c>
      <c r="C2982" s="3">
        <v>2200707</v>
      </c>
    </row>
    <row r="2983" spans="1:3">
      <c r="A2983" t="s">
        <v>69</v>
      </c>
      <c r="B2983" t="s">
        <v>384</v>
      </c>
      <c r="C2983" s="3">
        <v>2200806</v>
      </c>
    </row>
    <row r="2984" spans="1:3">
      <c r="A2984" t="s">
        <v>69</v>
      </c>
      <c r="B2984" t="s">
        <v>409</v>
      </c>
      <c r="C2984" s="3">
        <v>2200905</v>
      </c>
    </row>
    <row r="2985" spans="1:3">
      <c r="A2985" t="s">
        <v>69</v>
      </c>
      <c r="B2985" t="s">
        <v>434</v>
      </c>
      <c r="C2985" s="3">
        <v>2200954</v>
      </c>
    </row>
    <row r="2986" spans="1:3">
      <c r="A2986" t="s">
        <v>69</v>
      </c>
      <c r="B2986" t="s">
        <v>459</v>
      </c>
      <c r="C2986" s="3">
        <v>2201002</v>
      </c>
    </row>
    <row r="2987" spans="1:3">
      <c r="A2987" t="s">
        <v>69</v>
      </c>
      <c r="B2987" t="s">
        <v>485</v>
      </c>
      <c r="C2987" s="3">
        <v>2201051</v>
      </c>
    </row>
    <row r="2988" spans="1:3">
      <c r="A2988" t="s">
        <v>69</v>
      </c>
      <c r="B2988" t="s">
        <v>509</v>
      </c>
      <c r="C2988" s="3">
        <v>2201101</v>
      </c>
    </row>
    <row r="2989" spans="1:3">
      <c r="A2989" t="s">
        <v>69</v>
      </c>
      <c r="B2989" t="s">
        <v>532</v>
      </c>
      <c r="C2989" s="3">
        <v>2201150</v>
      </c>
    </row>
    <row r="2990" spans="1:3">
      <c r="A2990" t="s">
        <v>69</v>
      </c>
      <c r="B2990" t="s">
        <v>555</v>
      </c>
      <c r="C2990" s="3">
        <v>2201176</v>
      </c>
    </row>
    <row r="2991" spans="1:3">
      <c r="A2991" t="s">
        <v>69</v>
      </c>
      <c r="B2991" t="s">
        <v>578</v>
      </c>
      <c r="C2991" s="3">
        <v>2201200</v>
      </c>
    </row>
    <row r="2992" spans="1:3">
      <c r="A2992" t="s">
        <v>69</v>
      </c>
      <c r="B2992" t="s">
        <v>601</v>
      </c>
      <c r="C2992" s="3">
        <v>2201309</v>
      </c>
    </row>
    <row r="2993" spans="1:3">
      <c r="A2993" t="s">
        <v>69</v>
      </c>
      <c r="B2993" t="s">
        <v>624</v>
      </c>
      <c r="C2993" s="3">
        <v>2201408</v>
      </c>
    </row>
    <row r="2994" spans="1:3">
      <c r="A2994" t="s">
        <v>69</v>
      </c>
      <c r="B2994" t="s">
        <v>243</v>
      </c>
      <c r="C2994" s="3">
        <v>2201507</v>
      </c>
    </row>
    <row r="2995" spans="1:3">
      <c r="A2995" t="s">
        <v>69</v>
      </c>
      <c r="B2995" t="s">
        <v>665</v>
      </c>
      <c r="C2995" s="3">
        <v>2201556</v>
      </c>
    </row>
    <row r="2996" spans="1:3">
      <c r="A2996" t="s">
        <v>69</v>
      </c>
      <c r="B2996" t="s">
        <v>687</v>
      </c>
      <c r="C2996" s="3">
        <v>2201572</v>
      </c>
    </row>
    <row r="2997" spans="1:3">
      <c r="A2997" t="s">
        <v>69</v>
      </c>
      <c r="B2997" t="s">
        <v>707</v>
      </c>
      <c r="C2997" s="3">
        <v>2201606</v>
      </c>
    </row>
    <row r="2998" spans="1:3">
      <c r="A2998" t="s">
        <v>69</v>
      </c>
      <c r="B2998" t="s">
        <v>729</v>
      </c>
      <c r="C2998" s="3">
        <v>2201705</v>
      </c>
    </row>
    <row r="2999" spans="1:3">
      <c r="A2999" t="s">
        <v>69</v>
      </c>
      <c r="B2999" t="s">
        <v>751</v>
      </c>
      <c r="C2999" s="3">
        <v>2201739</v>
      </c>
    </row>
    <row r="3000" spans="1:3">
      <c r="A3000" t="s">
        <v>69</v>
      </c>
      <c r="B3000" t="s">
        <v>773</v>
      </c>
      <c r="C3000" s="3">
        <v>2201770</v>
      </c>
    </row>
    <row r="3001" spans="1:3">
      <c r="A3001" t="s">
        <v>69</v>
      </c>
      <c r="B3001" t="s">
        <v>794</v>
      </c>
      <c r="C3001" s="3">
        <v>2201804</v>
      </c>
    </row>
    <row r="3002" spans="1:3">
      <c r="A3002" t="s">
        <v>69</v>
      </c>
      <c r="B3002" t="s">
        <v>557</v>
      </c>
      <c r="C3002" s="3">
        <v>2201903</v>
      </c>
    </row>
    <row r="3003" spans="1:3">
      <c r="A3003" t="s">
        <v>69</v>
      </c>
      <c r="B3003" t="s">
        <v>837</v>
      </c>
      <c r="C3003" s="3">
        <v>2201919</v>
      </c>
    </row>
    <row r="3004" spans="1:3">
      <c r="A3004" t="s">
        <v>69</v>
      </c>
      <c r="B3004" t="s">
        <v>859</v>
      </c>
      <c r="C3004" s="3">
        <v>2201929</v>
      </c>
    </row>
    <row r="3005" spans="1:3">
      <c r="A3005" t="s">
        <v>69</v>
      </c>
      <c r="B3005" t="s">
        <v>881</v>
      </c>
      <c r="C3005" s="3">
        <v>2201945</v>
      </c>
    </row>
    <row r="3006" spans="1:3">
      <c r="A3006" t="s">
        <v>69</v>
      </c>
      <c r="B3006" t="s">
        <v>904</v>
      </c>
      <c r="C3006" s="3">
        <v>2201960</v>
      </c>
    </row>
    <row r="3007" spans="1:3">
      <c r="A3007" t="s">
        <v>69</v>
      </c>
      <c r="B3007" t="s">
        <v>927</v>
      </c>
      <c r="C3007" s="3">
        <v>2201988</v>
      </c>
    </row>
    <row r="3008" spans="1:3">
      <c r="A3008" t="s">
        <v>69</v>
      </c>
      <c r="B3008" t="s">
        <v>949</v>
      </c>
      <c r="C3008" s="3">
        <v>2202000</v>
      </c>
    </row>
    <row r="3009" spans="1:3">
      <c r="A3009" t="s">
        <v>69</v>
      </c>
      <c r="B3009" t="s">
        <v>972</v>
      </c>
      <c r="C3009" s="3">
        <v>2202026</v>
      </c>
    </row>
    <row r="3010" spans="1:3">
      <c r="A3010" t="s">
        <v>69</v>
      </c>
      <c r="B3010" t="s">
        <v>994</v>
      </c>
      <c r="C3010" s="3">
        <v>2202059</v>
      </c>
    </row>
    <row r="3011" spans="1:3">
      <c r="A3011" t="s">
        <v>69</v>
      </c>
      <c r="B3011" t="s">
        <v>1017</v>
      </c>
      <c r="C3011" s="3">
        <v>2202075</v>
      </c>
    </row>
    <row r="3012" spans="1:3">
      <c r="A3012" t="s">
        <v>69</v>
      </c>
      <c r="B3012" t="s">
        <v>1039</v>
      </c>
      <c r="C3012" s="3">
        <v>2202083</v>
      </c>
    </row>
    <row r="3013" spans="1:3">
      <c r="A3013" t="s">
        <v>69</v>
      </c>
      <c r="B3013" t="s">
        <v>1061</v>
      </c>
      <c r="C3013" s="3">
        <v>2202091</v>
      </c>
    </row>
    <row r="3014" spans="1:3">
      <c r="A3014" t="s">
        <v>69</v>
      </c>
      <c r="B3014" t="s">
        <v>1082</v>
      </c>
      <c r="C3014" s="3">
        <v>2202109</v>
      </c>
    </row>
    <row r="3015" spans="1:3">
      <c r="A3015" t="s">
        <v>69</v>
      </c>
      <c r="B3015" t="s">
        <v>1105</v>
      </c>
      <c r="C3015" s="3">
        <v>2202117</v>
      </c>
    </row>
    <row r="3016" spans="1:3">
      <c r="A3016" t="s">
        <v>69</v>
      </c>
      <c r="B3016" t="s">
        <v>1128</v>
      </c>
      <c r="C3016" s="3">
        <v>2202133</v>
      </c>
    </row>
    <row r="3017" spans="1:3">
      <c r="A3017" t="s">
        <v>69</v>
      </c>
      <c r="B3017" t="s">
        <v>1151</v>
      </c>
      <c r="C3017" s="3">
        <v>2202174</v>
      </c>
    </row>
    <row r="3018" spans="1:3">
      <c r="A3018" t="s">
        <v>69</v>
      </c>
      <c r="B3018" t="s">
        <v>1174</v>
      </c>
      <c r="C3018" s="3">
        <v>2202208</v>
      </c>
    </row>
    <row r="3019" spans="1:3">
      <c r="A3019" t="s">
        <v>69</v>
      </c>
      <c r="B3019" t="s">
        <v>1196</v>
      </c>
      <c r="C3019" s="3">
        <v>2202251</v>
      </c>
    </row>
    <row r="3020" spans="1:3">
      <c r="A3020" t="s">
        <v>69</v>
      </c>
      <c r="B3020" t="s">
        <v>1219</v>
      </c>
      <c r="C3020" s="3">
        <v>2202307</v>
      </c>
    </row>
    <row r="3021" spans="1:3">
      <c r="A3021" t="s">
        <v>69</v>
      </c>
      <c r="B3021" t="s">
        <v>1240</v>
      </c>
      <c r="C3021" s="3">
        <v>2202406</v>
      </c>
    </row>
    <row r="3022" spans="1:3">
      <c r="A3022" t="s">
        <v>69</v>
      </c>
      <c r="B3022" t="s">
        <v>1263</v>
      </c>
      <c r="C3022" s="3">
        <v>2202455</v>
      </c>
    </row>
    <row r="3023" spans="1:3">
      <c r="A3023" t="s">
        <v>69</v>
      </c>
      <c r="B3023" t="s">
        <v>596</v>
      </c>
      <c r="C3023" s="3">
        <v>2202505</v>
      </c>
    </row>
    <row r="3024" spans="1:3">
      <c r="A3024" t="s">
        <v>69</v>
      </c>
      <c r="B3024" t="s">
        <v>1307</v>
      </c>
      <c r="C3024" s="3">
        <v>2202539</v>
      </c>
    </row>
    <row r="3025" spans="1:3">
      <c r="A3025" t="s">
        <v>69</v>
      </c>
      <c r="B3025" t="s">
        <v>1329</v>
      </c>
      <c r="C3025" s="3">
        <v>2202554</v>
      </c>
    </row>
    <row r="3026" spans="1:3">
      <c r="A3026" t="s">
        <v>69</v>
      </c>
      <c r="B3026" t="s">
        <v>1351</v>
      </c>
      <c r="C3026" s="3">
        <v>2202604</v>
      </c>
    </row>
    <row r="3027" spans="1:3">
      <c r="A3027" t="s">
        <v>69</v>
      </c>
      <c r="B3027" t="s">
        <v>1372</v>
      </c>
      <c r="C3027" s="3">
        <v>2202653</v>
      </c>
    </row>
    <row r="3028" spans="1:3">
      <c r="A3028" t="s">
        <v>69</v>
      </c>
      <c r="B3028" t="s">
        <v>1394</v>
      </c>
      <c r="C3028" s="3">
        <v>2202703</v>
      </c>
    </row>
    <row r="3029" spans="1:3">
      <c r="A3029" t="s">
        <v>69</v>
      </c>
      <c r="B3029" t="s">
        <v>1416</v>
      </c>
      <c r="C3029" s="3">
        <v>2202711</v>
      </c>
    </row>
    <row r="3030" spans="1:3">
      <c r="A3030" t="s">
        <v>69</v>
      </c>
      <c r="B3030" t="s">
        <v>1437</v>
      </c>
      <c r="C3030" s="3">
        <v>2202729</v>
      </c>
    </row>
    <row r="3031" spans="1:3">
      <c r="A3031" t="s">
        <v>69</v>
      </c>
      <c r="B3031" t="s">
        <v>1458</v>
      </c>
      <c r="C3031" s="3">
        <v>2202737</v>
      </c>
    </row>
    <row r="3032" spans="1:3">
      <c r="A3032" t="s">
        <v>69</v>
      </c>
      <c r="B3032" t="s">
        <v>1479</v>
      </c>
      <c r="C3032" s="3">
        <v>2202752</v>
      </c>
    </row>
    <row r="3033" spans="1:3">
      <c r="A3033" t="s">
        <v>69</v>
      </c>
      <c r="B3033" t="s">
        <v>1501</v>
      </c>
      <c r="C3033" s="3">
        <v>2202778</v>
      </c>
    </row>
    <row r="3034" spans="1:3">
      <c r="A3034" t="s">
        <v>69</v>
      </c>
      <c r="B3034" t="s">
        <v>1521</v>
      </c>
      <c r="C3034" s="3">
        <v>2202802</v>
      </c>
    </row>
    <row r="3035" spans="1:3">
      <c r="A3035" t="s">
        <v>69</v>
      </c>
      <c r="B3035" t="s">
        <v>1542</v>
      </c>
      <c r="C3035" s="3">
        <v>2202851</v>
      </c>
    </row>
    <row r="3036" spans="1:3">
      <c r="A3036" t="s">
        <v>69</v>
      </c>
      <c r="B3036" t="s">
        <v>1562</v>
      </c>
      <c r="C3036" s="3">
        <v>2202901</v>
      </c>
    </row>
    <row r="3037" spans="1:3">
      <c r="A3037" t="s">
        <v>69</v>
      </c>
      <c r="B3037" t="s">
        <v>1581</v>
      </c>
      <c r="C3037" s="3">
        <v>2203008</v>
      </c>
    </row>
    <row r="3038" spans="1:3">
      <c r="A3038" t="s">
        <v>69</v>
      </c>
      <c r="B3038" t="s">
        <v>1602</v>
      </c>
      <c r="C3038" s="3">
        <v>2203107</v>
      </c>
    </row>
    <row r="3039" spans="1:3">
      <c r="A3039" t="s">
        <v>69</v>
      </c>
      <c r="B3039" t="s">
        <v>1622</v>
      </c>
      <c r="C3039" s="3">
        <v>2203206</v>
      </c>
    </row>
    <row r="3040" spans="1:3">
      <c r="A3040" t="s">
        <v>69</v>
      </c>
      <c r="B3040" t="s">
        <v>1643</v>
      </c>
      <c r="C3040" s="3">
        <v>2203230</v>
      </c>
    </row>
    <row r="3041" spans="1:3">
      <c r="A3041" t="s">
        <v>69</v>
      </c>
      <c r="B3041" t="s">
        <v>1663</v>
      </c>
      <c r="C3041" s="3">
        <v>2203271</v>
      </c>
    </row>
    <row r="3042" spans="1:3">
      <c r="A3042" t="s">
        <v>69</v>
      </c>
      <c r="B3042" t="s">
        <v>1684</v>
      </c>
      <c r="C3042" s="3">
        <v>2203255</v>
      </c>
    </row>
    <row r="3043" spans="1:3">
      <c r="A3043" t="s">
        <v>69</v>
      </c>
      <c r="B3043" t="s">
        <v>1704</v>
      </c>
      <c r="C3043" s="3">
        <v>2203305</v>
      </c>
    </row>
    <row r="3044" spans="1:3">
      <c r="A3044" t="s">
        <v>69</v>
      </c>
      <c r="B3044" t="s">
        <v>1725</v>
      </c>
      <c r="C3044" s="3">
        <v>2203354</v>
      </c>
    </row>
    <row r="3045" spans="1:3">
      <c r="A3045" t="s">
        <v>69</v>
      </c>
      <c r="B3045" t="s">
        <v>1746</v>
      </c>
      <c r="C3045" s="3">
        <v>2203404</v>
      </c>
    </row>
    <row r="3046" spans="1:3">
      <c r="A3046" t="s">
        <v>69</v>
      </c>
      <c r="B3046" t="s">
        <v>1766</v>
      </c>
      <c r="C3046" s="3">
        <v>2203453</v>
      </c>
    </row>
    <row r="3047" spans="1:3">
      <c r="A3047" t="s">
        <v>69</v>
      </c>
      <c r="B3047" t="s">
        <v>1786</v>
      </c>
      <c r="C3047" s="3">
        <v>2203420</v>
      </c>
    </row>
    <row r="3048" spans="1:3">
      <c r="A3048" t="s">
        <v>69</v>
      </c>
      <c r="B3048" t="s">
        <v>1806</v>
      </c>
      <c r="C3048" s="3">
        <v>2203503</v>
      </c>
    </row>
    <row r="3049" spans="1:3">
      <c r="A3049" t="s">
        <v>69</v>
      </c>
      <c r="B3049" t="s">
        <v>1824</v>
      </c>
      <c r="C3049" s="3">
        <v>2203602</v>
      </c>
    </row>
    <row r="3050" spans="1:3">
      <c r="A3050" t="s">
        <v>69</v>
      </c>
      <c r="B3050" t="s">
        <v>1248</v>
      </c>
      <c r="C3050" s="3">
        <v>2203701</v>
      </c>
    </row>
    <row r="3051" spans="1:3">
      <c r="A3051" t="s">
        <v>69</v>
      </c>
      <c r="B3051" t="s">
        <v>1860</v>
      </c>
      <c r="C3051" s="3">
        <v>2203750</v>
      </c>
    </row>
    <row r="3052" spans="1:3">
      <c r="A3052" t="s">
        <v>69</v>
      </c>
      <c r="B3052" t="s">
        <v>1878</v>
      </c>
      <c r="C3052" s="3">
        <v>2203800</v>
      </c>
    </row>
    <row r="3053" spans="1:3">
      <c r="A3053" t="s">
        <v>69</v>
      </c>
      <c r="B3053" t="s">
        <v>1894</v>
      </c>
      <c r="C3053" s="3">
        <v>2203859</v>
      </c>
    </row>
    <row r="3054" spans="1:3">
      <c r="A3054" t="s">
        <v>69</v>
      </c>
      <c r="B3054" t="s">
        <v>1911</v>
      </c>
      <c r="C3054" s="3">
        <v>2203909</v>
      </c>
    </row>
    <row r="3055" spans="1:3">
      <c r="A3055" t="s">
        <v>69</v>
      </c>
      <c r="B3055" t="s">
        <v>1929</v>
      </c>
      <c r="C3055" s="3">
        <v>2204006</v>
      </c>
    </row>
    <row r="3056" spans="1:3">
      <c r="A3056" t="s">
        <v>69</v>
      </c>
      <c r="B3056" t="s">
        <v>1945</v>
      </c>
      <c r="C3056" s="3">
        <v>2204105</v>
      </c>
    </row>
    <row r="3057" spans="1:3">
      <c r="A3057" t="s">
        <v>69</v>
      </c>
      <c r="B3057" t="s">
        <v>1961</v>
      </c>
      <c r="C3057" s="3">
        <v>2204154</v>
      </c>
    </row>
    <row r="3058" spans="1:3">
      <c r="A3058" t="s">
        <v>69</v>
      </c>
      <c r="B3058" t="s">
        <v>1979</v>
      </c>
      <c r="C3058" s="3">
        <v>2204204</v>
      </c>
    </row>
    <row r="3059" spans="1:3">
      <c r="A3059" t="s">
        <v>69</v>
      </c>
      <c r="B3059" t="s">
        <v>1996</v>
      </c>
      <c r="C3059" s="3">
        <v>2204303</v>
      </c>
    </row>
    <row r="3060" spans="1:3">
      <c r="A3060" t="s">
        <v>69</v>
      </c>
      <c r="B3060" t="s">
        <v>2014</v>
      </c>
      <c r="C3060" s="3">
        <v>2204352</v>
      </c>
    </row>
    <row r="3061" spans="1:3">
      <c r="A3061" t="s">
        <v>69</v>
      </c>
      <c r="B3061" t="s">
        <v>2032</v>
      </c>
      <c r="C3061" s="3">
        <v>2204402</v>
      </c>
    </row>
    <row r="3062" spans="1:3">
      <c r="A3062" t="s">
        <v>69</v>
      </c>
      <c r="B3062" t="s">
        <v>2050</v>
      </c>
      <c r="C3062" s="3">
        <v>2204501</v>
      </c>
    </row>
    <row r="3063" spans="1:3">
      <c r="A3063" t="s">
        <v>69</v>
      </c>
      <c r="B3063" t="s">
        <v>2068</v>
      </c>
      <c r="C3063" s="3">
        <v>2204550</v>
      </c>
    </row>
    <row r="3064" spans="1:3">
      <c r="A3064" t="s">
        <v>69</v>
      </c>
      <c r="B3064" t="s">
        <v>2084</v>
      </c>
      <c r="C3064" s="3">
        <v>2204600</v>
      </c>
    </row>
    <row r="3065" spans="1:3">
      <c r="A3065" t="s">
        <v>69</v>
      </c>
      <c r="B3065" t="s">
        <v>2100</v>
      </c>
      <c r="C3065" s="3">
        <v>2204659</v>
      </c>
    </row>
    <row r="3066" spans="1:3">
      <c r="A3066" t="s">
        <v>69</v>
      </c>
      <c r="B3066" t="s">
        <v>2117</v>
      </c>
      <c r="C3066" s="3">
        <v>2204709</v>
      </c>
    </row>
    <row r="3067" spans="1:3">
      <c r="A3067" t="s">
        <v>69</v>
      </c>
      <c r="B3067" t="s">
        <v>2132</v>
      </c>
      <c r="C3067" s="3">
        <v>2204808</v>
      </c>
    </row>
    <row r="3068" spans="1:3">
      <c r="A3068" t="s">
        <v>69</v>
      </c>
      <c r="B3068" t="s">
        <v>2149</v>
      </c>
      <c r="C3068" s="3">
        <v>2204907</v>
      </c>
    </row>
    <row r="3069" spans="1:3">
      <c r="A3069" t="s">
        <v>69</v>
      </c>
      <c r="B3069" t="s">
        <v>2165</v>
      </c>
      <c r="C3069" s="3">
        <v>2205003</v>
      </c>
    </row>
    <row r="3070" spans="1:3">
      <c r="A3070" t="s">
        <v>69</v>
      </c>
      <c r="B3070" t="s">
        <v>2182</v>
      </c>
      <c r="C3070" s="3">
        <v>2205102</v>
      </c>
    </row>
    <row r="3071" spans="1:3">
      <c r="A3071" t="s">
        <v>69</v>
      </c>
      <c r="B3071" t="s">
        <v>2199</v>
      </c>
      <c r="C3071" s="3">
        <v>2205151</v>
      </c>
    </row>
    <row r="3072" spans="1:3">
      <c r="A3072" t="s">
        <v>69</v>
      </c>
      <c r="B3072" t="s">
        <v>2213</v>
      </c>
      <c r="C3072" s="3">
        <v>2205201</v>
      </c>
    </row>
    <row r="3073" spans="1:3">
      <c r="A3073" t="s">
        <v>69</v>
      </c>
      <c r="B3073" t="s">
        <v>2230</v>
      </c>
      <c r="C3073" s="3">
        <v>2205250</v>
      </c>
    </row>
    <row r="3074" spans="1:3">
      <c r="A3074" t="s">
        <v>69</v>
      </c>
      <c r="B3074" t="s">
        <v>2246</v>
      </c>
      <c r="C3074" s="3">
        <v>2205276</v>
      </c>
    </row>
    <row r="3075" spans="1:3">
      <c r="A3075" t="s">
        <v>69</v>
      </c>
      <c r="B3075" t="s">
        <v>2260</v>
      </c>
      <c r="C3075" s="3">
        <v>2205300</v>
      </c>
    </row>
    <row r="3076" spans="1:3">
      <c r="A3076" t="s">
        <v>69</v>
      </c>
      <c r="B3076" t="s">
        <v>2275</v>
      </c>
      <c r="C3076" s="3">
        <v>2205359</v>
      </c>
    </row>
    <row r="3077" spans="1:3">
      <c r="A3077" t="s">
        <v>69</v>
      </c>
      <c r="B3077" t="s">
        <v>2291</v>
      </c>
      <c r="C3077" s="3">
        <v>2205409</v>
      </c>
    </row>
    <row r="3078" spans="1:3">
      <c r="A3078" t="s">
        <v>69</v>
      </c>
      <c r="B3078" t="s">
        <v>2307</v>
      </c>
      <c r="C3078" s="3">
        <v>2205458</v>
      </c>
    </row>
    <row r="3079" spans="1:3">
      <c r="A3079" t="s">
        <v>69</v>
      </c>
      <c r="B3079" t="s">
        <v>2320</v>
      </c>
      <c r="C3079" s="3">
        <v>2205508</v>
      </c>
    </row>
    <row r="3080" spans="1:3">
      <c r="A3080" t="s">
        <v>69</v>
      </c>
      <c r="B3080" t="s">
        <v>2336</v>
      </c>
      <c r="C3080" s="3">
        <v>2205516</v>
      </c>
    </row>
    <row r="3081" spans="1:3">
      <c r="A3081" t="s">
        <v>69</v>
      </c>
      <c r="B3081" t="s">
        <v>2352</v>
      </c>
      <c r="C3081" s="3">
        <v>2205524</v>
      </c>
    </row>
    <row r="3082" spans="1:3">
      <c r="A3082" t="s">
        <v>69</v>
      </c>
      <c r="B3082" t="s">
        <v>2131</v>
      </c>
      <c r="C3082" s="3">
        <v>2205532</v>
      </c>
    </row>
    <row r="3083" spans="1:3">
      <c r="A3083" t="s">
        <v>69</v>
      </c>
      <c r="B3083" t="s">
        <v>2382</v>
      </c>
      <c r="C3083" s="3">
        <v>2205557</v>
      </c>
    </row>
    <row r="3084" spans="1:3">
      <c r="A3084" t="s">
        <v>69</v>
      </c>
      <c r="B3084" t="s">
        <v>2397</v>
      </c>
      <c r="C3084" s="3">
        <v>2205573</v>
      </c>
    </row>
    <row r="3085" spans="1:3">
      <c r="A3085" t="s">
        <v>69</v>
      </c>
      <c r="B3085" t="s">
        <v>2413</v>
      </c>
      <c r="C3085" s="3">
        <v>2205565</v>
      </c>
    </row>
    <row r="3086" spans="1:3">
      <c r="A3086" t="s">
        <v>69</v>
      </c>
      <c r="B3086" t="s">
        <v>2429</v>
      </c>
      <c r="C3086" s="3">
        <v>2205581</v>
      </c>
    </row>
    <row r="3087" spans="1:3">
      <c r="A3087" t="s">
        <v>69</v>
      </c>
      <c r="B3087" t="s">
        <v>2445</v>
      </c>
      <c r="C3087" s="3">
        <v>2205599</v>
      </c>
    </row>
    <row r="3088" spans="1:3">
      <c r="A3088" t="s">
        <v>69</v>
      </c>
      <c r="B3088" t="s">
        <v>2460</v>
      </c>
      <c r="C3088" s="3">
        <v>2205540</v>
      </c>
    </row>
    <row r="3089" spans="1:3">
      <c r="A3089" t="s">
        <v>69</v>
      </c>
      <c r="B3089" t="s">
        <v>2474</v>
      </c>
      <c r="C3089" s="3">
        <v>2205607</v>
      </c>
    </row>
    <row r="3090" spans="1:3">
      <c r="A3090" t="s">
        <v>69</v>
      </c>
      <c r="B3090" t="s">
        <v>2490</v>
      </c>
      <c r="C3090" s="3">
        <v>2205706</v>
      </c>
    </row>
    <row r="3091" spans="1:3">
      <c r="A3091" t="s">
        <v>69</v>
      </c>
      <c r="B3091" t="s">
        <v>2504</v>
      </c>
      <c r="C3091" s="3">
        <v>2205805</v>
      </c>
    </row>
    <row r="3092" spans="1:3">
      <c r="A3092" t="s">
        <v>69</v>
      </c>
      <c r="B3092" t="s">
        <v>2520</v>
      </c>
      <c r="C3092" s="3">
        <v>2205854</v>
      </c>
    </row>
    <row r="3093" spans="1:3">
      <c r="A3093" t="s">
        <v>69</v>
      </c>
      <c r="B3093" t="s">
        <v>2535</v>
      </c>
      <c r="C3093" s="3">
        <v>2205904</v>
      </c>
    </row>
    <row r="3094" spans="1:3">
      <c r="A3094" t="s">
        <v>69</v>
      </c>
      <c r="B3094" t="s">
        <v>2551</v>
      </c>
      <c r="C3094" s="3">
        <v>2205953</v>
      </c>
    </row>
    <row r="3095" spans="1:3">
      <c r="A3095" t="s">
        <v>69</v>
      </c>
      <c r="B3095" t="s">
        <v>2565</v>
      </c>
      <c r="C3095" s="3">
        <v>2206001</v>
      </c>
    </row>
    <row r="3096" spans="1:3">
      <c r="A3096" t="s">
        <v>69</v>
      </c>
      <c r="B3096" t="s">
        <v>2580</v>
      </c>
      <c r="C3096" s="3">
        <v>2206050</v>
      </c>
    </row>
    <row r="3097" spans="1:3">
      <c r="A3097" t="s">
        <v>69</v>
      </c>
      <c r="B3097" t="s">
        <v>2596</v>
      </c>
      <c r="C3097" s="3">
        <v>2206100</v>
      </c>
    </row>
    <row r="3098" spans="1:3">
      <c r="A3098" t="s">
        <v>69</v>
      </c>
      <c r="B3098" t="s">
        <v>2612</v>
      </c>
      <c r="C3098">
        <v>2206209</v>
      </c>
    </row>
    <row r="3099" spans="1:3">
      <c r="A3099" t="s">
        <v>69</v>
      </c>
      <c r="B3099" t="s">
        <v>2624</v>
      </c>
      <c r="C3099">
        <v>2206308</v>
      </c>
    </row>
    <row r="3100" spans="1:3">
      <c r="A3100" t="s">
        <v>69</v>
      </c>
      <c r="B3100" t="s">
        <v>2639</v>
      </c>
      <c r="C3100">
        <v>2206357</v>
      </c>
    </row>
    <row r="3101" spans="1:3">
      <c r="A3101" t="s">
        <v>69</v>
      </c>
      <c r="B3101" t="s">
        <v>2652</v>
      </c>
      <c r="C3101">
        <v>2206407</v>
      </c>
    </row>
    <row r="3102" spans="1:3">
      <c r="A3102" t="s">
        <v>69</v>
      </c>
      <c r="B3102" t="s">
        <v>2666</v>
      </c>
      <c r="C3102">
        <v>2206506</v>
      </c>
    </row>
    <row r="3103" spans="1:3">
      <c r="A3103" t="s">
        <v>69</v>
      </c>
      <c r="B3103" t="s">
        <v>2680</v>
      </c>
      <c r="C3103">
        <v>2206605</v>
      </c>
    </row>
    <row r="3104" spans="1:3">
      <c r="A3104" t="s">
        <v>69</v>
      </c>
      <c r="B3104" t="s">
        <v>2696</v>
      </c>
      <c r="C3104">
        <v>2206654</v>
      </c>
    </row>
    <row r="3105" spans="1:3">
      <c r="A3105" t="s">
        <v>69</v>
      </c>
      <c r="B3105" t="s">
        <v>2711</v>
      </c>
      <c r="C3105">
        <v>2206670</v>
      </c>
    </row>
    <row r="3106" spans="1:3">
      <c r="A3106" t="s">
        <v>69</v>
      </c>
      <c r="B3106" t="s">
        <v>2727</v>
      </c>
      <c r="C3106">
        <v>2206696</v>
      </c>
    </row>
    <row r="3107" spans="1:3">
      <c r="A3107" t="s">
        <v>69</v>
      </c>
      <c r="B3107" t="s">
        <v>2742</v>
      </c>
      <c r="C3107">
        <v>2206704</v>
      </c>
    </row>
    <row r="3108" spans="1:3">
      <c r="A3108" t="s">
        <v>69</v>
      </c>
      <c r="B3108" t="s">
        <v>2757</v>
      </c>
      <c r="C3108">
        <v>2206720</v>
      </c>
    </row>
    <row r="3109" spans="1:3">
      <c r="A3109" t="s">
        <v>69</v>
      </c>
      <c r="B3109" t="s">
        <v>2773</v>
      </c>
      <c r="C3109">
        <v>2206753</v>
      </c>
    </row>
    <row r="3110" spans="1:3">
      <c r="A3110" t="s">
        <v>69</v>
      </c>
      <c r="B3110" t="s">
        <v>2789</v>
      </c>
      <c r="C3110">
        <v>2206803</v>
      </c>
    </row>
    <row r="3111" spans="1:3">
      <c r="A3111" t="s">
        <v>69</v>
      </c>
      <c r="B3111" t="s">
        <v>2804</v>
      </c>
      <c r="C3111">
        <v>2207959</v>
      </c>
    </row>
    <row r="3112" spans="1:3">
      <c r="A3112" t="s">
        <v>69</v>
      </c>
      <c r="B3112" t="s">
        <v>2819</v>
      </c>
      <c r="C3112">
        <v>2206902</v>
      </c>
    </row>
    <row r="3113" spans="1:3">
      <c r="A3113" t="s">
        <v>69</v>
      </c>
      <c r="B3113" t="s">
        <v>1973</v>
      </c>
      <c r="C3113">
        <v>2206951</v>
      </c>
    </row>
    <row r="3114" spans="1:3">
      <c r="A3114" t="s">
        <v>69</v>
      </c>
      <c r="B3114" t="s">
        <v>2844</v>
      </c>
      <c r="C3114">
        <v>2207009</v>
      </c>
    </row>
    <row r="3115" spans="1:3">
      <c r="A3115" t="s">
        <v>69</v>
      </c>
      <c r="B3115" t="s">
        <v>2857</v>
      </c>
      <c r="C3115">
        <v>2207108</v>
      </c>
    </row>
    <row r="3116" spans="1:3">
      <c r="A3116" t="s">
        <v>69</v>
      </c>
      <c r="B3116" t="s">
        <v>2870</v>
      </c>
      <c r="C3116">
        <v>2207207</v>
      </c>
    </row>
    <row r="3117" spans="1:3">
      <c r="A3117" t="s">
        <v>69</v>
      </c>
      <c r="B3117" t="s">
        <v>2882</v>
      </c>
      <c r="C3117">
        <v>2207306</v>
      </c>
    </row>
    <row r="3118" spans="1:3">
      <c r="A3118" t="s">
        <v>69</v>
      </c>
      <c r="B3118" t="s">
        <v>2895</v>
      </c>
      <c r="C3118">
        <v>2207355</v>
      </c>
    </row>
    <row r="3119" spans="1:3">
      <c r="A3119" t="s">
        <v>69</v>
      </c>
      <c r="B3119" t="s">
        <v>2907</v>
      </c>
      <c r="C3119">
        <v>2207405</v>
      </c>
    </row>
    <row r="3120" spans="1:3">
      <c r="A3120" t="s">
        <v>69</v>
      </c>
      <c r="B3120" t="s">
        <v>2920</v>
      </c>
      <c r="C3120">
        <v>2207504</v>
      </c>
    </row>
    <row r="3121" spans="1:3">
      <c r="A3121" t="s">
        <v>69</v>
      </c>
      <c r="B3121" t="s">
        <v>2931</v>
      </c>
      <c r="C3121">
        <v>2207553</v>
      </c>
    </row>
    <row r="3122" spans="1:3">
      <c r="A3122" t="s">
        <v>69</v>
      </c>
      <c r="B3122" t="s">
        <v>2943</v>
      </c>
      <c r="C3122">
        <v>2207603</v>
      </c>
    </row>
    <row r="3123" spans="1:3">
      <c r="A3123" t="s">
        <v>69</v>
      </c>
      <c r="B3123" t="s">
        <v>2955</v>
      </c>
      <c r="C3123">
        <v>2207702</v>
      </c>
    </row>
    <row r="3124" spans="1:3">
      <c r="A3124" t="s">
        <v>69</v>
      </c>
      <c r="B3124" t="s">
        <v>2967</v>
      </c>
      <c r="C3124">
        <v>2207751</v>
      </c>
    </row>
    <row r="3125" spans="1:3">
      <c r="A3125" t="s">
        <v>69</v>
      </c>
      <c r="B3125" t="s">
        <v>2979</v>
      </c>
      <c r="C3125">
        <v>2207777</v>
      </c>
    </row>
    <row r="3126" spans="1:3">
      <c r="A3126" t="s">
        <v>69</v>
      </c>
      <c r="B3126" t="s">
        <v>2991</v>
      </c>
      <c r="C3126">
        <v>2207793</v>
      </c>
    </row>
    <row r="3127" spans="1:3">
      <c r="A3127" t="s">
        <v>69</v>
      </c>
      <c r="B3127" t="s">
        <v>3004</v>
      </c>
      <c r="C3127">
        <v>2207801</v>
      </c>
    </row>
    <row r="3128" spans="1:3">
      <c r="A3128" t="s">
        <v>69</v>
      </c>
      <c r="B3128" t="s">
        <v>3017</v>
      </c>
      <c r="C3128">
        <v>2207850</v>
      </c>
    </row>
    <row r="3129" spans="1:3">
      <c r="A3129" t="s">
        <v>69</v>
      </c>
      <c r="B3129" t="s">
        <v>3029</v>
      </c>
      <c r="C3129">
        <v>2207900</v>
      </c>
    </row>
    <row r="3130" spans="1:3">
      <c r="A3130" t="s">
        <v>69</v>
      </c>
      <c r="B3130" t="s">
        <v>3042</v>
      </c>
      <c r="C3130">
        <v>2207934</v>
      </c>
    </row>
    <row r="3131" spans="1:3">
      <c r="A3131" t="s">
        <v>69</v>
      </c>
      <c r="B3131" t="s">
        <v>3053</v>
      </c>
      <c r="C3131">
        <v>2208007</v>
      </c>
    </row>
    <row r="3132" spans="1:3">
      <c r="A3132" t="s">
        <v>69</v>
      </c>
      <c r="B3132" t="s">
        <v>3066</v>
      </c>
      <c r="C3132">
        <v>2208106</v>
      </c>
    </row>
    <row r="3133" spans="1:3">
      <c r="A3133" t="s">
        <v>69</v>
      </c>
      <c r="B3133" t="s">
        <v>3077</v>
      </c>
      <c r="C3133">
        <v>2208205</v>
      </c>
    </row>
    <row r="3134" spans="1:3">
      <c r="A3134" t="s">
        <v>69</v>
      </c>
      <c r="B3134" t="s">
        <v>3090</v>
      </c>
      <c r="C3134">
        <v>2208304</v>
      </c>
    </row>
    <row r="3135" spans="1:3">
      <c r="A3135" t="s">
        <v>69</v>
      </c>
      <c r="B3135" t="s">
        <v>3102</v>
      </c>
      <c r="C3135">
        <v>2208403</v>
      </c>
    </row>
    <row r="3136" spans="1:3">
      <c r="A3136" t="s">
        <v>69</v>
      </c>
      <c r="B3136" t="s">
        <v>3115</v>
      </c>
      <c r="C3136">
        <v>2208502</v>
      </c>
    </row>
    <row r="3137" spans="1:3">
      <c r="A3137" t="s">
        <v>69</v>
      </c>
      <c r="B3137" t="s">
        <v>3127</v>
      </c>
      <c r="C3137">
        <v>2208551</v>
      </c>
    </row>
    <row r="3138" spans="1:3">
      <c r="A3138" t="s">
        <v>69</v>
      </c>
      <c r="B3138" t="s">
        <v>3138</v>
      </c>
      <c r="C3138">
        <v>2208601</v>
      </c>
    </row>
    <row r="3139" spans="1:3">
      <c r="A3139" t="s">
        <v>69</v>
      </c>
      <c r="B3139" t="s">
        <v>3150</v>
      </c>
      <c r="C3139">
        <v>2208650</v>
      </c>
    </row>
    <row r="3140" spans="1:3">
      <c r="A3140" t="s">
        <v>69</v>
      </c>
      <c r="B3140" t="s">
        <v>3161</v>
      </c>
      <c r="C3140">
        <v>2208700</v>
      </c>
    </row>
    <row r="3141" spans="1:3">
      <c r="A3141" t="s">
        <v>69</v>
      </c>
      <c r="B3141" t="s">
        <v>3172</v>
      </c>
      <c r="C3141">
        <v>2208809</v>
      </c>
    </row>
    <row r="3142" spans="1:3">
      <c r="A3142" t="s">
        <v>69</v>
      </c>
      <c r="B3142" t="s">
        <v>3183</v>
      </c>
      <c r="C3142">
        <v>2208858</v>
      </c>
    </row>
    <row r="3143" spans="1:3">
      <c r="A3143" t="s">
        <v>69</v>
      </c>
      <c r="B3143" t="s">
        <v>3195</v>
      </c>
      <c r="C3143">
        <v>2208874</v>
      </c>
    </row>
    <row r="3144" spans="1:3">
      <c r="A3144" t="s">
        <v>69</v>
      </c>
      <c r="B3144" t="s">
        <v>3207</v>
      </c>
      <c r="C3144">
        <v>2208908</v>
      </c>
    </row>
    <row r="3145" spans="1:3">
      <c r="A3145" t="s">
        <v>69</v>
      </c>
      <c r="B3145" t="s">
        <v>3219</v>
      </c>
      <c r="C3145">
        <v>2209005</v>
      </c>
    </row>
    <row r="3146" spans="1:3">
      <c r="A3146" t="s">
        <v>69</v>
      </c>
      <c r="B3146" t="s">
        <v>3230</v>
      </c>
      <c r="C3146">
        <v>2209104</v>
      </c>
    </row>
    <row r="3147" spans="1:3">
      <c r="A3147" t="s">
        <v>69</v>
      </c>
      <c r="B3147" t="s">
        <v>3241</v>
      </c>
      <c r="C3147">
        <v>2209153</v>
      </c>
    </row>
    <row r="3148" spans="1:3">
      <c r="A3148" t="s">
        <v>69</v>
      </c>
      <c r="B3148" t="s">
        <v>2869</v>
      </c>
      <c r="C3148">
        <v>2209203</v>
      </c>
    </row>
    <row r="3149" spans="1:3">
      <c r="A3149" t="s">
        <v>69</v>
      </c>
      <c r="B3149" t="s">
        <v>3261</v>
      </c>
      <c r="C3149">
        <v>2209302</v>
      </c>
    </row>
    <row r="3150" spans="1:3">
      <c r="A3150" t="s">
        <v>69</v>
      </c>
      <c r="B3150" t="s">
        <v>3273</v>
      </c>
      <c r="C3150">
        <v>2209377</v>
      </c>
    </row>
    <row r="3151" spans="1:3">
      <c r="A3151" t="s">
        <v>69</v>
      </c>
      <c r="B3151" t="s">
        <v>3284</v>
      </c>
      <c r="C3151">
        <v>2209351</v>
      </c>
    </row>
    <row r="3152" spans="1:3">
      <c r="A3152" t="s">
        <v>69</v>
      </c>
      <c r="B3152" t="s">
        <v>3296</v>
      </c>
      <c r="C3152">
        <v>2209401</v>
      </c>
    </row>
    <row r="3153" spans="1:3">
      <c r="A3153" t="s">
        <v>69</v>
      </c>
      <c r="B3153" t="s">
        <v>3308</v>
      </c>
      <c r="C3153">
        <v>2209450</v>
      </c>
    </row>
    <row r="3154" spans="1:3">
      <c r="A3154" t="s">
        <v>69</v>
      </c>
      <c r="B3154" t="s">
        <v>3319</v>
      </c>
      <c r="C3154">
        <v>2209500</v>
      </c>
    </row>
    <row r="3155" spans="1:3">
      <c r="A3155" t="s">
        <v>69</v>
      </c>
      <c r="B3155" t="s">
        <v>3330</v>
      </c>
      <c r="C3155">
        <v>2209559</v>
      </c>
    </row>
    <row r="3156" spans="1:3">
      <c r="A3156" t="s">
        <v>69</v>
      </c>
      <c r="B3156" t="s">
        <v>3341</v>
      </c>
      <c r="C3156">
        <v>2209609</v>
      </c>
    </row>
    <row r="3157" spans="1:3">
      <c r="A3157" t="s">
        <v>69</v>
      </c>
      <c r="B3157" t="s">
        <v>3351</v>
      </c>
      <c r="C3157">
        <v>2209658</v>
      </c>
    </row>
    <row r="3158" spans="1:3">
      <c r="A3158" t="s">
        <v>69</v>
      </c>
      <c r="B3158" t="s">
        <v>3361</v>
      </c>
      <c r="C3158">
        <v>2209708</v>
      </c>
    </row>
    <row r="3159" spans="1:3">
      <c r="A3159" t="s">
        <v>69</v>
      </c>
      <c r="B3159" t="s">
        <v>3370</v>
      </c>
      <c r="C3159">
        <v>2209757</v>
      </c>
    </row>
    <row r="3160" spans="1:3">
      <c r="A3160" t="s">
        <v>69</v>
      </c>
      <c r="B3160" t="s">
        <v>3380</v>
      </c>
      <c r="C3160">
        <v>2209807</v>
      </c>
    </row>
    <row r="3161" spans="1:3">
      <c r="A3161" t="s">
        <v>69</v>
      </c>
      <c r="B3161" t="s">
        <v>3390</v>
      </c>
      <c r="C3161">
        <v>2209856</v>
      </c>
    </row>
    <row r="3162" spans="1:3">
      <c r="A3162" t="s">
        <v>69</v>
      </c>
      <c r="B3162" t="s">
        <v>3400</v>
      </c>
      <c r="C3162">
        <v>2209872</v>
      </c>
    </row>
    <row r="3163" spans="1:3">
      <c r="A3163" t="s">
        <v>69</v>
      </c>
      <c r="B3163" t="s">
        <v>3410</v>
      </c>
      <c r="C3163">
        <v>2209906</v>
      </c>
    </row>
    <row r="3164" spans="1:3">
      <c r="A3164" t="s">
        <v>69</v>
      </c>
      <c r="B3164" t="s">
        <v>3420</v>
      </c>
      <c r="C3164">
        <v>2209955</v>
      </c>
    </row>
    <row r="3165" spans="1:3">
      <c r="A3165" t="s">
        <v>69</v>
      </c>
      <c r="B3165" t="s">
        <v>3429</v>
      </c>
      <c r="C3165">
        <v>2209971</v>
      </c>
    </row>
    <row r="3166" spans="1:3">
      <c r="A3166" t="s">
        <v>69</v>
      </c>
      <c r="B3166" t="s">
        <v>3439</v>
      </c>
      <c r="C3166">
        <v>2210003</v>
      </c>
    </row>
    <row r="3167" spans="1:3">
      <c r="A3167" t="s">
        <v>69</v>
      </c>
      <c r="B3167" t="s">
        <v>3448</v>
      </c>
      <c r="C3167">
        <v>2210052</v>
      </c>
    </row>
    <row r="3168" spans="1:3">
      <c r="A3168" t="s">
        <v>69</v>
      </c>
      <c r="B3168" t="s">
        <v>3457</v>
      </c>
      <c r="C3168">
        <v>2210102</v>
      </c>
    </row>
    <row r="3169" spans="1:3">
      <c r="A3169" t="s">
        <v>69</v>
      </c>
      <c r="B3169" t="s">
        <v>3467</v>
      </c>
      <c r="C3169">
        <v>2210201</v>
      </c>
    </row>
    <row r="3170" spans="1:3">
      <c r="A3170" t="s">
        <v>69</v>
      </c>
      <c r="B3170" t="s">
        <v>3476</v>
      </c>
      <c r="C3170">
        <v>2210300</v>
      </c>
    </row>
    <row r="3171" spans="1:3">
      <c r="A3171" t="s">
        <v>69</v>
      </c>
      <c r="B3171" t="s">
        <v>3486</v>
      </c>
      <c r="C3171">
        <v>2210359</v>
      </c>
    </row>
    <row r="3172" spans="1:3">
      <c r="A3172" t="s">
        <v>69</v>
      </c>
      <c r="B3172" t="s">
        <v>3496</v>
      </c>
      <c r="C3172">
        <v>2210375</v>
      </c>
    </row>
    <row r="3173" spans="1:3">
      <c r="A3173" t="s">
        <v>69</v>
      </c>
      <c r="B3173" t="s">
        <v>3505</v>
      </c>
      <c r="C3173">
        <v>2210383</v>
      </c>
    </row>
    <row r="3174" spans="1:3">
      <c r="A3174" t="s">
        <v>69</v>
      </c>
      <c r="B3174" t="s">
        <v>3515</v>
      </c>
      <c r="C3174">
        <v>2210391</v>
      </c>
    </row>
    <row r="3175" spans="1:3">
      <c r="A3175" t="s">
        <v>69</v>
      </c>
      <c r="B3175" t="s">
        <v>3525</v>
      </c>
      <c r="C3175">
        <v>2210409</v>
      </c>
    </row>
    <row r="3176" spans="1:3">
      <c r="A3176" t="s">
        <v>69</v>
      </c>
      <c r="B3176" t="s">
        <v>3535</v>
      </c>
      <c r="C3176">
        <v>2210508</v>
      </c>
    </row>
    <row r="3177" spans="1:3">
      <c r="A3177" t="s">
        <v>69</v>
      </c>
      <c r="B3177" t="s">
        <v>3545</v>
      </c>
      <c r="C3177">
        <v>2210607</v>
      </c>
    </row>
    <row r="3178" spans="1:3">
      <c r="A3178" t="s">
        <v>69</v>
      </c>
      <c r="B3178" t="s">
        <v>3553</v>
      </c>
      <c r="C3178">
        <v>2210623</v>
      </c>
    </row>
    <row r="3179" spans="1:3">
      <c r="A3179" t="s">
        <v>69</v>
      </c>
      <c r="B3179" t="s">
        <v>3563</v>
      </c>
      <c r="C3179">
        <v>2210631</v>
      </c>
    </row>
    <row r="3180" spans="1:3">
      <c r="A3180" t="s">
        <v>69</v>
      </c>
      <c r="B3180" t="s">
        <v>3573</v>
      </c>
      <c r="C3180">
        <v>2210656</v>
      </c>
    </row>
    <row r="3181" spans="1:3">
      <c r="A3181" t="s">
        <v>69</v>
      </c>
      <c r="B3181" t="s">
        <v>3583</v>
      </c>
      <c r="C3181">
        <v>2210706</v>
      </c>
    </row>
    <row r="3182" spans="1:3">
      <c r="A3182" t="s">
        <v>69</v>
      </c>
      <c r="B3182" t="s">
        <v>3593</v>
      </c>
      <c r="C3182">
        <v>2210805</v>
      </c>
    </row>
    <row r="3183" spans="1:3">
      <c r="A3183" t="s">
        <v>69</v>
      </c>
      <c r="B3183" t="s">
        <v>3602</v>
      </c>
      <c r="C3183">
        <v>2210904</v>
      </c>
    </row>
    <row r="3184" spans="1:3">
      <c r="A3184" t="s">
        <v>69</v>
      </c>
      <c r="B3184" t="s">
        <v>3611</v>
      </c>
      <c r="C3184">
        <v>2210938</v>
      </c>
    </row>
    <row r="3185" spans="1:3">
      <c r="A3185" t="s">
        <v>69</v>
      </c>
      <c r="B3185" t="s">
        <v>3620</v>
      </c>
      <c r="C3185">
        <v>2210953</v>
      </c>
    </row>
    <row r="3186" spans="1:3">
      <c r="A3186" t="s">
        <v>69</v>
      </c>
      <c r="B3186" t="s">
        <v>3630</v>
      </c>
      <c r="C3186">
        <v>2210979</v>
      </c>
    </row>
    <row r="3187" spans="1:3">
      <c r="A3187" t="s">
        <v>69</v>
      </c>
      <c r="B3187" t="s">
        <v>3640</v>
      </c>
      <c r="C3187">
        <v>2211001</v>
      </c>
    </row>
    <row r="3188" spans="1:3">
      <c r="A3188" t="s">
        <v>69</v>
      </c>
      <c r="B3188" t="s">
        <v>3649</v>
      </c>
      <c r="C3188">
        <v>2211100</v>
      </c>
    </row>
    <row r="3189" spans="1:3">
      <c r="A3189" t="s">
        <v>69</v>
      </c>
      <c r="B3189" t="s">
        <v>3658</v>
      </c>
      <c r="C3189">
        <v>2211209</v>
      </c>
    </row>
    <row r="3190" spans="1:3">
      <c r="A3190" t="s">
        <v>69</v>
      </c>
      <c r="B3190" t="s">
        <v>3667</v>
      </c>
      <c r="C3190">
        <v>2211308</v>
      </c>
    </row>
    <row r="3191" spans="1:3">
      <c r="A3191" t="s">
        <v>69</v>
      </c>
      <c r="B3191" t="s">
        <v>3674</v>
      </c>
      <c r="C3191">
        <v>2211357</v>
      </c>
    </row>
    <row r="3192" spans="1:3">
      <c r="A3192" t="s">
        <v>69</v>
      </c>
      <c r="B3192" t="s">
        <v>2767</v>
      </c>
      <c r="C3192">
        <v>2211407</v>
      </c>
    </row>
    <row r="3193" spans="1:3">
      <c r="A3193" t="s">
        <v>69</v>
      </c>
      <c r="B3193" t="s">
        <v>3691</v>
      </c>
      <c r="C3193">
        <v>2211506</v>
      </c>
    </row>
    <row r="3194" spans="1:3">
      <c r="A3194" t="s">
        <v>69</v>
      </c>
      <c r="B3194" t="s">
        <v>3699</v>
      </c>
      <c r="C3194">
        <v>2211605</v>
      </c>
    </row>
    <row r="3195" spans="1:3">
      <c r="A3195" t="s">
        <v>69</v>
      </c>
      <c r="B3195" t="s">
        <v>3707</v>
      </c>
      <c r="C3195">
        <v>2211704</v>
      </c>
    </row>
    <row r="3196" spans="1:3">
      <c r="A3196" t="s">
        <v>71</v>
      </c>
      <c r="B3196" t="s">
        <v>103</v>
      </c>
      <c r="C3196">
        <v>4100103</v>
      </c>
    </row>
    <row r="3197" spans="1:3">
      <c r="A3197" t="s">
        <v>71</v>
      </c>
      <c r="B3197" t="s">
        <v>129</v>
      </c>
      <c r="C3197">
        <v>4100202</v>
      </c>
    </row>
    <row r="3198" spans="1:3">
      <c r="A3198" t="s">
        <v>71</v>
      </c>
      <c r="B3198" t="s">
        <v>155</v>
      </c>
      <c r="C3198">
        <v>4100301</v>
      </c>
    </row>
    <row r="3199" spans="1:3">
      <c r="A3199" t="s">
        <v>71</v>
      </c>
      <c r="B3199" t="s">
        <v>180</v>
      </c>
      <c r="C3199">
        <v>4100400</v>
      </c>
    </row>
    <row r="3200" spans="1:3">
      <c r="A3200" t="s">
        <v>71</v>
      </c>
      <c r="B3200" t="s">
        <v>206</v>
      </c>
      <c r="C3200">
        <v>4100459</v>
      </c>
    </row>
    <row r="3201" spans="1:3">
      <c r="A3201" t="s">
        <v>71</v>
      </c>
      <c r="B3201" t="s">
        <v>160</v>
      </c>
      <c r="C3201">
        <v>4128625</v>
      </c>
    </row>
    <row r="3202" spans="1:3">
      <c r="A3202" t="s">
        <v>71</v>
      </c>
      <c r="B3202" t="s">
        <v>256</v>
      </c>
      <c r="C3202">
        <v>4100608</v>
      </c>
    </row>
    <row r="3203" spans="1:3">
      <c r="A3203" t="s">
        <v>71</v>
      </c>
      <c r="B3203" t="s">
        <v>281</v>
      </c>
      <c r="C3203">
        <v>4100707</v>
      </c>
    </row>
    <row r="3204" spans="1:3">
      <c r="A3204" t="s">
        <v>71</v>
      </c>
      <c r="B3204" t="s">
        <v>307</v>
      </c>
      <c r="C3204">
        <v>4100509</v>
      </c>
    </row>
    <row r="3205" spans="1:3">
      <c r="A3205" t="s">
        <v>71</v>
      </c>
      <c r="B3205" t="s">
        <v>333</v>
      </c>
      <c r="C3205">
        <v>4100806</v>
      </c>
    </row>
    <row r="3206" spans="1:3">
      <c r="A3206" t="s">
        <v>71</v>
      </c>
      <c r="B3206" t="s">
        <v>358</v>
      </c>
      <c r="C3206">
        <v>4100905</v>
      </c>
    </row>
    <row r="3207" spans="1:3">
      <c r="A3207" t="s">
        <v>71</v>
      </c>
      <c r="B3207" t="s">
        <v>382</v>
      </c>
      <c r="C3207">
        <v>4101002</v>
      </c>
    </row>
    <row r="3208" spans="1:3">
      <c r="A3208" t="s">
        <v>71</v>
      </c>
      <c r="B3208" t="s">
        <v>407</v>
      </c>
      <c r="C3208">
        <v>4101051</v>
      </c>
    </row>
    <row r="3209" spans="1:3">
      <c r="A3209" t="s">
        <v>71</v>
      </c>
      <c r="B3209" t="s">
        <v>432</v>
      </c>
      <c r="C3209">
        <v>4101101</v>
      </c>
    </row>
    <row r="3210" spans="1:3">
      <c r="A3210" t="s">
        <v>71</v>
      </c>
      <c r="B3210" t="s">
        <v>457</v>
      </c>
      <c r="C3210">
        <v>4101150</v>
      </c>
    </row>
    <row r="3211" spans="1:3">
      <c r="A3211" t="s">
        <v>71</v>
      </c>
      <c r="B3211" t="s">
        <v>483</v>
      </c>
      <c r="C3211">
        <v>4101200</v>
      </c>
    </row>
    <row r="3212" spans="1:3">
      <c r="A3212" t="s">
        <v>71</v>
      </c>
      <c r="B3212" t="s">
        <v>507</v>
      </c>
      <c r="C3212">
        <v>4101309</v>
      </c>
    </row>
    <row r="3213" spans="1:3">
      <c r="A3213" t="s">
        <v>71</v>
      </c>
      <c r="B3213" t="s">
        <v>530</v>
      </c>
      <c r="C3213">
        <v>4101408</v>
      </c>
    </row>
    <row r="3214" spans="1:3">
      <c r="A3214" t="s">
        <v>71</v>
      </c>
      <c r="B3214" t="s">
        <v>553</v>
      </c>
      <c r="C3214">
        <v>4101507</v>
      </c>
    </row>
    <row r="3215" spans="1:3">
      <c r="A3215" t="s">
        <v>71</v>
      </c>
      <c r="B3215" t="s">
        <v>576</v>
      </c>
      <c r="C3215">
        <v>4101606</v>
      </c>
    </row>
    <row r="3216" spans="1:3">
      <c r="A3216" t="s">
        <v>71</v>
      </c>
      <c r="B3216" t="s">
        <v>599</v>
      </c>
      <c r="C3216">
        <v>4101655</v>
      </c>
    </row>
    <row r="3217" spans="1:3">
      <c r="A3217" t="s">
        <v>71</v>
      </c>
      <c r="B3217" t="s">
        <v>406</v>
      </c>
      <c r="C3217">
        <v>4101705</v>
      </c>
    </row>
    <row r="3218" spans="1:3">
      <c r="A3218" t="s">
        <v>71</v>
      </c>
      <c r="B3218" t="s">
        <v>643</v>
      </c>
      <c r="C3218">
        <v>4101804</v>
      </c>
    </row>
    <row r="3219" spans="1:3">
      <c r="A3219" t="s">
        <v>71</v>
      </c>
      <c r="B3219" t="s">
        <v>664</v>
      </c>
      <c r="C3219">
        <v>4101853</v>
      </c>
    </row>
    <row r="3220" spans="1:3">
      <c r="A3220" t="s">
        <v>71</v>
      </c>
      <c r="B3220" t="s">
        <v>686</v>
      </c>
      <c r="C3220">
        <v>4101903</v>
      </c>
    </row>
    <row r="3221" spans="1:3">
      <c r="A3221" t="s">
        <v>71</v>
      </c>
      <c r="B3221" t="s">
        <v>705</v>
      </c>
      <c r="C3221">
        <v>4102000</v>
      </c>
    </row>
    <row r="3222" spans="1:3">
      <c r="A3222" t="s">
        <v>71</v>
      </c>
      <c r="B3222" t="s">
        <v>728</v>
      </c>
      <c r="C3222">
        <v>4102109</v>
      </c>
    </row>
    <row r="3223" spans="1:3">
      <c r="A3223" t="s">
        <v>71</v>
      </c>
      <c r="B3223" t="s">
        <v>167</v>
      </c>
      <c r="C3223">
        <v>4102208</v>
      </c>
    </row>
    <row r="3224" spans="1:3">
      <c r="A3224" t="s">
        <v>71</v>
      </c>
      <c r="B3224" t="s">
        <v>771</v>
      </c>
      <c r="C3224">
        <v>4102307</v>
      </c>
    </row>
    <row r="3225" spans="1:3">
      <c r="A3225" t="s">
        <v>71</v>
      </c>
      <c r="B3225" t="s">
        <v>354</v>
      </c>
      <c r="C3225">
        <v>4102406</v>
      </c>
    </row>
    <row r="3226" spans="1:3">
      <c r="A3226" t="s">
        <v>71</v>
      </c>
      <c r="B3226" t="s">
        <v>814</v>
      </c>
      <c r="C3226">
        <v>4102505</v>
      </c>
    </row>
    <row r="3227" spans="1:3">
      <c r="A3227" t="s">
        <v>71</v>
      </c>
      <c r="B3227" t="s">
        <v>835</v>
      </c>
      <c r="C3227">
        <v>4102703</v>
      </c>
    </row>
    <row r="3228" spans="1:3">
      <c r="A3228" t="s">
        <v>71</v>
      </c>
      <c r="B3228" t="s">
        <v>858</v>
      </c>
      <c r="C3228">
        <v>4102604</v>
      </c>
    </row>
    <row r="3229" spans="1:3">
      <c r="A3229" t="s">
        <v>71</v>
      </c>
      <c r="B3229" t="s">
        <v>879</v>
      </c>
      <c r="C3229">
        <v>4102752</v>
      </c>
    </row>
    <row r="3230" spans="1:3">
      <c r="A3230" t="s">
        <v>71</v>
      </c>
      <c r="B3230" t="s">
        <v>902</v>
      </c>
      <c r="C3230">
        <v>4102802</v>
      </c>
    </row>
    <row r="3231" spans="1:3">
      <c r="A3231" t="s">
        <v>71</v>
      </c>
      <c r="B3231" t="s">
        <v>925</v>
      </c>
      <c r="C3231">
        <v>4102901</v>
      </c>
    </row>
    <row r="3232" spans="1:3">
      <c r="A3232" t="s">
        <v>71</v>
      </c>
      <c r="B3232" t="s">
        <v>399</v>
      </c>
      <c r="C3232">
        <v>4103008</v>
      </c>
    </row>
    <row r="3233" spans="1:3">
      <c r="A3233" t="s">
        <v>71</v>
      </c>
      <c r="B3233" t="s">
        <v>970</v>
      </c>
      <c r="C3233">
        <v>4103024</v>
      </c>
    </row>
    <row r="3234" spans="1:3">
      <c r="A3234" t="s">
        <v>71</v>
      </c>
      <c r="B3234" t="s">
        <v>992</v>
      </c>
      <c r="C3234">
        <v>4103040</v>
      </c>
    </row>
    <row r="3235" spans="1:3">
      <c r="A3235" t="s">
        <v>71</v>
      </c>
      <c r="B3235" t="s">
        <v>1015</v>
      </c>
      <c r="C3235">
        <v>4103057</v>
      </c>
    </row>
    <row r="3236" spans="1:3">
      <c r="A3236" t="s">
        <v>71</v>
      </c>
      <c r="B3236" t="s">
        <v>1037</v>
      </c>
      <c r="C3236">
        <v>4103107</v>
      </c>
    </row>
    <row r="3237" spans="1:3">
      <c r="A3237" t="s">
        <v>71</v>
      </c>
      <c r="B3237" t="s">
        <v>1059</v>
      </c>
      <c r="C3237">
        <v>4103156</v>
      </c>
    </row>
    <row r="3238" spans="1:3">
      <c r="A3238" t="s">
        <v>71</v>
      </c>
      <c r="B3238" t="s">
        <v>834</v>
      </c>
      <c r="C3238">
        <v>4103206</v>
      </c>
    </row>
    <row r="3239" spans="1:3">
      <c r="A3239" t="s">
        <v>71</v>
      </c>
      <c r="B3239" t="s">
        <v>1103</v>
      </c>
      <c r="C3239">
        <v>4103222</v>
      </c>
    </row>
    <row r="3240" spans="1:3">
      <c r="A3240" t="s">
        <v>71</v>
      </c>
      <c r="B3240" t="s">
        <v>1126</v>
      </c>
      <c r="C3240">
        <v>4103305</v>
      </c>
    </row>
    <row r="3241" spans="1:3">
      <c r="A3241" t="s">
        <v>71</v>
      </c>
      <c r="B3241" t="s">
        <v>1149</v>
      </c>
      <c r="C3241">
        <v>4103354</v>
      </c>
    </row>
    <row r="3242" spans="1:3">
      <c r="A3242" t="s">
        <v>71</v>
      </c>
      <c r="B3242" t="s">
        <v>1172</v>
      </c>
      <c r="C3242">
        <v>4103370</v>
      </c>
    </row>
    <row r="3243" spans="1:3">
      <c r="A3243" t="s">
        <v>71</v>
      </c>
      <c r="B3243" t="s">
        <v>1195</v>
      </c>
      <c r="C3243">
        <v>4103404</v>
      </c>
    </row>
    <row r="3244" spans="1:3">
      <c r="A3244" t="s">
        <v>71</v>
      </c>
      <c r="B3244" t="s">
        <v>1217</v>
      </c>
      <c r="C3244">
        <v>4103453</v>
      </c>
    </row>
    <row r="3245" spans="1:3">
      <c r="A3245" t="s">
        <v>71</v>
      </c>
      <c r="B3245" t="s">
        <v>1238</v>
      </c>
      <c r="C3245">
        <v>4103479</v>
      </c>
    </row>
    <row r="3246" spans="1:3">
      <c r="A3246" t="s">
        <v>71</v>
      </c>
      <c r="B3246" t="s">
        <v>1261</v>
      </c>
      <c r="C3246">
        <v>4103503</v>
      </c>
    </row>
    <row r="3247" spans="1:3">
      <c r="A3247" t="s">
        <v>71</v>
      </c>
      <c r="B3247" t="s">
        <v>1283</v>
      </c>
      <c r="C3247">
        <v>4103602</v>
      </c>
    </row>
    <row r="3248" spans="1:3">
      <c r="A3248" t="s">
        <v>71</v>
      </c>
      <c r="B3248" t="s">
        <v>1305</v>
      </c>
      <c r="C3248">
        <v>4103701</v>
      </c>
    </row>
    <row r="3249" spans="1:3">
      <c r="A3249" t="s">
        <v>71</v>
      </c>
      <c r="B3249" t="s">
        <v>1327</v>
      </c>
      <c r="C3249">
        <v>4103800</v>
      </c>
    </row>
    <row r="3250" spans="1:3">
      <c r="A3250" t="s">
        <v>71</v>
      </c>
      <c r="B3250" t="s">
        <v>1349</v>
      </c>
      <c r="C3250">
        <v>4103909</v>
      </c>
    </row>
    <row r="3251" spans="1:3">
      <c r="A3251" t="s">
        <v>71</v>
      </c>
      <c r="B3251" t="s">
        <v>1370</v>
      </c>
      <c r="C3251">
        <v>4103958</v>
      </c>
    </row>
    <row r="3252" spans="1:3">
      <c r="A3252" t="s">
        <v>71</v>
      </c>
      <c r="B3252" t="s">
        <v>1392</v>
      </c>
      <c r="C3252">
        <v>4104006</v>
      </c>
    </row>
    <row r="3253" spans="1:3">
      <c r="A3253" t="s">
        <v>71</v>
      </c>
      <c r="B3253" t="s">
        <v>1414</v>
      </c>
      <c r="C3253">
        <v>4104055</v>
      </c>
    </row>
    <row r="3254" spans="1:3">
      <c r="A3254" t="s">
        <v>71</v>
      </c>
      <c r="B3254" t="s">
        <v>1435</v>
      </c>
      <c r="C3254">
        <v>4104105</v>
      </c>
    </row>
    <row r="3255" spans="1:3">
      <c r="A3255" t="s">
        <v>71</v>
      </c>
      <c r="B3255" t="s">
        <v>1457</v>
      </c>
      <c r="C3255">
        <v>4104204</v>
      </c>
    </row>
    <row r="3256" spans="1:3">
      <c r="A3256" t="s">
        <v>71</v>
      </c>
      <c r="B3256" t="s">
        <v>1477</v>
      </c>
      <c r="C3256">
        <v>4104253</v>
      </c>
    </row>
    <row r="3257" spans="1:3">
      <c r="A3257" t="s">
        <v>71</v>
      </c>
      <c r="B3257" t="s">
        <v>1499</v>
      </c>
      <c r="C3257">
        <v>4104303</v>
      </c>
    </row>
    <row r="3258" spans="1:3">
      <c r="A3258" t="s">
        <v>71</v>
      </c>
      <c r="B3258" t="s">
        <v>1519</v>
      </c>
      <c r="C3258">
        <v>4104402</v>
      </c>
    </row>
    <row r="3259" spans="1:3">
      <c r="A3259" t="s">
        <v>71</v>
      </c>
      <c r="B3259" t="s">
        <v>1540</v>
      </c>
      <c r="C3259">
        <v>4104428</v>
      </c>
    </row>
    <row r="3260" spans="1:3">
      <c r="A3260" t="s">
        <v>71</v>
      </c>
      <c r="B3260" t="s">
        <v>486</v>
      </c>
      <c r="C3260">
        <v>4104451</v>
      </c>
    </row>
    <row r="3261" spans="1:3">
      <c r="A3261" t="s">
        <v>71</v>
      </c>
      <c r="B3261" t="s">
        <v>877</v>
      </c>
      <c r="C3261">
        <v>4104501</v>
      </c>
    </row>
    <row r="3262" spans="1:3">
      <c r="A3262" t="s">
        <v>71</v>
      </c>
      <c r="B3262" t="s">
        <v>1600</v>
      </c>
      <c r="C3262">
        <v>4104600</v>
      </c>
    </row>
    <row r="3263" spans="1:3">
      <c r="A3263" t="s">
        <v>71</v>
      </c>
      <c r="B3263" t="s">
        <v>1620</v>
      </c>
      <c r="C3263">
        <v>4104659</v>
      </c>
    </row>
    <row r="3264" spans="1:3">
      <c r="A3264" t="s">
        <v>71</v>
      </c>
      <c r="B3264" t="s">
        <v>1641</v>
      </c>
      <c r="C3264">
        <v>4104709</v>
      </c>
    </row>
    <row r="3265" spans="1:3">
      <c r="A3265" t="s">
        <v>71</v>
      </c>
      <c r="B3265" t="s">
        <v>1028</v>
      </c>
      <c r="C3265">
        <v>4104808</v>
      </c>
    </row>
    <row r="3266" spans="1:3">
      <c r="A3266" t="s">
        <v>71</v>
      </c>
      <c r="B3266" t="s">
        <v>1682</v>
      </c>
      <c r="C3266">
        <v>4104907</v>
      </c>
    </row>
    <row r="3267" spans="1:3">
      <c r="A3267" t="s">
        <v>71</v>
      </c>
      <c r="B3267" t="s">
        <v>1546</v>
      </c>
      <c r="C3267">
        <v>4105003</v>
      </c>
    </row>
    <row r="3268" spans="1:3">
      <c r="A3268" t="s">
        <v>71</v>
      </c>
      <c r="B3268" t="s">
        <v>1723</v>
      </c>
      <c r="C3268">
        <v>4105102</v>
      </c>
    </row>
    <row r="3269" spans="1:3">
      <c r="A3269" t="s">
        <v>71</v>
      </c>
      <c r="B3269" t="s">
        <v>1744</v>
      </c>
      <c r="C3269">
        <v>4105201</v>
      </c>
    </row>
    <row r="3270" spans="1:3">
      <c r="A3270" t="s">
        <v>71</v>
      </c>
      <c r="B3270" t="s">
        <v>1764</v>
      </c>
      <c r="C3270">
        <v>4105300</v>
      </c>
    </row>
    <row r="3271" spans="1:3">
      <c r="A3271" t="s">
        <v>71</v>
      </c>
      <c r="B3271" t="s">
        <v>1784</v>
      </c>
      <c r="C3271">
        <v>4105409</v>
      </c>
    </row>
    <row r="3272" spans="1:3">
      <c r="A3272" t="s">
        <v>71</v>
      </c>
      <c r="B3272" t="s">
        <v>1804</v>
      </c>
      <c r="C3272">
        <v>4105508</v>
      </c>
    </row>
    <row r="3273" spans="1:3">
      <c r="A3273" t="s">
        <v>71</v>
      </c>
      <c r="B3273" t="s">
        <v>1822</v>
      </c>
      <c r="C3273">
        <v>4105607</v>
      </c>
    </row>
    <row r="3274" spans="1:3">
      <c r="A3274" t="s">
        <v>71</v>
      </c>
      <c r="B3274" t="s">
        <v>1841</v>
      </c>
      <c r="C3274">
        <v>4105706</v>
      </c>
    </row>
    <row r="3275" spans="1:3">
      <c r="A3275" t="s">
        <v>71</v>
      </c>
      <c r="B3275" t="s">
        <v>1858</v>
      </c>
      <c r="C3275">
        <v>4105805</v>
      </c>
    </row>
    <row r="3276" spans="1:3">
      <c r="A3276" t="s">
        <v>71</v>
      </c>
      <c r="B3276" t="s">
        <v>1876</v>
      </c>
      <c r="C3276">
        <v>4105904</v>
      </c>
    </row>
    <row r="3277" spans="1:3">
      <c r="A3277" t="s">
        <v>71</v>
      </c>
      <c r="B3277" t="s">
        <v>1892</v>
      </c>
      <c r="C3277">
        <v>4106001</v>
      </c>
    </row>
    <row r="3278" spans="1:3">
      <c r="A3278" t="s">
        <v>71</v>
      </c>
      <c r="B3278" t="s">
        <v>1909</v>
      </c>
      <c r="C3278">
        <v>4106100</v>
      </c>
    </row>
    <row r="3279" spans="1:3">
      <c r="A3279" t="s">
        <v>71</v>
      </c>
      <c r="B3279" t="s">
        <v>1927</v>
      </c>
      <c r="C3279">
        <v>4106209</v>
      </c>
    </row>
    <row r="3280" spans="1:3">
      <c r="A3280" t="s">
        <v>71</v>
      </c>
      <c r="B3280" t="s">
        <v>1943</v>
      </c>
      <c r="C3280">
        <v>4106308</v>
      </c>
    </row>
    <row r="3281" spans="1:3">
      <c r="A3281" t="s">
        <v>71</v>
      </c>
      <c r="B3281" t="s">
        <v>1959</v>
      </c>
      <c r="C3281">
        <v>4106407</v>
      </c>
    </row>
    <row r="3282" spans="1:3">
      <c r="A3282" t="s">
        <v>71</v>
      </c>
      <c r="B3282" t="s">
        <v>1977</v>
      </c>
      <c r="C3282">
        <v>4106456</v>
      </c>
    </row>
    <row r="3283" spans="1:3">
      <c r="A3283" t="s">
        <v>71</v>
      </c>
      <c r="B3283" t="s">
        <v>1994</v>
      </c>
      <c r="C3283">
        <v>4106506</v>
      </c>
    </row>
    <row r="3284" spans="1:3">
      <c r="A3284" t="s">
        <v>71</v>
      </c>
      <c r="B3284" t="s">
        <v>2012</v>
      </c>
      <c r="C3284">
        <v>4106555</v>
      </c>
    </row>
    <row r="3285" spans="1:3">
      <c r="A3285" t="s">
        <v>71</v>
      </c>
      <c r="B3285" t="s">
        <v>2030</v>
      </c>
      <c r="C3285">
        <v>4106803</v>
      </c>
    </row>
    <row r="3286" spans="1:3">
      <c r="A3286" t="s">
        <v>71</v>
      </c>
      <c r="B3286" t="s">
        <v>2048</v>
      </c>
      <c r="C3286">
        <v>4106571</v>
      </c>
    </row>
    <row r="3287" spans="1:3">
      <c r="A3287" t="s">
        <v>71</v>
      </c>
      <c r="B3287" t="s">
        <v>2066</v>
      </c>
      <c r="C3287">
        <v>4106605</v>
      </c>
    </row>
    <row r="3288" spans="1:3">
      <c r="A3288" t="s">
        <v>71</v>
      </c>
      <c r="B3288" t="s">
        <v>218</v>
      </c>
      <c r="C3288">
        <v>4106704</v>
      </c>
    </row>
    <row r="3289" spans="1:3">
      <c r="A3289" t="s">
        <v>71</v>
      </c>
      <c r="B3289" t="s">
        <v>2098</v>
      </c>
      <c r="C3289">
        <v>4106852</v>
      </c>
    </row>
    <row r="3290" spans="1:3">
      <c r="A3290" t="s">
        <v>71</v>
      </c>
      <c r="B3290" t="s">
        <v>2115</v>
      </c>
      <c r="C3290">
        <v>4106902</v>
      </c>
    </row>
    <row r="3291" spans="1:3">
      <c r="A3291" t="s">
        <v>71</v>
      </c>
      <c r="B3291" t="s">
        <v>2130</v>
      </c>
      <c r="C3291">
        <v>4107009</v>
      </c>
    </row>
    <row r="3292" spans="1:3">
      <c r="A3292" t="s">
        <v>71</v>
      </c>
      <c r="B3292" t="s">
        <v>2147</v>
      </c>
      <c r="C3292">
        <v>4107108</v>
      </c>
    </row>
    <row r="3293" spans="1:3">
      <c r="A3293" t="s">
        <v>71</v>
      </c>
      <c r="B3293" t="s">
        <v>2163</v>
      </c>
      <c r="C3293">
        <v>4107124</v>
      </c>
    </row>
    <row r="3294" spans="1:3">
      <c r="A3294" t="s">
        <v>71</v>
      </c>
      <c r="B3294" t="s">
        <v>2180</v>
      </c>
      <c r="C3294">
        <v>4107157</v>
      </c>
    </row>
    <row r="3295" spans="1:3">
      <c r="A3295" t="s">
        <v>71</v>
      </c>
      <c r="B3295" t="s">
        <v>2197</v>
      </c>
      <c r="C3295">
        <v>4107207</v>
      </c>
    </row>
    <row r="3296" spans="1:3">
      <c r="A3296" t="s">
        <v>71</v>
      </c>
      <c r="B3296" t="s">
        <v>811</v>
      </c>
      <c r="C3296">
        <v>4107256</v>
      </c>
    </row>
    <row r="3297" spans="1:3">
      <c r="A3297" t="s">
        <v>71</v>
      </c>
      <c r="B3297" t="s">
        <v>2228</v>
      </c>
      <c r="C3297">
        <v>4107306</v>
      </c>
    </row>
    <row r="3298" spans="1:3">
      <c r="A3298" t="s">
        <v>71</v>
      </c>
      <c r="B3298" t="s">
        <v>2244</v>
      </c>
      <c r="C3298">
        <v>4128633</v>
      </c>
    </row>
    <row r="3299" spans="1:3">
      <c r="A3299" t="s">
        <v>71</v>
      </c>
      <c r="B3299" t="s">
        <v>2258</v>
      </c>
      <c r="C3299">
        <v>4107405</v>
      </c>
    </row>
    <row r="3300" spans="1:3">
      <c r="A3300" t="s">
        <v>71</v>
      </c>
      <c r="B3300" t="s">
        <v>2273</v>
      </c>
      <c r="C3300">
        <v>4107504</v>
      </c>
    </row>
    <row r="3301" spans="1:3">
      <c r="A3301" t="s">
        <v>71</v>
      </c>
      <c r="B3301" t="s">
        <v>2289</v>
      </c>
      <c r="C3301">
        <v>4107538</v>
      </c>
    </row>
    <row r="3302" spans="1:3">
      <c r="A3302" t="s">
        <v>71</v>
      </c>
      <c r="B3302" t="s">
        <v>2305</v>
      </c>
      <c r="C3302">
        <v>4107520</v>
      </c>
    </row>
    <row r="3303" spans="1:3">
      <c r="A3303" t="s">
        <v>71</v>
      </c>
      <c r="B3303" t="s">
        <v>2318</v>
      </c>
      <c r="C3303">
        <v>4107546</v>
      </c>
    </row>
    <row r="3304" spans="1:3">
      <c r="A3304" t="s">
        <v>71</v>
      </c>
      <c r="B3304" t="s">
        <v>2334</v>
      </c>
      <c r="C3304">
        <v>4107553</v>
      </c>
    </row>
    <row r="3305" spans="1:3">
      <c r="A3305" t="s">
        <v>71</v>
      </c>
      <c r="B3305" t="s">
        <v>2350</v>
      </c>
      <c r="C3305">
        <v>4107603</v>
      </c>
    </row>
    <row r="3306" spans="1:3">
      <c r="A3306" t="s">
        <v>71</v>
      </c>
      <c r="B3306" t="s">
        <v>2366</v>
      </c>
      <c r="C3306">
        <v>4107652</v>
      </c>
    </row>
    <row r="3307" spans="1:3">
      <c r="A3307" t="s">
        <v>71</v>
      </c>
      <c r="B3307" t="s">
        <v>2380</v>
      </c>
      <c r="C3307">
        <v>4107702</v>
      </c>
    </row>
    <row r="3308" spans="1:3">
      <c r="A3308" t="s">
        <v>71</v>
      </c>
      <c r="B3308" t="s">
        <v>2395</v>
      </c>
      <c r="C3308">
        <v>4107736</v>
      </c>
    </row>
    <row r="3309" spans="1:3">
      <c r="A3309" t="s">
        <v>71</v>
      </c>
      <c r="B3309" t="s">
        <v>2411</v>
      </c>
      <c r="C3309">
        <v>4107751</v>
      </c>
    </row>
    <row r="3310" spans="1:3">
      <c r="A3310" t="s">
        <v>71</v>
      </c>
      <c r="B3310" t="s">
        <v>2427</v>
      </c>
      <c r="C3310">
        <v>4107850</v>
      </c>
    </row>
    <row r="3311" spans="1:3">
      <c r="A3311" t="s">
        <v>71</v>
      </c>
      <c r="B3311" t="s">
        <v>2443</v>
      </c>
      <c r="C3311">
        <v>4107801</v>
      </c>
    </row>
    <row r="3312" spans="1:3">
      <c r="A3312" t="s">
        <v>71</v>
      </c>
      <c r="B3312" t="s">
        <v>1541</v>
      </c>
      <c r="C3312">
        <v>4107900</v>
      </c>
    </row>
    <row r="3313" spans="1:3">
      <c r="A3313" t="s">
        <v>71</v>
      </c>
      <c r="B3313" t="s">
        <v>2472</v>
      </c>
      <c r="C3313">
        <v>4108007</v>
      </c>
    </row>
    <row r="3314" spans="1:3">
      <c r="A3314" t="s">
        <v>71</v>
      </c>
      <c r="B3314" t="s">
        <v>2488</v>
      </c>
      <c r="C3314">
        <v>4108106</v>
      </c>
    </row>
    <row r="3315" spans="1:3">
      <c r="A3315" t="s">
        <v>71</v>
      </c>
      <c r="B3315" t="s">
        <v>2503</v>
      </c>
      <c r="C3315">
        <v>4108205</v>
      </c>
    </row>
    <row r="3316" spans="1:3">
      <c r="A3316" t="s">
        <v>71</v>
      </c>
      <c r="B3316" t="s">
        <v>2518</v>
      </c>
      <c r="C3316">
        <v>4108304</v>
      </c>
    </row>
    <row r="3317" spans="1:3">
      <c r="A3317" t="s">
        <v>71</v>
      </c>
      <c r="B3317" t="s">
        <v>2533</v>
      </c>
      <c r="C3317">
        <v>4108452</v>
      </c>
    </row>
    <row r="3318" spans="1:3">
      <c r="A3318" t="s">
        <v>71</v>
      </c>
      <c r="B3318" t="s">
        <v>2549</v>
      </c>
      <c r="C3318">
        <v>4108320</v>
      </c>
    </row>
    <row r="3319" spans="1:3">
      <c r="A3319" t="s">
        <v>71</v>
      </c>
      <c r="B3319" t="s">
        <v>2563</v>
      </c>
      <c r="C3319">
        <v>4108403</v>
      </c>
    </row>
    <row r="3320" spans="1:3">
      <c r="A3320" t="s">
        <v>71</v>
      </c>
      <c r="B3320" t="s">
        <v>1144</v>
      </c>
      <c r="C3320">
        <v>4108502</v>
      </c>
    </row>
    <row r="3321" spans="1:3">
      <c r="A3321" t="s">
        <v>71</v>
      </c>
      <c r="B3321" t="s">
        <v>2594</v>
      </c>
      <c r="C3321">
        <v>4108551</v>
      </c>
    </row>
    <row r="3322" spans="1:3">
      <c r="A3322" t="s">
        <v>71</v>
      </c>
      <c r="B3322" t="s">
        <v>2610</v>
      </c>
      <c r="C3322">
        <v>4108601</v>
      </c>
    </row>
    <row r="3323" spans="1:3">
      <c r="A3323" t="s">
        <v>71</v>
      </c>
      <c r="B3323" t="s">
        <v>2622</v>
      </c>
      <c r="C3323">
        <v>4108650</v>
      </c>
    </row>
    <row r="3324" spans="1:3">
      <c r="A3324" t="s">
        <v>71</v>
      </c>
      <c r="B3324" t="s">
        <v>2637</v>
      </c>
      <c r="C3324">
        <v>4108700</v>
      </c>
    </row>
    <row r="3325" spans="1:3">
      <c r="A3325" t="s">
        <v>71</v>
      </c>
      <c r="B3325" t="s">
        <v>2651</v>
      </c>
      <c r="C3325">
        <v>4108809</v>
      </c>
    </row>
    <row r="3326" spans="1:3">
      <c r="A3326" t="s">
        <v>71</v>
      </c>
      <c r="B3326" t="s">
        <v>2664</v>
      </c>
      <c r="C3326">
        <v>4108908</v>
      </c>
    </row>
    <row r="3327" spans="1:3">
      <c r="A3327" t="s">
        <v>71</v>
      </c>
      <c r="B3327" t="s">
        <v>2678</v>
      </c>
      <c r="C3327">
        <v>4108957</v>
      </c>
    </row>
    <row r="3328" spans="1:3">
      <c r="A3328" t="s">
        <v>71</v>
      </c>
      <c r="B3328" t="s">
        <v>2694</v>
      </c>
      <c r="C3328">
        <v>4109005</v>
      </c>
    </row>
    <row r="3329" spans="1:3">
      <c r="A3329" t="s">
        <v>71</v>
      </c>
      <c r="B3329" t="s">
        <v>2709</v>
      </c>
      <c r="C3329">
        <v>4109104</v>
      </c>
    </row>
    <row r="3330" spans="1:3">
      <c r="A3330" t="s">
        <v>71</v>
      </c>
      <c r="B3330" t="s">
        <v>2725</v>
      </c>
      <c r="C3330">
        <v>4109203</v>
      </c>
    </row>
    <row r="3331" spans="1:3">
      <c r="A3331" t="s">
        <v>71</v>
      </c>
      <c r="B3331" t="s">
        <v>2740</v>
      </c>
      <c r="C3331">
        <v>4109302</v>
      </c>
    </row>
    <row r="3332" spans="1:3">
      <c r="A3332" t="s">
        <v>71</v>
      </c>
      <c r="B3332" t="s">
        <v>2755</v>
      </c>
      <c r="C3332">
        <v>4109401</v>
      </c>
    </row>
    <row r="3333" spans="1:3">
      <c r="A3333" t="s">
        <v>71</v>
      </c>
      <c r="B3333" t="s">
        <v>2771</v>
      </c>
      <c r="C3333">
        <v>4109500</v>
      </c>
    </row>
    <row r="3334" spans="1:3">
      <c r="A3334" t="s">
        <v>71</v>
      </c>
      <c r="B3334" t="s">
        <v>2787</v>
      </c>
      <c r="C3334">
        <v>4109609</v>
      </c>
    </row>
    <row r="3335" spans="1:3">
      <c r="A3335" t="s">
        <v>71</v>
      </c>
      <c r="B3335" t="s">
        <v>2802</v>
      </c>
      <c r="C3335">
        <v>4109658</v>
      </c>
    </row>
    <row r="3336" spans="1:3">
      <c r="A3336" t="s">
        <v>71</v>
      </c>
      <c r="B3336" t="s">
        <v>2817</v>
      </c>
      <c r="C3336">
        <v>4109708</v>
      </c>
    </row>
    <row r="3337" spans="1:3">
      <c r="A3337" t="s">
        <v>71</v>
      </c>
      <c r="B3337" t="s">
        <v>2831</v>
      </c>
      <c r="C3337">
        <v>4109757</v>
      </c>
    </row>
    <row r="3338" spans="1:3">
      <c r="A3338" t="s">
        <v>71</v>
      </c>
      <c r="B3338" t="s">
        <v>2842</v>
      </c>
      <c r="C3338">
        <v>4109807</v>
      </c>
    </row>
    <row r="3339" spans="1:3">
      <c r="A3339" t="s">
        <v>71</v>
      </c>
      <c r="B3339" t="s">
        <v>2855</v>
      </c>
      <c r="C3339">
        <v>4109906</v>
      </c>
    </row>
    <row r="3340" spans="1:3">
      <c r="A3340" t="s">
        <v>71</v>
      </c>
      <c r="B3340" t="s">
        <v>2868</v>
      </c>
      <c r="C3340">
        <v>4110003</v>
      </c>
    </row>
    <row r="3341" spans="1:3">
      <c r="A3341" t="s">
        <v>71</v>
      </c>
      <c r="B3341" t="s">
        <v>1795</v>
      </c>
      <c r="C3341">
        <v>4110052</v>
      </c>
    </row>
    <row r="3342" spans="1:3">
      <c r="A3342" t="s">
        <v>71</v>
      </c>
      <c r="B3342" t="s">
        <v>2893</v>
      </c>
      <c r="C3342">
        <v>4110078</v>
      </c>
    </row>
    <row r="3343" spans="1:3">
      <c r="A3343" t="s">
        <v>71</v>
      </c>
      <c r="B3343" t="s">
        <v>2906</v>
      </c>
      <c r="C3343">
        <v>4110102</v>
      </c>
    </row>
    <row r="3344" spans="1:3">
      <c r="A3344" t="s">
        <v>71</v>
      </c>
      <c r="B3344" t="s">
        <v>2918</v>
      </c>
      <c r="C3344">
        <v>4110201</v>
      </c>
    </row>
    <row r="3345" spans="1:3">
      <c r="A3345" t="s">
        <v>71</v>
      </c>
      <c r="B3345" t="s">
        <v>1823</v>
      </c>
      <c r="C3345">
        <v>4110300</v>
      </c>
    </row>
    <row r="3346" spans="1:3">
      <c r="A3346" t="s">
        <v>71</v>
      </c>
      <c r="B3346" t="s">
        <v>2941</v>
      </c>
      <c r="C3346">
        <v>4110409</v>
      </c>
    </row>
    <row r="3347" spans="1:3">
      <c r="A3347" t="s">
        <v>71</v>
      </c>
      <c r="B3347" t="s">
        <v>2953</v>
      </c>
      <c r="C3347">
        <v>4110508</v>
      </c>
    </row>
    <row r="3348" spans="1:3">
      <c r="A3348" t="s">
        <v>71</v>
      </c>
      <c r="B3348" t="s">
        <v>2965</v>
      </c>
      <c r="C3348">
        <v>4110607</v>
      </c>
    </row>
    <row r="3349" spans="1:3">
      <c r="A3349" t="s">
        <v>71</v>
      </c>
      <c r="B3349" t="s">
        <v>2977</v>
      </c>
      <c r="C3349">
        <v>4110656</v>
      </c>
    </row>
    <row r="3350" spans="1:3">
      <c r="A3350" t="s">
        <v>71</v>
      </c>
      <c r="B3350" t="s">
        <v>2568</v>
      </c>
      <c r="C3350">
        <v>4110706</v>
      </c>
    </row>
    <row r="3351" spans="1:3">
      <c r="A3351" t="s">
        <v>71</v>
      </c>
      <c r="B3351" t="s">
        <v>3002</v>
      </c>
      <c r="C3351">
        <v>4110805</v>
      </c>
    </row>
    <row r="3352" spans="1:3">
      <c r="A3352" t="s">
        <v>71</v>
      </c>
      <c r="B3352" t="s">
        <v>3015</v>
      </c>
      <c r="C3352">
        <v>4110904</v>
      </c>
    </row>
    <row r="3353" spans="1:3">
      <c r="A3353" t="s">
        <v>71</v>
      </c>
      <c r="B3353" t="s">
        <v>3027</v>
      </c>
      <c r="C3353">
        <v>4110953</v>
      </c>
    </row>
    <row r="3354" spans="1:3">
      <c r="A3354" t="s">
        <v>71</v>
      </c>
      <c r="B3354" t="s">
        <v>3040</v>
      </c>
      <c r="C3354">
        <v>4111001</v>
      </c>
    </row>
    <row r="3355" spans="1:3">
      <c r="A3355" t="s">
        <v>71</v>
      </c>
      <c r="B3355" t="s">
        <v>1928</v>
      </c>
      <c r="C3355">
        <v>4111100</v>
      </c>
    </row>
    <row r="3356" spans="1:3">
      <c r="A3356" t="s">
        <v>71</v>
      </c>
      <c r="B3356" t="s">
        <v>3064</v>
      </c>
      <c r="C3356">
        <v>4111209</v>
      </c>
    </row>
    <row r="3357" spans="1:3">
      <c r="A3357" t="s">
        <v>71</v>
      </c>
      <c r="B3357" t="s">
        <v>3075</v>
      </c>
      <c r="C3357">
        <v>4111258</v>
      </c>
    </row>
    <row r="3358" spans="1:3">
      <c r="A3358" t="s">
        <v>71</v>
      </c>
      <c r="B3358" t="s">
        <v>3088</v>
      </c>
      <c r="C3358">
        <v>4111308</v>
      </c>
    </row>
    <row r="3359" spans="1:3">
      <c r="A3359" t="s">
        <v>71</v>
      </c>
      <c r="B3359" t="s">
        <v>3100</v>
      </c>
      <c r="C3359">
        <v>4111407</v>
      </c>
    </row>
    <row r="3360" spans="1:3">
      <c r="A3360" t="s">
        <v>71</v>
      </c>
      <c r="B3360" t="s">
        <v>3113</v>
      </c>
      <c r="C3360">
        <v>4111506</v>
      </c>
    </row>
    <row r="3361" spans="1:3">
      <c r="A3361" t="s">
        <v>71</v>
      </c>
      <c r="B3361" t="s">
        <v>3125</v>
      </c>
      <c r="C3361">
        <v>4111555</v>
      </c>
    </row>
    <row r="3362" spans="1:3">
      <c r="A3362" t="s">
        <v>71</v>
      </c>
      <c r="B3362" t="s">
        <v>3136</v>
      </c>
      <c r="C3362">
        <v>4111605</v>
      </c>
    </row>
    <row r="3363" spans="1:3">
      <c r="A3363" t="s">
        <v>71</v>
      </c>
      <c r="B3363" t="s">
        <v>3148</v>
      </c>
      <c r="C3363">
        <v>4111704</v>
      </c>
    </row>
    <row r="3364" spans="1:3">
      <c r="A3364" t="s">
        <v>71</v>
      </c>
      <c r="B3364" t="s">
        <v>3159</v>
      </c>
      <c r="C3364">
        <v>4111803</v>
      </c>
    </row>
    <row r="3365" spans="1:3">
      <c r="A3365" t="s">
        <v>71</v>
      </c>
      <c r="B3365" t="s">
        <v>3170</v>
      </c>
      <c r="C3365">
        <v>4111902</v>
      </c>
    </row>
    <row r="3366" spans="1:3">
      <c r="A3366" t="s">
        <v>71</v>
      </c>
      <c r="B3366" t="s">
        <v>3181</v>
      </c>
      <c r="C3366">
        <v>4112009</v>
      </c>
    </row>
    <row r="3367" spans="1:3">
      <c r="A3367" t="s">
        <v>71</v>
      </c>
      <c r="B3367" t="s">
        <v>3193</v>
      </c>
      <c r="C3367">
        <v>4112108</v>
      </c>
    </row>
    <row r="3368" spans="1:3">
      <c r="A3368" t="s">
        <v>71</v>
      </c>
      <c r="B3368" t="s">
        <v>3205</v>
      </c>
      <c r="C3368">
        <v>4112207</v>
      </c>
    </row>
    <row r="3369" spans="1:3">
      <c r="A3369" t="s">
        <v>71</v>
      </c>
      <c r="B3369" t="s">
        <v>3217</v>
      </c>
      <c r="C3369">
        <v>4112306</v>
      </c>
    </row>
    <row r="3370" spans="1:3">
      <c r="A3370" t="s">
        <v>71</v>
      </c>
      <c r="B3370" t="s">
        <v>825</v>
      </c>
      <c r="C3370">
        <v>4112405</v>
      </c>
    </row>
    <row r="3371" spans="1:3">
      <c r="A3371" t="s">
        <v>71</v>
      </c>
      <c r="B3371" t="s">
        <v>3239</v>
      </c>
      <c r="C3371">
        <v>4112504</v>
      </c>
    </row>
    <row r="3372" spans="1:3">
      <c r="A3372" t="s">
        <v>71</v>
      </c>
      <c r="B3372" t="s">
        <v>3249</v>
      </c>
      <c r="C3372">
        <v>4112603</v>
      </c>
    </row>
    <row r="3373" spans="1:3">
      <c r="A3373" t="s">
        <v>71</v>
      </c>
      <c r="B3373" t="s">
        <v>3259</v>
      </c>
      <c r="C3373">
        <v>4112702</v>
      </c>
    </row>
    <row r="3374" spans="1:3">
      <c r="A3374" t="s">
        <v>71</v>
      </c>
      <c r="B3374" t="s">
        <v>3271</v>
      </c>
      <c r="C3374">
        <v>4112751</v>
      </c>
    </row>
    <row r="3375" spans="1:3">
      <c r="A3375" t="s">
        <v>71</v>
      </c>
      <c r="B3375" t="s">
        <v>3282</v>
      </c>
      <c r="C3375">
        <v>4112801</v>
      </c>
    </row>
    <row r="3376" spans="1:3">
      <c r="A3376" t="s">
        <v>71</v>
      </c>
      <c r="B3376" t="s">
        <v>3294</v>
      </c>
      <c r="C3376">
        <v>4112900</v>
      </c>
    </row>
    <row r="3377" spans="1:3">
      <c r="A3377" t="s">
        <v>71</v>
      </c>
      <c r="B3377" t="s">
        <v>3306</v>
      </c>
      <c r="C3377">
        <v>4112959</v>
      </c>
    </row>
    <row r="3378" spans="1:3">
      <c r="A3378" t="s">
        <v>71</v>
      </c>
      <c r="B3378" t="s">
        <v>2673</v>
      </c>
      <c r="C3378">
        <v>4113007</v>
      </c>
    </row>
    <row r="3379" spans="1:3">
      <c r="A3379" t="s">
        <v>71</v>
      </c>
      <c r="B3379" t="s">
        <v>3328</v>
      </c>
      <c r="C3379">
        <v>4113106</v>
      </c>
    </row>
    <row r="3380" spans="1:3">
      <c r="A3380" t="s">
        <v>71</v>
      </c>
      <c r="B3380" t="s">
        <v>3339</v>
      </c>
      <c r="C3380">
        <v>4113205</v>
      </c>
    </row>
    <row r="3381" spans="1:3">
      <c r="A3381" t="s">
        <v>71</v>
      </c>
      <c r="B3381" t="s">
        <v>3350</v>
      </c>
      <c r="C3381">
        <v>4113254</v>
      </c>
    </row>
    <row r="3382" spans="1:3">
      <c r="A3382" t="s">
        <v>71</v>
      </c>
      <c r="B3382" t="s">
        <v>3360</v>
      </c>
      <c r="C3382">
        <v>4113304</v>
      </c>
    </row>
    <row r="3383" spans="1:3">
      <c r="A3383" t="s">
        <v>71</v>
      </c>
      <c r="B3383" t="s">
        <v>3369</v>
      </c>
      <c r="C3383">
        <v>4113403</v>
      </c>
    </row>
    <row r="3384" spans="1:3">
      <c r="A3384" t="s">
        <v>71</v>
      </c>
      <c r="B3384" t="s">
        <v>3379</v>
      </c>
      <c r="C3384">
        <v>4113429</v>
      </c>
    </row>
    <row r="3385" spans="1:3">
      <c r="A3385" t="s">
        <v>71</v>
      </c>
      <c r="B3385" t="s">
        <v>3389</v>
      </c>
      <c r="C3385">
        <v>4113452</v>
      </c>
    </row>
    <row r="3386" spans="1:3">
      <c r="A3386" t="s">
        <v>71</v>
      </c>
      <c r="B3386" t="s">
        <v>3399</v>
      </c>
      <c r="C3386">
        <v>4113502</v>
      </c>
    </row>
    <row r="3387" spans="1:3">
      <c r="A3387" t="s">
        <v>71</v>
      </c>
      <c r="B3387" t="s">
        <v>3409</v>
      </c>
      <c r="C3387">
        <v>4113601</v>
      </c>
    </row>
    <row r="3388" spans="1:3">
      <c r="A3388" t="s">
        <v>71</v>
      </c>
      <c r="B3388" t="s">
        <v>3419</v>
      </c>
      <c r="C3388">
        <v>4113700</v>
      </c>
    </row>
    <row r="3389" spans="1:3">
      <c r="A3389" t="s">
        <v>71</v>
      </c>
      <c r="B3389" t="s">
        <v>3428</v>
      </c>
      <c r="C3389">
        <v>4113734</v>
      </c>
    </row>
    <row r="3390" spans="1:3">
      <c r="A3390" t="s">
        <v>71</v>
      </c>
      <c r="B3390" t="s">
        <v>3438</v>
      </c>
      <c r="C3390">
        <v>4113759</v>
      </c>
    </row>
    <row r="3391" spans="1:3">
      <c r="A3391" t="s">
        <v>71</v>
      </c>
      <c r="B3391" t="s">
        <v>3447</v>
      </c>
      <c r="C3391">
        <v>4113809</v>
      </c>
    </row>
    <row r="3392" spans="1:3">
      <c r="A3392" t="s">
        <v>71</v>
      </c>
      <c r="B3392" t="s">
        <v>3456</v>
      </c>
      <c r="C3392">
        <v>4113908</v>
      </c>
    </row>
    <row r="3393" spans="1:3">
      <c r="A3393" t="s">
        <v>71</v>
      </c>
      <c r="B3393" t="s">
        <v>3466</v>
      </c>
      <c r="C3393">
        <v>4114005</v>
      </c>
    </row>
    <row r="3394" spans="1:3">
      <c r="A3394" t="s">
        <v>71</v>
      </c>
      <c r="B3394" t="s">
        <v>3475</v>
      </c>
      <c r="C3394">
        <v>4114104</v>
      </c>
    </row>
    <row r="3395" spans="1:3">
      <c r="A3395" t="s">
        <v>71</v>
      </c>
      <c r="B3395" t="s">
        <v>3485</v>
      </c>
      <c r="C3395">
        <v>4114203</v>
      </c>
    </row>
    <row r="3396" spans="1:3">
      <c r="A3396" t="s">
        <v>71</v>
      </c>
      <c r="B3396" t="s">
        <v>3495</v>
      </c>
      <c r="C3396">
        <v>4114302</v>
      </c>
    </row>
    <row r="3397" spans="1:3">
      <c r="A3397" t="s">
        <v>71</v>
      </c>
      <c r="B3397" t="s">
        <v>3504</v>
      </c>
      <c r="C3397">
        <v>4114351</v>
      </c>
    </row>
    <row r="3398" spans="1:3">
      <c r="A3398" t="s">
        <v>71</v>
      </c>
      <c r="B3398" t="s">
        <v>3514</v>
      </c>
      <c r="C3398">
        <v>4114401</v>
      </c>
    </row>
    <row r="3399" spans="1:3">
      <c r="A3399" t="s">
        <v>71</v>
      </c>
      <c r="B3399" t="s">
        <v>3524</v>
      </c>
      <c r="C3399">
        <v>4114500</v>
      </c>
    </row>
    <row r="3400" spans="1:3">
      <c r="A3400" t="s">
        <v>71</v>
      </c>
      <c r="B3400" t="s">
        <v>3534</v>
      </c>
      <c r="C3400">
        <v>4114609</v>
      </c>
    </row>
    <row r="3401" spans="1:3">
      <c r="A3401" t="s">
        <v>71</v>
      </c>
      <c r="B3401" t="s">
        <v>3544</v>
      </c>
      <c r="C3401">
        <v>4114708</v>
      </c>
    </row>
    <row r="3402" spans="1:3">
      <c r="A3402" t="s">
        <v>71</v>
      </c>
      <c r="B3402" t="s">
        <v>3552</v>
      </c>
      <c r="C3402">
        <v>4114807</v>
      </c>
    </row>
    <row r="3403" spans="1:3">
      <c r="A3403" t="s">
        <v>71</v>
      </c>
      <c r="B3403" t="s">
        <v>3562</v>
      </c>
      <c r="C3403">
        <v>4114906</v>
      </c>
    </row>
    <row r="3404" spans="1:3">
      <c r="A3404" t="s">
        <v>71</v>
      </c>
      <c r="B3404" t="s">
        <v>3572</v>
      </c>
      <c r="C3404">
        <v>4115002</v>
      </c>
    </row>
    <row r="3405" spans="1:3">
      <c r="A3405" t="s">
        <v>71</v>
      </c>
      <c r="B3405" t="s">
        <v>3582</v>
      </c>
      <c r="C3405">
        <v>4115101</v>
      </c>
    </row>
    <row r="3406" spans="1:3">
      <c r="A3406" t="s">
        <v>71</v>
      </c>
      <c r="B3406" t="s">
        <v>3592</v>
      </c>
      <c r="C3406">
        <v>4115200</v>
      </c>
    </row>
    <row r="3407" spans="1:3">
      <c r="A3407" t="s">
        <v>71</v>
      </c>
      <c r="B3407" t="s">
        <v>3601</v>
      </c>
      <c r="C3407">
        <v>4115309</v>
      </c>
    </row>
    <row r="3408" spans="1:3">
      <c r="A3408" t="s">
        <v>71</v>
      </c>
      <c r="B3408" t="s">
        <v>3610</v>
      </c>
      <c r="C3408">
        <v>4115358</v>
      </c>
    </row>
    <row r="3409" spans="1:3">
      <c r="A3409" t="s">
        <v>71</v>
      </c>
      <c r="B3409" t="s">
        <v>3619</v>
      </c>
      <c r="C3409">
        <v>4115408</v>
      </c>
    </row>
    <row r="3410" spans="1:3">
      <c r="A3410" t="s">
        <v>71</v>
      </c>
      <c r="B3410" t="s">
        <v>3629</v>
      </c>
      <c r="C3410">
        <v>4115457</v>
      </c>
    </row>
    <row r="3411" spans="1:3">
      <c r="A3411" t="s">
        <v>71</v>
      </c>
      <c r="B3411" t="s">
        <v>3639</v>
      </c>
      <c r="C3411">
        <v>4115507</v>
      </c>
    </row>
    <row r="3412" spans="1:3">
      <c r="A3412" t="s">
        <v>71</v>
      </c>
      <c r="B3412" t="s">
        <v>3648</v>
      </c>
      <c r="C3412">
        <v>4115606</v>
      </c>
    </row>
    <row r="3413" spans="1:3">
      <c r="A3413" t="s">
        <v>71</v>
      </c>
      <c r="B3413" t="s">
        <v>3657</v>
      </c>
      <c r="C3413">
        <v>4115705</v>
      </c>
    </row>
    <row r="3414" spans="1:3">
      <c r="A3414" t="s">
        <v>71</v>
      </c>
      <c r="B3414" t="s">
        <v>3666</v>
      </c>
      <c r="C3414">
        <v>4115739</v>
      </c>
    </row>
    <row r="3415" spans="1:3">
      <c r="A3415" t="s">
        <v>71</v>
      </c>
      <c r="B3415" t="s">
        <v>3673</v>
      </c>
      <c r="C3415">
        <v>4115754</v>
      </c>
    </row>
    <row r="3416" spans="1:3">
      <c r="A3416" t="s">
        <v>71</v>
      </c>
      <c r="B3416" t="s">
        <v>3682</v>
      </c>
      <c r="C3416">
        <v>4115804</v>
      </c>
    </row>
    <row r="3417" spans="1:3">
      <c r="A3417" t="s">
        <v>71</v>
      </c>
      <c r="B3417" t="s">
        <v>3690</v>
      </c>
      <c r="C3417">
        <v>4115853</v>
      </c>
    </row>
    <row r="3418" spans="1:3">
      <c r="A3418" t="s">
        <v>71</v>
      </c>
      <c r="B3418" t="s">
        <v>2467</v>
      </c>
      <c r="C3418">
        <v>4115903</v>
      </c>
    </row>
    <row r="3419" spans="1:3">
      <c r="A3419" t="s">
        <v>71</v>
      </c>
      <c r="B3419" t="s">
        <v>3706</v>
      </c>
      <c r="C3419">
        <v>4116000</v>
      </c>
    </row>
    <row r="3420" spans="1:3">
      <c r="A3420" t="s">
        <v>71</v>
      </c>
      <c r="B3420" t="s">
        <v>3714</v>
      </c>
      <c r="C3420">
        <v>4116059</v>
      </c>
    </row>
    <row r="3421" spans="1:3">
      <c r="A3421" t="s">
        <v>71</v>
      </c>
      <c r="B3421" t="s">
        <v>3721</v>
      </c>
      <c r="C3421">
        <v>4116109</v>
      </c>
    </row>
    <row r="3422" spans="1:3">
      <c r="A3422" t="s">
        <v>71</v>
      </c>
      <c r="B3422" t="s">
        <v>3728</v>
      </c>
      <c r="C3422">
        <v>4116208</v>
      </c>
    </row>
    <row r="3423" spans="1:3">
      <c r="A3423" t="s">
        <v>71</v>
      </c>
      <c r="B3423" t="s">
        <v>3735</v>
      </c>
      <c r="C3423">
        <v>4116307</v>
      </c>
    </row>
    <row r="3424" spans="1:3">
      <c r="A3424" t="s">
        <v>71</v>
      </c>
      <c r="B3424" t="s">
        <v>3742</v>
      </c>
      <c r="C3424">
        <v>4116406</v>
      </c>
    </row>
    <row r="3425" spans="1:3">
      <c r="A3425" t="s">
        <v>71</v>
      </c>
      <c r="B3425" t="s">
        <v>3749</v>
      </c>
      <c r="C3425">
        <v>4116505</v>
      </c>
    </row>
    <row r="3426" spans="1:3">
      <c r="A3426" t="s">
        <v>71</v>
      </c>
      <c r="B3426" t="s">
        <v>3755</v>
      </c>
      <c r="C3426">
        <v>4116604</v>
      </c>
    </row>
    <row r="3427" spans="1:3">
      <c r="A3427" t="s">
        <v>71</v>
      </c>
      <c r="B3427" t="s">
        <v>3048</v>
      </c>
      <c r="C3427">
        <v>4116703</v>
      </c>
    </row>
    <row r="3428" spans="1:3">
      <c r="A3428" t="s">
        <v>71</v>
      </c>
      <c r="B3428" t="s">
        <v>3764</v>
      </c>
      <c r="C3428">
        <v>4116802</v>
      </c>
    </row>
    <row r="3429" spans="1:3">
      <c r="A3429" t="s">
        <v>71</v>
      </c>
      <c r="B3429" t="s">
        <v>3771</v>
      </c>
      <c r="C3429">
        <v>4116901</v>
      </c>
    </row>
    <row r="3430" spans="1:3">
      <c r="A3430" t="s">
        <v>71</v>
      </c>
      <c r="B3430" t="s">
        <v>3777</v>
      </c>
      <c r="C3430">
        <v>4116950</v>
      </c>
    </row>
    <row r="3431" spans="1:3">
      <c r="A3431" t="s">
        <v>71</v>
      </c>
      <c r="B3431" t="s">
        <v>3784</v>
      </c>
      <c r="C3431">
        <v>4117008</v>
      </c>
    </row>
    <row r="3432" spans="1:3">
      <c r="A3432" t="s">
        <v>71</v>
      </c>
      <c r="B3432" t="s">
        <v>3791</v>
      </c>
      <c r="C3432">
        <v>4117057</v>
      </c>
    </row>
    <row r="3433" spans="1:3">
      <c r="A3433" t="s">
        <v>71</v>
      </c>
      <c r="B3433" t="s">
        <v>3798</v>
      </c>
      <c r="C3433">
        <v>4117107</v>
      </c>
    </row>
    <row r="3434" spans="1:3">
      <c r="A3434" t="s">
        <v>71</v>
      </c>
      <c r="B3434" t="s">
        <v>1872</v>
      </c>
      <c r="C3434">
        <v>4117206</v>
      </c>
    </row>
    <row r="3435" spans="1:3">
      <c r="A3435" t="s">
        <v>71</v>
      </c>
      <c r="B3435" t="s">
        <v>3811</v>
      </c>
      <c r="C3435">
        <v>4117255</v>
      </c>
    </row>
    <row r="3436" spans="1:3">
      <c r="A3436" t="s">
        <v>71</v>
      </c>
      <c r="B3436" t="s">
        <v>3818</v>
      </c>
      <c r="C3436">
        <v>4117214</v>
      </c>
    </row>
    <row r="3437" spans="1:3">
      <c r="A3437" t="s">
        <v>71</v>
      </c>
      <c r="B3437" t="s">
        <v>3825</v>
      </c>
      <c r="C3437">
        <v>4117222</v>
      </c>
    </row>
    <row r="3438" spans="1:3">
      <c r="A3438" t="s">
        <v>71</v>
      </c>
      <c r="B3438" t="s">
        <v>3832</v>
      </c>
      <c r="C3438">
        <v>4117271</v>
      </c>
    </row>
    <row r="3439" spans="1:3">
      <c r="A3439" t="s">
        <v>71</v>
      </c>
      <c r="B3439" t="s">
        <v>3838</v>
      </c>
      <c r="C3439">
        <v>4117297</v>
      </c>
    </row>
    <row r="3440" spans="1:3">
      <c r="A3440" t="s">
        <v>71</v>
      </c>
      <c r="B3440" t="s">
        <v>3845</v>
      </c>
      <c r="C3440">
        <v>4117305</v>
      </c>
    </row>
    <row r="3441" spans="1:3">
      <c r="A3441" t="s">
        <v>71</v>
      </c>
      <c r="B3441" t="s">
        <v>3851</v>
      </c>
      <c r="C3441">
        <v>4117404</v>
      </c>
    </row>
    <row r="3442" spans="1:3">
      <c r="A3442" t="s">
        <v>71</v>
      </c>
      <c r="B3442" t="s">
        <v>3857</v>
      </c>
      <c r="C3442">
        <v>4117453</v>
      </c>
    </row>
    <row r="3443" spans="1:3">
      <c r="A3443" t="s">
        <v>71</v>
      </c>
      <c r="B3443" t="s">
        <v>3863</v>
      </c>
      <c r="C3443">
        <v>4117503</v>
      </c>
    </row>
    <row r="3444" spans="1:3">
      <c r="A3444" t="s">
        <v>71</v>
      </c>
      <c r="B3444" t="s">
        <v>2020</v>
      </c>
      <c r="C3444">
        <v>4117602</v>
      </c>
    </row>
    <row r="3445" spans="1:3">
      <c r="A3445" t="s">
        <v>71</v>
      </c>
      <c r="B3445" t="s">
        <v>3343</v>
      </c>
      <c r="C3445">
        <v>4117701</v>
      </c>
    </row>
    <row r="3446" spans="1:3">
      <c r="A3446" t="s">
        <v>71</v>
      </c>
      <c r="B3446" t="s">
        <v>3879</v>
      </c>
      <c r="C3446">
        <v>4117800</v>
      </c>
    </row>
    <row r="3447" spans="1:3">
      <c r="A3447" t="s">
        <v>71</v>
      </c>
      <c r="B3447" t="s">
        <v>3885</v>
      </c>
      <c r="C3447">
        <v>4117909</v>
      </c>
    </row>
    <row r="3448" spans="1:3">
      <c r="A3448" t="s">
        <v>71</v>
      </c>
      <c r="B3448" t="s">
        <v>3891</v>
      </c>
      <c r="C3448">
        <v>4118006</v>
      </c>
    </row>
    <row r="3449" spans="1:3">
      <c r="A3449" t="s">
        <v>71</v>
      </c>
      <c r="B3449" t="s">
        <v>3897</v>
      </c>
      <c r="C3449">
        <v>4118105</v>
      </c>
    </row>
    <row r="3450" spans="1:3">
      <c r="A3450" t="s">
        <v>71</v>
      </c>
      <c r="B3450" t="s">
        <v>3903</v>
      </c>
      <c r="C3450">
        <v>4118204</v>
      </c>
    </row>
    <row r="3451" spans="1:3">
      <c r="A3451" t="s">
        <v>71</v>
      </c>
      <c r="B3451" t="s">
        <v>3909</v>
      </c>
      <c r="C3451">
        <v>4118303</v>
      </c>
    </row>
    <row r="3452" spans="1:3">
      <c r="A3452" t="s">
        <v>71</v>
      </c>
      <c r="B3452" t="s">
        <v>3914</v>
      </c>
      <c r="C3452">
        <v>4118402</v>
      </c>
    </row>
    <row r="3453" spans="1:3">
      <c r="A3453" t="s">
        <v>71</v>
      </c>
      <c r="B3453" t="s">
        <v>3920</v>
      </c>
      <c r="C3453">
        <v>4118451</v>
      </c>
    </row>
    <row r="3454" spans="1:3">
      <c r="A3454" t="s">
        <v>71</v>
      </c>
      <c r="B3454" t="s">
        <v>3926</v>
      </c>
      <c r="C3454">
        <v>4118501</v>
      </c>
    </row>
    <row r="3455" spans="1:3">
      <c r="A3455" t="s">
        <v>71</v>
      </c>
      <c r="B3455" t="s">
        <v>3932</v>
      </c>
      <c r="C3455">
        <v>4118600</v>
      </c>
    </row>
    <row r="3456" spans="1:3">
      <c r="A3456" t="s">
        <v>71</v>
      </c>
      <c r="B3456" t="s">
        <v>3938</v>
      </c>
      <c r="C3456">
        <v>4118709</v>
      </c>
    </row>
    <row r="3457" spans="1:3">
      <c r="A3457" t="s">
        <v>71</v>
      </c>
      <c r="B3457" t="s">
        <v>3944</v>
      </c>
      <c r="C3457">
        <v>4118808</v>
      </c>
    </row>
    <row r="3458" spans="1:3">
      <c r="A3458" t="s">
        <v>71</v>
      </c>
      <c r="B3458" t="s">
        <v>3950</v>
      </c>
      <c r="C3458">
        <v>4118857</v>
      </c>
    </row>
    <row r="3459" spans="1:3">
      <c r="A3459" t="s">
        <v>71</v>
      </c>
      <c r="B3459" t="s">
        <v>3956</v>
      </c>
      <c r="C3459">
        <v>4118907</v>
      </c>
    </row>
    <row r="3460" spans="1:3">
      <c r="A3460" t="s">
        <v>71</v>
      </c>
      <c r="B3460" t="s">
        <v>3961</v>
      </c>
      <c r="C3460">
        <v>4119004</v>
      </c>
    </row>
    <row r="3461" spans="1:3">
      <c r="A3461" t="s">
        <v>71</v>
      </c>
      <c r="B3461" t="s">
        <v>3967</v>
      </c>
      <c r="C3461">
        <v>4119103</v>
      </c>
    </row>
    <row r="3462" spans="1:3">
      <c r="A3462" t="s">
        <v>71</v>
      </c>
      <c r="B3462" t="s">
        <v>3972</v>
      </c>
      <c r="C3462">
        <v>4119152</v>
      </c>
    </row>
    <row r="3463" spans="1:3">
      <c r="A3463" t="s">
        <v>71</v>
      </c>
      <c r="B3463" t="s">
        <v>3977</v>
      </c>
      <c r="C3463">
        <v>4119251</v>
      </c>
    </row>
    <row r="3464" spans="1:3">
      <c r="A3464" t="s">
        <v>71</v>
      </c>
      <c r="B3464" t="s">
        <v>3983</v>
      </c>
      <c r="C3464">
        <v>4119202</v>
      </c>
    </row>
    <row r="3465" spans="1:3">
      <c r="A3465" t="s">
        <v>71</v>
      </c>
      <c r="B3465" t="s">
        <v>1270</v>
      </c>
      <c r="C3465">
        <v>4119301</v>
      </c>
    </row>
    <row r="3466" spans="1:3">
      <c r="A3466" t="s">
        <v>71</v>
      </c>
      <c r="B3466" t="s">
        <v>3994</v>
      </c>
      <c r="C3466">
        <v>4119400</v>
      </c>
    </row>
    <row r="3467" spans="1:3">
      <c r="A3467" t="s">
        <v>71</v>
      </c>
      <c r="B3467" t="s">
        <v>3999</v>
      </c>
      <c r="C3467">
        <v>4119509</v>
      </c>
    </row>
    <row r="3468" spans="1:3">
      <c r="A3468" t="s">
        <v>71</v>
      </c>
      <c r="B3468" t="s">
        <v>4005</v>
      </c>
      <c r="C3468">
        <v>4119608</v>
      </c>
    </row>
    <row r="3469" spans="1:3">
      <c r="A3469" t="s">
        <v>71</v>
      </c>
      <c r="B3469" t="s">
        <v>4011</v>
      </c>
      <c r="C3469">
        <v>4119657</v>
      </c>
    </row>
    <row r="3470" spans="1:3">
      <c r="A3470" t="s">
        <v>71</v>
      </c>
      <c r="B3470" t="s">
        <v>4017</v>
      </c>
      <c r="C3470">
        <v>4119707</v>
      </c>
    </row>
    <row r="3471" spans="1:3">
      <c r="A3471" t="s">
        <v>71</v>
      </c>
      <c r="B3471" t="s">
        <v>4022</v>
      </c>
      <c r="C3471">
        <v>4119806</v>
      </c>
    </row>
    <row r="3472" spans="1:3">
      <c r="A3472" t="s">
        <v>71</v>
      </c>
      <c r="B3472" t="s">
        <v>4028</v>
      </c>
      <c r="C3472">
        <v>4119905</v>
      </c>
    </row>
    <row r="3473" spans="1:3">
      <c r="A3473" t="s">
        <v>71</v>
      </c>
      <c r="B3473" t="s">
        <v>4034</v>
      </c>
      <c r="C3473">
        <v>4119954</v>
      </c>
    </row>
    <row r="3474" spans="1:3">
      <c r="A3474" t="s">
        <v>71</v>
      </c>
      <c r="B3474" t="s">
        <v>4039</v>
      </c>
      <c r="C3474">
        <v>4120002</v>
      </c>
    </row>
    <row r="3475" spans="1:3">
      <c r="A3475" t="s">
        <v>71</v>
      </c>
      <c r="B3475" t="s">
        <v>4045</v>
      </c>
      <c r="C3475">
        <v>4120101</v>
      </c>
    </row>
    <row r="3476" spans="1:3">
      <c r="A3476" t="s">
        <v>71</v>
      </c>
      <c r="B3476" t="s">
        <v>4051</v>
      </c>
      <c r="C3476">
        <v>4120150</v>
      </c>
    </row>
    <row r="3477" spans="1:3">
      <c r="A3477" t="s">
        <v>71</v>
      </c>
      <c r="B3477" t="s">
        <v>4056</v>
      </c>
      <c r="C3477">
        <v>4120200</v>
      </c>
    </row>
    <row r="3478" spans="1:3">
      <c r="A3478" t="s">
        <v>71</v>
      </c>
      <c r="B3478" t="s">
        <v>4062</v>
      </c>
      <c r="C3478">
        <v>4120309</v>
      </c>
    </row>
    <row r="3479" spans="1:3">
      <c r="A3479" t="s">
        <v>71</v>
      </c>
      <c r="B3479" t="s">
        <v>4068</v>
      </c>
      <c r="C3479">
        <v>4120333</v>
      </c>
    </row>
    <row r="3480" spans="1:3">
      <c r="A3480" t="s">
        <v>71</v>
      </c>
      <c r="B3480" t="s">
        <v>4074</v>
      </c>
      <c r="C3480">
        <v>4120358</v>
      </c>
    </row>
    <row r="3481" spans="1:3">
      <c r="A3481" t="s">
        <v>71</v>
      </c>
      <c r="B3481" t="s">
        <v>4079</v>
      </c>
      <c r="C3481">
        <v>4120408</v>
      </c>
    </row>
    <row r="3482" spans="1:3">
      <c r="A3482" t="s">
        <v>71</v>
      </c>
      <c r="B3482" t="s">
        <v>4085</v>
      </c>
      <c r="C3482">
        <v>4120507</v>
      </c>
    </row>
    <row r="3483" spans="1:3">
      <c r="A3483" t="s">
        <v>71</v>
      </c>
      <c r="B3483" t="s">
        <v>4090</v>
      </c>
      <c r="C3483">
        <v>4120606</v>
      </c>
    </row>
    <row r="3484" spans="1:3">
      <c r="A3484" t="s">
        <v>71</v>
      </c>
      <c r="B3484" t="s">
        <v>4096</v>
      </c>
      <c r="C3484">
        <v>4120655</v>
      </c>
    </row>
    <row r="3485" spans="1:3">
      <c r="A3485" t="s">
        <v>71</v>
      </c>
      <c r="B3485" t="s">
        <v>4102</v>
      </c>
      <c r="C3485">
        <v>4120705</v>
      </c>
    </row>
    <row r="3486" spans="1:3">
      <c r="A3486" t="s">
        <v>71</v>
      </c>
      <c r="B3486" t="s">
        <v>4108</v>
      </c>
      <c r="C3486">
        <v>4120804</v>
      </c>
    </row>
    <row r="3487" spans="1:3">
      <c r="A3487" t="s">
        <v>71</v>
      </c>
      <c r="B3487" t="s">
        <v>4113</v>
      </c>
      <c r="C3487">
        <v>4120853</v>
      </c>
    </row>
    <row r="3488" spans="1:3">
      <c r="A3488" t="s">
        <v>71</v>
      </c>
      <c r="B3488" t="s">
        <v>4119</v>
      </c>
      <c r="C3488">
        <v>4120903</v>
      </c>
    </row>
    <row r="3489" spans="1:3">
      <c r="A3489" t="s">
        <v>71</v>
      </c>
      <c r="B3489" t="s">
        <v>4125</v>
      </c>
      <c r="C3489">
        <v>4121000</v>
      </c>
    </row>
    <row r="3490" spans="1:3">
      <c r="A3490" t="s">
        <v>71</v>
      </c>
      <c r="B3490" t="s">
        <v>4131</v>
      </c>
      <c r="C3490">
        <v>4121109</v>
      </c>
    </row>
    <row r="3491" spans="1:3">
      <c r="A3491" t="s">
        <v>71</v>
      </c>
      <c r="B3491" t="s">
        <v>4137</v>
      </c>
      <c r="C3491">
        <v>4121208</v>
      </c>
    </row>
    <row r="3492" spans="1:3">
      <c r="A3492" t="s">
        <v>71</v>
      </c>
      <c r="B3492" t="s">
        <v>4142</v>
      </c>
      <c r="C3492">
        <v>4121257</v>
      </c>
    </row>
    <row r="3493" spans="1:3">
      <c r="A3493" t="s">
        <v>71</v>
      </c>
      <c r="B3493" t="s">
        <v>4147</v>
      </c>
      <c r="C3493">
        <v>4121307</v>
      </c>
    </row>
    <row r="3494" spans="1:3">
      <c r="A3494" t="s">
        <v>71</v>
      </c>
      <c r="B3494" t="s">
        <v>4152</v>
      </c>
      <c r="C3494">
        <v>4121356</v>
      </c>
    </row>
    <row r="3495" spans="1:3">
      <c r="A3495" t="s">
        <v>71</v>
      </c>
      <c r="B3495" t="s">
        <v>4157</v>
      </c>
      <c r="C3495">
        <v>4121406</v>
      </c>
    </row>
    <row r="3496" spans="1:3">
      <c r="A3496" t="s">
        <v>71</v>
      </c>
      <c r="B3496" t="s">
        <v>4162</v>
      </c>
      <c r="C3496">
        <v>4121505</v>
      </c>
    </row>
    <row r="3497" spans="1:3">
      <c r="A3497" t="s">
        <v>71</v>
      </c>
      <c r="B3497" t="s">
        <v>4167</v>
      </c>
      <c r="C3497">
        <v>4121604</v>
      </c>
    </row>
    <row r="3498" spans="1:3">
      <c r="A3498" t="s">
        <v>71</v>
      </c>
      <c r="B3498" t="s">
        <v>4172</v>
      </c>
      <c r="C3498">
        <v>4121703</v>
      </c>
    </row>
    <row r="3499" spans="1:3">
      <c r="A3499" t="s">
        <v>71</v>
      </c>
      <c r="B3499" t="s">
        <v>4177</v>
      </c>
      <c r="C3499">
        <v>4121752</v>
      </c>
    </row>
    <row r="3500" spans="1:3">
      <c r="A3500" t="s">
        <v>71</v>
      </c>
      <c r="B3500" t="s">
        <v>4182</v>
      </c>
      <c r="C3500">
        <v>4121802</v>
      </c>
    </row>
    <row r="3501" spans="1:3">
      <c r="A3501" t="s">
        <v>71</v>
      </c>
      <c r="B3501" t="s">
        <v>4187</v>
      </c>
      <c r="C3501">
        <v>4121901</v>
      </c>
    </row>
    <row r="3502" spans="1:3">
      <c r="A3502" t="s">
        <v>71</v>
      </c>
      <c r="B3502" t="s">
        <v>4191</v>
      </c>
      <c r="C3502">
        <v>4122008</v>
      </c>
    </row>
    <row r="3503" spans="1:3">
      <c r="A3503" t="s">
        <v>71</v>
      </c>
      <c r="B3503" t="s">
        <v>4196</v>
      </c>
      <c r="C3503">
        <v>4122107</v>
      </c>
    </row>
    <row r="3504" spans="1:3">
      <c r="A3504" t="s">
        <v>71</v>
      </c>
      <c r="B3504" t="s">
        <v>4201</v>
      </c>
      <c r="C3504">
        <v>4122156</v>
      </c>
    </row>
    <row r="3505" spans="1:3">
      <c r="A3505" t="s">
        <v>71</v>
      </c>
      <c r="B3505" t="s">
        <v>4206</v>
      </c>
      <c r="C3505">
        <v>4122172</v>
      </c>
    </row>
    <row r="3506" spans="1:3">
      <c r="A3506" t="s">
        <v>71</v>
      </c>
      <c r="B3506" t="s">
        <v>4211</v>
      </c>
      <c r="C3506">
        <v>4122206</v>
      </c>
    </row>
    <row r="3507" spans="1:3">
      <c r="A3507" t="s">
        <v>71</v>
      </c>
      <c r="B3507" t="s">
        <v>1576</v>
      </c>
      <c r="C3507">
        <v>4122305</v>
      </c>
    </row>
    <row r="3508" spans="1:3">
      <c r="A3508" t="s">
        <v>71</v>
      </c>
      <c r="B3508" t="s">
        <v>4220</v>
      </c>
      <c r="C3508">
        <v>4122404</v>
      </c>
    </row>
    <row r="3509" spans="1:3">
      <c r="A3509" t="s">
        <v>71</v>
      </c>
      <c r="B3509" t="s">
        <v>4224</v>
      </c>
      <c r="C3509">
        <v>4122503</v>
      </c>
    </row>
    <row r="3510" spans="1:3">
      <c r="A3510" t="s">
        <v>71</v>
      </c>
      <c r="B3510" t="s">
        <v>4229</v>
      </c>
      <c r="C3510">
        <v>4122602</v>
      </c>
    </row>
    <row r="3511" spans="1:3">
      <c r="A3511" t="s">
        <v>71</v>
      </c>
      <c r="B3511" t="s">
        <v>4234</v>
      </c>
      <c r="C3511">
        <v>4122651</v>
      </c>
    </row>
    <row r="3512" spans="1:3">
      <c r="A3512" t="s">
        <v>71</v>
      </c>
      <c r="B3512" t="s">
        <v>4238</v>
      </c>
      <c r="C3512">
        <v>4122701</v>
      </c>
    </row>
    <row r="3513" spans="1:3">
      <c r="A3513" t="s">
        <v>71</v>
      </c>
      <c r="B3513" t="s">
        <v>4243</v>
      </c>
      <c r="C3513">
        <v>4122800</v>
      </c>
    </row>
    <row r="3514" spans="1:3">
      <c r="A3514" t="s">
        <v>71</v>
      </c>
      <c r="B3514" t="s">
        <v>4248</v>
      </c>
      <c r="C3514">
        <v>4122909</v>
      </c>
    </row>
    <row r="3515" spans="1:3">
      <c r="A3515" t="s">
        <v>71</v>
      </c>
      <c r="B3515" t="s">
        <v>4252</v>
      </c>
      <c r="C3515">
        <v>4123006</v>
      </c>
    </row>
    <row r="3516" spans="1:3">
      <c r="A3516" t="s">
        <v>71</v>
      </c>
      <c r="B3516" t="s">
        <v>4257</v>
      </c>
      <c r="C3516">
        <v>4123105</v>
      </c>
    </row>
    <row r="3517" spans="1:3">
      <c r="A3517" t="s">
        <v>71</v>
      </c>
      <c r="B3517" t="s">
        <v>4261</v>
      </c>
      <c r="C3517">
        <v>4123204</v>
      </c>
    </row>
    <row r="3518" spans="1:3">
      <c r="A3518" t="s">
        <v>71</v>
      </c>
      <c r="B3518" t="s">
        <v>4266</v>
      </c>
      <c r="C3518">
        <v>4123303</v>
      </c>
    </row>
    <row r="3519" spans="1:3">
      <c r="A3519" t="s">
        <v>71</v>
      </c>
      <c r="B3519" t="s">
        <v>4271</v>
      </c>
      <c r="C3519">
        <v>4123402</v>
      </c>
    </row>
    <row r="3520" spans="1:3">
      <c r="A3520" t="s">
        <v>71</v>
      </c>
      <c r="B3520" t="s">
        <v>3072</v>
      </c>
      <c r="C3520">
        <v>4123501</v>
      </c>
    </row>
    <row r="3521" spans="1:3">
      <c r="A3521" t="s">
        <v>71</v>
      </c>
      <c r="B3521" t="s">
        <v>3085</v>
      </c>
      <c r="C3521">
        <v>4123600</v>
      </c>
    </row>
    <row r="3522" spans="1:3">
      <c r="A3522" t="s">
        <v>71</v>
      </c>
      <c r="B3522" t="s">
        <v>4283</v>
      </c>
      <c r="C3522">
        <v>4123709</v>
      </c>
    </row>
    <row r="3523" spans="1:3">
      <c r="A3523" t="s">
        <v>71</v>
      </c>
      <c r="B3523" t="s">
        <v>4288</v>
      </c>
      <c r="C3523">
        <v>4123808</v>
      </c>
    </row>
    <row r="3524" spans="1:3">
      <c r="A3524" t="s">
        <v>71</v>
      </c>
      <c r="B3524" t="s">
        <v>4293</v>
      </c>
      <c r="C3524">
        <v>4123824</v>
      </c>
    </row>
    <row r="3525" spans="1:3">
      <c r="A3525" t="s">
        <v>71</v>
      </c>
      <c r="B3525" t="s">
        <v>4298</v>
      </c>
      <c r="C3525">
        <v>4123857</v>
      </c>
    </row>
    <row r="3526" spans="1:3">
      <c r="A3526" t="s">
        <v>71</v>
      </c>
      <c r="B3526" t="s">
        <v>4303</v>
      </c>
      <c r="C3526">
        <v>4123907</v>
      </c>
    </row>
    <row r="3527" spans="1:3">
      <c r="A3527" t="s">
        <v>71</v>
      </c>
      <c r="B3527" t="s">
        <v>4308</v>
      </c>
      <c r="C3527">
        <v>4123956</v>
      </c>
    </row>
    <row r="3528" spans="1:3">
      <c r="A3528" t="s">
        <v>71</v>
      </c>
      <c r="B3528" t="s">
        <v>4313</v>
      </c>
      <c r="C3528">
        <v>4124020</v>
      </c>
    </row>
    <row r="3529" spans="1:3">
      <c r="A3529" t="s">
        <v>71</v>
      </c>
      <c r="B3529" t="s">
        <v>4317</v>
      </c>
      <c r="C3529">
        <v>4124053</v>
      </c>
    </row>
    <row r="3530" spans="1:3">
      <c r="A3530" t="s">
        <v>71</v>
      </c>
      <c r="B3530" t="s">
        <v>4322</v>
      </c>
      <c r="C3530">
        <v>4124004</v>
      </c>
    </row>
    <row r="3531" spans="1:3">
      <c r="A3531" t="s">
        <v>71</v>
      </c>
      <c r="B3531" t="s">
        <v>4327</v>
      </c>
      <c r="C3531">
        <v>4124103</v>
      </c>
    </row>
    <row r="3532" spans="1:3">
      <c r="A3532" t="s">
        <v>71</v>
      </c>
      <c r="B3532" t="s">
        <v>4332</v>
      </c>
      <c r="C3532">
        <v>4124202</v>
      </c>
    </row>
    <row r="3533" spans="1:3">
      <c r="A3533" t="s">
        <v>71</v>
      </c>
      <c r="B3533" t="s">
        <v>4337</v>
      </c>
      <c r="C3533">
        <v>4124301</v>
      </c>
    </row>
    <row r="3534" spans="1:3">
      <c r="A3534" t="s">
        <v>71</v>
      </c>
      <c r="B3534" t="s">
        <v>4342</v>
      </c>
      <c r="C3534">
        <v>4124400</v>
      </c>
    </row>
    <row r="3535" spans="1:3">
      <c r="A3535" t="s">
        <v>71</v>
      </c>
      <c r="B3535" t="s">
        <v>4347</v>
      </c>
      <c r="C3535">
        <v>4124509</v>
      </c>
    </row>
    <row r="3536" spans="1:3">
      <c r="A3536" t="s">
        <v>71</v>
      </c>
      <c r="B3536" t="s">
        <v>4351</v>
      </c>
      <c r="C3536">
        <v>4124608</v>
      </c>
    </row>
    <row r="3537" spans="1:3">
      <c r="A3537" t="s">
        <v>71</v>
      </c>
      <c r="B3537" t="s">
        <v>4355</v>
      </c>
      <c r="C3537">
        <v>4124707</v>
      </c>
    </row>
    <row r="3538" spans="1:3">
      <c r="A3538" t="s">
        <v>71</v>
      </c>
      <c r="B3538" t="s">
        <v>2954</v>
      </c>
      <c r="C3538">
        <v>4124806</v>
      </c>
    </row>
    <row r="3539" spans="1:3">
      <c r="A3539" t="s">
        <v>71</v>
      </c>
      <c r="B3539" t="s">
        <v>4364</v>
      </c>
      <c r="C3539">
        <v>4124905</v>
      </c>
    </row>
    <row r="3540" spans="1:3">
      <c r="A3540" t="s">
        <v>71</v>
      </c>
      <c r="B3540" t="s">
        <v>4368</v>
      </c>
      <c r="C3540">
        <v>4125001</v>
      </c>
    </row>
    <row r="3541" spans="1:3">
      <c r="A3541" t="s">
        <v>71</v>
      </c>
      <c r="B3541" t="s">
        <v>4373</v>
      </c>
      <c r="C3541">
        <v>4125100</v>
      </c>
    </row>
    <row r="3542" spans="1:3">
      <c r="A3542" t="s">
        <v>71</v>
      </c>
      <c r="B3542" t="s">
        <v>4377</v>
      </c>
      <c r="C3542">
        <v>4125308</v>
      </c>
    </row>
    <row r="3543" spans="1:3">
      <c r="A3543" t="s">
        <v>71</v>
      </c>
      <c r="B3543" t="s">
        <v>4382</v>
      </c>
      <c r="C3543">
        <v>4125357</v>
      </c>
    </row>
    <row r="3544" spans="1:3">
      <c r="A3544" t="s">
        <v>71</v>
      </c>
      <c r="B3544" t="s">
        <v>4387</v>
      </c>
      <c r="C3544">
        <v>4125209</v>
      </c>
    </row>
    <row r="3545" spans="1:3">
      <c r="A3545" t="s">
        <v>71</v>
      </c>
      <c r="B3545" t="s">
        <v>4391</v>
      </c>
      <c r="C3545">
        <v>4125407</v>
      </c>
    </row>
    <row r="3546" spans="1:3">
      <c r="A3546" t="s">
        <v>71</v>
      </c>
      <c r="B3546" t="s">
        <v>4396</v>
      </c>
      <c r="C3546">
        <v>4125456</v>
      </c>
    </row>
    <row r="3547" spans="1:3">
      <c r="A3547" t="s">
        <v>71</v>
      </c>
      <c r="B3547" t="s">
        <v>4401</v>
      </c>
      <c r="C3547">
        <v>4125506</v>
      </c>
    </row>
    <row r="3548" spans="1:3">
      <c r="A3548" t="s">
        <v>71</v>
      </c>
      <c r="B3548" t="s">
        <v>4405</v>
      </c>
      <c r="C3548">
        <v>4125555</v>
      </c>
    </row>
    <row r="3549" spans="1:3">
      <c r="A3549" t="s">
        <v>71</v>
      </c>
      <c r="B3549" t="s">
        <v>4410</v>
      </c>
      <c r="C3549">
        <v>4125605</v>
      </c>
    </row>
    <row r="3550" spans="1:3">
      <c r="A3550" t="s">
        <v>71</v>
      </c>
      <c r="B3550" t="s">
        <v>4415</v>
      </c>
      <c r="C3550">
        <v>4125704</v>
      </c>
    </row>
    <row r="3551" spans="1:3">
      <c r="A3551" t="s">
        <v>71</v>
      </c>
      <c r="B3551" t="s">
        <v>4420</v>
      </c>
      <c r="C3551">
        <v>4125753</v>
      </c>
    </row>
    <row r="3552" spans="1:3">
      <c r="A3552" t="s">
        <v>71</v>
      </c>
      <c r="B3552" t="s">
        <v>4424</v>
      </c>
      <c r="C3552">
        <v>4125803</v>
      </c>
    </row>
    <row r="3553" spans="1:3">
      <c r="A3553" t="s">
        <v>71</v>
      </c>
      <c r="B3553" t="s">
        <v>4429</v>
      </c>
      <c r="C3553">
        <v>4125902</v>
      </c>
    </row>
    <row r="3554" spans="1:3">
      <c r="A3554" t="s">
        <v>71</v>
      </c>
      <c r="B3554" t="s">
        <v>4434</v>
      </c>
      <c r="C3554">
        <v>4126009</v>
      </c>
    </row>
    <row r="3555" spans="1:3">
      <c r="A3555" t="s">
        <v>71</v>
      </c>
      <c r="B3555" t="s">
        <v>2805</v>
      </c>
      <c r="C3555">
        <v>4126108</v>
      </c>
    </row>
    <row r="3556" spans="1:3">
      <c r="A3556" t="s">
        <v>71</v>
      </c>
      <c r="B3556" t="s">
        <v>4443</v>
      </c>
      <c r="C3556">
        <v>4126207</v>
      </c>
    </row>
    <row r="3557" spans="1:3">
      <c r="A3557" t="s">
        <v>71</v>
      </c>
      <c r="B3557" t="s">
        <v>4448</v>
      </c>
      <c r="C3557">
        <v>4126256</v>
      </c>
    </row>
    <row r="3558" spans="1:3">
      <c r="A3558" t="s">
        <v>71</v>
      </c>
      <c r="B3558" t="s">
        <v>4453</v>
      </c>
      <c r="C3558">
        <v>4126272</v>
      </c>
    </row>
    <row r="3559" spans="1:3">
      <c r="A3559" t="s">
        <v>71</v>
      </c>
      <c r="B3559" t="s">
        <v>4458</v>
      </c>
      <c r="C3559">
        <v>4126306</v>
      </c>
    </row>
    <row r="3560" spans="1:3">
      <c r="A3560" t="s">
        <v>71</v>
      </c>
      <c r="B3560" t="s">
        <v>4463</v>
      </c>
      <c r="C3560">
        <v>4126355</v>
      </c>
    </row>
    <row r="3561" spans="1:3">
      <c r="A3561" t="s">
        <v>71</v>
      </c>
      <c r="B3561" t="s">
        <v>4468</v>
      </c>
      <c r="C3561">
        <v>4126405</v>
      </c>
    </row>
    <row r="3562" spans="1:3">
      <c r="A3562" t="s">
        <v>71</v>
      </c>
      <c r="B3562" t="s">
        <v>4472</v>
      </c>
      <c r="C3562">
        <v>4126504</v>
      </c>
    </row>
    <row r="3563" spans="1:3">
      <c r="A3563" t="s">
        <v>71</v>
      </c>
      <c r="B3563" t="s">
        <v>4477</v>
      </c>
      <c r="C3563">
        <v>4126603</v>
      </c>
    </row>
    <row r="3564" spans="1:3">
      <c r="A3564" t="s">
        <v>71</v>
      </c>
      <c r="B3564" t="s">
        <v>4482</v>
      </c>
      <c r="C3564">
        <v>4126652</v>
      </c>
    </row>
    <row r="3565" spans="1:3">
      <c r="A3565" t="s">
        <v>71</v>
      </c>
      <c r="B3565" t="s">
        <v>4487</v>
      </c>
      <c r="C3565">
        <v>4126678</v>
      </c>
    </row>
    <row r="3566" spans="1:3">
      <c r="A3566" t="s">
        <v>71</v>
      </c>
      <c r="B3566" t="s">
        <v>4492</v>
      </c>
      <c r="C3566">
        <v>4126702</v>
      </c>
    </row>
    <row r="3567" spans="1:3">
      <c r="A3567" t="s">
        <v>71</v>
      </c>
      <c r="B3567" t="s">
        <v>4497</v>
      </c>
      <c r="C3567">
        <v>4126801</v>
      </c>
    </row>
    <row r="3568" spans="1:3">
      <c r="A3568" t="s">
        <v>71</v>
      </c>
      <c r="B3568" t="s">
        <v>4502</v>
      </c>
      <c r="C3568">
        <v>4126900</v>
      </c>
    </row>
    <row r="3569" spans="1:3">
      <c r="A3569" t="s">
        <v>71</v>
      </c>
      <c r="B3569" t="s">
        <v>4507</v>
      </c>
      <c r="C3569">
        <v>4127007</v>
      </c>
    </row>
    <row r="3570" spans="1:3">
      <c r="A3570" t="s">
        <v>71</v>
      </c>
      <c r="B3570" t="s">
        <v>4511</v>
      </c>
      <c r="C3570">
        <v>4127106</v>
      </c>
    </row>
    <row r="3571" spans="1:3">
      <c r="A3571" t="s">
        <v>71</v>
      </c>
      <c r="B3571" t="s">
        <v>4516</v>
      </c>
      <c r="C3571">
        <v>4127205</v>
      </c>
    </row>
    <row r="3572" spans="1:3">
      <c r="A3572" t="s">
        <v>71</v>
      </c>
      <c r="B3572" t="s">
        <v>4521</v>
      </c>
      <c r="C3572">
        <v>4127304</v>
      </c>
    </row>
    <row r="3573" spans="1:3">
      <c r="A3573" t="s">
        <v>71</v>
      </c>
      <c r="B3573" t="s">
        <v>4526</v>
      </c>
      <c r="C3573">
        <v>4127403</v>
      </c>
    </row>
    <row r="3574" spans="1:3">
      <c r="A3574" t="s">
        <v>71</v>
      </c>
      <c r="B3574" t="s">
        <v>4531</v>
      </c>
      <c r="C3574">
        <v>4127502</v>
      </c>
    </row>
    <row r="3575" spans="1:3">
      <c r="A3575" t="s">
        <v>71</v>
      </c>
      <c r="B3575" t="s">
        <v>4535</v>
      </c>
      <c r="C3575">
        <v>4127601</v>
      </c>
    </row>
    <row r="3576" spans="1:3">
      <c r="A3576" t="s">
        <v>71</v>
      </c>
      <c r="B3576" t="s">
        <v>4540</v>
      </c>
      <c r="C3576">
        <v>4127700</v>
      </c>
    </row>
    <row r="3577" spans="1:3">
      <c r="A3577" t="s">
        <v>71</v>
      </c>
      <c r="B3577" t="s">
        <v>4544</v>
      </c>
      <c r="C3577">
        <v>4127809</v>
      </c>
    </row>
    <row r="3578" spans="1:3">
      <c r="A3578" t="s">
        <v>71</v>
      </c>
      <c r="B3578" t="s">
        <v>4549</v>
      </c>
      <c r="C3578">
        <v>4127858</v>
      </c>
    </row>
    <row r="3579" spans="1:3">
      <c r="A3579" t="s">
        <v>71</v>
      </c>
      <c r="B3579" t="s">
        <v>4554</v>
      </c>
      <c r="C3579">
        <v>4127882</v>
      </c>
    </row>
    <row r="3580" spans="1:3">
      <c r="A3580" t="s">
        <v>71</v>
      </c>
      <c r="B3580" t="s">
        <v>4559</v>
      </c>
      <c r="C3580">
        <v>4127908</v>
      </c>
    </row>
    <row r="3581" spans="1:3">
      <c r="A3581" t="s">
        <v>71</v>
      </c>
      <c r="B3581" t="s">
        <v>4563</v>
      </c>
      <c r="C3581">
        <v>4127957</v>
      </c>
    </row>
    <row r="3582" spans="1:3">
      <c r="A3582" t="s">
        <v>71</v>
      </c>
      <c r="B3582" t="s">
        <v>4047</v>
      </c>
      <c r="C3582">
        <v>4127965</v>
      </c>
    </row>
    <row r="3583" spans="1:3">
      <c r="A3583" t="s">
        <v>71</v>
      </c>
      <c r="B3583" t="s">
        <v>4571</v>
      </c>
      <c r="C3583">
        <v>4128005</v>
      </c>
    </row>
    <row r="3584" spans="1:3">
      <c r="A3584" t="s">
        <v>71</v>
      </c>
      <c r="B3584" t="s">
        <v>4576</v>
      </c>
      <c r="C3584">
        <v>4128104</v>
      </c>
    </row>
    <row r="3585" spans="1:3">
      <c r="A3585" t="s">
        <v>71</v>
      </c>
      <c r="B3585" t="s">
        <v>4581</v>
      </c>
      <c r="C3585">
        <v>4128203</v>
      </c>
    </row>
    <row r="3586" spans="1:3">
      <c r="A3586" t="s">
        <v>71</v>
      </c>
      <c r="B3586" t="s">
        <v>4586</v>
      </c>
      <c r="C3586">
        <v>4128302</v>
      </c>
    </row>
    <row r="3587" spans="1:3">
      <c r="A3587" t="s">
        <v>71</v>
      </c>
      <c r="B3587" t="s">
        <v>4590</v>
      </c>
      <c r="C3587">
        <v>4128401</v>
      </c>
    </row>
    <row r="3588" spans="1:3">
      <c r="A3588" t="s">
        <v>71</v>
      </c>
      <c r="B3588" t="s">
        <v>4595</v>
      </c>
      <c r="C3588">
        <v>4128534</v>
      </c>
    </row>
    <row r="3589" spans="1:3">
      <c r="A3589" t="s">
        <v>71</v>
      </c>
      <c r="B3589" t="s">
        <v>4599</v>
      </c>
      <c r="C3589">
        <v>4128559</v>
      </c>
    </row>
    <row r="3590" spans="1:3">
      <c r="A3590" t="s">
        <v>71</v>
      </c>
      <c r="B3590" t="s">
        <v>4603</v>
      </c>
      <c r="C3590">
        <v>4128609</v>
      </c>
    </row>
    <row r="3591" spans="1:3">
      <c r="A3591" t="s">
        <v>71</v>
      </c>
      <c r="B3591" t="s">
        <v>4608</v>
      </c>
      <c r="C3591">
        <v>4128658</v>
      </c>
    </row>
    <row r="3592" spans="1:3">
      <c r="A3592" t="s">
        <v>71</v>
      </c>
      <c r="B3592" t="s">
        <v>4613</v>
      </c>
      <c r="C3592">
        <v>4128708</v>
      </c>
    </row>
    <row r="3593" spans="1:3">
      <c r="A3593" t="s">
        <v>71</v>
      </c>
      <c r="B3593" t="s">
        <v>4617</v>
      </c>
      <c r="C3593">
        <v>4128500</v>
      </c>
    </row>
    <row r="3594" spans="1:3">
      <c r="A3594" t="s">
        <v>71</v>
      </c>
      <c r="B3594" t="s">
        <v>4622</v>
      </c>
      <c r="C3594">
        <v>4128807</v>
      </c>
    </row>
    <row r="3595" spans="1:3">
      <c r="A3595" t="s">
        <v>72</v>
      </c>
      <c r="B3595" t="s">
        <v>106</v>
      </c>
      <c r="C3595">
        <v>3300100</v>
      </c>
    </row>
    <row r="3596" spans="1:3">
      <c r="A3596" t="s">
        <v>72</v>
      </c>
      <c r="B3596" t="s">
        <v>132</v>
      </c>
      <c r="C3596">
        <v>3300159</v>
      </c>
    </row>
    <row r="3597" spans="1:3">
      <c r="A3597" t="s">
        <v>72</v>
      </c>
      <c r="B3597" t="s">
        <v>157</v>
      </c>
      <c r="C3597">
        <v>3300209</v>
      </c>
    </row>
    <row r="3598" spans="1:3">
      <c r="A3598" t="s">
        <v>72</v>
      </c>
      <c r="B3598" t="s">
        <v>183</v>
      </c>
      <c r="C3598">
        <v>3300225</v>
      </c>
    </row>
    <row r="3599" spans="1:3">
      <c r="A3599" t="s">
        <v>72</v>
      </c>
      <c r="B3599" t="s">
        <v>209</v>
      </c>
      <c r="C3599">
        <v>3300233</v>
      </c>
    </row>
    <row r="3600" spans="1:3">
      <c r="A3600" t="s">
        <v>72</v>
      </c>
      <c r="B3600" t="s">
        <v>233</v>
      </c>
      <c r="C3600">
        <v>3300258</v>
      </c>
    </row>
    <row r="3601" spans="1:3">
      <c r="A3601" t="s">
        <v>72</v>
      </c>
      <c r="B3601" t="s">
        <v>258</v>
      </c>
      <c r="C3601">
        <v>3300308</v>
      </c>
    </row>
    <row r="3602" spans="1:3">
      <c r="A3602" t="s">
        <v>72</v>
      </c>
      <c r="B3602" t="s">
        <v>284</v>
      </c>
      <c r="C3602">
        <v>3300407</v>
      </c>
    </row>
    <row r="3603" spans="1:3">
      <c r="A3603" t="s">
        <v>72</v>
      </c>
      <c r="B3603" t="s">
        <v>310</v>
      </c>
      <c r="C3603">
        <v>3300456</v>
      </c>
    </row>
    <row r="3604" spans="1:3">
      <c r="A3604" t="s">
        <v>72</v>
      </c>
      <c r="B3604" t="s">
        <v>336</v>
      </c>
      <c r="C3604">
        <v>3300506</v>
      </c>
    </row>
    <row r="3605" spans="1:3">
      <c r="A3605" t="s">
        <v>72</v>
      </c>
      <c r="B3605" t="s">
        <v>361</v>
      </c>
      <c r="C3605">
        <v>3300605</v>
      </c>
    </row>
    <row r="3606" spans="1:3">
      <c r="A3606" t="s">
        <v>72</v>
      </c>
      <c r="B3606" t="s">
        <v>385</v>
      </c>
      <c r="C3606">
        <v>3300704</v>
      </c>
    </row>
    <row r="3607" spans="1:3">
      <c r="A3607" t="s">
        <v>72</v>
      </c>
      <c r="B3607" t="s">
        <v>410</v>
      </c>
      <c r="C3607">
        <v>3300803</v>
      </c>
    </row>
    <row r="3608" spans="1:3">
      <c r="A3608" t="s">
        <v>72</v>
      </c>
      <c r="B3608" t="s">
        <v>435</v>
      </c>
      <c r="C3608">
        <v>3300902</v>
      </c>
    </row>
    <row r="3609" spans="1:3">
      <c r="A3609" t="s">
        <v>72</v>
      </c>
      <c r="B3609" t="s">
        <v>460</v>
      </c>
      <c r="C3609">
        <v>3301009</v>
      </c>
    </row>
    <row r="3610" spans="1:3">
      <c r="A3610" t="s">
        <v>72</v>
      </c>
      <c r="B3610" t="s">
        <v>486</v>
      </c>
      <c r="C3610">
        <v>3301108</v>
      </c>
    </row>
    <row r="3611" spans="1:3">
      <c r="A3611" t="s">
        <v>72</v>
      </c>
      <c r="B3611" t="s">
        <v>510</v>
      </c>
      <c r="C3611">
        <v>3300936</v>
      </c>
    </row>
    <row r="3612" spans="1:3">
      <c r="A3612" t="s">
        <v>72</v>
      </c>
      <c r="B3612" t="s">
        <v>533</v>
      </c>
      <c r="C3612">
        <v>3301157</v>
      </c>
    </row>
    <row r="3613" spans="1:3">
      <c r="A3613" t="s">
        <v>72</v>
      </c>
      <c r="B3613" t="s">
        <v>556</v>
      </c>
      <c r="C3613">
        <v>3301207</v>
      </c>
    </row>
    <row r="3614" spans="1:3">
      <c r="A3614" t="s">
        <v>72</v>
      </c>
      <c r="B3614" t="s">
        <v>579</v>
      </c>
      <c r="C3614">
        <v>3301306</v>
      </c>
    </row>
    <row r="3615" spans="1:3">
      <c r="A3615" t="s">
        <v>72</v>
      </c>
      <c r="B3615" t="s">
        <v>602</v>
      </c>
      <c r="C3615">
        <v>3300951</v>
      </c>
    </row>
    <row r="3616" spans="1:3">
      <c r="A3616" t="s">
        <v>72</v>
      </c>
      <c r="B3616" t="s">
        <v>625</v>
      </c>
      <c r="C3616">
        <v>3301405</v>
      </c>
    </row>
    <row r="3617" spans="1:3">
      <c r="A3617" t="s">
        <v>72</v>
      </c>
      <c r="B3617" t="s">
        <v>645</v>
      </c>
      <c r="C3617">
        <v>3301504</v>
      </c>
    </row>
    <row r="3618" spans="1:3">
      <c r="A3618" t="s">
        <v>72</v>
      </c>
      <c r="B3618" t="s">
        <v>666</v>
      </c>
      <c r="C3618">
        <v>3301603</v>
      </c>
    </row>
    <row r="3619" spans="1:3">
      <c r="A3619" t="s">
        <v>72</v>
      </c>
      <c r="B3619" t="s">
        <v>688</v>
      </c>
      <c r="C3619">
        <v>3301702</v>
      </c>
    </row>
    <row r="3620" spans="1:3">
      <c r="A3620" t="s">
        <v>72</v>
      </c>
      <c r="B3620" t="s">
        <v>708</v>
      </c>
      <c r="C3620">
        <v>3301801</v>
      </c>
    </row>
    <row r="3621" spans="1:3">
      <c r="A3621" t="s">
        <v>72</v>
      </c>
      <c r="B3621" t="s">
        <v>730</v>
      </c>
      <c r="C3621">
        <v>3301850</v>
      </c>
    </row>
    <row r="3622" spans="1:3">
      <c r="A3622" t="s">
        <v>72</v>
      </c>
      <c r="B3622" t="s">
        <v>752</v>
      </c>
      <c r="C3622">
        <v>3301876</v>
      </c>
    </row>
    <row r="3623" spans="1:3">
      <c r="A3623" t="s">
        <v>72</v>
      </c>
      <c r="B3623" t="s">
        <v>774</v>
      </c>
      <c r="C3623">
        <v>3301900</v>
      </c>
    </row>
    <row r="3624" spans="1:3">
      <c r="A3624" t="s">
        <v>72</v>
      </c>
      <c r="B3624" t="s">
        <v>795</v>
      </c>
      <c r="C3624">
        <v>3302007</v>
      </c>
    </row>
    <row r="3625" spans="1:3">
      <c r="A3625" t="s">
        <v>72</v>
      </c>
      <c r="B3625" t="s">
        <v>816</v>
      </c>
      <c r="C3625">
        <v>3302056</v>
      </c>
    </row>
    <row r="3626" spans="1:3">
      <c r="A3626" t="s">
        <v>72</v>
      </c>
      <c r="B3626" t="s">
        <v>838</v>
      </c>
      <c r="C3626">
        <v>3302106</v>
      </c>
    </row>
    <row r="3627" spans="1:3">
      <c r="A3627" t="s">
        <v>72</v>
      </c>
      <c r="B3627" t="s">
        <v>860</v>
      </c>
      <c r="C3627">
        <v>3302205</v>
      </c>
    </row>
    <row r="3628" spans="1:3">
      <c r="A3628" t="s">
        <v>72</v>
      </c>
      <c r="B3628" t="s">
        <v>882</v>
      </c>
      <c r="C3628">
        <v>3302254</v>
      </c>
    </row>
    <row r="3629" spans="1:3">
      <c r="A3629" t="s">
        <v>72</v>
      </c>
      <c r="B3629" t="s">
        <v>905</v>
      </c>
      <c r="C3629">
        <v>3302270</v>
      </c>
    </row>
    <row r="3630" spans="1:3">
      <c r="A3630" t="s">
        <v>72</v>
      </c>
      <c r="B3630" t="s">
        <v>928</v>
      </c>
      <c r="C3630">
        <v>3302304</v>
      </c>
    </row>
    <row r="3631" spans="1:3">
      <c r="A3631" t="s">
        <v>72</v>
      </c>
      <c r="B3631" t="s">
        <v>950</v>
      </c>
      <c r="C3631">
        <v>3302403</v>
      </c>
    </row>
    <row r="3632" spans="1:3">
      <c r="A3632" t="s">
        <v>72</v>
      </c>
      <c r="B3632" t="s">
        <v>973</v>
      </c>
      <c r="C3632">
        <v>3302452</v>
      </c>
    </row>
    <row r="3633" spans="1:3">
      <c r="A3633" t="s">
        <v>72</v>
      </c>
      <c r="B3633" t="s">
        <v>995</v>
      </c>
      <c r="C3633">
        <v>3302502</v>
      </c>
    </row>
    <row r="3634" spans="1:3">
      <c r="A3634" t="s">
        <v>72</v>
      </c>
      <c r="B3634" t="s">
        <v>1018</v>
      </c>
      <c r="C3634">
        <v>3302601</v>
      </c>
    </row>
    <row r="3635" spans="1:3">
      <c r="A3635" t="s">
        <v>72</v>
      </c>
      <c r="B3635" t="s">
        <v>1040</v>
      </c>
      <c r="C3635">
        <v>3302700</v>
      </c>
    </row>
    <row r="3636" spans="1:3">
      <c r="A3636" t="s">
        <v>72</v>
      </c>
      <c r="B3636" t="s">
        <v>1062</v>
      </c>
      <c r="C3636">
        <v>3302809</v>
      </c>
    </row>
    <row r="3637" spans="1:3">
      <c r="A3637" t="s">
        <v>72</v>
      </c>
      <c r="B3637" t="s">
        <v>1083</v>
      </c>
      <c r="C3637">
        <v>3302858</v>
      </c>
    </row>
    <row r="3638" spans="1:3">
      <c r="A3638" t="s">
        <v>72</v>
      </c>
      <c r="B3638" t="s">
        <v>1106</v>
      </c>
      <c r="C3638">
        <v>3302908</v>
      </c>
    </row>
    <row r="3639" spans="1:3">
      <c r="A3639" t="s">
        <v>72</v>
      </c>
      <c r="B3639" t="s">
        <v>1129</v>
      </c>
      <c r="C3639">
        <v>3303005</v>
      </c>
    </row>
    <row r="3640" spans="1:3">
      <c r="A3640" t="s">
        <v>72</v>
      </c>
      <c r="B3640" t="s">
        <v>1152</v>
      </c>
      <c r="C3640">
        <v>3303104</v>
      </c>
    </row>
    <row r="3641" spans="1:3">
      <c r="A3641" t="s">
        <v>72</v>
      </c>
      <c r="B3641" t="s">
        <v>1175</v>
      </c>
      <c r="C3641">
        <v>3303203</v>
      </c>
    </row>
    <row r="3642" spans="1:3">
      <c r="A3642" t="s">
        <v>72</v>
      </c>
      <c r="B3642" t="s">
        <v>1197</v>
      </c>
      <c r="C3642">
        <v>3303302</v>
      </c>
    </row>
    <row r="3643" spans="1:3">
      <c r="A3643" t="s">
        <v>72</v>
      </c>
      <c r="B3643" t="s">
        <v>1220</v>
      </c>
      <c r="C3643">
        <v>3303401</v>
      </c>
    </row>
    <row r="3644" spans="1:3">
      <c r="A3644" t="s">
        <v>72</v>
      </c>
      <c r="B3644" t="s">
        <v>1241</v>
      </c>
      <c r="C3644">
        <v>3303500</v>
      </c>
    </row>
    <row r="3645" spans="1:3">
      <c r="A3645" t="s">
        <v>72</v>
      </c>
      <c r="B3645" t="s">
        <v>1264</v>
      </c>
      <c r="C3645">
        <v>3303609</v>
      </c>
    </row>
    <row r="3646" spans="1:3">
      <c r="A3646" t="s">
        <v>72</v>
      </c>
      <c r="B3646" t="s">
        <v>1285</v>
      </c>
      <c r="C3646">
        <v>3303708</v>
      </c>
    </row>
    <row r="3647" spans="1:3">
      <c r="A3647" t="s">
        <v>72</v>
      </c>
      <c r="B3647" t="s">
        <v>1308</v>
      </c>
      <c r="C3647">
        <v>3303807</v>
      </c>
    </row>
    <row r="3648" spans="1:3">
      <c r="A3648" t="s">
        <v>72</v>
      </c>
      <c r="B3648" t="s">
        <v>1330</v>
      </c>
      <c r="C3648">
        <v>3303856</v>
      </c>
    </row>
    <row r="3649" spans="1:3">
      <c r="A3649" t="s">
        <v>72</v>
      </c>
      <c r="B3649" t="s">
        <v>1352</v>
      </c>
      <c r="C3649">
        <v>3303906</v>
      </c>
    </row>
    <row r="3650" spans="1:3">
      <c r="A3650" t="s">
        <v>72</v>
      </c>
      <c r="B3650" t="s">
        <v>1373</v>
      </c>
      <c r="C3650">
        <v>3303955</v>
      </c>
    </row>
    <row r="3651" spans="1:3">
      <c r="A3651" t="s">
        <v>72</v>
      </c>
      <c r="B3651" t="s">
        <v>1395</v>
      </c>
      <c r="C3651">
        <v>3304003</v>
      </c>
    </row>
    <row r="3652" spans="1:3">
      <c r="A3652" t="s">
        <v>72</v>
      </c>
      <c r="B3652" t="s">
        <v>1417</v>
      </c>
      <c r="C3652">
        <v>3304102</v>
      </c>
    </row>
    <row r="3653" spans="1:3">
      <c r="A3653" t="s">
        <v>72</v>
      </c>
      <c r="B3653" t="s">
        <v>1438</v>
      </c>
      <c r="C3653">
        <v>3304110</v>
      </c>
    </row>
    <row r="3654" spans="1:3">
      <c r="A3654" t="s">
        <v>72</v>
      </c>
      <c r="B3654" t="s">
        <v>1459</v>
      </c>
      <c r="C3654">
        <v>3304128</v>
      </c>
    </row>
    <row r="3655" spans="1:3">
      <c r="A3655" t="s">
        <v>72</v>
      </c>
      <c r="B3655" t="s">
        <v>1480</v>
      </c>
      <c r="C3655">
        <v>3304144</v>
      </c>
    </row>
    <row r="3656" spans="1:3">
      <c r="A3656" t="s">
        <v>72</v>
      </c>
      <c r="B3656" t="s">
        <v>1502</v>
      </c>
      <c r="C3656">
        <v>3304151</v>
      </c>
    </row>
    <row r="3657" spans="1:3">
      <c r="A3657" t="s">
        <v>72</v>
      </c>
      <c r="B3657" t="s">
        <v>1522</v>
      </c>
      <c r="C3657">
        <v>3304201</v>
      </c>
    </row>
    <row r="3658" spans="1:3">
      <c r="A3658" t="s">
        <v>72</v>
      </c>
      <c r="B3658" t="s">
        <v>1543</v>
      </c>
      <c r="C3658">
        <v>3304300</v>
      </c>
    </row>
    <row r="3659" spans="1:3">
      <c r="A3659" t="s">
        <v>72</v>
      </c>
      <c r="B3659" t="s">
        <v>1563</v>
      </c>
      <c r="C3659">
        <v>3304409</v>
      </c>
    </row>
    <row r="3660" spans="1:3">
      <c r="A3660" t="s">
        <v>72</v>
      </c>
      <c r="B3660" t="s">
        <v>1582</v>
      </c>
      <c r="C3660">
        <v>3304508</v>
      </c>
    </row>
    <row r="3661" spans="1:3">
      <c r="A3661" t="s">
        <v>72</v>
      </c>
      <c r="B3661" t="s">
        <v>1603</v>
      </c>
      <c r="C3661">
        <v>3304524</v>
      </c>
    </row>
    <row r="3662" spans="1:3">
      <c r="A3662" t="s">
        <v>72</v>
      </c>
      <c r="B3662" t="s">
        <v>1623</v>
      </c>
      <c r="C3662">
        <v>3304557</v>
      </c>
    </row>
    <row r="3663" spans="1:3">
      <c r="A3663" t="s">
        <v>72</v>
      </c>
      <c r="B3663" t="s">
        <v>1644</v>
      </c>
      <c r="C3663">
        <v>3304607</v>
      </c>
    </row>
    <row r="3664" spans="1:3">
      <c r="A3664" t="s">
        <v>72</v>
      </c>
      <c r="B3664" t="s">
        <v>1664</v>
      </c>
      <c r="C3664">
        <v>3304706</v>
      </c>
    </row>
    <row r="3665" spans="1:3">
      <c r="A3665" t="s">
        <v>72</v>
      </c>
      <c r="B3665" t="s">
        <v>1685</v>
      </c>
      <c r="C3665">
        <v>3304805</v>
      </c>
    </row>
    <row r="3666" spans="1:3">
      <c r="A3666" t="s">
        <v>72</v>
      </c>
      <c r="B3666" t="s">
        <v>1705</v>
      </c>
      <c r="C3666">
        <v>3304755</v>
      </c>
    </row>
    <row r="3667" spans="1:3">
      <c r="A3667" t="s">
        <v>72</v>
      </c>
      <c r="B3667" t="s">
        <v>1726</v>
      </c>
      <c r="C3667">
        <v>3304904</v>
      </c>
    </row>
    <row r="3668" spans="1:3">
      <c r="A3668" t="s">
        <v>72</v>
      </c>
      <c r="B3668" t="s">
        <v>1747</v>
      </c>
      <c r="C3668">
        <v>3305000</v>
      </c>
    </row>
    <row r="3669" spans="1:3">
      <c r="A3669" t="s">
        <v>72</v>
      </c>
      <c r="B3669" t="s">
        <v>1767</v>
      </c>
      <c r="C3669">
        <v>3305109</v>
      </c>
    </row>
    <row r="3670" spans="1:3">
      <c r="A3670" t="s">
        <v>72</v>
      </c>
      <c r="B3670" t="s">
        <v>1787</v>
      </c>
      <c r="C3670">
        <v>3305133</v>
      </c>
    </row>
    <row r="3671" spans="1:3">
      <c r="A3671" t="s">
        <v>72</v>
      </c>
      <c r="B3671" t="s">
        <v>1807</v>
      </c>
      <c r="C3671">
        <v>3305158</v>
      </c>
    </row>
    <row r="3672" spans="1:3">
      <c r="A3672" t="s">
        <v>72</v>
      </c>
      <c r="B3672" t="s">
        <v>1825</v>
      </c>
      <c r="C3672">
        <v>3305208</v>
      </c>
    </row>
    <row r="3673" spans="1:3">
      <c r="A3673" t="s">
        <v>72</v>
      </c>
      <c r="B3673" t="s">
        <v>1843</v>
      </c>
      <c r="C3673">
        <v>3305307</v>
      </c>
    </row>
    <row r="3674" spans="1:3">
      <c r="A3674" t="s">
        <v>72</v>
      </c>
      <c r="B3674" t="s">
        <v>1861</v>
      </c>
      <c r="C3674">
        <v>3305406</v>
      </c>
    </row>
    <row r="3675" spans="1:3">
      <c r="A3675" t="s">
        <v>72</v>
      </c>
      <c r="B3675" t="s">
        <v>1879</v>
      </c>
      <c r="C3675">
        <v>3305505</v>
      </c>
    </row>
    <row r="3676" spans="1:3">
      <c r="A3676" t="s">
        <v>72</v>
      </c>
      <c r="B3676" t="s">
        <v>1895</v>
      </c>
      <c r="C3676">
        <v>3305554</v>
      </c>
    </row>
    <row r="3677" spans="1:3">
      <c r="A3677" t="s">
        <v>72</v>
      </c>
      <c r="B3677" t="s">
        <v>1912</v>
      </c>
      <c r="C3677">
        <v>3305604</v>
      </c>
    </row>
    <row r="3678" spans="1:3">
      <c r="A3678" t="s">
        <v>72</v>
      </c>
      <c r="B3678" t="s">
        <v>1930</v>
      </c>
      <c r="C3678">
        <v>3305703</v>
      </c>
    </row>
    <row r="3679" spans="1:3">
      <c r="A3679" t="s">
        <v>72</v>
      </c>
      <c r="B3679" t="s">
        <v>1946</v>
      </c>
      <c r="C3679">
        <v>3305752</v>
      </c>
    </row>
    <row r="3680" spans="1:3">
      <c r="A3680" t="s">
        <v>72</v>
      </c>
      <c r="B3680" t="s">
        <v>1962</v>
      </c>
      <c r="C3680">
        <v>3305802</v>
      </c>
    </row>
    <row r="3681" spans="1:3">
      <c r="A3681" t="s">
        <v>72</v>
      </c>
      <c r="B3681" t="s">
        <v>1980</v>
      </c>
      <c r="C3681">
        <v>3305901</v>
      </c>
    </row>
    <row r="3682" spans="1:3">
      <c r="A3682" t="s">
        <v>72</v>
      </c>
      <c r="B3682" t="s">
        <v>1997</v>
      </c>
      <c r="C3682">
        <v>3306008</v>
      </c>
    </row>
    <row r="3683" spans="1:3">
      <c r="A3683" t="s">
        <v>72</v>
      </c>
      <c r="B3683" t="s">
        <v>2015</v>
      </c>
      <c r="C3683">
        <v>3306107</v>
      </c>
    </row>
    <row r="3684" spans="1:3">
      <c r="A3684" t="s">
        <v>72</v>
      </c>
      <c r="B3684" t="s">
        <v>2033</v>
      </c>
      <c r="C3684">
        <v>3306156</v>
      </c>
    </row>
    <row r="3685" spans="1:3">
      <c r="A3685" t="s">
        <v>72</v>
      </c>
      <c r="B3685" t="s">
        <v>2051</v>
      </c>
      <c r="C3685">
        <v>3306206</v>
      </c>
    </row>
    <row r="3686" spans="1:3">
      <c r="A3686" t="s">
        <v>72</v>
      </c>
      <c r="B3686" t="s">
        <v>2069</v>
      </c>
      <c r="C3686">
        <v>3306305</v>
      </c>
    </row>
    <row r="3687" spans="1:3">
      <c r="A3687" t="s">
        <v>73</v>
      </c>
      <c r="B3687" t="s">
        <v>107</v>
      </c>
      <c r="C3687">
        <v>2400109</v>
      </c>
    </row>
    <row r="3688" spans="1:3">
      <c r="A3688" t="s">
        <v>73</v>
      </c>
      <c r="B3688" t="s">
        <v>133</v>
      </c>
      <c r="C3688">
        <v>2400208</v>
      </c>
    </row>
    <row r="3689" spans="1:3">
      <c r="A3689" t="s">
        <v>73</v>
      </c>
      <c r="B3689" t="s">
        <v>158</v>
      </c>
      <c r="C3689">
        <v>2400307</v>
      </c>
    </row>
    <row r="3690" spans="1:3">
      <c r="A3690" t="s">
        <v>73</v>
      </c>
      <c r="B3690" t="s">
        <v>184</v>
      </c>
      <c r="C3690">
        <v>2400406</v>
      </c>
    </row>
    <row r="3691" spans="1:3">
      <c r="A3691" t="s">
        <v>73</v>
      </c>
      <c r="B3691" t="s">
        <v>210</v>
      </c>
      <c r="C3691">
        <v>2400505</v>
      </c>
    </row>
    <row r="3692" spans="1:3">
      <c r="A3692" t="s">
        <v>73</v>
      </c>
      <c r="B3692" t="s">
        <v>234</v>
      </c>
      <c r="C3692">
        <v>2400604</v>
      </c>
    </row>
    <row r="3693" spans="1:3">
      <c r="A3693" t="s">
        <v>73</v>
      </c>
      <c r="B3693" t="s">
        <v>259</v>
      </c>
      <c r="C3693">
        <v>2400703</v>
      </c>
    </row>
    <row r="3694" spans="1:3">
      <c r="A3694" t="s">
        <v>73</v>
      </c>
      <c r="B3694" t="s">
        <v>285</v>
      </c>
      <c r="C3694">
        <v>2400802</v>
      </c>
    </row>
    <row r="3695" spans="1:3">
      <c r="A3695" t="s">
        <v>73</v>
      </c>
      <c r="B3695" t="s">
        <v>311</v>
      </c>
      <c r="C3695">
        <v>2400901</v>
      </c>
    </row>
    <row r="3696" spans="1:3">
      <c r="A3696" t="s">
        <v>73</v>
      </c>
      <c r="B3696" t="s">
        <v>337</v>
      </c>
      <c r="C3696">
        <v>2401008</v>
      </c>
    </row>
    <row r="3697" spans="1:3">
      <c r="A3697" t="s">
        <v>73</v>
      </c>
      <c r="B3697" t="s">
        <v>216</v>
      </c>
      <c r="C3697">
        <v>2401107</v>
      </c>
    </row>
    <row r="3698" spans="1:3">
      <c r="A3698" t="s">
        <v>73</v>
      </c>
      <c r="B3698" t="s">
        <v>386</v>
      </c>
      <c r="C3698">
        <v>2401206</v>
      </c>
    </row>
    <row r="3699" spans="1:3">
      <c r="A3699" t="s">
        <v>73</v>
      </c>
      <c r="B3699" t="s">
        <v>411</v>
      </c>
      <c r="C3699">
        <v>2401305</v>
      </c>
    </row>
    <row r="3700" spans="1:3">
      <c r="A3700" t="s">
        <v>73</v>
      </c>
      <c r="B3700" t="s">
        <v>436</v>
      </c>
      <c r="C3700">
        <v>2401404</v>
      </c>
    </row>
    <row r="3701" spans="1:3">
      <c r="A3701" t="s">
        <v>73</v>
      </c>
      <c r="B3701" t="s">
        <v>461</v>
      </c>
      <c r="C3701">
        <v>2401453</v>
      </c>
    </row>
    <row r="3702" spans="1:3">
      <c r="A3702" t="s">
        <v>73</v>
      </c>
      <c r="B3702" t="s">
        <v>487</v>
      </c>
      <c r="C3702">
        <v>2401503</v>
      </c>
    </row>
    <row r="3703" spans="1:3">
      <c r="A3703" t="s">
        <v>73</v>
      </c>
      <c r="B3703" t="s">
        <v>511</v>
      </c>
      <c r="C3703">
        <v>2401602</v>
      </c>
    </row>
    <row r="3704" spans="1:3">
      <c r="A3704" t="s">
        <v>73</v>
      </c>
      <c r="B3704" t="s">
        <v>534</v>
      </c>
      <c r="C3704">
        <v>2401651</v>
      </c>
    </row>
    <row r="3705" spans="1:3">
      <c r="A3705" t="s">
        <v>73</v>
      </c>
      <c r="B3705" t="s">
        <v>557</v>
      </c>
      <c r="C3705">
        <v>2401701</v>
      </c>
    </row>
    <row r="3706" spans="1:3">
      <c r="A3706" t="s">
        <v>73</v>
      </c>
      <c r="B3706" t="s">
        <v>580</v>
      </c>
      <c r="C3706">
        <v>2401800</v>
      </c>
    </row>
    <row r="3707" spans="1:3">
      <c r="A3707" t="s">
        <v>73</v>
      </c>
      <c r="B3707" t="s">
        <v>603</v>
      </c>
      <c r="C3707">
        <v>2401859</v>
      </c>
    </row>
    <row r="3708" spans="1:3">
      <c r="A3708" t="s">
        <v>73</v>
      </c>
      <c r="B3708" t="s">
        <v>626</v>
      </c>
      <c r="C3708">
        <v>2401909</v>
      </c>
    </row>
    <row r="3709" spans="1:3">
      <c r="A3709" t="s">
        <v>73</v>
      </c>
      <c r="B3709" t="s">
        <v>646</v>
      </c>
      <c r="C3709">
        <v>2402006</v>
      </c>
    </row>
    <row r="3710" spans="1:3">
      <c r="A3710" t="s">
        <v>73</v>
      </c>
      <c r="B3710" t="s">
        <v>667</v>
      </c>
      <c r="C3710">
        <v>2402105</v>
      </c>
    </row>
    <row r="3711" spans="1:3">
      <c r="A3711" t="s">
        <v>73</v>
      </c>
      <c r="B3711" t="s">
        <v>689</v>
      </c>
      <c r="C3711">
        <v>2402204</v>
      </c>
    </row>
    <row r="3712" spans="1:3">
      <c r="A3712" t="s">
        <v>73</v>
      </c>
      <c r="B3712" t="s">
        <v>709</v>
      </c>
      <c r="C3712">
        <v>2402303</v>
      </c>
    </row>
    <row r="3713" spans="1:3">
      <c r="A3713" t="s">
        <v>73</v>
      </c>
      <c r="B3713" t="s">
        <v>731</v>
      </c>
      <c r="C3713">
        <v>2402402</v>
      </c>
    </row>
    <row r="3714" spans="1:3">
      <c r="A3714" t="s">
        <v>73</v>
      </c>
      <c r="B3714" t="s">
        <v>753</v>
      </c>
      <c r="C3714">
        <v>2402501</v>
      </c>
    </row>
    <row r="3715" spans="1:3">
      <c r="A3715" t="s">
        <v>73</v>
      </c>
      <c r="B3715" t="s">
        <v>775</v>
      </c>
      <c r="C3715">
        <v>2402600</v>
      </c>
    </row>
    <row r="3716" spans="1:3">
      <c r="A3716" t="s">
        <v>73</v>
      </c>
      <c r="B3716" t="s">
        <v>796</v>
      </c>
      <c r="C3716">
        <v>2402709</v>
      </c>
    </row>
    <row r="3717" spans="1:3">
      <c r="A3717" t="s">
        <v>73</v>
      </c>
      <c r="B3717" t="s">
        <v>817</v>
      </c>
      <c r="C3717">
        <v>2402808</v>
      </c>
    </row>
    <row r="3718" spans="1:3">
      <c r="A3718" t="s">
        <v>73</v>
      </c>
      <c r="B3718" t="s">
        <v>839</v>
      </c>
      <c r="C3718">
        <v>2402907</v>
      </c>
    </row>
    <row r="3719" spans="1:3">
      <c r="A3719" t="s">
        <v>73</v>
      </c>
      <c r="B3719" t="s">
        <v>861</v>
      </c>
      <c r="C3719">
        <v>2403004</v>
      </c>
    </row>
    <row r="3720" spans="1:3">
      <c r="A3720" t="s">
        <v>73</v>
      </c>
      <c r="B3720" t="s">
        <v>883</v>
      </c>
      <c r="C3720">
        <v>2403103</v>
      </c>
    </row>
    <row r="3721" spans="1:3">
      <c r="A3721" t="s">
        <v>73</v>
      </c>
      <c r="B3721" t="s">
        <v>906</v>
      </c>
      <c r="C3721">
        <v>2403202</v>
      </c>
    </row>
    <row r="3722" spans="1:3">
      <c r="A3722" t="s">
        <v>73</v>
      </c>
      <c r="B3722" t="s">
        <v>929</v>
      </c>
      <c r="C3722">
        <v>2403301</v>
      </c>
    </row>
    <row r="3723" spans="1:3">
      <c r="A3723" t="s">
        <v>73</v>
      </c>
      <c r="B3723" t="s">
        <v>951</v>
      </c>
      <c r="C3723">
        <v>2403400</v>
      </c>
    </row>
    <row r="3724" spans="1:3">
      <c r="A3724" t="s">
        <v>73</v>
      </c>
      <c r="B3724" t="s">
        <v>974</v>
      </c>
      <c r="C3724">
        <v>2403509</v>
      </c>
    </row>
    <row r="3725" spans="1:3">
      <c r="A3725" t="s">
        <v>73</v>
      </c>
      <c r="B3725" t="s">
        <v>996</v>
      </c>
      <c r="C3725">
        <v>2403608</v>
      </c>
    </row>
    <row r="3726" spans="1:3">
      <c r="A3726" t="s">
        <v>73</v>
      </c>
      <c r="B3726" t="s">
        <v>1019</v>
      </c>
      <c r="C3726">
        <v>2403707</v>
      </c>
    </row>
    <row r="3727" spans="1:3">
      <c r="A3727" t="s">
        <v>73</v>
      </c>
      <c r="B3727" t="s">
        <v>1041</v>
      </c>
      <c r="C3727">
        <v>2403756</v>
      </c>
    </row>
    <row r="3728" spans="1:3">
      <c r="A3728" t="s">
        <v>73</v>
      </c>
      <c r="B3728" t="s">
        <v>1063</v>
      </c>
      <c r="C3728">
        <v>2403806</v>
      </c>
    </row>
    <row r="3729" spans="1:3">
      <c r="A3729" t="s">
        <v>73</v>
      </c>
      <c r="B3729" t="s">
        <v>1084</v>
      </c>
      <c r="C3729">
        <v>2403905</v>
      </c>
    </row>
    <row r="3730" spans="1:3">
      <c r="A3730" t="s">
        <v>73</v>
      </c>
      <c r="B3730" t="s">
        <v>1107</v>
      </c>
      <c r="C3730">
        <v>2404002</v>
      </c>
    </row>
    <row r="3731" spans="1:3">
      <c r="A3731" t="s">
        <v>73</v>
      </c>
      <c r="B3731" t="s">
        <v>1130</v>
      </c>
      <c r="C3731">
        <v>2404101</v>
      </c>
    </row>
    <row r="3732" spans="1:3">
      <c r="A3732" t="s">
        <v>73</v>
      </c>
      <c r="B3732" t="s">
        <v>1153</v>
      </c>
      <c r="C3732">
        <v>2404200</v>
      </c>
    </row>
    <row r="3733" spans="1:3">
      <c r="A3733" t="s">
        <v>73</v>
      </c>
      <c r="B3733" t="s">
        <v>1176</v>
      </c>
      <c r="C3733">
        <v>2404309</v>
      </c>
    </row>
    <row r="3734" spans="1:3">
      <c r="A3734" t="s">
        <v>73</v>
      </c>
      <c r="B3734" t="s">
        <v>1198</v>
      </c>
      <c r="C3734">
        <v>2404408</v>
      </c>
    </row>
    <row r="3735" spans="1:3">
      <c r="A3735" t="s">
        <v>73</v>
      </c>
      <c r="B3735" t="s">
        <v>1221</v>
      </c>
      <c r="C3735">
        <v>2404507</v>
      </c>
    </row>
    <row r="3736" spans="1:3">
      <c r="A3736" t="s">
        <v>73</v>
      </c>
      <c r="B3736" t="s">
        <v>1242</v>
      </c>
      <c r="C3736">
        <v>2404606</v>
      </c>
    </row>
    <row r="3737" spans="1:3">
      <c r="A3737" t="s">
        <v>73</v>
      </c>
      <c r="B3737" t="s">
        <v>1265</v>
      </c>
      <c r="C3737">
        <v>2404705</v>
      </c>
    </row>
    <row r="3738" spans="1:3">
      <c r="A3738" t="s">
        <v>73</v>
      </c>
      <c r="B3738" t="s">
        <v>1286</v>
      </c>
      <c r="C3738">
        <v>2404804</v>
      </c>
    </row>
    <row r="3739" spans="1:3">
      <c r="A3739" t="s">
        <v>73</v>
      </c>
      <c r="B3739" t="s">
        <v>1309</v>
      </c>
      <c r="C3739">
        <v>2404853</v>
      </c>
    </row>
    <row r="3740" spans="1:3">
      <c r="A3740" t="s">
        <v>73</v>
      </c>
      <c r="B3740" t="s">
        <v>1331</v>
      </c>
      <c r="C3740">
        <v>2404903</v>
      </c>
    </row>
    <row r="3741" spans="1:3">
      <c r="A3741" t="s">
        <v>73</v>
      </c>
      <c r="B3741" t="s">
        <v>1353</v>
      </c>
      <c r="C3741">
        <v>2405009</v>
      </c>
    </row>
    <row r="3742" spans="1:3">
      <c r="A3742" t="s">
        <v>73</v>
      </c>
      <c r="B3742" t="s">
        <v>1374</v>
      </c>
      <c r="C3742">
        <v>2405108</v>
      </c>
    </row>
    <row r="3743" spans="1:3">
      <c r="A3743" t="s">
        <v>73</v>
      </c>
      <c r="B3743" t="s">
        <v>1396</v>
      </c>
      <c r="C3743">
        <v>2405207</v>
      </c>
    </row>
    <row r="3744" spans="1:3">
      <c r="A3744" t="s">
        <v>73</v>
      </c>
      <c r="B3744" t="s">
        <v>1418</v>
      </c>
      <c r="C3744">
        <v>2405306</v>
      </c>
    </row>
    <row r="3745" spans="1:3">
      <c r="A3745" t="s">
        <v>73</v>
      </c>
      <c r="B3745" t="s">
        <v>1439</v>
      </c>
      <c r="C3745">
        <v>2405405</v>
      </c>
    </row>
    <row r="3746" spans="1:3">
      <c r="A3746" t="s">
        <v>73</v>
      </c>
      <c r="B3746" t="s">
        <v>1460</v>
      </c>
      <c r="C3746">
        <v>2405504</v>
      </c>
    </row>
    <row r="3747" spans="1:3">
      <c r="A3747" t="s">
        <v>73</v>
      </c>
      <c r="B3747" t="s">
        <v>1481</v>
      </c>
      <c r="C3747">
        <v>2405603</v>
      </c>
    </row>
    <row r="3748" spans="1:3">
      <c r="A3748" t="s">
        <v>73</v>
      </c>
      <c r="B3748" t="s">
        <v>1503</v>
      </c>
      <c r="C3748">
        <v>2405702</v>
      </c>
    </row>
    <row r="3749" spans="1:3">
      <c r="A3749" t="s">
        <v>73</v>
      </c>
      <c r="B3749" t="s">
        <v>1523</v>
      </c>
      <c r="C3749">
        <v>2405801</v>
      </c>
    </row>
    <row r="3750" spans="1:3">
      <c r="A3750" t="s">
        <v>73</v>
      </c>
      <c r="B3750" t="s">
        <v>1544</v>
      </c>
      <c r="C3750">
        <v>2405900</v>
      </c>
    </row>
    <row r="3751" spans="1:3">
      <c r="A3751" t="s">
        <v>73</v>
      </c>
      <c r="B3751" t="s">
        <v>1564</v>
      </c>
      <c r="C3751">
        <v>2406007</v>
      </c>
    </row>
    <row r="3752" spans="1:3">
      <c r="A3752" t="s">
        <v>73</v>
      </c>
      <c r="B3752" t="s">
        <v>1583</v>
      </c>
      <c r="C3752">
        <v>2406106</v>
      </c>
    </row>
    <row r="3753" spans="1:3">
      <c r="A3753" t="s">
        <v>73</v>
      </c>
      <c r="B3753" t="s">
        <v>1069</v>
      </c>
      <c r="C3753">
        <v>2406155</v>
      </c>
    </row>
    <row r="3754" spans="1:3">
      <c r="A3754" t="s">
        <v>73</v>
      </c>
      <c r="B3754" t="s">
        <v>1624</v>
      </c>
      <c r="C3754">
        <v>2406205</v>
      </c>
    </row>
    <row r="3755" spans="1:3">
      <c r="A3755" t="s">
        <v>73</v>
      </c>
      <c r="B3755" t="s">
        <v>1645</v>
      </c>
      <c r="C3755">
        <v>2406304</v>
      </c>
    </row>
    <row r="3756" spans="1:3">
      <c r="A3756" t="s">
        <v>73</v>
      </c>
      <c r="B3756" t="s">
        <v>1665</v>
      </c>
      <c r="C3756">
        <v>2406403</v>
      </c>
    </row>
    <row r="3757" spans="1:3">
      <c r="A3757" t="s">
        <v>73</v>
      </c>
      <c r="B3757" t="s">
        <v>1686</v>
      </c>
      <c r="C3757">
        <v>2406502</v>
      </c>
    </row>
    <row r="3758" spans="1:3">
      <c r="A3758" t="s">
        <v>73</v>
      </c>
      <c r="B3758" t="s">
        <v>1706</v>
      </c>
      <c r="C3758">
        <v>2406601</v>
      </c>
    </row>
    <row r="3759" spans="1:3">
      <c r="A3759" t="s">
        <v>73</v>
      </c>
      <c r="B3759" t="s">
        <v>1727</v>
      </c>
      <c r="C3759">
        <v>2406700</v>
      </c>
    </row>
    <row r="3760" spans="1:3">
      <c r="A3760" t="s">
        <v>73</v>
      </c>
      <c r="B3760" t="s">
        <v>1748</v>
      </c>
      <c r="C3760">
        <v>2406809</v>
      </c>
    </row>
    <row r="3761" spans="1:3">
      <c r="A3761" t="s">
        <v>73</v>
      </c>
      <c r="B3761" t="s">
        <v>1768</v>
      </c>
      <c r="C3761">
        <v>2406908</v>
      </c>
    </row>
    <row r="3762" spans="1:3">
      <c r="A3762" t="s">
        <v>73</v>
      </c>
      <c r="B3762" t="s">
        <v>1788</v>
      </c>
      <c r="C3762">
        <v>2407005</v>
      </c>
    </row>
    <row r="3763" spans="1:3">
      <c r="A3763" t="s">
        <v>73</v>
      </c>
      <c r="B3763" t="s">
        <v>1808</v>
      </c>
      <c r="C3763">
        <v>2407104</v>
      </c>
    </row>
    <row r="3764" spans="1:3">
      <c r="A3764" t="s">
        <v>73</v>
      </c>
      <c r="B3764" t="s">
        <v>1826</v>
      </c>
      <c r="C3764">
        <v>2407203</v>
      </c>
    </row>
    <row r="3765" spans="1:3">
      <c r="A3765" t="s">
        <v>73</v>
      </c>
      <c r="B3765" t="s">
        <v>1844</v>
      </c>
      <c r="C3765">
        <v>2407252</v>
      </c>
    </row>
    <row r="3766" spans="1:3">
      <c r="A3766" t="s">
        <v>73</v>
      </c>
      <c r="B3766" t="s">
        <v>1862</v>
      </c>
      <c r="C3766">
        <v>2407302</v>
      </c>
    </row>
    <row r="3767" spans="1:3">
      <c r="A3767" t="s">
        <v>73</v>
      </c>
      <c r="B3767" t="s">
        <v>1880</v>
      </c>
      <c r="C3767">
        <v>2407401</v>
      </c>
    </row>
    <row r="3768" spans="1:3">
      <c r="A3768" t="s">
        <v>73</v>
      </c>
      <c r="B3768" t="s">
        <v>1896</v>
      </c>
      <c r="C3768">
        <v>2407500</v>
      </c>
    </row>
    <row r="3769" spans="1:3">
      <c r="A3769" t="s">
        <v>73</v>
      </c>
      <c r="B3769" t="s">
        <v>1913</v>
      </c>
      <c r="C3769">
        <v>2407609</v>
      </c>
    </row>
    <row r="3770" spans="1:3">
      <c r="A3770" t="s">
        <v>73</v>
      </c>
      <c r="B3770" t="s">
        <v>1931</v>
      </c>
      <c r="C3770">
        <v>2407708</v>
      </c>
    </row>
    <row r="3771" spans="1:3">
      <c r="A3771" t="s">
        <v>73</v>
      </c>
      <c r="B3771" t="s">
        <v>1762</v>
      </c>
      <c r="C3771">
        <v>2407807</v>
      </c>
    </row>
    <row r="3772" spans="1:3">
      <c r="A3772" t="s">
        <v>73</v>
      </c>
      <c r="B3772" t="s">
        <v>1963</v>
      </c>
      <c r="C3772">
        <v>2407906</v>
      </c>
    </row>
    <row r="3773" spans="1:3">
      <c r="A3773" t="s">
        <v>73</v>
      </c>
      <c r="B3773" t="s">
        <v>1981</v>
      </c>
      <c r="C3773">
        <v>2408003</v>
      </c>
    </row>
    <row r="3774" spans="1:3">
      <c r="A3774" t="s">
        <v>73</v>
      </c>
      <c r="B3774" t="s">
        <v>1998</v>
      </c>
      <c r="C3774">
        <v>2408102</v>
      </c>
    </row>
    <row r="3775" spans="1:3">
      <c r="A3775" t="s">
        <v>73</v>
      </c>
      <c r="B3775" t="s">
        <v>2016</v>
      </c>
      <c r="C3775">
        <v>2408201</v>
      </c>
    </row>
    <row r="3776" spans="1:3">
      <c r="A3776" t="s">
        <v>73</v>
      </c>
      <c r="B3776" t="s">
        <v>2034</v>
      </c>
      <c r="C3776">
        <v>2408300</v>
      </c>
    </row>
    <row r="3777" spans="1:3">
      <c r="A3777" t="s">
        <v>73</v>
      </c>
      <c r="B3777" t="s">
        <v>2052</v>
      </c>
      <c r="C3777">
        <v>2408409</v>
      </c>
    </row>
    <row r="3778" spans="1:3">
      <c r="A3778" t="s">
        <v>73</v>
      </c>
      <c r="B3778" t="s">
        <v>1550</v>
      </c>
      <c r="C3778">
        <v>2408508</v>
      </c>
    </row>
    <row r="3779" spans="1:3">
      <c r="A3779" t="s">
        <v>73</v>
      </c>
      <c r="B3779" t="s">
        <v>2085</v>
      </c>
      <c r="C3779">
        <v>2408607</v>
      </c>
    </row>
    <row r="3780" spans="1:3">
      <c r="A3780" t="s">
        <v>73</v>
      </c>
      <c r="B3780" t="s">
        <v>2101</v>
      </c>
      <c r="C3780">
        <v>2408706</v>
      </c>
    </row>
    <row r="3781" spans="1:3">
      <c r="A3781" t="s">
        <v>73</v>
      </c>
      <c r="B3781" t="s">
        <v>2118</v>
      </c>
      <c r="C3781">
        <v>2408805</v>
      </c>
    </row>
    <row r="3782" spans="1:3">
      <c r="A3782" t="s">
        <v>73</v>
      </c>
      <c r="B3782" t="s">
        <v>2133</v>
      </c>
      <c r="C3782">
        <v>2408904</v>
      </c>
    </row>
    <row r="3783" spans="1:3">
      <c r="A3783" t="s">
        <v>73</v>
      </c>
      <c r="B3783" t="s">
        <v>2150</v>
      </c>
      <c r="C3783">
        <v>2403251</v>
      </c>
    </row>
    <row r="3784" spans="1:3">
      <c r="A3784" t="s">
        <v>73</v>
      </c>
      <c r="B3784" t="s">
        <v>2166</v>
      </c>
      <c r="C3784">
        <v>2409100</v>
      </c>
    </row>
    <row r="3785" spans="1:3">
      <c r="A3785" t="s">
        <v>73</v>
      </c>
      <c r="B3785" t="s">
        <v>2183</v>
      </c>
      <c r="C3785">
        <v>2409209</v>
      </c>
    </row>
    <row r="3786" spans="1:3">
      <c r="A3786" t="s">
        <v>73</v>
      </c>
      <c r="B3786" t="s">
        <v>2200</v>
      </c>
      <c r="C3786">
        <v>2409308</v>
      </c>
    </row>
    <row r="3787" spans="1:3">
      <c r="A3787" t="s">
        <v>73</v>
      </c>
      <c r="B3787" t="s">
        <v>2214</v>
      </c>
      <c r="C3787">
        <v>2409407</v>
      </c>
    </row>
    <row r="3788" spans="1:3">
      <c r="A3788" t="s">
        <v>73</v>
      </c>
      <c r="B3788" t="s">
        <v>2231</v>
      </c>
      <c r="C3788">
        <v>2409506</v>
      </c>
    </row>
    <row r="3789" spans="1:3">
      <c r="A3789" t="s">
        <v>73</v>
      </c>
      <c r="B3789" t="s">
        <v>2044</v>
      </c>
      <c r="C3789">
        <v>2409605</v>
      </c>
    </row>
    <row r="3790" spans="1:3">
      <c r="A3790" t="s">
        <v>73</v>
      </c>
      <c r="B3790" t="s">
        <v>2261</v>
      </c>
      <c r="C3790">
        <v>2409704</v>
      </c>
    </row>
    <row r="3791" spans="1:3">
      <c r="A3791" t="s">
        <v>73</v>
      </c>
      <c r="B3791" t="s">
        <v>2276</v>
      </c>
      <c r="C3791">
        <v>2409803</v>
      </c>
    </row>
    <row r="3792" spans="1:3">
      <c r="A3792" t="s">
        <v>73</v>
      </c>
      <c r="B3792" t="s">
        <v>2292</v>
      </c>
      <c r="C3792">
        <v>2409902</v>
      </c>
    </row>
    <row r="3793" spans="1:3">
      <c r="A3793" t="s">
        <v>73</v>
      </c>
      <c r="B3793" t="s">
        <v>2308</v>
      </c>
      <c r="C3793">
        <v>2410009</v>
      </c>
    </row>
    <row r="3794" spans="1:3">
      <c r="A3794" t="s">
        <v>73</v>
      </c>
      <c r="B3794" t="s">
        <v>2321</v>
      </c>
      <c r="C3794">
        <v>2410108</v>
      </c>
    </row>
    <row r="3795" spans="1:3">
      <c r="A3795" t="s">
        <v>73</v>
      </c>
      <c r="B3795" t="s">
        <v>2337</v>
      </c>
      <c r="C3795">
        <v>2410207</v>
      </c>
    </row>
    <row r="3796" spans="1:3">
      <c r="A3796" t="s">
        <v>73</v>
      </c>
      <c r="B3796" t="s">
        <v>2353</v>
      </c>
      <c r="C3796">
        <v>2410256</v>
      </c>
    </row>
    <row r="3797" spans="1:3">
      <c r="A3797" t="s">
        <v>73</v>
      </c>
      <c r="B3797" t="s">
        <v>2368</v>
      </c>
      <c r="C3797">
        <v>2410306</v>
      </c>
    </row>
    <row r="3798" spans="1:3">
      <c r="A3798" t="s">
        <v>73</v>
      </c>
      <c r="B3798" t="s">
        <v>2383</v>
      </c>
      <c r="C3798">
        <v>2410405</v>
      </c>
    </row>
    <row r="3799" spans="1:3">
      <c r="A3799" t="s">
        <v>73</v>
      </c>
      <c r="B3799" t="s">
        <v>2398</v>
      </c>
      <c r="C3799">
        <v>2410504</v>
      </c>
    </row>
    <row r="3800" spans="1:3">
      <c r="A3800" t="s">
        <v>73</v>
      </c>
      <c r="B3800" t="s">
        <v>2414</v>
      </c>
      <c r="C3800">
        <v>2410603</v>
      </c>
    </row>
    <row r="3801" spans="1:3">
      <c r="A3801" t="s">
        <v>73</v>
      </c>
      <c r="B3801" t="s">
        <v>2430</v>
      </c>
      <c r="C3801">
        <v>2410702</v>
      </c>
    </row>
    <row r="3802" spans="1:3">
      <c r="A3802" t="s">
        <v>73</v>
      </c>
      <c r="B3802" t="s">
        <v>2446</v>
      </c>
      <c r="C3802">
        <v>2410801</v>
      </c>
    </row>
    <row r="3803" spans="1:3">
      <c r="A3803" t="s">
        <v>73</v>
      </c>
      <c r="B3803" t="s">
        <v>1422</v>
      </c>
      <c r="C3803">
        <v>2410900</v>
      </c>
    </row>
    <row r="3804" spans="1:3">
      <c r="A3804" t="s">
        <v>73</v>
      </c>
      <c r="B3804" t="s">
        <v>2475</v>
      </c>
      <c r="C3804">
        <v>2408953</v>
      </c>
    </row>
    <row r="3805" spans="1:3">
      <c r="A3805" t="s">
        <v>73</v>
      </c>
      <c r="B3805" t="s">
        <v>2491</v>
      </c>
      <c r="C3805">
        <v>2411007</v>
      </c>
    </row>
    <row r="3806" spans="1:3">
      <c r="A3806" t="s">
        <v>73</v>
      </c>
      <c r="B3806" t="s">
        <v>2505</v>
      </c>
      <c r="C3806">
        <v>2411106</v>
      </c>
    </row>
    <row r="3807" spans="1:3">
      <c r="A3807" t="s">
        <v>73</v>
      </c>
      <c r="B3807" t="s">
        <v>2521</v>
      </c>
      <c r="C3807">
        <v>2411205</v>
      </c>
    </row>
    <row r="3808" spans="1:3">
      <c r="A3808" t="s">
        <v>73</v>
      </c>
      <c r="B3808" t="s">
        <v>2536</v>
      </c>
      <c r="C3808">
        <v>2409332</v>
      </c>
    </row>
    <row r="3809" spans="1:3">
      <c r="A3809" t="s">
        <v>73</v>
      </c>
      <c r="B3809" t="s">
        <v>2552</v>
      </c>
      <c r="C3809">
        <v>2411403</v>
      </c>
    </row>
    <row r="3810" spans="1:3">
      <c r="A3810" t="s">
        <v>73</v>
      </c>
      <c r="B3810" t="s">
        <v>2566</v>
      </c>
      <c r="C3810">
        <v>2411429</v>
      </c>
    </row>
    <row r="3811" spans="1:3">
      <c r="A3811" t="s">
        <v>73</v>
      </c>
      <c r="B3811" t="s">
        <v>2581</v>
      </c>
      <c r="C3811">
        <v>2411502</v>
      </c>
    </row>
    <row r="3812" spans="1:3">
      <c r="A3812" t="s">
        <v>73</v>
      </c>
      <c r="B3812" t="s">
        <v>2597</v>
      </c>
      <c r="C3812">
        <v>2411601</v>
      </c>
    </row>
    <row r="3813" spans="1:3">
      <c r="A3813" t="s">
        <v>73</v>
      </c>
      <c r="B3813" t="s">
        <v>2613</v>
      </c>
      <c r="C3813">
        <v>2411700</v>
      </c>
    </row>
    <row r="3814" spans="1:3">
      <c r="A3814" t="s">
        <v>73</v>
      </c>
      <c r="B3814" t="s">
        <v>2625</v>
      </c>
      <c r="C3814">
        <v>2411809</v>
      </c>
    </row>
    <row r="3815" spans="1:3">
      <c r="A3815" t="s">
        <v>73</v>
      </c>
      <c r="B3815" t="s">
        <v>2640</v>
      </c>
      <c r="C3815">
        <v>2411908</v>
      </c>
    </row>
    <row r="3816" spans="1:3">
      <c r="A3816" t="s">
        <v>73</v>
      </c>
      <c r="B3816" t="s">
        <v>2653</v>
      </c>
      <c r="C3816">
        <v>2412005</v>
      </c>
    </row>
    <row r="3817" spans="1:3">
      <c r="A3817" t="s">
        <v>73</v>
      </c>
      <c r="B3817" t="s">
        <v>2667</v>
      </c>
      <c r="C3817">
        <v>2412104</v>
      </c>
    </row>
    <row r="3818" spans="1:3">
      <c r="A3818" t="s">
        <v>73</v>
      </c>
      <c r="B3818" t="s">
        <v>2681</v>
      </c>
      <c r="C3818">
        <v>2412203</v>
      </c>
    </row>
    <row r="3819" spans="1:3">
      <c r="A3819" t="s">
        <v>73</v>
      </c>
      <c r="B3819" t="s">
        <v>2697</v>
      </c>
      <c r="C3819">
        <v>2412302</v>
      </c>
    </row>
    <row r="3820" spans="1:3">
      <c r="A3820" t="s">
        <v>73</v>
      </c>
      <c r="B3820" t="s">
        <v>2712</v>
      </c>
      <c r="C3820">
        <v>2412401</v>
      </c>
    </row>
    <row r="3821" spans="1:3">
      <c r="A3821" t="s">
        <v>73</v>
      </c>
      <c r="B3821" t="s">
        <v>2728</v>
      </c>
      <c r="C3821">
        <v>2412500</v>
      </c>
    </row>
    <row r="3822" spans="1:3">
      <c r="A3822" t="s">
        <v>73</v>
      </c>
      <c r="B3822" t="s">
        <v>2743</v>
      </c>
      <c r="C3822">
        <v>2412559</v>
      </c>
    </row>
    <row r="3823" spans="1:3">
      <c r="A3823" t="s">
        <v>73</v>
      </c>
      <c r="B3823" t="s">
        <v>2758</v>
      </c>
      <c r="C3823">
        <v>2412609</v>
      </c>
    </row>
    <row r="3824" spans="1:3">
      <c r="A3824" t="s">
        <v>73</v>
      </c>
      <c r="B3824" t="s">
        <v>2774</v>
      </c>
      <c r="C3824">
        <v>2412708</v>
      </c>
    </row>
    <row r="3825" spans="1:3">
      <c r="A3825" t="s">
        <v>73</v>
      </c>
      <c r="B3825" t="s">
        <v>2790</v>
      </c>
      <c r="C3825">
        <v>2412807</v>
      </c>
    </row>
    <row r="3826" spans="1:3">
      <c r="A3826" t="s">
        <v>73</v>
      </c>
      <c r="B3826" t="s">
        <v>2805</v>
      </c>
      <c r="C3826">
        <v>2412906</v>
      </c>
    </row>
    <row r="3827" spans="1:3">
      <c r="A3827" t="s">
        <v>73</v>
      </c>
      <c r="B3827" t="s">
        <v>2820</v>
      </c>
      <c r="C3827">
        <v>2413003</v>
      </c>
    </row>
    <row r="3828" spans="1:3">
      <c r="A3828" t="s">
        <v>73</v>
      </c>
      <c r="B3828" t="s">
        <v>2832</v>
      </c>
      <c r="C3828">
        <v>2413102</v>
      </c>
    </row>
    <row r="3829" spans="1:3">
      <c r="A3829" t="s">
        <v>73</v>
      </c>
      <c r="B3829" t="s">
        <v>2845</v>
      </c>
      <c r="C3829">
        <v>2413201</v>
      </c>
    </row>
    <row r="3830" spans="1:3">
      <c r="A3830" t="s">
        <v>73</v>
      </c>
      <c r="B3830" t="s">
        <v>2858</v>
      </c>
      <c r="C3830">
        <v>2413300</v>
      </c>
    </row>
    <row r="3831" spans="1:3">
      <c r="A3831" t="s">
        <v>73</v>
      </c>
      <c r="B3831" t="s">
        <v>2871</v>
      </c>
      <c r="C3831">
        <v>2413359</v>
      </c>
    </row>
    <row r="3832" spans="1:3">
      <c r="A3832" t="s">
        <v>73</v>
      </c>
      <c r="B3832" t="s">
        <v>2883</v>
      </c>
      <c r="C3832">
        <v>2413409</v>
      </c>
    </row>
    <row r="3833" spans="1:3">
      <c r="A3833" t="s">
        <v>73</v>
      </c>
      <c r="B3833" t="s">
        <v>2896</v>
      </c>
      <c r="C3833">
        <v>2413508</v>
      </c>
    </row>
    <row r="3834" spans="1:3">
      <c r="A3834" t="s">
        <v>73</v>
      </c>
      <c r="B3834" t="s">
        <v>2908</v>
      </c>
      <c r="C3834">
        <v>2413557</v>
      </c>
    </row>
    <row r="3835" spans="1:3">
      <c r="A3835" t="s">
        <v>73</v>
      </c>
      <c r="B3835" t="s">
        <v>2921</v>
      </c>
      <c r="C3835">
        <v>2413607</v>
      </c>
    </row>
    <row r="3836" spans="1:3">
      <c r="A3836" t="s">
        <v>73</v>
      </c>
      <c r="B3836" t="s">
        <v>2932</v>
      </c>
      <c r="C3836">
        <v>2413706</v>
      </c>
    </row>
    <row r="3837" spans="1:3">
      <c r="A3837" t="s">
        <v>73</v>
      </c>
      <c r="B3837" t="s">
        <v>2944</v>
      </c>
      <c r="C3837">
        <v>2413805</v>
      </c>
    </row>
    <row r="3838" spans="1:3">
      <c r="A3838" t="s">
        <v>73</v>
      </c>
      <c r="B3838" t="s">
        <v>2956</v>
      </c>
      <c r="C3838">
        <v>2413904</v>
      </c>
    </row>
    <row r="3839" spans="1:3">
      <c r="A3839" t="s">
        <v>73</v>
      </c>
      <c r="B3839" t="s">
        <v>2968</v>
      </c>
      <c r="C3839">
        <v>2414001</v>
      </c>
    </row>
    <row r="3840" spans="1:3">
      <c r="A3840" t="s">
        <v>73</v>
      </c>
      <c r="B3840" t="s">
        <v>2980</v>
      </c>
      <c r="C3840">
        <v>2414100</v>
      </c>
    </row>
    <row r="3841" spans="1:3">
      <c r="A3841" t="s">
        <v>73</v>
      </c>
      <c r="B3841" t="s">
        <v>2992</v>
      </c>
      <c r="C3841">
        <v>2414159</v>
      </c>
    </row>
    <row r="3842" spans="1:3">
      <c r="A3842" t="s">
        <v>73</v>
      </c>
      <c r="B3842" t="s">
        <v>3005</v>
      </c>
      <c r="C3842">
        <v>2411056</v>
      </c>
    </row>
    <row r="3843" spans="1:3">
      <c r="A3843" t="s">
        <v>73</v>
      </c>
      <c r="B3843" t="s">
        <v>3018</v>
      </c>
      <c r="C3843">
        <v>2414209</v>
      </c>
    </row>
    <row r="3844" spans="1:3">
      <c r="A3844" t="s">
        <v>73</v>
      </c>
      <c r="B3844" t="s">
        <v>3030</v>
      </c>
      <c r="C3844">
        <v>2414308</v>
      </c>
    </row>
    <row r="3845" spans="1:3">
      <c r="A3845" t="s">
        <v>73</v>
      </c>
      <c r="B3845" t="s">
        <v>3043</v>
      </c>
      <c r="C3845">
        <v>2414407</v>
      </c>
    </row>
    <row r="3846" spans="1:3">
      <c r="A3846" t="s">
        <v>73</v>
      </c>
      <c r="B3846" t="s">
        <v>3054</v>
      </c>
      <c r="C3846">
        <v>2414456</v>
      </c>
    </row>
    <row r="3847" spans="1:3">
      <c r="A3847" t="s">
        <v>73</v>
      </c>
      <c r="B3847" t="s">
        <v>3067</v>
      </c>
      <c r="C3847">
        <v>2414506</v>
      </c>
    </row>
    <row r="3848" spans="1:3">
      <c r="A3848" t="s">
        <v>73</v>
      </c>
      <c r="B3848" t="s">
        <v>3078</v>
      </c>
      <c r="C3848">
        <v>2414605</v>
      </c>
    </row>
    <row r="3849" spans="1:3">
      <c r="A3849" t="s">
        <v>73</v>
      </c>
      <c r="B3849" t="s">
        <v>3091</v>
      </c>
      <c r="C3849">
        <v>2414704</v>
      </c>
    </row>
    <row r="3850" spans="1:3">
      <c r="A3850" t="s">
        <v>73</v>
      </c>
      <c r="B3850" t="s">
        <v>3103</v>
      </c>
      <c r="C3850">
        <v>2414753</v>
      </c>
    </row>
    <row r="3851" spans="1:3">
      <c r="A3851" t="s">
        <v>73</v>
      </c>
      <c r="B3851" t="s">
        <v>3116</v>
      </c>
      <c r="C3851">
        <v>2414803</v>
      </c>
    </row>
    <row r="3852" spans="1:3">
      <c r="A3852" t="s">
        <v>73</v>
      </c>
      <c r="B3852" t="s">
        <v>2219</v>
      </c>
      <c r="C3852">
        <v>2414902</v>
      </c>
    </row>
    <row r="3853" spans="1:3">
      <c r="A3853" t="s">
        <v>73</v>
      </c>
      <c r="B3853" t="s">
        <v>3139</v>
      </c>
      <c r="C3853">
        <v>2415008</v>
      </c>
    </row>
    <row r="3854" spans="1:3">
      <c r="A3854" t="s">
        <v>74</v>
      </c>
      <c r="B3854" t="s">
        <v>109</v>
      </c>
      <c r="C3854">
        <v>1100015</v>
      </c>
    </row>
    <row r="3855" spans="1:3">
      <c r="A3855" t="s">
        <v>74</v>
      </c>
      <c r="B3855" t="s">
        <v>135</v>
      </c>
      <c r="C3855">
        <v>1100379</v>
      </c>
    </row>
    <row r="3856" spans="1:3">
      <c r="A3856" t="s">
        <v>74</v>
      </c>
      <c r="B3856" t="s">
        <v>160</v>
      </c>
      <c r="C3856">
        <v>1100403</v>
      </c>
    </row>
    <row r="3857" spans="1:3">
      <c r="A3857" t="s">
        <v>74</v>
      </c>
      <c r="B3857" t="s">
        <v>186</v>
      </c>
      <c r="C3857">
        <v>1100346</v>
      </c>
    </row>
    <row r="3858" spans="1:3">
      <c r="A3858" t="s">
        <v>74</v>
      </c>
      <c r="B3858" t="s">
        <v>212</v>
      </c>
      <c r="C3858">
        <v>1100023</v>
      </c>
    </row>
    <row r="3859" spans="1:3">
      <c r="A3859" t="s">
        <v>74</v>
      </c>
      <c r="B3859" t="s">
        <v>236</v>
      </c>
      <c r="C3859">
        <v>1100452</v>
      </c>
    </row>
    <row r="3860" spans="1:3">
      <c r="A3860" t="s">
        <v>74</v>
      </c>
      <c r="B3860" t="s">
        <v>261</v>
      </c>
      <c r="C3860">
        <v>1100031</v>
      </c>
    </row>
    <row r="3861" spans="1:3">
      <c r="A3861" t="s">
        <v>74</v>
      </c>
      <c r="B3861" t="s">
        <v>287</v>
      </c>
      <c r="C3861">
        <v>1100601</v>
      </c>
    </row>
    <row r="3862" spans="1:3">
      <c r="A3862" t="s">
        <v>74</v>
      </c>
      <c r="B3862" t="s">
        <v>313</v>
      </c>
      <c r="C3862">
        <v>1100049</v>
      </c>
    </row>
    <row r="3863" spans="1:3">
      <c r="A3863" t="s">
        <v>74</v>
      </c>
      <c r="B3863" t="s">
        <v>338</v>
      </c>
      <c r="C3863">
        <v>1100700</v>
      </c>
    </row>
    <row r="3864" spans="1:3">
      <c r="A3864" t="s">
        <v>74</v>
      </c>
      <c r="B3864" t="s">
        <v>363</v>
      </c>
      <c r="C3864">
        <v>1100809</v>
      </c>
    </row>
    <row r="3865" spans="1:3">
      <c r="A3865" t="s">
        <v>74</v>
      </c>
      <c r="B3865" t="s">
        <v>387</v>
      </c>
      <c r="C3865">
        <v>1100908</v>
      </c>
    </row>
    <row r="3866" spans="1:3">
      <c r="A3866" t="s">
        <v>74</v>
      </c>
      <c r="B3866" t="s">
        <v>413</v>
      </c>
      <c r="C3866">
        <v>1100056</v>
      </c>
    </row>
    <row r="3867" spans="1:3">
      <c r="A3867" t="s">
        <v>74</v>
      </c>
      <c r="B3867" t="s">
        <v>438</v>
      </c>
      <c r="C3867">
        <v>1100924</v>
      </c>
    </row>
    <row r="3868" spans="1:3">
      <c r="A3868" t="s">
        <v>74</v>
      </c>
      <c r="B3868" t="s">
        <v>463</v>
      </c>
      <c r="C3868">
        <v>1100064</v>
      </c>
    </row>
    <row r="3869" spans="1:3">
      <c r="A3869" t="s">
        <v>74</v>
      </c>
      <c r="B3869" t="s">
        <v>489</v>
      </c>
      <c r="C3869">
        <v>1100072</v>
      </c>
    </row>
    <row r="3870" spans="1:3">
      <c r="A3870" t="s">
        <v>74</v>
      </c>
      <c r="B3870" t="s">
        <v>513</v>
      </c>
      <c r="C3870">
        <v>1100080</v>
      </c>
    </row>
    <row r="3871" spans="1:3">
      <c r="A3871" t="s">
        <v>74</v>
      </c>
      <c r="B3871" t="s">
        <v>536</v>
      </c>
      <c r="C3871">
        <v>1100940</v>
      </c>
    </row>
    <row r="3872" spans="1:3">
      <c r="A3872" t="s">
        <v>74</v>
      </c>
      <c r="B3872" t="s">
        <v>559</v>
      </c>
      <c r="C3872">
        <v>1100098</v>
      </c>
    </row>
    <row r="3873" spans="1:3">
      <c r="A3873" t="s">
        <v>74</v>
      </c>
      <c r="B3873" t="s">
        <v>582</v>
      </c>
      <c r="C3873">
        <v>1101005</v>
      </c>
    </row>
    <row r="3874" spans="1:3">
      <c r="A3874" t="s">
        <v>74</v>
      </c>
      <c r="B3874" t="s">
        <v>605</v>
      </c>
      <c r="C3874">
        <v>1100106</v>
      </c>
    </row>
    <row r="3875" spans="1:3">
      <c r="A3875" t="s">
        <v>74</v>
      </c>
      <c r="B3875" t="s">
        <v>628</v>
      </c>
      <c r="C3875">
        <v>1101104</v>
      </c>
    </row>
    <row r="3876" spans="1:3">
      <c r="A3876" t="s">
        <v>74</v>
      </c>
      <c r="B3876" t="s">
        <v>648</v>
      </c>
      <c r="C3876">
        <v>1100114</v>
      </c>
    </row>
    <row r="3877" spans="1:3">
      <c r="A3877" t="s">
        <v>74</v>
      </c>
      <c r="B3877" t="s">
        <v>669</v>
      </c>
      <c r="C3877">
        <v>1100122</v>
      </c>
    </row>
    <row r="3878" spans="1:3">
      <c r="A3878" t="s">
        <v>74</v>
      </c>
      <c r="B3878" t="s">
        <v>691</v>
      </c>
      <c r="C3878">
        <v>1100130</v>
      </c>
    </row>
    <row r="3879" spans="1:3">
      <c r="A3879" t="s">
        <v>74</v>
      </c>
      <c r="B3879" t="s">
        <v>711</v>
      </c>
      <c r="C3879">
        <v>1101203</v>
      </c>
    </row>
    <row r="3880" spans="1:3">
      <c r="A3880" t="s">
        <v>74</v>
      </c>
      <c r="B3880" t="s">
        <v>733</v>
      </c>
      <c r="C3880">
        <v>1101302</v>
      </c>
    </row>
    <row r="3881" spans="1:3">
      <c r="A3881" t="s">
        <v>74</v>
      </c>
      <c r="B3881" t="s">
        <v>755</v>
      </c>
      <c r="C3881">
        <v>1101401</v>
      </c>
    </row>
    <row r="3882" spans="1:3">
      <c r="A3882" t="s">
        <v>74</v>
      </c>
      <c r="B3882" t="s">
        <v>777</v>
      </c>
      <c r="C3882">
        <v>1100148</v>
      </c>
    </row>
    <row r="3883" spans="1:3">
      <c r="A3883" t="s">
        <v>74</v>
      </c>
      <c r="B3883" t="s">
        <v>798</v>
      </c>
      <c r="C3883">
        <v>1100338</v>
      </c>
    </row>
    <row r="3884" spans="1:3">
      <c r="A3884" t="s">
        <v>74</v>
      </c>
      <c r="B3884" t="s">
        <v>819</v>
      </c>
      <c r="C3884">
        <v>1101435</v>
      </c>
    </row>
    <row r="3885" spans="1:3">
      <c r="A3885" t="s">
        <v>74</v>
      </c>
      <c r="B3885" t="s">
        <v>841</v>
      </c>
      <c r="C3885">
        <v>1100502</v>
      </c>
    </row>
    <row r="3886" spans="1:3">
      <c r="A3886" t="s">
        <v>74</v>
      </c>
      <c r="B3886" t="s">
        <v>863</v>
      </c>
      <c r="C3886">
        <v>1100155</v>
      </c>
    </row>
    <row r="3887" spans="1:3">
      <c r="A3887" t="s">
        <v>74</v>
      </c>
      <c r="B3887" t="s">
        <v>885</v>
      </c>
      <c r="C3887">
        <v>1101450</v>
      </c>
    </row>
    <row r="3888" spans="1:3">
      <c r="A3888" t="s">
        <v>74</v>
      </c>
      <c r="B3888" t="s">
        <v>908</v>
      </c>
      <c r="C3888">
        <v>1100189</v>
      </c>
    </row>
    <row r="3889" spans="1:3">
      <c r="A3889" t="s">
        <v>74</v>
      </c>
      <c r="B3889" t="s">
        <v>931</v>
      </c>
      <c r="C3889">
        <v>1101468</v>
      </c>
    </row>
    <row r="3890" spans="1:3">
      <c r="A3890" t="s">
        <v>74</v>
      </c>
      <c r="B3890" t="s">
        <v>953</v>
      </c>
      <c r="C3890">
        <v>1100205</v>
      </c>
    </row>
    <row r="3891" spans="1:3">
      <c r="A3891" t="s">
        <v>74</v>
      </c>
      <c r="B3891" t="s">
        <v>976</v>
      </c>
      <c r="C3891">
        <v>1100254</v>
      </c>
    </row>
    <row r="3892" spans="1:3">
      <c r="A3892" t="s">
        <v>74</v>
      </c>
      <c r="B3892" t="s">
        <v>998</v>
      </c>
      <c r="C3892">
        <v>1101476</v>
      </c>
    </row>
    <row r="3893" spans="1:3">
      <c r="A3893" t="s">
        <v>74</v>
      </c>
      <c r="B3893" t="s">
        <v>1020</v>
      </c>
      <c r="C3893">
        <v>1100262</v>
      </c>
    </row>
    <row r="3894" spans="1:3">
      <c r="A3894" t="s">
        <v>74</v>
      </c>
      <c r="B3894" t="s">
        <v>1043</v>
      </c>
      <c r="C3894">
        <v>1100288</v>
      </c>
    </row>
    <row r="3895" spans="1:3">
      <c r="A3895" t="s">
        <v>74</v>
      </c>
      <c r="B3895" t="s">
        <v>1065</v>
      </c>
      <c r="C3895">
        <v>1100296</v>
      </c>
    </row>
    <row r="3896" spans="1:3">
      <c r="A3896" t="s">
        <v>74</v>
      </c>
      <c r="B3896" t="s">
        <v>1086</v>
      </c>
      <c r="C3896">
        <v>1101484</v>
      </c>
    </row>
    <row r="3897" spans="1:3">
      <c r="A3897" t="s">
        <v>74</v>
      </c>
      <c r="B3897" t="s">
        <v>1109</v>
      </c>
      <c r="C3897">
        <v>1101492</v>
      </c>
    </row>
    <row r="3898" spans="1:3">
      <c r="A3898" t="s">
        <v>74</v>
      </c>
      <c r="B3898" t="s">
        <v>1132</v>
      </c>
      <c r="C3898">
        <v>1100320</v>
      </c>
    </row>
    <row r="3899" spans="1:3">
      <c r="A3899" t="s">
        <v>74</v>
      </c>
      <c r="B3899" t="s">
        <v>1155</v>
      </c>
      <c r="C3899">
        <v>1101500</v>
      </c>
    </row>
    <row r="3900" spans="1:3">
      <c r="A3900" t="s">
        <v>74</v>
      </c>
      <c r="B3900" t="s">
        <v>1178</v>
      </c>
      <c r="C3900">
        <v>1101559</v>
      </c>
    </row>
    <row r="3901" spans="1:3">
      <c r="A3901" t="s">
        <v>74</v>
      </c>
      <c r="B3901" t="s">
        <v>1200</v>
      </c>
      <c r="C3901">
        <v>1101609</v>
      </c>
    </row>
    <row r="3902" spans="1:3">
      <c r="A3902" t="s">
        <v>74</v>
      </c>
      <c r="B3902" t="s">
        <v>1222</v>
      </c>
      <c r="C3902">
        <v>1101708</v>
      </c>
    </row>
    <row r="3903" spans="1:3">
      <c r="A3903" t="s">
        <v>74</v>
      </c>
      <c r="B3903" t="s">
        <v>1244</v>
      </c>
      <c r="C3903">
        <v>1101757</v>
      </c>
    </row>
    <row r="3904" spans="1:3">
      <c r="A3904" t="s">
        <v>74</v>
      </c>
      <c r="B3904" t="s">
        <v>1267</v>
      </c>
      <c r="C3904">
        <v>1101807</v>
      </c>
    </row>
    <row r="3905" spans="1:3">
      <c r="A3905" t="s">
        <v>74</v>
      </c>
      <c r="B3905" t="s">
        <v>1288</v>
      </c>
      <c r="C3905">
        <v>1100304</v>
      </c>
    </row>
    <row r="3906" spans="1:3">
      <c r="A3906" t="s">
        <v>75</v>
      </c>
      <c r="B3906" t="s">
        <v>110</v>
      </c>
      <c r="C3906">
        <v>1400050</v>
      </c>
    </row>
    <row r="3907" spans="1:3">
      <c r="A3907" t="s">
        <v>75</v>
      </c>
      <c r="B3907" t="s">
        <v>136</v>
      </c>
      <c r="C3907">
        <v>1400027</v>
      </c>
    </row>
    <row r="3908" spans="1:3">
      <c r="A3908" t="s">
        <v>75</v>
      </c>
      <c r="B3908" t="s">
        <v>161</v>
      </c>
      <c r="C3908">
        <v>1400100</v>
      </c>
    </row>
    <row r="3909" spans="1:3">
      <c r="A3909" t="s">
        <v>75</v>
      </c>
      <c r="B3909" t="s">
        <v>187</v>
      </c>
      <c r="C3909">
        <v>1400159</v>
      </c>
    </row>
    <row r="3910" spans="1:3">
      <c r="A3910" t="s">
        <v>75</v>
      </c>
      <c r="B3910" t="s">
        <v>213</v>
      </c>
      <c r="C3910">
        <v>1400175</v>
      </c>
    </row>
    <row r="3911" spans="1:3">
      <c r="A3911" t="s">
        <v>75</v>
      </c>
      <c r="B3911" t="s">
        <v>237</v>
      </c>
      <c r="C3911">
        <v>1400209</v>
      </c>
    </row>
    <row r="3912" spans="1:3">
      <c r="A3912" t="s">
        <v>75</v>
      </c>
      <c r="B3912" t="s">
        <v>262</v>
      </c>
      <c r="C3912">
        <v>1400233</v>
      </c>
    </row>
    <row r="3913" spans="1:3">
      <c r="A3913" t="s">
        <v>75</v>
      </c>
      <c r="B3913" t="s">
        <v>288</v>
      </c>
      <c r="C3913">
        <v>1400282</v>
      </c>
    </row>
    <row r="3914" spans="1:3">
      <c r="A3914" t="s">
        <v>75</v>
      </c>
      <c r="B3914" t="s">
        <v>314</v>
      </c>
      <c r="C3914">
        <v>1400308</v>
      </c>
    </row>
    <row r="3915" spans="1:3">
      <c r="A3915" t="s">
        <v>75</v>
      </c>
      <c r="B3915" t="s">
        <v>339</v>
      </c>
      <c r="C3915">
        <v>1400407</v>
      </c>
    </row>
    <row r="3916" spans="1:3">
      <c r="A3916" t="s">
        <v>75</v>
      </c>
      <c r="B3916" t="s">
        <v>364</v>
      </c>
      <c r="C3916">
        <v>1400456</v>
      </c>
    </row>
    <row r="3917" spans="1:3">
      <c r="A3917" t="s">
        <v>75</v>
      </c>
      <c r="B3917" t="s">
        <v>388</v>
      </c>
      <c r="C3917">
        <v>1400472</v>
      </c>
    </row>
    <row r="3918" spans="1:3">
      <c r="A3918" t="s">
        <v>75</v>
      </c>
      <c r="B3918" t="s">
        <v>414</v>
      </c>
      <c r="C3918">
        <v>1400506</v>
      </c>
    </row>
    <row r="3919" spans="1:3">
      <c r="A3919" t="s">
        <v>75</v>
      </c>
      <c r="B3919" t="s">
        <v>439</v>
      </c>
      <c r="C3919">
        <v>1400605</v>
      </c>
    </row>
    <row r="3920" spans="1:3">
      <c r="A3920" t="s">
        <v>75</v>
      </c>
      <c r="B3920" t="s">
        <v>464</v>
      </c>
      <c r="C3920">
        <v>1400704</v>
      </c>
    </row>
    <row r="3921" spans="1:3">
      <c r="A3921" t="s">
        <v>77</v>
      </c>
      <c r="B3921" t="s">
        <v>108</v>
      </c>
      <c r="C3921">
        <v>4300034</v>
      </c>
    </row>
    <row r="3922" spans="1:3">
      <c r="A3922" t="s">
        <v>77</v>
      </c>
      <c r="B3922" t="s">
        <v>134</v>
      </c>
      <c r="C3922">
        <v>4300059</v>
      </c>
    </row>
    <row r="3923" spans="1:3">
      <c r="A3923" t="s">
        <v>77</v>
      </c>
      <c r="B3923" t="s">
        <v>159</v>
      </c>
      <c r="C3923">
        <v>4300109</v>
      </c>
    </row>
    <row r="3924" spans="1:3">
      <c r="A3924" t="s">
        <v>77</v>
      </c>
      <c r="B3924" t="s">
        <v>185</v>
      </c>
      <c r="C3924">
        <v>4300208</v>
      </c>
    </row>
    <row r="3925" spans="1:3">
      <c r="A3925" t="s">
        <v>77</v>
      </c>
      <c r="B3925" t="s">
        <v>211</v>
      </c>
      <c r="C3925">
        <v>4300307</v>
      </c>
    </row>
    <row r="3926" spans="1:3">
      <c r="A3926" t="s">
        <v>77</v>
      </c>
      <c r="B3926" t="s">
        <v>235</v>
      </c>
      <c r="C3926">
        <v>4300406</v>
      </c>
    </row>
    <row r="3927" spans="1:3">
      <c r="A3927" t="s">
        <v>77</v>
      </c>
      <c r="B3927" t="s">
        <v>260</v>
      </c>
      <c r="C3927">
        <v>4300455</v>
      </c>
    </row>
    <row r="3928" spans="1:3">
      <c r="A3928" t="s">
        <v>77</v>
      </c>
      <c r="B3928" t="s">
        <v>286</v>
      </c>
      <c r="C3928">
        <v>4300471</v>
      </c>
    </row>
    <row r="3929" spans="1:3">
      <c r="A3929" t="s">
        <v>77</v>
      </c>
      <c r="B3929" t="s">
        <v>312</v>
      </c>
      <c r="C3929">
        <v>4300505</v>
      </c>
    </row>
    <row r="3930" spans="1:3">
      <c r="A3930" t="s">
        <v>77</v>
      </c>
      <c r="B3930" t="s">
        <v>110</v>
      </c>
      <c r="C3930">
        <v>4300554</v>
      </c>
    </row>
    <row r="3931" spans="1:3">
      <c r="A3931" t="s">
        <v>77</v>
      </c>
      <c r="B3931" t="s">
        <v>362</v>
      </c>
      <c r="C3931">
        <v>4300570</v>
      </c>
    </row>
    <row r="3932" spans="1:3">
      <c r="A3932" t="s">
        <v>77</v>
      </c>
      <c r="B3932" t="s">
        <v>217</v>
      </c>
      <c r="C3932">
        <v>4300604</v>
      </c>
    </row>
    <row r="3933" spans="1:3">
      <c r="A3933" t="s">
        <v>77</v>
      </c>
      <c r="B3933" t="s">
        <v>412</v>
      </c>
      <c r="C3933">
        <v>4300638</v>
      </c>
    </row>
    <row r="3934" spans="1:3">
      <c r="A3934" t="s">
        <v>77</v>
      </c>
      <c r="B3934" t="s">
        <v>437</v>
      </c>
      <c r="C3934">
        <v>4300646</v>
      </c>
    </row>
    <row r="3935" spans="1:3">
      <c r="A3935" t="s">
        <v>77</v>
      </c>
      <c r="B3935" t="s">
        <v>462</v>
      </c>
      <c r="C3935">
        <v>4300661</v>
      </c>
    </row>
    <row r="3936" spans="1:3">
      <c r="A3936" t="s">
        <v>77</v>
      </c>
      <c r="B3936" t="s">
        <v>488</v>
      </c>
      <c r="C3936">
        <v>4300703</v>
      </c>
    </row>
    <row r="3937" spans="1:3">
      <c r="A3937" t="s">
        <v>77</v>
      </c>
      <c r="B3937" t="s">
        <v>512</v>
      </c>
      <c r="C3937">
        <v>4300802</v>
      </c>
    </row>
    <row r="3938" spans="1:3">
      <c r="A3938" t="s">
        <v>77</v>
      </c>
      <c r="B3938" t="s">
        <v>535</v>
      </c>
      <c r="C3938">
        <v>4300851</v>
      </c>
    </row>
    <row r="3939" spans="1:3">
      <c r="A3939" t="s">
        <v>77</v>
      </c>
      <c r="B3939" t="s">
        <v>558</v>
      </c>
      <c r="C3939">
        <v>4300877</v>
      </c>
    </row>
    <row r="3940" spans="1:3">
      <c r="A3940" t="s">
        <v>77</v>
      </c>
      <c r="B3940" t="s">
        <v>581</v>
      </c>
      <c r="C3940">
        <v>4300901</v>
      </c>
    </row>
    <row r="3941" spans="1:3">
      <c r="A3941" t="s">
        <v>77</v>
      </c>
      <c r="B3941" t="s">
        <v>604</v>
      </c>
      <c r="C3941">
        <v>4301008</v>
      </c>
    </row>
    <row r="3942" spans="1:3">
      <c r="A3942" t="s">
        <v>77</v>
      </c>
      <c r="B3942" t="s">
        <v>627</v>
      </c>
      <c r="C3942">
        <v>4301073</v>
      </c>
    </row>
    <row r="3943" spans="1:3">
      <c r="A3943" t="s">
        <v>77</v>
      </c>
      <c r="B3943" t="s">
        <v>647</v>
      </c>
      <c r="C3943">
        <v>4301057</v>
      </c>
    </row>
    <row r="3944" spans="1:3">
      <c r="A3944" t="s">
        <v>77</v>
      </c>
      <c r="B3944" t="s">
        <v>668</v>
      </c>
      <c r="C3944">
        <v>4301206</v>
      </c>
    </row>
    <row r="3945" spans="1:3">
      <c r="A3945" t="s">
        <v>77</v>
      </c>
      <c r="B3945" t="s">
        <v>690</v>
      </c>
      <c r="C3945">
        <v>4301107</v>
      </c>
    </row>
    <row r="3946" spans="1:3">
      <c r="A3946" t="s">
        <v>77</v>
      </c>
      <c r="B3946" t="s">
        <v>710</v>
      </c>
      <c r="C3946">
        <v>4301305</v>
      </c>
    </row>
    <row r="3947" spans="1:3">
      <c r="A3947" t="s">
        <v>77</v>
      </c>
      <c r="B3947" t="s">
        <v>732</v>
      </c>
      <c r="C3947">
        <v>4301404</v>
      </c>
    </row>
    <row r="3948" spans="1:3">
      <c r="A3948" t="s">
        <v>77</v>
      </c>
      <c r="B3948" t="s">
        <v>754</v>
      </c>
      <c r="C3948">
        <v>4301503</v>
      </c>
    </row>
    <row r="3949" spans="1:3">
      <c r="A3949" t="s">
        <v>77</v>
      </c>
      <c r="B3949" t="s">
        <v>776</v>
      </c>
      <c r="C3949">
        <v>4301552</v>
      </c>
    </row>
    <row r="3950" spans="1:3">
      <c r="A3950" t="s">
        <v>77</v>
      </c>
      <c r="B3950" t="s">
        <v>797</v>
      </c>
      <c r="C3950">
        <v>4301602</v>
      </c>
    </row>
    <row r="3951" spans="1:3">
      <c r="A3951" t="s">
        <v>77</v>
      </c>
      <c r="B3951" t="s">
        <v>818</v>
      </c>
      <c r="C3951">
        <v>4301636</v>
      </c>
    </row>
    <row r="3952" spans="1:3">
      <c r="A3952" t="s">
        <v>77</v>
      </c>
      <c r="B3952" t="s">
        <v>840</v>
      </c>
      <c r="C3952">
        <v>4301651</v>
      </c>
    </row>
    <row r="3953" spans="1:3">
      <c r="A3953" t="s">
        <v>77</v>
      </c>
      <c r="B3953" t="s">
        <v>862</v>
      </c>
      <c r="C3953">
        <v>4301701</v>
      </c>
    </row>
    <row r="3954" spans="1:3">
      <c r="A3954" t="s">
        <v>77</v>
      </c>
      <c r="B3954" t="s">
        <v>884</v>
      </c>
      <c r="C3954">
        <v>4301750</v>
      </c>
    </row>
    <row r="3955" spans="1:3">
      <c r="A3955" t="s">
        <v>77</v>
      </c>
      <c r="B3955" t="s">
        <v>907</v>
      </c>
      <c r="C3955">
        <v>4301859</v>
      </c>
    </row>
    <row r="3956" spans="1:3">
      <c r="A3956" t="s">
        <v>77</v>
      </c>
      <c r="B3956" t="s">
        <v>930</v>
      </c>
      <c r="C3956">
        <v>4301875</v>
      </c>
    </row>
    <row r="3957" spans="1:3">
      <c r="A3957" t="s">
        <v>77</v>
      </c>
      <c r="B3957" t="s">
        <v>952</v>
      </c>
      <c r="C3957">
        <v>4301909</v>
      </c>
    </row>
    <row r="3958" spans="1:3">
      <c r="A3958" t="s">
        <v>77</v>
      </c>
      <c r="B3958" t="s">
        <v>975</v>
      </c>
      <c r="C3958">
        <v>4301925</v>
      </c>
    </row>
    <row r="3959" spans="1:3">
      <c r="A3959" t="s">
        <v>77</v>
      </c>
      <c r="B3959" t="s">
        <v>997</v>
      </c>
      <c r="C3959">
        <v>4301958</v>
      </c>
    </row>
    <row r="3960" spans="1:3">
      <c r="A3960" t="s">
        <v>77</v>
      </c>
      <c r="B3960" t="s">
        <v>858</v>
      </c>
      <c r="C3960">
        <v>4301800</v>
      </c>
    </row>
    <row r="3961" spans="1:3">
      <c r="A3961" t="s">
        <v>77</v>
      </c>
      <c r="B3961" t="s">
        <v>1042</v>
      </c>
      <c r="C3961">
        <v>4302006</v>
      </c>
    </row>
    <row r="3962" spans="1:3">
      <c r="A3962" t="s">
        <v>77</v>
      </c>
      <c r="B3962" t="s">
        <v>1064</v>
      </c>
      <c r="C3962">
        <v>4302055</v>
      </c>
    </row>
    <row r="3963" spans="1:3">
      <c r="A3963" t="s">
        <v>77</v>
      </c>
      <c r="B3963" t="s">
        <v>1085</v>
      </c>
      <c r="C3963">
        <v>4302105</v>
      </c>
    </row>
    <row r="3964" spans="1:3">
      <c r="A3964" t="s">
        <v>77</v>
      </c>
      <c r="B3964" t="s">
        <v>1108</v>
      </c>
      <c r="C3964">
        <v>4302154</v>
      </c>
    </row>
    <row r="3965" spans="1:3">
      <c r="A3965" t="s">
        <v>77</v>
      </c>
      <c r="B3965" t="s">
        <v>1131</v>
      </c>
      <c r="C3965">
        <v>4302204</v>
      </c>
    </row>
    <row r="3966" spans="1:3">
      <c r="A3966" t="s">
        <v>77</v>
      </c>
      <c r="B3966" t="s">
        <v>1154</v>
      </c>
      <c r="C3966">
        <v>4302220</v>
      </c>
    </row>
    <row r="3967" spans="1:3">
      <c r="A3967" t="s">
        <v>77</v>
      </c>
      <c r="B3967" t="s">
        <v>1177</v>
      </c>
      <c r="C3967">
        <v>4302238</v>
      </c>
    </row>
    <row r="3968" spans="1:3">
      <c r="A3968" t="s">
        <v>77</v>
      </c>
      <c r="B3968" t="s">
        <v>1199</v>
      </c>
      <c r="C3968">
        <v>4302253</v>
      </c>
    </row>
    <row r="3969" spans="1:3">
      <c r="A3969" t="s">
        <v>77</v>
      </c>
      <c r="B3969" t="s">
        <v>557</v>
      </c>
      <c r="C3969">
        <v>4302303</v>
      </c>
    </row>
    <row r="3970" spans="1:3">
      <c r="A3970" t="s">
        <v>77</v>
      </c>
      <c r="B3970" t="s">
        <v>1243</v>
      </c>
      <c r="C3970">
        <v>4302352</v>
      </c>
    </row>
    <row r="3971" spans="1:3">
      <c r="A3971" t="s">
        <v>77</v>
      </c>
      <c r="B3971" t="s">
        <v>1266</v>
      </c>
      <c r="C3971">
        <v>4302378</v>
      </c>
    </row>
    <row r="3972" spans="1:3">
      <c r="A3972" t="s">
        <v>77</v>
      </c>
      <c r="B3972" t="s">
        <v>1287</v>
      </c>
      <c r="C3972">
        <v>4302402</v>
      </c>
    </row>
    <row r="3973" spans="1:3">
      <c r="A3973" t="s">
        <v>77</v>
      </c>
      <c r="B3973" t="s">
        <v>1310</v>
      </c>
      <c r="C3973">
        <v>4302451</v>
      </c>
    </row>
    <row r="3974" spans="1:3">
      <c r="A3974" t="s">
        <v>77</v>
      </c>
      <c r="B3974" t="s">
        <v>1332</v>
      </c>
      <c r="C3974">
        <v>4302501</v>
      </c>
    </row>
    <row r="3975" spans="1:3">
      <c r="A3975" t="s">
        <v>77</v>
      </c>
      <c r="B3975" t="s">
        <v>1354</v>
      </c>
      <c r="C3975">
        <v>4302584</v>
      </c>
    </row>
    <row r="3976" spans="1:3">
      <c r="A3976" t="s">
        <v>77</v>
      </c>
      <c r="B3976" t="s">
        <v>1375</v>
      </c>
      <c r="C3976">
        <v>4302600</v>
      </c>
    </row>
    <row r="3977" spans="1:3">
      <c r="A3977" t="s">
        <v>77</v>
      </c>
      <c r="B3977" t="s">
        <v>1397</v>
      </c>
      <c r="C3977">
        <v>4302659</v>
      </c>
    </row>
    <row r="3978" spans="1:3">
      <c r="A3978" t="s">
        <v>77</v>
      </c>
      <c r="B3978" t="s">
        <v>1419</v>
      </c>
      <c r="C3978">
        <v>4302709</v>
      </c>
    </row>
    <row r="3979" spans="1:3">
      <c r="A3979" t="s">
        <v>77</v>
      </c>
      <c r="B3979" t="s">
        <v>1440</v>
      </c>
      <c r="C3979">
        <v>4302808</v>
      </c>
    </row>
    <row r="3980" spans="1:3">
      <c r="A3980" t="s">
        <v>77</v>
      </c>
      <c r="B3980" t="s">
        <v>1461</v>
      </c>
      <c r="C3980">
        <v>4302907</v>
      </c>
    </row>
    <row r="3981" spans="1:3">
      <c r="A3981" t="s">
        <v>77</v>
      </c>
      <c r="B3981" t="s">
        <v>1482</v>
      </c>
      <c r="C3981">
        <v>4303004</v>
      </c>
    </row>
    <row r="3982" spans="1:3">
      <c r="A3982" t="s">
        <v>77</v>
      </c>
      <c r="B3982" t="s">
        <v>781</v>
      </c>
      <c r="C3982">
        <v>4303103</v>
      </c>
    </row>
    <row r="3983" spans="1:3">
      <c r="A3983" t="s">
        <v>77</v>
      </c>
      <c r="B3983" t="s">
        <v>1524</v>
      </c>
      <c r="C3983">
        <v>4303202</v>
      </c>
    </row>
    <row r="3984" spans="1:3">
      <c r="A3984" t="s">
        <v>77</v>
      </c>
      <c r="B3984" t="s">
        <v>1545</v>
      </c>
      <c r="C3984">
        <v>4303301</v>
      </c>
    </row>
    <row r="3985" spans="1:3">
      <c r="A3985" t="s">
        <v>77</v>
      </c>
      <c r="B3985" t="s">
        <v>1125</v>
      </c>
      <c r="C3985">
        <v>4303400</v>
      </c>
    </row>
    <row r="3986" spans="1:3">
      <c r="A3986" t="s">
        <v>77</v>
      </c>
      <c r="B3986" t="s">
        <v>1584</v>
      </c>
      <c r="C3986">
        <v>4303509</v>
      </c>
    </row>
    <row r="3987" spans="1:3">
      <c r="A3987" t="s">
        <v>77</v>
      </c>
      <c r="B3987" t="s">
        <v>1604</v>
      </c>
      <c r="C3987">
        <v>4303558</v>
      </c>
    </row>
    <row r="3988" spans="1:3">
      <c r="A3988" t="s">
        <v>77</v>
      </c>
      <c r="B3988" t="s">
        <v>1625</v>
      </c>
      <c r="C3988">
        <v>4303608</v>
      </c>
    </row>
    <row r="3989" spans="1:3">
      <c r="A3989" t="s">
        <v>77</v>
      </c>
      <c r="B3989" t="s">
        <v>1646</v>
      </c>
      <c r="C3989">
        <v>4303673</v>
      </c>
    </row>
    <row r="3990" spans="1:3">
      <c r="A3990" t="s">
        <v>77</v>
      </c>
      <c r="B3990" t="s">
        <v>1666</v>
      </c>
      <c r="C3990">
        <v>4303707</v>
      </c>
    </row>
    <row r="3991" spans="1:3">
      <c r="A3991" t="s">
        <v>77</v>
      </c>
      <c r="B3991" t="s">
        <v>1687</v>
      </c>
      <c r="C3991">
        <v>4303806</v>
      </c>
    </row>
    <row r="3992" spans="1:3">
      <c r="A3992" t="s">
        <v>77</v>
      </c>
      <c r="B3992" t="s">
        <v>1707</v>
      </c>
      <c r="C3992">
        <v>4303905</v>
      </c>
    </row>
    <row r="3993" spans="1:3">
      <c r="A3993" t="s">
        <v>77</v>
      </c>
      <c r="B3993" t="s">
        <v>1728</v>
      </c>
      <c r="C3993">
        <v>4304002</v>
      </c>
    </row>
    <row r="3994" spans="1:3">
      <c r="A3994" t="s">
        <v>77</v>
      </c>
      <c r="B3994" t="s">
        <v>1749</v>
      </c>
      <c r="C3994">
        <v>4304101</v>
      </c>
    </row>
    <row r="3995" spans="1:3">
      <c r="A3995" t="s">
        <v>77</v>
      </c>
      <c r="B3995" t="s">
        <v>1769</v>
      </c>
      <c r="C3995">
        <v>4304200</v>
      </c>
    </row>
    <row r="3996" spans="1:3">
      <c r="A3996" t="s">
        <v>77</v>
      </c>
      <c r="B3996" t="s">
        <v>1789</v>
      </c>
      <c r="C3996">
        <v>4304309</v>
      </c>
    </row>
    <row r="3997" spans="1:3">
      <c r="A3997" t="s">
        <v>77</v>
      </c>
      <c r="B3997" t="s">
        <v>1809</v>
      </c>
      <c r="C3997">
        <v>4304358</v>
      </c>
    </row>
    <row r="3998" spans="1:3">
      <c r="A3998" t="s">
        <v>77</v>
      </c>
      <c r="B3998" t="s">
        <v>1827</v>
      </c>
      <c r="C3998">
        <v>4304408</v>
      </c>
    </row>
    <row r="3999" spans="1:3">
      <c r="A3999" t="s">
        <v>77</v>
      </c>
      <c r="B3999" t="s">
        <v>1845</v>
      </c>
      <c r="C3999">
        <v>4304507</v>
      </c>
    </row>
    <row r="4000" spans="1:3">
      <c r="A4000" t="s">
        <v>77</v>
      </c>
      <c r="B4000" t="s">
        <v>1863</v>
      </c>
      <c r="C4000">
        <v>4304606</v>
      </c>
    </row>
    <row r="4001" spans="1:3">
      <c r="A4001" t="s">
        <v>77</v>
      </c>
      <c r="B4001" t="s">
        <v>1881</v>
      </c>
      <c r="C4001">
        <v>4304614</v>
      </c>
    </row>
    <row r="4002" spans="1:3">
      <c r="A4002" t="s">
        <v>77</v>
      </c>
      <c r="B4002" t="s">
        <v>1897</v>
      </c>
      <c r="C4002">
        <v>4304622</v>
      </c>
    </row>
    <row r="4003" spans="1:3">
      <c r="A4003" t="s">
        <v>77</v>
      </c>
      <c r="B4003" t="s">
        <v>1914</v>
      </c>
      <c r="C4003">
        <v>4304630</v>
      </c>
    </row>
    <row r="4004" spans="1:3">
      <c r="A4004" t="s">
        <v>77</v>
      </c>
      <c r="B4004" t="s">
        <v>1932</v>
      </c>
      <c r="C4004">
        <v>4304655</v>
      </c>
    </row>
    <row r="4005" spans="1:3">
      <c r="A4005" t="s">
        <v>77</v>
      </c>
      <c r="B4005" t="s">
        <v>1947</v>
      </c>
      <c r="C4005">
        <v>4304663</v>
      </c>
    </row>
    <row r="4006" spans="1:3">
      <c r="A4006" t="s">
        <v>77</v>
      </c>
      <c r="B4006" t="s">
        <v>1964</v>
      </c>
      <c r="C4006">
        <v>4304689</v>
      </c>
    </row>
    <row r="4007" spans="1:3">
      <c r="A4007" t="s">
        <v>77</v>
      </c>
      <c r="B4007" t="s">
        <v>1982</v>
      </c>
      <c r="C4007">
        <v>4304697</v>
      </c>
    </row>
    <row r="4008" spans="1:3">
      <c r="A4008" t="s">
        <v>77</v>
      </c>
      <c r="B4008" t="s">
        <v>1999</v>
      </c>
      <c r="C4008">
        <v>4304671</v>
      </c>
    </row>
    <row r="4009" spans="1:3">
      <c r="A4009" t="s">
        <v>77</v>
      </c>
      <c r="B4009" t="s">
        <v>2017</v>
      </c>
      <c r="C4009">
        <v>4304713</v>
      </c>
    </row>
    <row r="4010" spans="1:3">
      <c r="A4010" t="s">
        <v>77</v>
      </c>
      <c r="B4010" t="s">
        <v>2035</v>
      </c>
      <c r="C4010">
        <v>4304705</v>
      </c>
    </row>
    <row r="4011" spans="1:3">
      <c r="A4011" t="s">
        <v>77</v>
      </c>
      <c r="B4011" t="s">
        <v>2053</v>
      </c>
      <c r="C4011">
        <v>4304804</v>
      </c>
    </row>
    <row r="4012" spans="1:3">
      <c r="A4012" t="s">
        <v>77</v>
      </c>
      <c r="B4012" t="s">
        <v>2070</v>
      </c>
      <c r="C4012">
        <v>4304853</v>
      </c>
    </row>
    <row r="4013" spans="1:3">
      <c r="A4013" t="s">
        <v>77</v>
      </c>
      <c r="B4013" t="s">
        <v>2086</v>
      </c>
      <c r="C4013">
        <v>4304903</v>
      </c>
    </row>
    <row r="4014" spans="1:3">
      <c r="A4014" t="s">
        <v>77</v>
      </c>
      <c r="B4014" t="s">
        <v>2102</v>
      </c>
      <c r="C4014">
        <v>4304952</v>
      </c>
    </row>
    <row r="4015" spans="1:3">
      <c r="A4015" t="s">
        <v>77</v>
      </c>
      <c r="B4015" t="s">
        <v>2119</v>
      </c>
      <c r="C4015">
        <v>4305009</v>
      </c>
    </row>
    <row r="4016" spans="1:3">
      <c r="A4016" t="s">
        <v>77</v>
      </c>
      <c r="B4016" t="s">
        <v>2134</v>
      </c>
      <c r="C4016">
        <v>4305108</v>
      </c>
    </row>
    <row r="4017" spans="1:3">
      <c r="A4017" t="s">
        <v>77</v>
      </c>
      <c r="B4017" t="s">
        <v>912</v>
      </c>
      <c r="C4017">
        <v>4305116</v>
      </c>
    </row>
    <row r="4018" spans="1:3">
      <c r="A4018" t="s">
        <v>77</v>
      </c>
      <c r="B4018" t="s">
        <v>2167</v>
      </c>
      <c r="C4018">
        <v>4305124</v>
      </c>
    </row>
    <row r="4019" spans="1:3">
      <c r="A4019" t="s">
        <v>77</v>
      </c>
      <c r="B4019" t="s">
        <v>2184</v>
      </c>
      <c r="C4019">
        <v>4305132</v>
      </c>
    </row>
    <row r="4020" spans="1:3">
      <c r="A4020" t="s">
        <v>77</v>
      </c>
      <c r="B4020" t="s">
        <v>2201</v>
      </c>
      <c r="C4020">
        <v>4305157</v>
      </c>
    </row>
    <row r="4021" spans="1:3">
      <c r="A4021" t="s">
        <v>77</v>
      </c>
      <c r="B4021" t="s">
        <v>2215</v>
      </c>
      <c r="C4021">
        <v>4305173</v>
      </c>
    </row>
    <row r="4022" spans="1:3">
      <c r="A4022" t="s">
        <v>77</v>
      </c>
      <c r="B4022" t="s">
        <v>2232</v>
      </c>
      <c r="C4022">
        <v>4305207</v>
      </c>
    </row>
    <row r="4023" spans="1:3">
      <c r="A4023" t="s">
        <v>77</v>
      </c>
      <c r="B4023" t="s">
        <v>2247</v>
      </c>
      <c r="C4023">
        <v>4305306</v>
      </c>
    </row>
    <row r="4024" spans="1:3">
      <c r="A4024" t="s">
        <v>77</v>
      </c>
      <c r="B4024" t="s">
        <v>2262</v>
      </c>
      <c r="C4024">
        <v>4305355</v>
      </c>
    </row>
    <row r="4025" spans="1:3">
      <c r="A4025" t="s">
        <v>77</v>
      </c>
      <c r="B4025" t="s">
        <v>2277</v>
      </c>
      <c r="C4025">
        <v>4305371</v>
      </c>
    </row>
    <row r="4026" spans="1:3">
      <c r="A4026" t="s">
        <v>77</v>
      </c>
      <c r="B4026" t="s">
        <v>2293</v>
      </c>
      <c r="C4026">
        <v>4305405</v>
      </c>
    </row>
    <row r="4027" spans="1:3">
      <c r="A4027" t="s">
        <v>77</v>
      </c>
      <c r="B4027" t="s">
        <v>2309</v>
      </c>
      <c r="C4027">
        <v>4305439</v>
      </c>
    </row>
    <row r="4028" spans="1:3">
      <c r="A4028" t="s">
        <v>77</v>
      </c>
      <c r="B4028" t="s">
        <v>2322</v>
      </c>
      <c r="C4028">
        <v>4305447</v>
      </c>
    </row>
    <row r="4029" spans="1:3">
      <c r="A4029" t="s">
        <v>77</v>
      </c>
      <c r="B4029" t="s">
        <v>2338</v>
      </c>
      <c r="C4029">
        <v>4305454</v>
      </c>
    </row>
    <row r="4030" spans="1:3">
      <c r="A4030" t="s">
        <v>77</v>
      </c>
      <c r="B4030" t="s">
        <v>2354</v>
      </c>
      <c r="C4030">
        <v>4305504</v>
      </c>
    </row>
    <row r="4031" spans="1:3">
      <c r="A4031" t="s">
        <v>77</v>
      </c>
      <c r="B4031" t="s">
        <v>1471</v>
      </c>
      <c r="C4031">
        <v>4305587</v>
      </c>
    </row>
    <row r="4032" spans="1:3">
      <c r="A4032" t="s">
        <v>77</v>
      </c>
      <c r="B4032" t="s">
        <v>1876</v>
      </c>
      <c r="C4032">
        <v>4305603</v>
      </c>
    </row>
    <row r="4033" spans="1:3">
      <c r="A4033" t="s">
        <v>77</v>
      </c>
      <c r="B4033" t="s">
        <v>2399</v>
      </c>
      <c r="C4033">
        <v>4305702</v>
      </c>
    </row>
    <row r="4034" spans="1:3">
      <c r="A4034" t="s">
        <v>77</v>
      </c>
      <c r="B4034" t="s">
        <v>2415</v>
      </c>
      <c r="C4034">
        <v>4305801</v>
      </c>
    </row>
    <row r="4035" spans="1:3">
      <c r="A4035" t="s">
        <v>77</v>
      </c>
      <c r="B4035" t="s">
        <v>2431</v>
      </c>
      <c r="C4035">
        <v>4305835</v>
      </c>
    </row>
    <row r="4036" spans="1:3">
      <c r="A4036" t="s">
        <v>77</v>
      </c>
      <c r="B4036" t="s">
        <v>2447</v>
      </c>
      <c r="C4036">
        <v>4305850</v>
      </c>
    </row>
    <row r="4037" spans="1:3">
      <c r="A4037" t="s">
        <v>77</v>
      </c>
      <c r="B4037" t="s">
        <v>2461</v>
      </c>
      <c r="C4037">
        <v>4305871</v>
      </c>
    </row>
    <row r="4038" spans="1:3">
      <c r="A4038" t="s">
        <v>77</v>
      </c>
      <c r="B4038" t="s">
        <v>2476</v>
      </c>
      <c r="C4038">
        <v>4305900</v>
      </c>
    </row>
    <row r="4039" spans="1:3">
      <c r="A4039" t="s">
        <v>77</v>
      </c>
      <c r="B4039" t="s">
        <v>2492</v>
      </c>
      <c r="C4039">
        <v>4305934</v>
      </c>
    </row>
    <row r="4040" spans="1:3">
      <c r="A4040" t="s">
        <v>77</v>
      </c>
      <c r="B4040" t="s">
        <v>2506</v>
      </c>
      <c r="C4040">
        <v>4305959</v>
      </c>
    </row>
    <row r="4041" spans="1:3">
      <c r="A4041" t="s">
        <v>77</v>
      </c>
      <c r="B4041" t="s">
        <v>2522</v>
      </c>
      <c r="C4041">
        <v>4305975</v>
      </c>
    </row>
    <row r="4042" spans="1:3">
      <c r="A4042" t="s">
        <v>77</v>
      </c>
      <c r="B4042" t="s">
        <v>2537</v>
      </c>
      <c r="C4042">
        <v>4306007</v>
      </c>
    </row>
    <row r="4043" spans="1:3">
      <c r="A4043" t="s">
        <v>77</v>
      </c>
      <c r="B4043" t="s">
        <v>2553</v>
      </c>
      <c r="C4043">
        <v>4306056</v>
      </c>
    </row>
    <row r="4044" spans="1:3">
      <c r="A4044" t="s">
        <v>77</v>
      </c>
      <c r="B4044" t="s">
        <v>2567</v>
      </c>
      <c r="C4044">
        <v>4306072</v>
      </c>
    </row>
    <row r="4045" spans="1:3">
      <c r="A4045" t="s">
        <v>77</v>
      </c>
      <c r="B4045" t="s">
        <v>2582</v>
      </c>
      <c r="C4045">
        <v>4306106</v>
      </c>
    </row>
    <row r="4046" spans="1:3">
      <c r="A4046" t="s">
        <v>77</v>
      </c>
      <c r="B4046" t="s">
        <v>2598</v>
      </c>
      <c r="C4046">
        <v>4306130</v>
      </c>
    </row>
    <row r="4047" spans="1:3">
      <c r="A4047" t="s">
        <v>77</v>
      </c>
      <c r="B4047" t="s">
        <v>218</v>
      </c>
      <c r="C4047">
        <v>4306205</v>
      </c>
    </row>
    <row r="4048" spans="1:3">
      <c r="A4048" t="s">
        <v>77</v>
      </c>
      <c r="B4048" t="s">
        <v>2626</v>
      </c>
      <c r="C4048">
        <v>4306304</v>
      </c>
    </row>
    <row r="4049" spans="1:3">
      <c r="A4049" t="s">
        <v>77</v>
      </c>
      <c r="B4049" t="s">
        <v>2641</v>
      </c>
      <c r="C4049">
        <v>4306320</v>
      </c>
    </row>
    <row r="4050" spans="1:3">
      <c r="A4050" t="s">
        <v>77</v>
      </c>
      <c r="B4050" t="s">
        <v>2654</v>
      </c>
      <c r="C4050">
        <v>4306353</v>
      </c>
    </row>
    <row r="4051" spans="1:3">
      <c r="A4051" t="s">
        <v>77</v>
      </c>
      <c r="B4051" t="s">
        <v>2668</v>
      </c>
      <c r="C4051">
        <v>4306379</v>
      </c>
    </row>
    <row r="4052" spans="1:3">
      <c r="A4052" t="s">
        <v>77</v>
      </c>
      <c r="B4052" t="s">
        <v>2682</v>
      </c>
      <c r="C4052">
        <v>4306403</v>
      </c>
    </row>
    <row r="4053" spans="1:3">
      <c r="A4053" t="s">
        <v>77</v>
      </c>
      <c r="B4053" t="s">
        <v>2698</v>
      </c>
      <c r="C4053">
        <v>4306429</v>
      </c>
    </row>
    <row r="4054" spans="1:3">
      <c r="A4054" t="s">
        <v>77</v>
      </c>
      <c r="B4054" t="s">
        <v>2713</v>
      </c>
      <c r="C4054">
        <v>4306452</v>
      </c>
    </row>
    <row r="4055" spans="1:3">
      <c r="A4055" t="s">
        <v>77</v>
      </c>
      <c r="B4055" t="s">
        <v>2729</v>
      </c>
      <c r="C4055">
        <v>4306502</v>
      </c>
    </row>
    <row r="4056" spans="1:3">
      <c r="A4056" t="s">
        <v>77</v>
      </c>
      <c r="B4056" t="s">
        <v>2744</v>
      </c>
      <c r="C4056">
        <v>4306601</v>
      </c>
    </row>
    <row r="4057" spans="1:3">
      <c r="A4057" t="s">
        <v>77</v>
      </c>
      <c r="B4057" t="s">
        <v>2759</v>
      </c>
      <c r="C4057">
        <v>4306551</v>
      </c>
    </row>
    <row r="4058" spans="1:3">
      <c r="A4058" t="s">
        <v>77</v>
      </c>
      <c r="B4058" t="s">
        <v>2775</v>
      </c>
      <c r="C4058">
        <v>4306700</v>
      </c>
    </row>
    <row r="4059" spans="1:3">
      <c r="A4059" t="s">
        <v>77</v>
      </c>
      <c r="B4059" t="s">
        <v>2791</v>
      </c>
      <c r="C4059">
        <v>4306734</v>
      </c>
    </row>
    <row r="4060" spans="1:3">
      <c r="A4060" t="s">
        <v>77</v>
      </c>
      <c r="B4060" t="s">
        <v>2806</v>
      </c>
      <c r="C4060">
        <v>4306759</v>
      </c>
    </row>
    <row r="4061" spans="1:3">
      <c r="A4061" t="s">
        <v>77</v>
      </c>
      <c r="B4061" t="s">
        <v>2821</v>
      </c>
      <c r="C4061">
        <v>4306767</v>
      </c>
    </row>
    <row r="4062" spans="1:3">
      <c r="A4062" t="s">
        <v>77</v>
      </c>
      <c r="B4062" t="s">
        <v>2833</v>
      </c>
      <c r="C4062">
        <v>4306809</v>
      </c>
    </row>
    <row r="4063" spans="1:3">
      <c r="A4063" t="s">
        <v>77</v>
      </c>
      <c r="B4063" t="s">
        <v>2846</v>
      </c>
      <c r="C4063">
        <v>4306908</v>
      </c>
    </row>
    <row r="4064" spans="1:3">
      <c r="A4064" t="s">
        <v>77</v>
      </c>
      <c r="B4064" t="s">
        <v>2859</v>
      </c>
      <c r="C4064">
        <v>4306924</v>
      </c>
    </row>
    <row r="4065" spans="1:3">
      <c r="A4065" t="s">
        <v>77</v>
      </c>
      <c r="B4065" t="s">
        <v>2872</v>
      </c>
      <c r="C4065">
        <v>4306957</v>
      </c>
    </row>
    <row r="4066" spans="1:3">
      <c r="A4066" t="s">
        <v>77</v>
      </c>
      <c r="B4066" t="s">
        <v>2884</v>
      </c>
      <c r="C4066">
        <v>4306932</v>
      </c>
    </row>
    <row r="4067" spans="1:3">
      <c r="A4067" t="s">
        <v>77</v>
      </c>
      <c r="B4067" t="s">
        <v>2897</v>
      </c>
      <c r="C4067">
        <v>4306973</v>
      </c>
    </row>
    <row r="4068" spans="1:3">
      <c r="A4068" t="s">
        <v>77</v>
      </c>
      <c r="B4068" t="s">
        <v>2909</v>
      </c>
      <c r="C4068">
        <v>4307005</v>
      </c>
    </row>
    <row r="4069" spans="1:3">
      <c r="A4069" t="s">
        <v>77</v>
      </c>
      <c r="B4069" t="s">
        <v>2922</v>
      </c>
      <c r="C4069">
        <v>4307054</v>
      </c>
    </row>
    <row r="4070" spans="1:3">
      <c r="A4070" t="s">
        <v>77</v>
      </c>
      <c r="B4070" t="s">
        <v>2933</v>
      </c>
      <c r="C4070">
        <v>4307203</v>
      </c>
    </row>
    <row r="4071" spans="1:3">
      <c r="A4071" t="s">
        <v>77</v>
      </c>
      <c r="B4071" t="s">
        <v>2945</v>
      </c>
      <c r="C4071">
        <v>4307302</v>
      </c>
    </row>
    <row r="4072" spans="1:3">
      <c r="A4072" t="s">
        <v>77</v>
      </c>
      <c r="B4072" t="s">
        <v>2957</v>
      </c>
      <c r="C4072">
        <v>4307401</v>
      </c>
    </row>
    <row r="4073" spans="1:3">
      <c r="A4073" t="s">
        <v>77</v>
      </c>
      <c r="B4073" t="s">
        <v>2969</v>
      </c>
      <c r="C4073">
        <v>4307450</v>
      </c>
    </row>
    <row r="4074" spans="1:3">
      <c r="A4074" t="s">
        <v>77</v>
      </c>
      <c r="B4074" t="s">
        <v>2981</v>
      </c>
      <c r="C4074">
        <v>4307500</v>
      </c>
    </row>
    <row r="4075" spans="1:3">
      <c r="A4075" t="s">
        <v>77</v>
      </c>
      <c r="B4075" t="s">
        <v>2993</v>
      </c>
      <c r="C4075">
        <v>4307559</v>
      </c>
    </row>
    <row r="4076" spans="1:3">
      <c r="A4076" t="s">
        <v>77</v>
      </c>
      <c r="B4076" t="s">
        <v>3006</v>
      </c>
      <c r="C4076">
        <v>4307609</v>
      </c>
    </row>
    <row r="4077" spans="1:3">
      <c r="A4077" t="s">
        <v>77</v>
      </c>
      <c r="B4077" t="s">
        <v>3019</v>
      </c>
      <c r="C4077">
        <v>4307708</v>
      </c>
    </row>
    <row r="4078" spans="1:3">
      <c r="A4078" t="s">
        <v>77</v>
      </c>
      <c r="B4078" t="s">
        <v>3031</v>
      </c>
      <c r="C4078">
        <v>4307807</v>
      </c>
    </row>
    <row r="4079" spans="1:3">
      <c r="A4079" t="s">
        <v>77</v>
      </c>
      <c r="B4079" t="s">
        <v>3044</v>
      </c>
      <c r="C4079">
        <v>4307815</v>
      </c>
    </row>
    <row r="4080" spans="1:3">
      <c r="A4080" t="s">
        <v>77</v>
      </c>
      <c r="B4080" t="s">
        <v>3055</v>
      </c>
      <c r="C4080">
        <v>4307831</v>
      </c>
    </row>
    <row r="4081" spans="1:3">
      <c r="A4081" t="s">
        <v>77</v>
      </c>
      <c r="B4081" t="s">
        <v>3068</v>
      </c>
      <c r="C4081">
        <v>4307864</v>
      </c>
    </row>
    <row r="4082" spans="1:3">
      <c r="A4082" t="s">
        <v>77</v>
      </c>
      <c r="B4082" t="s">
        <v>3079</v>
      </c>
      <c r="C4082">
        <v>4307906</v>
      </c>
    </row>
    <row r="4083" spans="1:3">
      <c r="A4083" t="s">
        <v>77</v>
      </c>
      <c r="B4083" t="s">
        <v>3092</v>
      </c>
      <c r="C4083">
        <v>4308003</v>
      </c>
    </row>
    <row r="4084" spans="1:3">
      <c r="A4084" t="s">
        <v>77</v>
      </c>
      <c r="B4084" t="s">
        <v>3104</v>
      </c>
      <c r="C4084">
        <v>4308052</v>
      </c>
    </row>
    <row r="4085" spans="1:3">
      <c r="A4085" t="s">
        <v>77</v>
      </c>
      <c r="B4085" t="s">
        <v>3117</v>
      </c>
      <c r="C4085">
        <v>4308078</v>
      </c>
    </row>
    <row r="4086" spans="1:3">
      <c r="A4086" t="s">
        <v>77</v>
      </c>
      <c r="B4086" t="s">
        <v>3128</v>
      </c>
      <c r="C4086">
        <v>4308102</v>
      </c>
    </row>
    <row r="4087" spans="1:3">
      <c r="A4087" t="s">
        <v>77</v>
      </c>
      <c r="B4087" t="s">
        <v>3140</v>
      </c>
      <c r="C4087">
        <v>4308201</v>
      </c>
    </row>
    <row r="4088" spans="1:3">
      <c r="A4088" t="s">
        <v>77</v>
      </c>
      <c r="B4088" t="s">
        <v>3151</v>
      </c>
      <c r="C4088">
        <v>4308250</v>
      </c>
    </row>
    <row r="4089" spans="1:3">
      <c r="A4089" t="s">
        <v>77</v>
      </c>
      <c r="B4089" t="s">
        <v>3162</v>
      </c>
      <c r="C4089">
        <v>4308300</v>
      </c>
    </row>
    <row r="4090" spans="1:3">
      <c r="A4090" t="s">
        <v>77</v>
      </c>
      <c r="B4090" t="s">
        <v>3173</v>
      </c>
      <c r="C4090">
        <v>4308409</v>
      </c>
    </row>
    <row r="4091" spans="1:3">
      <c r="A4091" t="s">
        <v>77</v>
      </c>
      <c r="B4091" t="s">
        <v>3184</v>
      </c>
      <c r="C4091">
        <v>4308433</v>
      </c>
    </row>
    <row r="4092" spans="1:3">
      <c r="A4092" t="s">
        <v>77</v>
      </c>
      <c r="B4092" t="s">
        <v>3196</v>
      </c>
      <c r="C4092">
        <v>4308458</v>
      </c>
    </row>
    <row r="4093" spans="1:3">
      <c r="A4093" t="s">
        <v>77</v>
      </c>
      <c r="B4093" t="s">
        <v>3208</v>
      </c>
      <c r="C4093">
        <v>4308508</v>
      </c>
    </row>
    <row r="4094" spans="1:3">
      <c r="A4094" t="s">
        <v>77</v>
      </c>
      <c r="B4094" t="s">
        <v>3220</v>
      </c>
      <c r="C4094">
        <v>4308607</v>
      </c>
    </row>
    <row r="4095" spans="1:3">
      <c r="A4095" t="s">
        <v>77</v>
      </c>
      <c r="B4095" t="s">
        <v>3231</v>
      </c>
      <c r="C4095">
        <v>4308656</v>
      </c>
    </row>
    <row r="4096" spans="1:3">
      <c r="A4096" t="s">
        <v>77</v>
      </c>
      <c r="B4096" t="s">
        <v>3242</v>
      </c>
      <c r="C4096">
        <v>4308706</v>
      </c>
    </row>
    <row r="4097" spans="1:3">
      <c r="A4097" t="s">
        <v>77</v>
      </c>
      <c r="B4097" t="s">
        <v>3251</v>
      </c>
      <c r="C4097">
        <v>4308805</v>
      </c>
    </row>
    <row r="4098" spans="1:3">
      <c r="A4098" t="s">
        <v>77</v>
      </c>
      <c r="B4098" t="s">
        <v>3262</v>
      </c>
      <c r="C4098">
        <v>4308854</v>
      </c>
    </row>
    <row r="4099" spans="1:3">
      <c r="A4099" t="s">
        <v>77</v>
      </c>
      <c r="B4099" t="s">
        <v>3274</v>
      </c>
      <c r="C4099">
        <v>4308904</v>
      </c>
    </row>
    <row r="4100" spans="1:3">
      <c r="A4100" t="s">
        <v>77</v>
      </c>
      <c r="B4100" t="s">
        <v>3285</v>
      </c>
      <c r="C4100">
        <v>4309001</v>
      </c>
    </row>
    <row r="4101" spans="1:3">
      <c r="A4101" t="s">
        <v>77</v>
      </c>
      <c r="B4101" t="s">
        <v>3297</v>
      </c>
      <c r="C4101">
        <v>4309050</v>
      </c>
    </row>
    <row r="4102" spans="1:3">
      <c r="A4102" t="s">
        <v>77</v>
      </c>
      <c r="B4102" t="s">
        <v>3309</v>
      </c>
      <c r="C4102">
        <v>4309100</v>
      </c>
    </row>
    <row r="4103" spans="1:3">
      <c r="A4103" t="s">
        <v>77</v>
      </c>
      <c r="B4103" t="s">
        <v>3320</v>
      </c>
      <c r="C4103">
        <v>4309126</v>
      </c>
    </row>
    <row r="4104" spans="1:3">
      <c r="A4104" t="s">
        <v>77</v>
      </c>
      <c r="B4104" t="s">
        <v>3331</v>
      </c>
      <c r="C4104">
        <v>4309159</v>
      </c>
    </row>
    <row r="4105" spans="1:3">
      <c r="A4105" t="s">
        <v>77</v>
      </c>
      <c r="B4105" t="s">
        <v>3342</v>
      </c>
      <c r="C4105">
        <v>4309209</v>
      </c>
    </row>
    <row r="4106" spans="1:3">
      <c r="A4106" t="s">
        <v>77</v>
      </c>
      <c r="B4106" t="s">
        <v>3352</v>
      </c>
      <c r="C4106">
        <v>4309258</v>
      </c>
    </row>
    <row r="4107" spans="1:3">
      <c r="A4107" t="s">
        <v>77</v>
      </c>
      <c r="B4107" t="s">
        <v>3362</v>
      </c>
      <c r="C4107">
        <v>4309308</v>
      </c>
    </row>
    <row r="4108" spans="1:3">
      <c r="A4108" t="s">
        <v>77</v>
      </c>
      <c r="B4108" t="s">
        <v>3371</v>
      </c>
      <c r="C4108">
        <v>4309407</v>
      </c>
    </row>
    <row r="4109" spans="1:3">
      <c r="A4109" t="s">
        <v>77</v>
      </c>
      <c r="B4109" t="s">
        <v>3381</v>
      </c>
      <c r="C4109">
        <v>4309506</v>
      </c>
    </row>
    <row r="4110" spans="1:3">
      <c r="A4110" t="s">
        <v>77</v>
      </c>
      <c r="B4110" t="s">
        <v>3391</v>
      </c>
      <c r="C4110">
        <v>4309555</v>
      </c>
    </row>
    <row r="4111" spans="1:3">
      <c r="A4111" t="s">
        <v>77</v>
      </c>
      <c r="B4111" t="s">
        <v>3401</v>
      </c>
      <c r="C4111">
        <v>4307104</v>
      </c>
    </row>
    <row r="4112" spans="1:3">
      <c r="A4112" t="s">
        <v>77</v>
      </c>
      <c r="B4112" t="s">
        <v>3411</v>
      </c>
      <c r="C4112">
        <v>4309571</v>
      </c>
    </row>
    <row r="4113" spans="1:3">
      <c r="A4113" t="s">
        <v>77</v>
      </c>
      <c r="B4113" t="s">
        <v>3421</v>
      </c>
      <c r="C4113">
        <v>4309605</v>
      </c>
    </row>
    <row r="4114" spans="1:3">
      <c r="A4114" t="s">
        <v>77</v>
      </c>
      <c r="B4114" t="s">
        <v>3430</v>
      </c>
      <c r="C4114">
        <v>4309654</v>
      </c>
    </row>
    <row r="4115" spans="1:3">
      <c r="A4115" t="s">
        <v>77</v>
      </c>
      <c r="B4115" t="s">
        <v>695</v>
      </c>
      <c r="C4115">
        <v>4309704</v>
      </c>
    </row>
    <row r="4116" spans="1:3">
      <c r="A4116" t="s">
        <v>77</v>
      </c>
      <c r="B4116" t="s">
        <v>3449</v>
      </c>
      <c r="C4116">
        <v>4309753</v>
      </c>
    </row>
    <row r="4117" spans="1:3">
      <c r="A4117" t="s">
        <v>77</v>
      </c>
      <c r="B4117" t="s">
        <v>3458</v>
      </c>
      <c r="C4117">
        <v>4309803</v>
      </c>
    </row>
    <row r="4118" spans="1:3">
      <c r="A4118" t="s">
        <v>77</v>
      </c>
      <c r="B4118" t="s">
        <v>3468</v>
      </c>
      <c r="C4118">
        <v>4309902</v>
      </c>
    </row>
    <row r="4119" spans="1:3">
      <c r="A4119" t="s">
        <v>77</v>
      </c>
      <c r="B4119" t="s">
        <v>3477</v>
      </c>
      <c r="C4119">
        <v>4309951</v>
      </c>
    </row>
    <row r="4120" spans="1:3">
      <c r="A4120" t="s">
        <v>77</v>
      </c>
      <c r="B4120" t="s">
        <v>3487</v>
      </c>
      <c r="C4120">
        <v>4310009</v>
      </c>
    </row>
    <row r="4121" spans="1:3">
      <c r="A4121" t="s">
        <v>77</v>
      </c>
      <c r="B4121" t="s">
        <v>3497</v>
      </c>
      <c r="C4121">
        <v>4310108</v>
      </c>
    </row>
    <row r="4122" spans="1:3">
      <c r="A4122" t="s">
        <v>77</v>
      </c>
      <c r="B4122" t="s">
        <v>3506</v>
      </c>
      <c r="C4122">
        <v>4310207</v>
      </c>
    </row>
    <row r="4123" spans="1:3">
      <c r="A4123" t="s">
        <v>77</v>
      </c>
      <c r="B4123" t="s">
        <v>3516</v>
      </c>
      <c r="C4123">
        <v>4310306</v>
      </c>
    </row>
    <row r="4124" spans="1:3">
      <c r="A4124" t="s">
        <v>77</v>
      </c>
      <c r="B4124" t="s">
        <v>3526</v>
      </c>
      <c r="C4124">
        <v>4310330</v>
      </c>
    </row>
    <row r="4125" spans="1:3">
      <c r="A4125" t="s">
        <v>77</v>
      </c>
      <c r="B4125" t="s">
        <v>3536</v>
      </c>
      <c r="C4125">
        <v>4310363</v>
      </c>
    </row>
    <row r="4126" spans="1:3">
      <c r="A4126" t="s">
        <v>77</v>
      </c>
      <c r="B4126" t="s">
        <v>1814</v>
      </c>
      <c r="C4126">
        <v>4310405</v>
      </c>
    </row>
    <row r="4127" spans="1:3">
      <c r="A4127" t="s">
        <v>77</v>
      </c>
      <c r="B4127" t="s">
        <v>3554</v>
      </c>
      <c r="C4127">
        <v>4310413</v>
      </c>
    </row>
    <row r="4128" spans="1:3">
      <c r="A4128" t="s">
        <v>77</v>
      </c>
      <c r="B4128" t="s">
        <v>3564</v>
      </c>
      <c r="C4128">
        <v>4310439</v>
      </c>
    </row>
    <row r="4129" spans="1:3">
      <c r="A4129" t="s">
        <v>77</v>
      </c>
      <c r="B4129" t="s">
        <v>3574</v>
      </c>
      <c r="C4129">
        <v>4310462</v>
      </c>
    </row>
    <row r="4130" spans="1:3">
      <c r="A4130" t="s">
        <v>77</v>
      </c>
      <c r="B4130" t="s">
        <v>3584</v>
      </c>
      <c r="C4130">
        <v>4310504</v>
      </c>
    </row>
    <row r="4131" spans="1:3">
      <c r="A4131" t="s">
        <v>77</v>
      </c>
      <c r="B4131" t="s">
        <v>3594</v>
      </c>
      <c r="C4131">
        <v>4310538</v>
      </c>
    </row>
    <row r="4132" spans="1:3">
      <c r="A4132" t="s">
        <v>77</v>
      </c>
      <c r="B4132" t="s">
        <v>3603</v>
      </c>
      <c r="C4132">
        <v>4310553</v>
      </c>
    </row>
    <row r="4133" spans="1:3">
      <c r="A4133" t="s">
        <v>77</v>
      </c>
      <c r="B4133" t="s">
        <v>3612</v>
      </c>
      <c r="C4133">
        <v>4310579</v>
      </c>
    </row>
    <row r="4134" spans="1:3">
      <c r="A4134" t="s">
        <v>77</v>
      </c>
      <c r="B4134" t="s">
        <v>3621</v>
      </c>
      <c r="C4134">
        <v>4310603</v>
      </c>
    </row>
    <row r="4135" spans="1:3">
      <c r="A4135" t="s">
        <v>77</v>
      </c>
      <c r="B4135" t="s">
        <v>3631</v>
      </c>
      <c r="C4135">
        <v>4310652</v>
      </c>
    </row>
    <row r="4136" spans="1:3">
      <c r="A4136" t="s">
        <v>77</v>
      </c>
      <c r="B4136" t="s">
        <v>3641</v>
      </c>
      <c r="C4136">
        <v>4310702</v>
      </c>
    </row>
    <row r="4137" spans="1:3">
      <c r="A4137" t="s">
        <v>77</v>
      </c>
      <c r="B4137" t="s">
        <v>3650</v>
      </c>
      <c r="C4137">
        <v>4310751</v>
      </c>
    </row>
    <row r="4138" spans="1:3">
      <c r="A4138" t="s">
        <v>77</v>
      </c>
      <c r="B4138" t="s">
        <v>3659</v>
      </c>
      <c r="C4138">
        <v>4310801</v>
      </c>
    </row>
    <row r="4139" spans="1:3">
      <c r="A4139" t="s">
        <v>77</v>
      </c>
      <c r="B4139" t="s">
        <v>3668</v>
      </c>
      <c r="C4139">
        <v>4310850</v>
      </c>
    </row>
    <row r="4140" spans="1:3">
      <c r="A4140" t="s">
        <v>77</v>
      </c>
      <c r="B4140" t="s">
        <v>3675</v>
      </c>
      <c r="C4140">
        <v>4310876</v>
      </c>
    </row>
    <row r="4141" spans="1:3">
      <c r="A4141" t="s">
        <v>77</v>
      </c>
      <c r="B4141" t="s">
        <v>3683</v>
      </c>
      <c r="C4141">
        <v>4310900</v>
      </c>
    </row>
    <row r="4142" spans="1:3">
      <c r="A4142" t="s">
        <v>77</v>
      </c>
      <c r="B4142" t="s">
        <v>3692</v>
      </c>
      <c r="C4142">
        <v>4311007</v>
      </c>
    </row>
    <row r="4143" spans="1:3">
      <c r="A4143" t="s">
        <v>77</v>
      </c>
      <c r="B4143" t="s">
        <v>3700</v>
      </c>
      <c r="C4143">
        <v>4311106</v>
      </c>
    </row>
    <row r="4144" spans="1:3">
      <c r="A4144" t="s">
        <v>77</v>
      </c>
      <c r="B4144" t="s">
        <v>3708</v>
      </c>
      <c r="C4144">
        <v>4311122</v>
      </c>
    </row>
    <row r="4145" spans="1:3">
      <c r="A4145" t="s">
        <v>77</v>
      </c>
      <c r="B4145" t="s">
        <v>3715</v>
      </c>
      <c r="C4145">
        <v>4311130</v>
      </c>
    </row>
    <row r="4146" spans="1:3">
      <c r="A4146" t="s">
        <v>77</v>
      </c>
      <c r="B4146" t="s">
        <v>3722</v>
      </c>
      <c r="C4146">
        <v>4311155</v>
      </c>
    </row>
    <row r="4147" spans="1:3">
      <c r="A4147" t="s">
        <v>77</v>
      </c>
      <c r="B4147" t="s">
        <v>3729</v>
      </c>
      <c r="C4147">
        <v>4311205</v>
      </c>
    </row>
    <row r="4148" spans="1:3">
      <c r="A4148" t="s">
        <v>77</v>
      </c>
      <c r="B4148" t="s">
        <v>3736</v>
      </c>
      <c r="C4148">
        <v>4311239</v>
      </c>
    </row>
    <row r="4149" spans="1:3">
      <c r="A4149" t="s">
        <v>77</v>
      </c>
      <c r="B4149" t="s">
        <v>4715</v>
      </c>
      <c r="C4149">
        <v>4300002</v>
      </c>
    </row>
    <row r="4150" spans="1:3">
      <c r="A4150" t="s">
        <v>77</v>
      </c>
      <c r="B4150" t="s">
        <v>3743</v>
      </c>
      <c r="C4150">
        <v>4311270</v>
      </c>
    </row>
    <row r="4151" spans="1:3">
      <c r="A4151" t="s">
        <v>77</v>
      </c>
      <c r="B4151" t="s">
        <v>5387</v>
      </c>
      <c r="C4151">
        <v>4300001</v>
      </c>
    </row>
    <row r="4152" spans="1:3">
      <c r="A4152" t="s">
        <v>77</v>
      </c>
      <c r="B4152" t="s">
        <v>3750</v>
      </c>
      <c r="C4152">
        <v>4311304</v>
      </c>
    </row>
    <row r="4153" spans="1:3">
      <c r="A4153" t="s">
        <v>77</v>
      </c>
      <c r="B4153" t="s">
        <v>3756</v>
      </c>
      <c r="C4153">
        <v>4311254</v>
      </c>
    </row>
    <row r="4154" spans="1:3">
      <c r="A4154" t="s">
        <v>77</v>
      </c>
      <c r="B4154" t="s">
        <v>1650</v>
      </c>
      <c r="C4154">
        <v>4311403</v>
      </c>
    </row>
    <row r="4155" spans="1:3">
      <c r="A4155" t="s">
        <v>77</v>
      </c>
      <c r="B4155" t="s">
        <v>3765</v>
      </c>
      <c r="C4155">
        <v>4311429</v>
      </c>
    </row>
    <row r="4156" spans="1:3">
      <c r="A4156" t="s">
        <v>77</v>
      </c>
      <c r="B4156" t="s">
        <v>3772</v>
      </c>
      <c r="C4156">
        <v>4311502</v>
      </c>
    </row>
    <row r="4157" spans="1:3">
      <c r="A4157" t="s">
        <v>77</v>
      </c>
      <c r="B4157" t="s">
        <v>3778</v>
      </c>
      <c r="C4157">
        <v>4311601</v>
      </c>
    </row>
    <row r="4158" spans="1:3">
      <c r="A4158" t="s">
        <v>77</v>
      </c>
      <c r="B4158" t="s">
        <v>3785</v>
      </c>
      <c r="C4158">
        <v>4311627</v>
      </c>
    </row>
    <row r="4159" spans="1:3">
      <c r="A4159" t="s">
        <v>77</v>
      </c>
      <c r="B4159" t="s">
        <v>3792</v>
      </c>
      <c r="C4159">
        <v>4311643</v>
      </c>
    </row>
    <row r="4160" spans="1:3">
      <c r="A4160" t="s">
        <v>77</v>
      </c>
      <c r="B4160" t="s">
        <v>3799</v>
      </c>
      <c r="C4160">
        <v>4311718</v>
      </c>
    </row>
    <row r="4161" spans="1:3">
      <c r="A4161" t="s">
        <v>77</v>
      </c>
      <c r="B4161" t="s">
        <v>3805</v>
      </c>
      <c r="C4161">
        <v>4311700</v>
      </c>
    </row>
    <row r="4162" spans="1:3">
      <c r="A4162" t="s">
        <v>77</v>
      </c>
      <c r="B4162" t="s">
        <v>3812</v>
      </c>
      <c r="C4162">
        <v>4311734</v>
      </c>
    </row>
    <row r="4163" spans="1:3">
      <c r="A4163" t="s">
        <v>77</v>
      </c>
      <c r="B4163" t="s">
        <v>3819</v>
      </c>
      <c r="C4163">
        <v>4311759</v>
      </c>
    </row>
    <row r="4164" spans="1:3">
      <c r="A4164" t="s">
        <v>77</v>
      </c>
      <c r="B4164" t="s">
        <v>3826</v>
      </c>
      <c r="C4164">
        <v>4311775</v>
      </c>
    </row>
    <row r="4165" spans="1:3">
      <c r="A4165" t="s">
        <v>77</v>
      </c>
      <c r="B4165" t="s">
        <v>3833</v>
      </c>
      <c r="C4165">
        <v>4311791</v>
      </c>
    </row>
    <row r="4166" spans="1:3">
      <c r="A4166" t="s">
        <v>77</v>
      </c>
      <c r="B4166" t="s">
        <v>3839</v>
      </c>
      <c r="C4166">
        <v>4311809</v>
      </c>
    </row>
    <row r="4167" spans="1:3">
      <c r="A4167" t="s">
        <v>77</v>
      </c>
      <c r="B4167" t="s">
        <v>3846</v>
      </c>
      <c r="C4167">
        <v>4311908</v>
      </c>
    </row>
    <row r="4168" spans="1:3">
      <c r="A4168" t="s">
        <v>77</v>
      </c>
      <c r="B4168" t="s">
        <v>3852</v>
      </c>
      <c r="C4168">
        <v>4311981</v>
      </c>
    </row>
    <row r="4169" spans="1:3">
      <c r="A4169" t="s">
        <v>77</v>
      </c>
      <c r="B4169" t="s">
        <v>3858</v>
      </c>
      <c r="C4169">
        <v>4312005</v>
      </c>
    </row>
    <row r="4170" spans="1:3">
      <c r="A4170" t="s">
        <v>77</v>
      </c>
      <c r="B4170" t="s">
        <v>3864</v>
      </c>
      <c r="C4170">
        <v>4312054</v>
      </c>
    </row>
    <row r="4171" spans="1:3">
      <c r="A4171" t="s">
        <v>77</v>
      </c>
      <c r="B4171" t="s">
        <v>3869</v>
      </c>
      <c r="C4171">
        <v>4312104</v>
      </c>
    </row>
    <row r="4172" spans="1:3">
      <c r="A4172" t="s">
        <v>77</v>
      </c>
      <c r="B4172" t="s">
        <v>3874</v>
      </c>
      <c r="C4172">
        <v>4312138</v>
      </c>
    </row>
    <row r="4173" spans="1:3">
      <c r="A4173" t="s">
        <v>77</v>
      </c>
      <c r="B4173" t="s">
        <v>3880</v>
      </c>
      <c r="C4173">
        <v>4312153</v>
      </c>
    </row>
    <row r="4174" spans="1:3">
      <c r="A4174" t="s">
        <v>77</v>
      </c>
      <c r="B4174" t="s">
        <v>3886</v>
      </c>
      <c r="C4174">
        <v>4312179</v>
      </c>
    </row>
    <row r="4175" spans="1:3">
      <c r="A4175" t="s">
        <v>77</v>
      </c>
      <c r="B4175" t="s">
        <v>3892</v>
      </c>
      <c r="C4175">
        <v>4312203</v>
      </c>
    </row>
    <row r="4176" spans="1:3">
      <c r="A4176" t="s">
        <v>77</v>
      </c>
      <c r="B4176" t="s">
        <v>3898</v>
      </c>
      <c r="C4176">
        <v>4312252</v>
      </c>
    </row>
    <row r="4177" spans="1:3">
      <c r="A4177" t="s">
        <v>77</v>
      </c>
      <c r="B4177" t="s">
        <v>3904</v>
      </c>
      <c r="C4177">
        <v>4312302</v>
      </c>
    </row>
    <row r="4178" spans="1:3">
      <c r="A4178" t="s">
        <v>77</v>
      </c>
      <c r="B4178" t="s">
        <v>3910</v>
      </c>
      <c r="C4178">
        <v>4312351</v>
      </c>
    </row>
    <row r="4179" spans="1:3">
      <c r="A4179" t="s">
        <v>77</v>
      </c>
      <c r="B4179" t="s">
        <v>3915</v>
      </c>
      <c r="C4179">
        <v>4312377</v>
      </c>
    </row>
    <row r="4180" spans="1:3">
      <c r="A4180" t="s">
        <v>77</v>
      </c>
      <c r="B4180" t="s">
        <v>3921</v>
      </c>
      <c r="C4180">
        <v>4312385</v>
      </c>
    </row>
    <row r="4181" spans="1:3">
      <c r="A4181" t="s">
        <v>77</v>
      </c>
      <c r="B4181" t="s">
        <v>3927</v>
      </c>
      <c r="C4181">
        <v>4312401</v>
      </c>
    </row>
    <row r="4182" spans="1:3">
      <c r="A4182" t="s">
        <v>77</v>
      </c>
      <c r="B4182" t="s">
        <v>3933</v>
      </c>
      <c r="C4182">
        <v>4312427</v>
      </c>
    </row>
    <row r="4183" spans="1:3">
      <c r="A4183" t="s">
        <v>77</v>
      </c>
      <c r="B4183" t="s">
        <v>3939</v>
      </c>
      <c r="C4183">
        <v>4312443</v>
      </c>
    </row>
    <row r="4184" spans="1:3">
      <c r="A4184" t="s">
        <v>77</v>
      </c>
      <c r="B4184" t="s">
        <v>3945</v>
      </c>
      <c r="C4184">
        <v>4312450</v>
      </c>
    </row>
    <row r="4185" spans="1:3">
      <c r="A4185" t="s">
        <v>77</v>
      </c>
      <c r="B4185" t="s">
        <v>3951</v>
      </c>
      <c r="C4185">
        <v>4312476</v>
      </c>
    </row>
    <row r="4186" spans="1:3">
      <c r="A4186" t="s">
        <v>77</v>
      </c>
      <c r="B4186" t="s">
        <v>3957</v>
      </c>
      <c r="C4186">
        <v>4312500</v>
      </c>
    </row>
    <row r="4187" spans="1:3">
      <c r="A4187" t="s">
        <v>77</v>
      </c>
      <c r="B4187" t="s">
        <v>3962</v>
      </c>
      <c r="C4187">
        <v>4312609</v>
      </c>
    </row>
    <row r="4188" spans="1:3">
      <c r="A4188" t="s">
        <v>77</v>
      </c>
      <c r="B4188" t="s">
        <v>3968</v>
      </c>
      <c r="C4188">
        <v>4312617</v>
      </c>
    </row>
    <row r="4189" spans="1:3">
      <c r="A4189" t="s">
        <v>77</v>
      </c>
      <c r="B4189" t="s">
        <v>3973</v>
      </c>
      <c r="C4189">
        <v>4312625</v>
      </c>
    </row>
    <row r="4190" spans="1:3">
      <c r="A4190" t="s">
        <v>77</v>
      </c>
      <c r="B4190" t="s">
        <v>3978</v>
      </c>
      <c r="C4190">
        <v>4312658</v>
      </c>
    </row>
    <row r="4191" spans="1:3">
      <c r="A4191" t="s">
        <v>77</v>
      </c>
      <c r="B4191" t="s">
        <v>3984</v>
      </c>
      <c r="C4191">
        <v>4312674</v>
      </c>
    </row>
    <row r="4192" spans="1:3">
      <c r="A4192" t="s">
        <v>77</v>
      </c>
      <c r="B4192" t="s">
        <v>3989</v>
      </c>
      <c r="C4192">
        <v>4312708</v>
      </c>
    </row>
    <row r="4193" spans="1:3">
      <c r="A4193" t="s">
        <v>77</v>
      </c>
      <c r="B4193" t="s">
        <v>3995</v>
      </c>
      <c r="C4193">
        <v>4312757</v>
      </c>
    </row>
    <row r="4194" spans="1:3">
      <c r="A4194" t="s">
        <v>77</v>
      </c>
      <c r="B4194" t="s">
        <v>4000</v>
      </c>
      <c r="C4194">
        <v>4312807</v>
      </c>
    </row>
    <row r="4195" spans="1:3">
      <c r="A4195" t="s">
        <v>77</v>
      </c>
      <c r="B4195" t="s">
        <v>4006</v>
      </c>
      <c r="C4195">
        <v>4312906</v>
      </c>
    </row>
    <row r="4196" spans="1:3">
      <c r="A4196" t="s">
        <v>77</v>
      </c>
      <c r="B4196" t="s">
        <v>4012</v>
      </c>
      <c r="C4196">
        <v>4312955</v>
      </c>
    </row>
    <row r="4197" spans="1:3">
      <c r="A4197" t="s">
        <v>77</v>
      </c>
      <c r="B4197" t="s">
        <v>4018</v>
      </c>
      <c r="C4197">
        <v>4313003</v>
      </c>
    </row>
    <row r="4198" spans="1:3">
      <c r="A4198" t="s">
        <v>77</v>
      </c>
      <c r="B4198" t="s">
        <v>4023</v>
      </c>
      <c r="C4198">
        <v>4313011</v>
      </c>
    </row>
    <row r="4199" spans="1:3">
      <c r="A4199" t="s">
        <v>77</v>
      </c>
      <c r="B4199" t="s">
        <v>4029</v>
      </c>
      <c r="C4199">
        <v>4313037</v>
      </c>
    </row>
    <row r="4200" spans="1:3">
      <c r="A4200" t="s">
        <v>77</v>
      </c>
      <c r="B4200" t="s">
        <v>4035</v>
      </c>
      <c r="C4200">
        <v>4313060</v>
      </c>
    </row>
    <row r="4201" spans="1:3">
      <c r="A4201" t="s">
        <v>77</v>
      </c>
      <c r="B4201" t="s">
        <v>4040</v>
      </c>
      <c r="C4201">
        <v>4313086</v>
      </c>
    </row>
    <row r="4202" spans="1:3">
      <c r="A4202" t="s">
        <v>77</v>
      </c>
      <c r="B4202" t="s">
        <v>4046</v>
      </c>
      <c r="C4202">
        <v>4313102</v>
      </c>
    </row>
    <row r="4203" spans="1:3">
      <c r="A4203" t="s">
        <v>77</v>
      </c>
      <c r="B4203" t="s">
        <v>4052</v>
      </c>
      <c r="C4203">
        <v>4313201</v>
      </c>
    </row>
    <row r="4204" spans="1:3">
      <c r="A4204" t="s">
        <v>77</v>
      </c>
      <c r="B4204" t="s">
        <v>4057</v>
      </c>
      <c r="C4204">
        <v>4313300</v>
      </c>
    </row>
    <row r="4205" spans="1:3">
      <c r="A4205" t="s">
        <v>77</v>
      </c>
      <c r="B4205" t="s">
        <v>4063</v>
      </c>
      <c r="C4205">
        <v>4313334</v>
      </c>
    </row>
    <row r="4206" spans="1:3">
      <c r="A4206" t="s">
        <v>77</v>
      </c>
      <c r="B4206" t="s">
        <v>4069</v>
      </c>
      <c r="C4206">
        <v>4313359</v>
      </c>
    </row>
    <row r="4207" spans="1:3">
      <c r="A4207" t="s">
        <v>77</v>
      </c>
      <c r="B4207" t="s">
        <v>2804</v>
      </c>
      <c r="C4207">
        <v>4313375</v>
      </c>
    </row>
    <row r="4208" spans="1:3">
      <c r="A4208" t="s">
        <v>77</v>
      </c>
      <c r="B4208" t="s">
        <v>4080</v>
      </c>
      <c r="C4208">
        <v>4313490</v>
      </c>
    </row>
    <row r="4209" spans="1:3">
      <c r="A4209" t="s">
        <v>77</v>
      </c>
      <c r="B4209" t="s">
        <v>4086</v>
      </c>
      <c r="C4209">
        <v>4313391</v>
      </c>
    </row>
    <row r="4210" spans="1:3">
      <c r="A4210" t="s">
        <v>77</v>
      </c>
      <c r="B4210" t="s">
        <v>4091</v>
      </c>
      <c r="C4210">
        <v>4313409</v>
      </c>
    </row>
    <row r="4211" spans="1:3">
      <c r="A4211" t="s">
        <v>77</v>
      </c>
      <c r="B4211" t="s">
        <v>4097</v>
      </c>
      <c r="C4211">
        <v>4313425</v>
      </c>
    </row>
    <row r="4212" spans="1:3">
      <c r="A4212" t="s">
        <v>77</v>
      </c>
      <c r="B4212" t="s">
        <v>4103</v>
      </c>
      <c r="C4212">
        <v>4313441</v>
      </c>
    </row>
    <row r="4213" spans="1:3">
      <c r="A4213" t="s">
        <v>77</v>
      </c>
      <c r="B4213" t="s">
        <v>4109</v>
      </c>
      <c r="C4213">
        <v>4313466</v>
      </c>
    </row>
    <row r="4214" spans="1:3">
      <c r="A4214" t="s">
        <v>77</v>
      </c>
      <c r="B4214" t="s">
        <v>4114</v>
      </c>
      <c r="C4214">
        <v>4313508</v>
      </c>
    </row>
    <row r="4215" spans="1:3">
      <c r="A4215" t="s">
        <v>77</v>
      </c>
      <c r="B4215" t="s">
        <v>4120</v>
      </c>
      <c r="C4215">
        <v>4313607</v>
      </c>
    </row>
    <row r="4216" spans="1:3">
      <c r="A4216" t="s">
        <v>77</v>
      </c>
      <c r="B4216" t="s">
        <v>4126</v>
      </c>
      <c r="C4216">
        <v>4313656</v>
      </c>
    </row>
    <row r="4217" spans="1:3">
      <c r="A4217" t="s">
        <v>77</v>
      </c>
      <c r="B4217" t="s">
        <v>4132</v>
      </c>
      <c r="C4217">
        <v>4313706</v>
      </c>
    </row>
    <row r="4218" spans="1:3">
      <c r="A4218" t="s">
        <v>77</v>
      </c>
      <c r="B4218" t="s">
        <v>4138</v>
      </c>
      <c r="C4218">
        <v>4313805</v>
      </c>
    </row>
    <row r="4219" spans="1:3">
      <c r="A4219" t="s">
        <v>77</v>
      </c>
      <c r="B4219" t="s">
        <v>4143</v>
      </c>
      <c r="C4219">
        <v>4313904</v>
      </c>
    </row>
    <row r="4220" spans="1:3">
      <c r="A4220" t="s">
        <v>77</v>
      </c>
      <c r="B4220" t="s">
        <v>4148</v>
      </c>
      <c r="C4220">
        <v>4313953</v>
      </c>
    </row>
    <row r="4221" spans="1:3">
      <c r="A4221" t="s">
        <v>77</v>
      </c>
      <c r="B4221" t="s">
        <v>4153</v>
      </c>
      <c r="C4221">
        <v>4314001</v>
      </c>
    </row>
    <row r="4222" spans="1:3">
      <c r="A4222" t="s">
        <v>77</v>
      </c>
      <c r="B4222" t="s">
        <v>4158</v>
      </c>
      <c r="C4222">
        <v>4314027</v>
      </c>
    </row>
    <row r="4223" spans="1:3">
      <c r="A4223" t="s">
        <v>77</v>
      </c>
      <c r="B4223" t="s">
        <v>4163</v>
      </c>
      <c r="C4223">
        <v>4314035</v>
      </c>
    </row>
    <row r="4224" spans="1:3">
      <c r="A4224" t="s">
        <v>77</v>
      </c>
      <c r="B4224" t="s">
        <v>4168</v>
      </c>
      <c r="C4224">
        <v>4314050</v>
      </c>
    </row>
    <row r="4225" spans="1:3">
      <c r="A4225" t="s">
        <v>77</v>
      </c>
      <c r="B4225" t="s">
        <v>4173</v>
      </c>
      <c r="C4225">
        <v>4314068</v>
      </c>
    </row>
    <row r="4226" spans="1:3">
      <c r="A4226" t="s">
        <v>77</v>
      </c>
      <c r="B4226" t="s">
        <v>4178</v>
      </c>
      <c r="C4226">
        <v>4314076</v>
      </c>
    </row>
    <row r="4227" spans="1:3">
      <c r="A4227" t="s">
        <v>77</v>
      </c>
      <c r="B4227" t="s">
        <v>4183</v>
      </c>
      <c r="C4227">
        <v>4314100</v>
      </c>
    </row>
    <row r="4228" spans="1:3">
      <c r="A4228" t="s">
        <v>77</v>
      </c>
      <c r="B4228" t="s">
        <v>4188</v>
      </c>
      <c r="C4228">
        <v>4314134</v>
      </c>
    </row>
    <row r="4229" spans="1:3">
      <c r="A4229" t="s">
        <v>77</v>
      </c>
      <c r="B4229" t="s">
        <v>4192</v>
      </c>
      <c r="C4229">
        <v>4314159</v>
      </c>
    </row>
    <row r="4230" spans="1:3">
      <c r="A4230" t="s">
        <v>77</v>
      </c>
      <c r="B4230" t="s">
        <v>4197</v>
      </c>
      <c r="C4230">
        <v>4314175</v>
      </c>
    </row>
    <row r="4231" spans="1:3">
      <c r="A4231" t="s">
        <v>77</v>
      </c>
      <c r="B4231" t="s">
        <v>4202</v>
      </c>
      <c r="C4231">
        <v>4314209</v>
      </c>
    </row>
    <row r="4232" spans="1:3">
      <c r="A4232" t="s">
        <v>77</v>
      </c>
      <c r="B4232" t="s">
        <v>4207</v>
      </c>
      <c r="C4232">
        <v>4314308</v>
      </c>
    </row>
    <row r="4233" spans="1:3">
      <c r="A4233" t="s">
        <v>77</v>
      </c>
      <c r="B4233" t="s">
        <v>4212</v>
      </c>
      <c r="C4233">
        <v>4314407</v>
      </c>
    </row>
    <row r="4234" spans="1:3">
      <c r="A4234" t="s">
        <v>77</v>
      </c>
      <c r="B4234" t="s">
        <v>4216</v>
      </c>
      <c r="C4234">
        <v>4314423</v>
      </c>
    </row>
    <row r="4235" spans="1:3">
      <c r="A4235" t="s">
        <v>77</v>
      </c>
      <c r="B4235" t="s">
        <v>4221</v>
      </c>
      <c r="C4235">
        <v>4314456</v>
      </c>
    </row>
    <row r="4236" spans="1:3">
      <c r="A4236" t="s">
        <v>77</v>
      </c>
      <c r="B4236" t="s">
        <v>4225</v>
      </c>
      <c r="C4236">
        <v>4314464</v>
      </c>
    </row>
    <row r="4237" spans="1:3">
      <c r="A4237" t="s">
        <v>77</v>
      </c>
      <c r="B4237" t="s">
        <v>4230</v>
      </c>
      <c r="C4237">
        <v>4314472</v>
      </c>
    </row>
    <row r="4238" spans="1:3">
      <c r="A4238" t="s">
        <v>77</v>
      </c>
      <c r="B4238" t="s">
        <v>4235</v>
      </c>
      <c r="C4238">
        <v>4314498</v>
      </c>
    </row>
    <row r="4239" spans="1:3">
      <c r="A4239" t="s">
        <v>77</v>
      </c>
      <c r="B4239" t="s">
        <v>4239</v>
      </c>
      <c r="C4239">
        <v>4314506</v>
      </c>
    </row>
    <row r="4240" spans="1:3">
      <c r="A4240" t="s">
        <v>77</v>
      </c>
      <c r="B4240" t="s">
        <v>4244</v>
      </c>
      <c r="C4240">
        <v>4314548</v>
      </c>
    </row>
    <row r="4241" spans="1:3">
      <c r="A4241" t="s">
        <v>77</v>
      </c>
      <c r="B4241" t="s">
        <v>4249</v>
      </c>
      <c r="C4241">
        <v>4314555</v>
      </c>
    </row>
    <row r="4242" spans="1:3">
      <c r="A4242" t="s">
        <v>77</v>
      </c>
      <c r="B4242" t="s">
        <v>4253</v>
      </c>
      <c r="C4242">
        <v>4314605</v>
      </c>
    </row>
    <row r="4243" spans="1:3">
      <c r="A4243" t="s">
        <v>77</v>
      </c>
      <c r="B4243" t="s">
        <v>4022</v>
      </c>
      <c r="C4243">
        <v>4314704</v>
      </c>
    </row>
    <row r="4244" spans="1:3">
      <c r="A4244" t="s">
        <v>77</v>
      </c>
      <c r="B4244" t="s">
        <v>4262</v>
      </c>
      <c r="C4244">
        <v>4314753</v>
      </c>
    </row>
    <row r="4245" spans="1:3">
      <c r="A4245" t="s">
        <v>77</v>
      </c>
      <c r="B4245" t="s">
        <v>4267</v>
      </c>
      <c r="C4245">
        <v>4314779</v>
      </c>
    </row>
    <row r="4246" spans="1:3">
      <c r="A4246" t="s">
        <v>77</v>
      </c>
      <c r="B4246" t="s">
        <v>4272</v>
      </c>
      <c r="C4246">
        <v>4314787</v>
      </c>
    </row>
    <row r="4247" spans="1:3">
      <c r="A4247" t="s">
        <v>77</v>
      </c>
      <c r="B4247" t="s">
        <v>4275</v>
      </c>
      <c r="C4247">
        <v>4314803</v>
      </c>
    </row>
    <row r="4248" spans="1:3">
      <c r="A4248" t="s">
        <v>77</v>
      </c>
      <c r="B4248" t="s">
        <v>4279</v>
      </c>
      <c r="C4248">
        <v>4314902</v>
      </c>
    </row>
    <row r="4249" spans="1:3">
      <c r="A4249" t="s">
        <v>77</v>
      </c>
      <c r="B4249" t="s">
        <v>4284</v>
      </c>
      <c r="C4249">
        <v>4315008</v>
      </c>
    </row>
    <row r="4250" spans="1:3">
      <c r="A4250" t="s">
        <v>77</v>
      </c>
      <c r="B4250" t="s">
        <v>4289</v>
      </c>
      <c r="C4250">
        <v>4315057</v>
      </c>
    </row>
    <row r="4251" spans="1:3">
      <c r="A4251" t="s">
        <v>77</v>
      </c>
      <c r="B4251" t="s">
        <v>4294</v>
      </c>
      <c r="C4251">
        <v>4315073</v>
      </c>
    </row>
    <row r="4252" spans="1:3">
      <c r="A4252" t="s">
        <v>77</v>
      </c>
      <c r="B4252" t="s">
        <v>4299</v>
      </c>
      <c r="C4252">
        <v>4315107</v>
      </c>
    </row>
    <row r="4253" spans="1:3">
      <c r="A4253" t="s">
        <v>77</v>
      </c>
      <c r="B4253" t="s">
        <v>4304</v>
      </c>
      <c r="C4253">
        <v>4315131</v>
      </c>
    </row>
    <row r="4254" spans="1:3">
      <c r="A4254" t="s">
        <v>77</v>
      </c>
      <c r="B4254" t="s">
        <v>4309</v>
      </c>
      <c r="C4254">
        <v>4315149</v>
      </c>
    </row>
    <row r="4255" spans="1:3">
      <c r="A4255" t="s">
        <v>77</v>
      </c>
      <c r="B4255" t="s">
        <v>4314</v>
      </c>
      <c r="C4255">
        <v>4315156</v>
      </c>
    </row>
    <row r="4256" spans="1:3">
      <c r="A4256" t="s">
        <v>77</v>
      </c>
      <c r="B4256" t="s">
        <v>4318</v>
      </c>
      <c r="C4256">
        <v>4315172</v>
      </c>
    </row>
    <row r="4257" spans="1:3">
      <c r="A4257" t="s">
        <v>77</v>
      </c>
      <c r="B4257" t="s">
        <v>4323</v>
      </c>
      <c r="C4257">
        <v>4315206</v>
      </c>
    </row>
    <row r="4258" spans="1:3">
      <c r="A4258" t="s">
        <v>77</v>
      </c>
      <c r="B4258" t="s">
        <v>4328</v>
      </c>
      <c r="C4258">
        <v>4315305</v>
      </c>
    </row>
    <row r="4259" spans="1:3">
      <c r="A4259" t="s">
        <v>77</v>
      </c>
      <c r="B4259" t="s">
        <v>4333</v>
      </c>
      <c r="C4259">
        <v>4315313</v>
      </c>
    </row>
    <row r="4260" spans="1:3">
      <c r="A4260" t="s">
        <v>77</v>
      </c>
      <c r="B4260" t="s">
        <v>4338</v>
      </c>
      <c r="C4260">
        <v>4315321</v>
      </c>
    </row>
    <row r="4261" spans="1:3">
      <c r="A4261" t="s">
        <v>77</v>
      </c>
      <c r="B4261" t="s">
        <v>4343</v>
      </c>
      <c r="C4261">
        <v>4315354</v>
      </c>
    </row>
    <row r="4262" spans="1:3">
      <c r="A4262" t="s">
        <v>77</v>
      </c>
      <c r="B4262" t="s">
        <v>4348</v>
      </c>
      <c r="C4262">
        <v>4315404</v>
      </c>
    </row>
    <row r="4263" spans="1:3">
      <c r="A4263" t="s">
        <v>77</v>
      </c>
      <c r="B4263" t="s">
        <v>4352</v>
      </c>
      <c r="C4263">
        <v>4315453</v>
      </c>
    </row>
    <row r="4264" spans="1:3">
      <c r="A4264" t="s">
        <v>77</v>
      </c>
      <c r="B4264" t="s">
        <v>4356</v>
      </c>
      <c r="C4264">
        <v>4315503</v>
      </c>
    </row>
    <row r="4265" spans="1:3">
      <c r="A4265" t="s">
        <v>77</v>
      </c>
      <c r="B4265" t="s">
        <v>4360</v>
      </c>
      <c r="C4265">
        <v>4315552</v>
      </c>
    </row>
    <row r="4266" spans="1:3">
      <c r="A4266" t="s">
        <v>77</v>
      </c>
      <c r="B4266" t="s">
        <v>4365</v>
      </c>
      <c r="C4266">
        <v>4315602</v>
      </c>
    </row>
    <row r="4267" spans="1:3">
      <c r="A4267" t="s">
        <v>77</v>
      </c>
      <c r="B4267" t="s">
        <v>4369</v>
      </c>
      <c r="C4267">
        <v>4315701</v>
      </c>
    </row>
    <row r="4268" spans="1:3">
      <c r="A4268" t="s">
        <v>77</v>
      </c>
      <c r="B4268" t="s">
        <v>4374</v>
      </c>
      <c r="C4268">
        <v>4315750</v>
      </c>
    </row>
    <row r="4269" spans="1:3">
      <c r="A4269" t="s">
        <v>77</v>
      </c>
      <c r="B4269" t="s">
        <v>4378</v>
      </c>
      <c r="C4269">
        <v>4315800</v>
      </c>
    </row>
    <row r="4270" spans="1:3">
      <c r="A4270" t="s">
        <v>77</v>
      </c>
      <c r="B4270" t="s">
        <v>4383</v>
      </c>
      <c r="C4270">
        <v>4315909</v>
      </c>
    </row>
    <row r="4271" spans="1:3">
      <c r="A4271" t="s">
        <v>77</v>
      </c>
      <c r="B4271" t="s">
        <v>4388</v>
      </c>
      <c r="C4271">
        <v>4315958</v>
      </c>
    </row>
    <row r="4272" spans="1:3">
      <c r="A4272" t="s">
        <v>77</v>
      </c>
      <c r="B4272" t="s">
        <v>4392</v>
      </c>
      <c r="C4272">
        <v>4316006</v>
      </c>
    </row>
    <row r="4273" spans="1:3">
      <c r="A4273" t="s">
        <v>77</v>
      </c>
      <c r="B4273" t="s">
        <v>4397</v>
      </c>
      <c r="C4273">
        <v>4316105</v>
      </c>
    </row>
    <row r="4274" spans="1:3">
      <c r="A4274" t="s">
        <v>77</v>
      </c>
      <c r="B4274" t="s">
        <v>4402</v>
      </c>
      <c r="C4274">
        <v>4316204</v>
      </c>
    </row>
    <row r="4275" spans="1:3">
      <c r="A4275" t="s">
        <v>77</v>
      </c>
      <c r="B4275" t="s">
        <v>4406</v>
      </c>
      <c r="C4275">
        <v>4316303</v>
      </c>
    </row>
    <row r="4276" spans="1:3">
      <c r="A4276" t="s">
        <v>77</v>
      </c>
      <c r="B4276" t="s">
        <v>4411</v>
      </c>
      <c r="C4276">
        <v>4316402</v>
      </c>
    </row>
    <row r="4277" spans="1:3">
      <c r="A4277" t="s">
        <v>77</v>
      </c>
      <c r="B4277" t="s">
        <v>4416</v>
      </c>
      <c r="C4277">
        <v>4316428</v>
      </c>
    </row>
    <row r="4278" spans="1:3">
      <c r="A4278" t="s">
        <v>77</v>
      </c>
      <c r="B4278" t="s">
        <v>4421</v>
      </c>
      <c r="C4278">
        <v>4316436</v>
      </c>
    </row>
    <row r="4279" spans="1:3">
      <c r="A4279" t="s">
        <v>77</v>
      </c>
      <c r="B4279" t="s">
        <v>4425</v>
      </c>
      <c r="C4279">
        <v>4316451</v>
      </c>
    </row>
    <row r="4280" spans="1:3">
      <c r="A4280" t="s">
        <v>77</v>
      </c>
      <c r="B4280" t="s">
        <v>4430</v>
      </c>
      <c r="C4280">
        <v>4316477</v>
      </c>
    </row>
    <row r="4281" spans="1:3">
      <c r="A4281" t="s">
        <v>77</v>
      </c>
      <c r="B4281" t="s">
        <v>4435</v>
      </c>
      <c r="C4281">
        <v>4316501</v>
      </c>
    </row>
    <row r="4282" spans="1:3">
      <c r="A4282" t="s">
        <v>77</v>
      </c>
      <c r="B4282" t="s">
        <v>4439</v>
      </c>
      <c r="C4282">
        <v>4316600</v>
      </c>
    </row>
    <row r="4283" spans="1:3">
      <c r="A4283" t="s">
        <v>77</v>
      </c>
      <c r="B4283" t="s">
        <v>4444</v>
      </c>
      <c r="C4283">
        <v>4316709</v>
      </c>
    </row>
    <row r="4284" spans="1:3">
      <c r="A4284" t="s">
        <v>77</v>
      </c>
      <c r="B4284" t="s">
        <v>4449</v>
      </c>
      <c r="C4284">
        <v>4316733</v>
      </c>
    </row>
    <row r="4285" spans="1:3">
      <c r="A4285" t="s">
        <v>77</v>
      </c>
      <c r="B4285" t="s">
        <v>4454</v>
      </c>
      <c r="C4285">
        <v>4316758</v>
      </c>
    </row>
    <row r="4286" spans="1:3">
      <c r="A4286" t="s">
        <v>77</v>
      </c>
      <c r="B4286" t="s">
        <v>4459</v>
      </c>
      <c r="C4286">
        <v>4316808</v>
      </c>
    </row>
    <row r="4287" spans="1:3">
      <c r="A4287" t="s">
        <v>77</v>
      </c>
      <c r="B4287" t="s">
        <v>4464</v>
      </c>
      <c r="C4287">
        <v>4316972</v>
      </c>
    </row>
    <row r="4288" spans="1:3">
      <c r="A4288" t="s">
        <v>77</v>
      </c>
      <c r="B4288" t="s">
        <v>2536</v>
      </c>
      <c r="C4288">
        <v>4316907</v>
      </c>
    </row>
    <row r="4289" spans="1:3">
      <c r="A4289" t="s">
        <v>77</v>
      </c>
      <c r="B4289" t="s">
        <v>4473</v>
      </c>
      <c r="C4289">
        <v>4316956</v>
      </c>
    </row>
    <row r="4290" spans="1:3">
      <c r="A4290" t="s">
        <v>77</v>
      </c>
      <c r="B4290" t="s">
        <v>4478</v>
      </c>
      <c r="C4290">
        <v>4317202</v>
      </c>
    </row>
    <row r="4291" spans="1:3">
      <c r="A4291" t="s">
        <v>77</v>
      </c>
      <c r="B4291" t="s">
        <v>4483</v>
      </c>
      <c r="C4291">
        <v>4317251</v>
      </c>
    </row>
    <row r="4292" spans="1:3">
      <c r="A4292" t="s">
        <v>77</v>
      </c>
      <c r="B4292" t="s">
        <v>4488</v>
      </c>
      <c r="C4292">
        <v>4317301</v>
      </c>
    </row>
    <row r="4293" spans="1:3">
      <c r="A4293" t="s">
        <v>77</v>
      </c>
      <c r="B4293" t="s">
        <v>4493</v>
      </c>
      <c r="C4293">
        <v>4317004</v>
      </c>
    </row>
    <row r="4294" spans="1:3">
      <c r="A4294" t="s">
        <v>77</v>
      </c>
      <c r="B4294" t="s">
        <v>4498</v>
      </c>
      <c r="C4294">
        <v>4317103</v>
      </c>
    </row>
    <row r="4295" spans="1:3">
      <c r="A4295" t="s">
        <v>77</v>
      </c>
      <c r="B4295" t="s">
        <v>4503</v>
      </c>
      <c r="C4295">
        <v>4317400</v>
      </c>
    </row>
    <row r="4296" spans="1:3">
      <c r="A4296" t="s">
        <v>77</v>
      </c>
      <c r="B4296" t="s">
        <v>4508</v>
      </c>
      <c r="C4296">
        <v>4317509</v>
      </c>
    </row>
    <row r="4297" spans="1:3">
      <c r="A4297" t="s">
        <v>77</v>
      </c>
      <c r="B4297" t="s">
        <v>4512</v>
      </c>
      <c r="C4297">
        <v>4317608</v>
      </c>
    </row>
    <row r="4298" spans="1:3">
      <c r="A4298" t="s">
        <v>77</v>
      </c>
      <c r="B4298" t="s">
        <v>4517</v>
      </c>
      <c r="C4298">
        <v>4317707</v>
      </c>
    </row>
    <row r="4299" spans="1:3">
      <c r="A4299" t="s">
        <v>77</v>
      </c>
      <c r="B4299" t="s">
        <v>4522</v>
      </c>
      <c r="C4299">
        <v>4317558</v>
      </c>
    </row>
    <row r="4300" spans="1:3">
      <c r="A4300" t="s">
        <v>77</v>
      </c>
      <c r="B4300" t="s">
        <v>4527</v>
      </c>
      <c r="C4300">
        <v>4317756</v>
      </c>
    </row>
    <row r="4301" spans="1:3">
      <c r="A4301" t="s">
        <v>77</v>
      </c>
      <c r="B4301" t="s">
        <v>4532</v>
      </c>
      <c r="C4301">
        <v>4317806</v>
      </c>
    </row>
    <row r="4302" spans="1:3">
      <c r="A4302" t="s">
        <v>77</v>
      </c>
      <c r="B4302" t="s">
        <v>4536</v>
      </c>
      <c r="C4302">
        <v>4317905</v>
      </c>
    </row>
    <row r="4303" spans="1:3">
      <c r="A4303" t="s">
        <v>77</v>
      </c>
      <c r="B4303" t="s">
        <v>4541</v>
      </c>
      <c r="C4303">
        <v>4317954</v>
      </c>
    </row>
    <row r="4304" spans="1:3">
      <c r="A4304" t="s">
        <v>77</v>
      </c>
      <c r="B4304" t="s">
        <v>4545</v>
      </c>
      <c r="C4304">
        <v>4318002</v>
      </c>
    </row>
    <row r="4305" spans="1:3">
      <c r="A4305" t="s">
        <v>77</v>
      </c>
      <c r="B4305" t="s">
        <v>4550</v>
      </c>
      <c r="C4305">
        <v>4318051</v>
      </c>
    </row>
    <row r="4306" spans="1:3">
      <c r="A4306" t="s">
        <v>77</v>
      </c>
      <c r="B4306" t="s">
        <v>4555</v>
      </c>
      <c r="C4306">
        <v>4318101</v>
      </c>
    </row>
    <row r="4307" spans="1:3">
      <c r="A4307" t="s">
        <v>77</v>
      </c>
      <c r="B4307" t="s">
        <v>4560</v>
      </c>
      <c r="C4307">
        <v>4318200</v>
      </c>
    </row>
    <row r="4308" spans="1:3">
      <c r="A4308" t="s">
        <v>77</v>
      </c>
      <c r="B4308" t="s">
        <v>4427</v>
      </c>
      <c r="C4308">
        <v>4318309</v>
      </c>
    </row>
    <row r="4309" spans="1:3">
      <c r="A4309" t="s">
        <v>77</v>
      </c>
      <c r="B4309" t="s">
        <v>4567</v>
      </c>
      <c r="C4309">
        <v>4318408</v>
      </c>
    </row>
    <row r="4310" spans="1:3">
      <c r="A4310" t="s">
        <v>77</v>
      </c>
      <c r="B4310" t="s">
        <v>4572</v>
      </c>
      <c r="C4310">
        <v>4318424</v>
      </c>
    </row>
    <row r="4311" spans="1:3">
      <c r="A4311" t="s">
        <v>77</v>
      </c>
      <c r="B4311" t="s">
        <v>4577</v>
      </c>
      <c r="C4311">
        <v>4318432</v>
      </c>
    </row>
    <row r="4312" spans="1:3">
      <c r="A4312" t="s">
        <v>77</v>
      </c>
      <c r="B4312" t="s">
        <v>4582</v>
      </c>
      <c r="C4312">
        <v>4318440</v>
      </c>
    </row>
    <row r="4313" spans="1:3">
      <c r="A4313" t="s">
        <v>77</v>
      </c>
      <c r="B4313" t="s">
        <v>4587</v>
      </c>
      <c r="C4313">
        <v>4318457</v>
      </c>
    </row>
    <row r="4314" spans="1:3">
      <c r="A4314" t="s">
        <v>77</v>
      </c>
      <c r="B4314" t="s">
        <v>4591</v>
      </c>
      <c r="C4314">
        <v>4318465</v>
      </c>
    </row>
    <row r="4315" spans="1:3">
      <c r="A4315" t="s">
        <v>77</v>
      </c>
      <c r="B4315" t="s">
        <v>4596</v>
      </c>
      <c r="C4315">
        <v>4318481</v>
      </c>
    </row>
    <row r="4316" spans="1:3">
      <c r="A4316" t="s">
        <v>77</v>
      </c>
      <c r="B4316" t="s">
        <v>4600</v>
      </c>
      <c r="C4316">
        <v>4318499</v>
      </c>
    </row>
    <row r="4317" spans="1:3">
      <c r="A4317" t="s">
        <v>77</v>
      </c>
      <c r="B4317" t="s">
        <v>4604</v>
      </c>
      <c r="C4317">
        <v>4318507</v>
      </c>
    </row>
    <row r="4318" spans="1:3">
      <c r="A4318" t="s">
        <v>77</v>
      </c>
      <c r="B4318" t="s">
        <v>4609</v>
      </c>
      <c r="C4318">
        <v>4318606</v>
      </c>
    </row>
    <row r="4319" spans="1:3">
      <c r="A4319" t="s">
        <v>77</v>
      </c>
      <c r="B4319" t="s">
        <v>4614</v>
      </c>
      <c r="C4319">
        <v>4318614</v>
      </c>
    </row>
    <row r="4320" spans="1:3">
      <c r="A4320" t="s">
        <v>77</v>
      </c>
      <c r="B4320" t="s">
        <v>4618</v>
      </c>
      <c r="C4320">
        <v>4318622</v>
      </c>
    </row>
    <row r="4321" spans="1:3">
      <c r="A4321" t="s">
        <v>77</v>
      </c>
      <c r="B4321" t="s">
        <v>4623</v>
      </c>
      <c r="C4321">
        <v>4318705</v>
      </c>
    </row>
    <row r="4322" spans="1:3">
      <c r="A4322" t="s">
        <v>77</v>
      </c>
      <c r="B4322" t="s">
        <v>4627</v>
      </c>
      <c r="C4322">
        <v>4318804</v>
      </c>
    </row>
    <row r="4323" spans="1:3">
      <c r="A4323" t="s">
        <v>77</v>
      </c>
      <c r="B4323" t="s">
        <v>4630</v>
      </c>
      <c r="C4323">
        <v>4318903</v>
      </c>
    </row>
    <row r="4324" spans="1:3">
      <c r="A4324" t="s">
        <v>77</v>
      </c>
      <c r="B4324" t="s">
        <v>4634</v>
      </c>
      <c r="C4324">
        <v>4319000</v>
      </c>
    </row>
    <row r="4325" spans="1:3">
      <c r="A4325" t="s">
        <v>77</v>
      </c>
      <c r="B4325" t="s">
        <v>3905</v>
      </c>
      <c r="C4325">
        <v>4319109</v>
      </c>
    </row>
    <row r="4326" spans="1:3">
      <c r="A4326" t="s">
        <v>77</v>
      </c>
      <c r="B4326" t="s">
        <v>4641</v>
      </c>
      <c r="C4326">
        <v>4319125</v>
      </c>
    </row>
    <row r="4327" spans="1:3">
      <c r="A4327" t="s">
        <v>77</v>
      </c>
      <c r="B4327" t="s">
        <v>4643</v>
      </c>
      <c r="C4327">
        <v>4319158</v>
      </c>
    </row>
    <row r="4328" spans="1:3">
      <c r="A4328" t="s">
        <v>77</v>
      </c>
      <c r="B4328" t="s">
        <v>4647</v>
      </c>
      <c r="C4328">
        <v>4319208</v>
      </c>
    </row>
    <row r="4329" spans="1:3">
      <c r="A4329" t="s">
        <v>77</v>
      </c>
      <c r="B4329" t="s">
        <v>4651</v>
      </c>
      <c r="C4329">
        <v>4319307</v>
      </c>
    </row>
    <row r="4330" spans="1:3">
      <c r="A4330" t="s">
        <v>77</v>
      </c>
      <c r="B4330" t="s">
        <v>4655</v>
      </c>
      <c r="C4330">
        <v>4319356</v>
      </c>
    </row>
    <row r="4331" spans="1:3">
      <c r="A4331" t="s">
        <v>77</v>
      </c>
      <c r="B4331" t="s">
        <v>4659</v>
      </c>
      <c r="C4331">
        <v>4319364</v>
      </c>
    </row>
    <row r="4332" spans="1:3">
      <c r="A4332" t="s">
        <v>77</v>
      </c>
      <c r="B4332" t="s">
        <v>4663</v>
      </c>
      <c r="C4332">
        <v>4319372</v>
      </c>
    </row>
    <row r="4333" spans="1:3">
      <c r="A4333" t="s">
        <v>77</v>
      </c>
      <c r="B4333" t="s">
        <v>4666</v>
      </c>
      <c r="C4333">
        <v>4319406</v>
      </c>
    </row>
    <row r="4334" spans="1:3">
      <c r="A4334" t="s">
        <v>77</v>
      </c>
      <c r="B4334" t="s">
        <v>4670</v>
      </c>
      <c r="C4334">
        <v>4319505</v>
      </c>
    </row>
    <row r="4335" spans="1:3">
      <c r="A4335" t="s">
        <v>77</v>
      </c>
      <c r="B4335" t="s">
        <v>4674</v>
      </c>
      <c r="C4335">
        <v>4319604</v>
      </c>
    </row>
    <row r="4336" spans="1:3">
      <c r="A4336" t="s">
        <v>77</v>
      </c>
      <c r="B4336" t="s">
        <v>4678</v>
      </c>
      <c r="C4336">
        <v>4319703</v>
      </c>
    </row>
    <row r="4337" spans="1:3">
      <c r="A4337" t="s">
        <v>77</v>
      </c>
      <c r="B4337" t="s">
        <v>4682</v>
      </c>
      <c r="C4337">
        <v>4319711</v>
      </c>
    </row>
    <row r="4338" spans="1:3">
      <c r="A4338" t="s">
        <v>77</v>
      </c>
      <c r="B4338" t="s">
        <v>4686</v>
      </c>
      <c r="C4338">
        <v>4319737</v>
      </c>
    </row>
    <row r="4339" spans="1:3">
      <c r="A4339" t="s">
        <v>77</v>
      </c>
      <c r="B4339" t="s">
        <v>4690</v>
      </c>
      <c r="C4339">
        <v>4319752</v>
      </c>
    </row>
    <row r="4340" spans="1:3">
      <c r="A4340" t="s">
        <v>77</v>
      </c>
      <c r="B4340" t="s">
        <v>4693</v>
      </c>
      <c r="C4340">
        <v>4319802</v>
      </c>
    </row>
    <row r="4341" spans="1:3">
      <c r="A4341" t="s">
        <v>77</v>
      </c>
      <c r="B4341" t="s">
        <v>4696</v>
      </c>
      <c r="C4341">
        <v>4319901</v>
      </c>
    </row>
    <row r="4342" spans="1:3">
      <c r="A4342" t="s">
        <v>77</v>
      </c>
      <c r="B4342" t="s">
        <v>4699</v>
      </c>
      <c r="C4342">
        <v>4320008</v>
      </c>
    </row>
    <row r="4343" spans="1:3">
      <c r="A4343" t="s">
        <v>77</v>
      </c>
      <c r="B4343" t="s">
        <v>4448</v>
      </c>
      <c r="C4343">
        <v>4320107</v>
      </c>
    </row>
    <row r="4344" spans="1:3">
      <c r="A4344" t="s">
        <v>77</v>
      </c>
      <c r="B4344" t="s">
        <v>4704</v>
      </c>
      <c r="C4344">
        <v>4320206</v>
      </c>
    </row>
    <row r="4345" spans="1:3">
      <c r="A4345" t="s">
        <v>77</v>
      </c>
      <c r="B4345" t="s">
        <v>4707</v>
      </c>
      <c r="C4345">
        <v>4320230</v>
      </c>
    </row>
    <row r="4346" spans="1:3">
      <c r="A4346" t="s">
        <v>77</v>
      </c>
      <c r="B4346" t="s">
        <v>4710</v>
      </c>
      <c r="C4346">
        <v>4320263</v>
      </c>
    </row>
    <row r="4347" spans="1:3">
      <c r="A4347" t="s">
        <v>77</v>
      </c>
      <c r="B4347" t="s">
        <v>4713</v>
      </c>
      <c r="C4347">
        <v>4320305</v>
      </c>
    </row>
    <row r="4348" spans="1:3">
      <c r="A4348" t="s">
        <v>77</v>
      </c>
      <c r="B4348" t="s">
        <v>4716</v>
      </c>
      <c r="C4348">
        <v>4320321</v>
      </c>
    </row>
    <row r="4349" spans="1:3">
      <c r="A4349" t="s">
        <v>77</v>
      </c>
      <c r="B4349" t="s">
        <v>4719</v>
      </c>
      <c r="C4349">
        <v>4320354</v>
      </c>
    </row>
    <row r="4350" spans="1:3">
      <c r="A4350" t="s">
        <v>77</v>
      </c>
      <c r="B4350" t="s">
        <v>4722</v>
      </c>
      <c r="C4350">
        <v>4320404</v>
      </c>
    </row>
    <row r="4351" spans="1:3">
      <c r="A4351" t="s">
        <v>77</v>
      </c>
      <c r="B4351" t="s">
        <v>4724</v>
      </c>
      <c r="C4351">
        <v>4320453</v>
      </c>
    </row>
    <row r="4352" spans="1:3">
      <c r="A4352" t="s">
        <v>77</v>
      </c>
      <c r="B4352" t="s">
        <v>4726</v>
      </c>
      <c r="C4352">
        <v>4320503</v>
      </c>
    </row>
    <row r="4353" spans="1:3">
      <c r="A4353" t="s">
        <v>77</v>
      </c>
      <c r="B4353" t="s">
        <v>4729</v>
      </c>
      <c r="C4353">
        <v>4320552</v>
      </c>
    </row>
    <row r="4354" spans="1:3">
      <c r="A4354" t="s">
        <v>77</v>
      </c>
      <c r="B4354" t="s">
        <v>4732</v>
      </c>
      <c r="C4354">
        <v>4320578</v>
      </c>
    </row>
    <row r="4355" spans="1:3">
      <c r="A4355" t="s">
        <v>77</v>
      </c>
      <c r="B4355" t="s">
        <v>4734</v>
      </c>
      <c r="C4355">
        <v>4320602</v>
      </c>
    </row>
    <row r="4356" spans="1:3">
      <c r="A4356" t="s">
        <v>77</v>
      </c>
      <c r="B4356" t="s">
        <v>4736</v>
      </c>
      <c r="C4356">
        <v>4320651</v>
      </c>
    </row>
    <row r="4357" spans="1:3">
      <c r="A4357" t="s">
        <v>77</v>
      </c>
      <c r="B4357" t="s">
        <v>4739</v>
      </c>
      <c r="C4357">
        <v>4320677</v>
      </c>
    </row>
    <row r="4358" spans="1:3">
      <c r="A4358" t="s">
        <v>77</v>
      </c>
      <c r="B4358" t="s">
        <v>4534</v>
      </c>
      <c r="C4358">
        <v>4320701</v>
      </c>
    </row>
    <row r="4359" spans="1:3">
      <c r="A4359" t="s">
        <v>77</v>
      </c>
      <c r="B4359" t="s">
        <v>3561</v>
      </c>
      <c r="C4359">
        <v>4320800</v>
      </c>
    </row>
    <row r="4360" spans="1:3">
      <c r="A4360" t="s">
        <v>77</v>
      </c>
      <c r="B4360" t="s">
        <v>4746</v>
      </c>
      <c r="C4360">
        <v>4320859</v>
      </c>
    </row>
    <row r="4361" spans="1:3">
      <c r="A4361" t="s">
        <v>77</v>
      </c>
      <c r="B4361" t="s">
        <v>4497</v>
      </c>
      <c r="C4361">
        <v>4320909</v>
      </c>
    </row>
    <row r="4362" spans="1:3">
      <c r="A4362" t="s">
        <v>77</v>
      </c>
      <c r="B4362" t="s">
        <v>4751</v>
      </c>
      <c r="C4362">
        <v>4321006</v>
      </c>
    </row>
    <row r="4363" spans="1:3">
      <c r="A4363" t="s">
        <v>77</v>
      </c>
      <c r="B4363" t="s">
        <v>4754</v>
      </c>
      <c r="C4363">
        <v>4321105</v>
      </c>
    </row>
    <row r="4364" spans="1:3">
      <c r="A4364" t="s">
        <v>77</v>
      </c>
      <c r="B4364" t="s">
        <v>4757</v>
      </c>
      <c r="C4364">
        <v>4321204</v>
      </c>
    </row>
    <row r="4365" spans="1:3">
      <c r="A4365" t="s">
        <v>77</v>
      </c>
      <c r="B4365" t="s">
        <v>4760</v>
      </c>
      <c r="C4365">
        <v>4321303</v>
      </c>
    </row>
    <row r="4366" spans="1:3">
      <c r="A4366" t="s">
        <v>77</v>
      </c>
      <c r="B4366" t="s">
        <v>4763</v>
      </c>
      <c r="C4366">
        <v>4321329</v>
      </c>
    </row>
    <row r="4367" spans="1:3">
      <c r="A4367" t="s">
        <v>77</v>
      </c>
      <c r="B4367" t="s">
        <v>3618</v>
      </c>
      <c r="C4367">
        <v>4321352</v>
      </c>
    </row>
    <row r="4368" spans="1:3">
      <c r="A4368" t="s">
        <v>77</v>
      </c>
      <c r="B4368" t="s">
        <v>4766</v>
      </c>
      <c r="C4368">
        <v>4321402</v>
      </c>
    </row>
    <row r="4369" spans="1:3">
      <c r="A4369" t="s">
        <v>77</v>
      </c>
      <c r="B4369" t="s">
        <v>4769</v>
      </c>
      <c r="C4369">
        <v>4321436</v>
      </c>
    </row>
    <row r="4370" spans="1:3">
      <c r="A4370" t="s">
        <v>77</v>
      </c>
      <c r="B4370" t="s">
        <v>4772</v>
      </c>
      <c r="C4370">
        <v>4321451</v>
      </c>
    </row>
    <row r="4371" spans="1:3">
      <c r="A4371" t="s">
        <v>77</v>
      </c>
      <c r="B4371" t="s">
        <v>4775</v>
      </c>
      <c r="C4371">
        <v>4321469</v>
      </c>
    </row>
    <row r="4372" spans="1:3">
      <c r="A4372" t="s">
        <v>77</v>
      </c>
      <c r="B4372" t="s">
        <v>4778</v>
      </c>
      <c r="C4372">
        <v>4321477</v>
      </c>
    </row>
    <row r="4373" spans="1:3">
      <c r="A4373" t="s">
        <v>77</v>
      </c>
      <c r="B4373" t="s">
        <v>4781</v>
      </c>
      <c r="C4373">
        <v>4321493</v>
      </c>
    </row>
    <row r="4374" spans="1:3">
      <c r="A4374" t="s">
        <v>77</v>
      </c>
      <c r="B4374" t="s">
        <v>4784</v>
      </c>
      <c r="C4374">
        <v>4321501</v>
      </c>
    </row>
    <row r="4375" spans="1:3">
      <c r="A4375" t="s">
        <v>77</v>
      </c>
      <c r="B4375" t="s">
        <v>4787</v>
      </c>
      <c r="C4375">
        <v>4321600</v>
      </c>
    </row>
    <row r="4376" spans="1:3">
      <c r="A4376" t="s">
        <v>77</v>
      </c>
      <c r="B4376" t="s">
        <v>4790</v>
      </c>
      <c r="C4376">
        <v>4321626</v>
      </c>
    </row>
    <row r="4377" spans="1:3">
      <c r="A4377" t="s">
        <v>77</v>
      </c>
      <c r="B4377" t="s">
        <v>4793</v>
      </c>
      <c r="C4377">
        <v>4321634</v>
      </c>
    </row>
    <row r="4378" spans="1:3">
      <c r="A4378" t="s">
        <v>77</v>
      </c>
      <c r="B4378" t="s">
        <v>4796</v>
      </c>
      <c r="C4378">
        <v>4321667</v>
      </c>
    </row>
    <row r="4379" spans="1:3">
      <c r="A4379" t="s">
        <v>77</v>
      </c>
      <c r="B4379" t="s">
        <v>4799</v>
      </c>
      <c r="C4379">
        <v>4321709</v>
      </c>
    </row>
    <row r="4380" spans="1:3">
      <c r="A4380" t="s">
        <v>77</v>
      </c>
      <c r="B4380" t="s">
        <v>4802</v>
      </c>
      <c r="C4380">
        <v>4321808</v>
      </c>
    </row>
    <row r="4381" spans="1:3">
      <c r="A4381" t="s">
        <v>77</v>
      </c>
      <c r="B4381" t="s">
        <v>4805</v>
      </c>
      <c r="C4381">
        <v>4321832</v>
      </c>
    </row>
    <row r="4382" spans="1:3">
      <c r="A4382" t="s">
        <v>77</v>
      </c>
      <c r="B4382" t="s">
        <v>4808</v>
      </c>
      <c r="C4382">
        <v>4321857</v>
      </c>
    </row>
    <row r="4383" spans="1:3">
      <c r="A4383" t="s">
        <v>77</v>
      </c>
      <c r="B4383" t="s">
        <v>4811</v>
      </c>
      <c r="C4383">
        <v>4321907</v>
      </c>
    </row>
    <row r="4384" spans="1:3">
      <c r="A4384" t="s">
        <v>77</v>
      </c>
      <c r="B4384" t="s">
        <v>4814</v>
      </c>
      <c r="C4384">
        <v>4321956</v>
      </c>
    </row>
    <row r="4385" spans="1:3">
      <c r="A4385" t="s">
        <v>77</v>
      </c>
      <c r="B4385" t="s">
        <v>3240</v>
      </c>
      <c r="C4385">
        <v>4322004</v>
      </c>
    </row>
    <row r="4386" spans="1:3">
      <c r="A4386" t="s">
        <v>77</v>
      </c>
      <c r="B4386" t="s">
        <v>4818</v>
      </c>
      <c r="C4386">
        <v>4322103</v>
      </c>
    </row>
    <row r="4387" spans="1:3">
      <c r="A4387" t="s">
        <v>77</v>
      </c>
      <c r="B4387" t="s">
        <v>4821</v>
      </c>
      <c r="C4387">
        <v>4322152</v>
      </c>
    </row>
    <row r="4388" spans="1:3">
      <c r="A4388" t="s">
        <v>77</v>
      </c>
      <c r="B4388" t="s">
        <v>4824</v>
      </c>
      <c r="C4388">
        <v>4322186</v>
      </c>
    </row>
    <row r="4389" spans="1:3">
      <c r="A4389" t="s">
        <v>77</v>
      </c>
      <c r="B4389" t="s">
        <v>4827</v>
      </c>
      <c r="C4389">
        <v>4322202</v>
      </c>
    </row>
    <row r="4390" spans="1:3">
      <c r="A4390" t="s">
        <v>77</v>
      </c>
      <c r="B4390" t="s">
        <v>4830</v>
      </c>
      <c r="C4390">
        <v>4322251</v>
      </c>
    </row>
    <row r="4391" spans="1:3">
      <c r="A4391" t="s">
        <v>77</v>
      </c>
      <c r="B4391" t="s">
        <v>4833</v>
      </c>
      <c r="C4391">
        <v>4322301</v>
      </c>
    </row>
    <row r="4392" spans="1:3">
      <c r="A4392" t="s">
        <v>77</v>
      </c>
      <c r="B4392" t="s">
        <v>4836</v>
      </c>
      <c r="C4392">
        <v>4322327</v>
      </c>
    </row>
    <row r="4393" spans="1:3">
      <c r="A4393" t="s">
        <v>77</v>
      </c>
      <c r="B4393" t="s">
        <v>4839</v>
      </c>
      <c r="C4393">
        <v>4322343</v>
      </c>
    </row>
    <row r="4394" spans="1:3">
      <c r="A4394" t="s">
        <v>77</v>
      </c>
      <c r="B4394" t="s">
        <v>4842</v>
      </c>
      <c r="C4394">
        <v>4322350</v>
      </c>
    </row>
    <row r="4395" spans="1:3">
      <c r="A4395" t="s">
        <v>77</v>
      </c>
      <c r="B4395" t="s">
        <v>4845</v>
      </c>
      <c r="C4395">
        <v>4322376</v>
      </c>
    </row>
    <row r="4396" spans="1:3">
      <c r="A4396" t="s">
        <v>77</v>
      </c>
      <c r="B4396" t="s">
        <v>4848</v>
      </c>
      <c r="C4396">
        <v>4322400</v>
      </c>
    </row>
    <row r="4397" spans="1:3">
      <c r="A4397" t="s">
        <v>77</v>
      </c>
      <c r="B4397" t="s">
        <v>4851</v>
      </c>
      <c r="C4397">
        <v>4322509</v>
      </c>
    </row>
    <row r="4398" spans="1:3">
      <c r="A4398" t="s">
        <v>77</v>
      </c>
      <c r="B4398" t="s">
        <v>4854</v>
      </c>
      <c r="C4398">
        <v>4322533</v>
      </c>
    </row>
    <row r="4399" spans="1:3">
      <c r="A4399" t="s">
        <v>77</v>
      </c>
      <c r="B4399" t="s">
        <v>4857</v>
      </c>
      <c r="C4399">
        <v>4322541</v>
      </c>
    </row>
    <row r="4400" spans="1:3">
      <c r="A4400" t="s">
        <v>77</v>
      </c>
      <c r="B4400" t="s">
        <v>4860</v>
      </c>
      <c r="C4400">
        <v>4322525</v>
      </c>
    </row>
    <row r="4401" spans="1:3">
      <c r="A4401" t="s">
        <v>77</v>
      </c>
      <c r="B4401" t="s">
        <v>4863</v>
      </c>
      <c r="C4401">
        <v>4322558</v>
      </c>
    </row>
    <row r="4402" spans="1:3">
      <c r="A4402" t="s">
        <v>77</v>
      </c>
      <c r="B4402" t="s">
        <v>4866</v>
      </c>
      <c r="C4402">
        <v>4322608</v>
      </c>
    </row>
    <row r="4403" spans="1:3">
      <c r="A4403" t="s">
        <v>77</v>
      </c>
      <c r="B4403" t="s">
        <v>3116</v>
      </c>
      <c r="C4403">
        <v>4322707</v>
      </c>
    </row>
    <row r="4404" spans="1:3">
      <c r="A4404" t="s">
        <v>77</v>
      </c>
      <c r="B4404" t="s">
        <v>4870</v>
      </c>
      <c r="C4404">
        <v>4322806</v>
      </c>
    </row>
    <row r="4405" spans="1:3">
      <c r="A4405" t="s">
        <v>77</v>
      </c>
      <c r="B4405" t="s">
        <v>4873</v>
      </c>
      <c r="C4405">
        <v>4322855</v>
      </c>
    </row>
    <row r="4406" spans="1:3">
      <c r="A4406" t="s">
        <v>77</v>
      </c>
      <c r="B4406" t="s">
        <v>4876</v>
      </c>
      <c r="C4406">
        <v>4322905</v>
      </c>
    </row>
    <row r="4407" spans="1:3">
      <c r="A4407" t="s">
        <v>77</v>
      </c>
      <c r="B4407" t="s">
        <v>4879</v>
      </c>
      <c r="C4407">
        <v>4323002</v>
      </c>
    </row>
    <row r="4408" spans="1:3">
      <c r="A4408" t="s">
        <v>77</v>
      </c>
      <c r="B4408" t="s">
        <v>4882</v>
      </c>
      <c r="C4408">
        <v>4323101</v>
      </c>
    </row>
    <row r="4409" spans="1:3">
      <c r="A4409" t="s">
        <v>77</v>
      </c>
      <c r="B4409" t="s">
        <v>4885</v>
      </c>
      <c r="C4409">
        <v>4323200</v>
      </c>
    </row>
    <row r="4410" spans="1:3">
      <c r="A4410" t="s">
        <v>77</v>
      </c>
      <c r="B4410" t="s">
        <v>4888</v>
      </c>
      <c r="C4410">
        <v>4323309</v>
      </c>
    </row>
    <row r="4411" spans="1:3">
      <c r="A4411" t="s">
        <v>77</v>
      </c>
      <c r="B4411" t="s">
        <v>4891</v>
      </c>
      <c r="C4411">
        <v>4323358</v>
      </c>
    </row>
    <row r="4412" spans="1:3">
      <c r="A4412" t="s">
        <v>77</v>
      </c>
      <c r="B4412" t="s">
        <v>4894</v>
      </c>
      <c r="C4412">
        <v>4323408</v>
      </c>
    </row>
    <row r="4413" spans="1:3">
      <c r="A4413" t="s">
        <v>77</v>
      </c>
      <c r="B4413" t="s">
        <v>4897</v>
      </c>
      <c r="C4413">
        <v>4323457</v>
      </c>
    </row>
    <row r="4414" spans="1:3">
      <c r="A4414" t="s">
        <v>77</v>
      </c>
      <c r="B4414" t="s">
        <v>4900</v>
      </c>
      <c r="C4414">
        <v>4323507</v>
      </c>
    </row>
    <row r="4415" spans="1:3">
      <c r="A4415" t="s">
        <v>77</v>
      </c>
      <c r="B4415" t="s">
        <v>4903</v>
      </c>
      <c r="C4415">
        <v>4323606</v>
      </c>
    </row>
    <row r="4416" spans="1:3">
      <c r="A4416" t="s">
        <v>77</v>
      </c>
      <c r="B4416" t="s">
        <v>4906</v>
      </c>
      <c r="C4416">
        <v>4323705</v>
      </c>
    </row>
    <row r="4417" spans="1:3">
      <c r="A4417" t="s">
        <v>77</v>
      </c>
      <c r="B4417" t="s">
        <v>4908</v>
      </c>
      <c r="C4417">
        <v>4323754</v>
      </c>
    </row>
    <row r="4418" spans="1:3">
      <c r="A4418" t="s">
        <v>77</v>
      </c>
      <c r="B4418" t="s">
        <v>4911</v>
      </c>
      <c r="C4418">
        <v>4323770</v>
      </c>
    </row>
    <row r="4419" spans="1:3">
      <c r="A4419" t="s">
        <v>77</v>
      </c>
      <c r="B4419" t="s">
        <v>4914</v>
      </c>
      <c r="C4419">
        <v>4323804</v>
      </c>
    </row>
    <row r="4420" spans="1:3">
      <c r="A4420" t="s">
        <v>79</v>
      </c>
      <c r="B4420" t="s">
        <v>111</v>
      </c>
      <c r="C4420">
        <v>4200051</v>
      </c>
    </row>
    <row r="4421" spans="1:3">
      <c r="A4421" t="s">
        <v>79</v>
      </c>
      <c r="B4421" t="s">
        <v>137</v>
      </c>
      <c r="C4421">
        <v>4200101</v>
      </c>
    </row>
    <row r="4422" spans="1:3">
      <c r="A4422" t="s">
        <v>79</v>
      </c>
      <c r="B4422" t="s">
        <v>162</v>
      </c>
      <c r="C4422">
        <v>4200200</v>
      </c>
    </row>
    <row r="4423" spans="1:3">
      <c r="A4423" t="s">
        <v>79</v>
      </c>
      <c r="B4423" t="s">
        <v>188</v>
      </c>
      <c r="C4423">
        <v>4200309</v>
      </c>
    </row>
    <row r="4424" spans="1:3">
      <c r="A4424" t="s">
        <v>79</v>
      </c>
      <c r="B4424" t="s">
        <v>214</v>
      </c>
      <c r="C4424">
        <v>4200408</v>
      </c>
    </row>
    <row r="4425" spans="1:3">
      <c r="A4425" t="s">
        <v>79</v>
      </c>
      <c r="B4425" t="s">
        <v>238</v>
      </c>
      <c r="C4425">
        <v>4200507</v>
      </c>
    </row>
    <row r="4426" spans="1:3">
      <c r="A4426" t="s">
        <v>79</v>
      </c>
      <c r="B4426" t="s">
        <v>263</v>
      </c>
      <c r="C4426">
        <v>4200556</v>
      </c>
    </row>
    <row r="4427" spans="1:3">
      <c r="A4427" t="s">
        <v>79</v>
      </c>
      <c r="B4427" t="s">
        <v>289</v>
      </c>
      <c r="C4427">
        <v>4200606</v>
      </c>
    </row>
    <row r="4428" spans="1:3">
      <c r="A4428" t="s">
        <v>79</v>
      </c>
      <c r="B4428" t="s">
        <v>315</v>
      </c>
      <c r="C4428">
        <v>4200705</v>
      </c>
    </row>
    <row r="4429" spans="1:3">
      <c r="A4429" t="s">
        <v>79</v>
      </c>
      <c r="B4429" t="s">
        <v>340</v>
      </c>
      <c r="C4429">
        <v>4200754</v>
      </c>
    </row>
    <row r="4430" spans="1:3">
      <c r="A4430" t="s">
        <v>79</v>
      </c>
      <c r="B4430" t="s">
        <v>248</v>
      </c>
      <c r="C4430">
        <v>4200804</v>
      </c>
    </row>
    <row r="4431" spans="1:3">
      <c r="A4431" t="s">
        <v>79</v>
      </c>
      <c r="B4431" t="s">
        <v>389</v>
      </c>
      <c r="C4431">
        <v>4200903</v>
      </c>
    </row>
    <row r="4432" spans="1:3">
      <c r="A4432" t="s">
        <v>79</v>
      </c>
      <c r="B4432" t="s">
        <v>415</v>
      </c>
      <c r="C4432">
        <v>4201000</v>
      </c>
    </row>
    <row r="4433" spans="1:3">
      <c r="A4433" t="s">
        <v>79</v>
      </c>
      <c r="B4433" t="s">
        <v>440</v>
      </c>
      <c r="C4433">
        <v>4201109</v>
      </c>
    </row>
    <row r="4434" spans="1:3">
      <c r="A4434" t="s">
        <v>79</v>
      </c>
      <c r="B4434" t="s">
        <v>465</v>
      </c>
      <c r="C4434">
        <v>4201208</v>
      </c>
    </row>
    <row r="4435" spans="1:3">
      <c r="A4435" t="s">
        <v>79</v>
      </c>
      <c r="B4435" t="s">
        <v>490</v>
      </c>
      <c r="C4435">
        <v>4201257</v>
      </c>
    </row>
    <row r="4436" spans="1:3">
      <c r="A4436" t="s">
        <v>79</v>
      </c>
      <c r="B4436" t="s">
        <v>514</v>
      </c>
      <c r="C4436">
        <v>4201273</v>
      </c>
    </row>
    <row r="4437" spans="1:3">
      <c r="A4437" t="s">
        <v>79</v>
      </c>
      <c r="B4437" t="s">
        <v>537</v>
      </c>
      <c r="C4437">
        <v>4201307</v>
      </c>
    </row>
    <row r="4438" spans="1:3">
      <c r="A4438" t="s">
        <v>79</v>
      </c>
      <c r="B4438" t="s">
        <v>560</v>
      </c>
      <c r="C4438">
        <v>4201406</v>
      </c>
    </row>
    <row r="4439" spans="1:3">
      <c r="A4439" t="s">
        <v>79</v>
      </c>
      <c r="B4439" t="s">
        <v>583</v>
      </c>
      <c r="C4439">
        <v>4201505</v>
      </c>
    </row>
    <row r="4440" spans="1:3">
      <c r="A4440" t="s">
        <v>79</v>
      </c>
      <c r="B4440" t="s">
        <v>606</v>
      </c>
      <c r="C4440">
        <v>4201604</v>
      </c>
    </row>
    <row r="4441" spans="1:3">
      <c r="A4441" t="s">
        <v>79</v>
      </c>
      <c r="B4441" t="s">
        <v>629</v>
      </c>
      <c r="C4441">
        <v>4201653</v>
      </c>
    </row>
    <row r="4442" spans="1:3">
      <c r="A4442" t="s">
        <v>79</v>
      </c>
      <c r="B4442" t="s">
        <v>649</v>
      </c>
      <c r="C4442">
        <v>4201703</v>
      </c>
    </row>
    <row r="4443" spans="1:3">
      <c r="A4443" t="s">
        <v>79</v>
      </c>
      <c r="B4443" t="s">
        <v>670</v>
      </c>
      <c r="C4443">
        <v>4201802</v>
      </c>
    </row>
    <row r="4444" spans="1:3">
      <c r="A4444" t="s">
        <v>79</v>
      </c>
      <c r="B4444" t="s">
        <v>568</v>
      </c>
      <c r="C4444">
        <v>4201901</v>
      </c>
    </row>
    <row r="4445" spans="1:3">
      <c r="A4445" t="s">
        <v>79</v>
      </c>
      <c r="B4445" t="s">
        <v>712</v>
      </c>
      <c r="C4445">
        <v>4201950</v>
      </c>
    </row>
    <row r="4446" spans="1:3">
      <c r="A4446" t="s">
        <v>79</v>
      </c>
      <c r="B4446" t="s">
        <v>734</v>
      </c>
      <c r="C4446">
        <v>4202057</v>
      </c>
    </row>
    <row r="4447" spans="1:3">
      <c r="A4447" t="s">
        <v>79</v>
      </c>
      <c r="B4447" t="s">
        <v>756</v>
      </c>
      <c r="C4447">
        <v>4202008</v>
      </c>
    </row>
    <row r="4448" spans="1:3">
      <c r="A4448" t="s">
        <v>79</v>
      </c>
      <c r="B4448" t="s">
        <v>778</v>
      </c>
      <c r="C4448">
        <v>4202073</v>
      </c>
    </row>
    <row r="4449" spans="1:3">
      <c r="A4449" t="s">
        <v>79</v>
      </c>
      <c r="B4449" t="s">
        <v>799</v>
      </c>
      <c r="C4449">
        <v>4212809</v>
      </c>
    </row>
    <row r="4450" spans="1:3">
      <c r="A4450" t="s">
        <v>79</v>
      </c>
      <c r="B4450" t="s">
        <v>820</v>
      </c>
      <c r="C4450">
        <v>4220000</v>
      </c>
    </row>
    <row r="4451" spans="1:3">
      <c r="A4451" t="s">
        <v>79</v>
      </c>
      <c r="B4451" t="s">
        <v>842</v>
      </c>
      <c r="C4451">
        <v>4202081</v>
      </c>
    </row>
    <row r="4452" spans="1:3">
      <c r="A4452" t="s">
        <v>79</v>
      </c>
      <c r="B4452" t="s">
        <v>864</v>
      </c>
      <c r="C4452">
        <v>4202099</v>
      </c>
    </row>
    <row r="4453" spans="1:3">
      <c r="A4453" t="s">
        <v>79</v>
      </c>
      <c r="B4453" t="s">
        <v>886</v>
      </c>
      <c r="C4453">
        <v>4202107</v>
      </c>
    </row>
    <row r="4454" spans="1:3">
      <c r="A4454" t="s">
        <v>79</v>
      </c>
      <c r="B4454" t="s">
        <v>909</v>
      </c>
      <c r="C4454">
        <v>4202131</v>
      </c>
    </row>
    <row r="4455" spans="1:3">
      <c r="A4455" t="s">
        <v>79</v>
      </c>
      <c r="B4455" t="s">
        <v>932</v>
      </c>
      <c r="C4455">
        <v>4202156</v>
      </c>
    </row>
    <row r="4456" spans="1:3">
      <c r="A4456" t="s">
        <v>79</v>
      </c>
      <c r="B4456" t="s">
        <v>954</v>
      </c>
      <c r="C4456">
        <v>4202206</v>
      </c>
    </row>
    <row r="4457" spans="1:3">
      <c r="A4457" t="s">
        <v>79</v>
      </c>
      <c r="B4457" t="s">
        <v>977</v>
      </c>
      <c r="C4457">
        <v>4202305</v>
      </c>
    </row>
    <row r="4458" spans="1:3">
      <c r="A4458" t="s">
        <v>79</v>
      </c>
      <c r="B4458" t="s">
        <v>999</v>
      </c>
      <c r="C4458">
        <v>4202404</v>
      </c>
    </row>
    <row r="4459" spans="1:3">
      <c r="A4459" t="s">
        <v>79</v>
      </c>
      <c r="B4459" t="s">
        <v>1021</v>
      </c>
      <c r="C4459">
        <v>4202438</v>
      </c>
    </row>
    <row r="4460" spans="1:3">
      <c r="A4460" t="s">
        <v>79</v>
      </c>
      <c r="B4460" t="s">
        <v>1044</v>
      </c>
      <c r="C4460">
        <v>4202503</v>
      </c>
    </row>
    <row r="4461" spans="1:3">
      <c r="A4461" t="s">
        <v>79</v>
      </c>
      <c r="B4461" t="s">
        <v>557</v>
      </c>
      <c r="C4461">
        <v>4202537</v>
      </c>
    </row>
    <row r="4462" spans="1:3">
      <c r="A4462" t="s">
        <v>79</v>
      </c>
      <c r="B4462" t="s">
        <v>1087</v>
      </c>
      <c r="C4462">
        <v>4202578</v>
      </c>
    </row>
    <row r="4463" spans="1:3">
      <c r="A4463" t="s">
        <v>79</v>
      </c>
      <c r="B4463" t="s">
        <v>1110</v>
      </c>
      <c r="C4463">
        <v>4202602</v>
      </c>
    </row>
    <row r="4464" spans="1:3">
      <c r="A4464" t="s">
        <v>79</v>
      </c>
      <c r="B4464" t="s">
        <v>1133</v>
      </c>
      <c r="C4464">
        <v>4202453</v>
      </c>
    </row>
    <row r="4465" spans="1:3">
      <c r="A4465" t="s">
        <v>79</v>
      </c>
      <c r="B4465" t="s">
        <v>1156</v>
      </c>
      <c r="C4465">
        <v>4202701</v>
      </c>
    </row>
    <row r="4466" spans="1:3">
      <c r="A4466" t="s">
        <v>79</v>
      </c>
      <c r="B4466" t="s">
        <v>1179</v>
      </c>
      <c r="C4466">
        <v>4202800</v>
      </c>
    </row>
    <row r="4467" spans="1:3">
      <c r="A4467" t="s">
        <v>79</v>
      </c>
      <c r="B4467" t="s">
        <v>1201</v>
      </c>
      <c r="C4467">
        <v>4202859</v>
      </c>
    </row>
    <row r="4468" spans="1:3">
      <c r="A4468" t="s">
        <v>79</v>
      </c>
      <c r="B4468" t="s">
        <v>1223</v>
      </c>
      <c r="C4468">
        <v>4202875</v>
      </c>
    </row>
    <row r="4469" spans="1:3">
      <c r="A4469" t="s">
        <v>79</v>
      </c>
      <c r="B4469" t="s">
        <v>1245</v>
      </c>
      <c r="C4469">
        <v>4202909</v>
      </c>
    </row>
    <row r="4470" spans="1:3">
      <c r="A4470" t="s">
        <v>79</v>
      </c>
      <c r="B4470" t="s">
        <v>1268</v>
      </c>
      <c r="C4470">
        <v>4203006</v>
      </c>
    </row>
    <row r="4471" spans="1:3">
      <c r="A4471" t="s">
        <v>79</v>
      </c>
      <c r="B4471" t="s">
        <v>1289</v>
      </c>
      <c r="C4471">
        <v>4203105</v>
      </c>
    </row>
    <row r="4472" spans="1:3">
      <c r="A4472" t="s">
        <v>79</v>
      </c>
      <c r="B4472" t="s">
        <v>1311</v>
      </c>
      <c r="C4472">
        <v>4203154</v>
      </c>
    </row>
    <row r="4473" spans="1:3">
      <c r="A4473" t="s">
        <v>79</v>
      </c>
      <c r="B4473" t="s">
        <v>1333</v>
      </c>
      <c r="C4473">
        <v>4203204</v>
      </c>
    </row>
    <row r="4474" spans="1:3">
      <c r="A4474" t="s">
        <v>79</v>
      </c>
      <c r="B4474" t="s">
        <v>445</v>
      </c>
      <c r="C4474">
        <v>4203303</v>
      </c>
    </row>
    <row r="4475" spans="1:3">
      <c r="A4475" t="s">
        <v>79</v>
      </c>
      <c r="B4475" t="s">
        <v>1376</v>
      </c>
      <c r="C4475">
        <v>4203402</v>
      </c>
    </row>
    <row r="4476" spans="1:3">
      <c r="A4476" t="s">
        <v>79</v>
      </c>
      <c r="B4476" t="s">
        <v>1398</v>
      </c>
      <c r="C4476">
        <v>4203501</v>
      </c>
    </row>
    <row r="4477" spans="1:3">
      <c r="A4477" t="s">
        <v>79</v>
      </c>
      <c r="B4477" t="s">
        <v>1420</v>
      </c>
      <c r="C4477">
        <v>4203600</v>
      </c>
    </row>
    <row r="4478" spans="1:3">
      <c r="A4478" t="s">
        <v>79</v>
      </c>
      <c r="B4478" t="s">
        <v>1441</v>
      </c>
      <c r="C4478">
        <v>4203709</v>
      </c>
    </row>
    <row r="4479" spans="1:3">
      <c r="A4479" t="s">
        <v>79</v>
      </c>
      <c r="B4479" t="s">
        <v>1462</v>
      </c>
      <c r="C4479">
        <v>4203808</v>
      </c>
    </row>
    <row r="4480" spans="1:3">
      <c r="A4480" t="s">
        <v>79</v>
      </c>
      <c r="B4480" t="s">
        <v>1483</v>
      </c>
      <c r="C4480">
        <v>4203253</v>
      </c>
    </row>
    <row r="4481" spans="1:3">
      <c r="A4481" t="s">
        <v>79</v>
      </c>
      <c r="B4481" t="s">
        <v>1504</v>
      </c>
      <c r="C4481">
        <v>4203907</v>
      </c>
    </row>
    <row r="4482" spans="1:3">
      <c r="A4482" t="s">
        <v>79</v>
      </c>
      <c r="B4482" t="s">
        <v>1525</v>
      </c>
      <c r="C4482">
        <v>4203956</v>
      </c>
    </row>
    <row r="4483" spans="1:3">
      <c r="A4483" t="s">
        <v>79</v>
      </c>
      <c r="B4483" t="s">
        <v>1546</v>
      </c>
      <c r="C4483">
        <v>4204004</v>
      </c>
    </row>
    <row r="4484" spans="1:3">
      <c r="A4484" t="s">
        <v>79</v>
      </c>
      <c r="B4484" t="s">
        <v>1565</v>
      </c>
      <c r="C4484">
        <v>4204103</v>
      </c>
    </row>
    <row r="4485" spans="1:3">
      <c r="A4485" t="s">
        <v>79</v>
      </c>
      <c r="B4485" t="s">
        <v>1585</v>
      </c>
      <c r="C4485">
        <v>4204152</v>
      </c>
    </row>
    <row r="4486" spans="1:3">
      <c r="A4486" t="s">
        <v>79</v>
      </c>
      <c r="B4486" t="s">
        <v>1605</v>
      </c>
      <c r="C4486">
        <v>4204178</v>
      </c>
    </row>
    <row r="4487" spans="1:3">
      <c r="A4487" t="s">
        <v>79</v>
      </c>
      <c r="B4487" t="s">
        <v>1626</v>
      </c>
      <c r="C4487">
        <v>4204194</v>
      </c>
    </row>
    <row r="4488" spans="1:3">
      <c r="A4488" t="s">
        <v>79</v>
      </c>
      <c r="B4488" t="s">
        <v>1647</v>
      </c>
      <c r="C4488">
        <v>4204202</v>
      </c>
    </row>
    <row r="4489" spans="1:3">
      <c r="A4489" t="s">
        <v>79</v>
      </c>
      <c r="B4489" t="s">
        <v>1667</v>
      </c>
      <c r="C4489">
        <v>4204251</v>
      </c>
    </row>
    <row r="4490" spans="1:3">
      <c r="A4490" t="s">
        <v>79</v>
      </c>
      <c r="B4490" t="s">
        <v>1688</v>
      </c>
      <c r="C4490">
        <v>4204301</v>
      </c>
    </row>
    <row r="4491" spans="1:3">
      <c r="A4491" t="s">
        <v>79</v>
      </c>
      <c r="B4491" t="s">
        <v>1708</v>
      </c>
      <c r="C4491">
        <v>4204350</v>
      </c>
    </row>
    <row r="4492" spans="1:3">
      <c r="A4492" t="s">
        <v>79</v>
      </c>
      <c r="B4492" t="s">
        <v>1729</v>
      </c>
      <c r="C4492">
        <v>4204400</v>
      </c>
    </row>
    <row r="4493" spans="1:3">
      <c r="A4493" t="s">
        <v>79</v>
      </c>
      <c r="B4493" t="s">
        <v>1750</v>
      </c>
      <c r="C4493">
        <v>4204459</v>
      </c>
    </row>
    <row r="4494" spans="1:3">
      <c r="A4494" t="s">
        <v>79</v>
      </c>
      <c r="B4494" t="s">
        <v>1770</v>
      </c>
      <c r="C4494">
        <v>4204558</v>
      </c>
    </row>
    <row r="4495" spans="1:3">
      <c r="A4495" t="s">
        <v>79</v>
      </c>
      <c r="B4495" t="s">
        <v>1790</v>
      </c>
      <c r="C4495">
        <v>4204509</v>
      </c>
    </row>
    <row r="4496" spans="1:3">
      <c r="A4496" t="s">
        <v>79</v>
      </c>
      <c r="B4496" t="s">
        <v>1810</v>
      </c>
      <c r="C4496">
        <v>4204608</v>
      </c>
    </row>
    <row r="4497" spans="1:3">
      <c r="A4497" t="s">
        <v>79</v>
      </c>
      <c r="B4497" t="s">
        <v>1828</v>
      </c>
      <c r="C4497">
        <v>4204707</v>
      </c>
    </row>
    <row r="4498" spans="1:3">
      <c r="A4498" t="s">
        <v>79</v>
      </c>
      <c r="B4498" t="s">
        <v>1846</v>
      </c>
      <c r="C4498">
        <v>4204756</v>
      </c>
    </row>
    <row r="4499" spans="1:3">
      <c r="A4499" t="s">
        <v>79</v>
      </c>
      <c r="B4499" t="s">
        <v>1864</v>
      </c>
      <c r="C4499">
        <v>4204806</v>
      </c>
    </row>
    <row r="4500" spans="1:3">
      <c r="A4500" t="s">
        <v>79</v>
      </c>
      <c r="B4500" t="s">
        <v>1882</v>
      </c>
      <c r="C4500">
        <v>4204905</v>
      </c>
    </row>
    <row r="4501" spans="1:3">
      <c r="A4501" t="s">
        <v>79</v>
      </c>
      <c r="B4501" t="s">
        <v>1898</v>
      </c>
      <c r="C4501">
        <v>4205001</v>
      </c>
    </row>
    <row r="4502" spans="1:3">
      <c r="A4502" t="s">
        <v>79</v>
      </c>
      <c r="B4502" t="s">
        <v>1915</v>
      </c>
      <c r="C4502">
        <v>4205100</v>
      </c>
    </row>
    <row r="4503" spans="1:3">
      <c r="A4503" t="s">
        <v>79</v>
      </c>
      <c r="B4503" t="s">
        <v>1933</v>
      </c>
      <c r="C4503">
        <v>4205159</v>
      </c>
    </row>
    <row r="4504" spans="1:3">
      <c r="A4504" t="s">
        <v>79</v>
      </c>
      <c r="B4504" t="s">
        <v>1948</v>
      </c>
      <c r="C4504">
        <v>4205175</v>
      </c>
    </row>
    <row r="4505" spans="1:3">
      <c r="A4505" t="s">
        <v>79</v>
      </c>
      <c r="B4505" t="s">
        <v>1965</v>
      </c>
      <c r="C4505">
        <v>4205191</v>
      </c>
    </row>
    <row r="4506" spans="1:3">
      <c r="A4506" t="s">
        <v>79</v>
      </c>
      <c r="B4506" t="s">
        <v>1983</v>
      </c>
      <c r="C4506">
        <v>4205209</v>
      </c>
    </row>
    <row r="4507" spans="1:3">
      <c r="A4507" t="s">
        <v>79</v>
      </c>
      <c r="B4507" t="s">
        <v>2000</v>
      </c>
      <c r="C4507">
        <v>4205308</v>
      </c>
    </row>
    <row r="4508" spans="1:3">
      <c r="A4508" t="s">
        <v>79</v>
      </c>
      <c r="B4508" t="s">
        <v>2018</v>
      </c>
      <c r="C4508">
        <v>4205357</v>
      </c>
    </row>
    <row r="4509" spans="1:3">
      <c r="A4509" t="s">
        <v>79</v>
      </c>
      <c r="B4509" t="s">
        <v>2036</v>
      </c>
      <c r="C4509">
        <v>4205407</v>
      </c>
    </row>
    <row r="4510" spans="1:3">
      <c r="A4510" t="s">
        <v>79</v>
      </c>
      <c r="B4510" t="s">
        <v>2054</v>
      </c>
      <c r="C4510">
        <v>4205431</v>
      </c>
    </row>
    <row r="4511" spans="1:3">
      <c r="A4511" t="s">
        <v>79</v>
      </c>
      <c r="B4511" t="s">
        <v>2071</v>
      </c>
      <c r="C4511">
        <v>4205456</v>
      </c>
    </row>
    <row r="4512" spans="1:3">
      <c r="A4512" t="s">
        <v>79</v>
      </c>
      <c r="B4512" t="s">
        <v>2087</v>
      </c>
      <c r="C4512">
        <v>4205506</v>
      </c>
    </row>
    <row r="4513" spans="1:3">
      <c r="A4513" t="s">
        <v>79</v>
      </c>
      <c r="B4513" t="s">
        <v>2103</v>
      </c>
      <c r="C4513">
        <v>4205555</v>
      </c>
    </row>
    <row r="4514" spans="1:3">
      <c r="A4514" t="s">
        <v>79</v>
      </c>
      <c r="B4514" t="s">
        <v>2120</v>
      </c>
      <c r="C4514">
        <v>4205605</v>
      </c>
    </row>
    <row r="4515" spans="1:3">
      <c r="A4515" t="s">
        <v>79</v>
      </c>
      <c r="B4515" t="s">
        <v>2135</v>
      </c>
      <c r="C4515">
        <v>4205704</v>
      </c>
    </row>
    <row r="4516" spans="1:3">
      <c r="A4516" t="s">
        <v>79</v>
      </c>
      <c r="B4516" t="s">
        <v>2151</v>
      </c>
      <c r="C4516">
        <v>4205803</v>
      </c>
    </row>
    <row r="4517" spans="1:3">
      <c r="A4517" t="s">
        <v>79</v>
      </c>
      <c r="B4517" t="s">
        <v>2168</v>
      </c>
      <c r="C4517">
        <v>4205902</v>
      </c>
    </row>
    <row r="4518" spans="1:3">
      <c r="A4518" t="s">
        <v>79</v>
      </c>
      <c r="B4518" t="s">
        <v>2185</v>
      </c>
      <c r="C4518">
        <v>4206009</v>
      </c>
    </row>
    <row r="4519" spans="1:3">
      <c r="A4519" t="s">
        <v>79</v>
      </c>
      <c r="B4519" t="s">
        <v>2202</v>
      </c>
      <c r="C4519">
        <v>4206108</v>
      </c>
    </row>
    <row r="4520" spans="1:3">
      <c r="A4520" t="s">
        <v>79</v>
      </c>
      <c r="B4520" t="s">
        <v>2216</v>
      </c>
      <c r="C4520">
        <v>4206207</v>
      </c>
    </row>
    <row r="4521" spans="1:3">
      <c r="A4521" t="s">
        <v>79</v>
      </c>
      <c r="B4521" t="s">
        <v>2233</v>
      </c>
      <c r="C4521">
        <v>4206306</v>
      </c>
    </row>
    <row r="4522" spans="1:3">
      <c r="A4522" t="s">
        <v>79</v>
      </c>
      <c r="B4522" t="s">
        <v>2248</v>
      </c>
      <c r="C4522">
        <v>4206405</v>
      </c>
    </row>
    <row r="4523" spans="1:3">
      <c r="A4523" t="s">
        <v>79</v>
      </c>
      <c r="B4523" t="s">
        <v>2263</v>
      </c>
      <c r="C4523">
        <v>4206504</v>
      </c>
    </row>
    <row r="4524" spans="1:3">
      <c r="A4524" t="s">
        <v>79</v>
      </c>
      <c r="B4524" t="s">
        <v>2278</v>
      </c>
      <c r="C4524">
        <v>4206603</v>
      </c>
    </row>
    <row r="4525" spans="1:3">
      <c r="A4525" t="s">
        <v>79</v>
      </c>
      <c r="B4525" t="s">
        <v>2294</v>
      </c>
      <c r="C4525">
        <v>4206652</v>
      </c>
    </row>
    <row r="4526" spans="1:3">
      <c r="A4526" t="s">
        <v>79</v>
      </c>
      <c r="B4526" t="s">
        <v>2310</v>
      </c>
      <c r="C4526">
        <v>4206702</v>
      </c>
    </row>
    <row r="4527" spans="1:3">
      <c r="A4527" t="s">
        <v>79</v>
      </c>
      <c r="B4527" t="s">
        <v>2323</v>
      </c>
      <c r="C4527">
        <v>4206751</v>
      </c>
    </row>
    <row r="4528" spans="1:3">
      <c r="A4528" t="s">
        <v>79</v>
      </c>
      <c r="B4528" t="s">
        <v>2339</v>
      </c>
      <c r="C4528">
        <v>4206801</v>
      </c>
    </row>
    <row r="4529" spans="1:3">
      <c r="A4529" t="s">
        <v>79</v>
      </c>
      <c r="B4529" t="s">
        <v>2355</v>
      </c>
      <c r="C4529">
        <v>4206900</v>
      </c>
    </row>
    <row r="4530" spans="1:3">
      <c r="A4530" t="s">
        <v>79</v>
      </c>
      <c r="B4530" t="s">
        <v>2369</v>
      </c>
      <c r="C4530">
        <v>4207007</v>
      </c>
    </row>
    <row r="4531" spans="1:3">
      <c r="A4531" t="s">
        <v>79</v>
      </c>
      <c r="B4531" t="s">
        <v>2384</v>
      </c>
      <c r="C4531">
        <v>4207106</v>
      </c>
    </row>
    <row r="4532" spans="1:3">
      <c r="A4532" t="s">
        <v>79</v>
      </c>
      <c r="B4532" t="s">
        <v>2400</v>
      </c>
      <c r="C4532">
        <v>4207205</v>
      </c>
    </row>
    <row r="4533" spans="1:3">
      <c r="A4533" t="s">
        <v>79</v>
      </c>
      <c r="B4533" t="s">
        <v>2416</v>
      </c>
      <c r="C4533">
        <v>4207304</v>
      </c>
    </row>
    <row r="4534" spans="1:3">
      <c r="A4534" t="s">
        <v>79</v>
      </c>
      <c r="B4534" t="s">
        <v>2432</v>
      </c>
      <c r="C4534">
        <v>4207403</v>
      </c>
    </row>
    <row r="4535" spans="1:3">
      <c r="A4535" t="s">
        <v>79</v>
      </c>
      <c r="B4535" t="s">
        <v>2448</v>
      </c>
      <c r="C4535">
        <v>4207502</v>
      </c>
    </row>
    <row r="4536" spans="1:3">
      <c r="A4536" t="s">
        <v>79</v>
      </c>
      <c r="B4536" t="s">
        <v>2462</v>
      </c>
      <c r="C4536">
        <v>4207577</v>
      </c>
    </row>
    <row r="4537" spans="1:3">
      <c r="A4537" t="s">
        <v>79</v>
      </c>
      <c r="B4537" t="s">
        <v>2477</v>
      </c>
      <c r="C4537">
        <v>4207601</v>
      </c>
    </row>
    <row r="4538" spans="1:3">
      <c r="A4538" t="s">
        <v>79</v>
      </c>
      <c r="B4538" t="s">
        <v>2493</v>
      </c>
      <c r="C4538">
        <v>4207650</v>
      </c>
    </row>
    <row r="4539" spans="1:3">
      <c r="A4539" t="s">
        <v>79</v>
      </c>
      <c r="B4539" t="s">
        <v>2507</v>
      </c>
      <c r="C4539">
        <v>4207684</v>
      </c>
    </row>
    <row r="4540" spans="1:3">
      <c r="A4540" t="s">
        <v>79</v>
      </c>
      <c r="B4540" t="s">
        <v>2523</v>
      </c>
      <c r="C4540">
        <v>4207700</v>
      </c>
    </row>
    <row r="4541" spans="1:3">
      <c r="A4541" t="s">
        <v>79</v>
      </c>
      <c r="B4541" t="s">
        <v>2538</v>
      </c>
      <c r="C4541">
        <v>4207759</v>
      </c>
    </row>
    <row r="4542" spans="1:3">
      <c r="A4542" t="s">
        <v>79</v>
      </c>
      <c r="B4542" t="s">
        <v>2554</v>
      </c>
      <c r="C4542">
        <v>4207809</v>
      </c>
    </row>
    <row r="4543" spans="1:3">
      <c r="A4543" t="s">
        <v>79</v>
      </c>
      <c r="B4543" t="s">
        <v>2568</v>
      </c>
      <c r="C4543">
        <v>4207858</v>
      </c>
    </row>
    <row r="4544" spans="1:3">
      <c r="A4544" t="s">
        <v>79</v>
      </c>
      <c r="B4544" t="s">
        <v>2583</v>
      </c>
      <c r="C4544">
        <v>4207908</v>
      </c>
    </row>
    <row r="4545" spans="1:3">
      <c r="A4545" t="s">
        <v>79</v>
      </c>
      <c r="B4545" t="s">
        <v>2599</v>
      </c>
      <c r="C4545">
        <v>4208005</v>
      </c>
    </row>
    <row r="4546" spans="1:3">
      <c r="A4546" t="s">
        <v>79</v>
      </c>
      <c r="B4546" t="s">
        <v>2614</v>
      </c>
      <c r="C4546">
        <v>4208104</v>
      </c>
    </row>
    <row r="4547" spans="1:3">
      <c r="A4547" t="s">
        <v>79</v>
      </c>
      <c r="B4547" t="s">
        <v>2627</v>
      </c>
      <c r="C4547">
        <v>4208203</v>
      </c>
    </row>
    <row r="4548" spans="1:3">
      <c r="A4548" t="s">
        <v>79</v>
      </c>
      <c r="B4548" t="s">
        <v>2642</v>
      </c>
      <c r="C4548">
        <v>4208302</v>
      </c>
    </row>
    <row r="4549" spans="1:3">
      <c r="A4549" t="s">
        <v>79</v>
      </c>
      <c r="B4549" t="s">
        <v>804</v>
      </c>
      <c r="C4549">
        <v>4208401</v>
      </c>
    </row>
    <row r="4550" spans="1:3">
      <c r="A4550" t="s">
        <v>79</v>
      </c>
      <c r="B4550" t="s">
        <v>2669</v>
      </c>
      <c r="C4550">
        <v>4208450</v>
      </c>
    </row>
    <row r="4551" spans="1:3">
      <c r="A4551" t="s">
        <v>79</v>
      </c>
      <c r="B4551" t="s">
        <v>2683</v>
      </c>
      <c r="C4551">
        <v>4208500</v>
      </c>
    </row>
    <row r="4552" spans="1:3">
      <c r="A4552" t="s">
        <v>79</v>
      </c>
      <c r="B4552" t="s">
        <v>2699</v>
      </c>
      <c r="C4552">
        <v>4208609</v>
      </c>
    </row>
    <row r="4553" spans="1:3">
      <c r="A4553" t="s">
        <v>79</v>
      </c>
      <c r="B4553" t="s">
        <v>2714</v>
      </c>
      <c r="C4553">
        <v>4208708</v>
      </c>
    </row>
    <row r="4554" spans="1:3">
      <c r="A4554" t="s">
        <v>79</v>
      </c>
      <c r="B4554" t="s">
        <v>2730</v>
      </c>
      <c r="C4554">
        <v>4208807</v>
      </c>
    </row>
    <row r="4555" spans="1:3">
      <c r="A4555" t="s">
        <v>79</v>
      </c>
      <c r="B4555" t="s">
        <v>2745</v>
      </c>
      <c r="C4555">
        <v>4208906</v>
      </c>
    </row>
    <row r="4556" spans="1:3">
      <c r="A4556" t="s">
        <v>79</v>
      </c>
      <c r="B4556" t="s">
        <v>2760</v>
      </c>
      <c r="C4556">
        <v>4208955</v>
      </c>
    </row>
    <row r="4557" spans="1:3">
      <c r="A4557" t="s">
        <v>79</v>
      </c>
      <c r="B4557" t="s">
        <v>2776</v>
      </c>
      <c r="C4557">
        <v>4209003</v>
      </c>
    </row>
    <row r="4558" spans="1:3">
      <c r="A4558" t="s">
        <v>79</v>
      </c>
      <c r="B4558" t="s">
        <v>2792</v>
      </c>
      <c r="C4558">
        <v>4209102</v>
      </c>
    </row>
    <row r="4559" spans="1:3">
      <c r="A4559" t="s">
        <v>79</v>
      </c>
      <c r="B4559" t="s">
        <v>2807</v>
      </c>
      <c r="C4559">
        <v>4209151</v>
      </c>
    </row>
    <row r="4560" spans="1:3">
      <c r="A4560" t="s">
        <v>79</v>
      </c>
      <c r="B4560" t="s">
        <v>2822</v>
      </c>
      <c r="C4560">
        <v>4209177</v>
      </c>
    </row>
    <row r="4561" spans="1:3">
      <c r="A4561" t="s">
        <v>79</v>
      </c>
      <c r="B4561" t="s">
        <v>2834</v>
      </c>
      <c r="C4561">
        <v>4209201</v>
      </c>
    </row>
    <row r="4562" spans="1:3">
      <c r="A4562" t="s">
        <v>79</v>
      </c>
      <c r="B4562" t="s">
        <v>2847</v>
      </c>
      <c r="C4562">
        <v>4209300</v>
      </c>
    </row>
    <row r="4563" spans="1:3">
      <c r="A4563" t="s">
        <v>79</v>
      </c>
      <c r="B4563" t="s">
        <v>2860</v>
      </c>
      <c r="C4563">
        <v>4209409</v>
      </c>
    </row>
    <row r="4564" spans="1:3">
      <c r="A4564" t="s">
        <v>79</v>
      </c>
      <c r="B4564" t="s">
        <v>2873</v>
      </c>
      <c r="C4564">
        <v>4209458</v>
      </c>
    </row>
    <row r="4565" spans="1:3">
      <c r="A4565" t="s">
        <v>79</v>
      </c>
      <c r="B4565" t="s">
        <v>2885</v>
      </c>
      <c r="C4565">
        <v>4209508</v>
      </c>
    </row>
    <row r="4566" spans="1:3">
      <c r="A4566" t="s">
        <v>79</v>
      </c>
      <c r="B4566" t="s">
        <v>2898</v>
      </c>
      <c r="C4566">
        <v>4209607</v>
      </c>
    </row>
    <row r="4567" spans="1:3">
      <c r="A4567" t="s">
        <v>79</v>
      </c>
      <c r="B4567" t="s">
        <v>2910</v>
      </c>
      <c r="C4567">
        <v>4209706</v>
      </c>
    </row>
    <row r="4568" spans="1:3">
      <c r="A4568" t="s">
        <v>79</v>
      </c>
      <c r="B4568" t="s">
        <v>2923</v>
      </c>
      <c r="C4568">
        <v>4209805</v>
      </c>
    </row>
    <row r="4569" spans="1:3">
      <c r="A4569" t="s">
        <v>79</v>
      </c>
      <c r="B4569" t="s">
        <v>2934</v>
      </c>
      <c r="C4569">
        <v>4209854</v>
      </c>
    </row>
    <row r="4570" spans="1:3">
      <c r="A4570" t="s">
        <v>79</v>
      </c>
      <c r="B4570" t="s">
        <v>2946</v>
      </c>
      <c r="C4570">
        <v>4209904</v>
      </c>
    </row>
    <row r="4571" spans="1:3">
      <c r="A4571" t="s">
        <v>79</v>
      </c>
      <c r="B4571" t="s">
        <v>2958</v>
      </c>
      <c r="C4571">
        <v>4210001</v>
      </c>
    </row>
    <row r="4572" spans="1:3">
      <c r="A4572" t="s">
        <v>79</v>
      </c>
      <c r="B4572" t="s">
        <v>2970</v>
      </c>
      <c r="C4572">
        <v>4210035</v>
      </c>
    </row>
    <row r="4573" spans="1:3">
      <c r="A4573" t="s">
        <v>79</v>
      </c>
      <c r="B4573" t="s">
        <v>2982</v>
      </c>
      <c r="C4573">
        <v>4210050</v>
      </c>
    </row>
    <row r="4574" spans="1:3">
      <c r="A4574" t="s">
        <v>79</v>
      </c>
      <c r="B4574" t="s">
        <v>2994</v>
      </c>
      <c r="C4574">
        <v>4210100</v>
      </c>
    </row>
    <row r="4575" spans="1:3">
      <c r="A4575" t="s">
        <v>79</v>
      </c>
      <c r="B4575" t="s">
        <v>3007</v>
      </c>
      <c r="C4575">
        <v>4210209</v>
      </c>
    </row>
    <row r="4576" spans="1:3">
      <c r="A4576" t="s">
        <v>79</v>
      </c>
      <c r="B4576" t="s">
        <v>3020</v>
      </c>
      <c r="C4576">
        <v>4210308</v>
      </c>
    </row>
    <row r="4577" spans="1:3">
      <c r="A4577" t="s">
        <v>79</v>
      </c>
      <c r="B4577" t="s">
        <v>3032</v>
      </c>
      <c r="C4577">
        <v>4210407</v>
      </c>
    </row>
    <row r="4578" spans="1:3">
      <c r="A4578" t="s">
        <v>79</v>
      </c>
      <c r="B4578" t="s">
        <v>1249</v>
      </c>
      <c r="C4578">
        <v>4210506</v>
      </c>
    </row>
    <row r="4579" spans="1:3">
      <c r="A4579" t="s">
        <v>79</v>
      </c>
      <c r="B4579" t="s">
        <v>3056</v>
      </c>
      <c r="C4579">
        <v>4210555</v>
      </c>
    </row>
    <row r="4580" spans="1:3">
      <c r="A4580" t="s">
        <v>79</v>
      </c>
      <c r="B4580" t="s">
        <v>2426</v>
      </c>
      <c r="C4580">
        <v>4210605</v>
      </c>
    </row>
    <row r="4581" spans="1:3">
      <c r="A4581" t="s">
        <v>79</v>
      </c>
      <c r="B4581" t="s">
        <v>3080</v>
      </c>
      <c r="C4581">
        <v>4210704</v>
      </c>
    </row>
    <row r="4582" spans="1:3">
      <c r="A4582" t="s">
        <v>79</v>
      </c>
      <c r="B4582" t="s">
        <v>3093</v>
      </c>
      <c r="C4582">
        <v>4210803</v>
      </c>
    </row>
    <row r="4583" spans="1:3">
      <c r="A4583" t="s">
        <v>79</v>
      </c>
      <c r="B4583" t="s">
        <v>3105</v>
      </c>
      <c r="C4583">
        <v>4210852</v>
      </c>
    </row>
    <row r="4584" spans="1:3">
      <c r="A4584" t="s">
        <v>79</v>
      </c>
      <c r="B4584" t="s">
        <v>3118</v>
      </c>
      <c r="C4584">
        <v>4210902</v>
      </c>
    </row>
    <row r="4585" spans="1:3">
      <c r="A4585" t="s">
        <v>79</v>
      </c>
      <c r="B4585" t="s">
        <v>3129</v>
      </c>
      <c r="C4585">
        <v>4211009</v>
      </c>
    </row>
    <row r="4586" spans="1:3">
      <c r="A4586" t="s">
        <v>79</v>
      </c>
      <c r="B4586" t="s">
        <v>3141</v>
      </c>
      <c r="C4586">
        <v>4211058</v>
      </c>
    </row>
    <row r="4587" spans="1:3">
      <c r="A4587" t="s">
        <v>79</v>
      </c>
      <c r="B4587" t="s">
        <v>3152</v>
      </c>
      <c r="C4587">
        <v>4211108</v>
      </c>
    </row>
    <row r="4588" spans="1:3">
      <c r="A4588" t="s">
        <v>79</v>
      </c>
      <c r="B4588" t="s">
        <v>3163</v>
      </c>
      <c r="C4588">
        <v>4211207</v>
      </c>
    </row>
    <row r="4589" spans="1:3">
      <c r="A4589" t="s">
        <v>79</v>
      </c>
      <c r="B4589" t="s">
        <v>3174</v>
      </c>
      <c r="C4589">
        <v>4211256</v>
      </c>
    </row>
    <row r="4590" spans="1:3">
      <c r="A4590" t="s">
        <v>79</v>
      </c>
      <c r="B4590" t="s">
        <v>3185</v>
      </c>
      <c r="C4590">
        <v>4211306</v>
      </c>
    </row>
    <row r="4591" spans="1:3">
      <c r="A4591" t="s">
        <v>79</v>
      </c>
      <c r="B4591" t="s">
        <v>3197</v>
      </c>
      <c r="C4591">
        <v>4211405</v>
      </c>
    </row>
    <row r="4592" spans="1:3">
      <c r="A4592" t="s">
        <v>79</v>
      </c>
      <c r="B4592" t="s">
        <v>3209</v>
      </c>
      <c r="C4592">
        <v>4211454</v>
      </c>
    </row>
    <row r="4593" spans="1:3">
      <c r="A4593" t="s">
        <v>79</v>
      </c>
      <c r="B4593" t="s">
        <v>3221</v>
      </c>
      <c r="C4593">
        <v>4211504</v>
      </c>
    </row>
    <row r="4594" spans="1:3">
      <c r="A4594" t="s">
        <v>79</v>
      </c>
      <c r="B4594" t="s">
        <v>3109</v>
      </c>
      <c r="C4594">
        <v>4211603</v>
      </c>
    </row>
    <row r="4595" spans="1:3">
      <c r="A4595" t="s">
        <v>79</v>
      </c>
      <c r="B4595" t="s">
        <v>3243</v>
      </c>
      <c r="C4595">
        <v>4211652</v>
      </c>
    </row>
    <row r="4596" spans="1:3">
      <c r="A4596" t="s">
        <v>79</v>
      </c>
      <c r="B4596" t="s">
        <v>3252</v>
      </c>
      <c r="C4596">
        <v>4211702</v>
      </c>
    </row>
    <row r="4597" spans="1:3">
      <c r="A4597" t="s">
        <v>79</v>
      </c>
      <c r="B4597" t="s">
        <v>3263</v>
      </c>
      <c r="C4597">
        <v>4211751</v>
      </c>
    </row>
    <row r="4598" spans="1:3">
      <c r="A4598" t="s">
        <v>79</v>
      </c>
      <c r="B4598" t="s">
        <v>3275</v>
      </c>
      <c r="C4598">
        <v>4211801</v>
      </c>
    </row>
    <row r="4599" spans="1:3">
      <c r="A4599" t="s">
        <v>79</v>
      </c>
      <c r="B4599" t="s">
        <v>3286</v>
      </c>
      <c r="C4599">
        <v>4211850</v>
      </c>
    </row>
    <row r="4600" spans="1:3">
      <c r="A4600" t="s">
        <v>79</v>
      </c>
      <c r="B4600" t="s">
        <v>3298</v>
      </c>
      <c r="C4600">
        <v>4211876</v>
      </c>
    </row>
    <row r="4601" spans="1:3">
      <c r="A4601" t="s">
        <v>79</v>
      </c>
      <c r="B4601" t="s">
        <v>3310</v>
      </c>
      <c r="C4601">
        <v>4211892</v>
      </c>
    </row>
    <row r="4602" spans="1:3">
      <c r="A4602" t="s">
        <v>79</v>
      </c>
      <c r="B4602" t="s">
        <v>3321</v>
      </c>
      <c r="C4602">
        <v>4211900</v>
      </c>
    </row>
    <row r="4603" spans="1:3">
      <c r="A4603" t="s">
        <v>79</v>
      </c>
      <c r="B4603" t="s">
        <v>3332</v>
      </c>
      <c r="C4603">
        <v>4212007</v>
      </c>
    </row>
    <row r="4604" spans="1:3">
      <c r="A4604" t="s">
        <v>79</v>
      </c>
      <c r="B4604" t="s">
        <v>3343</v>
      </c>
      <c r="C4604">
        <v>4212056</v>
      </c>
    </row>
    <row r="4605" spans="1:3">
      <c r="A4605" t="s">
        <v>79</v>
      </c>
      <c r="B4605" t="s">
        <v>3353</v>
      </c>
      <c r="C4605">
        <v>4212106</v>
      </c>
    </row>
    <row r="4606" spans="1:3">
      <c r="A4606" t="s">
        <v>79</v>
      </c>
      <c r="B4606" t="s">
        <v>3363</v>
      </c>
      <c r="C4606">
        <v>4212205</v>
      </c>
    </row>
    <row r="4607" spans="1:3">
      <c r="A4607" t="s">
        <v>79</v>
      </c>
      <c r="B4607" t="s">
        <v>3372</v>
      </c>
      <c r="C4607">
        <v>4212239</v>
      </c>
    </row>
    <row r="4608" spans="1:3">
      <c r="A4608" t="s">
        <v>79</v>
      </c>
      <c r="B4608" t="s">
        <v>3382</v>
      </c>
      <c r="C4608">
        <v>4212254</v>
      </c>
    </row>
    <row r="4609" spans="1:3">
      <c r="A4609" t="s">
        <v>79</v>
      </c>
      <c r="B4609" t="s">
        <v>3392</v>
      </c>
      <c r="C4609">
        <v>4212270</v>
      </c>
    </row>
    <row r="4610" spans="1:3">
      <c r="A4610" t="s">
        <v>79</v>
      </c>
      <c r="B4610" t="s">
        <v>3402</v>
      </c>
      <c r="C4610">
        <v>4212304</v>
      </c>
    </row>
    <row r="4611" spans="1:3">
      <c r="A4611" t="s">
        <v>79</v>
      </c>
      <c r="B4611" t="s">
        <v>3412</v>
      </c>
      <c r="C4611">
        <v>4212403</v>
      </c>
    </row>
    <row r="4612" spans="1:3">
      <c r="A4612" t="s">
        <v>79</v>
      </c>
      <c r="B4612" t="s">
        <v>3422</v>
      </c>
      <c r="C4612">
        <v>4212502</v>
      </c>
    </row>
    <row r="4613" spans="1:3">
      <c r="A4613" t="s">
        <v>79</v>
      </c>
      <c r="B4613" t="s">
        <v>3431</v>
      </c>
      <c r="C4613">
        <v>4212601</v>
      </c>
    </row>
    <row r="4614" spans="1:3">
      <c r="A4614" t="s">
        <v>79</v>
      </c>
      <c r="B4614" t="s">
        <v>3440</v>
      </c>
      <c r="C4614">
        <v>4212650</v>
      </c>
    </row>
    <row r="4615" spans="1:3">
      <c r="A4615" t="s">
        <v>79</v>
      </c>
      <c r="B4615" t="s">
        <v>2595</v>
      </c>
      <c r="C4615">
        <v>4212700</v>
      </c>
    </row>
    <row r="4616" spans="1:3">
      <c r="A4616" t="s">
        <v>79</v>
      </c>
      <c r="B4616" t="s">
        <v>3459</v>
      </c>
      <c r="C4616">
        <v>4212908</v>
      </c>
    </row>
    <row r="4617" spans="1:3">
      <c r="A4617" t="s">
        <v>79</v>
      </c>
      <c r="B4617" t="s">
        <v>3469</v>
      </c>
      <c r="C4617">
        <v>4213005</v>
      </c>
    </row>
    <row r="4618" spans="1:3">
      <c r="A4618" t="s">
        <v>79</v>
      </c>
      <c r="B4618" t="s">
        <v>3478</v>
      </c>
      <c r="C4618">
        <v>4213104</v>
      </c>
    </row>
    <row r="4619" spans="1:3">
      <c r="A4619" t="s">
        <v>79</v>
      </c>
      <c r="B4619" t="s">
        <v>3488</v>
      </c>
      <c r="C4619">
        <v>4213153</v>
      </c>
    </row>
    <row r="4620" spans="1:3">
      <c r="A4620" t="s">
        <v>79</v>
      </c>
      <c r="B4620" t="s">
        <v>3498</v>
      </c>
      <c r="C4620">
        <v>4213203</v>
      </c>
    </row>
    <row r="4621" spans="1:3">
      <c r="A4621" t="s">
        <v>79</v>
      </c>
      <c r="B4621" t="s">
        <v>3507</v>
      </c>
      <c r="C4621">
        <v>4213302</v>
      </c>
    </row>
    <row r="4622" spans="1:3">
      <c r="A4622" t="s">
        <v>79</v>
      </c>
      <c r="B4622" t="s">
        <v>3517</v>
      </c>
      <c r="C4622">
        <v>4213351</v>
      </c>
    </row>
    <row r="4623" spans="1:3">
      <c r="A4623" t="s">
        <v>79</v>
      </c>
      <c r="B4623" t="s">
        <v>3527</v>
      </c>
      <c r="C4623">
        <v>4213401</v>
      </c>
    </row>
    <row r="4624" spans="1:3">
      <c r="A4624" t="s">
        <v>79</v>
      </c>
      <c r="B4624" t="s">
        <v>3537</v>
      </c>
      <c r="C4624">
        <v>4213500</v>
      </c>
    </row>
    <row r="4625" spans="1:3">
      <c r="A4625" t="s">
        <v>79</v>
      </c>
      <c r="B4625" t="s">
        <v>3546</v>
      </c>
      <c r="C4625">
        <v>4213609</v>
      </c>
    </row>
    <row r="4626" spans="1:3">
      <c r="A4626" t="s">
        <v>79</v>
      </c>
      <c r="B4626" t="s">
        <v>3555</v>
      </c>
      <c r="C4626">
        <v>4213708</v>
      </c>
    </row>
    <row r="4627" spans="1:3">
      <c r="A4627" t="s">
        <v>79</v>
      </c>
      <c r="B4627" t="s">
        <v>3565</v>
      </c>
      <c r="C4627">
        <v>4213807</v>
      </c>
    </row>
    <row r="4628" spans="1:3">
      <c r="A4628" t="s">
        <v>79</v>
      </c>
      <c r="B4628" t="s">
        <v>3575</v>
      </c>
      <c r="C4628">
        <v>4213906</v>
      </c>
    </row>
    <row r="4629" spans="1:3">
      <c r="A4629" t="s">
        <v>79</v>
      </c>
      <c r="B4629" t="s">
        <v>3585</v>
      </c>
      <c r="C4629">
        <v>4214003</v>
      </c>
    </row>
    <row r="4630" spans="1:3">
      <c r="A4630" t="s">
        <v>79</v>
      </c>
      <c r="B4630" t="s">
        <v>3595</v>
      </c>
      <c r="C4630">
        <v>4214102</v>
      </c>
    </row>
    <row r="4631" spans="1:3">
      <c r="A4631" t="s">
        <v>79</v>
      </c>
      <c r="B4631" t="s">
        <v>3604</v>
      </c>
      <c r="C4631">
        <v>4214151</v>
      </c>
    </row>
    <row r="4632" spans="1:3">
      <c r="A4632" t="s">
        <v>79</v>
      </c>
      <c r="B4632" t="s">
        <v>3613</v>
      </c>
      <c r="C4632">
        <v>4214201</v>
      </c>
    </row>
    <row r="4633" spans="1:3">
      <c r="A4633" t="s">
        <v>79</v>
      </c>
      <c r="B4633" t="s">
        <v>3622</v>
      </c>
      <c r="C4633">
        <v>4214300</v>
      </c>
    </row>
    <row r="4634" spans="1:3">
      <c r="A4634" t="s">
        <v>79</v>
      </c>
      <c r="B4634" t="s">
        <v>3632</v>
      </c>
      <c r="C4634">
        <v>4214409</v>
      </c>
    </row>
    <row r="4635" spans="1:3">
      <c r="A4635" t="s">
        <v>79</v>
      </c>
      <c r="B4635" t="s">
        <v>3642</v>
      </c>
      <c r="C4635">
        <v>4214508</v>
      </c>
    </row>
    <row r="4636" spans="1:3">
      <c r="A4636" t="s">
        <v>79</v>
      </c>
      <c r="B4636" t="s">
        <v>3651</v>
      </c>
      <c r="C4636">
        <v>4214607</v>
      </c>
    </row>
    <row r="4637" spans="1:3">
      <c r="A4637" t="s">
        <v>79</v>
      </c>
      <c r="B4637" t="s">
        <v>3660</v>
      </c>
      <c r="C4637">
        <v>4214805</v>
      </c>
    </row>
    <row r="4638" spans="1:3">
      <c r="A4638" t="s">
        <v>79</v>
      </c>
      <c r="B4638" t="s">
        <v>3669</v>
      </c>
      <c r="C4638">
        <v>4214706</v>
      </c>
    </row>
    <row r="4639" spans="1:3">
      <c r="A4639" t="s">
        <v>79</v>
      </c>
      <c r="B4639" t="s">
        <v>3676</v>
      </c>
      <c r="C4639">
        <v>4214904</v>
      </c>
    </row>
    <row r="4640" spans="1:3">
      <c r="A4640" t="s">
        <v>79</v>
      </c>
      <c r="B4640" t="s">
        <v>3684</v>
      </c>
      <c r="C4640">
        <v>4215000</v>
      </c>
    </row>
    <row r="4641" spans="1:3">
      <c r="A4641" t="s">
        <v>79</v>
      </c>
      <c r="B4641" t="s">
        <v>3693</v>
      </c>
      <c r="C4641">
        <v>4215059</v>
      </c>
    </row>
    <row r="4642" spans="1:3">
      <c r="A4642" t="s">
        <v>79</v>
      </c>
      <c r="B4642" t="s">
        <v>3701</v>
      </c>
      <c r="C4642">
        <v>4215075</v>
      </c>
    </row>
    <row r="4643" spans="1:3">
      <c r="A4643" t="s">
        <v>79</v>
      </c>
      <c r="B4643" t="s">
        <v>3709</v>
      </c>
      <c r="C4643">
        <v>4215109</v>
      </c>
    </row>
    <row r="4644" spans="1:3">
      <c r="A4644" t="s">
        <v>79</v>
      </c>
      <c r="B4644" t="s">
        <v>3716</v>
      </c>
      <c r="C4644">
        <v>4215208</v>
      </c>
    </row>
    <row r="4645" spans="1:3">
      <c r="A4645" t="s">
        <v>79</v>
      </c>
      <c r="B4645" t="s">
        <v>3723</v>
      </c>
      <c r="C4645">
        <v>4215307</v>
      </c>
    </row>
    <row r="4646" spans="1:3">
      <c r="A4646" t="s">
        <v>79</v>
      </c>
      <c r="B4646" t="s">
        <v>3730</v>
      </c>
      <c r="C4646">
        <v>4215356</v>
      </c>
    </row>
    <row r="4647" spans="1:3">
      <c r="A4647" t="s">
        <v>79</v>
      </c>
      <c r="B4647" t="s">
        <v>3737</v>
      </c>
      <c r="C4647">
        <v>4215406</v>
      </c>
    </row>
    <row r="4648" spans="1:3">
      <c r="A4648" t="s">
        <v>79</v>
      </c>
      <c r="B4648" t="s">
        <v>3744</v>
      </c>
      <c r="C4648">
        <v>4215455</v>
      </c>
    </row>
    <row r="4649" spans="1:3">
      <c r="A4649" t="s">
        <v>79</v>
      </c>
      <c r="B4649" t="s">
        <v>3124</v>
      </c>
      <c r="C4649">
        <v>4215505</v>
      </c>
    </row>
    <row r="4650" spans="1:3">
      <c r="A4650" t="s">
        <v>79</v>
      </c>
      <c r="B4650" t="s">
        <v>3072</v>
      </c>
      <c r="C4650">
        <v>4215554</v>
      </c>
    </row>
    <row r="4651" spans="1:3">
      <c r="A4651" t="s">
        <v>79</v>
      </c>
      <c r="B4651" t="s">
        <v>1527</v>
      </c>
      <c r="C4651">
        <v>4215604</v>
      </c>
    </row>
    <row r="4652" spans="1:3">
      <c r="A4652" t="s">
        <v>79</v>
      </c>
      <c r="B4652" t="s">
        <v>3766</v>
      </c>
      <c r="C4652">
        <v>4215653</v>
      </c>
    </row>
    <row r="4653" spans="1:3">
      <c r="A4653" t="s">
        <v>79</v>
      </c>
      <c r="B4653" t="s">
        <v>2439</v>
      </c>
      <c r="C4653">
        <v>4215679</v>
      </c>
    </row>
    <row r="4654" spans="1:3">
      <c r="A4654" t="s">
        <v>79</v>
      </c>
      <c r="B4654" t="s">
        <v>3779</v>
      </c>
      <c r="C4654">
        <v>4215687</v>
      </c>
    </row>
    <row r="4655" spans="1:3">
      <c r="A4655" t="s">
        <v>79</v>
      </c>
      <c r="B4655" t="s">
        <v>3786</v>
      </c>
      <c r="C4655">
        <v>4215695</v>
      </c>
    </row>
    <row r="4656" spans="1:3">
      <c r="A4656" t="s">
        <v>79</v>
      </c>
      <c r="B4656" t="s">
        <v>3793</v>
      </c>
      <c r="C4656">
        <v>4215703</v>
      </c>
    </row>
    <row r="4657" spans="1:3">
      <c r="A4657" t="s">
        <v>79</v>
      </c>
      <c r="B4657" t="s">
        <v>3800</v>
      </c>
      <c r="C4657">
        <v>4215802</v>
      </c>
    </row>
    <row r="4658" spans="1:3">
      <c r="A4658" t="s">
        <v>79</v>
      </c>
      <c r="B4658" t="s">
        <v>3806</v>
      </c>
      <c r="C4658">
        <v>4215752</v>
      </c>
    </row>
    <row r="4659" spans="1:3">
      <c r="A4659" t="s">
        <v>79</v>
      </c>
      <c r="B4659" t="s">
        <v>3813</v>
      </c>
      <c r="C4659">
        <v>4215901</v>
      </c>
    </row>
    <row r="4660" spans="1:3">
      <c r="A4660" t="s">
        <v>79</v>
      </c>
      <c r="B4660" t="s">
        <v>3820</v>
      </c>
      <c r="C4660">
        <v>4216008</v>
      </c>
    </row>
    <row r="4661" spans="1:3">
      <c r="A4661" t="s">
        <v>79</v>
      </c>
      <c r="B4661" t="s">
        <v>3827</v>
      </c>
      <c r="C4661">
        <v>4216057</v>
      </c>
    </row>
    <row r="4662" spans="1:3">
      <c r="A4662" t="s">
        <v>79</v>
      </c>
      <c r="B4662" t="s">
        <v>1607</v>
      </c>
      <c r="C4662">
        <v>4216107</v>
      </c>
    </row>
    <row r="4663" spans="1:3">
      <c r="A4663" t="s">
        <v>79</v>
      </c>
      <c r="B4663" t="s">
        <v>3840</v>
      </c>
      <c r="C4663">
        <v>4216206</v>
      </c>
    </row>
    <row r="4664" spans="1:3">
      <c r="A4664" t="s">
        <v>79</v>
      </c>
      <c r="B4664" t="s">
        <v>3268</v>
      </c>
      <c r="C4664">
        <v>4216305</v>
      </c>
    </row>
    <row r="4665" spans="1:3">
      <c r="A4665" t="s">
        <v>79</v>
      </c>
      <c r="B4665" t="s">
        <v>3853</v>
      </c>
      <c r="C4665">
        <v>4216354</v>
      </c>
    </row>
    <row r="4666" spans="1:3">
      <c r="A4666" t="s">
        <v>79</v>
      </c>
      <c r="B4666" t="s">
        <v>3859</v>
      </c>
      <c r="C4666">
        <v>4216255</v>
      </c>
    </row>
    <row r="4667" spans="1:3">
      <c r="A4667" t="s">
        <v>79</v>
      </c>
      <c r="B4667" t="s">
        <v>3865</v>
      </c>
      <c r="C4667">
        <v>4216404</v>
      </c>
    </row>
    <row r="4668" spans="1:3">
      <c r="A4668" t="s">
        <v>79</v>
      </c>
      <c r="B4668" t="s">
        <v>3870</v>
      </c>
      <c r="C4668">
        <v>4216503</v>
      </c>
    </row>
    <row r="4669" spans="1:3">
      <c r="A4669" t="s">
        <v>79</v>
      </c>
      <c r="B4669" t="s">
        <v>3875</v>
      </c>
      <c r="C4669">
        <v>4216602</v>
      </c>
    </row>
    <row r="4670" spans="1:3">
      <c r="A4670" t="s">
        <v>79</v>
      </c>
      <c r="B4670" t="s">
        <v>3881</v>
      </c>
      <c r="C4670">
        <v>4216701</v>
      </c>
    </row>
    <row r="4671" spans="1:3">
      <c r="A4671" t="s">
        <v>79</v>
      </c>
      <c r="B4671" t="s">
        <v>3887</v>
      </c>
      <c r="C4671">
        <v>4216800</v>
      </c>
    </row>
    <row r="4672" spans="1:3">
      <c r="A4672" t="s">
        <v>79</v>
      </c>
      <c r="B4672" t="s">
        <v>3893</v>
      </c>
      <c r="C4672">
        <v>4216909</v>
      </c>
    </row>
    <row r="4673" spans="1:3">
      <c r="A4673" t="s">
        <v>79</v>
      </c>
      <c r="B4673" t="s">
        <v>3899</v>
      </c>
      <c r="C4673">
        <v>4217006</v>
      </c>
    </row>
    <row r="4674" spans="1:3">
      <c r="A4674" t="s">
        <v>79</v>
      </c>
      <c r="B4674" t="s">
        <v>3905</v>
      </c>
      <c r="C4674">
        <v>4217105</v>
      </c>
    </row>
    <row r="4675" spans="1:3">
      <c r="A4675" t="s">
        <v>79</v>
      </c>
      <c r="B4675" t="s">
        <v>3911</v>
      </c>
      <c r="C4675">
        <v>4217154</v>
      </c>
    </row>
    <row r="4676" spans="1:3">
      <c r="A4676" t="s">
        <v>79</v>
      </c>
      <c r="B4676" t="s">
        <v>3916</v>
      </c>
      <c r="C4676">
        <v>4217204</v>
      </c>
    </row>
    <row r="4677" spans="1:3">
      <c r="A4677" t="s">
        <v>79</v>
      </c>
      <c r="B4677" t="s">
        <v>3922</v>
      </c>
      <c r="C4677">
        <v>4217253</v>
      </c>
    </row>
    <row r="4678" spans="1:3">
      <c r="A4678" t="s">
        <v>79</v>
      </c>
      <c r="B4678" t="s">
        <v>3928</v>
      </c>
      <c r="C4678">
        <v>4217303</v>
      </c>
    </row>
    <row r="4679" spans="1:3">
      <c r="A4679" t="s">
        <v>79</v>
      </c>
      <c r="B4679" t="s">
        <v>3934</v>
      </c>
      <c r="C4679">
        <v>4217402</v>
      </c>
    </row>
    <row r="4680" spans="1:3">
      <c r="A4680" t="s">
        <v>79</v>
      </c>
      <c r="B4680" t="s">
        <v>3940</v>
      </c>
      <c r="C4680">
        <v>4217501</v>
      </c>
    </row>
    <row r="4681" spans="1:3">
      <c r="A4681" t="s">
        <v>79</v>
      </c>
      <c r="B4681" t="s">
        <v>3946</v>
      </c>
      <c r="C4681">
        <v>4217550</v>
      </c>
    </row>
    <row r="4682" spans="1:3">
      <c r="A4682" t="s">
        <v>79</v>
      </c>
      <c r="B4682" t="s">
        <v>3952</v>
      </c>
      <c r="C4682">
        <v>4217600</v>
      </c>
    </row>
    <row r="4683" spans="1:3">
      <c r="A4683" t="s">
        <v>79</v>
      </c>
      <c r="B4683" t="s">
        <v>3958</v>
      </c>
      <c r="C4683">
        <v>4217709</v>
      </c>
    </row>
    <row r="4684" spans="1:3">
      <c r="A4684" t="s">
        <v>79</v>
      </c>
      <c r="B4684" t="s">
        <v>3963</v>
      </c>
      <c r="C4684">
        <v>4217758</v>
      </c>
    </row>
    <row r="4685" spans="1:3">
      <c r="A4685" t="s">
        <v>79</v>
      </c>
      <c r="B4685" t="s">
        <v>3969</v>
      </c>
      <c r="C4685">
        <v>4217808</v>
      </c>
    </row>
    <row r="4686" spans="1:3">
      <c r="A4686" t="s">
        <v>79</v>
      </c>
      <c r="B4686" t="s">
        <v>2968</v>
      </c>
      <c r="C4686">
        <v>4217907</v>
      </c>
    </row>
    <row r="4687" spans="1:3">
      <c r="A4687" t="s">
        <v>79</v>
      </c>
      <c r="B4687" t="s">
        <v>3979</v>
      </c>
      <c r="C4687">
        <v>4217956</v>
      </c>
    </row>
    <row r="4688" spans="1:3">
      <c r="A4688" t="s">
        <v>79</v>
      </c>
      <c r="B4688" t="s">
        <v>3985</v>
      </c>
      <c r="C4688">
        <v>4218004</v>
      </c>
    </row>
    <row r="4689" spans="1:3">
      <c r="A4689" t="s">
        <v>79</v>
      </c>
      <c r="B4689" t="s">
        <v>3990</v>
      </c>
      <c r="C4689">
        <v>4218103</v>
      </c>
    </row>
    <row r="4690" spans="1:3">
      <c r="A4690" t="s">
        <v>79</v>
      </c>
      <c r="B4690" t="s">
        <v>3996</v>
      </c>
      <c r="C4690">
        <v>4218202</v>
      </c>
    </row>
    <row r="4691" spans="1:3">
      <c r="A4691" t="s">
        <v>79</v>
      </c>
      <c r="B4691" t="s">
        <v>4001</v>
      </c>
      <c r="C4691">
        <v>4218251</v>
      </c>
    </row>
    <row r="4692" spans="1:3">
      <c r="A4692" t="s">
        <v>79</v>
      </c>
      <c r="B4692" t="s">
        <v>4007</v>
      </c>
      <c r="C4692">
        <v>4218301</v>
      </c>
    </row>
    <row r="4693" spans="1:3">
      <c r="A4693" t="s">
        <v>79</v>
      </c>
      <c r="B4693" t="s">
        <v>4013</v>
      </c>
      <c r="C4693">
        <v>4218350</v>
      </c>
    </row>
    <row r="4694" spans="1:3">
      <c r="A4694" t="s">
        <v>79</v>
      </c>
      <c r="B4694" t="s">
        <v>4019</v>
      </c>
      <c r="C4694">
        <v>4218400</v>
      </c>
    </row>
    <row r="4695" spans="1:3">
      <c r="A4695" t="s">
        <v>79</v>
      </c>
      <c r="B4695" t="s">
        <v>4024</v>
      </c>
      <c r="C4695">
        <v>4218509</v>
      </c>
    </row>
    <row r="4696" spans="1:3">
      <c r="A4696" t="s">
        <v>79</v>
      </c>
      <c r="B4696" t="s">
        <v>4030</v>
      </c>
      <c r="C4696">
        <v>4218608</v>
      </c>
    </row>
    <row r="4697" spans="1:3">
      <c r="A4697" t="s">
        <v>79</v>
      </c>
      <c r="B4697" t="s">
        <v>4036</v>
      </c>
      <c r="C4697">
        <v>4218707</v>
      </c>
    </row>
    <row r="4698" spans="1:3">
      <c r="A4698" t="s">
        <v>79</v>
      </c>
      <c r="B4698" t="s">
        <v>4041</v>
      </c>
      <c r="C4698">
        <v>4218756</v>
      </c>
    </row>
    <row r="4699" spans="1:3">
      <c r="A4699" t="s">
        <v>79</v>
      </c>
      <c r="B4699" t="s">
        <v>4047</v>
      </c>
      <c r="C4699">
        <v>4218806</v>
      </c>
    </row>
    <row r="4700" spans="1:3">
      <c r="A4700" t="s">
        <v>79</v>
      </c>
      <c r="B4700" t="s">
        <v>4053</v>
      </c>
      <c r="C4700">
        <v>4218855</v>
      </c>
    </row>
    <row r="4701" spans="1:3">
      <c r="A4701" t="s">
        <v>79</v>
      </c>
      <c r="B4701" t="s">
        <v>4058</v>
      </c>
      <c r="C4701">
        <v>4218905</v>
      </c>
    </row>
    <row r="4702" spans="1:3">
      <c r="A4702" t="s">
        <v>79</v>
      </c>
      <c r="B4702" t="s">
        <v>4064</v>
      </c>
      <c r="C4702">
        <v>4218954</v>
      </c>
    </row>
    <row r="4703" spans="1:3">
      <c r="A4703" t="s">
        <v>79</v>
      </c>
      <c r="B4703" t="s">
        <v>4070</v>
      </c>
      <c r="C4703">
        <v>4219002</v>
      </c>
    </row>
    <row r="4704" spans="1:3">
      <c r="A4704" t="s">
        <v>79</v>
      </c>
      <c r="B4704" t="s">
        <v>4075</v>
      </c>
      <c r="C4704">
        <v>4219101</v>
      </c>
    </row>
    <row r="4705" spans="1:3">
      <c r="A4705" t="s">
        <v>79</v>
      </c>
      <c r="B4705" t="s">
        <v>4081</v>
      </c>
      <c r="C4705">
        <v>4219150</v>
      </c>
    </row>
    <row r="4706" spans="1:3">
      <c r="A4706" t="s">
        <v>79</v>
      </c>
      <c r="B4706" t="s">
        <v>4087</v>
      </c>
      <c r="C4706">
        <v>4219176</v>
      </c>
    </row>
    <row r="4707" spans="1:3">
      <c r="A4707" t="s">
        <v>79</v>
      </c>
      <c r="B4707" t="s">
        <v>4092</v>
      </c>
      <c r="C4707">
        <v>4219200</v>
      </c>
    </row>
    <row r="4708" spans="1:3">
      <c r="A4708" t="s">
        <v>79</v>
      </c>
      <c r="B4708" t="s">
        <v>4098</v>
      </c>
      <c r="C4708">
        <v>4219309</v>
      </c>
    </row>
    <row r="4709" spans="1:3">
      <c r="A4709" t="s">
        <v>79</v>
      </c>
      <c r="B4709" t="s">
        <v>4104</v>
      </c>
      <c r="C4709">
        <v>4219358</v>
      </c>
    </row>
    <row r="4710" spans="1:3">
      <c r="A4710" t="s">
        <v>79</v>
      </c>
      <c r="B4710" t="s">
        <v>4110</v>
      </c>
      <c r="C4710">
        <v>4219408</v>
      </c>
    </row>
    <row r="4711" spans="1:3">
      <c r="A4711" t="s">
        <v>79</v>
      </c>
      <c r="B4711" t="s">
        <v>4115</v>
      </c>
      <c r="C4711">
        <v>4219507</v>
      </c>
    </row>
    <row r="4712" spans="1:3">
      <c r="A4712" t="s">
        <v>79</v>
      </c>
      <c r="B4712" t="s">
        <v>4121</v>
      </c>
      <c r="C4712">
        <v>4219606</v>
      </c>
    </row>
    <row r="4713" spans="1:3">
      <c r="A4713" t="s">
        <v>79</v>
      </c>
      <c r="B4713" t="s">
        <v>4127</v>
      </c>
      <c r="C4713">
        <v>4219705</v>
      </c>
    </row>
    <row r="4714" spans="1:3">
      <c r="A4714" t="s">
        <v>79</v>
      </c>
      <c r="B4714" t="s">
        <v>4133</v>
      </c>
      <c r="C4714">
        <v>4219853</v>
      </c>
    </row>
    <row r="4715" spans="1:3">
      <c r="A4715" t="s">
        <v>81</v>
      </c>
      <c r="B4715" t="s">
        <v>113</v>
      </c>
      <c r="C4715">
        <v>2800100</v>
      </c>
    </row>
    <row r="4716" spans="1:3">
      <c r="A4716" t="s">
        <v>81</v>
      </c>
      <c r="B4716" t="s">
        <v>139</v>
      </c>
      <c r="C4716">
        <v>2800209</v>
      </c>
    </row>
    <row r="4717" spans="1:3">
      <c r="A4717" t="s">
        <v>81</v>
      </c>
      <c r="B4717" t="s">
        <v>164</v>
      </c>
      <c r="C4717">
        <v>2800308</v>
      </c>
    </row>
    <row r="4718" spans="1:3">
      <c r="A4718" t="s">
        <v>81</v>
      </c>
      <c r="B4718" t="s">
        <v>190</v>
      </c>
      <c r="C4718">
        <v>2800407</v>
      </c>
    </row>
    <row r="4719" spans="1:3">
      <c r="A4719" t="s">
        <v>81</v>
      </c>
      <c r="B4719" t="s">
        <v>216</v>
      </c>
      <c r="C4719">
        <v>2800506</v>
      </c>
    </row>
    <row r="4720" spans="1:3">
      <c r="A4720" t="s">
        <v>81</v>
      </c>
      <c r="B4720" t="s">
        <v>240</v>
      </c>
      <c r="C4720">
        <v>2800605</v>
      </c>
    </row>
    <row r="4721" spans="1:3">
      <c r="A4721" t="s">
        <v>81</v>
      </c>
      <c r="B4721" t="s">
        <v>265</v>
      </c>
      <c r="C4721">
        <v>2800670</v>
      </c>
    </row>
    <row r="4722" spans="1:3">
      <c r="A4722" t="s">
        <v>81</v>
      </c>
      <c r="B4722" t="s">
        <v>291</v>
      </c>
      <c r="C4722">
        <v>2800704</v>
      </c>
    </row>
    <row r="4723" spans="1:3">
      <c r="A4723" t="s">
        <v>81</v>
      </c>
      <c r="B4723" t="s">
        <v>317</v>
      </c>
      <c r="C4723">
        <v>2801009</v>
      </c>
    </row>
    <row r="4724" spans="1:3">
      <c r="A4724" t="s">
        <v>81</v>
      </c>
      <c r="B4724" t="s">
        <v>342</v>
      </c>
      <c r="C4724">
        <v>2801108</v>
      </c>
    </row>
    <row r="4725" spans="1:3">
      <c r="A4725" t="s">
        <v>81</v>
      </c>
      <c r="B4725" t="s">
        <v>366</v>
      </c>
      <c r="C4725">
        <v>2801207</v>
      </c>
    </row>
    <row r="4726" spans="1:3">
      <c r="A4726" t="s">
        <v>81</v>
      </c>
      <c r="B4726" t="s">
        <v>391</v>
      </c>
      <c r="C4726">
        <v>2801306</v>
      </c>
    </row>
    <row r="4727" spans="1:3">
      <c r="A4727" t="s">
        <v>81</v>
      </c>
      <c r="B4727" t="s">
        <v>416</v>
      </c>
      <c r="C4727">
        <v>2801405</v>
      </c>
    </row>
    <row r="4728" spans="1:3">
      <c r="A4728" t="s">
        <v>81</v>
      </c>
      <c r="B4728" t="s">
        <v>442</v>
      </c>
      <c r="C4728">
        <v>2801504</v>
      </c>
    </row>
    <row r="4729" spans="1:3">
      <c r="A4729" t="s">
        <v>81</v>
      </c>
      <c r="B4729" t="s">
        <v>467</v>
      </c>
      <c r="C4729">
        <v>2801603</v>
      </c>
    </row>
    <row r="4730" spans="1:3">
      <c r="A4730" t="s">
        <v>81</v>
      </c>
      <c r="B4730" t="s">
        <v>492</v>
      </c>
      <c r="C4730">
        <v>2801702</v>
      </c>
    </row>
    <row r="4731" spans="1:3">
      <c r="A4731" t="s">
        <v>81</v>
      </c>
      <c r="B4731" t="s">
        <v>516</v>
      </c>
      <c r="C4731">
        <v>2801900</v>
      </c>
    </row>
    <row r="4732" spans="1:3">
      <c r="A4732" t="s">
        <v>81</v>
      </c>
      <c r="B4732" t="s">
        <v>539</v>
      </c>
      <c r="C4732">
        <v>2802007</v>
      </c>
    </row>
    <row r="4733" spans="1:3">
      <c r="A4733" t="s">
        <v>81</v>
      </c>
      <c r="B4733" t="s">
        <v>562</v>
      </c>
      <c r="C4733">
        <v>2802106</v>
      </c>
    </row>
    <row r="4734" spans="1:3">
      <c r="A4734" t="s">
        <v>81</v>
      </c>
      <c r="B4734" t="s">
        <v>585</v>
      </c>
      <c r="C4734">
        <v>2802205</v>
      </c>
    </row>
    <row r="4735" spans="1:3">
      <c r="A4735" t="s">
        <v>81</v>
      </c>
      <c r="B4735" t="s">
        <v>608</v>
      </c>
      <c r="C4735">
        <v>2802304</v>
      </c>
    </row>
    <row r="4736" spans="1:3">
      <c r="A4736" t="s">
        <v>81</v>
      </c>
      <c r="B4736" t="s">
        <v>630</v>
      </c>
      <c r="C4736">
        <v>2802403</v>
      </c>
    </row>
    <row r="4737" spans="1:3">
      <c r="A4737" t="s">
        <v>81</v>
      </c>
      <c r="B4737" t="s">
        <v>651</v>
      </c>
      <c r="C4737">
        <v>2802502</v>
      </c>
    </row>
    <row r="4738" spans="1:3">
      <c r="A4738" t="s">
        <v>81</v>
      </c>
      <c r="B4738" t="s">
        <v>672</v>
      </c>
      <c r="C4738">
        <v>2802601</v>
      </c>
    </row>
    <row r="4739" spans="1:3">
      <c r="A4739" t="s">
        <v>81</v>
      </c>
      <c r="B4739" t="s">
        <v>693</v>
      </c>
      <c r="C4739">
        <v>2802700</v>
      </c>
    </row>
    <row r="4740" spans="1:3">
      <c r="A4740" t="s">
        <v>81</v>
      </c>
      <c r="B4740" t="s">
        <v>714</v>
      </c>
      <c r="C4740">
        <v>2802809</v>
      </c>
    </row>
    <row r="4741" spans="1:3">
      <c r="A4741" t="s">
        <v>81</v>
      </c>
      <c r="B4741" t="s">
        <v>736</v>
      </c>
      <c r="C4741">
        <v>2802908</v>
      </c>
    </row>
    <row r="4742" spans="1:3">
      <c r="A4742" t="s">
        <v>81</v>
      </c>
      <c r="B4742" t="s">
        <v>757</v>
      </c>
      <c r="C4742">
        <v>2803005</v>
      </c>
    </row>
    <row r="4743" spans="1:3">
      <c r="A4743" t="s">
        <v>81</v>
      </c>
      <c r="B4743" t="s">
        <v>780</v>
      </c>
      <c r="C4743">
        <v>2803104</v>
      </c>
    </row>
    <row r="4744" spans="1:3">
      <c r="A4744" t="s">
        <v>81</v>
      </c>
      <c r="B4744" t="s">
        <v>801</v>
      </c>
      <c r="C4744">
        <v>2803203</v>
      </c>
    </row>
    <row r="4745" spans="1:3">
      <c r="A4745" t="s">
        <v>81</v>
      </c>
      <c r="B4745" t="s">
        <v>822</v>
      </c>
      <c r="C4745">
        <v>2803302</v>
      </c>
    </row>
    <row r="4746" spans="1:3">
      <c r="A4746" t="s">
        <v>81</v>
      </c>
      <c r="B4746" t="s">
        <v>844</v>
      </c>
      <c r="C4746">
        <v>2803401</v>
      </c>
    </row>
    <row r="4747" spans="1:3">
      <c r="A4747" t="s">
        <v>81</v>
      </c>
      <c r="B4747" t="s">
        <v>866</v>
      </c>
      <c r="C4747">
        <v>2803500</v>
      </c>
    </row>
    <row r="4748" spans="1:3">
      <c r="A4748" t="s">
        <v>81</v>
      </c>
      <c r="B4748" t="s">
        <v>888</v>
      </c>
      <c r="C4748">
        <v>2803609</v>
      </c>
    </row>
    <row r="4749" spans="1:3">
      <c r="A4749" t="s">
        <v>81</v>
      </c>
      <c r="B4749" t="s">
        <v>911</v>
      </c>
      <c r="C4749">
        <v>2803708</v>
      </c>
    </row>
    <row r="4750" spans="1:3">
      <c r="A4750" t="s">
        <v>81</v>
      </c>
      <c r="B4750" t="s">
        <v>934</v>
      </c>
      <c r="C4750">
        <v>2803807</v>
      </c>
    </row>
    <row r="4751" spans="1:3">
      <c r="A4751" t="s">
        <v>81</v>
      </c>
      <c r="B4751" t="s">
        <v>956</v>
      </c>
      <c r="C4751">
        <v>2803906</v>
      </c>
    </row>
    <row r="4752" spans="1:3">
      <c r="A4752" t="s">
        <v>81</v>
      </c>
      <c r="B4752" t="s">
        <v>979</v>
      </c>
      <c r="C4752">
        <v>2804003</v>
      </c>
    </row>
    <row r="4753" spans="1:3">
      <c r="A4753" t="s">
        <v>81</v>
      </c>
      <c r="B4753" t="s">
        <v>1001</v>
      </c>
      <c r="C4753">
        <v>2804102</v>
      </c>
    </row>
    <row r="4754" spans="1:3">
      <c r="A4754" t="s">
        <v>81</v>
      </c>
      <c r="B4754" t="s">
        <v>1023</v>
      </c>
      <c r="C4754">
        <v>2804201</v>
      </c>
    </row>
    <row r="4755" spans="1:3">
      <c r="A4755" t="s">
        <v>81</v>
      </c>
      <c r="B4755" t="s">
        <v>1046</v>
      </c>
      <c r="C4755">
        <v>2804300</v>
      </c>
    </row>
    <row r="4756" spans="1:3">
      <c r="A4756" t="s">
        <v>81</v>
      </c>
      <c r="B4756" t="s">
        <v>1067</v>
      </c>
      <c r="C4756">
        <v>2804409</v>
      </c>
    </row>
    <row r="4757" spans="1:3">
      <c r="A4757" t="s">
        <v>81</v>
      </c>
      <c r="B4757" t="s">
        <v>1089</v>
      </c>
      <c r="C4757">
        <v>2804458</v>
      </c>
    </row>
    <row r="4758" spans="1:3">
      <c r="A4758" t="s">
        <v>81</v>
      </c>
      <c r="B4758" t="s">
        <v>1112</v>
      </c>
      <c r="C4758">
        <v>2804508</v>
      </c>
    </row>
    <row r="4759" spans="1:3">
      <c r="A4759" t="s">
        <v>81</v>
      </c>
      <c r="B4759" t="s">
        <v>1135</v>
      </c>
      <c r="C4759">
        <v>2804607</v>
      </c>
    </row>
    <row r="4760" spans="1:3">
      <c r="A4760" t="s">
        <v>81</v>
      </c>
      <c r="B4760" t="s">
        <v>1158</v>
      </c>
      <c r="C4760">
        <v>2804706</v>
      </c>
    </row>
    <row r="4761" spans="1:3">
      <c r="A4761" t="s">
        <v>81</v>
      </c>
      <c r="B4761" t="s">
        <v>1181</v>
      </c>
      <c r="C4761">
        <v>2804805</v>
      </c>
    </row>
    <row r="4762" spans="1:3">
      <c r="A4762" t="s">
        <v>81</v>
      </c>
      <c r="B4762" t="s">
        <v>1203</v>
      </c>
      <c r="C4762">
        <v>2804904</v>
      </c>
    </row>
    <row r="4763" spans="1:3">
      <c r="A4763" t="s">
        <v>81</v>
      </c>
      <c r="B4763" t="s">
        <v>1225</v>
      </c>
      <c r="C4763">
        <v>2805000</v>
      </c>
    </row>
    <row r="4764" spans="1:3">
      <c r="A4764" t="s">
        <v>81</v>
      </c>
      <c r="B4764" t="s">
        <v>1247</v>
      </c>
      <c r="C4764">
        <v>2805109</v>
      </c>
    </row>
    <row r="4765" spans="1:3">
      <c r="A4765" t="s">
        <v>81</v>
      </c>
      <c r="B4765" t="s">
        <v>1270</v>
      </c>
      <c r="C4765">
        <v>2805208</v>
      </c>
    </row>
    <row r="4766" spans="1:3">
      <c r="A4766" t="s">
        <v>81</v>
      </c>
      <c r="B4766" t="s">
        <v>1291</v>
      </c>
      <c r="C4766">
        <v>2805307</v>
      </c>
    </row>
    <row r="4767" spans="1:3">
      <c r="A4767" t="s">
        <v>81</v>
      </c>
      <c r="B4767" t="s">
        <v>1313</v>
      </c>
      <c r="C4767">
        <v>2805406</v>
      </c>
    </row>
    <row r="4768" spans="1:3">
      <c r="A4768" t="s">
        <v>81</v>
      </c>
      <c r="B4768" t="s">
        <v>1335</v>
      </c>
      <c r="C4768">
        <v>2805505</v>
      </c>
    </row>
    <row r="4769" spans="1:3">
      <c r="A4769" t="s">
        <v>81</v>
      </c>
      <c r="B4769" t="s">
        <v>1356</v>
      </c>
      <c r="C4769">
        <v>2805604</v>
      </c>
    </row>
    <row r="4770" spans="1:3">
      <c r="A4770" t="s">
        <v>81</v>
      </c>
      <c r="B4770" t="s">
        <v>1378</v>
      </c>
      <c r="C4770">
        <v>2805703</v>
      </c>
    </row>
    <row r="4771" spans="1:3">
      <c r="A4771" t="s">
        <v>81</v>
      </c>
      <c r="B4771" t="s">
        <v>1400</v>
      </c>
      <c r="C4771">
        <v>2805802</v>
      </c>
    </row>
    <row r="4772" spans="1:3">
      <c r="A4772" t="s">
        <v>81</v>
      </c>
      <c r="B4772" t="s">
        <v>1422</v>
      </c>
      <c r="C4772">
        <v>2805901</v>
      </c>
    </row>
    <row r="4773" spans="1:3">
      <c r="A4773" t="s">
        <v>81</v>
      </c>
      <c r="B4773" t="s">
        <v>1443</v>
      </c>
      <c r="C4773">
        <v>2806008</v>
      </c>
    </row>
    <row r="4774" spans="1:3">
      <c r="A4774" t="s">
        <v>81</v>
      </c>
      <c r="B4774" t="s">
        <v>1463</v>
      </c>
      <c r="C4774">
        <v>2806107</v>
      </c>
    </row>
    <row r="4775" spans="1:3">
      <c r="A4775" t="s">
        <v>81</v>
      </c>
      <c r="B4775" t="s">
        <v>1485</v>
      </c>
      <c r="C4775">
        <v>2806206</v>
      </c>
    </row>
    <row r="4776" spans="1:3">
      <c r="A4776" t="s">
        <v>81</v>
      </c>
      <c r="B4776" t="s">
        <v>1506</v>
      </c>
      <c r="C4776">
        <v>2806305</v>
      </c>
    </row>
    <row r="4777" spans="1:3">
      <c r="A4777" t="s">
        <v>81</v>
      </c>
      <c r="B4777" t="s">
        <v>1527</v>
      </c>
      <c r="C4777">
        <v>2806503</v>
      </c>
    </row>
    <row r="4778" spans="1:3">
      <c r="A4778" t="s">
        <v>81</v>
      </c>
      <c r="B4778" t="s">
        <v>1548</v>
      </c>
      <c r="C4778">
        <v>2806404</v>
      </c>
    </row>
    <row r="4779" spans="1:3">
      <c r="A4779" t="s">
        <v>81</v>
      </c>
      <c r="B4779" t="s">
        <v>1567</v>
      </c>
      <c r="C4779">
        <v>2806602</v>
      </c>
    </row>
    <row r="4780" spans="1:3">
      <c r="A4780" t="s">
        <v>81</v>
      </c>
      <c r="B4780" t="s">
        <v>1587</v>
      </c>
      <c r="C4780">
        <v>2806701</v>
      </c>
    </row>
    <row r="4781" spans="1:3">
      <c r="A4781" t="s">
        <v>81</v>
      </c>
      <c r="B4781" t="s">
        <v>1607</v>
      </c>
      <c r="C4781">
        <v>2806800</v>
      </c>
    </row>
    <row r="4782" spans="1:3">
      <c r="A4782" t="s">
        <v>81</v>
      </c>
      <c r="B4782" t="s">
        <v>1628</v>
      </c>
      <c r="C4782">
        <v>2806909</v>
      </c>
    </row>
    <row r="4783" spans="1:3">
      <c r="A4783" t="s">
        <v>81</v>
      </c>
      <c r="B4783" t="s">
        <v>1649</v>
      </c>
      <c r="C4783">
        <v>2807006</v>
      </c>
    </row>
    <row r="4784" spans="1:3">
      <c r="A4784" t="s">
        <v>81</v>
      </c>
      <c r="B4784" t="s">
        <v>1669</v>
      </c>
      <c r="C4784">
        <v>2807105</v>
      </c>
    </row>
    <row r="4785" spans="1:3">
      <c r="A4785" t="s">
        <v>81</v>
      </c>
      <c r="B4785" t="s">
        <v>1690</v>
      </c>
      <c r="C4785">
        <v>2807204</v>
      </c>
    </row>
    <row r="4786" spans="1:3">
      <c r="A4786" t="s">
        <v>81</v>
      </c>
      <c r="B4786" t="s">
        <v>1710</v>
      </c>
      <c r="C4786">
        <v>2807303</v>
      </c>
    </row>
    <row r="4787" spans="1:3">
      <c r="A4787" t="s">
        <v>81</v>
      </c>
      <c r="B4787" t="s">
        <v>1731</v>
      </c>
      <c r="C4787">
        <v>2807402</v>
      </c>
    </row>
    <row r="4788" spans="1:3">
      <c r="A4788" t="s">
        <v>81</v>
      </c>
      <c r="B4788" t="s">
        <v>1752</v>
      </c>
      <c r="C4788">
        <v>2807501</v>
      </c>
    </row>
    <row r="4789" spans="1:3">
      <c r="A4789" t="s">
        <v>81</v>
      </c>
      <c r="B4789" t="s">
        <v>1772</v>
      </c>
      <c r="C4789">
        <v>2807600</v>
      </c>
    </row>
    <row r="4790" spans="1:3">
      <c r="A4790" t="s">
        <v>83</v>
      </c>
      <c r="B4790" t="s">
        <v>112</v>
      </c>
      <c r="C4790">
        <v>3500105</v>
      </c>
    </row>
    <row r="4791" spans="1:3">
      <c r="A4791" t="s">
        <v>83</v>
      </c>
      <c r="B4791" t="s">
        <v>138</v>
      </c>
      <c r="C4791">
        <v>3500204</v>
      </c>
    </row>
    <row r="4792" spans="1:3">
      <c r="A4792" t="s">
        <v>83</v>
      </c>
      <c r="B4792" t="s">
        <v>163</v>
      </c>
      <c r="C4792">
        <v>3500303</v>
      </c>
    </row>
    <row r="4793" spans="1:3">
      <c r="A4793" t="s">
        <v>83</v>
      </c>
      <c r="B4793" t="s">
        <v>189</v>
      </c>
      <c r="C4793">
        <v>3500402</v>
      </c>
    </row>
    <row r="4794" spans="1:3">
      <c r="A4794" t="s">
        <v>83</v>
      </c>
      <c r="B4794" t="s">
        <v>215</v>
      </c>
      <c r="C4794">
        <v>3500501</v>
      </c>
    </row>
    <row r="4795" spans="1:3">
      <c r="A4795" t="s">
        <v>83</v>
      </c>
      <c r="B4795" t="s">
        <v>239</v>
      </c>
      <c r="C4795">
        <v>3500550</v>
      </c>
    </row>
    <row r="4796" spans="1:3">
      <c r="A4796" t="s">
        <v>83</v>
      </c>
      <c r="B4796" t="s">
        <v>264</v>
      </c>
      <c r="C4796">
        <v>3500600</v>
      </c>
    </row>
    <row r="4797" spans="1:3">
      <c r="A4797" t="s">
        <v>83</v>
      </c>
      <c r="B4797" t="s">
        <v>290</v>
      </c>
      <c r="C4797">
        <v>3500709</v>
      </c>
    </row>
    <row r="4798" spans="1:3">
      <c r="A4798" t="s">
        <v>83</v>
      </c>
      <c r="B4798" t="s">
        <v>316</v>
      </c>
      <c r="C4798">
        <v>3500758</v>
      </c>
    </row>
    <row r="4799" spans="1:3">
      <c r="A4799" t="s">
        <v>83</v>
      </c>
      <c r="B4799" t="s">
        <v>341</v>
      </c>
      <c r="C4799">
        <v>3500808</v>
      </c>
    </row>
    <row r="4800" spans="1:3">
      <c r="A4800" t="s">
        <v>83</v>
      </c>
      <c r="B4800" t="s">
        <v>365</v>
      </c>
      <c r="C4800">
        <v>3500907</v>
      </c>
    </row>
    <row r="4801" spans="1:3">
      <c r="A4801" t="s">
        <v>83</v>
      </c>
      <c r="B4801" t="s">
        <v>390</v>
      </c>
      <c r="C4801">
        <v>3501004</v>
      </c>
    </row>
    <row r="4802" spans="1:3">
      <c r="A4802" t="s">
        <v>83</v>
      </c>
      <c r="B4802" t="s">
        <v>110</v>
      </c>
      <c r="C4802">
        <v>3501103</v>
      </c>
    </row>
    <row r="4803" spans="1:3">
      <c r="A4803" t="s">
        <v>83</v>
      </c>
      <c r="B4803" t="s">
        <v>441</v>
      </c>
      <c r="C4803">
        <v>3501152</v>
      </c>
    </row>
    <row r="4804" spans="1:3">
      <c r="A4804" t="s">
        <v>83</v>
      </c>
      <c r="B4804" t="s">
        <v>466</v>
      </c>
      <c r="C4804">
        <v>3501202</v>
      </c>
    </row>
    <row r="4805" spans="1:3">
      <c r="A4805" t="s">
        <v>83</v>
      </c>
      <c r="B4805" t="s">
        <v>491</v>
      </c>
      <c r="C4805">
        <v>3501301</v>
      </c>
    </row>
    <row r="4806" spans="1:3">
      <c r="A4806" t="s">
        <v>83</v>
      </c>
      <c r="B4806" t="s">
        <v>515</v>
      </c>
      <c r="C4806">
        <v>3501400</v>
      </c>
    </row>
    <row r="4807" spans="1:3">
      <c r="A4807" t="s">
        <v>83</v>
      </c>
      <c r="B4807" t="s">
        <v>538</v>
      </c>
      <c r="C4807">
        <v>3501509</v>
      </c>
    </row>
    <row r="4808" spans="1:3">
      <c r="A4808" t="s">
        <v>83</v>
      </c>
      <c r="B4808" t="s">
        <v>561</v>
      </c>
      <c r="C4808">
        <v>3501608</v>
      </c>
    </row>
    <row r="4809" spans="1:3">
      <c r="A4809" t="s">
        <v>83</v>
      </c>
      <c r="B4809" t="s">
        <v>584</v>
      </c>
      <c r="C4809">
        <v>3501707</v>
      </c>
    </row>
    <row r="4810" spans="1:3">
      <c r="A4810" t="s">
        <v>83</v>
      </c>
      <c r="B4810" t="s">
        <v>607</v>
      </c>
      <c r="C4810">
        <v>3501806</v>
      </c>
    </row>
    <row r="4811" spans="1:3">
      <c r="A4811" t="s">
        <v>83</v>
      </c>
      <c r="B4811" t="s">
        <v>306</v>
      </c>
      <c r="C4811">
        <v>3501905</v>
      </c>
    </row>
    <row r="4812" spans="1:3">
      <c r="A4812" t="s">
        <v>83</v>
      </c>
      <c r="B4812" t="s">
        <v>650</v>
      </c>
      <c r="C4812">
        <v>3502002</v>
      </c>
    </row>
    <row r="4813" spans="1:3">
      <c r="A4813" t="s">
        <v>83</v>
      </c>
      <c r="B4813" t="s">
        <v>671</v>
      </c>
      <c r="C4813">
        <v>3502101</v>
      </c>
    </row>
    <row r="4814" spans="1:3">
      <c r="A4814" t="s">
        <v>83</v>
      </c>
      <c r="B4814" t="s">
        <v>692</v>
      </c>
      <c r="C4814">
        <v>3502200</v>
      </c>
    </row>
    <row r="4815" spans="1:3">
      <c r="A4815" t="s">
        <v>83</v>
      </c>
      <c r="B4815" t="s">
        <v>713</v>
      </c>
      <c r="C4815">
        <v>3502309</v>
      </c>
    </row>
    <row r="4816" spans="1:3">
      <c r="A4816" t="s">
        <v>83</v>
      </c>
      <c r="B4816" t="s">
        <v>735</v>
      </c>
      <c r="C4816">
        <v>3502408</v>
      </c>
    </row>
    <row r="4817" spans="1:3">
      <c r="A4817" t="s">
        <v>83</v>
      </c>
      <c r="B4817" t="s">
        <v>332</v>
      </c>
      <c r="C4817">
        <v>3502507</v>
      </c>
    </row>
    <row r="4818" spans="1:3">
      <c r="A4818" t="s">
        <v>83</v>
      </c>
      <c r="B4818" t="s">
        <v>779</v>
      </c>
      <c r="C4818">
        <v>3502606</v>
      </c>
    </row>
    <row r="4819" spans="1:3">
      <c r="A4819" t="s">
        <v>83</v>
      </c>
      <c r="B4819" t="s">
        <v>800</v>
      </c>
      <c r="C4819">
        <v>3502705</v>
      </c>
    </row>
    <row r="4820" spans="1:3">
      <c r="A4820" t="s">
        <v>83</v>
      </c>
      <c r="B4820" t="s">
        <v>821</v>
      </c>
      <c r="C4820">
        <v>3502754</v>
      </c>
    </row>
    <row r="4821" spans="1:3">
      <c r="A4821" t="s">
        <v>83</v>
      </c>
      <c r="B4821" t="s">
        <v>843</v>
      </c>
      <c r="C4821">
        <v>3502804</v>
      </c>
    </row>
    <row r="4822" spans="1:3">
      <c r="A4822" t="s">
        <v>83</v>
      </c>
      <c r="B4822" t="s">
        <v>865</v>
      </c>
      <c r="C4822">
        <v>3502903</v>
      </c>
    </row>
    <row r="4823" spans="1:3">
      <c r="A4823" t="s">
        <v>83</v>
      </c>
      <c r="B4823" t="s">
        <v>887</v>
      </c>
      <c r="C4823">
        <v>3503000</v>
      </c>
    </row>
    <row r="4824" spans="1:3">
      <c r="A4824" t="s">
        <v>83</v>
      </c>
      <c r="B4824" t="s">
        <v>910</v>
      </c>
      <c r="C4824">
        <v>3503109</v>
      </c>
    </row>
    <row r="4825" spans="1:3">
      <c r="A4825" t="s">
        <v>83</v>
      </c>
      <c r="B4825" t="s">
        <v>933</v>
      </c>
      <c r="C4825">
        <v>3503158</v>
      </c>
    </row>
    <row r="4826" spans="1:3">
      <c r="A4826" t="s">
        <v>83</v>
      </c>
      <c r="B4826" t="s">
        <v>955</v>
      </c>
      <c r="C4826">
        <v>3503208</v>
      </c>
    </row>
    <row r="4827" spans="1:3">
      <c r="A4827" t="s">
        <v>83</v>
      </c>
      <c r="B4827" t="s">
        <v>978</v>
      </c>
      <c r="C4827">
        <v>3503307</v>
      </c>
    </row>
    <row r="4828" spans="1:3">
      <c r="A4828" t="s">
        <v>83</v>
      </c>
      <c r="B4828" t="s">
        <v>1000</v>
      </c>
      <c r="C4828">
        <v>3503356</v>
      </c>
    </row>
    <row r="4829" spans="1:3">
      <c r="A4829" t="s">
        <v>83</v>
      </c>
      <c r="B4829" t="s">
        <v>1022</v>
      </c>
      <c r="C4829">
        <v>3503406</v>
      </c>
    </row>
    <row r="4830" spans="1:3">
      <c r="A4830" t="s">
        <v>83</v>
      </c>
      <c r="B4830" t="s">
        <v>1045</v>
      </c>
      <c r="C4830">
        <v>3503505</v>
      </c>
    </row>
    <row r="4831" spans="1:3">
      <c r="A4831" t="s">
        <v>83</v>
      </c>
      <c r="B4831" t="s">
        <v>1066</v>
      </c>
      <c r="C4831">
        <v>3503604</v>
      </c>
    </row>
    <row r="4832" spans="1:3">
      <c r="A4832" t="s">
        <v>83</v>
      </c>
      <c r="B4832" t="s">
        <v>1088</v>
      </c>
      <c r="C4832">
        <v>3503703</v>
      </c>
    </row>
    <row r="4833" spans="1:3">
      <c r="A4833" t="s">
        <v>83</v>
      </c>
      <c r="B4833" t="s">
        <v>1111</v>
      </c>
      <c r="C4833">
        <v>3503802</v>
      </c>
    </row>
    <row r="4834" spans="1:3">
      <c r="A4834" t="s">
        <v>83</v>
      </c>
      <c r="B4834" t="s">
        <v>1134</v>
      </c>
      <c r="C4834">
        <v>3503901</v>
      </c>
    </row>
    <row r="4835" spans="1:3">
      <c r="A4835" t="s">
        <v>83</v>
      </c>
      <c r="B4835" t="s">
        <v>1157</v>
      </c>
      <c r="C4835">
        <v>3503950</v>
      </c>
    </row>
    <row r="4836" spans="1:3">
      <c r="A4836" t="s">
        <v>83</v>
      </c>
      <c r="B4836" t="s">
        <v>1180</v>
      </c>
      <c r="C4836">
        <v>3504008</v>
      </c>
    </row>
    <row r="4837" spans="1:3">
      <c r="A4837" t="s">
        <v>83</v>
      </c>
      <c r="B4837" t="s">
        <v>1202</v>
      </c>
      <c r="C4837">
        <v>3504107</v>
      </c>
    </row>
    <row r="4838" spans="1:3">
      <c r="A4838" t="s">
        <v>83</v>
      </c>
      <c r="B4838" t="s">
        <v>1224</v>
      </c>
      <c r="C4838">
        <v>3504206</v>
      </c>
    </row>
    <row r="4839" spans="1:3">
      <c r="A4839" t="s">
        <v>83</v>
      </c>
      <c r="B4839" t="s">
        <v>1246</v>
      </c>
      <c r="C4839">
        <v>3504305</v>
      </c>
    </row>
    <row r="4840" spans="1:3">
      <c r="A4840" t="s">
        <v>83</v>
      </c>
      <c r="B4840" t="s">
        <v>1269</v>
      </c>
      <c r="C4840">
        <v>3504404</v>
      </c>
    </row>
    <row r="4841" spans="1:3">
      <c r="A4841" t="s">
        <v>83</v>
      </c>
      <c r="B4841" t="s">
        <v>1290</v>
      </c>
      <c r="C4841">
        <v>3504503</v>
      </c>
    </row>
    <row r="4842" spans="1:3">
      <c r="A4842" t="s">
        <v>83</v>
      </c>
      <c r="B4842" t="s">
        <v>1312</v>
      </c>
      <c r="C4842">
        <v>3504602</v>
      </c>
    </row>
    <row r="4843" spans="1:3">
      <c r="A4843" t="s">
        <v>83</v>
      </c>
      <c r="B4843" t="s">
        <v>1334</v>
      </c>
      <c r="C4843">
        <v>3504701</v>
      </c>
    </row>
    <row r="4844" spans="1:3">
      <c r="A4844" t="s">
        <v>83</v>
      </c>
      <c r="B4844" t="s">
        <v>1355</v>
      </c>
      <c r="C4844">
        <v>3504800</v>
      </c>
    </row>
    <row r="4845" spans="1:3">
      <c r="A4845" t="s">
        <v>83</v>
      </c>
      <c r="B4845" t="s">
        <v>1377</v>
      </c>
      <c r="C4845">
        <v>3504909</v>
      </c>
    </row>
    <row r="4846" spans="1:3">
      <c r="A4846" t="s">
        <v>83</v>
      </c>
      <c r="B4846" t="s">
        <v>1399</v>
      </c>
      <c r="C4846">
        <v>3505005</v>
      </c>
    </row>
    <row r="4847" spans="1:3">
      <c r="A4847" t="s">
        <v>83</v>
      </c>
      <c r="B4847" t="s">
        <v>1421</v>
      </c>
      <c r="C4847">
        <v>3505104</v>
      </c>
    </row>
    <row r="4848" spans="1:3">
      <c r="A4848" t="s">
        <v>83</v>
      </c>
      <c r="B4848" t="s">
        <v>1442</v>
      </c>
      <c r="C4848">
        <v>3505203</v>
      </c>
    </row>
    <row r="4849" spans="1:3">
      <c r="A4849" t="s">
        <v>83</v>
      </c>
      <c r="B4849" t="s">
        <v>864</v>
      </c>
      <c r="C4849">
        <v>3505302</v>
      </c>
    </row>
    <row r="4850" spans="1:3">
      <c r="A4850" t="s">
        <v>83</v>
      </c>
      <c r="B4850" t="s">
        <v>1484</v>
      </c>
      <c r="C4850">
        <v>3505351</v>
      </c>
    </row>
    <row r="4851" spans="1:3">
      <c r="A4851" t="s">
        <v>83</v>
      </c>
      <c r="B4851" t="s">
        <v>1505</v>
      </c>
      <c r="C4851">
        <v>3505401</v>
      </c>
    </row>
    <row r="4852" spans="1:3">
      <c r="A4852" t="s">
        <v>83</v>
      </c>
      <c r="B4852" t="s">
        <v>1526</v>
      </c>
      <c r="C4852">
        <v>3505500</v>
      </c>
    </row>
    <row r="4853" spans="1:3">
      <c r="A4853" t="s">
        <v>83</v>
      </c>
      <c r="B4853" t="s">
        <v>1547</v>
      </c>
      <c r="C4853">
        <v>3505609</v>
      </c>
    </row>
    <row r="4854" spans="1:3">
      <c r="A4854" t="s">
        <v>83</v>
      </c>
      <c r="B4854" t="s">
        <v>1566</v>
      </c>
      <c r="C4854">
        <v>3505708</v>
      </c>
    </row>
    <row r="4855" spans="1:3">
      <c r="A4855" t="s">
        <v>83</v>
      </c>
      <c r="B4855" t="s">
        <v>1586</v>
      </c>
      <c r="C4855">
        <v>3505807</v>
      </c>
    </row>
    <row r="4856" spans="1:3">
      <c r="A4856" t="s">
        <v>83</v>
      </c>
      <c r="B4856" t="s">
        <v>1606</v>
      </c>
      <c r="C4856">
        <v>3505906</v>
      </c>
    </row>
    <row r="4857" spans="1:3">
      <c r="A4857" t="s">
        <v>83</v>
      </c>
      <c r="B4857" t="s">
        <v>1627</v>
      </c>
      <c r="C4857">
        <v>3506003</v>
      </c>
    </row>
    <row r="4858" spans="1:3">
      <c r="A4858" t="s">
        <v>83</v>
      </c>
      <c r="B4858" t="s">
        <v>1648</v>
      </c>
      <c r="C4858">
        <v>3506102</v>
      </c>
    </row>
    <row r="4859" spans="1:3">
      <c r="A4859" t="s">
        <v>83</v>
      </c>
      <c r="B4859" t="s">
        <v>1668</v>
      </c>
      <c r="C4859">
        <v>3506201</v>
      </c>
    </row>
    <row r="4860" spans="1:3">
      <c r="A4860" t="s">
        <v>83</v>
      </c>
      <c r="B4860" t="s">
        <v>1689</v>
      </c>
      <c r="C4860">
        <v>3506300</v>
      </c>
    </row>
    <row r="4861" spans="1:3">
      <c r="A4861" t="s">
        <v>83</v>
      </c>
      <c r="B4861" t="s">
        <v>1709</v>
      </c>
      <c r="C4861">
        <v>3506359</v>
      </c>
    </row>
    <row r="4862" spans="1:3">
      <c r="A4862" t="s">
        <v>83</v>
      </c>
      <c r="B4862" t="s">
        <v>1730</v>
      </c>
      <c r="C4862">
        <v>3506409</v>
      </c>
    </row>
    <row r="4863" spans="1:3">
      <c r="A4863" t="s">
        <v>83</v>
      </c>
      <c r="B4863" t="s">
        <v>1751</v>
      </c>
      <c r="C4863">
        <v>3506508</v>
      </c>
    </row>
    <row r="4864" spans="1:3">
      <c r="A4864" t="s">
        <v>83</v>
      </c>
      <c r="B4864" t="s">
        <v>1771</v>
      </c>
      <c r="C4864">
        <v>3506607</v>
      </c>
    </row>
    <row r="4865" spans="1:3">
      <c r="A4865" t="s">
        <v>83</v>
      </c>
      <c r="B4865" t="s">
        <v>1791</v>
      </c>
      <c r="C4865">
        <v>3506706</v>
      </c>
    </row>
    <row r="4866" spans="1:3">
      <c r="A4866" t="s">
        <v>83</v>
      </c>
      <c r="B4866" t="s">
        <v>794</v>
      </c>
      <c r="C4866">
        <v>3506805</v>
      </c>
    </row>
    <row r="4867" spans="1:3">
      <c r="A4867" t="s">
        <v>83</v>
      </c>
      <c r="B4867" t="s">
        <v>1829</v>
      </c>
      <c r="C4867">
        <v>3506904</v>
      </c>
    </row>
    <row r="4868" spans="1:3">
      <c r="A4868" t="s">
        <v>83</v>
      </c>
      <c r="B4868" t="s">
        <v>1847</v>
      </c>
      <c r="C4868">
        <v>3507001</v>
      </c>
    </row>
    <row r="4869" spans="1:3">
      <c r="A4869" t="s">
        <v>83</v>
      </c>
      <c r="B4869" t="s">
        <v>1865</v>
      </c>
      <c r="C4869">
        <v>3507100</v>
      </c>
    </row>
    <row r="4870" spans="1:3">
      <c r="A4870" t="s">
        <v>83</v>
      </c>
      <c r="B4870" t="s">
        <v>1883</v>
      </c>
      <c r="C4870">
        <v>3507159</v>
      </c>
    </row>
    <row r="4871" spans="1:3">
      <c r="A4871" t="s">
        <v>83</v>
      </c>
      <c r="B4871" t="s">
        <v>1899</v>
      </c>
      <c r="C4871">
        <v>3507209</v>
      </c>
    </row>
    <row r="4872" spans="1:3">
      <c r="A4872" t="s">
        <v>83</v>
      </c>
      <c r="B4872" t="s">
        <v>1916</v>
      </c>
      <c r="C4872">
        <v>3507308</v>
      </c>
    </row>
    <row r="4873" spans="1:3">
      <c r="A4873" t="s">
        <v>83</v>
      </c>
      <c r="B4873" t="s">
        <v>901</v>
      </c>
      <c r="C4873">
        <v>3507407</v>
      </c>
    </row>
    <row r="4874" spans="1:3">
      <c r="A4874" t="s">
        <v>83</v>
      </c>
      <c r="B4874" t="s">
        <v>1949</v>
      </c>
      <c r="C4874">
        <v>3507456</v>
      </c>
    </row>
    <row r="4875" spans="1:3">
      <c r="A4875" t="s">
        <v>83</v>
      </c>
      <c r="B4875" t="s">
        <v>1966</v>
      </c>
      <c r="C4875">
        <v>3507506</v>
      </c>
    </row>
    <row r="4876" spans="1:3">
      <c r="A4876" t="s">
        <v>83</v>
      </c>
      <c r="B4876" t="s">
        <v>1984</v>
      </c>
      <c r="C4876">
        <v>3507605</v>
      </c>
    </row>
    <row r="4877" spans="1:3">
      <c r="A4877" t="s">
        <v>83</v>
      </c>
      <c r="B4877" t="s">
        <v>2001</v>
      </c>
      <c r="C4877">
        <v>3507704</v>
      </c>
    </row>
    <row r="4878" spans="1:3">
      <c r="A4878" t="s">
        <v>83</v>
      </c>
      <c r="B4878" t="s">
        <v>2019</v>
      </c>
      <c r="C4878">
        <v>3507753</v>
      </c>
    </row>
    <row r="4879" spans="1:3">
      <c r="A4879" t="s">
        <v>83</v>
      </c>
      <c r="B4879" t="s">
        <v>2037</v>
      </c>
      <c r="C4879">
        <v>3507803</v>
      </c>
    </row>
    <row r="4880" spans="1:3">
      <c r="A4880" t="s">
        <v>83</v>
      </c>
      <c r="B4880" t="s">
        <v>2055</v>
      </c>
      <c r="C4880">
        <v>3507902</v>
      </c>
    </row>
    <row r="4881" spans="1:3">
      <c r="A4881" t="s">
        <v>83</v>
      </c>
      <c r="B4881" t="s">
        <v>2072</v>
      </c>
      <c r="C4881">
        <v>3508009</v>
      </c>
    </row>
    <row r="4882" spans="1:3">
      <c r="A4882" t="s">
        <v>83</v>
      </c>
      <c r="B4882" t="s">
        <v>2088</v>
      </c>
      <c r="C4882">
        <v>3508108</v>
      </c>
    </row>
    <row r="4883" spans="1:3">
      <c r="A4883" t="s">
        <v>83</v>
      </c>
      <c r="B4883" t="s">
        <v>2104</v>
      </c>
      <c r="C4883">
        <v>3508207</v>
      </c>
    </row>
    <row r="4884" spans="1:3">
      <c r="A4884" t="s">
        <v>83</v>
      </c>
      <c r="B4884" t="s">
        <v>2121</v>
      </c>
      <c r="C4884">
        <v>3508306</v>
      </c>
    </row>
    <row r="4885" spans="1:3">
      <c r="A4885" t="s">
        <v>83</v>
      </c>
      <c r="B4885" t="s">
        <v>2136</v>
      </c>
      <c r="C4885">
        <v>3508405</v>
      </c>
    </row>
    <row r="4886" spans="1:3">
      <c r="A4886" t="s">
        <v>83</v>
      </c>
      <c r="B4886" t="s">
        <v>2152</v>
      </c>
      <c r="C4886">
        <v>3508504</v>
      </c>
    </row>
    <row r="4887" spans="1:3">
      <c r="A4887" t="s">
        <v>83</v>
      </c>
      <c r="B4887" t="s">
        <v>2169</v>
      </c>
      <c r="C4887">
        <v>3508603</v>
      </c>
    </row>
    <row r="4888" spans="1:3">
      <c r="A4888" t="s">
        <v>83</v>
      </c>
      <c r="B4888" t="s">
        <v>2186</v>
      </c>
      <c r="C4888">
        <v>3508702</v>
      </c>
    </row>
    <row r="4889" spans="1:3">
      <c r="A4889" t="s">
        <v>83</v>
      </c>
      <c r="B4889" t="s">
        <v>1217</v>
      </c>
      <c r="C4889">
        <v>3508801</v>
      </c>
    </row>
    <row r="4890" spans="1:3">
      <c r="A4890" t="s">
        <v>83</v>
      </c>
      <c r="B4890" t="s">
        <v>2217</v>
      </c>
      <c r="C4890">
        <v>3508900</v>
      </c>
    </row>
    <row r="4891" spans="1:3">
      <c r="A4891" t="s">
        <v>83</v>
      </c>
      <c r="B4891" t="s">
        <v>2234</v>
      </c>
      <c r="C4891">
        <v>3509007</v>
      </c>
    </row>
    <row r="4892" spans="1:3">
      <c r="A4892" t="s">
        <v>83</v>
      </c>
      <c r="B4892" t="s">
        <v>2249</v>
      </c>
      <c r="C4892">
        <v>3509106</v>
      </c>
    </row>
    <row r="4893" spans="1:3">
      <c r="A4893" t="s">
        <v>83</v>
      </c>
      <c r="B4893" t="s">
        <v>2264</v>
      </c>
      <c r="C4893">
        <v>3509205</v>
      </c>
    </row>
    <row r="4894" spans="1:3">
      <c r="A4894" t="s">
        <v>83</v>
      </c>
      <c r="B4894" t="s">
        <v>2279</v>
      </c>
      <c r="C4894">
        <v>3509254</v>
      </c>
    </row>
    <row r="4895" spans="1:3">
      <c r="A4895" t="s">
        <v>83</v>
      </c>
      <c r="B4895" t="s">
        <v>2295</v>
      </c>
      <c r="C4895">
        <v>3509304</v>
      </c>
    </row>
    <row r="4896" spans="1:3">
      <c r="A4896" t="s">
        <v>83</v>
      </c>
      <c r="B4896" t="s">
        <v>2311</v>
      </c>
      <c r="C4896">
        <v>3509403</v>
      </c>
    </row>
    <row r="4897" spans="1:3">
      <c r="A4897" t="s">
        <v>83</v>
      </c>
      <c r="B4897" t="s">
        <v>2324</v>
      </c>
      <c r="C4897">
        <v>3509452</v>
      </c>
    </row>
    <row r="4898" spans="1:3">
      <c r="A4898" t="s">
        <v>83</v>
      </c>
      <c r="B4898" t="s">
        <v>2340</v>
      </c>
      <c r="C4898">
        <v>3509502</v>
      </c>
    </row>
    <row r="4899" spans="1:3">
      <c r="A4899" t="s">
        <v>83</v>
      </c>
      <c r="B4899" t="s">
        <v>2356</v>
      </c>
      <c r="C4899">
        <v>3509601</v>
      </c>
    </row>
    <row r="4900" spans="1:3">
      <c r="A4900" t="s">
        <v>83</v>
      </c>
      <c r="B4900" t="s">
        <v>2370</v>
      </c>
      <c r="C4900">
        <v>3509700</v>
      </c>
    </row>
    <row r="4901" spans="1:3">
      <c r="A4901" t="s">
        <v>83</v>
      </c>
      <c r="B4901" t="s">
        <v>2385</v>
      </c>
      <c r="C4901">
        <v>3509809</v>
      </c>
    </row>
    <row r="4902" spans="1:3">
      <c r="A4902" t="s">
        <v>83</v>
      </c>
      <c r="B4902" t="s">
        <v>2401</v>
      </c>
      <c r="C4902">
        <v>3509908</v>
      </c>
    </row>
    <row r="4903" spans="1:3">
      <c r="A4903" t="s">
        <v>83</v>
      </c>
      <c r="B4903" t="s">
        <v>2417</v>
      </c>
      <c r="C4903">
        <v>3509957</v>
      </c>
    </row>
    <row r="4904" spans="1:3">
      <c r="A4904" t="s">
        <v>83</v>
      </c>
      <c r="B4904" t="s">
        <v>2433</v>
      </c>
      <c r="C4904">
        <v>3510005</v>
      </c>
    </row>
    <row r="4905" spans="1:3">
      <c r="A4905" t="s">
        <v>83</v>
      </c>
      <c r="B4905" t="s">
        <v>2449</v>
      </c>
      <c r="C4905">
        <v>3510104</v>
      </c>
    </row>
    <row r="4906" spans="1:3">
      <c r="A4906" t="s">
        <v>83</v>
      </c>
      <c r="B4906" t="s">
        <v>2463</v>
      </c>
      <c r="C4906">
        <v>3510153</v>
      </c>
    </row>
    <row r="4907" spans="1:3">
      <c r="A4907" t="s">
        <v>83</v>
      </c>
      <c r="B4907" t="s">
        <v>2478</v>
      </c>
      <c r="C4907">
        <v>3510203</v>
      </c>
    </row>
    <row r="4908" spans="1:3">
      <c r="A4908" t="s">
        <v>83</v>
      </c>
      <c r="B4908" t="s">
        <v>2494</v>
      </c>
      <c r="C4908">
        <v>3510302</v>
      </c>
    </row>
    <row r="4909" spans="1:3">
      <c r="A4909" t="s">
        <v>83</v>
      </c>
      <c r="B4909" t="s">
        <v>2508</v>
      </c>
      <c r="C4909">
        <v>3510401</v>
      </c>
    </row>
    <row r="4910" spans="1:3">
      <c r="A4910" t="s">
        <v>83</v>
      </c>
      <c r="B4910" t="s">
        <v>2524</v>
      </c>
      <c r="C4910">
        <v>3510500</v>
      </c>
    </row>
    <row r="4911" spans="1:3">
      <c r="A4911" t="s">
        <v>83</v>
      </c>
      <c r="B4911" t="s">
        <v>2539</v>
      </c>
      <c r="C4911">
        <v>3510609</v>
      </c>
    </row>
    <row r="4912" spans="1:3">
      <c r="A4912" t="s">
        <v>83</v>
      </c>
      <c r="B4912" t="s">
        <v>2555</v>
      </c>
      <c r="C4912">
        <v>3510708</v>
      </c>
    </row>
    <row r="4913" spans="1:3">
      <c r="A4913" t="s">
        <v>83</v>
      </c>
      <c r="B4913" t="s">
        <v>2569</v>
      </c>
      <c r="C4913">
        <v>3510807</v>
      </c>
    </row>
    <row r="4914" spans="1:3">
      <c r="A4914" t="s">
        <v>83</v>
      </c>
      <c r="B4914" t="s">
        <v>2584</v>
      </c>
      <c r="C4914">
        <v>3510906</v>
      </c>
    </row>
    <row r="4915" spans="1:3">
      <c r="A4915" t="s">
        <v>83</v>
      </c>
      <c r="B4915" t="s">
        <v>2600</v>
      </c>
      <c r="C4915">
        <v>3511003</v>
      </c>
    </row>
    <row r="4916" spans="1:3">
      <c r="A4916" t="s">
        <v>83</v>
      </c>
      <c r="B4916" t="s">
        <v>2615</v>
      </c>
      <c r="C4916">
        <v>3511102</v>
      </c>
    </row>
    <row r="4917" spans="1:3">
      <c r="A4917" t="s">
        <v>83</v>
      </c>
      <c r="B4917" t="s">
        <v>2628</v>
      </c>
      <c r="C4917">
        <v>3511201</v>
      </c>
    </row>
    <row r="4918" spans="1:3">
      <c r="A4918" t="s">
        <v>83</v>
      </c>
      <c r="B4918" t="s">
        <v>1299</v>
      </c>
      <c r="C4918">
        <v>3511300</v>
      </c>
    </row>
    <row r="4919" spans="1:3">
      <c r="A4919" t="s">
        <v>83</v>
      </c>
      <c r="B4919" t="s">
        <v>2655</v>
      </c>
      <c r="C4919">
        <v>3511409</v>
      </c>
    </row>
    <row r="4920" spans="1:3">
      <c r="A4920" t="s">
        <v>83</v>
      </c>
      <c r="B4920" t="s">
        <v>2670</v>
      </c>
      <c r="C4920">
        <v>3511508</v>
      </c>
    </row>
    <row r="4921" spans="1:3">
      <c r="A4921" t="s">
        <v>83</v>
      </c>
      <c r="B4921" t="s">
        <v>2684</v>
      </c>
      <c r="C4921">
        <v>3511607</v>
      </c>
    </row>
    <row r="4922" spans="1:3">
      <c r="A4922" t="s">
        <v>83</v>
      </c>
      <c r="B4922" t="s">
        <v>2700</v>
      </c>
      <c r="C4922">
        <v>3511706</v>
      </c>
    </row>
    <row r="4923" spans="1:3">
      <c r="A4923" t="s">
        <v>83</v>
      </c>
      <c r="B4923" t="s">
        <v>2715</v>
      </c>
      <c r="C4923">
        <v>3557204</v>
      </c>
    </row>
    <row r="4924" spans="1:3">
      <c r="A4924" t="s">
        <v>83</v>
      </c>
      <c r="B4924" t="s">
        <v>2731</v>
      </c>
      <c r="C4924">
        <v>3511904</v>
      </c>
    </row>
    <row r="4925" spans="1:3">
      <c r="A4925" t="s">
        <v>83</v>
      </c>
      <c r="B4925" t="s">
        <v>2746</v>
      </c>
      <c r="C4925">
        <v>3512001</v>
      </c>
    </row>
    <row r="4926" spans="1:3">
      <c r="A4926" t="s">
        <v>83</v>
      </c>
      <c r="B4926" t="s">
        <v>2761</v>
      </c>
      <c r="C4926">
        <v>3512100</v>
      </c>
    </row>
    <row r="4927" spans="1:3">
      <c r="A4927" t="s">
        <v>83</v>
      </c>
      <c r="B4927" t="s">
        <v>2777</v>
      </c>
      <c r="C4927">
        <v>3512209</v>
      </c>
    </row>
    <row r="4928" spans="1:3">
      <c r="A4928" t="s">
        <v>83</v>
      </c>
      <c r="B4928" t="s">
        <v>2793</v>
      </c>
      <c r="C4928">
        <v>3512308</v>
      </c>
    </row>
    <row r="4929" spans="1:3">
      <c r="A4929" t="s">
        <v>83</v>
      </c>
      <c r="B4929" t="s">
        <v>2808</v>
      </c>
      <c r="C4929">
        <v>3512407</v>
      </c>
    </row>
    <row r="4930" spans="1:3">
      <c r="A4930" t="s">
        <v>83</v>
      </c>
      <c r="B4930" t="s">
        <v>2823</v>
      </c>
      <c r="C4930">
        <v>3512506</v>
      </c>
    </row>
    <row r="4931" spans="1:3">
      <c r="A4931" t="s">
        <v>83</v>
      </c>
      <c r="B4931" t="s">
        <v>2835</v>
      </c>
      <c r="C4931">
        <v>3512605</v>
      </c>
    </row>
    <row r="4932" spans="1:3">
      <c r="A4932" t="s">
        <v>83</v>
      </c>
      <c r="B4932" t="s">
        <v>2848</v>
      </c>
      <c r="C4932">
        <v>3512704</v>
      </c>
    </row>
    <row r="4933" spans="1:3">
      <c r="A4933" t="s">
        <v>83</v>
      </c>
      <c r="B4933" t="s">
        <v>2861</v>
      </c>
      <c r="C4933">
        <v>3512803</v>
      </c>
    </row>
    <row r="4934" spans="1:3">
      <c r="A4934" t="s">
        <v>83</v>
      </c>
      <c r="B4934" t="s">
        <v>2874</v>
      </c>
      <c r="C4934">
        <v>3512902</v>
      </c>
    </row>
    <row r="4935" spans="1:3">
      <c r="A4935" t="s">
        <v>83</v>
      </c>
      <c r="B4935" t="s">
        <v>2886</v>
      </c>
      <c r="C4935">
        <v>3513009</v>
      </c>
    </row>
    <row r="4936" spans="1:3">
      <c r="A4936" t="s">
        <v>83</v>
      </c>
      <c r="B4936" t="s">
        <v>2899</v>
      </c>
      <c r="C4936">
        <v>3513108</v>
      </c>
    </row>
    <row r="4937" spans="1:3">
      <c r="A4937" t="s">
        <v>83</v>
      </c>
      <c r="B4937" t="s">
        <v>2911</v>
      </c>
      <c r="C4937">
        <v>3513207</v>
      </c>
    </row>
    <row r="4938" spans="1:3">
      <c r="A4938" t="s">
        <v>83</v>
      </c>
      <c r="B4938" t="s">
        <v>2924</v>
      </c>
      <c r="C4938">
        <v>3513306</v>
      </c>
    </row>
    <row r="4939" spans="1:3">
      <c r="A4939" t="s">
        <v>83</v>
      </c>
      <c r="B4939" t="s">
        <v>2935</v>
      </c>
      <c r="C4939">
        <v>3513405</v>
      </c>
    </row>
    <row r="4940" spans="1:3">
      <c r="A4940" t="s">
        <v>83</v>
      </c>
      <c r="B4940" t="s">
        <v>2947</v>
      </c>
      <c r="C4940">
        <v>3513504</v>
      </c>
    </row>
    <row r="4941" spans="1:3">
      <c r="A4941" t="s">
        <v>83</v>
      </c>
      <c r="B4941" t="s">
        <v>2959</v>
      </c>
      <c r="C4941">
        <v>3513603</v>
      </c>
    </row>
    <row r="4942" spans="1:3">
      <c r="A4942" t="s">
        <v>83</v>
      </c>
      <c r="B4942" t="s">
        <v>2971</v>
      </c>
      <c r="C4942">
        <v>3513702</v>
      </c>
    </row>
    <row r="4943" spans="1:3">
      <c r="A4943" t="s">
        <v>83</v>
      </c>
      <c r="B4943" t="s">
        <v>2983</v>
      </c>
      <c r="C4943">
        <v>3513801</v>
      </c>
    </row>
    <row r="4944" spans="1:3">
      <c r="A4944" t="s">
        <v>83</v>
      </c>
      <c r="B4944" t="s">
        <v>2995</v>
      </c>
      <c r="C4944">
        <v>3513850</v>
      </c>
    </row>
    <row r="4945" spans="1:3">
      <c r="A4945" t="s">
        <v>83</v>
      </c>
      <c r="B4945" t="s">
        <v>3008</v>
      </c>
      <c r="C4945">
        <v>3513900</v>
      </c>
    </row>
    <row r="4946" spans="1:3">
      <c r="A4946" t="s">
        <v>83</v>
      </c>
      <c r="B4946" t="s">
        <v>3021</v>
      </c>
      <c r="C4946">
        <v>3514007</v>
      </c>
    </row>
    <row r="4947" spans="1:3">
      <c r="A4947" t="s">
        <v>83</v>
      </c>
      <c r="B4947" t="s">
        <v>3033</v>
      </c>
      <c r="C4947">
        <v>3514106</v>
      </c>
    </row>
    <row r="4948" spans="1:3">
      <c r="A4948" t="s">
        <v>83</v>
      </c>
      <c r="B4948" t="s">
        <v>3045</v>
      </c>
      <c r="C4948">
        <v>3514205</v>
      </c>
    </row>
    <row r="4949" spans="1:3">
      <c r="A4949" t="s">
        <v>83</v>
      </c>
      <c r="B4949" t="s">
        <v>3057</v>
      </c>
      <c r="C4949">
        <v>3514304</v>
      </c>
    </row>
    <row r="4950" spans="1:3">
      <c r="A4950" t="s">
        <v>83</v>
      </c>
      <c r="B4950" t="s">
        <v>3069</v>
      </c>
      <c r="C4950">
        <v>3514403</v>
      </c>
    </row>
    <row r="4951" spans="1:3">
      <c r="A4951" t="s">
        <v>83</v>
      </c>
      <c r="B4951" t="s">
        <v>3081</v>
      </c>
      <c r="C4951">
        <v>3514502</v>
      </c>
    </row>
    <row r="4952" spans="1:3">
      <c r="A4952" t="s">
        <v>83</v>
      </c>
      <c r="B4952" t="s">
        <v>3094</v>
      </c>
      <c r="C4952">
        <v>3514601</v>
      </c>
    </row>
    <row r="4953" spans="1:3">
      <c r="A4953" t="s">
        <v>83</v>
      </c>
      <c r="B4953" t="s">
        <v>3106</v>
      </c>
      <c r="C4953">
        <v>3514700</v>
      </c>
    </row>
    <row r="4954" spans="1:3">
      <c r="A4954" t="s">
        <v>83</v>
      </c>
      <c r="B4954" t="s">
        <v>854</v>
      </c>
      <c r="C4954">
        <v>3514809</v>
      </c>
    </row>
    <row r="4955" spans="1:3">
      <c r="A4955" t="s">
        <v>83</v>
      </c>
      <c r="B4955" t="s">
        <v>3130</v>
      </c>
      <c r="C4955">
        <v>3514908</v>
      </c>
    </row>
    <row r="4956" spans="1:3">
      <c r="A4956" t="s">
        <v>83</v>
      </c>
      <c r="B4956" t="s">
        <v>3142</v>
      </c>
      <c r="C4956">
        <v>3514924</v>
      </c>
    </row>
    <row r="4957" spans="1:3">
      <c r="A4957" t="s">
        <v>83</v>
      </c>
      <c r="B4957" t="s">
        <v>3153</v>
      </c>
      <c r="C4957">
        <v>3514957</v>
      </c>
    </row>
    <row r="4958" spans="1:3">
      <c r="A4958" t="s">
        <v>83</v>
      </c>
      <c r="B4958" t="s">
        <v>3164</v>
      </c>
      <c r="C4958">
        <v>3515004</v>
      </c>
    </row>
    <row r="4959" spans="1:3">
      <c r="A4959" t="s">
        <v>83</v>
      </c>
      <c r="B4959" t="s">
        <v>3175</v>
      </c>
      <c r="C4959">
        <v>3515103</v>
      </c>
    </row>
    <row r="4960" spans="1:3">
      <c r="A4960" t="s">
        <v>83</v>
      </c>
      <c r="B4960" t="s">
        <v>3186</v>
      </c>
      <c r="C4960">
        <v>3515129</v>
      </c>
    </row>
    <row r="4961" spans="1:3">
      <c r="A4961" t="s">
        <v>83</v>
      </c>
      <c r="B4961" t="s">
        <v>3198</v>
      </c>
      <c r="C4961">
        <v>3515152</v>
      </c>
    </row>
    <row r="4962" spans="1:3">
      <c r="A4962" t="s">
        <v>83</v>
      </c>
      <c r="B4962" t="s">
        <v>3210</v>
      </c>
      <c r="C4962">
        <v>3515186</v>
      </c>
    </row>
    <row r="4963" spans="1:3">
      <c r="A4963" t="s">
        <v>83</v>
      </c>
      <c r="B4963" t="s">
        <v>3222</v>
      </c>
      <c r="C4963">
        <v>3515194</v>
      </c>
    </row>
    <row r="4964" spans="1:3">
      <c r="A4964" t="s">
        <v>83</v>
      </c>
      <c r="B4964" t="s">
        <v>3232</v>
      </c>
      <c r="C4964">
        <v>3557303</v>
      </c>
    </row>
    <row r="4965" spans="1:3">
      <c r="A4965" t="s">
        <v>83</v>
      </c>
      <c r="B4965" t="s">
        <v>1921</v>
      </c>
      <c r="C4965">
        <v>3515301</v>
      </c>
    </row>
    <row r="4966" spans="1:3">
      <c r="A4966" t="s">
        <v>83</v>
      </c>
      <c r="B4966" t="s">
        <v>3253</v>
      </c>
      <c r="C4966">
        <v>3515202</v>
      </c>
    </row>
    <row r="4967" spans="1:3">
      <c r="A4967" t="s">
        <v>83</v>
      </c>
      <c r="B4967" t="s">
        <v>3264</v>
      </c>
      <c r="C4967">
        <v>3515350</v>
      </c>
    </row>
    <row r="4968" spans="1:3">
      <c r="A4968" t="s">
        <v>83</v>
      </c>
      <c r="B4968" t="s">
        <v>3276</v>
      </c>
      <c r="C4968">
        <v>3515400</v>
      </c>
    </row>
    <row r="4969" spans="1:3">
      <c r="A4969" t="s">
        <v>83</v>
      </c>
      <c r="B4969" t="s">
        <v>3287</v>
      </c>
      <c r="C4969">
        <v>3515608</v>
      </c>
    </row>
    <row r="4970" spans="1:3">
      <c r="A4970" t="s">
        <v>83</v>
      </c>
      <c r="B4970" t="s">
        <v>3299</v>
      </c>
      <c r="C4970">
        <v>3515509</v>
      </c>
    </row>
    <row r="4971" spans="1:3">
      <c r="A4971" t="s">
        <v>83</v>
      </c>
      <c r="B4971" t="s">
        <v>3311</v>
      </c>
      <c r="C4971">
        <v>3515657</v>
      </c>
    </row>
    <row r="4972" spans="1:3">
      <c r="A4972" t="s">
        <v>83</v>
      </c>
      <c r="B4972" t="s">
        <v>3322</v>
      </c>
      <c r="C4972">
        <v>3515707</v>
      </c>
    </row>
    <row r="4973" spans="1:3">
      <c r="A4973" t="s">
        <v>83</v>
      </c>
      <c r="B4973" t="s">
        <v>3333</v>
      </c>
      <c r="C4973">
        <v>3515806</v>
      </c>
    </row>
    <row r="4974" spans="1:3">
      <c r="A4974" t="s">
        <v>83</v>
      </c>
      <c r="B4974" t="s">
        <v>3344</v>
      </c>
      <c r="C4974">
        <v>3515905</v>
      </c>
    </row>
    <row r="4975" spans="1:3">
      <c r="A4975" t="s">
        <v>83</v>
      </c>
      <c r="B4975" t="s">
        <v>3354</v>
      </c>
      <c r="C4975">
        <v>3516002</v>
      </c>
    </row>
    <row r="4976" spans="1:3">
      <c r="A4976" t="s">
        <v>83</v>
      </c>
      <c r="B4976" t="s">
        <v>3364</v>
      </c>
      <c r="C4976">
        <v>3516101</v>
      </c>
    </row>
    <row r="4977" spans="1:3">
      <c r="A4977" t="s">
        <v>83</v>
      </c>
      <c r="B4977" t="s">
        <v>3373</v>
      </c>
      <c r="C4977">
        <v>3516200</v>
      </c>
    </row>
    <row r="4978" spans="1:3">
      <c r="A4978" t="s">
        <v>83</v>
      </c>
      <c r="B4978" t="s">
        <v>3383</v>
      </c>
      <c r="C4978">
        <v>3516309</v>
      </c>
    </row>
    <row r="4979" spans="1:3">
      <c r="A4979" t="s">
        <v>83</v>
      </c>
      <c r="B4979" t="s">
        <v>3393</v>
      </c>
      <c r="C4979">
        <v>3516408</v>
      </c>
    </row>
    <row r="4980" spans="1:3">
      <c r="A4980" t="s">
        <v>83</v>
      </c>
      <c r="B4980" t="s">
        <v>3403</v>
      </c>
      <c r="C4980">
        <v>3516507</v>
      </c>
    </row>
    <row r="4981" spans="1:3">
      <c r="A4981" t="s">
        <v>83</v>
      </c>
      <c r="B4981" t="s">
        <v>3413</v>
      </c>
      <c r="C4981">
        <v>3516606</v>
      </c>
    </row>
    <row r="4982" spans="1:3">
      <c r="A4982" t="s">
        <v>83</v>
      </c>
      <c r="B4982" t="s">
        <v>3423</v>
      </c>
      <c r="C4982">
        <v>3516705</v>
      </c>
    </row>
    <row r="4983" spans="1:3">
      <c r="A4983" t="s">
        <v>83</v>
      </c>
      <c r="B4983" t="s">
        <v>3432</v>
      </c>
      <c r="C4983">
        <v>3516804</v>
      </c>
    </row>
    <row r="4984" spans="1:3">
      <c r="A4984" t="s">
        <v>83</v>
      </c>
      <c r="B4984" t="s">
        <v>3441</v>
      </c>
      <c r="C4984">
        <v>3516853</v>
      </c>
    </row>
    <row r="4985" spans="1:3">
      <c r="A4985" t="s">
        <v>83</v>
      </c>
      <c r="B4985" t="s">
        <v>3450</v>
      </c>
      <c r="C4985">
        <v>3516903</v>
      </c>
    </row>
    <row r="4986" spans="1:3">
      <c r="A4986" t="s">
        <v>83</v>
      </c>
      <c r="B4986" t="s">
        <v>3460</v>
      </c>
      <c r="C4986">
        <v>3517000</v>
      </c>
    </row>
    <row r="4987" spans="1:3">
      <c r="A4987" t="s">
        <v>83</v>
      </c>
      <c r="B4987" t="s">
        <v>3470</v>
      </c>
      <c r="C4987">
        <v>3517109</v>
      </c>
    </row>
    <row r="4988" spans="1:3">
      <c r="A4988" t="s">
        <v>83</v>
      </c>
      <c r="B4988" t="s">
        <v>3479</v>
      </c>
      <c r="C4988">
        <v>3517208</v>
      </c>
    </row>
    <row r="4989" spans="1:3">
      <c r="A4989" t="s">
        <v>83</v>
      </c>
      <c r="B4989" t="s">
        <v>3489</v>
      </c>
      <c r="C4989">
        <v>3517307</v>
      </c>
    </row>
    <row r="4990" spans="1:3">
      <c r="A4990" t="s">
        <v>83</v>
      </c>
      <c r="B4990" t="s">
        <v>2651</v>
      </c>
      <c r="C4990">
        <v>3517406</v>
      </c>
    </row>
    <row r="4991" spans="1:3">
      <c r="A4991" t="s">
        <v>83</v>
      </c>
      <c r="B4991" t="s">
        <v>3508</v>
      </c>
      <c r="C4991">
        <v>3517505</v>
      </c>
    </row>
    <row r="4992" spans="1:3">
      <c r="A4992" t="s">
        <v>83</v>
      </c>
      <c r="B4992" t="s">
        <v>3518</v>
      </c>
      <c r="C4992">
        <v>3517604</v>
      </c>
    </row>
    <row r="4993" spans="1:3">
      <c r="A4993" t="s">
        <v>83</v>
      </c>
      <c r="B4993" t="s">
        <v>3528</v>
      </c>
      <c r="C4993">
        <v>3517703</v>
      </c>
    </row>
    <row r="4994" spans="1:3">
      <c r="A4994" t="s">
        <v>83</v>
      </c>
      <c r="B4994" t="s">
        <v>3538</v>
      </c>
      <c r="C4994">
        <v>3517802</v>
      </c>
    </row>
    <row r="4995" spans="1:3">
      <c r="A4995" t="s">
        <v>83</v>
      </c>
      <c r="B4995" t="s">
        <v>2725</v>
      </c>
      <c r="C4995">
        <v>3517901</v>
      </c>
    </row>
    <row r="4996" spans="1:3">
      <c r="A4996" t="s">
        <v>83</v>
      </c>
      <c r="B4996" t="s">
        <v>3556</v>
      </c>
      <c r="C4996">
        <v>3518008</v>
      </c>
    </row>
    <row r="4997" spans="1:3">
      <c r="A4997" t="s">
        <v>83</v>
      </c>
      <c r="B4997" t="s">
        <v>3566</v>
      </c>
      <c r="C4997">
        <v>3518107</v>
      </c>
    </row>
    <row r="4998" spans="1:3">
      <c r="A4998" t="s">
        <v>83</v>
      </c>
      <c r="B4998" t="s">
        <v>3576</v>
      </c>
      <c r="C4998">
        <v>3518206</v>
      </c>
    </row>
    <row r="4999" spans="1:3">
      <c r="A4999" t="s">
        <v>83</v>
      </c>
      <c r="B4999" t="s">
        <v>3586</v>
      </c>
      <c r="C4999">
        <v>3518305</v>
      </c>
    </row>
    <row r="5000" spans="1:3">
      <c r="A5000" t="s">
        <v>83</v>
      </c>
      <c r="B5000" t="s">
        <v>3596</v>
      </c>
      <c r="C5000">
        <v>3518404</v>
      </c>
    </row>
    <row r="5001" spans="1:3">
      <c r="A5001" t="s">
        <v>83</v>
      </c>
      <c r="B5001" t="s">
        <v>3605</v>
      </c>
      <c r="C5001">
        <v>3518503</v>
      </c>
    </row>
    <row r="5002" spans="1:3">
      <c r="A5002" t="s">
        <v>83</v>
      </c>
      <c r="B5002" t="s">
        <v>3614</v>
      </c>
      <c r="C5002">
        <v>3518602</v>
      </c>
    </row>
    <row r="5003" spans="1:3">
      <c r="A5003" t="s">
        <v>83</v>
      </c>
      <c r="B5003" t="s">
        <v>3623</v>
      </c>
      <c r="C5003">
        <v>3518701</v>
      </c>
    </row>
    <row r="5004" spans="1:3">
      <c r="A5004" t="s">
        <v>83</v>
      </c>
      <c r="B5004" t="s">
        <v>3633</v>
      </c>
      <c r="C5004">
        <v>3518800</v>
      </c>
    </row>
    <row r="5005" spans="1:3">
      <c r="A5005" t="s">
        <v>83</v>
      </c>
      <c r="B5005" t="s">
        <v>3643</v>
      </c>
      <c r="C5005">
        <v>3518859</v>
      </c>
    </row>
    <row r="5006" spans="1:3">
      <c r="A5006" t="s">
        <v>83</v>
      </c>
      <c r="B5006" t="s">
        <v>3652</v>
      </c>
      <c r="C5006">
        <v>3518909</v>
      </c>
    </row>
    <row r="5007" spans="1:3">
      <c r="A5007" t="s">
        <v>83</v>
      </c>
      <c r="B5007" t="s">
        <v>3661</v>
      </c>
      <c r="C5007">
        <v>3519006</v>
      </c>
    </row>
    <row r="5008" spans="1:3">
      <c r="A5008" t="s">
        <v>83</v>
      </c>
      <c r="B5008" t="s">
        <v>3670</v>
      </c>
      <c r="C5008">
        <v>3519055</v>
      </c>
    </row>
    <row r="5009" spans="1:3">
      <c r="A5009" t="s">
        <v>83</v>
      </c>
      <c r="B5009" t="s">
        <v>3677</v>
      </c>
      <c r="C5009">
        <v>3519071</v>
      </c>
    </row>
    <row r="5010" spans="1:3">
      <c r="A5010" t="s">
        <v>83</v>
      </c>
      <c r="B5010" t="s">
        <v>3685</v>
      </c>
      <c r="C5010">
        <v>3519105</v>
      </c>
    </row>
    <row r="5011" spans="1:3">
      <c r="A5011" t="s">
        <v>83</v>
      </c>
      <c r="B5011" t="s">
        <v>3694</v>
      </c>
      <c r="C5011">
        <v>3519204</v>
      </c>
    </row>
    <row r="5012" spans="1:3">
      <c r="A5012" t="s">
        <v>83</v>
      </c>
      <c r="B5012" t="s">
        <v>3702</v>
      </c>
      <c r="C5012">
        <v>3519253</v>
      </c>
    </row>
    <row r="5013" spans="1:3">
      <c r="A5013" t="s">
        <v>83</v>
      </c>
      <c r="B5013" t="s">
        <v>3710</v>
      </c>
      <c r="C5013">
        <v>3519303</v>
      </c>
    </row>
    <row r="5014" spans="1:3">
      <c r="A5014" t="s">
        <v>83</v>
      </c>
      <c r="B5014" t="s">
        <v>3717</v>
      </c>
      <c r="C5014">
        <v>3519402</v>
      </c>
    </row>
    <row r="5015" spans="1:3">
      <c r="A5015" t="s">
        <v>83</v>
      </c>
      <c r="B5015" t="s">
        <v>3724</v>
      </c>
      <c r="C5015">
        <v>3519501</v>
      </c>
    </row>
    <row r="5016" spans="1:3">
      <c r="A5016" t="s">
        <v>83</v>
      </c>
      <c r="B5016" t="s">
        <v>3731</v>
      </c>
      <c r="C5016">
        <v>3519600</v>
      </c>
    </row>
    <row r="5017" spans="1:3">
      <c r="A5017" t="s">
        <v>83</v>
      </c>
      <c r="B5017" t="s">
        <v>3738</v>
      </c>
      <c r="C5017">
        <v>3519709</v>
      </c>
    </row>
    <row r="5018" spans="1:3">
      <c r="A5018" t="s">
        <v>83</v>
      </c>
      <c r="B5018" t="s">
        <v>3745</v>
      </c>
      <c r="C5018">
        <v>3519808</v>
      </c>
    </row>
    <row r="5019" spans="1:3">
      <c r="A5019" t="s">
        <v>83</v>
      </c>
      <c r="B5019" t="s">
        <v>3751</v>
      </c>
      <c r="C5019">
        <v>3519907</v>
      </c>
    </row>
    <row r="5020" spans="1:3">
      <c r="A5020" t="s">
        <v>83</v>
      </c>
      <c r="B5020" t="s">
        <v>3757</v>
      </c>
      <c r="C5020">
        <v>3520004</v>
      </c>
    </row>
    <row r="5021" spans="1:3">
      <c r="A5021" t="s">
        <v>83</v>
      </c>
      <c r="B5021" t="s">
        <v>3761</v>
      </c>
      <c r="C5021">
        <v>3520103</v>
      </c>
    </row>
    <row r="5022" spans="1:3">
      <c r="A5022" t="s">
        <v>83</v>
      </c>
      <c r="B5022" t="s">
        <v>3767</v>
      </c>
      <c r="C5022">
        <v>3520202</v>
      </c>
    </row>
    <row r="5023" spans="1:3">
      <c r="A5023" t="s">
        <v>83</v>
      </c>
      <c r="B5023" t="s">
        <v>3773</v>
      </c>
      <c r="C5023">
        <v>3520301</v>
      </c>
    </row>
    <row r="5024" spans="1:3">
      <c r="A5024" t="s">
        <v>83</v>
      </c>
      <c r="B5024" t="s">
        <v>3780</v>
      </c>
      <c r="C5024">
        <v>3520426</v>
      </c>
    </row>
    <row r="5025" spans="1:3">
      <c r="A5025" t="s">
        <v>83</v>
      </c>
      <c r="B5025" t="s">
        <v>3787</v>
      </c>
      <c r="C5025">
        <v>3520442</v>
      </c>
    </row>
    <row r="5026" spans="1:3">
      <c r="A5026" t="s">
        <v>83</v>
      </c>
      <c r="B5026" t="s">
        <v>3794</v>
      </c>
      <c r="C5026">
        <v>3520400</v>
      </c>
    </row>
    <row r="5027" spans="1:3">
      <c r="A5027" t="s">
        <v>83</v>
      </c>
      <c r="B5027" t="s">
        <v>3801</v>
      </c>
      <c r="C5027">
        <v>3520509</v>
      </c>
    </row>
    <row r="5028" spans="1:3">
      <c r="A5028" t="s">
        <v>83</v>
      </c>
      <c r="B5028" t="s">
        <v>3807</v>
      </c>
      <c r="C5028">
        <v>3520608</v>
      </c>
    </row>
    <row r="5029" spans="1:3">
      <c r="A5029" t="s">
        <v>83</v>
      </c>
      <c r="B5029" t="s">
        <v>3814</v>
      </c>
      <c r="C5029">
        <v>3520707</v>
      </c>
    </row>
    <row r="5030" spans="1:3">
      <c r="A5030" t="s">
        <v>83</v>
      </c>
      <c r="B5030" t="s">
        <v>3821</v>
      </c>
      <c r="C5030">
        <v>3520806</v>
      </c>
    </row>
    <row r="5031" spans="1:3">
      <c r="A5031" t="s">
        <v>83</v>
      </c>
      <c r="B5031" t="s">
        <v>3828</v>
      </c>
      <c r="C5031">
        <v>3520905</v>
      </c>
    </row>
    <row r="5032" spans="1:3">
      <c r="A5032" t="s">
        <v>83</v>
      </c>
      <c r="B5032" t="s">
        <v>3834</v>
      </c>
      <c r="C5032">
        <v>3521002</v>
      </c>
    </row>
    <row r="5033" spans="1:3">
      <c r="A5033" t="s">
        <v>83</v>
      </c>
      <c r="B5033" t="s">
        <v>3841</v>
      </c>
      <c r="C5033">
        <v>3521101</v>
      </c>
    </row>
    <row r="5034" spans="1:3">
      <c r="A5034" t="s">
        <v>83</v>
      </c>
      <c r="B5034" t="s">
        <v>3847</v>
      </c>
      <c r="C5034">
        <v>3521150</v>
      </c>
    </row>
    <row r="5035" spans="1:3">
      <c r="A5035" t="s">
        <v>83</v>
      </c>
      <c r="B5035" t="s">
        <v>3854</v>
      </c>
      <c r="C5035">
        <v>3521200</v>
      </c>
    </row>
    <row r="5036" spans="1:3">
      <c r="A5036" t="s">
        <v>83</v>
      </c>
      <c r="B5036" t="s">
        <v>3860</v>
      </c>
      <c r="C5036">
        <v>3521309</v>
      </c>
    </row>
    <row r="5037" spans="1:3">
      <c r="A5037" t="s">
        <v>83</v>
      </c>
      <c r="B5037" t="s">
        <v>3866</v>
      </c>
      <c r="C5037">
        <v>3521408</v>
      </c>
    </row>
    <row r="5038" spans="1:3">
      <c r="A5038" t="s">
        <v>83</v>
      </c>
      <c r="B5038" t="s">
        <v>3871</v>
      </c>
      <c r="C5038">
        <v>3521507</v>
      </c>
    </row>
    <row r="5039" spans="1:3">
      <c r="A5039" t="s">
        <v>83</v>
      </c>
      <c r="B5039" t="s">
        <v>3876</v>
      </c>
      <c r="C5039">
        <v>3521606</v>
      </c>
    </row>
    <row r="5040" spans="1:3">
      <c r="A5040" t="s">
        <v>83</v>
      </c>
      <c r="B5040" t="s">
        <v>3882</v>
      </c>
      <c r="C5040">
        <v>3521705</v>
      </c>
    </row>
    <row r="5041" spans="1:3">
      <c r="A5041" t="s">
        <v>83</v>
      </c>
      <c r="B5041" t="s">
        <v>3888</v>
      </c>
      <c r="C5041">
        <v>3521804</v>
      </c>
    </row>
    <row r="5042" spans="1:3">
      <c r="A5042" t="s">
        <v>83</v>
      </c>
      <c r="B5042" t="s">
        <v>3894</v>
      </c>
      <c r="C5042">
        <v>3521903</v>
      </c>
    </row>
    <row r="5043" spans="1:3">
      <c r="A5043" t="s">
        <v>83</v>
      </c>
      <c r="B5043" t="s">
        <v>3900</v>
      </c>
      <c r="C5043">
        <v>3522000</v>
      </c>
    </row>
    <row r="5044" spans="1:3">
      <c r="A5044" t="s">
        <v>83</v>
      </c>
      <c r="B5044" t="s">
        <v>3906</v>
      </c>
      <c r="C5044">
        <v>3522109</v>
      </c>
    </row>
    <row r="5045" spans="1:3">
      <c r="A5045" t="s">
        <v>83</v>
      </c>
      <c r="B5045" t="s">
        <v>3912</v>
      </c>
      <c r="C5045">
        <v>3522158</v>
      </c>
    </row>
    <row r="5046" spans="1:3">
      <c r="A5046" t="s">
        <v>83</v>
      </c>
      <c r="B5046" t="s">
        <v>3917</v>
      </c>
      <c r="C5046">
        <v>3522208</v>
      </c>
    </row>
    <row r="5047" spans="1:3">
      <c r="A5047" t="s">
        <v>83</v>
      </c>
      <c r="B5047" t="s">
        <v>3923</v>
      </c>
      <c r="C5047">
        <v>3522307</v>
      </c>
    </row>
    <row r="5048" spans="1:3">
      <c r="A5048" t="s">
        <v>83</v>
      </c>
      <c r="B5048" t="s">
        <v>3929</v>
      </c>
      <c r="C5048">
        <v>3522406</v>
      </c>
    </row>
    <row r="5049" spans="1:3">
      <c r="A5049" t="s">
        <v>83</v>
      </c>
      <c r="B5049" t="s">
        <v>3935</v>
      </c>
      <c r="C5049">
        <v>3522505</v>
      </c>
    </row>
    <row r="5050" spans="1:3">
      <c r="A5050" t="s">
        <v>83</v>
      </c>
      <c r="B5050" t="s">
        <v>3941</v>
      </c>
      <c r="C5050">
        <v>3522604</v>
      </c>
    </row>
    <row r="5051" spans="1:3">
      <c r="A5051" t="s">
        <v>83</v>
      </c>
      <c r="B5051" t="s">
        <v>3947</v>
      </c>
      <c r="C5051">
        <v>3522653</v>
      </c>
    </row>
    <row r="5052" spans="1:3">
      <c r="A5052" t="s">
        <v>83</v>
      </c>
      <c r="B5052" t="s">
        <v>3953</v>
      </c>
      <c r="C5052">
        <v>3522703</v>
      </c>
    </row>
    <row r="5053" spans="1:3">
      <c r="A5053" t="s">
        <v>83</v>
      </c>
      <c r="B5053" t="s">
        <v>2011</v>
      </c>
      <c r="C5053">
        <v>3522802</v>
      </c>
    </row>
    <row r="5054" spans="1:3">
      <c r="A5054" t="s">
        <v>83</v>
      </c>
      <c r="B5054" t="s">
        <v>3964</v>
      </c>
      <c r="C5054">
        <v>3522901</v>
      </c>
    </row>
    <row r="5055" spans="1:3">
      <c r="A5055" t="s">
        <v>83</v>
      </c>
      <c r="B5055" t="s">
        <v>3970</v>
      </c>
      <c r="C5055">
        <v>3523008</v>
      </c>
    </row>
    <row r="5056" spans="1:3">
      <c r="A5056" t="s">
        <v>83</v>
      </c>
      <c r="B5056" t="s">
        <v>3974</v>
      </c>
      <c r="C5056">
        <v>3523107</v>
      </c>
    </row>
    <row r="5057" spans="1:3">
      <c r="A5057" t="s">
        <v>83</v>
      </c>
      <c r="B5057" t="s">
        <v>3980</v>
      </c>
      <c r="C5057">
        <v>3523206</v>
      </c>
    </row>
    <row r="5058" spans="1:3">
      <c r="A5058" t="s">
        <v>83</v>
      </c>
      <c r="B5058" t="s">
        <v>3986</v>
      </c>
      <c r="C5058">
        <v>3523305</v>
      </c>
    </row>
    <row r="5059" spans="1:3">
      <c r="A5059" t="s">
        <v>83</v>
      </c>
      <c r="B5059" t="s">
        <v>3991</v>
      </c>
      <c r="C5059">
        <v>3523404</v>
      </c>
    </row>
    <row r="5060" spans="1:3">
      <c r="A5060" t="s">
        <v>83</v>
      </c>
      <c r="B5060" t="s">
        <v>3997</v>
      </c>
      <c r="C5060">
        <v>3523503</v>
      </c>
    </row>
    <row r="5061" spans="1:3">
      <c r="A5061" t="s">
        <v>83</v>
      </c>
      <c r="B5061" t="s">
        <v>4002</v>
      </c>
      <c r="C5061">
        <v>3523602</v>
      </c>
    </row>
    <row r="5062" spans="1:3">
      <c r="A5062" t="s">
        <v>83</v>
      </c>
      <c r="B5062" t="s">
        <v>4008</v>
      </c>
      <c r="C5062">
        <v>3523701</v>
      </c>
    </row>
    <row r="5063" spans="1:3">
      <c r="A5063" t="s">
        <v>83</v>
      </c>
      <c r="B5063" t="s">
        <v>4014</v>
      </c>
      <c r="C5063">
        <v>3523800</v>
      </c>
    </row>
    <row r="5064" spans="1:3">
      <c r="A5064" t="s">
        <v>83</v>
      </c>
      <c r="B5064" t="s">
        <v>4020</v>
      </c>
      <c r="C5064">
        <v>3523909</v>
      </c>
    </row>
    <row r="5065" spans="1:3">
      <c r="A5065" t="s">
        <v>83</v>
      </c>
      <c r="B5065" t="s">
        <v>4025</v>
      </c>
      <c r="C5065">
        <v>3524006</v>
      </c>
    </row>
    <row r="5066" spans="1:3">
      <c r="A5066" t="s">
        <v>83</v>
      </c>
      <c r="B5066" t="s">
        <v>4031</v>
      </c>
      <c r="C5066">
        <v>3524105</v>
      </c>
    </row>
    <row r="5067" spans="1:3">
      <c r="A5067" t="s">
        <v>83</v>
      </c>
      <c r="B5067" t="s">
        <v>3539</v>
      </c>
      <c r="C5067">
        <v>3524204</v>
      </c>
    </row>
    <row r="5068" spans="1:3">
      <c r="A5068" t="s">
        <v>83</v>
      </c>
      <c r="B5068" t="s">
        <v>4042</v>
      </c>
      <c r="C5068">
        <v>3524303</v>
      </c>
    </row>
    <row r="5069" spans="1:3">
      <c r="A5069" t="s">
        <v>83</v>
      </c>
      <c r="B5069" t="s">
        <v>4048</v>
      </c>
      <c r="C5069">
        <v>3524402</v>
      </c>
    </row>
    <row r="5070" spans="1:3">
      <c r="A5070" t="s">
        <v>83</v>
      </c>
      <c r="B5070" t="s">
        <v>4054</v>
      </c>
      <c r="C5070">
        <v>3524501</v>
      </c>
    </row>
    <row r="5071" spans="1:3">
      <c r="A5071" t="s">
        <v>83</v>
      </c>
      <c r="B5071" t="s">
        <v>4059</v>
      </c>
      <c r="C5071">
        <v>3524600</v>
      </c>
    </row>
    <row r="5072" spans="1:3">
      <c r="A5072" t="s">
        <v>83</v>
      </c>
      <c r="B5072" t="s">
        <v>4065</v>
      </c>
      <c r="C5072">
        <v>3524709</v>
      </c>
    </row>
    <row r="5073" spans="1:3">
      <c r="A5073" t="s">
        <v>83</v>
      </c>
      <c r="B5073" t="s">
        <v>4071</v>
      </c>
      <c r="C5073">
        <v>3524808</v>
      </c>
    </row>
    <row r="5074" spans="1:3">
      <c r="A5074" t="s">
        <v>83</v>
      </c>
      <c r="B5074" t="s">
        <v>4076</v>
      </c>
      <c r="C5074">
        <v>3524907</v>
      </c>
    </row>
    <row r="5075" spans="1:3">
      <c r="A5075" t="s">
        <v>83</v>
      </c>
      <c r="B5075" t="s">
        <v>4082</v>
      </c>
      <c r="C5075">
        <v>3525003</v>
      </c>
    </row>
    <row r="5076" spans="1:3">
      <c r="A5076" t="s">
        <v>83</v>
      </c>
      <c r="B5076" t="s">
        <v>2760</v>
      </c>
      <c r="C5076">
        <v>3525102</v>
      </c>
    </row>
    <row r="5077" spans="1:3">
      <c r="A5077" t="s">
        <v>83</v>
      </c>
      <c r="B5077" t="s">
        <v>4093</v>
      </c>
      <c r="C5077">
        <v>3525201</v>
      </c>
    </row>
    <row r="5078" spans="1:3">
      <c r="A5078" t="s">
        <v>83</v>
      </c>
      <c r="B5078" t="s">
        <v>4099</v>
      </c>
      <c r="C5078">
        <v>3525300</v>
      </c>
    </row>
    <row r="5079" spans="1:3">
      <c r="A5079" t="s">
        <v>83</v>
      </c>
      <c r="B5079" t="s">
        <v>4105</v>
      </c>
      <c r="C5079">
        <v>3525409</v>
      </c>
    </row>
    <row r="5080" spans="1:3">
      <c r="A5080" t="s">
        <v>83</v>
      </c>
      <c r="B5080" t="s">
        <v>4111</v>
      </c>
      <c r="C5080">
        <v>3525508</v>
      </c>
    </row>
    <row r="5081" spans="1:3">
      <c r="A5081" t="s">
        <v>83</v>
      </c>
      <c r="B5081" t="s">
        <v>4116</v>
      </c>
      <c r="C5081">
        <v>3525607</v>
      </c>
    </row>
    <row r="5082" spans="1:3">
      <c r="A5082" t="s">
        <v>83</v>
      </c>
      <c r="B5082" t="s">
        <v>4122</v>
      </c>
      <c r="C5082">
        <v>3525706</v>
      </c>
    </row>
    <row r="5083" spans="1:3">
      <c r="A5083" t="s">
        <v>83</v>
      </c>
      <c r="B5083" t="s">
        <v>4128</v>
      </c>
      <c r="C5083">
        <v>3525805</v>
      </c>
    </row>
    <row r="5084" spans="1:3">
      <c r="A5084" t="s">
        <v>83</v>
      </c>
      <c r="B5084" t="s">
        <v>4134</v>
      </c>
      <c r="C5084">
        <v>3525854</v>
      </c>
    </row>
    <row r="5085" spans="1:3">
      <c r="A5085" t="s">
        <v>83</v>
      </c>
      <c r="B5085" t="s">
        <v>4139</v>
      </c>
      <c r="C5085">
        <v>3525904</v>
      </c>
    </row>
    <row r="5086" spans="1:3">
      <c r="A5086" t="s">
        <v>83</v>
      </c>
      <c r="B5086" t="s">
        <v>4144</v>
      </c>
      <c r="C5086">
        <v>3526001</v>
      </c>
    </row>
    <row r="5087" spans="1:3">
      <c r="A5087" t="s">
        <v>83</v>
      </c>
      <c r="B5087" t="s">
        <v>4149</v>
      </c>
      <c r="C5087">
        <v>3526100</v>
      </c>
    </row>
    <row r="5088" spans="1:3">
      <c r="A5088" t="s">
        <v>83</v>
      </c>
      <c r="B5088" t="s">
        <v>4154</v>
      </c>
      <c r="C5088">
        <v>3526209</v>
      </c>
    </row>
    <row r="5089" spans="1:3">
      <c r="A5089" t="s">
        <v>83</v>
      </c>
      <c r="B5089" t="s">
        <v>4159</v>
      </c>
      <c r="C5089">
        <v>3526308</v>
      </c>
    </row>
    <row r="5090" spans="1:3">
      <c r="A5090" t="s">
        <v>83</v>
      </c>
      <c r="B5090" t="s">
        <v>4164</v>
      </c>
      <c r="C5090">
        <v>3526407</v>
      </c>
    </row>
    <row r="5091" spans="1:3">
      <c r="A5091" t="s">
        <v>83</v>
      </c>
      <c r="B5091" t="s">
        <v>4169</v>
      </c>
      <c r="C5091">
        <v>3526506</v>
      </c>
    </row>
    <row r="5092" spans="1:3">
      <c r="A5092" t="s">
        <v>83</v>
      </c>
      <c r="B5092" t="s">
        <v>4174</v>
      </c>
      <c r="C5092">
        <v>3526605</v>
      </c>
    </row>
    <row r="5093" spans="1:3">
      <c r="A5093" t="s">
        <v>83</v>
      </c>
      <c r="B5093" t="s">
        <v>4179</v>
      </c>
      <c r="C5093">
        <v>3526704</v>
      </c>
    </row>
    <row r="5094" spans="1:3">
      <c r="A5094" t="s">
        <v>83</v>
      </c>
      <c r="B5094" t="s">
        <v>4184</v>
      </c>
      <c r="C5094">
        <v>3526803</v>
      </c>
    </row>
    <row r="5095" spans="1:3">
      <c r="A5095" t="s">
        <v>83</v>
      </c>
      <c r="B5095" t="s">
        <v>4189</v>
      </c>
      <c r="C5095">
        <v>3526902</v>
      </c>
    </row>
    <row r="5096" spans="1:3">
      <c r="A5096" t="s">
        <v>83</v>
      </c>
      <c r="B5096" t="s">
        <v>4193</v>
      </c>
      <c r="C5096">
        <v>3527009</v>
      </c>
    </row>
    <row r="5097" spans="1:3">
      <c r="A5097" t="s">
        <v>83</v>
      </c>
      <c r="B5097" t="s">
        <v>4198</v>
      </c>
      <c r="C5097">
        <v>3527108</v>
      </c>
    </row>
    <row r="5098" spans="1:3">
      <c r="A5098" t="s">
        <v>83</v>
      </c>
      <c r="B5098" t="s">
        <v>4203</v>
      </c>
      <c r="C5098">
        <v>3527207</v>
      </c>
    </row>
    <row r="5099" spans="1:3">
      <c r="A5099" t="s">
        <v>83</v>
      </c>
      <c r="B5099" t="s">
        <v>4208</v>
      </c>
      <c r="C5099">
        <v>3527256</v>
      </c>
    </row>
    <row r="5100" spans="1:3">
      <c r="A5100" t="s">
        <v>83</v>
      </c>
      <c r="B5100" t="s">
        <v>4213</v>
      </c>
      <c r="C5100">
        <v>3527306</v>
      </c>
    </row>
    <row r="5101" spans="1:3">
      <c r="A5101" t="s">
        <v>83</v>
      </c>
      <c r="B5101" t="s">
        <v>4217</v>
      </c>
      <c r="C5101">
        <v>3527405</v>
      </c>
    </row>
    <row r="5102" spans="1:3">
      <c r="A5102" t="s">
        <v>83</v>
      </c>
      <c r="B5102" t="s">
        <v>4222</v>
      </c>
      <c r="C5102">
        <v>3527504</v>
      </c>
    </row>
    <row r="5103" spans="1:3">
      <c r="A5103" t="s">
        <v>83</v>
      </c>
      <c r="B5103" t="s">
        <v>4226</v>
      </c>
      <c r="C5103">
        <v>3527603</v>
      </c>
    </row>
    <row r="5104" spans="1:3">
      <c r="A5104" t="s">
        <v>83</v>
      </c>
      <c r="B5104" t="s">
        <v>4231</v>
      </c>
      <c r="C5104">
        <v>3527702</v>
      </c>
    </row>
    <row r="5105" spans="1:3">
      <c r="A5105" t="s">
        <v>83</v>
      </c>
      <c r="B5105" t="s">
        <v>4236</v>
      </c>
      <c r="C5105">
        <v>3527801</v>
      </c>
    </row>
    <row r="5106" spans="1:3">
      <c r="A5106" t="s">
        <v>83</v>
      </c>
      <c r="B5106" t="s">
        <v>4240</v>
      </c>
      <c r="C5106">
        <v>3527900</v>
      </c>
    </row>
    <row r="5107" spans="1:3">
      <c r="A5107" t="s">
        <v>83</v>
      </c>
      <c r="B5107" t="s">
        <v>4245</v>
      </c>
      <c r="C5107">
        <v>3528007</v>
      </c>
    </row>
    <row r="5108" spans="1:3">
      <c r="A5108" t="s">
        <v>83</v>
      </c>
      <c r="B5108" t="s">
        <v>4250</v>
      </c>
      <c r="C5108">
        <v>3528106</v>
      </c>
    </row>
    <row r="5109" spans="1:3">
      <c r="A5109" t="s">
        <v>83</v>
      </c>
      <c r="B5109" t="s">
        <v>4254</v>
      </c>
      <c r="C5109">
        <v>3528205</v>
      </c>
    </row>
    <row r="5110" spans="1:3">
      <c r="A5110" t="s">
        <v>83</v>
      </c>
      <c r="B5110" t="s">
        <v>4258</v>
      </c>
      <c r="C5110">
        <v>3528304</v>
      </c>
    </row>
    <row r="5111" spans="1:3">
      <c r="A5111" t="s">
        <v>83</v>
      </c>
      <c r="B5111" t="s">
        <v>4263</v>
      </c>
      <c r="C5111">
        <v>3528403</v>
      </c>
    </row>
    <row r="5112" spans="1:3">
      <c r="A5112" t="s">
        <v>83</v>
      </c>
      <c r="B5112" t="s">
        <v>4268</v>
      </c>
      <c r="C5112">
        <v>3528502</v>
      </c>
    </row>
    <row r="5113" spans="1:3">
      <c r="A5113" t="s">
        <v>83</v>
      </c>
      <c r="B5113" t="s">
        <v>4273</v>
      </c>
      <c r="C5113">
        <v>3528601</v>
      </c>
    </row>
    <row r="5114" spans="1:3">
      <c r="A5114" t="s">
        <v>83</v>
      </c>
      <c r="B5114" t="s">
        <v>4276</v>
      </c>
      <c r="C5114">
        <v>3528700</v>
      </c>
    </row>
    <row r="5115" spans="1:3">
      <c r="A5115" t="s">
        <v>83</v>
      </c>
      <c r="B5115" t="s">
        <v>4280</v>
      </c>
      <c r="C5115">
        <v>3528809</v>
      </c>
    </row>
    <row r="5116" spans="1:3">
      <c r="A5116" t="s">
        <v>83</v>
      </c>
      <c r="B5116" t="s">
        <v>4285</v>
      </c>
      <c r="C5116">
        <v>3528858</v>
      </c>
    </row>
    <row r="5117" spans="1:3">
      <c r="A5117" t="s">
        <v>83</v>
      </c>
      <c r="B5117" t="s">
        <v>4290</v>
      </c>
      <c r="C5117">
        <v>3528908</v>
      </c>
    </row>
    <row r="5118" spans="1:3">
      <c r="A5118" t="s">
        <v>83</v>
      </c>
      <c r="B5118" t="s">
        <v>4295</v>
      </c>
      <c r="C5118">
        <v>3529005</v>
      </c>
    </row>
    <row r="5119" spans="1:3">
      <c r="A5119" t="s">
        <v>83</v>
      </c>
      <c r="B5119" t="s">
        <v>4300</v>
      </c>
      <c r="C5119">
        <v>3529104</v>
      </c>
    </row>
    <row r="5120" spans="1:3">
      <c r="A5120" t="s">
        <v>83</v>
      </c>
      <c r="B5120" t="s">
        <v>4305</v>
      </c>
      <c r="C5120">
        <v>3529203</v>
      </c>
    </row>
    <row r="5121" spans="1:3">
      <c r="A5121" t="s">
        <v>83</v>
      </c>
      <c r="B5121" t="s">
        <v>4310</v>
      </c>
      <c r="C5121">
        <v>3529302</v>
      </c>
    </row>
    <row r="5122" spans="1:3">
      <c r="A5122" t="s">
        <v>83</v>
      </c>
      <c r="B5122" t="s">
        <v>4315</v>
      </c>
      <c r="C5122">
        <v>3529401</v>
      </c>
    </row>
    <row r="5123" spans="1:3">
      <c r="A5123" t="s">
        <v>83</v>
      </c>
      <c r="B5123" t="s">
        <v>4319</v>
      </c>
      <c r="C5123">
        <v>3529500</v>
      </c>
    </row>
    <row r="5124" spans="1:3">
      <c r="A5124" t="s">
        <v>83</v>
      </c>
      <c r="B5124" t="s">
        <v>4324</v>
      </c>
      <c r="C5124">
        <v>3529609</v>
      </c>
    </row>
    <row r="5125" spans="1:3">
      <c r="A5125" t="s">
        <v>83</v>
      </c>
      <c r="B5125" t="s">
        <v>4329</v>
      </c>
      <c r="C5125">
        <v>3529658</v>
      </c>
    </row>
    <row r="5126" spans="1:3">
      <c r="A5126" t="s">
        <v>83</v>
      </c>
      <c r="B5126" t="s">
        <v>4334</v>
      </c>
      <c r="C5126">
        <v>3529708</v>
      </c>
    </row>
    <row r="5127" spans="1:3">
      <c r="A5127" t="s">
        <v>83</v>
      </c>
      <c r="B5127" t="s">
        <v>4339</v>
      </c>
      <c r="C5127">
        <v>3529807</v>
      </c>
    </row>
    <row r="5128" spans="1:3">
      <c r="A5128" t="s">
        <v>83</v>
      </c>
      <c r="B5128" t="s">
        <v>4344</v>
      </c>
      <c r="C5128">
        <v>3530003</v>
      </c>
    </row>
    <row r="5129" spans="1:3">
      <c r="A5129" t="s">
        <v>83</v>
      </c>
      <c r="B5129" t="s">
        <v>4349</v>
      </c>
      <c r="C5129">
        <v>3529906</v>
      </c>
    </row>
    <row r="5130" spans="1:3">
      <c r="A5130" t="s">
        <v>83</v>
      </c>
      <c r="B5130" t="s">
        <v>4353</v>
      </c>
      <c r="C5130">
        <v>3530102</v>
      </c>
    </row>
    <row r="5131" spans="1:3">
      <c r="A5131" t="s">
        <v>83</v>
      </c>
      <c r="B5131" t="s">
        <v>4357</v>
      </c>
      <c r="C5131">
        <v>3530201</v>
      </c>
    </row>
    <row r="5132" spans="1:3">
      <c r="A5132" t="s">
        <v>83</v>
      </c>
      <c r="B5132" t="s">
        <v>4361</v>
      </c>
      <c r="C5132">
        <v>3530300</v>
      </c>
    </row>
    <row r="5133" spans="1:3">
      <c r="A5133" t="s">
        <v>83</v>
      </c>
      <c r="B5133" t="s">
        <v>4366</v>
      </c>
      <c r="C5133">
        <v>3530409</v>
      </c>
    </row>
    <row r="5134" spans="1:3">
      <c r="A5134" t="s">
        <v>83</v>
      </c>
      <c r="B5134" t="s">
        <v>4370</v>
      </c>
      <c r="C5134">
        <v>3530508</v>
      </c>
    </row>
    <row r="5135" spans="1:3">
      <c r="A5135" t="s">
        <v>83</v>
      </c>
      <c r="B5135" t="s">
        <v>4375</v>
      </c>
      <c r="C5135">
        <v>3530607</v>
      </c>
    </row>
    <row r="5136" spans="1:3">
      <c r="A5136" t="s">
        <v>83</v>
      </c>
      <c r="B5136" t="s">
        <v>4379</v>
      </c>
      <c r="C5136">
        <v>3530706</v>
      </c>
    </row>
    <row r="5137" spans="1:3">
      <c r="A5137" t="s">
        <v>83</v>
      </c>
      <c r="B5137" t="s">
        <v>4384</v>
      </c>
      <c r="C5137">
        <v>3530805</v>
      </c>
    </row>
    <row r="5138" spans="1:3">
      <c r="A5138" t="s">
        <v>83</v>
      </c>
      <c r="B5138" t="s">
        <v>4389</v>
      </c>
      <c r="C5138">
        <v>3530904</v>
      </c>
    </row>
    <row r="5139" spans="1:3">
      <c r="A5139" t="s">
        <v>83</v>
      </c>
      <c r="B5139" t="s">
        <v>4393</v>
      </c>
      <c r="C5139">
        <v>3531001</v>
      </c>
    </row>
    <row r="5140" spans="1:3">
      <c r="A5140" t="s">
        <v>83</v>
      </c>
      <c r="B5140" t="s">
        <v>4398</v>
      </c>
      <c r="C5140">
        <v>3531100</v>
      </c>
    </row>
    <row r="5141" spans="1:3">
      <c r="A5141" t="s">
        <v>83</v>
      </c>
      <c r="B5141" t="s">
        <v>4403</v>
      </c>
      <c r="C5141">
        <v>3531209</v>
      </c>
    </row>
    <row r="5142" spans="1:3">
      <c r="A5142" t="s">
        <v>83</v>
      </c>
      <c r="B5142" t="s">
        <v>4407</v>
      </c>
      <c r="C5142">
        <v>3531308</v>
      </c>
    </row>
    <row r="5143" spans="1:3">
      <c r="A5143" t="s">
        <v>83</v>
      </c>
      <c r="B5143" t="s">
        <v>4412</v>
      </c>
      <c r="C5143">
        <v>3531407</v>
      </c>
    </row>
    <row r="5144" spans="1:3">
      <c r="A5144" t="s">
        <v>83</v>
      </c>
      <c r="B5144" t="s">
        <v>4417</v>
      </c>
      <c r="C5144">
        <v>3531506</v>
      </c>
    </row>
    <row r="5145" spans="1:3">
      <c r="A5145" t="s">
        <v>83</v>
      </c>
      <c r="B5145" t="s">
        <v>3152</v>
      </c>
      <c r="C5145">
        <v>3531605</v>
      </c>
    </row>
    <row r="5146" spans="1:3">
      <c r="A5146" t="s">
        <v>83</v>
      </c>
      <c r="B5146" t="s">
        <v>4426</v>
      </c>
      <c r="C5146">
        <v>3531803</v>
      </c>
    </row>
    <row r="5147" spans="1:3">
      <c r="A5147" t="s">
        <v>83</v>
      </c>
      <c r="B5147" t="s">
        <v>4431</v>
      </c>
      <c r="C5147">
        <v>3531704</v>
      </c>
    </row>
    <row r="5148" spans="1:3">
      <c r="A5148" t="s">
        <v>83</v>
      </c>
      <c r="B5148" t="s">
        <v>4436</v>
      </c>
      <c r="C5148">
        <v>3531902</v>
      </c>
    </row>
    <row r="5149" spans="1:3">
      <c r="A5149" t="s">
        <v>83</v>
      </c>
      <c r="B5149" t="s">
        <v>4440</v>
      </c>
      <c r="C5149">
        <v>3532009</v>
      </c>
    </row>
    <row r="5150" spans="1:3">
      <c r="A5150" t="s">
        <v>83</v>
      </c>
      <c r="B5150" t="s">
        <v>4445</v>
      </c>
      <c r="C5150">
        <v>3532058</v>
      </c>
    </row>
    <row r="5151" spans="1:3">
      <c r="A5151" t="s">
        <v>83</v>
      </c>
      <c r="B5151" t="s">
        <v>4450</v>
      </c>
      <c r="C5151">
        <v>3532108</v>
      </c>
    </row>
    <row r="5152" spans="1:3">
      <c r="A5152" t="s">
        <v>83</v>
      </c>
      <c r="B5152" t="s">
        <v>4455</v>
      </c>
      <c r="C5152">
        <v>3532157</v>
      </c>
    </row>
    <row r="5153" spans="1:3">
      <c r="A5153" t="s">
        <v>83</v>
      </c>
      <c r="B5153" t="s">
        <v>4460</v>
      </c>
      <c r="C5153">
        <v>3532207</v>
      </c>
    </row>
    <row r="5154" spans="1:3">
      <c r="A5154" t="s">
        <v>83</v>
      </c>
      <c r="B5154" t="s">
        <v>4465</v>
      </c>
      <c r="C5154">
        <v>3532306</v>
      </c>
    </row>
    <row r="5155" spans="1:3">
      <c r="A5155" t="s">
        <v>83</v>
      </c>
      <c r="B5155" t="s">
        <v>4469</v>
      </c>
      <c r="C5155">
        <v>3532405</v>
      </c>
    </row>
    <row r="5156" spans="1:3">
      <c r="A5156" t="s">
        <v>83</v>
      </c>
      <c r="B5156" t="s">
        <v>4474</v>
      </c>
      <c r="C5156">
        <v>3532504</v>
      </c>
    </row>
    <row r="5157" spans="1:3">
      <c r="A5157" t="s">
        <v>83</v>
      </c>
      <c r="B5157" t="s">
        <v>4479</v>
      </c>
      <c r="C5157">
        <v>3532603</v>
      </c>
    </row>
    <row r="5158" spans="1:3">
      <c r="A5158" t="s">
        <v>83</v>
      </c>
      <c r="B5158" t="s">
        <v>4484</v>
      </c>
      <c r="C5158">
        <v>3532702</v>
      </c>
    </row>
    <row r="5159" spans="1:3">
      <c r="A5159" t="s">
        <v>83</v>
      </c>
      <c r="B5159" t="s">
        <v>4489</v>
      </c>
      <c r="C5159">
        <v>3532801</v>
      </c>
    </row>
    <row r="5160" spans="1:3">
      <c r="A5160" t="s">
        <v>83</v>
      </c>
      <c r="B5160" t="s">
        <v>4494</v>
      </c>
      <c r="C5160">
        <v>3532827</v>
      </c>
    </row>
    <row r="5161" spans="1:3">
      <c r="A5161" t="s">
        <v>83</v>
      </c>
      <c r="B5161" t="s">
        <v>4499</v>
      </c>
      <c r="C5161">
        <v>3532843</v>
      </c>
    </row>
    <row r="5162" spans="1:3">
      <c r="A5162" t="s">
        <v>83</v>
      </c>
      <c r="B5162" t="s">
        <v>4504</v>
      </c>
      <c r="C5162">
        <v>3532868</v>
      </c>
    </row>
    <row r="5163" spans="1:3">
      <c r="A5163" t="s">
        <v>83</v>
      </c>
      <c r="B5163" t="s">
        <v>4509</v>
      </c>
      <c r="C5163">
        <v>3532900</v>
      </c>
    </row>
    <row r="5164" spans="1:3">
      <c r="A5164" t="s">
        <v>83</v>
      </c>
      <c r="B5164" t="s">
        <v>4513</v>
      </c>
      <c r="C5164">
        <v>3533007</v>
      </c>
    </row>
    <row r="5165" spans="1:3">
      <c r="A5165" t="s">
        <v>83</v>
      </c>
      <c r="B5165" t="s">
        <v>4518</v>
      </c>
      <c r="C5165">
        <v>3533106</v>
      </c>
    </row>
    <row r="5166" spans="1:3">
      <c r="A5166" t="s">
        <v>83</v>
      </c>
      <c r="B5166" t="s">
        <v>4523</v>
      </c>
      <c r="C5166">
        <v>3533205</v>
      </c>
    </row>
    <row r="5167" spans="1:3">
      <c r="A5167" t="s">
        <v>83</v>
      </c>
      <c r="B5167" t="s">
        <v>4528</v>
      </c>
      <c r="C5167">
        <v>3533304</v>
      </c>
    </row>
    <row r="5168" spans="1:3">
      <c r="A5168" t="s">
        <v>83</v>
      </c>
      <c r="B5168" t="s">
        <v>4533</v>
      </c>
      <c r="C5168">
        <v>3533403</v>
      </c>
    </row>
    <row r="5169" spans="1:3">
      <c r="A5169" t="s">
        <v>83</v>
      </c>
      <c r="B5169" t="s">
        <v>4537</v>
      </c>
      <c r="C5169">
        <v>3533254</v>
      </c>
    </row>
    <row r="5170" spans="1:3">
      <c r="A5170" t="s">
        <v>83</v>
      </c>
      <c r="B5170" t="s">
        <v>3243</v>
      </c>
      <c r="C5170">
        <v>3533502</v>
      </c>
    </row>
    <row r="5171" spans="1:3">
      <c r="A5171" t="s">
        <v>83</v>
      </c>
      <c r="B5171" t="s">
        <v>4546</v>
      </c>
      <c r="C5171">
        <v>3533601</v>
      </c>
    </row>
    <row r="5172" spans="1:3">
      <c r="A5172" t="s">
        <v>83</v>
      </c>
      <c r="B5172" t="s">
        <v>4551</v>
      </c>
      <c r="C5172">
        <v>3533700</v>
      </c>
    </row>
    <row r="5173" spans="1:3">
      <c r="A5173" t="s">
        <v>83</v>
      </c>
      <c r="B5173" t="s">
        <v>4556</v>
      </c>
      <c r="C5173">
        <v>3533809</v>
      </c>
    </row>
    <row r="5174" spans="1:3">
      <c r="A5174" t="s">
        <v>83</v>
      </c>
      <c r="B5174" t="s">
        <v>4561</v>
      </c>
      <c r="C5174">
        <v>3533908</v>
      </c>
    </row>
    <row r="5175" spans="1:3">
      <c r="A5175" t="s">
        <v>83</v>
      </c>
      <c r="B5175" t="s">
        <v>4564</v>
      </c>
      <c r="C5175">
        <v>3534005</v>
      </c>
    </row>
    <row r="5176" spans="1:3">
      <c r="A5176" t="s">
        <v>83</v>
      </c>
      <c r="B5176" t="s">
        <v>4568</v>
      </c>
      <c r="C5176">
        <v>3534104</v>
      </c>
    </row>
    <row r="5177" spans="1:3">
      <c r="A5177" t="s">
        <v>83</v>
      </c>
      <c r="B5177" t="s">
        <v>4573</v>
      </c>
      <c r="C5177">
        <v>3534203</v>
      </c>
    </row>
    <row r="5178" spans="1:3">
      <c r="A5178" t="s">
        <v>83</v>
      </c>
      <c r="B5178" t="s">
        <v>4578</v>
      </c>
      <c r="C5178">
        <v>3534302</v>
      </c>
    </row>
    <row r="5179" spans="1:3">
      <c r="A5179" t="s">
        <v>83</v>
      </c>
      <c r="B5179" t="s">
        <v>4583</v>
      </c>
      <c r="C5179">
        <v>3534401</v>
      </c>
    </row>
    <row r="5180" spans="1:3">
      <c r="A5180" t="s">
        <v>83</v>
      </c>
      <c r="B5180" t="s">
        <v>4588</v>
      </c>
      <c r="C5180">
        <v>3534500</v>
      </c>
    </row>
    <row r="5181" spans="1:3">
      <c r="A5181" t="s">
        <v>83</v>
      </c>
      <c r="B5181" t="s">
        <v>4592</v>
      </c>
      <c r="C5181">
        <v>3534609</v>
      </c>
    </row>
    <row r="5182" spans="1:3">
      <c r="A5182" t="s">
        <v>83</v>
      </c>
      <c r="B5182" t="s">
        <v>4597</v>
      </c>
      <c r="C5182">
        <v>3534708</v>
      </c>
    </row>
    <row r="5183" spans="1:3">
      <c r="A5183" t="s">
        <v>83</v>
      </c>
      <c r="B5183" t="s">
        <v>3286</v>
      </c>
      <c r="C5183">
        <v>3534807</v>
      </c>
    </row>
    <row r="5184" spans="1:3">
      <c r="A5184" t="s">
        <v>83</v>
      </c>
      <c r="B5184" t="s">
        <v>4605</v>
      </c>
      <c r="C5184">
        <v>3534757</v>
      </c>
    </row>
    <row r="5185" spans="1:3">
      <c r="A5185" t="s">
        <v>83</v>
      </c>
      <c r="B5185" t="s">
        <v>4610</v>
      </c>
      <c r="C5185">
        <v>3534906</v>
      </c>
    </row>
    <row r="5186" spans="1:3">
      <c r="A5186" t="s">
        <v>83</v>
      </c>
      <c r="B5186" t="s">
        <v>1569</v>
      </c>
      <c r="C5186">
        <v>3535002</v>
      </c>
    </row>
    <row r="5187" spans="1:3">
      <c r="A5187" t="s">
        <v>83</v>
      </c>
      <c r="B5187" t="s">
        <v>4619</v>
      </c>
      <c r="C5187">
        <v>3535101</v>
      </c>
    </row>
    <row r="5188" spans="1:3">
      <c r="A5188" t="s">
        <v>83</v>
      </c>
      <c r="B5188" t="s">
        <v>4624</v>
      </c>
      <c r="C5188">
        <v>3535200</v>
      </c>
    </row>
    <row r="5189" spans="1:3">
      <c r="A5189" t="s">
        <v>83</v>
      </c>
      <c r="B5189" t="s">
        <v>3879</v>
      </c>
      <c r="C5189">
        <v>3535309</v>
      </c>
    </row>
    <row r="5190" spans="1:3">
      <c r="A5190" t="s">
        <v>83</v>
      </c>
      <c r="B5190" t="s">
        <v>4631</v>
      </c>
      <c r="C5190">
        <v>3535408</v>
      </c>
    </row>
    <row r="5191" spans="1:3">
      <c r="A5191" t="s">
        <v>83</v>
      </c>
      <c r="B5191" t="s">
        <v>4635</v>
      </c>
      <c r="C5191">
        <v>3535507</v>
      </c>
    </row>
    <row r="5192" spans="1:3">
      <c r="A5192" t="s">
        <v>83</v>
      </c>
      <c r="B5192" t="s">
        <v>4638</v>
      </c>
      <c r="C5192">
        <v>3535606</v>
      </c>
    </row>
    <row r="5193" spans="1:3">
      <c r="A5193" t="s">
        <v>83</v>
      </c>
      <c r="B5193" t="s">
        <v>3372</v>
      </c>
      <c r="C5193">
        <v>3535705</v>
      </c>
    </row>
    <row r="5194" spans="1:3">
      <c r="A5194" t="s">
        <v>83</v>
      </c>
      <c r="B5194" t="s">
        <v>4644</v>
      </c>
      <c r="C5194">
        <v>3535804</v>
      </c>
    </row>
    <row r="5195" spans="1:3">
      <c r="A5195" t="s">
        <v>83</v>
      </c>
      <c r="B5195" t="s">
        <v>4648</v>
      </c>
      <c r="C5195">
        <v>3535903</v>
      </c>
    </row>
    <row r="5196" spans="1:3">
      <c r="A5196" t="s">
        <v>83</v>
      </c>
      <c r="B5196" t="s">
        <v>4652</v>
      </c>
      <c r="C5196">
        <v>3536000</v>
      </c>
    </row>
    <row r="5197" spans="1:3">
      <c r="A5197" t="s">
        <v>83</v>
      </c>
      <c r="B5197" t="s">
        <v>4656</v>
      </c>
      <c r="C5197">
        <v>3536109</v>
      </c>
    </row>
    <row r="5198" spans="1:3">
      <c r="A5198" t="s">
        <v>83</v>
      </c>
      <c r="B5198" t="s">
        <v>4660</v>
      </c>
      <c r="C5198">
        <v>3536208</v>
      </c>
    </row>
    <row r="5199" spans="1:3">
      <c r="A5199" t="s">
        <v>83</v>
      </c>
      <c r="B5199" t="s">
        <v>4664</v>
      </c>
      <c r="C5199">
        <v>3536257</v>
      </c>
    </row>
    <row r="5200" spans="1:3">
      <c r="A5200" t="s">
        <v>83</v>
      </c>
      <c r="B5200" t="s">
        <v>4667</v>
      </c>
      <c r="C5200">
        <v>3536307</v>
      </c>
    </row>
    <row r="5201" spans="1:3">
      <c r="A5201" t="s">
        <v>83</v>
      </c>
      <c r="B5201" t="s">
        <v>4671</v>
      </c>
      <c r="C5201">
        <v>3536406</v>
      </c>
    </row>
    <row r="5202" spans="1:3">
      <c r="A5202" t="s">
        <v>83</v>
      </c>
      <c r="B5202" t="s">
        <v>4675</v>
      </c>
      <c r="C5202">
        <v>3536505</v>
      </c>
    </row>
    <row r="5203" spans="1:3">
      <c r="A5203" t="s">
        <v>83</v>
      </c>
      <c r="B5203" t="s">
        <v>4679</v>
      </c>
      <c r="C5203">
        <v>3536570</v>
      </c>
    </row>
    <row r="5204" spans="1:3">
      <c r="A5204" t="s">
        <v>83</v>
      </c>
      <c r="B5204" t="s">
        <v>4683</v>
      </c>
      <c r="C5204">
        <v>3536604</v>
      </c>
    </row>
    <row r="5205" spans="1:3">
      <c r="A5205" t="s">
        <v>83</v>
      </c>
      <c r="B5205" t="s">
        <v>4687</v>
      </c>
      <c r="C5205">
        <v>3536703</v>
      </c>
    </row>
    <row r="5206" spans="1:3">
      <c r="A5206" t="s">
        <v>83</v>
      </c>
      <c r="B5206" t="s">
        <v>4691</v>
      </c>
      <c r="C5206">
        <v>3536802</v>
      </c>
    </row>
    <row r="5207" spans="1:3">
      <c r="A5207" t="s">
        <v>83</v>
      </c>
      <c r="B5207" t="s">
        <v>4694</v>
      </c>
      <c r="C5207">
        <v>3536901</v>
      </c>
    </row>
    <row r="5208" spans="1:3">
      <c r="A5208" t="s">
        <v>83</v>
      </c>
      <c r="B5208" t="s">
        <v>4697</v>
      </c>
      <c r="C5208">
        <v>3537008</v>
      </c>
    </row>
    <row r="5209" spans="1:3">
      <c r="A5209" t="s">
        <v>83</v>
      </c>
      <c r="B5209" t="s">
        <v>4700</v>
      </c>
      <c r="C5209">
        <v>3537107</v>
      </c>
    </row>
    <row r="5210" spans="1:3">
      <c r="A5210" t="s">
        <v>83</v>
      </c>
      <c r="B5210" t="s">
        <v>4702</v>
      </c>
      <c r="C5210">
        <v>3537156</v>
      </c>
    </row>
    <row r="5211" spans="1:3">
      <c r="A5211" t="s">
        <v>83</v>
      </c>
      <c r="B5211" t="s">
        <v>4705</v>
      </c>
      <c r="C5211">
        <v>3537206</v>
      </c>
    </row>
    <row r="5212" spans="1:3">
      <c r="A5212" t="s">
        <v>83</v>
      </c>
      <c r="B5212" t="s">
        <v>4708</v>
      </c>
      <c r="C5212">
        <v>3537305</v>
      </c>
    </row>
    <row r="5213" spans="1:3">
      <c r="A5213" t="s">
        <v>83</v>
      </c>
      <c r="B5213" t="s">
        <v>4711</v>
      </c>
      <c r="C5213">
        <v>3537404</v>
      </c>
    </row>
    <row r="5214" spans="1:3">
      <c r="A5214" t="s">
        <v>83</v>
      </c>
      <c r="B5214" t="s">
        <v>4714</v>
      </c>
      <c r="C5214">
        <v>3537503</v>
      </c>
    </row>
    <row r="5215" spans="1:3">
      <c r="A5215" t="s">
        <v>83</v>
      </c>
      <c r="B5215" t="s">
        <v>4717</v>
      </c>
      <c r="C5215">
        <v>3537602</v>
      </c>
    </row>
    <row r="5216" spans="1:3">
      <c r="A5216" t="s">
        <v>83</v>
      </c>
      <c r="B5216" t="s">
        <v>4720</v>
      </c>
      <c r="C5216">
        <v>3537701</v>
      </c>
    </row>
    <row r="5217" spans="1:3">
      <c r="A5217" t="s">
        <v>83</v>
      </c>
      <c r="B5217" t="s">
        <v>4723</v>
      </c>
      <c r="C5217">
        <v>3537800</v>
      </c>
    </row>
    <row r="5218" spans="1:3">
      <c r="A5218" t="s">
        <v>83</v>
      </c>
      <c r="B5218" t="s">
        <v>4725</v>
      </c>
      <c r="C5218">
        <v>3537909</v>
      </c>
    </row>
    <row r="5219" spans="1:3">
      <c r="A5219" t="s">
        <v>83</v>
      </c>
      <c r="B5219" t="s">
        <v>4727</v>
      </c>
      <c r="C5219">
        <v>3538006</v>
      </c>
    </row>
    <row r="5220" spans="1:3">
      <c r="A5220" t="s">
        <v>83</v>
      </c>
      <c r="B5220" t="s">
        <v>4730</v>
      </c>
      <c r="C5220">
        <v>3538105</v>
      </c>
    </row>
    <row r="5221" spans="1:3">
      <c r="A5221" t="s">
        <v>83</v>
      </c>
      <c r="B5221" t="s">
        <v>3459</v>
      </c>
      <c r="C5221">
        <v>3538204</v>
      </c>
    </row>
    <row r="5222" spans="1:3">
      <c r="A5222" t="s">
        <v>83</v>
      </c>
      <c r="B5222" t="s">
        <v>4735</v>
      </c>
      <c r="C5222">
        <v>3538303</v>
      </c>
    </row>
    <row r="5223" spans="1:3">
      <c r="A5223" t="s">
        <v>83</v>
      </c>
      <c r="B5223" t="s">
        <v>4737</v>
      </c>
      <c r="C5223">
        <v>3538501</v>
      </c>
    </row>
    <row r="5224" spans="1:3">
      <c r="A5224" t="s">
        <v>83</v>
      </c>
      <c r="B5224" t="s">
        <v>4740</v>
      </c>
      <c r="C5224">
        <v>3538600</v>
      </c>
    </row>
    <row r="5225" spans="1:3">
      <c r="A5225" t="s">
        <v>83</v>
      </c>
      <c r="B5225" t="s">
        <v>4742</v>
      </c>
      <c r="C5225">
        <v>3538709</v>
      </c>
    </row>
    <row r="5226" spans="1:3">
      <c r="A5226" t="s">
        <v>83</v>
      </c>
      <c r="B5226" t="s">
        <v>4744</v>
      </c>
      <c r="C5226">
        <v>3538808</v>
      </c>
    </row>
    <row r="5227" spans="1:3">
      <c r="A5227" t="s">
        <v>83</v>
      </c>
      <c r="B5227" t="s">
        <v>4747</v>
      </c>
      <c r="C5227">
        <v>3538907</v>
      </c>
    </row>
    <row r="5228" spans="1:3">
      <c r="A5228" t="s">
        <v>83</v>
      </c>
      <c r="B5228" t="s">
        <v>4749</v>
      </c>
      <c r="C5228">
        <v>3539004</v>
      </c>
    </row>
    <row r="5229" spans="1:3">
      <c r="A5229" t="s">
        <v>83</v>
      </c>
      <c r="B5229" t="s">
        <v>4752</v>
      </c>
      <c r="C5229">
        <v>3539103</v>
      </c>
    </row>
    <row r="5230" spans="1:3">
      <c r="A5230" t="s">
        <v>83</v>
      </c>
      <c r="B5230" t="s">
        <v>4755</v>
      </c>
      <c r="C5230">
        <v>3539202</v>
      </c>
    </row>
    <row r="5231" spans="1:3">
      <c r="A5231" t="s">
        <v>83</v>
      </c>
      <c r="B5231" t="s">
        <v>4758</v>
      </c>
      <c r="C5231">
        <v>3539301</v>
      </c>
    </row>
    <row r="5232" spans="1:3">
      <c r="A5232" t="s">
        <v>83</v>
      </c>
      <c r="B5232" t="s">
        <v>4761</v>
      </c>
      <c r="C5232">
        <v>3539400</v>
      </c>
    </row>
    <row r="5233" spans="1:3">
      <c r="A5233" t="s">
        <v>83</v>
      </c>
      <c r="B5233" t="s">
        <v>4011</v>
      </c>
      <c r="C5233">
        <v>3539509</v>
      </c>
    </row>
    <row r="5234" spans="1:3">
      <c r="A5234" t="s">
        <v>83</v>
      </c>
      <c r="B5234" t="s">
        <v>4022</v>
      </c>
      <c r="C5234">
        <v>3539608</v>
      </c>
    </row>
    <row r="5235" spans="1:3">
      <c r="A5235" t="s">
        <v>83</v>
      </c>
      <c r="B5235" t="s">
        <v>4767</v>
      </c>
      <c r="C5235">
        <v>3539707</v>
      </c>
    </row>
    <row r="5236" spans="1:3">
      <c r="A5236" t="s">
        <v>83</v>
      </c>
      <c r="B5236" t="s">
        <v>4770</v>
      </c>
      <c r="C5236">
        <v>3539806</v>
      </c>
    </row>
    <row r="5237" spans="1:3">
      <c r="A5237" t="s">
        <v>83</v>
      </c>
      <c r="B5237" t="s">
        <v>4773</v>
      </c>
      <c r="C5237">
        <v>3539905</v>
      </c>
    </row>
    <row r="5238" spans="1:3">
      <c r="A5238" t="s">
        <v>83</v>
      </c>
      <c r="B5238" t="s">
        <v>4776</v>
      </c>
      <c r="C5238">
        <v>3540002</v>
      </c>
    </row>
    <row r="5239" spans="1:3">
      <c r="A5239" t="s">
        <v>83</v>
      </c>
      <c r="B5239" t="s">
        <v>4779</v>
      </c>
      <c r="C5239">
        <v>3540101</v>
      </c>
    </row>
    <row r="5240" spans="1:3">
      <c r="A5240" t="s">
        <v>83</v>
      </c>
      <c r="B5240" t="s">
        <v>4782</v>
      </c>
      <c r="C5240">
        <v>3540200</v>
      </c>
    </row>
    <row r="5241" spans="1:3">
      <c r="A5241" t="s">
        <v>83</v>
      </c>
      <c r="B5241" t="s">
        <v>4785</v>
      </c>
      <c r="C5241">
        <v>3540259</v>
      </c>
    </row>
    <row r="5242" spans="1:3">
      <c r="A5242" t="s">
        <v>83</v>
      </c>
      <c r="B5242" t="s">
        <v>4788</v>
      </c>
      <c r="C5242">
        <v>3540309</v>
      </c>
    </row>
    <row r="5243" spans="1:3">
      <c r="A5243" t="s">
        <v>83</v>
      </c>
      <c r="B5243" t="s">
        <v>4791</v>
      </c>
      <c r="C5243">
        <v>3540408</v>
      </c>
    </row>
    <row r="5244" spans="1:3">
      <c r="A5244" t="s">
        <v>83</v>
      </c>
      <c r="B5244" t="s">
        <v>4794</v>
      </c>
      <c r="C5244">
        <v>3540507</v>
      </c>
    </row>
    <row r="5245" spans="1:3">
      <c r="A5245" t="s">
        <v>83</v>
      </c>
      <c r="B5245" t="s">
        <v>4797</v>
      </c>
      <c r="C5245">
        <v>3540606</v>
      </c>
    </row>
    <row r="5246" spans="1:3">
      <c r="A5246" t="s">
        <v>83</v>
      </c>
      <c r="B5246" t="s">
        <v>4800</v>
      </c>
      <c r="C5246">
        <v>3540705</v>
      </c>
    </row>
    <row r="5247" spans="1:3">
      <c r="A5247" t="s">
        <v>83</v>
      </c>
      <c r="B5247" t="s">
        <v>4803</v>
      </c>
      <c r="C5247">
        <v>3540754</v>
      </c>
    </row>
    <row r="5248" spans="1:3">
      <c r="A5248" t="s">
        <v>83</v>
      </c>
      <c r="B5248" t="s">
        <v>4806</v>
      </c>
      <c r="C5248">
        <v>3540804</v>
      </c>
    </row>
    <row r="5249" spans="1:3">
      <c r="A5249" t="s">
        <v>83</v>
      </c>
      <c r="B5249" t="s">
        <v>4809</v>
      </c>
      <c r="C5249">
        <v>3540853</v>
      </c>
    </row>
    <row r="5250" spans="1:3">
      <c r="A5250" t="s">
        <v>83</v>
      </c>
      <c r="B5250" t="s">
        <v>4812</v>
      </c>
      <c r="C5250">
        <v>3540903</v>
      </c>
    </row>
    <row r="5251" spans="1:3">
      <c r="A5251" t="s">
        <v>83</v>
      </c>
      <c r="B5251" t="s">
        <v>3565</v>
      </c>
      <c r="C5251">
        <v>3541000</v>
      </c>
    </row>
    <row r="5252" spans="1:3">
      <c r="A5252" t="s">
        <v>83</v>
      </c>
      <c r="B5252" t="s">
        <v>4816</v>
      </c>
      <c r="C5252">
        <v>3541059</v>
      </c>
    </row>
    <row r="5253" spans="1:3">
      <c r="A5253" t="s">
        <v>83</v>
      </c>
      <c r="B5253" t="s">
        <v>4819</v>
      </c>
      <c r="C5253">
        <v>3541109</v>
      </c>
    </row>
    <row r="5254" spans="1:3">
      <c r="A5254" t="s">
        <v>83</v>
      </c>
      <c r="B5254" t="s">
        <v>4822</v>
      </c>
      <c r="C5254">
        <v>3541208</v>
      </c>
    </row>
    <row r="5255" spans="1:3">
      <c r="A5255" t="s">
        <v>83</v>
      </c>
      <c r="B5255" t="s">
        <v>4825</v>
      </c>
      <c r="C5255">
        <v>3541307</v>
      </c>
    </row>
    <row r="5256" spans="1:3">
      <c r="A5256" t="s">
        <v>83</v>
      </c>
      <c r="B5256" t="s">
        <v>4828</v>
      </c>
      <c r="C5256">
        <v>3541406</v>
      </c>
    </row>
    <row r="5257" spans="1:3">
      <c r="A5257" t="s">
        <v>83</v>
      </c>
      <c r="B5257" t="s">
        <v>4831</v>
      </c>
      <c r="C5257">
        <v>3541505</v>
      </c>
    </row>
    <row r="5258" spans="1:3">
      <c r="A5258" t="s">
        <v>83</v>
      </c>
      <c r="B5258" t="s">
        <v>4834</v>
      </c>
      <c r="C5258">
        <v>3541604</v>
      </c>
    </row>
    <row r="5259" spans="1:3">
      <c r="A5259" t="s">
        <v>83</v>
      </c>
      <c r="B5259" t="s">
        <v>4837</v>
      </c>
      <c r="C5259">
        <v>3541653</v>
      </c>
    </row>
    <row r="5260" spans="1:3">
      <c r="A5260" t="s">
        <v>83</v>
      </c>
      <c r="B5260" t="s">
        <v>4840</v>
      </c>
      <c r="C5260">
        <v>3541703</v>
      </c>
    </row>
    <row r="5261" spans="1:3">
      <c r="A5261" t="s">
        <v>83</v>
      </c>
      <c r="B5261" t="s">
        <v>4843</v>
      </c>
      <c r="C5261">
        <v>3541802</v>
      </c>
    </row>
    <row r="5262" spans="1:3">
      <c r="A5262" t="s">
        <v>83</v>
      </c>
      <c r="B5262" t="s">
        <v>4846</v>
      </c>
      <c r="C5262">
        <v>3541901</v>
      </c>
    </row>
    <row r="5263" spans="1:3">
      <c r="A5263" t="s">
        <v>83</v>
      </c>
      <c r="B5263" t="s">
        <v>4849</v>
      </c>
      <c r="C5263">
        <v>3542008</v>
      </c>
    </row>
    <row r="5264" spans="1:3">
      <c r="A5264" t="s">
        <v>83</v>
      </c>
      <c r="B5264" t="s">
        <v>4852</v>
      </c>
      <c r="C5264">
        <v>3542107</v>
      </c>
    </row>
    <row r="5265" spans="1:3">
      <c r="A5265" t="s">
        <v>83</v>
      </c>
      <c r="B5265" t="s">
        <v>4855</v>
      </c>
      <c r="C5265">
        <v>3542206</v>
      </c>
    </row>
    <row r="5266" spans="1:3">
      <c r="A5266" t="s">
        <v>83</v>
      </c>
      <c r="B5266" t="s">
        <v>4858</v>
      </c>
      <c r="C5266">
        <v>3542305</v>
      </c>
    </row>
    <row r="5267" spans="1:3">
      <c r="A5267" t="s">
        <v>83</v>
      </c>
      <c r="B5267" t="s">
        <v>4861</v>
      </c>
      <c r="C5267">
        <v>3542404</v>
      </c>
    </row>
    <row r="5268" spans="1:3">
      <c r="A5268" t="s">
        <v>83</v>
      </c>
      <c r="B5268" t="s">
        <v>4864</v>
      </c>
      <c r="C5268">
        <v>3542503</v>
      </c>
    </row>
    <row r="5269" spans="1:3">
      <c r="A5269" t="s">
        <v>83</v>
      </c>
      <c r="B5269" t="s">
        <v>4867</v>
      </c>
      <c r="C5269">
        <v>3542602</v>
      </c>
    </row>
    <row r="5270" spans="1:3">
      <c r="A5270" t="s">
        <v>83</v>
      </c>
      <c r="B5270" t="s">
        <v>4869</v>
      </c>
      <c r="C5270">
        <v>3542701</v>
      </c>
    </row>
    <row r="5271" spans="1:3">
      <c r="A5271" t="s">
        <v>83</v>
      </c>
      <c r="B5271" t="s">
        <v>4871</v>
      </c>
      <c r="C5271">
        <v>3542800</v>
      </c>
    </row>
    <row r="5272" spans="1:3">
      <c r="A5272" t="s">
        <v>83</v>
      </c>
      <c r="B5272" t="s">
        <v>4874</v>
      </c>
      <c r="C5272">
        <v>3542909</v>
      </c>
    </row>
    <row r="5273" spans="1:3">
      <c r="A5273" t="s">
        <v>83</v>
      </c>
      <c r="B5273" t="s">
        <v>4877</v>
      </c>
      <c r="C5273">
        <v>3543006</v>
      </c>
    </row>
    <row r="5274" spans="1:3">
      <c r="A5274" t="s">
        <v>83</v>
      </c>
      <c r="B5274" t="s">
        <v>4880</v>
      </c>
      <c r="C5274">
        <v>3543105</v>
      </c>
    </row>
    <row r="5275" spans="1:3">
      <c r="A5275" t="s">
        <v>83</v>
      </c>
      <c r="B5275" t="s">
        <v>4883</v>
      </c>
      <c r="C5275">
        <v>3543204</v>
      </c>
    </row>
    <row r="5276" spans="1:3">
      <c r="A5276" t="s">
        <v>83</v>
      </c>
      <c r="B5276" t="s">
        <v>4886</v>
      </c>
      <c r="C5276">
        <v>3543238</v>
      </c>
    </row>
    <row r="5277" spans="1:3">
      <c r="A5277" t="s">
        <v>83</v>
      </c>
      <c r="B5277" t="s">
        <v>4889</v>
      </c>
      <c r="C5277">
        <v>3543253</v>
      </c>
    </row>
    <row r="5278" spans="1:3">
      <c r="A5278" t="s">
        <v>83</v>
      </c>
      <c r="B5278" t="s">
        <v>4892</v>
      </c>
      <c r="C5278">
        <v>3543303</v>
      </c>
    </row>
    <row r="5279" spans="1:3">
      <c r="A5279" t="s">
        <v>83</v>
      </c>
      <c r="B5279" t="s">
        <v>4895</v>
      </c>
      <c r="C5279">
        <v>3543402</v>
      </c>
    </row>
    <row r="5280" spans="1:3">
      <c r="A5280" t="s">
        <v>83</v>
      </c>
      <c r="B5280" t="s">
        <v>4898</v>
      </c>
      <c r="C5280">
        <v>3543600</v>
      </c>
    </row>
    <row r="5281" spans="1:3">
      <c r="A5281" t="s">
        <v>83</v>
      </c>
      <c r="B5281" t="s">
        <v>4901</v>
      </c>
      <c r="C5281">
        <v>3543709</v>
      </c>
    </row>
    <row r="5282" spans="1:3">
      <c r="A5282" t="s">
        <v>83</v>
      </c>
      <c r="B5282" t="s">
        <v>4904</v>
      </c>
      <c r="C5282">
        <v>3543808</v>
      </c>
    </row>
    <row r="5283" spans="1:3">
      <c r="A5283" t="s">
        <v>83</v>
      </c>
      <c r="B5283" t="s">
        <v>1563</v>
      </c>
      <c r="C5283">
        <v>3543907</v>
      </c>
    </row>
    <row r="5284" spans="1:3">
      <c r="A5284" t="s">
        <v>83</v>
      </c>
      <c r="B5284" t="s">
        <v>4909</v>
      </c>
      <c r="C5284">
        <v>3544004</v>
      </c>
    </row>
    <row r="5285" spans="1:3">
      <c r="A5285" t="s">
        <v>83</v>
      </c>
      <c r="B5285" t="s">
        <v>4912</v>
      </c>
      <c r="C5285">
        <v>3544103</v>
      </c>
    </row>
    <row r="5286" spans="1:3">
      <c r="A5286" t="s">
        <v>83</v>
      </c>
      <c r="B5286" t="s">
        <v>4915</v>
      </c>
      <c r="C5286">
        <v>3544202</v>
      </c>
    </row>
    <row r="5287" spans="1:3">
      <c r="A5287" t="s">
        <v>83</v>
      </c>
      <c r="B5287" t="s">
        <v>4917</v>
      </c>
      <c r="C5287">
        <v>3543501</v>
      </c>
    </row>
    <row r="5288" spans="1:3">
      <c r="A5288" t="s">
        <v>83</v>
      </c>
      <c r="B5288" t="s">
        <v>4919</v>
      </c>
      <c r="C5288">
        <v>3544251</v>
      </c>
    </row>
    <row r="5289" spans="1:3">
      <c r="A5289" t="s">
        <v>83</v>
      </c>
      <c r="B5289" t="s">
        <v>4921</v>
      </c>
      <c r="C5289">
        <v>3544301</v>
      </c>
    </row>
    <row r="5290" spans="1:3">
      <c r="A5290" t="s">
        <v>83</v>
      </c>
      <c r="B5290" t="s">
        <v>4923</v>
      </c>
      <c r="C5290">
        <v>3544400</v>
      </c>
    </row>
    <row r="5291" spans="1:3">
      <c r="A5291" t="s">
        <v>83</v>
      </c>
      <c r="B5291" t="s">
        <v>4925</v>
      </c>
      <c r="C5291">
        <v>3544509</v>
      </c>
    </row>
    <row r="5292" spans="1:3">
      <c r="A5292" t="s">
        <v>83</v>
      </c>
      <c r="B5292" t="s">
        <v>4927</v>
      </c>
      <c r="C5292">
        <v>3544608</v>
      </c>
    </row>
    <row r="5293" spans="1:3">
      <c r="A5293" t="s">
        <v>83</v>
      </c>
      <c r="B5293" t="s">
        <v>4929</v>
      </c>
      <c r="C5293">
        <v>3544707</v>
      </c>
    </row>
    <row r="5294" spans="1:3">
      <c r="A5294" t="s">
        <v>83</v>
      </c>
      <c r="B5294" t="s">
        <v>4931</v>
      </c>
      <c r="C5294">
        <v>3544806</v>
      </c>
    </row>
    <row r="5295" spans="1:3">
      <c r="A5295" t="s">
        <v>83</v>
      </c>
      <c r="B5295" t="s">
        <v>4933</v>
      </c>
      <c r="C5295">
        <v>3544905</v>
      </c>
    </row>
    <row r="5296" spans="1:3">
      <c r="A5296" t="s">
        <v>83</v>
      </c>
      <c r="B5296" t="s">
        <v>4935</v>
      </c>
      <c r="C5296">
        <v>3545001</v>
      </c>
    </row>
    <row r="5297" spans="1:3">
      <c r="A5297" t="s">
        <v>83</v>
      </c>
      <c r="B5297" t="s">
        <v>4937</v>
      </c>
      <c r="C5297">
        <v>3545100</v>
      </c>
    </row>
    <row r="5298" spans="1:3">
      <c r="A5298" t="s">
        <v>83</v>
      </c>
      <c r="B5298" t="s">
        <v>3730</v>
      </c>
      <c r="C5298">
        <v>3545159</v>
      </c>
    </row>
    <row r="5299" spans="1:3">
      <c r="A5299" t="s">
        <v>83</v>
      </c>
      <c r="B5299" t="s">
        <v>4940</v>
      </c>
      <c r="C5299">
        <v>3545209</v>
      </c>
    </row>
    <row r="5300" spans="1:3">
      <c r="A5300" t="s">
        <v>83</v>
      </c>
      <c r="B5300" t="s">
        <v>4942</v>
      </c>
      <c r="C5300">
        <v>3545308</v>
      </c>
    </row>
    <row r="5301" spans="1:3">
      <c r="A5301" t="s">
        <v>83</v>
      </c>
      <c r="B5301" t="s">
        <v>4944</v>
      </c>
      <c r="C5301">
        <v>3545407</v>
      </c>
    </row>
    <row r="5302" spans="1:3">
      <c r="A5302" t="s">
        <v>83</v>
      </c>
      <c r="B5302" t="s">
        <v>4946</v>
      </c>
      <c r="C5302">
        <v>3545506</v>
      </c>
    </row>
    <row r="5303" spans="1:3">
      <c r="A5303" t="s">
        <v>83</v>
      </c>
      <c r="B5303" t="s">
        <v>4948</v>
      </c>
      <c r="C5303">
        <v>3545605</v>
      </c>
    </row>
    <row r="5304" spans="1:3">
      <c r="A5304" t="s">
        <v>83</v>
      </c>
      <c r="B5304" t="s">
        <v>4950</v>
      </c>
      <c r="C5304">
        <v>3545704</v>
      </c>
    </row>
    <row r="5305" spans="1:3">
      <c r="A5305" t="s">
        <v>83</v>
      </c>
      <c r="B5305" t="s">
        <v>4952</v>
      </c>
      <c r="C5305">
        <v>3545803</v>
      </c>
    </row>
    <row r="5306" spans="1:3">
      <c r="A5306" t="s">
        <v>83</v>
      </c>
      <c r="B5306" t="s">
        <v>4954</v>
      </c>
      <c r="C5306">
        <v>3546009</v>
      </c>
    </row>
    <row r="5307" spans="1:3">
      <c r="A5307" t="s">
        <v>83</v>
      </c>
      <c r="B5307" t="s">
        <v>4956</v>
      </c>
      <c r="C5307">
        <v>3546108</v>
      </c>
    </row>
    <row r="5308" spans="1:3">
      <c r="A5308" t="s">
        <v>83</v>
      </c>
      <c r="B5308" t="s">
        <v>4958</v>
      </c>
      <c r="C5308">
        <v>3546207</v>
      </c>
    </row>
    <row r="5309" spans="1:3">
      <c r="A5309" t="s">
        <v>83</v>
      </c>
      <c r="B5309" t="s">
        <v>4960</v>
      </c>
      <c r="C5309">
        <v>3546256</v>
      </c>
    </row>
    <row r="5310" spans="1:3">
      <c r="A5310" t="s">
        <v>83</v>
      </c>
      <c r="B5310" t="s">
        <v>4962</v>
      </c>
      <c r="C5310">
        <v>3546306</v>
      </c>
    </row>
    <row r="5311" spans="1:3">
      <c r="A5311" t="s">
        <v>83</v>
      </c>
      <c r="B5311" t="s">
        <v>4964</v>
      </c>
      <c r="C5311">
        <v>3546405</v>
      </c>
    </row>
    <row r="5312" spans="1:3">
      <c r="A5312" t="s">
        <v>83</v>
      </c>
      <c r="B5312" t="s">
        <v>4966</v>
      </c>
      <c r="C5312">
        <v>3546504</v>
      </c>
    </row>
    <row r="5313" spans="1:3">
      <c r="A5313" t="s">
        <v>83</v>
      </c>
      <c r="B5313" t="s">
        <v>4968</v>
      </c>
      <c r="C5313">
        <v>3546603</v>
      </c>
    </row>
    <row r="5314" spans="1:3">
      <c r="A5314" t="s">
        <v>83</v>
      </c>
      <c r="B5314" t="s">
        <v>4970</v>
      </c>
      <c r="C5314">
        <v>3546702</v>
      </c>
    </row>
    <row r="5315" spans="1:3">
      <c r="A5315" t="s">
        <v>83</v>
      </c>
      <c r="B5315" t="s">
        <v>3530</v>
      </c>
      <c r="C5315">
        <v>3546801</v>
      </c>
    </row>
    <row r="5316" spans="1:3">
      <c r="A5316" t="s">
        <v>83</v>
      </c>
      <c r="B5316" t="s">
        <v>4293</v>
      </c>
      <c r="C5316">
        <v>3546900</v>
      </c>
    </row>
    <row r="5317" spans="1:3">
      <c r="A5317" t="s">
        <v>83</v>
      </c>
      <c r="B5317" t="s">
        <v>4973</v>
      </c>
      <c r="C5317">
        <v>3547007</v>
      </c>
    </row>
    <row r="5318" spans="1:3">
      <c r="A5318" t="s">
        <v>83</v>
      </c>
      <c r="B5318" t="s">
        <v>4975</v>
      </c>
      <c r="C5318">
        <v>3547106</v>
      </c>
    </row>
    <row r="5319" spans="1:3">
      <c r="A5319" t="s">
        <v>83</v>
      </c>
      <c r="B5319" t="s">
        <v>4977</v>
      </c>
      <c r="C5319">
        <v>3547502</v>
      </c>
    </row>
    <row r="5320" spans="1:3">
      <c r="A5320" t="s">
        <v>83</v>
      </c>
      <c r="B5320" t="s">
        <v>4979</v>
      </c>
      <c r="C5320">
        <v>3547403</v>
      </c>
    </row>
    <row r="5321" spans="1:3">
      <c r="A5321" t="s">
        <v>83</v>
      </c>
      <c r="B5321" t="s">
        <v>4981</v>
      </c>
      <c r="C5321">
        <v>3547601</v>
      </c>
    </row>
    <row r="5322" spans="1:3">
      <c r="A5322" t="s">
        <v>83</v>
      </c>
      <c r="B5322" t="s">
        <v>4983</v>
      </c>
      <c r="C5322">
        <v>3547650</v>
      </c>
    </row>
    <row r="5323" spans="1:3">
      <c r="A5323" t="s">
        <v>83</v>
      </c>
      <c r="B5323" t="s">
        <v>4985</v>
      </c>
      <c r="C5323">
        <v>3547205</v>
      </c>
    </row>
    <row r="5324" spans="1:3">
      <c r="A5324" t="s">
        <v>83</v>
      </c>
      <c r="B5324" t="s">
        <v>4987</v>
      </c>
      <c r="C5324">
        <v>3547304</v>
      </c>
    </row>
    <row r="5325" spans="1:3">
      <c r="A5325" t="s">
        <v>83</v>
      </c>
      <c r="B5325" t="s">
        <v>4989</v>
      </c>
      <c r="C5325">
        <v>3547700</v>
      </c>
    </row>
    <row r="5326" spans="1:3">
      <c r="A5326" t="s">
        <v>83</v>
      </c>
      <c r="B5326" t="s">
        <v>3228</v>
      </c>
      <c r="C5326">
        <v>3547809</v>
      </c>
    </row>
    <row r="5327" spans="1:3">
      <c r="A5327" t="s">
        <v>83</v>
      </c>
      <c r="B5327" t="s">
        <v>4991</v>
      </c>
      <c r="C5327">
        <v>3547908</v>
      </c>
    </row>
    <row r="5328" spans="1:3">
      <c r="A5328" t="s">
        <v>83</v>
      </c>
      <c r="B5328" t="s">
        <v>4993</v>
      </c>
      <c r="C5328">
        <v>3548005</v>
      </c>
    </row>
    <row r="5329" spans="1:3">
      <c r="A5329" t="s">
        <v>83</v>
      </c>
      <c r="B5329" t="s">
        <v>4995</v>
      </c>
      <c r="C5329">
        <v>3548054</v>
      </c>
    </row>
    <row r="5330" spans="1:3">
      <c r="A5330" t="s">
        <v>83</v>
      </c>
      <c r="B5330" t="s">
        <v>4997</v>
      </c>
      <c r="C5330">
        <v>3548104</v>
      </c>
    </row>
    <row r="5331" spans="1:3">
      <c r="A5331" t="s">
        <v>83</v>
      </c>
      <c r="B5331" t="s">
        <v>4999</v>
      </c>
      <c r="C5331">
        <v>3548203</v>
      </c>
    </row>
    <row r="5332" spans="1:3">
      <c r="A5332" t="s">
        <v>83</v>
      </c>
      <c r="B5332" t="s">
        <v>5001</v>
      </c>
      <c r="C5332">
        <v>3548302</v>
      </c>
    </row>
    <row r="5333" spans="1:3">
      <c r="A5333" t="s">
        <v>83</v>
      </c>
      <c r="B5333" t="s">
        <v>5003</v>
      </c>
      <c r="C5333">
        <v>3548401</v>
      </c>
    </row>
    <row r="5334" spans="1:3">
      <c r="A5334" t="s">
        <v>83</v>
      </c>
      <c r="B5334" t="s">
        <v>5005</v>
      </c>
      <c r="C5334">
        <v>3548500</v>
      </c>
    </row>
    <row r="5335" spans="1:3">
      <c r="A5335" t="s">
        <v>83</v>
      </c>
      <c r="B5335" t="s">
        <v>5007</v>
      </c>
      <c r="C5335">
        <v>3548609</v>
      </c>
    </row>
    <row r="5336" spans="1:3">
      <c r="A5336" t="s">
        <v>83</v>
      </c>
      <c r="B5336" t="s">
        <v>5009</v>
      </c>
      <c r="C5336">
        <v>3548708</v>
      </c>
    </row>
    <row r="5337" spans="1:3">
      <c r="A5337" t="s">
        <v>83</v>
      </c>
      <c r="B5337" t="s">
        <v>5011</v>
      </c>
      <c r="C5337">
        <v>3548807</v>
      </c>
    </row>
    <row r="5338" spans="1:3">
      <c r="A5338" t="s">
        <v>83</v>
      </c>
      <c r="B5338" t="s">
        <v>3820</v>
      </c>
      <c r="C5338">
        <v>3548906</v>
      </c>
    </row>
    <row r="5339" spans="1:3">
      <c r="A5339" t="s">
        <v>83</v>
      </c>
      <c r="B5339" t="s">
        <v>1628</v>
      </c>
      <c r="C5339">
        <v>3549003</v>
      </c>
    </row>
    <row r="5340" spans="1:3">
      <c r="A5340" t="s">
        <v>83</v>
      </c>
      <c r="B5340" t="s">
        <v>5015</v>
      </c>
      <c r="C5340">
        <v>3549102</v>
      </c>
    </row>
    <row r="5341" spans="1:3">
      <c r="A5341" t="s">
        <v>83</v>
      </c>
      <c r="B5341" t="s">
        <v>5017</v>
      </c>
      <c r="C5341">
        <v>3549201</v>
      </c>
    </row>
    <row r="5342" spans="1:3">
      <c r="A5342" t="s">
        <v>83</v>
      </c>
      <c r="B5342" t="s">
        <v>5019</v>
      </c>
      <c r="C5342">
        <v>3549250</v>
      </c>
    </row>
    <row r="5343" spans="1:3">
      <c r="A5343" t="s">
        <v>83</v>
      </c>
      <c r="B5343" t="s">
        <v>5021</v>
      </c>
      <c r="C5343">
        <v>3549300</v>
      </c>
    </row>
    <row r="5344" spans="1:3">
      <c r="A5344" t="s">
        <v>83</v>
      </c>
      <c r="B5344" t="s">
        <v>5023</v>
      </c>
      <c r="C5344">
        <v>3549409</v>
      </c>
    </row>
    <row r="5345" spans="1:3">
      <c r="A5345" t="s">
        <v>83</v>
      </c>
      <c r="B5345" t="s">
        <v>5025</v>
      </c>
      <c r="C5345">
        <v>3549508</v>
      </c>
    </row>
    <row r="5346" spans="1:3">
      <c r="A5346" t="s">
        <v>83</v>
      </c>
      <c r="B5346" t="s">
        <v>5027</v>
      </c>
      <c r="C5346">
        <v>3549607</v>
      </c>
    </row>
    <row r="5347" spans="1:3">
      <c r="A5347" t="s">
        <v>83</v>
      </c>
      <c r="B5347" t="s">
        <v>5029</v>
      </c>
      <c r="C5347">
        <v>3549706</v>
      </c>
    </row>
    <row r="5348" spans="1:3">
      <c r="A5348" t="s">
        <v>83</v>
      </c>
      <c r="B5348" t="s">
        <v>5031</v>
      </c>
      <c r="C5348">
        <v>3549805</v>
      </c>
    </row>
    <row r="5349" spans="1:3">
      <c r="A5349" t="s">
        <v>83</v>
      </c>
      <c r="B5349" t="s">
        <v>5033</v>
      </c>
      <c r="C5349">
        <v>3549904</v>
      </c>
    </row>
    <row r="5350" spans="1:3">
      <c r="A5350" t="s">
        <v>83</v>
      </c>
      <c r="B5350" t="s">
        <v>5035</v>
      </c>
      <c r="C5350">
        <v>3549953</v>
      </c>
    </row>
    <row r="5351" spans="1:3">
      <c r="A5351" t="s">
        <v>83</v>
      </c>
      <c r="B5351" t="s">
        <v>5037</v>
      </c>
      <c r="C5351">
        <v>3550001</v>
      </c>
    </row>
    <row r="5352" spans="1:3">
      <c r="A5352" t="s">
        <v>83</v>
      </c>
      <c r="B5352" t="s">
        <v>5039</v>
      </c>
      <c r="C5352">
        <v>3550100</v>
      </c>
    </row>
    <row r="5353" spans="1:3">
      <c r="A5353" t="s">
        <v>83</v>
      </c>
      <c r="B5353" t="s">
        <v>5041</v>
      </c>
      <c r="C5353">
        <v>3550209</v>
      </c>
    </row>
    <row r="5354" spans="1:3">
      <c r="A5354" t="s">
        <v>83</v>
      </c>
      <c r="B5354" t="s">
        <v>5043</v>
      </c>
      <c r="C5354">
        <v>3550308</v>
      </c>
    </row>
    <row r="5355" spans="1:3">
      <c r="A5355" t="s">
        <v>83</v>
      </c>
      <c r="B5355" t="s">
        <v>2774</v>
      </c>
      <c r="C5355">
        <v>3550407</v>
      </c>
    </row>
    <row r="5356" spans="1:3">
      <c r="A5356" t="s">
        <v>83</v>
      </c>
      <c r="B5356" t="s">
        <v>5046</v>
      </c>
      <c r="C5356">
        <v>3550506</v>
      </c>
    </row>
    <row r="5357" spans="1:3">
      <c r="A5357" t="s">
        <v>83</v>
      </c>
      <c r="B5357" t="s">
        <v>5048</v>
      </c>
      <c r="C5357">
        <v>3550605</v>
      </c>
    </row>
    <row r="5358" spans="1:3">
      <c r="A5358" t="s">
        <v>83</v>
      </c>
      <c r="B5358" t="s">
        <v>2090</v>
      </c>
      <c r="C5358">
        <v>3550704</v>
      </c>
    </row>
    <row r="5359" spans="1:3">
      <c r="A5359" t="s">
        <v>83</v>
      </c>
      <c r="B5359" t="s">
        <v>5051</v>
      </c>
      <c r="C5359">
        <v>3550803</v>
      </c>
    </row>
    <row r="5360" spans="1:3">
      <c r="A5360" t="s">
        <v>83</v>
      </c>
      <c r="B5360" t="s">
        <v>3696</v>
      </c>
      <c r="C5360">
        <v>3550902</v>
      </c>
    </row>
    <row r="5361" spans="1:3">
      <c r="A5361" t="s">
        <v>83</v>
      </c>
      <c r="B5361" t="s">
        <v>2820</v>
      </c>
      <c r="C5361">
        <v>3551009</v>
      </c>
    </row>
    <row r="5362" spans="1:3">
      <c r="A5362" t="s">
        <v>83</v>
      </c>
      <c r="B5362" t="s">
        <v>5055</v>
      </c>
      <c r="C5362">
        <v>3551108</v>
      </c>
    </row>
    <row r="5363" spans="1:3">
      <c r="A5363" t="s">
        <v>83</v>
      </c>
      <c r="B5363" t="s">
        <v>5057</v>
      </c>
      <c r="C5363">
        <v>3551207</v>
      </c>
    </row>
    <row r="5364" spans="1:3">
      <c r="A5364" t="s">
        <v>83</v>
      </c>
      <c r="B5364" t="s">
        <v>5059</v>
      </c>
      <c r="C5364">
        <v>3551306</v>
      </c>
    </row>
    <row r="5365" spans="1:3">
      <c r="A5365" t="s">
        <v>83</v>
      </c>
      <c r="B5365" t="s">
        <v>5061</v>
      </c>
      <c r="C5365">
        <v>3551405</v>
      </c>
    </row>
    <row r="5366" spans="1:3">
      <c r="A5366" t="s">
        <v>83</v>
      </c>
      <c r="B5366" t="s">
        <v>5063</v>
      </c>
      <c r="C5366">
        <v>3551603</v>
      </c>
    </row>
    <row r="5367" spans="1:3">
      <c r="A5367" t="s">
        <v>83</v>
      </c>
      <c r="B5367" t="s">
        <v>5065</v>
      </c>
      <c r="C5367">
        <v>3551504</v>
      </c>
    </row>
    <row r="5368" spans="1:3">
      <c r="A5368" t="s">
        <v>83</v>
      </c>
      <c r="B5368" t="s">
        <v>3533</v>
      </c>
      <c r="C5368">
        <v>3551702</v>
      </c>
    </row>
    <row r="5369" spans="1:3">
      <c r="A5369" t="s">
        <v>83</v>
      </c>
      <c r="B5369" t="s">
        <v>5068</v>
      </c>
      <c r="C5369">
        <v>3551801</v>
      </c>
    </row>
    <row r="5370" spans="1:3">
      <c r="A5370" t="s">
        <v>83</v>
      </c>
      <c r="B5370" t="s">
        <v>5070</v>
      </c>
      <c r="C5370">
        <v>3551900</v>
      </c>
    </row>
    <row r="5371" spans="1:3">
      <c r="A5371" t="s">
        <v>83</v>
      </c>
      <c r="B5371" t="s">
        <v>5072</v>
      </c>
      <c r="C5371">
        <v>3552007</v>
      </c>
    </row>
    <row r="5372" spans="1:3">
      <c r="A5372" t="s">
        <v>83</v>
      </c>
      <c r="B5372" t="s">
        <v>5074</v>
      </c>
      <c r="C5372">
        <v>3552106</v>
      </c>
    </row>
    <row r="5373" spans="1:3">
      <c r="A5373" t="s">
        <v>83</v>
      </c>
      <c r="B5373" t="s">
        <v>5076</v>
      </c>
      <c r="C5373">
        <v>3552205</v>
      </c>
    </row>
    <row r="5374" spans="1:3">
      <c r="A5374" t="s">
        <v>83</v>
      </c>
      <c r="B5374" t="s">
        <v>5078</v>
      </c>
      <c r="C5374">
        <v>3552304</v>
      </c>
    </row>
    <row r="5375" spans="1:3">
      <c r="A5375" t="s">
        <v>83</v>
      </c>
      <c r="B5375" t="s">
        <v>5080</v>
      </c>
      <c r="C5375">
        <v>3552403</v>
      </c>
    </row>
    <row r="5376" spans="1:3">
      <c r="A5376" t="s">
        <v>83</v>
      </c>
      <c r="B5376" t="s">
        <v>5082</v>
      </c>
      <c r="C5376">
        <v>3552551</v>
      </c>
    </row>
    <row r="5377" spans="1:3">
      <c r="A5377" t="s">
        <v>83</v>
      </c>
      <c r="B5377" t="s">
        <v>5084</v>
      </c>
      <c r="C5377">
        <v>3552502</v>
      </c>
    </row>
    <row r="5378" spans="1:3">
      <c r="A5378" t="s">
        <v>83</v>
      </c>
      <c r="B5378" t="s">
        <v>5086</v>
      </c>
      <c r="C5378">
        <v>3552601</v>
      </c>
    </row>
    <row r="5379" spans="1:3">
      <c r="A5379" t="s">
        <v>83</v>
      </c>
      <c r="B5379" t="s">
        <v>1359</v>
      </c>
      <c r="C5379">
        <v>3552700</v>
      </c>
    </row>
    <row r="5380" spans="1:3">
      <c r="A5380" t="s">
        <v>83</v>
      </c>
      <c r="B5380" t="s">
        <v>5089</v>
      </c>
      <c r="C5380">
        <v>3552809</v>
      </c>
    </row>
    <row r="5381" spans="1:3">
      <c r="A5381" t="s">
        <v>83</v>
      </c>
      <c r="B5381" t="s">
        <v>5091</v>
      </c>
      <c r="C5381">
        <v>3552908</v>
      </c>
    </row>
    <row r="5382" spans="1:3">
      <c r="A5382" t="s">
        <v>83</v>
      </c>
      <c r="B5382" t="s">
        <v>5093</v>
      </c>
      <c r="C5382">
        <v>3553005</v>
      </c>
    </row>
    <row r="5383" spans="1:3">
      <c r="A5383" t="s">
        <v>83</v>
      </c>
      <c r="B5383" t="s">
        <v>5095</v>
      </c>
      <c r="C5383">
        <v>3553104</v>
      </c>
    </row>
    <row r="5384" spans="1:3">
      <c r="A5384" t="s">
        <v>83</v>
      </c>
      <c r="B5384" t="s">
        <v>5097</v>
      </c>
      <c r="C5384">
        <v>3553203</v>
      </c>
    </row>
    <row r="5385" spans="1:3">
      <c r="A5385" t="s">
        <v>83</v>
      </c>
      <c r="B5385" t="s">
        <v>5099</v>
      </c>
      <c r="C5385">
        <v>3553302</v>
      </c>
    </row>
    <row r="5386" spans="1:3">
      <c r="A5386" t="s">
        <v>83</v>
      </c>
      <c r="B5386" t="s">
        <v>5101</v>
      </c>
      <c r="C5386">
        <v>3553401</v>
      </c>
    </row>
    <row r="5387" spans="1:3">
      <c r="A5387" t="s">
        <v>83</v>
      </c>
      <c r="B5387" t="s">
        <v>5103</v>
      </c>
      <c r="C5387">
        <v>3553500</v>
      </c>
    </row>
    <row r="5388" spans="1:3">
      <c r="A5388" t="s">
        <v>83</v>
      </c>
      <c r="B5388" t="s">
        <v>5105</v>
      </c>
      <c r="C5388">
        <v>3553609</v>
      </c>
    </row>
    <row r="5389" spans="1:3">
      <c r="A5389" t="s">
        <v>83</v>
      </c>
      <c r="B5389" t="s">
        <v>5107</v>
      </c>
      <c r="C5389">
        <v>3553658</v>
      </c>
    </row>
    <row r="5390" spans="1:3">
      <c r="A5390" t="s">
        <v>83</v>
      </c>
      <c r="B5390" t="s">
        <v>5109</v>
      </c>
      <c r="C5390">
        <v>3553708</v>
      </c>
    </row>
    <row r="5391" spans="1:3">
      <c r="A5391" t="s">
        <v>83</v>
      </c>
      <c r="B5391" t="s">
        <v>5111</v>
      </c>
      <c r="C5391">
        <v>3553807</v>
      </c>
    </row>
    <row r="5392" spans="1:3">
      <c r="A5392" t="s">
        <v>83</v>
      </c>
      <c r="B5392" t="s">
        <v>5113</v>
      </c>
      <c r="C5392">
        <v>3553856</v>
      </c>
    </row>
    <row r="5393" spans="1:3">
      <c r="A5393" t="s">
        <v>83</v>
      </c>
      <c r="B5393" t="s">
        <v>5115</v>
      </c>
      <c r="C5393">
        <v>3553906</v>
      </c>
    </row>
    <row r="5394" spans="1:3">
      <c r="A5394" t="s">
        <v>83</v>
      </c>
      <c r="B5394" t="s">
        <v>5117</v>
      </c>
      <c r="C5394">
        <v>3553955</v>
      </c>
    </row>
    <row r="5395" spans="1:3">
      <c r="A5395" t="s">
        <v>83</v>
      </c>
      <c r="B5395" t="s">
        <v>5119</v>
      </c>
      <c r="C5395">
        <v>3554003</v>
      </c>
    </row>
    <row r="5396" spans="1:3">
      <c r="A5396" t="s">
        <v>83</v>
      </c>
      <c r="B5396" t="s">
        <v>5121</v>
      </c>
      <c r="C5396">
        <v>3554102</v>
      </c>
    </row>
    <row r="5397" spans="1:3">
      <c r="A5397" t="s">
        <v>83</v>
      </c>
      <c r="B5397" t="s">
        <v>5123</v>
      </c>
      <c r="C5397">
        <v>3554201</v>
      </c>
    </row>
    <row r="5398" spans="1:3">
      <c r="A5398" t="s">
        <v>83</v>
      </c>
      <c r="B5398" t="s">
        <v>4574</v>
      </c>
      <c r="C5398">
        <v>3554300</v>
      </c>
    </row>
    <row r="5399" spans="1:3">
      <c r="A5399" t="s">
        <v>83</v>
      </c>
      <c r="B5399" t="s">
        <v>4526</v>
      </c>
      <c r="C5399">
        <v>3554409</v>
      </c>
    </row>
    <row r="5400" spans="1:3">
      <c r="A5400" t="s">
        <v>83</v>
      </c>
      <c r="B5400" t="s">
        <v>5127</v>
      </c>
      <c r="C5400">
        <v>3554508</v>
      </c>
    </row>
    <row r="5401" spans="1:3">
      <c r="A5401" t="s">
        <v>83</v>
      </c>
      <c r="B5401" t="s">
        <v>5129</v>
      </c>
      <c r="C5401">
        <v>3554607</v>
      </c>
    </row>
    <row r="5402" spans="1:3">
      <c r="A5402" t="s">
        <v>83</v>
      </c>
      <c r="B5402" t="s">
        <v>5131</v>
      </c>
      <c r="C5402">
        <v>3554656</v>
      </c>
    </row>
    <row r="5403" spans="1:3">
      <c r="A5403" t="s">
        <v>83</v>
      </c>
      <c r="B5403" t="s">
        <v>5133</v>
      </c>
      <c r="C5403">
        <v>3554706</v>
      </c>
    </row>
    <row r="5404" spans="1:3">
      <c r="A5404" t="s">
        <v>83</v>
      </c>
      <c r="B5404" t="s">
        <v>5135</v>
      </c>
      <c r="C5404">
        <v>3554755</v>
      </c>
    </row>
    <row r="5405" spans="1:3">
      <c r="A5405" t="s">
        <v>83</v>
      </c>
      <c r="B5405" t="s">
        <v>5137</v>
      </c>
      <c r="C5405">
        <v>3554805</v>
      </c>
    </row>
    <row r="5406" spans="1:3">
      <c r="A5406" t="s">
        <v>83</v>
      </c>
      <c r="B5406" t="s">
        <v>5139</v>
      </c>
      <c r="C5406">
        <v>3554904</v>
      </c>
    </row>
    <row r="5407" spans="1:3">
      <c r="A5407" t="s">
        <v>83</v>
      </c>
      <c r="B5407" t="s">
        <v>5140</v>
      </c>
      <c r="C5407">
        <v>3554953</v>
      </c>
    </row>
    <row r="5408" spans="1:3">
      <c r="A5408" t="s">
        <v>83</v>
      </c>
      <c r="B5408" t="s">
        <v>5142</v>
      </c>
      <c r="C5408">
        <v>3555000</v>
      </c>
    </row>
    <row r="5409" spans="1:3">
      <c r="A5409" t="s">
        <v>83</v>
      </c>
      <c r="B5409" t="s">
        <v>5144</v>
      </c>
      <c r="C5409">
        <v>3555109</v>
      </c>
    </row>
    <row r="5410" spans="1:3">
      <c r="A5410" t="s">
        <v>83</v>
      </c>
      <c r="B5410" t="s">
        <v>5145</v>
      </c>
      <c r="C5410">
        <v>3555208</v>
      </c>
    </row>
    <row r="5411" spans="1:3">
      <c r="A5411" t="s">
        <v>83</v>
      </c>
      <c r="B5411" t="s">
        <v>5146</v>
      </c>
      <c r="C5411">
        <v>3555307</v>
      </c>
    </row>
    <row r="5412" spans="1:3">
      <c r="A5412" t="s">
        <v>83</v>
      </c>
      <c r="B5412" t="s">
        <v>5148</v>
      </c>
      <c r="C5412">
        <v>3555356</v>
      </c>
    </row>
    <row r="5413" spans="1:3">
      <c r="A5413" t="s">
        <v>83</v>
      </c>
      <c r="B5413" t="s">
        <v>5150</v>
      </c>
      <c r="C5413">
        <v>3555406</v>
      </c>
    </row>
    <row r="5414" spans="1:3">
      <c r="A5414" t="s">
        <v>83</v>
      </c>
      <c r="B5414" t="s">
        <v>5152</v>
      </c>
      <c r="C5414">
        <v>3555505</v>
      </c>
    </row>
    <row r="5415" spans="1:3">
      <c r="A5415" t="s">
        <v>83</v>
      </c>
      <c r="B5415" t="s">
        <v>5154</v>
      </c>
      <c r="C5415">
        <v>3555604</v>
      </c>
    </row>
    <row r="5416" spans="1:3">
      <c r="A5416" t="s">
        <v>83</v>
      </c>
      <c r="B5416" t="s">
        <v>5156</v>
      </c>
      <c r="C5416">
        <v>3555703</v>
      </c>
    </row>
    <row r="5417" spans="1:3">
      <c r="A5417" t="s">
        <v>83</v>
      </c>
      <c r="B5417" t="s">
        <v>5158</v>
      </c>
      <c r="C5417">
        <v>3555802</v>
      </c>
    </row>
    <row r="5418" spans="1:3">
      <c r="A5418" t="s">
        <v>83</v>
      </c>
      <c r="B5418" t="s">
        <v>5160</v>
      </c>
      <c r="C5418">
        <v>3555901</v>
      </c>
    </row>
    <row r="5419" spans="1:3">
      <c r="A5419" t="s">
        <v>83</v>
      </c>
      <c r="B5419" t="s">
        <v>5162</v>
      </c>
      <c r="C5419">
        <v>3556008</v>
      </c>
    </row>
    <row r="5420" spans="1:3">
      <c r="A5420" t="s">
        <v>83</v>
      </c>
      <c r="B5420" t="s">
        <v>5164</v>
      </c>
      <c r="C5420">
        <v>3556107</v>
      </c>
    </row>
    <row r="5421" spans="1:3">
      <c r="A5421" t="s">
        <v>83</v>
      </c>
      <c r="B5421" t="s">
        <v>5166</v>
      </c>
      <c r="C5421">
        <v>3556206</v>
      </c>
    </row>
    <row r="5422" spans="1:3">
      <c r="A5422" t="s">
        <v>83</v>
      </c>
      <c r="B5422" t="s">
        <v>5168</v>
      </c>
      <c r="C5422">
        <v>3556305</v>
      </c>
    </row>
    <row r="5423" spans="1:3">
      <c r="A5423" t="s">
        <v>83</v>
      </c>
      <c r="B5423" t="s">
        <v>4081</v>
      </c>
      <c r="C5423">
        <v>3556354</v>
      </c>
    </row>
    <row r="5424" spans="1:3">
      <c r="A5424" t="s">
        <v>83</v>
      </c>
      <c r="B5424" t="s">
        <v>5170</v>
      </c>
      <c r="C5424">
        <v>3556404</v>
      </c>
    </row>
    <row r="5425" spans="1:3">
      <c r="A5425" t="s">
        <v>83</v>
      </c>
      <c r="B5425" t="s">
        <v>5172</v>
      </c>
      <c r="C5425">
        <v>3556453</v>
      </c>
    </row>
    <row r="5426" spans="1:3">
      <c r="A5426" t="s">
        <v>83</v>
      </c>
      <c r="B5426" t="s">
        <v>5174</v>
      </c>
      <c r="C5426">
        <v>3556503</v>
      </c>
    </row>
    <row r="5427" spans="1:3">
      <c r="A5427" t="s">
        <v>83</v>
      </c>
      <c r="B5427" t="s">
        <v>3116</v>
      </c>
      <c r="C5427">
        <v>3556602</v>
      </c>
    </row>
    <row r="5428" spans="1:3">
      <c r="A5428" t="s">
        <v>83</v>
      </c>
      <c r="B5428" t="s">
        <v>5177</v>
      </c>
      <c r="C5428">
        <v>3556701</v>
      </c>
    </row>
    <row r="5429" spans="1:3">
      <c r="A5429" t="s">
        <v>83</v>
      </c>
      <c r="B5429" t="s">
        <v>5179</v>
      </c>
      <c r="C5429">
        <v>3556800</v>
      </c>
    </row>
    <row r="5430" spans="1:3">
      <c r="A5430" t="s">
        <v>83</v>
      </c>
      <c r="B5430" t="s">
        <v>5181</v>
      </c>
      <c r="C5430">
        <v>3556909</v>
      </c>
    </row>
    <row r="5431" spans="1:3">
      <c r="A5431" t="s">
        <v>83</v>
      </c>
      <c r="B5431" t="s">
        <v>5183</v>
      </c>
      <c r="C5431">
        <v>3556958</v>
      </c>
    </row>
    <row r="5432" spans="1:3">
      <c r="A5432" t="s">
        <v>83</v>
      </c>
      <c r="B5432" t="s">
        <v>5185</v>
      </c>
      <c r="C5432">
        <v>3557006</v>
      </c>
    </row>
    <row r="5433" spans="1:3">
      <c r="A5433" t="s">
        <v>83</v>
      </c>
      <c r="B5433" t="s">
        <v>5187</v>
      </c>
      <c r="C5433">
        <v>3557105</v>
      </c>
    </row>
    <row r="5434" spans="1:3">
      <c r="A5434" t="s">
        <v>83</v>
      </c>
      <c r="B5434" t="s">
        <v>5189</v>
      </c>
      <c r="C5434">
        <v>3557154</v>
      </c>
    </row>
    <row r="5435" spans="1:3">
      <c r="A5435" t="s">
        <v>85</v>
      </c>
      <c r="B5435" t="s">
        <v>114</v>
      </c>
      <c r="C5435">
        <v>1700251</v>
      </c>
    </row>
    <row r="5436" spans="1:3">
      <c r="A5436" t="s">
        <v>85</v>
      </c>
      <c r="B5436" t="s">
        <v>140</v>
      </c>
      <c r="C5436">
        <v>1700301</v>
      </c>
    </row>
    <row r="5437" spans="1:3">
      <c r="A5437" t="s">
        <v>85</v>
      </c>
      <c r="B5437" t="s">
        <v>165</v>
      </c>
      <c r="C5437">
        <v>1700350</v>
      </c>
    </row>
    <row r="5438" spans="1:3">
      <c r="A5438" t="s">
        <v>85</v>
      </c>
      <c r="B5438" t="s">
        <v>191</v>
      </c>
      <c r="C5438">
        <v>1700400</v>
      </c>
    </row>
    <row r="5439" spans="1:3">
      <c r="A5439" t="s">
        <v>85</v>
      </c>
      <c r="B5439" t="s">
        <v>217</v>
      </c>
      <c r="C5439">
        <v>1700707</v>
      </c>
    </row>
    <row r="5440" spans="1:3">
      <c r="A5440" t="s">
        <v>85</v>
      </c>
      <c r="B5440" t="s">
        <v>241</v>
      </c>
      <c r="C5440">
        <v>1701002</v>
      </c>
    </row>
    <row r="5441" spans="1:3">
      <c r="A5441" t="s">
        <v>85</v>
      </c>
      <c r="B5441" t="s">
        <v>266</v>
      </c>
      <c r="C5441">
        <v>1701051</v>
      </c>
    </row>
    <row r="5442" spans="1:3">
      <c r="A5442" t="s">
        <v>85</v>
      </c>
      <c r="B5442" t="s">
        <v>292</v>
      </c>
      <c r="C5442">
        <v>1701101</v>
      </c>
    </row>
    <row r="5443" spans="1:3">
      <c r="A5443" t="s">
        <v>85</v>
      </c>
      <c r="B5443" t="s">
        <v>318</v>
      </c>
      <c r="C5443">
        <v>1701309</v>
      </c>
    </row>
    <row r="5444" spans="1:3">
      <c r="A5444" t="s">
        <v>85</v>
      </c>
      <c r="B5444" t="s">
        <v>343</v>
      </c>
      <c r="C5444">
        <v>1701903</v>
      </c>
    </row>
    <row r="5445" spans="1:3">
      <c r="A5445" t="s">
        <v>85</v>
      </c>
      <c r="B5445" t="s">
        <v>367</v>
      </c>
      <c r="C5445">
        <v>1702000</v>
      </c>
    </row>
    <row r="5446" spans="1:3">
      <c r="A5446" t="s">
        <v>85</v>
      </c>
      <c r="B5446" t="s">
        <v>392</v>
      </c>
      <c r="C5446">
        <v>1702109</v>
      </c>
    </row>
    <row r="5447" spans="1:3">
      <c r="A5447" t="s">
        <v>85</v>
      </c>
      <c r="B5447" t="s">
        <v>417</v>
      </c>
      <c r="C5447">
        <v>1702158</v>
      </c>
    </row>
    <row r="5448" spans="1:3">
      <c r="A5448" t="s">
        <v>85</v>
      </c>
      <c r="B5448" t="s">
        <v>443</v>
      </c>
      <c r="C5448">
        <v>1702208</v>
      </c>
    </row>
    <row r="5449" spans="1:3">
      <c r="A5449" t="s">
        <v>85</v>
      </c>
      <c r="B5449" t="s">
        <v>468</v>
      </c>
      <c r="C5449">
        <v>1702307</v>
      </c>
    </row>
    <row r="5450" spans="1:3">
      <c r="A5450" t="s">
        <v>85</v>
      </c>
      <c r="B5450" t="s">
        <v>493</v>
      </c>
      <c r="C5450">
        <v>1702406</v>
      </c>
    </row>
    <row r="5451" spans="1:3">
      <c r="A5451" t="s">
        <v>85</v>
      </c>
      <c r="B5451" t="s">
        <v>517</v>
      </c>
      <c r="C5451">
        <v>1702554</v>
      </c>
    </row>
    <row r="5452" spans="1:3">
      <c r="A5452" t="s">
        <v>85</v>
      </c>
      <c r="B5452" t="s">
        <v>540</v>
      </c>
      <c r="C5452">
        <v>1702703</v>
      </c>
    </row>
    <row r="5453" spans="1:3">
      <c r="A5453" t="s">
        <v>85</v>
      </c>
      <c r="B5453" t="s">
        <v>563</v>
      </c>
      <c r="C5453">
        <v>1702901</v>
      </c>
    </row>
    <row r="5454" spans="1:3">
      <c r="A5454" t="s">
        <v>85</v>
      </c>
      <c r="B5454" t="s">
        <v>586</v>
      </c>
      <c r="C5454">
        <v>1703008</v>
      </c>
    </row>
    <row r="5455" spans="1:3">
      <c r="A5455" t="s">
        <v>85</v>
      </c>
      <c r="B5455" t="s">
        <v>609</v>
      </c>
      <c r="C5455">
        <v>1703057</v>
      </c>
    </row>
    <row r="5456" spans="1:3">
      <c r="A5456" t="s">
        <v>85</v>
      </c>
      <c r="B5456" t="s">
        <v>631</v>
      </c>
      <c r="C5456">
        <v>1703073</v>
      </c>
    </row>
    <row r="5457" spans="1:3">
      <c r="A5457" t="s">
        <v>85</v>
      </c>
      <c r="B5457" t="s">
        <v>652</v>
      </c>
      <c r="C5457">
        <v>1703107</v>
      </c>
    </row>
    <row r="5458" spans="1:3">
      <c r="A5458" t="s">
        <v>85</v>
      </c>
      <c r="B5458" t="s">
        <v>673</v>
      </c>
      <c r="C5458">
        <v>1703206</v>
      </c>
    </row>
    <row r="5459" spans="1:3">
      <c r="A5459" t="s">
        <v>85</v>
      </c>
      <c r="B5459" t="s">
        <v>621</v>
      </c>
      <c r="C5459">
        <v>1703305</v>
      </c>
    </row>
    <row r="5460" spans="1:3">
      <c r="A5460" t="s">
        <v>85</v>
      </c>
      <c r="B5460" t="s">
        <v>715</v>
      </c>
      <c r="C5460">
        <v>1703602</v>
      </c>
    </row>
    <row r="5461" spans="1:3">
      <c r="A5461" t="s">
        <v>85</v>
      </c>
      <c r="B5461" t="s">
        <v>737</v>
      </c>
      <c r="C5461">
        <v>1703701</v>
      </c>
    </row>
    <row r="5462" spans="1:3">
      <c r="A5462" t="s">
        <v>85</v>
      </c>
      <c r="B5462" t="s">
        <v>758</v>
      </c>
      <c r="C5462">
        <v>1703800</v>
      </c>
    </row>
    <row r="5463" spans="1:3">
      <c r="A5463" t="s">
        <v>85</v>
      </c>
      <c r="B5463" t="s">
        <v>781</v>
      </c>
      <c r="C5463">
        <v>1703826</v>
      </c>
    </row>
    <row r="5464" spans="1:3">
      <c r="A5464" t="s">
        <v>85</v>
      </c>
      <c r="B5464" t="s">
        <v>802</v>
      </c>
      <c r="C5464">
        <v>1703842</v>
      </c>
    </row>
    <row r="5465" spans="1:3">
      <c r="A5465" t="s">
        <v>85</v>
      </c>
      <c r="B5465" t="s">
        <v>823</v>
      </c>
      <c r="C5465">
        <v>1703867</v>
      </c>
    </row>
    <row r="5466" spans="1:3">
      <c r="A5466" t="s">
        <v>85</v>
      </c>
      <c r="B5466" t="s">
        <v>845</v>
      </c>
      <c r="C5466">
        <v>1703883</v>
      </c>
    </row>
    <row r="5467" spans="1:3">
      <c r="A5467" t="s">
        <v>85</v>
      </c>
      <c r="B5467" t="s">
        <v>867</v>
      </c>
      <c r="C5467">
        <v>1703891</v>
      </c>
    </row>
    <row r="5468" spans="1:3">
      <c r="A5468" t="s">
        <v>85</v>
      </c>
      <c r="B5468" t="s">
        <v>889</v>
      </c>
      <c r="C5468">
        <v>1703909</v>
      </c>
    </row>
    <row r="5469" spans="1:3">
      <c r="A5469" t="s">
        <v>85</v>
      </c>
      <c r="B5469" t="s">
        <v>912</v>
      </c>
      <c r="C5469">
        <v>1704105</v>
      </c>
    </row>
    <row r="5470" spans="1:3">
      <c r="A5470" t="s">
        <v>85</v>
      </c>
      <c r="B5470" t="s">
        <v>935</v>
      </c>
      <c r="C5470">
        <v>1705102</v>
      </c>
    </row>
    <row r="5471" spans="1:3">
      <c r="A5471" t="s">
        <v>85</v>
      </c>
      <c r="B5471" t="s">
        <v>957</v>
      </c>
      <c r="C5471">
        <v>1704600</v>
      </c>
    </row>
    <row r="5472" spans="1:3">
      <c r="A5472" t="s">
        <v>85</v>
      </c>
      <c r="B5472" t="s">
        <v>980</v>
      </c>
      <c r="C5472">
        <v>1705508</v>
      </c>
    </row>
    <row r="5473" spans="1:3">
      <c r="A5473" t="s">
        <v>85</v>
      </c>
      <c r="B5473" t="s">
        <v>1002</v>
      </c>
      <c r="C5473">
        <v>1716703</v>
      </c>
    </row>
    <row r="5474" spans="1:3">
      <c r="A5474" t="s">
        <v>85</v>
      </c>
      <c r="B5474" t="s">
        <v>1024</v>
      </c>
      <c r="C5474">
        <v>1705557</v>
      </c>
    </row>
    <row r="5475" spans="1:3">
      <c r="A5475" t="s">
        <v>85</v>
      </c>
      <c r="B5475" t="s">
        <v>1047</v>
      </c>
      <c r="C5475">
        <v>1705607</v>
      </c>
    </row>
    <row r="5476" spans="1:3">
      <c r="A5476" t="s">
        <v>85</v>
      </c>
      <c r="B5476" t="s">
        <v>1068</v>
      </c>
      <c r="C5476">
        <v>1706001</v>
      </c>
    </row>
    <row r="5477" spans="1:3">
      <c r="A5477" t="s">
        <v>85</v>
      </c>
      <c r="B5477" t="s">
        <v>1090</v>
      </c>
      <c r="C5477">
        <v>1706100</v>
      </c>
    </row>
    <row r="5478" spans="1:3">
      <c r="A5478" t="s">
        <v>85</v>
      </c>
      <c r="B5478" t="s">
        <v>1113</v>
      </c>
      <c r="C5478">
        <v>1706258</v>
      </c>
    </row>
    <row r="5479" spans="1:3">
      <c r="A5479" t="s">
        <v>85</v>
      </c>
      <c r="B5479" t="s">
        <v>1136</v>
      </c>
      <c r="C5479">
        <v>1706506</v>
      </c>
    </row>
    <row r="5480" spans="1:3">
      <c r="A5480" t="s">
        <v>85</v>
      </c>
      <c r="B5480" t="s">
        <v>1159</v>
      </c>
      <c r="C5480">
        <v>1707009</v>
      </c>
    </row>
    <row r="5481" spans="1:3">
      <c r="A5481" t="s">
        <v>85</v>
      </c>
      <c r="B5481" t="s">
        <v>1182</v>
      </c>
      <c r="C5481">
        <v>1707108</v>
      </c>
    </row>
    <row r="5482" spans="1:3">
      <c r="A5482" t="s">
        <v>85</v>
      </c>
      <c r="B5482" t="s">
        <v>1204</v>
      </c>
      <c r="C5482">
        <v>1707207</v>
      </c>
    </row>
    <row r="5483" spans="1:3">
      <c r="A5483" t="s">
        <v>85</v>
      </c>
      <c r="B5483" t="s">
        <v>1226</v>
      </c>
      <c r="C5483">
        <v>1707306</v>
      </c>
    </row>
    <row r="5484" spans="1:3">
      <c r="A5484" t="s">
        <v>85</v>
      </c>
      <c r="B5484" t="s">
        <v>1248</v>
      </c>
      <c r="C5484">
        <v>1707405</v>
      </c>
    </row>
    <row r="5485" spans="1:3">
      <c r="A5485" t="s">
        <v>85</v>
      </c>
      <c r="B5485" t="s">
        <v>1271</v>
      </c>
      <c r="C5485">
        <v>1707553</v>
      </c>
    </row>
    <row r="5486" spans="1:3">
      <c r="A5486" t="s">
        <v>85</v>
      </c>
      <c r="B5486" t="s">
        <v>1292</v>
      </c>
      <c r="C5486">
        <v>1707652</v>
      </c>
    </row>
    <row r="5487" spans="1:3">
      <c r="A5487" t="s">
        <v>85</v>
      </c>
      <c r="B5487" t="s">
        <v>1314</v>
      </c>
      <c r="C5487">
        <v>1707702</v>
      </c>
    </row>
    <row r="5488" spans="1:3">
      <c r="A5488" t="s">
        <v>85</v>
      </c>
      <c r="B5488" t="s">
        <v>1336</v>
      </c>
      <c r="C5488">
        <v>1708205</v>
      </c>
    </row>
    <row r="5489" spans="1:3">
      <c r="A5489" t="s">
        <v>85</v>
      </c>
      <c r="B5489" t="s">
        <v>1357</v>
      </c>
      <c r="C5489">
        <v>1708254</v>
      </c>
    </row>
    <row r="5490" spans="1:3">
      <c r="A5490" t="s">
        <v>85</v>
      </c>
      <c r="B5490" t="s">
        <v>1379</v>
      </c>
      <c r="C5490">
        <v>1708304</v>
      </c>
    </row>
    <row r="5491" spans="1:3">
      <c r="A5491" t="s">
        <v>85</v>
      </c>
      <c r="B5491" t="s">
        <v>1401</v>
      </c>
      <c r="C5491">
        <v>1709005</v>
      </c>
    </row>
    <row r="5492" spans="1:3">
      <c r="A5492" t="s">
        <v>85</v>
      </c>
      <c r="B5492" t="s">
        <v>1423</v>
      </c>
      <c r="C5492">
        <v>1709302</v>
      </c>
    </row>
    <row r="5493" spans="1:3">
      <c r="A5493" t="s">
        <v>85</v>
      </c>
      <c r="B5493" t="s">
        <v>1444</v>
      </c>
      <c r="C5493">
        <v>1709500</v>
      </c>
    </row>
    <row r="5494" spans="1:3">
      <c r="A5494" t="s">
        <v>85</v>
      </c>
      <c r="B5494" t="s">
        <v>1464</v>
      </c>
      <c r="C5494">
        <v>1709807</v>
      </c>
    </row>
    <row r="5495" spans="1:3">
      <c r="A5495" t="s">
        <v>85</v>
      </c>
      <c r="B5495" t="s">
        <v>1486</v>
      </c>
      <c r="C5495">
        <v>1710508</v>
      </c>
    </row>
    <row r="5496" spans="1:3">
      <c r="A5496" t="s">
        <v>85</v>
      </c>
      <c r="B5496" t="s">
        <v>1507</v>
      </c>
      <c r="C5496">
        <v>1710706</v>
      </c>
    </row>
    <row r="5497" spans="1:3">
      <c r="A5497" t="s">
        <v>85</v>
      </c>
      <c r="B5497" t="s">
        <v>1528</v>
      </c>
      <c r="C5497">
        <v>1710904</v>
      </c>
    </row>
    <row r="5498" spans="1:3">
      <c r="A5498" t="s">
        <v>85</v>
      </c>
      <c r="B5498" t="s">
        <v>1549</v>
      </c>
      <c r="C5498">
        <v>1711100</v>
      </c>
    </row>
    <row r="5499" spans="1:3">
      <c r="A5499" t="s">
        <v>85</v>
      </c>
      <c r="B5499" t="s">
        <v>1568</v>
      </c>
      <c r="C5499">
        <v>1711506</v>
      </c>
    </row>
    <row r="5500" spans="1:3">
      <c r="A5500" t="s">
        <v>85</v>
      </c>
      <c r="B5500" t="s">
        <v>1588</v>
      </c>
      <c r="C5500">
        <v>1711803</v>
      </c>
    </row>
    <row r="5501" spans="1:3">
      <c r="A5501" t="s">
        <v>85</v>
      </c>
      <c r="B5501" t="s">
        <v>1608</v>
      </c>
      <c r="C5501">
        <v>1711902</v>
      </c>
    </row>
    <row r="5502" spans="1:3">
      <c r="A5502" t="s">
        <v>85</v>
      </c>
      <c r="B5502" t="s">
        <v>1629</v>
      </c>
      <c r="C5502">
        <v>1711951</v>
      </c>
    </row>
    <row r="5503" spans="1:3">
      <c r="A5503" t="s">
        <v>85</v>
      </c>
      <c r="B5503" t="s">
        <v>1650</v>
      </c>
      <c r="C5503">
        <v>1712009</v>
      </c>
    </row>
    <row r="5504" spans="1:3">
      <c r="A5504" t="s">
        <v>85</v>
      </c>
      <c r="B5504" t="s">
        <v>1670</v>
      </c>
      <c r="C5504">
        <v>1712157</v>
      </c>
    </row>
    <row r="5505" spans="1:3">
      <c r="A5505" t="s">
        <v>85</v>
      </c>
      <c r="B5505" t="s">
        <v>1691</v>
      </c>
      <c r="C5505">
        <v>1712405</v>
      </c>
    </row>
    <row r="5506" spans="1:3">
      <c r="A5506" t="s">
        <v>85</v>
      </c>
      <c r="B5506" t="s">
        <v>1711</v>
      </c>
      <c r="C5506">
        <v>1712454</v>
      </c>
    </row>
    <row r="5507" spans="1:3">
      <c r="A5507" t="s">
        <v>85</v>
      </c>
      <c r="B5507" t="s">
        <v>1732</v>
      </c>
      <c r="C5507">
        <v>1712504</v>
      </c>
    </row>
    <row r="5508" spans="1:3">
      <c r="A5508" t="s">
        <v>85</v>
      </c>
      <c r="B5508" t="s">
        <v>1753</v>
      </c>
      <c r="C5508">
        <v>1712702</v>
      </c>
    </row>
    <row r="5509" spans="1:3">
      <c r="A5509" t="s">
        <v>85</v>
      </c>
      <c r="B5509" t="s">
        <v>1773</v>
      </c>
      <c r="C5509">
        <v>1712801</v>
      </c>
    </row>
    <row r="5510" spans="1:3">
      <c r="A5510" t="s">
        <v>85</v>
      </c>
      <c r="B5510" t="s">
        <v>1792</v>
      </c>
      <c r="C5510">
        <v>1713205</v>
      </c>
    </row>
    <row r="5511" spans="1:3">
      <c r="A5511" t="s">
        <v>85</v>
      </c>
      <c r="B5511" t="s">
        <v>1811</v>
      </c>
      <c r="C5511">
        <v>1713304</v>
      </c>
    </row>
    <row r="5512" spans="1:3">
      <c r="A5512" t="s">
        <v>85</v>
      </c>
      <c r="B5512" t="s">
        <v>1830</v>
      </c>
      <c r="C5512">
        <v>1713601</v>
      </c>
    </row>
    <row r="5513" spans="1:3">
      <c r="A5513" t="s">
        <v>85</v>
      </c>
      <c r="B5513" t="s">
        <v>1848</v>
      </c>
      <c r="C5513">
        <v>1713700</v>
      </c>
    </row>
    <row r="5514" spans="1:3">
      <c r="A5514" t="s">
        <v>85</v>
      </c>
      <c r="B5514" t="s">
        <v>1866</v>
      </c>
      <c r="C5514">
        <v>1713957</v>
      </c>
    </row>
    <row r="5515" spans="1:3">
      <c r="A5515" t="s">
        <v>85</v>
      </c>
      <c r="B5515" t="s">
        <v>1152</v>
      </c>
      <c r="C5515">
        <v>1714203</v>
      </c>
    </row>
    <row r="5516" spans="1:3">
      <c r="A5516" t="s">
        <v>85</v>
      </c>
      <c r="B5516" t="s">
        <v>1900</v>
      </c>
      <c r="C5516">
        <v>1714302</v>
      </c>
    </row>
    <row r="5517" spans="1:3">
      <c r="A5517" t="s">
        <v>85</v>
      </c>
      <c r="B5517" t="s">
        <v>1917</v>
      </c>
      <c r="C5517">
        <v>1714880</v>
      </c>
    </row>
    <row r="5518" spans="1:3">
      <c r="A5518" t="s">
        <v>85</v>
      </c>
      <c r="B5518" t="s">
        <v>1934</v>
      </c>
      <c r="C5518">
        <v>1715002</v>
      </c>
    </row>
    <row r="5519" spans="1:3">
      <c r="A5519" t="s">
        <v>85</v>
      </c>
      <c r="B5519" t="s">
        <v>1950</v>
      </c>
      <c r="C5519">
        <v>1715101</v>
      </c>
    </row>
    <row r="5520" spans="1:3">
      <c r="A5520" t="s">
        <v>85</v>
      </c>
      <c r="B5520" t="s">
        <v>1967</v>
      </c>
      <c r="C5520">
        <v>1715150</v>
      </c>
    </row>
    <row r="5521" spans="1:3">
      <c r="A5521" t="s">
        <v>85</v>
      </c>
      <c r="B5521" t="s">
        <v>1985</v>
      </c>
      <c r="C5521">
        <v>1715259</v>
      </c>
    </row>
    <row r="5522" spans="1:3">
      <c r="A5522" t="s">
        <v>85</v>
      </c>
      <c r="B5522" t="s">
        <v>2002</v>
      </c>
      <c r="C5522">
        <v>1715507</v>
      </c>
    </row>
    <row r="5523" spans="1:3">
      <c r="A5523" t="s">
        <v>85</v>
      </c>
      <c r="B5523" t="s">
        <v>2020</v>
      </c>
      <c r="C5523">
        <v>1721000</v>
      </c>
    </row>
    <row r="5524" spans="1:3">
      <c r="A5524" t="s">
        <v>85</v>
      </c>
      <c r="B5524" t="s">
        <v>2038</v>
      </c>
      <c r="C5524">
        <v>1715705</v>
      </c>
    </row>
    <row r="5525" spans="1:3">
      <c r="A5525" t="s">
        <v>85</v>
      </c>
      <c r="B5525" t="s">
        <v>2056</v>
      </c>
      <c r="C5525">
        <v>1713809</v>
      </c>
    </row>
    <row r="5526" spans="1:3">
      <c r="A5526" t="s">
        <v>85</v>
      </c>
      <c r="B5526" t="s">
        <v>2073</v>
      </c>
      <c r="C5526">
        <v>1715754</v>
      </c>
    </row>
    <row r="5527" spans="1:3">
      <c r="A5527" t="s">
        <v>85</v>
      </c>
      <c r="B5527" t="s">
        <v>2089</v>
      </c>
      <c r="C5527">
        <v>1716109</v>
      </c>
    </row>
    <row r="5528" spans="1:3">
      <c r="A5528" t="s">
        <v>85</v>
      </c>
      <c r="B5528" t="s">
        <v>2105</v>
      </c>
      <c r="C5528">
        <v>1716208</v>
      </c>
    </row>
    <row r="5529" spans="1:3">
      <c r="A5529" t="s">
        <v>85</v>
      </c>
      <c r="B5529" t="s">
        <v>2046</v>
      </c>
      <c r="C5529">
        <v>1716307</v>
      </c>
    </row>
    <row r="5530" spans="1:3">
      <c r="A5530" t="s">
        <v>85</v>
      </c>
      <c r="B5530" t="s">
        <v>2137</v>
      </c>
      <c r="C5530">
        <v>1716505</v>
      </c>
    </row>
    <row r="5531" spans="1:3">
      <c r="A5531" t="s">
        <v>85</v>
      </c>
      <c r="B5531" t="s">
        <v>2153</v>
      </c>
      <c r="C5531">
        <v>1716604</v>
      </c>
    </row>
    <row r="5532" spans="1:3">
      <c r="A5532" t="s">
        <v>85</v>
      </c>
      <c r="B5532" t="s">
        <v>2170</v>
      </c>
      <c r="C5532">
        <v>1716653</v>
      </c>
    </row>
    <row r="5533" spans="1:3">
      <c r="A5533" t="s">
        <v>85</v>
      </c>
      <c r="B5533" t="s">
        <v>2187</v>
      </c>
      <c r="C5533">
        <v>1717008</v>
      </c>
    </row>
    <row r="5534" spans="1:3">
      <c r="A5534" t="s">
        <v>85</v>
      </c>
      <c r="B5534" t="s">
        <v>2203</v>
      </c>
      <c r="C5534">
        <v>1717206</v>
      </c>
    </row>
    <row r="5535" spans="1:3">
      <c r="A5535" t="s">
        <v>85</v>
      </c>
      <c r="B5535" t="s">
        <v>2218</v>
      </c>
      <c r="C5535">
        <v>1717503</v>
      </c>
    </row>
    <row r="5536" spans="1:3">
      <c r="A5536" t="s">
        <v>85</v>
      </c>
      <c r="B5536" t="s">
        <v>2235</v>
      </c>
      <c r="C5536">
        <v>1717800</v>
      </c>
    </row>
    <row r="5537" spans="1:3">
      <c r="A5537" t="s">
        <v>85</v>
      </c>
      <c r="B5537" t="s">
        <v>2250</v>
      </c>
      <c r="C5537">
        <v>1717909</v>
      </c>
    </row>
    <row r="5538" spans="1:3">
      <c r="A5538" t="s">
        <v>85</v>
      </c>
      <c r="B5538" t="s">
        <v>2265</v>
      </c>
      <c r="C5538">
        <v>1718006</v>
      </c>
    </row>
    <row r="5539" spans="1:3">
      <c r="A5539" t="s">
        <v>85</v>
      </c>
      <c r="B5539" t="s">
        <v>2280</v>
      </c>
      <c r="C5539">
        <v>1718204</v>
      </c>
    </row>
    <row r="5540" spans="1:3">
      <c r="A5540" t="s">
        <v>85</v>
      </c>
      <c r="B5540" t="s">
        <v>2296</v>
      </c>
      <c r="C5540">
        <v>1718303</v>
      </c>
    </row>
    <row r="5541" spans="1:3">
      <c r="A5541" t="s">
        <v>85</v>
      </c>
      <c r="B5541" t="s">
        <v>1428</v>
      </c>
      <c r="C5541">
        <v>1718402</v>
      </c>
    </row>
    <row r="5542" spans="1:3">
      <c r="A5542" t="s">
        <v>85</v>
      </c>
      <c r="B5542" t="s">
        <v>2325</v>
      </c>
      <c r="C5542">
        <v>1718451</v>
      </c>
    </row>
    <row r="5543" spans="1:3">
      <c r="A5543" t="s">
        <v>85</v>
      </c>
      <c r="B5543" t="s">
        <v>2341</v>
      </c>
      <c r="C5543">
        <v>1718501</v>
      </c>
    </row>
    <row r="5544" spans="1:3">
      <c r="A5544" t="s">
        <v>85</v>
      </c>
      <c r="B5544" t="s">
        <v>2357</v>
      </c>
      <c r="C5544">
        <v>1718550</v>
      </c>
    </row>
    <row r="5545" spans="1:3">
      <c r="A5545" t="s">
        <v>85</v>
      </c>
      <c r="B5545" t="s">
        <v>2371</v>
      </c>
      <c r="C5545">
        <v>1718659</v>
      </c>
    </row>
    <row r="5546" spans="1:3">
      <c r="A5546" t="s">
        <v>85</v>
      </c>
      <c r="B5546" t="s">
        <v>2386</v>
      </c>
      <c r="C5546">
        <v>1718709</v>
      </c>
    </row>
    <row r="5547" spans="1:3">
      <c r="A5547" t="s">
        <v>85</v>
      </c>
      <c r="B5547" t="s">
        <v>2402</v>
      </c>
      <c r="C5547">
        <v>1718758</v>
      </c>
    </row>
    <row r="5548" spans="1:3">
      <c r="A5548" t="s">
        <v>85</v>
      </c>
      <c r="B5548" t="s">
        <v>2418</v>
      </c>
      <c r="C5548">
        <v>1718808</v>
      </c>
    </row>
    <row r="5549" spans="1:3">
      <c r="A5549" t="s">
        <v>85</v>
      </c>
      <c r="B5549" t="s">
        <v>2434</v>
      </c>
      <c r="C5549">
        <v>1718840</v>
      </c>
    </row>
    <row r="5550" spans="1:3">
      <c r="A5550" t="s">
        <v>85</v>
      </c>
      <c r="B5550" t="s">
        <v>2450</v>
      </c>
      <c r="C5550">
        <v>1718865</v>
      </c>
    </row>
    <row r="5551" spans="1:3">
      <c r="A5551" t="s">
        <v>85</v>
      </c>
      <c r="B5551" t="s">
        <v>2464</v>
      </c>
      <c r="C5551">
        <v>1718881</v>
      </c>
    </row>
    <row r="5552" spans="1:3">
      <c r="A5552" t="s">
        <v>85</v>
      </c>
      <c r="B5552" t="s">
        <v>2479</v>
      </c>
      <c r="C5552">
        <v>1718899</v>
      </c>
    </row>
    <row r="5553" spans="1:3">
      <c r="A5553" t="s">
        <v>85</v>
      </c>
      <c r="B5553" t="s">
        <v>2495</v>
      </c>
      <c r="C5553">
        <v>1718907</v>
      </c>
    </row>
    <row r="5554" spans="1:3">
      <c r="A5554" t="s">
        <v>85</v>
      </c>
      <c r="B5554" t="s">
        <v>2509</v>
      </c>
      <c r="C5554">
        <v>1719004</v>
      </c>
    </row>
    <row r="5555" spans="1:3">
      <c r="A5555" t="s">
        <v>85</v>
      </c>
      <c r="B5555" t="s">
        <v>2525</v>
      </c>
      <c r="C5555">
        <v>1720002</v>
      </c>
    </row>
    <row r="5556" spans="1:3">
      <c r="A5556" t="s">
        <v>85</v>
      </c>
      <c r="B5556" t="s">
        <v>2540</v>
      </c>
      <c r="C5556">
        <v>1720101</v>
      </c>
    </row>
    <row r="5557" spans="1:3">
      <c r="A5557" t="s">
        <v>85</v>
      </c>
      <c r="B5557" t="s">
        <v>2556</v>
      </c>
      <c r="C5557">
        <v>1720150</v>
      </c>
    </row>
    <row r="5558" spans="1:3">
      <c r="A5558" t="s">
        <v>85</v>
      </c>
      <c r="B5558" t="s">
        <v>2570</v>
      </c>
      <c r="C5558">
        <v>1720200</v>
      </c>
    </row>
    <row r="5559" spans="1:3">
      <c r="A5559" t="s">
        <v>85</v>
      </c>
      <c r="B5559" t="s">
        <v>2585</v>
      </c>
      <c r="C5559">
        <v>1720259</v>
      </c>
    </row>
    <row r="5560" spans="1:3">
      <c r="A5560" t="s">
        <v>85</v>
      </c>
      <c r="B5560" t="s">
        <v>2601</v>
      </c>
      <c r="C5560">
        <v>1720309</v>
      </c>
    </row>
    <row r="5561" spans="1:3">
      <c r="A5561" t="s">
        <v>85</v>
      </c>
      <c r="B5561" t="s">
        <v>2616</v>
      </c>
      <c r="C5561">
        <v>1720499</v>
      </c>
    </row>
    <row r="5562" spans="1:3">
      <c r="A5562" t="s">
        <v>85</v>
      </c>
      <c r="B5562" t="s">
        <v>2629</v>
      </c>
      <c r="C5562">
        <v>1720655</v>
      </c>
    </row>
    <row r="5563" spans="1:3">
      <c r="A5563" t="s">
        <v>85</v>
      </c>
      <c r="B5563" t="s">
        <v>2643</v>
      </c>
      <c r="C5563">
        <v>1720804</v>
      </c>
    </row>
    <row r="5564" spans="1:3">
      <c r="A5564" t="s">
        <v>85</v>
      </c>
      <c r="B5564" t="s">
        <v>2656</v>
      </c>
      <c r="C5564">
        <v>1720853</v>
      </c>
    </row>
    <row r="5565" spans="1:3">
      <c r="A5565" t="s">
        <v>85</v>
      </c>
      <c r="B5565" t="s">
        <v>2671</v>
      </c>
      <c r="C5565">
        <v>1720903</v>
      </c>
    </row>
    <row r="5566" spans="1:3">
      <c r="A5566" t="s">
        <v>85</v>
      </c>
      <c r="B5566" t="s">
        <v>5386</v>
      </c>
      <c r="C5566">
        <v>1720937</v>
      </c>
    </row>
    <row r="5567" spans="1:3">
      <c r="A5567" t="s">
        <v>85</v>
      </c>
      <c r="B5567" t="s">
        <v>2685</v>
      </c>
      <c r="C5567">
        <v>1720978</v>
      </c>
    </row>
    <row r="5568" spans="1:3">
      <c r="A5568" t="s">
        <v>85</v>
      </c>
      <c r="B5568" t="s">
        <v>2701</v>
      </c>
      <c r="C5568">
        <v>1721109</v>
      </c>
    </row>
    <row r="5569" spans="1:3">
      <c r="A5569" t="s">
        <v>85</v>
      </c>
      <c r="B5569" t="s">
        <v>2716</v>
      </c>
      <c r="C5569">
        <v>1721208</v>
      </c>
    </row>
    <row r="5570" spans="1:3">
      <c r="A5570" t="s">
        <v>85</v>
      </c>
      <c r="B5570" t="s">
        <v>2732</v>
      </c>
      <c r="C5570">
        <v>1721257</v>
      </c>
    </row>
    <row r="5571" spans="1:3">
      <c r="A5571" t="s">
        <v>85</v>
      </c>
      <c r="B5571" t="s">
        <v>2747</v>
      </c>
      <c r="C5571">
        <v>1721307</v>
      </c>
    </row>
    <row r="5572" spans="1:3">
      <c r="A5572" t="s">
        <v>85</v>
      </c>
      <c r="B5572" t="s">
        <v>2762</v>
      </c>
      <c r="C5572">
        <v>1722081</v>
      </c>
    </row>
    <row r="5573" spans="1:3">
      <c r="A5573" t="s">
        <v>85</v>
      </c>
      <c r="B5573" t="s">
        <v>2778</v>
      </c>
      <c r="C5573">
        <v>1722107</v>
      </c>
    </row>
    <row r="5574" spans="1:3">
      <c r="C5574"/>
    </row>
    <row r="5575" spans="1:3">
      <c r="C5575"/>
    </row>
    <row r="5576" spans="1:3">
      <c r="C5576"/>
    </row>
    <row r="5577" spans="1:3">
      <c r="C5577"/>
    </row>
    <row r="5578" spans="1:3">
      <c r="C5578"/>
    </row>
    <row r="5579" spans="1:3">
      <c r="C5579"/>
    </row>
    <row r="5580" spans="1:3">
      <c r="C5580"/>
    </row>
    <row r="5581" spans="1:3">
      <c r="C5581"/>
    </row>
    <row r="5582" spans="1:3">
      <c r="C5582"/>
    </row>
    <row r="5583" spans="1:3">
      <c r="C5583"/>
    </row>
    <row r="5584" spans="1:3">
      <c r="C5584"/>
    </row>
    <row r="5585" spans="3:3">
      <c r="C5585"/>
    </row>
    <row r="5586" spans="3:3">
      <c r="C5586"/>
    </row>
    <row r="5587" spans="3:3">
      <c r="C5587"/>
    </row>
    <row r="5588" spans="3:3">
      <c r="C5588"/>
    </row>
    <row r="5589" spans="3:3">
      <c r="C5589"/>
    </row>
    <row r="5590" spans="3:3">
      <c r="C5590"/>
    </row>
    <row r="5591" spans="3:3">
      <c r="C5591"/>
    </row>
    <row r="5592" spans="3:3">
      <c r="C5592"/>
    </row>
    <row r="5593" spans="3:3">
      <c r="C5593"/>
    </row>
    <row r="5594" spans="3:3">
      <c r="C5594"/>
    </row>
    <row r="5595" spans="3:3">
      <c r="C5595"/>
    </row>
    <row r="5596" spans="3:3">
      <c r="C5596"/>
    </row>
    <row r="5597" spans="3:3">
      <c r="C5597"/>
    </row>
    <row r="5598" spans="3:3">
      <c r="C5598"/>
    </row>
    <row r="5599" spans="3:3">
      <c r="C5599"/>
    </row>
    <row r="5600" spans="3:3">
      <c r="C5600"/>
    </row>
    <row r="5601" spans="3:3">
      <c r="C5601"/>
    </row>
    <row r="5602" spans="3:3">
      <c r="C5602"/>
    </row>
    <row r="5603" spans="3:3">
      <c r="C5603"/>
    </row>
    <row r="5604" spans="3:3">
      <c r="C5604"/>
    </row>
    <row r="5605" spans="3:3">
      <c r="C5605"/>
    </row>
    <row r="5606" spans="3:3">
      <c r="C5606"/>
    </row>
    <row r="5607" spans="3:3">
      <c r="C5607"/>
    </row>
    <row r="5608" spans="3:3">
      <c r="C5608"/>
    </row>
    <row r="5609" spans="3:3">
      <c r="C5609"/>
    </row>
    <row r="5610" spans="3:3">
      <c r="C5610"/>
    </row>
    <row r="5611" spans="3:3">
      <c r="C5611"/>
    </row>
    <row r="5612" spans="3:3">
      <c r="C5612"/>
    </row>
    <row r="5613" spans="3:3">
      <c r="C5613"/>
    </row>
    <row r="5614" spans="3:3">
      <c r="C5614"/>
    </row>
    <row r="5615" spans="3:3">
      <c r="C5615"/>
    </row>
    <row r="5616" spans="3:3">
      <c r="C5616"/>
    </row>
    <row r="5617" spans="3:3">
      <c r="C5617"/>
    </row>
    <row r="5618" spans="3:3">
      <c r="C5618"/>
    </row>
    <row r="5619" spans="3:3">
      <c r="C5619"/>
    </row>
    <row r="5620" spans="3:3">
      <c r="C5620"/>
    </row>
    <row r="5621" spans="3:3">
      <c r="C5621"/>
    </row>
    <row r="5622" spans="3:3">
      <c r="C5622"/>
    </row>
    <row r="5623" spans="3:3">
      <c r="C5623"/>
    </row>
    <row r="5624" spans="3:3">
      <c r="C5624"/>
    </row>
    <row r="5625" spans="3:3">
      <c r="C5625"/>
    </row>
    <row r="5626" spans="3:3">
      <c r="C5626"/>
    </row>
    <row r="5627" spans="3:3">
      <c r="C5627"/>
    </row>
    <row r="5628" spans="3:3">
      <c r="C5628"/>
    </row>
    <row r="5629" spans="3:3">
      <c r="C5629"/>
    </row>
    <row r="5630" spans="3:3">
      <c r="C5630"/>
    </row>
    <row r="5631" spans="3:3">
      <c r="C5631"/>
    </row>
    <row r="5632" spans="3:3">
      <c r="C5632"/>
    </row>
    <row r="5633" spans="3:3">
      <c r="C5633"/>
    </row>
    <row r="5634" spans="3:3">
      <c r="C5634"/>
    </row>
    <row r="5635" spans="3:3">
      <c r="C5635"/>
    </row>
    <row r="5636" spans="3:3">
      <c r="C5636"/>
    </row>
    <row r="5637" spans="3:3">
      <c r="C5637"/>
    </row>
    <row r="5638" spans="3:3">
      <c r="C5638"/>
    </row>
    <row r="5639" spans="3:3">
      <c r="C5639"/>
    </row>
    <row r="5640" spans="3:3">
      <c r="C5640"/>
    </row>
    <row r="5641" spans="3:3">
      <c r="C5641"/>
    </row>
    <row r="5642" spans="3:3">
      <c r="C5642"/>
    </row>
    <row r="5643" spans="3:3">
      <c r="C5643"/>
    </row>
    <row r="5644" spans="3:3">
      <c r="C5644"/>
    </row>
    <row r="5645" spans="3:3">
      <c r="C5645"/>
    </row>
    <row r="5646" spans="3:3">
      <c r="C5646"/>
    </row>
    <row r="5647" spans="3:3">
      <c r="C5647"/>
    </row>
    <row r="5648" spans="3:3">
      <c r="C5648"/>
    </row>
    <row r="5649" spans="3:3">
      <c r="C5649"/>
    </row>
    <row r="5650" spans="3:3">
      <c r="C5650"/>
    </row>
    <row r="5651" spans="3:3">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U19"/>
  <sheetViews>
    <sheetView showGridLines="0" zoomScaleNormal="100" workbookViewId="0">
      <selection activeCell="AZ17" sqref="AZ17"/>
    </sheetView>
  </sheetViews>
  <sheetFormatPr defaultColWidth="9.140625" defaultRowHeight="15"/>
  <cols>
    <col min="1" max="16384" width="9.140625" style="54"/>
  </cols>
  <sheetData>
    <row r="19" spans="21:21">
      <c r="U19" s="141"/>
    </row>
  </sheetData>
  <sheetProtection algorithmName="SHA-512" hashValue="3wQmRq9drhfDak8c+eLj6f/TUe+K7FWEg977m9MNruvyb5RP9ebnINho90/kLqsfMI+Scs5Ffq5pSVcFS//k8Q==" saltValue="Pvj+ChOCla/JPkA3Qlz+1A=="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I5574"/>
  <sheetViews>
    <sheetView showGridLines="0" zoomScale="78" zoomScaleNormal="78" workbookViewId="0">
      <pane xSplit="3" ySplit="1" topLeftCell="D47" activePane="bottomRight" state="frozen"/>
      <selection activeCell="AZ17" sqref="AZ17"/>
      <selection pane="topRight" activeCell="AZ17" sqref="AZ17"/>
      <selection pane="bottomLeft" activeCell="AZ17" sqref="AZ17"/>
      <selection pane="bottomRight" activeCell="E32" sqref="E32"/>
    </sheetView>
  </sheetViews>
  <sheetFormatPr defaultColWidth="21" defaultRowHeight="15"/>
  <cols>
    <col min="1" max="2" width="6.7109375" style="250" customWidth="1"/>
    <col min="3" max="3" width="70.28515625" style="251" bestFit="1" customWidth="1"/>
    <col min="4" max="4" width="16" style="251" customWidth="1"/>
    <col min="5" max="5" width="16.7109375" style="252" bestFit="1" customWidth="1"/>
    <col min="6" max="7" width="13.7109375" style="154" customWidth="1"/>
    <col min="8" max="8" width="13.5703125" style="154" customWidth="1"/>
    <col min="9" max="9" width="13.5703125" style="253" customWidth="1"/>
    <col min="10" max="10" width="16.42578125" style="154" customWidth="1"/>
    <col min="11" max="11" width="16.85546875" style="154" customWidth="1"/>
    <col min="12" max="16" width="13.5703125" style="154" customWidth="1"/>
    <col min="17" max="24" width="6.7109375" style="154" customWidth="1"/>
    <col min="25" max="25" width="9.7109375" style="154" bestFit="1" customWidth="1"/>
    <col min="26" max="26" width="9.140625" style="154" customWidth="1"/>
    <col min="27" max="27" width="7.28515625" style="154" customWidth="1"/>
    <col min="28" max="28" width="10" style="154" customWidth="1"/>
    <col min="29" max="29" width="6.5703125" style="150" hidden="1" customWidth="1"/>
    <col min="30" max="30" width="12.140625" style="150" hidden="1" customWidth="1"/>
    <col min="31" max="31" width="5.28515625" style="150" hidden="1" customWidth="1"/>
    <col min="32" max="32" width="54.42578125" style="150" hidden="1" customWidth="1"/>
    <col min="33" max="33" width="5.28515625" style="150" hidden="1" customWidth="1"/>
    <col min="34" max="34" width="33.42578125" style="150" hidden="1" customWidth="1"/>
    <col min="35" max="35" width="13.140625" style="150" hidden="1" customWidth="1"/>
    <col min="36" max="36" width="21" style="150" hidden="1" customWidth="1"/>
    <col min="37" max="37" width="6.42578125" style="150" hidden="1" customWidth="1"/>
    <col min="38" max="38" width="11.140625" style="150" hidden="1" customWidth="1"/>
    <col min="39" max="39" width="21" style="150" hidden="1" customWidth="1"/>
    <col min="40" max="40" width="21" style="150" customWidth="1"/>
    <col min="41" max="55" width="21" style="154" customWidth="1"/>
    <col min="56" max="16384" width="21" style="154"/>
  </cols>
  <sheetData>
    <row r="1" spans="1:61" ht="279" customHeight="1">
      <c r="A1" s="142" t="s">
        <v>2</v>
      </c>
      <c r="B1" s="142" t="s">
        <v>3</v>
      </c>
      <c r="C1" s="143" t="s">
        <v>0</v>
      </c>
      <c r="D1" s="142" t="s">
        <v>5587</v>
      </c>
      <c r="E1" s="144" t="s">
        <v>5589</v>
      </c>
      <c r="F1" s="144" t="s">
        <v>5470</v>
      </c>
      <c r="G1" s="144" t="s">
        <v>4</v>
      </c>
      <c r="H1" s="145" t="s">
        <v>13</v>
      </c>
      <c r="I1" s="144" t="s">
        <v>6</v>
      </c>
      <c r="J1" s="144" t="s">
        <v>15</v>
      </c>
      <c r="K1" s="144" t="s">
        <v>5515</v>
      </c>
      <c r="L1" s="146" t="s">
        <v>7</v>
      </c>
      <c r="M1" s="144" t="s">
        <v>8</v>
      </c>
      <c r="N1" s="144" t="s">
        <v>5546</v>
      </c>
      <c r="O1" s="144" t="s">
        <v>9</v>
      </c>
      <c r="P1" s="144" t="s">
        <v>10</v>
      </c>
      <c r="Q1" s="147" t="s">
        <v>12</v>
      </c>
      <c r="R1" s="147" t="s">
        <v>16</v>
      </c>
      <c r="S1" s="148" t="s">
        <v>17</v>
      </c>
      <c r="T1" s="147" t="s">
        <v>18</v>
      </c>
      <c r="U1" s="149" t="s">
        <v>19</v>
      </c>
      <c r="V1" s="149" t="s">
        <v>20</v>
      </c>
      <c r="W1" s="149" t="s">
        <v>21</v>
      </c>
      <c r="X1" s="149" t="s">
        <v>5481</v>
      </c>
      <c r="Y1" s="149" t="s">
        <v>5482</v>
      </c>
      <c r="Z1" s="149" t="s">
        <v>5484</v>
      </c>
      <c r="AA1" s="149" t="s">
        <v>5584</v>
      </c>
      <c r="AB1" s="147" t="s">
        <v>22</v>
      </c>
      <c r="AG1" s="151" t="s">
        <v>2</v>
      </c>
      <c r="AH1" s="152" t="s">
        <v>5</v>
      </c>
      <c r="AI1" s="152" t="s">
        <v>5385</v>
      </c>
      <c r="AJ1" s="153"/>
      <c r="AK1" s="152" t="s">
        <v>2</v>
      </c>
    </row>
    <row r="2" spans="1:61" s="167" customFormat="1" ht="20.25" customHeight="1">
      <c r="A2" s="155" t="str">
        <f>Controles!$B$2</f>
        <v>ES</v>
      </c>
      <c r="B2" s="155">
        <f>Controles!$C$2</f>
        <v>7</v>
      </c>
      <c r="C2" s="156" t="s">
        <v>5530</v>
      </c>
      <c r="D2" s="157" t="s">
        <v>5514</v>
      </c>
      <c r="E2" s="157" t="s">
        <v>5514</v>
      </c>
      <c r="F2" s="158"/>
      <c r="G2" s="158"/>
      <c r="H2" s="158"/>
      <c r="I2" s="158"/>
      <c r="J2" s="158"/>
      <c r="K2" s="158"/>
      <c r="L2" s="159"/>
      <c r="M2" s="158"/>
      <c r="N2" s="158"/>
      <c r="O2" s="158"/>
      <c r="P2" s="158"/>
      <c r="Q2" s="158"/>
      <c r="R2" s="158"/>
      <c r="S2" s="160"/>
      <c r="T2" s="158"/>
      <c r="U2" s="161"/>
      <c r="V2" s="161"/>
      <c r="W2" s="161"/>
      <c r="X2" s="161"/>
      <c r="Y2" s="161"/>
      <c r="Z2" s="162">
        <f>IF(AND(D2="SIM",E2&lt;&gt;"SIM"),"ERRO",0)</f>
        <v>0</v>
      </c>
      <c r="AA2" s="161"/>
      <c r="AB2" s="162" t="str">
        <f>IF(Z2="ERRO","SIM","NÃO")</f>
        <v>NÃO</v>
      </c>
      <c r="AC2" s="163"/>
      <c r="AD2" s="164"/>
      <c r="AE2" s="165" t="s">
        <v>31</v>
      </c>
      <c r="AF2" s="163"/>
      <c r="AG2" s="166" t="s">
        <v>28</v>
      </c>
      <c r="AH2" s="166" t="s">
        <v>89</v>
      </c>
      <c r="AI2" s="166">
        <v>1200013</v>
      </c>
      <c r="AJ2" s="166"/>
      <c r="AK2" s="152" t="s">
        <v>28</v>
      </c>
      <c r="AL2" s="163" t="e">
        <f>IF(#REF!="SIM", 1,0)</f>
        <v>#REF!</v>
      </c>
      <c r="AM2" s="163"/>
      <c r="AN2" s="163"/>
    </row>
    <row r="3" spans="1:61" s="167" customFormat="1" ht="20.25" customHeight="1">
      <c r="A3" s="168" t="str">
        <f>Controles!$B$2</f>
        <v>ES</v>
      </c>
      <c r="B3" s="168">
        <f>Controles!$C$2</f>
        <v>7</v>
      </c>
      <c r="C3" s="169" t="s">
        <v>5529</v>
      </c>
      <c r="D3" s="157" t="s">
        <v>5514</v>
      </c>
      <c r="E3" s="157" t="s">
        <v>5514</v>
      </c>
      <c r="F3" s="170"/>
      <c r="G3" s="158"/>
      <c r="H3" s="158"/>
      <c r="I3" s="158"/>
      <c r="J3" s="158"/>
      <c r="K3" s="158"/>
      <c r="L3" s="159"/>
      <c r="M3" s="158"/>
      <c r="N3" s="158"/>
      <c r="O3" s="158"/>
      <c r="P3" s="158"/>
      <c r="Q3" s="158"/>
      <c r="R3" s="158"/>
      <c r="S3" s="160"/>
      <c r="T3" s="158"/>
      <c r="U3" s="161"/>
      <c r="V3" s="161"/>
      <c r="W3" s="161"/>
      <c r="X3" s="161"/>
      <c r="Y3" s="161"/>
      <c r="Z3" s="162">
        <f t="shared" ref="Z3:Z23" si="0">IF(AND(D3="SIM",E3&lt;&gt;"SIM"),"ERRO",0)</f>
        <v>0</v>
      </c>
      <c r="AA3" s="161"/>
      <c r="AB3" s="162" t="str">
        <f t="shared" ref="AB3:AB21" si="1">IF(Z3="ERRO","SIM","NÃO")</f>
        <v>NÃO</v>
      </c>
      <c r="AC3" s="163"/>
      <c r="AD3" s="164"/>
      <c r="AE3" s="171" t="s">
        <v>5462</v>
      </c>
      <c r="AF3" s="163"/>
      <c r="AG3" s="166" t="s">
        <v>28</v>
      </c>
      <c r="AH3" s="166" t="s">
        <v>115</v>
      </c>
      <c r="AI3" s="166">
        <v>1200054</v>
      </c>
      <c r="AJ3" s="166"/>
      <c r="AK3" s="152" t="s">
        <v>32</v>
      </c>
      <c r="AL3" s="163" t="e">
        <f>IF(#REF!="SIM", 1,0)</f>
        <v>#REF!</v>
      </c>
      <c r="AM3" s="163"/>
      <c r="AN3" s="163"/>
    </row>
    <row r="4" spans="1:61" s="167" customFormat="1" ht="20.25" customHeight="1">
      <c r="A4" s="168" t="str">
        <f>Controles!$B$2</f>
        <v>ES</v>
      </c>
      <c r="B4" s="168">
        <f>Controles!$C$2</f>
        <v>7</v>
      </c>
      <c r="C4" s="172" t="s">
        <v>5531</v>
      </c>
      <c r="D4" s="157" t="s">
        <v>5514</v>
      </c>
      <c r="E4" s="157" t="s">
        <v>5514</v>
      </c>
      <c r="F4" s="158"/>
      <c r="G4" s="158"/>
      <c r="H4" s="158"/>
      <c r="I4" s="158"/>
      <c r="J4" s="158"/>
      <c r="K4" s="158"/>
      <c r="L4" s="159"/>
      <c r="M4" s="158"/>
      <c r="N4" s="158"/>
      <c r="O4" s="158"/>
      <c r="P4" s="158"/>
      <c r="Q4" s="158"/>
      <c r="R4" s="158"/>
      <c r="S4" s="160"/>
      <c r="T4" s="158"/>
      <c r="U4" s="161"/>
      <c r="V4" s="161"/>
      <c r="W4" s="161"/>
      <c r="X4" s="161"/>
      <c r="Y4" s="161"/>
      <c r="Z4" s="162">
        <f t="shared" si="0"/>
        <v>0</v>
      </c>
      <c r="AA4" s="161"/>
      <c r="AB4" s="162" t="str">
        <f t="shared" si="1"/>
        <v>NÃO</v>
      </c>
      <c r="AC4" s="163"/>
      <c r="AD4" s="164"/>
      <c r="AE4" s="171" t="s">
        <v>44</v>
      </c>
      <c r="AF4" s="163"/>
      <c r="AG4" s="166" t="s">
        <v>28</v>
      </c>
      <c r="AH4" s="166" t="s">
        <v>141</v>
      </c>
      <c r="AI4" s="166">
        <v>1200104</v>
      </c>
      <c r="AJ4" s="166"/>
      <c r="AK4" s="152" t="s">
        <v>37</v>
      </c>
      <c r="AL4" s="163" t="e">
        <f>IF(#REF!="SIM", 1,0)</f>
        <v>#REF!</v>
      </c>
      <c r="AM4" s="163"/>
      <c r="AN4" s="163"/>
      <c r="BI4" s="163"/>
    </row>
    <row r="5" spans="1:61" s="167" customFormat="1" ht="20.25" customHeight="1">
      <c r="A5" s="168" t="str">
        <f>Controles!$B$2</f>
        <v>ES</v>
      </c>
      <c r="B5" s="168">
        <f>Controles!$C$2</f>
        <v>7</v>
      </c>
      <c r="C5" s="156" t="s">
        <v>5528</v>
      </c>
      <c r="D5" s="157" t="s">
        <v>5514</v>
      </c>
      <c r="E5" s="157" t="s">
        <v>5514</v>
      </c>
      <c r="F5" s="158"/>
      <c r="G5" s="158"/>
      <c r="H5" s="158"/>
      <c r="I5" s="158"/>
      <c r="J5" s="158"/>
      <c r="K5" s="158"/>
      <c r="L5" s="159"/>
      <c r="M5" s="158"/>
      <c r="N5" s="158"/>
      <c r="O5" s="158"/>
      <c r="P5" s="158"/>
      <c r="Q5" s="158"/>
      <c r="R5" s="158"/>
      <c r="S5" s="160"/>
      <c r="T5" s="158"/>
      <c r="U5" s="161"/>
      <c r="V5" s="161"/>
      <c r="W5" s="161"/>
      <c r="X5" s="161"/>
      <c r="Y5" s="161"/>
      <c r="Z5" s="162">
        <f t="shared" si="0"/>
        <v>0</v>
      </c>
      <c r="AA5" s="161"/>
      <c r="AB5" s="162" t="str">
        <f t="shared" si="1"/>
        <v>NÃO</v>
      </c>
      <c r="AC5" s="163"/>
      <c r="AD5" s="164"/>
      <c r="AE5" s="171" t="s">
        <v>48</v>
      </c>
      <c r="AF5" s="163"/>
      <c r="AG5" s="166" t="s">
        <v>28</v>
      </c>
      <c r="AH5" s="166" t="s">
        <v>166</v>
      </c>
      <c r="AI5" s="166">
        <v>1200138</v>
      </c>
      <c r="AJ5" s="166"/>
      <c r="AK5" s="152" t="s">
        <v>35</v>
      </c>
      <c r="AL5" s="163" t="e">
        <f>IF(#REF!="SIM", 1,0)</f>
        <v>#REF!</v>
      </c>
      <c r="AM5" s="163"/>
      <c r="AN5" s="163"/>
    </row>
    <row r="6" spans="1:61" s="167" customFormat="1" ht="20.25" customHeight="1">
      <c r="A6" s="168" t="str">
        <f>Controles!$B$2</f>
        <v>ES</v>
      </c>
      <c r="B6" s="168">
        <f>Controles!$C$2</f>
        <v>7</v>
      </c>
      <c r="C6" s="156" t="s">
        <v>5590</v>
      </c>
      <c r="D6" s="157" t="s">
        <v>5514</v>
      </c>
      <c r="E6" s="157" t="s">
        <v>5514</v>
      </c>
      <c r="F6" s="158"/>
      <c r="G6" s="158"/>
      <c r="H6" s="158"/>
      <c r="I6" s="158"/>
      <c r="J6" s="158"/>
      <c r="K6" s="158"/>
      <c r="L6" s="159"/>
      <c r="M6" s="158"/>
      <c r="N6" s="158"/>
      <c r="O6" s="158"/>
      <c r="P6" s="158"/>
      <c r="Q6" s="158"/>
      <c r="R6" s="158"/>
      <c r="S6" s="160"/>
      <c r="T6" s="158"/>
      <c r="U6" s="161"/>
      <c r="V6" s="161"/>
      <c r="W6" s="161"/>
      <c r="X6" s="161"/>
      <c r="Y6" s="161"/>
      <c r="Z6" s="162">
        <f t="shared" si="0"/>
        <v>0</v>
      </c>
      <c r="AA6" s="161"/>
      <c r="AB6" s="162" t="str">
        <f t="shared" si="1"/>
        <v>NÃO</v>
      </c>
      <c r="AC6" s="163"/>
      <c r="AD6" s="164"/>
      <c r="AE6" s="171" t="s">
        <v>42</v>
      </c>
      <c r="AF6" s="163"/>
      <c r="AG6" s="166" t="s">
        <v>28</v>
      </c>
      <c r="AH6" s="166" t="s">
        <v>192</v>
      </c>
      <c r="AI6" s="166">
        <v>1200179</v>
      </c>
      <c r="AJ6" s="166"/>
      <c r="AK6" s="152" t="s">
        <v>41</v>
      </c>
      <c r="AL6" s="163" t="e">
        <f>IF(#REF!="SIM", 1,0)</f>
        <v>#REF!</v>
      </c>
      <c r="AM6" s="163"/>
      <c r="AN6" s="163"/>
    </row>
    <row r="7" spans="1:61" s="178" customFormat="1" ht="20.25" customHeight="1">
      <c r="A7" s="168" t="str">
        <f>Controles!$B$2</f>
        <v>ES</v>
      </c>
      <c r="B7" s="168">
        <f>Controles!$C$2</f>
        <v>7</v>
      </c>
      <c r="C7" s="156" t="s">
        <v>5591</v>
      </c>
      <c r="D7" s="157" t="s">
        <v>5514</v>
      </c>
      <c r="E7" s="157" t="s">
        <v>5514</v>
      </c>
      <c r="F7" s="173"/>
      <c r="G7" s="173"/>
      <c r="H7" s="173"/>
      <c r="I7" s="173"/>
      <c r="J7" s="173"/>
      <c r="K7" s="173"/>
      <c r="L7" s="174"/>
      <c r="M7" s="173"/>
      <c r="N7" s="173"/>
      <c r="O7" s="173"/>
      <c r="P7" s="173"/>
      <c r="Q7" s="173"/>
      <c r="R7" s="173"/>
      <c r="S7" s="175"/>
      <c r="T7" s="173"/>
      <c r="U7" s="176"/>
      <c r="V7" s="176"/>
      <c r="W7" s="176"/>
      <c r="X7" s="176"/>
      <c r="Y7" s="176"/>
      <c r="Z7" s="162">
        <f t="shared" si="0"/>
        <v>0</v>
      </c>
      <c r="AA7" s="161"/>
      <c r="AB7" s="162" t="str">
        <f t="shared" si="1"/>
        <v>NÃO</v>
      </c>
      <c r="AC7" s="163"/>
      <c r="AD7" s="164"/>
      <c r="AE7" s="171" t="s">
        <v>5483</v>
      </c>
      <c r="AF7" s="177"/>
      <c r="AG7" s="166" t="s">
        <v>28</v>
      </c>
      <c r="AH7" s="166" t="s">
        <v>218</v>
      </c>
      <c r="AI7" s="166">
        <v>1200203</v>
      </c>
      <c r="AJ7" s="166"/>
      <c r="AK7" s="152" t="s">
        <v>45</v>
      </c>
      <c r="AL7" s="163" t="e">
        <f>IF(#REF!="SIM", 1,0)</f>
        <v>#REF!</v>
      </c>
      <c r="AM7" s="177"/>
      <c r="AN7" s="177"/>
    </row>
    <row r="8" spans="1:61" ht="20.25" customHeight="1">
      <c r="A8" s="168" t="str">
        <f>Controles!$B$2</f>
        <v>ES</v>
      </c>
      <c r="B8" s="168">
        <f>Controles!$C$2</f>
        <v>7</v>
      </c>
      <c r="C8" s="156" t="s">
        <v>5592</v>
      </c>
      <c r="D8" s="157" t="s">
        <v>5514</v>
      </c>
      <c r="E8" s="157" t="s">
        <v>5514</v>
      </c>
      <c r="F8" s="179"/>
      <c r="G8" s="179"/>
      <c r="H8" s="179"/>
      <c r="I8" s="179"/>
      <c r="J8" s="179"/>
      <c r="K8" s="179"/>
      <c r="L8" s="180"/>
      <c r="M8" s="179"/>
      <c r="N8" s="179"/>
      <c r="O8" s="179"/>
      <c r="P8" s="179"/>
      <c r="Q8" s="158"/>
      <c r="R8" s="158"/>
      <c r="S8" s="181"/>
      <c r="T8" s="158"/>
      <c r="U8" s="182"/>
      <c r="V8" s="182"/>
      <c r="W8" s="182"/>
      <c r="X8" s="182"/>
      <c r="Y8" s="182"/>
      <c r="Z8" s="162">
        <f t="shared" si="0"/>
        <v>0</v>
      </c>
      <c r="AA8" s="161"/>
      <c r="AB8" s="162" t="str">
        <f t="shared" si="1"/>
        <v>NÃO</v>
      </c>
      <c r="AC8" s="163"/>
      <c r="AD8" s="164"/>
      <c r="AE8" s="171" t="s">
        <v>50</v>
      </c>
      <c r="AG8" s="166" t="s">
        <v>28</v>
      </c>
      <c r="AH8" s="166" t="s">
        <v>242</v>
      </c>
      <c r="AI8" s="166">
        <v>1200252</v>
      </c>
      <c r="AJ8" s="166"/>
      <c r="AK8" s="152" t="s">
        <v>49</v>
      </c>
      <c r="AL8" s="163" t="e">
        <f>IF(#REF!="SIM", 1,0)</f>
        <v>#REF!</v>
      </c>
    </row>
    <row r="9" spans="1:61" ht="20.25" customHeight="1">
      <c r="A9" s="168" t="str">
        <f>Controles!$B$2</f>
        <v>ES</v>
      </c>
      <c r="B9" s="168">
        <f>Controles!$C$2</f>
        <v>7</v>
      </c>
      <c r="C9" s="156" t="s">
        <v>5527</v>
      </c>
      <c r="D9" s="157" t="s">
        <v>5514</v>
      </c>
      <c r="E9" s="157" t="s">
        <v>5514</v>
      </c>
      <c r="F9" s="179"/>
      <c r="G9" s="179"/>
      <c r="H9" s="179"/>
      <c r="I9" s="179"/>
      <c r="J9" s="179"/>
      <c r="K9" s="179"/>
      <c r="L9" s="180"/>
      <c r="M9" s="179"/>
      <c r="N9" s="179"/>
      <c r="O9" s="179"/>
      <c r="P9" s="179"/>
      <c r="Q9" s="158"/>
      <c r="R9" s="158"/>
      <c r="S9" s="181"/>
      <c r="T9" s="158"/>
      <c r="U9" s="182"/>
      <c r="V9" s="182"/>
      <c r="W9" s="182"/>
      <c r="X9" s="182"/>
      <c r="Y9" s="182"/>
      <c r="Z9" s="162">
        <f t="shared" si="0"/>
        <v>0</v>
      </c>
      <c r="AA9" s="161"/>
      <c r="AB9" s="162" t="str">
        <f t="shared" si="1"/>
        <v>NÃO</v>
      </c>
      <c r="AC9" s="163"/>
      <c r="AD9" s="164"/>
      <c r="AE9" s="171" t="s">
        <v>40</v>
      </c>
      <c r="AG9" s="166" t="s">
        <v>28</v>
      </c>
      <c r="AH9" s="166" t="s">
        <v>267</v>
      </c>
      <c r="AI9" s="166">
        <v>1200302</v>
      </c>
      <c r="AJ9" s="166"/>
      <c r="AK9" s="152" t="s">
        <v>53</v>
      </c>
      <c r="AL9" s="163" t="e">
        <f>IF(#REF!="SIM", 1,0)</f>
        <v>#REF!</v>
      </c>
    </row>
    <row r="10" spans="1:61" s="178" customFormat="1" ht="20.25" customHeight="1">
      <c r="A10" s="168" t="str">
        <f>Controles!$B$2</f>
        <v>ES</v>
      </c>
      <c r="B10" s="168">
        <f>Controles!$C$2</f>
        <v>7</v>
      </c>
      <c r="C10" s="172" t="s">
        <v>5593</v>
      </c>
      <c r="D10" s="157" t="s">
        <v>5514</v>
      </c>
      <c r="E10" s="157" t="s">
        <v>5514</v>
      </c>
      <c r="F10" s="173"/>
      <c r="G10" s="173"/>
      <c r="H10" s="173"/>
      <c r="I10" s="173"/>
      <c r="J10" s="173"/>
      <c r="K10" s="173"/>
      <c r="L10" s="174"/>
      <c r="M10" s="173"/>
      <c r="N10" s="173"/>
      <c r="O10" s="173"/>
      <c r="P10" s="173"/>
      <c r="Q10" s="173"/>
      <c r="R10" s="173"/>
      <c r="S10" s="175"/>
      <c r="T10" s="173"/>
      <c r="U10" s="176"/>
      <c r="V10" s="176"/>
      <c r="W10" s="176"/>
      <c r="X10" s="176"/>
      <c r="Y10" s="176"/>
      <c r="Z10" s="162">
        <f t="shared" si="0"/>
        <v>0</v>
      </c>
      <c r="AA10" s="161"/>
      <c r="AB10" s="162" t="str">
        <f t="shared" si="1"/>
        <v>NÃO</v>
      </c>
      <c r="AC10" s="163"/>
      <c r="AD10" s="164"/>
      <c r="AE10" s="171" t="s">
        <v>52</v>
      </c>
      <c r="AF10" s="177"/>
      <c r="AG10" s="166" t="s">
        <v>28</v>
      </c>
      <c r="AH10" s="166" t="s">
        <v>293</v>
      </c>
      <c r="AI10" s="166">
        <v>1200328</v>
      </c>
      <c r="AJ10" s="166"/>
      <c r="AK10" s="152" t="s">
        <v>55</v>
      </c>
      <c r="AL10" s="163" t="e">
        <f>IF(#REF!="SIM", 1,0)</f>
        <v>#REF!</v>
      </c>
      <c r="AM10" s="177"/>
      <c r="AN10" s="177"/>
    </row>
    <row r="11" spans="1:61" s="178" customFormat="1" ht="20.25" customHeight="1">
      <c r="A11" s="168" t="str">
        <f>Controles!$B$2</f>
        <v>ES</v>
      </c>
      <c r="B11" s="168">
        <f>Controles!$C$2</f>
        <v>7</v>
      </c>
      <c r="C11" s="156" t="s">
        <v>5544</v>
      </c>
      <c r="D11" s="157" t="s">
        <v>5514</v>
      </c>
      <c r="E11" s="157" t="s">
        <v>5514</v>
      </c>
      <c r="F11" s="173"/>
      <c r="G11" s="170"/>
      <c r="H11" s="173"/>
      <c r="I11" s="170"/>
      <c r="J11" s="173"/>
      <c r="K11" s="170"/>
      <c r="L11" s="170"/>
      <c r="M11" s="170"/>
      <c r="N11" s="170"/>
      <c r="O11" s="170"/>
      <c r="P11" s="170"/>
      <c r="Q11" s="173"/>
      <c r="R11" s="173"/>
      <c r="S11" s="175"/>
      <c r="T11" s="173"/>
      <c r="U11" s="176"/>
      <c r="V11" s="176"/>
      <c r="W11" s="176"/>
      <c r="X11" s="176"/>
      <c r="Y11" s="176"/>
      <c r="Z11" s="162">
        <f t="shared" si="0"/>
        <v>0</v>
      </c>
      <c r="AA11" s="161"/>
      <c r="AB11" s="162" t="str">
        <f t="shared" si="1"/>
        <v>NÃO</v>
      </c>
      <c r="AC11" s="163"/>
      <c r="AD11" s="164"/>
      <c r="AF11" s="177"/>
      <c r="AG11" s="166" t="s">
        <v>28</v>
      </c>
      <c r="AH11" s="166" t="s">
        <v>319</v>
      </c>
      <c r="AI11" s="166">
        <v>1200336</v>
      </c>
      <c r="AJ11" s="166"/>
      <c r="AK11" s="152" t="s">
        <v>57</v>
      </c>
      <c r="AL11" s="163" t="e">
        <f>IF(#REF!="SIM", 1,0)</f>
        <v>#REF!</v>
      </c>
      <c r="AM11" s="177"/>
      <c r="AN11" s="177"/>
    </row>
    <row r="12" spans="1:61" s="178" customFormat="1" ht="20.25" customHeight="1">
      <c r="A12" s="168" t="str">
        <f>Controles!$B$2</f>
        <v>ES</v>
      </c>
      <c r="B12" s="168">
        <f>Controles!$C$2</f>
        <v>7</v>
      </c>
      <c r="C12" s="156" t="s">
        <v>5516</v>
      </c>
      <c r="D12" s="157" t="s">
        <v>5514</v>
      </c>
      <c r="E12" s="157" t="s">
        <v>5514</v>
      </c>
      <c r="F12" s="173"/>
      <c r="G12" s="170"/>
      <c r="H12" s="173"/>
      <c r="I12" s="170"/>
      <c r="J12" s="173"/>
      <c r="K12" s="170"/>
      <c r="L12" s="170"/>
      <c r="M12" s="170"/>
      <c r="N12" s="170"/>
      <c r="O12" s="170"/>
      <c r="P12" s="170"/>
      <c r="Q12" s="173"/>
      <c r="R12" s="173"/>
      <c r="S12" s="175"/>
      <c r="T12" s="173"/>
      <c r="U12" s="176"/>
      <c r="V12" s="176"/>
      <c r="W12" s="176"/>
      <c r="X12" s="176"/>
      <c r="Y12" s="176"/>
      <c r="Z12" s="162">
        <f t="shared" si="0"/>
        <v>0</v>
      </c>
      <c r="AA12" s="161"/>
      <c r="AB12" s="162" t="str">
        <f t="shared" si="1"/>
        <v>NÃO</v>
      </c>
      <c r="AC12" s="163"/>
      <c r="AD12" s="164"/>
      <c r="AF12" s="177"/>
      <c r="AG12" s="166"/>
      <c r="AH12" s="166"/>
      <c r="AI12" s="166"/>
      <c r="AJ12" s="166"/>
      <c r="AK12" s="152"/>
      <c r="AL12" s="163" t="e">
        <f>IF(#REF!="SIM", 1,0)</f>
        <v>#REF!</v>
      </c>
      <c r="AM12" s="177"/>
      <c r="AN12" s="177"/>
    </row>
    <row r="13" spans="1:61" s="167" customFormat="1" ht="20.25" customHeight="1">
      <c r="A13" s="162" t="str">
        <f>Controles!$B$2</f>
        <v>ES</v>
      </c>
      <c r="B13" s="162">
        <f>Controles!$C$2</f>
        <v>7</v>
      </c>
      <c r="C13" s="156" t="s">
        <v>5413</v>
      </c>
      <c r="D13" s="157" t="s">
        <v>5514</v>
      </c>
      <c r="E13" s="157" t="s">
        <v>5514</v>
      </c>
      <c r="F13" s="158"/>
      <c r="G13" s="170"/>
      <c r="H13" s="158"/>
      <c r="I13" s="170"/>
      <c r="J13" s="158"/>
      <c r="K13" s="170"/>
      <c r="L13" s="170"/>
      <c r="M13" s="170"/>
      <c r="N13" s="170"/>
      <c r="O13" s="170"/>
      <c r="P13" s="170"/>
      <c r="Q13" s="158"/>
      <c r="R13" s="158"/>
      <c r="S13" s="160"/>
      <c r="T13" s="158"/>
      <c r="U13" s="161"/>
      <c r="V13" s="161"/>
      <c r="W13" s="161"/>
      <c r="X13" s="161"/>
      <c r="Y13" s="161"/>
      <c r="Z13" s="162">
        <f t="shared" si="0"/>
        <v>0</v>
      </c>
      <c r="AA13" s="161"/>
      <c r="AB13" s="162" t="str">
        <f t="shared" si="1"/>
        <v>NÃO</v>
      </c>
      <c r="AC13" s="163"/>
      <c r="AD13" s="164"/>
      <c r="AE13" s="171" t="s">
        <v>46</v>
      </c>
      <c r="AF13" s="163"/>
      <c r="AG13" s="166" t="s">
        <v>28</v>
      </c>
      <c r="AH13" s="166" t="s">
        <v>344</v>
      </c>
      <c r="AI13" s="166">
        <v>1200344</v>
      </c>
      <c r="AJ13" s="166"/>
      <c r="AK13" s="152" t="s">
        <v>63</v>
      </c>
      <c r="AL13" s="163" t="e">
        <f>IF(#REF!="SIM", 1,0)</f>
        <v>#REF!</v>
      </c>
      <c r="AM13" s="163"/>
      <c r="AN13" s="163"/>
    </row>
    <row r="14" spans="1:61" s="167" customFormat="1" ht="20.25" customHeight="1">
      <c r="A14" s="162" t="str">
        <f>Controles!$B$2</f>
        <v>ES</v>
      </c>
      <c r="B14" s="162">
        <f>Controles!$C$2</f>
        <v>7</v>
      </c>
      <c r="C14" s="156" t="s">
        <v>5594</v>
      </c>
      <c r="D14" s="157" t="s">
        <v>5514</v>
      </c>
      <c r="E14" s="157" t="s">
        <v>5514</v>
      </c>
      <c r="F14" s="158"/>
      <c r="G14" s="170"/>
      <c r="H14" s="158"/>
      <c r="I14" s="170"/>
      <c r="J14" s="158"/>
      <c r="K14" s="170"/>
      <c r="L14" s="170"/>
      <c r="M14" s="170"/>
      <c r="N14" s="170"/>
      <c r="O14" s="170"/>
      <c r="P14" s="170"/>
      <c r="Q14" s="158"/>
      <c r="R14" s="158"/>
      <c r="S14" s="160"/>
      <c r="T14" s="158"/>
      <c r="U14" s="161"/>
      <c r="V14" s="161"/>
      <c r="W14" s="161"/>
      <c r="X14" s="161"/>
      <c r="Y14" s="161"/>
      <c r="Z14" s="162">
        <f t="shared" si="0"/>
        <v>0</v>
      </c>
      <c r="AA14" s="161"/>
      <c r="AB14" s="162" t="str">
        <f t="shared" si="1"/>
        <v>NÃO</v>
      </c>
      <c r="AC14" s="163"/>
      <c r="AD14" s="164"/>
      <c r="AE14" s="171" t="s">
        <v>33</v>
      </c>
      <c r="AF14" s="163"/>
      <c r="AG14" s="166"/>
      <c r="AH14" s="166"/>
      <c r="AI14" s="166"/>
      <c r="AJ14" s="166"/>
      <c r="AK14" s="152"/>
      <c r="AL14" s="163" t="e">
        <f>IF(#REF!="SIM", 1,0)</f>
        <v>#REF!</v>
      </c>
      <c r="AM14" s="163"/>
      <c r="AN14" s="163"/>
    </row>
    <row r="15" spans="1:61" s="163" customFormat="1" ht="20.25" customHeight="1">
      <c r="A15" s="162" t="str">
        <f>Controles!$B$2</f>
        <v>ES</v>
      </c>
      <c r="B15" s="162">
        <f>Controles!$C$2</f>
        <v>7</v>
      </c>
      <c r="C15" s="156" t="s">
        <v>5595</v>
      </c>
      <c r="D15" s="157" t="s">
        <v>5514</v>
      </c>
      <c r="E15" s="157" t="s">
        <v>5514</v>
      </c>
      <c r="F15" s="158"/>
      <c r="G15" s="170"/>
      <c r="H15" s="158"/>
      <c r="I15" s="170"/>
      <c r="J15" s="158"/>
      <c r="K15" s="170"/>
      <c r="L15" s="170"/>
      <c r="M15" s="170"/>
      <c r="N15" s="170"/>
      <c r="O15" s="170"/>
      <c r="P15" s="170"/>
      <c r="Q15" s="158"/>
      <c r="R15" s="158"/>
      <c r="S15" s="160"/>
      <c r="T15" s="158"/>
      <c r="U15" s="161"/>
      <c r="V15" s="161"/>
      <c r="W15" s="161"/>
      <c r="X15" s="161"/>
      <c r="Y15" s="161"/>
      <c r="Z15" s="162">
        <f t="shared" si="0"/>
        <v>0</v>
      </c>
      <c r="AA15" s="161"/>
      <c r="AB15" s="162" t="str">
        <f t="shared" si="1"/>
        <v>NÃO</v>
      </c>
      <c r="AD15" s="164"/>
      <c r="AE15" s="171" t="s">
        <v>38</v>
      </c>
      <c r="AF15" s="163">
        <f>SUM(I19:I60,M19:P60)</f>
        <v>3</v>
      </c>
      <c r="AG15" s="166"/>
      <c r="AH15" s="166"/>
      <c r="AI15" s="166"/>
      <c r="AJ15" s="166"/>
      <c r="AK15" s="152"/>
      <c r="AL15" s="163" t="e">
        <f>IF(#REF!="SIM", 1,0)</f>
        <v>#REF!</v>
      </c>
    </row>
    <row r="16" spans="1:61" s="163" customFormat="1" ht="20.25" customHeight="1">
      <c r="A16" s="162" t="str">
        <f>Controles!$B$2</f>
        <v>ES</v>
      </c>
      <c r="B16" s="162">
        <f>Controles!$C$2</f>
        <v>7</v>
      </c>
      <c r="C16" s="156" t="s">
        <v>5532</v>
      </c>
      <c r="D16" s="157" t="s">
        <v>5514</v>
      </c>
      <c r="E16" s="157" t="s">
        <v>5514</v>
      </c>
      <c r="F16" s="158"/>
      <c r="G16" s="170"/>
      <c r="H16" s="158"/>
      <c r="I16" s="170"/>
      <c r="J16" s="158"/>
      <c r="K16" s="170"/>
      <c r="L16" s="170"/>
      <c r="M16" s="170"/>
      <c r="N16" s="170"/>
      <c r="O16" s="170"/>
      <c r="P16" s="170"/>
      <c r="Q16" s="158"/>
      <c r="R16" s="158"/>
      <c r="S16" s="160"/>
      <c r="T16" s="158"/>
      <c r="U16" s="161"/>
      <c r="V16" s="161"/>
      <c r="W16" s="161"/>
      <c r="X16" s="161"/>
      <c r="Y16" s="161"/>
      <c r="Z16" s="162">
        <f t="shared" si="0"/>
        <v>0</v>
      </c>
      <c r="AA16" s="161"/>
      <c r="AB16" s="162" t="str">
        <f t="shared" si="1"/>
        <v>NÃO</v>
      </c>
      <c r="AD16" s="164"/>
      <c r="AG16" s="166"/>
      <c r="AH16" s="166"/>
      <c r="AI16" s="166"/>
      <c r="AJ16" s="166"/>
      <c r="AK16" s="152"/>
      <c r="AL16" s="163" t="e">
        <f>IF(#REF!="SIM", 1,0)</f>
        <v>#REF!</v>
      </c>
    </row>
    <row r="17" spans="1:40" s="163" customFormat="1" ht="20.25" customHeight="1">
      <c r="A17" s="162" t="str">
        <f>Controles!$B$2</f>
        <v>ES</v>
      </c>
      <c r="B17" s="162">
        <f>Controles!$C$2</f>
        <v>7</v>
      </c>
      <c r="C17" s="156" t="s">
        <v>5596</v>
      </c>
      <c r="D17" s="157" t="s">
        <v>5514</v>
      </c>
      <c r="E17" s="157" t="s">
        <v>5514</v>
      </c>
      <c r="F17" s="158"/>
      <c r="G17" s="170"/>
      <c r="H17" s="158"/>
      <c r="I17" s="170"/>
      <c r="J17" s="158"/>
      <c r="K17" s="170"/>
      <c r="L17" s="170"/>
      <c r="M17" s="170"/>
      <c r="N17" s="170"/>
      <c r="O17" s="170"/>
      <c r="P17" s="170"/>
      <c r="Q17" s="158"/>
      <c r="R17" s="158"/>
      <c r="S17" s="160"/>
      <c r="T17" s="158"/>
      <c r="U17" s="161"/>
      <c r="V17" s="161"/>
      <c r="W17" s="161"/>
      <c r="X17" s="161"/>
      <c r="Y17" s="161"/>
      <c r="Z17" s="162">
        <f t="shared" si="0"/>
        <v>0</v>
      </c>
      <c r="AA17" s="161"/>
      <c r="AB17" s="162" t="str">
        <f t="shared" si="1"/>
        <v>NÃO</v>
      </c>
      <c r="AD17" s="164"/>
      <c r="AE17" s="171" t="s">
        <v>5556</v>
      </c>
      <c r="AG17" s="166"/>
      <c r="AH17" s="166"/>
      <c r="AI17" s="166"/>
      <c r="AJ17" s="166"/>
      <c r="AK17" s="152"/>
      <c r="AL17" s="163" t="e">
        <f>IF(#REF!="SIM", 1,0)</f>
        <v>#REF!</v>
      </c>
    </row>
    <row r="18" spans="1:40" s="163" customFormat="1" ht="20.25" customHeight="1">
      <c r="A18" s="162" t="str">
        <f>Controles!$B$2</f>
        <v>ES</v>
      </c>
      <c r="B18" s="162">
        <f>Controles!$C$2</f>
        <v>7</v>
      </c>
      <c r="C18" s="156" t="s">
        <v>5415</v>
      </c>
      <c r="D18" s="157" t="s">
        <v>5514</v>
      </c>
      <c r="E18" s="157" t="s">
        <v>5514</v>
      </c>
      <c r="F18" s="158"/>
      <c r="G18" s="170"/>
      <c r="H18" s="158"/>
      <c r="I18" s="170"/>
      <c r="J18" s="158"/>
      <c r="K18" s="170"/>
      <c r="L18" s="170"/>
      <c r="M18" s="170"/>
      <c r="N18" s="170"/>
      <c r="O18" s="170"/>
      <c r="P18" s="170"/>
      <c r="Q18" s="158"/>
      <c r="R18" s="158"/>
      <c r="S18" s="160"/>
      <c r="T18" s="158"/>
      <c r="U18" s="161"/>
      <c r="V18" s="161"/>
      <c r="W18" s="161"/>
      <c r="X18" s="161"/>
      <c r="Y18" s="161"/>
      <c r="Z18" s="162">
        <f t="shared" si="0"/>
        <v>0</v>
      </c>
      <c r="AA18" s="161"/>
      <c r="AB18" s="162" t="str">
        <f t="shared" si="1"/>
        <v>NÃO</v>
      </c>
      <c r="AD18" s="164"/>
      <c r="AG18" s="166"/>
      <c r="AH18" s="166"/>
      <c r="AI18" s="166"/>
      <c r="AJ18" s="166"/>
      <c r="AK18" s="152"/>
      <c r="AL18" s="163" t="e">
        <f>IF(#REF!="SIM", 1,0)</f>
        <v>#REF!</v>
      </c>
      <c r="AM18" s="163" t="e">
        <f>SUM(AL2:AL18)</f>
        <v>#REF!</v>
      </c>
    </row>
    <row r="19" spans="1:40" s="185" customFormat="1" ht="20.25" customHeight="1">
      <c r="A19" s="183" t="str">
        <f>Controles!$B$2</f>
        <v>ES</v>
      </c>
      <c r="B19" s="183">
        <f>Controles!$C$2</f>
        <v>7</v>
      </c>
      <c r="C19" s="184" t="s">
        <v>5597</v>
      </c>
      <c r="D19" s="157" t="s">
        <v>5514</v>
      </c>
      <c r="E19" s="157" t="s">
        <v>5514</v>
      </c>
      <c r="F19" s="158"/>
      <c r="G19" s="170"/>
      <c r="H19" s="158"/>
      <c r="I19" s="170"/>
      <c r="J19" s="158"/>
      <c r="K19" s="170"/>
      <c r="L19" s="170"/>
      <c r="M19" s="170"/>
      <c r="N19" s="170"/>
      <c r="O19" s="170"/>
      <c r="P19" s="170"/>
      <c r="Q19" s="170"/>
      <c r="R19" s="170"/>
      <c r="S19" s="170"/>
      <c r="T19" s="170"/>
      <c r="U19" s="170"/>
      <c r="V19" s="170"/>
      <c r="W19" s="170"/>
      <c r="X19" s="170"/>
      <c r="Y19" s="170"/>
      <c r="Z19" s="162">
        <f t="shared" si="0"/>
        <v>0</v>
      </c>
      <c r="AA19" s="161"/>
      <c r="AB19" s="162" t="str">
        <f t="shared" si="1"/>
        <v>NÃO</v>
      </c>
      <c r="AC19" s="163"/>
      <c r="AD19" s="164"/>
      <c r="AG19" s="166" t="s">
        <v>28</v>
      </c>
      <c r="AH19" s="166" t="s">
        <v>444</v>
      </c>
      <c r="AI19" s="166">
        <v>1200393</v>
      </c>
      <c r="AJ19" s="166"/>
      <c r="AK19" s="152" t="s">
        <v>66</v>
      </c>
    </row>
    <row r="20" spans="1:40" s="185" customFormat="1" ht="20.25" customHeight="1">
      <c r="A20" s="162" t="str">
        <f>Controles!$B$2</f>
        <v>ES</v>
      </c>
      <c r="B20" s="162">
        <f>Controles!$C$2</f>
        <v>7</v>
      </c>
      <c r="C20" s="156" t="s">
        <v>5526</v>
      </c>
      <c r="D20" s="157" t="s">
        <v>5514</v>
      </c>
      <c r="E20" s="157" t="s">
        <v>5514</v>
      </c>
      <c r="F20" s="158"/>
      <c r="G20" s="170"/>
      <c r="H20" s="158"/>
      <c r="I20" s="170"/>
      <c r="J20" s="158"/>
      <c r="K20" s="170"/>
      <c r="L20" s="170"/>
      <c r="M20" s="170"/>
      <c r="N20" s="170"/>
      <c r="O20" s="170"/>
      <c r="P20" s="170"/>
      <c r="Q20" s="170"/>
      <c r="R20" s="170"/>
      <c r="S20" s="170"/>
      <c r="T20" s="170"/>
      <c r="U20" s="170"/>
      <c r="V20" s="170"/>
      <c r="W20" s="170"/>
      <c r="X20" s="170"/>
      <c r="Y20" s="170"/>
      <c r="Z20" s="162">
        <f t="shared" si="0"/>
        <v>0</v>
      </c>
      <c r="AA20" s="161"/>
      <c r="AB20" s="162" t="str">
        <f t="shared" si="1"/>
        <v>NÃO</v>
      </c>
      <c r="AC20" s="163"/>
      <c r="AD20" s="164"/>
      <c r="AG20" s="166" t="s">
        <v>28</v>
      </c>
      <c r="AH20" s="166" t="s">
        <v>469</v>
      </c>
      <c r="AI20" s="166">
        <v>1200401</v>
      </c>
      <c r="AJ20" s="166"/>
      <c r="AK20" s="152" t="s">
        <v>71</v>
      </c>
    </row>
    <row r="21" spans="1:40" s="185" customFormat="1" ht="20.25" customHeight="1">
      <c r="A21" s="162" t="str">
        <f>Controles!$B$2</f>
        <v>ES</v>
      </c>
      <c r="B21" s="162">
        <f>Controles!$C$2</f>
        <v>7</v>
      </c>
      <c r="C21" s="156" t="s">
        <v>5525</v>
      </c>
      <c r="D21" s="157" t="s">
        <v>5514</v>
      </c>
      <c r="E21" s="157" t="s">
        <v>5514</v>
      </c>
      <c r="F21" s="186"/>
      <c r="G21" s="170"/>
      <c r="H21" s="187"/>
      <c r="I21" s="170"/>
      <c r="J21" s="187"/>
      <c r="K21" s="188"/>
      <c r="L21" s="170"/>
      <c r="M21" s="170"/>
      <c r="N21" s="170"/>
      <c r="O21" s="170"/>
      <c r="P21" s="170"/>
      <c r="Q21" s="170"/>
      <c r="R21" s="170"/>
      <c r="S21" s="170"/>
      <c r="T21" s="170"/>
      <c r="U21" s="170"/>
      <c r="V21" s="170"/>
      <c r="W21" s="170"/>
      <c r="X21" s="170"/>
      <c r="Y21" s="170"/>
      <c r="Z21" s="162">
        <f t="shared" si="0"/>
        <v>0</v>
      </c>
      <c r="AA21" s="161"/>
      <c r="AB21" s="162" t="str">
        <f t="shared" si="1"/>
        <v>NÃO</v>
      </c>
      <c r="AC21" s="163"/>
      <c r="AD21" s="164"/>
      <c r="AF21" s="189" t="s">
        <v>5552</v>
      </c>
      <c r="AG21" s="166" t="s">
        <v>28</v>
      </c>
      <c r="AH21" s="166" t="s">
        <v>610</v>
      </c>
      <c r="AI21" s="166">
        <v>1200708</v>
      </c>
      <c r="AJ21" s="166"/>
      <c r="AK21" s="152" t="s">
        <v>74</v>
      </c>
    </row>
    <row r="22" spans="1:40" s="185" customFormat="1" ht="20.25" customHeight="1">
      <c r="A22" s="162" t="str">
        <f>Controles!$B$2</f>
        <v>ES</v>
      </c>
      <c r="B22" s="162">
        <f>Controles!$C$2</f>
        <v>7</v>
      </c>
      <c r="C22" s="156" t="s">
        <v>5411</v>
      </c>
      <c r="D22" s="157" t="s">
        <v>5514</v>
      </c>
      <c r="E22" s="157" t="s">
        <v>5514</v>
      </c>
      <c r="F22" s="190"/>
      <c r="G22" s="191" t="s">
        <v>52</v>
      </c>
      <c r="H22" s="190"/>
      <c r="I22" s="192"/>
      <c r="J22" s="193"/>
      <c r="K22" s="194">
        <f>SUM(I22:J22)</f>
        <v>0</v>
      </c>
      <c r="L22" s="195"/>
      <c r="M22" s="196"/>
      <c r="N22" s="196"/>
      <c r="O22" s="196"/>
      <c r="P22" s="197"/>
      <c r="Q22" s="156">
        <f t="shared" ref="Q22:Q60" si="2">IF((M22-I22&lt;0),"ERRO",0)</f>
        <v>0</v>
      </c>
      <c r="R22" s="156">
        <f t="shared" ref="R22:R60" si="3">IF(AND(M22&gt;0,K22=0),"ERRO",0)</f>
        <v>0</v>
      </c>
      <c r="S22" s="156">
        <f t="shared" ref="S22:S60" si="4">IF(AND(I22&gt;0,M22&gt;L22),"ERRO",0)</f>
        <v>0</v>
      </c>
      <c r="T22" s="156">
        <f t="shared" ref="T22:T60" si="5">IF(AND(I22&gt;0,N22&gt;M22),"ERRO",0)</f>
        <v>0</v>
      </c>
      <c r="U22" s="156">
        <f t="shared" ref="U22:U60" si="6">IF(N22&gt;0, IF(I22= 0, IF(J22=0, "ERRO",0),0),0)</f>
        <v>0</v>
      </c>
      <c r="V22" s="156">
        <f t="shared" ref="V22:V60" si="7">IF(O22&gt;0, IF(I22= 0, IF(J22=0, "ERRO",0),0),0)</f>
        <v>0</v>
      </c>
      <c r="W22" s="198">
        <f t="shared" ref="W22:W34" si="8">IF(P22&gt;0, IF(I22= 0, IF(J22=0, "ERRO",0),0),0)</f>
        <v>0</v>
      </c>
      <c r="X22" s="193"/>
      <c r="Y22" s="199">
        <f t="shared" ref="Y22:Y34" si="9">IF(N22+ O22+ P22&gt;L22,"VERIFICAR",0)</f>
        <v>0</v>
      </c>
      <c r="Z22" s="162">
        <f t="shared" si="0"/>
        <v>0</v>
      </c>
      <c r="AA22" s="162">
        <f t="shared" ref="AA22:AA60" si="10">IF(L22&gt;0, IF(I22= 0, "ERRO",0),0)</f>
        <v>0</v>
      </c>
      <c r="AB22" s="162" t="str">
        <f>IF(AND(Q22=0,R22=0,S22=0,T22=0,U22=0,V22=0,AA22=0,W22=0), "NÃO", "SIM")</f>
        <v>NÃO</v>
      </c>
      <c r="AC22" s="163"/>
      <c r="AD22" s="164"/>
      <c r="AF22" s="200" t="s">
        <v>5553</v>
      </c>
      <c r="AG22" s="166" t="s">
        <v>28</v>
      </c>
      <c r="AH22" s="166" t="s">
        <v>494</v>
      </c>
      <c r="AI22" s="166">
        <v>1200427</v>
      </c>
      <c r="AJ22" s="166"/>
      <c r="AK22" s="152" t="s">
        <v>67</v>
      </c>
    </row>
    <row r="23" spans="1:40" s="185" customFormat="1" ht="20.25" customHeight="1">
      <c r="A23" s="162" t="str">
        <f>Controles!$B$2</f>
        <v>ES</v>
      </c>
      <c r="B23" s="162">
        <f>Controles!$C$2</f>
        <v>7</v>
      </c>
      <c r="C23" s="156" t="s">
        <v>5598</v>
      </c>
      <c r="D23" s="157" t="s">
        <v>5514</v>
      </c>
      <c r="E23" s="157" t="s">
        <v>5514</v>
      </c>
      <c r="F23" s="201"/>
      <c r="G23" s="202" t="s">
        <v>31</v>
      </c>
      <c r="H23" s="201"/>
      <c r="I23" s="203"/>
      <c r="J23" s="204"/>
      <c r="K23" s="205">
        <f t="shared" ref="K23:K53" si="11">SUM(I23:J23)</f>
        <v>0</v>
      </c>
      <c r="L23" s="195"/>
      <c r="M23" s="196"/>
      <c r="N23" s="196"/>
      <c r="O23" s="196"/>
      <c r="P23" s="197"/>
      <c r="Q23" s="202">
        <f t="shared" si="2"/>
        <v>0</v>
      </c>
      <c r="R23" s="202">
        <f t="shared" si="3"/>
        <v>0</v>
      </c>
      <c r="S23" s="206">
        <f t="shared" si="4"/>
        <v>0</v>
      </c>
      <c r="T23" s="206">
        <f t="shared" si="5"/>
        <v>0</v>
      </c>
      <c r="U23" s="206">
        <f t="shared" si="6"/>
        <v>0</v>
      </c>
      <c r="V23" s="206">
        <f t="shared" si="7"/>
        <v>0</v>
      </c>
      <c r="W23" s="207">
        <f t="shared" si="8"/>
        <v>0</v>
      </c>
      <c r="X23" s="204"/>
      <c r="Y23" s="208">
        <f t="shared" si="9"/>
        <v>0</v>
      </c>
      <c r="Z23" s="162">
        <f t="shared" si="0"/>
        <v>0</v>
      </c>
      <c r="AA23" s="162">
        <f t="shared" si="10"/>
        <v>0</v>
      </c>
      <c r="AB23" s="162" t="str">
        <f>IF(AND(Q23=0,R23=0,S23=0,T23=0,U23=0,V23=0,AA23=0,W23=0), "NÃO", "SIM")</f>
        <v>NÃO</v>
      </c>
      <c r="AC23" s="163"/>
      <c r="AD23" s="164"/>
      <c r="AF23" s="200" t="s">
        <v>5533</v>
      </c>
      <c r="AG23" s="166"/>
      <c r="AH23" s="166"/>
      <c r="AI23" s="166"/>
      <c r="AJ23" s="166"/>
      <c r="AK23" s="152"/>
    </row>
    <row r="24" spans="1:40" s="185" customFormat="1" ht="20.25" customHeight="1">
      <c r="A24" s="209" t="str">
        <f>Controles!$B$2</f>
        <v>ES</v>
      </c>
      <c r="B24" s="209">
        <f>Controles!$C$2</f>
        <v>7</v>
      </c>
      <c r="C24" s="210" t="s">
        <v>5552</v>
      </c>
      <c r="D24" s="211"/>
      <c r="E24" s="272" t="s">
        <v>5514</v>
      </c>
      <c r="F24" s="211"/>
      <c r="G24" s="212" t="s">
        <v>40</v>
      </c>
      <c r="H24" s="213"/>
      <c r="I24" s="214"/>
      <c r="J24" s="215"/>
      <c r="K24" s="209">
        <f t="shared" ref="K24:K43" si="12">SUM(I24:J24)</f>
        <v>0</v>
      </c>
      <c r="L24" s="214"/>
      <c r="M24" s="214"/>
      <c r="N24" s="214"/>
      <c r="O24" s="214"/>
      <c r="P24" s="216"/>
      <c r="Q24" s="217">
        <f t="shared" si="2"/>
        <v>0</v>
      </c>
      <c r="R24" s="217">
        <f t="shared" si="3"/>
        <v>0</v>
      </c>
      <c r="S24" s="217">
        <f t="shared" si="4"/>
        <v>0</v>
      </c>
      <c r="T24" s="217">
        <f t="shared" si="5"/>
        <v>0</v>
      </c>
      <c r="U24" s="217">
        <f t="shared" si="6"/>
        <v>0</v>
      </c>
      <c r="V24" s="217">
        <f t="shared" si="7"/>
        <v>0</v>
      </c>
      <c r="W24" s="209">
        <f t="shared" si="8"/>
        <v>0</v>
      </c>
      <c r="X24" s="209">
        <f>IF(AND(I24&gt;0,E24="NÃO"),"ERRO",0)</f>
        <v>0</v>
      </c>
      <c r="Y24" s="209">
        <f t="shared" si="9"/>
        <v>0</v>
      </c>
      <c r="Z24" s="218"/>
      <c r="AA24" s="219">
        <f t="shared" si="10"/>
        <v>0</v>
      </c>
      <c r="AB24" s="220" t="str">
        <f t="shared" ref="AB24:AB33" si="13">IF(AND(Q24=0,R24=0,S24=0,T24=0,U24=0,V24=0,AA24=0,W24=0,X24=0), "NÃO", "SIM")</f>
        <v>NÃO</v>
      </c>
      <c r="AD24" s="164"/>
      <c r="AF24" s="221" t="s">
        <v>5544</v>
      </c>
      <c r="AG24" s="166" t="s">
        <v>32</v>
      </c>
      <c r="AH24" s="166" t="s">
        <v>268</v>
      </c>
      <c r="AI24" s="166">
        <v>2700805</v>
      </c>
      <c r="AJ24" s="166"/>
      <c r="AK24" s="166"/>
    </row>
    <row r="25" spans="1:40" s="185" customFormat="1" ht="20.25" customHeight="1">
      <c r="A25" s="219" t="str">
        <f>Controles!$B$2</f>
        <v>ES</v>
      </c>
      <c r="B25" s="219">
        <f>Controles!$C$2</f>
        <v>7</v>
      </c>
      <c r="C25" s="222" t="s">
        <v>5599</v>
      </c>
      <c r="D25" s="211"/>
      <c r="E25" s="272" t="s">
        <v>5514</v>
      </c>
      <c r="F25" s="211"/>
      <c r="G25" s="223"/>
      <c r="H25" s="213"/>
      <c r="I25" s="196"/>
      <c r="J25" s="224"/>
      <c r="K25" s="209">
        <f t="shared" si="12"/>
        <v>0</v>
      </c>
      <c r="L25" s="214"/>
      <c r="M25" s="196"/>
      <c r="N25" s="196"/>
      <c r="O25" s="196"/>
      <c r="P25" s="197"/>
      <c r="Q25" s="217">
        <f t="shared" si="2"/>
        <v>0</v>
      </c>
      <c r="R25" s="217">
        <f t="shared" si="3"/>
        <v>0</v>
      </c>
      <c r="S25" s="217">
        <f t="shared" si="4"/>
        <v>0</v>
      </c>
      <c r="T25" s="217">
        <f t="shared" si="5"/>
        <v>0</v>
      </c>
      <c r="U25" s="217">
        <f t="shared" si="6"/>
        <v>0</v>
      </c>
      <c r="V25" s="217">
        <f t="shared" si="7"/>
        <v>0</v>
      </c>
      <c r="W25" s="219">
        <f t="shared" si="8"/>
        <v>0</v>
      </c>
      <c r="X25" s="209">
        <f t="shared" ref="X25:X60" si="14">IF(AND(I25&gt;0,E25="NÃO"),"ERRO",0)</f>
        <v>0</v>
      </c>
      <c r="Y25" s="219">
        <f t="shared" si="9"/>
        <v>0</v>
      </c>
      <c r="Z25" s="218"/>
      <c r="AA25" s="219">
        <f t="shared" si="10"/>
        <v>0</v>
      </c>
      <c r="AB25" s="220" t="str">
        <f t="shared" si="13"/>
        <v>NÃO</v>
      </c>
      <c r="AD25" s="164"/>
      <c r="AF25" s="221" t="s">
        <v>5535</v>
      </c>
      <c r="AG25" s="166" t="s">
        <v>32</v>
      </c>
      <c r="AH25" s="166" t="s">
        <v>345</v>
      </c>
      <c r="AI25" s="166">
        <v>2701100</v>
      </c>
      <c r="AJ25" s="166"/>
      <c r="AK25" s="166"/>
    </row>
    <row r="26" spans="1:40" s="185" customFormat="1" ht="20.25" customHeight="1">
      <c r="A26" s="219" t="str">
        <f>Controles!$B$2</f>
        <v>ES</v>
      </c>
      <c r="B26" s="219">
        <f>Controles!$C$2</f>
        <v>7</v>
      </c>
      <c r="C26" s="222" t="s">
        <v>5600</v>
      </c>
      <c r="D26" s="211"/>
      <c r="E26" s="272" t="s">
        <v>5514</v>
      </c>
      <c r="F26" s="211"/>
      <c r="G26" s="223"/>
      <c r="H26" s="213"/>
      <c r="I26" s="196"/>
      <c r="J26" s="224"/>
      <c r="K26" s="209">
        <f t="shared" si="12"/>
        <v>0</v>
      </c>
      <c r="L26" s="214"/>
      <c r="M26" s="196"/>
      <c r="N26" s="196"/>
      <c r="O26" s="196"/>
      <c r="P26" s="225"/>
      <c r="Q26" s="217">
        <f t="shared" si="2"/>
        <v>0</v>
      </c>
      <c r="R26" s="217">
        <f t="shared" si="3"/>
        <v>0</v>
      </c>
      <c r="S26" s="217">
        <f t="shared" si="4"/>
        <v>0</v>
      </c>
      <c r="T26" s="217">
        <f t="shared" si="5"/>
        <v>0</v>
      </c>
      <c r="U26" s="217">
        <f t="shared" si="6"/>
        <v>0</v>
      </c>
      <c r="V26" s="217">
        <f t="shared" si="7"/>
        <v>0</v>
      </c>
      <c r="W26" s="219">
        <f t="shared" si="8"/>
        <v>0</v>
      </c>
      <c r="X26" s="209">
        <f t="shared" si="14"/>
        <v>0</v>
      </c>
      <c r="Y26" s="219">
        <f t="shared" si="9"/>
        <v>0</v>
      </c>
      <c r="Z26" s="218"/>
      <c r="AA26" s="219">
        <f t="shared" si="10"/>
        <v>0</v>
      </c>
      <c r="AB26" s="220" t="str">
        <f t="shared" si="13"/>
        <v>NÃO</v>
      </c>
      <c r="AD26" s="164"/>
      <c r="AF26" s="200" t="s">
        <v>5536</v>
      </c>
      <c r="AG26" s="166" t="s">
        <v>32</v>
      </c>
      <c r="AH26" s="166" t="s">
        <v>90</v>
      </c>
      <c r="AI26" s="166">
        <v>2700102</v>
      </c>
      <c r="AJ26" s="166"/>
      <c r="AK26" s="152" t="s">
        <v>75</v>
      </c>
    </row>
    <row r="27" spans="1:40" s="229" customFormat="1" ht="20.25" customHeight="1">
      <c r="A27" s="219" t="str">
        <f>Controles!$B$2</f>
        <v>ES</v>
      </c>
      <c r="B27" s="219">
        <f>Controles!$C$2</f>
        <v>7</v>
      </c>
      <c r="C27" s="222" t="s">
        <v>5553</v>
      </c>
      <c r="D27" s="211"/>
      <c r="E27" s="272" t="s">
        <v>5514</v>
      </c>
      <c r="F27" s="211"/>
      <c r="G27" s="226" t="s">
        <v>52</v>
      </c>
      <c r="H27" s="227"/>
      <c r="I27" s="196"/>
      <c r="J27" s="211"/>
      <c r="K27" s="209">
        <f t="shared" si="12"/>
        <v>0</v>
      </c>
      <c r="L27" s="214"/>
      <c r="M27" s="196"/>
      <c r="N27" s="196"/>
      <c r="O27" s="196"/>
      <c r="P27" s="214"/>
      <c r="Q27" s="217">
        <f t="shared" si="2"/>
        <v>0</v>
      </c>
      <c r="R27" s="217">
        <f t="shared" si="3"/>
        <v>0</v>
      </c>
      <c r="S27" s="217">
        <f t="shared" si="4"/>
        <v>0</v>
      </c>
      <c r="T27" s="217">
        <f t="shared" si="5"/>
        <v>0</v>
      </c>
      <c r="U27" s="217">
        <f t="shared" si="6"/>
        <v>0</v>
      </c>
      <c r="V27" s="217">
        <f t="shared" si="7"/>
        <v>0</v>
      </c>
      <c r="W27" s="219">
        <f t="shared" si="8"/>
        <v>0</v>
      </c>
      <c r="X27" s="209">
        <f t="shared" si="14"/>
        <v>0</v>
      </c>
      <c r="Y27" s="219">
        <f t="shared" si="9"/>
        <v>0</v>
      </c>
      <c r="Z27" s="218"/>
      <c r="AA27" s="219">
        <f t="shared" si="10"/>
        <v>0</v>
      </c>
      <c r="AB27" s="220" t="str">
        <f t="shared" si="13"/>
        <v>NÃO</v>
      </c>
      <c r="AC27" s="228"/>
      <c r="AD27" s="164"/>
      <c r="AE27" s="228"/>
      <c r="AF27" s="200" t="s">
        <v>5537</v>
      </c>
      <c r="AG27" s="166" t="s">
        <v>32</v>
      </c>
      <c r="AH27" s="166" t="s">
        <v>116</v>
      </c>
      <c r="AI27" s="166">
        <v>2700201</v>
      </c>
      <c r="AJ27" s="166"/>
      <c r="AK27" s="152" t="s">
        <v>79</v>
      </c>
      <c r="AL27" s="185"/>
      <c r="AM27" s="185"/>
      <c r="AN27" s="185"/>
    </row>
    <row r="28" spans="1:40" s="229" customFormat="1" ht="20.25" customHeight="1">
      <c r="A28" s="219" t="str">
        <f>Controles!$B$2</f>
        <v>ES</v>
      </c>
      <c r="B28" s="219">
        <f>Controles!$C$2</f>
        <v>7</v>
      </c>
      <c r="C28" s="222" t="s">
        <v>5533</v>
      </c>
      <c r="D28" s="211"/>
      <c r="E28" s="272" t="s">
        <v>5514</v>
      </c>
      <c r="F28" s="211"/>
      <c r="G28" s="230" t="s">
        <v>52</v>
      </c>
      <c r="H28" s="231"/>
      <c r="I28" s="196"/>
      <c r="J28" s="196"/>
      <c r="K28" s="209">
        <f t="shared" si="12"/>
        <v>0</v>
      </c>
      <c r="L28" s="214"/>
      <c r="M28" s="196"/>
      <c r="N28" s="196"/>
      <c r="O28" s="196"/>
      <c r="P28" s="232"/>
      <c r="Q28" s="217">
        <f t="shared" si="2"/>
        <v>0</v>
      </c>
      <c r="R28" s="217">
        <f t="shared" si="3"/>
        <v>0</v>
      </c>
      <c r="S28" s="217">
        <f t="shared" si="4"/>
        <v>0</v>
      </c>
      <c r="T28" s="217">
        <f t="shared" si="5"/>
        <v>0</v>
      </c>
      <c r="U28" s="217">
        <f t="shared" si="6"/>
        <v>0</v>
      </c>
      <c r="V28" s="217">
        <f t="shared" si="7"/>
        <v>0</v>
      </c>
      <c r="W28" s="219">
        <f t="shared" si="8"/>
        <v>0</v>
      </c>
      <c r="X28" s="209">
        <f t="shared" si="14"/>
        <v>0</v>
      </c>
      <c r="Y28" s="219">
        <f t="shared" si="9"/>
        <v>0</v>
      </c>
      <c r="Z28" s="218"/>
      <c r="AA28" s="219">
        <f t="shared" si="10"/>
        <v>0</v>
      </c>
      <c r="AB28" s="220" t="str">
        <f t="shared" si="13"/>
        <v>NÃO</v>
      </c>
      <c r="AC28" s="185"/>
      <c r="AD28" s="164"/>
      <c r="AE28" s="185"/>
      <c r="AF28" s="221" t="s">
        <v>5551</v>
      </c>
      <c r="AG28" s="166" t="s">
        <v>32</v>
      </c>
      <c r="AH28" s="166" t="s">
        <v>142</v>
      </c>
      <c r="AI28" s="166">
        <v>2700300</v>
      </c>
      <c r="AJ28" s="166"/>
      <c r="AK28" s="152" t="s">
        <v>83</v>
      </c>
      <c r="AL28" s="185"/>
      <c r="AM28" s="185"/>
      <c r="AN28" s="185"/>
    </row>
    <row r="29" spans="1:40" s="229" customFormat="1" ht="20.25" customHeight="1">
      <c r="A29" s="219" t="str">
        <f>Controles!$B$2</f>
        <v>ES</v>
      </c>
      <c r="B29" s="219">
        <f>Controles!$C$2</f>
        <v>7</v>
      </c>
      <c r="C29" s="222" t="s">
        <v>5601</v>
      </c>
      <c r="D29" s="211"/>
      <c r="E29" s="272" t="s">
        <v>5514</v>
      </c>
      <c r="F29" s="211"/>
      <c r="G29" s="230" t="s">
        <v>5485</v>
      </c>
      <c r="H29" s="231"/>
      <c r="I29" s="196"/>
      <c r="J29" s="225"/>
      <c r="K29" s="209">
        <f t="shared" si="12"/>
        <v>0</v>
      </c>
      <c r="L29" s="214"/>
      <c r="M29" s="196"/>
      <c r="N29" s="196"/>
      <c r="O29" s="196"/>
      <c r="P29" s="197"/>
      <c r="Q29" s="217">
        <f t="shared" si="2"/>
        <v>0</v>
      </c>
      <c r="R29" s="217">
        <f t="shared" si="3"/>
        <v>0</v>
      </c>
      <c r="S29" s="217">
        <f t="shared" si="4"/>
        <v>0</v>
      </c>
      <c r="T29" s="217">
        <f t="shared" si="5"/>
        <v>0</v>
      </c>
      <c r="U29" s="217">
        <f t="shared" si="6"/>
        <v>0</v>
      </c>
      <c r="V29" s="217">
        <f t="shared" si="7"/>
        <v>0</v>
      </c>
      <c r="W29" s="219">
        <f t="shared" si="8"/>
        <v>0</v>
      </c>
      <c r="X29" s="209">
        <f t="shared" si="14"/>
        <v>0</v>
      </c>
      <c r="Y29" s="219">
        <f t="shared" si="9"/>
        <v>0</v>
      </c>
      <c r="Z29" s="218"/>
      <c r="AA29" s="219">
        <f t="shared" si="10"/>
        <v>0</v>
      </c>
      <c r="AB29" s="220" t="str">
        <f t="shared" si="13"/>
        <v>NÃO</v>
      </c>
      <c r="AC29" s="185"/>
      <c r="AD29" s="164"/>
      <c r="AE29" s="185"/>
      <c r="AF29" s="221" t="s">
        <v>5605</v>
      </c>
      <c r="AG29" s="166" t="s">
        <v>32</v>
      </c>
      <c r="AH29" s="166" t="s">
        <v>167</v>
      </c>
      <c r="AI29" s="166">
        <v>2700409</v>
      </c>
      <c r="AJ29" s="166"/>
      <c r="AK29" s="152" t="s">
        <v>81</v>
      </c>
      <c r="AL29" s="185"/>
      <c r="AM29" s="185"/>
      <c r="AN29" s="185"/>
    </row>
    <row r="30" spans="1:40" s="229" customFormat="1" ht="20.25" customHeight="1">
      <c r="A30" s="219" t="str">
        <f>Controles!$B$2</f>
        <v>ES</v>
      </c>
      <c r="B30" s="219">
        <f>Controles!$C$2</f>
        <v>7</v>
      </c>
      <c r="C30" s="222" t="s">
        <v>5534</v>
      </c>
      <c r="D30" s="211"/>
      <c r="E30" s="272" t="s">
        <v>5514</v>
      </c>
      <c r="F30" s="211"/>
      <c r="G30" s="230" t="s">
        <v>5485</v>
      </c>
      <c r="H30" s="231"/>
      <c r="I30" s="196"/>
      <c r="J30" s="225"/>
      <c r="K30" s="209">
        <f t="shared" si="12"/>
        <v>0</v>
      </c>
      <c r="L30" s="214"/>
      <c r="M30" s="196"/>
      <c r="N30" s="196"/>
      <c r="O30" s="196"/>
      <c r="P30" s="214"/>
      <c r="Q30" s="217">
        <f t="shared" si="2"/>
        <v>0</v>
      </c>
      <c r="R30" s="217">
        <f t="shared" si="3"/>
        <v>0</v>
      </c>
      <c r="S30" s="217">
        <f t="shared" si="4"/>
        <v>0</v>
      </c>
      <c r="T30" s="217">
        <f t="shared" si="5"/>
        <v>0</v>
      </c>
      <c r="U30" s="217">
        <f t="shared" si="6"/>
        <v>0</v>
      </c>
      <c r="V30" s="217">
        <f t="shared" si="7"/>
        <v>0</v>
      </c>
      <c r="W30" s="219">
        <f t="shared" si="8"/>
        <v>0</v>
      </c>
      <c r="X30" s="209">
        <f t="shared" si="14"/>
        <v>0</v>
      </c>
      <c r="Y30" s="219">
        <f t="shared" si="9"/>
        <v>0</v>
      </c>
      <c r="Z30" s="218"/>
      <c r="AA30" s="219">
        <f t="shared" si="10"/>
        <v>0</v>
      </c>
      <c r="AB30" s="220" t="str">
        <f t="shared" si="13"/>
        <v>NÃO</v>
      </c>
      <c r="AC30" s="185"/>
      <c r="AD30" s="164"/>
      <c r="AE30" s="185"/>
      <c r="AF30" s="200" t="s">
        <v>5554</v>
      </c>
      <c r="AG30" s="166" t="s">
        <v>32</v>
      </c>
      <c r="AH30" s="166" t="s">
        <v>193</v>
      </c>
      <c r="AI30" s="166">
        <v>2700508</v>
      </c>
      <c r="AJ30" s="166"/>
      <c r="AK30" s="152" t="s">
        <v>85</v>
      </c>
      <c r="AL30" s="185"/>
      <c r="AM30" s="185"/>
      <c r="AN30" s="185"/>
    </row>
    <row r="31" spans="1:40" s="229" customFormat="1" ht="20.25" customHeight="1">
      <c r="A31" s="219" t="str">
        <f>Controles!$B$2</f>
        <v>ES</v>
      </c>
      <c r="B31" s="219">
        <f>Controles!$C$2</f>
        <v>7</v>
      </c>
      <c r="C31" s="222" t="s">
        <v>5535</v>
      </c>
      <c r="D31" s="211"/>
      <c r="E31" s="272" t="s">
        <v>5514</v>
      </c>
      <c r="F31" s="223"/>
      <c r="G31" s="223"/>
      <c r="H31" s="231"/>
      <c r="I31" s="196"/>
      <c r="J31" s="196"/>
      <c r="K31" s="209">
        <f t="shared" si="12"/>
        <v>0</v>
      </c>
      <c r="L31" s="214"/>
      <c r="M31" s="196"/>
      <c r="N31" s="196"/>
      <c r="O31" s="196"/>
      <c r="P31" s="196"/>
      <c r="Q31" s="217">
        <f t="shared" si="2"/>
        <v>0</v>
      </c>
      <c r="R31" s="217">
        <f t="shared" si="3"/>
        <v>0</v>
      </c>
      <c r="S31" s="217">
        <f t="shared" si="4"/>
        <v>0</v>
      </c>
      <c r="T31" s="217">
        <f t="shared" si="5"/>
        <v>0</v>
      </c>
      <c r="U31" s="217">
        <f t="shared" si="6"/>
        <v>0</v>
      </c>
      <c r="V31" s="217">
        <f t="shared" si="7"/>
        <v>0</v>
      </c>
      <c r="W31" s="219">
        <f t="shared" si="8"/>
        <v>0</v>
      </c>
      <c r="X31" s="209">
        <f t="shared" si="14"/>
        <v>0</v>
      </c>
      <c r="Y31" s="219">
        <f t="shared" si="9"/>
        <v>0</v>
      </c>
      <c r="Z31" s="218"/>
      <c r="AA31" s="219">
        <f t="shared" si="10"/>
        <v>0</v>
      </c>
      <c r="AB31" s="220" t="str">
        <f t="shared" si="13"/>
        <v>NÃO</v>
      </c>
      <c r="AC31" s="185"/>
      <c r="AD31" s="164"/>
      <c r="AE31" s="185"/>
      <c r="AF31" s="200"/>
      <c r="AG31" s="166" t="s">
        <v>32</v>
      </c>
      <c r="AH31" s="166" t="s">
        <v>219</v>
      </c>
      <c r="AI31" s="166">
        <v>2700607</v>
      </c>
      <c r="AJ31" s="166"/>
      <c r="AK31" s="166"/>
      <c r="AL31" s="185"/>
      <c r="AM31" s="185"/>
      <c r="AN31" s="185"/>
    </row>
    <row r="32" spans="1:40" s="229" customFormat="1" ht="20.25" customHeight="1">
      <c r="A32" s="219" t="str">
        <f>Controles!$B$2</f>
        <v>ES</v>
      </c>
      <c r="B32" s="219">
        <f>Controles!$C$2</f>
        <v>7</v>
      </c>
      <c r="C32" s="222" t="s">
        <v>5555</v>
      </c>
      <c r="D32" s="211"/>
      <c r="E32" s="272" t="s">
        <v>5513</v>
      </c>
      <c r="F32" s="211"/>
      <c r="G32" s="223" t="s">
        <v>5485</v>
      </c>
      <c r="H32" s="231"/>
      <c r="I32" s="196">
        <v>1</v>
      </c>
      <c r="J32" s="196">
        <v>0</v>
      </c>
      <c r="K32" s="209">
        <f t="shared" si="12"/>
        <v>1</v>
      </c>
      <c r="L32" s="214">
        <v>6</v>
      </c>
      <c r="M32" s="196">
        <v>1</v>
      </c>
      <c r="N32" s="196">
        <v>1</v>
      </c>
      <c r="O32" s="196">
        <v>0</v>
      </c>
      <c r="P32" s="196">
        <v>0</v>
      </c>
      <c r="Q32" s="217">
        <f t="shared" si="2"/>
        <v>0</v>
      </c>
      <c r="R32" s="217">
        <f t="shared" si="3"/>
        <v>0</v>
      </c>
      <c r="S32" s="217">
        <f t="shared" si="4"/>
        <v>0</v>
      </c>
      <c r="T32" s="217">
        <f t="shared" si="5"/>
        <v>0</v>
      </c>
      <c r="U32" s="217">
        <f t="shared" si="6"/>
        <v>0</v>
      </c>
      <c r="V32" s="217">
        <f t="shared" si="7"/>
        <v>0</v>
      </c>
      <c r="W32" s="219">
        <f t="shared" si="8"/>
        <v>0</v>
      </c>
      <c r="X32" s="209">
        <f t="shared" si="14"/>
        <v>0</v>
      </c>
      <c r="Y32" s="219">
        <f t="shared" si="9"/>
        <v>0</v>
      </c>
      <c r="Z32" s="218"/>
      <c r="AA32" s="219">
        <f t="shared" si="10"/>
        <v>0</v>
      </c>
      <c r="AB32" s="220" t="str">
        <f t="shared" si="13"/>
        <v>NÃO</v>
      </c>
      <c r="AC32" s="185"/>
      <c r="AD32" s="164"/>
      <c r="AE32" s="185"/>
      <c r="AF32" s="185"/>
      <c r="AG32" s="166" t="s">
        <v>32</v>
      </c>
      <c r="AH32" s="166" t="s">
        <v>243</v>
      </c>
      <c r="AI32" s="166">
        <v>2700706</v>
      </c>
      <c r="AJ32" s="166"/>
      <c r="AK32" s="166"/>
      <c r="AL32" s="185"/>
      <c r="AM32" s="185"/>
      <c r="AN32" s="185"/>
    </row>
    <row r="33" spans="1:40" s="229" customFormat="1" ht="20.25" customHeight="1">
      <c r="A33" s="219" t="str">
        <f>Controles!$B$2</f>
        <v>ES</v>
      </c>
      <c r="B33" s="219">
        <f>Controles!$C$2</f>
        <v>7</v>
      </c>
      <c r="C33" s="222" t="s">
        <v>5536</v>
      </c>
      <c r="D33" s="211"/>
      <c r="E33" s="272" t="s">
        <v>5514</v>
      </c>
      <c r="F33" s="211"/>
      <c r="G33" s="223"/>
      <c r="H33" s="233"/>
      <c r="I33" s="196"/>
      <c r="J33" s="219"/>
      <c r="K33" s="209">
        <f t="shared" si="12"/>
        <v>0</v>
      </c>
      <c r="L33" s="214"/>
      <c r="M33" s="196"/>
      <c r="N33" s="196"/>
      <c r="O33" s="196"/>
      <c r="P33" s="197"/>
      <c r="Q33" s="217">
        <f t="shared" si="2"/>
        <v>0</v>
      </c>
      <c r="R33" s="217">
        <f t="shared" si="3"/>
        <v>0</v>
      </c>
      <c r="S33" s="217">
        <f t="shared" si="4"/>
        <v>0</v>
      </c>
      <c r="T33" s="217">
        <f t="shared" si="5"/>
        <v>0</v>
      </c>
      <c r="U33" s="217">
        <f t="shared" si="6"/>
        <v>0</v>
      </c>
      <c r="V33" s="217">
        <f t="shared" si="7"/>
        <v>0</v>
      </c>
      <c r="W33" s="219">
        <f t="shared" si="8"/>
        <v>0</v>
      </c>
      <c r="X33" s="209">
        <f t="shared" si="14"/>
        <v>0</v>
      </c>
      <c r="Y33" s="219">
        <f t="shared" si="9"/>
        <v>0</v>
      </c>
      <c r="Z33" s="218"/>
      <c r="AA33" s="219">
        <f t="shared" si="10"/>
        <v>0</v>
      </c>
      <c r="AB33" s="220" t="str">
        <f t="shared" si="13"/>
        <v>NÃO</v>
      </c>
      <c r="AC33" s="185"/>
      <c r="AD33" s="164"/>
      <c r="AE33" s="185"/>
      <c r="AF33" s="185"/>
      <c r="AG33" s="166" t="s">
        <v>32</v>
      </c>
      <c r="AH33" s="166" t="s">
        <v>294</v>
      </c>
      <c r="AI33" s="166">
        <v>2700904</v>
      </c>
      <c r="AJ33" s="166"/>
      <c r="AK33" s="166"/>
      <c r="AL33" s="185"/>
      <c r="AM33" s="185"/>
      <c r="AN33" s="185"/>
    </row>
    <row r="34" spans="1:40" s="229" customFormat="1" ht="20.25" customHeight="1">
      <c r="A34" s="219" t="str">
        <f>Controles!$B$2</f>
        <v>ES</v>
      </c>
      <c r="B34" s="219">
        <f>Controles!$C$2</f>
        <v>7</v>
      </c>
      <c r="C34" s="222" t="s">
        <v>5537</v>
      </c>
      <c r="D34" s="211"/>
      <c r="E34" s="272" t="s">
        <v>5514</v>
      </c>
      <c r="F34" s="223"/>
      <c r="G34" s="223"/>
      <c r="H34" s="196"/>
      <c r="I34" s="196"/>
      <c r="J34" s="196"/>
      <c r="K34" s="209">
        <f t="shared" si="12"/>
        <v>0</v>
      </c>
      <c r="L34" s="214"/>
      <c r="M34" s="196"/>
      <c r="N34" s="196"/>
      <c r="O34" s="196"/>
      <c r="P34" s="196"/>
      <c r="Q34" s="217">
        <f t="shared" si="2"/>
        <v>0</v>
      </c>
      <c r="R34" s="217">
        <f t="shared" si="3"/>
        <v>0</v>
      </c>
      <c r="S34" s="217">
        <f t="shared" si="4"/>
        <v>0</v>
      </c>
      <c r="T34" s="217">
        <f t="shared" si="5"/>
        <v>0</v>
      </c>
      <c r="U34" s="217">
        <f t="shared" si="6"/>
        <v>0</v>
      </c>
      <c r="V34" s="217">
        <f t="shared" si="7"/>
        <v>0</v>
      </c>
      <c r="W34" s="219">
        <f t="shared" si="8"/>
        <v>0</v>
      </c>
      <c r="X34" s="209">
        <f t="shared" si="14"/>
        <v>0</v>
      </c>
      <c r="Y34" s="219">
        <f t="shared" si="9"/>
        <v>0</v>
      </c>
      <c r="Z34" s="218"/>
      <c r="AA34" s="219">
        <f t="shared" si="10"/>
        <v>0</v>
      </c>
      <c r="AB34" s="220" t="str">
        <f>IF(AND(Q34=0,R34=0,S34=0,T34=0,U34=0,V34=0,AA34=0,W34=0,X34=0), "NÃO", "SIM")</f>
        <v>NÃO</v>
      </c>
      <c r="AC34" s="185"/>
      <c r="AD34" s="164"/>
      <c r="AE34" s="185"/>
      <c r="AF34" s="185"/>
      <c r="AG34" s="166" t="s">
        <v>32</v>
      </c>
      <c r="AH34" s="166" t="s">
        <v>320</v>
      </c>
      <c r="AI34" s="166">
        <v>2701001</v>
      </c>
      <c r="AJ34" s="166"/>
      <c r="AK34" s="166"/>
      <c r="AL34" s="185"/>
      <c r="AM34" s="185"/>
      <c r="AN34" s="185"/>
    </row>
    <row r="35" spans="1:40" s="229" customFormat="1" ht="20.25" customHeight="1">
      <c r="A35" s="219" t="str">
        <f>Controles!$B$2</f>
        <v>ES</v>
      </c>
      <c r="B35" s="219">
        <f>Controles!$C$2</f>
        <v>7</v>
      </c>
      <c r="C35" s="222" t="s">
        <v>5540</v>
      </c>
      <c r="D35" s="211"/>
      <c r="E35" s="272" t="s">
        <v>5514</v>
      </c>
      <c r="F35" s="211"/>
      <c r="G35" s="230" t="s">
        <v>5463</v>
      </c>
      <c r="H35" s="234"/>
      <c r="I35" s="196"/>
      <c r="J35" s="196"/>
      <c r="K35" s="209">
        <f t="shared" si="12"/>
        <v>0</v>
      </c>
      <c r="L35" s="214"/>
      <c r="M35" s="196"/>
      <c r="N35" s="196"/>
      <c r="O35" s="197"/>
      <c r="P35" s="218"/>
      <c r="Q35" s="217">
        <f t="shared" si="2"/>
        <v>0</v>
      </c>
      <c r="R35" s="217">
        <f t="shared" si="3"/>
        <v>0</v>
      </c>
      <c r="S35" s="217">
        <f t="shared" si="4"/>
        <v>0</v>
      </c>
      <c r="T35" s="217">
        <f t="shared" si="5"/>
        <v>0</v>
      </c>
      <c r="U35" s="217">
        <f t="shared" si="6"/>
        <v>0</v>
      </c>
      <c r="V35" s="217">
        <f t="shared" si="7"/>
        <v>0</v>
      </c>
      <c r="W35" s="235"/>
      <c r="X35" s="209">
        <f t="shared" si="14"/>
        <v>0</v>
      </c>
      <c r="Y35" s="219">
        <f>IF(N35+ O35&gt;L35,"VERIFICAR",0)</f>
        <v>0</v>
      </c>
      <c r="Z35" s="218"/>
      <c r="AA35" s="219">
        <f t="shared" si="10"/>
        <v>0</v>
      </c>
      <c r="AB35" s="220" t="str">
        <f t="shared" ref="AB35:AB60" si="15">IF(AND(Q35=0,R35=0,S35=0,T35=0,U35=0,V35=0,AA35=0,W35=0,X35=0), "NÃO", "SIM")</f>
        <v>NÃO</v>
      </c>
      <c r="AC35" s="185"/>
      <c r="AD35" s="164"/>
      <c r="AE35" s="185"/>
      <c r="AF35" s="185"/>
      <c r="AG35" s="166" t="s">
        <v>32</v>
      </c>
      <c r="AH35" s="166" t="s">
        <v>369</v>
      </c>
      <c r="AI35" s="166">
        <v>2701209</v>
      </c>
      <c r="AJ35" s="166"/>
      <c r="AK35" s="166"/>
      <c r="AL35" s="185"/>
      <c r="AM35" s="185"/>
      <c r="AN35" s="185"/>
    </row>
    <row r="36" spans="1:40" s="229" customFormat="1" ht="20.25" customHeight="1">
      <c r="A36" s="236" t="str">
        <f>Controles!$B$2</f>
        <v>ES</v>
      </c>
      <c r="B36" s="236">
        <f>Controles!$C$2</f>
        <v>7</v>
      </c>
      <c r="C36" s="222" t="s">
        <v>5576</v>
      </c>
      <c r="D36" s="211"/>
      <c r="E36" s="272" t="s">
        <v>5514</v>
      </c>
      <c r="F36" s="211"/>
      <c r="G36" s="230" t="s">
        <v>5463</v>
      </c>
      <c r="H36" s="227"/>
      <c r="I36" s="196"/>
      <c r="J36" s="237"/>
      <c r="K36" s="209">
        <f t="shared" si="12"/>
        <v>0</v>
      </c>
      <c r="L36" s="214"/>
      <c r="M36" s="196"/>
      <c r="N36" s="196"/>
      <c r="O36" s="196"/>
      <c r="P36" s="218"/>
      <c r="Q36" s="217">
        <f t="shared" si="2"/>
        <v>0</v>
      </c>
      <c r="R36" s="217">
        <f t="shared" si="3"/>
        <v>0</v>
      </c>
      <c r="S36" s="217">
        <f t="shared" si="4"/>
        <v>0</v>
      </c>
      <c r="T36" s="217">
        <f t="shared" si="5"/>
        <v>0</v>
      </c>
      <c r="U36" s="217">
        <f t="shared" si="6"/>
        <v>0</v>
      </c>
      <c r="V36" s="217">
        <f t="shared" si="7"/>
        <v>0</v>
      </c>
      <c r="W36" s="238"/>
      <c r="X36" s="209"/>
      <c r="Y36" s="217">
        <f>IF(N36+ O36+ P36&gt;L36,"VERIFICAR",0)</f>
        <v>0</v>
      </c>
      <c r="Z36" s="218"/>
      <c r="AA36" s="219">
        <f t="shared" si="10"/>
        <v>0</v>
      </c>
      <c r="AB36" s="220" t="str">
        <f t="shared" si="15"/>
        <v>NÃO</v>
      </c>
      <c r="AC36" s="185"/>
      <c r="AD36" s="164"/>
      <c r="AE36" s="185"/>
      <c r="AF36" s="200" t="s">
        <v>5535</v>
      </c>
      <c r="AG36" s="166" t="s">
        <v>28</v>
      </c>
      <c r="AH36" s="166" t="s">
        <v>541</v>
      </c>
      <c r="AI36" s="166">
        <v>1200500</v>
      </c>
      <c r="AJ36" s="166"/>
      <c r="AK36" s="152" t="s">
        <v>72</v>
      </c>
      <c r="AL36" s="185"/>
      <c r="AM36" s="185"/>
      <c r="AN36" s="185"/>
    </row>
    <row r="37" spans="1:40" s="229" customFormat="1" ht="20.25" customHeight="1">
      <c r="A37" s="219" t="str">
        <f>Controles!$B$2</f>
        <v>ES</v>
      </c>
      <c r="B37" s="219">
        <f>Controles!$C$2</f>
        <v>7</v>
      </c>
      <c r="C37" s="222" t="s">
        <v>5575</v>
      </c>
      <c r="D37" s="211"/>
      <c r="E37" s="272" t="s">
        <v>5514</v>
      </c>
      <c r="F37" s="211"/>
      <c r="G37" s="230" t="s">
        <v>40</v>
      </c>
      <c r="H37" s="231"/>
      <c r="I37" s="196"/>
      <c r="J37" s="237"/>
      <c r="K37" s="209">
        <f t="shared" si="12"/>
        <v>0</v>
      </c>
      <c r="L37" s="214"/>
      <c r="M37" s="196"/>
      <c r="N37" s="196"/>
      <c r="O37" s="197"/>
      <c r="P37" s="239"/>
      <c r="Q37" s="217">
        <f t="shared" si="2"/>
        <v>0</v>
      </c>
      <c r="R37" s="217">
        <f t="shared" si="3"/>
        <v>0</v>
      </c>
      <c r="S37" s="217">
        <f t="shared" si="4"/>
        <v>0</v>
      </c>
      <c r="T37" s="217">
        <f t="shared" si="5"/>
        <v>0</v>
      </c>
      <c r="U37" s="217">
        <f t="shared" si="6"/>
        <v>0</v>
      </c>
      <c r="V37" s="217">
        <f t="shared" si="7"/>
        <v>0</v>
      </c>
      <c r="W37" s="219">
        <f t="shared" ref="W37:W59" si="16">IF(P37&gt;0, IF(I37= 0, IF(J37=0, "ERRO",0),0),0)</f>
        <v>0</v>
      </c>
      <c r="X37" s="209">
        <f t="shared" si="14"/>
        <v>0</v>
      </c>
      <c r="Y37" s="209">
        <f>IF(N37+ O37+P37&gt;L37,"VERIFICAR",0)</f>
        <v>0</v>
      </c>
      <c r="Z37" s="218"/>
      <c r="AA37" s="219">
        <f t="shared" si="10"/>
        <v>0</v>
      </c>
      <c r="AB37" s="220" t="str">
        <f t="shared" si="15"/>
        <v>NÃO</v>
      </c>
      <c r="AC37" s="185"/>
      <c r="AD37" s="164"/>
      <c r="AE37" s="185"/>
      <c r="AF37" s="200"/>
      <c r="AG37" s="166" t="s">
        <v>32</v>
      </c>
      <c r="AH37" s="166" t="s">
        <v>394</v>
      </c>
      <c r="AI37" s="166">
        <v>2701308</v>
      </c>
      <c r="AJ37" s="166"/>
      <c r="AK37" s="166"/>
      <c r="AL37" s="185"/>
      <c r="AM37" s="185"/>
      <c r="AN37" s="185"/>
    </row>
    <row r="38" spans="1:40" s="229" customFormat="1" ht="20.25" customHeight="1">
      <c r="A38" s="219" t="str">
        <f>Controles!$B$2</f>
        <v>ES</v>
      </c>
      <c r="B38" s="219">
        <f>Controles!$C$2</f>
        <v>7</v>
      </c>
      <c r="C38" s="222" t="s">
        <v>5551</v>
      </c>
      <c r="D38" s="211"/>
      <c r="E38" s="272" t="s">
        <v>5514</v>
      </c>
      <c r="F38" s="211"/>
      <c r="G38" s="230" t="s">
        <v>5485</v>
      </c>
      <c r="H38" s="227"/>
      <c r="I38" s="196"/>
      <c r="J38" s="240"/>
      <c r="K38" s="209">
        <f t="shared" si="12"/>
        <v>0</v>
      </c>
      <c r="L38" s="214"/>
      <c r="M38" s="196"/>
      <c r="N38" s="196"/>
      <c r="O38" s="196"/>
      <c r="P38" s="197"/>
      <c r="Q38" s="217">
        <f t="shared" si="2"/>
        <v>0</v>
      </c>
      <c r="R38" s="217">
        <f t="shared" si="3"/>
        <v>0</v>
      </c>
      <c r="S38" s="217">
        <f t="shared" si="4"/>
        <v>0</v>
      </c>
      <c r="T38" s="217">
        <f t="shared" si="5"/>
        <v>0</v>
      </c>
      <c r="U38" s="217">
        <f t="shared" si="6"/>
        <v>0</v>
      </c>
      <c r="V38" s="217">
        <f t="shared" si="7"/>
        <v>0</v>
      </c>
      <c r="W38" s="219">
        <f t="shared" si="16"/>
        <v>0</v>
      </c>
      <c r="X38" s="209">
        <f t="shared" si="14"/>
        <v>0</v>
      </c>
      <c r="Y38" s="219">
        <f t="shared" ref="Y38:Y60" si="17">IF(N38+ O38+ P38&gt;L38,"VERIFICAR",0)</f>
        <v>0</v>
      </c>
      <c r="Z38" s="218"/>
      <c r="AA38" s="219">
        <f t="shared" si="10"/>
        <v>0</v>
      </c>
      <c r="AB38" s="220" t="str">
        <f t="shared" si="15"/>
        <v>NÃO</v>
      </c>
      <c r="AC38" s="185"/>
      <c r="AD38" s="164"/>
      <c r="AE38" s="185"/>
      <c r="AF38" s="185"/>
      <c r="AG38" s="166" t="s">
        <v>32</v>
      </c>
      <c r="AH38" s="166" t="s">
        <v>419</v>
      </c>
      <c r="AI38" s="166">
        <v>2701357</v>
      </c>
      <c r="AJ38" s="166"/>
      <c r="AK38" s="166"/>
      <c r="AL38" s="185"/>
      <c r="AM38" s="185"/>
      <c r="AN38" s="185"/>
    </row>
    <row r="39" spans="1:40" s="229" customFormat="1" ht="20.25" customHeight="1">
      <c r="A39" s="219" t="str">
        <f>Controles!$B$2</f>
        <v>ES</v>
      </c>
      <c r="B39" s="219">
        <f>Controles!$C$2</f>
        <v>7</v>
      </c>
      <c r="C39" s="222" t="s">
        <v>5538</v>
      </c>
      <c r="D39" s="211"/>
      <c r="E39" s="272" t="s">
        <v>5514</v>
      </c>
      <c r="F39" s="211"/>
      <c r="G39" s="230" t="s">
        <v>5483</v>
      </c>
      <c r="H39" s="231"/>
      <c r="I39" s="196"/>
      <c r="J39" s="241"/>
      <c r="K39" s="209">
        <f t="shared" si="12"/>
        <v>0</v>
      </c>
      <c r="L39" s="214"/>
      <c r="M39" s="196"/>
      <c r="N39" s="196"/>
      <c r="O39" s="196"/>
      <c r="P39" s="197"/>
      <c r="Q39" s="217">
        <f t="shared" si="2"/>
        <v>0</v>
      </c>
      <c r="R39" s="217">
        <f t="shared" si="3"/>
        <v>0</v>
      </c>
      <c r="S39" s="217">
        <f t="shared" si="4"/>
        <v>0</v>
      </c>
      <c r="T39" s="217">
        <f t="shared" si="5"/>
        <v>0</v>
      </c>
      <c r="U39" s="217">
        <f t="shared" si="6"/>
        <v>0</v>
      </c>
      <c r="V39" s="217">
        <f t="shared" si="7"/>
        <v>0</v>
      </c>
      <c r="W39" s="219">
        <f t="shared" si="16"/>
        <v>0</v>
      </c>
      <c r="X39" s="209">
        <f t="shared" si="14"/>
        <v>0</v>
      </c>
      <c r="Y39" s="219">
        <f t="shared" si="17"/>
        <v>0</v>
      </c>
      <c r="Z39" s="218"/>
      <c r="AA39" s="219">
        <f t="shared" si="10"/>
        <v>0</v>
      </c>
      <c r="AB39" s="220" t="str">
        <f t="shared" si="15"/>
        <v>NÃO</v>
      </c>
      <c r="AC39" s="185"/>
      <c r="AD39" s="164"/>
      <c r="AE39" s="185"/>
      <c r="AF39" s="185"/>
      <c r="AG39" s="166" t="s">
        <v>32</v>
      </c>
      <c r="AH39" s="166" t="s">
        <v>445</v>
      </c>
      <c r="AI39" s="166">
        <v>2701407</v>
      </c>
      <c r="AJ39" s="166"/>
      <c r="AK39" s="166"/>
      <c r="AL39" s="185"/>
      <c r="AM39" s="185"/>
      <c r="AN39" s="185"/>
    </row>
    <row r="40" spans="1:40" s="229" customFormat="1" ht="20.25" customHeight="1">
      <c r="A40" s="219" t="str">
        <f>Controles!$B$2</f>
        <v>ES</v>
      </c>
      <c r="B40" s="219">
        <f>Controles!$C$2</f>
        <v>7</v>
      </c>
      <c r="C40" s="240" t="s">
        <v>5602</v>
      </c>
      <c r="D40" s="211"/>
      <c r="E40" s="272" t="s">
        <v>5514</v>
      </c>
      <c r="F40" s="211"/>
      <c r="G40" s="226" t="s">
        <v>5463</v>
      </c>
      <c r="H40" s="231"/>
      <c r="I40" s="196"/>
      <c r="J40" s="268"/>
      <c r="K40" s="209">
        <f t="shared" si="12"/>
        <v>0</v>
      </c>
      <c r="L40" s="269"/>
      <c r="M40" s="270"/>
      <c r="N40" s="270"/>
      <c r="O40" s="270"/>
      <c r="P40" s="219"/>
      <c r="Q40" s="217">
        <f t="shared" si="2"/>
        <v>0</v>
      </c>
      <c r="R40" s="217">
        <f t="shared" si="3"/>
        <v>0</v>
      </c>
      <c r="S40" s="217">
        <f t="shared" si="4"/>
        <v>0</v>
      </c>
      <c r="T40" s="217">
        <f t="shared" si="5"/>
        <v>0</v>
      </c>
      <c r="U40" s="217">
        <f t="shared" si="6"/>
        <v>0</v>
      </c>
      <c r="V40" s="217">
        <f t="shared" si="7"/>
        <v>0</v>
      </c>
      <c r="W40" s="219">
        <f t="shared" si="16"/>
        <v>0</v>
      </c>
      <c r="X40" s="209">
        <f t="shared" si="14"/>
        <v>0</v>
      </c>
      <c r="Y40" s="219">
        <f t="shared" si="17"/>
        <v>0</v>
      </c>
      <c r="Z40" s="218"/>
      <c r="AA40" s="219">
        <f t="shared" si="10"/>
        <v>0</v>
      </c>
      <c r="AB40" s="220" t="str">
        <f t="shared" si="15"/>
        <v>NÃO</v>
      </c>
      <c r="AC40" s="185"/>
      <c r="AD40" s="164"/>
      <c r="AE40" s="185"/>
      <c r="AF40" s="185"/>
      <c r="AG40" s="166" t="s">
        <v>32</v>
      </c>
      <c r="AH40" s="166" t="s">
        <v>470</v>
      </c>
      <c r="AI40" s="166">
        <v>2701506</v>
      </c>
      <c r="AJ40" s="166"/>
      <c r="AK40" s="166"/>
      <c r="AL40" s="185"/>
      <c r="AM40" s="185"/>
      <c r="AN40" s="185"/>
    </row>
    <row r="41" spans="1:40" s="229" customFormat="1" ht="20.25" customHeight="1">
      <c r="A41" s="219" t="str">
        <f>Controles!$B$2</f>
        <v>ES</v>
      </c>
      <c r="B41" s="219">
        <f>Controles!$C$2</f>
        <v>7</v>
      </c>
      <c r="C41" s="222" t="s">
        <v>5539</v>
      </c>
      <c r="D41" s="211"/>
      <c r="E41" s="272" t="s">
        <v>5514</v>
      </c>
      <c r="F41" s="242"/>
      <c r="G41" s="230" t="s">
        <v>40</v>
      </c>
      <c r="H41" s="227"/>
      <c r="I41" s="196"/>
      <c r="J41" s="196"/>
      <c r="K41" s="209">
        <f t="shared" si="12"/>
        <v>0</v>
      </c>
      <c r="L41" s="214"/>
      <c r="M41" s="196"/>
      <c r="N41" s="196"/>
      <c r="O41" s="196"/>
      <c r="P41" s="196"/>
      <c r="Q41" s="217">
        <f t="shared" si="2"/>
        <v>0</v>
      </c>
      <c r="R41" s="217">
        <f t="shared" si="3"/>
        <v>0</v>
      </c>
      <c r="S41" s="217">
        <f t="shared" si="4"/>
        <v>0</v>
      </c>
      <c r="T41" s="217">
        <f t="shared" si="5"/>
        <v>0</v>
      </c>
      <c r="U41" s="217">
        <f t="shared" si="6"/>
        <v>0</v>
      </c>
      <c r="V41" s="217">
        <f t="shared" si="7"/>
        <v>0</v>
      </c>
      <c r="W41" s="219">
        <f t="shared" si="16"/>
        <v>0</v>
      </c>
      <c r="X41" s="209">
        <f t="shared" si="14"/>
        <v>0</v>
      </c>
      <c r="Y41" s="219">
        <f t="shared" si="17"/>
        <v>0</v>
      </c>
      <c r="Z41" s="218"/>
      <c r="AA41" s="219">
        <f t="shared" si="10"/>
        <v>0</v>
      </c>
      <c r="AB41" s="220" t="str">
        <f t="shared" si="15"/>
        <v>NÃO</v>
      </c>
      <c r="AC41" s="185"/>
      <c r="AD41" s="164"/>
      <c r="AE41" s="185"/>
      <c r="AF41" s="185"/>
      <c r="AG41" s="166" t="s">
        <v>32</v>
      </c>
      <c r="AH41" s="166" t="s">
        <v>495</v>
      </c>
      <c r="AI41" s="166">
        <v>2701605</v>
      </c>
      <c r="AJ41" s="166"/>
      <c r="AK41" s="166"/>
      <c r="AL41" s="185"/>
      <c r="AM41" s="185"/>
      <c r="AN41" s="185"/>
    </row>
    <row r="42" spans="1:40" s="229" customFormat="1" ht="20.25" customHeight="1">
      <c r="A42" s="219" t="str">
        <f>Controles!$B$2</f>
        <v>ES</v>
      </c>
      <c r="B42" s="219">
        <f>Controles!$C$2</f>
        <v>7</v>
      </c>
      <c r="C42" s="222" t="s">
        <v>5603</v>
      </c>
      <c r="D42" s="211"/>
      <c r="E42" s="272" t="s">
        <v>5514</v>
      </c>
      <c r="F42" s="242"/>
      <c r="G42" s="230" t="s">
        <v>5485</v>
      </c>
      <c r="H42" s="243"/>
      <c r="I42" s="196"/>
      <c r="J42" s="218"/>
      <c r="K42" s="209">
        <f t="shared" si="12"/>
        <v>0</v>
      </c>
      <c r="L42" s="214"/>
      <c r="M42" s="196"/>
      <c r="N42" s="196"/>
      <c r="O42" s="196"/>
      <c r="P42" s="196"/>
      <c r="Q42" s="217">
        <f t="shared" si="2"/>
        <v>0</v>
      </c>
      <c r="R42" s="217">
        <f t="shared" si="3"/>
        <v>0</v>
      </c>
      <c r="S42" s="217">
        <f t="shared" si="4"/>
        <v>0</v>
      </c>
      <c r="T42" s="217">
        <f t="shared" si="5"/>
        <v>0</v>
      </c>
      <c r="U42" s="217">
        <f t="shared" si="6"/>
        <v>0</v>
      </c>
      <c r="V42" s="217">
        <f t="shared" si="7"/>
        <v>0</v>
      </c>
      <c r="W42" s="219">
        <f t="shared" si="16"/>
        <v>0</v>
      </c>
      <c r="X42" s="209">
        <f t="shared" si="14"/>
        <v>0</v>
      </c>
      <c r="Y42" s="219">
        <f t="shared" si="17"/>
        <v>0</v>
      </c>
      <c r="Z42" s="218"/>
      <c r="AA42" s="219">
        <f t="shared" si="10"/>
        <v>0</v>
      </c>
      <c r="AB42" s="220" t="str">
        <f t="shared" si="15"/>
        <v>NÃO</v>
      </c>
      <c r="AC42" s="185"/>
      <c r="AD42" s="164"/>
      <c r="AE42" s="185"/>
      <c r="AF42" s="185"/>
      <c r="AG42" s="166"/>
      <c r="AH42" s="166"/>
      <c r="AI42" s="166"/>
      <c r="AJ42" s="166"/>
      <c r="AK42" s="166"/>
      <c r="AL42" s="185"/>
      <c r="AM42" s="185"/>
      <c r="AN42" s="185"/>
    </row>
    <row r="43" spans="1:40" s="229" customFormat="1" ht="20.25" customHeight="1">
      <c r="A43" s="219" t="str">
        <f>Controles!$B$2</f>
        <v>ES</v>
      </c>
      <c r="B43" s="219">
        <f>Controles!$C$2</f>
        <v>7</v>
      </c>
      <c r="C43" s="222" t="s">
        <v>5604</v>
      </c>
      <c r="D43" s="244"/>
      <c r="E43" s="272" t="s">
        <v>5514</v>
      </c>
      <c r="F43" s="242"/>
      <c r="G43" s="230" t="s">
        <v>42</v>
      </c>
      <c r="H43" s="196"/>
      <c r="I43" s="196"/>
      <c r="J43" s="218"/>
      <c r="K43" s="209">
        <f t="shared" si="12"/>
        <v>0</v>
      </c>
      <c r="L43" s="214"/>
      <c r="M43" s="196"/>
      <c r="N43" s="196"/>
      <c r="O43" s="196"/>
      <c r="P43" s="196"/>
      <c r="Q43" s="217">
        <f t="shared" si="2"/>
        <v>0</v>
      </c>
      <c r="R43" s="217">
        <f t="shared" si="3"/>
        <v>0</v>
      </c>
      <c r="S43" s="217">
        <f t="shared" si="4"/>
        <v>0</v>
      </c>
      <c r="T43" s="217">
        <f t="shared" si="5"/>
        <v>0</v>
      </c>
      <c r="U43" s="217">
        <f t="shared" si="6"/>
        <v>0</v>
      </c>
      <c r="V43" s="217">
        <f t="shared" si="7"/>
        <v>0</v>
      </c>
      <c r="W43" s="219">
        <f t="shared" si="16"/>
        <v>0</v>
      </c>
      <c r="X43" s="209">
        <f t="shared" si="14"/>
        <v>0</v>
      </c>
      <c r="Y43" s="219">
        <f t="shared" si="17"/>
        <v>0</v>
      </c>
      <c r="Z43" s="218"/>
      <c r="AA43" s="219">
        <f t="shared" si="10"/>
        <v>0</v>
      </c>
      <c r="AB43" s="220" t="str">
        <f t="shared" si="15"/>
        <v>NÃO</v>
      </c>
      <c r="AC43" s="185"/>
      <c r="AD43" s="164"/>
      <c r="AE43" s="185"/>
      <c r="AF43" s="185"/>
      <c r="AG43" s="166" t="s">
        <v>32</v>
      </c>
      <c r="AH43" s="166" t="s">
        <v>391</v>
      </c>
      <c r="AI43" s="166">
        <v>2701704</v>
      </c>
      <c r="AJ43" s="166"/>
      <c r="AK43" s="166"/>
      <c r="AL43" s="185"/>
      <c r="AM43" s="185"/>
      <c r="AN43" s="185"/>
    </row>
    <row r="44" spans="1:40" s="229" customFormat="1" ht="20.25" customHeight="1">
      <c r="A44" s="219" t="str">
        <f>Controles!$B$2</f>
        <v>ES</v>
      </c>
      <c r="B44" s="219">
        <f>Controles!$C$2</f>
        <v>7</v>
      </c>
      <c r="C44" s="245"/>
      <c r="D44" s="246"/>
      <c r="E44" s="247"/>
      <c r="F44" s="196"/>
      <c r="G44" s="196"/>
      <c r="H44" s="196"/>
      <c r="I44" s="196"/>
      <c r="J44" s="196"/>
      <c r="K44" s="219">
        <f t="shared" si="11"/>
        <v>0</v>
      </c>
      <c r="L44" s="214"/>
      <c r="M44" s="196"/>
      <c r="N44" s="196"/>
      <c r="O44" s="196"/>
      <c r="P44" s="196"/>
      <c r="Q44" s="217">
        <f t="shared" si="2"/>
        <v>0</v>
      </c>
      <c r="R44" s="217">
        <f t="shared" si="3"/>
        <v>0</v>
      </c>
      <c r="S44" s="217">
        <f t="shared" si="4"/>
        <v>0</v>
      </c>
      <c r="T44" s="217">
        <f t="shared" si="5"/>
        <v>0</v>
      </c>
      <c r="U44" s="217">
        <f t="shared" si="6"/>
        <v>0</v>
      </c>
      <c r="V44" s="217">
        <f t="shared" si="7"/>
        <v>0</v>
      </c>
      <c r="W44" s="219">
        <f t="shared" si="16"/>
        <v>0</v>
      </c>
      <c r="X44" s="209">
        <f t="shared" si="14"/>
        <v>0</v>
      </c>
      <c r="Y44" s="219">
        <f t="shared" si="17"/>
        <v>0</v>
      </c>
      <c r="Z44" s="218"/>
      <c r="AA44" s="219">
        <f t="shared" si="10"/>
        <v>0</v>
      </c>
      <c r="AB44" s="220" t="str">
        <f t="shared" si="15"/>
        <v>NÃO</v>
      </c>
      <c r="AC44" s="185"/>
      <c r="AD44" s="164"/>
      <c r="AE44" s="185"/>
      <c r="AF44" s="185"/>
      <c r="AG44" s="166" t="s">
        <v>32</v>
      </c>
      <c r="AH44" s="166" t="s">
        <v>565</v>
      </c>
      <c r="AI44" s="166">
        <v>2701902</v>
      </c>
      <c r="AJ44" s="166"/>
      <c r="AK44" s="166"/>
      <c r="AL44" s="185"/>
      <c r="AM44" s="185"/>
      <c r="AN44" s="185"/>
    </row>
    <row r="45" spans="1:40" s="229" customFormat="1" ht="20.25" customHeight="1">
      <c r="A45" s="219" t="str">
        <f>Controles!$B$2</f>
        <v>ES</v>
      </c>
      <c r="B45" s="219">
        <f>Controles!$C$2</f>
        <v>7</v>
      </c>
      <c r="C45" s="245"/>
      <c r="D45" s="246"/>
      <c r="E45" s="247"/>
      <c r="F45" s="196"/>
      <c r="G45" s="196"/>
      <c r="H45" s="196"/>
      <c r="I45" s="196"/>
      <c r="J45" s="196"/>
      <c r="K45" s="209">
        <f t="shared" si="11"/>
        <v>0</v>
      </c>
      <c r="L45" s="214"/>
      <c r="M45" s="196"/>
      <c r="N45" s="196"/>
      <c r="O45" s="196"/>
      <c r="P45" s="196"/>
      <c r="Q45" s="217">
        <f t="shared" si="2"/>
        <v>0</v>
      </c>
      <c r="R45" s="217">
        <f t="shared" si="3"/>
        <v>0</v>
      </c>
      <c r="S45" s="217">
        <f t="shared" si="4"/>
        <v>0</v>
      </c>
      <c r="T45" s="217">
        <f t="shared" si="5"/>
        <v>0</v>
      </c>
      <c r="U45" s="217">
        <f t="shared" si="6"/>
        <v>0</v>
      </c>
      <c r="V45" s="217">
        <f t="shared" si="7"/>
        <v>0</v>
      </c>
      <c r="W45" s="219">
        <f t="shared" si="16"/>
        <v>0</v>
      </c>
      <c r="X45" s="209">
        <f t="shared" si="14"/>
        <v>0</v>
      </c>
      <c r="Y45" s="219">
        <f t="shared" si="17"/>
        <v>0</v>
      </c>
      <c r="Z45" s="218"/>
      <c r="AA45" s="219">
        <f t="shared" si="10"/>
        <v>0</v>
      </c>
      <c r="AB45" s="220" t="str">
        <f t="shared" si="15"/>
        <v>NÃO</v>
      </c>
      <c r="AC45" s="185"/>
      <c r="AD45" s="164"/>
      <c r="AE45" s="185"/>
      <c r="AF45" s="185"/>
      <c r="AG45" s="166" t="s">
        <v>32</v>
      </c>
      <c r="AH45" s="166" t="s">
        <v>588</v>
      </c>
      <c r="AI45" s="166">
        <v>2702009</v>
      </c>
      <c r="AJ45" s="166"/>
      <c r="AK45" s="166"/>
      <c r="AL45" s="185"/>
      <c r="AM45" s="185"/>
      <c r="AN45" s="185"/>
    </row>
    <row r="46" spans="1:40" s="229" customFormat="1" ht="20.25" customHeight="1">
      <c r="A46" s="219" t="str">
        <f>Controles!$B$2</f>
        <v>ES</v>
      </c>
      <c r="B46" s="219">
        <f>Controles!$C$2</f>
        <v>7</v>
      </c>
      <c r="C46" s="245"/>
      <c r="D46" s="246"/>
      <c r="E46" s="247"/>
      <c r="F46" s="196"/>
      <c r="G46" s="196"/>
      <c r="H46" s="196"/>
      <c r="I46" s="196"/>
      <c r="J46" s="196"/>
      <c r="K46" s="209">
        <f t="shared" si="11"/>
        <v>0</v>
      </c>
      <c r="L46" s="214"/>
      <c r="M46" s="196"/>
      <c r="N46" s="196"/>
      <c r="O46" s="196"/>
      <c r="P46" s="196"/>
      <c r="Q46" s="217">
        <f t="shared" si="2"/>
        <v>0</v>
      </c>
      <c r="R46" s="217">
        <f t="shared" si="3"/>
        <v>0</v>
      </c>
      <c r="S46" s="217">
        <f t="shared" si="4"/>
        <v>0</v>
      </c>
      <c r="T46" s="217">
        <f t="shared" si="5"/>
        <v>0</v>
      </c>
      <c r="U46" s="217">
        <f t="shared" si="6"/>
        <v>0</v>
      </c>
      <c r="V46" s="217">
        <f t="shared" si="7"/>
        <v>0</v>
      </c>
      <c r="W46" s="219">
        <f t="shared" si="16"/>
        <v>0</v>
      </c>
      <c r="X46" s="209">
        <f t="shared" si="14"/>
        <v>0</v>
      </c>
      <c r="Y46" s="219">
        <f t="shared" si="17"/>
        <v>0</v>
      </c>
      <c r="Z46" s="218"/>
      <c r="AA46" s="219">
        <f t="shared" si="10"/>
        <v>0</v>
      </c>
      <c r="AB46" s="220" t="str">
        <f t="shared" si="15"/>
        <v>NÃO</v>
      </c>
      <c r="AC46" s="185"/>
      <c r="AD46" s="164"/>
      <c r="AE46" s="185"/>
      <c r="AF46" s="185"/>
      <c r="AG46" s="166" t="s">
        <v>32</v>
      </c>
      <c r="AH46" s="166" t="s">
        <v>611</v>
      </c>
      <c r="AI46" s="166">
        <v>2702108</v>
      </c>
      <c r="AJ46" s="166"/>
      <c r="AK46" s="166"/>
      <c r="AL46" s="185"/>
      <c r="AM46" s="185"/>
      <c r="AN46" s="185"/>
    </row>
    <row r="47" spans="1:40" s="229" customFormat="1" ht="20.25" customHeight="1">
      <c r="A47" s="219" t="str">
        <f>Controles!$B$2</f>
        <v>ES</v>
      </c>
      <c r="B47" s="219">
        <f>Controles!$C$2</f>
        <v>7</v>
      </c>
      <c r="C47" s="245"/>
      <c r="D47" s="246"/>
      <c r="E47" s="247"/>
      <c r="F47" s="196"/>
      <c r="G47" s="196"/>
      <c r="H47" s="196"/>
      <c r="I47" s="196"/>
      <c r="J47" s="196"/>
      <c r="K47" s="209">
        <f t="shared" si="11"/>
        <v>0</v>
      </c>
      <c r="L47" s="214"/>
      <c r="M47" s="196"/>
      <c r="N47" s="196"/>
      <c r="O47" s="196"/>
      <c r="P47" s="196"/>
      <c r="Q47" s="217">
        <f t="shared" si="2"/>
        <v>0</v>
      </c>
      <c r="R47" s="217">
        <f t="shared" si="3"/>
        <v>0</v>
      </c>
      <c r="S47" s="217">
        <f t="shared" si="4"/>
        <v>0</v>
      </c>
      <c r="T47" s="217">
        <f t="shared" si="5"/>
        <v>0</v>
      </c>
      <c r="U47" s="217">
        <f t="shared" si="6"/>
        <v>0</v>
      </c>
      <c r="V47" s="217">
        <f t="shared" si="7"/>
        <v>0</v>
      </c>
      <c r="W47" s="219">
        <f t="shared" si="16"/>
        <v>0</v>
      </c>
      <c r="X47" s="209">
        <f t="shared" si="14"/>
        <v>0</v>
      </c>
      <c r="Y47" s="219">
        <f t="shared" si="17"/>
        <v>0</v>
      </c>
      <c r="Z47" s="218"/>
      <c r="AA47" s="219">
        <f t="shared" si="10"/>
        <v>0</v>
      </c>
      <c r="AB47" s="220" t="str">
        <f t="shared" si="15"/>
        <v>NÃO</v>
      </c>
      <c r="AC47" s="185"/>
      <c r="AD47" s="164"/>
      <c r="AE47" s="185"/>
      <c r="AF47" s="185"/>
      <c r="AG47" s="166" t="s">
        <v>32</v>
      </c>
      <c r="AH47" s="166" t="s">
        <v>632</v>
      </c>
      <c r="AI47" s="166">
        <v>2702207</v>
      </c>
      <c r="AJ47" s="166"/>
      <c r="AK47" s="166"/>
      <c r="AL47" s="185"/>
      <c r="AM47" s="185"/>
      <c r="AN47" s="185"/>
    </row>
    <row r="48" spans="1:40" s="229" customFormat="1" ht="20.25" customHeight="1">
      <c r="A48" s="219" t="str">
        <f>Controles!$B$2</f>
        <v>ES</v>
      </c>
      <c r="B48" s="219">
        <f>Controles!$C$2</f>
        <v>7</v>
      </c>
      <c r="C48" s="245"/>
      <c r="D48" s="246"/>
      <c r="E48" s="247"/>
      <c r="F48" s="196"/>
      <c r="G48" s="196"/>
      <c r="H48" s="196"/>
      <c r="I48" s="196"/>
      <c r="J48" s="196"/>
      <c r="K48" s="209">
        <f t="shared" si="11"/>
        <v>0</v>
      </c>
      <c r="L48" s="214"/>
      <c r="M48" s="196"/>
      <c r="N48" s="196"/>
      <c r="O48" s="196"/>
      <c r="P48" s="196"/>
      <c r="Q48" s="217">
        <f t="shared" si="2"/>
        <v>0</v>
      </c>
      <c r="R48" s="217">
        <f t="shared" si="3"/>
        <v>0</v>
      </c>
      <c r="S48" s="217">
        <f t="shared" si="4"/>
        <v>0</v>
      </c>
      <c r="T48" s="217">
        <f t="shared" si="5"/>
        <v>0</v>
      </c>
      <c r="U48" s="217">
        <f t="shared" si="6"/>
        <v>0</v>
      </c>
      <c r="V48" s="217">
        <f t="shared" si="7"/>
        <v>0</v>
      </c>
      <c r="W48" s="219">
        <f t="shared" si="16"/>
        <v>0</v>
      </c>
      <c r="X48" s="209">
        <f t="shared" si="14"/>
        <v>0</v>
      </c>
      <c r="Y48" s="219">
        <f t="shared" si="17"/>
        <v>0</v>
      </c>
      <c r="Z48" s="218"/>
      <c r="AA48" s="219">
        <f t="shared" si="10"/>
        <v>0</v>
      </c>
      <c r="AB48" s="220" t="str">
        <f t="shared" si="15"/>
        <v>NÃO</v>
      </c>
      <c r="AC48" s="185"/>
      <c r="AD48" s="164"/>
      <c r="AE48" s="185"/>
      <c r="AF48" s="185"/>
      <c r="AG48" s="166" t="s">
        <v>32</v>
      </c>
      <c r="AH48" s="166" t="s">
        <v>653</v>
      </c>
      <c r="AI48" s="166">
        <v>2702306</v>
      </c>
      <c r="AJ48" s="166"/>
      <c r="AK48" s="166"/>
      <c r="AL48" s="185"/>
      <c r="AM48" s="185"/>
      <c r="AN48" s="185"/>
    </row>
    <row r="49" spans="1:40" s="229" customFormat="1" ht="20.25" customHeight="1">
      <c r="A49" s="219" t="str">
        <f>Controles!$B$2</f>
        <v>ES</v>
      </c>
      <c r="B49" s="219">
        <f>Controles!$C$2</f>
        <v>7</v>
      </c>
      <c r="C49" s="245"/>
      <c r="D49" s="246"/>
      <c r="E49" s="247"/>
      <c r="F49" s="196"/>
      <c r="G49" s="196"/>
      <c r="H49" s="196"/>
      <c r="I49" s="196"/>
      <c r="J49" s="196"/>
      <c r="K49" s="209">
        <f t="shared" si="11"/>
        <v>0</v>
      </c>
      <c r="L49" s="214"/>
      <c r="M49" s="196"/>
      <c r="N49" s="196"/>
      <c r="O49" s="196"/>
      <c r="P49" s="196"/>
      <c r="Q49" s="217">
        <f t="shared" si="2"/>
        <v>0</v>
      </c>
      <c r="R49" s="217">
        <f t="shared" si="3"/>
        <v>0</v>
      </c>
      <c r="S49" s="217">
        <f t="shared" si="4"/>
        <v>0</v>
      </c>
      <c r="T49" s="217">
        <f t="shared" si="5"/>
        <v>0</v>
      </c>
      <c r="U49" s="217">
        <f t="shared" si="6"/>
        <v>0</v>
      </c>
      <c r="V49" s="217">
        <f t="shared" si="7"/>
        <v>0</v>
      </c>
      <c r="W49" s="219">
        <f t="shared" si="16"/>
        <v>0</v>
      </c>
      <c r="X49" s="209">
        <f t="shared" si="14"/>
        <v>0</v>
      </c>
      <c r="Y49" s="219">
        <f t="shared" si="17"/>
        <v>0</v>
      </c>
      <c r="Z49" s="218"/>
      <c r="AA49" s="219">
        <f t="shared" si="10"/>
        <v>0</v>
      </c>
      <c r="AB49" s="220" t="str">
        <f t="shared" si="15"/>
        <v>NÃO</v>
      </c>
      <c r="AC49" s="185"/>
      <c r="AD49" s="164"/>
      <c r="AE49" s="185"/>
      <c r="AF49" s="185"/>
      <c r="AG49" s="166" t="s">
        <v>32</v>
      </c>
      <c r="AH49" s="166" t="s">
        <v>674</v>
      </c>
      <c r="AI49" s="166">
        <v>2702355</v>
      </c>
      <c r="AJ49" s="166"/>
      <c r="AK49" s="166"/>
      <c r="AL49" s="185"/>
      <c r="AM49" s="185"/>
      <c r="AN49" s="185"/>
    </row>
    <row r="50" spans="1:40" s="229" customFormat="1" ht="20.25" customHeight="1">
      <c r="A50" s="219" t="str">
        <f>Controles!$B$2</f>
        <v>ES</v>
      </c>
      <c r="B50" s="219">
        <f>Controles!$C$2</f>
        <v>7</v>
      </c>
      <c r="C50" s="245"/>
      <c r="D50" s="246"/>
      <c r="E50" s="247"/>
      <c r="F50" s="196"/>
      <c r="G50" s="196"/>
      <c r="H50" s="196"/>
      <c r="I50" s="196"/>
      <c r="J50" s="196"/>
      <c r="K50" s="209">
        <f t="shared" si="11"/>
        <v>0</v>
      </c>
      <c r="L50" s="214"/>
      <c r="M50" s="196"/>
      <c r="N50" s="196"/>
      <c r="O50" s="196"/>
      <c r="P50" s="196"/>
      <c r="Q50" s="217">
        <f t="shared" si="2"/>
        <v>0</v>
      </c>
      <c r="R50" s="217">
        <f t="shared" si="3"/>
        <v>0</v>
      </c>
      <c r="S50" s="217">
        <f t="shared" si="4"/>
        <v>0</v>
      </c>
      <c r="T50" s="217">
        <f t="shared" si="5"/>
        <v>0</v>
      </c>
      <c r="U50" s="217">
        <f t="shared" si="6"/>
        <v>0</v>
      </c>
      <c r="V50" s="217">
        <f t="shared" si="7"/>
        <v>0</v>
      </c>
      <c r="W50" s="219">
        <f t="shared" si="16"/>
        <v>0</v>
      </c>
      <c r="X50" s="209">
        <f t="shared" si="14"/>
        <v>0</v>
      </c>
      <c r="Y50" s="219">
        <f t="shared" si="17"/>
        <v>0</v>
      </c>
      <c r="Z50" s="218"/>
      <c r="AA50" s="219">
        <f t="shared" si="10"/>
        <v>0</v>
      </c>
      <c r="AB50" s="220" t="str">
        <f t="shared" si="15"/>
        <v>NÃO</v>
      </c>
      <c r="AC50" s="185"/>
      <c r="AD50" s="164"/>
      <c r="AE50" s="185"/>
      <c r="AF50" s="185"/>
      <c r="AG50" s="166" t="s">
        <v>32</v>
      </c>
      <c r="AH50" s="166" t="s">
        <v>694</v>
      </c>
      <c r="AI50" s="166">
        <v>2702405</v>
      </c>
      <c r="AJ50" s="166"/>
      <c r="AK50" s="166"/>
      <c r="AL50" s="185"/>
      <c r="AM50" s="185"/>
      <c r="AN50" s="185"/>
    </row>
    <row r="51" spans="1:40" s="229" customFormat="1" ht="20.25" customHeight="1">
      <c r="A51" s="219" t="str">
        <f>Controles!$B$2</f>
        <v>ES</v>
      </c>
      <c r="B51" s="219">
        <f>Controles!$C$2</f>
        <v>7</v>
      </c>
      <c r="C51" s="245"/>
      <c r="D51" s="246"/>
      <c r="E51" s="247"/>
      <c r="F51" s="196"/>
      <c r="G51" s="196"/>
      <c r="H51" s="196"/>
      <c r="I51" s="196"/>
      <c r="J51" s="196"/>
      <c r="K51" s="209">
        <f t="shared" si="11"/>
        <v>0</v>
      </c>
      <c r="L51" s="214"/>
      <c r="M51" s="196"/>
      <c r="N51" s="196"/>
      <c r="O51" s="196"/>
      <c r="P51" s="196"/>
      <c r="Q51" s="217">
        <f t="shared" si="2"/>
        <v>0</v>
      </c>
      <c r="R51" s="217">
        <f t="shared" si="3"/>
        <v>0</v>
      </c>
      <c r="S51" s="217">
        <f t="shared" si="4"/>
        <v>0</v>
      </c>
      <c r="T51" s="217">
        <f t="shared" si="5"/>
        <v>0</v>
      </c>
      <c r="U51" s="217">
        <f t="shared" si="6"/>
        <v>0</v>
      </c>
      <c r="V51" s="217">
        <f t="shared" si="7"/>
        <v>0</v>
      </c>
      <c r="W51" s="219">
        <f t="shared" si="16"/>
        <v>0</v>
      </c>
      <c r="X51" s="209">
        <f t="shared" si="14"/>
        <v>0</v>
      </c>
      <c r="Y51" s="219">
        <f t="shared" si="17"/>
        <v>0</v>
      </c>
      <c r="Z51" s="218"/>
      <c r="AA51" s="219">
        <f t="shared" si="10"/>
        <v>0</v>
      </c>
      <c r="AB51" s="220" t="str">
        <f t="shared" si="15"/>
        <v>NÃO</v>
      </c>
      <c r="AC51" s="185"/>
      <c r="AD51" s="164"/>
      <c r="AE51" s="185"/>
      <c r="AF51" s="185"/>
      <c r="AG51" s="166" t="s">
        <v>32</v>
      </c>
      <c r="AH51" s="166" t="s">
        <v>716</v>
      </c>
      <c r="AI51" s="166">
        <v>2702504</v>
      </c>
      <c r="AJ51" s="166"/>
      <c r="AK51" s="166"/>
      <c r="AL51" s="185"/>
      <c r="AM51" s="185"/>
      <c r="AN51" s="185"/>
    </row>
    <row r="52" spans="1:40" s="229" customFormat="1" ht="20.25" customHeight="1">
      <c r="A52" s="219" t="str">
        <f>Controles!$B$2</f>
        <v>ES</v>
      </c>
      <c r="B52" s="219">
        <f>Controles!$C$2</f>
        <v>7</v>
      </c>
      <c r="C52" s="245"/>
      <c r="D52" s="246"/>
      <c r="E52" s="247"/>
      <c r="F52" s="196"/>
      <c r="G52" s="196"/>
      <c r="H52" s="196"/>
      <c r="I52" s="196"/>
      <c r="J52" s="196"/>
      <c r="K52" s="209">
        <f t="shared" si="11"/>
        <v>0</v>
      </c>
      <c r="L52" s="214"/>
      <c r="M52" s="196"/>
      <c r="N52" s="196"/>
      <c r="O52" s="196"/>
      <c r="P52" s="196"/>
      <c r="Q52" s="217">
        <f t="shared" si="2"/>
        <v>0</v>
      </c>
      <c r="R52" s="217">
        <f t="shared" si="3"/>
        <v>0</v>
      </c>
      <c r="S52" s="217">
        <f t="shared" si="4"/>
        <v>0</v>
      </c>
      <c r="T52" s="217">
        <f t="shared" si="5"/>
        <v>0</v>
      </c>
      <c r="U52" s="217">
        <f t="shared" si="6"/>
        <v>0</v>
      </c>
      <c r="V52" s="217">
        <f t="shared" si="7"/>
        <v>0</v>
      </c>
      <c r="W52" s="219">
        <f t="shared" si="16"/>
        <v>0</v>
      </c>
      <c r="X52" s="209">
        <f t="shared" si="14"/>
        <v>0</v>
      </c>
      <c r="Y52" s="219">
        <f t="shared" si="17"/>
        <v>0</v>
      </c>
      <c r="Z52" s="218"/>
      <c r="AA52" s="219">
        <f t="shared" si="10"/>
        <v>0</v>
      </c>
      <c r="AB52" s="220" t="str">
        <f t="shared" si="15"/>
        <v>NÃO</v>
      </c>
      <c r="AC52" s="185"/>
      <c r="AD52" s="164"/>
      <c r="AE52" s="185"/>
      <c r="AF52" s="185"/>
      <c r="AG52" s="166" t="s">
        <v>32</v>
      </c>
      <c r="AH52" s="166" t="s">
        <v>738</v>
      </c>
      <c r="AI52" s="166">
        <v>2702553</v>
      </c>
      <c r="AJ52" s="166"/>
      <c r="AK52" s="166"/>
      <c r="AL52" s="185"/>
      <c r="AM52" s="185"/>
      <c r="AN52" s="185"/>
    </row>
    <row r="53" spans="1:40" s="229" customFormat="1" ht="20.25" customHeight="1">
      <c r="A53" s="219" t="str">
        <f>Controles!$B$2</f>
        <v>ES</v>
      </c>
      <c r="B53" s="219">
        <f>Controles!$C$2</f>
        <v>7</v>
      </c>
      <c r="C53" s="245"/>
      <c r="D53" s="246"/>
      <c r="E53" s="247"/>
      <c r="F53" s="196"/>
      <c r="G53" s="196"/>
      <c r="H53" s="196"/>
      <c r="I53" s="196"/>
      <c r="J53" s="196"/>
      <c r="K53" s="209">
        <f t="shared" si="11"/>
        <v>0</v>
      </c>
      <c r="L53" s="214"/>
      <c r="M53" s="196"/>
      <c r="N53" s="196"/>
      <c r="O53" s="196"/>
      <c r="P53" s="196"/>
      <c r="Q53" s="217">
        <f t="shared" si="2"/>
        <v>0</v>
      </c>
      <c r="R53" s="217">
        <f t="shared" si="3"/>
        <v>0</v>
      </c>
      <c r="S53" s="217">
        <f t="shared" si="4"/>
        <v>0</v>
      </c>
      <c r="T53" s="217">
        <f t="shared" si="5"/>
        <v>0</v>
      </c>
      <c r="U53" s="217">
        <f t="shared" si="6"/>
        <v>0</v>
      </c>
      <c r="V53" s="217">
        <f t="shared" si="7"/>
        <v>0</v>
      </c>
      <c r="W53" s="219">
        <f t="shared" si="16"/>
        <v>0</v>
      </c>
      <c r="X53" s="209">
        <f t="shared" si="14"/>
        <v>0</v>
      </c>
      <c r="Y53" s="219">
        <f t="shared" si="17"/>
        <v>0</v>
      </c>
      <c r="Z53" s="218"/>
      <c r="AA53" s="219">
        <f t="shared" si="10"/>
        <v>0</v>
      </c>
      <c r="AB53" s="220" t="str">
        <f t="shared" si="15"/>
        <v>NÃO</v>
      </c>
      <c r="AC53" s="185"/>
      <c r="AD53" s="164"/>
      <c r="AE53" s="185"/>
      <c r="AF53" s="185"/>
      <c r="AG53" s="166" t="s">
        <v>32</v>
      </c>
      <c r="AH53" s="166" t="s">
        <v>759</v>
      </c>
      <c r="AI53" s="166">
        <v>2702603</v>
      </c>
      <c r="AJ53" s="166"/>
      <c r="AK53" s="166"/>
      <c r="AL53" s="185"/>
      <c r="AM53" s="185"/>
      <c r="AN53" s="185"/>
    </row>
    <row r="54" spans="1:40" s="229" customFormat="1" ht="20.25" customHeight="1">
      <c r="A54" s="219" t="str">
        <f>Controles!$B$2</f>
        <v>ES</v>
      </c>
      <c r="B54" s="219">
        <f>Controles!$C$2</f>
        <v>7</v>
      </c>
      <c r="C54" s="245"/>
      <c r="D54" s="246"/>
      <c r="E54" s="247"/>
      <c r="F54" s="196"/>
      <c r="G54" s="196"/>
      <c r="H54" s="196"/>
      <c r="I54" s="196"/>
      <c r="J54" s="196"/>
      <c r="K54" s="209">
        <f t="shared" ref="K54:K57" si="18">SUM(I54:J54)</f>
        <v>0</v>
      </c>
      <c r="L54" s="214"/>
      <c r="M54" s="196"/>
      <c r="N54" s="196"/>
      <c r="O54" s="196"/>
      <c r="P54" s="196"/>
      <c r="Q54" s="217">
        <f t="shared" si="2"/>
        <v>0</v>
      </c>
      <c r="R54" s="217">
        <f t="shared" si="3"/>
        <v>0</v>
      </c>
      <c r="S54" s="217">
        <f t="shared" si="4"/>
        <v>0</v>
      </c>
      <c r="T54" s="217">
        <f t="shared" si="5"/>
        <v>0</v>
      </c>
      <c r="U54" s="217">
        <f t="shared" si="6"/>
        <v>0</v>
      </c>
      <c r="V54" s="217">
        <f t="shared" si="7"/>
        <v>0</v>
      </c>
      <c r="W54" s="219">
        <f t="shared" si="16"/>
        <v>0</v>
      </c>
      <c r="X54" s="209">
        <f t="shared" si="14"/>
        <v>0</v>
      </c>
      <c r="Y54" s="219">
        <f t="shared" si="17"/>
        <v>0</v>
      </c>
      <c r="Z54" s="218"/>
      <c r="AA54" s="219">
        <f t="shared" si="10"/>
        <v>0</v>
      </c>
      <c r="AB54" s="220" t="str">
        <f t="shared" si="15"/>
        <v>NÃO</v>
      </c>
      <c r="AC54" s="185"/>
      <c r="AD54" s="164"/>
      <c r="AE54" s="185"/>
      <c r="AF54" s="150"/>
      <c r="AG54" s="166" t="s">
        <v>32</v>
      </c>
      <c r="AH54" s="166" t="s">
        <v>782</v>
      </c>
      <c r="AI54" s="166">
        <v>2702702</v>
      </c>
      <c r="AJ54" s="166"/>
      <c r="AK54" s="166"/>
      <c r="AL54" s="185"/>
      <c r="AM54" s="185"/>
      <c r="AN54" s="185"/>
    </row>
    <row r="55" spans="1:40" s="229" customFormat="1" ht="20.25" customHeight="1">
      <c r="A55" s="219" t="str">
        <f>Controles!$B$2</f>
        <v>ES</v>
      </c>
      <c r="B55" s="219">
        <f>Controles!$C$2</f>
        <v>7</v>
      </c>
      <c r="C55" s="245"/>
      <c r="D55" s="246"/>
      <c r="E55" s="247"/>
      <c r="F55" s="196"/>
      <c r="G55" s="196"/>
      <c r="H55" s="196"/>
      <c r="I55" s="196"/>
      <c r="J55" s="196"/>
      <c r="K55" s="209">
        <f t="shared" si="18"/>
        <v>0</v>
      </c>
      <c r="L55" s="214"/>
      <c r="M55" s="196"/>
      <c r="N55" s="196"/>
      <c r="O55" s="196"/>
      <c r="P55" s="196"/>
      <c r="Q55" s="217">
        <f t="shared" si="2"/>
        <v>0</v>
      </c>
      <c r="R55" s="217">
        <f t="shared" si="3"/>
        <v>0</v>
      </c>
      <c r="S55" s="217">
        <f t="shared" si="4"/>
        <v>0</v>
      </c>
      <c r="T55" s="217">
        <f t="shared" si="5"/>
        <v>0</v>
      </c>
      <c r="U55" s="217">
        <f t="shared" si="6"/>
        <v>0</v>
      </c>
      <c r="V55" s="217">
        <f t="shared" si="7"/>
        <v>0</v>
      </c>
      <c r="W55" s="219">
        <f t="shared" si="16"/>
        <v>0</v>
      </c>
      <c r="X55" s="209">
        <f t="shared" si="14"/>
        <v>0</v>
      </c>
      <c r="Y55" s="219">
        <f t="shared" si="17"/>
        <v>0</v>
      </c>
      <c r="Z55" s="218"/>
      <c r="AA55" s="219">
        <f t="shared" si="10"/>
        <v>0</v>
      </c>
      <c r="AB55" s="220" t="str">
        <f t="shared" si="15"/>
        <v>NÃO</v>
      </c>
      <c r="AC55" s="185"/>
      <c r="AD55" s="164"/>
      <c r="AE55" s="185"/>
      <c r="AF55" s="150"/>
      <c r="AG55" s="166" t="s">
        <v>32</v>
      </c>
      <c r="AH55" s="166" t="s">
        <v>803</v>
      </c>
      <c r="AI55" s="166">
        <v>2702801</v>
      </c>
      <c r="AJ55" s="166"/>
      <c r="AK55" s="166"/>
      <c r="AL55" s="185"/>
      <c r="AM55" s="185"/>
      <c r="AN55" s="185"/>
    </row>
    <row r="56" spans="1:40" s="229" customFormat="1" ht="20.25" customHeight="1">
      <c r="A56" s="219" t="str">
        <f>Controles!$B$2</f>
        <v>ES</v>
      </c>
      <c r="B56" s="219">
        <f>Controles!$C$2</f>
        <v>7</v>
      </c>
      <c r="C56" s="245"/>
      <c r="D56" s="246"/>
      <c r="E56" s="247"/>
      <c r="F56" s="196"/>
      <c r="G56" s="196"/>
      <c r="H56" s="196"/>
      <c r="I56" s="196"/>
      <c r="J56" s="196"/>
      <c r="K56" s="209">
        <f t="shared" si="18"/>
        <v>0</v>
      </c>
      <c r="L56" s="214"/>
      <c r="M56" s="196"/>
      <c r="N56" s="196"/>
      <c r="O56" s="196"/>
      <c r="P56" s="196"/>
      <c r="Q56" s="217">
        <f t="shared" si="2"/>
        <v>0</v>
      </c>
      <c r="R56" s="217">
        <f t="shared" si="3"/>
        <v>0</v>
      </c>
      <c r="S56" s="217">
        <f t="shared" si="4"/>
        <v>0</v>
      </c>
      <c r="T56" s="217">
        <f t="shared" si="5"/>
        <v>0</v>
      </c>
      <c r="U56" s="217">
        <f t="shared" si="6"/>
        <v>0</v>
      </c>
      <c r="V56" s="217">
        <f t="shared" si="7"/>
        <v>0</v>
      </c>
      <c r="W56" s="219">
        <f t="shared" si="16"/>
        <v>0</v>
      </c>
      <c r="X56" s="209">
        <f t="shared" si="14"/>
        <v>0</v>
      </c>
      <c r="Y56" s="219">
        <f t="shared" si="17"/>
        <v>0</v>
      </c>
      <c r="Z56" s="218"/>
      <c r="AA56" s="219">
        <f t="shared" si="10"/>
        <v>0</v>
      </c>
      <c r="AB56" s="220" t="str">
        <f t="shared" si="15"/>
        <v>NÃO</v>
      </c>
      <c r="AC56" s="185"/>
      <c r="AD56" s="164"/>
      <c r="AE56" s="185"/>
      <c r="AF56" s="150"/>
      <c r="AG56" s="166" t="s">
        <v>32</v>
      </c>
      <c r="AH56" s="166" t="s">
        <v>824</v>
      </c>
      <c r="AI56" s="166">
        <v>2702900</v>
      </c>
      <c r="AJ56" s="166"/>
      <c r="AK56" s="166"/>
      <c r="AL56" s="185"/>
      <c r="AM56" s="185"/>
      <c r="AN56" s="185"/>
    </row>
    <row r="57" spans="1:40" s="229" customFormat="1" ht="20.25" customHeight="1">
      <c r="A57" s="219" t="str">
        <f>Controles!$B$2</f>
        <v>ES</v>
      </c>
      <c r="B57" s="219">
        <f>Controles!$C$2</f>
        <v>7</v>
      </c>
      <c r="C57" s="245"/>
      <c r="D57" s="246"/>
      <c r="E57" s="247"/>
      <c r="F57" s="196"/>
      <c r="G57" s="196"/>
      <c r="H57" s="196"/>
      <c r="I57" s="196"/>
      <c r="J57" s="196"/>
      <c r="K57" s="209">
        <f t="shared" si="18"/>
        <v>0</v>
      </c>
      <c r="L57" s="214"/>
      <c r="M57" s="196"/>
      <c r="N57" s="196"/>
      <c r="O57" s="196"/>
      <c r="P57" s="196"/>
      <c r="Q57" s="217">
        <f t="shared" si="2"/>
        <v>0</v>
      </c>
      <c r="R57" s="217">
        <f t="shared" si="3"/>
        <v>0</v>
      </c>
      <c r="S57" s="217">
        <f t="shared" si="4"/>
        <v>0</v>
      </c>
      <c r="T57" s="217">
        <f t="shared" si="5"/>
        <v>0</v>
      </c>
      <c r="U57" s="217">
        <f t="shared" si="6"/>
        <v>0</v>
      </c>
      <c r="V57" s="217">
        <f t="shared" si="7"/>
        <v>0</v>
      </c>
      <c r="W57" s="219">
        <f t="shared" si="16"/>
        <v>0</v>
      </c>
      <c r="X57" s="209">
        <f t="shared" si="14"/>
        <v>0</v>
      </c>
      <c r="Y57" s="219">
        <f t="shared" si="17"/>
        <v>0</v>
      </c>
      <c r="Z57" s="218"/>
      <c r="AA57" s="219">
        <f t="shared" si="10"/>
        <v>0</v>
      </c>
      <c r="AB57" s="220" t="str">
        <f t="shared" si="15"/>
        <v>NÃO</v>
      </c>
      <c r="AC57" s="185"/>
      <c r="AD57" s="164"/>
      <c r="AE57" s="185"/>
      <c r="AF57" s="150"/>
      <c r="AG57" s="166" t="s">
        <v>32</v>
      </c>
      <c r="AH57" s="166" t="s">
        <v>846</v>
      </c>
      <c r="AI57" s="166">
        <v>2703007</v>
      </c>
      <c r="AJ57" s="166"/>
      <c r="AK57" s="166"/>
      <c r="AL57" s="185"/>
      <c r="AM57" s="185"/>
      <c r="AN57" s="185"/>
    </row>
    <row r="58" spans="1:40" s="229" customFormat="1" ht="20.25" customHeight="1">
      <c r="A58" s="219" t="str">
        <f>Controles!$B$2</f>
        <v>ES</v>
      </c>
      <c r="B58" s="219">
        <f>Controles!$C$2</f>
        <v>7</v>
      </c>
      <c r="C58" s="245"/>
      <c r="D58" s="246"/>
      <c r="E58" s="247"/>
      <c r="F58" s="196"/>
      <c r="G58" s="196"/>
      <c r="H58" s="196"/>
      <c r="I58" s="196"/>
      <c r="J58" s="196"/>
      <c r="K58" s="209">
        <f t="shared" ref="K58:K59" si="19">SUM(I58:J58)</f>
        <v>0</v>
      </c>
      <c r="L58" s="214"/>
      <c r="M58" s="196"/>
      <c r="N58" s="196"/>
      <c r="O58" s="196"/>
      <c r="P58" s="196"/>
      <c r="Q58" s="217">
        <f t="shared" si="2"/>
        <v>0</v>
      </c>
      <c r="R58" s="217">
        <f t="shared" si="3"/>
        <v>0</v>
      </c>
      <c r="S58" s="217">
        <f t="shared" si="4"/>
        <v>0</v>
      </c>
      <c r="T58" s="217">
        <f t="shared" si="5"/>
        <v>0</v>
      </c>
      <c r="U58" s="217">
        <f t="shared" si="6"/>
        <v>0</v>
      </c>
      <c r="V58" s="217">
        <f t="shared" si="7"/>
        <v>0</v>
      </c>
      <c r="W58" s="219">
        <f t="shared" si="16"/>
        <v>0</v>
      </c>
      <c r="X58" s="209">
        <f t="shared" si="14"/>
        <v>0</v>
      </c>
      <c r="Y58" s="219">
        <f t="shared" si="17"/>
        <v>0</v>
      </c>
      <c r="Z58" s="218"/>
      <c r="AA58" s="219">
        <f t="shared" si="10"/>
        <v>0</v>
      </c>
      <c r="AB58" s="220" t="str">
        <f t="shared" si="15"/>
        <v>NÃO</v>
      </c>
      <c r="AC58" s="185"/>
      <c r="AD58" s="164"/>
      <c r="AE58" s="185"/>
      <c r="AF58" s="150"/>
      <c r="AG58" s="166" t="s">
        <v>32</v>
      </c>
      <c r="AH58" s="166" t="s">
        <v>846</v>
      </c>
      <c r="AI58" s="166">
        <v>2703007</v>
      </c>
      <c r="AJ58" s="166"/>
      <c r="AK58" s="166"/>
      <c r="AL58" s="185"/>
      <c r="AM58" s="185"/>
      <c r="AN58" s="185"/>
    </row>
    <row r="59" spans="1:40" s="229" customFormat="1" ht="20.25" customHeight="1">
      <c r="A59" s="219" t="str">
        <f>Controles!$B$2</f>
        <v>ES</v>
      </c>
      <c r="B59" s="219">
        <f>Controles!$C$2</f>
        <v>7</v>
      </c>
      <c r="C59" s="245"/>
      <c r="D59" s="246"/>
      <c r="E59" s="247"/>
      <c r="F59" s="196"/>
      <c r="G59" s="196"/>
      <c r="H59" s="196"/>
      <c r="I59" s="196"/>
      <c r="J59" s="196"/>
      <c r="K59" s="209">
        <f t="shared" si="19"/>
        <v>0</v>
      </c>
      <c r="L59" s="214"/>
      <c r="M59" s="196"/>
      <c r="N59" s="196"/>
      <c r="O59" s="196"/>
      <c r="P59" s="196"/>
      <c r="Q59" s="217">
        <f t="shared" si="2"/>
        <v>0</v>
      </c>
      <c r="R59" s="217">
        <f t="shared" si="3"/>
        <v>0</v>
      </c>
      <c r="S59" s="217">
        <f t="shared" si="4"/>
        <v>0</v>
      </c>
      <c r="T59" s="217">
        <f t="shared" si="5"/>
        <v>0</v>
      </c>
      <c r="U59" s="217">
        <f t="shared" si="6"/>
        <v>0</v>
      </c>
      <c r="V59" s="217">
        <f t="shared" si="7"/>
        <v>0</v>
      </c>
      <c r="W59" s="219">
        <f t="shared" si="16"/>
        <v>0</v>
      </c>
      <c r="X59" s="209">
        <f t="shared" si="14"/>
        <v>0</v>
      </c>
      <c r="Y59" s="219">
        <f t="shared" si="17"/>
        <v>0</v>
      </c>
      <c r="Z59" s="218"/>
      <c r="AA59" s="219">
        <f t="shared" si="10"/>
        <v>0</v>
      </c>
      <c r="AB59" s="220" t="str">
        <f t="shared" si="15"/>
        <v>NÃO</v>
      </c>
      <c r="AC59" s="185"/>
      <c r="AD59" s="164"/>
      <c r="AE59" s="185"/>
      <c r="AF59" s="150"/>
      <c r="AG59" s="166" t="s">
        <v>32</v>
      </c>
      <c r="AH59" s="166" t="s">
        <v>846</v>
      </c>
      <c r="AI59" s="166">
        <v>2703007</v>
      </c>
      <c r="AJ59" s="166"/>
      <c r="AK59" s="166"/>
      <c r="AL59" s="185"/>
      <c r="AM59" s="185"/>
      <c r="AN59" s="185"/>
    </row>
    <row r="60" spans="1:40" ht="20.25" customHeight="1">
      <c r="A60" s="219" t="str">
        <f>Controles!$B$2</f>
        <v>ES</v>
      </c>
      <c r="B60" s="219">
        <f>Controles!$C$2</f>
        <v>7</v>
      </c>
      <c r="C60" s="245"/>
      <c r="D60" s="248"/>
      <c r="E60" s="249"/>
      <c r="F60" s="196"/>
      <c r="G60" s="196"/>
      <c r="H60" s="196"/>
      <c r="I60" s="196"/>
      <c r="J60" s="196"/>
      <c r="K60" s="209">
        <f t="shared" ref="K60" si="20">SUM(I60:J60)</f>
        <v>0</v>
      </c>
      <c r="L60" s="214"/>
      <c r="M60" s="196"/>
      <c r="N60" s="196"/>
      <c r="O60" s="196"/>
      <c r="P60" s="196"/>
      <c r="Q60" s="217">
        <f t="shared" si="2"/>
        <v>0</v>
      </c>
      <c r="R60" s="217">
        <f t="shared" si="3"/>
        <v>0</v>
      </c>
      <c r="S60" s="217">
        <f t="shared" si="4"/>
        <v>0</v>
      </c>
      <c r="T60" s="217">
        <f t="shared" si="5"/>
        <v>0</v>
      </c>
      <c r="U60" s="217">
        <f t="shared" si="6"/>
        <v>0</v>
      </c>
      <c r="V60" s="217">
        <f t="shared" si="7"/>
        <v>0</v>
      </c>
      <c r="W60" s="219">
        <f t="shared" ref="W60" si="21">IF(P60&gt;0, IF(I60= 0, IF(J60=0, "ERRO",0),0),0)</f>
        <v>0</v>
      </c>
      <c r="X60" s="209">
        <f t="shared" si="14"/>
        <v>0</v>
      </c>
      <c r="Y60" s="219">
        <f t="shared" si="17"/>
        <v>0</v>
      </c>
      <c r="Z60" s="243"/>
      <c r="AA60" s="219">
        <f t="shared" si="10"/>
        <v>0</v>
      </c>
      <c r="AB60" s="220" t="str">
        <f t="shared" si="15"/>
        <v>NÃO</v>
      </c>
      <c r="AD60" s="164"/>
      <c r="AG60" s="166" t="s">
        <v>32</v>
      </c>
      <c r="AH60" s="166" t="s">
        <v>913</v>
      </c>
      <c r="AI60" s="166">
        <v>2703304</v>
      </c>
      <c r="AJ60" s="166"/>
      <c r="AK60" s="166"/>
    </row>
    <row r="61" spans="1:40">
      <c r="AG61" s="166" t="s">
        <v>32</v>
      </c>
      <c r="AH61" s="166" t="s">
        <v>936</v>
      </c>
      <c r="AI61" s="166">
        <v>2703403</v>
      </c>
      <c r="AJ61" s="166"/>
      <c r="AK61" s="166"/>
    </row>
    <row r="62" spans="1:40">
      <c r="AG62" s="166" t="s">
        <v>32</v>
      </c>
      <c r="AH62" s="166" t="s">
        <v>958</v>
      </c>
      <c r="AI62" s="166">
        <v>2703502</v>
      </c>
      <c r="AJ62" s="166"/>
      <c r="AK62" s="166"/>
    </row>
    <row r="63" spans="1:40">
      <c r="AG63" s="166" t="s">
        <v>32</v>
      </c>
      <c r="AH63" s="166" t="s">
        <v>981</v>
      </c>
      <c r="AI63" s="166">
        <v>2703601</v>
      </c>
      <c r="AJ63" s="166"/>
      <c r="AK63" s="166"/>
    </row>
    <row r="64" spans="1:40">
      <c r="AG64" s="166" t="s">
        <v>32</v>
      </c>
      <c r="AH64" s="166" t="s">
        <v>1003</v>
      </c>
      <c r="AI64" s="166">
        <v>2703700</v>
      </c>
      <c r="AJ64" s="166"/>
      <c r="AK64" s="166"/>
    </row>
    <row r="65" spans="25:37">
      <c r="Y65" s="254"/>
      <c r="Z65" s="255" t="s">
        <v>5577</v>
      </c>
      <c r="AA65" s="255"/>
      <c r="AG65" s="166" t="s">
        <v>32</v>
      </c>
      <c r="AH65" s="166" t="s">
        <v>1025</v>
      </c>
      <c r="AI65" s="166">
        <v>2703759</v>
      </c>
      <c r="AJ65" s="166"/>
      <c r="AK65" s="166"/>
    </row>
    <row r="66" spans="25:37">
      <c r="AG66" s="166" t="s">
        <v>32</v>
      </c>
      <c r="AH66" s="166" t="s">
        <v>1048</v>
      </c>
      <c r="AI66" s="166">
        <v>2703809</v>
      </c>
      <c r="AJ66" s="166"/>
      <c r="AK66" s="166"/>
    </row>
    <row r="67" spans="25:37">
      <c r="AG67" s="166" t="s">
        <v>32</v>
      </c>
      <c r="AH67" s="166" t="s">
        <v>1069</v>
      </c>
      <c r="AI67" s="166">
        <v>2703908</v>
      </c>
      <c r="AJ67" s="166"/>
      <c r="AK67" s="166"/>
    </row>
    <row r="68" spans="25:37">
      <c r="AG68" s="166" t="s">
        <v>32</v>
      </c>
      <c r="AH68" s="166" t="s">
        <v>1091</v>
      </c>
      <c r="AI68" s="166">
        <v>2704005</v>
      </c>
      <c r="AJ68" s="166"/>
      <c r="AK68" s="166"/>
    </row>
    <row r="69" spans="25:37">
      <c r="AG69" s="166" t="s">
        <v>32</v>
      </c>
      <c r="AH69" s="166" t="s">
        <v>1114</v>
      </c>
      <c r="AI69" s="166">
        <v>2704104</v>
      </c>
      <c r="AJ69" s="166"/>
      <c r="AK69" s="166"/>
    </row>
    <row r="70" spans="25:37">
      <c r="AG70" s="166" t="s">
        <v>32</v>
      </c>
      <c r="AH70" s="166" t="s">
        <v>1137</v>
      </c>
      <c r="AI70" s="166">
        <v>2704203</v>
      </c>
      <c r="AJ70" s="166"/>
      <c r="AK70" s="166"/>
    </row>
    <row r="71" spans="25:37">
      <c r="AG71" s="166" t="s">
        <v>32</v>
      </c>
      <c r="AH71" s="166" t="s">
        <v>1160</v>
      </c>
      <c r="AI71" s="166">
        <v>2704302</v>
      </c>
      <c r="AJ71" s="166"/>
      <c r="AK71" s="166"/>
    </row>
    <row r="72" spans="25:37">
      <c r="AG72" s="166" t="s">
        <v>32</v>
      </c>
      <c r="AH72" s="166" t="s">
        <v>1183</v>
      </c>
      <c r="AI72" s="166">
        <v>2704401</v>
      </c>
      <c r="AJ72" s="166"/>
      <c r="AK72" s="166"/>
    </row>
    <row r="73" spans="25:37">
      <c r="AG73" s="166" t="s">
        <v>32</v>
      </c>
      <c r="AH73" s="166" t="s">
        <v>1205</v>
      </c>
      <c r="AI73" s="166">
        <v>2704906</v>
      </c>
      <c r="AJ73" s="166"/>
      <c r="AK73" s="166"/>
    </row>
    <row r="74" spans="25:37">
      <c r="AG74" s="166" t="s">
        <v>32</v>
      </c>
      <c r="AH74" s="166" t="s">
        <v>1227</v>
      </c>
      <c r="AI74" s="166">
        <v>2704500</v>
      </c>
      <c r="AJ74" s="166"/>
      <c r="AK74" s="166"/>
    </row>
    <row r="75" spans="25:37">
      <c r="AG75" s="166" t="s">
        <v>32</v>
      </c>
      <c r="AH75" s="166" t="s">
        <v>1249</v>
      </c>
      <c r="AI75" s="166">
        <v>2704609</v>
      </c>
      <c r="AJ75" s="166"/>
      <c r="AK75" s="166"/>
    </row>
    <row r="76" spans="25:37">
      <c r="AG76" s="166" t="s">
        <v>32</v>
      </c>
      <c r="AH76" s="166" t="s">
        <v>1272</v>
      </c>
      <c r="AI76" s="166">
        <v>2704708</v>
      </c>
      <c r="AJ76" s="166"/>
      <c r="AK76" s="166"/>
    </row>
    <row r="77" spans="25:37">
      <c r="AG77" s="166" t="s">
        <v>32</v>
      </c>
      <c r="AH77" s="166" t="s">
        <v>1293</v>
      </c>
      <c r="AI77" s="166">
        <v>2704807</v>
      </c>
      <c r="AJ77" s="166"/>
      <c r="AK77" s="166"/>
    </row>
    <row r="78" spans="25:37">
      <c r="AG78" s="166" t="s">
        <v>32</v>
      </c>
      <c r="AH78" s="166" t="s">
        <v>1315</v>
      </c>
      <c r="AI78" s="166">
        <v>2705002</v>
      </c>
      <c r="AJ78" s="166"/>
      <c r="AK78" s="166"/>
    </row>
    <row r="79" spans="25:37">
      <c r="AG79" s="166" t="s">
        <v>32</v>
      </c>
      <c r="AH79" s="166" t="s">
        <v>1337</v>
      </c>
      <c r="AI79" s="166">
        <v>2705101</v>
      </c>
      <c r="AJ79" s="166"/>
      <c r="AK79" s="166"/>
    </row>
    <row r="80" spans="25:37">
      <c r="AG80" s="166" t="s">
        <v>32</v>
      </c>
      <c r="AH80" s="166" t="s">
        <v>1358</v>
      </c>
      <c r="AI80" s="166">
        <v>2705200</v>
      </c>
      <c r="AJ80" s="166"/>
      <c r="AK80" s="166"/>
    </row>
    <row r="81" spans="33:37">
      <c r="AG81" s="166" t="s">
        <v>32</v>
      </c>
      <c r="AH81" s="166" t="s">
        <v>1380</v>
      </c>
      <c r="AI81" s="166">
        <v>2705309</v>
      </c>
      <c r="AJ81" s="166"/>
      <c r="AK81" s="166"/>
    </row>
    <row r="82" spans="33:37">
      <c r="AG82" s="166" t="s">
        <v>32</v>
      </c>
      <c r="AH82" s="166" t="s">
        <v>1402</v>
      </c>
      <c r="AI82" s="166">
        <v>2705408</v>
      </c>
      <c r="AJ82" s="166"/>
      <c r="AK82" s="166"/>
    </row>
    <row r="83" spans="33:37">
      <c r="AG83" s="166" t="s">
        <v>32</v>
      </c>
      <c r="AH83" s="166" t="s">
        <v>1424</v>
      </c>
      <c r="AI83" s="166">
        <v>2705507</v>
      </c>
      <c r="AJ83" s="166"/>
      <c r="AK83" s="166"/>
    </row>
    <row r="84" spans="33:37">
      <c r="AG84" s="166" t="s">
        <v>32</v>
      </c>
      <c r="AH84" s="166" t="s">
        <v>1445</v>
      </c>
      <c r="AI84" s="166">
        <v>2705606</v>
      </c>
      <c r="AJ84" s="166"/>
      <c r="AK84" s="166"/>
    </row>
    <row r="85" spans="33:37">
      <c r="AG85" s="166" t="s">
        <v>32</v>
      </c>
      <c r="AH85" s="166" t="s">
        <v>1465</v>
      </c>
      <c r="AI85" s="166">
        <v>2705705</v>
      </c>
      <c r="AJ85" s="166"/>
      <c r="AK85" s="166"/>
    </row>
    <row r="86" spans="33:37">
      <c r="AG86" s="166" t="s">
        <v>32</v>
      </c>
      <c r="AH86" s="166" t="s">
        <v>1487</v>
      </c>
      <c r="AI86" s="166">
        <v>2705804</v>
      </c>
      <c r="AJ86" s="166"/>
      <c r="AK86" s="166"/>
    </row>
    <row r="87" spans="33:37">
      <c r="AG87" s="166" t="s">
        <v>32</v>
      </c>
      <c r="AH87" s="166" t="s">
        <v>1508</v>
      </c>
      <c r="AI87" s="166">
        <v>2705903</v>
      </c>
      <c r="AJ87" s="166"/>
      <c r="AK87" s="166"/>
    </row>
    <row r="88" spans="33:37">
      <c r="AG88" s="166" t="s">
        <v>32</v>
      </c>
      <c r="AH88" s="166" t="s">
        <v>1529</v>
      </c>
      <c r="AI88" s="166">
        <v>2706000</v>
      </c>
      <c r="AJ88" s="166"/>
      <c r="AK88" s="166"/>
    </row>
    <row r="89" spans="33:37">
      <c r="AG89" s="166" t="s">
        <v>32</v>
      </c>
      <c r="AH89" s="166" t="s">
        <v>1550</v>
      </c>
      <c r="AI89" s="166">
        <v>2706109</v>
      </c>
      <c r="AJ89" s="166"/>
      <c r="AK89" s="166"/>
    </row>
    <row r="90" spans="33:37">
      <c r="AG90" s="166" t="s">
        <v>32</v>
      </c>
      <c r="AH90" s="166" t="s">
        <v>1569</v>
      </c>
      <c r="AI90" s="166">
        <v>2706208</v>
      </c>
      <c r="AJ90" s="166"/>
      <c r="AK90" s="166"/>
    </row>
    <row r="91" spans="33:37">
      <c r="AG91" s="166" t="s">
        <v>32</v>
      </c>
      <c r="AH91" s="166" t="s">
        <v>1589</v>
      </c>
      <c r="AI91" s="166">
        <v>2706307</v>
      </c>
      <c r="AJ91" s="166"/>
      <c r="AK91" s="166"/>
    </row>
    <row r="92" spans="33:37">
      <c r="AG92" s="166" t="s">
        <v>32</v>
      </c>
      <c r="AH92" s="166" t="s">
        <v>1609</v>
      </c>
      <c r="AI92" s="166">
        <v>2706406</v>
      </c>
      <c r="AJ92" s="166"/>
      <c r="AK92" s="166"/>
    </row>
    <row r="93" spans="33:37">
      <c r="AG93" s="166" t="s">
        <v>32</v>
      </c>
      <c r="AH93" s="166" t="s">
        <v>1630</v>
      </c>
      <c r="AI93" s="166">
        <v>2706422</v>
      </c>
      <c r="AJ93" s="166"/>
      <c r="AK93" s="166"/>
    </row>
    <row r="94" spans="33:37">
      <c r="AG94" s="166" t="s">
        <v>32</v>
      </c>
      <c r="AH94" s="166" t="s">
        <v>1651</v>
      </c>
      <c r="AI94" s="166">
        <v>2706448</v>
      </c>
      <c r="AJ94" s="166"/>
      <c r="AK94" s="166"/>
    </row>
    <row r="95" spans="33:37">
      <c r="AG95" s="166" t="s">
        <v>32</v>
      </c>
      <c r="AH95" s="166" t="s">
        <v>1671</v>
      </c>
      <c r="AI95" s="166">
        <v>2706505</v>
      </c>
      <c r="AJ95" s="166"/>
      <c r="AK95" s="166"/>
    </row>
    <row r="96" spans="33:37">
      <c r="AG96" s="166" t="s">
        <v>32</v>
      </c>
      <c r="AH96" s="166" t="s">
        <v>1692</v>
      </c>
      <c r="AI96" s="166">
        <v>2706604</v>
      </c>
      <c r="AJ96" s="166"/>
      <c r="AK96" s="166"/>
    </row>
    <row r="97" spans="33:37">
      <c r="AG97" s="166" t="s">
        <v>32</v>
      </c>
      <c r="AH97" s="166" t="s">
        <v>1712</v>
      </c>
      <c r="AI97" s="166">
        <v>2706703</v>
      </c>
      <c r="AJ97" s="166"/>
      <c r="AK97" s="166"/>
    </row>
    <row r="98" spans="33:37">
      <c r="AG98" s="166" t="s">
        <v>32</v>
      </c>
      <c r="AH98" s="166" t="s">
        <v>1733</v>
      </c>
      <c r="AI98" s="166">
        <v>2706802</v>
      </c>
      <c r="AJ98" s="166"/>
      <c r="AK98" s="166"/>
    </row>
    <row r="99" spans="33:37">
      <c r="AG99" s="166" t="s">
        <v>32</v>
      </c>
      <c r="AH99" s="166" t="s">
        <v>1754</v>
      </c>
      <c r="AI99" s="166">
        <v>2706901</v>
      </c>
      <c r="AJ99" s="166"/>
      <c r="AK99" s="166"/>
    </row>
    <row r="100" spans="33:37">
      <c r="AG100" s="166" t="s">
        <v>32</v>
      </c>
      <c r="AH100" s="166" t="s">
        <v>1774</v>
      </c>
      <c r="AI100" s="166">
        <v>2707008</v>
      </c>
      <c r="AJ100" s="166"/>
      <c r="AK100" s="166"/>
    </row>
    <row r="101" spans="33:37">
      <c r="AG101" s="166" t="s">
        <v>32</v>
      </c>
      <c r="AH101" s="166" t="s">
        <v>1793</v>
      </c>
      <c r="AI101" s="166">
        <v>2707107</v>
      </c>
      <c r="AJ101" s="166"/>
      <c r="AK101" s="166"/>
    </row>
    <row r="102" spans="33:37">
      <c r="AG102" s="166" t="s">
        <v>32</v>
      </c>
      <c r="AH102" s="166" t="s">
        <v>1812</v>
      </c>
      <c r="AI102" s="166">
        <v>2707206</v>
      </c>
      <c r="AJ102" s="166"/>
      <c r="AK102" s="166"/>
    </row>
    <row r="103" spans="33:37">
      <c r="AG103" s="166" t="s">
        <v>32</v>
      </c>
      <c r="AH103" s="166" t="s">
        <v>1831</v>
      </c>
      <c r="AI103" s="166">
        <v>2707305</v>
      </c>
      <c r="AJ103" s="166"/>
      <c r="AK103" s="166"/>
    </row>
    <row r="104" spans="33:37">
      <c r="AG104" s="166" t="s">
        <v>32</v>
      </c>
      <c r="AH104" s="166" t="s">
        <v>1849</v>
      </c>
      <c r="AI104" s="166">
        <v>2707404</v>
      </c>
      <c r="AJ104" s="166"/>
      <c r="AK104" s="166"/>
    </row>
    <row r="105" spans="33:37">
      <c r="AG105" s="166" t="s">
        <v>32</v>
      </c>
      <c r="AH105" s="166" t="s">
        <v>1867</v>
      </c>
      <c r="AI105" s="166">
        <v>2707503</v>
      </c>
      <c r="AJ105" s="166"/>
      <c r="AK105" s="166"/>
    </row>
    <row r="106" spans="33:37">
      <c r="AG106" s="166" t="s">
        <v>32</v>
      </c>
      <c r="AH106" s="166" t="s">
        <v>1884</v>
      </c>
      <c r="AI106" s="166">
        <v>2707602</v>
      </c>
      <c r="AJ106" s="166"/>
      <c r="AK106" s="166"/>
    </row>
    <row r="107" spans="33:37">
      <c r="AG107" s="166" t="s">
        <v>32</v>
      </c>
      <c r="AH107" s="166" t="s">
        <v>1901</v>
      </c>
      <c r="AI107" s="166">
        <v>2707701</v>
      </c>
      <c r="AJ107" s="166"/>
      <c r="AK107" s="166"/>
    </row>
    <row r="108" spans="33:37">
      <c r="AG108" s="166" t="s">
        <v>32</v>
      </c>
      <c r="AH108" s="166" t="s">
        <v>1918</v>
      </c>
      <c r="AI108" s="166">
        <v>2707800</v>
      </c>
      <c r="AJ108" s="166"/>
      <c r="AK108" s="166"/>
    </row>
    <row r="109" spans="33:37">
      <c r="AG109" s="166" t="s">
        <v>32</v>
      </c>
      <c r="AH109" s="166" t="s">
        <v>1935</v>
      </c>
      <c r="AI109" s="166">
        <v>2707909</v>
      </c>
      <c r="AJ109" s="166"/>
      <c r="AK109" s="166"/>
    </row>
    <row r="110" spans="33:37">
      <c r="AG110" s="166" t="s">
        <v>32</v>
      </c>
      <c r="AH110" s="166" t="s">
        <v>1951</v>
      </c>
      <c r="AI110" s="166">
        <v>2708006</v>
      </c>
      <c r="AJ110" s="166"/>
      <c r="AK110" s="166"/>
    </row>
    <row r="111" spans="33:37">
      <c r="AG111" s="166" t="s">
        <v>32</v>
      </c>
      <c r="AH111" s="166" t="s">
        <v>1968</v>
      </c>
      <c r="AI111" s="166">
        <v>2708105</v>
      </c>
      <c r="AJ111" s="166"/>
      <c r="AK111" s="166"/>
    </row>
    <row r="112" spans="33:37">
      <c r="AG112" s="166" t="s">
        <v>32</v>
      </c>
      <c r="AH112" s="166" t="s">
        <v>1986</v>
      </c>
      <c r="AI112" s="166">
        <v>2708204</v>
      </c>
      <c r="AJ112" s="166"/>
      <c r="AK112" s="166"/>
    </row>
    <row r="113" spans="33:37">
      <c r="AG113" s="166" t="s">
        <v>32</v>
      </c>
      <c r="AH113" s="166" t="s">
        <v>2003</v>
      </c>
      <c r="AI113" s="166">
        <v>2708303</v>
      </c>
      <c r="AJ113" s="166"/>
      <c r="AK113" s="166"/>
    </row>
    <row r="114" spans="33:37">
      <c r="AG114" s="166" t="s">
        <v>32</v>
      </c>
      <c r="AH114" s="166" t="s">
        <v>2021</v>
      </c>
      <c r="AI114" s="166">
        <v>2708402</v>
      </c>
      <c r="AJ114" s="166"/>
      <c r="AK114" s="166"/>
    </row>
    <row r="115" spans="33:37">
      <c r="AG115" s="166" t="s">
        <v>32</v>
      </c>
      <c r="AH115" s="166" t="s">
        <v>2039</v>
      </c>
      <c r="AI115" s="166">
        <v>2708501</v>
      </c>
      <c r="AJ115" s="166"/>
      <c r="AK115" s="166"/>
    </row>
    <row r="116" spans="33:37">
      <c r="AG116" s="166" t="s">
        <v>32</v>
      </c>
      <c r="AH116" s="166" t="s">
        <v>2057</v>
      </c>
      <c r="AI116" s="166">
        <v>2708600</v>
      </c>
      <c r="AJ116" s="166"/>
      <c r="AK116" s="166"/>
    </row>
    <row r="117" spans="33:37">
      <c r="AG117" s="166" t="s">
        <v>32</v>
      </c>
      <c r="AH117" s="166" t="s">
        <v>2074</v>
      </c>
      <c r="AI117" s="166">
        <v>2708709</v>
      </c>
      <c r="AJ117" s="166"/>
      <c r="AK117" s="166"/>
    </row>
    <row r="118" spans="33:37">
      <c r="AG118" s="166" t="s">
        <v>32</v>
      </c>
      <c r="AH118" s="166" t="s">
        <v>2090</v>
      </c>
      <c r="AI118" s="166">
        <v>2708808</v>
      </c>
      <c r="AJ118" s="166"/>
      <c r="AK118" s="166"/>
    </row>
    <row r="119" spans="33:37">
      <c r="AG119" s="166" t="s">
        <v>32</v>
      </c>
      <c r="AH119" s="166" t="s">
        <v>2106</v>
      </c>
      <c r="AI119" s="166">
        <v>2708907</v>
      </c>
      <c r="AJ119" s="166"/>
      <c r="AK119" s="166"/>
    </row>
    <row r="120" spans="33:37">
      <c r="AG120" s="166" t="s">
        <v>32</v>
      </c>
      <c r="AH120" s="166" t="s">
        <v>2122</v>
      </c>
      <c r="AI120" s="166">
        <v>2708956</v>
      </c>
      <c r="AJ120" s="166"/>
      <c r="AK120" s="166"/>
    </row>
    <row r="121" spans="33:37">
      <c r="AG121" s="166" t="s">
        <v>32</v>
      </c>
      <c r="AH121" s="166" t="s">
        <v>2138</v>
      </c>
      <c r="AI121" s="166">
        <v>2709004</v>
      </c>
      <c r="AJ121" s="166"/>
      <c r="AK121" s="166"/>
    </row>
    <row r="122" spans="33:37">
      <c r="AG122" s="166" t="s">
        <v>32</v>
      </c>
      <c r="AH122" s="166" t="s">
        <v>2154</v>
      </c>
      <c r="AI122" s="166">
        <v>2709103</v>
      </c>
      <c r="AJ122" s="166"/>
      <c r="AK122" s="166"/>
    </row>
    <row r="123" spans="33:37">
      <c r="AG123" s="166" t="s">
        <v>32</v>
      </c>
      <c r="AH123" s="166" t="s">
        <v>2171</v>
      </c>
      <c r="AI123" s="166">
        <v>2709152</v>
      </c>
      <c r="AJ123" s="166"/>
      <c r="AK123" s="166"/>
    </row>
    <row r="124" spans="33:37">
      <c r="AG124" s="166" t="s">
        <v>32</v>
      </c>
      <c r="AH124" s="166" t="s">
        <v>2188</v>
      </c>
      <c r="AI124" s="166">
        <v>2709202</v>
      </c>
      <c r="AJ124" s="166"/>
      <c r="AK124" s="166"/>
    </row>
    <row r="125" spans="33:37">
      <c r="AG125" s="166" t="s">
        <v>32</v>
      </c>
      <c r="AH125" s="166" t="s">
        <v>2204</v>
      </c>
      <c r="AI125" s="166">
        <v>2709301</v>
      </c>
      <c r="AJ125" s="166"/>
      <c r="AK125" s="166"/>
    </row>
    <row r="126" spans="33:37">
      <c r="AG126" s="166" t="s">
        <v>32</v>
      </c>
      <c r="AH126" s="166" t="s">
        <v>2219</v>
      </c>
      <c r="AI126" s="166">
        <v>2709400</v>
      </c>
      <c r="AJ126" s="166"/>
      <c r="AK126" s="166"/>
    </row>
    <row r="127" spans="33:37">
      <c r="AG127" s="166" t="s">
        <v>35</v>
      </c>
      <c r="AH127" s="166" t="s">
        <v>92</v>
      </c>
      <c r="AI127" s="166">
        <v>1300029</v>
      </c>
      <c r="AJ127" s="166"/>
      <c r="AK127" s="166"/>
    </row>
    <row r="128" spans="33:37">
      <c r="AG128" s="166" t="s">
        <v>35</v>
      </c>
      <c r="AH128" s="166" t="s">
        <v>118</v>
      </c>
      <c r="AI128" s="166">
        <v>1300060</v>
      </c>
      <c r="AJ128" s="166"/>
      <c r="AK128" s="166"/>
    </row>
    <row r="129" spans="33:37">
      <c r="AG129" s="166" t="s">
        <v>35</v>
      </c>
      <c r="AH129" s="166" t="s">
        <v>144</v>
      </c>
      <c r="AI129" s="166">
        <v>1300086</v>
      </c>
      <c r="AJ129" s="166"/>
      <c r="AK129" s="166"/>
    </row>
    <row r="130" spans="33:37">
      <c r="AG130" s="166" t="s">
        <v>35</v>
      </c>
      <c r="AH130" s="166" t="s">
        <v>169</v>
      </c>
      <c r="AI130" s="166">
        <v>1300102</v>
      </c>
      <c r="AJ130" s="166"/>
      <c r="AK130" s="166"/>
    </row>
    <row r="131" spans="33:37">
      <c r="AG131" s="166" t="s">
        <v>35</v>
      </c>
      <c r="AH131" s="166" t="s">
        <v>195</v>
      </c>
      <c r="AI131" s="166">
        <v>1300144</v>
      </c>
      <c r="AJ131" s="166"/>
      <c r="AK131" s="166"/>
    </row>
    <row r="132" spans="33:37">
      <c r="AG132" s="166" t="s">
        <v>35</v>
      </c>
      <c r="AH132" s="166" t="s">
        <v>221</v>
      </c>
      <c r="AI132" s="166">
        <v>1300201</v>
      </c>
      <c r="AJ132" s="166"/>
      <c r="AK132" s="166"/>
    </row>
    <row r="133" spans="33:37">
      <c r="AG133" s="166" t="s">
        <v>35</v>
      </c>
      <c r="AH133" s="166" t="s">
        <v>245</v>
      </c>
      <c r="AI133" s="166">
        <v>1300300</v>
      </c>
      <c r="AJ133" s="166"/>
      <c r="AK133" s="166"/>
    </row>
    <row r="134" spans="33:37">
      <c r="AG134" s="166" t="s">
        <v>35</v>
      </c>
      <c r="AH134" s="166" t="s">
        <v>270</v>
      </c>
      <c r="AI134" s="166">
        <v>1300409</v>
      </c>
      <c r="AJ134" s="166"/>
      <c r="AK134" s="166"/>
    </row>
    <row r="135" spans="33:37">
      <c r="AG135" s="166" t="s">
        <v>35</v>
      </c>
      <c r="AH135" s="166" t="s">
        <v>296</v>
      </c>
      <c r="AI135" s="166">
        <v>1300508</v>
      </c>
      <c r="AJ135" s="166"/>
      <c r="AK135" s="166"/>
    </row>
    <row r="136" spans="33:37">
      <c r="AG136" s="166" t="s">
        <v>35</v>
      </c>
      <c r="AH136" s="166" t="s">
        <v>322</v>
      </c>
      <c r="AI136" s="166">
        <v>1300607</v>
      </c>
      <c r="AJ136" s="166"/>
      <c r="AK136" s="166"/>
    </row>
    <row r="137" spans="33:37">
      <c r="AG137" s="166" t="s">
        <v>35</v>
      </c>
      <c r="AH137" s="166" t="s">
        <v>347</v>
      </c>
      <c r="AI137" s="166">
        <v>1300631</v>
      </c>
      <c r="AJ137" s="166"/>
      <c r="AK137" s="166"/>
    </row>
    <row r="138" spans="33:37">
      <c r="AG138" s="166" t="s">
        <v>35</v>
      </c>
      <c r="AH138" s="166" t="s">
        <v>371</v>
      </c>
      <c r="AI138" s="166">
        <v>1300680</v>
      </c>
      <c r="AJ138" s="166"/>
      <c r="AK138" s="166"/>
    </row>
    <row r="139" spans="33:37">
      <c r="AG139" s="166" t="s">
        <v>35</v>
      </c>
      <c r="AH139" s="166" t="s">
        <v>396</v>
      </c>
      <c r="AI139" s="166">
        <v>1300706</v>
      </c>
      <c r="AJ139" s="166"/>
      <c r="AK139" s="166"/>
    </row>
    <row r="140" spans="33:37">
      <c r="AG140" s="166" t="s">
        <v>35</v>
      </c>
      <c r="AH140" s="166" t="s">
        <v>421</v>
      </c>
      <c r="AI140" s="166">
        <v>1300805</v>
      </c>
      <c r="AJ140" s="166"/>
      <c r="AK140" s="166"/>
    </row>
    <row r="141" spans="33:37">
      <c r="AG141" s="166" t="s">
        <v>35</v>
      </c>
      <c r="AH141" s="166" t="s">
        <v>447</v>
      </c>
      <c r="AI141" s="166">
        <v>1300839</v>
      </c>
      <c r="AJ141" s="166"/>
      <c r="AK141" s="166"/>
    </row>
    <row r="142" spans="33:37">
      <c r="AG142" s="166" t="s">
        <v>35</v>
      </c>
      <c r="AH142" s="166" t="s">
        <v>472</v>
      </c>
      <c r="AI142" s="166">
        <v>1300904</v>
      </c>
      <c r="AJ142" s="166"/>
      <c r="AK142" s="166"/>
    </row>
    <row r="143" spans="33:37">
      <c r="AG143" s="166" t="s">
        <v>35</v>
      </c>
      <c r="AH143" s="166" t="s">
        <v>496</v>
      </c>
      <c r="AI143" s="166">
        <v>1301001</v>
      </c>
      <c r="AJ143" s="166"/>
      <c r="AK143" s="166"/>
    </row>
    <row r="144" spans="33:37">
      <c r="AG144" s="166" t="s">
        <v>35</v>
      </c>
      <c r="AH144" s="166" t="s">
        <v>519</v>
      </c>
      <c r="AI144" s="166">
        <v>1301100</v>
      </c>
      <c r="AJ144" s="166"/>
      <c r="AK144" s="166"/>
    </row>
    <row r="145" spans="33:37">
      <c r="AG145" s="166" t="s">
        <v>35</v>
      </c>
      <c r="AH145" s="166" t="s">
        <v>543</v>
      </c>
      <c r="AI145" s="166">
        <v>1301159</v>
      </c>
      <c r="AJ145" s="166"/>
      <c r="AK145" s="166"/>
    </row>
    <row r="146" spans="33:37">
      <c r="AG146" s="166" t="s">
        <v>35</v>
      </c>
      <c r="AH146" s="166" t="s">
        <v>566</v>
      </c>
      <c r="AI146" s="166">
        <v>1301209</v>
      </c>
      <c r="AJ146" s="166"/>
      <c r="AK146" s="166"/>
    </row>
    <row r="147" spans="33:37">
      <c r="AG147" s="166" t="s">
        <v>35</v>
      </c>
      <c r="AH147" s="166" t="s">
        <v>589</v>
      </c>
      <c r="AI147" s="166">
        <v>1301308</v>
      </c>
      <c r="AJ147" s="166"/>
      <c r="AK147" s="166"/>
    </row>
    <row r="148" spans="33:37">
      <c r="AG148" s="166" t="s">
        <v>35</v>
      </c>
      <c r="AH148" s="166" t="s">
        <v>612</v>
      </c>
      <c r="AI148" s="166">
        <v>1301407</v>
      </c>
      <c r="AJ148" s="166"/>
      <c r="AK148" s="166"/>
    </row>
    <row r="149" spans="33:37">
      <c r="AG149" s="166" t="s">
        <v>35</v>
      </c>
      <c r="AH149" s="166" t="s">
        <v>633</v>
      </c>
      <c r="AI149" s="166">
        <v>1301506</v>
      </c>
      <c r="AJ149" s="166"/>
      <c r="AK149" s="166"/>
    </row>
    <row r="150" spans="33:37">
      <c r="AG150" s="166" t="s">
        <v>35</v>
      </c>
      <c r="AH150" s="166" t="s">
        <v>654</v>
      </c>
      <c r="AI150" s="166">
        <v>1301605</v>
      </c>
      <c r="AJ150" s="166"/>
      <c r="AK150" s="166"/>
    </row>
    <row r="151" spans="33:37">
      <c r="AG151" s="166" t="s">
        <v>35</v>
      </c>
      <c r="AH151" s="166" t="s">
        <v>675</v>
      </c>
      <c r="AI151" s="166">
        <v>1301654</v>
      </c>
      <c r="AJ151" s="166"/>
      <c r="AK151" s="166"/>
    </row>
    <row r="152" spans="33:37">
      <c r="AG152" s="166" t="s">
        <v>35</v>
      </c>
      <c r="AH152" s="166" t="s">
        <v>695</v>
      </c>
      <c r="AI152" s="166">
        <v>1301704</v>
      </c>
      <c r="AJ152" s="166"/>
      <c r="AK152" s="166"/>
    </row>
    <row r="153" spans="33:37">
      <c r="AG153" s="166" t="s">
        <v>35</v>
      </c>
      <c r="AH153" s="166" t="s">
        <v>717</v>
      </c>
      <c r="AI153" s="166">
        <v>1301803</v>
      </c>
      <c r="AJ153" s="166"/>
      <c r="AK153" s="166"/>
    </row>
    <row r="154" spans="33:37">
      <c r="AG154" s="166" t="s">
        <v>35</v>
      </c>
      <c r="AH154" s="166" t="s">
        <v>739</v>
      </c>
      <c r="AI154" s="166">
        <v>1301852</v>
      </c>
      <c r="AJ154" s="166"/>
      <c r="AK154" s="166"/>
    </row>
    <row r="155" spans="33:37">
      <c r="AG155" s="166" t="s">
        <v>35</v>
      </c>
      <c r="AH155" s="166" t="s">
        <v>760</v>
      </c>
      <c r="AI155" s="166">
        <v>1301902</v>
      </c>
      <c r="AJ155" s="166"/>
      <c r="AK155" s="166"/>
    </row>
    <row r="156" spans="33:37">
      <c r="AG156" s="166" t="s">
        <v>35</v>
      </c>
      <c r="AH156" s="166" t="s">
        <v>783</v>
      </c>
      <c r="AI156" s="166">
        <v>1301951</v>
      </c>
      <c r="AJ156" s="166"/>
      <c r="AK156" s="166"/>
    </row>
    <row r="157" spans="33:37">
      <c r="AG157" s="166" t="s">
        <v>35</v>
      </c>
      <c r="AH157" s="166" t="s">
        <v>804</v>
      </c>
      <c r="AI157" s="166">
        <v>1302009</v>
      </c>
      <c r="AJ157" s="166"/>
      <c r="AK157" s="166"/>
    </row>
    <row r="158" spans="33:37">
      <c r="AG158" s="166" t="s">
        <v>35</v>
      </c>
      <c r="AH158" s="166" t="s">
        <v>825</v>
      </c>
      <c r="AI158" s="166">
        <v>1302108</v>
      </c>
      <c r="AJ158" s="166"/>
      <c r="AK158" s="166"/>
    </row>
    <row r="159" spans="33:37">
      <c r="AG159" s="166" t="s">
        <v>35</v>
      </c>
      <c r="AH159" s="166" t="s">
        <v>847</v>
      </c>
      <c r="AI159" s="166">
        <v>1302207</v>
      </c>
      <c r="AJ159" s="166"/>
      <c r="AK159" s="166"/>
    </row>
    <row r="160" spans="33:37">
      <c r="AG160" s="166" t="s">
        <v>35</v>
      </c>
      <c r="AH160" s="166" t="s">
        <v>869</v>
      </c>
      <c r="AI160" s="166">
        <v>1302306</v>
      </c>
      <c r="AJ160" s="166"/>
      <c r="AK160" s="166"/>
    </row>
    <row r="161" spans="33:37">
      <c r="AG161" s="166" t="s">
        <v>35</v>
      </c>
      <c r="AH161" s="166" t="s">
        <v>891</v>
      </c>
      <c r="AI161" s="166">
        <v>1302405</v>
      </c>
      <c r="AJ161" s="166"/>
      <c r="AK161" s="166"/>
    </row>
    <row r="162" spans="33:37">
      <c r="AG162" s="166" t="s">
        <v>35</v>
      </c>
      <c r="AH162" s="166" t="s">
        <v>914</v>
      </c>
      <c r="AI162" s="166">
        <v>1302504</v>
      </c>
      <c r="AJ162" s="166"/>
      <c r="AK162" s="166"/>
    </row>
    <row r="163" spans="33:37">
      <c r="AG163" s="166" t="s">
        <v>35</v>
      </c>
      <c r="AH163" s="166" t="s">
        <v>937</v>
      </c>
      <c r="AI163" s="166">
        <v>1302553</v>
      </c>
      <c r="AJ163" s="166"/>
      <c r="AK163" s="166"/>
    </row>
    <row r="164" spans="33:37">
      <c r="AG164" s="166" t="s">
        <v>35</v>
      </c>
      <c r="AH164" s="166" t="s">
        <v>959</v>
      </c>
      <c r="AI164" s="166">
        <v>1302603</v>
      </c>
      <c r="AJ164" s="166"/>
      <c r="AK164" s="166"/>
    </row>
    <row r="165" spans="33:37">
      <c r="AG165" s="166" t="s">
        <v>35</v>
      </c>
      <c r="AH165" s="166" t="s">
        <v>982</v>
      </c>
      <c r="AI165" s="166">
        <v>1302702</v>
      </c>
      <c r="AJ165" s="166"/>
      <c r="AK165" s="166"/>
    </row>
    <row r="166" spans="33:37">
      <c r="AG166" s="166" t="s">
        <v>35</v>
      </c>
      <c r="AH166" s="166" t="s">
        <v>1004</v>
      </c>
      <c r="AI166" s="166">
        <v>1302801</v>
      </c>
      <c r="AJ166" s="166"/>
      <c r="AK166" s="166"/>
    </row>
    <row r="167" spans="33:37">
      <c r="AG167" s="166" t="s">
        <v>35</v>
      </c>
      <c r="AH167" s="166" t="s">
        <v>1026</v>
      </c>
      <c r="AI167" s="166">
        <v>1302900</v>
      </c>
      <c r="AJ167" s="166"/>
      <c r="AK167" s="166"/>
    </row>
    <row r="168" spans="33:37">
      <c r="AG168" s="166" t="s">
        <v>35</v>
      </c>
      <c r="AH168" s="166" t="s">
        <v>1049</v>
      </c>
      <c r="AI168" s="166">
        <v>1303007</v>
      </c>
      <c r="AJ168" s="166"/>
      <c r="AK168" s="166"/>
    </row>
    <row r="169" spans="33:37">
      <c r="AG169" s="166" t="s">
        <v>35</v>
      </c>
      <c r="AH169" s="166" t="s">
        <v>1070</v>
      </c>
      <c r="AI169" s="166">
        <v>1303106</v>
      </c>
      <c r="AJ169" s="166"/>
      <c r="AK169" s="166"/>
    </row>
    <row r="170" spans="33:37">
      <c r="AG170" s="166" t="s">
        <v>35</v>
      </c>
      <c r="AH170" s="166" t="s">
        <v>1092</v>
      </c>
      <c r="AI170" s="166">
        <v>1303205</v>
      </c>
      <c r="AJ170" s="166"/>
      <c r="AK170" s="166"/>
    </row>
    <row r="171" spans="33:37">
      <c r="AG171" s="166" t="s">
        <v>35</v>
      </c>
      <c r="AH171" s="166" t="s">
        <v>1115</v>
      </c>
      <c r="AI171" s="166">
        <v>1303304</v>
      </c>
      <c r="AJ171" s="166"/>
      <c r="AK171" s="166"/>
    </row>
    <row r="172" spans="33:37">
      <c r="AG172" s="166" t="s">
        <v>35</v>
      </c>
      <c r="AH172" s="166" t="s">
        <v>1138</v>
      </c>
      <c r="AI172" s="166">
        <v>1303403</v>
      </c>
      <c r="AJ172" s="166"/>
      <c r="AK172" s="166"/>
    </row>
    <row r="173" spans="33:37">
      <c r="AG173" s="166" t="s">
        <v>35</v>
      </c>
      <c r="AH173" s="166" t="s">
        <v>1161</v>
      </c>
      <c r="AI173" s="166">
        <v>1303502</v>
      </c>
      <c r="AJ173" s="166"/>
      <c r="AK173" s="166"/>
    </row>
    <row r="174" spans="33:37">
      <c r="AG174" s="166" t="s">
        <v>35</v>
      </c>
      <c r="AH174" s="166" t="s">
        <v>1184</v>
      </c>
      <c r="AI174" s="166">
        <v>1303536</v>
      </c>
      <c r="AJ174" s="166"/>
      <c r="AK174" s="166"/>
    </row>
    <row r="175" spans="33:37">
      <c r="AG175" s="166" t="s">
        <v>35</v>
      </c>
      <c r="AH175" s="166" t="s">
        <v>1206</v>
      </c>
      <c r="AI175" s="166">
        <v>1303569</v>
      </c>
      <c r="AJ175" s="166"/>
      <c r="AK175" s="166"/>
    </row>
    <row r="176" spans="33:37">
      <c r="AG176" s="166" t="s">
        <v>35</v>
      </c>
      <c r="AH176" s="166" t="s">
        <v>1228</v>
      </c>
      <c r="AI176" s="166">
        <v>1303601</v>
      </c>
      <c r="AJ176" s="166"/>
      <c r="AK176" s="166"/>
    </row>
    <row r="177" spans="33:37">
      <c r="AG177" s="166" t="s">
        <v>35</v>
      </c>
      <c r="AH177" s="166" t="s">
        <v>1250</v>
      </c>
      <c r="AI177" s="166">
        <v>1303700</v>
      </c>
      <c r="AJ177" s="166"/>
      <c r="AK177" s="166"/>
    </row>
    <row r="178" spans="33:37">
      <c r="AG178" s="166" t="s">
        <v>35</v>
      </c>
      <c r="AH178" s="166" t="s">
        <v>1273</v>
      </c>
      <c r="AI178" s="166">
        <v>1303809</v>
      </c>
      <c r="AJ178" s="166"/>
      <c r="AK178" s="166"/>
    </row>
    <row r="179" spans="33:37">
      <c r="AG179" s="166" t="s">
        <v>35</v>
      </c>
      <c r="AH179" s="166" t="s">
        <v>1294</v>
      </c>
      <c r="AI179" s="166">
        <v>1303908</v>
      </c>
      <c r="AJ179" s="166"/>
      <c r="AK179" s="166"/>
    </row>
    <row r="180" spans="33:37">
      <c r="AG180" s="166" t="s">
        <v>35</v>
      </c>
      <c r="AH180" s="166" t="s">
        <v>1316</v>
      </c>
      <c r="AI180" s="166">
        <v>1303957</v>
      </c>
      <c r="AJ180" s="166"/>
      <c r="AK180" s="166"/>
    </row>
    <row r="181" spans="33:37">
      <c r="AG181" s="166" t="s">
        <v>35</v>
      </c>
      <c r="AH181" s="166" t="s">
        <v>1338</v>
      </c>
      <c r="AI181" s="166">
        <v>1304005</v>
      </c>
      <c r="AJ181" s="166"/>
      <c r="AK181" s="166"/>
    </row>
    <row r="182" spans="33:37">
      <c r="AG182" s="166" t="s">
        <v>35</v>
      </c>
      <c r="AH182" s="166" t="s">
        <v>1359</v>
      </c>
      <c r="AI182" s="166">
        <v>1304062</v>
      </c>
      <c r="AJ182" s="166"/>
      <c r="AK182" s="166"/>
    </row>
    <row r="183" spans="33:37">
      <c r="AG183" s="166" t="s">
        <v>35</v>
      </c>
      <c r="AH183" s="166" t="s">
        <v>1381</v>
      </c>
      <c r="AI183" s="166">
        <v>1304104</v>
      </c>
      <c r="AJ183" s="166"/>
      <c r="AK183" s="166"/>
    </row>
    <row r="184" spans="33:37">
      <c r="AG184" s="166" t="s">
        <v>35</v>
      </c>
      <c r="AH184" s="166" t="s">
        <v>1403</v>
      </c>
      <c r="AI184" s="166">
        <v>1304203</v>
      </c>
      <c r="AJ184" s="166"/>
      <c r="AK184" s="166"/>
    </row>
    <row r="185" spans="33:37">
      <c r="AG185" s="166" t="s">
        <v>35</v>
      </c>
      <c r="AH185" s="166" t="s">
        <v>1425</v>
      </c>
      <c r="AI185" s="166">
        <v>1304237</v>
      </c>
      <c r="AJ185" s="166"/>
      <c r="AK185" s="166"/>
    </row>
    <row r="186" spans="33:37">
      <c r="AG186" s="166" t="s">
        <v>35</v>
      </c>
      <c r="AH186" s="166" t="s">
        <v>1446</v>
      </c>
      <c r="AI186" s="166">
        <v>1304260</v>
      </c>
      <c r="AJ186" s="166"/>
      <c r="AK186" s="166"/>
    </row>
    <row r="187" spans="33:37">
      <c r="AG187" s="166" t="s">
        <v>35</v>
      </c>
      <c r="AH187" s="166" t="s">
        <v>1466</v>
      </c>
      <c r="AI187" s="166">
        <v>1304302</v>
      </c>
      <c r="AJ187" s="166"/>
      <c r="AK187" s="166"/>
    </row>
    <row r="188" spans="33:37">
      <c r="AG188" s="166" t="s">
        <v>35</v>
      </c>
      <c r="AH188" s="166" t="s">
        <v>1488</v>
      </c>
      <c r="AI188" s="166">
        <v>1304401</v>
      </c>
      <c r="AJ188" s="166"/>
      <c r="AK188" s="166"/>
    </row>
    <row r="189" spans="33:37">
      <c r="AG189" s="166" t="s">
        <v>37</v>
      </c>
      <c r="AH189" s="166" t="s">
        <v>91</v>
      </c>
      <c r="AI189" s="166">
        <v>1600105</v>
      </c>
      <c r="AJ189" s="166"/>
      <c r="AK189" s="166"/>
    </row>
    <row r="190" spans="33:37">
      <c r="AG190" s="166" t="s">
        <v>37</v>
      </c>
      <c r="AH190" s="166" t="s">
        <v>117</v>
      </c>
      <c r="AI190" s="166">
        <v>1600204</v>
      </c>
      <c r="AJ190" s="166"/>
      <c r="AK190" s="166"/>
    </row>
    <row r="191" spans="33:37">
      <c r="AG191" s="166" t="s">
        <v>37</v>
      </c>
      <c r="AH191" s="166" t="s">
        <v>143</v>
      </c>
      <c r="AI191" s="166">
        <v>1600212</v>
      </c>
      <c r="AJ191" s="166"/>
      <c r="AK191" s="166"/>
    </row>
    <row r="192" spans="33:37">
      <c r="AG192" s="166" t="s">
        <v>37</v>
      </c>
      <c r="AH192" s="166" t="s">
        <v>168</v>
      </c>
      <c r="AI192" s="166">
        <v>1600238</v>
      </c>
      <c r="AJ192" s="166"/>
      <c r="AK192" s="166"/>
    </row>
    <row r="193" spans="33:37">
      <c r="AG193" s="166" t="s">
        <v>37</v>
      </c>
      <c r="AH193" s="166" t="s">
        <v>194</v>
      </c>
      <c r="AI193" s="166">
        <v>1600253</v>
      </c>
      <c r="AJ193" s="166"/>
      <c r="AK193" s="166"/>
    </row>
    <row r="194" spans="33:37">
      <c r="AG194" s="166" t="s">
        <v>37</v>
      </c>
      <c r="AH194" s="166" t="s">
        <v>220</v>
      </c>
      <c r="AI194" s="166">
        <v>1600279</v>
      </c>
      <c r="AJ194" s="166"/>
      <c r="AK194" s="166"/>
    </row>
    <row r="195" spans="33:37">
      <c r="AG195" s="166" t="s">
        <v>37</v>
      </c>
      <c r="AH195" s="166" t="s">
        <v>244</v>
      </c>
      <c r="AI195" s="166">
        <v>1600303</v>
      </c>
      <c r="AJ195" s="166"/>
      <c r="AK195" s="166"/>
    </row>
    <row r="196" spans="33:37">
      <c r="AG196" s="166" t="s">
        <v>37</v>
      </c>
      <c r="AH196" s="166" t="s">
        <v>269</v>
      </c>
      <c r="AI196" s="166">
        <v>1600402</v>
      </c>
      <c r="AJ196" s="166"/>
      <c r="AK196" s="166"/>
    </row>
    <row r="197" spans="33:37">
      <c r="AG197" s="166" t="s">
        <v>37</v>
      </c>
      <c r="AH197" s="166" t="s">
        <v>295</v>
      </c>
      <c r="AI197" s="166">
        <v>1600501</v>
      </c>
      <c r="AJ197" s="166"/>
      <c r="AK197" s="166"/>
    </row>
    <row r="198" spans="33:37">
      <c r="AG198" s="166" t="s">
        <v>37</v>
      </c>
      <c r="AH198" s="166" t="s">
        <v>321</v>
      </c>
      <c r="AI198" s="166">
        <v>1600154</v>
      </c>
      <c r="AJ198" s="166"/>
      <c r="AK198" s="166"/>
    </row>
    <row r="199" spans="33:37">
      <c r="AG199" s="166" t="s">
        <v>37</v>
      </c>
      <c r="AH199" s="166" t="s">
        <v>346</v>
      </c>
      <c r="AI199" s="166">
        <v>1600535</v>
      </c>
      <c r="AJ199" s="166"/>
      <c r="AK199" s="166"/>
    </row>
    <row r="200" spans="33:37">
      <c r="AG200" s="166" t="s">
        <v>37</v>
      </c>
      <c r="AH200" s="166" t="s">
        <v>370</v>
      </c>
      <c r="AI200" s="166">
        <v>1600550</v>
      </c>
      <c r="AJ200" s="166"/>
      <c r="AK200" s="166"/>
    </row>
    <row r="201" spans="33:37">
      <c r="AG201" s="166" t="s">
        <v>37</v>
      </c>
      <c r="AH201" s="166" t="s">
        <v>395</v>
      </c>
      <c r="AI201" s="166">
        <v>1600600</v>
      </c>
      <c r="AJ201" s="166"/>
      <c r="AK201" s="166"/>
    </row>
    <row r="202" spans="33:37">
      <c r="AG202" s="166" t="s">
        <v>37</v>
      </c>
      <c r="AH202" s="166" t="s">
        <v>420</v>
      </c>
      <c r="AI202" s="166">
        <v>1600055</v>
      </c>
      <c r="AJ202" s="166"/>
      <c r="AK202" s="166"/>
    </row>
    <row r="203" spans="33:37">
      <c r="AG203" s="166" t="s">
        <v>37</v>
      </c>
      <c r="AH203" s="166" t="s">
        <v>446</v>
      </c>
      <c r="AI203" s="166">
        <v>1600709</v>
      </c>
      <c r="AJ203" s="166"/>
      <c r="AK203" s="166"/>
    </row>
    <row r="204" spans="33:37">
      <c r="AG204" s="166" t="s">
        <v>37</v>
      </c>
      <c r="AH204" s="166" t="s">
        <v>471</v>
      </c>
      <c r="AI204" s="166">
        <v>1600808</v>
      </c>
      <c r="AJ204" s="166"/>
      <c r="AK204" s="166"/>
    </row>
    <row r="205" spans="33:37">
      <c r="AG205" s="166" t="s">
        <v>41</v>
      </c>
      <c r="AH205" s="166" t="s">
        <v>93</v>
      </c>
      <c r="AI205" s="166">
        <v>2900108</v>
      </c>
      <c r="AJ205" s="166"/>
      <c r="AK205" s="166"/>
    </row>
    <row r="206" spans="33:37">
      <c r="AG206" s="166" t="s">
        <v>41</v>
      </c>
      <c r="AH206" s="166" t="s">
        <v>119</v>
      </c>
      <c r="AI206" s="166">
        <v>2900207</v>
      </c>
      <c r="AJ206" s="166"/>
      <c r="AK206" s="166"/>
    </row>
    <row r="207" spans="33:37">
      <c r="AG207" s="166" t="s">
        <v>41</v>
      </c>
      <c r="AH207" s="166" t="s">
        <v>145</v>
      </c>
      <c r="AI207" s="166">
        <v>2900306</v>
      </c>
      <c r="AJ207" s="166"/>
      <c r="AK207" s="166"/>
    </row>
    <row r="208" spans="33:37">
      <c r="AG208" s="166" t="s">
        <v>41</v>
      </c>
      <c r="AH208" s="166" t="s">
        <v>170</v>
      </c>
      <c r="AI208" s="166">
        <v>2900355</v>
      </c>
      <c r="AJ208" s="166"/>
      <c r="AK208" s="166"/>
    </row>
    <row r="209" spans="33:37">
      <c r="AG209" s="166" t="s">
        <v>41</v>
      </c>
      <c r="AH209" s="166" t="s">
        <v>196</v>
      </c>
      <c r="AI209" s="166">
        <v>2900405</v>
      </c>
      <c r="AJ209" s="166"/>
      <c r="AK209" s="166"/>
    </row>
    <row r="210" spans="33:37">
      <c r="AG210" s="166" t="s">
        <v>41</v>
      </c>
      <c r="AH210" s="166" t="s">
        <v>222</v>
      </c>
      <c r="AI210" s="166">
        <v>2900603</v>
      </c>
      <c r="AJ210" s="166"/>
      <c r="AK210" s="166"/>
    </row>
    <row r="211" spans="33:37">
      <c r="AG211" s="166" t="s">
        <v>41</v>
      </c>
      <c r="AH211" s="166" t="s">
        <v>246</v>
      </c>
      <c r="AI211" s="166">
        <v>2900702</v>
      </c>
      <c r="AJ211" s="166"/>
      <c r="AK211" s="166"/>
    </row>
    <row r="212" spans="33:37">
      <c r="AG212" s="166" t="s">
        <v>41</v>
      </c>
      <c r="AH212" s="166" t="s">
        <v>271</v>
      </c>
      <c r="AI212" s="166">
        <v>2900801</v>
      </c>
      <c r="AJ212" s="166"/>
      <c r="AK212" s="166"/>
    </row>
    <row r="213" spans="33:37">
      <c r="AG213" s="166" t="s">
        <v>41</v>
      </c>
      <c r="AH213" s="166" t="s">
        <v>297</v>
      </c>
      <c r="AI213" s="166">
        <v>2900900</v>
      </c>
      <c r="AJ213" s="166"/>
      <c r="AK213" s="166"/>
    </row>
    <row r="214" spans="33:37">
      <c r="AG214" s="166" t="s">
        <v>41</v>
      </c>
      <c r="AH214" s="166" t="s">
        <v>323</v>
      </c>
      <c r="AI214" s="166">
        <v>2901007</v>
      </c>
      <c r="AJ214" s="166"/>
      <c r="AK214" s="166"/>
    </row>
    <row r="215" spans="33:37">
      <c r="AG215" s="166" t="s">
        <v>41</v>
      </c>
      <c r="AH215" s="166" t="s">
        <v>348</v>
      </c>
      <c r="AI215" s="166">
        <v>2901106</v>
      </c>
      <c r="AJ215" s="166"/>
      <c r="AK215" s="166"/>
    </row>
    <row r="216" spans="33:37">
      <c r="AG216" s="166" t="s">
        <v>41</v>
      </c>
      <c r="AH216" s="166" t="s">
        <v>372</v>
      </c>
      <c r="AI216" s="166">
        <v>2901155</v>
      </c>
      <c r="AJ216" s="166"/>
      <c r="AK216" s="166"/>
    </row>
    <row r="217" spans="33:37">
      <c r="AG217" s="166" t="s">
        <v>41</v>
      </c>
      <c r="AH217" s="166" t="s">
        <v>397</v>
      </c>
      <c r="AI217" s="166">
        <v>2901205</v>
      </c>
      <c r="AJ217" s="166"/>
      <c r="AK217" s="166"/>
    </row>
    <row r="218" spans="33:37">
      <c r="AG218" s="166" t="s">
        <v>41</v>
      </c>
      <c r="AH218" s="166" t="s">
        <v>422</v>
      </c>
      <c r="AI218" s="166">
        <v>2901304</v>
      </c>
      <c r="AJ218" s="166"/>
      <c r="AK218" s="166"/>
    </row>
    <row r="219" spans="33:37">
      <c r="AG219" s="166" t="s">
        <v>41</v>
      </c>
      <c r="AH219" s="166" t="s">
        <v>448</v>
      </c>
      <c r="AI219" s="166">
        <v>2901353</v>
      </c>
      <c r="AJ219" s="166"/>
      <c r="AK219" s="166"/>
    </row>
    <row r="220" spans="33:37">
      <c r="AG220" s="166" t="s">
        <v>41</v>
      </c>
      <c r="AH220" s="166" t="s">
        <v>473</v>
      </c>
      <c r="AI220" s="166">
        <v>2901403</v>
      </c>
      <c r="AJ220" s="166"/>
      <c r="AK220" s="166"/>
    </row>
    <row r="221" spans="33:37">
      <c r="AG221" s="166" t="s">
        <v>41</v>
      </c>
      <c r="AH221" s="166" t="s">
        <v>497</v>
      </c>
      <c r="AI221" s="166">
        <v>2901502</v>
      </c>
      <c r="AJ221" s="166"/>
      <c r="AK221" s="166"/>
    </row>
    <row r="222" spans="33:37">
      <c r="AG222" s="166" t="s">
        <v>41</v>
      </c>
      <c r="AH222" s="166" t="s">
        <v>520</v>
      </c>
      <c r="AI222" s="166">
        <v>2901601</v>
      </c>
      <c r="AJ222" s="166"/>
      <c r="AK222" s="166"/>
    </row>
    <row r="223" spans="33:37">
      <c r="AG223" s="166" t="s">
        <v>41</v>
      </c>
      <c r="AH223" s="166" t="s">
        <v>544</v>
      </c>
      <c r="AI223" s="166">
        <v>2901700</v>
      </c>
      <c r="AJ223" s="166"/>
      <c r="AK223" s="166"/>
    </row>
    <row r="224" spans="33:37">
      <c r="AG224" s="166" t="s">
        <v>41</v>
      </c>
      <c r="AH224" s="166" t="s">
        <v>567</v>
      </c>
      <c r="AI224" s="166">
        <v>2901809</v>
      </c>
      <c r="AJ224" s="166"/>
      <c r="AK224" s="166"/>
    </row>
    <row r="225" spans="33:37">
      <c r="AG225" s="166" t="s">
        <v>41</v>
      </c>
      <c r="AH225" s="166" t="s">
        <v>590</v>
      </c>
      <c r="AI225" s="166">
        <v>2901908</v>
      </c>
      <c r="AJ225" s="166"/>
      <c r="AK225" s="166"/>
    </row>
    <row r="226" spans="33:37">
      <c r="AG226" s="166" t="s">
        <v>41</v>
      </c>
      <c r="AH226" s="166" t="s">
        <v>613</v>
      </c>
      <c r="AI226" s="166">
        <v>2901957</v>
      </c>
      <c r="AJ226" s="166"/>
      <c r="AK226" s="166"/>
    </row>
    <row r="227" spans="33:37">
      <c r="AG227" s="166" t="s">
        <v>41</v>
      </c>
      <c r="AH227" s="166" t="s">
        <v>634</v>
      </c>
      <c r="AI227" s="166">
        <v>2902054</v>
      </c>
      <c r="AJ227" s="166"/>
      <c r="AK227" s="166"/>
    </row>
    <row r="228" spans="33:37">
      <c r="AG228" s="166" t="s">
        <v>41</v>
      </c>
      <c r="AH228" s="166" t="s">
        <v>655</v>
      </c>
      <c r="AI228" s="166">
        <v>2902005</v>
      </c>
      <c r="AJ228" s="166"/>
      <c r="AK228" s="166"/>
    </row>
    <row r="229" spans="33:37">
      <c r="AG229" s="166" t="s">
        <v>41</v>
      </c>
      <c r="AH229" s="166" t="s">
        <v>676</v>
      </c>
      <c r="AI229" s="166">
        <v>2902104</v>
      </c>
      <c r="AJ229" s="166"/>
      <c r="AK229" s="166"/>
    </row>
    <row r="230" spans="33:37">
      <c r="AG230" s="166" t="s">
        <v>41</v>
      </c>
      <c r="AH230" s="166" t="s">
        <v>696</v>
      </c>
      <c r="AI230" s="166">
        <v>2902203</v>
      </c>
      <c r="AJ230" s="166"/>
      <c r="AK230" s="166"/>
    </row>
    <row r="231" spans="33:37">
      <c r="AG231" s="166" t="s">
        <v>41</v>
      </c>
      <c r="AH231" s="166" t="s">
        <v>718</v>
      </c>
      <c r="AI231" s="166">
        <v>2902252</v>
      </c>
      <c r="AJ231" s="166"/>
      <c r="AK231" s="166"/>
    </row>
    <row r="232" spans="33:37">
      <c r="AG232" s="166" t="s">
        <v>41</v>
      </c>
      <c r="AH232" s="166" t="s">
        <v>740</v>
      </c>
      <c r="AI232" s="166">
        <v>2902302</v>
      </c>
      <c r="AJ232" s="166"/>
      <c r="AK232" s="166"/>
    </row>
    <row r="233" spans="33:37">
      <c r="AG233" s="166" t="s">
        <v>41</v>
      </c>
      <c r="AH233" s="166" t="s">
        <v>761</v>
      </c>
      <c r="AI233" s="166">
        <v>2902401</v>
      </c>
      <c r="AJ233" s="166"/>
      <c r="AK233" s="166"/>
    </row>
    <row r="234" spans="33:37">
      <c r="AG234" s="166" t="s">
        <v>41</v>
      </c>
      <c r="AH234" s="166" t="s">
        <v>784</v>
      </c>
      <c r="AI234" s="166">
        <v>2902500</v>
      </c>
      <c r="AJ234" s="166"/>
      <c r="AK234" s="166"/>
    </row>
    <row r="235" spans="33:37">
      <c r="AG235" s="166" t="s">
        <v>41</v>
      </c>
      <c r="AH235" s="166" t="s">
        <v>805</v>
      </c>
      <c r="AI235" s="166">
        <v>2902609</v>
      </c>
      <c r="AJ235" s="166"/>
      <c r="AK235" s="166"/>
    </row>
    <row r="236" spans="33:37">
      <c r="AG236" s="166" t="s">
        <v>41</v>
      </c>
      <c r="AH236" s="166" t="s">
        <v>826</v>
      </c>
      <c r="AI236" s="166">
        <v>2902658</v>
      </c>
      <c r="AJ236" s="166"/>
      <c r="AK236" s="166"/>
    </row>
    <row r="237" spans="33:37">
      <c r="AG237" s="166" t="s">
        <v>41</v>
      </c>
      <c r="AH237" s="166" t="s">
        <v>848</v>
      </c>
      <c r="AI237" s="166">
        <v>2902708</v>
      </c>
      <c r="AJ237" s="166"/>
      <c r="AK237" s="166"/>
    </row>
    <row r="238" spans="33:37">
      <c r="AG238" s="166" t="s">
        <v>41</v>
      </c>
      <c r="AH238" s="166" t="s">
        <v>870</v>
      </c>
      <c r="AI238" s="166">
        <v>2902807</v>
      </c>
      <c r="AJ238" s="166"/>
      <c r="AK238" s="166"/>
    </row>
    <row r="239" spans="33:37">
      <c r="AG239" s="166" t="s">
        <v>41</v>
      </c>
      <c r="AH239" s="166" t="s">
        <v>892</v>
      </c>
      <c r="AI239" s="166">
        <v>2902906</v>
      </c>
      <c r="AJ239" s="166"/>
      <c r="AK239" s="166"/>
    </row>
    <row r="240" spans="33:37">
      <c r="AG240" s="166" t="s">
        <v>41</v>
      </c>
      <c r="AH240" s="166" t="s">
        <v>915</v>
      </c>
      <c r="AI240" s="166">
        <v>2903003</v>
      </c>
      <c r="AJ240" s="166"/>
      <c r="AK240" s="166"/>
    </row>
    <row r="241" spans="33:37">
      <c r="AG241" s="166" t="s">
        <v>41</v>
      </c>
      <c r="AH241" s="166" t="s">
        <v>938</v>
      </c>
      <c r="AI241" s="166">
        <v>2903102</v>
      </c>
      <c r="AJ241" s="166"/>
      <c r="AK241" s="166"/>
    </row>
    <row r="242" spans="33:37">
      <c r="AG242" s="166" t="s">
        <v>41</v>
      </c>
      <c r="AH242" s="166" t="s">
        <v>960</v>
      </c>
      <c r="AI242" s="166">
        <v>2903201</v>
      </c>
      <c r="AJ242" s="166"/>
      <c r="AK242" s="166"/>
    </row>
    <row r="243" spans="33:37">
      <c r="AG243" s="166" t="s">
        <v>41</v>
      </c>
      <c r="AH243" s="166" t="s">
        <v>808</v>
      </c>
      <c r="AI243" s="166">
        <v>2903235</v>
      </c>
      <c r="AJ243" s="166"/>
      <c r="AK243" s="166"/>
    </row>
    <row r="244" spans="33:37">
      <c r="AG244" s="166" t="s">
        <v>41</v>
      </c>
      <c r="AH244" s="166" t="s">
        <v>1005</v>
      </c>
      <c r="AI244" s="166">
        <v>2903300</v>
      </c>
      <c r="AJ244" s="166"/>
      <c r="AK244" s="166"/>
    </row>
    <row r="245" spans="33:37">
      <c r="AG245" s="166" t="s">
        <v>41</v>
      </c>
      <c r="AH245" s="166" t="s">
        <v>1027</v>
      </c>
      <c r="AI245" s="166">
        <v>2903276</v>
      </c>
      <c r="AJ245" s="166"/>
      <c r="AK245" s="166"/>
    </row>
    <row r="246" spans="33:37">
      <c r="AG246" s="166" t="s">
        <v>41</v>
      </c>
      <c r="AH246" s="166" t="s">
        <v>932</v>
      </c>
      <c r="AI246" s="166">
        <v>2903409</v>
      </c>
      <c r="AJ246" s="166"/>
      <c r="AK246" s="166"/>
    </row>
    <row r="247" spans="33:37">
      <c r="AG247" s="166" t="s">
        <v>41</v>
      </c>
      <c r="AH247" s="166" t="s">
        <v>1071</v>
      </c>
      <c r="AI247" s="166">
        <v>2903508</v>
      </c>
      <c r="AJ247" s="166"/>
      <c r="AK247" s="166"/>
    </row>
    <row r="248" spans="33:37">
      <c r="AG248" s="166" t="s">
        <v>41</v>
      </c>
      <c r="AH248" s="166" t="s">
        <v>1093</v>
      </c>
      <c r="AI248" s="166">
        <v>2903607</v>
      </c>
      <c r="AJ248" s="166"/>
      <c r="AK248" s="166"/>
    </row>
    <row r="249" spans="33:37">
      <c r="AG249" s="166" t="s">
        <v>41</v>
      </c>
      <c r="AH249" s="166" t="s">
        <v>1116</v>
      </c>
      <c r="AI249" s="166">
        <v>2903706</v>
      </c>
      <c r="AJ249" s="166"/>
      <c r="AK249" s="166"/>
    </row>
    <row r="250" spans="33:37">
      <c r="AG250" s="166" t="s">
        <v>41</v>
      </c>
      <c r="AH250" s="166" t="s">
        <v>1139</v>
      </c>
      <c r="AI250" s="166">
        <v>2903805</v>
      </c>
      <c r="AJ250" s="166"/>
      <c r="AK250" s="166"/>
    </row>
    <row r="251" spans="33:37">
      <c r="AG251" s="166" t="s">
        <v>41</v>
      </c>
      <c r="AH251" s="166" t="s">
        <v>1162</v>
      </c>
      <c r="AI251" s="166">
        <v>2903904</v>
      </c>
      <c r="AJ251" s="166"/>
      <c r="AK251" s="166"/>
    </row>
    <row r="252" spans="33:37">
      <c r="AG252" s="166" t="s">
        <v>41</v>
      </c>
      <c r="AH252" s="166" t="s">
        <v>1185</v>
      </c>
      <c r="AI252" s="166">
        <v>2903953</v>
      </c>
      <c r="AJ252" s="166"/>
      <c r="AK252" s="166"/>
    </row>
    <row r="253" spans="33:37">
      <c r="AG253" s="166" t="s">
        <v>41</v>
      </c>
      <c r="AH253" s="166" t="s">
        <v>1207</v>
      </c>
      <c r="AI253" s="166">
        <v>2904001</v>
      </c>
      <c r="AJ253" s="166"/>
      <c r="AK253" s="166"/>
    </row>
    <row r="254" spans="33:37">
      <c r="AG254" s="166" t="s">
        <v>41</v>
      </c>
      <c r="AH254" s="166" t="s">
        <v>479</v>
      </c>
      <c r="AI254" s="166">
        <v>2904050</v>
      </c>
      <c r="AJ254" s="166"/>
      <c r="AK254" s="166"/>
    </row>
    <row r="255" spans="33:37">
      <c r="AG255" s="166" t="s">
        <v>41</v>
      </c>
      <c r="AH255" s="166" t="s">
        <v>1251</v>
      </c>
      <c r="AI255" s="166">
        <v>2904100</v>
      </c>
      <c r="AJ255" s="166"/>
      <c r="AK255" s="166"/>
    </row>
    <row r="256" spans="33:37">
      <c r="AG256" s="166" t="s">
        <v>41</v>
      </c>
      <c r="AH256" s="166" t="s">
        <v>1274</v>
      </c>
      <c r="AI256" s="166">
        <v>2904209</v>
      </c>
      <c r="AJ256" s="166"/>
      <c r="AK256" s="166"/>
    </row>
    <row r="257" spans="33:37">
      <c r="AG257" s="166" t="s">
        <v>41</v>
      </c>
      <c r="AH257" s="166" t="s">
        <v>1295</v>
      </c>
      <c r="AI257" s="166">
        <v>2904308</v>
      </c>
      <c r="AJ257" s="166"/>
      <c r="AK257" s="166"/>
    </row>
    <row r="258" spans="33:37">
      <c r="AG258" s="166" t="s">
        <v>41</v>
      </c>
      <c r="AH258" s="166" t="s">
        <v>1317</v>
      </c>
      <c r="AI258" s="166">
        <v>2904407</v>
      </c>
      <c r="AJ258" s="166"/>
      <c r="AK258" s="166"/>
    </row>
    <row r="259" spans="33:37">
      <c r="AG259" s="166" t="s">
        <v>41</v>
      </c>
      <c r="AH259" s="166" t="s">
        <v>1339</v>
      </c>
      <c r="AI259" s="166">
        <v>2904506</v>
      </c>
      <c r="AJ259" s="166"/>
      <c r="AK259" s="166"/>
    </row>
    <row r="260" spans="33:37">
      <c r="AG260" s="166" t="s">
        <v>41</v>
      </c>
      <c r="AH260" s="166" t="s">
        <v>1360</v>
      </c>
      <c r="AI260" s="166">
        <v>2904605</v>
      </c>
      <c r="AJ260" s="166"/>
      <c r="AK260" s="166"/>
    </row>
    <row r="261" spans="33:37">
      <c r="AG261" s="166" t="s">
        <v>41</v>
      </c>
      <c r="AH261" s="166" t="s">
        <v>1382</v>
      </c>
      <c r="AI261" s="166">
        <v>2904704</v>
      </c>
      <c r="AJ261" s="166"/>
      <c r="AK261" s="166"/>
    </row>
    <row r="262" spans="33:37">
      <c r="AG262" s="166" t="s">
        <v>41</v>
      </c>
      <c r="AH262" s="166" t="s">
        <v>1404</v>
      </c>
      <c r="AI262" s="166">
        <v>2904753</v>
      </c>
      <c r="AJ262" s="166"/>
      <c r="AK262" s="166"/>
    </row>
    <row r="263" spans="33:37">
      <c r="AG263" s="166" t="s">
        <v>41</v>
      </c>
      <c r="AH263" s="166" t="s">
        <v>1426</v>
      </c>
      <c r="AI263" s="166">
        <v>2904803</v>
      </c>
      <c r="AJ263" s="166"/>
      <c r="AK263" s="166"/>
    </row>
    <row r="264" spans="33:37">
      <c r="AG264" s="166" t="s">
        <v>41</v>
      </c>
      <c r="AH264" s="166" t="s">
        <v>1447</v>
      </c>
      <c r="AI264" s="166">
        <v>2904852</v>
      </c>
      <c r="AJ264" s="166"/>
      <c r="AK264" s="166"/>
    </row>
    <row r="265" spans="33:37">
      <c r="AG265" s="166" t="s">
        <v>41</v>
      </c>
      <c r="AH265" s="166" t="s">
        <v>1467</v>
      </c>
      <c r="AI265" s="166">
        <v>2904902</v>
      </c>
      <c r="AJ265" s="166"/>
      <c r="AK265" s="166"/>
    </row>
    <row r="266" spans="33:37">
      <c r="AG266" s="166" t="s">
        <v>41</v>
      </c>
      <c r="AH266" s="166" t="s">
        <v>1489</v>
      </c>
      <c r="AI266" s="166">
        <v>2905008</v>
      </c>
      <c r="AJ266" s="166"/>
      <c r="AK266" s="166"/>
    </row>
    <row r="267" spans="33:37">
      <c r="AG267" s="166" t="s">
        <v>41</v>
      </c>
      <c r="AH267" s="166" t="s">
        <v>1509</v>
      </c>
      <c r="AI267" s="166">
        <v>2905107</v>
      </c>
      <c r="AJ267" s="166"/>
      <c r="AK267" s="166"/>
    </row>
    <row r="268" spans="33:37">
      <c r="AG268" s="166" t="s">
        <v>41</v>
      </c>
      <c r="AH268" s="166" t="s">
        <v>1530</v>
      </c>
      <c r="AI268" s="166">
        <v>2905156</v>
      </c>
      <c r="AJ268" s="166"/>
      <c r="AK268" s="166"/>
    </row>
    <row r="269" spans="33:37">
      <c r="AG269" s="166" t="s">
        <v>41</v>
      </c>
      <c r="AH269" s="166" t="s">
        <v>1551</v>
      </c>
      <c r="AI269" s="166">
        <v>2905206</v>
      </c>
      <c r="AJ269" s="166"/>
      <c r="AK269" s="166"/>
    </row>
    <row r="270" spans="33:37">
      <c r="AG270" s="166" t="s">
        <v>41</v>
      </c>
      <c r="AH270" s="166" t="s">
        <v>1570</v>
      </c>
      <c r="AI270" s="166">
        <v>2905305</v>
      </c>
      <c r="AJ270" s="166"/>
      <c r="AK270" s="166"/>
    </row>
    <row r="271" spans="33:37">
      <c r="AG271" s="166" t="s">
        <v>41</v>
      </c>
      <c r="AH271" s="166" t="s">
        <v>1590</v>
      </c>
      <c r="AI271" s="166">
        <v>2905404</v>
      </c>
      <c r="AJ271" s="166"/>
      <c r="AK271" s="166"/>
    </row>
    <row r="272" spans="33:37">
      <c r="AG272" s="166" t="s">
        <v>41</v>
      </c>
      <c r="AH272" s="166" t="s">
        <v>1610</v>
      </c>
      <c r="AI272" s="166">
        <v>2905503</v>
      </c>
      <c r="AJ272" s="166"/>
      <c r="AK272" s="166"/>
    </row>
    <row r="273" spans="33:37">
      <c r="AG273" s="166" t="s">
        <v>41</v>
      </c>
      <c r="AH273" s="166" t="s">
        <v>1631</v>
      </c>
      <c r="AI273" s="166">
        <v>2905602</v>
      </c>
      <c r="AJ273" s="166"/>
      <c r="AK273" s="166"/>
    </row>
    <row r="274" spans="33:37">
      <c r="AG274" s="166" t="s">
        <v>41</v>
      </c>
      <c r="AH274" s="166" t="s">
        <v>1652</v>
      </c>
      <c r="AI274" s="166">
        <v>2905701</v>
      </c>
      <c r="AJ274" s="166"/>
      <c r="AK274" s="166"/>
    </row>
    <row r="275" spans="33:37">
      <c r="AG275" s="166" t="s">
        <v>41</v>
      </c>
      <c r="AH275" s="166" t="s">
        <v>1672</v>
      </c>
      <c r="AI275" s="166">
        <v>2905800</v>
      </c>
      <c r="AJ275" s="166"/>
      <c r="AK275" s="166"/>
    </row>
    <row r="276" spans="33:37">
      <c r="AG276" s="166" t="s">
        <v>41</v>
      </c>
      <c r="AH276" s="166" t="s">
        <v>1693</v>
      </c>
      <c r="AI276" s="166">
        <v>2905909</v>
      </c>
      <c r="AJ276" s="166"/>
      <c r="AK276" s="166"/>
    </row>
    <row r="277" spans="33:37">
      <c r="AG277" s="166" t="s">
        <v>41</v>
      </c>
      <c r="AH277" s="166" t="s">
        <v>1713</v>
      </c>
      <c r="AI277" s="166">
        <v>2906006</v>
      </c>
      <c r="AJ277" s="166"/>
      <c r="AK277" s="166"/>
    </row>
    <row r="278" spans="33:37">
      <c r="AG278" s="166" t="s">
        <v>41</v>
      </c>
      <c r="AH278" s="166" t="s">
        <v>1734</v>
      </c>
      <c r="AI278" s="166">
        <v>2906105</v>
      </c>
      <c r="AJ278" s="166"/>
      <c r="AK278" s="166"/>
    </row>
    <row r="279" spans="33:37">
      <c r="AG279" s="166" t="s">
        <v>41</v>
      </c>
      <c r="AH279" s="166" t="s">
        <v>701</v>
      </c>
      <c r="AI279" s="166">
        <v>2906204</v>
      </c>
      <c r="AJ279" s="166"/>
      <c r="AK279" s="166"/>
    </row>
    <row r="280" spans="33:37">
      <c r="AG280" s="166" t="s">
        <v>41</v>
      </c>
      <c r="AH280" s="166" t="s">
        <v>1775</v>
      </c>
      <c r="AI280" s="166">
        <v>2906303</v>
      </c>
      <c r="AJ280" s="166"/>
      <c r="AK280" s="166"/>
    </row>
    <row r="281" spans="33:37">
      <c r="AG281" s="166" t="s">
        <v>41</v>
      </c>
      <c r="AH281" s="166" t="s">
        <v>1794</v>
      </c>
      <c r="AI281" s="166">
        <v>2906402</v>
      </c>
      <c r="AJ281" s="166"/>
      <c r="AK281" s="166"/>
    </row>
    <row r="282" spans="33:37">
      <c r="AG282" s="166" t="s">
        <v>41</v>
      </c>
      <c r="AH282" s="166" t="s">
        <v>1813</v>
      </c>
      <c r="AI282" s="166">
        <v>2906501</v>
      </c>
      <c r="AJ282" s="166"/>
      <c r="AK282" s="166"/>
    </row>
    <row r="283" spans="33:37">
      <c r="AG283" s="166" t="s">
        <v>41</v>
      </c>
      <c r="AH283" s="166" t="s">
        <v>1832</v>
      </c>
      <c r="AI283" s="166">
        <v>2906600</v>
      </c>
      <c r="AJ283" s="166"/>
      <c r="AK283" s="166"/>
    </row>
    <row r="284" spans="33:37">
      <c r="AG284" s="166" t="s">
        <v>41</v>
      </c>
      <c r="AH284" s="166" t="s">
        <v>1850</v>
      </c>
      <c r="AI284" s="166">
        <v>2906709</v>
      </c>
      <c r="AJ284" s="166"/>
      <c r="AK284" s="166"/>
    </row>
    <row r="285" spans="33:37">
      <c r="AG285" s="166" t="s">
        <v>41</v>
      </c>
      <c r="AH285" s="166" t="s">
        <v>1868</v>
      </c>
      <c r="AI285" s="166">
        <v>2906808</v>
      </c>
      <c r="AJ285" s="166"/>
      <c r="AK285" s="166"/>
    </row>
    <row r="286" spans="33:37">
      <c r="AG286" s="166" t="s">
        <v>41</v>
      </c>
      <c r="AH286" s="166" t="s">
        <v>1885</v>
      </c>
      <c r="AI286" s="166">
        <v>2906824</v>
      </c>
      <c r="AJ286" s="166"/>
      <c r="AK286" s="166"/>
    </row>
    <row r="287" spans="33:37">
      <c r="AG287" s="166" t="s">
        <v>41</v>
      </c>
      <c r="AH287" s="166" t="s">
        <v>1902</v>
      </c>
      <c r="AI287" s="166">
        <v>2906857</v>
      </c>
      <c r="AJ287" s="166"/>
      <c r="AK287" s="166"/>
    </row>
    <row r="288" spans="33:37">
      <c r="AG288" s="166" t="s">
        <v>41</v>
      </c>
      <c r="AH288" s="166" t="s">
        <v>1919</v>
      </c>
      <c r="AI288" s="166">
        <v>2906873</v>
      </c>
      <c r="AJ288" s="166"/>
      <c r="AK288" s="166"/>
    </row>
    <row r="289" spans="33:37">
      <c r="AG289" s="166" t="s">
        <v>41</v>
      </c>
      <c r="AH289" s="166" t="s">
        <v>1936</v>
      </c>
      <c r="AI289" s="166">
        <v>2906899</v>
      </c>
      <c r="AJ289" s="166"/>
      <c r="AK289" s="166"/>
    </row>
    <row r="290" spans="33:37">
      <c r="AG290" s="166" t="s">
        <v>41</v>
      </c>
      <c r="AH290" s="166" t="s">
        <v>1952</v>
      </c>
      <c r="AI290" s="166">
        <v>2906907</v>
      </c>
      <c r="AJ290" s="166"/>
      <c r="AK290" s="166"/>
    </row>
    <row r="291" spans="33:37">
      <c r="AG291" s="166" t="s">
        <v>41</v>
      </c>
      <c r="AH291" s="166" t="s">
        <v>1969</v>
      </c>
      <c r="AI291" s="166">
        <v>2907004</v>
      </c>
      <c r="AJ291" s="166"/>
      <c r="AK291" s="166"/>
    </row>
    <row r="292" spans="33:37">
      <c r="AG292" s="166" t="s">
        <v>41</v>
      </c>
      <c r="AH292" s="166" t="s">
        <v>1987</v>
      </c>
      <c r="AI292" s="166">
        <v>2907103</v>
      </c>
      <c r="AJ292" s="166"/>
      <c r="AK292" s="166"/>
    </row>
    <row r="293" spans="33:37">
      <c r="AG293" s="166" t="s">
        <v>41</v>
      </c>
      <c r="AH293" s="166" t="s">
        <v>2004</v>
      </c>
      <c r="AI293" s="166">
        <v>2907202</v>
      </c>
      <c r="AJ293" s="166"/>
      <c r="AK293" s="166"/>
    </row>
    <row r="294" spans="33:37">
      <c r="AG294" s="166" t="s">
        <v>41</v>
      </c>
      <c r="AH294" s="166" t="s">
        <v>2022</v>
      </c>
      <c r="AI294" s="166">
        <v>2907301</v>
      </c>
      <c r="AJ294" s="166"/>
      <c r="AK294" s="166"/>
    </row>
    <row r="295" spans="33:37">
      <c r="AG295" s="166" t="s">
        <v>41</v>
      </c>
      <c r="AH295" s="166" t="s">
        <v>2040</v>
      </c>
      <c r="AI295" s="166">
        <v>2907400</v>
      </c>
      <c r="AJ295" s="166"/>
      <c r="AK295" s="166"/>
    </row>
    <row r="296" spans="33:37">
      <c r="AG296" s="166" t="s">
        <v>41</v>
      </c>
      <c r="AH296" s="166" t="s">
        <v>2058</v>
      </c>
      <c r="AI296" s="166">
        <v>2907509</v>
      </c>
      <c r="AJ296" s="166"/>
      <c r="AK296" s="166"/>
    </row>
    <row r="297" spans="33:37">
      <c r="AG297" s="166" t="s">
        <v>41</v>
      </c>
      <c r="AH297" s="166" t="s">
        <v>2075</v>
      </c>
      <c r="AI297" s="166">
        <v>2907558</v>
      </c>
      <c r="AJ297" s="166"/>
      <c r="AK297" s="166"/>
    </row>
    <row r="298" spans="33:37">
      <c r="AG298" s="166" t="s">
        <v>41</v>
      </c>
      <c r="AH298" s="166" t="s">
        <v>2091</v>
      </c>
      <c r="AI298" s="166">
        <v>2907608</v>
      </c>
      <c r="AJ298" s="166"/>
      <c r="AK298" s="166"/>
    </row>
    <row r="299" spans="33:37">
      <c r="AG299" s="166" t="s">
        <v>41</v>
      </c>
      <c r="AH299" s="166" t="s">
        <v>2107</v>
      </c>
      <c r="AI299" s="166">
        <v>2907707</v>
      </c>
      <c r="AJ299" s="166"/>
      <c r="AK299" s="166"/>
    </row>
    <row r="300" spans="33:37">
      <c r="AG300" s="166" t="s">
        <v>41</v>
      </c>
      <c r="AH300" s="166" t="s">
        <v>2123</v>
      </c>
      <c r="AI300" s="166">
        <v>2907806</v>
      </c>
      <c r="AJ300" s="166"/>
      <c r="AK300" s="166"/>
    </row>
    <row r="301" spans="33:37">
      <c r="AG301" s="166" t="s">
        <v>41</v>
      </c>
      <c r="AH301" s="166" t="s">
        <v>2139</v>
      </c>
      <c r="AI301" s="166">
        <v>2907905</v>
      </c>
      <c r="AJ301" s="166"/>
      <c r="AK301" s="166"/>
    </row>
    <row r="302" spans="33:37">
      <c r="AG302" s="166" t="s">
        <v>41</v>
      </c>
      <c r="AH302" s="166" t="s">
        <v>2155</v>
      </c>
      <c r="AI302" s="166">
        <v>2908002</v>
      </c>
      <c r="AJ302" s="166"/>
      <c r="AK302" s="166"/>
    </row>
    <row r="303" spans="33:37">
      <c r="AG303" s="166" t="s">
        <v>41</v>
      </c>
      <c r="AH303" s="166" t="s">
        <v>2172</v>
      </c>
      <c r="AI303" s="166">
        <v>2908101</v>
      </c>
      <c r="AJ303" s="166"/>
      <c r="AK303" s="166"/>
    </row>
    <row r="304" spans="33:37">
      <c r="AG304" s="166" t="s">
        <v>41</v>
      </c>
      <c r="AH304" s="166" t="s">
        <v>2189</v>
      </c>
      <c r="AI304" s="166">
        <v>2908200</v>
      </c>
      <c r="AJ304" s="166"/>
      <c r="AK304" s="166"/>
    </row>
    <row r="305" spans="33:37">
      <c r="AG305" s="166" t="s">
        <v>41</v>
      </c>
      <c r="AH305" s="166" t="s">
        <v>2205</v>
      </c>
      <c r="AI305" s="166">
        <v>2908309</v>
      </c>
      <c r="AJ305" s="166"/>
      <c r="AK305" s="166"/>
    </row>
    <row r="306" spans="33:37">
      <c r="AG306" s="166" t="s">
        <v>41</v>
      </c>
      <c r="AH306" s="166" t="s">
        <v>2220</v>
      </c>
      <c r="AI306" s="166">
        <v>2908408</v>
      </c>
      <c r="AJ306" s="166"/>
      <c r="AK306" s="166"/>
    </row>
    <row r="307" spans="33:37">
      <c r="AG307" s="166" t="s">
        <v>41</v>
      </c>
      <c r="AH307" s="166" t="s">
        <v>2236</v>
      </c>
      <c r="AI307" s="166">
        <v>2908507</v>
      </c>
      <c r="AJ307" s="166"/>
      <c r="AK307" s="166"/>
    </row>
    <row r="308" spans="33:37">
      <c r="AG308" s="166" t="s">
        <v>41</v>
      </c>
      <c r="AH308" s="166" t="s">
        <v>1456</v>
      </c>
      <c r="AI308" s="166">
        <v>2908606</v>
      </c>
      <c r="AJ308" s="166"/>
      <c r="AK308" s="166"/>
    </row>
    <row r="309" spans="33:37">
      <c r="AG309" s="166" t="s">
        <v>41</v>
      </c>
      <c r="AH309" s="166" t="s">
        <v>2266</v>
      </c>
      <c r="AI309" s="166">
        <v>2908705</v>
      </c>
      <c r="AJ309" s="166"/>
      <c r="AK309" s="166"/>
    </row>
    <row r="310" spans="33:37">
      <c r="AG310" s="166" t="s">
        <v>41</v>
      </c>
      <c r="AH310" s="166" t="s">
        <v>2281</v>
      </c>
      <c r="AI310" s="166">
        <v>2908804</v>
      </c>
      <c r="AJ310" s="166"/>
      <c r="AK310" s="166"/>
    </row>
    <row r="311" spans="33:37">
      <c r="AG311" s="166" t="s">
        <v>41</v>
      </c>
      <c r="AH311" s="166" t="s">
        <v>2297</v>
      </c>
      <c r="AI311" s="166">
        <v>2908903</v>
      </c>
      <c r="AJ311" s="166"/>
      <c r="AK311" s="166"/>
    </row>
    <row r="312" spans="33:37">
      <c r="AG312" s="166" t="s">
        <v>41</v>
      </c>
      <c r="AH312" s="166" t="s">
        <v>2312</v>
      </c>
      <c r="AI312" s="166">
        <v>2909000</v>
      </c>
      <c r="AJ312" s="166"/>
      <c r="AK312" s="166"/>
    </row>
    <row r="313" spans="33:37">
      <c r="AG313" s="166" t="s">
        <v>41</v>
      </c>
      <c r="AH313" s="166" t="s">
        <v>2326</v>
      </c>
      <c r="AI313" s="166">
        <v>2909109</v>
      </c>
      <c r="AJ313" s="166"/>
      <c r="AK313" s="166"/>
    </row>
    <row r="314" spans="33:37">
      <c r="AG314" s="166" t="s">
        <v>41</v>
      </c>
      <c r="AH314" s="166" t="s">
        <v>2342</v>
      </c>
      <c r="AI314" s="166">
        <v>2909208</v>
      </c>
      <c r="AJ314" s="166"/>
      <c r="AK314" s="166"/>
    </row>
    <row r="315" spans="33:37">
      <c r="AG315" s="166" t="s">
        <v>41</v>
      </c>
      <c r="AH315" s="166" t="s">
        <v>2358</v>
      </c>
      <c r="AI315" s="166">
        <v>2909307</v>
      </c>
      <c r="AJ315" s="166"/>
      <c r="AK315" s="166"/>
    </row>
    <row r="316" spans="33:37">
      <c r="AG316" s="166" t="s">
        <v>41</v>
      </c>
      <c r="AH316" s="166" t="s">
        <v>2372</v>
      </c>
      <c r="AI316" s="166">
        <v>2909406</v>
      </c>
      <c r="AJ316" s="166"/>
      <c r="AK316" s="166"/>
    </row>
    <row r="317" spans="33:37">
      <c r="AG317" s="166" t="s">
        <v>41</v>
      </c>
      <c r="AH317" s="166" t="s">
        <v>2387</v>
      </c>
      <c r="AI317" s="166">
        <v>2909505</v>
      </c>
      <c r="AJ317" s="166"/>
      <c r="AK317" s="166"/>
    </row>
    <row r="318" spans="33:37">
      <c r="AG318" s="166" t="s">
        <v>41</v>
      </c>
      <c r="AH318" s="166" t="s">
        <v>2403</v>
      </c>
      <c r="AI318" s="166">
        <v>2909604</v>
      </c>
      <c r="AJ318" s="166"/>
      <c r="AK318" s="166"/>
    </row>
    <row r="319" spans="33:37">
      <c r="AG319" s="166" t="s">
        <v>41</v>
      </c>
      <c r="AH319" s="166" t="s">
        <v>2419</v>
      </c>
      <c r="AI319" s="166">
        <v>2909703</v>
      </c>
      <c r="AJ319" s="166"/>
      <c r="AK319" s="166"/>
    </row>
    <row r="320" spans="33:37">
      <c r="AG320" s="166" t="s">
        <v>41</v>
      </c>
      <c r="AH320" s="166" t="s">
        <v>2435</v>
      </c>
      <c r="AI320" s="166">
        <v>2909802</v>
      </c>
      <c r="AJ320" s="166"/>
      <c r="AK320" s="166"/>
    </row>
    <row r="321" spans="33:37">
      <c r="AG321" s="166" t="s">
        <v>41</v>
      </c>
      <c r="AH321" s="166" t="s">
        <v>2451</v>
      </c>
      <c r="AI321" s="166">
        <v>2909901</v>
      </c>
      <c r="AJ321" s="166"/>
      <c r="AK321" s="166"/>
    </row>
    <row r="322" spans="33:37">
      <c r="AG322" s="166" t="s">
        <v>41</v>
      </c>
      <c r="AH322" s="166" t="s">
        <v>2465</v>
      </c>
      <c r="AI322" s="166">
        <v>2910008</v>
      </c>
      <c r="AJ322" s="166"/>
      <c r="AK322" s="166"/>
    </row>
    <row r="323" spans="33:37">
      <c r="AG323" s="166" t="s">
        <v>41</v>
      </c>
      <c r="AH323" s="166" t="s">
        <v>2480</v>
      </c>
      <c r="AI323" s="166">
        <v>2910057</v>
      </c>
      <c r="AJ323" s="166"/>
      <c r="AK323" s="166"/>
    </row>
    <row r="324" spans="33:37">
      <c r="AG324" s="166" t="s">
        <v>41</v>
      </c>
      <c r="AH324" s="166" t="s">
        <v>2496</v>
      </c>
      <c r="AI324" s="166">
        <v>2910107</v>
      </c>
      <c r="AJ324" s="166"/>
      <c r="AK324" s="166"/>
    </row>
    <row r="325" spans="33:37">
      <c r="AG325" s="166" t="s">
        <v>41</v>
      </c>
      <c r="AH325" s="166" t="s">
        <v>2510</v>
      </c>
      <c r="AI325" s="166">
        <v>2910206</v>
      </c>
      <c r="AJ325" s="166"/>
      <c r="AK325" s="166"/>
    </row>
    <row r="326" spans="33:37">
      <c r="AG326" s="166" t="s">
        <v>41</v>
      </c>
      <c r="AH326" s="166" t="s">
        <v>2526</v>
      </c>
      <c r="AI326" s="166">
        <v>2910305</v>
      </c>
      <c r="AJ326" s="166"/>
      <c r="AK326" s="166"/>
    </row>
    <row r="327" spans="33:37">
      <c r="AG327" s="166" t="s">
        <v>41</v>
      </c>
      <c r="AH327" s="166" t="s">
        <v>2541</v>
      </c>
      <c r="AI327" s="166">
        <v>2910404</v>
      </c>
      <c r="AJ327" s="166"/>
      <c r="AK327" s="166"/>
    </row>
    <row r="328" spans="33:37">
      <c r="AG328" s="166" t="s">
        <v>41</v>
      </c>
      <c r="AH328" s="166" t="s">
        <v>1948</v>
      </c>
      <c r="AI328" s="166">
        <v>2910503</v>
      </c>
      <c r="AJ328" s="166"/>
      <c r="AK328" s="166"/>
    </row>
    <row r="329" spans="33:37">
      <c r="AG329" s="166" t="s">
        <v>41</v>
      </c>
      <c r="AH329" s="166" t="s">
        <v>2571</v>
      </c>
      <c r="AI329" s="166">
        <v>2900504</v>
      </c>
      <c r="AJ329" s="166"/>
      <c r="AK329" s="166"/>
    </row>
    <row r="330" spans="33:37">
      <c r="AG330" s="166" t="s">
        <v>41</v>
      </c>
      <c r="AH330" s="166" t="s">
        <v>2586</v>
      </c>
      <c r="AI330" s="166">
        <v>2910602</v>
      </c>
      <c r="AJ330" s="166"/>
      <c r="AK330" s="166"/>
    </row>
    <row r="331" spans="33:37">
      <c r="AG331" s="166" t="s">
        <v>41</v>
      </c>
      <c r="AH331" s="166" t="s">
        <v>2602</v>
      </c>
      <c r="AI331" s="166">
        <v>2910701</v>
      </c>
      <c r="AJ331" s="166"/>
      <c r="AK331" s="166"/>
    </row>
    <row r="332" spans="33:37">
      <c r="AG332" s="166" t="s">
        <v>41</v>
      </c>
      <c r="AH332" s="166" t="s">
        <v>2617</v>
      </c>
      <c r="AI332" s="166">
        <v>2910727</v>
      </c>
      <c r="AJ332" s="166"/>
      <c r="AK332" s="166"/>
    </row>
    <row r="333" spans="33:37">
      <c r="AG333" s="166" t="s">
        <v>41</v>
      </c>
      <c r="AH333" s="166" t="s">
        <v>1271</v>
      </c>
      <c r="AI333" s="166">
        <v>2910750</v>
      </c>
      <c r="AJ333" s="166"/>
      <c r="AK333" s="166"/>
    </row>
    <row r="334" spans="33:37">
      <c r="AG334" s="166" t="s">
        <v>41</v>
      </c>
      <c r="AH334" s="166" t="s">
        <v>2644</v>
      </c>
      <c r="AI334" s="166">
        <v>2910776</v>
      </c>
      <c r="AJ334" s="166"/>
      <c r="AK334" s="166"/>
    </row>
    <row r="335" spans="33:37">
      <c r="AG335" s="166" t="s">
        <v>41</v>
      </c>
      <c r="AH335" s="166" t="s">
        <v>2657</v>
      </c>
      <c r="AI335" s="166">
        <v>2910800</v>
      </c>
      <c r="AJ335" s="166"/>
      <c r="AK335" s="166"/>
    </row>
    <row r="336" spans="33:37">
      <c r="AG336" s="166" t="s">
        <v>41</v>
      </c>
      <c r="AH336" s="166" t="s">
        <v>1314</v>
      </c>
      <c r="AI336" s="166">
        <v>2910859</v>
      </c>
      <c r="AJ336" s="166"/>
      <c r="AK336" s="166"/>
    </row>
    <row r="337" spans="33:37">
      <c r="AG337" s="166" t="s">
        <v>41</v>
      </c>
      <c r="AH337" s="166" t="s">
        <v>2686</v>
      </c>
      <c r="AI337" s="166">
        <v>2910909</v>
      </c>
      <c r="AJ337" s="166"/>
      <c r="AK337" s="166"/>
    </row>
    <row r="338" spans="33:37">
      <c r="AG338" s="166" t="s">
        <v>41</v>
      </c>
      <c r="AH338" s="166" t="s">
        <v>2702</v>
      </c>
      <c r="AI338" s="166">
        <v>2911006</v>
      </c>
      <c r="AJ338" s="166"/>
      <c r="AK338" s="166"/>
    </row>
    <row r="339" spans="33:37">
      <c r="AG339" s="166" t="s">
        <v>41</v>
      </c>
      <c r="AH339" s="166" t="s">
        <v>2717</v>
      </c>
      <c r="AI339" s="166">
        <v>2911105</v>
      </c>
      <c r="AJ339" s="166"/>
      <c r="AK339" s="166"/>
    </row>
    <row r="340" spans="33:37">
      <c r="AG340" s="166" t="s">
        <v>41</v>
      </c>
      <c r="AH340" s="166" t="s">
        <v>2733</v>
      </c>
      <c r="AI340" s="166">
        <v>2911204</v>
      </c>
      <c r="AJ340" s="166"/>
      <c r="AK340" s="166"/>
    </row>
    <row r="341" spans="33:37">
      <c r="AG341" s="166" t="s">
        <v>41</v>
      </c>
      <c r="AH341" s="166" t="s">
        <v>2748</v>
      </c>
      <c r="AI341" s="166">
        <v>2911253</v>
      </c>
      <c r="AJ341" s="166"/>
      <c r="AK341" s="166"/>
    </row>
    <row r="342" spans="33:37">
      <c r="AG342" s="166" t="s">
        <v>41</v>
      </c>
      <c r="AH342" s="166" t="s">
        <v>2763</v>
      </c>
      <c r="AI342" s="166">
        <v>2911303</v>
      </c>
      <c r="AJ342" s="166"/>
      <c r="AK342" s="166"/>
    </row>
    <row r="343" spans="33:37">
      <c r="AG343" s="166" t="s">
        <v>41</v>
      </c>
      <c r="AH343" s="166" t="s">
        <v>2779</v>
      </c>
      <c r="AI343" s="166">
        <v>2911402</v>
      </c>
      <c r="AJ343" s="166"/>
      <c r="AK343" s="166"/>
    </row>
    <row r="344" spans="33:37">
      <c r="AG344" s="166" t="s">
        <v>41</v>
      </c>
      <c r="AH344" s="166" t="s">
        <v>2794</v>
      </c>
      <c r="AI344" s="166">
        <v>2911501</v>
      </c>
      <c r="AJ344" s="166"/>
      <c r="AK344" s="166"/>
    </row>
    <row r="345" spans="33:37">
      <c r="AG345" s="166" t="s">
        <v>41</v>
      </c>
      <c r="AH345" s="166" t="s">
        <v>2809</v>
      </c>
      <c r="AI345" s="166">
        <v>2911600</v>
      </c>
      <c r="AJ345" s="166"/>
      <c r="AK345" s="166"/>
    </row>
    <row r="346" spans="33:37">
      <c r="AG346" s="166" t="s">
        <v>41</v>
      </c>
      <c r="AH346" s="166" t="s">
        <v>2824</v>
      </c>
      <c r="AI346" s="166">
        <v>2911659</v>
      </c>
      <c r="AJ346" s="166"/>
      <c r="AK346" s="166"/>
    </row>
    <row r="347" spans="33:37">
      <c r="AG347" s="166" t="s">
        <v>41</v>
      </c>
      <c r="AH347" s="166" t="s">
        <v>2836</v>
      </c>
      <c r="AI347" s="166">
        <v>2911709</v>
      </c>
      <c r="AJ347" s="166"/>
      <c r="AK347" s="166"/>
    </row>
    <row r="348" spans="33:37">
      <c r="AG348" s="166" t="s">
        <v>41</v>
      </c>
      <c r="AH348" s="166" t="s">
        <v>2849</v>
      </c>
      <c r="AI348" s="166">
        <v>2911808</v>
      </c>
      <c r="AJ348" s="166"/>
      <c r="AK348" s="166"/>
    </row>
    <row r="349" spans="33:37">
      <c r="AG349" s="166" t="s">
        <v>41</v>
      </c>
      <c r="AH349" s="166" t="s">
        <v>2862</v>
      </c>
      <c r="AI349" s="166">
        <v>2911857</v>
      </c>
      <c r="AJ349" s="166"/>
      <c r="AK349" s="166"/>
    </row>
    <row r="350" spans="33:37">
      <c r="AG350" s="166" t="s">
        <v>41</v>
      </c>
      <c r="AH350" s="166" t="s">
        <v>2875</v>
      </c>
      <c r="AI350" s="166">
        <v>2911907</v>
      </c>
      <c r="AJ350" s="166"/>
      <c r="AK350" s="166"/>
    </row>
    <row r="351" spans="33:37">
      <c r="AG351" s="166" t="s">
        <v>41</v>
      </c>
      <c r="AH351" s="166" t="s">
        <v>2887</v>
      </c>
      <c r="AI351" s="166">
        <v>2912004</v>
      </c>
      <c r="AJ351" s="166"/>
      <c r="AK351" s="166"/>
    </row>
    <row r="352" spans="33:37">
      <c r="AG352" s="166" t="s">
        <v>41</v>
      </c>
      <c r="AH352" s="166" t="s">
        <v>2900</v>
      </c>
      <c r="AI352" s="166">
        <v>2912103</v>
      </c>
      <c r="AJ352" s="166"/>
      <c r="AK352" s="166"/>
    </row>
    <row r="353" spans="33:37">
      <c r="AG353" s="166" t="s">
        <v>41</v>
      </c>
      <c r="AH353" s="166" t="s">
        <v>2912</v>
      </c>
      <c r="AI353" s="166">
        <v>2912202</v>
      </c>
      <c r="AJ353" s="166"/>
      <c r="AK353" s="166"/>
    </row>
    <row r="354" spans="33:37">
      <c r="AG354" s="166" t="s">
        <v>41</v>
      </c>
      <c r="AH354" s="166" t="s">
        <v>2925</v>
      </c>
      <c r="AI354" s="166">
        <v>2912301</v>
      </c>
      <c r="AJ354" s="166"/>
      <c r="AK354" s="166"/>
    </row>
    <row r="355" spans="33:37">
      <c r="AG355" s="166" t="s">
        <v>41</v>
      </c>
      <c r="AH355" s="166" t="s">
        <v>2936</v>
      </c>
      <c r="AI355" s="166">
        <v>2912400</v>
      </c>
      <c r="AJ355" s="166"/>
      <c r="AK355" s="166"/>
    </row>
    <row r="356" spans="33:37">
      <c r="AG356" s="166" t="s">
        <v>41</v>
      </c>
      <c r="AH356" s="166" t="s">
        <v>2948</v>
      </c>
      <c r="AI356" s="166">
        <v>2912509</v>
      </c>
      <c r="AJ356" s="166"/>
      <c r="AK356" s="166"/>
    </row>
    <row r="357" spans="33:37">
      <c r="AG357" s="166" t="s">
        <v>41</v>
      </c>
      <c r="AH357" s="166" t="s">
        <v>2960</v>
      </c>
      <c r="AI357" s="166">
        <v>2912608</v>
      </c>
      <c r="AJ357" s="166"/>
      <c r="AK357" s="166"/>
    </row>
    <row r="358" spans="33:37">
      <c r="AG358" s="166" t="s">
        <v>41</v>
      </c>
      <c r="AH358" s="166" t="s">
        <v>2972</v>
      </c>
      <c r="AI358" s="166">
        <v>2912707</v>
      </c>
      <c r="AJ358" s="166"/>
      <c r="AK358" s="166"/>
    </row>
    <row r="359" spans="33:37">
      <c r="AG359" s="166" t="s">
        <v>41</v>
      </c>
      <c r="AH359" s="166" t="s">
        <v>2984</v>
      </c>
      <c r="AI359" s="166">
        <v>2912806</v>
      </c>
      <c r="AJ359" s="166"/>
      <c r="AK359" s="166"/>
    </row>
    <row r="360" spans="33:37">
      <c r="AG360" s="166" t="s">
        <v>41</v>
      </c>
      <c r="AH360" s="166" t="s">
        <v>2996</v>
      </c>
      <c r="AI360" s="166">
        <v>2912905</v>
      </c>
      <c r="AJ360" s="166"/>
      <c r="AK360" s="166"/>
    </row>
    <row r="361" spans="33:37">
      <c r="AG361" s="166" t="s">
        <v>41</v>
      </c>
      <c r="AH361" s="166" t="s">
        <v>3009</v>
      </c>
      <c r="AI361" s="166">
        <v>2913002</v>
      </c>
      <c r="AJ361" s="166"/>
      <c r="AK361" s="166"/>
    </row>
    <row r="362" spans="33:37">
      <c r="AG362" s="166" t="s">
        <v>41</v>
      </c>
      <c r="AH362" s="166" t="s">
        <v>3022</v>
      </c>
      <c r="AI362" s="166">
        <v>2913101</v>
      </c>
      <c r="AJ362" s="166"/>
      <c r="AK362" s="166"/>
    </row>
    <row r="363" spans="33:37">
      <c r="AG363" s="166" t="s">
        <v>41</v>
      </c>
      <c r="AH363" s="166" t="s">
        <v>3034</v>
      </c>
      <c r="AI363" s="166">
        <v>2913200</v>
      </c>
      <c r="AJ363" s="166"/>
      <c r="AK363" s="166"/>
    </row>
    <row r="364" spans="33:37">
      <c r="AG364" s="166" t="s">
        <v>41</v>
      </c>
      <c r="AH364" s="166" t="s">
        <v>3046</v>
      </c>
      <c r="AI364" s="166">
        <v>2913309</v>
      </c>
      <c r="AJ364" s="166"/>
      <c r="AK364" s="166"/>
    </row>
    <row r="365" spans="33:37">
      <c r="AG365" s="166" t="s">
        <v>41</v>
      </c>
      <c r="AH365" s="166" t="s">
        <v>3058</v>
      </c>
      <c r="AI365" s="166">
        <v>2913408</v>
      </c>
      <c r="AJ365" s="166"/>
      <c r="AK365" s="166"/>
    </row>
    <row r="366" spans="33:37">
      <c r="AG366" s="166" t="s">
        <v>41</v>
      </c>
      <c r="AH366" s="166" t="s">
        <v>3070</v>
      </c>
      <c r="AI366" s="166">
        <v>2913457</v>
      </c>
      <c r="AJ366" s="166"/>
      <c r="AK366" s="166"/>
    </row>
    <row r="367" spans="33:37">
      <c r="AG367" s="166" t="s">
        <v>41</v>
      </c>
      <c r="AH367" s="166" t="s">
        <v>3082</v>
      </c>
      <c r="AI367" s="166">
        <v>2913507</v>
      </c>
      <c r="AJ367" s="166"/>
      <c r="AK367" s="166"/>
    </row>
    <row r="368" spans="33:37">
      <c r="AG368" s="166" t="s">
        <v>41</v>
      </c>
      <c r="AH368" s="166" t="s">
        <v>3095</v>
      </c>
      <c r="AI368" s="166">
        <v>2913606</v>
      </c>
      <c r="AJ368" s="166"/>
      <c r="AK368" s="166"/>
    </row>
    <row r="369" spans="33:37">
      <c r="AG369" s="166" t="s">
        <v>41</v>
      </c>
      <c r="AH369" s="166" t="s">
        <v>3107</v>
      </c>
      <c r="AI369" s="166">
        <v>2913705</v>
      </c>
      <c r="AJ369" s="166"/>
      <c r="AK369" s="166"/>
    </row>
    <row r="370" spans="33:37">
      <c r="AG370" s="166" t="s">
        <v>41</v>
      </c>
      <c r="AH370" s="166" t="s">
        <v>3119</v>
      </c>
      <c r="AI370" s="166">
        <v>2913804</v>
      </c>
      <c r="AJ370" s="166"/>
      <c r="AK370" s="166"/>
    </row>
    <row r="371" spans="33:37">
      <c r="AG371" s="166" t="s">
        <v>41</v>
      </c>
      <c r="AH371" s="166" t="s">
        <v>3131</v>
      </c>
      <c r="AI371" s="166">
        <v>2913903</v>
      </c>
      <c r="AJ371" s="166"/>
      <c r="AK371" s="166"/>
    </row>
    <row r="372" spans="33:37">
      <c r="AG372" s="166" t="s">
        <v>41</v>
      </c>
      <c r="AH372" s="166" t="s">
        <v>3143</v>
      </c>
      <c r="AI372" s="166">
        <v>2914000</v>
      </c>
      <c r="AJ372" s="166"/>
      <c r="AK372" s="166"/>
    </row>
    <row r="373" spans="33:37">
      <c r="AG373" s="166" t="s">
        <v>41</v>
      </c>
      <c r="AH373" s="166" t="s">
        <v>3154</v>
      </c>
      <c r="AI373" s="166">
        <v>2914109</v>
      </c>
      <c r="AJ373" s="166"/>
      <c r="AK373" s="166"/>
    </row>
    <row r="374" spans="33:37">
      <c r="AG374" s="166" t="s">
        <v>41</v>
      </c>
      <c r="AH374" s="166" t="s">
        <v>3165</v>
      </c>
      <c r="AI374" s="166">
        <v>2914208</v>
      </c>
      <c r="AJ374" s="166"/>
      <c r="AK374" s="166"/>
    </row>
    <row r="375" spans="33:37">
      <c r="AG375" s="166" t="s">
        <v>41</v>
      </c>
      <c r="AH375" s="166" t="s">
        <v>3176</v>
      </c>
      <c r="AI375" s="166">
        <v>2914307</v>
      </c>
      <c r="AJ375" s="166"/>
      <c r="AK375" s="166"/>
    </row>
    <row r="376" spans="33:37">
      <c r="AG376" s="166" t="s">
        <v>41</v>
      </c>
      <c r="AH376" s="166" t="s">
        <v>3187</v>
      </c>
      <c r="AI376" s="166">
        <v>2914406</v>
      </c>
      <c r="AJ376" s="166"/>
      <c r="AK376" s="166"/>
    </row>
    <row r="377" spans="33:37">
      <c r="AG377" s="166" t="s">
        <v>41</v>
      </c>
      <c r="AH377" s="166" t="s">
        <v>3199</v>
      </c>
      <c r="AI377" s="166">
        <v>2914505</v>
      </c>
      <c r="AJ377" s="166"/>
      <c r="AK377" s="166"/>
    </row>
    <row r="378" spans="33:37">
      <c r="AG378" s="166" t="s">
        <v>41</v>
      </c>
      <c r="AH378" s="166" t="s">
        <v>3211</v>
      </c>
      <c r="AI378" s="166">
        <v>2914604</v>
      </c>
      <c r="AJ378" s="166"/>
      <c r="AK378" s="166"/>
    </row>
    <row r="379" spans="33:37">
      <c r="AG379" s="166" t="s">
        <v>41</v>
      </c>
      <c r="AH379" s="166" t="s">
        <v>3223</v>
      </c>
      <c r="AI379" s="166">
        <v>2914653</v>
      </c>
      <c r="AJ379" s="166"/>
      <c r="AK379" s="166"/>
    </row>
    <row r="380" spans="33:37">
      <c r="AG380" s="166" t="s">
        <v>41</v>
      </c>
      <c r="AH380" s="166" t="s">
        <v>3233</v>
      </c>
      <c r="AI380" s="166">
        <v>2914703</v>
      </c>
      <c r="AJ380" s="166"/>
      <c r="AK380" s="166"/>
    </row>
    <row r="381" spans="33:37">
      <c r="AG381" s="166" t="s">
        <v>41</v>
      </c>
      <c r="AH381" s="166" t="s">
        <v>3244</v>
      </c>
      <c r="AI381" s="166">
        <v>2914802</v>
      </c>
      <c r="AJ381" s="166"/>
      <c r="AK381" s="166"/>
    </row>
    <row r="382" spans="33:37">
      <c r="AG382" s="166" t="s">
        <v>41</v>
      </c>
      <c r="AH382" s="166" t="s">
        <v>3254</v>
      </c>
      <c r="AI382" s="166">
        <v>2914901</v>
      </c>
      <c r="AJ382" s="166"/>
      <c r="AK382" s="166"/>
    </row>
    <row r="383" spans="33:37">
      <c r="AG383" s="166" t="s">
        <v>41</v>
      </c>
      <c r="AH383" s="166" t="s">
        <v>3265</v>
      </c>
      <c r="AI383" s="166">
        <v>2915007</v>
      </c>
      <c r="AJ383" s="166"/>
      <c r="AK383" s="166"/>
    </row>
    <row r="384" spans="33:37">
      <c r="AG384" s="166" t="s">
        <v>41</v>
      </c>
      <c r="AH384" s="166" t="s">
        <v>3277</v>
      </c>
      <c r="AI384" s="166">
        <v>2915106</v>
      </c>
      <c r="AJ384" s="166"/>
      <c r="AK384" s="166"/>
    </row>
    <row r="385" spans="33:37">
      <c r="AG385" s="166" t="s">
        <v>41</v>
      </c>
      <c r="AH385" s="166" t="s">
        <v>3288</v>
      </c>
      <c r="AI385" s="166">
        <v>2915205</v>
      </c>
      <c r="AJ385" s="166"/>
      <c r="AK385" s="166"/>
    </row>
    <row r="386" spans="33:37">
      <c r="AG386" s="166" t="s">
        <v>41</v>
      </c>
      <c r="AH386" s="166" t="s">
        <v>3300</v>
      </c>
      <c r="AI386" s="166">
        <v>2915304</v>
      </c>
      <c r="AJ386" s="166"/>
      <c r="AK386" s="166"/>
    </row>
    <row r="387" spans="33:37">
      <c r="AG387" s="166" t="s">
        <v>41</v>
      </c>
      <c r="AH387" s="166" t="s">
        <v>3312</v>
      </c>
      <c r="AI387" s="166">
        <v>2915353</v>
      </c>
      <c r="AJ387" s="166"/>
      <c r="AK387" s="166"/>
    </row>
    <row r="388" spans="33:37">
      <c r="AG388" s="166" t="s">
        <v>41</v>
      </c>
      <c r="AH388" s="166" t="s">
        <v>3323</v>
      </c>
      <c r="AI388" s="166">
        <v>2915403</v>
      </c>
      <c r="AJ388" s="166"/>
      <c r="AK388" s="166"/>
    </row>
    <row r="389" spans="33:37">
      <c r="AG389" s="166" t="s">
        <v>41</v>
      </c>
      <c r="AH389" s="166" t="s">
        <v>3334</v>
      </c>
      <c r="AI389" s="166">
        <v>2915502</v>
      </c>
      <c r="AJ389" s="166"/>
      <c r="AK389" s="166"/>
    </row>
    <row r="390" spans="33:37">
      <c r="AG390" s="166" t="s">
        <v>41</v>
      </c>
      <c r="AH390" s="166" t="s">
        <v>3345</v>
      </c>
      <c r="AI390" s="166">
        <v>2915601</v>
      </c>
      <c r="AJ390" s="166"/>
      <c r="AK390" s="166"/>
    </row>
    <row r="391" spans="33:37">
      <c r="AG391" s="166" t="s">
        <v>41</v>
      </c>
      <c r="AH391" s="166" t="s">
        <v>3355</v>
      </c>
      <c r="AI391" s="166">
        <v>2915700</v>
      </c>
      <c r="AJ391" s="166"/>
      <c r="AK391" s="166"/>
    </row>
    <row r="392" spans="33:37">
      <c r="AG392" s="166" t="s">
        <v>41</v>
      </c>
      <c r="AH392" s="166" t="s">
        <v>1928</v>
      </c>
      <c r="AI392" s="166">
        <v>2915809</v>
      </c>
      <c r="AJ392" s="166"/>
      <c r="AK392" s="166"/>
    </row>
    <row r="393" spans="33:37">
      <c r="AG393" s="166" t="s">
        <v>41</v>
      </c>
      <c r="AH393" s="166" t="s">
        <v>3374</v>
      </c>
      <c r="AI393" s="166">
        <v>2915908</v>
      </c>
      <c r="AJ393" s="166"/>
      <c r="AK393" s="166"/>
    </row>
    <row r="394" spans="33:37">
      <c r="AG394" s="166" t="s">
        <v>41</v>
      </c>
      <c r="AH394" s="166" t="s">
        <v>3384</v>
      </c>
      <c r="AI394" s="166">
        <v>2916005</v>
      </c>
      <c r="AJ394" s="166"/>
      <c r="AK394" s="166"/>
    </row>
    <row r="395" spans="33:37">
      <c r="AG395" s="166" t="s">
        <v>41</v>
      </c>
      <c r="AH395" s="166" t="s">
        <v>3394</v>
      </c>
      <c r="AI395" s="166">
        <v>2916104</v>
      </c>
      <c r="AJ395" s="166"/>
      <c r="AK395" s="166"/>
    </row>
    <row r="396" spans="33:37">
      <c r="AG396" s="166" t="s">
        <v>41</v>
      </c>
      <c r="AH396" s="166" t="s">
        <v>3404</v>
      </c>
      <c r="AI396" s="166">
        <v>2916203</v>
      </c>
      <c r="AJ396" s="166"/>
      <c r="AK396" s="166"/>
    </row>
    <row r="397" spans="33:37">
      <c r="AG397" s="166" t="s">
        <v>41</v>
      </c>
      <c r="AH397" s="166" t="s">
        <v>3414</v>
      </c>
      <c r="AI397" s="166">
        <v>2916302</v>
      </c>
      <c r="AJ397" s="166"/>
      <c r="AK397" s="166"/>
    </row>
    <row r="398" spans="33:37">
      <c r="AG398" s="166" t="s">
        <v>41</v>
      </c>
      <c r="AH398" s="166" t="s">
        <v>3424</v>
      </c>
      <c r="AI398" s="166">
        <v>2916401</v>
      </c>
      <c r="AJ398" s="166"/>
      <c r="AK398" s="166"/>
    </row>
    <row r="399" spans="33:37">
      <c r="AG399" s="166" t="s">
        <v>41</v>
      </c>
      <c r="AH399" s="166" t="s">
        <v>3433</v>
      </c>
      <c r="AI399" s="166">
        <v>2916500</v>
      </c>
      <c r="AJ399" s="166"/>
      <c r="AK399" s="166"/>
    </row>
    <row r="400" spans="33:37">
      <c r="AG400" s="166" t="s">
        <v>41</v>
      </c>
      <c r="AH400" s="166" t="s">
        <v>3442</v>
      </c>
      <c r="AI400" s="166">
        <v>2916609</v>
      </c>
      <c r="AJ400" s="166"/>
      <c r="AK400" s="166"/>
    </row>
    <row r="401" spans="33:37">
      <c r="AG401" s="166" t="s">
        <v>41</v>
      </c>
      <c r="AH401" s="166" t="s">
        <v>3451</v>
      </c>
      <c r="AI401" s="166">
        <v>2916708</v>
      </c>
      <c r="AJ401" s="166"/>
      <c r="AK401" s="166"/>
    </row>
    <row r="402" spans="33:37">
      <c r="AG402" s="166" t="s">
        <v>41</v>
      </c>
      <c r="AH402" s="166" t="s">
        <v>3461</v>
      </c>
      <c r="AI402" s="166">
        <v>2916807</v>
      </c>
      <c r="AJ402" s="166"/>
      <c r="AK402" s="166"/>
    </row>
    <row r="403" spans="33:37">
      <c r="AG403" s="166" t="s">
        <v>41</v>
      </c>
      <c r="AH403" s="166" t="s">
        <v>3471</v>
      </c>
      <c r="AI403" s="166">
        <v>2916856</v>
      </c>
      <c r="AJ403" s="166"/>
      <c r="AK403" s="166"/>
    </row>
    <row r="404" spans="33:37">
      <c r="AG404" s="166" t="s">
        <v>41</v>
      </c>
      <c r="AH404" s="166" t="s">
        <v>3480</v>
      </c>
      <c r="AI404" s="166">
        <v>2916906</v>
      </c>
      <c r="AJ404" s="166"/>
      <c r="AK404" s="166"/>
    </row>
    <row r="405" spans="33:37">
      <c r="AG405" s="166" t="s">
        <v>41</v>
      </c>
      <c r="AH405" s="166" t="s">
        <v>3490</v>
      </c>
      <c r="AI405" s="166">
        <v>2917003</v>
      </c>
      <c r="AJ405" s="166"/>
      <c r="AK405" s="166"/>
    </row>
    <row r="406" spans="33:37">
      <c r="AG406" s="166" t="s">
        <v>41</v>
      </c>
      <c r="AH406" s="166" t="s">
        <v>3499</v>
      </c>
      <c r="AI406" s="166">
        <v>2917102</v>
      </c>
      <c r="AJ406" s="166"/>
      <c r="AK406" s="166"/>
    </row>
    <row r="407" spans="33:37">
      <c r="AG407" s="166" t="s">
        <v>41</v>
      </c>
      <c r="AH407" s="166" t="s">
        <v>3509</v>
      </c>
      <c r="AI407" s="166">
        <v>2917201</v>
      </c>
      <c r="AJ407" s="166"/>
      <c r="AK407" s="166"/>
    </row>
    <row r="408" spans="33:37">
      <c r="AG408" s="166" t="s">
        <v>41</v>
      </c>
      <c r="AH408" s="166" t="s">
        <v>3519</v>
      </c>
      <c r="AI408" s="166">
        <v>2917300</v>
      </c>
      <c r="AJ408" s="166"/>
      <c r="AK408" s="166"/>
    </row>
    <row r="409" spans="33:37">
      <c r="AG409" s="166" t="s">
        <v>41</v>
      </c>
      <c r="AH409" s="166" t="s">
        <v>3529</v>
      </c>
      <c r="AI409" s="166">
        <v>2917334</v>
      </c>
      <c r="AJ409" s="166"/>
      <c r="AK409" s="166"/>
    </row>
    <row r="410" spans="33:37">
      <c r="AG410" s="166" t="s">
        <v>41</v>
      </c>
      <c r="AH410" s="166" t="s">
        <v>3539</v>
      </c>
      <c r="AI410" s="166">
        <v>2917359</v>
      </c>
      <c r="AJ410" s="166"/>
      <c r="AK410" s="166"/>
    </row>
    <row r="411" spans="33:37">
      <c r="AG411" s="166" t="s">
        <v>41</v>
      </c>
      <c r="AH411" s="166" t="s">
        <v>3547</v>
      </c>
      <c r="AI411" s="166">
        <v>2917409</v>
      </c>
      <c r="AJ411" s="166"/>
      <c r="AK411" s="166"/>
    </row>
    <row r="412" spans="33:37">
      <c r="AG412" s="166" t="s">
        <v>41</v>
      </c>
      <c r="AH412" s="166" t="s">
        <v>3557</v>
      </c>
      <c r="AI412" s="166">
        <v>2917508</v>
      </c>
      <c r="AJ412" s="166"/>
      <c r="AK412" s="166"/>
    </row>
    <row r="413" spans="33:37">
      <c r="AG413" s="166" t="s">
        <v>41</v>
      </c>
      <c r="AH413" s="166" t="s">
        <v>3567</v>
      </c>
      <c r="AI413" s="166">
        <v>2917607</v>
      </c>
      <c r="AJ413" s="166"/>
      <c r="AK413" s="166"/>
    </row>
    <row r="414" spans="33:37">
      <c r="AG414" s="166" t="s">
        <v>41</v>
      </c>
      <c r="AH414" s="166" t="s">
        <v>3577</v>
      </c>
      <c r="AI414" s="166">
        <v>2917706</v>
      </c>
      <c r="AJ414" s="166"/>
      <c r="AK414" s="166"/>
    </row>
    <row r="415" spans="33:37">
      <c r="AG415" s="166" t="s">
        <v>41</v>
      </c>
      <c r="AH415" s="166" t="s">
        <v>3587</v>
      </c>
      <c r="AI415" s="166">
        <v>2917805</v>
      </c>
      <c r="AJ415" s="166"/>
      <c r="AK415" s="166"/>
    </row>
    <row r="416" spans="33:37">
      <c r="AG416" s="166" t="s">
        <v>41</v>
      </c>
      <c r="AH416" s="166" t="s">
        <v>1374</v>
      </c>
      <c r="AI416" s="166">
        <v>2917904</v>
      </c>
      <c r="AJ416" s="166"/>
      <c r="AK416" s="166"/>
    </row>
    <row r="417" spans="33:37">
      <c r="AG417" s="166" t="s">
        <v>41</v>
      </c>
      <c r="AH417" s="166" t="s">
        <v>3606</v>
      </c>
      <c r="AI417" s="166">
        <v>2918001</v>
      </c>
      <c r="AJ417" s="166"/>
      <c r="AK417" s="166"/>
    </row>
    <row r="418" spans="33:37">
      <c r="AG418" s="166" t="s">
        <v>41</v>
      </c>
      <c r="AH418" s="166" t="s">
        <v>3615</v>
      </c>
      <c r="AI418" s="166">
        <v>2918100</v>
      </c>
      <c r="AJ418" s="166"/>
      <c r="AK418" s="166"/>
    </row>
    <row r="419" spans="33:37">
      <c r="AG419" s="166" t="s">
        <v>41</v>
      </c>
      <c r="AH419" s="166" t="s">
        <v>3624</v>
      </c>
      <c r="AI419" s="166">
        <v>2918209</v>
      </c>
      <c r="AJ419" s="166"/>
      <c r="AK419" s="166"/>
    </row>
    <row r="420" spans="33:37">
      <c r="AG420" s="166" t="s">
        <v>41</v>
      </c>
      <c r="AH420" s="166" t="s">
        <v>3634</v>
      </c>
      <c r="AI420" s="166">
        <v>2918308</v>
      </c>
      <c r="AJ420" s="166"/>
      <c r="AK420" s="166"/>
    </row>
    <row r="421" spans="33:37">
      <c r="AG421" s="166" t="s">
        <v>41</v>
      </c>
      <c r="AH421" s="166" t="s">
        <v>3644</v>
      </c>
      <c r="AI421" s="166">
        <v>2918357</v>
      </c>
      <c r="AJ421" s="166"/>
      <c r="AK421" s="166"/>
    </row>
    <row r="422" spans="33:37">
      <c r="AG422" s="166" t="s">
        <v>41</v>
      </c>
      <c r="AH422" s="166" t="s">
        <v>3653</v>
      </c>
      <c r="AI422" s="166">
        <v>2918407</v>
      </c>
      <c r="AJ422" s="166"/>
      <c r="AK422" s="166"/>
    </row>
    <row r="423" spans="33:37">
      <c r="AG423" s="166" t="s">
        <v>41</v>
      </c>
      <c r="AH423" s="166" t="s">
        <v>3662</v>
      </c>
      <c r="AI423" s="166">
        <v>2918456</v>
      </c>
      <c r="AJ423" s="166"/>
      <c r="AK423" s="166"/>
    </row>
    <row r="424" spans="33:37">
      <c r="AG424" s="166" t="s">
        <v>41</v>
      </c>
      <c r="AH424" s="166" t="s">
        <v>2673</v>
      </c>
      <c r="AI424" s="166">
        <v>2918506</v>
      </c>
      <c r="AJ424" s="166"/>
      <c r="AK424" s="166"/>
    </row>
    <row r="425" spans="33:37">
      <c r="AG425" s="166" t="s">
        <v>41</v>
      </c>
      <c r="AH425" s="166" t="s">
        <v>3678</v>
      </c>
      <c r="AI425" s="166">
        <v>2918555</v>
      </c>
      <c r="AJ425" s="166"/>
      <c r="AK425" s="166"/>
    </row>
    <row r="426" spans="33:37">
      <c r="AG426" s="166" t="s">
        <v>41</v>
      </c>
      <c r="AH426" s="166" t="s">
        <v>3686</v>
      </c>
      <c r="AI426" s="166">
        <v>2918605</v>
      </c>
      <c r="AJ426" s="166"/>
      <c r="AK426" s="166"/>
    </row>
    <row r="427" spans="33:37">
      <c r="AG427" s="166" t="s">
        <v>41</v>
      </c>
      <c r="AH427" s="166" t="s">
        <v>3695</v>
      </c>
      <c r="AI427" s="166">
        <v>2918704</v>
      </c>
      <c r="AJ427" s="166"/>
      <c r="AK427" s="166"/>
    </row>
    <row r="428" spans="33:37">
      <c r="AG428" s="166" t="s">
        <v>41</v>
      </c>
      <c r="AH428" s="166" t="s">
        <v>3703</v>
      </c>
      <c r="AI428" s="166">
        <v>2918753</v>
      </c>
      <c r="AJ428" s="166"/>
      <c r="AK428" s="166"/>
    </row>
    <row r="429" spans="33:37">
      <c r="AG429" s="166" t="s">
        <v>41</v>
      </c>
      <c r="AH429" s="166" t="s">
        <v>3711</v>
      </c>
      <c r="AI429" s="166">
        <v>2918803</v>
      </c>
      <c r="AJ429" s="166"/>
      <c r="AK429" s="166"/>
    </row>
    <row r="430" spans="33:37">
      <c r="AG430" s="166" t="s">
        <v>41</v>
      </c>
      <c r="AH430" s="166" t="s">
        <v>3718</v>
      </c>
      <c r="AI430" s="166">
        <v>2918902</v>
      </c>
      <c r="AJ430" s="166"/>
      <c r="AK430" s="166"/>
    </row>
    <row r="431" spans="33:37">
      <c r="AG431" s="166" t="s">
        <v>41</v>
      </c>
      <c r="AH431" s="166" t="s">
        <v>3725</v>
      </c>
      <c r="AI431" s="166">
        <v>2919009</v>
      </c>
      <c r="AJ431" s="166"/>
      <c r="AK431" s="166"/>
    </row>
    <row r="432" spans="33:37">
      <c r="AG432" s="166" t="s">
        <v>41</v>
      </c>
      <c r="AH432" s="166" t="s">
        <v>3732</v>
      </c>
      <c r="AI432" s="166">
        <v>2919058</v>
      </c>
      <c r="AJ432" s="166"/>
      <c r="AK432" s="166"/>
    </row>
    <row r="433" spans="33:37">
      <c r="AG433" s="166" t="s">
        <v>41</v>
      </c>
      <c r="AH433" s="166" t="s">
        <v>3739</v>
      </c>
      <c r="AI433" s="166">
        <v>2919108</v>
      </c>
      <c r="AJ433" s="166"/>
      <c r="AK433" s="166"/>
    </row>
    <row r="434" spans="33:37">
      <c r="AG434" s="166" t="s">
        <v>41</v>
      </c>
      <c r="AH434" s="166" t="s">
        <v>3746</v>
      </c>
      <c r="AI434" s="166">
        <v>2919157</v>
      </c>
      <c r="AJ434" s="166"/>
      <c r="AK434" s="166"/>
    </row>
    <row r="435" spans="33:37">
      <c r="AG435" s="166" t="s">
        <v>41</v>
      </c>
      <c r="AH435" s="166" t="s">
        <v>3752</v>
      </c>
      <c r="AI435" s="166">
        <v>2919207</v>
      </c>
      <c r="AJ435" s="166"/>
      <c r="AK435" s="166"/>
    </row>
    <row r="436" spans="33:37">
      <c r="AG436" s="166" t="s">
        <v>41</v>
      </c>
      <c r="AH436" s="166" t="s">
        <v>3758</v>
      </c>
      <c r="AI436" s="166">
        <v>2919306</v>
      </c>
      <c r="AJ436" s="166"/>
      <c r="AK436" s="166"/>
    </row>
    <row r="437" spans="33:37">
      <c r="AG437" s="166" t="s">
        <v>41</v>
      </c>
      <c r="AH437" s="166" t="s">
        <v>3762</v>
      </c>
      <c r="AI437" s="166">
        <v>2919405</v>
      </c>
      <c r="AJ437" s="166"/>
      <c r="AK437" s="166"/>
    </row>
    <row r="438" spans="33:37">
      <c r="AG438" s="166" t="s">
        <v>41</v>
      </c>
      <c r="AH438" s="166" t="s">
        <v>3768</v>
      </c>
      <c r="AI438" s="166">
        <v>2919504</v>
      </c>
      <c r="AJ438" s="166"/>
      <c r="AK438" s="166"/>
    </row>
    <row r="439" spans="33:37">
      <c r="AG439" s="166" t="s">
        <v>41</v>
      </c>
      <c r="AH439" s="166" t="s">
        <v>3774</v>
      </c>
      <c r="AI439" s="166">
        <v>2919553</v>
      </c>
      <c r="AJ439" s="166"/>
      <c r="AK439" s="166"/>
    </row>
    <row r="440" spans="33:37">
      <c r="AG440" s="166" t="s">
        <v>41</v>
      </c>
      <c r="AH440" s="166" t="s">
        <v>3781</v>
      </c>
      <c r="AI440" s="166">
        <v>2919603</v>
      </c>
      <c r="AJ440" s="166"/>
      <c r="AK440" s="166"/>
    </row>
    <row r="441" spans="33:37">
      <c r="AG441" s="166" t="s">
        <v>41</v>
      </c>
      <c r="AH441" s="166" t="s">
        <v>3788</v>
      </c>
      <c r="AI441" s="166">
        <v>2919702</v>
      </c>
      <c r="AJ441" s="166"/>
      <c r="AK441" s="166"/>
    </row>
    <row r="442" spans="33:37">
      <c r="AG442" s="166" t="s">
        <v>41</v>
      </c>
      <c r="AH442" s="166" t="s">
        <v>3795</v>
      </c>
      <c r="AI442" s="166">
        <v>2919801</v>
      </c>
      <c r="AJ442" s="166"/>
      <c r="AK442" s="166"/>
    </row>
    <row r="443" spans="33:37">
      <c r="AG443" s="166" t="s">
        <v>41</v>
      </c>
      <c r="AH443" s="166" t="s">
        <v>3802</v>
      </c>
      <c r="AI443" s="166">
        <v>2919900</v>
      </c>
      <c r="AJ443" s="166"/>
      <c r="AK443" s="166"/>
    </row>
    <row r="444" spans="33:37">
      <c r="AG444" s="166" t="s">
        <v>41</v>
      </c>
      <c r="AH444" s="166" t="s">
        <v>3808</v>
      </c>
      <c r="AI444" s="166">
        <v>2919926</v>
      </c>
      <c r="AJ444" s="166"/>
      <c r="AK444" s="166"/>
    </row>
    <row r="445" spans="33:37">
      <c r="AG445" s="166" t="s">
        <v>41</v>
      </c>
      <c r="AH445" s="166" t="s">
        <v>3815</v>
      </c>
      <c r="AI445" s="166">
        <v>2919959</v>
      </c>
      <c r="AJ445" s="166"/>
      <c r="AK445" s="166"/>
    </row>
    <row r="446" spans="33:37">
      <c r="AG446" s="166" t="s">
        <v>41</v>
      </c>
      <c r="AH446" s="166" t="s">
        <v>3822</v>
      </c>
      <c r="AI446" s="166">
        <v>2920007</v>
      </c>
      <c r="AJ446" s="166"/>
      <c r="AK446" s="166"/>
    </row>
    <row r="447" spans="33:37">
      <c r="AG447" s="166" t="s">
        <v>41</v>
      </c>
      <c r="AH447" s="166" t="s">
        <v>3829</v>
      </c>
      <c r="AI447" s="166">
        <v>2920106</v>
      </c>
      <c r="AJ447" s="166"/>
      <c r="AK447" s="166"/>
    </row>
    <row r="448" spans="33:37">
      <c r="AG448" s="166" t="s">
        <v>41</v>
      </c>
      <c r="AH448" s="166" t="s">
        <v>3835</v>
      </c>
      <c r="AI448" s="166">
        <v>2920205</v>
      </c>
      <c r="AJ448" s="166"/>
      <c r="AK448" s="166"/>
    </row>
    <row r="449" spans="33:37">
      <c r="AG449" s="166" t="s">
        <v>41</v>
      </c>
      <c r="AH449" s="166" t="s">
        <v>3842</v>
      </c>
      <c r="AI449" s="166">
        <v>2920304</v>
      </c>
      <c r="AJ449" s="166"/>
      <c r="AK449" s="166"/>
    </row>
    <row r="450" spans="33:37">
      <c r="AG450" s="166" t="s">
        <v>41</v>
      </c>
      <c r="AH450" s="166" t="s">
        <v>3848</v>
      </c>
      <c r="AI450" s="166">
        <v>2920403</v>
      </c>
      <c r="AJ450" s="166"/>
      <c r="AK450" s="166"/>
    </row>
    <row r="451" spans="33:37">
      <c r="AG451" s="166" t="s">
        <v>41</v>
      </c>
      <c r="AH451" s="166" t="s">
        <v>3855</v>
      </c>
      <c r="AI451" s="166">
        <v>2920452</v>
      </c>
      <c r="AJ451" s="166"/>
      <c r="AK451" s="166"/>
    </row>
    <row r="452" spans="33:37">
      <c r="AG452" s="166" t="s">
        <v>41</v>
      </c>
      <c r="AH452" s="166" t="s">
        <v>3861</v>
      </c>
      <c r="AI452" s="166">
        <v>2920502</v>
      </c>
      <c r="AJ452" s="166"/>
      <c r="AK452" s="166"/>
    </row>
    <row r="453" spans="33:37">
      <c r="AG453" s="166" t="s">
        <v>41</v>
      </c>
      <c r="AH453" s="166" t="s">
        <v>3867</v>
      </c>
      <c r="AI453" s="166">
        <v>2920601</v>
      </c>
      <c r="AJ453" s="166"/>
      <c r="AK453" s="166"/>
    </row>
    <row r="454" spans="33:37">
      <c r="AG454" s="166" t="s">
        <v>41</v>
      </c>
      <c r="AH454" s="166" t="s">
        <v>3872</v>
      </c>
      <c r="AI454" s="166">
        <v>2920700</v>
      </c>
      <c r="AJ454" s="166"/>
      <c r="AK454" s="166"/>
    </row>
    <row r="455" spans="33:37">
      <c r="AG455" s="166" t="s">
        <v>41</v>
      </c>
      <c r="AH455" s="166" t="s">
        <v>3877</v>
      </c>
      <c r="AI455" s="166">
        <v>2920809</v>
      </c>
      <c r="AJ455" s="166"/>
      <c r="AK455" s="166"/>
    </row>
    <row r="456" spans="33:37">
      <c r="AG456" s="166" t="s">
        <v>41</v>
      </c>
      <c r="AH456" s="166" t="s">
        <v>3883</v>
      </c>
      <c r="AI456" s="166">
        <v>2920908</v>
      </c>
      <c r="AJ456" s="166"/>
      <c r="AK456" s="166"/>
    </row>
    <row r="457" spans="33:37">
      <c r="AG457" s="166" t="s">
        <v>41</v>
      </c>
      <c r="AH457" s="166" t="s">
        <v>3889</v>
      </c>
      <c r="AI457" s="166">
        <v>2921005</v>
      </c>
      <c r="AJ457" s="166"/>
      <c r="AK457" s="166"/>
    </row>
    <row r="458" spans="33:37">
      <c r="AG458" s="166" t="s">
        <v>41</v>
      </c>
      <c r="AH458" s="166" t="s">
        <v>3895</v>
      </c>
      <c r="AI458" s="166">
        <v>2921054</v>
      </c>
      <c r="AJ458" s="166"/>
      <c r="AK458" s="166"/>
    </row>
    <row r="459" spans="33:37">
      <c r="AG459" s="166" t="s">
        <v>41</v>
      </c>
      <c r="AH459" s="166" t="s">
        <v>3901</v>
      </c>
      <c r="AI459" s="166">
        <v>2921104</v>
      </c>
      <c r="AJ459" s="166"/>
      <c r="AK459" s="166"/>
    </row>
    <row r="460" spans="33:37">
      <c r="AG460" s="166" t="s">
        <v>41</v>
      </c>
      <c r="AH460" s="166" t="s">
        <v>3907</v>
      </c>
      <c r="AI460" s="166">
        <v>2921203</v>
      </c>
      <c r="AJ460" s="166"/>
      <c r="AK460" s="166"/>
    </row>
    <row r="461" spans="33:37">
      <c r="AG461" s="166" t="s">
        <v>41</v>
      </c>
      <c r="AH461" s="166" t="s">
        <v>2359</v>
      </c>
      <c r="AI461" s="166">
        <v>2921302</v>
      </c>
      <c r="AJ461" s="166"/>
      <c r="AK461" s="166"/>
    </row>
    <row r="462" spans="33:37">
      <c r="AG462" s="166" t="s">
        <v>41</v>
      </c>
      <c r="AH462" s="166" t="s">
        <v>3918</v>
      </c>
      <c r="AI462" s="166">
        <v>2921401</v>
      </c>
      <c r="AJ462" s="166"/>
      <c r="AK462" s="166"/>
    </row>
    <row r="463" spans="33:37">
      <c r="AG463" s="166" t="s">
        <v>41</v>
      </c>
      <c r="AH463" s="166" t="s">
        <v>3924</v>
      </c>
      <c r="AI463" s="166">
        <v>2921450</v>
      </c>
      <c r="AJ463" s="166"/>
      <c r="AK463" s="166"/>
    </row>
    <row r="464" spans="33:37">
      <c r="AG464" s="166" t="s">
        <v>41</v>
      </c>
      <c r="AH464" s="166" t="s">
        <v>3930</v>
      </c>
      <c r="AI464" s="166">
        <v>2921500</v>
      </c>
      <c r="AJ464" s="166"/>
      <c r="AK464" s="166"/>
    </row>
    <row r="465" spans="33:37">
      <c r="AG465" s="166" t="s">
        <v>41</v>
      </c>
      <c r="AH465" s="166" t="s">
        <v>3936</v>
      </c>
      <c r="AI465" s="166">
        <v>2921609</v>
      </c>
      <c r="AJ465" s="166"/>
      <c r="AK465" s="166"/>
    </row>
    <row r="466" spans="33:37">
      <c r="AG466" s="166" t="s">
        <v>41</v>
      </c>
      <c r="AH466" s="166" t="s">
        <v>3942</v>
      </c>
      <c r="AI466" s="166">
        <v>2921708</v>
      </c>
      <c r="AJ466" s="166"/>
      <c r="AK466" s="166"/>
    </row>
    <row r="467" spans="33:37">
      <c r="AG467" s="166" t="s">
        <v>41</v>
      </c>
      <c r="AH467" s="166" t="s">
        <v>3948</v>
      </c>
      <c r="AI467" s="166">
        <v>2921807</v>
      </c>
      <c r="AJ467" s="166"/>
      <c r="AK467" s="166"/>
    </row>
    <row r="468" spans="33:37">
      <c r="AG468" s="166" t="s">
        <v>41</v>
      </c>
      <c r="AH468" s="166" t="s">
        <v>3954</v>
      </c>
      <c r="AI468" s="166">
        <v>2921906</v>
      </c>
      <c r="AJ468" s="166"/>
      <c r="AK468" s="166"/>
    </row>
    <row r="469" spans="33:37">
      <c r="AG469" s="166" t="s">
        <v>41</v>
      </c>
      <c r="AH469" s="166" t="s">
        <v>3959</v>
      </c>
      <c r="AI469" s="166">
        <v>2922003</v>
      </c>
      <c r="AJ469" s="166"/>
      <c r="AK469" s="166"/>
    </row>
    <row r="470" spans="33:37">
      <c r="AG470" s="166" t="s">
        <v>41</v>
      </c>
      <c r="AH470" s="166" t="s">
        <v>3965</v>
      </c>
      <c r="AI470" s="166">
        <v>2922052</v>
      </c>
      <c r="AJ470" s="166"/>
      <c r="AK470" s="166"/>
    </row>
    <row r="471" spans="33:37">
      <c r="AG471" s="166" t="s">
        <v>41</v>
      </c>
      <c r="AH471" s="166" t="s">
        <v>1280</v>
      </c>
      <c r="AI471" s="166">
        <v>2922102</v>
      </c>
      <c r="AJ471" s="166"/>
      <c r="AK471" s="166"/>
    </row>
    <row r="472" spans="33:37">
      <c r="AG472" s="166" t="s">
        <v>41</v>
      </c>
      <c r="AH472" s="166" t="s">
        <v>3975</v>
      </c>
      <c r="AI472" s="166">
        <v>2922201</v>
      </c>
      <c r="AJ472" s="166"/>
      <c r="AK472" s="166"/>
    </row>
    <row r="473" spans="33:37">
      <c r="AG473" s="166" t="s">
        <v>41</v>
      </c>
      <c r="AH473" s="166" t="s">
        <v>3981</v>
      </c>
      <c r="AI473" s="166">
        <v>2922250</v>
      </c>
      <c r="AJ473" s="166"/>
      <c r="AK473" s="166"/>
    </row>
    <row r="474" spans="33:37">
      <c r="AG474" s="166" t="s">
        <v>41</v>
      </c>
      <c r="AH474" s="166" t="s">
        <v>3987</v>
      </c>
      <c r="AI474" s="166">
        <v>2922300</v>
      </c>
      <c r="AJ474" s="166"/>
      <c r="AK474" s="166"/>
    </row>
    <row r="475" spans="33:37">
      <c r="AG475" s="166" t="s">
        <v>41</v>
      </c>
      <c r="AH475" s="166" t="s">
        <v>3992</v>
      </c>
      <c r="AI475" s="166">
        <v>2922409</v>
      </c>
      <c r="AJ475" s="166"/>
      <c r="AK475" s="166"/>
    </row>
    <row r="476" spans="33:37">
      <c r="AG476" s="166" t="s">
        <v>41</v>
      </c>
      <c r="AH476" s="166" t="s">
        <v>1900</v>
      </c>
      <c r="AI476" s="166">
        <v>2922508</v>
      </c>
      <c r="AJ476" s="166"/>
      <c r="AK476" s="166"/>
    </row>
    <row r="477" spans="33:37">
      <c r="AG477" s="166" t="s">
        <v>41</v>
      </c>
      <c r="AH477" s="166" t="s">
        <v>4003</v>
      </c>
      <c r="AI477" s="166">
        <v>2922607</v>
      </c>
      <c r="AJ477" s="166"/>
      <c r="AK477" s="166"/>
    </row>
    <row r="478" spans="33:37">
      <c r="AG478" s="166" t="s">
        <v>41</v>
      </c>
      <c r="AH478" s="166" t="s">
        <v>4009</v>
      </c>
      <c r="AI478" s="166">
        <v>2922656</v>
      </c>
      <c r="AJ478" s="166"/>
      <c r="AK478" s="166"/>
    </row>
    <row r="479" spans="33:37">
      <c r="AG479" s="166" t="s">
        <v>41</v>
      </c>
      <c r="AH479" s="166" t="s">
        <v>4015</v>
      </c>
      <c r="AI479" s="166">
        <v>2922706</v>
      </c>
      <c r="AJ479" s="166"/>
      <c r="AK479" s="166"/>
    </row>
    <row r="480" spans="33:37">
      <c r="AG480" s="166" t="s">
        <v>41</v>
      </c>
      <c r="AH480" s="166" t="s">
        <v>3784</v>
      </c>
      <c r="AI480" s="166">
        <v>2922730</v>
      </c>
      <c r="AJ480" s="166"/>
      <c r="AK480" s="166"/>
    </row>
    <row r="481" spans="33:37">
      <c r="AG481" s="166" t="s">
        <v>41</v>
      </c>
      <c r="AH481" s="166" t="s">
        <v>4026</v>
      </c>
      <c r="AI481" s="166">
        <v>2922755</v>
      </c>
      <c r="AJ481" s="166"/>
      <c r="AK481" s="166"/>
    </row>
    <row r="482" spans="33:37">
      <c r="AG482" s="166" t="s">
        <v>41</v>
      </c>
      <c r="AH482" s="166" t="s">
        <v>4032</v>
      </c>
      <c r="AI482" s="166">
        <v>2922805</v>
      </c>
      <c r="AJ482" s="166"/>
      <c r="AK482" s="166"/>
    </row>
    <row r="483" spans="33:37">
      <c r="AG483" s="166" t="s">
        <v>41</v>
      </c>
      <c r="AH483" s="166" t="s">
        <v>4037</v>
      </c>
      <c r="AI483" s="166">
        <v>2922854</v>
      </c>
      <c r="AJ483" s="166"/>
      <c r="AK483" s="166"/>
    </row>
    <row r="484" spans="33:37">
      <c r="AG484" s="166" t="s">
        <v>41</v>
      </c>
      <c r="AH484" s="166" t="s">
        <v>4043</v>
      </c>
      <c r="AI484" s="166">
        <v>2922904</v>
      </c>
      <c r="AJ484" s="166"/>
      <c r="AK484" s="166"/>
    </row>
    <row r="485" spans="33:37">
      <c r="AG485" s="166" t="s">
        <v>41</v>
      </c>
      <c r="AH485" s="166" t="s">
        <v>4049</v>
      </c>
      <c r="AI485" s="166">
        <v>2923001</v>
      </c>
      <c r="AJ485" s="166"/>
      <c r="AK485" s="166"/>
    </row>
    <row r="486" spans="33:37">
      <c r="AG486" s="166" t="s">
        <v>41</v>
      </c>
      <c r="AH486" s="166" t="s">
        <v>3243</v>
      </c>
      <c r="AI486" s="166">
        <v>2923035</v>
      </c>
      <c r="AJ486" s="166"/>
      <c r="AK486" s="166"/>
    </row>
    <row r="487" spans="33:37">
      <c r="AG487" s="166" t="s">
        <v>41</v>
      </c>
      <c r="AH487" s="166" t="s">
        <v>4060</v>
      </c>
      <c r="AI487" s="166">
        <v>2923050</v>
      </c>
      <c r="AJ487" s="166"/>
      <c r="AK487" s="166"/>
    </row>
    <row r="488" spans="33:37">
      <c r="AG488" s="166" t="s">
        <v>41</v>
      </c>
      <c r="AH488" s="166" t="s">
        <v>4066</v>
      </c>
      <c r="AI488" s="166">
        <v>2923100</v>
      </c>
      <c r="AJ488" s="166"/>
      <c r="AK488" s="166"/>
    </row>
    <row r="489" spans="33:37">
      <c r="AG489" s="166" t="s">
        <v>41</v>
      </c>
      <c r="AH489" s="166" t="s">
        <v>4072</v>
      </c>
      <c r="AI489" s="166">
        <v>2923209</v>
      </c>
      <c r="AJ489" s="166"/>
      <c r="AK489" s="166"/>
    </row>
    <row r="490" spans="33:37">
      <c r="AG490" s="166" t="s">
        <v>41</v>
      </c>
      <c r="AH490" s="166" t="s">
        <v>4077</v>
      </c>
      <c r="AI490" s="166">
        <v>2923308</v>
      </c>
      <c r="AJ490" s="166"/>
      <c r="AK490" s="166"/>
    </row>
    <row r="491" spans="33:37">
      <c r="AG491" s="166" t="s">
        <v>41</v>
      </c>
      <c r="AH491" s="166" t="s">
        <v>4083</v>
      </c>
      <c r="AI491" s="166">
        <v>2923357</v>
      </c>
      <c r="AJ491" s="166"/>
      <c r="AK491" s="166"/>
    </row>
    <row r="492" spans="33:37">
      <c r="AG492" s="166" t="s">
        <v>41</v>
      </c>
      <c r="AH492" s="166" t="s">
        <v>4088</v>
      </c>
      <c r="AI492" s="166">
        <v>2923407</v>
      </c>
      <c r="AJ492" s="166"/>
      <c r="AK492" s="166"/>
    </row>
    <row r="493" spans="33:37">
      <c r="AG493" s="166" t="s">
        <v>41</v>
      </c>
      <c r="AH493" s="166" t="s">
        <v>4094</v>
      </c>
      <c r="AI493" s="166">
        <v>2923506</v>
      </c>
      <c r="AJ493" s="166"/>
      <c r="AK493" s="166"/>
    </row>
    <row r="494" spans="33:37">
      <c r="AG494" s="166" t="s">
        <v>41</v>
      </c>
      <c r="AH494" s="166" t="s">
        <v>4100</v>
      </c>
      <c r="AI494" s="166">
        <v>2923605</v>
      </c>
      <c r="AJ494" s="166"/>
      <c r="AK494" s="166"/>
    </row>
    <row r="495" spans="33:37">
      <c r="AG495" s="166" t="s">
        <v>41</v>
      </c>
      <c r="AH495" s="166" t="s">
        <v>4106</v>
      </c>
      <c r="AI495" s="166">
        <v>2923704</v>
      </c>
      <c r="AJ495" s="166"/>
      <c r="AK495" s="166"/>
    </row>
    <row r="496" spans="33:37">
      <c r="AG496" s="166" t="s">
        <v>41</v>
      </c>
      <c r="AH496" s="166" t="s">
        <v>4112</v>
      </c>
      <c r="AI496" s="166">
        <v>2923803</v>
      </c>
      <c r="AJ496" s="166"/>
      <c r="AK496" s="166"/>
    </row>
    <row r="497" spans="33:37">
      <c r="AG497" s="166" t="s">
        <v>41</v>
      </c>
      <c r="AH497" s="166" t="s">
        <v>4117</v>
      </c>
      <c r="AI497" s="166">
        <v>2923902</v>
      </c>
      <c r="AJ497" s="166"/>
      <c r="AK497" s="166"/>
    </row>
    <row r="498" spans="33:37">
      <c r="AG498" s="166" t="s">
        <v>41</v>
      </c>
      <c r="AH498" s="166" t="s">
        <v>4123</v>
      </c>
      <c r="AI498" s="166">
        <v>2924009</v>
      </c>
      <c r="AJ498" s="166"/>
      <c r="AK498" s="166"/>
    </row>
    <row r="499" spans="33:37">
      <c r="AG499" s="166" t="s">
        <v>41</v>
      </c>
      <c r="AH499" s="166" t="s">
        <v>4129</v>
      </c>
      <c r="AI499" s="166">
        <v>2924058</v>
      </c>
      <c r="AJ499" s="166"/>
      <c r="AK499" s="166"/>
    </row>
    <row r="500" spans="33:37">
      <c r="AG500" s="166" t="s">
        <v>41</v>
      </c>
      <c r="AH500" s="166" t="s">
        <v>4135</v>
      </c>
      <c r="AI500" s="166">
        <v>2924108</v>
      </c>
      <c r="AJ500" s="166"/>
      <c r="AK500" s="166"/>
    </row>
    <row r="501" spans="33:37">
      <c r="AG501" s="166" t="s">
        <v>41</v>
      </c>
      <c r="AH501" s="166" t="s">
        <v>4140</v>
      </c>
      <c r="AI501" s="166">
        <v>2924207</v>
      </c>
      <c r="AJ501" s="166"/>
      <c r="AK501" s="166"/>
    </row>
    <row r="502" spans="33:37">
      <c r="AG502" s="166" t="s">
        <v>41</v>
      </c>
      <c r="AH502" s="166" t="s">
        <v>4145</v>
      </c>
      <c r="AI502" s="166">
        <v>2924306</v>
      </c>
      <c r="AJ502" s="166"/>
      <c r="AK502" s="166"/>
    </row>
    <row r="503" spans="33:37">
      <c r="AG503" s="166" t="s">
        <v>41</v>
      </c>
      <c r="AH503" s="166" t="s">
        <v>4150</v>
      </c>
      <c r="AI503" s="166">
        <v>2924405</v>
      </c>
      <c r="AJ503" s="166"/>
      <c r="AK503" s="166"/>
    </row>
    <row r="504" spans="33:37">
      <c r="AG504" s="166" t="s">
        <v>41</v>
      </c>
      <c r="AH504" s="166" t="s">
        <v>4155</v>
      </c>
      <c r="AI504" s="166">
        <v>2924504</v>
      </c>
      <c r="AJ504" s="166"/>
      <c r="AK504" s="166"/>
    </row>
    <row r="505" spans="33:37">
      <c r="AG505" s="166" t="s">
        <v>41</v>
      </c>
      <c r="AH505" s="166" t="s">
        <v>4160</v>
      </c>
      <c r="AI505" s="166">
        <v>2924603</v>
      </c>
      <c r="AJ505" s="166"/>
      <c r="AK505" s="166"/>
    </row>
    <row r="506" spans="33:37">
      <c r="AG506" s="166" t="s">
        <v>41</v>
      </c>
      <c r="AH506" s="166" t="s">
        <v>4165</v>
      </c>
      <c r="AI506" s="166">
        <v>2924652</v>
      </c>
      <c r="AJ506" s="166"/>
      <c r="AK506" s="166"/>
    </row>
    <row r="507" spans="33:37">
      <c r="AG507" s="166" t="s">
        <v>41</v>
      </c>
      <c r="AH507" s="166" t="s">
        <v>4170</v>
      </c>
      <c r="AI507" s="166">
        <v>2924678</v>
      </c>
      <c r="AJ507" s="166"/>
      <c r="AK507" s="166"/>
    </row>
    <row r="508" spans="33:37">
      <c r="AG508" s="166" t="s">
        <v>41</v>
      </c>
      <c r="AH508" s="166" t="s">
        <v>4175</v>
      </c>
      <c r="AI508" s="166">
        <v>2924702</v>
      </c>
      <c r="AJ508" s="166"/>
      <c r="AK508" s="166"/>
    </row>
    <row r="509" spans="33:37">
      <c r="AG509" s="166" t="s">
        <v>41</v>
      </c>
      <c r="AH509" s="166" t="s">
        <v>4180</v>
      </c>
      <c r="AI509" s="166">
        <v>2924801</v>
      </c>
      <c r="AJ509" s="166"/>
      <c r="AK509" s="166"/>
    </row>
    <row r="510" spans="33:37">
      <c r="AG510" s="166" t="s">
        <v>41</v>
      </c>
      <c r="AH510" s="166" t="s">
        <v>4185</v>
      </c>
      <c r="AI510" s="166">
        <v>2924900</v>
      </c>
      <c r="AJ510" s="166"/>
      <c r="AK510" s="166"/>
    </row>
    <row r="511" spans="33:37">
      <c r="AG511" s="166" t="s">
        <v>41</v>
      </c>
      <c r="AH511" s="166" t="s">
        <v>4022</v>
      </c>
      <c r="AI511" s="166">
        <v>2925006</v>
      </c>
      <c r="AJ511" s="166"/>
      <c r="AK511" s="166"/>
    </row>
    <row r="512" spans="33:37">
      <c r="AG512" s="166" t="s">
        <v>41</v>
      </c>
      <c r="AH512" s="166" t="s">
        <v>4194</v>
      </c>
      <c r="AI512" s="166">
        <v>2925105</v>
      </c>
      <c r="AJ512" s="166"/>
      <c r="AK512" s="166"/>
    </row>
    <row r="513" spans="33:37">
      <c r="AG513" s="166" t="s">
        <v>41</v>
      </c>
      <c r="AH513" s="166" t="s">
        <v>4199</v>
      </c>
      <c r="AI513" s="166">
        <v>2925204</v>
      </c>
      <c r="AJ513" s="166"/>
      <c r="AK513" s="166"/>
    </row>
    <row r="514" spans="33:37">
      <c r="AG514" s="166" t="s">
        <v>41</v>
      </c>
      <c r="AH514" s="166" t="s">
        <v>4204</v>
      </c>
      <c r="AI514" s="166">
        <v>2925253</v>
      </c>
      <c r="AJ514" s="166"/>
      <c r="AK514" s="166"/>
    </row>
    <row r="515" spans="33:37">
      <c r="AG515" s="166" t="s">
        <v>41</v>
      </c>
      <c r="AH515" s="166" t="s">
        <v>4209</v>
      </c>
      <c r="AI515" s="166">
        <v>2925303</v>
      </c>
      <c r="AJ515" s="166"/>
      <c r="AK515" s="166"/>
    </row>
    <row r="516" spans="33:37">
      <c r="AG516" s="166" t="s">
        <v>41</v>
      </c>
      <c r="AH516" s="166" t="s">
        <v>4214</v>
      </c>
      <c r="AI516" s="166">
        <v>2925402</v>
      </c>
      <c r="AJ516" s="166"/>
      <c r="AK516" s="166"/>
    </row>
    <row r="517" spans="33:37">
      <c r="AG517" s="166" t="s">
        <v>41</v>
      </c>
      <c r="AH517" s="166" t="s">
        <v>4218</v>
      </c>
      <c r="AI517" s="166">
        <v>2925501</v>
      </c>
      <c r="AJ517" s="166"/>
      <c r="AK517" s="166"/>
    </row>
    <row r="518" spans="33:37">
      <c r="AG518" s="166" t="s">
        <v>41</v>
      </c>
      <c r="AH518" s="166" t="s">
        <v>2927</v>
      </c>
      <c r="AI518" s="166">
        <v>2925600</v>
      </c>
      <c r="AJ518" s="166"/>
      <c r="AK518" s="166"/>
    </row>
    <row r="519" spans="33:37">
      <c r="AG519" s="166" t="s">
        <v>41</v>
      </c>
      <c r="AH519" s="166" t="s">
        <v>4227</v>
      </c>
      <c r="AI519" s="166">
        <v>2925709</v>
      </c>
      <c r="AJ519" s="166"/>
      <c r="AK519" s="166"/>
    </row>
    <row r="520" spans="33:37">
      <c r="AG520" s="166" t="s">
        <v>41</v>
      </c>
      <c r="AH520" s="166" t="s">
        <v>4232</v>
      </c>
      <c r="AI520" s="166">
        <v>2925758</v>
      </c>
      <c r="AJ520" s="166"/>
      <c r="AK520" s="166"/>
    </row>
    <row r="521" spans="33:37">
      <c r="AG521" s="166" t="s">
        <v>41</v>
      </c>
      <c r="AH521" s="166" t="s">
        <v>2989</v>
      </c>
      <c r="AI521" s="166">
        <v>2925808</v>
      </c>
      <c r="AJ521" s="166"/>
      <c r="AK521" s="166"/>
    </row>
    <row r="522" spans="33:37">
      <c r="AG522" s="166" t="s">
        <v>41</v>
      </c>
      <c r="AH522" s="166" t="s">
        <v>4241</v>
      </c>
      <c r="AI522" s="166">
        <v>2925907</v>
      </c>
      <c r="AJ522" s="166"/>
      <c r="AK522" s="166"/>
    </row>
    <row r="523" spans="33:37">
      <c r="AG523" s="166" t="s">
        <v>41</v>
      </c>
      <c r="AH523" s="166" t="s">
        <v>4246</v>
      </c>
      <c r="AI523" s="166">
        <v>2925931</v>
      </c>
      <c r="AJ523" s="166"/>
      <c r="AK523" s="166"/>
    </row>
    <row r="524" spans="33:37">
      <c r="AG524" s="166" t="s">
        <v>41</v>
      </c>
      <c r="AH524" s="166" t="s">
        <v>4251</v>
      </c>
      <c r="AI524" s="166">
        <v>2925956</v>
      </c>
      <c r="AJ524" s="166"/>
      <c r="AK524" s="166"/>
    </row>
    <row r="525" spans="33:37">
      <c r="AG525" s="166" t="s">
        <v>41</v>
      </c>
      <c r="AH525" s="166" t="s">
        <v>4255</v>
      </c>
      <c r="AI525" s="166">
        <v>2926004</v>
      </c>
      <c r="AJ525" s="166"/>
      <c r="AK525" s="166"/>
    </row>
    <row r="526" spans="33:37">
      <c r="AG526" s="166" t="s">
        <v>41</v>
      </c>
      <c r="AH526" s="166" t="s">
        <v>4259</v>
      </c>
      <c r="AI526" s="166">
        <v>2926103</v>
      </c>
      <c r="AJ526" s="166"/>
      <c r="AK526" s="166"/>
    </row>
    <row r="527" spans="33:37">
      <c r="AG527" s="166" t="s">
        <v>41</v>
      </c>
      <c r="AH527" s="166" t="s">
        <v>4264</v>
      </c>
      <c r="AI527" s="166">
        <v>2926202</v>
      </c>
      <c r="AJ527" s="166"/>
      <c r="AK527" s="166"/>
    </row>
    <row r="528" spans="33:37">
      <c r="AG528" s="166" t="s">
        <v>41</v>
      </c>
      <c r="AH528" s="166" t="s">
        <v>4269</v>
      </c>
      <c r="AI528" s="166">
        <v>2926301</v>
      </c>
      <c r="AJ528" s="166"/>
      <c r="AK528" s="166"/>
    </row>
    <row r="529" spans="33:37">
      <c r="AG529" s="166" t="s">
        <v>41</v>
      </c>
      <c r="AH529" s="166" t="s">
        <v>2446</v>
      </c>
      <c r="AI529" s="166">
        <v>2926400</v>
      </c>
      <c r="AJ529" s="166"/>
      <c r="AK529" s="166"/>
    </row>
    <row r="530" spans="33:37">
      <c r="AG530" s="166" t="s">
        <v>41</v>
      </c>
      <c r="AH530" s="166" t="s">
        <v>4277</v>
      </c>
      <c r="AI530" s="166">
        <v>2926509</v>
      </c>
      <c r="AJ530" s="166"/>
      <c r="AK530" s="166"/>
    </row>
    <row r="531" spans="33:37">
      <c r="AG531" s="166" t="s">
        <v>41</v>
      </c>
      <c r="AH531" s="166" t="s">
        <v>4281</v>
      </c>
      <c r="AI531" s="166">
        <v>2926608</v>
      </c>
      <c r="AJ531" s="166"/>
      <c r="AK531" s="166"/>
    </row>
    <row r="532" spans="33:37">
      <c r="AG532" s="166" t="s">
        <v>41</v>
      </c>
      <c r="AH532" s="166" t="s">
        <v>4286</v>
      </c>
      <c r="AI532" s="166">
        <v>2926657</v>
      </c>
      <c r="AJ532" s="166"/>
      <c r="AK532" s="166"/>
    </row>
    <row r="533" spans="33:37">
      <c r="AG533" s="166" t="s">
        <v>41</v>
      </c>
      <c r="AH533" s="166" t="s">
        <v>4291</v>
      </c>
      <c r="AI533" s="166">
        <v>2926707</v>
      </c>
      <c r="AJ533" s="166"/>
      <c r="AK533" s="166"/>
    </row>
    <row r="534" spans="33:37">
      <c r="AG534" s="166" t="s">
        <v>41</v>
      </c>
      <c r="AH534" s="166" t="s">
        <v>4296</v>
      </c>
      <c r="AI534" s="166">
        <v>2926806</v>
      </c>
      <c r="AJ534" s="166"/>
      <c r="AK534" s="166"/>
    </row>
    <row r="535" spans="33:37">
      <c r="AG535" s="166" t="s">
        <v>41</v>
      </c>
      <c r="AH535" s="166" t="s">
        <v>4301</v>
      </c>
      <c r="AI535" s="166">
        <v>2926905</v>
      </c>
      <c r="AJ535" s="166"/>
      <c r="AK535" s="166"/>
    </row>
    <row r="536" spans="33:37">
      <c r="AG536" s="166" t="s">
        <v>41</v>
      </c>
      <c r="AH536" s="166" t="s">
        <v>4306</v>
      </c>
      <c r="AI536" s="166">
        <v>2927002</v>
      </c>
      <c r="AJ536" s="166"/>
      <c r="AK536" s="166"/>
    </row>
    <row r="537" spans="33:37">
      <c r="AG537" s="166" t="s">
        <v>41</v>
      </c>
      <c r="AH537" s="166" t="s">
        <v>4311</v>
      </c>
      <c r="AI537" s="166">
        <v>2927101</v>
      </c>
      <c r="AJ537" s="166"/>
      <c r="AK537" s="166"/>
    </row>
    <row r="538" spans="33:37">
      <c r="AG538" s="166" t="s">
        <v>41</v>
      </c>
      <c r="AH538" s="166" t="s">
        <v>2505</v>
      </c>
      <c r="AI538" s="166">
        <v>2927200</v>
      </c>
      <c r="AJ538" s="166"/>
      <c r="AK538" s="166"/>
    </row>
    <row r="539" spans="33:37">
      <c r="AG539" s="166" t="s">
        <v>41</v>
      </c>
      <c r="AH539" s="166" t="s">
        <v>4320</v>
      </c>
      <c r="AI539" s="166">
        <v>2927309</v>
      </c>
      <c r="AJ539" s="166"/>
      <c r="AK539" s="166"/>
    </row>
    <row r="540" spans="33:37">
      <c r="AG540" s="166" t="s">
        <v>41</v>
      </c>
      <c r="AH540" s="166" t="s">
        <v>4325</v>
      </c>
      <c r="AI540" s="166">
        <v>2927408</v>
      </c>
      <c r="AJ540" s="166"/>
      <c r="AK540" s="166"/>
    </row>
    <row r="541" spans="33:37">
      <c r="AG541" s="166" t="s">
        <v>41</v>
      </c>
      <c r="AH541" s="166" t="s">
        <v>4330</v>
      </c>
      <c r="AI541" s="166">
        <v>2927507</v>
      </c>
      <c r="AJ541" s="166"/>
      <c r="AK541" s="166"/>
    </row>
    <row r="542" spans="33:37">
      <c r="AG542" s="166" t="s">
        <v>41</v>
      </c>
      <c r="AH542" s="166" t="s">
        <v>4335</v>
      </c>
      <c r="AI542" s="166">
        <v>2927606</v>
      </c>
      <c r="AJ542" s="166"/>
      <c r="AK542" s="166"/>
    </row>
    <row r="543" spans="33:37">
      <c r="AG543" s="166" t="s">
        <v>41</v>
      </c>
      <c r="AH543" s="166" t="s">
        <v>4340</v>
      </c>
      <c r="AI543" s="166">
        <v>2927705</v>
      </c>
      <c r="AJ543" s="166"/>
      <c r="AK543" s="166"/>
    </row>
    <row r="544" spans="33:37">
      <c r="AG544" s="166" t="s">
        <v>41</v>
      </c>
      <c r="AH544" s="166" t="s">
        <v>4345</v>
      </c>
      <c r="AI544" s="166">
        <v>2927804</v>
      </c>
      <c r="AJ544" s="166"/>
      <c r="AK544" s="166"/>
    </row>
    <row r="545" spans="33:37">
      <c r="AG545" s="166" t="s">
        <v>41</v>
      </c>
      <c r="AH545" s="166" t="s">
        <v>3085</v>
      </c>
      <c r="AI545" s="166">
        <v>2927903</v>
      </c>
      <c r="AJ545" s="166"/>
      <c r="AK545" s="166"/>
    </row>
    <row r="546" spans="33:37">
      <c r="AG546" s="166" t="s">
        <v>41</v>
      </c>
      <c r="AH546" s="166" t="s">
        <v>3098</v>
      </c>
      <c r="AI546" s="166">
        <v>2928059</v>
      </c>
      <c r="AJ546" s="166"/>
      <c r="AK546" s="166"/>
    </row>
    <row r="547" spans="33:37">
      <c r="AG547" s="166" t="s">
        <v>41</v>
      </c>
      <c r="AH547" s="166" t="s">
        <v>4358</v>
      </c>
      <c r="AI547" s="166">
        <v>2928109</v>
      </c>
      <c r="AJ547" s="166"/>
      <c r="AK547" s="166"/>
    </row>
    <row r="548" spans="33:37">
      <c r="AG548" s="166" t="s">
        <v>41</v>
      </c>
      <c r="AH548" s="166" t="s">
        <v>4362</v>
      </c>
      <c r="AI548" s="166">
        <v>2928406</v>
      </c>
      <c r="AJ548" s="166"/>
      <c r="AK548" s="166"/>
    </row>
    <row r="549" spans="33:37">
      <c r="AG549" s="166" t="s">
        <v>41</v>
      </c>
      <c r="AH549" s="166" t="s">
        <v>3192</v>
      </c>
      <c r="AI549" s="166">
        <v>2928505</v>
      </c>
      <c r="AJ549" s="166"/>
      <c r="AK549" s="166"/>
    </row>
    <row r="550" spans="33:37">
      <c r="AG550" s="166" t="s">
        <v>41</v>
      </c>
      <c r="AH550" s="166" t="s">
        <v>4371</v>
      </c>
      <c r="AI550" s="166">
        <v>2928000</v>
      </c>
      <c r="AJ550" s="166"/>
      <c r="AK550" s="166"/>
    </row>
    <row r="551" spans="33:37">
      <c r="AG551" s="166" t="s">
        <v>41</v>
      </c>
      <c r="AH551" s="166" t="s">
        <v>395</v>
      </c>
      <c r="AI551" s="166">
        <v>2928208</v>
      </c>
      <c r="AJ551" s="166"/>
      <c r="AK551" s="166"/>
    </row>
    <row r="552" spans="33:37">
      <c r="AG552" s="166" t="s">
        <v>41</v>
      </c>
      <c r="AH552" s="166" t="s">
        <v>4380</v>
      </c>
      <c r="AI552" s="166">
        <v>2928307</v>
      </c>
      <c r="AJ552" s="166"/>
      <c r="AK552" s="166"/>
    </row>
    <row r="553" spans="33:37">
      <c r="AG553" s="166" t="s">
        <v>41</v>
      </c>
      <c r="AH553" s="166" t="s">
        <v>4385</v>
      </c>
      <c r="AI553" s="166">
        <v>2928604</v>
      </c>
      <c r="AJ553" s="166"/>
      <c r="AK553" s="166"/>
    </row>
    <row r="554" spans="33:37">
      <c r="AG554" s="166" t="s">
        <v>41</v>
      </c>
      <c r="AH554" s="166" t="s">
        <v>4390</v>
      </c>
      <c r="AI554" s="166">
        <v>2928703</v>
      </c>
      <c r="AJ554" s="166"/>
      <c r="AK554" s="166"/>
    </row>
    <row r="555" spans="33:37">
      <c r="AG555" s="166" t="s">
        <v>41</v>
      </c>
      <c r="AH555" s="166" t="s">
        <v>4394</v>
      </c>
      <c r="AI555" s="166">
        <v>2928802</v>
      </c>
      <c r="AJ555" s="166"/>
      <c r="AK555" s="166"/>
    </row>
    <row r="556" spans="33:37">
      <c r="AG556" s="166" t="s">
        <v>41</v>
      </c>
      <c r="AH556" s="166" t="s">
        <v>4399</v>
      </c>
      <c r="AI556" s="166">
        <v>2928901</v>
      </c>
      <c r="AJ556" s="166"/>
      <c r="AK556" s="166"/>
    </row>
    <row r="557" spans="33:37">
      <c r="AG557" s="166" t="s">
        <v>41</v>
      </c>
      <c r="AH557" s="166" t="s">
        <v>1607</v>
      </c>
      <c r="AI557" s="166">
        <v>2928950</v>
      </c>
      <c r="AJ557" s="166"/>
      <c r="AK557" s="166"/>
    </row>
    <row r="558" spans="33:37">
      <c r="AG558" s="166" t="s">
        <v>41</v>
      </c>
      <c r="AH558" s="166" t="s">
        <v>4408</v>
      </c>
      <c r="AI558" s="166">
        <v>2929107</v>
      </c>
      <c r="AJ558" s="166"/>
      <c r="AK558" s="166"/>
    </row>
    <row r="559" spans="33:37">
      <c r="AG559" s="166" t="s">
        <v>41</v>
      </c>
      <c r="AH559" s="166" t="s">
        <v>4413</v>
      </c>
      <c r="AI559" s="166">
        <v>2929008</v>
      </c>
      <c r="AJ559" s="166"/>
      <c r="AK559" s="166"/>
    </row>
    <row r="560" spans="33:37">
      <c r="AG560" s="166" t="s">
        <v>41</v>
      </c>
      <c r="AH560" s="166" t="s">
        <v>4418</v>
      </c>
      <c r="AI560" s="166">
        <v>2929057</v>
      </c>
      <c r="AJ560" s="166"/>
      <c r="AK560" s="166"/>
    </row>
    <row r="561" spans="33:37">
      <c r="AG561" s="166" t="s">
        <v>41</v>
      </c>
      <c r="AH561" s="166" t="s">
        <v>4422</v>
      </c>
      <c r="AI561" s="166">
        <v>2929206</v>
      </c>
      <c r="AJ561" s="166"/>
      <c r="AK561" s="166"/>
    </row>
    <row r="562" spans="33:37">
      <c r="AG562" s="166" t="s">
        <v>41</v>
      </c>
      <c r="AH562" s="166" t="s">
        <v>4427</v>
      </c>
      <c r="AI562" s="166">
        <v>2929255</v>
      </c>
      <c r="AJ562" s="166"/>
      <c r="AK562" s="166"/>
    </row>
    <row r="563" spans="33:37">
      <c r="AG563" s="166" t="s">
        <v>41</v>
      </c>
      <c r="AH563" s="166" t="s">
        <v>4432</v>
      </c>
      <c r="AI563" s="166">
        <v>2929305</v>
      </c>
      <c r="AJ563" s="166"/>
      <c r="AK563" s="166"/>
    </row>
    <row r="564" spans="33:37">
      <c r="AG564" s="166" t="s">
        <v>41</v>
      </c>
      <c r="AH564" s="166" t="s">
        <v>4437</v>
      </c>
      <c r="AI564" s="166">
        <v>2929354</v>
      </c>
      <c r="AJ564" s="166"/>
      <c r="AK564" s="166"/>
    </row>
    <row r="565" spans="33:37">
      <c r="AG565" s="166" t="s">
        <v>41</v>
      </c>
      <c r="AH565" s="166" t="s">
        <v>4441</v>
      </c>
      <c r="AI565" s="166">
        <v>2929370</v>
      </c>
      <c r="AJ565" s="166"/>
      <c r="AK565" s="166"/>
    </row>
    <row r="566" spans="33:37">
      <c r="AG566" s="166" t="s">
        <v>41</v>
      </c>
      <c r="AH566" s="166" t="s">
        <v>4446</v>
      </c>
      <c r="AI566" s="166">
        <v>2929404</v>
      </c>
      <c r="AJ566" s="166"/>
      <c r="AK566" s="166"/>
    </row>
    <row r="567" spans="33:37">
      <c r="AG567" s="166" t="s">
        <v>41</v>
      </c>
      <c r="AH567" s="166" t="s">
        <v>4451</v>
      </c>
      <c r="AI567" s="166">
        <v>2929503</v>
      </c>
      <c r="AJ567" s="166"/>
      <c r="AK567" s="166"/>
    </row>
    <row r="568" spans="33:37">
      <c r="AG568" s="166" t="s">
        <v>41</v>
      </c>
      <c r="AH568" s="166" t="s">
        <v>4456</v>
      </c>
      <c r="AI568" s="166">
        <v>2929602</v>
      </c>
      <c r="AJ568" s="166"/>
      <c r="AK568" s="166"/>
    </row>
    <row r="569" spans="33:37">
      <c r="AG569" s="166" t="s">
        <v>41</v>
      </c>
      <c r="AH569" s="166" t="s">
        <v>4461</v>
      </c>
      <c r="AI569" s="166">
        <v>2929701</v>
      </c>
      <c r="AJ569" s="166"/>
      <c r="AK569" s="166"/>
    </row>
    <row r="570" spans="33:37">
      <c r="AG570" s="166" t="s">
        <v>41</v>
      </c>
      <c r="AH570" s="166" t="s">
        <v>4466</v>
      </c>
      <c r="AI570" s="166">
        <v>2929750</v>
      </c>
      <c r="AJ570" s="166"/>
      <c r="AK570" s="166"/>
    </row>
    <row r="571" spans="33:37">
      <c r="AG571" s="166" t="s">
        <v>41</v>
      </c>
      <c r="AH571" s="166" t="s">
        <v>4470</v>
      </c>
      <c r="AI571" s="166">
        <v>2929800</v>
      </c>
      <c r="AJ571" s="166"/>
      <c r="AK571" s="166"/>
    </row>
    <row r="572" spans="33:37">
      <c r="AG572" s="166" t="s">
        <v>41</v>
      </c>
      <c r="AH572" s="166" t="s">
        <v>4475</v>
      </c>
      <c r="AI572" s="166">
        <v>2929909</v>
      </c>
      <c r="AJ572" s="166"/>
      <c r="AK572" s="166"/>
    </row>
    <row r="573" spans="33:37">
      <c r="AG573" s="166" t="s">
        <v>41</v>
      </c>
      <c r="AH573" s="166" t="s">
        <v>4480</v>
      </c>
      <c r="AI573" s="166">
        <v>2930006</v>
      </c>
      <c r="AJ573" s="166"/>
      <c r="AK573" s="166"/>
    </row>
    <row r="574" spans="33:37">
      <c r="AG574" s="166" t="s">
        <v>41</v>
      </c>
      <c r="AH574" s="166" t="s">
        <v>4485</v>
      </c>
      <c r="AI574" s="166">
        <v>2930105</v>
      </c>
      <c r="AJ574" s="166"/>
      <c r="AK574" s="166"/>
    </row>
    <row r="575" spans="33:37">
      <c r="AG575" s="166" t="s">
        <v>41</v>
      </c>
      <c r="AH575" s="166" t="s">
        <v>4490</v>
      </c>
      <c r="AI575" s="166">
        <v>2930204</v>
      </c>
      <c r="AJ575" s="166"/>
      <c r="AK575" s="166"/>
    </row>
    <row r="576" spans="33:37">
      <c r="AG576" s="166" t="s">
        <v>41</v>
      </c>
      <c r="AH576" s="166" t="s">
        <v>4495</v>
      </c>
      <c r="AI576" s="166">
        <v>2930154</v>
      </c>
      <c r="AJ576" s="166"/>
      <c r="AK576" s="166"/>
    </row>
    <row r="577" spans="33:37">
      <c r="AG577" s="166" t="s">
        <v>41</v>
      </c>
      <c r="AH577" s="166" t="s">
        <v>4500</v>
      </c>
      <c r="AI577" s="166">
        <v>2930303</v>
      </c>
      <c r="AJ577" s="166"/>
      <c r="AK577" s="166"/>
    </row>
    <row r="578" spans="33:37">
      <c r="AG578" s="166" t="s">
        <v>41</v>
      </c>
      <c r="AH578" s="166" t="s">
        <v>4505</v>
      </c>
      <c r="AI578" s="166">
        <v>2930402</v>
      </c>
      <c r="AJ578" s="166"/>
      <c r="AK578" s="166"/>
    </row>
    <row r="579" spans="33:37">
      <c r="AG579" s="166" t="s">
        <v>41</v>
      </c>
      <c r="AH579" s="166" t="s">
        <v>2896</v>
      </c>
      <c r="AI579" s="166">
        <v>2930501</v>
      </c>
      <c r="AJ579" s="166"/>
      <c r="AK579" s="166"/>
    </row>
    <row r="580" spans="33:37">
      <c r="AG580" s="166" t="s">
        <v>41</v>
      </c>
      <c r="AH580" s="166" t="s">
        <v>4514</v>
      </c>
      <c r="AI580" s="166">
        <v>2930600</v>
      </c>
      <c r="AJ580" s="166"/>
      <c r="AK580" s="166"/>
    </row>
    <row r="581" spans="33:37">
      <c r="AG581" s="166" t="s">
        <v>41</v>
      </c>
      <c r="AH581" s="166" t="s">
        <v>4519</v>
      </c>
      <c r="AI581" s="166">
        <v>2930709</v>
      </c>
      <c r="AJ581" s="166"/>
      <c r="AK581" s="166"/>
    </row>
    <row r="582" spans="33:37">
      <c r="AG582" s="166" t="s">
        <v>41</v>
      </c>
      <c r="AH582" s="166" t="s">
        <v>4524</v>
      </c>
      <c r="AI582" s="166">
        <v>2930758</v>
      </c>
      <c r="AJ582" s="166"/>
      <c r="AK582" s="166"/>
    </row>
    <row r="583" spans="33:37">
      <c r="AG583" s="166" t="s">
        <v>41</v>
      </c>
      <c r="AH583" s="166" t="s">
        <v>4529</v>
      </c>
      <c r="AI583" s="166">
        <v>2930766</v>
      </c>
      <c r="AJ583" s="166"/>
      <c r="AK583" s="166"/>
    </row>
    <row r="584" spans="33:37">
      <c r="AG584" s="166" t="s">
        <v>41</v>
      </c>
      <c r="AH584" s="166" t="s">
        <v>4534</v>
      </c>
      <c r="AI584" s="166">
        <v>2930774</v>
      </c>
      <c r="AJ584" s="166"/>
      <c r="AK584" s="166"/>
    </row>
    <row r="585" spans="33:37">
      <c r="AG585" s="166" t="s">
        <v>41</v>
      </c>
      <c r="AH585" s="166" t="s">
        <v>4538</v>
      </c>
      <c r="AI585" s="166">
        <v>2930808</v>
      </c>
      <c r="AJ585" s="166"/>
      <c r="AK585" s="166"/>
    </row>
    <row r="586" spans="33:37">
      <c r="AG586" s="166" t="s">
        <v>41</v>
      </c>
      <c r="AH586" s="166" t="s">
        <v>4542</v>
      </c>
      <c r="AI586" s="166">
        <v>2930907</v>
      </c>
      <c r="AJ586" s="166"/>
      <c r="AK586" s="166"/>
    </row>
    <row r="587" spans="33:37">
      <c r="AG587" s="166" t="s">
        <v>41</v>
      </c>
      <c r="AH587" s="166" t="s">
        <v>4547</v>
      </c>
      <c r="AI587" s="166">
        <v>2931004</v>
      </c>
      <c r="AJ587" s="166"/>
      <c r="AK587" s="166"/>
    </row>
    <row r="588" spans="33:37">
      <c r="AG588" s="166" t="s">
        <v>41</v>
      </c>
      <c r="AH588" s="166" t="s">
        <v>4552</v>
      </c>
      <c r="AI588" s="166">
        <v>2931053</v>
      </c>
      <c r="AJ588" s="166"/>
      <c r="AK588" s="166"/>
    </row>
    <row r="589" spans="33:37">
      <c r="AG589" s="166" t="s">
        <v>41</v>
      </c>
      <c r="AH589" s="166" t="s">
        <v>4557</v>
      </c>
      <c r="AI589" s="166">
        <v>2931103</v>
      </c>
      <c r="AJ589" s="166"/>
      <c r="AK589" s="166"/>
    </row>
    <row r="590" spans="33:37">
      <c r="AG590" s="166" t="s">
        <v>41</v>
      </c>
      <c r="AH590" s="166" t="s">
        <v>3609</v>
      </c>
      <c r="AI590" s="166">
        <v>2931202</v>
      </c>
      <c r="AJ590" s="166"/>
      <c r="AK590" s="166"/>
    </row>
    <row r="591" spans="33:37">
      <c r="AG591" s="166" t="s">
        <v>41</v>
      </c>
      <c r="AH591" s="166" t="s">
        <v>4565</v>
      </c>
      <c r="AI591" s="166">
        <v>2931301</v>
      </c>
      <c r="AJ591" s="166"/>
      <c r="AK591" s="166"/>
    </row>
    <row r="592" spans="33:37">
      <c r="AG592" s="166" t="s">
        <v>41</v>
      </c>
      <c r="AH592" s="166" t="s">
        <v>4569</v>
      </c>
      <c r="AI592" s="166">
        <v>2931350</v>
      </c>
      <c r="AJ592" s="166"/>
      <c r="AK592" s="166"/>
    </row>
    <row r="593" spans="33:37">
      <c r="AG593" s="166" t="s">
        <v>41</v>
      </c>
      <c r="AH593" s="166" t="s">
        <v>4574</v>
      </c>
      <c r="AI593" s="166">
        <v>2931400</v>
      </c>
      <c r="AJ593" s="166"/>
      <c r="AK593" s="166"/>
    </row>
    <row r="594" spans="33:37">
      <c r="AG594" s="166" t="s">
        <v>41</v>
      </c>
      <c r="AH594" s="166" t="s">
        <v>4579</v>
      </c>
      <c r="AI594" s="166">
        <v>2931509</v>
      </c>
      <c r="AJ594" s="166"/>
      <c r="AK594" s="166"/>
    </row>
    <row r="595" spans="33:37">
      <c r="AG595" s="166" t="s">
        <v>41</v>
      </c>
      <c r="AH595" s="166" t="s">
        <v>4584</v>
      </c>
      <c r="AI595" s="166">
        <v>2931608</v>
      </c>
      <c r="AJ595" s="166"/>
      <c r="AK595" s="166"/>
    </row>
    <row r="596" spans="33:37">
      <c r="AG596" s="166" t="s">
        <v>41</v>
      </c>
      <c r="AH596" s="166" t="s">
        <v>3182</v>
      </c>
      <c r="AI596" s="166">
        <v>2931707</v>
      </c>
      <c r="AJ596" s="166"/>
      <c r="AK596" s="166"/>
    </row>
    <row r="597" spans="33:37">
      <c r="AG597" s="166" t="s">
        <v>41</v>
      </c>
      <c r="AH597" s="166" t="s">
        <v>4593</v>
      </c>
      <c r="AI597" s="166">
        <v>2931806</v>
      </c>
      <c r="AJ597" s="166"/>
      <c r="AK597" s="166"/>
    </row>
    <row r="598" spans="33:37">
      <c r="AG598" s="166" t="s">
        <v>41</v>
      </c>
      <c r="AH598" s="166" t="s">
        <v>4598</v>
      </c>
      <c r="AI598" s="166">
        <v>2931905</v>
      </c>
      <c r="AJ598" s="166"/>
      <c r="AK598" s="166"/>
    </row>
    <row r="599" spans="33:37">
      <c r="AG599" s="166" t="s">
        <v>41</v>
      </c>
      <c r="AH599" s="166" t="s">
        <v>4601</v>
      </c>
      <c r="AI599" s="166">
        <v>2932002</v>
      </c>
      <c r="AJ599" s="166"/>
      <c r="AK599" s="166"/>
    </row>
    <row r="600" spans="33:37">
      <c r="AG600" s="166" t="s">
        <v>41</v>
      </c>
      <c r="AH600" s="166" t="s">
        <v>4606</v>
      </c>
      <c r="AI600" s="166">
        <v>2932101</v>
      </c>
      <c r="AJ600" s="166"/>
      <c r="AK600" s="166"/>
    </row>
    <row r="601" spans="33:37">
      <c r="AG601" s="166" t="s">
        <v>41</v>
      </c>
      <c r="AH601" s="166" t="s">
        <v>4611</v>
      </c>
      <c r="AI601" s="166">
        <v>2932200</v>
      </c>
      <c r="AJ601" s="166"/>
      <c r="AK601" s="166"/>
    </row>
    <row r="602" spans="33:37">
      <c r="AG602" s="166" t="s">
        <v>41</v>
      </c>
      <c r="AH602" s="166" t="s">
        <v>4615</v>
      </c>
      <c r="AI602" s="166">
        <v>2932309</v>
      </c>
      <c r="AJ602" s="166"/>
      <c r="AK602" s="166"/>
    </row>
    <row r="603" spans="33:37">
      <c r="AG603" s="166" t="s">
        <v>41</v>
      </c>
      <c r="AH603" s="166" t="s">
        <v>4620</v>
      </c>
      <c r="AI603" s="166">
        <v>2932408</v>
      </c>
      <c r="AJ603" s="166"/>
      <c r="AK603" s="166"/>
    </row>
    <row r="604" spans="33:37">
      <c r="AG604" s="166" t="s">
        <v>41</v>
      </c>
      <c r="AH604" s="166" t="s">
        <v>4625</v>
      </c>
      <c r="AI604" s="166">
        <v>2932457</v>
      </c>
      <c r="AJ604" s="166"/>
      <c r="AK604" s="166"/>
    </row>
    <row r="605" spans="33:37">
      <c r="AG605" s="166" t="s">
        <v>41</v>
      </c>
      <c r="AH605" s="166" t="s">
        <v>4628</v>
      </c>
      <c r="AI605" s="166">
        <v>2932507</v>
      </c>
      <c r="AJ605" s="166"/>
      <c r="AK605" s="166"/>
    </row>
    <row r="606" spans="33:37">
      <c r="AG606" s="166" t="s">
        <v>41</v>
      </c>
      <c r="AH606" s="166" t="s">
        <v>4632</v>
      </c>
      <c r="AI606" s="166">
        <v>2932606</v>
      </c>
      <c r="AJ606" s="166"/>
      <c r="AK606" s="166"/>
    </row>
    <row r="607" spans="33:37">
      <c r="AG607" s="166" t="s">
        <v>41</v>
      </c>
      <c r="AH607" s="166" t="s">
        <v>4636</v>
      </c>
      <c r="AI607" s="166">
        <v>2932705</v>
      </c>
      <c r="AJ607" s="166"/>
      <c r="AK607" s="166"/>
    </row>
    <row r="608" spans="33:37">
      <c r="AG608" s="166" t="s">
        <v>41</v>
      </c>
      <c r="AH608" s="166" t="s">
        <v>4639</v>
      </c>
      <c r="AI608" s="166">
        <v>2932804</v>
      </c>
      <c r="AJ608" s="166"/>
      <c r="AK608" s="166"/>
    </row>
    <row r="609" spans="33:37">
      <c r="AG609" s="166" t="s">
        <v>41</v>
      </c>
      <c r="AH609" s="166" t="s">
        <v>2015</v>
      </c>
      <c r="AI609" s="166">
        <v>2932903</v>
      </c>
      <c r="AJ609" s="166"/>
      <c r="AK609" s="166"/>
    </row>
    <row r="610" spans="33:37">
      <c r="AG610" s="166" t="s">
        <v>41</v>
      </c>
      <c r="AH610" s="166" t="s">
        <v>4645</v>
      </c>
      <c r="AI610" s="166">
        <v>2933000</v>
      </c>
      <c r="AJ610" s="166"/>
      <c r="AK610" s="166"/>
    </row>
    <row r="611" spans="33:37">
      <c r="AG611" s="166" t="s">
        <v>41</v>
      </c>
      <c r="AH611" s="166" t="s">
        <v>4649</v>
      </c>
      <c r="AI611" s="166">
        <v>2933059</v>
      </c>
      <c r="AJ611" s="166"/>
      <c r="AK611" s="166"/>
    </row>
    <row r="612" spans="33:37">
      <c r="AG612" s="166" t="s">
        <v>41</v>
      </c>
      <c r="AH612" s="166" t="s">
        <v>4653</v>
      </c>
      <c r="AI612" s="166">
        <v>2933109</v>
      </c>
      <c r="AJ612" s="166"/>
      <c r="AK612" s="166"/>
    </row>
    <row r="613" spans="33:37">
      <c r="AG613" s="166" t="s">
        <v>41</v>
      </c>
      <c r="AH613" s="166" t="s">
        <v>4657</v>
      </c>
      <c r="AI613" s="166">
        <v>2933158</v>
      </c>
      <c r="AJ613" s="166"/>
      <c r="AK613" s="166"/>
    </row>
    <row r="614" spans="33:37">
      <c r="AG614" s="166" t="s">
        <v>41</v>
      </c>
      <c r="AH614" s="166" t="s">
        <v>4661</v>
      </c>
      <c r="AI614" s="166">
        <v>2933174</v>
      </c>
      <c r="AJ614" s="166"/>
      <c r="AK614" s="166"/>
    </row>
    <row r="615" spans="33:37">
      <c r="AG615" s="166" t="s">
        <v>41</v>
      </c>
      <c r="AH615" s="166" t="s">
        <v>3116</v>
      </c>
      <c r="AI615" s="166">
        <v>2933208</v>
      </c>
      <c r="AJ615" s="166"/>
      <c r="AK615" s="166"/>
    </row>
    <row r="616" spans="33:37">
      <c r="AG616" s="166" t="s">
        <v>41</v>
      </c>
      <c r="AH616" s="166" t="s">
        <v>4668</v>
      </c>
      <c r="AI616" s="166">
        <v>2933257</v>
      </c>
      <c r="AJ616" s="166"/>
      <c r="AK616" s="166"/>
    </row>
    <row r="617" spans="33:37">
      <c r="AG617" s="166" t="s">
        <v>41</v>
      </c>
      <c r="AH617" s="166" t="s">
        <v>4672</v>
      </c>
      <c r="AI617" s="166">
        <v>2933307</v>
      </c>
      <c r="AJ617" s="166"/>
      <c r="AK617" s="166"/>
    </row>
    <row r="618" spans="33:37">
      <c r="AG618" s="166" t="s">
        <v>41</v>
      </c>
      <c r="AH618" s="166" t="s">
        <v>4676</v>
      </c>
      <c r="AI618" s="166">
        <v>2933406</v>
      </c>
      <c r="AJ618" s="166"/>
      <c r="AK618" s="166"/>
    </row>
    <row r="619" spans="33:37">
      <c r="AG619" s="166" t="s">
        <v>41</v>
      </c>
      <c r="AH619" s="166" t="s">
        <v>4680</v>
      </c>
      <c r="AI619" s="166">
        <v>2933455</v>
      </c>
      <c r="AJ619" s="166"/>
      <c r="AK619" s="166"/>
    </row>
    <row r="620" spans="33:37">
      <c r="AG620" s="166" t="s">
        <v>41</v>
      </c>
      <c r="AH620" s="166" t="s">
        <v>4684</v>
      </c>
      <c r="AI620" s="166">
        <v>2933505</v>
      </c>
      <c r="AJ620" s="166"/>
      <c r="AK620" s="166"/>
    </row>
    <row r="621" spans="33:37">
      <c r="AG621" s="166" t="s">
        <v>41</v>
      </c>
      <c r="AH621" s="166" t="s">
        <v>4688</v>
      </c>
      <c r="AI621" s="166">
        <v>2933604</v>
      </c>
      <c r="AJ621" s="166"/>
      <c r="AK621" s="166"/>
    </row>
    <row r="622" spans="33:37">
      <c r="AG622" s="166" t="s">
        <v>45</v>
      </c>
      <c r="AH622" s="166" t="s">
        <v>94</v>
      </c>
      <c r="AI622" s="166">
        <v>2300101</v>
      </c>
      <c r="AJ622" s="166"/>
      <c r="AK622" s="166"/>
    </row>
    <row r="623" spans="33:37">
      <c r="AG623" s="166" t="s">
        <v>45</v>
      </c>
      <c r="AH623" s="166" t="s">
        <v>120</v>
      </c>
      <c r="AI623" s="166">
        <v>2300150</v>
      </c>
      <c r="AJ623" s="166"/>
      <c r="AK623" s="166"/>
    </row>
    <row r="624" spans="33:37">
      <c r="AG624" s="166" t="s">
        <v>45</v>
      </c>
      <c r="AH624" s="166" t="s">
        <v>146</v>
      </c>
      <c r="AI624" s="166">
        <v>2300200</v>
      </c>
      <c r="AJ624" s="166"/>
      <c r="AK624" s="166"/>
    </row>
    <row r="625" spans="33:37">
      <c r="AG625" s="166" t="s">
        <v>45</v>
      </c>
      <c r="AH625" s="166" t="s">
        <v>171</v>
      </c>
      <c r="AI625" s="166">
        <v>2300309</v>
      </c>
      <c r="AJ625" s="166"/>
      <c r="AK625" s="166"/>
    </row>
    <row r="626" spans="33:37">
      <c r="AG626" s="166" t="s">
        <v>45</v>
      </c>
      <c r="AH626" s="166" t="s">
        <v>197</v>
      </c>
      <c r="AI626" s="166">
        <v>2300408</v>
      </c>
      <c r="AJ626" s="166"/>
      <c r="AK626" s="166"/>
    </row>
    <row r="627" spans="33:37">
      <c r="AG627" s="166" t="s">
        <v>45</v>
      </c>
      <c r="AH627" s="166" t="s">
        <v>223</v>
      </c>
      <c r="AI627" s="166">
        <v>2300507</v>
      </c>
      <c r="AJ627" s="166"/>
      <c r="AK627" s="166"/>
    </row>
    <row r="628" spans="33:37">
      <c r="AG628" s="166" t="s">
        <v>45</v>
      </c>
      <c r="AH628" s="166" t="s">
        <v>247</v>
      </c>
      <c r="AI628" s="166">
        <v>2300606</v>
      </c>
      <c r="AJ628" s="166"/>
      <c r="AK628" s="166"/>
    </row>
    <row r="629" spans="33:37">
      <c r="AG629" s="166" t="s">
        <v>45</v>
      </c>
      <c r="AH629" s="166" t="s">
        <v>272</v>
      </c>
      <c r="AI629" s="166">
        <v>2300705</v>
      </c>
      <c r="AJ629" s="166"/>
      <c r="AK629" s="166"/>
    </row>
    <row r="630" spans="33:37">
      <c r="AG630" s="166" t="s">
        <v>45</v>
      </c>
      <c r="AH630" s="166" t="s">
        <v>298</v>
      </c>
      <c r="AI630" s="166">
        <v>2300754</v>
      </c>
      <c r="AJ630" s="166"/>
      <c r="AK630" s="166"/>
    </row>
    <row r="631" spans="33:37">
      <c r="AG631" s="166" t="s">
        <v>45</v>
      </c>
      <c r="AH631" s="166" t="s">
        <v>324</v>
      </c>
      <c r="AI631" s="166">
        <v>2300804</v>
      </c>
      <c r="AJ631" s="166"/>
      <c r="AK631" s="166"/>
    </row>
    <row r="632" spans="33:37">
      <c r="AG632" s="166" t="s">
        <v>45</v>
      </c>
      <c r="AH632" s="166" t="s">
        <v>349</v>
      </c>
      <c r="AI632" s="166">
        <v>2300903</v>
      </c>
      <c r="AJ632" s="166"/>
      <c r="AK632" s="166"/>
    </row>
    <row r="633" spans="33:37">
      <c r="AG633" s="166" t="s">
        <v>45</v>
      </c>
      <c r="AH633" s="166" t="s">
        <v>373</v>
      </c>
      <c r="AI633" s="166">
        <v>2301000</v>
      </c>
      <c r="AJ633" s="166"/>
      <c r="AK633" s="166"/>
    </row>
    <row r="634" spans="33:37">
      <c r="AG634" s="166" t="s">
        <v>45</v>
      </c>
      <c r="AH634" s="166" t="s">
        <v>398</v>
      </c>
      <c r="AI634" s="166">
        <v>2301109</v>
      </c>
      <c r="AJ634" s="166"/>
      <c r="AK634" s="166"/>
    </row>
    <row r="635" spans="33:37">
      <c r="AG635" s="166" t="s">
        <v>45</v>
      </c>
      <c r="AH635" s="166" t="s">
        <v>423</v>
      </c>
      <c r="AI635" s="166">
        <v>2301208</v>
      </c>
      <c r="AJ635" s="166"/>
      <c r="AK635" s="166"/>
    </row>
    <row r="636" spans="33:37">
      <c r="AG636" s="166" t="s">
        <v>45</v>
      </c>
      <c r="AH636" s="166" t="s">
        <v>449</v>
      </c>
      <c r="AI636" s="166">
        <v>2301257</v>
      </c>
      <c r="AJ636" s="166"/>
      <c r="AK636" s="166"/>
    </row>
    <row r="637" spans="33:37">
      <c r="AG637" s="166" t="s">
        <v>45</v>
      </c>
      <c r="AH637" s="166" t="s">
        <v>474</v>
      </c>
      <c r="AI637" s="166">
        <v>2301307</v>
      </c>
      <c r="AJ637" s="166"/>
      <c r="AK637" s="166"/>
    </row>
    <row r="638" spans="33:37">
      <c r="AG638" s="166" t="s">
        <v>45</v>
      </c>
      <c r="AH638" s="166" t="s">
        <v>498</v>
      </c>
      <c r="AI638" s="166">
        <v>2301406</v>
      </c>
      <c r="AJ638" s="166"/>
      <c r="AK638" s="166"/>
    </row>
    <row r="639" spans="33:37">
      <c r="AG639" s="166" t="s">
        <v>45</v>
      </c>
      <c r="AH639" s="166" t="s">
        <v>521</v>
      </c>
      <c r="AI639" s="166">
        <v>2301505</v>
      </c>
      <c r="AJ639" s="166"/>
      <c r="AK639" s="166"/>
    </row>
    <row r="640" spans="33:37">
      <c r="AG640" s="166" t="s">
        <v>45</v>
      </c>
      <c r="AH640" s="166" t="s">
        <v>545</v>
      </c>
      <c r="AI640" s="166">
        <v>2301604</v>
      </c>
      <c r="AJ640" s="166"/>
      <c r="AK640" s="166"/>
    </row>
    <row r="641" spans="33:37">
      <c r="AG641" s="166" t="s">
        <v>45</v>
      </c>
      <c r="AH641" s="166" t="s">
        <v>568</v>
      </c>
      <c r="AI641" s="166">
        <v>2301703</v>
      </c>
      <c r="AJ641" s="166"/>
      <c r="AK641" s="166"/>
    </row>
    <row r="642" spans="33:37">
      <c r="AG642" s="166" t="s">
        <v>45</v>
      </c>
      <c r="AH642" s="166" t="s">
        <v>591</v>
      </c>
      <c r="AI642" s="166">
        <v>2301802</v>
      </c>
      <c r="AJ642" s="166"/>
      <c r="AK642" s="166"/>
    </row>
    <row r="643" spans="33:37">
      <c r="AG643" s="166" t="s">
        <v>45</v>
      </c>
      <c r="AH643" s="166" t="s">
        <v>614</v>
      </c>
      <c r="AI643" s="166">
        <v>2301851</v>
      </c>
      <c r="AJ643" s="166"/>
      <c r="AK643" s="166"/>
    </row>
    <row r="644" spans="33:37">
      <c r="AG644" s="166" t="s">
        <v>45</v>
      </c>
      <c r="AH644" s="166" t="s">
        <v>635</v>
      </c>
      <c r="AI644" s="166">
        <v>2301901</v>
      </c>
      <c r="AJ644" s="166"/>
      <c r="AK644" s="166"/>
    </row>
    <row r="645" spans="33:37">
      <c r="AG645" s="166" t="s">
        <v>45</v>
      </c>
      <c r="AH645" s="166" t="s">
        <v>656</v>
      </c>
      <c r="AI645" s="166">
        <v>2301950</v>
      </c>
      <c r="AJ645" s="166"/>
      <c r="AK645" s="166"/>
    </row>
    <row r="646" spans="33:37">
      <c r="AG646" s="166" t="s">
        <v>45</v>
      </c>
      <c r="AH646" s="166" t="s">
        <v>677</v>
      </c>
      <c r="AI646" s="166">
        <v>2302008</v>
      </c>
      <c r="AJ646" s="166"/>
      <c r="AK646" s="166"/>
    </row>
    <row r="647" spans="33:37">
      <c r="AG647" s="166" t="s">
        <v>45</v>
      </c>
      <c r="AH647" s="166" t="s">
        <v>697</v>
      </c>
      <c r="AI647" s="166">
        <v>2302057</v>
      </c>
      <c r="AJ647" s="166"/>
      <c r="AK647" s="166"/>
    </row>
    <row r="648" spans="33:37">
      <c r="AG648" s="166" t="s">
        <v>45</v>
      </c>
      <c r="AH648" s="166" t="s">
        <v>719</v>
      </c>
      <c r="AI648" s="166">
        <v>2302107</v>
      </c>
      <c r="AJ648" s="166"/>
      <c r="AK648" s="166"/>
    </row>
    <row r="649" spans="33:37">
      <c r="AG649" s="166" t="s">
        <v>45</v>
      </c>
      <c r="AH649" s="166" t="s">
        <v>741</v>
      </c>
      <c r="AI649" s="166">
        <v>2302206</v>
      </c>
      <c r="AJ649" s="166"/>
      <c r="AK649" s="166"/>
    </row>
    <row r="650" spans="33:37">
      <c r="AG650" s="166" t="s">
        <v>45</v>
      </c>
      <c r="AH650" s="166" t="s">
        <v>762</v>
      </c>
      <c r="AI650" s="166">
        <v>2302305</v>
      </c>
      <c r="AJ650" s="166"/>
      <c r="AK650" s="166"/>
    </row>
    <row r="651" spans="33:37">
      <c r="AG651" s="166" t="s">
        <v>45</v>
      </c>
      <c r="AH651" s="166" t="s">
        <v>785</v>
      </c>
      <c r="AI651" s="166">
        <v>2302404</v>
      </c>
      <c r="AJ651" s="166"/>
      <c r="AK651" s="166"/>
    </row>
    <row r="652" spans="33:37">
      <c r="AG652" s="166" t="s">
        <v>45</v>
      </c>
      <c r="AH652" s="166" t="s">
        <v>806</v>
      </c>
      <c r="AI652" s="166">
        <v>2302503</v>
      </c>
      <c r="AJ652" s="166"/>
      <c r="AK652" s="166"/>
    </row>
    <row r="653" spans="33:37">
      <c r="AG653" s="166" t="s">
        <v>45</v>
      </c>
      <c r="AH653" s="166" t="s">
        <v>827</v>
      </c>
      <c r="AI653" s="166">
        <v>2302602</v>
      </c>
      <c r="AJ653" s="166"/>
      <c r="AK653" s="166"/>
    </row>
    <row r="654" spans="33:37">
      <c r="AG654" s="166" t="s">
        <v>45</v>
      </c>
      <c r="AH654" s="166" t="s">
        <v>849</v>
      </c>
      <c r="AI654" s="166">
        <v>2302701</v>
      </c>
      <c r="AJ654" s="166"/>
      <c r="AK654" s="166"/>
    </row>
    <row r="655" spans="33:37">
      <c r="AG655" s="166" t="s">
        <v>45</v>
      </c>
      <c r="AH655" s="166" t="s">
        <v>871</v>
      </c>
      <c r="AI655" s="166">
        <v>2302800</v>
      </c>
      <c r="AJ655" s="166"/>
      <c r="AK655" s="166"/>
    </row>
    <row r="656" spans="33:37">
      <c r="AG656" s="166" t="s">
        <v>45</v>
      </c>
      <c r="AH656" s="166" t="s">
        <v>893</v>
      </c>
      <c r="AI656" s="166">
        <v>2302909</v>
      </c>
      <c r="AJ656" s="166"/>
      <c r="AK656" s="166"/>
    </row>
    <row r="657" spans="33:37">
      <c r="AG657" s="166" t="s">
        <v>45</v>
      </c>
      <c r="AH657" s="166" t="s">
        <v>916</v>
      </c>
      <c r="AI657" s="166">
        <v>2303006</v>
      </c>
      <c r="AJ657" s="166"/>
      <c r="AK657" s="166"/>
    </row>
    <row r="658" spans="33:37">
      <c r="AG658" s="166" t="s">
        <v>45</v>
      </c>
      <c r="AH658" s="166" t="s">
        <v>939</v>
      </c>
      <c r="AI658" s="166">
        <v>2303105</v>
      </c>
      <c r="AJ658" s="166"/>
      <c r="AK658" s="166"/>
    </row>
    <row r="659" spans="33:37">
      <c r="AG659" s="166" t="s">
        <v>45</v>
      </c>
      <c r="AH659" s="166" t="s">
        <v>961</v>
      </c>
      <c r="AI659" s="166">
        <v>2303204</v>
      </c>
      <c r="AJ659" s="166"/>
      <c r="AK659" s="166"/>
    </row>
    <row r="660" spans="33:37">
      <c r="AG660" s="166" t="s">
        <v>45</v>
      </c>
      <c r="AH660" s="166" t="s">
        <v>983</v>
      </c>
      <c r="AI660" s="166">
        <v>2303303</v>
      </c>
      <c r="AJ660" s="166"/>
      <c r="AK660" s="166"/>
    </row>
    <row r="661" spans="33:37">
      <c r="AG661" s="166" t="s">
        <v>45</v>
      </c>
      <c r="AH661" s="166" t="s">
        <v>1006</v>
      </c>
      <c r="AI661" s="166">
        <v>2303402</v>
      </c>
      <c r="AJ661" s="166"/>
      <c r="AK661" s="166"/>
    </row>
    <row r="662" spans="33:37">
      <c r="AG662" s="166" t="s">
        <v>45</v>
      </c>
      <c r="AH662" s="166" t="s">
        <v>1028</v>
      </c>
      <c r="AI662" s="166">
        <v>2303501</v>
      </c>
      <c r="AJ662" s="166"/>
      <c r="AK662" s="166"/>
    </row>
    <row r="663" spans="33:37">
      <c r="AG663" s="166" t="s">
        <v>45</v>
      </c>
      <c r="AH663" s="166" t="s">
        <v>1050</v>
      </c>
      <c r="AI663" s="166">
        <v>2303600</v>
      </c>
      <c r="AJ663" s="166"/>
      <c r="AK663" s="166"/>
    </row>
    <row r="664" spans="33:37">
      <c r="AG664" s="166" t="s">
        <v>45</v>
      </c>
      <c r="AH664" s="166" t="s">
        <v>1072</v>
      </c>
      <c r="AI664" s="166">
        <v>2303659</v>
      </c>
      <c r="AJ664" s="166"/>
      <c r="AK664" s="166"/>
    </row>
    <row r="665" spans="33:37">
      <c r="AG665" s="166" t="s">
        <v>45</v>
      </c>
      <c r="AH665" s="166" t="s">
        <v>1094</v>
      </c>
      <c r="AI665" s="166">
        <v>2303709</v>
      </c>
      <c r="AJ665" s="166"/>
      <c r="AK665" s="166"/>
    </row>
    <row r="666" spans="33:37">
      <c r="AG666" s="166" t="s">
        <v>45</v>
      </c>
      <c r="AH666" s="166" t="s">
        <v>1117</v>
      </c>
      <c r="AI666" s="166">
        <v>2303808</v>
      </c>
      <c r="AJ666" s="166"/>
      <c r="AK666" s="166"/>
    </row>
    <row r="667" spans="33:37">
      <c r="AG667" s="166" t="s">
        <v>45</v>
      </c>
      <c r="AH667" s="166" t="s">
        <v>1140</v>
      </c>
      <c r="AI667" s="166">
        <v>2303907</v>
      </c>
      <c r="AJ667" s="166"/>
      <c r="AK667" s="166"/>
    </row>
    <row r="668" spans="33:37">
      <c r="AG668" s="166" t="s">
        <v>45</v>
      </c>
      <c r="AH668" s="166" t="s">
        <v>1163</v>
      </c>
      <c r="AI668" s="166">
        <v>2303931</v>
      </c>
      <c r="AJ668" s="166"/>
      <c r="AK668" s="166"/>
    </row>
    <row r="669" spans="33:37">
      <c r="AG669" s="166" t="s">
        <v>45</v>
      </c>
      <c r="AH669" s="166" t="s">
        <v>1186</v>
      </c>
      <c r="AI669" s="166">
        <v>2303956</v>
      </c>
      <c r="AJ669" s="166"/>
      <c r="AK669" s="166"/>
    </row>
    <row r="670" spans="33:37">
      <c r="AG670" s="166" t="s">
        <v>45</v>
      </c>
      <c r="AH670" s="166" t="s">
        <v>1208</v>
      </c>
      <c r="AI670" s="166">
        <v>2304004</v>
      </c>
      <c r="AJ670" s="166"/>
      <c r="AK670" s="166"/>
    </row>
    <row r="671" spans="33:37">
      <c r="AG671" s="166" t="s">
        <v>45</v>
      </c>
      <c r="AH671" s="166" t="s">
        <v>1229</v>
      </c>
      <c r="AI671" s="166">
        <v>2304103</v>
      </c>
      <c r="AJ671" s="166"/>
      <c r="AK671" s="166"/>
    </row>
    <row r="672" spans="33:37">
      <c r="AG672" s="166" t="s">
        <v>45</v>
      </c>
      <c r="AH672" s="166" t="s">
        <v>1252</v>
      </c>
      <c r="AI672" s="166">
        <v>2304202</v>
      </c>
      <c r="AJ672" s="166"/>
      <c r="AK672" s="166"/>
    </row>
    <row r="673" spans="33:37">
      <c r="AG673" s="166" t="s">
        <v>45</v>
      </c>
      <c r="AH673" s="166" t="s">
        <v>1275</v>
      </c>
      <c r="AI673" s="166">
        <v>2304236</v>
      </c>
      <c r="AJ673" s="166"/>
      <c r="AK673" s="166"/>
    </row>
    <row r="674" spans="33:37">
      <c r="AG674" s="166" t="s">
        <v>45</v>
      </c>
      <c r="AH674" s="166" t="s">
        <v>1296</v>
      </c>
      <c r="AI674" s="166">
        <v>2304251</v>
      </c>
      <c r="AJ674" s="166"/>
      <c r="AK674" s="166"/>
    </row>
    <row r="675" spans="33:37">
      <c r="AG675" s="166" t="s">
        <v>45</v>
      </c>
      <c r="AH675" s="166" t="s">
        <v>1318</v>
      </c>
      <c r="AI675" s="166">
        <v>2304269</v>
      </c>
      <c r="AJ675" s="166"/>
      <c r="AK675" s="166"/>
    </row>
    <row r="676" spans="33:37">
      <c r="AG676" s="166" t="s">
        <v>45</v>
      </c>
      <c r="AH676" s="166" t="s">
        <v>1340</v>
      </c>
      <c r="AI676" s="166">
        <v>2304277</v>
      </c>
      <c r="AJ676" s="166"/>
      <c r="AK676" s="166"/>
    </row>
    <row r="677" spans="33:37">
      <c r="AG677" s="166" t="s">
        <v>45</v>
      </c>
      <c r="AH677" s="166" t="s">
        <v>1361</v>
      </c>
      <c r="AI677" s="166">
        <v>2304285</v>
      </c>
      <c r="AJ677" s="166"/>
      <c r="AK677" s="166"/>
    </row>
    <row r="678" spans="33:37">
      <c r="AG678" s="166" t="s">
        <v>45</v>
      </c>
      <c r="AH678" s="166" t="s">
        <v>1383</v>
      </c>
      <c r="AI678" s="166">
        <v>2304301</v>
      </c>
      <c r="AJ678" s="166"/>
      <c r="AK678" s="166"/>
    </row>
    <row r="679" spans="33:37">
      <c r="AG679" s="166" t="s">
        <v>45</v>
      </c>
      <c r="AH679" s="166" t="s">
        <v>1405</v>
      </c>
      <c r="AI679" s="166">
        <v>2304350</v>
      </c>
      <c r="AJ679" s="166"/>
      <c r="AK679" s="166"/>
    </row>
    <row r="680" spans="33:37">
      <c r="AG680" s="166" t="s">
        <v>45</v>
      </c>
      <c r="AH680" s="166" t="s">
        <v>1427</v>
      </c>
      <c r="AI680" s="166">
        <v>2304400</v>
      </c>
      <c r="AJ680" s="166"/>
      <c r="AK680" s="166"/>
    </row>
    <row r="681" spans="33:37">
      <c r="AG681" s="166" t="s">
        <v>45</v>
      </c>
      <c r="AH681" s="166" t="s">
        <v>1448</v>
      </c>
      <c r="AI681" s="166">
        <v>2304459</v>
      </c>
      <c r="AJ681" s="166"/>
      <c r="AK681" s="166"/>
    </row>
    <row r="682" spans="33:37">
      <c r="AG682" s="166" t="s">
        <v>45</v>
      </c>
      <c r="AH682" s="166" t="s">
        <v>1468</v>
      </c>
      <c r="AI682" s="166">
        <v>2304509</v>
      </c>
      <c r="AJ682" s="166"/>
      <c r="AK682" s="166"/>
    </row>
    <row r="683" spans="33:37">
      <c r="AG683" s="166" t="s">
        <v>45</v>
      </c>
      <c r="AH683" s="166" t="s">
        <v>1490</v>
      </c>
      <c r="AI683" s="166">
        <v>2304608</v>
      </c>
      <c r="AJ683" s="166"/>
      <c r="AK683" s="166"/>
    </row>
    <row r="684" spans="33:37">
      <c r="AG684" s="166" t="s">
        <v>45</v>
      </c>
      <c r="AH684" s="166" t="s">
        <v>1510</v>
      </c>
      <c r="AI684" s="166">
        <v>2304657</v>
      </c>
      <c r="AJ684" s="166"/>
      <c r="AK684" s="166"/>
    </row>
    <row r="685" spans="33:37">
      <c r="AG685" s="166" t="s">
        <v>45</v>
      </c>
      <c r="AH685" s="166" t="s">
        <v>1531</v>
      </c>
      <c r="AI685" s="166">
        <v>2304707</v>
      </c>
      <c r="AJ685" s="166"/>
      <c r="AK685" s="166"/>
    </row>
    <row r="686" spans="33:37">
      <c r="AG686" s="166" t="s">
        <v>45</v>
      </c>
      <c r="AH686" s="166" t="s">
        <v>1552</v>
      </c>
      <c r="AI686" s="166">
        <v>2304806</v>
      </c>
      <c r="AJ686" s="166"/>
      <c r="AK686" s="166"/>
    </row>
    <row r="687" spans="33:37">
      <c r="AG687" s="166" t="s">
        <v>45</v>
      </c>
      <c r="AH687" s="166" t="s">
        <v>1571</v>
      </c>
      <c r="AI687" s="166">
        <v>2304905</v>
      </c>
      <c r="AJ687" s="166"/>
      <c r="AK687" s="166"/>
    </row>
    <row r="688" spans="33:37">
      <c r="AG688" s="166" t="s">
        <v>45</v>
      </c>
      <c r="AH688" s="166" t="s">
        <v>1591</v>
      </c>
      <c r="AI688" s="166">
        <v>2304954</v>
      </c>
      <c r="AJ688" s="166"/>
      <c r="AK688" s="166"/>
    </row>
    <row r="689" spans="33:37">
      <c r="AG689" s="166" t="s">
        <v>45</v>
      </c>
      <c r="AH689" s="166" t="s">
        <v>1611</v>
      </c>
      <c r="AI689" s="166">
        <v>2305001</v>
      </c>
      <c r="AJ689" s="166"/>
      <c r="AK689" s="166"/>
    </row>
    <row r="690" spans="33:37">
      <c r="AG690" s="166" t="s">
        <v>45</v>
      </c>
      <c r="AH690" s="166" t="s">
        <v>1632</v>
      </c>
      <c r="AI690" s="166">
        <v>2305100</v>
      </c>
      <c r="AJ690" s="166"/>
      <c r="AK690" s="166"/>
    </row>
    <row r="691" spans="33:37">
      <c r="AG691" s="166" t="s">
        <v>45</v>
      </c>
      <c r="AH691" s="166" t="s">
        <v>1653</v>
      </c>
      <c r="AI691" s="166">
        <v>2305209</v>
      </c>
      <c r="AJ691" s="166"/>
      <c r="AK691" s="166"/>
    </row>
    <row r="692" spans="33:37">
      <c r="AG692" s="166" t="s">
        <v>45</v>
      </c>
      <c r="AH692" s="166" t="s">
        <v>1673</v>
      </c>
      <c r="AI692" s="166">
        <v>2305233</v>
      </c>
      <c r="AJ692" s="166"/>
      <c r="AK692" s="166"/>
    </row>
    <row r="693" spans="33:37">
      <c r="AG693" s="166" t="s">
        <v>45</v>
      </c>
      <c r="AH693" s="166" t="s">
        <v>1694</v>
      </c>
      <c r="AI693" s="166">
        <v>2305266</v>
      </c>
      <c r="AJ693" s="166"/>
      <c r="AK693" s="166"/>
    </row>
    <row r="694" spans="33:37">
      <c r="AG694" s="166" t="s">
        <v>45</v>
      </c>
      <c r="AH694" s="166" t="s">
        <v>1714</v>
      </c>
      <c r="AI694" s="166">
        <v>2305308</v>
      </c>
      <c r="AJ694" s="166"/>
      <c r="AK694" s="166"/>
    </row>
    <row r="695" spans="33:37">
      <c r="AG695" s="166" t="s">
        <v>45</v>
      </c>
      <c r="AH695" s="166" t="s">
        <v>1735</v>
      </c>
      <c r="AI695" s="166">
        <v>2305332</v>
      </c>
      <c r="AJ695" s="166"/>
      <c r="AK695" s="166"/>
    </row>
    <row r="696" spans="33:37">
      <c r="AG696" s="166" t="s">
        <v>45</v>
      </c>
      <c r="AH696" s="166" t="s">
        <v>1755</v>
      </c>
      <c r="AI696" s="166">
        <v>2305357</v>
      </c>
      <c r="AJ696" s="166"/>
      <c r="AK696" s="166"/>
    </row>
    <row r="697" spans="33:37">
      <c r="AG697" s="166" t="s">
        <v>45</v>
      </c>
      <c r="AH697" s="166" t="s">
        <v>1776</v>
      </c>
      <c r="AI697" s="166">
        <v>2305407</v>
      </c>
      <c r="AJ697" s="166"/>
      <c r="AK697" s="166"/>
    </row>
    <row r="698" spans="33:37">
      <c r="AG698" s="166" t="s">
        <v>45</v>
      </c>
      <c r="AH698" s="166" t="s">
        <v>1795</v>
      </c>
      <c r="AI698" s="166">
        <v>2305506</v>
      </c>
      <c r="AJ698" s="166"/>
      <c r="AK698" s="166"/>
    </row>
    <row r="699" spans="33:37">
      <c r="AG699" s="166" t="s">
        <v>45</v>
      </c>
      <c r="AH699" s="166" t="s">
        <v>1814</v>
      </c>
      <c r="AI699" s="166">
        <v>2305605</v>
      </c>
      <c r="AJ699" s="166"/>
      <c r="AK699" s="166"/>
    </row>
    <row r="700" spans="33:37">
      <c r="AG700" s="166" t="s">
        <v>45</v>
      </c>
      <c r="AH700" s="166" t="s">
        <v>1833</v>
      </c>
      <c r="AI700" s="166">
        <v>2305654</v>
      </c>
      <c r="AJ700" s="166"/>
      <c r="AK700" s="166"/>
    </row>
    <row r="701" spans="33:37">
      <c r="AG701" s="166" t="s">
        <v>45</v>
      </c>
      <c r="AH701" s="166" t="s">
        <v>1851</v>
      </c>
      <c r="AI701" s="166">
        <v>2305704</v>
      </c>
      <c r="AJ701" s="166"/>
      <c r="AK701" s="166"/>
    </row>
    <row r="702" spans="33:37">
      <c r="AG702" s="166" t="s">
        <v>45</v>
      </c>
      <c r="AH702" s="166" t="s">
        <v>1869</v>
      </c>
      <c r="AI702" s="166">
        <v>2305803</v>
      </c>
      <c r="AJ702" s="166"/>
      <c r="AK702" s="166"/>
    </row>
    <row r="703" spans="33:37">
      <c r="AG703" s="166" t="s">
        <v>45</v>
      </c>
      <c r="AH703" s="166" t="s">
        <v>1464</v>
      </c>
      <c r="AI703" s="166">
        <v>2305902</v>
      </c>
      <c r="AJ703" s="166"/>
      <c r="AK703" s="166"/>
    </row>
    <row r="704" spans="33:37">
      <c r="AG704" s="166" t="s">
        <v>45</v>
      </c>
      <c r="AH704" s="166" t="s">
        <v>288</v>
      </c>
      <c r="AI704" s="166">
        <v>2306009</v>
      </c>
      <c r="AJ704" s="166"/>
      <c r="AK704" s="166"/>
    </row>
    <row r="705" spans="33:37">
      <c r="AG705" s="166" t="s">
        <v>45</v>
      </c>
      <c r="AH705" s="166" t="s">
        <v>1920</v>
      </c>
      <c r="AI705" s="166">
        <v>2306108</v>
      </c>
      <c r="AJ705" s="166"/>
      <c r="AK705" s="166"/>
    </row>
    <row r="706" spans="33:37">
      <c r="AG706" s="166" t="s">
        <v>45</v>
      </c>
      <c r="AH706" s="166" t="s">
        <v>1937</v>
      </c>
      <c r="AI706" s="166">
        <v>2306207</v>
      </c>
      <c r="AJ706" s="166"/>
      <c r="AK706" s="166"/>
    </row>
    <row r="707" spans="33:37">
      <c r="AG707" s="166" t="s">
        <v>45</v>
      </c>
      <c r="AH707" s="166" t="s">
        <v>1953</v>
      </c>
      <c r="AI707" s="166">
        <v>2306256</v>
      </c>
      <c r="AJ707" s="166"/>
      <c r="AK707" s="166"/>
    </row>
    <row r="708" spans="33:37">
      <c r="AG708" s="166" t="s">
        <v>45</v>
      </c>
      <c r="AH708" s="166" t="s">
        <v>1970</v>
      </c>
      <c r="AI708" s="166">
        <v>2306306</v>
      </c>
      <c r="AJ708" s="166"/>
      <c r="AK708" s="166"/>
    </row>
    <row r="709" spans="33:37">
      <c r="AG709" s="166" t="s">
        <v>45</v>
      </c>
      <c r="AH709" s="166" t="s">
        <v>1988</v>
      </c>
      <c r="AI709" s="166">
        <v>2306405</v>
      </c>
      <c r="AJ709" s="166"/>
      <c r="AK709" s="166"/>
    </row>
    <row r="710" spans="33:37">
      <c r="AG710" s="166" t="s">
        <v>45</v>
      </c>
      <c r="AH710" s="166" t="s">
        <v>2005</v>
      </c>
      <c r="AI710" s="166">
        <v>2306504</v>
      </c>
      <c r="AJ710" s="166"/>
      <c r="AK710" s="166"/>
    </row>
    <row r="711" spans="33:37">
      <c r="AG711" s="166" t="s">
        <v>45</v>
      </c>
      <c r="AH711" s="166" t="s">
        <v>2023</v>
      </c>
      <c r="AI711" s="166">
        <v>2306553</v>
      </c>
      <c r="AJ711" s="166"/>
      <c r="AK711" s="166"/>
    </row>
    <row r="712" spans="33:37">
      <c r="AG712" s="166" t="s">
        <v>45</v>
      </c>
      <c r="AH712" s="166" t="s">
        <v>2041</v>
      </c>
      <c r="AI712" s="166">
        <v>2306603</v>
      </c>
      <c r="AJ712" s="166"/>
      <c r="AK712" s="166"/>
    </row>
    <row r="713" spans="33:37">
      <c r="AG713" s="166" t="s">
        <v>45</v>
      </c>
      <c r="AH713" s="166" t="s">
        <v>2059</v>
      </c>
      <c r="AI713" s="166">
        <v>2306702</v>
      </c>
      <c r="AJ713" s="166"/>
      <c r="AK713" s="166"/>
    </row>
    <row r="714" spans="33:37">
      <c r="AG714" s="166" t="s">
        <v>45</v>
      </c>
      <c r="AH714" s="166" t="s">
        <v>2076</v>
      </c>
      <c r="AI714" s="166">
        <v>2306801</v>
      </c>
      <c r="AJ714" s="166"/>
      <c r="AK714" s="166"/>
    </row>
    <row r="715" spans="33:37">
      <c r="AG715" s="166" t="s">
        <v>45</v>
      </c>
      <c r="AH715" s="166" t="s">
        <v>2092</v>
      </c>
      <c r="AI715" s="166">
        <v>2306900</v>
      </c>
      <c r="AJ715" s="166"/>
      <c r="AK715" s="166"/>
    </row>
    <row r="716" spans="33:37">
      <c r="AG716" s="166" t="s">
        <v>45</v>
      </c>
      <c r="AH716" s="166" t="s">
        <v>2108</v>
      </c>
      <c r="AI716" s="166">
        <v>2307007</v>
      </c>
      <c r="AJ716" s="166"/>
      <c r="AK716" s="166"/>
    </row>
    <row r="717" spans="33:37">
      <c r="AG717" s="166" t="s">
        <v>45</v>
      </c>
      <c r="AH717" s="166" t="s">
        <v>1122</v>
      </c>
      <c r="AI717" s="166">
        <v>2307106</v>
      </c>
      <c r="AJ717" s="166"/>
      <c r="AK717" s="166"/>
    </row>
    <row r="718" spans="33:37">
      <c r="AG718" s="166" t="s">
        <v>45</v>
      </c>
      <c r="AH718" s="166" t="s">
        <v>2140</v>
      </c>
      <c r="AI718" s="166">
        <v>2307205</v>
      </c>
      <c r="AJ718" s="166"/>
      <c r="AK718" s="166"/>
    </row>
    <row r="719" spans="33:37">
      <c r="AG719" s="166" t="s">
        <v>45</v>
      </c>
      <c r="AH719" s="166" t="s">
        <v>2156</v>
      </c>
      <c r="AI719" s="166">
        <v>2307254</v>
      </c>
      <c r="AJ719" s="166"/>
      <c r="AK719" s="166"/>
    </row>
    <row r="720" spans="33:37">
      <c r="AG720" s="166" t="s">
        <v>45</v>
      </c>
      <c r="AH720" s="166" t="s">
        <v>2173</v>
      </c>
      <c r="AI720" s="166">
        <v>2307304</v>
      </c>
      <c r="AJ720" s="166"/>
      <c r="AK720" s="166"/>
    </row>
    <row r="721" spans="33:37">
      <c r="AG721" s="166" t="s">
        <v>45</v>
      </c>
      <c r="AH721" s="166" t="s">
        <v>2190</v>
      </c>
      <c r="AI721" s="166">
        <v>2307403</v>
      </c>
      <c r="AJ721" s="166"/>
      <c r="AK721" s="166"/>
    </row>
    <row r="722" spans="33:37">
      <c r="AG722" s="166" t="s">
        <v>45</v>
      </c>
      <c r="AH722" s="166" t="s">
        <v>2206</v>
      </c>
      <c r="AI722" s="166">
        <v>2307502</v>
      </c>
      <c r="AJ722" s="166"/>
      <c r="AK722" s="166"/>
    </row>
    <row r="723" spans="33:37">
      <c r="AG723" s="166" t="s">
        <v>45</v>
      </c>
      <c r="AH723" s="166" t="s">
        <v>2221</v>
      </c>
      <c r="AI723" s="166">
        <v>2307601</v>
      </c>
      <c r="AJ723" s="166"/>
      <c r="AK723" s="166"/>
    </row>
    <row r="724" spans="33:37">
      <c r="AG724" s="166" t="s">
        <v>45</v>
      </c>
      <c r="AH724" s="166" t="s">
        <v>2237</v>
      </c>
      <c r="AI724" s="166">
        <v>2307635</v>
      </c>
      <c r="AJ724" s="166"/>
      <c r="AK724" s="166"/>
    </row>
    <row r="725" spans="33:37">
      <c r="AG725" s="166" t="s">
        <v>45</v>
      </c>
      <c r="AH725" s="166" t="s">
        <v>2251</v>
      </c>
      <c r="AI725" s="166">
        <v>2307650</v>
      </c>
      <c r="AJ725" s="166"/>
      <c r="AK725" s="166"/>
    </row>
    <row r="726" spans="33:37">
      <c r="AG726" s="166" t="s">
        <v>45</v>
      </c>
      <c r="AH726" s="166" t="s">
        <v>2267</v>
      </c>
      <c r="AI726" s="166">
        <v>2307700</v>
      </c>
      <c r="AJ726" s="166"/>
      <c r="AK726" s="166"/>
    </row>
    <row r="727" spans="33:37">
      <c r="AG727" s="166" t="s">
        <v>45</v>
      </c>
      <c r="AH727" s="166" t="s">
        <v>2282</v>
      </c>
      <c r="AI727" s="166">
        <v>2307809</v>
      </c>
      <c r="AJ727" s="166"/>
      <c r="AK727" s="166"/>
    </row>
    <row r="728" spans="33:37">
      <c r="AG728" s="166" t="s">
        <v>45</v>
      </c>
      <c r="AH728" s="166" t="s">
        <v>2298</v>
      </c>
      <c r="AI728" s="166">
        <v>2307908</v>
      </c>
      <c r="AJ728" s="166"/>
      <c r="AK728" s="166"/>
    </row>
    <row r="729" spans="33:37">
      <c r="AG729" s="166" t="s">
        <v>45</v>
      </c>
      <c r="AH729" s="166" t="s">
        <v>2313</v>
      </c>
      <c r="AI729" s="166">
        <v>2308005</v>
      </c>
      <c r="AJ729" s="166"/>
      <c r="AK729" s="166"/>
    </row>
    <row r="730" spans="33:37">
      <c r="AG730" s="166" t="s">
        <v>45</v>
      </c>
      <c r="AH730" s="166" t="s">
        <v>2327</v>
      </c>
      <c r="AI730" s="166">
        <v>2308104</v>
      </c>
      <c r="AJ730" s="166"/>
      <c r="AK730" s="166"/>
    </row>
    <row r="731" spans="33:37">
      <c r="AG731" s="166" t="s">
        <v>45</v>
      </c>
      <c r="AH731" s="166" t="s">
        <v>2343</v>
      </c>
      <c r="AI731" s="166">
        <v>2308203</v>
      </c>
      <c r="AJ731" s="166"/>
      <c r="AK731" s="166"/>
    </row>
    <row r="732" spans="33:37">
      <c r="AG732" s="166" t="s">
        <v>45</v>
      </c>
      <c r="AH732" s="166" t="s">
        <v>2359</v>
      </c>
      <c r="AI732" s="166">
        <v>2308302</v>
      </c>
      <c r="AJ732" s="166"/>
      <c r="AK732" s="166"/>
    </row>
    <row r="733" spans="33:37">
      <c r="AG733" s="166" t="s">
        <v>45</v>
      </c>
      <c r="AH733" s="166" t="s">
        <v>2373</v>
      </c>
      <c r="AI733" s="166">
        <v>2308351</v>
      </c>
      <c r="AJ733" s="166"/>
      <c r="AK733" s="166"/>
    </row>
    <row r="734" spans="33:37">
      <c r="AG734" s="166" t="s">
        <v>45</v>
      </c>
      <c r="AH734" s="166" t="s">
        <v>2388</v>
      </c>
      <c r="AI734" s="166">
        <v>2308377</v>
      </c>
      <c r="AJ734" s="166"/>
      <c r="AK734" s="166"/>
    </row>
    <row r="735" spans="33:37">
      <c r="AG735" s="166" t="s">
        <v>45</v>
      </c>
      <c r="AH735" s="166" t="s">
        <v>2404</v>
      </c>
      <c r="AI735" s="166">
        <v>2308401</v>
      </c>
      <c r="AJ735" s="166"/>
      <c r="AK735" s="166"/>
    </row>
    <row r="736" spans="33:37">
      <c r="AG736" s="166" t="s">
        <v>45</v>
      </c>
      <c r="AH736" s="166" t="s">
        <v>2420</v>
      </c>
      <c r="AI736" s="166">
        <v>2308500</v>
      </c>
      <c r="AJ736" s="166"/>
      <c r="AK736" s="166"/>
    </row>
    <row r="737" spans="33:37">
      <c r="AG737" s="166" t="s">
        <v>45</v>
      </c>
      <c r="AH737" s="166" t="s">
        <v>2436</v>
      </c>
      <c r="AI737" s="166">
        <v>2308609</v>
      </c>
      <c r="AJ737" s="166"/>
      <c r="AK737" s="166"/>
    </row>
    <row r="738" spans="33:37">
      <c r="AG738" s="166" t="s">
        <v>45</v>
      </c>
      <c r="AH738" s="166" t="s">
        <v>2452</v>
      </c>
      <c r="AI738" s="166">
        <v>2308708</v>
      </c>
      <c r="AJ738" s="166"/>
      <c r="AK738" s="166"/>
    </row>
    <row r="739" spans="33:37">
      <c r="AG739" s="166" t="s">
        <v>45</v>
      </c>
      <c r="AH739" s="166" t="s">
        <v>2466</v>
      </c>
      <c r="AI739" s="166">
        <v>2308807</v>
      </c>
      <c r="AJ739" s="166"/>
      <c r="AK739" s="166"/>
    </row>
    <row r="740" spans="33:37">
      <c r="AG740" s="166" t="s">
        <v>45</v>
      </c>
      <c r="AH740" s="166" t="s">
        <v>2481</v>
      </c>
      <c r="AI740" s="166">
        <v>2308906</v>
      </c>
      <c r="AJ740" s="166"/>
      <c r="AK740" s="166"/>
    </row>
    <row r="741" spans="33:37">
      <c r="AG741" s="166" t="s">
        <v>45</v>
      </c>
      <c r="AH741" s="166" t="s">
        <v>2497</v>
      </c>
      <c r="AI741" s="166">
        <v>2309003</v>
      </c>
      <c r="AJ741" s="166"/>
      <c r="AK741" s="166"/>
    </row>
    <row r="742" spans="33:37">
      <c r="AG742" s="166" t="s">
        <v>45</v>
      </c>
      <c r="AH742" s="166" t="s">
        <v>2511</v>
      </c>
      <c r="AI742" s="166">
        <v>2309102</v>
      </c>
      <c r="AJ742" s="166"/>
      <c r="AK742" s="166"/>
    </row>
    <row r="743" spans="33:37">
      <c r="AG743" s="166" t="s">
        <v>45</v>
      </c>
      <c r="AH743" s="166" t="s">
        <v>1917</v>
      </c>
      <c r="AI743" s="166">
        <v>2309201</v>
      </c>
      <c r="AJ743" s="166"/>
      <c r="AK743" s="166"/>
    </row>
    <row r="744" spans="33:37">
      <c r="AG744" s="166" t="s">
        <v>45</v>
      </c>
      <c r="AH744" s="166" t="s">
        <v>2542</v>
      </c>
      <c r="AI744" s="166">
        <v>2309300</v>
      </c>
      <c r="AJ744" s="166"/>
      <c r="AK744" s="166"/>
    </row>
    <row r="745" spans="33:37">
      <c r="AG745" s="166" t="s">
        <v>45</v>
      </c>
      <c r="AH745" s="166" t="s">
        <v>2557</v>
      </c>
      <c r="AI745" s="166">
        <v>2309409</v>
      </c>
      <c r="AJ745" s="166"/>
      <c r="AK745" s="166"/>
    </row>
    <row r="746" spans="33:37">
      <c r="AG746" s="166" t="s">
        <v>45</v>
      </c>
      <c r="AH746" s="166" t="s">
        <v>2572</v>
      </c>
      <c r="AI746" s="166">
        <v>2309458</v>
      </c>
      <c r="AJ746" s="166"/>
      <c r="AK746" s="166"/>
    </row>
    <row r="747" spans="33:37">
      <c r="AG747" s="166" t="s">
        <v>45</v>
      </c>
      <c r="AH747" s="166" t="s">
        <v>2587</v>
      </c>
      <c r="AI747" s="166">
        <v>2309508</v>
      </c>
      <c r="AJ747" s="166"/>
      <c r="AK747" s="166"/>
    </row>
    <row r="748" spans="33:37">
      <c r="AG748" s="166" t="s">
        <v>45</v>
      </c>
      <c r="AH748" s="166" t="s">
        <v>2603</v>
      </c>
      <c r="AI748" s="166">
        <v>2309607</v>
      </c>
      <c r="AJ748" s="166"/>
      <c r="AK748" s="166"/>
    </row>
    <row r="749" spans="33:37">
      <c r="AG749" s="166" t="s">
        <v>45</v>
      </c>
      <c r="AH749" s="166" t="s">
        <v>1203</v>
      </c>
      <c r="AI749" s="166">
        <v>2309706</v>
      </c>
      <c r="AJ749" s="166"/>
      <c r="AK749" s="166"/>
    </row>
    <row r="750" spans="33:37">
      <c r="AG750" s="166" t="s">
        <v>45</v>
      </c>
      <c r="AH750" s="166" t="s">
        <v>2630</v>
      </c>
      <c r="AI750" s="166">
        <v>2309805</v>
      </c>
      <c r="AJ750" s="166"/>
      <c r="AK750" s="166"/>
    </row>
    <row r="751" spans="33:37">
      <c r="AG751" s="166" t="s">
        <v>45</v>
      </c>
      <c r="AH751" s="166" t="s">
        <v>2645</v>
      </c>
      <c r="AI751" s="166">
        <v>2309904</v>
      </c>
      <c r="AJ751" s="166"/>
      <c r="AK751" s="166"/>
    </row>
    <row r="752" spans="33:37">
      <c r="AG752" s="166" t="s">
        <v>45</v>
      </c>
      <c r="AH752" s="166" t="s">
        <v>2658</v>
      </c>
      <c r="AI752" s="166">
        <v>2310001</v>
      </c>
      <c r="AJ752" s="166"/>
      <c r="AK752" s="166"/>
    </row>
    <row r="753" spans="33:37">
      <c r="AG753" s="166" t="s">
        <v>45</v>
      </c>
      <c r="AH753" s="166" t="s">
        <v>2672</v>
      </c>
      <c r="AI753" s="166">
        <v>2310100</v>
      </c>
      <c r="AJ753" s="166"/>
      <c r="AK753" s="166"/>
    </row>
    <row r="754" spans="33:37">
      <c r="AG754" s="166" t="s">
        <v>45</v>
      </c>
      <c r="AH754" s="166" t="s">
        <v>2687</v>
      </c>
      <c r="AI754" s="166">
        <v>2310209</v>
      </c>
      <c r="AJ754" s="166"/>
      <c r="AK754" s="166"/>
    </row>
    <row r="755" spans="33:37">
      <c r="AG755" s="166" t="s">
        <v>45</v>
      </c>
      <c r="AH755" s="166" t="s">
        <v>2703</v>
      </c>
      <c r="AI755" s="166">
        <v>2310258</v>
      </c>
      <c r="AJ755" s="166"/>
      <c r="AK755" s="166"/>
    </row>
    <row r="756" spans="33:37">
      <c r="AG756" s="166" t="s">
        <v>45</v>
      </c>
      <c r="AH756" s="166" t="s">
        <v>2718</v>
      </c>
      <c r="AI756" s="166">
        <v>2310308</v>
      </c>
      <c r="AJ756" s="166"/>
      <c r="AK756" s="166"/>
    </row>
    <row r="757" spans="33:37">
      <c r="AG757" s="166" t="s">
        <v>45</v>
      </c>
      <c r="AH757" s="166" t="s">
        <v>2734</v>
      </c>
      <c r="AI757" s="166">
        <v>2310407</v>
      </c>
      <c r="AJ757" s="166"/>
      <c r="AK757" s="166"/>
    </row>
    <row r="758" spans="33:37">
      <c r="AG758" s="166" t="s">
        <v>45</v>
      </c>
      <c r="AH758" s="166" t="s">
        <v>2749</v>
      </c>
      <c r="AI758" s="166">
        <v>2310506</v>
      </c>
      <c r="AJ758" s="166"/>
      <c r="AK758" s="166"/>
    </row>
    <row r="759" spans="33:37">
      <c r="AG759" s="166" t="s">
        <v>45</v>
      </c>
      <c r="AH759" s="166" t="s">
        <v>2764</v>
      </c>
      <c r="AI759" s="166">
        <v>2310605</v>
      </c>
      <c r="AJ759" s="166"/>
      <c r="AK759" s="166"/>
    </row>
    <row r="760" spans="33:37">
      <c r="AG760" s="166" t="s">
        <v>45</v>
      </c>
      <c r="AH760" s="166" t="s">
        <v>2780</v>
      </c>
      <c r="AI760" s="166">
        <v>2310704</v>
      </c>
      <c r="AJ760" s="166"/>
      <c r="AK760" s="166"/>
    </row>
    <row r="761" spans="33:37">
      <c r="AG761" s="166" t="s">
        <v>45</v>
      </c>
      <c r="AH761" s="166" t="s">
        <v>2795</v>
      </c>
      <c r="AI761" s="166">
        <v>2310803</v>
      </c>
      <c r="AJ761" s="166"/>
      <c r="AK761" s="166"/>
    </row>
    <row r="762" spans="33:37">
      <c r="AG762" s="166" t="s">
        <v>45</v>
      </c>
      <c r="AH762" s="166" t="s">
        <v>2810</v>
      </c>
      <c r="AI762" s="166">
        <v>2310852</v>
      </c>
      <c r="AJ762" s="166"/>
      <c r="AK762" s="166"/>
    </row>
    <row r="763" spans="33:37">
      <c r="AG763" s="166" t="s">
        <v>45</v>
      </c>
      <c r="AH763" s="166" t="s">
        <v>2825</v>
      </c>
      <c r="AI763" s="166">
        <v>2310902</v>
      </c>
      <c r="AJ763" s="166"/>
      <c r="AK763" s="166"/>
    </row>
    <row r="764" spans="33:37">
      <c r="AG764" s="166" t="s">
        <v>45</v>
      </c>
      <c r="AH764" s="166" t="s">
        <v>2837</v>
      </c>
      <c r="AI764" s="166">
        <v>2310951</v>
      </c>
      <c r="AJ764" s="166"/>
      <c r="AK764" s="166"/>
    </row>
    <row r="765" spans="33:37">
      <c r="AG765" s="166" t="s">
        <v>45</v>
      </c>
      <c r="AH765" s="166" t="s">
        <v>2850</v>
      </c>
      <c r="AI765" s="166">
        <v>2311009</v>
      </c>
      <c r="AJ765" s="166"/>
      <c r="AK765" s="166"/>
    </row>
    <row r="766" spans="33:37">
      <c r="AG766" s="166" t="s">
        <v>45</v>
      </c>
      <c r="AH766" s="166" t="s">
        <v>2863</v>
      </c>
      <c r="AI766" s="166">
        <v>2311108</v>
      </c>
      <c r="AJ766" s="166"/>
      <c r="AK766" s="166"/>
    </row>
    <row r="767" spans="33:37">
      <c r="AG767" s="166" t="s">
        <v>45</v>
      </c>
      <c r="AH767" s="166" t="s">
        <v>2876</v>
      </c>
      <c r="AI767" s="166">
        <v>2311207</v>
      </c>
      <c r="AJ767" s="166"/>
      <c r="AK767" s="166"/>
    </row>
    <row r="768" spans="33:37">
      <c r="AG768" s="166" t="s">
        <v>45</v>
      </c>
      <c r="AH768" s="166" t="s">
        <v>2888</v>
      </c>
      <c r="AI768" s="166">
        <v>2311231</v>
      </c>
      <c r="AJ768" s="166"/>
      <c r="AK768" s="166"/>
    </row>
    <row r="769" spans="33:37">
      <c r="AG769" s="166" t="s">
        <v>45</v>
      </c>
      <c r="AH769" s="166" t="s">
        <v>2901</v>
      </c>
      <c r="AI769" s="166">
        <v>2311264</v>
      </c>
      <c r="AJ769" s="166"/>
      <c r="AK769" s="166"/>
    </row>
    <row r="770" spans="33:37">
      <c r="AG770" s="166" t="s">
        <v>45</v>
      </c>
      <c r="AH770" s="166" t="s">
        <v>2913</v>
      </c>
      <c r="AI770" s="166">
        <v>2311306</v>
      </c>
      <c r="AJ770" s="166"/>
      <c r="AK770" s="166"/>
    </row>
    <row r="771" spans="33:37">
      <c r="AG771" s="166" t="s">
        <v>45</v>
      </c>
      <c r="AH771" s="166" t="s">
        <v>2926</v>
      </c>
      <c r="AI771" s="166">
        <v>2311355</v>
      </c>
      <c r="AJ771" s="166"/>
      <c r="AK771" s="166"/>
    </row>
    <row r="772" spans="33:37">
      <c r="AG772" s="166" t="s">
        <v>45</v>
      </c>
      <c r="AH772" s="166" t="s">
        <v>2937</v>
      </c>
      <c r="AI772" s="166">
        <v>2311405</v>
      </c>
      <c r="AJ772" s="166"/>
      <c r="AK772" s="166"/>
    </row>
    <row r="773" spans="33:37">
      <c r="AG773" s="166" t="s">
        <v>45</v>
      </c>
      <c r="AH773" s="166" t="s">
        <v>2949</v>
      </c>
      <c r="AI773" s="166">
        <v>2311504</v>
      </c>
      <c r="AJ773" s="166"/>
      <c r="AK773" s="166"/>
    </row>
    <row r="774" spans="33:37">
      <c r="AG774" s="166" t="s">
        <v>45</v>
      </c>
      <c r="AH774" s="166" t="s">
        <v>2210</v>
      </c>
      <c r="AI774" s="166">
        <v>2311603</v>
      </c>
      <c r="AJ774" s="166"/>
      <c r="AK774" s="166"/>
    </row>
    <row r="775" spans="33:37">
      <c r="AG775" s="166" t="s">
        <v>45</v>
      </c>
      <c r="AH775" s="166" t="s">
        <v>2973</v>
      </c>
      <c r="AI775" s="166">
        <v>2311702</v>
      </c>
      <c r="AJ775" s="166"/>
      <c r="AK775" s="166"/>
    </row>
    <row r="776" spans="33:37">
      <c r="AG776" s="166" t="s">
        <v>45</v>
      </c>
      <c r="AH776" s="166" t="s">
        <v>2985</v>
      </c>
      <c r="AI776" s="166">
        <v>2311801</v>
      </c>
      <c r="AJ776" s="166"/>
      <c r="AK776" s="166"/>
    </row>
    <row r="777" spans="33:37">
      <c r="AG777" s="166" t="s">
        <v>45</v>
      </c>
      <c r="AH777" s="166" t="s">
        <v>2997</v>
      </c>
      <c r="AI777" s="166">
        <v>2311900</v>
      </c>
      <c r="AJ777" s="166"/>
      <c r="AK777" s="166"/>
    </row>
    <row r="778" spans="33:37">
      <c r="AG778" s="166" t="s">
        <v>45</v>
      </c>
      <c r="AH778" s="166" t="s">
        <v>3010</v>
      </c>
      <c r="AI778" s="166">
        <v>2311959</v>
      </c>
      <c r="AJ778" s="166"/>
      <c r="AK778" s="166"/>
    </row>
    <row r="779" spans="33:37">
      <c r="AG779" s="166" t="s">
        <v>45</v>
      </c>
      <c r="AH779" s="166" t="s">
        <v>3023</v>
      </c>
      <c r="AI779" s="166">
        <v>2312205</v>
      </c>
      <c r="AJ779" s="166"/>
      <c r="AK779" s="166"/>
    </row>
    <row r="780" spans="33:37">
      <c r="AG780" s="166" t="s">
        <v>45</v>
      </c>
      <c r="AH780" s="166" t="s">
        <v>3035</v>
      </c>
      <c r="AI780" s="166">
        <v>2312007</v>
      </c>
      <c r="AJ780" s="166"/>
      <c r="AK780" s="166"/>
    </row>
    <row r="781" spans="33:37">
      <c r="AG781" s="166" t="s">
        <v>45</v>
      </c>
      <c r="AH781" s="166" t="s">
        <v>3047</v>
      </c>
      <c r="AI781" s="166">
        <v>2312106</v>
      </c>
      <c r="AJ781" s="166"/>
      <c r="AK781" s="166"/>
    </row>
    <row r="782" spans="33:37">
      <c r="AG782" s="166" t="s">
        <v>45</v>
      </c>
      <c r="AH782" s="166" t="s">
        <v>3059</v>
      </c>
      <c r="AI782" s="166">
        <v>2312304</v>
      </c>
      <c r="AJ782" s="166"/>
      <c r="AK782" s="166"/>
    </row>
    <row r="783" spans="33:37">
      <c r="AG783" s="166" t="s">
        <v>45</v>
      </c>
      <c r="AH783" s="166" t="s">
        <v>2653</v>
      </c>
      <c r="AI783" s="166">
        <v>2312403</v>
      </c>
      <c r="AJ783" s="166"/>
      <c r="AK783" s="166"/>
    </row>
    <row r="784" spans="33:37">
      <c r="AG784" s="166" t="s">
        <v>45</v>
      </c>
      <c r="AH784" s="166" t="s">
        <v>3083</v>
      </c>
      <c r="AI784" s="166">
        <v>2312502</v>
      </c>
      <c r="AJ784" s="166"/>
      <c r="AK784" s="166"/>
    </row>
    <row r="785" spans="33:37">
      <c r="AG785" s="166" t="s">
        <v>45</v>
      </c>
      <c r="AH785" s="166" t="s">
        <v>3096</v>
      </c>
      <c r="AI785" s="166">
        <v>2312601</v>
      </c>
      <c r="AJ785" s="166"/>
      <c r="AK785" s="166"/>
    </row>
    <row r="786" spans="33:37">
      <c r="AG786" s="166" t="s">
        <v>45</v>
      </c>
      <c r="AH786" s="166" t="s">
        <v>3108</v>
      </c>
      <c r="AI786" s="166">
        <v>2312700</v>
      </c>
      <c r="AJ786" s="166"/>
      <c r="AK786" s="166"/>
    </row>
    <row r="787" spans="33:37">
      <c r="AG787" s="166" t="s">
        <v>45</v>
      </c>
      <c r="AH787" s="166" t="s">
        <v>3120</v>
      </c>
      <c r="AI787" s="166">
        <v>2312809</v>
      </c>
      <c r="AJ787" s="166"/>
      <c r="AK787" s="166"/>
    </row>
    <row r="788" spans="33:37">
      <c r="AG788" s="166" t="s">
        <v>45</v>
      </c>
      <c r="AH788" s="166" t="s">
        <v>3132</v>
      </c>
      <c r="AI788" s="166">
        <v>2312908</v>
      </c>
      <c r="AJ788" s="166"/>
      <c r="AK788" s="166"/>
    </row>
    <row r="789" spans="33:37">
      <c r="AG789" s="166" t="s">
        <v>45</v>
      </c>
      <c r="AH789" s="166" t="s">
        <v>3144</v>
      </c>
      <c r="AI789" s="166">
        <v>2313005</v>
      </c>
      <c r="AJ789" s="166"/>
      <c r="AK789" s="166"/>
    </row>
    <row r="790" spans="33:37">
      <c r="AG790" s="166" t="s">
        <v>45</v>
      </c>
      <c r="AH790" s="166" t="s">
        <v>3155</v>
      </c>
      <c r="AI790" s="166">
        <v>2313104</v>
      </c>
      <c r="AJ790" s="166"/>
      <c r="AK790" s="166"/>
    </row>
    <row r="791" spans="33:37">
      <c r="AG791" s="166" t="s">
        <v>45</v>
      </c>
      <c r="AH791" s="166" t="s">
        <v>3166</v>
      </c>
      <c r="AI791" s="166">
        <v>2313203</v>
      </c>
      <c r="AJ791" s="166"/>
      <c r="AK791" s="166"/>
    </row>
    <row r="792" spans="33:37">
      <c r="AG792" s="166" t="s">
        <v>45</v>
      </c>
      <c r="AH792" s="166" t="s">
        <v>3177</v>
      </c>
      <c r="AI792" s="166">
        <v>2313252</v>
      </c>
      <c r="AJ792" s="166"/>
      <c r="AK792" s="166"/>
    </row>
    <row r="793" spans="33:37">
      <c r="AG793" s="166" t="s">
        <v>45</v>
      </c>
      <c r="AH793" s="166" t="s">
        <v>3188</v>
      </c>
      <c r="AI793" s="166">
        <v>2313302</v>
      </c>
      <c r="AJ793" s="166"/>
      <c r="AK793" s="166"/>
    </row>
    <row r="794" spans="33:37">
      <c r="AG794" s="166" t="s">
        <v>45</v>
      </c>
      <c r="AH794" s="166" t="s">
        <v>3200</v>
      </c>
      <c r="AI794" s="166">
        <v>2313351</v>
      </c>
      <c r="AJ794" s="166"/>
      <c r="AK794" s="166"/>
    </row>
    <row r="795" spans="33:37">
      <c r="AG795" s="166" t="s">
        <v>45</v>
      </c>
      <c r="AH795" s="166" t="s">
        <v>3212</v>
      </c>
      <c r="AI795" s="166">
        <v>2313401</v>
      </c>
      <c r="AJ795" s="166"/>
      <c r="AK795" s="166"/>
    </row>
    <row r="796" spans="33:37">
      <c r="AG796" s="166" t="s">
        <v>45</v>
      </c>
      <c r="AH796" s="166" t="s">
        <v>3224</v>
      </c>
      <c r="AI796" s="166">
        <v>2313500</v>
      </c>
      <c r="AJ796" s="166"/>
      <c r="AK796" s="166"/>
    </row>
    <row r="797" spans="33:37">
      <c r="AG797" s="166" t="s">
        <v>45</v>
      </c>
      <c r="AH797" s="166" t="s">
        <v>3234</v>
      </c>
      <c r="AI797" s="166">
        <v>2313559</v>
      </c>
      <c r="AJ797" s="166"/>
      <c r="AK797" s="166"/>
    </row>
    <row r="798" spans="33:37">
      <c r="AG798" s="166" t="s">
        <v>45</v>
      </c>
      <c r="AH798" s="166" t="s">
        <v>3245</v>
      </c>
      <c r="AI798" s="166">
        <v>2313609</v>
      </c>
      <c r="AJ798" s="166"/>
      <c r="AK798" s="166"/>
    </row>
    <row r="799" spans="33:37">
      <c r="AG799" s="166" t="s">
        <v>45</v>
      </c>
      <c r="AH799" s="166" t="s">
        <v>3255</v>
      </c>
      <c r="AI799" s="166">
        <v>2313708</v>
      </c>
      <c r="AJ799" s="166"/>
      <c r="AK799" s="166"/>
    </row>
    <row r="800" spans="33:37">
      <c r="AG800" s="166" t="s">
        <v>45</v>
      </c>
      <c r="AH800" s="166" t="s">
        <v>3266</v>
      </c>
      <c r="AI800" s="166">
        <v>2313757</v>
      </c>
      <c r="AJ800" s="166"/>
      <c r="AK800" s="166"/>
    </row>
    <row r="801" spans="33:37">
      <c r="AG801" s="166" t="s">
        <v>45</v>
      </c>
      <c r="AH801" s="166" t="s">
        <v>3278</v>
      </c>
      <c r="AI801" s="166">
        <v>2313807</v>
      </c>
      <c r="AJ801" s="166"/>
      <c r="AK801" s="166"/>
    </row>
    <row r="802" spans="33:37">
      <c r="AG802" s="166" t="s">
        <v>45</v>
      </c>
      <c r="AH802" s="166" t="s">
        <v>3289</v>
      </c>
      <c r="AI802" s="166">
        <v>2313906</v>
      </c>
      <c r="AJ802" s="166"/>
      <c r="AK802" s="166"/>
    </row>
    <row r="803" spans="33:37">
      <c r="AG803" s="166" t="s">
        <v>45</v>
      </c>
      <c r="AH803" s="166" t="s">
        <v>3301</v>
      </c>
      <c r="AI803" s="166">
        <v>2313955</v>
      </c>
      <c r="AJ803" s="166"/>
      <c r="AK803" s="166"/>
    </row>
    <row r="804" spans="33:37">
      <c r="AG804" s="166" t="s">
        <v>45</v>
      </c>
      <c r="AH804" s="166" t="s">
        <v>3313</v>
      </c>
      <c r="AI804" s="166">
        <v>2314003</v>
      </c>
      <c r="AJ804" s="166"/>
      <c r="AK804" s="166"/>
    </row>
    <row r="805" spans="33:37">
      <c r="AG805" s="166" t="s">
        <v>45</v>
      </c>
      <c r="AH805" s="166" t="s">
        <v>3324</v>
      </c>
      <c r="AI805" s="166">
        <v>2314102</v>
      </c>
      <c r="AJ805" s="166"/>
      <c r="AK805" s="166"/>
    </row>
    <row r="806" spans="33:37">
      <c r="AG806" s="166" t="s">
        <v>49</v>
      </c>
      <c r="AH806" s="166" t="s">
        <v>95</v>
      </c>
      <c r="AI806" s="166">
        <v>5300108</v>
      </c>
      <c r="AJ806" s="166"/>
      <c r="AK806" s="166"/>
    </row>
    <row r="807" spans="33:37">
      <c r="AG807" s="166" t="s">
        <v>53</v>
      </c>
      <c r="AH807" s="166" t="s">
        <v>96</v>
      </c>
      <c r="AI807" s="166">
        <v>3200102</v>
      </c>
      <c r="AJ807" s="166"/>
      <c r="AK807" s="166"/>
    </row>
    <row r="808" spans="33:37">
      <c r="AG808" s="166" t="s">
        <v>53</v>
      </c>
      <c r="AH808" s="166" t="s">
        <v>121</v>
      </c>
      <c r="AI808" s="166">
        <v>3200169</v>
      </c>
      <c r="AJ808" s="166"/>
      <c r="AK808" s="166"/>
    </row>
    <row r="809" spans="33:37">
      <c r="AG809" s="166" t="s">
        <v>53</v>
      </c>
      <c r="AH809" s="166" t="s">
        <v>147</v>
      </c>
      <c r="AI809" s="166">
        <v>3200136</v>
      </c>
      <c r="AJ809" s="166"/>
      <c r="AK809" s="166"/>
    </row>
    <row r="810" spans="33:37">
      <c r="AG810" s="166" t="s">
        <v>53</v>
      </c>
      <c r="AH810" s="166" t="s">
        <v>172</v>
      </c>
      <c r="AI810" s="166">
        <v>3200201</v>
      </c>
      <c r="AJ810" s="166"/>
      <c r="AK810" s="166"/>
    </row>
    <row r="811" spans="33:37">
      <c r="AG811" s="166" t="s">
        <v>53</v>
      </c>
      <c r="AH811" s="166" t="s">
        <v>198</v>
      </c>
      <c r="AI811" s="166">
        <v>3200300</v>
      </c>
      <c r="AJ811" s="166"/>
      <c r="AK811" s="166"/>
    </row>
    <row r="812" spans="33:37">
      <c r="AG812" s="166" t="s">
        <v>53</v>
      </c>
      <c r="AH812" s="166" t="s">
        <v>224</v>
      </c>
      <c r="AI812" s="166">
        <v>3200359</v>
      </c>
      <c r="AJ812" s="166"/>
      <c r="AK812" s="166"/>
    </row>
    <row r="813" spans="33:37">
      <c r="AG813" s="166" t="s">
        <v>53</v>
      </c>
      <c r="AH813" s="166" t="s">
        <v>248</v>
      </c>
      <c r="AI813" s="166">
        <v>3200409</v>
      </c>
      <c r="AJ813" s="166"/>
      <c r="AK813" s="166"/>
    </row>
    <row r="814" spans="33:37">
      <c r="AG814" s="166" t="s">
        <v>53</v>
      </c>
      <c r="AH814" s="166" t="s">
        <v>273</v>
      </c>
      <c r="AI814" s="166">
        <v>3200508</v>
      </c>
      <c r="AJ814" s="166"/>
      <c r="AK814" s="166"/>
    </row>
    <row r="815" spans="33:37">
      <c r="AG815" s="166" t="s">
        <v>53</v>
      </c>
      <c r="AH815" s="166" t="s">
        <v>299</v>
      </c>
      <c r="AI815" s="166">
        <v>3200607</v>
      </c>
      <c r="AJ815" s="166"/>
      <c r="AK815" s="166"/>
    </row>
    <row r="816" spans="33:37">
      <c r="AG816" s="166" t="s">
        <v>53</v>
      </c>
      <c r="AH816" s="166" t="s">
        <v>325</v>
      </c>
      <c r="AI816" s="166">
        <v>3200706</v>
      </c>
      <c r="AJ816" s="166"/>
      <c r="AK816" s="166"/>
    </row>
    <row r="817" spans="33:37">
      <c r="AG817" s="166" t="s">
        <v>53</v>
      </c>
      <c r="AH817" s="166" t="s">
        <v>350</v>
      </c>
      <c r="AI817" s="166">
        <v>3200805</v>
      </c>
      <c r="AJ817" s="166"/>
      <c r="AK817" s="166"/>
    </row>
    <row r="818" spans="33:37">
      <c r="AG818" s="166" t="s">
        <v>53</v>
      </c>
      <c r="AH818" s="166" t="s">
        <v>374</v>
      </c>
      <c r="AI818" s="166">
        <v>3200904</v>
      </c>
      <c r="AJ818" s="166"/>
      <c r="AK818" s="166"/>
    </row>
    <row r="819" spans="33:37">
      <c r="AG819" s="166" t="s">
        <v>53</v>
      </c>
      <c r="AH819" s="166" t="s">
        <v>399</v>
      </c>
      <c r="AI819" s="166">
        <v>3201001</v>
      </c>
      <c r="AJ819" s="166"/>
      <c r="AK819" s="166"/>
    </row>
    <row r="820" spans="33:37">
      <c r="AG820" s="166" t="s">
        <v>53</v>
      </c>
      <c r="AH820" s="166" t="s">
        <v>424</v>
      </c>
      <c r="AI820" s="166">
        <v>3201100</v>
      </c>
      <c r="AJ820" s="166"/>
      <c r="AK820" s="166"/>
    </row>
    <row r="821" spans="33:37">
      <c r="AG821" s="166" t="s">
        <v>53</v>
      </c>
      <c r="AH821" s="166" t="s">
        <v>450</v>
      </c>
      <c r="AI821" s="166">
        <v>3201159</v>
      </c>
      <c r="AJ821" s="166"/>
      <c r="AK821" s="166"/>
    </row>
    <row r="822" spans="33:37">
      <c r="AG822" s="166" t="s">
        <v>53</v>
      </c>
      <c r="AH822" s="166" t="s">
        <v>475</v>
      </c>
      <c r="AI822" s="166">
        <v>3201209</v>
      </c>
      <c r="AJ822" s="166"/>
      <c r="AK822" s="166"/>
    </row>
    <row r="823" spans="33:37">
      <c r="AG823" s="166" t="s">
        <v>53</v>
      </c>
      <c r="AH823" s="166" t="s">
        <v>499</v>
      </c>
      <c r="AI823" s="166">
        <v>3201308</v>
      </c>
      <c r="AJ823" s="166"/>
      <c r="AK823" s="166"/>
    </row>
    <row r="824" spans="33:37">
      <c r="AG824" s="166" t="s">
        <v>53</v>
      </c>
      <c r="AH824" s="166" t="s">
        <v>522</v>
      </c>
      <c r="AI824" s="166">
        <v>3201407</v>
      </c>
      <c r="AJ824" s="166"/>
      <c r="AK824" s="166"/>
    </row>
    <row r="825" spans="33:37">
      <c r="AG825" s="166" t="s">
        <v>53</v>
      </c>
      <c r="AH825" s="166" t="s">
        <v>546</v>
      </c>
      <c r="AI825" s="166">
        <v>3201506</v>
      </c>
      <c r="AJ825" s="166"/>
      <c r="AK825" s="166"/>
    </row>
    <row r="826" spans="33:37">
      <c r="AG826" s="166" t="s">
        <v>53</v>
      </c>
      <c r="AH826" s="166" t="s">
        <v>569</v>
      </c>
      <c r="AI826" s="166">
        <v>3201605</v>
      </c>
      <c r="AJ826" s="166"/>
      <c r="AK826" s="166"/>
    </row>
    <row r="827" spans="33:37">
      <c r="AG827" s="166" t="s">
        <v>53</v>
      </c>
      <c r="AH827" s="166" t="s">
        <v>592</v>
      </c>
      <c r="AI827" s="166">
        <v>3201704</v>
      </c>
      <c r="AJ827" s="166"/>
      <c r="AK827" s="166"/>
    </row>
    <row r="828" spans="33:37">
      <c r="AG828" s="166" t="s">
        <v>53</v>
      </c>
      <c r="AH828" s="166" t="s">
        <v>615</v>
      </c>
      <c r="AI828" s="166">
        <v>3201803</v>
      </c>
      <c r="AJ828" s="166"/>
      <c r="AK828" s="166"/>
    </row>
    <row r="829" spans="33:37">
      <c r="AG829" s="166" t="s">
        <v>53</v>
      </c>
      <c r="AH829" s="166" t="s">
        <v>636</v>
      </c>
      <c r="AI829" s="166">
        <v>3201902</v>
      </c>
      <c r="AJ829" s="166"/>
      <c r="AK829" s="166"/>
    </row>
    <row r="830" spans="33:37">
      <c r="AG830" s="166" t="s">
        <v>53</v>
      </c>
      <c r="AH830" s="166" t="s">
        <v>657</v>
      </c>
      <c r="AI830" s="166">
        <v>3202009</v>
      </c>
      <c r="AJ830" s="166"/>
      <c r="AK830" s="166"/>
    </row>
    <row r="831" spans="33:37">
      <c r="AG831" s="166" t="s">
        <v>53</v>
      </c>
      <c r="AH831" s="166" t="s">
        <v>678</v>
      </c>
      <c r="AI831" s="166">
        <v>3202108</v>
      </c>
      <c r="AJ831" s="166"/>
      <c r="AK831" s="166"/>
    </row>
    <row r="832" spans="33:37">
      <c r="AG832" s="166" t="s">
        <v>53</v>
      </c>
      <c r="AH832" s="166" t="s">
        <v>698</v>
      </c>
      <c r="AI832" s="166">
        <v>3202207</v>
      </c>
      <c r="AJ832" s="166"/>
      <c r="AK832" s="166"/>
    </row>
    <row r="833" spans="33:37">
      <c r="AG833" s="166" t="s">
        <v>53</v>
      </c>
      <c r="AH833" s="166" t="s">
        <v>720</v>
      </c>
      <c r="AI833" s="166">
        <v>3202256</v>
      </c>
      <c r="AJ833" s="166"/>
      <c r="AK833" s="166"/>
    </row>
    <row r="834" spans="33:37">
      <c r="AG834" s="166" t="s">
        <v>53</v>
      </c>
      <c r="AH834" s="166" t="s">
        <v>742</v>
      </c>
      <c r="AI834" s="166">
        <v>3202306</v>
      </c>
      <c r="AJ834" s="166"/>
      <c r="AK834" s="166"/>
    </row>
    <row r="835" spans="33:37">
      <c r="AG835" s="166" t="s">
        <v>53</v>
      </c>
      <c r="AH835" s="166" t="s">
        <v>763</v>
      </c>
      <c r="AI835" s="166">
        <v>3202405</v>
      </c>
      <c r="AJ835" s="166"/>
      <c r="AK835" s="166"/>
    </row>
    <row r="836" spans="33:37">
      <c r="AG836" s="166" t="s">
        <v>53</v>
      </c>
      <c r="AH836" s="166" t="s">
        <v>786</v>
      </c>
      <c r="AI836" s="166">
        <v>3202454</v>
      </c>
      <c r="AJ836" s="166"/>
      <c r="AK836" s="166"/>
    </row>
    <row r="837" spans="33:37">
      <c r="AG837" s="166" t="s">
        <v>53</v>
      </c>
      <c r="AH837" s="166" t="s">
        <v>807</v>
      </c>
      <c r="AI837" s="166">
        <v>3202504</v>
      </c>
      <c r="AJ837" s="166"/>
      <c r="AK837" s="166"/>
    </row>
    <row r="838" spans="33:37">
      <c r="AG838" s="166" t="s">
        <v>53</v>
      </c>
      <c r="AH838" s="166" t="s">
        <v>828</v>
      </c>
      <c r="AI838" s="166">
        <v>3202553</v>
      </c>
      <c r="AJ838" s="166"/>
      <c r="AK838" s="166"/>
    </row>
    <row r="839" spans="33:37">
      <c r="AG839" s="166" t="s">
        <v>53</v>
      </c>
      <c r="AH839" s="166" t="s">
        <v>850</v>
      </c>
      <c r="AI839" s="166">
        <v>3202603</v>
      </c>
      <c r="AJ839" s="166"/>
      <c r="AK839" s="166"/>
    </row>
    <row r="840" spans="33:37">
      <c r="AG840" s="166" t="s">
        <v>53</v>
      </c>
      <c r="AH840" s="166" t="s">
        <v>872</v>
      </c>
      <c r="AI840" s="166">
        <v>3202652</v>
      </c>
      <c r="AJ840" s="166"/>
      <c r="AK840" s="166"/>
    </row>
    <row r="841" spans="33:37">
      <c r="AG841" s="166" t="s">
        <v>53</v>
      </c>
      <c r="AH841" s="166" t="s">
        <v>894</v>
      </c>
      <c r="AI841" s="166">
        <v>3202702</v>
      </c>
      <c r="AJ841" s="166"/>
      <c r="AK841" s="166"/>
    </row>
    <row r="842" spans="33:37">
      <c r="AG842" s="166" t="s">
        <v>53</v>
      </c>
      <c r="AH842" s="166" t="s">
        <v>917</v>
      </c>
      <c r="AI842" s="166">
        <v>3202801</v>
      </c>
      <c r="AJ842" s="166"/>
      <c r="AK842" s="166"/>
    </row>
    <row r="843" spans="33:37">
      <c r="AG843" s="166" t="s">
        <v>53</v>
      </c>
      <c r="AH843" s="166" t="s">
        <v>940</v>
      </c>
      <c r="AI843" s="166">
        <v>3202900</v>
      </c>
      <c r="AJ843" s="166"/>
      <c r="AK843" s="166"/>
    </row>
    <row r="844" spans="33:37">
      <c r="AG844" s="166" t="s">
        <v>53</v>
      </c>
      <c r="AH844" s="166" t="s">
        <v>962</v>
      </c>
      <c r="AI844" s="166">
        <v>3203007</v>
      </c>
      <c r="AJ844" s="166"/>
      <c r="AK844" s="166"/>
    </row>
    <row r="845" spans="33:37">
      <c r="AG845" s="166" t="s">
        <v>53</v>
      </c>
      <c r="AH845" s="166" t="s">
        <v>984</v>
      </c>
      <c r="AI845" s="166">
        <v>3203056</v>
      </c>
      <c r="AJ845" s="166"/>
      <c r="AK845" s="166"/>
    </row>
    <row r="846" spans="33:37">
      <c r="AG846" s="166" t="s">
        <v>53</v>
      </c>
      <c r="AH846" s="166" t="s">
        <v>1007</v>
      </c>
      <c r="AI846" s="166">
        <v>3203106</v>
      </c>
      <c r="AJ846" s="166"/>
      <c r="AK846" s="166"/>
    </row>
    <row r="847" spans="33:37">
      <c r="AG847" s="166" t="s">
        <v>53</v>
      </c>
      <c r="AH847" s="166" t="s">
        <v>1029</v>
      </c>
      <c r="AI847" s="166">
        <v>3203130</v>
      </c>
      <c r="AJ847" s="166"/>
      <c r="AK847" s="166"/>
    </row>
    <row r="848" spans="33:37">
      <c r="AG848" s="166" t="s">
        <v>53</v>
      </c>
      <c r="AH848" s="166" t="s">
        <v>1051</v>
      </c>
      <c r="AI848" s="166">
        <v>3203163</v>
      </c>
      <c r="AJ848" s="166"/>
      <c r="AK848" s="166"/>
    </row>
    <row r="849" spans="33:37">
      <c r="AG849" s="166" t="s">
        <v>53</v>
      </c>
      <c r="AH849" s="166" t="s">
        <v>1073</v>
      </c>
      <c r="AI849" s="166">
        <v>3203205</v>
      </c>
      <c r="AJ849" s="166"/>
      <c r="AK849" s="166"/>
    </row>
    <row r="850" spans="33:37">
      <c r="AG850" s="166" t="s">
        <v>53</v>
      </c>
      <c r="AH850" s="166" t="s">
        <v>1095</v>
      </c>
      <c r="AI850" s="166">
        <v>3203304</v>
      </c>
      <c r="AJ850" s="166"/>
      <c r="AK850" s="166"/>
    </row>
    <row r="851" spans="33:37">
      <c r="AG851" s="166" t="s">
        <v>53</v>
      </c>
      <c r="AH851" s="166" t="s">
        <v>1118</v>
      </c>
      <c r="AI851" s="166">
        <v>3203320</v>
      </c>
      <c r="AJ851" s="166"/>
      <c r="AK851" s="166"/>
    </row>
    <row r="852" spans="33:37">
      <c r="AG852" s="166" t="s">
        <v>53</v>
      </c>
      <c r="AH852" s="166" t="s">
        <v>1141</v>
      </c>
      <c r="AI852" s="166">
        <v>3203346</v>
      </c>
      <c r="AJ852" s="166"/>
      <c r="AK852" s="166"/>
    </row>
    <row r="853" spans="33:37">
      <c r="AG853" s="166" t="s">
        <v>53</v>
      </c>
      <c r="AH853" s="166" t="s">
        <v>1164</v>
      </c>
      <c r="AI853" s="166">
        <v>3203353</v>
      </c>
      <c r="AJ853" s="166"/>
      <c r="AK853" s="166"/>
    </row>
    <row r="854" spans="33:37">
      <c r="AG854" s="166" t="s">
        <v>53</v>
      </c>
      <c r="AH854" s="166" t="s">
        <v>1187</v>
      </c>
      <c r="AI854" s="166">
        <v>3203403</v>
      </c>
      <c r="AJ854" s="166"/>
      <c r="AK854" s="166"/>
    </row>
    <row r="855" spans="33:37">
      <c r="AG855" s="166" t="s">
        <v>53</v>
      </c>
      <c r="AH855" s="166" t="s">
        <v>1209</v>
      </c>
      <c r="AI855" s="166">
        <v>3203502</v>
      </c>
      <c r="AJ855" s="166"/>
      <c r="AK855" s="166"/>
    </row>
    <row r="856" spans="33:37">
      <c r="AG856" s="166" t="s">
        <v>53</v>
      </c>
      <c r="AH856" s="166" t="s">
        <v>1230</v>
      </c>
      <c r="AI856" s="166">
        <v>3203601</v>
      </c>
      <c r="AJ856" s="166"/>
      <c r="AK856" s="166"/>
    </row>
    <row r="857" spans="33:37">
      <c r="AG857" s="166" t="s">
        <v>53</v>
      </c>
      <c r="AH857" s="166" t="s">
        <v>1253</v>
      </c>
      <c r="AI857" s="166">
        <v>3203700</v>
      </c>
      <c r="AJ857" s="166"/>
      <c r="AK857" s="166"/>
    </row>
    <row r="858" spans="33:37">
      <c r="AG858" s="166" t="s">
        <v>53</v>
      </c>
      <c r="AH858" s="166" t="s">
        <v>1276</v>
      </c>
      <c r="AI858" s="166">
        <v>3203809</v>
      </c>
      <c r="AJ858" s="166"/>
      <c r="AK858" s="166"/>
    </row>
    <row r="859" spans="33:37">
      <c r="AG859" s="166" t="s">
        <v>53</v>
      </c>
      <c r="AH859" s="166" t="s">
        <v>1297</v>
      </c>
      <c r="AI859" s="166">
        <v>3203908</v>
      </c>
      <c r="AJ859" s="166"/>
      <c r="AK859" s="166"/>
    </row>
    <row r="860" spans="33:37">
      <c r="AG860" s="166" t="s">
        <v>53</v>
      </c>
      <c r="AH860" s="166" t="s">
        <v>1319</v>
      </c>
      <c r="AI860" s="166">
        <v>3204005</v>
      </c>
      <c r="AJ860" s="166"/>
      <c r="AK860" s="166"/>
    </row>
    <row r="861" spans="33:37">
      <c r="AG861" s="166" t="s">
        <v>53</v>
      </c>
      <c r="AH861" s="166" t="s">
        <v>1341</v>
      </c>
      <c r="AI861" s="166">
        <v>3204054</v>
      </c>
      <c r="AJ861" s="166"/>
      <c r="AK861" s="166"/>
    </row>
    <row r="862" spans="33:37">
      <c r="AG862" s="166" t="s">
        <v>53</v>
      </c>
      <c r="AH862" s="166" t="s">
        <v>1362</v>
      </c>
      <c r="AI862" s="166">
        <v>3204104</v>
      </c>
      <c r="AJ862" s="166"/>
      <c r="AK862" s="166"/>
    </row>
    <row r="863" spans="33:37">
      <c r="AG863" s="166" t="s">
        <v>53</v>
      </c>
      <c r="AH863" s="166" t="s">
        <v>1384</v>
      </c>
      <c r="AI863" s="166">
        <v>3204203</v>
      </c>
      <c r="AJ863" s="166"/>
      <c r="AK863" s="166"/>
    </row>
    <row r="864" spans="33:37">
      <c r="AG864" s="166" t="s">
        <v>53</v>
      </c>
      <c r="AH864" s="166" t="s">
        <v>1406</v>
      </c>
      <c r="AI864" s="166">
        <v>3204252</v>
      </c>
      <c r="AJ864" s="166"/>
      <c r="AK864" s="166"/>
    </row>
    <row r="865" spans="33:37">
      <c r="AG865" s="166" t="s">
        <v>53</v>
      </c>
      <c r="AH865" s="166" t="s">
        <v>1428</v>
      </c>
      <c r="AI865" s="166">
        <v>3204302</v>
      </c>
      <c r="AJ865" s="166"/>
      <c r="AK865" s="166"/>
    </row>
    <row r="866" spans="33:37">
      <c r="AG866" s="166" t="s">
        <v>53</v>
      </c>
      <c r="AH866" s="166" t="s">
        <v>1449</v>
      </c>
      <c r="AI866" s="166">
        <v>3204351</v>
      </c>
      <c r="AJ866" s="166"/>
      <c r="AK866" s="166"/>
    </row>
    <row r="867" spans="33:37">
      <c r="AG867" s="166" t="s">
        <v>53</v>
      </c>
      <c r="AH867" s="166" t="s">
        <v>1469</v>
      </c>
      <c r="AI867" s="166">
        <v>3204401</v>
      </c>
      <c r="AJ867" s="166"/>
      <c r="AK867" s="166"/>
    </row>
    <row r="868" spans="33:37">
      <c r="AG868" s="166" t="s">
        <v>53</v>
      </c>
      <c r="AH868" s="166" t="s">
        <v>1491</v>
      </c>
      <c r="AI868" s="166">
        <v>3204500</v>
      </c>
      <c r="AJ868" s="166"/>
      <c r="AK868" s="166"/>
    </row>
    <row r="869" spans="33:37">
      <c r="AG869" s="166" t="s">
        <v>53</v>
      </c>
      <c r="AH869" s="166" t="s">
        <v>1511</v>
      </c>
      <c r="AI869" s="166">
        <v>3204559</v>
      </c>
      <c r="AJ869" s="166"/>
      <c r="AK869" s="166"/>
    </row>
    <row r="870" spans="33:37">
      <c r="AG870" s="166" t="s">
        <v>53</v>
      </c>
      <c r="AH870" s="166" t="s">
        <v>1532</v>
      </c>
      <c r="AI870" s="166">
        <v>3204609</v>
      </c>
      <c r="AJ870" s="166"/>
      <c r="AK870" s="166"/>
    </row>
    <row r="871" spans="33:37">
      <c r="AG871" s="166" t="s">
        <v>53</v>
      </c>
      <c r="AH871" s="166" t="s">
        <v>1553</v>
      </c>
      <c r="AI871" s="166">
        <v>3204658</v>
      </c>
      <c r="AJ871" s="166"/>
      <c r="AK871" s="166"/>
    </row>
    <row r="872" spans="33:37">
      <c r="AG872" s="166" t="s">
        <v>53</v>
      </c>
      <c r="AH872" s="166" t="s">
        <v>1572</v>
      </c>
      <c r="AI872" s="166">
        <v>3204708</v>
      </c>
      <c r="AJ872" s="166"/>
      <c r="AK872" s="166"/>
    </row>
    <row r="873" spans="33:37">
      <c r="AG873" s="166" t="s">
        <v>53</v>
      </c>
      <c r="AH873" s="166" t="s">
        <v>1592</v>
      </c>
      <c r="AI873" s="166">
        <v>3204807</v>
      </c>
      <c r="AJ873" s="166"/>
      <c r="AK873" s="166"/>
    </row>
    <row r="874" spans="33:37">
      <c r="AG874" s="166" t="s">
        <v>53</v>
      </c>
      <c r="AH874" s="166" t="s">
        <v>1612</v>
      </c>
      <c r="AI874" s="166">
        <v>3204906</v>
      </c>
      <c r="AJ874" s="166"/>
      <c r="AK874" s="166"/>
    </row>
    <row r="875" spans="33:37">
      <c r="AG875" s="166" t="s">
        <v>53</v>
      </c>
      <c r="AH875" s="166" t="s">
        <v>1633</v>
      </c>
      <c r="AI875" s="166">
        <v>3204955</v>
      </c>
      <c r="AJ875" s="166"/>
      <c r="AK875" s="166"/>
    </row>
    <row r="876" spans="33:37">
      <c r="AG876" s="166" t="s">
        <v>53</v>
      </c>
      <c r="AH876" s="166" t="s">
        <v>1654</v>
      </c>
      <c r="AI876" s="166">
        <v>3205002</v>
      </c>
      <c r="AJ876" s="166"/>
      <c r="AK876" s="166"/>
    </row>
    <row r="877" spans="33:37">
      <c r="AG877" s="166" t="s">
        <v>53</v>
      </c>
      <c r="AH877" s="166" t="s">
        <v>1674</v>
      </c>
      <c r="AI877" s="166">
        <v>3205010</v>
      </c>
      <c r="AJ877" s="166"/>
      <c r="AK877" s="166"/>
    </row>
    <row r="878" spans="33:37">
      <c r="AG878" s="166" t="s">
        <v>53</v>
      </c>
      <c r="AH878" s="166" t="s">
        <v>1695</v>
      </c>
      <c r="AI878" s="166">
        <v>3205036</v>
      </c>
      <c r="AJ878" s="166"/>
      <c r="AK878" s="166"/>
    </row>
    <row r="879" spans="33:37">
      <c r="AG879" s="166" t="s">
        <v>53</v>
      </c>
      <c r="AH879" s="166" t="s">
        <v>1715</v>
      </c>
      <c r="AI879" s="166">
        <v>3205069</v>
      </c>
      <c r="AJ879" s="166"/>
      <c r="AK879" s="166"/>
    </row>
    <row r="880" spans="33:37">
      <c r="AG880" s="166" t="s">
        <v>53</v>
      </c>
      <c r="AH880" s="166" t="s">
        <v>1736</v>
      </c>
      <c r="AI880" s="166">
        <v>3205101</v>
      </c>
      <c r="AJ880" s="166"/>
      <c r="AK880" s="166"/>
    </row>
    <row r="881" spans="33:37">
      <c r="AG881" s="166" t="s">
        <v>53</v>
      </c>
      <c r="AH881" s="166" t="s">
        <v>1756</v>
      </c>
      <c r="AI881" s="166">
        <v>3205150</v>
      </c>
      <c r="AJ881" s="166"/>
      <c r="AK881" s="166"/>
    </row>
    <row r="882" spans="33:37">
      <c r="AG882" s="166" t="s">
        <v>53</v>
      </c>
      <c r="AH882" s="166" t="s">
        <v>1777</v>
      </c>
      <c r="AI882" s="166">
        <v>3205176</v>
      </c>
      <c r="AJ882" s="166"/>
      <c r="AK882" s="166"/>
    </row>
    <row r="883" spans="33:37">
      <c r="AG883" s="166" t="s">
        <v>53</v>
      </c>
      <c r="AH883" s="166" t="s">
        <v>1796</v>
      </c>
      <c r="AI883" s="166">
        <v>3205200</v>
      </c>
      <c r="AJ883" s="166"/>
      <c r="AK883" s="166"/>
    </row>
    <row r="884" spans="33:37">
      <c r="AG884" s="166" t="s">
        <v>53</v>
      </c>
      <c r="AH884" s="166" t="s">
        <v>1815</v>
      </c>
      <c r="AI884" s="166">
        <v>3205309</v>
      </c>
      <c r="AJ884" s="166"/>
      <c r="AK884" s="166"/>
    </row>
    <row r="885" spans="33:37">
      <c r="AG885" s="166" t="s">
        <v>55</v>
      </c>
      <c r="AH885" s="166" t="s">
        <v>97</v>
      </c>
      <c r="AI885" s="166">
        <v>5200050</v>
      </c>
      <c r="AJ885" s="166"/>
      <c r="AK885" s="166"/>
    </row>
    <row r="886" spans="33:37">
      <c r="AG886" s="166" t="s">
        <v>55</v>
      </c>
      <c r="AH886" s="166" t="s">
        <v>122</v>
      </c>
      <c r="AI886" s="166">
        <v>5200100</v>
      </c>
      <c r="AJ886" s="166"/>
      <c r="AK886" s="166"/>
    </row>
    <row r="887" spans="33:37">
      <c r="AG887" s="166" t="s">
        <v>55</v>
      </c>
      <c r="AH887" s="166" t="s">
        <v>148</v>
      </c>
      <c r="AI887" s="166">
        <v>5200134</v>
      </c>
      <c r="AJ887" s="166"/>
      <c r="AK887" s="166"/>
    </row>
    <row r="888" spans="33:37">
      <c r="AG888" s="166" t="s">
        <v>55</v>
      </c>
      <c r="AH888" s="166" t="s">
        <v>173</v>
      </c>
      <c r="AI888" s="166">
        <v>5200159</v>
      </c>
      <c r="AJ888" s="166"/>
      <c r="AK888" s="166"/>
    </row>
    <row r="889" spans="33:37">
      <c r="AG889" s="166" t="s">
        <v>55</v>
      </c>
      <c r="AH889" s="166" t="s">
        <v>199</v>
      </c>
      <c r="AI889" s="166">
        <v>5200175</v>
      </c>
      <c r="AJ889" s="166"/>
      <c r="AK889" s="166"/>
    </row>
    <row r="890" spans="33:37">
      <c r="AG890" s="166" t="s">
        <v>55</v>
      </c>
      <c r="AH890" s="166" t="s">
        <v>225</v>
      </c>
      <c r="AI890" s="166">
        <v>5200209</v>
      </c>
      <c r="AJ890" s="166"/>
      <c r="AK890" s="166"/>
    </row>
    <row r="891" spans="33:37">
      <c r="AG891" s="166" t="s">
        <v>55</v>
      </c>
      <c r="AH891" s="166" t="s">
        <v>249</v>
      </c>
      <c r="AI891" s="166">
        <v>5200258</v>
      </c>
      <c r="AJ891" s="166"/>
      <c r="AK891" s="166"/>
    </row>
    <row r="892" spans="33:37">
      <c r="AG892" s="166" t="s">
        <v>55</v>
      </c>
      <c r="AH892" s="166" t="s">
        <v>274</v>
      </c>
      <c r="AI892" s="166">
        <v>5200308</v>
      </c>
      <c r="AJ892" s="166"/>
      <c r="AK892" s="166"/>
    </row>
    <row r="893" spans="33:37">
      <c r="AG893" s="166" t="s">
        <v>55</v>
      </c>
      <c r="AH893" s="166" t="s">
        <v>300</v>
      </c>
      <c r="AI893" s="166">
        <v>5200506</v>
      </c>
      <c r="AJ893" s="166"/>
      <c r="AK893" s="166"/>
    </row>
    <row r="894" spans="33:37">
      <c r="AG894" s="166" t="s">
        <v>55</v>
      </c>
      <c r="AH894" s="166" t="s">
        <v>326</v>
      </c>
      <c r="AI894" s="166">
        <v>5200555</v>
      </c>
      <c r="AJ894" s="166"/>
      <c r="AK894" s="166"/>
    </row>
    <row r="895" spans="33:37">
      <c r="AG895" s="166" t="s">
        <v>55</v>
      </c>
      <c r="AH895" s="166" t="s">
        <v>351</v>
      </c>
      <c r="AI895" s="166">
        <v>5200605</v>
      </c>
      <c r="AJ895" s="166"/>
      <c r="AK895" s="166"/>
    </row>
    <row r="896" spans="33:37">
      <c r="AG896" s="166" t="s">
        <v>55</v>
      </c>
      <c r="AH896" s="166" t="s">
        <v>375</v>
      </c>
      <c r="AI896" s="166">
        <v>5200803</v>
      </c>
      <c r="AJ896" s="166"/>
      <c r="AK896" s="166"/>
    </row>
    <row r="897" spans="33:37">
      <c r="AG897" s="166" t="s">
        <v>55</v>
      </c>
      <c r="AH897" s="166" t="s">
        <v>400</v>
      </c>
      <c r="AI897" s="166">
        <v>5200829</v>
      </c>
      <c r="AJ897" s="166"/>
      <c r="AK897" s="166"/>
    </row>
    <row r="898" spans="33:37">
      <c r="AG898" s="166" t="s">
        <v>55</v>
      </c>
      <c r="AH898" s="166" t="s">
        <v>425</v>
      </c>
      <c r="AI898" s="166">
        <v>5200852</v>
      </c>
      <c r="AJ898" s="166"/>
      <c r="AK898" s="166"/>
    </row>
    <row r="899" spans="33:37">
      <c r="AG899" s="166" t="s">
        <v>55</v>
      </c>
      <c r="AH899" s="166" t="s">
        <v>451</v>
      </c>
      <c r="AI899" s="166">
        <v>5200902</v>
      </c>
      <c r="AJ899" s="166"/>
      <c r="AK899" s="166"/>
    </row>
    <row r="900" spans="33:37">
      <c r="AG900" s="166" t="s">
        <v>55</v>
      </c>
      <c r="AH900" s="166" t="s">
        <v>476</v>
      </c>
      <c r="AI900" s="166">
        <v>5201108</v>
      </c>
      <c r="AJ900" s="166"/>
      <c r="AK900" s="166"/>
    </row>
    <row r="901" spans="33:37">
      <c r="AG901" s="166" t="s">
        <v>55</v>
      </c>
      <c r="AH901" s="166" t="s">
        <v>500</v>
      </c>
      <c r="AI901" s="166">
        <v>5201207</v>
      </c>
      <c r="AJ901" s="166"/>
      <c r="AK901" s="166"/>
    </row>
    <row r="902" spans="33:37">
      <c r="AG902" s="166" t="s">
        <v>55</v>
      </c>
      <c r="AH902" s="166" t="s">
        <v>523</v>
      </c>
      <c r="AI902" s="166">
        <v>5201306</v>
      </c>
      <c r="AJ902" s="166"/>
      <c r="AK902" s="166"/>
    </row>
    <row r="903" spans="33:37">
      <c r="AG903" s="166" t="s">
        <v>55</v>
      </c>
      <c r="AH903" s="166" t="s">
        <v>547</v>
      </c>
      <c r="AI903" s="166">
        <v>5201405</v>
      </c>
      <c r="AJ903" s="166"/>
      <c r="AK903" s="166"/>
    </row>
    <row r="904" spans="33:37">
      <c r="AG904" s="166" t="s">
        <v>55</v>
      </c>
      <c r="AH904" s="166" t="s">
        <v>570</v>
      </c>
      <c r="AI904" s="166">
        <v>5201454</v>
      </c>
      <c r="AJ904" s="166"/>
      <c r="AK904" s="166"/>
    </row>
    <row r="905" spans="33:37">
      <c r="AG905" s="166" t="s">
        <v>55</v>
      </c>
      <c r="AH905" s="166" t="s">
        <v>593</v>
      </c>
      <c r="AI905" s="166">
        <v>5201504</v>
      </c>
      <c r="AJ905" s="166"/>
      <c r="AK905" s="166"/>
    </row>
    <row r="906" spans="33:37">
      <c r="AG906" s="166" t="s">
        <v>55</v>
      </c>
      <c r="AH906" s="166" t="s">
        <v>616</v>
      </c>
      <c r="AI906" s="166">
        <v>5201603</v>
      </c>
      <c r="AJ906" s="166"/>
      <c r="AK906" s="166"/>
    </row>
    <row r="907" spans="33:37">
      <c r="AG907" s="166" t="s">
        <v>55</v>
      </c>
      <c r="AH907" s="166" t="s">
        <v>637</v>
      </c>
      <c r="AI907" s="166">
        <v>5201702</v>
      </c>
      <c r="AJ907" s="166"/>
      <c r="AK907" s="166"/>
    </row>
    <row r="908" spans="33:37">
      <c r="AG908" s="166" t="s">
        <v>55</v>
      </c>
      <c r="AH908" s="166" t="s">
        <v>658</v>
      </c>
      <c r="AI908" s="166">
        <v>5201801</v>
      </c>
      <c r="AJ908" s="166"/>
      <c r="AK908" s="166"/>
    </row>
    <row r="909" spans="33:37">
      <c r="AG909" s="166" t="s">
        <v>55</v>
      </c>
      <c r="AH909" s="166" t="s">
        <v>679</v>
      </c>
      <c r="AI909" s="166">
        <v>5202155</v>
      </c>
      <c r="AJ909" s="166"/>
      <c r="AK909" s="166"/>
    </row>
    <row r="910" spans="33:37">
      <c r="AG910" s="166" t="s">
        <v>55</v>
      </c>
      <c r="AH910" s="166" t="s">
        <v>699</v>
      </c>
      <c r="AI910" s="166">
        <v>5202353</v>
      </c>
      <c r="AJ910" s="166"/>
      <c r="AK910" s="166"/>
    </row>
    <row r="911" spans="33:37">
      <c r="AG911" s="166" t="s">
        <v>55</v>
      </c>
      <c r="AH911" s="166" t="s">
        <v>721</v>
      </c>
      <c r="AI911" s="166">
        <v>5202502</v>
      </c>
      <c r="AJ911" s="166"/>
      <c r="AK911" s="166"/>
    </row>
    <row r="912" spans="33:37">
      <c r="AG912" s="166" t="s">
        <v>55</v>
      </c>
      <c r="AH912" s="166" t="s">
        <v>743</v>
      </c>
      <c r="AI912" s="166">
        <v>5202601</v>
      </c>
      <c r="AJ912" s="166"/>
      <c r="AK912" s="166"/>
    </row>
    <row r="913" spans="33:37">
      <c r="AG913" s="166" t="s">
        <v>55</v>
      </c>
      <c r="AH913" s="166" t="s">
        <v>764</v>
      </c>
      <c r="AI913" s="166">
        <v>5202809</v>
      </c>
      <c r="AJ913" s="166"/>
      <c r="AK913" s="166"/>
    </row>
    <row r="914" spans="33:37">
      <c r="AG914" s="166" t="s">
        <v>55</v>
      </c>
      <c r="AH914" s="166" t="s">
        <v>787</v>
      </c>
      <c r="AI914" s="166">
        <v>5203104</v>
      </c>
      <c r="AJ914" s="166"/>
      <c r="AK914" s="166"/>
    </row>
    <row r="915" spans="33:37">
      <c r="AG915" s="166" t="s">
        <v>55</v>
      </c>
      <c r="AH915" s="166" t="s">
        <v>808</v>
      </c>
      <c r="AI915" s="166">
        <v>5203203</v>
      </c>
      <c r="AJ915" s="166"/>
      <c r="AK915" s="166"/>
    </row>
    <row r="916" spans="33:37">
      <c r="AG916" s="166" t="s">
        <v>55</v>
      </c>
      <c r="AH916" s="166" t="s">
        <v>829</v>
      </c>
      <c r="AI916" s="166">
        <v>5203302</v>
      </c>
      <c r="AJ916" s="166"/>
      <c r="AK916" s="166"/>
    </row>
    <row r="917" spans="33:37">
      <c r="AG917" s="166" t="s">
        <v>55</v>
      </c>
      <c r="AH917" s="166" t="s">
        <v>851</v>
      </c>
      <c r="AI917" s="166">
        <v>5203401</v>
      </c>
      <c r="AJ917" s="166"/>
      <c r="AK917" s="166"/>
    </row>
    <row r="918" spans="33:37">
      <c r="AG918" s="166" t="s">
        <v>55</v>
      </c>
      <c r="AH918" s="166" t="s">
        <v>873</v>
      </c>
      <c r="AI918" s="166">
        <v>5203500</v>
      </c>
      <c r="AJ918" s="166"/>
      <c r="AK918" s="166"/>
    </row>
    <row r="919" spans="33:37">
      <c r="AG919" s="166" t="s">
        <v>55</v>
      </c>
      <c r="AH919" s="166" t="s">
        <v>895</v>
      </c>
      <c r="AI919" s="166">
        <v>5203559</v>
      </c>
      <c r="AJ919" s="166"/>
      <c r="AK919" s="166"/>
    </row>
    <row r="920" spans="33:37">
      <c r="AG920" s="166" t="s">
        <v>55</v>
      </c>
      <c r="AH920" s="166" t="s">
        <v>918</v>
      </c>
      <c r="AI920" s="166">
        <v>5203575</v>
      </c>
      <c r="AJ920" s="166"/>
      <c r="AK920" s="166"/>
    </row>
    <row r="921" spans="33:37">
      <c r="AG921" s="166" t="s">
        <v>55</v>
      </c>
      <c r="AH921" s="166" t="s">
        <v>941</v>
      </c>
      <c r="AI921" s="166">
        <v>5203609</v>
      </c>
      <c r="AJ921" s="166"/>
      <c r="AK921" s="166"/>
    </row>
    <row r="922" spans="33:37">
      <c r="AG922" s="166" t="s">
        <v>55</v>
      </c>
      <c r="AH922" s="166" t="s">
        <v>963</v>
      </c>
      <c r="AI922" s="166">
        <v>5203807</v>
      </c>
      <c r="AJ922" s="166"/>
      <c r="AK922" s="166"/>
    </row>
    <row r="923" spans="33:37">
      <c r="AG923" s="166" t="s">
        <v>55</v>
      </c>
      <c r="AH923" s="166" t="s">
        <v>985</v>
      </c>
      <c r="AI923" s="166">
        <v>5203906</v>
      </c>
      <c r="AJ923" s="166"/>
      <c r="AK923" s="166"/>
    </row>
    <row r="924" spans="33:37">
      <c r="AG924" s="166" t="s">
        <v>55</v>
      </c>
      <c r="AH924" s="166" t="s">
        <v>1008</v>
      </c>
      <c r="AI924" s="166">
        <v>5203939</v>
      </c>
      <c r="AJ924" s="166"/>
      <c r="AK924" s="166"/>
    </row>
    <row r="925" spans="33:37">
      <c r="AG925" s="166" t="s">
        <v>55</v>
      </c>
      <c r="AH925" s="166" t="s">
        <v>1030</v>
      </c>
      <c r="AI925" s="166">
        <v>5203962</v>
      </c>
      <c r="AJ925" s="166"/>
      <c r="AK925" s="166"/>
    </row>
    <row r="926" spans="33:37">
      <c r="AG926" s="166" t="s">
        <v>55</v>
      </c>
      <c r="AH926" s="166" t="s">
        <v>1052</v>
      </c>
      <c r="AI926" s="166">
        <v>5204003</v>
      </c>
      <c r="AJ926" s="166"/>
      <c r="AK926" s="166"/>
    </row>
    <row r="927" spans="33:37">
      <c r="AG927" s="166" t="s">
        <v>55</v>
      </c>
      <c r="AH927" s="166" t="s">
        <v>1074</v>
      </c>
      <c r="AI927" s="166">
        <v>5204102</v>
      </c>
      <c r="AJ927" s="166"/>
      <c r="AK927" s="166"/>
    </row>
    <row r="928" spans="33:37">
      <c r="AG928" s="166" t="s">
        <v>55</v>
      </c>
      <c r="AH928" s="166" t="s">
        <v>1096</v>
      </c>
      <c r="AI928" s="166">
        <v>5204201</v>
      </c>
      <c r="AJ928" s="166"/>
      <c r="AK928" s="166"/>
    </row>
    <row r="929" spans="33:37">
      <c r="AG929" s="166" t="s">
        <v>55</v>
      </c>
      <c r="AH929" s="166" t="s">
        <v>1119</v>
      </c>
      <c r="AI929" s="166">
        <v>5204250</v>
      </c>
      <c r="AJ929" s="166"/>
      <c r="AK929" s="166"/>
    </row>
    <row r="930" spans="33:37">
      <c r="AG930" s="166" t="s">
        <v>55</v>
      </c>
      <c r="AH930" s="166" t="s">
        <v>1142</v>
      </c>
      <c r="AI930" s="166">
        <v>5204300</v>
      </c>
      <c r="AJ930" s="166"/>
      <c r="AK930" s="166"/>
    </row>
    <row r="931" spans="33:37">
      <c r="AG931" s="166" t="s">
        <v>55</v>
      </c>
      <c r="AH931" s="166" t="s">
        <v>1165</v>
      </c>
      <c r="AI931" s="166">
        <v>5204409</v>
      </c>
      <c r="AJ931" s="166"/>
      <c r="AK931" s="166"/>
    </row>
    <row r="932" spans="33:37">
      <c r="AG932" s="166" t="s">
        <v>55</v>
      </c>
      <c r="AH932" s="166" t="s">
        <v>1188</v>
      </c>
      <c r="AI932" s="166">
        <v>5204508</v>
      </c>
      <c r="AJ932" s="166"/>
      <c r="AK932" s="166"/>
    </row>
    <row r="933" spans="33:37">
      <c r="AG933" s="166" t="s">
        <v>55</v>
      </c>
      <c r="AH933" s="166" t="s">
        <v>1210</v>
      </c>
      <c r="AI933" s="166">
        <v>5204557</v>
      </c>
      <c r="AJ933" s="166"/>
      <c r="AK933" s="166"/>
    </row>
    <row r="934" spans="33:37">
      <c r="AG934" s="166" t="s">
        <v>55</v>
      </c>
      <c r="AH934" s="166" t="s">
        <v>1231</v>
      </c>
      <c r="AI934" s="166">
        <v>5204607</v>
      </c>
      <c r="AJ934" s="166"/>
      <c r="AK934" s="166"/>
    </row>
    <row r="935" spans="33:37">
      <c r="AG935" s="166" t="s">
        <v>55</v>
      </c>
      <c r="AH935" s="166" t="s">
        <v>1254</v>
      </c>
      <c r="AI935" s="166">
        <v>5204656</v>
      </c>
      <c r="AJ935" s="166"/>
      <c r="AK935" s="166"/>
    </row>
    <row r="936" spans="33:37">
      <c r="AG936" s="166" t="s">
        <v>55</v>
      </c>
      <c r="AH936" s="166" t="s">
        <v>1277</v>
      </c>
      <c r="AI936" s="166">
        <v>5204706</v>
      </c>
      <c r="AJ936" s="166"/>
      <c r="AK936" s="166"/>
    </row>
    <row r="937" spans="33:37">
      <c r="AG937" s="166" t="s">
        <v>55</v>
      </c>
      <c r="AH937" s="166" t="s">
        <v>1298</v>
      </c>
      <c r="AI937" s="166">
        <v>5204805</v>
      </c>
      <c r="AJ937" s="166"/>
      <c r="AK937" s="166"/>
    </row>
    <row r="938" spans="33:37">
      <c r="AG938" s="166" t="s">
        <v>55</v>
      </c>
      <c r="AH938" s="166" t="s">
        <v>1320</v>
      </c>
      <c r="AI938" s="166">
        <v>5204854</v>
      </c>
      <c r="AJ938" s="166"/>
      <c r="AK938" s="166"/>
    </row>
    <row r="939" spans="33:37">
      <c r="AG939" s="166" t="s">
        <v>55</v>
      </c>
      <c r="AH939" s="166" t="s">
        <v>1342</v>
      </c>
      <c r="AI939" s="166">
        <v>5204904</v>
      </c>
      <c r="AJ939" s="166"/>
      <c r="AK939" s="166"/>
    </row>
    <row r="940" spans="33:37">
      <c r="AG940" s="166" t="s">
        <v>55</v>
      </c>
      <c r="AH940" s="166" t="s">
        <v>1363</v>
      </c>
      <c r="AI940" s="166">
        <v>5204953</v>
      </c>
      <c r="AJ940" s="166"/>
      <c r="AK940" s="166"/>
    </row>
    <row r="941" spans="33:37">
      <c r="AG941" s="166" t="s">
        <v>55</v>
      </c>
      <c r="AH941" s="166" t="s">
        <v>1385</v>
      </c>
      <c r="AI941" s="166">
        <v>5205000</v>
      </c>
      <c r="AJ941" s="166"/>
      <c r="AK941" s="166"/>
    </row>
    <row r="942" spans="33:37">
      <c r="AG942" s="166" t="s">
        <v>55</v>
      </c>
      <c r="AH942" s="166" t="s">
        <v>1407</v>
      </c>
      <c r="AI942" s="166">
        <v>5205059</v>
      </c>
      <c r="AJ942" s="166"/>
      <c r="AK942" s="166"/>
    </row>
    <row r="943" spans="33:37">
      <c r="AG943" s="166" t="s">
        <v>55</v>
      </c>
      <c r="AH943" s="166" t="s">
        <v>1429</v>
      </c>
      <c r="AI943" s="166">
        <v>5205109</v>
      </c>
      <c r="AJ943" s="166"/>
      <c r="AK943" s="166"/>
    </row>
    <row r="944" spans="33:37">
      <c r="AG944" s="166" t="s">
        <v>55</v>
      </c>
      <c r="AH944" s="166" t="s">
        <v>1450</v>
      </c>
      <c r="AI944" s="166">
        <v>5205208</v>
      </c>
      <c r="AJ944" s="166"/>
      <c r="AK944" s="166"/>
    </row>
    <row r="945" spans="33:37">
      <c r="AG945" s="166" t="s">
        <v>55</v>
      </c>
      <c r="AH945" s="166" t="s">
        <v>1470</v>
      </c>
      <c r="AI945" s="166">
        <v>5205307</v>
      </c>
      <c r="AJ945" s="166"/>
      <c r="AK945" s="166"/>
    </row>
    <row r="946" spans="33:37">
      <c r="AG946" s="166" t="s">
        <v>55</v>
      </c>
      <c r="AH946" s="166" t="s">
        <v>1492</v>
      </c>
      <c r="AI946" s="166">
        <v>5205406</v>
      </c>
      <c r="AJ946" s="166"/>
      <c r="AK946" s="166"/>
    </row>
    <row r="947" spans="33:37">
      <c r="AG947" s="166" t="s">
        <v>55</v>
      </c>
      <c r="AH947" s="166" t="s">
        <v>1512</v>
      </c>
      <c r="AI947" s="166">
        <v>5205455</v>
      </c>
      <c r="AJ947" s="166"/>
      <c r="AK947" s="166"/>
    </row>
    <row r="948" spans="33:37">
      <c r="AG948" s="166" t="s">
        <v>55</v>
      </c>
      <c r="AH948" s="166" t="s">
        <v>1533</v>
      </c>
      <c r="AI948" s="166">
        <v>5205471</v>
      </c>
      <c r="AJ948" s="166"/>
      <c r="AK948" s="166"/>
    </row>
    <row r="949" spans="33:37">
      <c r="AG949" s="166" t="s">
        <v>55</v>
      </c>
      <c r="AH949" s="166" t="s">
        <v>1554</v>
      </c>
      <c r="AI949" s="166">
        <v>5205497</v>
      </c>
      <c r="AJ949" s="166"/>
      <c r="AK949" s="166"/>
    </row>
    <row r="950" spans="33:37">
      <c r="AG950" s="166" t="s">
        <v>55</v>
      </c>
      <c r="AH950" s="166" t="s">
        <v>1573</v>
      </c>
      <c r="AI950" s="166">
        <v>5205513</v>
      </c>
      <c r="AJ950" s="166"/>
      <c r="AK950" s="166"/>
    </row>
    <row r="951" spans="33:37">
      <c r="AG951" s="166" t="s">
        <v>55</v>
      </c>
      <c r="AH951" s="166" t="s">
        <v>1593</v>
      </c>
      <c r="AI951" s="166">
        <v>5205521</v>
      </c>
      <c r="AJ951" s="166"/>
      <c r="AK951" s="166"/>
    </row>
    <row r="952" spans="33:37">
      <c r="AG952" s="166" t="s">
        <v>55</v>
      </c>
      <c r="AH952" s="166" t="s">
        <v>1613</v>
      </c>
      <c r="AI952" s="166">
        <v>5205703</v>
      </c>
      <c r="AJ952" s="166"/>
      <c r="AK952" s="166"/>
    </row>
    <row r="953" spans="33:37">
      <c r="AG953" s="166" t="s">
        <v>55</v>
      </c>
      <c r="AH953" s="166" t="s">
        <v>1634</v>
      </c>
      <c r="AI953" s="166">
        <v>5205802</v>
      </c>
      <c r="AJ953" s="166"/>
      <c r="AK953" s="166"/>
    </row>
    <row r="954" spans="33:37">
      <c r="AG954" s="166" t="s">
        <v>55</v>
      </c>
      <c r="AH954" s="166" t="s">
        <v>1655</v>
      </c>
      <c r="AI954" s="166">
        <v>5205901</v>
      </c>
      <c r="AJ954" s="166"/>
      <c r="AK954" s="166"/>
    </row>
    <row r="955" spans="33:37">
      <c r="AG955" s="166" t="s">
        <v>55</v>
      </c>
      <c r="AH955" s="166" t="s">
        <v>1675</v>
      </c>
      <c r="AI955" s="166">
        <v>5206206</v>
      </c>
      <c r="AJ955" s="166"/>
      <c r="AK955" s="166"/>
    </row>
    <row r="956" spans="33:37">
      <c r="AG956" s="166" t="s">
        <v>55</v>
      </c>
      <c r="AH956" s="166" t="s">
        <v>1696</v>
      </c>
      <c r="AI956" s="166">
        <v>5206305</v>
      </c>
      <c r="AJ956" s="166"/>
      <c r="AK956" s="166"/>
    </row>
    <row r="957" spans="33:37">
      <c r="AG957" s="166" t="s">
        <v>55</v>
      </c>
      <c r="AH957" s="166" t="s">
        <v>1716</v>
      </c>
      <c r="AI957" s="166">
        <v>5206404</v>
      </c>
      <c r="AJ957" s="166"/>
      <c r="AK957" s="166"/>
    </row>
    <row r="958" spans="33:37">
      <c r="AG958" s="166" t="s">
        <v>55</v>
      </c>
      <c r="AH958" s="166" t="s">
        <v>1737</v>
      </c>
      <c r="AI958" s="166">
        <v>5206503</v>
      </c>
      <c r="AJ958" s="166"/>
      <c r="AK958" s="166"/>
    </row>
    <row r="959" spans="33:37">
      <c r="AG959" s="166" t="s">
        <v>55</v>
      </c>
      <c r="AH959" s="166" t="s">
        <v>1757</v>
      </c>
      <c r="AI959" s="166">
        <v>5206602</v>
      </c>
      <c r="AJ959" s="166"/>
      <c r="AK959" s="166"/>
    </row>
    <row r="960" spans="33:37">
      <c r="AG960" s="166" t="s">
        <v>55</v>
      </c>
      <c r="AH960" s="166" t="s">
        <v>1778</v>
      </c>
      <c r="AI960" s="166">
        <v>5206701</v>
      </c>
      <c r="AJ960" s="166"/>
      <c r="AK960" s="166"/>
    </row>
    <row r="961" spans="33:37">
      <c r="AG961" s="166" t="s">
        <v>55</v>
      </c>
      <c r="AH961" s="166" t="s">
        <v>1797</v>
      </c>
      <c r="AI961" s="166">
        <v>5206800</v>
      </c>
      <c r="AJ961" s="166"/>
      <c r="AK961" s="166"/>
    </row>
    <row r="962" spans="33:37">
      <c r="AG962" s="166" t="s">
        <v>55</v>
      </c>
      <c r="AH962" s="166" t="s">
        <v>1555</v>
      </c>
      <c r="AI962" s="166">
        <v>5206909</v>
      </c>
      <c r="AJ962" s="166"/>
      <c r="AK962" s="166"/>
    </row>
    <row r="963" spans="33:37">
      <c r="AG963" s="166" t="s">
        <v>55</v>
      </c>
      <c r="AH963" s="166" t="s">
        <v>1834</v>
      </c>
      <c r="AI963" s="166">
        <v>5207105</v>
      </c>
      <c r="AJ963" s="166"/>
      <c r="AK963" s="166"/>
    </row>
    <row r="964" spans="33:37">
      <c r="AG964" s="166" t="s">
        <v>55</v>
      </c>
      <c r="AH964" s="166" t="s">
        <v>1852</v>
      </c>
      <c r="AI964" s="166">
        <v>5208301</v>
      </c>
      <c r="AJ964" s="166"/>
      <c r="AK964" s="166"/>
    </row>
    <row r="965" spans="33:37">
      <c r="AG965" s="166" t="s">
        <v>55</v>
      </c>
      <c r="AH965" s="166" t="s">
        <v>1870</v>
      </c>
      <c r="AI965" s="166">
        <v>5207253</v>
      </c>
      <c r="AJ965" s="166"/>
      <c r="AK965" s="166"/>
    </row>
    <row r="966" spans="33:37">
      <c r="AG966" s="166" t="s">
        <v>55</v>
      </c>
      <c r="AH966" s="166" t="s">
        <v>1886</v>
      </c>
      <c r="AI966" s="166">
        <v>5207352</v>
      </c>
      <c r="AJ966" s="166"/>
      <c r="AK966" s="166"/>
    </row>
    <row r="967" spans="33:37">
      <c r="AG967" s="166" t="s">
        <v>55</v>
      </c>
      <c r="AH967" s="166" t="s">
        <v>1903</v>
      </c>
      <c r="AI967" s="166">
        <v>5207402</v>
      </c>
      <c r="AJ967" s="166"/>
      <c r="AK967" s="166"/>
    </row>
    <row r="968" spans="33:37">
      <c r="AG968" s="166" t="s">
        <v>55</v>
      </c>
      <c r="AH968" s="166" t="s">
        <v>1921</v>
      </c>
      <c r="AI968" s="166">
        <v>5207501</v>
      </c>
      <c r="AJ968" s="166"/>
      <c r="AK968" s="166"/>
    </row>
    <row r="969" spans="33:37">
      <c r="AG969" s="166" t="s">
        <v>55</v>
      </c>
      <c r="AH969" s="166" t="s">
        <v>1938</v>
      </c>
      <c r="AI969" s="166">
        <v>5207535</v>
      </c>
      <c r="AJ969" s="166"/>
      <c r="AK969" s="166"/>
    </row>
    <row r="970" spans="33:37">
      <c r="AG970" s="166" t="s">
        <v>55</v>
      </c>
      <c r="AH970" s="166" t="s">
        <v>1954</v>
      </c>
      <c r="AI970" s="166">
        <v>5207600</v>
      </c>
      <c r="AJ970" s="166"/>
      <c r="AK970" s="166"/>
    </row>
    <row r="971" spans="33:37">
      <c r="AG971" s="166" t="s">
        <v>55</v>
      </c>
      <c r="AH971" s="166" t="s">
        <v>1971</v>
      </c>
      <c r="AI971" s="166">
        <v>5207808</v>
      </c>
      <c r="AJ971" s="166"/>
      <c r="AK971" s="166"/>
    </row>
    <row r="972" spans="33:37">
      <c r="AG972" s="166" t="s">
        <v>55</v>
      </c>
      <c r="AH972" s="166" t="s">
        <v>1989</v>
      </c>
      <c r="AI972" s="166">
        <v>5207907</v>
      </c>
      <c r="AJ972" s="166"/>
      <c r="AK972" s="166"/>
    </row>
    <row r="973" spans="33:37">
      <c r="AG973" s="166" t="s">
        <v>55</v>
      </c>
      <c r="AH973" s="166" t="s">
        <v>2006</v>
      </c>
      <c r="AI973" s="166">
        <v>5208004</v>
      </c>
      <c r="AJ973" s="166"/>
      <c r="AK973" s="166"/>
    </row>
    <row r="974" spans="33:37">
      <c r="AG974" s="166" t="s">
        <v>55</v>
      </c>
      <c r="AH974" s="166" t="s">
        <v>2024</v>
      </c>
      <c r="AI974" s="166">
        <v>5208103</v>
      </c>
      <c r="AJ974" s="166"/>
      <c r="AK974" s="166"/>
    </row>
    <row r="975" spans="33:37">
      <c r="AG975" s="166" t="s">
        <v>55</v>
      </c>
      <c r="AH975" s="166" t="s">
        <v>2042</v>
      </c>
      <c r="AI975" s="166">
        <v>5208152</v>
      </c>
      <c r="AJ975" s="166"/>
      <c r="AK975" s="166"/>
    </row>
    <row r="976" spans="33:37">
      <c r="AG976" s="166" t="s">
        <v>55</v>
      </c>
      <c r="AH976" s="166" t="s">
        <v>2060</v>
      </c>
      <c r="AI976" s="166">
        <v>5208400</v>
      </c>
      <c r="AJ976" s="166"/>
      <c r="AK976" s="166"/>
    </row>
    <row r="977" spans="33:37">
      <c r="AG977" s="166" t="s">
        <v>55</v>
      </c>
      <c r="AH977" s="166" t="s">
        <v>2077</v>
      </c>
      <c r="AI977" s="166">
        <v>5208509</v>
      </c>
      <c r="AJ977" s="166"/>
      <c r="AK977" s="166"/>
    </row>
    <row r="978" spans="33:37">
      <c r="AG978" s="166" t="s">
        <v>55</v>
      </c>
      <c r="AH978" s="166" t="s">
        <v>2093</v>
      </c>
      <c r="AI978" s="166">
        <v>5208608</v>
      </c>
      <c r="AJ978" s="166"/>
      <c r="AK978" s="166"/>
    </row>
    <row r="979" spans="33:37">
      <c r="AG979" s="166" t="s">
        <v>55</v>
      </c>
      <c r="AH979" s="166" t="s">
        <v>2109</v>
      </c>
      <c r="AI979" s="166">
        <v>5208707</v>
      </c>
      <c r="AJ979" s="166"/>
      <c r="AK979" s="166"/>
    </row>
    <row r="980" spans="33:37">
      <c r="AG980" s="166" t="s">
        <v>55</v>
      </c>
      <c r="AH980" s="166" t="s">
        <v>2124</v>
      </c>
      <c r="AI980" s="166">
        <v>5208806</v>
      </c>
      <c r="AJ980" s="166"/>
      <c r="AK980" s="166"/>
    </row>
    <row r="981" spans="33:37">
      <c r="AG981" s="166" t="s">
        <v>55</v>
      </c>
      <c r="AH981" s="166" t="s">
        <v>2141</v>
      </c>
      <c r="AI981" s="166">
        <v>5208905</v>
      </c>
      <c r="AJ981" s="166"/>
      <c r="AK981" s="166"/>
    </row>
    <row r="982" spans="33:37">
      <c r="AG982" s="166" t="s">
        <v>55</v>
      </c>
      <c r="AH982" s="166" t="s">
        <v>2157</v>
      </c>
      <c r="AI982" s="166">
        <v>5209101</v>
      </c>
      <c r="AJ982" s="166"/>
      <c r="AK982" s="166"/>
    </row>
    <row r="983" spans="33:37">
      <c r="AG983" s="166" t="s">
        <v>55</v>
      </c>
      <c r="AH983" s="166" t="s">
        <v>2174</v>
      </c>
      <c r="AI983" s="166">
        <v>5209150</v>
      </c>
      <c r="AJ983" s="166"/>
      <c r="AK983" s="166"/>
    </row>
    <row r="984" spans="33:37">
      <c r="AG984" s="166" t="s">
        <v>55</v>
      </c>
      <c r="AH984" s="166" t="s">
        <v>2191</v>
      </c>
      <c r="AI984" s="166">
        <v>5209200</v>
      </c>
      <c r="AJ984" s="166"/>
      <c r="AK984" s="166"/>
    </row>
    <row r="985" spans="33:37">
      <c r="AG985" s="166" t="s">
        <v>55</v>
      </c>
      <c r="AH985" s="166" t="s">
        <v>2207</v>
      </c>
      <c r="AI985" s="166">
        <v>5209291</v>
      </c>
      <c r="AJ985" s="166"/>
      <c r="AK985" s="166"/>
    </row>
    <row r="986" spans="33:37">
      <c r="AG986" s="166" t="s">
        <v>55</v>
      </c>
      <c r="AH986" s="166" t="s">
        <v>2222</v>
      </c>
      <c r="AI986" s="166">
        <v>5209408</v>
      </c>
      <c r="AJ986" s="166"/>
      <c r="AK986" s="166"/>
    </row>
    <row r="987" spans="33:37">
      <c r="AG987" s="166" t="s">
        <v>55</v>
      </c>
      <c r="AH987" s="166" t="s">
        <v>2238</v>
      </c>
      <c r="AI987" s="166">
        <v>5209457</v>
      </c>
      <c r="AJ987" s="166"/>
      <c r="AK987" s="166"/>
    </row>
    <row r="988" spans="33:37">
      <c r="AG988" s="166" t="s">
        <v>55</v>
      </c>
      <c r="AH988" s="166" t="s">
        <v>2252</v>
      </c>
      <c r="AI988" s="166">
        <v>5209606</v>
      </c>
      <c r="AJ988" s="166"/>
      <c r="AK988" s="166"/>
    </row>
    <row r="989" spans="33:37">
      <c r="AG989" s="166" t="s">
        <v>55</v>
      </c>
      <c r="AH989" s="166" t="s">
        <v>1653</v>
      </c>
      <c r="AI989" s="166">
        <v>5209705</v>
      </c>
      <c r="AJ989" s="166"/>
      <c r="AK989" s="166"/>
    </row>
    <row r="990" spans="33:37">
      <c r="AG990" s="166" t="s">
        <v>55</v>
      </c>
      <c r="AH990" s="166" t="s">
        <v>2283</v>
      </c>
      <c r="AI990" s="166">
        <v>5209804</v>
      </c>
      <c r="AJ990" s="166"/>
      <c r="AK990" s="166"/>
    </row>
    <row r="991" spans="33:37">
      <c r="AG991" s="166" t="s">
        <v>55</v>
      </c>
      <c r="AH991" s="166" t="s">
        <v>2299</v>
      </c>
      <c r="AI991" s="166">
        <v>5209903</v>
      </c>
      <c r="AJ991" s="166"/>
      <c r="AK991" s="166"/>
    </row>
    <row r="992" spans="33:37">
      <c r="AG992" s="166" t="s">
        <v>55</v>
      </c>
      <c r="AH992" s="166" t="s">
        <v>2314</v>
      </c>
      <c r="AI992" s="166">
        <v>5209937</v>
      </c>
      <c r="AJ992" s="166"/>
      <c r="AK992" s="166"/>
    </row>
    <row r="993" spans="33:37">
      <c r="AG993" s="166" t="s">
        <v>55</v>
      </c>
      <c r="AH993" s="166" t="s">
        <v>2328</v>
      </c>
      <c r="AI993" s="166">
        <v>5209952</v>
      </c>
      <c r="AJ993" s="166"/>
      <c r="AK993" s="166"/>
    </row>
    <row r="994" spans="33:37">
      <c r="AG994" s="166" t="s">
        <v>55</v>
      </c>
      <c r="AH994" s="166" t="s">
        <v>2344</v>
      </c>
      <c r="AI994" s="166">
        <v>5210000</v>
      </c>
      <c r="AJ994" s="166"/>
      <c r="AK994" s="166"/>
    </row>
    <row r="995" spans="33:37">
      <c r="AG995" s="166" t="s">
        <v>55</v>
      </c>
      <c r="AH995" s="166" t="s">
        <v>2360</v>
      </c>
      <c r="AI995" s="166">
        <v>5210109</v>
      </c>
      <c r="AJ995" s="166"/>
      <c r="AK995" s="166"/>
    </row>
    <row r="996" spans="33:37">
      <c r="AG996" s="166" t="s">
        <v>55</v>
      </c>
      <c r="AH996" s="166" t="s">
        <v>2374</v>
      </c>
      <c r="AI996" s="166">
        <v>5210158</v>
      </c>
      <c r="AJ996" s="166"/>
      <c r="AK996" s="166"/>
    </row>
    <row r="997" spans="33:37">
      <c r="AG997" s="166" t="s">
        <v>55</v>
      </c>
      <c r="AH997" s="166" t="s">
        <v>2389</v>
      </c>
      <c r="AI997" s="166">
        <v>5210208</v>
      </c>
      <c r="AJ997" s="166"/>
      <c r="AK997" s="166"/>
    </row>
    <row r="998" spans="33:37">
      <c r="AG998" s="166" t="s">
        <v>55</v>
      </c>
      <c r="AH998" s="166" t="s">
        <v>2405</v>
      </c>
      <c r="AI998" s="166">
        <v>5210307</v>
      </c>
      <c r="AJ998" s="166"/>
      <c r="AK998" s="166"/>
    </row>
    <row r="999" spans="33:37">
      <c r="AG999" s="166" t="s">
        <v>55</v>
      </c>
      <c r="AH999" s="166" t="s">
        <v>2421</v>
      </c>
      <c r="AI999" s="166">
        <v>5210406</v>
      </c>
      <c r="AJ999" s="166"/>
      <c r="AK999" s="166"/>
    </row>
    <row r="1000" spans="33:37">
      <c r="AG1000" s="166" t="s">
        <v>55</v>
      </c>
      <c r="AH1000" s="166" t="s">
        <v>2437</v>
      </c>
      <c r="AI1000" s="166">
        <v>5210562</v>
      </c>
      <c r="AJ1000" s="166"/>
      <c r="AK1000" s="166"/>
    </row>
    <row r="1001" spans="33:37">
      <c r="AG1001" s="166" t="s">
        <v>55</v>
      </c>
      <c r="AH1001" s="166" t="s">
        <v>2453</v>
      </c>
      <c r="AI1001" s="166">
        <v>5210604</v>
      </c>
      <c r="AJ1001" s="166"/>
      <c r="AK1001" s="166"/>
    </row>
    <row r="1002" spans="33:37">
      <c r="AG1002" s="166" t="s">
        <v>55</v>
      </c>
      <c r="AH1002" s="166" t="s">
        <v>1309</v>
      </c>
      <c r="AI1002" s="166">
        <v>5210802</v>
      </c>
      <c r="AJ1002" s="166"/>
      <c r="AK1002" s="166"/>
    </row>
    <row r="1003" spans="33:37">
      <c r="AG1003" s="166" t="s">
        <v>55</v>
      </c>
      <c r="AH1003" s="166" t="s">
        <v>2482</v>
      </c>
      <c r="AI1003" s="166">
        <v>5210901</v>
      </c>
      <c r="AJ1003" s="166"/>
      <c r="AK1003" s="166"/>
    </row>
    <row r="1004" spans="33:37">
      <c r="AG1004" s="166" t="s">
        <v>55</v>
      </c>
      <c r="AH1004" s="166" t="s">
        <v>2498</v>
      </c>
      <c r="AI1004" s="166">
        <v>5211008</v>
      </c>
      <c r="AJ1004" s="166"/>
      <c r="AK1004" s="166"/>
    </row>
    <row r="1005" spans="33:37">
      <c r="AG1005" s="166" t="s">
        <v>55</v>
      </c>
      <c r="AH1005" s="166" t="s">
        <v>2512</v>
      </c>
      <c r="AI1005" s="166">
        <v>5211206</v>
      </c>
      <c r="AJ1005" s="166"/>
      <c r="AK1005" s="166"/>
    </row>
    <row r="1006" spans="33:37">
      <c r="AG1006" s="166" t="s">
        <v>55</v>
      </c>
      <c r="AH1006" s="166" t="s">
        <v>2527</v>
      </c>
      <c r="AI1006" s="166">
        <v>5211305</v>
      </c>
      <c r="AJ1006" s="166"/>
      <c r="AK1006" s="166"/>
    </row>
    <row r="1007" spans="33:37">
      <c r="AG1007" s="166" t="s">
        <v>55</v>
      </c>
      <c r="AH1007" s="166" t="s">
        <v>2543</v>
      </c>
      <c r="AI1007" s="166">
        <v>5211404</v>
      </c>
      <c r="AJ1007" s="166"/>
      <c r="AK1007" s="166"/>
    </row>
    <row r="1008" spans="33:37">
      <c r="AG1008" s="166" t="s">
        <v>55</v>
      </c>
      <c r="AH1008" s="166" t="s">
        <v>2558</v>
      </c>
      <c r="AI1008" s="166">
        <v>5211503</v>
      </c>
      <c r="AJ1008" s="166"/>
      <c r="AK1008" s="166"/>
    </row>
    <row r="1009" spans="33:37">
      <c r="AG1009" s="166" t="s">
        <v>55</v>
      </c>
      <c r="AH1009" s="166" t="s">
        <v>2573</v>
      </c>
      <c r="AI1009" s="166">
        <v>5211602</v>
      </c>
      <c r="AJ1009" s="166"/>
      <c r="AK1009" s="166"/>
    </row>
    <row r="1010" spans="33:37">
      <c r="AG1010" s="166" t="s">
        <v>55</v>
      </c>
      <c r="AH1010" s="166" t="s">
        <v>2588</v>
      </c>
      <c r="AI1010" s="166">
        <v>5211701</v>
      </c>
      <c r="AJ1010" s="166"/>
      <c r="AK1010" s="166"/>
    </row>
    <row r="1011" spans="33:37">
      <c r="AG1011" s="166" t="s">
        <v>55</v>
      </c>
      <c r="AH1011" s="166" t="s">
        <v>2604</v>
      </c>
      <c r="AI1011" s="166">
        <v>5211800</v>
      </c>
      <c r="AJ1011" s="166"/>
      <c r="AK1011" s="166"/>
    </row>
    <row r="1012" spans="33:37">
      <c r="AG1012" s="166" t="s">
        <v>55</v>
      </c>
      <c r="AH1012" s="166" t="s">
        <v>2618</v>
      </c>
      <c r="AI1012" s="166">
        <v>5211909</v>
      </c>
      <c r="AJ1012" s="166"/>
      <c r="AK1012" s="166"/>
    </row>
    <row r="1013" spans="33:37">
      <c r="AG1013" s="166" t="s">
        <v>55</v>
      </c>
      <c r="AH1013" s="166" t="s">
        <v>2631</v>
      </c>
      <c r="AI1013" s="166">
        <v>5212006</v>
      </c>
      <c r="AJ1013" s="166"/>
      <c r="AK1013" s="166"/>
    </row>
    <row r="1014" spans="33:37">
      <c r="AG1014" s="166" t="s">
        <v>55</v>
      </c>
      <c r="AH1014" s="166" t="s">
        <v>2646</v>
      </c>
      <c r="AI1014" s="166">
        <v>5212055</v>
      </c>
      <c r="AJ1014" s="166"/>
      <c r="AK1014" s="166"/>
    </row>
    <row r="1015" spans="33:37">
      <c r="AG1015" s="166" t="s">
        <v>55</v>
      </c>
      <c r="AH1015" s="166" t="s">
        <v>2659</v>
      </c>
      <c r="AI1015" s="166">
        <v>5212105</v>
      </c>
      <c r="AJ1015" s="166"/>
      <c r="AK1015" s="166"/>
    </row>
    <row r="1016" spans="33:37">
      <c r="AG1016" s="166" t="s">
        <v>55</v>
      </c>
      <c r="AH1016" s="166" t="s">
        <v>2673</v>
      </c>
      <c r="AI1016" s="166">
        <v>5212204</v>
      </c>
      <c r="AJ1016" s="166"/>
      <c r="AK1016" s="166"/>
    </row>
    <row r="1017" spans="33:37">
      <c r="AG1017" s="166" t="s">
        <v>55</v>
      </c>
      <c r="AH1017" s="166" t="s">
        <v>2688</v>
      </c>
      <c r="AI1017" s="166">
        <v>5212253</v>
      </c>
      <c r="AJ1017" s="166"/>
      <c r="AK1017" s="166"/>
    </row>
    <row r="1018" spans="33:37">
      <c r="AG1018" s="166" t="s">
        <v>55</v>
      </c>
      <c r="AH1018" s="166" t="s">
        <v>2704</v>
      </c>
      <c r="AI1018" s="166">
        <v>5212303</v>
      </c>
      <c r="AJ1018" s="166"/>
      <c r="AK1018" s="166"/>
    </row>
    <row r="1019" spans="33:37">
      <c r="AG1019" s="166" t="s">
        <v>55</v>
      </c>
      <c r="AH1019" s="166" t="s">
        <v>2719</v>
      </c>
      <c r="AI1019" s="166">
        <v>5212501</v>
      </c>
      <c r="AJ1019" s="166"/>
      <c r="AK1019" s="166"/>
    </row>
    <row r="1020" spans="33:37">
      <c r="AG1020" s="166" t="s">
        <v>55</v>
      </c>
      <c r="AH1020" s="166" t="s">
        <v>2735</v>
      </c>
      <c r="AI1020" s="166">
        <v>5212600</v>
      </c>
      <c r="AJ1020" s="166"/>
      <c r="AK1020" s="166"/>
    </row>
    <row r="1021" spans="33:37">
      <c r="AG1021" s="166" t="s">
        <v>55</v>
      </c>
      <c r="AH1021" s="166" t="s">
        <v>2750</v>
      </c>
      <c r="AI1021" s="166">
        <v>5212709</v>
      </c>
      <c r="AJ1021" s="166"/>
      <c r="AK1021" s="166"/>
    </row>
    <row r="1022" spans="33:37">
      <c r="AG1022" s="166" t="s">
        <v>55</v>
      </c>
      <c r="AH1022" s="166" t="s">
        <v>2765</v>
      </c>
      <c r="AI1022" s="166">
        <v>5212808</v>
      </c>
      <c r="AJ1022" s="166"/>
      <c r="AK1022" s="166"/>
    </row>
    <row r="1023" spans="33:37">
      <c r="AG1023" s="166" t="s">
        <v>55</v>
      </c>
      <c r="AH1023" s="166" t="s">
        <v>2781</v>
      </c>
      <c r="AI1023" s="166">
        <v>5212907</v>
      </c>
      <c r="AJ1023" s="166"/>
      <c r="AK1023" s="166"/>
    </row>
    <row r="1024" spans="33:37">
      <c r="AG1024" s="166" t="s">
        <v>55</v>
      </c>
      <c r="AH1024" s="166" t="s">
        <v>2796</v>
      </c>
      <c r="AI1024" s="166">
        <v>5212956</v>
      </c>
      <c r="AJ1024" s="166"/>
      <c r="AK1024" s="166"/>
    </row>
    <row r="1025" spans="33:37">
      <c r="AG1025" s="166" t="s">
        <v>55</v>
      </c>
      <c r="AH1025" s="166" t="s">
        <v>2811</v>
      </c>
      <c r="AI1025" s="166">
        <v>5213004</v>
      </c>
      <c r="AJ1025" s="166"/>
      <c r="AK1025" s="166"/>
    </row>
    <row r="1026" spans="33:37">
      <c r="AG1026" s="166" t="s">
        <v>55</v>
      </c>
      <c r="AH1026" s="166" t="s">
        <v>2826</v>
      </c>
      <c r="AI1026" s="166">
        <v>5213053</v>
      </c>
      <c r="AJ1026" s="166"/>
      <c r="AK1026" s="166"/>
    </row>
    <row r="1027" spans="33:37">
      <c r="AG1027" s="166" t="s">
        <v>55</v>
      </c>
      <c r="AH1027" s="166" t="s">
        <v>2838</v>
      </c>
      <c r="AI1027" s="166">
        <v>5213087</v>
      </c>
      <c r="AJ1027" s="166"/>
      <c r="AK1027" s="166"/>
    </row>
    <row r="1028" spans="33:37">
      <c r="AG1028" s="166" t="s">
        <v>55</v>
      </c>
      <c r="AH1028" s="166" t="s">
        <v>2851</v>
      </c>
      <c r="AI1028" s="166">
        <v>5213103</v>
      </c>
      <c r="AJ1028" s="166"/>
      <c r="AK1028" s="166"/>
    </row>
    <row r="1029" spans="33:37">
      <c r="AG1029" s="166" t="s">
        <v>55</v>
      </c>
      <c r="AH1029" s="166" t="s">
        <v>2864</v>
      </c>
      <c r="AI1029" s="166">
        <v>5213400</v>
      </c>
      <c r="AJ1029" s="166"/>
      <c r="AK1029" s="166"/>
    </row>
    <row r="1030" spans="33:37">
      <c r="AG1030" s="166" t="s">
        <v>55</v>
      </c>
      <c r="AH1030" s="166" t="s">
        <v>2877</v>
      </c>
      <c r="AI1030" s="166">
        <v>5213509</v>
      </c>
      <c r="AJ1030" s="166"/>
      <c r="AK1030" s="166"/>
    </row>
    <row r="1031" spans="33:37">
      <c r="AG1031" s="166" t="s">
        <v>55</v>
      </c>
      <c r="AH1031" s="166" t="s">
        <v>2889</v>
      </c>
      <c r="AI1031" s="166">
        <v>5213707</v>
      </c>
      <c r="AJ1031" s="166"/>
      <c r="AK1031" s="166"/>
    </row>
    <row r="1032" spans="33:37">
      <c r="AG1032" s="166" t="s">
        <v>55</v>
      </c>
      <c r="AH1032" s="166" t="s">
        <v>2902</v>
      </c>
      <c r="AI1032" s="166">
        <v>5213756</v>
      </c>
      <c r="AJ1032" s="166"/>
      <c r="AK1032" s="166"/>
    </row>
    <row r="1033" spans="33:37">
      <c r="AG1033" s="166" t="s">
        <v>55</v>
      </c>
      <c r="AH1033" s="166" t="s">
        <v>2914</v>
      </c>
      <c r="AI1033" s="166">
        <v>5213772</v>
      </c>
      <c r="AJ1033" s="166"/>
      <c r="AK1033" s="166"/>
    </row>
    <row r="1034" spans="33:37">
      <c r="AG1034" s="166" t="s">
        <v>55</v>
      </c>
      <c r="AH1034" s="166" t="s">
        <v>2481</v>
      </c>
      <c r="AI1034" s="166">
        <v>5213806</v>
      </c>
      <c r="AJ1034" s="166"/>
      <c r="AK1034" s="166"/>
    </row>
    <row r="1035" spans="33:37">
      <c r="AG1035" s="166" t="s">
        <v>55</v>
      </c>
      <c r="AH1035" s="166" t="s">
        <v>2938</v>
      </c>
      <c r="AI1035" s="166">
        <v>5213855</v>
      </c>
      <c r="AJ1035" s="166"/>
      <c r="AK1035" s="166"/>
    </row>
    <row r="1036" spans="33:37">
      <c r="AG1036" s="166" t="s">
        <v>55</v>
      </c>
      <c r="AH1036" s="166" t="s">
        <v>2950</v>
      </c>
      <c r="AI1036" s="166">
        <v>5213905</v>
      </c>
      <c r="AJ1036" s="166"/>
      <c r="AK1036" s="166"/>
    </row>
    <row r="1037" spans="33:37">
      <c r="AG1037" s="166" t="s">
        <v>55</v>
      </c>
      <c r="AH1037" s="166" t="s">
        <v>2961</v>
      </c>
      <c r="AI1037" s="166">
        <v>5214002</v>
      </c>
      <c r="AJ1037" s="166"/>
      <c r="AK1037" s="166"/>
    </row>
    <row r="1038" spans="33:37">
      <c r="AG1038" s="166" t="s">
        <v>55</v>
      </c>
      <c r="AH1038" s="166" t="s">
        <v>1280</v>
      </c>
      <c r="AI1038" s="166">
        <v>5214051</v>
      </c>
      <c r="AJ1038" s="166"/>
      <c r="AK1038" s="166"/>
    </row>
    <row r="1039" spans="33:37">
      <c r="AG1039" s="166" t="s">
        <v>55</v>
      </c>
      <c r="AH1039" s="166" t="s">
        <v>2986</v>
      </c>
      <c r="AI1039" s="166">
        <v>5214101</v>
      </c>
      <c r="AJ1039" s="166"/>
      <c r="AK1039" s="166"/>
    </row>
    <row r="1040" spans="33:37">
      <c r="AG1040" s="166" t="s">
        <v>55</v>
      </c>
      <c r="AH1040" s="166" t="s">
        <v>2998</v>
      </c>
      <c r="AI1040" s="166">
        <v>5214408</v>
      </c>
      <c r="AJ1040" s="166"/>
      <c r="AK1040" s="166"/>
    </row>
    <row r="1041" spans="33:37">
      <c r="AG1041" s="166" t="s">
        <v>55</v>
      </c>
      <c r="AH1041" s="166" t="s">
        <v>3011</v>
      </c>
      <c r="AI1041" s="166">
        <v>5214507</v>
      </c>
      <c r="AJ1041" s="166"/>
      <c r="AK1041" s="166"/>
    </row>
    <row r="1042" spans="33:37">
      <c r="AG1042" s="166" t="s">
        <v>55</v>
      </c>
      <c r="AH1042" s="166" t="s">
        <v>3024</v>
      </c>
      <c r="AI1042" s="166">
        <v>5214606</v>
      </c>
      <c r="AJ1042" s="166"/>
      <c r="AK1042" s="166"/>
    </row>
    <row r="1043" spans="33:37">
      <c r="AG1043" s="166" t="s">
        <v>55</v>
      </c>
      <c r="AH1043" s="166" t="s">
        <v>3036</v>
      </c>
      <c r="AI1043" s="166">
        <v>5214705</v>
      </c>
      <c r="AJ1043" s="166"/>
      <c r="AK1043" s="166"/>
    </row>
    <row r="1044" spans="33:37">
      <c r="AG1044" s="166" t="s">
        <v>55</v>
      </c>
      <c r="AH1044" s="166" t="s">
        <v>3048</v>
      </c>
      <c r="AI1044" s="166">
        <v>5214804</v>
      </c>
      <c r="AJ1044" s="166"/>
      <c r="AK1044" s="166"/>
    </row>
    <row r="1045" spans="33:37">
      <c r="AG1045" s="166" t="s">
        <v>55</v>
      </c>
      <c r="AH1045" s="166" t="s">
        <v>3060</v>
      </c>
      <c r="AI1045" s="166">
        <v>5214838</v>
      </c>
      <c r="AJ1045" s="166"/>
      <c r="AK1045" s="166"/>
    </row>
    <row r="1046" spans="33:37">
      <c r="AG1046" s="166" t="s">
        <v>55</v>
      </c>
      <c r="AH1046" s="166" t="s">
        <v>3071</v>
      </c>
      <c r="AI1046" s="166">
        <v>5214861</v>
      </c>
      <c r="AJ1046" s="166"/>
      <c r="AK1046" s="166"/>
    </row>
    <row r="1047" spans="33:37">
      <c r="AG1047" s="166" t="s">
        <v>55</v>
      </c>
      <c r="AH1047" s="166" t="s">
        <v>3084</v>
      </c>
      <c r="AI1047" s="166">
        <v>5214879</v>
      </c>
      <c r="AJ1047" s="166"/>
      <c r="AK1047" s="166"/>
    </row>
    <row r="1048" spans="33:37">
      <c r="AG1048" s="166" t="s">
        <v>55</v>
      </c>
      <c r="AH1048" s="166" t="s">
        <v>3097</v>
      </c>
      <c r="AI1048" s="166">
        <v>5214903</v>
      </c>
      <c r="AJ1048" s="166"/>
      <c r="AK1048" s="166"/>
    </row>
    <row r="1049" spans="33:37">
      <c r="AG1049" s="166" t="s">
        <v>55</v>
      </c>
      <c r="AH1049" s="166" t="s">
        <v>3109</v>
      </c>
      <c r="AI1049" s="166">
        <v>5215009</v>
      </c>
      <c r="AJ1049" s="166"/>
      <c r="AK1049" s="166"/>
    </row>
    <row r="1050" spans="33:37">
      <c r="AG1050" s="166" t="s">
        <v>55</v>
      </c>
      <c r="AH1050" s="166" t="s">
        <v>3121</v>
      </c>
      <c r="AI1050" s="166">
        <v>5215207</v>
      </c>
      <c r="AJ1050" s="166"/>
      <c r="AK1050" s="166"/>
    </row>
    <row r="1051" spans="33:37">
      <c r="AG1051" s="166" t="s">
        <v>55</v>
      </c>
      <c r="AH1051" s="166" t="s">
        <v>3133</v>
      </c>
      <c r="AI1051" s="166">
        <v>5215231</v>
      </c>
      <c r="AJ1051" s="166"/>
      <c r="AK1051" s="166"/>
    </row>
    <row r="1052" spans="33:37">
      <c r="AG1052" s="166" t="s">
        <v>55</v>
      </c>
      <c r="AH1052" s="166" t="s">
        <v>3145</v>
      </c>
      <c r="AI1052" s="166">
        <v>5215256</v>
      </c>
      <c r="AJ1052" s="166"/>
      <c r="AK1052" s="166"/>
    </row>
    <row r="1053" spans="33:37">
      <c r="AG1053" s="166" t="s">
        <v>55</v>
      </c>
      <c r="AH1053" s="166" t="s">
        <v>3156</v>
      </c>
      <c r="AI1053" s="166">
        <v>5215306</v>
      </c>
      <c r="AJ1053" s="166"/>
      <c r="AK1053" s="166"/>
    </row>
    <row r="1054" spans="33:37">
      <c r="AG1054" s="166" t="s">
        <v>55</v>
      </c>
      <c r="AH1054" s="166" t="s">
        <v>3167</v>
      </c>
      <c r="AI1054" s="166">
        <v>5215405</v>
      </c>
      <c r="AJ1054" s="166"/>
      <c r="AK1054" s="166"/>
    </row>
    <row r="1055" spans="33:37">
      <c r="AG1055" s="166" t="s">
        <v>55</v>
      </c>
      <c r="AH1055" s="166" t="s">
        <v>3178</v>
      </c>
      <c r="AI1055" s="166">
        <v>5215504</v>
      </c>
      <c r="AJ1055" s="166"/>
      <c r="AK1055" s="166"/>
    </row>
    <row r="1056" spans="33:37">
      <c r="AG1056" s="166" t="s">
        <v>55</v>
      </c>
      <c r="AH1056" s="166" t="s">
        <v>3189</v>
      </c>
      <c r="AI1056" s="166">
        <v>5215603</v>
      </c>
      <c r="AJ1056" s="166"/>
      <c r="AK1056" s="166"/>
    </row>
    <row r="1057" spans="33:37">
      <c r="AG1057" s="166" t="s">
        <v>55</v>
      </c>
      <c r="AH1057" s="166" t="s">
        <v>3201</v>
      </c>
      <c r="AI1057" s="166">
        <v>5215652</v>
      </c>
      <c r="AJ1057" s="166"/>
      <c r="AK1057" s="166"/>
    </row>
    <row r="1058" spans="33:37">
      <c r="AG1058" s="166" t="s">
        <v>55</v>
      </c>
      <c r="AH1058" s="166" t="s">
        <v>3213</v>
      </c>
      <c r="AI1058" s="166">
        <v>5215702</v>
      </c>
      <c r="AJ1058" s="166"/>
      <c r="AK1058" s="166"/>
    </row>
    <row r="1059" spans="33:37">
      <c r="AG1059" s="166" t="s">
        <v>55</v>
      </c>
      <c r="AH1059" s="166" t="s">
        <v>3225</v>
      </c>
      <c r="AI1059" s="166">
        <v>5215801</v>
      </c>
      <c r="AJ1059" s="166"/>
      <c r="AK1059" s="166"/>
    </row>
    <row r="1060" spans="33:37">
      <c r="AG1060" s="166" t="s">
        <v>55</v>
      </c>
      <c r="AH1060" s="166" t="s">
        <v>3235</v>
      </c>
      <c r="AI1060" s="166">
        <v>5215900</v>
      </c>
      <c r="AJ1060" s="166"/>
      <c r="AK1060" s="166"/>
    </row>
    <row r="1061" spans="33:37">
      <c r="AG1061" s="166" t="s">
        <v>55</v>
      </c>
      <c r="AH1061" s="166" t="s">
        <v>3246</v>
      </c>
      <c r="AI1061" s="166">
        <v>5216007</v>
      </c>
      <c r="AJ1061" s="166"/>
      <c r="AK1061" s="166"/>
    </row>
    <row r="1062" spans="33:37">
      <c r="AG1062" s="166" t="s">
        <v>55</v>
      </c>
      <c r="AH1062" s="166" t="s">
        <v>3256</v>
      </c>
      <c r="AI1062" s="166">
        <v>5216304</v>
      </c>
      <c r="AJ1062" s="166"/>
      <c r="AK1062" s="166"/>
    </row>
    <row r="1063" spans="33:37">
      <c r="AG1063" s="166" t="s">
        <v>55</v>
      </c>
      <c r="AH1063" s="166" t="s">
        <v>3267</v>
      </c>
      <c r="AI1063" s="166">
        <v>5216403</v>
      </c>
      <c r="AJ1063" s="166"/>
      <c r="AK1063" s="166"/>
    </row>
    <row r="1064" spans="33:37">
      <c r="AG1064" s="166" t="s">
        <v>55</v>
      </c>
      <c r="AH1064" s="166" t="s">
        <v>3279</v>
      </c>
      <c r="AI1064" s="166">
        <v>5216452</v>
      </c>
      <c r="AJ1064" s="166"/>
      <c r="AK1064" s="166"/>
    </row>
    <row r="1065" spans="33:37">
      <c r="AG1065" s="166" t="s">
        <v>55</v>
      </c>
      <c r="AH1065" s="166" t="s">
        <v>3290</v>
      </c>
      <c r="AI1065" s="166">
        <v>5216809</v>
      </c>
      <c r="AJ1065" s="166"/>
      <c r="AK1065" s="166"/>
    </row>
    <row r="1066" spans="33:37">
      <c r="AG1066" s="166" t="s">
        <v>55</v>
      </c>
      <c r="AH1066" s="166" t="s">
        <v>3302</v>
      </c>
      <c r="AI1066" s="166">
        <v>5216908</v>
      </c>
      <c r="AJ1066" s="166"/>
      <c r="AK1066" s="166"/>
    </row>
    <row r="1067" spans="33:37">
      <c r="AG1067" s="166" t="s">
        <v>55</v>
      </c>
      <c r="AH1067" s="166" t="s">
        <v>3314</v>
      </c>
      <c r="AI1067" s="166">
        <v>5217104</v>
      </c>
      <c r="AJ1067" s="166"/>
      <c r="AK1067" s="166"/>
    </row>
    <row r="1068" spans="33:37">
      <c r="AG1068" s="166" t="s">
        <v>55</v>
      </c>
      <c r="AH1068" s="166" t="s">
        <v>1793</v>
      </c>
      <c r="AI1068" s="166">
        <v>5217203</v>
      </c>
      <c r="AJ1068" s="166"/>
      <c r="AK1068" s="166"/>
    </row>
    <row r="1069" spans="33:37">
      <c r="AG1069" s="166" t="s">
        <v>55</v>
      </c>
      <c r="AH1069" s="166" t="s">
        <v>3335</v>
      </c>
      <c r="AI1069" s="166">
        <v>5217302</v>
      </c>
      <c r="AJ1069" s="166"/>
      <c r="AK1069" s="166"/>
    </row>
    <row r="1070" spans="33:37">
      <c r="AG1070" s="166" t="s">
        <v>55</v>
      </c>
      <c r="AH1070" s="166" t="s">
        <v>3346</v>
      </c>
      <c r="AI1070" s="166">
        <v>5217401</v>
      </c>
      <c r="AJ1070" s="166"/>
      <c r="AK1070" s="166"/>
    </row>
    <row r="1071" spans="33:37">
      <c r="AG1071" s="166" t="s">
        <v>55</v>
      </c>
      <c r="AH1071" s="166" t="s">
        <v>3356</v>
      </c>
      <c r="AI1071" s="166">
        <v>5217609</v>
      </c>
      <c r="AJ1071" s="166"/>
      <c r="AK1071" s="166"/>
    </row>
    <row r="1072" spans="33:37">
      <c r="AG1072" s="166" t="s">
        <v>55</v>
      </c>
      <c r="AH1072" s="166" t="s">
        <v>3365</v>
      </c>
      <c r="AI1072" s="166">
        <v>5217708</v>
      </c>
      <c r="AJ1072" s="166"/>
      <c r="AK1072" s="166"/>
    </row>
    <row r="1073" spans="33:37">
      <c r="AG1073" s="166" t="s">
        <v>55</v>
      </c>
      <c r="AH1073" s="166" t="s">
        <v>3375</v>
      </c>
      <c r="AI1073" s="166">
        <v>5218003</v>
      </c>
      <c r="AJ1073" s="166"/>
      <c r="AK1073" s="166"/>
    </row>
    <row r="1074" spans="33:37">
      <c r="AG1074" s="166" t="s">
        <v>55</v>
      </c>
      <c r="AH1074" s="166" t="s">
        <v>3385</v>
      </c>
      <c r="AI1074" s="166">
        <v>5218052</v>
      </c>
      <c r="AJ1074" s="166"/>
      <c r="AK1074" s="166"/>
    </row>
    <row r="1075" spans="33:37">
      <c r="AG1075" s="166" t="s">
        <v>55</v>
      </c>
      <c r="AH1075" s="166" t="s">
        <v>3395</v>
      </c>
      <c r="AI1075" s="166">
        <v>5218102</v>
      </c>
      <c r="AJ1075" s="166"/>
      <c r="AK1075" s="166"/>
    </row>
    <row r="1076" spans="33:37">
      <c r="AG1076" s="166" t="s">
        <v>55</v>
      </c>
      <c r="AH1076" s="166" t="s">
        <v>3405</v>
      </c>
      <c r="AI1076" s="166">
        <v>5218300</v>
      </c>
      <c r="AJ1076" s="166"/>
      <c r="AK1076" s="166"/>
    </row>
    <row r="1077" spans="33:37">
      <c r="AG1077" s="166" t="s">
        <v>55</v>
      </c>
      <c r="AH1077" s="166" t="s">
        <v>3415</v>
      </c>
      <c r="AI1077" s="166">
        <v>5218391</v>
      </c>
      <c r="AJ1077" s="166"/>
      <c r="AK1077" s="166"/>
    </row>
    <row r="1078" spans="33:37">
      <c r="AG1078" s="166" t="s">
        <v>55</v>
      </c>
      <c r="AH1078" s="166" t="s">
        <v>3425</v>
      </c>
      <c r="AI1078" s="166">
        <v>5218508</v>
      </c>
      <c r="AJ1078" s="166"/>
      <c r="AK1078" s="166"/>
    </row>
    <row r="1079" spans="33:37">
      <c r="AG1079" s="166" t="s">
        <v>55</v>
      </c>
      <c r="AH1079" s="166" t="s">
        <v>3434</v>
      </c>
      <c r="AI1079" s="166">
        <v>5218607</v>
      </c>
      <c r="AJ1079" s="166"/>
      <c r="AK1079" s="166"/>
    </row>
    <row r="1080" spans="33:37">
      <c r="AG1080" s="166" t="s">
        <v>55</v>
      </c>
      <c r="AH1080" s="166" t="s">
        <v>3443</v>
      </c>
      <c r="AI1080" s="166">
        <v>5218706</v>
      </c>
      <c r="AJ1080" s="166"/>
      <c r="AK1080" s="166"/>
    </row>
    <row r="1081" spans="33:37">
      <c r="AG1081" s="166" t="s">
        <v>55</v>
      </c>
      <c r="AH1081" s="166" t="s">
        <v>3452</v>
      </c>
      <c r="AI1081" s="166">
        <v>5218789</v>
      </c>
      <c r="AJ1081" s="166"/>
      <c r="AK1081" s="166"/>
    </row>
    <row r="1082" spans="33:37">
      <c r="AG1082" s="166" t="s">
        <v>55</v>
      </c>
      <c r="AH1082" s="166" t="s">
        <v>3462</v>
      </c>
      <c r="AI1082" s="166">
        <v>5218805</v>
      </c>
      <c r="AJ1082" s="166"/>
      <c r="AK1082" s="166"/>
    </row>
    <row r="1083" spans="33:37">
      <c r="AG1083" s="166" t="s">
        <v>55</v>
      </c>
      <c r="AH1083" s="166" t="s">
        <v>3472</v>
      </c>
      <c r="AI1083" s="166">
        <v>5218904</v>
      </c>
      <c r="AJ1083" s="166"/>
      <c r="AK1083" s="166"/>
    </row>
    <row r="1084" spans="33:37">
      <c r="AG1084" s="166" t="s">
        <v>55</v>
      </c>
      <c r="AH1084" s="166" t="s">
        <v>3481</v>
      </c>
      <c r="AI1084" s="166">
        <v>5219001</v>
      </c>
      <c r="AJ1084" s="166"/>
      <c r="AK1084" s="166"/>
    </row>
    <row r="1085" spans="33:37">
      <c r="AG1085" s="166" t="s">
        <v>55</v>
      </c>
      <c r="AH1085" s="166" t="s">
        <v>3491</v>
      </c>
      <c r="AI1085" s="166">
        <v>5219100</v>
      </c>
      <c r="AJ1085" s="166"/>
      <c r="AK1085" s="166"/>
    </row>
    <row r="1086" spans="33:37">
      <c r="AG1086" s="166" t="s">
        <v>55</v>
      </c>
      <c r="AH1086" s="166" t="s">
        <v>3500</v>
      </c>
      <c r="AI1086" s="166">
        <v>5219209</v>
      </c>
      <c r="AJ1086" s="166"/>
      <c r="AK1086" s="166"/>
    </row>
    <row r="1087" spans="33:37">
      <c r="AG1087" s="166" t="s">
        <v>55</v>
      </c>
      <c r="AH1087" s="166" t="s">
        <v>3510</v>
      </c>
      <c r="AI1087" s="166">
        <v>5219258</v>
      </c>
      <c r="AJ1087" s="166"/>
      <c r="AK1087" s="166"/>
    </row>
    <row r="1088" spans="33:37">
      <c r="AG1088" s="166" t="s">
        <v>55</v>
      </c>
      <c r="AH1088" s="166" t="s">
        <v>3520</v>
      </c>
      <c r="AI1088" s="166">
        <v>5219308</v>
      </c>
      <c r="AJ1088" s="166"/>
      <c r="AK1088" s="166"/>
    </row>
    <row r="1089" spans="33:37">
      <c r="AG1089" s="166" t="s">
        <v>55</v>
      </c>
      <c r="AH1089" s="166" t="s">
        <v>3530</v>
      </c>
      <c r="AI1089" s="166">
        <v>5219357</v>
      </c>
      <c r="AJ1089" s="166"/>
      <c r="AK1089" s="166"/>
    </row>
    <row r="1090" spans="33:37">
      <c r="AG1090" s="166" t="s">
        <v>55</v>
      </c>
      <c r="AH1090" s="166" t="s">
        <v>3540</v>
      </c>
      <c r="AI1090" s="166">
        <v>5219407</v>
      </c>
      <c r="AJ1090" s="166"/>
      <c r="AK1090" s="166"/>
    </row>
    <row r="1091" spans="33:37">
      <c r="AG1091" s="166" t="s">
        <v>55</v>
      </c>
      <c r="AH1091" s="166" t="s">
        <v>3548</v>
      </c>
      <c r="AI1091" s="166">
        <v>5219456</v>
      </c>
      <c r="AJ1091" s="166"/>
      <c r="AK1091" s="166"/>
    </row>
    <row r="1092" spans="33:37">
      <c r="AG1092" s="166" t="s">
        <v>55</v>
      </c>
      <c r="AH1092" s="166" t="s">
        <v>3558</v>
      </c>
      <c r="AI1092" s="166">
        <v>5219506</v>
      </c>
      <c r="AJ1092" s="166"/>
      <c r="AK1092" s="166"/>
    </row>
    <row r="1093" spans="33:37">
      <c r="AG1093" s="166" t="s">
        <v>55</v>
      </c>
      <c r="AH1093" s="166" t="s">
        <v>3568</v>
      </c>
      <c r="AI1093" s="166">
        <v>5219605</v>
      </c>
      <c r="AJ1093" s="166"/>
      <c r="AK1093" s="166"/>
    </row>
    <row r="1094" spans="33:37">
      <c r="AG1094" s="166" t="s">
        <v>55</v>
      </c>
      <c r="AH1094" s="166" t="s">
        <v>3578</v>
      </c>
      <c r="AI1094" s="166">
        <v>5219704</v>
      </c>
      <c r="AJ1094" s="166"/>
      <c r="AK1094" s="166"/>
    </row>
    <row r="1095" spans="33:37">
      <c r="AG1095" s="166" t="s">
        <v>55</v>
      </c>
      <c r="AH1095" s="166" t="s">
        <v>3588</v>
      </c>
      <c r="AI1095" s="166">
        <v>5219712</v>
      </c>
      <c r="AJ1095" s="166"/>
      <c r="AK1095" s="166"/>
    </row>
    <row r="1096" spans="33:37">
      <c r="AG1096" s="166" t="s">
        <v>55</v>
      </c>
      <c r="AH1096" s="166" t="s">
        <v>3597</v>
      </c>
      <c r="AI1096" s="166">
        <v>5219738</v>
      </c>
      <c r="AJ1096" s="166"/>
      <c r="AK1096" s="166"/>
    </row>
    <row r="1097" spans="33:37">
      <c r="AG1097" s="166" t="s">
        <v>55</v>
      </c>
      <c r="AH1097" s="166" t="s">
        <v>3607</v>
      </c>
      <c r="AI1097" s="166">
        <v>5219753</v>
      </c>
      <c r="AJ1097" s="166"/>
      <c r="AK1097" s="166"/>
    </row>
    <row r="1098" spans="33:37">
      <c r="AG1098" s="166" t="s">
        <v>55</v>
      </c>
      <c r="AH1098" s="166" t="s">
        <v>1607</v>
      </c>
      <c r="AI1098" s="166">
        <v>5219803</v>
      </c>
      <c r="AJ1098" s="166"/>
      <c r="AK1098" s="166"/>
    </row>
    <row r="1099" spans="33:37">
      <c r="AG1099" s="166" t="s">
        <v>55</v>
      </c>
      <c r="AH1099" s="166" t="s">
        <v>3625</v>
      </c>
      <c r="AI1099" s="166">
        <v>5219902</v>
      </c>
      <c r="AJ1099" s="166"/>
      <c r="AK1099" s="166"/>
    </row>
    <row r="1100" spans="33:37">
      <c r="AG1100" s="166" t="s">
        <v>55</v>
      </c>
      <c r="AH1100" s="166" t="s">
        <v>3635</v>
      </c>
      <c r="AI1100" s="166">
        <v>5220058</v>
      </c>
      <c r="AJ1100" s="166"/>
      <c r="AK1100" s="166"/>
    </row>
    <row r="1101" spans="33:37">
      <c r="AG1101" s="166" t="s">
        <v>55</v>
      </c>
      <c r="AH1101" s="166" t="s">
        <v>3645</v>
      </c>
      <c r="AI1101" s="166">
        <v>5220009</v>
      </c>
      <c r="AJ1101" s="166"/>
      <c r="AK1101" s="166"/>
    </row>
    <row r="1102" spans="33:37">
      <c r="AG1102" s="166" t="s">
        <v>55</v>
      </c>
      <c r="AH1102" s="166" t="s">
        <v>3654</v>
      </c>
      <c r="AI1102" s="166">
        <v>5220108</v>
      </c>
      <c r="AJ1102" s="166"/>
      <c r="AK1102" s="166"/>
    </row>
    <row r="1103" spans="33:37">
      <c r="AG1103" s="166" t="s">
        <v>55</v>
      </c>
      <c r="AH1103" s="166" t="s">
        <v>3663</v>
      </c>
      <c r="AI1103" s="166">
        <v>5220157</v>
      </c>
      <c r="AJ1103" s="166"/>
      <c r="AK1103" s="166"/>
    </row>
    <row r="1104" spans="33:37">
      <c r="AG1104" s="166" t="s">
        <v>55</v>
      </c>
      <c r="AH1104" s="166" t="s">
        <v>3671</v>
      </c>
      <c r="AI1104" s="166">
        <v>5220207</v>
      </c>
      <c r="AJ1104" s="166"/>
      <c r="AK1104" s="166"/>
    </row>
    <row r="1105" spans="33:37">
      <c r="AG1105" s="166" t="s">
        <v>55</v>
      </c>
      <c r="AH1105" s="166" t="s">
        <v>3679</v>
      </c>
      <c r="AI1105" s="166">
        <v>5220264</v>
      </c>
      <c r="AJ1105" s="166"/>
      <c r="AK1105" s="166"/>
    </row>
    <row r="1106" spans="33:37">
      <c r="AG1106" s="166" t="s">
        <v>55</v>
      </c>
      <c r="AH1106" s="166" t="s">
        <v>3687</v>
      </c>
      <c r="AI1106" s="166">
        <v>5220280</v>
      </c>
      <c r="AJ1106" s="166"/>
      <c r="AK1106" s="166"/>
    </row>
    <row r="1107" spans="33:37">
      <c r="AG1107" s="166" t="s">
        <v>55</v>
      </c>
      <c r="AH1107" s="166" t="s">
        <v>3696</v>
      </c>
      <c r="AI1107" s="166">
        <v>5220405</v>
      </c>
      <c r="AJ1107" s="166"/>
      <c r="AK1107" s="166"/>
    </row>
    <row r="1108" spans="33:37">
      <c r="AG1108" s="166" t="s">
        <v>55</v>
      </c>
      <c r="AH1108" s="166" t="s">
        <v>3704</v>
      </c>
      <c r="AI1108" s="166">
        <v>5220454</v>
      </c>
      <c r="AJ1108" s="166"/>
      <c r="AK1108" s="166"/>
    </row>
    <row r="1109" spans="33:37">
      <c r="AG1109" s="166" t="s">
        <v>55</v>
      </c>
      <c r="AH1109" s="166" t="s">
        <v>3712</v>
      </c>
      <c r="AI1109" s="166">
        <v>5220504</v>
      </c>
      <c r="AJ1109" s="166"/>
      <c r="AK1109" s="166"/>
    </row>
    <row r="1110" spans="33:37">
      <c r="AG1110" s="166" t="s">
        <v>55</v>
      </c>
      <c r="AH1110" s="166" t="s">
        <v>3719</v>
      </c>
      <c r="AI1110" s="166">
        <v>5220603</v>
      </c>
      <c r="AJ1110" s="166"/>
      <c r="AK1110" s="166"/>
    </row>
    <row r="1111" spans="33:37">
      <c r="AG1111" s="166" t="s">
        <v>55</v>
      </c>
      <c r="AH1111" s="166" t="s">
        <v>3726</v>
      </c>
      <c r="AI1111" s="166">
        <v>5220686</v>
      </c>
      <c r="AJ1111" s="166"/>
      <c r="AK1111" s="166"/>
    </row>
    <row r="1112" spans="33:37">
      <c r="AG1112" s="166" t="s">
        <v>55</v>
      </c>
      <c r="AH1112" s="166" t="s">
        <v>3733</v>
      </c>
      <c r="AI1112" s="166">
        <v>5220702</v>
      </c>
      <c r="AJ1112" s="166"/>
      <c r="AK1112" s="166"/>
    </row>
    <row r="1113" spans="33:37">
      <c r="AG1113" s="166" t="s">
        <v>55</v>
      </c>
      <c r="AH1113" s="166" t="s">
        <v>3740</v>
      </c>
      <c r="AI1113" s="166">
        <v>5221007</v>
      </c>
      <c r="AJ1113" s="166"/>
      <c r="AK1113" s="166"/>
    </row>
    <row r="1114" spans="33:37">
      <c r="AG1114" s="166" t="s">
        <v>55</v>
      </c>
      <c r="AH1114" s="166" t="s">
        <v>3747</v>
      </c>
      <c r="AI1114" s="166">
        <v>5221080</v>
      </c>
      <c r="AJ1114" s="166"/>
      <c r="AK1114" s="166"/>
    </row>
    <row r="1115" spans="33:37">
      <c r="AG1115" s="166" t="s">
        <v>55</v>
      </c>
      <c r="AH1115" s="166" t="s">
        <v>3753</v>
      </c>
      <c r="AI1115" s="166">
        <v>5221197</v>
      </c>
      <c r="AJ1115" s="166"/>
      <c r="AK1115" s="166"/>
    </row>
    <row r="1116" spans="33:37">
      <c r="AG1116" s="166" t="s">
        <v>55</v>
      </c>
      <c r="AH1116" s="166" t="s">
        <v>3759</v>
      </c>
      <c r="AI1116" s="166">
        <v>5221304</v>
      </c>
      <c r="AJ1116" s="166"/>
      <c r="AK1116" s="166"/>
    </row>
    <row r="1117" spans="33:37">
      <c r="AG1117" s="166" t="s">
        <v>55</v>
      </c>
      <c r="AH1117" s="166" t="s">
        <v>3229</v>
      </c>
      <c r="AI1117" s="166">
        <v>5221403</v>
      </c>
      <c r="AJ1117" s="166"/>
      <c r="AK1117" s="166"/>
    </row>
    <row r="1118" spans="33:37">
      <c r="AG1118" s="166" t="s">
        <v>55</v>
      </c>
      <c r="AH1118" s="166" t="s">
        <v>3769</v>
      </c>
      <c r="AI1118" s="166">
        <v>5221452</v>
      </c>
      <c r="AJ1118" s="166"/>
      <c r="AK1118" s="166"/>
    </row>
    <row r="1119" spans="33:37">
      <c r="AG1119" s="166" t="s">
        <v>55</v>
      </c>
      <c r="AH1119" s="166" t="s">
        <v>3775</v>
      </c>
      <c r="AI1119" s="166">
        <v>5221502</v>
      </c>
      <c r="AJ1119" s="166"/>
      <c r="AK1119" s="166"/>
    </row>
    <row r="1120" spans="33:37">
      <c r="AG1120" s="166" t="s">
        <v>55</v>
      </c>
      <c r="AH1120" s="166" t="s">
        <v>3782</v>
      </c>
      <c r="AI1120" s="166">
        <v>5221551</v>
      </c>
      <c r="AJ1120" s="166"/>
      <c r="AK1120" s="166"/>
    </row>
    <row r="1121" spans="33:37">
      <c r="AG1121" s="166" t="s">
        <v>55</v>
      </c>
      <c r="AH1121" s="166" t="s">
        <v>3789</v>
      </c>
      <c r="AI1121" s="166">
        <v>5221577</v>
      </c>
      <c r="AJ1121" s="166"/>
      <c r="AK1121" s="166"/>
    </row>
    <row r="1122" spans="33:37">
      <c r="AG1122" s="166" t="s">
        <v>55</v>
      </c>
      <c r="AH1122" s="166" t="s">
        <v>3796</v>
      </c>
      <c r="AI1122" s="166">
        <v>5221601</v>
      </c>
      <c r="AJ1122" s="166"/>
      <c r="AK1122" s="166"/>
    </row>
    <row r="1123" spans="33:37">
      <c r="AG1123" s="166" t="s">
        <v>55</v>
      </c>
      <c r="AH1123" s="166" t="s">
        <v>3803</v>
      </c>
      <c r="AI1123" s="166">
        <v>5221700</v>
      </c>
      <c r="AJ1123" s="166"/>
      <c r="AK1123" s="166"/>
    </row>
    <row r="1124" spans="33:37">
      <c r="AG1124" s="166" t="s">
        <v>55</v>
      </c>
      <c r="AH1124" s="166" t="s">
        <v>3809</v>
      </c>
      <c r="AI1124" s="166">
        <v>5221809</v>
      </c>
      <c r="AJ1124" s="166"/>
      <c r="AK1124" s="166"/>
    </row>
    <row r="1125" spans="33:37">
      <c r="AG1125" s="166" t="s">
        <v>55</v>
      </c>
      <c r="AH1125" s="166" t="s">
        <v>3816</v>
      </c>
      <c r="AI1125" s="166">
        <v>5221858</v>
      </c>
      <c r="AJ1125" s="166"/>
      <c r="AK1125" s="166"/>
    </row>
    <row r="1126" spans="33:37">
      <c r="AG1126" s="166" t="s">
        <v>55</v>
      </c>
      <c r="AH1126" s="166" t="s">
        <v>3823</v>
      </c>
      <c r="AI1126" s="166">
        <v>5221908</v>
      </c>
      <c r="AJ1126" s="166"/>
      <c r="AK1126" s="166"/>
    </row>
    <row r="1127" spans="33:37">
      <c r="AG1127" s="166" t="s">
        <v>55</v>
      </c>
      <c r="AH1127" s="166" t="s">
        <v>3830</v>
      </c>
      <c r="AI1127" s="166">
        <v>5222005</v>
      </c>
      <c r="AJ1127" s="166"/>
      <c r="AK1127" s="166"/>
    </row>
    <row r="1128" spans="33:37">
      <c r="AG1128" s="166" t="s">
        <v>55</v>
      </c>
      <c r="AH1128" s="166" t="s">
        <v>3836</v>
      </c>
      <c r="AI1128" s="166">
        <v>5222054</v>
      </c>
      <c r="AJ1128" s="166"/>
      <c r="AK1128" s="166"/>
    </row>
    <row r="1129" spans="33:37">
      <c r="AG1129" s="166" t="s">
        <v>55</v>
      </c>
      <c r="AH1129" s="166" t="s">
        <v>3843</v>
      </c>
      <c r="AI1129" s="166">
        <v>5222203</v>
      </c>
      <c r="AJ1129" s="166"/>
      <c r="AK1129" s="166"/>
    </row>
    <row r="1130" spans="33:37">
      <c r="AG1130" s="166" t="s">
        <v>55</v>
      </c>
      <c r="AH1130" s="166" t="s">
        <v>3849</v>
      </c>
      <c r="AI1130" s="166">
        <v>5222302</v>
      </c>
      <c r="AJ1130" s="166"/>
      <c r="AK1130" s="166"/>
    </row>
    <row r="1131" spans="33:37">
      <c r="AG1131" s="166" t="s">
        <v>57</v>
      </c>
      <c r="AH1131" s="166" t="s">
        <v>98</v>
      </c>
      <c r="AI1131" s="166">
        <v>2100055</v>
      </c>
      <c r="AJ1131" s="166"/>
      <c r="AK1131" s="166"/>
    </row>
    <row r="1132" spans="33:37">
      <c r="AG1132" s="166" t="s">
        <v>57</v>
      </c>
      <c r="AH1132" s="166" t="s">
        <v>123</v>
      </c>
      <c r="AI1132" s="166">
        <v>2100105</v>
      </c>
      <c r="AJ1132" s="166"/>
      <c r="AK1132" s="166"/>
    </row>
    <row r="1133" spans="33:37">
      <c r="AG1133" s="166" t="s">
        <v>57</v>
      </c>
      <c r="AH1133" s="166" t="s">
        <v>149</v>
      </c>
      <c r="AI1133" s="166">
        <v>2100154</v>
      </c>
      <c r="AJ1133" s="166"/>
      <c r="AK1133" s="166"/>
    </row>
    <row r="1134" spans="33:37">
      <c r="AG1134" s="166" t="s">
        <v>57</v>
      </c>
      <c r="AH1134" s="166" t="s">
        <v>174</v>
      </c>
      <c r="AI1134" s="166">
        <v>2100204</v>
      </c>
      <c r="AJ1134" s="166"/>
      <c r="AK1134" s="166"/>
    </row>
    <row r="1135" spans="33:37">
      <c r="AG1135" s="166" t="s">
        <v>57</v>
      </c>
      <c r="AH1135" s="166" t="s">
        <v>200</v>
      </c>
      <c r="AI1135" s="166">
        <v>2100303</v>
      </c>
      <c r="AJ1135" s="166"/>
      <c r="AK1135" s="166"/>
    </row>
    <row r="1136" spans="33:37">
      <c r="AG1136" s="166" t="s">
        <v>57</v>
      </c>
      <c r="AH1136" s="166" t="s">
        <v>226</v>
      </c>
      <c r="AI1136" s="166">
        <v>2100402</v>
      </c>
      <c r="AJ1136" s="166"/>
      <c r="AK1136" s="166"/>
    </row>
    <row r="1137" spans="33:37">
      <c r="AG1137" s="166" t="s">
        <v>57</v>
      </c>
      <c r="AH1137" s="166" t="s">
        <v>250</v>
      </c>
      <c r="AI1137" s="166">
        <v>2100436</v>
      </c>
      <c r="AJ1137" s="166"/>
      <c r="AK1137" s="166"/>
    </row>
    <row r="1138" spans="33:37">
      <c r="AG1138" s="166" t="s">
        <v>57</v>
      </c>
      <c r="AH1138" s="166" t="s">
        <v>275</v>
      </c>
      <c r="AI1138" s="166">
        <v>2100477</v>
      </c>
      <c r="AJ1138" s="166"/>
      <c r="AK1138" s="166"/>
    </row>
    <row r="1139" spans="33:37">
      <c r="AG1139" s="166" t="s">
        <v>57</v>
      </c>
      <c r="AH1139" s="166" t="s">
        <v>301</v>
      </c>
      <c r="AI1139" s="166">
        <v>2100501</v>
      </c>
      <c r="AJ1139" s="166"/>
      <c r="AK1139" s="166"/>
    </row>
    <row r="1140" spans="33:37">
      <c r="AG1140" s="166" t="s">
        <v>57</v>
      </c>
      <c r="AH1140" s="166" t="s">
        <v>327</v>
      </c>
      <c r="AI1140" s="166">
        <v>2100550</v>
      </c>
      <c r="AJ1140" s="166"/>
      <c r="AK1140" s="166"/>
    </row>
    <row r="1141" spans="33:37">
      <c r="AG1141" s="166" t="s">
        <v>57</v>
      </c>
      <c r="AH1141" s="166" t="s">
        <v>352</v>
      </c>
      <c r="AI1141" s="166">
        <v>2100600</v>
      </c>
      <c r="AJ1141" s="166"/>
      <c r="AK1141" s="166"/>
    </row>
    <row r="1142" spans="33:37">
      <c r="AG1142" s="166" t="s">
        <v>57</v>
      </c>
      <c r="AH1142" s="166" t="s">
        <v>376</v>
      </c>
      <c r="AI1142" s="166">
        <v>2100709</v>
      </c>
      <c r="AJ1142" s="166"/>
      <c r="AK1142" s="166"/>
    </row>
    <row r="1143" spans="33:37">
      <c r="AG1143" s="166" t="s">
        <v>57</v>
      </c>
      <c r="AH1143" s="166" t="s">
        <v>401</v>
      </c>
      <c r="AI1143" s="166">
        <v>2100808</v>
      </c>
      <c r="AJ1143" s="166"/>
      <c r="AK1143" s="166"/>
    </row>
    <row r="1144" spans="33:37">
      <c r="AG1144" s="166" t="s">
        <v>57</v>
      </c>
      <c r="AH1144" s="166" t="s">
        <v>426</v>
      </c>
      <c r="AI1144" s="166">
        <v>2100832</v>
      </c>
      <c r="AJ1144" s="166"/>
      <c r="AK1144" s="166"/>
    </row>
    <row r="1145" spans="33:37">
      <c r="AG1145" s="166" t="s">
        <v>57</v>
      </c>
      <c r="AH1145" s="166" t="s">
        <v>417</v>
      </c>
      <c r="AI1145" s="166">
        <v>2100873</v>
      </c>
      <c r="AJ1145" s="166"/>
      <c r="AK1145" s="166"/>
    </row>
    <row r="1146" spans="33:37">
      <c r="AG1146" s="166" t="s">
        <v>57</v>
      </c>
      <c r="AH1146" s="166" t="s">
        <v>477</v>
      </c>
      <c r="AI1146" s="166">
        <v>2100907</v>
      </c>
      <c r="AJ1146" s="166"/>
      <c r="AK1146" s="166"/>
    </row>
    <row r="1147" spans="33:37">
      <c r="AG1147" s="166" t="s">
        <v>57</v>
      </c>
      <c r="AH1147" s="166" t="s">
        <v>501</v>
      </c>
      <c r="AI1147" s="166">
        <v>2100956</v>
      </c>
      <c r="AJ1147" s="166"/>
      <c r="AK1147" s="166"/>
    </row>
    <row r="1148" spans="33:37">
      <c r="AG1148" s="166" t="s">
        <v>57</v>
      </c>
      <c r="AH1148" s="166" t="s">
        <v>524</v>
      </c>
      <c r="AI1148" s="166">
        <v>2101004</v>
      </c>
      <c r="AJ1148" s="166"/>
      <c r="AK1148" s="166"/>
    </row>
    <row r="1149" spans="33:37">
      <c r="AG1149" s="166" t="s">
        <v>57</v>
      </c>
      <c r="AH1149" s="166" t="s">
        <v>548</v>
      </c>
      <c r="AI1149" s="166">
        <v>2101103</v>
      </c>
      <c r="AJ1149" s="166"/>
      <c r="AK1149" s="166"/>
    </row>
    <row r="1150" spans="33:37">
      <c r="AG1150" s="166" t="s">
        <v>57</v>
      </c>
      <c r="AH1150" s="166" t="s">
        <v>571</v>
      </c>
      <c r="AI1150" s="166">
        <v>2101202</v>
      </c>
      <c r="AJ1150" s="166"/>
      <c r="AK1150" s="166"/>
    </row>
    <row r="1151" spans="33:37">
      <c r="AG1151" s="166" t="s">
        <v>57</v>
      </c>
      <c r="AH1151" s="166" t="s">
        <v>594</v>
      </c>
      <c r="AI1151" s="166">
        <v>2101251</v>
      </c>
      <c r="AJ1151" s="166"/>
      <c r="AK1151" s="166"/>
    </row>
    <row r="1152" spans="33:37">
      <c r="AG1152" s="166" t="s">
        <v>57</v>
      </c>
      <c r="AH1152" s="166" t="s">
        <v>617</v>
      </c>
      <c r="AI1152" s="166">
        <v>2101301</v>
      </c>
      <c r="AJ1152" s="166"/>
      <c r="AK1152" s="166"/>
    </row>
    <row r="1153" spans="33:37">
      <c r="AG1153" s="166" t="s">
        <v>57</v>
      </c>
      <c r="AH1153" s="166" t="s">
        <v>638</v>
      </c>
      <c r="AI1153" s="166">
        <v>2101350</v>
      </c>
      <c r="AJ1153" s="166"/>
      <c r="AK1153" s="166"/>
    </row>
    <row r="1154" spans="33:37">
      <c r="AG1154" s="166" t="s">
        <v>57</v>
      </c>
      <c r="AH1154" s="166" t="s">
        <v>659</v>
      </c>
      <c r="AI1154" s="166">
        <v>2101400</v>
      </c>
      <c r="AJ1154" s="166"/>
      <c r="AK1154" s="166"/>
    </row>
    <row r="1155" spans="33:37">
      <c r="AG1155" s="166" t="s">
        <v>57</v>
      </c>
      <c r="AH1155" s="166" t="s">
        <v>680</v>
      </c>
      <c r="AI1155" s="166">
        <v>2101509</v>
      </c>
      <c r="AJ1155" s="166"/>
      <c r="AK1155" s="166"/>
    </row>
    <row r="1156" spans="33:37">
      <c r="AG1156" s="166" t="s">
        <v>57</v>
      </c>
      <c r="AH1156" s="166" t="s">
        <v>700</v>
      </c>
      <c r="AI1156" s="166">
        <v>2101608</v>
      </c>
      <c r="AJ1156" s="166"/>
      <c r="AK1156" s="166"/>
    </row>
    <row r="1157" spans="33:37">
      <c r="AG1157" s="166" t="s">
        <v>57</v>
      </c>
      <c r="AH1157" s="166" t="s">
        <v>722</v>
      </c>
      <c r="AI1157" s="166">
        <v>2101707</v>
      </c>
      <c r="AJ1157" s="166"/>
      <c r="AK1157" s="166"/>
    </row>
    <row r="1158" spans="33:37">
      <c r="AG1158" s="166" t="s">
        <v>57</v>
      </c>
      <c r="AH1158" s="166" t="s">
        <v>744</v>
      </c>
      <c r="AI1158" s="166">
        <v>2101772</v>
      </c>
      <c r="AJ1158" s="166"/>
      <c r="AK1158" s="166"/>
    </row>
    <row r="1159" spans="33:37">
      <c r="AG1159" s="166" t="s">
        <v>57</v>
      </c>
      <c r="AH1159" s="166" t="s">
        <v>765</v>
      </c>
      <c r="AI1159" s="166">
        <v>2101731</v>
      </c>
      <c r="AJ1159" s="166"/>
      <c r="AK1159" s="166"/>
    </row>
    <row r="1160" spans="33:37">
      <c r="AG1160" s="166" t="s">
        <v>57</v>
      </c>
      <c r="AH1160" s="166" t="s">
        <v>788</v>
      </c>
      <c r="AI1160" s="166">
        <v>2101806</v>
      </c>
      <c r="AJ1160" s="166"/>
      <c r="AK1160" s="166"/>
    </row>
    <row r="1161" spans="33:37">
      <c r="AG1161" s="166" t="s">
        <v>57</v>
      </c>
      <c r="AH1161" s="166" t="s">
        <v>809</v>
      </c>
      <c r="AI1161" s="166">
        <v>2101905</v>
      </c>
      <c r="AJ1161" s="166"/>
      <c r="AK1161" s="166"/>
    </row>
    <row r="1162" spans="33:37">
      <c r="AG1162" s="166" t="s">
        <v>57</v>
      </c>
      <c r="AH1162" s="166" t="s">
        <v>830</v>
      </c>
      <c r="AI1162" s="166">
        <v>2101939</v>
      </c>
      <c r="AJ1162" s="166"/>
      <c r="AK1162" s="166"/>
    </row>
    <row r="1163" spans="33:37">
      <c r="AG1163" s="166" t="s">
        <v>57</v>
      </c>
      <c r="AH1163" s="166" t="s">
        <v>852</v>
      </c>
      <c r="AI1163" s="166">
        <v>2101970</v>
      </c>
      <c r="AJ1163" s="166"/>
      <c r="AK1163" s="166"/>
    </row>
    <row r="1164" spans="33:37">
      <c r="AG1164" s="166" t="s">
        <v>57</v>
      </c>
      <c r="AH1164" s="166" t="s">
        <v>336</v>
      </c>
      <c r="AI1164" s="166">
        <v>2102002</v>
      </c>
      <c r="AJ1164" s="166"/>
      <c r="AK1164" s="166"/>
    </row>
    <row r="1165" spans="33:37">
      <c r="AG1165" s="166" t="s">
        <v>57</v>
      </c>
      <c r="AH1165" s="166" t="s">
        <v>896</v>
      </c>
      <c r="AI1165" s="166">
        <v>2102036</v>
      </c>
      <c r="AJ1165" s="166"/>
      <c r="AK1165" s="166"/>
    </row>
    <row r="1166" spans="33:37">
      <c r="AG1166" s="166" t="s">
        <v>57</v>
      </c>
      <c r="AH1166" s="166" t="s">
        <v>919</v>
      </c>
      <c r="AI1166" s="166">
        <v>2102077</v>
      </c>
      <c r="AJ1166" s="166"/>
      <c r="AK1166" s="166"/>
    </row>
    <row r="1167" spans="33:37">
      <c r="AG1167" s="166" t="s">
        <v>57</v>
      </c>
      <c r="AH1167" s="166" t="s">
        <v>942</v>
      </c>
      <c r="AI1167" s="166">
        <v>2102101</v>
      </c>
      <c r="AJ1167" s="166"/>
      <c r="AK1167" s="166"/>
    </row>
    <row r="1168" spans="33:37">
      <c r="AG1168" s="166" t="s">
        <v>57</v>
      </c>
      <c r="AH1168" s="166" t="s">
        <v>964</v>
      </c>
      <c r="AI1168" s="166">
        <v>2102150</v>
      </c>
      <c r="AJ1168" s="166"/>
      <c r="AK1168" s="166"/>
    </row>
    <row r="1169" spans="33:37">
      <c r="AG1169" s="166" t="s">
        <v>57</v>
      </c>
      <c r="AH1169" s="166" t="s">
        <v>986</v>
      </c>
      <c r="AI1169" s="166">
        <v>2102200</v>
      </c>
      <c r="AJ1169" s="166"/>
      <c r="AK1169" s="166"/>
    </row>
    <row r="1170" spans="33:37">
      <c r="AG1170" s="166" t="s">
        <v>57</v>
      </c>
      <c r="AH1170" s="166" t="s">
        <v>1009</v>
      </c>
      <c r="AI1170" s="166">
        <v>2102309</v>
      </c>
      <c r="AJ1170" s="166"/>
      <c r="AK1170" s="166"/>
    </row>
    <row r="1171" spans="33:37">
      <c r="AG1171" s="166" t="s">
        <v>57</v>
      </c>
      <c r="AH1171" s="166" t="s">
        <v>1031</v>
      </c>
      <c r="AI1171" s="166">
        <v>2102325</v>
      </c>
      <c r="AJ1171" s="166"/>
      <c r="AK1171" s="166"/>
    </row>
    <row r="1172" spans="33:37">
      <c r="AG1172" s="166" t="s">
        <v>57</v>
      </c>
      <c r="AH1172" s="166" t="s">
        <v>1053</v>
      </c>
      <c r="AI1172" s="166">
        <v>2102358</v>
      </c>
      <c r="AJ1172" s="166"/>
      <c r="AK1172" s="166"/>
    </row>
    <row r="1173" spans="33:37">
      <c r="AG1173" s="166" t="s">
        <v>57</v>
      </c>
      <c r="AH1173" s="166" t="s">
        <v>1075</v>
      </c>
      <c r="AI1173" s="166">
        <v>2102374</v>
      </c>
      <c r="AJ1173" s="166"/>
      <c r="AK1173" s="166"/>
    </row>
    <row r="1174" spans="33:37">
      <c r="AG1174" s="166" t="s">
        <v>57</v>
      </c>
      <c r="AH1174" s="166" t="s">
        <v>1097</v>
      </c>
      <c r="AI1174" s="166">
        <v>2102408</v>
      </c>
      <c r="AJ1174" s="166"/>
      <c r="AK1174" s="166"/>
    </row>
    <row r="1175" spans="33:37">
      <c r="AG1175" s="166" t="s">
        <v>57</v>
      </c>
      <c r="AH1175" s="166" t="s">
        <v>1120</v>
      </c>
      <c r="AI1175" s="166">
        <v>2102507</v>
      </c>
      <c r="AJ1175" s="166"/>
      <c r="AK1175" s="166"/>
    </row>
    <row r="1176" spans="33:37">
      <c r="AG1176" s="166" t="s">
        <v>57</v>
      </c>
      <c r="AH1176" s="166" t="s">
        <v>1143</v>
      </c>
      <c r="AI1176" s="166">
        <v>2102556</v>
      </c>
      <c r="AJ1176" s="166"/>
      <c r="AK1176" s="166"/>
    </row>
    <row r="1177" spans="33:37">
      <c r="AG1177" s="166" t="s">
        <v>57</v>
      </c>
      <c r="AH1177" s="166" t="s">
        <v>1166</v>
      </c>
      <c r="AI1177" s="166">
        <v>2102606</v>
      </c>
      <c r="AJ1177" s="166"/>
      <c r="AK1177" s="166"/>
    </row>
    <row r="1178" spans="33:37">
      <c r="AG1178" s="166" t="s">
        <v>57</v>
      </c>
      <c r="AH1178" s="166" t="s">
        <v>1189</v>
      </c>
      <c r="AI1178" s="166">
        <v>2102705</v>
      </c>
      <c r="AJ1178" s="166"/>
      <c r="AK1178" s="166"/>
    </row>
    <row r="1179" spans="33:37">
      <c r="AG1179" s="166" t="s">
        <v>57</v>
      </c>
      <c r="AH1179" s="166" t="s">
        <v>1211</v>
      </c>
      <c r="AI1179" s="166">
        <v>2102754</v>
      </c>
      <c r="AJ1179" s="166"/>
      <c r="AK1179" s="166"/>
    </row>
    <row r="1180" spans="33:37">
      <c r="AG1180" s="166" t="s">
        <v>57</v>
      </c>
      <c r="AH1180" s="166" t="s">
        <v>1232</v>
      </c>
      <c r="AI1180" s="166">
        <v>2102804</v>
      </c>
      <c r="AJ1180" s="166"/>
      <c r="AK1180" s="166"/>
    </row>
    <row r="1181" spans="33:37">
      <c r="AG1181" s="166" t="s">
        <v>57</v>
      </c>
      <c r="AH1181" s="166" t="s">
        <v>1255</v>
      </c>
      <c r="AI1181" s="166">
        <v>2102903</v>
      </c>
      <c r="AJ1181" s="166"/>
      <c r="AK1181" s="166"/>
    </row>
    <row r="1182" spans="33:37">
      <c r="AG1182" s="166" t="s">
        <v>57</v>
      </c>
      <c r="AH1182" s="166" t="s">
        <v>1278</v>
      </c>
      <c r="AI1182" s="166">
        <v>2103000</v>
      </c>
      <c r="AJ1182" s="166"/>
      <c r="AK1182" s="166"/>
    </row>
    <row r="1183" spans="33:37">
      <c r="AG1183" s="166" t="s">
        <v>57</v>
      </c>
      <c r="AH1183" s="166" t="s">
        <v>1299</v>
      </c>
      <c r="AI1183" s="166">
        <v>2103109</v>
      </c>
      <c r="AJ1183" s="166"/>
      <c r="AK1183" s="166"/>
    </row>
    <row r="1184" spans="33:37">
      <c r="AG1184" s="166" t="s">
        <v>57</v>
      </c>
      <c r="AH1184" s="166" t="s">
        <v>1321</v>
      </c>
      <c r="AI1184" s="166">
        <v>2103125</v>
      </c>
      <c r="AJ1184" s="166"/>
      <c r="AK1184" s="166"/>
    </row>
    <row r="1185" spans="33:37">
      <c r="AG1185" s="166" t="s">
        <v>57</v>
      </c>
      <c r="AH1185" s="166" t="s">
        <v>1343</v>
      </c>
      <c r="AI1185" s="166">
        <v>2103158</v>
      </c>
      <c r="AJ1185" s="166"/>
      <c r="AK1185" s="166"/>
    </row>
    <row r="1186" spans="33:37">
      <c r="AG1186" s="166" t="s">
        <v>57</v>
      </c>
      <c r="AH1186" s="166" t="s">
        <v>1364</v>
      </c>
      <c r="AI1186" s="166">
        <v>2103174</v>
      </c>
      <c r="AJ1186" s="166"/>
      <c r="AK1186" s="166"/>
    </row>
    <row r="1187" spans="33:37">
      <c r="AG1187" s="166" t="s">
        <v>57</v>
      </c>
      <c r="AH1187" s="166" t="s">
        <v>1386</v>
      </c>
      <c r="AI1187" s="166">
        <v>2103208</v>
      </c>
      <c r="AJ1187" s="166"/>
      <c r="AK1187" s="166"/>
    </row>
    <row r="1188" spans="33:37">
      <c r="AG1188" s="166" t="s">
        <v>57</v>
      </c>
      <c r="AH1188" s="166" t="s">
        <v>1408</v>
      </c>
      <c r="AI1188" s="166">
        <v>2103257</v>
      </c>
      <c r="AJ1188" s="166"/>
      <c r="AK1188" s="166"/>
    </row>
    <row r="1189" spans="33:37">
      <c r="AG1189" s="166" t="s">
        <v>57</v>
      </c>
      <c r="AH1189" s="166" t="s">
        <v>1430</v>
      </c>
      <c r="AI1189" s="166">
        <v>2103307</v>
      </c>
      <c r="AJ1189" s="166"/>
      <c r="AK1189" s="166"/>
    </row>
    <row r="1190" spans="33:37">
      <c r="AG1190" s="166" t="s">
        <v>57</v>
      </c>
      <c r="AH1190" s="166" t="s">
        <v>1451</v>
      </c>
      <c r="AI1190" s="166">
        <v>2103406</v>
      </c>
      <c r="AJ1190" s="166"/>
      <c r="AK1190" s="166"/>
    </row>
    <row r="1191" spans="33:37">
      <c r="AG1191" s="166" t="s">
        <v>57</v>
      </c>
      <c r="AH1191" s="166" t="s">
        <v>1471</v>
      </c>
      <c r="AI1191" s="166">
        <v>2103505</v>
      </c>
      <c r="AJ1191" s="166"/>
      <c r="AK1191" s="166"/>
    </row>
    <row r="1192" spans="33:37">
      <c r="AG1192" s="166" t="s">
        <v>57</v>
      </c>
      <c r="AH1192" s="166" t="s">
        <v>1493</v>
      </c>
      <c r="AI1192" s="166">
        <v>2103554</v>
      </c>
      <c r="AJ1192" s="166"/>
      <c r="AK1192" s="166"/>
    </row>
    <row r="1193" spans="33:37">
      <c r="AG1193" s="166" t="s">
        <v>57</v>
      </c>
      <c r="AH1193" s="166" t="s">
        <v>1513</v>
      </c>
      <c r="AI1193" s="166">
        <v>2103604</v>
      </c>
      <c r="AJ1193" s="166"/>
      <c r="AK1193" s="166"/>
    </row>
    <row r="1194" spans="33:37">
      <c r="AG1194" s="166" t="s">
        <v>57</v>
      </c>
      <c r="AH1194" s="166" t="s">
        <v>1534</v>
      </c>
      <c r="AI1194" s="166">
        <v>2103703</v>
      </c>
      <c r="AJ1194" s="166"/>
      <c r="AK1194" s="166"/>
    </row>
    <row r="1195" spans="33:37">
      <c r="AG1195" s="166" t="s">
        <v>57</v>
      </c>
      <c r="AH1195" s="166" t="s">
        <v>1555</v>
      </c>
      <c r="AI1195" s="166">
        <v>2103752</v>
      </c>
      <c r="AJ1195" s="166"/>
      <c r="AK1195" s="166"/>
    </row>
    <row r="1196" spans="33:37">
      <c r="AG1196" s="166" t="s">
        <v>57</v>
      </c>
      <c r="AH1196" s="166" t="s">
        <v>1574</v>
      </c>
      <c r="AI1196" s="166">
        <v>2103802</v>
      </c>
      <c r="AJ1196" s="166"/>
      <c r="AK1196" s="166"/>
    </row>
    <row r="1197" spans="33:37">
      <c r="AG1197" s="166" t="s">
        <v>57</v>
      </c>
      <c r="AH1197" s="166" t="s">
        <v>1594</v>
      </c>
      <c r="AI1197" s="166">
        <v>2103901</v>
      </c>
      <c r="AJ1197" s="166"/>
      <c r="AK1197" s="166"/>
    </row>
    <row r="1198" spans="33:37">
      <c r="AG1198" s="166" t="s">
        <v>57</v>
      </c>
      <c r="AH1198" s="166" t="s">
        <v>1614</v>
      </c>
      <c r="AI1198" s="166">
        <v>2104008</v>
      </c>
      <c r="AJ1198" s="166"/>
      <c r="AK1198" s="166"/>
    </row>
    <row r="1199" spans="33:37">
      <c r="AG1199" s="166" t="s">
        <v>57</v>
      </c>
      <c r="AH1199" s="166" t="s">
        <v>1635</v>
      </c>
      <c r="AI1199" s="166">
        <v>2104057</v>
      </c>
      <c r="AJ1199" s="166"/>
      <c r="AK1199" s="166"/>
    </row>
    <row r="1200" spans="33:37">
      <c r="AG1200" s="166" t="s">
        <v>57</v>
      </c>
      <c r="AH1200" s="166" t="s">
        <v>1656</v>
      </c>
      <c r="AI1200" s="166">
        <v>2104073</v>
      </c>
      <c r="AJ1200" s="166"/>
      <c r="AK1200" s="166"/>
    </row>
    <row r="1201" spans="33:37">
      <c r="AG1201" s="166" t="s">
        <v>57</v>
      </c>
      <c r="AH1201" s="166" t="s">
        <v>1676</v>
      </c>
      <c r="AI1201" s="166">
        <v>2104081</v>
      </c>
      <c r="AJ1201" s="166"/>
      <c r="AK1201" s="166"/>
    </row>
    <row r="1202" spans="33:37">
      <c r="AG1202" s="166" t="s">
        <v>57</v>
      </c>
      <c r="AH1202" s="166" t="s">
        <v>1697</v>
      </c>
      <c r="AI1202" s="166">
        <v>2104099</v>
      </c>
      <c r="AJ1202" s="166"/>
      <c r="AK1202" s="166"/>
    </row>
    <row r="1203" spans="33:37">
      <c r="AG1203" s="166" t="s">
        <v>57</v>
      </c>
      <c r="AH1203" s="166" t="s">
        <v>1717</v>
      </c>
      <c r="AI1203" s="166">
        <v>2104107</v>
      </c>
      <c r="AJ1203" s="166"/>
      <c r="AK1203" s="166"/>
    </row>
    <row r="1204" spans="33:37">
      <c r="AG1204" s="166" t="s">
        <v>57</v>
      </c>
      <c r="AH1204" s="166" t="s">
        <v>1738</v>
      </c>
      <c r="AI1204" s="166">
        <v>2104206</v>
      </c>
      <c r="AJ1204" s="166"/>
      <c r="AK1204" s="166"/>
    </row>
    <row r="1205" spans="33:37">
      <c r="AG1205" s="166" t="s">
        <v>57</v>
      </c>
      <c r="AH1205" s="166" t="s">
        <v>1758</v>
      </c>
      <c r="AI1205" s="166">
        <v>2104305</v>
      </c>
      <c r="AJ1205" s="166"/>
      <c r="AK1205" s="166"/>
    </row>
    <row r="1206" spans="33:37">
      <c r="AG1206" s="166" t="s">
        <v>57</v>
      </c>
      <c r="AH1206" s="166" t="s">
        <v>1779</v>
      </c>
      <c r="AI1206" s="166">
        <v>2104404</v>
      </c>
      <c r="AJ1206" s="166"/>
      <c r="AK1206" s="166"/>
    </row>
    <row r="1207" spans="33:37">
      <c r="AG1207" s="166" t="s">
        <v>57</v>
      </c>
      <c r="AH1207" s="166" t="s">
        <v>1798</v>
      </c>
      <c r="AI1207" s="166">
        <v>2104503</v>
      </c>
      <c r="AJ1207" s="166"/>
      <c r="AK1207" s="166"/>
    </row>
    <row r="1208" spans="33:37">
      <c r="AG1208" s="166" t="s">
        <v>57</v>
      </c>
      <c r="AH1208" s="166" t="s">
        <v>1816</v>
      </c>
      <c r="AI1208" s="166">
        <v>2104552</v>
      </c>
      <c r="AJ1208" s="166"/>
      <c r="AK1208" s="166"/>
    </row>
    <row r="1209" spans="33:37">
      <c r="AG1209" s="166" t="s">
        <v>57</v>
      </c>
      <c r="AH1209" s="166" t="s">
        <v>1835</v>
      </c>
      <c r="AI1209" s="166">
        <v>2104602</v>
      </c>
      <c r="AJ1209" s="166"/>
      <c r="AK1209" s="166"/>
    </row>
    <row r="1210" spans="33:37">
      <c r="AG1210" s="166" t="s">
        <v>57</v>
      </c>
      <c r="AH1210" s="166" t="s">
        <v>1853</v>
      </c>
      <c r="AI1210" s="166">
        <v>2104628</v>
      </c>
      <c r="AJ1210" s="166"/>
      <c r="AK1210" s="166"/>
    </row>
    <row r="1211" spans="33:37">
      <c r="AG1211" s="166" t="s">
        <v>57</v>
      </c>
      <c r="AH1211" s="166" t="s">
        <v>1871</v>
      </c>
      <c r="AI1211" s="166">
        <v>2104651</v>
      </c>
      <c r="AJ1211" s="166"/>
      <c r="AK1211" s="166"/>
    </row>
    <row r="1212" spans="33:37">
      <c r="AG1212" s="166" t="s">
        <v>57</v>
      </c>
      <c r="AH1212" s="166" t="s">
        <v>1887</v>
      </c>
      <c r="AI1212" s="166">
        <v>2104677</v>
      </c>
      <c r="AJ1212" s="166"/>
      <c r="AK1212" s="166"/>
    </row>
    <row r="1213" spans="33:37">
      <c r="AG1213" s="166" t="s">
        <v>57</v>
      </c>
      <c r="AH1213" s="166" t="s">
        <v>1904</v>
      </c>
      <c r="AI1213" s="166">
        <v>2104701</v>
      </c>
      <c r="AJ1213" s="166"/>
      <c r="AK1213" s="166"/>
    </row>
    <row r="1214" spans="33:37">
      <c r="AG1214" s="166" t="s">
        <v>57</v>
      </c>
      <c r="AH1214" s="166" t="s">
        <v>1922</v>
      </c>
      <c r="AI1214" s="166">
        <v>2104800</v>
      </c>
      <c r="AJ1214" s="166"/>
      <c r="AK1214" s="166"/>
    </row>
    <row r="1215" spans="33:37">
      <c r="AG1215" s="166" t="s">
        <v>57</v>
      </c>
      <c r="AH1215" s="166" t="s">
        <v>1939</v>
      </c>
      <c r="AI1215" s="166">
        <v>2104909</v>
      </c>
      <c r="AJ1215" s="166"/>
      <c r="AK1215" s="166"/>
    </row>
    <row r="1216" spans="33:37">
      <c r="AG1216" s="166" t="s">
        <v>57</v>
      </c>
      <c r="AH1216" s="166" t="s">
        <v>1955</v>
      </c>
      <c r="AI1216" s="166">
        <v>2105005</v>
      </c>
      <c r="AJ1216" s="166"/>
      <c r="AK1216" s="166"/>
    </row>
    <row r="1217" spans="33:37">
      <c r="AG1217" s="166" t="s">
        <v>57</v>
      </c>
      <c r="AH1217" s="166" t="s">
        <v>1972</v>
      </c>
      <c r="AI1217" s="166">
        <v>2105104</v>
      </c>
      <c r="AJ1217" s="166"/>
      <c r="AK1217" s="166"/>
    </row>
    <row r="1218" spans="33:37">
      <c r="AG1218" s="166" t="s">
        <v>57</v>
      </c>
      <c r="AH1218" s="166" t="s">
        <v>1990</v>
      </c>
      <c r="AI1218" s="166">
        <v>2105153</v>
      </c>
      <c r="AJ1218" s="166"/>
      <c r="AK1218" s="166"/>
    </row>
    <row r="1219" spans="33:37">
      <c r="AG1219" s="166" t="s">
        <v>57</v>
      </c>
      <c r="AH1219" s="166" t="s">
        <v>2007</v>
      </c>
      <c r="AI1219" s="166">
        <v>2105203</v>
      </c>
      <c r="AJ1219" s="166"/>
      <c r="AK1219" s="166"/>
    </row>
    <row r="1220" spans="33:37">
      <c r="AG1220" s="166" t="s">
        <v>57</v>
      </c>
      <c r="AH1220" s="166" t="s">
        <v>2025</v>
      </c>
      <c r="AI1220" s="166">
        <v>2105302</v>
      </c>
      <c r="AJ1220" s="166"/>
      <c r="AK1220" s="166"/>
    </row>
    <row r="1221" spans="33:37">
      <c r="AG1221" s="166" t="s">
        <v>57</v>
      </c>
      <c r="AH1221" s="166" t="s">
        <v>2043</v>
      </c>
      <c r="AI1221" s="166">
        <v>2105351</v>
      </c>
      <c r="AJ1221" s="166"/>
      <c r="AK1221" s="166"/>
    </row>
    <row r="1222" spans="33:37">
      <c r="AG1222" s="166" t="s">
        <v>57</v>
      </c>
      <c r="AH1222" s="166" t="s">
        <v>2061</v>
      </c>
      <c r="AI1222" s="166">
        <v>2105401</v>
      </c>
      <c r="AJ1222" s="166"/>
      <c r="AK1222" s="166"/>
    </row>
    <row r="1223" spans="33:37">
      <c r="AG1223" s="166" t="s">
        <v>57</v>
      </c>
      <c r="AH1223" s="166" t="s">
        <v>2078</v>
      </c>
      <c r="AI1223" s="166">
        <v>2105427</v>
      </c>
      <c r="AJ1223" s="166"/>
      <c r="AK1223" s="166"/>
    </row>
    <row r="1224" spans="33:37">
      <c r="AG1224" s="166" t="s">
        <v>57</v>
      </c>
      <c r="AH1224" s="166" t="s">
        <v>2049</v>
      </c>
      <c r="AI1224" s="166">
        <v>2105450</v>
      </c>
      <c r="AJ1224" s="166"/>
      <c r="AK1224" s="166"/>
    </row>
    <row r="1225" spans="33:37">
      <c r="AG1225" s="166" t="s">
        <v>57</v>
      </c>
      <c r="AH1225" s="166" t="s">
        <v>2110</v>
      </c>
      <c r="AI1225" s="166">
        <v>2105476</v>
      </c>
      <c r="AJ1225" s="166"/>
      <c r="AK1225" s="166"/>
    </row>
    <row r="1226" spans="33:37">
      <c r="AG1226" s="166" t="s">
        <v>57</v>
      </c>
      <c r="AH1226" s="166" t="s">
        <v>2125</v>
      </c>
      <c r="AI1226" s="166">
        <v>2105500</v>
      </c>
      <c r="AJ1226" s="166"/>
      <c r="AK1226" s="166"/>
    </row>
    <row r="1227" spans="33:37">
      <c r="AG1227" s="166" t="s">
        <v>57</v>
      </c>
      <c r="AH1227" s="166" t="s">
        <v>2142</v>
      </c>
      <c r="AI1227" s="166">
        <v>2105609</v>
      </c>
      <c r="AJ1227" s="166"/>
      <c r="AK1227" s="166"/>
    </row>
    <row r="1228" spans="33:37">
      <c r="AG1228" s="166" t="s">
        <v>57</v>
      </c>
      <c r="AH1228" s="166" t="s">
        <v>2158</v>
      </c>
      <c r="AI1228" s="166">
        <v>2105658</v>
      </c>
      <c r="AJ1228" s="166"/>
      <c r="AK1228" s="166"/>
    </row>
    <row r="1229" spans="33:37">
      <c r="AG1229" s="166" t="s">
        <v>57</v>
      </c>
      <c r="AH1229" s="166" t="s">
        <v>2175</v>
      </c>
      <c r="AI1229" s="166">
        <v>2105708</v>
      </c>
      <c r="AJ1229" s="166"/>
      <c r="AK1229" s="166"/>
    </row>
    <row r="1230" spans="33:37">
      <c r="AG1230" s="166" t="s">
        <v>57</v>
      </c>
      <c r="AH1230" s="166" t="s">
        <v>2192</v>
      </c>
      <c r="AI1230" s="166">
        <v>2105807</v>
      </c>
      <c r="AJ1230" s="166"/>
      <c r="AK1230" s="166"/>
    </row>
    <row r="1231" spans="33:37">
      <c r="AG1231" s="166" t="s">
        <v>57</v>
      </c>
      <c r="AH1231" s="166" t="s">
        <v>2208</v>
      </c>
      <c r="AI1231" s="166">
        <v>2105948</v>
      </c>
      <c r="AJ1231" s="166"/>
      <c r="AK1231" s="166"/>
    </row>
    <row r="1232" spans="33:37">
      <c r="AG1232" s="166" t="s">
        <v>57</v>
      </c>
      <c r="AH1232" s="166" t="s">
        <v>2223</v>
      </c>
      <c r="AI1232" s="166">
        <v>2105906</v>
      </c>
      <c r="AJ1232" s="166"/>
      <c r="AK1232" s="166"/>
    </row>
    <row r="1233" spans="33:37">
      <c r="AG1233" s="166" t="s">
        <v>57</v>
      </c>
      <c r="AH1233" s="166" t="s">
        <v>2239</v>
      </c>
      <c r="AI1233" s="166">
        <v>2105922</v>
      </c>
      <c r="AJ1233" s="166"/>
      <c r="AK1233" s="166"/>
    </row>
    <row r="1234" spans="33:37">
      <c r="AG1234" s="166" t="s">
        <v>57</v>
      </c>
      <c r="AH1234" s="166" t="s">
        <v>2253</v>
      </c>
      <c r="AI1234" s="166">
        <v>2105963</v>
      </c>
      <c r="AJ1234" s="166"/>
      <c r="AK1234" s="166"/>
    </row>
    <row r="1235" spans="33:37">
      <c r="AG1235" s="166" t="s">
        <v>57</v>
      </c>
      <c r="AH1235" s="166" t="s">
        <v>2268</v>
      </c>
      <c r="AI1235" s="166">
        <v>2105989</v>
      </c>
      <c r="AJ1235" s="166"/>
      <c r="AK1235" s="166"/>
    </row>
    <row r="1236" spans="33:37">
      <c r="AG1236" s="166" t="s">
        <v>57</v>
      </c>
      <c r="AH1236" s="166" t="s">
        <v>2284</v>
      </c>
      <c r="AI1236" s="166">
        <v>2106003</v>
      </c>
      <c r="AJ1236" s="166"/>
      <c r="AK1236" s="166"/>
    </row>
    <row r="1237" spans="33:37">
      <c r="AG1237" s="166" t="s">
        <v>57</v>
      </c>
      <c r="AH1237" s="166" t="s">
        <v>2300</v>
      </c>
      <c r="AI1237" s="166">
        <v>2106102</v>
      </c>
      <c r="AJ1237" s="166"/>
      <c r="AK1237" s="166"/>
    </row>
    <row r="1238" spans="33:37">
      <c r="AG1238" s="166" t="s">
        <v>57</v>
      </c>
      <c r="AH1238" s="166" t="s">
        <v>2315</v>
      </c>
      <c r="AI1238" s="166">
        <v>2106201</v>
      </c>
      <c r="AJ1238" s="166"/>
      <c r="AK1238" s="166"/>
    </row>
    <row r="1239" spans="33:37">
      <c r="AG1239" s="166" t="s">
        <v>57</v>
      </c>
      <c r="AH1239" s="166" t="s">
        <v>2329</v>
      </c>
      <c r="AI1239" s="166">
        <v>2106300</v>
      </c>
      <c r="AJ1239" s="166"/>
      <c r="AK1239" s="166"/>
    </row>
    <row r="1240" spans="33:37">
      <c r="AG1240" s="166" t="s">
        <v>57</v>
      </c>
      <c r="AH1240" s="166" t="s">
        <v>2345</v>
      </c>
      <c r="AI1240" s="166">
        <v>2106326</v>
      </c>
      <c r="AJ1240" s="166"/>
      <c r="AK1240" s="166"/>
    </row>
    <row r="1241" spans="33:37">
      <c r="AG1241" s="166" t="s">
        <v>57</v>
      </c>
      <c r="AH1241" s="166" t="s">
        <v>2361</v>
      </c>
      <c r="AI1241" s="166">
        <v>2106359</v>
      </c>
      <c r="AJ1241" s="166"/>
      <c r="AK1241" s="166"/>
    </row>
    <row r="1242" spans="33:37">
      <c r="AG1242" s="166" t="s">
        <v>57</v>
      </c>
      <c r="AH1242" s="166" t="s">
        <v>2375</v>
      </c>
      <c r="AI1242" s="166">
        <v>2106375</v>
      </c>
      <c r="AJ1242" s="166"/>
      <c r="AK1242" s="166"/>
    </row>
    <row r="1243" spans="33:37">
      <c r="AG1243" s="166" t="s">
        <v>57</v>
      </c>
      <c r="AH1243" s="166" t="s">
        <v>2390</v>
      </c>
      <c r="AI1243" s="166">
        <v>2106409</v>
      </c>
      <c r="AJ1243" s="166"/>
      <c r="AK1243" s="166"/>
    </row>
    <row r="1244" spans="33:37">
      <c r="AG1244" s="166" t="s">
        <v>57</v>
      </c>
      <c r="AH1244" s="166" t="s">
        <v>2406</v>
      </c>
      <c r="AI1244" s="166">
        <v>2106508</v>
      </c>
      <c r="AJ1244" s="166"/>
      <c r="AK1244" s="166"/>
    </row>
    <row r="1245" spans="33:37">
      <c r="AG1245" s="166" t="s">
        <v>57</v>
      </c>
      <c r="AH1245" s="166" t="s">
        <v>2422</v>
      </c>
      <c r="AI1245" s="166">
        <v>2106607</v>
      </c>
      <c r="AJ1245" s="166"/>
      <c r="AK1245" s="166"/>
    </row>
    <row r="1246" spans="33:37">
      <c r="AG1246" s="166" t="s">
        <v>57</v>
      </c>
      <c r="AH1246" s="166" t="s">
        <v>2438</v>
      </c>
      <c r="AI1246" s="166">
        <v>2106631</v>
      </c>
      <c r="AJ1246" s="166"/>
      <c r="AK1246" s="166"/>
    </row>
    <row r="1247" spans="33:37">
      <c r="AG1247" s="166" t="s">
        <v>57</v>
      </c>
      <c r="AH1247" s="166" t="s">
        <v>2454</v>
      </c>
      <c r="AI1247" s="166">
        <v>2106672</v>
      </c>
      <c r="AJ1247" s="166"/>
      <c r="AK1247" s="166"/>
    </row>
    <row r="1248" spans="33:37">
      <c r="AG1248" s="166" t="s">
        <v>57</v>
      </c>
      <c r="AH1248" s="166" t="s">
        <v>2467</v>
      </c>
      <c r="AI1248" s="166">
        <v>2106706</v>
      </c>
      <c r="AJ1248" s="166"/>
      <c r="AK1248" s="166"/>
    </row>
    <row r="1249" spans="33:37">
      <c r="AG1249" s="166" t="s">
        <v>57</v>
      </c>
      <c r="AH1249" s="166" t="s">
        <v>2483</v>
      </c>
      <c r="AI1249" s="166">
        <v>2106755</v>
      </c>
      <c r="AJ1249" s="166"/>
      <c r="AK1249" s="166"/>
    </row>
    <row r="1250" spans="33:37">
      <c r="AG1250" s="166" t="s">
        <v>57</v>
      </c>
      <c r="AH1250" s="166" t="s">
        <v>2499</v>
      </c>
      <c r="AI1250" s="166">
        <v>2106805</v>
      </c>
      <c r="AJ1250" s="166"/>
      <c r="AK1250" s="166"/>
    </row>
    <row r="1251" spans="33:37">
      <c r="AG1251" s="166" t="s">
        <v>57</v>
      </c>
      <c r="AH1251" s="166" t="s">
        <v>2513</v>
      </c>
      <c r="AI1251" s="166">
        <v>2106904</v>
      </c>
      <c r="AJ1251" s="166"/>
      <c r="AK1251" s="166"/>
    </row>
    <row r="1252" spans="33:37">
      <c r="AG1252" s="166" t="s">
        <v>57</v>
      </c>
      <c r="AH1252" s="166" t="s">
        <v>2528</v>
      </c>
      <c r="AI1252" s="166">
        <v>2107001</v>
      </c>
      <c r="AJ1252" s="166"/>
      <c r="AK1252" s="166"/>
    </row>
    <row r="1253" spans="33:37">
      <c r="AG1253" s="166" t="s">
        <v>57</v>
      </c>
      <c r="AH1253" s="166" t="s">
        <v>2544</v>
      </c>
      <c r="AI1253" s="166">
        <v>2107100</v>
      </c>
      <c r="AJ1253" s="166"/>
      <c r="AK1253" s="166"/>
    </row>
    <row r="1254" spans="33:37">
      <c r="AG1254" s="166" t="s">
        <v>57</v>
      </c>
      <c r="AH1254" s="166" t="s">
        <v>2559</v>
      </c>
      <c r="AI1254" s="166">
        <v>2107209</v>
      </c>
      <c r="AJ1254" s="166"/>
      <c r="AK1254" s="166"/>
    </row>
    <row r="1255" spans="33:37">
      <c r="AG1255" s="166" t="s">
        <v>57</v>
      </c>
      <c r="AH1255" s="166" t="s">
        <v>2574</v>
      </c>
      <c r="AI1255" s="166">
        <v>2107258</v>
      </c>
      <c r="AJ1255" s="166"/>
      <c r="AK1255" s="166"/>
    </row>
    <row r="1256" spans="33:37">
      <c r="AG1256" s="166" t="s">
        <v>57</v>
      </c>
      <c r="AH1256" s="166" t="s">
        <v>2589</v>
      </c>
      <c r="AI1256" s="166">
        <v>2107308</v>
      </c>
      <c r="AJ1256" s="166"/>
      <c r="AK1256" s="166"/>
    </row>
    <row r="1257" spans="33:37">
      <c r="AG1257" s="166" t="s">
        <v>57</v>
      </c>
      <c r="AH1257" s="166" t="s">
        <v>2605</v>
      </c>
      <c r="AI1257" s="166">
        <v>2107357</v>
      </c>
      <c r="AJ1257" s="166"/>
      <c r="AK1257" s="166"/>
    </row>
    <row r="1258" spans="33:37">
      <c r="AG1258" s="166" t="s">
        <v>57</v>
      </c>
      <c r="AH1258" s="166" t="s">
        <v>2619</v>
      </c>
      <c r="AI1258" s="166">
        <v>2107407</v>
      </c>
      <c r="AJ1258" s="166"/>
      <c r="AK1258" s="166"/>
    </row>
    <row r="1259" spans="33:37">
      <c r="AG1259" s="166" t="s">
        <v>57</v>
      </c>
      <c r="AH1259" s="166" t="s">
        <v>2632</v>
      </c>
      <c r="AI1259" s="166">
        <v>2107456</v>
      </c>
      <c r="AJ1259" s="166"/>
      <c r="AK1259" s="166"/>
    </row>
    <row r="1260" spans="33:37">
      <c r="AG1260" s="166" t="s">
        <v>57</v>
      </c>
      <c r="AH1260" s="166" t="s">
        <v>2647</v>
      </c>
      <c r="AI1260" s="166">
        <v>2107506</v>
      </c>
      <c r="AJ1260" s="166"/>
      <c r="AK1260" s="166"/>
    </row>
    <row r="1261" spans="33:37">
      <c r="AG1261" s="166" t="s">
        <v>57</v>
      </c>
      <c r="AH1261" s="166" t="s">
        <v>2660</v>
      </c>
      <c r="AI1261" s="166">
        <v>2107605</v>
      </c>
      <c r="AJ1261" s="166"/>
      <c r="AK1261" s="166"/>
    </row>
    <row r="1262" spans="33:37">
      <c r="AG1262" s="166" t="s">
        <v>57</v>
      </c>
      <c r="AH1262" s="166" t="s">
        <v>2674</v>
      </c>
      <c r="AI1262" s="166">
        <v>2107704</v>
      </c>
      <c r="AJ1262" s="166"/>
      <c r="AK1262" s="166"/>
    </row>
    <row r="1263" spans="33:37">
      <c r="AG1263" s="166" t="s">
        <v>57</v>
      </c>
      <c r="AH1263" s="166" t="s">
        <v>2689</v>
      </c>
      <c r="AI1263" s="166">
        <v>2107803</v>
      </c>
      <c r="AJ1263" s="166"/>
      <c r="AK1263" s="166"/>
    </row>
    <row r="1264" spans="33:37">
      <c r="AG1264" s="166" t="s">
        <v>57</v>
      </c>
      <c r="AH1264" s="166" t="s">
        <v>2705</v>
      </c>
      <c r="AI1264" s="166">
        <v>2107902</v>
      </c>
      <c r="AJ1264" s="166"/>
      <c r="AK1264" s="166"/>
    </row>
    <row r="1265" spans="33:37">
      <c r="AG1265" s="166" t="s">
        <v>57</v>
      </c>
      <c r="AH1265" s="166" t="s">
        <v>2720</v>
      </c>
      <c r="AI1265" s="166">
        <v>2108009</v>
      </c>
      <c r="AJ1265" s="166"/>
      <c r="AK1265" s="166"/>
    </row>
    <row r="1266" spans="33:37">
      <c r="AG1266" s="166" t="s">
        <v>57</v>
      </c>
      <c r="AH1266" s="166" t="s">
        <v>2736</v>
      </c>
      <c r="AI1266" s="166">
        <v>2108058</v>
      </c>
      <c r="AJ1266" s="166"/>
      <c r="AK1266" s="166"/>
    </row>
    <row r="1267" spans="33:37">
      <c r="AG1267" s="166" t="s">
        <v>57</v>
      </c>
      <c r="AH1267" s="166" t="s">
        <v>2751</v>
      </c>
      <c r="AI1267" s="166">
        <v>2108108</v>
      </c>
      <c r="AJ1267" s="166"/>
      <c r="AK1267" s="166"/>
    </row>
    <row r="1268" spans="33:37">
      <c r="AG1268" s="166" t="s">
        <v>57</v>
      </c>
      <c r="AH1268" s="166" t="s">
        <v>2766</v>
      </c>
      <c r="AI1268" s="166">
        <v>2108207</v>
      </c>
      <c r="AJ1268" s="166"/>
      <c r="AK1268" s="166"/>
    </row>
    <row r="1269" spans="33:37">
      <c r="AG1269" s="166" t="s">
        <v>57</v>
      </c>
      <c r="AH1269" s="166" t="s">
        <v>2782</v>
      </c>
      <c r="AI1269" s="166">
        <v>2108256</v>
      </c>
      <c r="AJ1269" s="166"/>
      <c r="AK1269" s="166"/>
    </row>
    <row r="1270" spans="33:37">
      <c r="AG1270" s="166" t="s">
        <v>57</v>
      </c>
      <c r="AH1270" s="166" t="s">
        <v>2797</v>
      </c>
      <c r="AI1270" s="166">
        <v>2108306</v>
      </c>
      <c r="AJ1270" s="166"/>
      <c r="AK1270" s="166"/>
    </row>
    <row r="1271" spans="33:37">
      <c r="AG1271" s="166" t="s">
        <v>57</v>
      </c>
      <c r="AH1271" s="166" t="s">
        <v>2812</v>
      </c>
      <c r="AI1271" s="166">
        <v>2108405</v>
      </c>
      <c r="AJ1271" s="166"/>
      <c r="AK1271" s="166"/>
    </row>
    <row r="1272" spans="33:37">
      <c r="AG1272" s="166" t="s">
        <v>57</v>
      </c>
      <c r="AH1272" s="166" t="s">
        <v>2827</v>
      </c>
      <c r="AI1272" s="166">
        <v>2108454</v>
      </c>
      <c r="AJ1272" s="166"/>
      <c r="AK1272" s="166"/>
    </row>
    <row r="1273" spans="33:37">
      <c r="AG1273" s="166" t="s">
        <v>57</v>
      </c>
      <c r="AH1273" s="166" t="s">
        <v>2839</v>
      </c>
      <c r="AI1273" s="166">
        <v>2108504</v>
      </c>
      <c r="AJ1273" s="166"/>
      <c r="AK1273" s="166"/>
    </row>
    <row r="1274" spans="33:37">
      <c r="AG1274" s="166" t="s">
        <v>57</v>
      </c>
      <c r="AH1274" s="166" t="s">
        <v>2852</v>
      </c>
      <c r="AI1274" s="166">
        <v>2108603</v>
      </c>
      <c r="AJ1274" s="166"/>
      <c r="AK1274" s="166"/>
    </row>
    <row r="1275" spans="33:37">
      <c r="AG1275" s="166" t="s">
        <v>57</v>
      </c>
      <c r="AH1275" s="166" t="s">
        <v>2865</v>
      </c>
      <c r="AI1275" s="166">
        <v>2108702</v>
      </c>
      <c r="AJ1275" s="166"/>
      <c r="AK1275" s="166"/>
    </row>
    <row r="1276" spans="33:37">
      <c r="AG1276" s="166" t="s">
        <v>57</v>
      </c>
      <c r="AH1276" s="166" t="s">
        <v>2878</v>
      </c>
      <c r="AI1276" s="166">
        <v>2108801</v>
      </c>
      <c r="AJ1276" s="166"/>
      <c r="AK1276" s="166"/>
    </row>
    <row r="1277" spans="33:37">
      <c r="AG1277" s="166" t="s">
        <v>57</v>
      </c>
      <c r="AH1277" s="166" t="s">
        <v>2890</v>
      </c>
      <c r="AI1277" s="166">
        <v>2108900</v>
      </c>
      <c r="AJ1277" s="166"/>
      <c r="AK1277" s="166"/>
    </row>
    <row r="1278" spans="33:37">
      <c r="AG1278" s="166" t="s">
        <v>57</v>
      </c>
      <c r="AH1278" s="166" t="s">
        <v>2903</v>
      </c>
      <c r="AI1278" s="166">
        <v>2109007</v>
      </c>
      <c r="AJ1278" s="166"/>
      <c r="AK1278" s="166"/>
    </row>
    <row r="1279" spans="33:37">
      <c r="AG1279" s="166" t="s">
        <v>57</v>
      </c>
      <c r="AH1279" s="166" t="s">
        <v>2915</v>
      </c>
      <c r="AI1279" s="166">
        <v>2109056</v>
      </c>
      <c r="AJ1279" s="166"/>
      <c r="AK1279" s="166"/>
    </row>
    <row r="1280" spans="33:37">
      <c r="AG1280" s="166" t="s">
        <v>57</v>
      </c>
      <c r="AH1280" s="166" t="s">
        <v>2927</v>
      </c>
      <c r="AI1280" s="166">
        <v>2109106</v>
      </c>
      <c r="AJ1280" s="166"/>
      <c r="AK1280" s="166"/>
    </row>
    <row r="1281" spans="33:37">
      <c r="AG1281" s="166" t="s">
        <v>57</v>
      </c>
      <c r="AH1281" s="166" t="s">
        <v>2368</v>
      </c>
      <c r="AI1281" s="166">
        <v>2109205</v>
      </c>
      <c r="AJ1281" s="166"/>
      <c r="AK1281" s="166"/>
    </row>
    <row r="1282" spans="33:37">
      <c r="AG1282" s="166" t="s">
        <v>57</v>
      </c>
      <c r="AH1282" s="166" t="s">
        <v>976</v>
      </c>
      <c r="AI1282" s="166">
        <v>2109239</v>
      </c>
      <c r="AJ1282" s="166"/>
      <c r="AK1282" s="166"/>
    </row>
    <row r="1283" spans="33:37">
      <c r="AG1283" s="166" t="s">
        <v>57</v>
      </c>
      <c r="AH1283" s="166" t="s">
        <v>2962</v>
      </c>
      <c r="AI1283" s="166">
        <v>2109270</v>
      </c>
      <c r="AJ1283" s="166"/>
      <c r="AK1283" s="166"/>
    </row>
    <row r="1284" spans="33:37">
      <c r="AG1284" s="166" t="s">
        <v>57</v>
      </c>
      <c r="AH1284" s="166" t="s">
        <v>2974</v>
      </c>
      <c r="AI1284" s="166">
        <v>2109304</v>
      </c>
      <c r="AJ1284" s="166"/>
      <c r="AK1284" s="166"/>
    </row>
    <row r="1285" spans="33:37">
      <c r="AG1285" s="166" t="s">
        <v>57</v>
      </c>
      <c r="AH1285" s="166" t="s">
        <v>2987</v>
      </c>
      <c r="AI1285" s="166">
        <v>2109403</v>
      </c>
      <c r="AJ1285" s="166"/>
      <c r="AK1285" s="166"/>
    </row>
    <row r="1286" spans="33:37">
      <c r="AG1286" s="166" t="s">
        <v>57</v>
      </c>
      <c r="AH1286" s="166" t="s">
        <v>2999</v>
      </c>
      <c r="AI1286" s="166">
        <v>2109452</v>
      </c>
      <c r="AJ1286" s="166"/>
      <c r="AK1286" s="166"/>
    </row>
    <row r="1287" spans="33:37">
      <c r="AG1287" s="166" t="s">
        <v>57</v>
      </c>
      <c r="AH1287" s="166" t="s">
        <v>3012</v>
      </c>
      <c r="AI1287" s="166">
        <v>2109502</v>
      </c>
      <c r="AJ1287" s="166"/>
      <c r="AK1287" s="166"/>
    </row>
    <row r="1288" spans="33:37">
      <c r="AG1288" s="166" t="s">
        <v>57</v>
      </c>
      <c r="AH1288" s="166" t="s">
        <v>3025</v>
      </c>
      <c r="AI1288" s="166">
        <v>2109551</v>
      </c>
      <c r="AJ1288" s="166"/>
      <c r="AK1288" s="166"/>
    </row>
    <row r="1289" spans="33:37">
      <c r="AG1289" s="166" t="s">
        <v>57</v>
      </c>
      <c r="AH1289" s="166" t="s">
        <v>3037</v>
      </c>
      <c r="AI1289" s="166">
        <v>2109601</v>
      </c>
      <c r="AJ1289" s="166"/>
      <c r="AK1289" s="166"/>
    </row>
    <row r="1290" spans="33:37">
      <c r="AG1290" s="166" t="s">
        <v>57</v>
      </c>
      <c r="AH1290" s="166" t="s">
        <v>3049</v>
      </c>
      <c r="AI1290" s="166">
        <v>2109700</v>
      </c>
      <c r="AJ1290" s="166"/>
      <c r="AK1290" s="166"/>
    </row>
    <row r="1291" spans="33:37">
      <c r="AG1291" s="166" t="s">
        <v>57</v>
      </c>
      <c r="AH1291" s="166" t="s">
        <v>3061</v>
      </c>
      <c r="AI1291" s="166">
        <v>2109759</v>
      </c>
      <c r="AJ1291" s="166"/>
      <c r="AK1291" s="166"/>
    </row>
    <row r="1292" spans="33:37">
      <c r="AG1292" s="166" t="s">
        <v>57</v>
      </c>
      <c r="AH1292" s="166" t="s">
        <v>3072</v>
      </c>
      <c r="AI1292" s="166">
        <v>2109809</v>
      </c>
      <c r="AJ1292" s="166"/>
      <c r="AK1292" s="166"/>
    </row>
    <row r="1293" spans="33:37">
      <c r="AG1293" s="166" t="s">
        <v>57</v>
      </c>
      <c r="AH1293" s="166" t="s">
        <v>3085</v>
      </c>
      <c r="AI1293" s="166">
        <v>2109908</v>
      </c>
      <c r="AJ1293" s="166"/>
      <c r="AK1293" s="166"/>
    </row>
    <row r="1294" spans="33:37">
      <c r="AG1294" s="166" t="s">
        <v>57</v>
      </c>
      <c r="AH1294" s="166" t="s">
        <v>3098</v>
      </c>
      <c r="AI1294" s="166">
        <v>2110005</v>
      </c>
      <c r="AJ1294" s="166"/>
      <c r="AK1294" s="166"/>
    </row>
    <row r="1295" spans="33:37">
      <c r="AG1295" s="166" t="s">
        <v>57</v>
      </c>
      <c r="AH1295" s="166" t="s">
        <v>3110</v>
      </c>
      <c r="AI1295" s="166">
        <v>2110039</v>
      </c>
      <c r="AJ1295" s="166"/>
      <c r="AK1295" s="166"/>
    </row>
    <row r="1296" spans="33:37">
      <c r="AG1296" s="166" t="s">
        <v>57</v>
      </c>
      <c r="AH1296" s="166" t="s">
        <v>3122</v>
      </c>
      <c r="AI1296" s="166">
        <v>2110104</v>
      </c>
      <c r="AJ1296" s="166"/>
      <c r="AK1296" s="166"/>
    </row>
    <row r="1297" spans="33:37">
      <c r="AG1297" s="166" t="s">
        <v>57</v>
      </c>
      <c r="AH1297" s="166" t="s">
        <v>3134</v>
      </c>
      <c r="AI1297" s="166">
        <v>2110203</v>
      </c>
      <c r="AJ1297" s="166"/>
      <c r="AK1297" s="166"/>
    </row>
    <row r="1298" spans="33:37">
      <c r="AG1298" s="166" t="s">
        <v>57</v>
      </c>
      <c r="AH1298" s="166" t="s">
        <v>3146</v>
      </c>
      <c r="AI1298" s="166">
        <v>2110237</v>
      </c>
      <c r="AJ1298" s="166"/>
      <c r="AK1298" s="166"/>
    </row>
    <row r="1299" spans="33:37">
      <c r="AG1299" s="166" t="s">
        <v>57</v>
      </c>
      <c r="AH1299" s="166" t="s">
        <v>3157</v>
      </c>
      <c r="AI1299" s="166">
        <v>2110278</v>
      </c>
      <c r="AJ1299" s="166"/>
      <c r="AK1299" s="166"/>
    </row>
    <row r="1300" spans="33:37">
      <c r="AG1300" s="166" t="s">
        <v>57</v>
      </c>
      <c r="AH1300" s="166" t="s">
        <v>3168</v>
      </c>
      <c r="AI1300" s="166">
        <v>2110302</v>
      </c>
      <c r="AJ1300" s="166"/>
      <c r="AK1300" s="166"/>
    </row>
    <row r="1301" spans="33:37">
      <c r="AG1301" s="166" t="s">
        <v>57</v>
      </c>
      <c r="AH1301" s="166" t="s">
        <v>3179</v>
      </c>
      <c r="AI1301" s="166">
        <v>2110401</v>
      </c>
      <c r="AJ1301" s="166"/>
      <c r="AK1301" s="166"/>
    </row>
    <row r="1302" spans="33:37">
      <c r="AG1302" s="166" t="s">
        <v>57</v>
      </c>
      <c r="AH1302" s="166" t="s">
        <v>3190</v>
      </c>
      <c r="AI1302" s="166">
        <v>2110500</v>
      </c>
      <c r="AJ1302" s="166"/>
      <c r="AK1302" s="166"/>
    </row>
    <row r="1303" spans="33:37">
      <c r="AG1303" s="166" t="s">
        <v>57</v>
      </c>
      <c r="AH1303" s="166" t="s">
        <v>3202</v>
      </c>
      <c r="AI1303" s="166">
        <v>2110609</v>
      </c>
      <c r="AJ1303" s="166"/>
      <c r="AK1303" s="166"/>
    </row>
    <row r="1304" spans="33:37">
      <c r="AG1304" s="166" t="s">
        <v>57</v>
      </c>
      <c r="AH1304" s="166" t="s">
        <v>3214</v>
      </c>
      <c r="AI1304" s="166">
        <v>2110658</v>
      </c>
      <c r="AJ1304" s="166"/>
      <c r="AK1304" s="166"/>
    </row>
    <row r="1305" spans="33:37">
      <c r="AG1305" s="166" t="s">
        <v>57</v>
      </c>
      <c r="AH1305" s="166" t="s">
        <v>3226</v>
      </c>
      <c r="AI1305" s="166">
        <v>2110708</v>
      </c>
      <c r="AJ1305" s="166"/>
      <c r="AK1305" s="166"/>
    </row>
    <row r="1306" spans="33:37">
      <c r="AG1306" s="166" t="s">
        <v>57</v>
      </c>
      <c r="AH1306" s="166" t="s">
        <v>3236</v>
      </c>
      <c r="AI1306" s="166">
        <v>2110807</v>
      </c>
      <c r="AJ1306" s="166"/>
      <c r="AK1306" s="166"/>
    </row>
    <row r="1307" spans="33:37">
      <c r="AG1307" s="166" t="s">
        <v>57</v>
      </c>
      <c r="AH1307" s="166" t="s">
        <v>3247</v>
      </c>
      <c r="AI1307" s="166">
        <v>2110856</v>
      </c>
      <c r="AJ1307" s="166"/>
      <c r="AK1307" s="166"/>
    </row>
    <row r="1308" spans="33:37">
      <c r="AG1308" s="166" t="s">
        <v>57</v>
      </c>
      <c r="AH1308" s="166" t="s">
        <v>3257</v>
      </c>
      <c r="AI1308" s="166">
        <v>2110906</v>
      </c>
      <c r="AJ1308" s="166"/>
      <c r="AK1308" s="166"/>
    </row>
    <row r="1309" spans="33:37">
      <c r="AG1309" s="166" t="s">
        <v>57</v>
      </c>
      <c r="AH1309" s="166" t="s">
        <v>3268</v>
      </c>
      <c r="AI1309" s="166">
        <v>2111003</v>
      </c>
      <c r="AJ1309" s="166"/>
      <c r="AK1309" s="166"/>
    </row>
    <row r="1310" spans="33:37">
      <c r="AG1310" s="166" t="s">
        <v>57</v>
      </c>
      <c r="AH1310" s="166" t="s">
        <v>3280</v>
      </c>
      <c r="AI1310" s="166">
        <v>2111029</v>
      </c>
      <c r="AJ1310" s="166"/>
      <c r="AK1310" s="166"/>
    </row>
    <row r="1311" spans="33:37">
      <c r="AG1311" s="166" t="s">
        <v>57</v>
      </c>
      <c r="AH1311" s="166" t="s">
        <v>3291</v>
      </c>
      <c r="AI1311" s="166">
        <v>2111052</v>
      </c>
      <c r="AJ1311" s="166"/>
      <c r="AK1311" s="166"/>
    </row>
    <row r="1312" spans="33:37">
      <c r="AG1312" s="166" t="s">
        <v>57</v>
      </c>
      <c r="AH1312" s="166" t="s">
        <v>3303</v>
      </c>
      <c r="AI1312" s="166">
        <v>2111078</v>
      </c>
      <c r="AJ1312" s="166"/>
      <c r="AK1312" s="166"/>
    </row>
    <row r="1313" spans="33:37">
      <c r="AG1313" s="166" t="s">
        <v>57</v>
      </c>
      <c r="AH1313" s="166" t="s">
        <v>3315</v>
      </c>
      <c r="AI1313" s="166">
        <v>2111102</v>
      </c>
      <c r="AJ1313" s="166"/>
      <c r="AK1313" s="166"/>
    </row>
    <row r="1314" spans="33:37">
      <c r="AG1314" s="166" t="s">
        <v>57</v>
      </c>
      <c r="AH1314" s="166" t="s">
        <v>3325</v>
      </c>
      <c r="AI1314" s="166">
        <v>2111201</v>
      </c>
      <c r="AJ1314" s="166"/>
      <c r="AK1314" s="166"/>
    </row>
    <row r="1315" spans="33:37">
      <c r="AG1315" s="166" t="s">
        <v>57</v>
      </c>
      <c r="AH1315" s="166" t="s">
        <v>3336</v>
      </c>
      <c r="AI1315" s="166">
        <v>2111250</v>
      </c>
      <c r="AJ1315" s="166"/>
      <c r="AK1315" s="166"/>
    </row>
    <row r="1316" spans="33:37">
      <c r="AG1316" s="166" t="s">
        <v>57</v>
      </c>
      <c r="AH1316" s="166" t="s">
        <v>3347</v>
      </c>
      <c r="AI1316" s="166">
        <v>2111300</v>
      </c>
      <c r="AJ1316" s="166"/>
      <c r="AK1316" s="166"/>
    </row>
    <row r="1317" spans="33:37">
      <c r="AG1317" s="166" t="s">
        <v>57</v>
      </c>
      <c r="AH1317" s="166" t="s">
        <v>3357</v>
      </c>
      <c r="AI1317" s="166">
        <v>2111409</v>
      </c>
      <c r="AJ1317" s="166"/>
      <c r="AK1317" s="166"/>
    </row>
    <row r="1318" spans="33:37">
      <c r="AG1318" s="166" t="s">
        <v>57</v>
      </c>
      <c r="AH1318" s="166" t="s">
        <v>3366</v>
      </c>
      <c r="AI1318" s="166">
        <v>2111508</v>
      </c>
      <c r="AJ1318" s="166"/>
      <c r="AK1318" s="166"/>
    </row>
    <row r="1319" spans="33:37">
      <c r="AG1319" s="166" t="s">
        <v>57</v>
      </c>
      <c r="AH1319" s="166" t="s">
        <v>3376</v>
      </c>
      <c r="AI1319" s="166">
        <v>2111532</v>
      </c>
      <c r="AJ1319" s="166"/>
      <c r="AK1319" s="166"/>
    </row>
    <row r="1320" spans="33:37">
      <c r="AG1320" s="166" t="s">
        <v>57</v>
      </c>
      <c r="AH1320" s="166" t="s">
        <v>3386</v>
      </c>
      <c r="AI1320" s="166">
        <v>2111573</v>
      </c>
      <c r="AJ1320" s="166"/>
      <c r="AK1320" s="166"/>
    </row>
    <row r="1321" spans="33:37">
      <c r="AG1321" s="166" t="s">
        <v>57</v>
      </c>
      <c r="AH1321" s="166" t="s">
        <v>3396</v>
      </c>
      <c r="AI1321" s="166">
        <v>2111607</v>
      </c>
      <c r="AJ1321" s="166"/>
      <c r="AK1321" s="166"/>
    </row>
    <row r="1322" spans="33:37">
      <c r="AG1322" s="166" t="s">
        <v>57</v>
      </c>
      <c r="AH1322" s="166" t="s">
        <v>3406</v>
      </c>
      <c r="AI1322" s="166">
        <v>2111631</v>
      </c>
      <c r="AJ1322" s="166"/>
      <c r="AK1322" s="166"/>
    </row>
    <row r="1323" spans="33:37">
      <c r="AG1323" s="166" t="s">
        <v>57</v>
      </c>
      <c r="AH1323" s="166" t="s">
        <v>3416</v>
      </c>
      <c r="AI1323" s="166">
        <v>2111672</v>
      </c>
      <c r="AJ1323" s="166"/>
      <c r="AK1323" s="166"/>
    </row>
    <row r="1324" spans="33:37">
      <c r="AG1324" s="166" t="s">
        <v>57</v>
      </c>
      <c r="AH1324" s="166" t="s">
        <v>3028</v>
      </c>
      <c r="AI1324" s="166">
        <v>2111706</v>
      </c>
      <c r="AJ1324" s="166"/>
      <c r="AK1324" s="166"/>
    </row>
    <row r="1325" spans="33:37">
      <c r="AG1325" s="166" t="s">
        <v>57</v>
      </c>
      <c r="AH1325" s="166" t="s">
        <v>3435</v>
      </c>
      <c r="AI1325" s="166">
        <v>2111722</v>
      </c>
      <c r="AJ1325" s="166"/>
      <c r="AK1325" s="166"/>
    </row>
    <row r="1326" spans="33:37">
      <c r="AG1326" s="166" t="s">
        <v>57</v>
      </c>
      <c r="AH1326" s="166" t="s">
        <v>3444</v>
      </c>
      <c r="AI1326" s="166">
        <v>2111748</v>
      </c>
      <c r="AJ1326" s="166"/>
      <c r="AK1326" s="166"/>
    </row>
    <row r="1327" spans="33:37">
      <c r="AG1327" s="166" t="s">
        <v>57</v>
      </c>
      <c r="AH1327" s="166" t="s">
        <v>3453</v>
      </c>
      <c r="AI1327" s="166">
        <v>2111763</v>
      </c>
      <c r="AJ1327" s="166"/>
      <c r="AK1327" s="166"/>
    </row>
    <row r="1328" spans="33:37">
      <c r="AG1328" s="166" t="s">
        <v>57</v>
      </c>
      <c r="AH1328" s="166" t="s">
        <v>3463</v>
      </c>
      <c r="AI1328" s="166">
        <v>2111789</v>
      </c>
      <c r="AJ1328" s="166"/>
      <c r="AK1328" s="166"/>
    </row>
    <row r="1329" spans="33:37">
      <c r="AG1329" s="166" t="s">
        <v>57</v>
      </c>
      <c r="AH1329" s="166" t="s">
        <v>2932</v>
      </c>
      <c r="AI1329" s="166">
        <v>2111805</v>
      </c>
      <c r="AJ1329" s="166"/>
      <c r="AK1329" s="166"/>
    </row>
    <row r="1330" spans="33:37">
      <c r="AG1330" s="166" t="s">
        <v>57</v>
      </c>
      <c r="AH1330" s="166" t="s">
        <v>3482</v>
      </c>
      <c r="AI1330" s="166">
        <v>2111904</v>
      </c>
      <c r="AJ1330" s="166"/>
      <c r="AK1330" s="166"/>
    </row>
    <row r="1331" spans="33:37">
      <c r="AG1331" s="166" t="s">
        <v>57</v>
      </c>
      <c r="AH1331" s="166" t="s">
        <v>3492</v>
      </c>
      <c r="AI1331" s="166">
        <v>2111953</v>
      </c>
      <c r="AJ1331" s="166"/>
      <c r="AK1331" s="166"/>
    </row>
    <row r="1332" spans="33:37">
      <c r="AG1332" s="166" t="s">
        <v>57</v>
      </c>
      <c r="AH1332" s="166" t="s">
        <v>3501</v>
      </c>
      <c r="AI1332" s="166">
        <v>2112001</v>
      </c>
      <c r="AJ1332" s="166"/>
      <c r="AK1332" s="166"/>
    </row>
    <row r="1333" spans="33:37">
      <c r="AG1333" s="166" t="s">
        <v>57</v>
      </c>
      <c r="AH1333" s="166" t="s">
        <v>3511</v>
      </c>
      <c r="AI1333" s="166">
        <v>2112100</v>
      </c>
      <c r="AJ1333" s="166"/>
      <c r="AK1333" s="166"/>
    </row>
    <row r="1334" spans="33:37">
      <c r="AG1334" s="166" t="s">
        <v>57</v>
      </c>
      <c r="AH1334" s="166" t="s">
        <v>3521</v>
      </c>
      <c r="AI1334" s="166">
        <v>2112209</v>
      </c>
      <c r="AJ1334" s="166"/>
      <c r="AK1334" s="166"/>
    </row>
    <row r="1335" spans="33:37">
      <c r="AG1335" s="166" t="s">
        <v>57</v>
      </c>
      <c r="AH1335" s="166" t="s">
        <v>3531</v>
      </c>
      <c r="AI1335" s="166">
        <v>2112233</v>
      </c>
      <c r="AJ1335" s="166"/>
      <c r="AK1335" s="166"/>
    </row>
    <row r="1336" spans="33:37">
      <c r="AG1336" s="166" t="s">
        <v>57</v>
      </c>
      <c r="AH1336" s="166" t="s">
        <v>3541</v>
      </c>
      <c r="AI1336" s="166">
        <v>2112274</v>
      </c>
      <c r="AJ1336" s="166"/>
      <c r="AK1336" s="166"/>
    </row>
    <row r="1337" spans="33:37">
      <c r="AG1337" s="166" t="s">
        <v>57</v>
      </c>
      <c r="AH1337" s="166" t="s">
        <v>3549</v>
      </c>
      <c r="AI1337" s="166">
        <v>2112308</v>
      </c>
      <c r="AJ1337" s="166"/>
      <c r="AK1337" s="166"/>
    </row>
    <row r="1338" spans="33:37">
      <c r="AG1338" s="166" t="s">
        <v>57</v>
      </c>
      <c r="AH1338" s="166" t="s">
        <v>3559</v>
      </c>
      <c r="AI1338" s="166">
        <v>2112407</v>
      </c>
      <c r="AJ1338" s="166"/>
      <c r="AK1338" s="166"/>
    </row>
    <row r="1339" spans="33:37">
      <c r="AG1339" s="166" t="s">
        <v>57</v>
      </c>
      <c r="AH1339" s="166" t="s">
        <v>3569</v>
      </c>
      <c r="AI1339" s="166">
        <v>2112456</v>
      </c>
      <c r="AJ1339" s="166"/>
      <c r="AK1339" s="166"/>
    </row>
    <row r="1340" spans="33:37">
      <c r="AG1340" s="166" t="s">
        <v>57</v>
      </c>
      <c r="AH1340" s="166" t="s">
        <v>3579</v>
      </c>
      <c r="AI1340" s="166">
        <v>2112506</v>
      </c>
      <c r="AJ1340" s="166"/>
      <c r="AK1340" s="166"/>
    </row>
    <row r="1341" spans="33:37">
      <c r="AG1341" s="166" t="s">
        <v>57</v>
      </c>
      <c r="AH1341" s="166" t="s">
        <v>3589</v>
      </c>
      <c r="AI1341" s="166">
        <v>2112605</v>
      </c>
      <c r="AJ1341" s="166"/>
      <c r="AK1341" s="166"/>
    </row>
    <row r="1342" spans="33:37">
      <c r="AG1342" s="166" t="s">
        <v>57</v>
      </c>
      <c r="AH1342" s="166" t="s">
        <v>3598</v>
      </c>
      <c r="AI1342" s="166">
        <v>2112704</v>
      </c>
      <c r="AJ1342" s="166"/>
      <c r="AK1342" s="166"/>
    </row>
    <row r="1343" spans="33:37">
      <c r="AG1343" s="166" t="s">
        <v>57</v>
      </c>
      <c r="AH1343" s="166" t="s">
        <v>1736</v>
      </c>
      <c r="AI1343" s="166">
        <v>2112803</v>
      </c>
      <c r="AJ1343" s="166"/>
      <c r="AK1343" s="166"/>
    </row>
    <row r="1344" spans="33:37">
      <c r="AG1344" s="166" t="s">
        <v>57</v>
      </c>
      <c r="AH1344" s="166" t="s">
        <v>3616</v>
      </c>
      <c r="AI1344" s="166">
        <v>2112852</v>
      </c>
      <c r="AJ1344" s="166"/>
      <c r="AK1344" s="166"/>
    </row>
    <row r="1345" spans="33:37">
      <c r="AG1345" s="166" t="s">
        <v>57</v>
      </c>
      <c r="AH1345" s="166" t="s">
        <v>3626</v>
      </c>
      <c r="AI1345" s="166">
        <v>2112902</v>
      </c>
      <c r="AJ1345" s="166"/>
      <c r="AK1345" s="166"/>
    </row>
    <row r="1346" spans="33:37">
      <c r="AG1346" s="166" t="s">
        <v>57</v>
      </c>
      <c r="AH1346" s="166" t="s">
        <v>3636</v>
      </c>
      <c r="AI1346" s="166">
        <v>2113009</v>
      </c>
      <c r="AJ1346" s="166"/>
      <c r="AK1346" s="166"/>
    </row>
    <row r="1347" spans="33:37">
      <c r="AG1347" s="166" t="s">
        <v>57</v>
      </c>
      <c r="AH1347" s="166" t="s">
        <v>3646</v>
      </c>
      <c r="AI1347" s="166">
        <v>2114007</v>
      </c>
      <c r="AJ1347" s="166"/>
      <c r="AK1347" s="166"/>
    </row>
    <row r="1348" spans="33:37">
      <c r="AG1348" s="166" t="s">
        <v>59</v>
      </c>
      <c r="AH1348" s="166" t="s">
        <v>101</v>
      </c>
      <c r="AI1348" s="166">
        <v>3100104</v>
      </c>
      <c r="AJ1348" s="166"/>
      <c r="AK1348" s="166"/>
    </row>
    <row r="1349" spans="33:37">
      <c r="AG1349" s="166" t="s">
        <v>59</v>
      </c>
      <c r="AH1349" s="166" t="s">
        <v>126</v>
      </c>
      <c r="AI1349" s="166">
        <v>3100203</v>
      </c>
      <c r="AJ1349" s="166"/>
      <c r="AK1349" s="166"/>
    </row>
    <row r="1350" spans="33:37">
      <c r="AG1350" s="166" t="s">
        <v>59</v>
      </c>
      <c r="AH1350" s="166" t="s">
        <v>152</v>
      </c>
      <c r="AI1350" s="166">
        <v>3100302</v>
      </c>
      <c r="AJ1350" s="166"/>
      <c r="AK1350" s="166"/>
    </row>
    <row r="1351" spans="33:37">
      <c r="AG1351" s="166" t="s">
        <v>59</v>
      </c>
      <c r="AH1351" s="166" t="s">
        <v>177</v>
      </c>
      <c r="AI1351" s="166">
        <v>3100401</v>
      </c>
      <c r="AJ1351" s="166"/>
      <c r="AK1351" s="166"/>
    </row>
    <row r="1352" spans="33:37">
      <c r="AG1352" s="166" t="s">
        <v>59</v>
      </c>
      <c r="AH1352" s="166" t="s">
        <v>203</v>
      </c>
      <c r="AI1352" s="166">
        <v>3100500</v>
      </c>
      <c r="AJ1352" s="166"/>
      <c r="AK1352" s="166"/>
    </row>
    <row r="1353" spans="33:37">
      <c r="AG1353" s="166" t="s">
        <v>59</v>
      </c>
      <c r="AH1353" s="166" t="s">
        <v>124</v>
      </c>
      <c r="AI1353" s="166">
        <v>3100609</v>
      </c>
      <c r="AJ1353" s="166"/>
      <c r="AK1353" s="166"/>
    </row>
    <row r="1354" spans="33:37">
      <c r="AG1354" s="166" t="s">
        <v>59</v>
      </c>
      <c r="AH1354" s="166" t="s">
        <v>253</v>
      </c>
      <c r="AI1354" s="166">
        <v>3100708</v>
      </c>
      <c r="AJ1354" s="166"/>
      <c r="AK1354" s="166"/>
    </row>
    <row r="1355" spans="33:37">
      <c r="AG1355" s="166" t="s">
        <v>59</v>
      </c>
      <c r="AH1355" s="166" t="s">
        <v>278</v>
      </c>
      <c r="AI1355" s="166">
        <v>3100807</v>
      </c>
      <c r="AJ1355" s="166"/>
      <c r="AK1355" s="166"/>
    </row>
    <row r="1356" spans="33:37">
      <c r="AG1356" s="166" t="s">
        <v>59</v>
      </c>
      <c r="AH1356" s="166" t="s">
        <v>304</v>
      </c>
      <c r="AI1356" s="166">
        <v>3100906</v>
      </c>
      <c r="AJ1356" s="166"/>
      <c r="AK1356" s="166"/>
    </row>
    <row r="1357" spans="33:37">
      <c r="AG1357" s="166" t="s">
        <v>59</v>
      </c>
      <c r="AH1357" s="166" t="s">
        <v>330</v>
      </c>
      <c r="AI1357" s="166">
        <v>3101003</v>
      </c>
      <c r="AJ1357" s="166"/>
      <c r="AK1357" s="166"/>
    </row>
    <row r="1358" spans="33:37">
      <c r="AG1358" s="166" t="s">
        <v>59</v>
      </c>
      <c r="AH1358" s="166" t="s">
        <v>355</v>
      </c>
      <c r="AI1358" s="166">
        <v>3101102</v>
      </c>
      <c r="AJ1358" s="166"/>
      <c r="AK1358" s="166"/>
    </row>
    <row r="1359" spans="33:37">
      <c r="AG1359" s="166" t="s">
        <v>59</v>
      </c>
      <c r="AH1359" s="166" t="s">
        <v>379</v>
      </c>
      <c r="AI1359" s="166">
        <v>3101201</v>
      </c>
      <c r="AJ1359" s="166"/>
      <c r="AK1359" s="166"/>
    </row>
    <row r="1360" spans="33:37">
      <c r="AG1360" s="166" t="s">
        <v>59</v>
      </c>
      <c r="AH1360" s="166" t="s">
        <v>404</v>
      </c>
      <c r="AI1360" s="166">
        <v>3101300</v>
      </c>
      <c r="AJ1360" s="166"/>
      <c r="AK1360" s="166"/>
    </row>
    <row r="1361" spans="33:37">
      <c r="AG1361" s="166" t="s">
        <v>59</v>
      </c>
      <c r="AH1361" s="166" t="s">
        <v>429</v>
      </c>
      <c r="AI1361" s="166">
        <v>3101409</v>
      </c>
      <c r="AJ1361" s="166"/>
      <c r="AK1361" s="166"/>
    </row>
    <row r="1362" spans="33:37">
      <c r="AG1362" s="166" t="s">
        <v>59</v>
      </c>
      <c r="AH1362" s="166" t="s">
        <v>454</v>
      </c>
      <c r="AI1362" s="166">
        <v>3101508</v>
      </c>
      <c r="AJ1362" s="166"/>
      <c r="AK1362" s="166"/>
    </row>
    <row r="1363" spans="33:37">
      <c r="AG1363" s="166" t="s">
        <v>59</v>
      </c>
      <c r="AH1363" s="166" t="s">
        <v>480</v>
      </c>
      <c r="AI1363" s="166">
        <v>3101607</v>
      </c>
      <c r="AJ1363" s="166"/>
      <c r="AK1363" s="166"/>
    </row>
    <row r="1364" spans="33:37">
      <c r="AG1364" s="166" t="s">
        <v>59</v>
      </c>
      <c r="AH1364" s="166" t="s">
        <v>504</v>
      </c>
      <c r="AI1364" s="166">
        <v>3101631</v>
      </c>
      <c r="AJ1364" s="166"/>
      <c r="AK1364" s="166"/>
    </row>
    <row r="1365" spans="33:37">
      <c r="AG1365" s="166" t="s">
        <v>59</v>
      </c>
      <c r="AH1365" s="166" t="s">
        <v>527</v>
      </c>
      <c r="AI1365" s="166">
        <v>3101706</v>
      </c>
      <c r="AJ1365" s="166"/>
      <c r="AK1365" s="166"/>
    </row>
    <row r="1366" spans="33:37">
      <c r="AG1366" s="166" t="s">
        <v>59</v>
      </c>
      <c r="AH1366" s="166" t="s">
        <v>551</v>
      </c>
      <c r="AI1366" s="166">
        <v>3101805</v>
      </c>
      <c r="AJ1366" s="166"/>
      <c r="AK1366" s="166"/>
    </row>
    <row r="1367" spans="33:37">
      <c r="AG1367" s="166" t="s">
        <v>59</v>
      </c>
      <c r="AH1367" s="166" t="s">
        <v>573</v>
      </c>
      <c r="AI1367" s="166">
        <v>3101904</v>
      </c>
      <c r="AJ1367" s="166"/>
      <c r="AK1367" s="166"/>
    </row>
    <row r="1368" spans="33:37">
      <c r="AG1368" s="166" t="s">
        <v>59</v>
      </c>
      <c r="AH1368" s="166" t="s">
        <v>597</v>
      </c>
      <c r="AI1368" s="166">
        <v>3102001</v>
      </c>
      <c r="AJ1368" s="166"/>
      <c r="AK1368" s="166"/>
    </row>
    <row r="1369" spans="33:37">
      <c r="AG1369" s="166" t="s">
        <v>59</v>
      </c>
      <c r="AH1369" s="166" t="s">
        <v>620</v>
      </c>
      <c r="AI1369" s="166">
        <v>3102050</v>
      </c>
      <c r="AJ1369" s="166"/>
      <c r="AK1369" s="166"/>
    </row>
    <row r="1370" spans="33:37">
      <c r="AG1370" s="166" t="s">
        <v>59</v>
      </c>
      <c r="AH1370" s="166" t="s">
        <v>641</v>
      </c>
      <c r="AI1370" s="166">
        <v>3153509</v>
      </c>
      <c r="AJ1370" s="166"/>
      <c r="AK1370" s="166"/>
    </row>
    <row r="1371" spans="33:37">
      <c r="AG1371" s="166" t="s">
        <v>59</v>
      </c>
      <c r="AH1371" s="166" t="s">
        <v>662</v>
      </c>
      <c r="AI1371" s="166">
        <v>3102100</v>
      </c>
      <c r="AJ1371" s="166"/>
      <c r="AK1371" s="166"/>
    </row>
    <row r="1372" spans="33:37">
      <c r="AG1372" s="166" t="s">
        <v>59</v>
      </c>
      <c r="AH1372" s="166" t="s">
        <v>683</v>
      </c>
      <c r="AI1372" s="166">
        <v>3102209</v>
      </c>
      <c r="AJ1372" s="166"/>
      <c r="AK1372" s="166"/>
    </row>
    <row r="1373" spans="33:37">
      <c r="AG1373" s="166" t="s">
        <v>59</v>
      </c>
      <c r="AH1373" s="166" t="s">
        <v>703</v>
      </c>
      <c r="AI1373" s="166">
        <v>3102308</v>
      </c>
      <c r="AJ1373" s="166"/>
      <c r="AK1373" s="166"/>
    </row>
    <row r="1374" spans="33:37">
      <c r="AG1374" s="166" t="s">
        <v>59</v>
      </c>
      <c r="AH1374" s="166" t="s">
        <v>725</v>
      </c>
      <c r="AI1374" s="166">
        <v>3102407</v>
      </c>
      <c r="AJ1374" s="166"/>
      <c r="AK1374" s="166"/>
    </row>
    <row r="1375" spans="33:37">
      <c r="AG1375" s="166" t="s">
        <v>59</v>
      </c>
      <c r="AH1375" s="166" t="s">
        <v>747</v>
      </c>
      <c r="AI1375" s="166">
        <v>3102506</v>
      </c>
      <c r="AJ1375" s="166"/>
      <c r="AK1375" s="166"/>
    </row>
    <row r="1376" spans="33:37">
      <c r="AG1376" s="166" t="s">
        <v>59</v>
      </c>
      <c r="AH1376" s="166" t="s">
        <v>768</v>
      </c>
      <c r="AI1376" s="166">
        <v>3102605</v>
      </c>
      <c r="AJ1376" s="166"/>
      <c r="AK1376" s="166"/>
    </row>
    <row r="1377" spans="33:37">
      <c r="AG1377" s="166" t="s">
        <v>59</v>
      </c>
      <c r="AH1377" s="166" t="s">
        <v>791</v>
      </c>
      <c r="AI1377" s="166">
        <v>3102803</v>
      </c>
      <c r="AJ1377" s="166"/>
      <c r="AK1377" s="166"/>
    </row>
    <row r="1378" spans="33:37">
      <c r="AG1378" s="166" t="s">
        <v>59</v>
      </c>
      <c r="AH1378" s="166" t="s">
        <v>812</v>
      </c>
      <c r="AI1378" s="166">
        <v>3102852</v>
      </c>
      <c r="AJ1378" s="166"/>
      <c r="AK1378" s="166"/>
    </row>
    <row r="1379" spans="33:37">
      <c r="AG1379" s="166" t="s">
        <v>59</v>
      </c>
      <c r="AH1379" s="166" t="s">
        <v>465</v>
      </c>
      <c r="AI1379" s="166">
        <v>3102902</v>
      </c>
      <c r="AJ1379" s="166"/>
      <c r="AK1379" s="166"/>
    </row>
    <row r="1380" spans="33:37">
      <c r="AG1380" s="166" t="s">
        <v>59</v>
      </c>
      <c r="AH1380" s="166" t="s">
        <v>855</v>
      </c>
      <c r="AI1380" s="166">
        <v>3103009</v>
      </c>
      <c r="AJ1380" s="166"/>
      <c r="AK1380" s="166"/>
    </row>
    <row r="1381" spans="33:37">
      <c r="AG1381" s="166" t="s">
        <v>59</v>
      </c>
      <c r="AH1381" s="166" t="s">
        <v>876</v>
      </c>
      <c r="AI1381" s="166">
        <v>3103108</v>
      </c>
      <c r="AJ1381" s="166"/>
      <c r="AK1381" s="166"/>
    </row>
    <row r="1382" spans="33:37">
      <c r="AG1382" s="166" t="s">
        <v>59</v>
      </c>
      <c r="AH1382" s="166" t="s">
        <v>899</v>
      </c>
      <c r="AI1382" s="166">
        <v>3103207</v>
      </c>
      <c r="AJ1382" s="166"/>
      <c r="AK1382" s="166"/>
    </row>
    <row r="1383" spans="33:37">
      <c r="AG1383" s="166" t="s">
        <v>59</v>
      </c>
      <c r="AH1383" s="166" t="s">
        <v>922</v>
      </c>
      <c r="AI1383" s="166">
        <v>3103306</v>
      </c>
      <c r="AJ1383" s="166"/>
      <c r="AK1383" s="166"/>
    </row>
    <row r="1384" spans="33:37">
      <c r="AG1384" s="166" t="s">
        <v>59</v>
      </c>
      <c r="AH1384" s="166" t="s">
        <v>945</v>
      </c>
      <c r="AI1384" s="166">
        <v>3103405</v>
      </c>
      <c r="AJ1384" s="166"/>
      <c r="AK1384" s="166"/>
    </row>
    <row r="1385" spans="33:37">
      <c r="AG1385" s="166" t="s">
        <v>59</v>
      </c>
      <c r="AH1385" s="166" t="s">
        <v>967</v>
      </c>
      <c r="AI1385" s="166">
        <v>3103504</v>
      </c>
      <c r="AJ1385" s="166"/>
      <c r="AK1385" s="166"/>
    </row>
    <row r="1386" spans="33:37">
      <c r="AG1386" s="166" t="s">
        <v>59</v>
      </c>
      <c r="AH1386" s="166" t="s">
        <v>989</v>
      </c>
      <c r="AI1386" s="166">
        <v>3103603</v>
      </c>
      <c r="AJ1386" s="166"/>
      <c r="AK1386" s="166"/>
    </row>
    <row r="1387" spans="33:37">
      <c r="AG1387" s="166" t="s">
        <v>59</v>
      </c>
      <c r="AH1387" s="166" t="s">
        <v>1012</v>
      </c>
      <c r="AI1387" s="166">
        <v>3103702</v>
      </c>
      <c r="AJ1387" s="166"/>
      <c r="AK1387" s="166"/>
    </row>
    <row r="1388" spans="33:37">
      <c r="AG1388" s="166" t="s">
        <v>59</v>
      </c>
      <c r="AH1388" s="166" t="s">
        <v>1034</v>
      </c>
      <c r="AI1388" s="166">
        <v>3103751</v>
      </c>
      <c r="AJ1388" s="166"/>
      <c r="AK1388" s="166"/>
    </row>
    <row r="1389" spans="33:37">
      <c r="AG1389" s="166" t="s">
        <v>59</v>
      </c>
      <c r="AH1389" s="166" t="s">
        <v>1056</v>
      </c>
      <c r="AI1389" s="166">
        <v>3103801</v>
      </c>
      <c r="AJ1389" s="166"/>
      <c r="AK1389" s="166"/>
    </row>
    <row r="1390" spans="33:37">
      <c r="AG1390" s="166" t="s">
        <v>59</v>
      </c>
      <c r="AH1390" s="166" t="s">
        <v>1078</v>
      </c>
      <c r="AI1390" s="166">
        <v>3103900</v>
      </c>
      <c r="AJ1390" s="166"/>
      <c r="AK1390" s="166"/>
    </row>
    <row r="1391" spans="33:37">
      <c r="AG1391" s="166" t="s">
        <v>59</v>
      </c>
      <c r="AH1391" s="166" t="s">
        <v>1100</v>
      </c>
      <c r="AI1391" s="166">
        <v>3104007</v>
      </c>
      <c r="AJ1391" s="166"/>
      <c r="AK1391" s="166"/>
    </row>
    <row r="1392" spans="33:37">
      <c r="AG1392" s="166" t="s">
        <v>59</v>
      </c>
      <c r="AH1392" s="166" t="s">
        <v>1123</v>
      </c>
      <c r="AI1392" s="166">
        <v>3104106</v>
      </c>
      <c r="AJ1392" s="166"/>
      <c r="AK1392" s="166"/>
    </row>
    <row r="1393" spans="33:37">
      <c r="AG1393" s="166" t="s">
        <v>59</v>
      </c>
      <c r="AH1393" s="166" t="s">
        <v>1146</v>
      </c>
      <c r="AI1393" s="166">
        <v>3104205</v>
      </c>
      <c r="AJ1393" s="166"/>
      <c r="AK1393" s="166"/>
    </row>
    <row r="1394" spans="33:37">
      <c r="AG1394" s="166" t="s">
        <v>59</v>
      </c>
      <c r="AH1394" s="166" t="s">
        <v>1169</v>
      </c>
      <c r="AI1394" s="166">
        <v>3104304</v>
      </c>
      <c r="AJ1394" s="166"/>
      <c r="AK1394" s="166"/>
    </row>
    <row r="1395" spans="33:37">
      <c r="AG1395" s="166" t="s">
        <v>59</v>
      </c>
      <c r="AH1395" s="166" t="s">
        <v>1192</v>
      </c>
      <c r="AI1395" s="166">
        <v>3104403</v>
      </c>
      <c r="AJ1395" s="166"/>
      <c r="AK1395" s="166"/>
    </row>
    <row r="1396" spans="33:37">
      <c r="AG1396" s="166" t="s">
        <v>59</v>
      </c>
      <c r="AH1396" s="166" t="s">
        <v>1214</v>
      </c>
      <c r="AI1396" s="166">
        <v>3104452</v>
      </c>
      <c r="AJ1396" s="166"/>
      <c r="AK1396" s="166"/>
    </row>
    <row r="1397" spans="33:37">
      <c r="AG1397" s="166" t="s">
        <v>59</v>
      </c>
      <c r="AH1397" s="166" t="s">
        <v>1235</v>
      </c>
      <c r="AI1397" s="166">
        <v>3104502</v>
      </c>
      <c r="AJ1397" s="166"/>
      <c r="AK1397" s="166"/>
    </row>
    <row r="1398" spans="33:37">
      <c r="AG1398" s="166" t="s">
        <v>59</v>
      </c>
      <c r="AH1398" s="166" t="s">
        <v>1258</v>
      </c>
      <c r="AI1398" s="166">
        <v>3104601</v>
      </c>
      <c r="AJ1398" s="166"/>
      <c r="AK1398" s="166"/>
    </row>
    <row r="1399" spans="33:37">
      <c r="AG1399" s="166" t="s">
        <v>59</v>
      </c>
      <c r="AH1399" s="166" t="s">
        <v>1281</v>
      </c>
      <c r="AI1399" s="166">
        <v>3104700</v>
      </c>
      <c r="AJ1399" s="166"/>
      <c r="AK1399" s="166"/>
    </row>
    <row r="1400" spans="33:37">
      <c r="AG1400" s="166" t="s">
        <v>59</v>
      </c>
      <c r="AH1400" s="166" t="s">
        <v>1302</v>
      </c>
      <c r="AI1400" s="166">
        <v>3104809</v>
      </c>
      <c r="AJ1400" s="166"/>
      <c r="AK1400" s="166"/>
    </row>
    <row r="1401" spans="33:37">
      <c r="AG1401" s="166" t="s">
        <v>59</v>
      </c>
      <c r="AH1401" s="166" t="s">
        <v>1324</v>
      </c>
      <c r="AI1401" s="166">
        <v>3104908</v>
      </c>
      <c r="AJ1401" s="166"/>
      <c r="AK1401" s="166"/>
    </row>
    <row r="1402" spans="33:37">
      <c r="AG1402" s="166" t="s">
        <v>59</v>
      </c>
      <c r="AH1402" s="166" t="s">
        <v>1346</v>
      </c>
      <c r="AI1402" s="166">
        <v>3105004</v>
      </c>
      <c r="AJ1402" s="166"/>
      <c r="AK1402" s="166"/>
    </row>
    <row r="1403" spans="33:37">
      <c r="AG1403" s="166" t="s">
        <v>59</v>
      </c>
      <c r="AH1403" s="166" t="s">
        <v>1367</v>
      </c>
      <c r="AI1403" s="166">
        <v>3105103</v>
      </c>
      <c r="AJ1403" s="166"/>
      <c r="AK1403" s="166"/>
    </row>
    <row r="1404" spans="33:37">
      <c r="AG1404" s="166" t="s">
        <v>59</v>
      </c>
      <c r="AH1404" s="166" t="s">
        <v>1389</v>
      </c>
      <c r="AI1404" s="166">
        <v>3105202</v>
      </c>
      <c r="AJ1404" s="166"/>
      <c r="AK1404" s="166"/>
    </row>
    <row r="1405" spans="33:37">
      <c r="AG1405" s="166" t="s">
        <v>59</v>
      </c>
      <c r="AH1405" s="166" t="s">
        <v>1411</v>
      </c>
      <c r="AI1405" s="166">
        <v>3105301</v>
      </c>
      <c r="AJ1405" s="166"/>
      <c r="AK1405" s="166"/>
    </row>
    <row r="1406" spans="33:37">
      <c r="AG1406" s="166" t="s">
        <v>59</v>
      </c>
      <c r="AH1406" s="166" t="s">
        <v>1433</v>
      </c>
      <c r="AI1406" s="166">
        <v>3105400</v>
      </c>
      <c r="AJ1406" s="166"/>
      <c r="AK1406" s="166"/>
    </row>
    <row r="1407" spans="33:37">
      <c r="AG1407" s="166" t="s">
        <v>59</v>
      </c>
      <c r="AH1407" s="166" t="s">
        <v>1454</v>
      </c>
      <c r="AI1407" s="166">
        <v>3105509</v>
      </c>
      <c r="AJ1407" s="166"/>
      <c r="AK1407" s="166"/>
    </row>
    <row r="1408" spans="33:37">
      <c r="AG1408" s="166" t="s">
        <v>59</v>
      </c>
      <c r="AH1408" s="166" t="s">
        <v>1474</v>
      </c>
      <c r="AI1408" s="166">
        <v>3105608</v>
      </c>
      <c r="AJ1408" s="166"/>
      <c r="AK1408" s="166"/>
    </row>
    <row r="1409" spans="33:37">
      <c r="AG1409" s="166" t="s">
        <v>59</v>
      </c>
      <c r="AH1409" s="166" t="s">
        <v>1496</v>
      </c>
      <c r="AI1409" s="166">
        <v>3105707</v>
      </c>
      <c r="AJ1409" s="166"/>
      <c r="AK1409" s="166"/>
    </row>
    <row r="1410" spans="33:37">
      <c r="AG1410" s="166" t="s">
        <v>59</v>
      </c>
      <c r="AH1410" s="166" t="s">
        <v>1516</v>
      </c>
      <c r="AI1410" s="166">
        <v>3105905</v>
      </c>
      <c r="AJ1410" s="166"/>
      <c r="AK1410" s="166"/>
    </row>
    <row r="1411" spans="33:37">
      <c r="AG1411" s="166" t="s">
        <v>59</v>
      </c>
      <c r="AH1411" s="166" t="s">
        <v>1537</v>
      </c>
      <c r="AI1411" s="166">
        <v>3106002</v>
      </c>
      <c r="AJ1411" s="166"/>
      <c r="AK1411" s="166"/>
    </row>
    <row r="1412" spans="33:37">
      <c r="AG1412" s="166" t="s">
        <v>59</v>
      </c>
      <c r="AH1412" s="166" t="s">
        <v>1558</v>
      </c>
      <c r="AI1412" s="166">
        <v>3106101</v>
      </c>
      <c r="AJ1412" s="166"/>
      <c r="AK1412" s="166"/>
    </row>
    <row r="1413" spans="33:37">
      <c r="AG1413" s="166" t="s">
        <v>59</v>
      </c>
      <c r="AH1413" s="166" t="s">
        <v>1577</v>
      </c>
      <c r="AI1413" s="166">
        <v>3106200</v>
      </c>
      <c r="AJ1413" s="166"/>
      <c r="AK1413" s="166"/>
    </row>
    <row r="1414" spans="33:37">
      <c r="AG1414" s="166" t="s">
        <v>59</v>
      </c>
      <c r="AH1414" s="166" t="s">
        <v>1597</v>
      </c>
      <c r="AI1414" s="166">
        <v>3106309</v>
      </c>
      <c r="AJ1414" s="166"/>
      <c r="AK1414" s="166"/>
    </row>
    <row r="1415" spans="33:37">
      <c r="AG1415" s="166" t="s">
        <v>59</v>
      </c>
      <c r="AH1415" s="166" t="s">
        <v>1617</v>
      </c>
      <c r="AI1415" s="166">
        <v>3106408</v>
      </c>
      <c r="AJ1415" s="166"/>
      <c r="AK1415" s="166"/>
    </row>
    <row r="1416" spans="33:37">
      <c r="AG1416" s="166" t="s">
        <v>59</v>
      </c>
      <c r="AH1416" s="166" t="s">
        <v>1638</v>
      </c>
      <c r="AI1416" s="166">
        <v>3106507</v>
      </c>
      <c r="AJ1416" s="166"/>
      <c r="AK1416" s="166"/>
    </row>
    <row r="1417" spans="33:37">
      <c r="AG1417" s="166" t="s">
        <v>59</v>
      </c>
      <c r="AH1417" s="166" t="s">
        <v>1659</v>
      </c>
      <c r="AI1417" s="166">
        <v>3106655</v>
      </c>
      <c r="AJ1417" s="166"/>
      <c r="AK1417" s="166"/>
    </row>
    <row r="1418" spans="33:37">
      <c r="AG1418" s="166" t="s">
        <v>59</v>
      </c>
      <c r="AH1418" s="166" t="s">
        <v>1679</v>
      </c>
      <c r="AI1418" s="166">
        <v>3106606</v>
      </c>
      <c r="AJ1418" s="166"/>
      <c r="AK1418" s="166"/>
    </row>
    <row r="1419" spans="33:37">
      <c r="AG1419" s="166" t="s">
        <v>59</v>
      </c>
      <c r="AH1419" s="166" t="s">
        <v>1700</v>
      </c>
      <c r="AI1419" s="166">
        <v>3106705</v>
      </c>
      <c r="AJ1419" s="166"/>
      <c r="AK1419" s="166"/>
    </row>
    <row r="1420" spans="33:37">
      <c r="AG1420" s="166" t="s">
        <v>59</v>
      </c>
      <c r="AH1420" s="166" t="s">
        <v>1720</v>
      </c>
      <c r="AI1420" s="166">
        <v>3106804</v>
      </c>
      <c r="AJ1420" s="166"/>
      <c r="AK1420" s="166"/>
    </row>
    <row r="1421" spans="33:37">
      <c r="AG1421" s="166" t="s">
        <v>59</v>
      </c>
      <c r="AH1421" s="166" t="s">
        <v>1741</v>
      </c>
      <c r="AI1421" s="166">
        <v>3106903</v>
      </c>
      <c r="AJ1421" s="166"/>
      <c r="AK1421" s="166"/>
    </row>
    <row r="1422" spans="33:37">
      <c r="AG1422" s="166" t="s">
        <v>59</v>
      </c>
      <c r="AH1422" s="166" t="s">
        <v>1761</v>
      </c>
      <c r="AI1422" s="166">
        <v>3107000</v>
      </c>
      <c r="AJ1422" s="166"/>
      <c r="AK1422" s="166"/>
    </row>
    <row r="1423" spans="33:37">
      <c r="AG1423" s="166" t="s">
        <v>59</v>
      </c>
      <c r="AH1423" s="166" t="s">
        <v>399</v>
      </c>
      <c r="AI1423" s="166">
        <v>3107109</v>
      </c>
      <c r="AJ1423" s="166"/>
      <c r="AK1423" s="166"/>
    </row>
    <row r="1424" spans="33:37">
      <c r="AG1424" s="166" t="s">
        <v>59</v>
      </c>
      <c r="AH1424" s="166" t="s">
        <v>1801</v>
      </c>
      <c r="AI1424" s="166">
        <v>3107208</v>
      </c>
      <c r="AJ1424" s="166"/>
      <c r="AK1424" s="166"/>
    </row>
    <row r="1425" spans="33:37">
      <c r="AG1425" s="166" t="s">
        <v>59</v>
      </c>
      <c r="AH1425" s="166" t="s">
        <v>1819</v>
      </c>
      <c r="AI1425" s="166">
        <v>3107307</v>
      </c>
      <c r="AJ1425" s="166"/>
      <c r="AK1425" s="166"/>
    </row>
    <row r="1426" spans="33:37">
      <c r="AG1426" s="166" t="s">
        <v>59</v>
      </c>
      <c r="AH1426" s="166" t="s">
        <v>1838</v>
      </c>
      <c r="AI1426" s="166">
        <v>3107406</v>
      </c>
      <c r="AJ1426" s="166"/>
      <c r="AK1426" s="166"/>
    </row>
    <row r="1427" spans="33:37">
      <c r="AG1427" s="166" t="s">
        <v>59</v>
      </c>
      <c r="AH1427" s="166" t="s">
        <v>1855</v>
      </c>
      <c r="AI1427" s="166">
        <v>3107505</v>
      </c>
      <c r="AJ1427" s="166"/>
      <c r="AK1427" s="166"/>
    </row>
    <row r="1428" spans="33:37">
      <c r="AG1428" s="166" t="s">
        <v>59</v>
      </c>
      <c r="AH1428" s="166" t="s">
        <v>1873</v>
      </c>
      <c r="AI1428" s="166">
        <v>3107604</v>
      </c>
      <c r="AJ1428" s="166"/>
      <c r="AK1428" s="166"/>
    </row>
    <row r="1429" spans="33:37">
      <c r="AG1429" s="166" t="s">
        <v>59</v>
      </c>
      <c r="AH1429" s="166" t="s">
        <v>1889</v>
      </c>
      <c r="AI1429" s="166">
        <v>3107703</v>
      </c>
      <c r="AJ1429" s="166"/>
      <c r="AK1429" s="166"/>
    </row>
    <row r="1430" spans="33:37">
      <c r="AG1430" s="166" t="s">
        <v>59</v>
      </c>
      <c r="AH1430" s="166" t="s">
        <v>1906</v>
      </c>
      <c r="AI1430" s="166">
        <v>3107802</v>
      </c>
      <c r="AJ1430" s="166"/>
      <c r="AK1430" s="166"/>
    </row>
    <row r="1431" spans="33:37">
      <c r="AG1431" s="166" t="s">
        <v>59</v>
      </c>
      <c r="AH1431" s="166" t="s">
        <v>1924</v>
      </c>
      <c r="AI1431" s="166">
        <v>3107901</v>
      </c>
      <c r="AJ1431" s="166"/>
      <c r="AK1431" s="166"/>
    </row>
    <row r="1432" spans="33:37">
      <c r="AG1432" s="166" t="s">
        <v>59</v>
      </c>
      <c r="AH1432" s="166" t="s">
        <v>834</v>
      </c>
      <c r="AI1432" s="166">
        <v>3108008</v>
      </c>
      <c r="AJ1432" s="166"/>
      <c r="AK1432" s="166"/>
    </row>
    <row r="1433" spans="33:37">
      <c r="AG1433" s="166" t="s">
        <v>59</v>
      </c>
      <c r="AH1433" s="166" t="s">
        <v>187</v>
      </c>
      <c r="AI1433" s="166">
        <v>3108107</v>
      </c>
      <c r="AJ1433" s="166"/>
      <c r="AK1433" s="166"/>
    </row>
    <row r="1434" spans="33:37">
      <c r="AG1434" s="166" t="s">
        <v>59</v>
      </c>
      <c r="AH1434" s="166" t="s">
        <v>1974</v>
      </c>
      <c r="AI1434" s="166">
        <v>3108206</v>
      </c>
      <c r="AJ1434" s="166"/>
      <c r="AK1434" s="166"/>
    </row>
    <row r="1435" spans="33:37">
      <c r="AG1435" s="166" t="s">
        <v>59</v>
      </c>
      <c r="AH1435" s="166" t="s">
        <v>1992</v>
      </c>
      <c r="AI1435" s="166">
        <v>3108255</v>
      </c>
      <c r="AJ1435" s="166"/>
      <c r="AK1435" s="166"/>
    </row>
    <row r="1436" spans="33:37">
      <c r="AG1436" s="166" t="s">
        <v>59</v>
      </c>
      <c r="AH1436" s="166" t="s">
        <v>2009</v>
      </c>
      <c r="AI1436" s="166">
        <v>3108305</v>
      </c>
      <c r="AJ1436" s="166"/>
      <c r="AK1436" s="166"/>
    </row>
    <row r="1437" spans="33:37">
      <c r="AG1437" s="166" t="s">
        <v>59</v>
      </c>
      <c r="AH1437" s="166" t="s">
        <v>2027</v>
      </c>
      <c r="AI1437" s="166">
        <v>3108404</v>
      </c>
      <c r="AJ1437" s="166"/>
      <c r="AK1437" s="166"/>
    </row>
    <row r="1438" spans="33:37">
      <c r="AG1438" s="166" t="s">
        <v>59</v>
      </c>
      <c r="AH1438" s="166" t="s">
        <v>2045</v>
      </c>
      <c r="AI1438" s="166">
        <v>3108503</v>
      </c>
      <c r="AJ1438" s="166"/>
      <c r="AK1438" s="166"/>
    </row>
    <row r="1439" spans="33:37">
      <c r="AG1439" s="166" t="s">
        <v>59</v>
      </c>
      <c r="AH1439" s="166" t="s">
        <v>2063</v>
      </c>
      <c r="AI1439" s="166">
        <v>3108701</v>
      </c>
      <c r="AJ1439" s="166"/>
      <c r="AK1439" s="166"/>
    </row>
    <row r="1440" spans="33:37">
      <c r="AG1440" s="166" t="s">
        <v>59</v>
      </c>
      <c r="AH1440" s="166" t="s">
        <v>2080</v>
      </c>
      <c r="AI1440" s="166">
        <v>3108552</v>
      </c>
      <c r="AJ1440" s="166"/>
      <c r="AK1440" s="166"/>
    </row>
    <row r="1441" spans="33:37">
      <c r="AG1441" s="166" t="s">
        <v>59</v>
      </c>
      <c r="AH1441" s="166" t="s">
        <v>2095</v>
      </c>
      <c r="AI1441" s="166">
        <v>3108602</v>
      </c>
      <c r="AJ1441" s="166"/>
      <c r="AK1441" s="166"/>
    </row>
    <row r="1442" spans="33:37">
      <c r="AG1442" s="166" t="s">
        <v>59</v>
      </c>
      <c r="AH1442" s="166" t="s">
        <v>2112</v>
      </c>
      <c r="AI1442" s="166">
        <v>3108800</v>
      </c>
      <c r="AJ1442" s="166"/>
      <c r="AK1442" s="166"/>
    </row>
    <row r="1443" spans="33:37">
      <c r="AG1443" s="166" t="s">
        <v>59</v>
      </c>
      <c r="AH1443" s="166" t="s">
        <v>2127</v>
      </c>
      <c r="AI1443" s="166">
        <v>3108909</v>
      </c>
      <c r="AJ1443" s="166"/>
      <c r="AK1443" s="166"/>
    </row>
    <row r="1444" spans="33:37">
      <c r="AG1444" s="166" t="s">
        <v>59</v>
      </c>
      <c r="AH1444" s="166" t="s">
        <v>2144</v>
      </c>
      <c r="AI1444" s="166">
        <v>3109006</v>
      </c>
      <c r="AJ1444" s="166"/>
      <c r="AK1444" s="166"/>
    </row>
    <row r="1445" spans="33:37">
      <c r="AG1445" s="166" t="s">
        <v>59</v>
      </c>
      <c r="AH1445" s="166" t="s">
        <v>2160</v>
      </c>
      <c r="AI1445" s="166">
        <v>3109105</v>
      </c>
      <c r="AJ1445" s="166"/>
      <c r="AK1445" s="166"/>
    </row>
    <row r="1446" spans="33:37">
      <c r="AG1446" s="166" t="s">
        <v>59</v>
      </c>
      <c r="AH1446" s="166" t="s">
        <v>2177</v>
      </c>
      <c r="AI1446" s="166">
        <v>3109204</v>
      </c>
      <c r="AJ1446" s="166"/>
      <c r="AK1446" s="166"/>
    </row>
    <row r="1447" spans="33:37">
      <c r="AG1447" s="166" t="s">
        <v>59</v>
      </c>
      <c r="AH1447" s="166" t="s">
        <v>2194</v>
      </c>
      <c r="AI1447" s="166">
        <v>3109253</v>
      </c>
      <c r="AJ1447" s="166"/>
      <c r="AK1447" s="166"/>
    </row>
    <row r="1448" spans="33:37">
      <c r="AG1448" s="166" t="s">
        <v>59</v>
      </c>
      <c r="AH1448" s="166" t="s">
        <v>236</v>
      </c>
      <c r="AI1448" s="166">
        <v>3109303</v>
      </c>
      <c r="AJ1448" s="166"/>
      <c r="AK1448" s="166"/>
    </row>
    <row r="1449" spans="33:37">
      <c r="AG1449" s="166" t="s">
        <v>59</v>
      </c>
      <c r="AH1449" s="166" t="s">
        <v>2225</v>
      </c>
      <c r="AI1449" s="166">
        <v>3109402</v>
      </c>
      <c r="AJ1449" s="166"/>
      <c r="AK1449" s="166"/>
    </row>
    <row r="1450" spans="33:37">
      <c r="AG1450" s="166" t="s">
        <v>59</v>
      </c>
      <c r="AH1450" s="166" t="s">
        <v>2241</v>
      </c>
      <c r="AI1450" s="166">
        <v>3109451</v>
      </c>
      <c r="AJ1450" s="166"/>
      <c r="AK1450" s="166"/>
    </row>
    <row r="1451" spans="33:37">
      <c r="AG1451" s="166" t="s">
        <v>59</v>
      </c>
      <c r="AH1451" s="166" t="s">
        <v>2255</v>
      </c>
      <c r="AI1451" s="166">
        <v>3109501</v>
      </c>
      <c r="AJ1451" s="166"/>
      <c r="AK1451" s="166"/>
    </row>
    <row r="1452" spans="33:37">
      <c r="AG1452" s="166" t="s">
        <v>59</v>
      </c>
      <c r="AH1452" s="166" t="s">
        <v>2270</v>
      </c>
      <c r="AI1452" s="166">
        <v>3109600</v>
      </c>
      <c r="AJ1452" s="166"/>
      <c r="AK1452" s="166"/>
    </row>
    <row r="1453" spans="33:37">
      <c r="AG1453" s="166" t="s">
        <v>59</v>
      </c>
      <c r="AH1453" s="166" t="s">
        <v>2286</v>
      </c>
      <c r="AI1453" s="166">
        <v>3109709</v>
      </c>
      <c r="AJ1453" s="166"/>
      <c r="AK1453" s="166"/>
    </row>
    <row r="1454" spans="33:37">
      <c r="AG1454" s="166" t="s">
        <v>59</v>
      </c>
      <c r="AH1454" s="166" t="s">
        <v>2302</v>
      </c>
      <c r="AI1454" s="166">
        <v>3102704</v>
      </c>
      <c r="AJ1454" s="166"/>
      <c r="AK1454" s="166"/>
    </row>
    <row r="1455" spans="33:37">
      <c r="AG1455" s="166" t="s">
        <v>59</v>
      </c>
      <c r="AH1455" s="166" t="s">
        <v>1119</v>
      </c>
      <c r="AI1455" s="166">
        <v>3109808</v>
      </c>
      <c r="AJ1455" s="166"/>
      <c r="AK1455" s="166"/>
    </row>
    <row r="1456" spans="33:37">
      <c r="AG1456" s="166" t="s">
        <v>59</v>
      </c>
      <c r="AH1456" s="166" t="s">
        <v>2331</v>
      </c>
      <c r="AI1456" s="166">
        <v>3109907</v>
      </c>
      <c r="AJ1456" s="166"/>
      <c r="AK1456" s="166"/>
    </row>
    <row r="1457" spans="33:37">
      <c r="AG1457" s="166" t="s">
        <v>59</v>
      </c>
      <c r="AH1457" s="166" t="s">
        <v>2347</v>
      </c>
      <c r="AI1457" s="166">
        <v>3110004</v>
      </c>
      <c r="AJ1457" s="166"/>
      <c r="AK1457" s="166"/>
    </row>
    <row r="1458" spans="33:37">
      <c r="AG1458" s="166" t="s">
        <v>59</v>
      </c>
      <c r="AH1458" s="166" t="s">
        <v>2363</v>
      </c>
      <c r="AI1458" s="166">
        <v>3110103</v>
      </c>
      <c r="AJ1458" s="166"/>
      <c r="AK1458" s="166"/>
    </row>
    <row r="1459" spans="33:37">
      <c r="AG1459" s="166" t="s">
        <v>59</v>
      </c>
      <c r="AH1459" s="166" t="s">
        <v>2377</v>
      </c>
      <c r="AI1459" s="166">
        <v>3110202</v>
      </c>
      <c r="AJ1459" s="166"/>
      <c r="AK1459" s="166"/>
    </row>
    <row r="1460" spans="33:37">
      <c r="AG1460" s="166" t="s">
        <v>59</v>
      </c>
      <c r="AH1460" s="166" t="s">
        <v>2392</v>
      </c>
      <c r="AI1460" s="166">
        <v>3110301</v>
      </c>
      <c r="AJ1460" s="166"/>
      <c r="AK1460" s="166"/>
    </row>
    <row r="1461" spans="33:37">
      <c r="AG1461" s="166" t="s">
        <v>59</v>
      </c>
      <c r="AH1461" s="166" t="s">
        <v>2408</v>
      </c>
      <c r="AI1461" s="166">
        <v>3110400</v>
      </c>
      <c r="AJ1461" s="166"/>
      <c r="AK1461" s="166"/>
    </row>
    <row r="1462" spans="33:37">
      <c r="AG1462" s="166" t="s">
        <v>59</v>
      </c>
      <c r="AH1462" s="166" t="s">
        <v>2424</v>
      </c>
      <c r="AI1462" s="166">
        <v>3110509</v>
      </c>
      <c r="AJ1462" s="166"/>
      <c r="AK1462" s="166"/>
    </row>
    <row r="1463" spans="33:37">
      <c r="AG1463" s="166" t="s">
        <v>59</v>
      </c>
      <c r="AH1463" s="166" t="s">
        <v>2440</v>
      </c>
      <c r="AI1463" s="166">
        <v>3110608</v>
      </c>
      <c r="AJ1463" s="166"/>
      <c r="AK1463" s="166"/>
    </row>
    <row r="1464" spans="33:37">
      <c r="AG1464" s="166" t="s">
        <v>59</v>
      </c>
      <c r="AH1464" s="166" t="s">
        <v>2456</v>
      </c>
      <c r="AI1464" s="166">
        <v>3110707</v>
      </c>
      <c r="AJ1464" s="166"/>
      <c r="AK1464" s="166"/>
    </row>
    <row r="1465" spans="33:37">
      <c r="AG1465" s="166" t="s">
        <v>59</v>
      </c>
      <c r="AH1465" s="166" t="s">
        <v>2469</v>
      </c>
      <c r="AI1465" s="166">
        <v>3110806</v>
      </c>
      <c r="AJ1465" s="166"/>
      <c r="AK1465" s="166"/>
    </row>
    <row r="1466" spans="33:37">
      <c r="AG1466" s="166" t="s">
        <v>59</v>
      </c>
      <c r="AH1466" s="166" t="s">
        <v>2485</v>
      </c>
      <c r="AI1466" s="166">
        <v>3110905</v>
      </c>
      <c r="AJ1466" s="166"/>
      <c r="AK1466" s="166"/>
    </row>
    <row r="1467" spans="33:37">
      <c r="AG1467" s="166" t="s">
        <v>59</v>
      </c>
      <c r="AH1467" s="166" t="s">
        <v>419</v>
      </c>
      <c r="AI1467" s="166">
        <v>3111002</v>
      </c>
      <c r="AJ1467" s="166"/>
      <c r="AK1467" s="166"/>
    </row>
    <row r="1468" spans="33:37">
      <c r="AG1468" s="166" t="s">
        <v>59</v>
      </c>
      <c r="AH1468" s="166" t="s">
        <v>2515</v>
      </c>
      <c r="AI1468" s="166">
        <v>3111101</v>
      </c>
      <c r="AJ1468" s="166"/>
      <c r="AK1468" s="166"/>
    </row>
    <row r="1469" spans="33:37">
      <c r="AG1469" s="166" t="s">
        <v>59</v>
      </c>
      <c r="AH1469" s="166" t="s">
        <v>2530</v>
      </c>
      <c r="AI1469" s="166">
        <v>3111150</v>
      </c>
      <c r="AJ1469" s="166"/>
      <c r="AK1469" s="166"/>
    </row>
    <row r="1470" spans="33:37">
      <c r="AG1470" s="166" t="s">
        <v>59</v>
      </c>
      <c r="AH1470" s="166" t="s">
        <v>2546</v>
      </c>
      <c r="AI1470" s="166">
        <v>3111200</v>
      </c>
      <c r="AJ1470" s="166"/>
      <c r="AK1470" s="166"/>
    </row>
    <row r="1471" spans="33:37">
      <c r="AG1471" s="166" t="s">
        <v>59</v>
      </c>
      <c r="AH1471" s="166" t="s">
        <v>2561</v>
      </c>
      <c r="AI1471" s="166">
        <v>3111309</v>
      </c>
      <c r="AJ1471" s="166"/>
      <c r="AK1471" s="166"/>
    </row>
    <row r="1472" spans="33:37">
      <c r="AG1472" s="166" t="s">
        <v>59</v>
      </c>
      <c r="AH1472" s="166" t="s">
        <v>2576</v>
      </c>
      <c r="AI1472" s="166">
        <v>3111408</v>
      </c>
      <c r="AJ1472" s="166"/>
      <c r="AK1472" s="166"/>
    </row>
    <row r="1473" spans="33:37">
      <c r="AG1473" s="166" t="s">
        <v>59</v>
      </c>
      <c r="AH1473" s="166" t="s">
        <v>2591</v>
      </c>
      <c r="AI1473" s="166">
        <v>3111507</v>
      </c>
      <c r="AJ1473" s="166"/>
      <c r="AK1473" s="166"/>
    </row>
    <row r="1474" spans="33:37">
      <c r="AG1474" s="166" t="s">
        <v>59</v>
      </c>
      <c r="AH1474" s="166" t="s">
        <v>2607</v>
      </c>
      <c r="AI1474" s="166">
        <v>3111606</v>
      </c>
      <c r="AJ1474" s="166"/>
      <c r="AK1474" s="166"/>
    </row>
    <row r="1475" spans="33:37">
      <c r="AG1475" s="166" t="s">
        <v>59</v>
      </c>
      <c r="AH1475" s="166" t="s">
        <v>2621</v>
      </c>
      <c r="AI1475" s="166">
        <v>3111903</v>
      </c>
      <c r="AJ1475" s="166"/>
      <c r="AK1475" s="166"/>
    </row>
    <row r="1476" spans="33:37">
      <c r="AG1476" s="166" t="s">
        <v>59</v>
      </c>
      <c r="AH1476" s="166" t="s">
        <v>2634</v>
      </c>
      <c r="AI1476" s="166">
        <v>3111705</v>
      </c>
      <c r="AJ1476" s="166"/>
      <c r="AK1476" s="166"/>
    </row>
    <row r="1477" spans="33:37">
      <c r="AG1477" s="166" t="s">
        <v>59</v>
      </c>
      <c r="AH1477" s="166" t="s">
        <v>1734</v>
      </c>
      <c r="AI1477" s="166">
        <v>3111804</v>
      </c>
      <c r="AJ1477" s="166"/>
      <c r="AK1477" s="166"/>
    </row>
    <row r="1478" spans="33:37">
      <c r="AG1478" s="166" t="s">
        <v>59</v>
      </c>
      <c r="AH1478" s="166" t="s">
        <v>1813</v>
      </c>
      <c r="AI1478" s="166">
        <v>3112000</v>
      </c>
      <c r="AJ1478" s="166"/>
      <c r="AK1478" s="166"/>
    </row>
    <row r="1479" spans="33:37">
      <c r="AG1479" s="166" t="s">
        <v>59</v>
      </c>
      <c r="AH1479" s="166" t="s">
        <v>486</v>
      </c>
      <c r="AI1479" s="166">
        <v>3112059</v>
      </c>
      <c r="AJ1479" s="166"/>
      <c r="AK1479" s="166"/>
    </row>
    <row r="1480" spans="33:37">
      <c r="AG1480" s="166" t="s">
        <v>59</v>
      </c>
      <c r="AH1480" s="166" t="s">
        <v>2691</v>
      </c>
      <c r="AI1480" s="166">
        <v>3112109</v>
      </c>
      <c r="AJ1480" s="166"/>
      <c r="AK1480" s="166"/>
    </row>
    <row r="1481" spans="33:37">
      <c r="AG1481" s="166" t="s">
        <v>59</v>
      </c>
      <c r="AH1481" s="166" t="s">
        <v>2707</v>
      </c>
      <c r="AI1481" s="166">
        <v>3112208</v>
      </c>
      <c r="AJ1481" s="166"/>
      <c r="AK1481" s="166"/>
    </row>
    <row r="1482" spans="33:37">
      <c r="AG1482" s="166" t="s">
        <v>59</v>
      </c>
      <c r="AH1482" s="166" t="s">
        <v>2722</v>
      </c>
      <c r="AI1482" s="166">
        <v>3112307</v>
      </c>
      <c r="AJ1482" s="166"/>
      <c r="AK1482" s="166"/>
    </row>
    <row r="1483" spans="33:37">
      <c r="AG1483" s="166" t="s">
        <v>59</v>
      </c>
      <c r="AH1483" s="166" t="s">
        <v>2738</v>
      </c>
      <c r="AI1483" s="166">
        <v>3112406</v>
      </c>
      <c r="AJ1483" s="166"/>
      <c r="AK1483" s="166"/>
    </row>
    <row r="1484" spans="33:37">
      <c r="AG1484" s="166" t="s">
        <v>59</v>
      </c>
      <c r="AH1484" s="166" t="s">
        <v>2753</v>
      </c>
      <c r="AI1484" s="166">
        <v>3112505</v>
      </c>
      <c r="AJ1484" s="166"/>
      <c r="AK1484" s="166"/>
    </row>
    <row r="1485" spans="33:37">
      <c r="AG1485" s="166" t="s">
        <v>59</v>
      </c>
      <c r="AH1485" s="166" t="s">
        <v>2768</v>
      </c>
      <c r="AI1485" s="166">
        <v>3112604</v>
      </c>
      <c r="AJ1485" s="166"/>
      <c r="AK1485" s="166"/>
    </row>
    <row r="1486" spans="33:37">
      <c r="AG1486" s="166" t="s">
        <v>59</v>
      </c>
      <c r="AH1486" s="166" t="s">
        <v>2784</v>
      </c>
      <c r="AI1486" s="166">
        <v>3112653</v>
      </c>
      <c r="AJ1486" s="166"/>
      <c r="AK1486" s="166"/>
    </row>
    <row r="1487" spans="33:37">
      <c r="AG1487" s="166" t="s">
        <v>59</v>
      </c>
      <c r="AH1487" s="166" t="s">
        <v>2799</v>
      </c>
      <c r="AI1487" s="166">
        <v>3112703</v>
      </c>
      <c r="AJ1487" s="166"/>
      <c r="AK1487" s="166"/>
    </row>
    <row r="1488" spans="33:37">
      <c r="AG1488" s="166" t="s">
        <v>59</v>
      </c>
      <c r="AH1488" s="166" t="s">
        <v>2814</v>
      </c>
      <c r="AI1488" s="166">
        <v>3112802</v>
      </c>
      <c r="AJ1488" s="166"/>
      <c r="AK1488" s="166"/>
    </row>
    <row r="1489" spans="33:37">
      <c r="AG1489" s="166" t="s">
        <v>59</v>
      </c>
      <c r="AH1489" s="166" t="s">
        <v>2828</v>
      </c>
      <c r="AI1489" s="166">
        <v>3112901</v>
      </c>
      <c r="AJ1489" s="166"/>
      <c r="AK1489" s="166"/>
    </row>
    <row r="1490" spans="33:37">
      <c r="AG1490" s="166" t="s">
        <v>59</v>
      </c>
      <c r="AH1490" s="166" t="s">
        <v>2840</v>
      </c>
      <c r="AI1490" s="166">
        <v>3113008</v>
      </c>
      <c r="AJ1490" s="166"/>
      <c r="AK1490" s="166"/>
    </row>
    <row r="1491" spans="33:37">
      <c r="AG1491" s="166" t="s">
        <v>59</v>
      </c>
      <c r="AH1491" s="166" t="s">
        <v>2853</v>
      </c>
      <c r="AI1491" s="166">
        <v>3113107</v>
      </c>
      <c r="AJ1491" s="166"/>
      <c r="AK1491" s="166"/>
    </row>
    <row r="1492" spans="33:37">
      <c r="AG1492" s="166" t="s">
        <v>59</v>
      </c>
      <c r="AH1492" s="166" t="s">
        <v>2866</v>
      </c>
      <c r="AI1492" s="166">
        <v>3113206</v>
      </c>
      <c r="AJ1492" s="166"/>
      <c r="AK1492" s="166"/>
    </row>
    <row r="1493" spans="33:37">
      <c r="AG1493" s="166" t="s">
        <v>59</v>
      </c>
      <c r="AH1493" s="166" t="s">
        <v>2879</v>
      </c>
      <c r="AI1493" s="166">
        <v>3113305</v>
      </c>
      <c r="AJ1493" s="166"/>
      <c r="AK1493" s="166"/>
    </row>
    <row r="1494" spans="33:37">
      <c r="AG1494" s="166" t="s">
        <v>59</v>
      </c>
      <c r="AH1494" s="166" t="s">
        <v>2891</v>
      </c>
      <c r="AI1494" s="166">
        <v>3113404</v>
      </c>
      <c r="AJ1494" s="166"/>
      <c r="AK1494" s="166"/>
    </row>
    <row r="1495" spans="33:37">
      <c r="AG1495" s="166" t="s">
        <v>59</v>
      </c>
      <c r="AH1495" s="166" t="s">
        <v>2904</v>
      </c>
      <c r="AI1495" s="166">
        <v>3113503</v>
      </c>
      <c r="AJ1495" s="166"/>
      <c r="AK1495" s="166"/>
    </row>
    <row r="1496" spans="33:37">
      <c r="AG1496" s="166" t="s">
        <v>59</v>
      </c>
      <c r="AH1496" s="166" t="s">
        <v>2916</v>
      </c>
      <c r="AI1496" s="166">
        <v>3113602</v>
      </c>
      <c r="AJ1496" s="166"/>
      <c r="AK1496" s="166"/>
    </row>
    <row r="1497" spans="33:37">
      <c r="AG1497" s="166" t="s">
        <v>59</v>
      </c>
      <c r="AH1497" s="166" t="s">
        <v>2928</v>
      </c>
      <c r="AI1497" s="166">
        <v>3113701</v>
      </c>
      <c r="AJ1497" s="166"/>
      <c r="AK1497" s="166"/>
    </row>
    <row r="1498" spans="33:37">
      <c r="AG1498" s="166" t="s">
        <v>59</v>
      </c>
      <c r="AH1498" s="166" t="s">
        <v>2939</v>
      </c>
      <c r="AI1498" s="166">
        <v>3113800</v>
      </c>
      <c r="AJ1498" s="166"/>
      <c r="AK1498" s="166"/>
    </row>
    <row r="1499" spans="33:37">
      <c r="AG1499" s="166" t="s">
        <v>59</v>
      </c>
      <c r="AH1499" s="166" t="s">
        <v>2951</v>
      </c>
      <c r="AI1499" s="166">
        <v>3113909</v>
      </c>
      <c r="AJ1499" s="166"/>
      <c r="AK1499" s="166"/>
    </row>
    <row r="1500" spans="33:37">
      <c r="AG1500" s="166" t="s">
        <v>59</v>
      </c>
      <c r="AH1500" s="166" t="s">
        <v>2963</v>
      </c>
      <c r="AI1500" s="166">
        <v>3114006</v>
      </c>
      <c r="AJ1500" s="166"/>
      <c r="AK1500" s="166"/>
    </row>
    <row r="1501" spans="33:37">
      <c r="AG1501" s="166" t="s">
        <v>59</v>
      </c>
      <c r="AH1501" s="166" t="s">
        <v>2975</v>
      </c>
      <c r="AI1501" s="166">
        <v>3114105</v>
      </c>
      <c r="AJ1501" s="166"/>
      <c r="AK1501" s="166"/>
    </row>
    <row r="1502" spans="33:37">
      <c r="AG1502" s="166" t="s">
        <v>59</v>
      </c>
      <c r="AH1502" s="166" t="s">
        <v>2988</v>
      </c>
      <c r="AI1502" s="166">
        <v>3114204</v>
      </c>
      <c r="AJ1502" s="166"/>
      <c r="AK1502" s="166"/>
    </row>
    <row r="1503" spans="33:37">
      <c r="AG1503" s="166" t="s">
        <v>59</v>
      </c>
      <c r="AH1503" s="166" t="s">
        <v>3000</v>
      </c>
      <c r="AI1503" s="166">
        <v>3114303</v>
      </c>
      <c r="AJ1503" s="166"/>
      <c r="AK1503" s="166"/>
    </row>
    <row r="1504" spans="33:37">
      <c r="AG1504" s="166" t="s">
        <v>59</v>
      </c>
      <c r="AH1504" s="166" t="s">
        <v>3013</v>
      </c>
      <c r="AI1504" s="166">
        <v>3114402</v>
      </c>
      <c r="AJ1504" s="166"/>
      <c r="AK1504" s="166"/>
    </row>
    <row r="1505" spans="33:37">
      <c r="AG1505" s="166" t="s">
        <v>59</v>
      </c>
      <c r="AH1505" s="166" t="s">
        <v>3026</v>
      </c>
      <c r="AI1505" s="166">
        <v>3114501</v>
      </c>
      <c r="AJ1505" s="166"/>
      <c r="AK1505" s="166"/>
    </row>
    <row r="1506" spans="33:37">
      <c r="AG1506" s="166" t="s">
        <v>59</v>
      </c>
      <c r="AH1506" s="166" t="s">
        <v>3038</v>
      </c>
      <c r="AI1506" s="166">
        <v>3114550</v>
      </c>
      <c r="AJ1506" s="166"/>
      <c r="AK1506" s="166"/>
    </row>
    <row r="1507" spans="33:37">
      <c r="AG1507" s="166" t="s">
        <v>59</v>
      </c>
      <c r="AH1507" s="166" t="s">
        <v>3050</v>
      </c>
      <c r="AI1507" s="166">
        <v>3114600</v>
      </c>
      <c r="AJ1507" s="166"/>
      <c r="AK1507" s="166"/>
    </row>
    <row r="1508" spans="33:37">
      <c r="AG1508" s="166" t="s">
        <v>59</v>
      </c>
      <c r="AH1508" s="166" t="s">
        <v>3062</v>
      </c>
      <c r="AI1508" s="166">
        <v>3114709</v>
      </c>
      <c r="AJ1508" s="166"/>
      <c r="AK1508" s="166"/>
    </row>
    <row r="1509" spans="33:37">
      <c r="AG1509" s="166" t="s">
        <v>59</v>
      </c>
      <c r="AH1509" s="166" t="s">
        <v>3073</v>
      </c>
      <c r="AI1509" s="166">
        <v>3114808</v>
      </c>
      <c r="AJ1509" s="166"/>
      <c r="AK1509" s="166"/>
    </row>
    <row r="1510" spans="33:37">
      <c r="AG1510" s="166" t="s">
        <v>59</v>
      </c>
      <c r="AH1510" s="166" t="s">
        <v>3086</v>
      </c>
      <c r="AI1510" s="166">
        <v>3114907</v>
      </c>
      <c r="AJ1510" s="166"/>
      <c r="AK1510" s="166"/>
    </row>
    <row r="1511" spans="33:37">
      <c r="AG1511" s="166" t="s">
        <v>59</v>
      </c>
      <c r="AH1511" s="166" t="s">
        <v>3099</v>
      </c>
      <c r="AI1511" s="166">
        <v>3115003</v>
      </c>
      <c r="AJ1511" s="166"/>
      <c r="AK1511" s="166"/>
    </row>
    <row r="1512" spans="33:37">
      <c r="AG1512" s="166" t="s">
        <v>59</v>
      </c>
      <c r="AH1512" s="166" t="s">
        <v>3111</v>
      </c>
      <c r="AI1512" s="166">
        <v>3115102</v>
      </c>
      <c r="AJ1512" s="166"/>
      <c r="AK1512" s="166"/>
    </row>
    <row r="1513" spans="33:37">
      <c r="AG1513" s="166" t="s">
        <v>59</v>
      </c>
      <c r="AH1513" s="166" t="s">
        <v>3123</v>
      </c>
      <c r="AI1513" s="166">
        <v>3115300</v>
      </c>
      <c r="AJ1513" s="166"/>
      <c r="AK1513" s="166"/>
    </row>
    <row r="1514" spans="33:37">
      <c r="AG1514" s="166" t="s">
        <v>59</v>
      </c>
      <c r="AH1514" s="166" t="s">
        <v>3135</v>
      </c>
      <c r="AI1514" s="166">
        <v>3115359</v>
      </c>
      <c r="AJ1514" s="166"/>
      <c r="AK1514" s="166"/>
    </row>
    <row r="1515" spans="33:37">
      <c r="AG1515" s="166" t="s">
        <v>59</v>
      </c>
      <c r="AH1515" s="166" t="s">
        <v>3147</v>
      </c>
      <c r="AI1515" s="166">
        <v>3115409</v>
      </c>
      <c r="AJ1515" s="166"/>
      <c r="AK1515" s="166"/>
    </row>
    <row r="1516" spans="33:37">
      <c r="AG1516" s="166" t="s">
        <v>59</v>
      </c>
      <c r="AH1516" s="166" t="s">
        <v>3158</v>
      </c>
      <c r="AI1516" s="166">
        <v>3115458</v>
      </c>
      <c r="AJ1516" s="166"/>
      <c r="AK1516" s="166"/>
    </row>
    <row r="1517" spans="33:37">
      <c r="AG1517" s="166" t="s">
        <v>59</v>
      </c>
      <c r="AH1517" s="166" t="s">
        <v>3169</v>
      </c>
      <c r="AI1517" s="166">
        <v>3115474</v>
      </c>
      <c r="AJ1517" s="166"/>
      <c r="AK1517" s="166"/>
    </row>
    <row r="1518" spans="33:37">
      <c r="AG1518" s="166" t="s">
        <v>59</v>
      </c>
      <c r="AH1518" s="166" t="s">
        <v>3180</v>
      </c>
      <c r="AI1518" s="166">
        <v>3115508</v>
      </c>
      <c r="AJ1518" s="166"/>
      <c r="AK1518" s="166"/>
    </row>
    <row r="1519" spans="33:37">
      <c r="AG1519" s="166" t="s">
        <v>59</v>
      </c>
      <c r="AH1519" s="166" t="s">
        <v>3191</v>
      </c>
      <c r="AI1519" s="166">
        <v>3115607</v>
      </c>
      <c r="AJ1519" s="166"/>
      <c r="AK1519" s="166"/>
    </row>
    <row r="1520" spans="33:37">
      <c r="AG1520" s="166" t="s">
        <v>59</v>
      </c>
      <c r="AH1520" s="166" t="s">
        <v>3203</v>
      </c>
      <c r="AI1520" s="166">
        <v>3115706</v>
      </c>
      <c r="AJ1520" s="166"/>
      <c r="AK1520" s="166"/>
    </row>
    <row r="1521" spans="33:37">
      <c r="AG1521" s="166" t="s">
        <v>59</v>
      </c>
      <c r="AH1521" s="166" t="s">
        <v>3215</v>
      </c>
      <c r="AI1521" s="166">
        <v>3115805</v>
      </c>
      <c r="AJ1521" s="166"/>
      <c r="AK1521" s="166"/>
    </row>
    <row r="1522" spans="33:37">
      <c r="AG1522" s="166" t="s">
        <v>59</v>
      </c>
      <c r="AH1522" s="166" t="s">
        <v>3227</v>
      </c>
      <c r="AI1522" s="166">
        <v>3115904</v>
      </c>
      <c r="AJ1522" s="166"/>
      <c r="AK1522" s="166"/>
    </row>
    <row r="1523" spans="33:37">
      <c r="AG1523" s="166" t="s">
        <v>59</v>
      </c>
      <c r="AH1523" s="166" t="s">
        <v>3237</v>
      </c>
      <c r="AI1523" s="166">
        <v>3116001</v>
      </c>
      <c r="AJ1523" s="166"/>
      <c r="AK1523" s="166"/>
    </row>
    <row r="1524" spans="33:37">
      <c r="AG1524" s="166" t="s">
        <v>59</v>
      </c>
      <c r="AH1524" s="166" t="s">
        <v>3248</v>
      </c>
      <c r="AI1524" s="166">
        <v>3116100</v>
      </c>
      <c r="AJ1524" s="166"/>
      <c r="AK1524" s="166"/>
    </row>
    <row r="1525" spans="33:37">
      <c r="AG1525" s="166" t="s">
        <v>59</v>
      </c>
      <c r="AH1525" s="166" t="s">
        <v>3258</v>
      </c>
      <c r="AI1525" s="166">
        <v>3116159</v>
      </c>
      <c r="AJ1525" s="166"/>
      <c r="AK1525" s="166"/>
    </row>
    <row r="1526" spans="33:37">
      <c r="AG1526" s="166" t="s">
        <v>59</v>
      </c>
      <c r="AH1526" s="166" t="s">
        <v>3269</v>
      </c>
      <c r="AI1526" s="166">
        <v>3116209</v>
      </c>
      <c r="AJ1526" s="166"/>
      <c r="AK1526" s="166"/>
    </row>
    <row r="1527" spans="33:37">
      <c r="AG1527" s="166" t="s">
        <v>59</v>
      </c>
      <c r="AH1527" s="166" t="s">
        <v>3281</v>
      </c>
      <c r="AI1527" s="166">
        <v>3116308</v>
      </c>
      <c r="AJ1527" s="166"/>
      <c r="AK1527" s="166"/>
    </row>
    <row r="1528" spans="33:37">
      <c r="AG1528" s="166" t="s">
        <v>59</v>
      </c>
      <c r="AH1528" s="166" t="s">
        <v>3292</v>
      </c>
      <c r="AI1528" s="166">
        <v>3116407</v>
      </c>
      <c r="AJ1528" s="166"/>
      <c r="AK1528" s="166"/>
    </row>
    <row r="1529" spans="33:37">
      <c r="AG1529" s="166" t="s">
        <v>59</v>
      </c>
      <c r="AH1529" s="166" t="s">
        <v>3304</v>
      </c>
      <c r="AI1529" s="166">
        <v>3116506</v>
      </c>
      <c r="AJ1529" s="166"/>
      <c r="AK1529" s="166"/>
    </row>
    <row r="1530" spans="33:37">
      <c r="AG1530" s="166" t="s">
        <v>59</v>
      </c>
      <c r="AH1530" s="166" t="s">
        <v>3316</v>
      </c>
      <c r="AI1530" s="166">
        <v>3116605</v>
      </c>
      <c r="AJ1530" s="166"/>
      <c r="AK1530" s="166"/>
    </row>
    <row r="1531" spans="33:37">
      <c r="AG1531" s="166" t="s">
        <v>59</v>
      </c>
      <c r="AH1531" s="166" t="s">
        <v>3326</v>
      </c>
      <c r="AI1531" s="166">
        <v>3116704</v>
      </c>
      <c r="AJ1531" s="166"/>
      <c r="AK1531" s="166"/>
    </row>
    <row r="1532" spans="33:37">
      <c r="AG1532" s="166" t="s">
        <v>59</v>
      </c>
      <c r="AH1532" s="166" t="s">
        <v>3337</v>
      </c>
      <c r="AI1532" s="166">
        <v>3116803</v>
      </c>
      <c r="AJ1532" s="166"/>
      <c r="AK1532" s="166"/>
    </row>
    <row r="1533" spans="33:37">
      <c r="AG1533" s="166" t="s">
        <v>59</v>
      </c>
      <c r="AH1533" s="166" t="s">
        <v>3348</v>
      </c>
      <c r="AI1533" s="166">
        <v>3116902</v>
      </c>
      <c r="AJ1533" s="166"/>
      <c r="AK1533" s="166"/>
    </row>
    <row r="1534" spans="33:37">
      <c r="AG1534" s="166" t="s">
        <v>59</v>
      </c>
      <c r="AH1534" s="166" t="s">
        <v>3358</v>
      </c>
      <c r="AI1534" s="166">
        <v>3117009</v>
      </c>
      <c r="AJ1534" s="166"/>
      <c r="AK1534" s="166"/>
    </row>
    <row r="1535" spans="33:37">
      <c r="AG1535" s="166" t="s">
        <v>59</v>
      </c>
      <c r="AH1535" s="166" t="s">
        <v>3367</v>
      </c>
      <c r="AI1535" s="166">
        <v>3117108</v>
      </c>
      <c r="AJ1535" s="166"/>
      <c r="AK1535" s="166"/>
    </row>
    <row r="1536" spans="33:37">
      <c r="AG1536" s="166" t="s">
        <v>59</v>
      </c>
      <c r="AH1536" s="166" t="s">
        <v>3377</v>
      </c>
      <c r="AI1536" s="166">
        <v>3115201</v>
      </c>
      <c r="AJ1536" s="166"/>
      <c r="AK1536" s="166"/>
    </row>
    <row r="1537" spans="33:37">
      <c r="AG1537" s="166" t="s">
        <v>59</v>
      </c>
      <c r="AH1537" s="166" t="s">
        <v>3387</v>
      </c>
      <c r="AI1537" s="166">
        <v>3117306</v>
      </c>
      <c r="AJ1537" s="166"/>
      <c r="AK1537" s="166"/>
    </row>
    <row r="1538" spans="33:37">
      <c r="AG1538" s="166" t="s">
        <v>59</v>
      </c>
      <c r="AH1538" s="166" t="s">
        <v>3397</v>
      </c>
      <c r="AI1538" s="166">
        <v>3117207</v>
      </c>
      <c r="AJ1538" s="166"/>
      <c r="AK1538" s="166"/>
    </row>
    <row r="1539" spans="33:37">
      <c r="AG1539" s="166" t="s">
        <v>59</v>
      </c>
      <c r="AH1539" s="166" t="s">
        <v>3407</v>
      </c>
      <c r="AI1539" s="166">
        <v>3117405</v>
      </c>
      <c r="AJ1539" s="166"/>
      <c r="AK1539" s="166"/>
    </row>
    <row r="1540" spans="33:37">
      <c r="AG1540" s="166" t="s">
        <v>59</v>
      </c>
      <c r="AH1540" s="166" t="s">
        <v>3417</v>
      </c>
      <c r="AI1540" s="166">
        <v>3117504</v>
      </c>
      <c r="AJ1540" s="166"/>
      <c r="AK1540" s="166"/>
    </row>
    <row r="1541" spans="33:37">
      <c r="AG1541" s="166" t="s">
        <v>59</v>
      </c>
      <c r="AH1541" s="166" t="s">
        <v>3426</v>
      </c>
      <c r="AI1541" s="166">
        <v>3117603</v>
      </c>
      <c r="AJ1541" s="166"/>
      <c r="AK1541" s="166"/>
    </row>
    <row r="1542" spans="33:37">
      <c r="AG1542" s="166" t="s">
        <v>59</v>
      </c>
      <c r="AH1542" s="166" t="s">
        <v>3436</v>
      </c>
      <c r="AI1542" s="166">
        <v>3117702</v>
      </c>
      <c r="AJ1542" s="166"/>
      <c r="AK1542" s="166"/>
    </row>
    <row r="1543" spans="33:37">
      <c r="AG1543" s="166" t="s">
        <v>59</v>
      </c>
      <c r="AH1543" s="166" t="s">
        <v>3445</v>
      </c>
      <c r="AI1543" s="166">
        <v>3117801</v>
      </c>
      <c r="AJ1543" s="166"/>
      <c r="AK1543" s="166"/>
    </row>
    <row r="1544" spans="33:37">
      <c r="AG1544" s="166" t="s">
        <v>59</v>
      </c>
      <c r="AH1544" s="166" t="s">
        <v>3454</v>
      </c>
      <c r="AI1544" s="166">
        <v>3117836</v>
      </c>
      <c r="AJ1544" s="166"/>
      <c r="AK1544" s="166"/>
    </row>
    <row r="1545" spans="33:37">
      <c r="AG1545" s="166" t="s">
        <v>59</v>
      </c>
      <c r="AH1545" s="166" t="s">
        <v>3464</v>
      </c>
      <c r="AI1545" s="166">
        <v>3117876</v>
      </c>
      <c r="AJ1545" s="166"/>
      <c r="AK1545" s="166"/>
    </row>
    <row r="1546" spans="33:37">
      <c r="AG1546" s="166" t="s">
        <v>59</v>
      </c>
      <c r="AH1546" s="166" t="s">
        <v>3473</v>
      </c>
      <c r="AI1546" s="166">
        <v>3117900</v>
      </c>
      <c r="AJ1546" s="166"/>
      <c r="AK1546" s="166"/>
    </row>
    <row r="1547" spans="33:37">
      <c r="AG1547" s="166" t="s">
        <v>59</v>
      </c>
      <c r="AH1547" s="166" t="s">
        <v>3483</v>
      </c>
      <c r="AI1547" s="166">
        <v>3118007</v>
      </c>
      <c r="AJ1547" s="166"/>
      <c r="AK1547" s="166"/>
    </row>
    <row r="1548" spans="33:37">
      <c r="AG1548" s="166" t="s">
        <v>59</v>
      </c>
      <c r="AH1548" s="166" t="s">
        <v>3493</v>
      </c>
      <c r="AI1548" s="166">
        <v>3118106</v>
      </c>
      <c r="AJ1548" s="166"/>
      <c r="AK1548" s="166"/>
    </row>
    <row r="1549" spans="33:37">
      <c r="AG1549" s="166" t="s">
        <v>59</v>
      </c>
      <c r="AH1549" s="166" t="s">
        <v>3502</v>
      </c>
      <c r="AI1549" s="166">
        <v>3118205</v>
      </c>
      <c r="AJ1549" s="166"/>
      <c r="AK1549" s="166"/>
    </row>
    <row r="1550" spans="33:37">
      <c r="AG1550" s="166" t="s">
        <v>59</v>
      </c>
      <c r="AH1550" s="166" t="s">
        <v>3512</v>
      </c>
      <c r="AI1550" s="166">
        <v>3118304</v>
      </c>
      <c r="AJ1550" s="166"/>
      <c r="AK1550" s="166"/>
    </row>
    <row r="1551" spans="33:37">
      <c r="AG1551" s="166" t="s">
        <v>59</v>
      </c>
      <c r="AH1551" s="166" t="s">
        <v>3522</v>
      </c>
      <c r="AI1551" s="166">
        <v>3118403</v>
      </c>
      <c r="AJ1551" s="166"/>
      <c r="AK1551" s="166"/>
    </row>
    <row r="1552" spans="33:37">
      <c r="AG1552" s="166" t="s">
        <v>59</v>
      </c>
      <c r="AH1552" s="166" t="s">
        <v>3532</v>
      </c>
      <c r="AI1552" s="166">
        <v>3118502</v>
      </c>
      <c r="AJ1552" s="166"/>
      <c r="AK1552" s="166"/>
    </row>
    <row r="1553" spans="33:37">
      <c r="AG1553" s="166" t="s">
        <v>59</v>
      </c>
      <c r="AH1553" s="166" t="s">
        <v>3542</v>
      </c>
      <c r="AI1553" s="166">
        <v>3118601</v>
      </c>
      <c r="AJ1553" s="166"/>
      <c r="AK1553" s="166"/>
    </row>
    <row r="1554" spans="33:37">
      <c r="AG1554" s="166" t="s">
        <v>59</v>
      </c>
      <c r="AH1554" s="166" t="s">
        <v>3550</v>
      </c>
      <c r="AI1554" s="166">
        <v>3118700</v>
      </c>
      <c r="AJ1554" s="166"/>
      <c r="AK1554" s="166"/>
    </row>
    <row r="1555" spans="33:37">
      <c r="AG1555" s="166" t="s">
        <v>59</v>
      </c>
      <c r="AH1555" s="166" t="s">
        <v>3560</v>
      </c>
      <c r="AI1555" s="166">
        <v>3118809</v>
      </c>
      <c r="AJ1555" s="166"/>
      <c r="AK1555" s="166"/>
    </row>
    <row r="1556" spans="33:37">
      <c r="AG1556" s="166" t="s">
        <v>59</v>
      </c>
      <c r="AH1556" s="166" t="s">
        <v>3570</v>
      </c>
      <c r="AI1556" s="166">
        <v>3118908</v>
      </c>
      <c r="AJ1556" s="166"/>
      <c r="AK1556" s="166"/>
    </row>
    <row r="1557" spans="33:37">
      <c r="AG1557" s="166" t="s">
        <v>59</v>
      </c>
      <c r="AH1557" s="166" t="s">
        <v>3580</v>
      </c>
      <c r="AI1557" s="166">
        <v>3119005</v>
      </c>
      <c r="AJ1557" s="166"/>
      <c r="AK1557" s="166"/>
    </row>
    <row r="1558" spans="33:37">
      <c r="AG1558" s="166" t="s">
        <v>59</v>
      </c>
      <c r="AH1558" s="166" t="s">
        <v>3590</v>
      </c>
      <c r="AI1558" s="166">
        <v>3119104</v>
      </c>
      <c r="AJ1558" s="166"/>
      <c r="AK1558" s="166"/>
    </row>
    <row r="1559" spans="33:37">
      <c r="AG1559" s="166" t="s">
        <v>59</v>
      </c>
      <c r="AH1559" s="166" t="s">
        <v>3599</v>
      </c>
      <c r="AI1559" s="166">
        <v>3119203</v>
      </c>
      <c r="AJ1559" s="166"/>
      <c r="AK1559" s="166"/>
    </row>
    <row r="1560" spans="33:37">
      <c r="AG1560" s="166" t="s">
        <v>59</v>
      </c>
      <c r="AH1560" s="166" t="s">
        <v>3608</v>
      </c>
      <c r="AI1560" s="166">
        <v>3119302</v>
      </c>
      <c r="AJ1560" s="166"/>
      <c r="AK1560" s="166"/>
    </row>
    <row r="1561" spans="33:37">
      <c r="AG1561" s="166" t="s">
        <v>59</v>
      </c>
      <c r="AH1561" s="166" t="s">
        <v>3617</v>
      </c>
      <c r="AI1561" s="166">
        <v>3119401</v>
      </c>
      <c r="AJ1561" s="166"/>
      <c r="AK1561" s="166"/>
    </row>
    <row r="1562" spans="33:37">
      <c r="AG1562" s="166" t="s">
        <v>59</v>
      </c>
      <c r="AH1562" s="166" t="s">
        <v>3627</v>
      </c>
      <c r="AI1562" s="166">
        <v>3119500</v>
      </c>
      <c r="AJ1562" s="166"/>
      <c r="AK1562" s="166"/>
    </row>
    <row r="1563" spans="33:37">
      <c r="AG1563" s="166" t="s">
        <v>59</v>
      </c>
      <c r="AH1563" s="166" t="s">
        <v>3637</v>
      </c>
      <c r="AI1563" s="166">
        <v>3119609</v>
      </c>
      <c r="AJ1563" s="166"/>
      <c r="AK1563" s="166"/>
    </row>
    <row r="1564" spans="33:37">
      <c r="AG1564" s="166" t="s">
        <v>59</v>
      </c>
      <c r="AH1564" s="166" t="s">
        <v>3647</v>
      </c>
      <c r="AI1564" s="166">
        <v>3119708</v>
      </c>
      <c r="AJ1564" s="166"/>
      <c r="AK1564" s="166"/>
    </row>
    <row r="1565" spans="33:37">
      <c r="AG1565" s="166" t="s">
        <v>59</v>
      </c>
      <c r="AH1565" s="166" t="s">
        <v>3655</v>
      </c>
      <c r="AI1565" s="166">
        <v>3119807</v>
      </c>
      <c r="AJ1565" s="166"/>
      <c r="AK1565" s="166"/>
    </row>
    <row r="1566" spans="33:37">
      <c r="AG1566" s="166" t="s">
        <v>59</v>
      </c>
      <c r="AH1566" s="166" t="s">
        <v>3664</v>
      </c>
      <c r="AI1566" s="166">
        <v>3119906</v>
      </c>
      <c r="AJ1566" s="166"/>
      <c r="AK1566" s="166"/>
    </row>
    <row r="1567" spans="33:37">
      <c r="AG1567" s="166" t="s">
        <v>59</v>
      </c>
      <c r="AH1567" s="166" t="s">
        <v>3672</v>
      </c>
      <c r="AI1567" s="166">
        <v>3119955</v>
      </c>
      <c r="AJ1567" s="166"/>
      <c r="AK1567" s="166"/>
    </row>
    <row r="1568" spans="33:37">
      <c r="AG1568" s="166" t="s">
        <v>59</v>
      </c>
      <c r="AH1568" s="166" t="s">
        <v>3680</v>
      </c>
      <c r="AI1568" s="166">
        <v>3120003</v>
      </c>
      <c r="AJ1568" s="166"/>
      <c r="AK1568" s="166"/>
    </row>
    <row r="1569" spans="33:37">
      <c r="AG1569" s="166" t="s">
        <v>59</v>
      </c>
      <c r="AH1569" s="166" t="s">
        <v>3688</v>
      </c>
      <c r="AI1569" s="166">
        <v>3120102</v>
      </c>
      <c r="AJ1569" s="166"/>
      <c r="AK1569" s="166"/>
    </row>
    <row r="1570" spans="33:37">
      <c r="AG1570" s="166" t="s">
        <v>59</v>
      </c>
      <c r="AH1570" s="166" t="s">
        <v>3697</v>
      </c>
      <c r="AI1570" s="166">
        <v>3120151</v>
      </c>
      <c r="AJ1570" s="166"/>
      <c r="AK1570" s="166"/>
    </row>
    <row r="1571" spans="33:37">
      <c r="AG1571" s="166" t="s">
        <v>59</v>
      </c>
      <c r="AH1571" s="166" t="s">
        <v>3705</v>
      </c>
      <c r="AI1571" s="166">
        <v>3120201</v>
      </c>
      <c r="AJ1571" s="166"/>
      <c r="AK1571" s="166"/>
    </row>
    <row r="1572" spans="33:37">
      <c r="AG1572" s="166" t="s">
        <v>59</v>
      </c>
      <c r="AH1572" s="166" t="s">
        <v>3713</v>
      </c>
      <c r="AI1572" s="166">
        <v>3120300</v>
      </c>
      <c r="AJ1572" s="166"/>
      <c r="AK1572" s="166"/>
    </row>
    <row r="1573" spans="33:37">
      <c r="AG1573" s="166" t="s">
        <v>59</v>
      </c>
      <c r="AH1573" s="166" t="s">
        <v>3720</v>
      </c>
      <c r="AI1573" s="166">
        <v>3120409</v>
      </c>
      <c r="AJ1573" s="166"/>
      <c r="AK1573" s="166"/>
    </row>
    <row r="1574" spans="33:37">
      <c r="AG1574" s="166" t="s">
        <v>59</v>
      </c>
      <c r="AH1574" s="166" t="s">
        <v>3727</v>
      </c>
      <c r="AI1574" s="166">
        <v>3120508</v>
      </c>
      <c r="AJ1574" s="166"/>
      <c r="AK1574" s="166"/>
    </row>
    <row r="1575" spans="33:37">
      <c r="AG1575" s="166" t="s">
        <v>59</v>
      </c>
      <c r="AH1575" s="166" t="s">
        <v>3734</v>
      </c>
      <c r="AI1575" s="166">
        <v>3120607</v>
      </c>
      <c r="AJ1575" s="166"/>
      <c r="AK1575" s="166"/>
    </row>
    <row r="1576" spans="33:37">
      <c r="AG1576" s="166" t="s">
        <v>59</v>
      </c>
      <c r="AH1576" s="166" t="s">
        <v>3741</v>
      </c>
      <c r="AI1576" s="166">
        <v>3120706</v>
      </c>
      <c r="AJ1576" s="166"/>
      <c r="AK1576" s="166"/>
    </row>
    <row r="1577" spans="33:37">
      <c r="AG1577" s="166" t="s">
        <v>59</v>
      </c>
      <c r="AH1577" s="166" t="s">
        <v>3748</v>
      </c>
      <c r="AI1577" s="166">
        <v>3120805</v>
      </c>
      <c r="AJ1577" s="166"/>
      <c r="AK1577" s="166"/>
    </row>
    <row r="1578" spans="33:37">
      <c r="AG1578" s="166" t="s">
        <v>59</v>
      </c>
      <c r="AH1578" s="166" t="s">
        <v>3754</v>
      </c>
      <c r="AI1578" s="166">
        <v>3120839</v>
      </c>
      <c r="AJ1578" s="166"/>
      <c r="AK1578" s="166"/>
    </row>
    <row r="1579" spans="33:37">
      <c r="AG1579" s="166" t="s">
        <v>59</v>
      </c>
      <c r="AH1579" s="166" t="s">
        <v>3760</v>
      </c>
      <c r="AI1579" s="166">
        <v>3120870</v>
      </c>
      <c r="AJ1579" s="166"/>
      <c r="AK1579" s="166"/>
    </row>
    <row r="1580" spans="33:37">
      <c r="AG1580" s="166" t="s">
        <v>59</v>
      </c>
      <c r="AH1580" s="166" t="s">
        <v>3763</v>
      </c>
      <c r="AI1580" s="166">
        <v>3120904</v>
      </c>
      <c r="AJ1580" s="166"/>
      <c r="AK1580" s="166"/>
    </row>
    <row r="1581" spans="33:37">
      <c r="AG1581" s="166" t="s">
        <v>59</v>
      </c>
      <c r="AH1581" s="166" t="s">
        <v>3770</v>
      </c>
      <c r="AI1581" s="166">
        <v>3121001</v>
      </c>
      <c r="AJ1581" s="166"/>
      <c r="AK1581" s="166"/>
    </row>
    <row r="1582" spans="33:37">
      <c r="AG1582" s="166" t="s">
        <v>59</v>
      </c>
      <c r="AH1582" s="166" t="s">
        <v>3776</v>
      </c>
      <c r="AI1582" s="166">
        <v>3121100</v>
      </c>
      <c r="AJ1582" s="166"/>
      <c r="AK1582" s="166"/>
    </row>
    <row r="1583" spans="33:37">
      <c r="AG1583" s="166" t="s">
        <v>59</v>
      </c>
      <c r="AH1583" s="166" t="s">
        <v>3783</v>
      </c>
      <c r="AI1583" s="166">
        <v>3121209</v>
      </c>
      <c r="AJ1583" s="166"/>
      <c r="AK1583" s="166"/>
    </row>
    <row r="1584" spans="33:37">
      <c r="AG1584" s="166" t="s">
        <v>59</v>
      </c>
      <c r="AH1584" s="166" t="s">
        <v>3790</v>
      </c>
      <c r="AI1584" s="166">
        <v>3121258</v>
      </c>
      <c r="AJ1584" s="166"/>
      <c r="AK1584" s="166"/>
    </row>
    <row r="1585" spans="33:37">
      <c r="AG1585" s="166" t="s">
        <v>59</v>
      </c>
      <c r="AH1585" s="166" t="s">
        <v>3797</v>
      </c>
      <c r="AI1585" s="166">
        <v>3121308</v>
      </c>
      <c r="AJ1585" s="166"/>
      <c r="AK1585" s="166"/>
    </row>
    <row r="1586" spans="33:37">
      <c r="AG1586" s="166" t="s">
        <v>59</v>
      </c>
      <c r="AH1586" s="166" t="s">
        <v>3804</v>
      </c>
      <c r="AI1586" s="166">
        <v>3121407</v>
      </c>
      <c r="AJ1586" s="166"/>
      <c r="AK1586" s="166"/>
    </row>
    <row r="1587" spans="33:37">
      <c r="AG1587" s="166" t="s">
        <v>59</v>
      </c>
      <c r="AH1587" s="166" t="s">
        <v>3810</v>
      </c>
      <c r="AI1587" s="166">
        <v>3121506</v>
      </c>
      <c r="AJ1587" s="166"/>
      <c r="AK1587" s="166"/>
    </row>
    <row r="1588" spans="33:37">
      <c r="AG1588" s="166" t="s">
        <v>59</v>
      </c>
      <c r="AH1588" s="166" t="s">
        <v>3817</v>
      </c>
      <c r="AI1588" s="166">
        <v>3121605</v>
      </c>
      <c r="AJ1588" s="166"/>
      <c r="AK1588" s="166"/>
    </row>
    <row r="1589" spans="33:37">
      <c r="AG1589" s="166" t="s">
        <v>59</v>
      </c>
      <c r="AH1589" s="166" t="s">
        <v>3824</v>
      </c>
      <c r="AI1589" s="166">
        <v>3121704</v>
      </c>
      <c r="AJ1589" s="166"/>
      <c r="AK1589" s="166"/>
    </row>
    <row r="1590" spans="33:37">
      <c r="AG1590" s="166" t="s">
        <v>59</v>
      </c>
      <c r="AH1590" s="166" t="s">
        <v>3831</v>
      </c>
      <c r="AI1590" s="166">
        <v>3121803</v>
      </c>
      <c r="AJ1590" s="166"/>
      <c r="AK1590" s="166"/>
    </row>
    <row r="1591" spans="33:37">
      <c r="AG1591" s="166" t="s">
        <v>59</v>
      </c>
      <c r="AH1591" s="166" t="s">
        <v>3837</v>
      </c>
      <c r="AI1591" s="166">
        <v>3121902</v>
      </c>
      <c r="AJ1591" s="166"/>
      <c r="AK1591" s="166"/>
    </row>
    <row r="1592" spans="33:37">
      <c r="AG1592" s="166" t="s">
        <v>59</v>
      </c>
      <c r="AH1592" s="166" t="s">
        <v>3844</v>
      </c>
      <c r="AI1592" s="166">
        <v>3122009</v>
      </c>
      <c r="AJ1592" s="166"/>
      <c r="AK1592" s="166"/>
    </row>
    <row r="1593" spans="33:37">
      <c r="AG1593" s="166" t="s">
        <v>59</v>
      </c>
      <c r="AH1593" s="166" t="s">
        <v>3850</v>
      </c>
      <c r="AI1593" s="166">
        <v>3122108</v>
      </c>
      <c r="AJ1593" s="166"/>
      <c r="AK1593" s="166"/>
    </row>
    <row r="1594" spans="33:37">
      <c r="AG1594" s="166" t="s">
        <v>59</v>
      </c>
      <c r="AH1594" s="166" t="s">
        <v>3856</v>
      </c>
      <c r="AI1594" s="166">
        <v>3122207</v>
      </c>
      <c r="AJ1594" s="166"/>
      <c r="AK1594" s="166"/>
    </row>
    <row r="1595" spans="33:37">
      <c r="AG1595" s="166" t="s">
        <v>59</v>
      </c>
      <c r="AH1595" s="166" t="s">
        <v>3862</v>
      </c>
      <c r="AI1595" s="166">
        <v>3122306</v>
      </c>
      <c r="AJ1595" s="166"/>
      <c r="AK1595" s="166"/>
    </row>
    <row r="1596" spans="33:37">
      <c r="AG1596" s="166" t="s">
        <v>59</v>
      </c>
      <c r="AH1596" s="166" t="s">
        <v>3868</v>
      </c>
      <c r="AI1596" s="166">
        <v>3122355</v>
      </c>
      <c r="AJ1596" s="166"/>
      <c r="AK1596" s="166"/>
    </row>
    <row r="1597" spans="33:37">
      <c r="AG1597" s="166" t="s">
        <v>59</v>
      </c>
      <c r="AH1597" s="166" t="s">
        <v>3873</v>
      </c>
      <c r="AI1597" s="166">
        <v>3122405</v>
      </c>
      <c r="AJ1597" s="166"/>
      <c r="AK1597" s="166"/>
    </row>
    <row r="1598" spans="33:37">
      <c r="AG1598" s="166" t="s">
        <v>59</v>
      </c>
      <c r="AH1598" s="166" t="s">
        <v>3878</v>
      </c>
      <c r="AI1598" s="166">
        <v>3122454</v>
      </c>
      <c r="AJ1598" s="166"/>
      <c r="AK1598" s="166"/>
    </row>
    <row r="1599" spans="33:37">
      <c r="AG1599" s="166" t="s">
        <v>59</v>
      </c>
      <c r="AH1599" s="166" t="s">
        <v>3884</v>
      </c>
      <c r="AI1599" s="166">
        <v>3122470</v>
      </c>
      <c r="AJ1599" s="166"/>
      <c r="AK1599" s="166"/>
    </row>
    <row r="1600" spans="33:37">
      <c r="AG1600" s="166" t="s">
        <v>59</v>
      </c>
      <c r="AH1600" s="166" t="s">
        <v>3890</v>
      </c>
      <c r="AI1600" s="166">
        <v>3122504</v>
      </c>
      <c r="AJ1600" s="166"/>
      <c r="AK1600" s="166"/>
    </row>
    <row r="1601" spans="33:37">
      <c r="AG1601" s="166" t="s">
        <v>59</v>
      </c>
      <c r="AH1601" s="166" t="s">
        <v>3896</v>
      </c>
      <c r="AI1601" s="166">
        <v>3122603</v>
      </c>
      <c r="AJ1601" s="166"/>
      <c r="AK1601" s="166"/>
    </row>
    <row r="1602" spans="33:37">
      <c r="AG1602" s="166" t="s">
        <v>59</v>
      </c>
      <c r="AH1602" s="166" t="s">
        <v>3902</v>
      </c>
      <c r="AI1602" s="166">
        <v>3122702</v>
      </c>
      <c r="AJ1602" s="166"/>
      <c r="AK1602" s="166"/>
    </row>
    <row r="1603" spans="33:37">
      <c r="AG1603" s="166" t="s">
        <v>59</v>
      </c>
      <c r="AH1603" s="166" t="s">
        <v>3908</v>
      </c>
      <c r="AI1603" s="166">
        <v>3122801</v>
      </c>
      <c r="AJ1603" s="166"/>
      <c r="AK1603" s="166"/>
    </row>
    <row r="1604" spans="33:37">
      <c r="AG1604" s="166" t="s">
        <v>59</v>
      </c>
      <c r="AH1604" s="166" t="s">
        <v>3913</v>
      </c>
      <c r="AI1604" s="166">
        <v>3122900</v>
      </c>
      <c r="AJ1604" s="166"/>
      <c r="AK1604" s="166"/>
    </row>
    <row r="1605" spans="33:37">
      <c r="AG1605" s="166" t="s">
        <v>59</v>
      </c>
      <c r="AH1605" s="166" t="s">
        <v>3919</v>
      </c>
      <c r="AI1605" s="166">
        <v>3123007</v>
      </c>
      <c r="AJ1605" s="166"/>
      <c r="AK1605" s="166"/>
    </row>
    <row r="1606" spans="33:37">
      <c r="AG1606" s="166" t="s">
        <v>59</v>
      </c>
      <c r="AH1606" s="166" t="s">
        <v>3925</v>
      </c>
      <c r="AI1606" s="166">
        <v>3123106</v>
      </c>
      <c r="AJ1606" s="166"/>
      <c r="AK1606" s="166"/>
    </row>
    <row r="1607" spans="33:37">
      <c r="AG1607" s="166" t="s">
        <v>59</v>
      </c>
      <c r="AH1607" s="166" t="s">
        <v>3931</v>
      </c>
      <c r="AI1607" s="166">
        <v>3123205</v>
      </c>
      <c r="AJ1607" s="166"/>
      <c r="AK1607" s="166"/>
    </row>
    <row r="1608" spans="33:37">
      <c r="AG1608" s="166" t="s">
        <v>59</v>
      </c>
      <c r="AH1608" s="166" t="s">
        <v>3937</v>
      </c>
      <c r="AI1608" s="166">
        <v>3123304</v>
      </c>
      <c r="AJ1608" s="166"/>
      <c r="AK1608" s="166"/>
    </row>
    <row r="1609" spans="33:37">
      <c r="AG1609" s="166" t="s">
        <v>59</v>
      </c>
      <c r="AH1609" s="166" t="s">
        <v>3943</v>
      </c>
      <c r="AI1609" s="166">
        <v>3123403</v>
      </c>
      <c r="AJ1609" s="166"/>
      <c r="AK1609" s="166"/>
    </row>
    <row r="1610" spans="33:37">
      <c r="AG1610" s="166" t="s">
        <v>59</v>
      </c>
      <c r="AH1610" s="166" t="s">
        <v>3949</v>
      </c>
      <c r="AI1610" s="166">
        <v>3123502</v>
      </c>
      <c r="AJ1610" s="166"/>
      <c r="AK1610" s="166"/>
    </row>
    <row r="1611" spans="33:37">
      <c r="AG1611" s="166" t="s">
        <v>59</v>
      </c>
      <c r="AH1611" s="166" t="s">
        <v>3955</v>
      </c>
      <c r="AI1611" s="166">
        <v>3123528</v>
      </c>
      <c r="AJ1611" s="166"/>
      <c r="AK1611" s="166"/>
    </row>
    <row r="1612" spans="33:37">
      <c r="AG1612" s="166" t="s">
        <v>59</v>
      </c>
      <c r="AH1612" s="166" t="s">
        <v>3960</v>
      </c>
      <c r="AI1612" s="166">
        <v>3123601</v>
      </c>
      <c r="AJ1612" s="166"/>
      <c r="AK1612" s="166"/>
    </row>
    <row r="1613" spans="33:37">
      <c r="AG1613" s="166" t="s">
        <v>59</v>
      </c>
      <c r="AH1613" s="166" t="s">
        <v>3966</v>
      </c>
      <c r="AI1613" s="166">
        <v>3123700</v>
      </c>
      <c r="AJ1613" s="166"/>
      <c r="AK1613" s="166"/>
    </row>
    <row r="1614" spans="33:37">
      <c r="AG1614" s="166" t="s">
        <v>59</v>
      </c>
      <c r="AH1614" s="166" t="s">
        <v>3971</v>
      </c>
      <c r="AI1614" s="166">
        <v>3123809</v>
      </c>
      <c r="AJ1614" s="166"/>
      <c r="AK1614" s="166"/>
    </row>
    <row r="1615" spans="33:37">
      <c r="AG1615" s="166" t="s">
        <v>59</v>
      </c>
      <c r="AH1615" s="166" t="s">
        <v>3976</v>
      </c>
      <c r="AI1615" s="166">
        <v>3123858</v>
      </c>
      <c r="AJ1615" s="166"/>
      <c r="AK1615" s="166"/>
    </row>
    <row r="1616" spans="33:37">
      <c r="AG1616" s="166" t="s">
        <v>59</v>
      </c>
      <c r="AH1616" s="166" t="s">
        <v>3982</v>
      </c>
      <c r="AI1616" s="166">
        <v>3123908</v>
      </c>
      <c r="AJ1616" s="166"/>
      <c r="AK1616" s="166"/>
    </row>
    <row r="1617" spans="33:37">
      <c r="AG1617" s="166" t="s">
        <v>59</v>
      </c>
      <c r="AH1617" s="166" t="s">
        <v>3988</v>
      </c>
      <c r="AI1617" s="166">
        <v>3124005</v>
      </c>
      <c r="AJ1617" s="166"/>
      <c r="AK1617" s="166"/>
    </row>
    <row r="1618" spans="33:37">
      <c r="AG1618" s="166" t="s">
        <v>59</v>
      </c>
      <c r="AH1618" s="166" t="s">
        <v>3993</v>
      </c>
      <c r="AI1618" s="166">
        <v>3124104</v>
      </c>
      <c r="AJ1618" s="166"/>
      <c r="AK1618" s="166"/>
    </row>
    <row r="1619" spans="33:37">
      <c r="AG1619" s="166" t="s">
        <v>59</v>
      </c>
      <c r="AH1619" s="166" t="s">
        <v>3998</v>
      </c>
      <c r="AI1619" s="166">
        <v>3124203</v>
      </c>
      <c r="AJ1619" s="166"/>
      <c r="AK1619" s="166"/>
    </row>
    <row r="1620" spans="33:37">
      <c r="AG1620" s="166" t="s">
        <v>59</v>
      </c>
      <c r="AH1620" s="166" t="s">
        <v>4004</v>
      </c>
      <c r="AI1620" s="166">
        <v>3124302</v>
      </c>
      <c r="AJ1620" s="166"/>
      <c r="AK1620" s="166"/>
    </row>
    <row r="1621" spans="33:37">
      <c r="AG1621" s="166" t="s">
        <v>59</v>
      </c>
      <c r="AH1621" s="166" t="s">
        <v>4010</v>
      </c>
      <c r="AI1621" s="166">
        <v>3124401</v>
      </c>
      <c r="AJ1621" s="166"/>
      <c r="AK1621" s="166"/>
    </row>
    <row r="1622" spans="33:37">
      <c r="AG1622" s="166" t="s">
        <v>59</v>
      </c>
      <c r="AH1622" s="166" t="s">
        <v>4016</v>
      </c>
      <c r="AI1622" s="166">
        <v>3124500</v>
      </c>
      <c r="AJ1622" s="166"/>
      <c r="AK1622" s="166"/>
    </row>
    <row r="1623" spans="33:37">
      <c r="AG1623" s="166" t="s">
        <v>59</v>
      </c>
      <c r="AH1623" s="166" t="s">
        <v>4021</v>
      </c>
      <c r="AI1623" s="166">
        <v>3124609</v>
      </c>
      <c r="AJ1623" s="166"/>
      <c r="AK1623" s="166"/>
    </row>
    <row r="1624" spans="33:37">
      <c r="AG1624" s="166" t="s">
        <v>59</v>
      </c>
      <c r="AH1624" s="166" t="s">
        <v>4027</v>
      </c>
      <c r="AI1624" s="166">
        <v>3124708</v>
      </c>
      <c r="AJ1624" s="166"/>
      <c r="AK1624" s="166"/>
    </row>
    <row r="1625" spans="33:37">
      <c r="AG1625" s="166" t="s">
        <v>59</v>
      </c>
      <c r="AH1625" s="166" t="s">
        <v>4033</v>
      </c>
      <c r="AI1625" s="166">
        <v>3124807</v>
      </c>
      <c r="AJ1625" s="166"/>
      <c r="AK1625" s="166"/>
    </row>
    <row r="1626" spans="33:37">
      <c r="AG1626" s="166" t="s">
        <v>59</v>
      </c>
      <c r="AH1626" s="166" t="s">
        <v>4038</v>
      </c>
      <c r="AI1626" s="166">
        <v>3124906</v>
      </c>
      <c r="AJ1626" s="166"/>
      <c r="AK1626" s="166"/>
    </row>
    <row r="1627" spans="33:37">
      <c r="AG1627" s="166" t="s">
        <v>59</v>
      </c>
      <c r="AH1627" s="166" t="s">
        <v>4044</v>
      </c>
      <c r="AI1627" s="166">
        <v>3125002</v>
      </c>
      <c r="AJ1627" s="166"/>
      <c r="AK1627" s="166"/>
    </row>
    <row r="1628" spans="33:37">
      <c r="AG1628" s="166" t="s">
        <v>59</v>
      </c>
      <c r="AH1628" s="166" t="s">
        <v>4050</v>
      </c>
      <c r="AI1628" s="166">
        <v>3125101</v>
      </c>
      <c r="AJ1628" s="166"/>
      <c r="AK1628" s="166"/>
    </row>
    <row r="1629" spans="33:37">
      <c r="AG1629" s="166" t="s">
        <v>59</v>
      </c>
      <c r="AH1629" s="166" t="s">
        <v>4055</v>
      </c>
      <c r="AI1629" s="166">
        <v>3125200</v>
      </c>
      <c r="AJ1629" s="166"/>
      <c r="AK1629" s="166"/>
    </row>
    <row r="1630" spans="33:37">
      <c r="AG1630" s="166" t="s">
        <v>59</v>
      </c>
      <c r="AH1630" s="166" t="s">
        <v>4061</v>
      </c>
      <c r="AI1630" s="166">
        <v>3125309</v>
      </c>
      <c r="AJ1630" s="166"/>
      <c r="AK1630" s="166"/>
    </row>
    <row r="1631" spans="33:37">
      <c r="AG1631" s="166" t="s">
        <v>59</v>
      </c>
      <c r="AH1631" s="166" t="s">
        <v>4067</v>
      </c>
      <c r="AI1631" s="166">
        <v>3125408</v>
      </c>
      <c r="AJ1631" s="166"/>
      <c r="AK1631" s="166"/>
    </row>
    <row r="1632" spans="33:37">
      <c r="AG1632" s="166" t="s">
        <v>59</v>
      </c>
      <c r="AH1632" s="166" t="s">
        <v>4073</v>
      </c>
      <c r="AI1632" s="166">
        <v>3125606</v>
      </c>
      <c r="AJ1632" s="166"/>
      <c r="AK1632" s="166"/>
    </row>
    <row r="1633" spans="33:37">
      <c r="AG1633" s="166" t="s">
        <v>59</v>
      </c>
      <c r="AH1633" s="166" t="s">
        <v>4078</v>
      </c>
      <c r="AI1633" s="166">
        <v>3125705</v>
      </c>
      <c r="AJ1633" s="166"/>
      <c r="AK1633" s="166"/>
    </row>
    <row r="1634" spans="33:37">
      <c r="AG1634" s="166" t="s">
        <v>59</v>
      </c>
      <c r="AH1634" s="166" t="s">
        <v>4084</v>
      </c>
      <c r="AI1634" s="166">
        <v>3125804</v>
      </c>
      <c r="AJ1634" s="166"/>
      <c r="AK1634" s="166"/>
    </row>
    <row r="1635" spans="33:37">
      <c r="AG1635" s="166" t="s">
        <v>59</v>
      </c>
      <c r="AH1635" s="166" t="s">
        <v>4089</v>
      </c>
      <c r="AI1635" s="166">
        <v>3125903</v>
      </c>
      <c r="AJ1635" s="166"/>
      <c r="AK1635" s="166"/>
    </row>
    <row r="1636" spans="33:37">
      <c r="AG1636" s="166" t="s">
        <v>59</v>
      </c>
      <c r="AH1636" s="166" t="s">
        <v>4095</v>
      </c>
      <c r="AI1636" s="166">
        <v>3125952</v>
      </c>
      <c r="AJ1636" s="166"/>
      <c r="AK1636" s="166"/>
    </row>
    <row r="1637" spans="33:37">
      <c r="AG1637" s="166" t="s">
        <v>59</v>
      </c>
      <c r="AH1637" s="166" t="s">
        <v>4101</v>
      </c>
      <c r="AI1637" s="166">
        <v>3126000</v>
      </c>
      <c r="AJ1637" s="166"/>
      <c r="AK1637" s="166"/>
    </row>
    <row r="1638" spans="33:37">
      <c r="AG1638" s="166" t="s">
        <v>59</v>
      </c>
      <c r="AH1638" s="166" t="s">
        <v>4107</v>
      </c>
      <c r="AI1638" s="166">
        <v>3126109</v>
      </c>
      <c r="AJ1638" s="166"/>
      <c r="AK1638" s="166"/>
    </row>
    <row r="1639" spans="33:37">
      <c r="AG1639" s="166" t="s">
        <v>59</v>
      </c>
      <c r="AH1639" s="166" t="s">
        <v>2024</v>
      </c>
      <c r="AI1639" s="166">
        <v>3126208</v>
      </c>
      <c r="AJ1639" s="166"/>
      <c r="AK1639" s="166"/>
    </row>
    <row r="1640" spans="33:37">
      <c r="AG1640" s="166" t="s">
        <v>59</v>
      </c>
      <c r="AH1640" s="166" t="s">
        <v>4118</v>
      </c>
      <c r="AI1640" s="166">
        <v>3126307</v>
      </c>
      <c r="AJ1640" s="166"/>
      <c r="AK1640" s="166"/>
    </row>
    <row r="1641" spans="33:37">
      <c r="AG1641" s="166" t="s">
        <v>59</v>
      </c>
      <c r="AH1641" s="166" t="s">
        <v>4124</v>
      </c>
      <c r="AI1641" s="166">
        <v>3126406</v>
      </c>
      <c r="AJ1641" s="166"/>
      <c r="AK1641" s="166"/>
    </row>
    <row r="1642" spans="33:37">
      <c r="AG1642" s="166" t="s">
        <v>59</v>
      </c>
      <c r="AH1642" s="166" t="s">
        <v>4130</v>
      </c>
      <c r="AI1642" s="166">
        <v>3126505</v>
      </c>
      <c r="AJ1642" s="166"/>
      <c r="AK1642" s="166"/>
    </row>
    <row r="1643" spans="33:37">
      <c r="AG1643" s="166" t="s">
        <v>59</v>
      </c>
      <c r="AH1643" s="166" t="s">
        <v>4136</v>
      </c>
      <c r="AI1643" s="166">
        <v>3126604</v>
      </c>
      <c r="AJ1643" s="166"/>
      <c r="AK1643" s="166"/>
    </row>
    <row r="1644" spans="33:37">
      <c r="AG1644" s="166" t="s">
        <v>59</v>
      </c>
      <c r="AH1644" s="166" t="s">
        <v>4141</v>
      </c>
      <c r="AI1644" s="166">
        <v>3126703</v>
      </c>
      <c r="AJ1644" s="166"/>
      <c r="AK1644" s="166"/>
    </row>
    <row r="1645" spans="33:37">
      <c r="AG1645" s="166" t="s">
        <v>59</v>
      </c>
      <c r="AH1645" s="166" t="s">
        <v>4146</v>
      </c>
      <c r="AI1645" s="166">
        <v>3126752</v>
      </c>
      <c r="AJ1645" s="166"/>
      <c r="AK1645" s="166"/>
    </row>
    <row r="1646" spans="33:37">
      <c r="AG1646" s="166" t="s">
        <v>59</v>
      </c>
      <c r="AH1646" s="166" t="s">
        <v>4151</v>
      </c>
      <c r="AI1646" s="166">
        <v>3126802</v>
      </c>
      <c r="AJ1646" s="166"/>
      <c r="AK1646" s="166"/>
    </row>
    <row r="1647" spans="33:37">
      <c r="AG1647" s="166" t="s">
        <v>59</v>
      </c>
      <c r="AH1647" s="166" t="s">
        <v>4156</v>
      </c>
      <c r="AI1647" s="166">
        <v>3126901</v>
      </c>
      <c r="AJ1647" s="166"/>
      <c r="AK1647" s="166"/>
    </row>
    <row r="1648" spans="33:37">
      <c r="AG1648" s="166" t="s">
        <v>59</v>
      </c>
      <c r="AH1648" s="166" t="s">
        <v>4161</v>
      </c>
      <c r="AI1648" s="166">
        <v>3126950</v>
      </c>
      <c r="AJ1648" s="166"/>
      <c r="AK1648" s="166"/>
    </row>
    <row r="1649" spans="33:37">
      <c r="AG1649" s="166" t="s">
        <v>59</v>
      </c>
      <c r="AH1649" s="166" t="s">
        <v>4166</v>
      </c>
      <c r="AI1649" s="166">
        <v>3127008</v>
      </c>
      <c r="AJ1649" s="166"/>
      <c r="AK1649" s="166"/>
    </row>
    <row r="1650" spans="33:37">
      <c r="AG1650" s="166" t="s">
        <v>59</v>
      </c>
      <c r="AH1650" s="166" t="s">
        <v>4171</v>
      </c>
      <c r="AI1650" s="166">
        <v>3127057</v>
      </c>
      <c r="AJ1650" s="166"/>
      <c r="AK1650" s="166"/>
    </row>
    <row r="1651" spans="33:37">
      <c r="AG1651" s="166" t="s">
        <v>59</v>
      </c>
      <c r="AH1651" s="166" t="s">
        <v>4176</v>
      </c>
      <c r="AI1651" s="166">
        <v>3127073</v>
      </c>
      <c r="AJ1651" s="166"/>
      <c r="AK1651" s="166"/>
    </row>
    <row r="1652" spans="33:37">
      <c r="AG1652" s="166" t="s">
        <v>59</v>
      </c>
      <c r="AH1652" s="166" t="s">
        <v>4181</v>
      </c>
      <c r="AI1652" s="166">
        <v>3127107</v>
      </c>
      <c r="AJ1652" s="166"/>
      <c r="AK1652" s="166"/>
    </row>
    <row r="1653" spans="33:37">
      <c r="AG1653" s="166" t="s">
        <v>59</v>
      </c>
      <c r="AH1653" s="166" t="s">
        <v>4186</v>
      </c>
      <c r="AI1653" s="166">
        <v>3127206</v>
      </c>
      <c r="AJ1653" s="166"/>
      <c r="AK1653" s="166"/>
    </row>
    <row r="1654" spans="33:37">
      <c r="AG1654" s="166" t="s">
        <v>59</v>
      </c>
      <c r="AH1654" s="166" t="s">
        <v>4190</v>
      </c>
      <c r="AI1654" s="166">
        <v>3127305</v>
      </c>
      <c r="AJ1654" s="166"/>
      <c r="AK1654" s="166"/>
    </row>
    <row r="1655" spans="33:37">
      <c r="AG1655" s="166" t="s">
        <v>59</v>
      </c>
      <c r="AH1655" s="166" t="s">
        <v>4195</v>
      </c>
      <c r="AI1655" s="166">
        <v>3127339</v>
      </c>
      <c r="AJ1655" s="166"/>
      <c r="AK1655" s="166"/>
    </row>
    <row r="1656" spans="33:37">
      <c r="AG1656" s="166" t="s">
        <v>59</v>
      </c>
      <c r="AH1656" s="166" t="s">
        <v>4200</v>
      </c>
      <c r="AI1656" s="166">
        <v>3127354</v>
      </c>
      <c r="AJ1656" s="166"/>
      <c r="AK1656" s="166"/>
    </row>
    <row r="1657" spans="33:37">
      <c r="AG1657" s="166" t="s">
        <v>59</v>
      </c>
      <c r="AH1657" s="166" t="s">
        <v>4205</v>
      </c>
      <c r="AI1657" s="166">
        <v>3127370</v>
      </c>
      <c r="AJ1657" s="166"/>
      <c r="AK1657" s="166"/>
    </row>
    <row r="1658" spans="33:37">
      <c r="AG1658" s="166" t="s">
        <v>59</v>
      </c>
      <c r="AH1658" s="166" t="s">
        <v>4210</v>
      </c>
      <c r="AI1658" s="166">
        <v>3127388</v>
      </c>
      <c r="AJ1658" s="166"/>
      <c r="AK1658" s="166"/>
    </row>
    <row r="1659" spans="33:37">
      <c r="AG1659" s="166" t="s">
        <v>59</v>
      </c>
      <c r="AH1659" s="166" t="s">
        <v>4215</v>
      </c>
      <c r="AI1659" s="166">
        <v>3127404</v>
      </c>
      <c r="AJ1659" s="166"/>
      <c r="AK1659" s="166"/>
    </row>
    <row r="1660" spans="33:37">
      <c r="AG1660" s="166" t="s">
        <v>59</v>
      </c>
      <c r="AH1660" s="166" t="s">
        <v>4219</v>
      </c>
      <c r="AI1660" s="166">
        <v>3127503</v>
      </c>
      <c r="AJ1660" s="166"/>
      <c r="AK1660" s="166"/>
    </row>
    <row r="1661" spans="33:37">
      <c r="AG1661" s="166" t="s">
        <v>59</v>
      </c>
      <c r="AH1661" s="166" t="s">
        <v>4223</v>
      </c>
      <c r="AI1661" s="166">
        <v>3127602</v>
      </c>
      <c r="AJ1661" s="166"/>
      <c r="AK1661" s="166"/>
    </row>
    <row r="1662" spans="33:37">
      <c r="AG1662" s="166" t="s">
        <v>59</v>
      </c>
      <c r="AH1662" s="166" t="s">
        <v>4228</v>
      </c>
      <c r="AI1662" s="166">
        <v>3127701</v>
      </c>
      <c r="AJ1662" s="166"/>
      <c r="AK1662" s="166"/>
    </row>
    <row r="1663" spans="33:37">
      <c r="AG1663" s="166" t="s">
        <v>59</v>
      </c>
      <c r="AH1663" s="166" t="s">
        <v>4233</v>
      </c>
      <c r="AI1663" s="166">
        <v>3127800</v>
      </c>
      <c r="AJ1663" s="166"/>
      <c r="AK1663" s="166"/>
    </row>
    <row r="1664" spans="33:37">
      <c r="AG1664" s="166" t="s">
        <v>59</v>
      </c>
      <c r="AH1664" s="166" t="s">
        <v>4237</v>
      </c>
      <c r="AI1664" s="166">
        <v>3127909</v>
      </c>
      <c r="AJ1664" s="166"/>
      <c r="AK1664" s="166"/>
    </row>
    <row r="1665" spans="33:37">
      <c r="AG1665" s="166" t="s">
        <v>59</v>
      </c>
      <c r="AH1665" s="166" t="s">
        <v>4242</v>
      </c>
      <c r="AI1665" s="166">
        <v>3128006</v>
      </c>
      <c r="AJ1665" s="166"/>
      <c r="AK1665" s="166"/>
    </row>
    <row r="1666" spans="33:37">
      <c r="AG1666" s="166" t="s">
        <v>59</v>
      </c>
      <c r="AH1666" s="166" t="s">
        <v>4247</v>
      </c>
      <c r="AI1666" s="166">
        <v>3128105</v>
      </c>
      <c r="AJ1666" s="166"/>
      <c r="AK1666" s="166"/>
    </row>
    <row r="1667" spans="33:37">
      <c r="AG1667" s="166" t="s">
        <v>59</v>
      </c>
      <c r="AH1667" s="166" t="s">
        <v>2248</v>
      </c>
      <c r="AI1667" s="166">
        <v>3128204</v>
      </c>
      <c r="AJ1667" s="166"/>
      <c r="AK1667" s="166"/>
    </row>
    <row r="1668" spans="33:37">
      <c r="AG1668" s="166" t="s">
        <v>59</v>
      </c>
      <c r="AH1668" s="166" t="s">
        <v>4256</v>
      </c>
      <c r="AI1668" s="166">
        <v>3128253</v>
      </c>
      <c r="AJ1668" s="166"/>
      <c r="AK1668" s="166"/>
    </row>
    <row r="1669" spans="33:37">
      <c r="AG1669" s="166" t="s">
        <v>59</v>
      </c>
      <c r="AH1669" s="166" t="s">
        <v>4260</v>
      </c>
      <c r="AI1669" s="166">
        <v>3128303</v>
      </c>
      <c r="AJ1669" s="166"/>
      <c r="AK1669" s="166"/>
    </row>
    <row r="1670" spans="33:37">
      <c r="AG1670" s="166" t="s">
        <v>59</v>
      </c>
      <c r="AH1670" s="166" t="s">
        <v>4265</v>
      </c>
      <c r="AI1670" s="166">
        <v>3128402</v>
      </c>
      <c r="AJ1670" s="166"/>
      <c r="AK1670" s="166"/>
    </row>
    <row r="1671" spans="33:37">
      <c r="AG1671" s="166" t="s">
        <v>59</v>
      </c>
      <c r="AH1671" s="166" t="s">
        <v>4270</v>
      </c>
      <c r="AI1671" s="166">
        <v>3128501</v>
      </c>
      <c r="AJ1671" s="166"/>
      <c r="AK1671" s="166"/>
    </row>
    <row r="1672" spans="33:37">
      <c r="AG1672" s="166" t="s">
        <v>59</v>
      </c>
      <c r="AH1672" s="166" t="s">
        <v>4274</v>
      </c>
      <c r="AI1672" s="166">
        <v>3128600</v>
      </c>
      <c r="AJ1672" s="166"/>
      <c r="AK1672" s="166"/>
    </row>
    <row r="1673" spans="33:37">
      <c r="AG1673" s="166" t="s">
        <v>59</v>
      </c>
      <c r="AH1673" s="166" t="s">
        <v>4278</v>
      </c>
      <c r="AI1673" s="166">
        <v>3128709</v>
      </c>
      <c r="AJ1673" s="166"/>
      <c r="AK1673" s="166"/>
    </row>
    <row r="1674" spans="33:37">
      <c r="AG1674" s="166" t="s">
        <v>59</v>
      </c>
      <c r="AH1674" s="166" t="s">
        <v>4282</v>
      </c>
      <c r="AI1674" s="166">
        <v>3128808</v>
      </c>
      <c r="AJ1674" s="166"/>
      <c r="AK1674" s="166"/>
    </row>
    <row r="1675" spans="33:37">
      <c r="AG1675" s="166" t="s">
        <v>59</v>
      </c>
      <c r="AH1675" s="166" t="s">
        <v>4287</v>
      </c>
      <c r="AI1675" s="166">
        <v>3128907</v>
      </c>
      <c r="AJ1675" s="166"/>
      <c r="AK1675" s="166"/>
    </row>
    <row r="1676" spans="33:37">
      <c r="AG1676" s="166" t="s">
        <v>59</v>
      </c>
      <c r="AH1676" s="166" t="s">
        <v>4292</v>
      </c>
      <c r="AI1676" s="166">
        <v>3129004</v>
      </c>
      <c r="AJ1676" s="166"/>
      <c r="AK1676" s="166"/>
    </row>
    <row r="1677" spans="33:37">
      <c r="AG1677" s="166" t="s">
        <v>59</v>
      </c>
      <c r="AH1677" s="166" t="s">
        <v>4297</v>
      </c>
      <c r="AI1677" s="166">
        <v>3129103</v>
      </c>
      <c r="AJ1677" s="166"/>
      <c r="AK1677" s="166"/>
    </row>
    <row r="1678" spans="33:37">
      <c r="AG1678" s="166" t="s">
        <v>59</v>
      </c>
      <c r="AH1678" s="166" t="s">
        <v>4302</v>
      </c>
      <c r="AI1678" s="166">
        <v>3129202</v>
      </c>
      <c r="AJ1678" s="166"/>
      <c r="AK1678" s="166"/>
    </row>
    <row r="1679" spans="33:37">
      <c r="AG1679" s="166" t="s">
        <v>59</v>
      </c>
      <c r="AH1679" s="166" t="s">
        <v>4307</v>
      </c>
      <c r="AI1679" s="166">
        <v>3129301</v>
      </c>
      <c r="AJ1679" s="166"/>
      <c r="AK1679" s="166"/>
    </row>
    <row r="1680" spans="33:37">
      <c r="AG1680" s="166" t="s">
        <v>59</v>
      </c>
      <c r="AH1680" s="166" t="s">
        <v>4312</v>
      </c>
      <c r="AI1680" s="166">
        <v>3129400</v>
      </c>
      <c r="AJ1680" s="166"/>
      <c r="AK1680" s="166"/>
    </row>
    <row r="1681" spans="33:37">
      <c r="AG1681" s="166" t="s">
        <v>59</v>
      </c>
      <c r="AH1681" s="166" t="s">
        <v>4316</v>
      </c>
      <c r="AI1681" s="166">
        <v>3129509</v>
      </c>
      <c r="AJ1681" s="166"/>
      <c r="AK1681" s="166"/>
    </row>
    <row r="1682" spans="33:37">
      <c r="AG1682" s="166" t="s">
        <v>59</v>
      </c>
      <c r="AH1682" s="166" t="s">
        <v>4321</v>
      </c>
      <c r="AI1682" s="166">
        <v>3129608</v>
      </c>
      <c r="AJ1682" s="166"/>
      <c r="AK1682" s="166"/>
    </row>
    <row r="1683" spans="33:37">
      <c r="AG1683" s="166" t="s">
        <v>59</v>
      </c>
      <c r="AH1683" s="166" t="s">
        <v>4326</v>
      </c>
      <c r="AI1683" s="166">
        <v>3129657</v>
      </c>
      <c r="AJ1683" s="166"/>
      <c r="AK1683" s="166"/>
    </row>
    <row r="1684" spans="33:37">
      <c r="AG1684" s="166" t="s">
        <v>59</v>
      </c>
      <c r="AH1684" s="166" t="s">
        <v>4331</v>
      </c>
      <c r="AI1684" s="166">
        <v>3129707</v>
      </c>
      <c r="AJ1684" s="166"/>
      <c r="AK1684" s="166"/>
    </row>
    <row r="1685" spans="33:37">
      <c r="AG1685" s="166" t="s">
        <v>59</v>
      </c>
      <c r="AH1685" s="166" t="s">
        <v>4336</v>
      </c>
      <c r="AI1685" s="166">
        <v>3129806</v>
      </c>
      <c r="AJ1685" s="166"/>
      <c r="AK1685" s="166"/>
    </row>
    <row r="1686" spans="33:37">
      <c r="AG1686" s="166" t="s">
        <v>59</v>
      </c>
      <c r="AH1686" s="166" t="s">
        <v>4341</v>
      </c>
      <c r="AI1686" s="166">
        <v>3129905</v>
      </c>
      <c r="AJ1686" s="166"/>
      <c r="AK1686" s="166"/>
    </row>
    <row r="1687" spans="33:37">
      <c r="AG1687" s="166" t="s">
        <v>59</v>
      </c>
      <c r="AH1687" s="166" t="s">
        <v>4346</v>
      </c>
      <c r="AI1687" s="166">
        <v>3130002</v>
      </c>
      <c r="AJ1687" s="166"/>
      <c r="AK1687" s="166"/>
    </row>
    <row r="1688" spans="33:37">
      <c r="AG1688" s="166" t="s">
        <v>59</v>
      </c>
      <c r="AH1688" s="166" t="s">
        <v>4350</v>
      </c>
      <c r="AI1688" s="166">
        <v>3130051</v>
      </c>
      <c r="AJ1688" s="166"/>
      <c r="AK1688" s="166"/>
    </row>
    <row r="1689" spans="33:37">
      <c r="AG1689" s="166" t="s">
        <v>59</v>
      </c>
      <c r="AH1689" s="166" t="s">
        <v>4354</v>
      </c>
      <c r="AI1689" s="166">
        <v>3130101</v>
      </c>
      <c r="AJ1689" s="166"/>
      <c r="AK1689" s="166"/>
    </row>
    <row r="1690" spans="33:37">
      <c r="AG1690" s="166" t="s">
        <v>59</v>
      </c>
      <c r="AH1690" s="166" t="s">
        <v>4359</v>
      </c>
      <c r="AI1690" s="166">
        <v>3130200</v>
      </c>
      <c r="AJ1690" s="166"/>
      <c r="AK1690" s="166"/>
    </row>
    <row r="1691" spans="33:37">
      <c r="AG1691" s="166" t="s">
        <v>59</v>
      </c>
      <c r="AH1691" s="166" t="s">
        <v>4363</v>
      </c>
      <c r="AI1691" s="166">
        <v>3130309</v>
      </c>
      <c r="AJ1691" s="166"/>
      <c r="AK1691" s="166"/>
    </row>
    <row r="1692" spans="33:37">
      <c r="AG1692" s="166" t="s">
        <v>59</v>
      </c>
      <c r="AH1692" s="166" t="s">
        <v>4367</v>
      </c>
      <c r="AI1692" s="166">
        <v>3130408</v>
      </c>
      <c r="AJ1692" s="166"/>
      <c r="AK1692" s="166"/>
    </row>
    <row r="1693" spans="33:37">
      <c r="AG1693" s="166" t="s">
        <v>59</v>
      </c>
      <c r="AH1693" s="166" t="s">
        <v>4372</v>
      </c>
      <c r="AI1693" s="166">
        <v>3130507</v>
      </c>
      <c r="AJ1693" s="166"/>
      <c r="AK1693" s="166"/>
    </row>
    <row r="1694" spans="33:37">
      <c r="AG1694" s="166" t="s">
        <v>59</v>
      </c>
      <c r="AH1694" s="166" t="s">
        <v>4376</v>
      </c>
      <c r="AI1694" s="166">
        <v>3130556</v>
      </c>
      <c r="AJ1694" s="166"/>
      <c r="AK1694" s="166"/>
    </row>
    <row r="1695" spans="33:37">
      <c r="AG1695" s="166" t="s">
        <v>59</v>
      </c>
      <c r="AH1695" s="166" t="s">
        <v>4381</v>
      </c>
      <c r="AI1695" s="166">
        <v>3130606</v>
      </c>
      <c r="AJ1695" s="166"/>
      <c r="AK1695" s="166"/>
    </row>
    <row r="1696" spans="33:37">
      <c r="AG1696" s="166" t="s">
        <v>59</v>
      </c>
      <c r="AH1696" s="166" t="s">
        <v>4386</v>
      </c>
      <c r="AI1696" s="166">
        <v>3130655</v>
      </c>
      <c r="AJ1696" s="166"/>
      <c r="AK1696" s="166"/>
    </row>
    <row r="1697" spans="33:37">
      <c r="AG1697" s="166" t="s">
        <v>59</v>
      </c>
      <c r="AH1697" s="166" t="s">
        <v>2941</v>
      </c>
      <c r="AI1697" s="166">
        <v>3130705</v>
      </c>
      <c r="AJ1697" s="166"/>
      <c r="AK1697" s="166"/>
    </row>
    <row r="1698" spans="33:37">
      <c r="AG1698" s="166" t="s">
        <v>59</v>
      </c>
      <c r="AH1698" s="166" t="s">
        <v>4395</v>
      </c>
      <c r="AI1698" s="166">
        <v>3130804</v>
      </c>
      <c r="AJ1698" s="166"/>
      <c r="AK1698" s="166"/>
    </row>
    <row r="1699" spans="33:37">
      <c r="AG1699" s="166" t="s">
        <v>59</v>
      </c>
      <c r="AH1699" s="166" t="s">
        <v>4400</v>
      </c>
      <c r="AI1699" s="166">
        <v>3130903</v>
      </c>
      <c r="AJ1699" s="166"/>
      <c r="AK1699" s="166"/>
    </row>
    <row r="1700" spans="33:37">
      <c r="AG1700" s="166" t="s">
        <v>59</v>
      </c>
      <c r="AH1700" s="166" t="s">
        <v>4404</v>
      </c>
      <c r="AI1700" s="166">
        <v>3131000</v>
      </c>
      <c r="AJ1700" s="166"/>
      <c r="AK1700" s="166"/>
    </row>
    <row r="1701" spans="33:37">
      <c r="AG1701" s="166" t="s">
        <v>59</v>
      </c>
      <c r="AH1701" s="166" t="s">
        <v>4409</v>
      </c>
      <c r="AI1701" s="166">
        <v>3131109</v>
      </c>
      <c r="AJ1701" s="166"/>
      <c r="AK1701" s="166"/>
    </row>
    <row r="1702" spans="33:37">
      <c r="AG1702" s="166" t="s">
        <v>59</v>
      </c>
      <c r="AH1702" s="166" t="s">
        <v>4414</v>
      </c>
      <c r="AI1702" s="166">
        <v>3131158</v>
      </c>
      <c r="AJ1702" s="166"/>
      <c r="AK1702" s="166"/>
    </row>
    <row r="1703" spans="33:37">
      <c r="AG1703" s="166" t="s">
        <v>59</v>
      </c>
      <c r="AH1703" s="166" t="s">
        <v>4419</v>
      </c>
      <c r="AI1703" s="166">
        <v>3131208</v>
      </c>
      <c r="AJ1703" s="166"/>
      <c r="AK1703" s="166"/>
    </row>
    <row r="1704" spans="33:37">
      <c r="AG1704" s="166" t="s">
        <v>59</v>
      </c>
      <c r="AH1704" s="166" t="s">
        <v>4423</v>
      </c>
      <c r="AI1704" s="166">
        <v>3131307</v>
      </c>
      <c r="AJ1704" s="166"/>
      <c r="AK1704" s="166"/>
    </row>
    <row r="1705" spans="33:37">
      <c r="AG1705" s="166" t="s">
        <v>59</v>
      </c>
      <c r="AH1705" s="166" t="s">
        <v>4428</v>
      </c>
      <c r="AI1705" s="166">
        <v>3131406</v>
      </c>
      <c r="AJ1705" s="166"/>
      <c r="AK1705" s="166"/>
    </row>
    <row r="1706" spans="33:37">
      <c r="AG1706" s="166" t="s">
        <v>59</v>
      </c>
      <c r="AH1706" s="166" t="s">
        <v>4433</v>
      </c>
      <c r="AI1706" s="166">
        <v>3131505</v>
      </c>
      <c r="AJ1706" s="166"/>
      <c r="AK1706" s="166"/>
    </row>
    <row r="1707" spans="33:37">
      <c r="AG1707" s="166" t="s">
        <v>59</v>
      </c>
      <c r="AH1707" s="166" t="s">
        <v>4438</v>
      </c>
      <c r="AI1707" s="166">
        <v>3131604</v>
      </c>
      <c r="AJ1707" s="166"/>
      <c r="AK1707" s="166"/>
    </row>
    <row r="1708" spans="33:37">
      <c r="AG1708" s="166" t="s">
        <v>59</v>
      </c>
      <c r="AH1708" s="166" t="s">
        <v>4442</v>
      </c>
      <c r="AI1708" s="166">
        <v>3131703</v>
      </c>
      <c r="AJ1708" s="166"/>
      <c r="AK1708" s="166"/>
    </row>
    <row r="1709" spans="33:37">
      <c r="AG1709" s="166" t="s">
        <v>59</v>
      </c>
      <c r="AH1709" s="166" t="s">
        <v>4447</v>
      </c>
      <c r="AI1709" s="166">
        <v>3131802</v>
      </c>
      <c r="AJ1709" s="166"/>
      <c r="AK1709" s="166"/>
    </row>
    <row r="1710" spans="33:37">
      <c r="AG1710" s="166" t="s">
        <v>59</v>
      </c>
      <c r="AH1710" s="166" t="s">
        <v>4452</v>
      </c>
      <c r="AI1710" s="166">
        <v>3131901</v>
      </c>
      <c r="AJ1710" s="166"/>
      <c r="AK1710" s="166"/>
    </row>
    <row r="1711" spans="33:37">
      <c r="AG1711" s="166" t="s">
        <v>59</v>
      </c>
      <c r="AH1711" s="166" t="s">
        <v>4457</v>
      </c>
      <c r="AI1711" s="166">
        <v>3132008</v>
      </c>
      <c r="AJ1711" s="166"/>
      <c r="AK1711" s="166"/>
    </row>
    <row r="1712" spans="33:37">
      <c r="AG1712" s="166" t="s">
        <v>59</v>
      </c>
      <c r="AH1712" s="166" t="s">
        <v>4462</v>
      </c>
      <c r="AI1712" s="166">
        <v>3132107</v>
      </c>
      <c r="AJ1712" s="166"/>
      <c r="AK1712" s="166"/>
    </row>
    <row r="1713" spans="33:37">
      <c r="AG1713" s="166" t="s">
        <v>59</v>
      </c>
      <c r="AH1713" s="166" t="s">
        <v>4467</v>
      </c>
      <c r="AI1713" s="166">
        <v>3132206</v>
      </c>
      <c r="AJ1713" s="166"/>
      <c r="AK1713" s="166"/>
    </row>
    <row r="1714" spans="33:37">
      <c r="AG1714" s="166" t="s">
        <v>59</v>
      </c>
      <c r="AH1714" s="166" t="s">
        <v>4471</v>
      </c>
      <c r="AI1714" s="166">
        <v>3132305</v>
      </c>
      <c r="AJ1714" s="166"/>
      <c r="AK1714" s="166"/>
    </row>
    <row r="1715" spans="33:37">
      <c r="AG1715" s="166" t="s">
        <v>59</v>
      </c>
      <c r="AH1715" s="166" t="s">
        <v>4476</v>
      </c>
      <c r="AI1715" s="166">
        <v>3132404</v>
      </c>
      <c r="AJ1715" s="166"/>
      <c r="AK1715" s="166"/>
    </row>
    <row r="1716" spans="33:37">
      <c r="AG1716" s="166" t="s">
        <v>59</v>
      </c>
      <c r="AH1716" s="166" t="s">
        <v>4481</v>
      </c>
      <c r="AI1716" s="166">
        <v>3132503</v>
      </c>
      <c r="AJ1716" s="166"/>
      <c r="AK1716" s="166"/>
    </row>
    <row r="1717" spans="33:37">
      <c r="AG1717" s="166" t="s">
        <v>59</v>
      </c>
      <c r="AH1717" s="166" t="s">
        <v>4486</v>
      </c>
      <c r="AI1717" s="166">
        <v>3132602</v>
      </c>
      <c r="AJ1717" s="166"/>
      <c r="AK1717" s="166"/>
    </row>
    <row r="1718" spans="33:37">
      <c r="AG1718" s="166" t="s">
        <v>59</v>
      </c>
      <c r="AH1718" s="166" t="s">
        <v>4491</v>
      </c>
      <c r="AI1718" s="166">
        <v>3132701</v>
      </c>
      <c r="AJ1718" s="166"/>
      <c r="AK1718" s="166"/>
    </row>
    <row r="1719" spans="33:37">
      <c r="AG1719" s="166" t="s">
        <v>59</v>
      </c>
      <c r="AH1719" s="166" t="s">
        <v>4496</v>
      </c>
      <c r="AI1719" s="166">
        <v>3132800</v>
      </c>
      <c r="AJ1719" s="166"/>
      <c r="AK1719" s="166"/>
    </row>
    <row r="1720" spans="33:37">
      <c r="AG1720" s="166" t="s">
        <v>59</v>
      </c>
      <c r="AH1720" s="166" t="s">
        <v>4501</v>
      </c>
      <c r="AI1720" s="166">
        <v>3132909</v>
      </c>
      <c r="AJ1720" s="166"/>
      <c r="AK1720" s="166"/>
    </row>
    <row r="1721" spans="33:37">
      <c r="AG1721" s="166" t="s">
        <v>59</v>
      </c>
      <c r="AH1721" s="166" t="s">
        <v>4506</v>
      </c>
      <c r="AI1721" s="166">
        <v>3133006</v>
      </c>
      <c r="AJ1721" s="166"/>
      <c r="AK1721" s="166"/>
    </row>
    <row r="1722" spans="33:37">
      <c r="AG1722" s="166" t="s">
        <v>59</v>
      </c>
      <c r="AH1722" s="166" t="s">
        <v>4510</v>
      </c>
      <c r="AI1722" s="166">
        <v>3133105</v>
      </c>
      <c r="AJ1722" s="166"/>
      <c r="AK1722" s="166"/>
    </row>
    <row r="1723" spans="33:37">
      <c r="AG1723" s="166" t="s">
        <v>59</v>
      </c>
      <c r="AH1723" s="166" t="s">
        <v>4515</v>
      </c>
      <c r="AI1723" s="166">
        <v>3133204</v>
      </c>
      <c r="AJ1723" s="166"/>
      <c r="AK1723" s="166"/>
    </row>
    <row r="1724" spans="33:37">
      <c r="AG1724" s="166" t="s">
        <v>59</v>
      </c>
      <c r="AH1724" s="166" t="s">
        <v>4520</v>
      </c>
      <c r="AI1724" s="166">
        <v>3133303</v>
      </c>
      <c r="AJ1724" s="166"/>
      <c r="AK1724" s="166"/>
    </row>
    <row r="1725" spans="33:37">
      <c r="AG1725" s="166" t="s">
        <v>59</v>
      </c>
      <c r="AH1725" s="166" t="s">
        <v>4525</v>
      </c>
      <c r="AI1725" s="166">
        <v>3133402</v>
      </c>
      <c r="AJ1725" s="166"/>
      <c r="AK1725" s="166"/>
    </row>
    <row r="1726" spans="33:37">
      <c r="AG1726" s="166" t="s">
        <v>59</v>
      </c>
      <c r="AH1726" s="166" t="s">
        <v>4530</v>
      </c>
      <c r="AI1726" s="166">
        <v>3133501</v>
      </c>
      <c r="AJ1726" s="166"/>
      <c r="AK1726" s="166"/>
    </row>
    <row r="1727" spans="33:37">
      <c r="AG1727" s="166" t="s">
        <v>59</v>
      </c>
      <c r="AH1727" s="166" t="s">
        <v>3929</v>
      </c>
      <c r="AI1727" s="166">
        <v>3133600</v>
      </c>
      <c r="AJ1727" s="166"/>
      <c r="AK1727" s="166"/>
    </row>
    <row r="1728" spans="33:37">
      <c r="AG1728" s="166" t="s">
        <v>59</v>
      </c>
      <c r="AH1728" s="166" t="s">
        <v>4539</v>
      </c>
      <c r="AI1728" s="166">
        <v>3133709</v>
      </c>
      <c r="AJ1728" s="166"/>
      <c r="AK1728" s="166"/>
    </row>
    <row r="1729" spans="33:37">
      <c r="AG1729" s="166" t="s">
        <v>59</v>
      </c>
      <c r="AH1729" s="166" t="s">
        <v>4543</v>
      </c>
      <c r="AI1729" s="166">
        <v>3133758</v>
      </c>
      <c r="AJ1729" s="166"/>
      <c r="AK1729" s="166"/>
    </row>
    <row r="1730" spans="33:37">
      <c r="AG1730" s="166" t="s">
        <v>59</v>
      </c>
      <c r="AH1730" s="166" t="s">
        <v>4548</v>
      </c>
      <c r="AI1730" s="166">
        <v>3133808</v>
      </c>
      <c r="AJ1730" s="166"/>
      <c r="AK1730" s="166"/>
    </row>
    <row r="1731" spans="33:37">
      <c r="AG1731" s="166" t="s">
        <v>59</v>
      </c>
      <c r="AH1731" s="166" t="s">
        <v>4553</v>
      </c>
      <c r="AI1731" s="166">
        <v>3133907</v>
      </c>
      <c r="AJ1731" s="166"/>
      <c r="AK1731" s="166"/>
    </row>
    <row r="1732" spans="33:37">
      <c r="AG1732" s="166" t="s">
        <v>59</v>
      </c>
      <c r="AH1732" s="166" t="s">
        <v>4558</v>
      </c>
      <c r="AI1732" s="166">
        <v>3134004</v>
      </c>
      <c r="AJ1732" s="166"/>
      <c r="AK1732" s="166"/>
    </row>
    <row r="1733" spans="33:37">
      <c r="AG1733" s="166" t="s">
        <v>59</v>
      </c>
      <c r="AH1733" s="166" t="s">
        <v>4562</v>
      </c>
      <c r="AI1733" s="166">
        <v>3134103</v>
      </c>
      <c r="AJ1733" s="166"/>
      <c r="AK1733" s="166"/>
    </row>
    <row r="1734" spans="33:37">
      <c r="AG1734" s="166" t="s">
        <v>59</v>
      </c>
      <c r="AH1734" s="166" t="s">
        <v>4566</v>
      </c>
      <c r="AI1734" s="166">
        <v>3134202</v>
      </c>
      <c r="AJ1734" s="166"/>
      <c r="AK1734" s="166"/>
    </row>
    <row r="1735" spans="33:37">
      <c r="AG1735" s="166" t="s">
        <v>59</v>
      </c>
      <c r="AH1735" s="166" t="s">
        <v>4570</v>
      </c>
      <c r="AI1735" s="166">
        <v>3134301</v>
      </c>
      <c r="AJ1735" s="166"/>
      <c r="AK1735" s="166"/>
    </row>
    <row r="1736" spans="33:37">
      <c r="AG1736" s="166" t="s">
        <v>59</v>
      </c>
      <c r="AH1736" s="166" t="s">
        <v>4575</v>
      </c>
      <c r="AI1736" s="166">
        <v>3134400</v>
      </c>
      <c r="AJ1736" s="166"/>
      <c r="AK1736" s="166"/>
    </row>
    <row r="1737" spans="33:37">
      <c r="AG1737" s="166" t="s">
        <v>59</v>
      </c>
      <c r="AH1737" s="166" t="s">
        <v>4580</v>
      </c>
      <c r="AI1737" s="166">
        <v>3134509</v>
      </c>
      <c r="AJ1737" s="166"/>
      <c r="AK1737" s="166"/>
    </row>
    <row r="1738" spans="33:37">
      <c r="AG1738" s="166" t="s">
        <v>59</v>
      </c>
      <c r="AH1738" s="166" t="s">
        <v>4585</v>
      </c>
      <c r="AI1738" s="166">
        <v>3134608</v>
      </c>
      <c r="AJ1738" s="166"/>
      <c r="AK1738" s="166"/>
    </row>
    <row r="1739" spans="33:37">
      <c r="AG1739" s="166" t="s">
        <v>59</v>
      </c>
      <c r="AH1739" s="166" t="s">
        <v>4589</v>
      </c>
      <c r="AI1739" s="166">
        <v>3134707</v>
      </c>
      <c r="AJ1739" s="166"/>
      <c r="AK1739" s="166"/>
    </row>
    <row r="1740" spans="33:37">
      <c r="AG1740" s="166" t="s">
        <v>59</v>
      </c>
      <c r="AH1740" s="166" t="s">
        <v>4594</v>
      </c>
      <c r="AI1740" s="166">
        <v>3134806</v>
      </c>
      <c r="AJ1740" s="166"/>
      <c r="AK1740" s="166"/>
    </row>
    <row r="1741" spans="33:37">
      <c r="AG1741" s="166" t="s">
        <v>59</v>
      </c>
      <c r="AH1741" s="166" t="s">
        <v>3683</v>
      </c>
      <c r="AI1741" s="166">
        <v>3134905</v>
      </c>
      <c r="AJ1741" s="166"/>
      <c r="AK1741" s="166"/>
    </row>
    <row r="1742" spans="33:37">
      <c r="AG1742" s="166" t="s">
        <v>59</v>
      </c>
      <c r="AH1742" s="166" t="s">
        <v>4602</v>
      </c>
      <c r="AI1742" s="166">
        <v>3135001</v>
      </c>
      <c r="AJ1742" s="166"/>
      <c r="AK1742" s="166"/>
    </row>
    <row r="1743" spans="33:37">
      <c r="AG1743" s="166" t="s">
        <v>59</v>
      </c>
      <c r="AH1743" s="166" t="s">
        <v>4607</v>
      </c>
      <c r="AI1743" s="166">
        <v>3135050</v>
      </c>
      <c r="AJ1743" s="166"/>
      <c r="AK1743" s="166"/>
    </row>
    <row r="1744" spans="33:37">
      <c r="AG1744" s="166" t="s">
        <v>59</v>
      </c>
      <c r="AH1744" s="166" t="s">
        <v>4612</v>
      </c>
      <c r="AI1744" s="166">
        <v>3135076</v>
      </c>
      <c r="AJ1744" s="166"/>
      <c r="AK1744" s="166"/>
    </row>
    <row r="1745" spans="33:37">
      <c r="AG1745" s="166" t="s">
        <v>59</v>
      </c>
      <c r="AH1745" s="166" t="s">
        <v>4616</v>
      </c>
      <c r="AI1745" s="166">
        <v>3135100</v>
      </c>
      <c r="AJ1745" s="166"/>
      <c r="AK1745" s="166"/>
    </row>
    <row r="1746" spans="33:37">
      <c r="AG1746" s="166" t="s">
        <v>59</v>
      </c>
      <c r="AH1746" s="166" t="s">
        <v>4621</v>
      </c>
      <c r="AI1746" s="166">
        <v>3135209</v>
      </c>
      <c r="AJ1746" s="166"/>
      <c r="AK1746" s="166"/>
    </row>
    <row r="1747" spans="33:37">
      <c r="AG1747" s="166" t="s">
        <v>59</v>
      </c>
      <c r="AH1747" s="166" t="s">
        <v>4626</v>
      </c>
      <c r="AI1747" s="166">
        <v>3135308</v>
      </c>
      <c r="AJ1747" s="166"/>
      <c r="AK1747" s="166"/>
    </row>
    <row r="1748" spans="33:37">
      <c r="AG1748" s="166" t="s">
        <v>59</v>
      </c>
      <c r="AH1748" s="166" t="s">
        <v>4629</v>
      </c>
      <c r="AI1748" s="166">
        <v>3135357</v>
      </c>
      <c r="AJ1748" s="166"/>
      <c r="AK1748" s="166"/>
    </row>
    <row r="1749" spans="33:37">
      <c r="AG1749" s="166" t="s">
        <v>59</v>
      </c>
      <c r="AH1749" s="166" t="s">
        <v>4633</v>
      </c>
      <c r="AI1749" s="166">
        <v>3135407</v>
      </c>
      <c r="AJ1749" s="166"/>
      <c r="AK1749" s="166"/>
    </row>
    <row r="1750" spans="33:37">
      <c r="AG1750" s="166" t="s">
        <v>59</v>
      </c>
      <c r="AH1750" s="166" t="s">
        <v>4637</v>
      </c>
      <c r="AI1750" s="166">
        <v>3135456</v>
      </c>
      <c r="AJ1750" s="166"/>
      <c r="AK1750" s="166"/>
    </row>
    <row r="1751" spans="33:37">
      <c r="AG1751" s="166" t="s">
        <v>59</v>
      </c>
      <c r="AH1751" s="166" t="s">
        <v>4640</v>
      </c>
      <c r="AI1751" s="166">
        <v>3135506</v>
      </c>
      <c r="AJ1751" s="166"/>
      <c r="AK1751" s="166"/>
    </row>
    <row r="1752" spans="33:37">
      <c r="AG1752" s="166" t="s">
        <v>59</v>
      </c>
      <c r="AH1752" s="166" t="s">
        <v>4642</v>
      </c>
      <c r="AI1752" s="166">
        <v>3135605</v>
      </c>
      <c r="AJ1752" s="166"/>
      <c r="AK1752" s="166"/>
    </row>
    <row r="1753" spans="33:37">
      <c r="AG1753" s="166" t="s">
        <v>59</v>
      </c>
      <c r="AH1753" s="166" t="s">
        <v>4646</v>
      </c>
      <c r="AI1753" s="166">
        <v>3135704</v>
      </c>
      <c r="AJ1753" s="166"/>
      <c r="AK1753" s="166"/>
    </row>
    <row r="1754" spans="33:37">
      <c r="AG1754" s="166" t="s">
        <v>59</v>
      </c>
      <c r="AH1754" s="166" t="s">
        <v>4650</v>
      </c>
      <c r="AI1754" s="166">
        <v>3135803</v>
      </c>
      <c r="AJ1754" s="166"/>
      <c r="AK1754" s="166"/>
    </row>
    <row r="1755" spans="33:37">
      <c r="AG1755" s="166" t="s">
        <v>59</v>
      </c>
      <c r="AH1755" s="166" t="s">
        <v>4654</v>
      </c>
      <c r="AI1755" s="166">
        <v>3135902</v>
      </c>
      <c r="AJ1755" s="166"/>
      <c r="AK1755" s="166"/>
    </row>
    <row r="1756" spans="33:37">
      <c r="AG1756" s="166" t="s">
        <v>59</v>
      </c>
      <c r="AH1756" s="166" t="s">
        <v>4658</v>
      </c>
      <c r="AI1756" s="166">
        <v>3136009</v>
      </c>
      <c r="AJ1756" s="166"/>
      <c r="AK1756" s="166"/>
    </row>
    <row r="1757" spans="33:37">
      <c r="AG1757" s="166" t="s">
        <v>59</v>
      </c>
      <c r="AH1757" s="166" t="s">
        <v>4662</v>
      </c>
      <c r="AI1757" s="166">
        <v>3136108</v>
      </c>
      <c r="AJ1757" s="166"/>
      <c r="AK1757" s="166"/>
    </row>
    <row r="1758" spans="33:37">
      <c r="AG1758" s="166" t="s">
        <v>59</v>
      </c>
      <c r="AH1758" s="166" t="s">
        <v>4665</v>
      </c>
      <c r="AI1758" s="166">
        <v>3136207</v>
      </c>
      <c r="AJ1758" s="166"/>
      <c r="AK1758" s="166"/>
    </row>
    <row r="1759" spans="33:37">
      <c r="AG1759" s="166" t="s">
        <v>59</v>
      </c>
      <c r="AH1759" s="166" t="s">
        <v>4669</v>
      </c>
      <c r="AI1759" s="166">
        <v>3136306</v>
      </c>
      <c r="AJ1759" s="166"/>
      <c r="AK1759" s="166"/>
    </row>
    <row r="1760" spans="33:37">
      <c r="AG1760" s="166" t="s">
        <v>59</v>
      </c>
      <c r="AH1760" s="166" t="s">
        <v>4673</v>
      </c>
      <c r="AI1760" s="166">
        <v>3136405</v>
      </c>
      <c r="AJ1760" s="166"/>
      <c r="AK1760" s="166"/>
    </row>
    <row r="1761" spans="33:37">
      <c r="AG1761" s="166" t="s">
        <v>59</v>
      </c>
      <c r="AH1761" s="166" t="s">
        <v>4677</v>
      </c>
      <c r="AI1761" s="166">
        <v>3136504</v>
      </c>
      <c r="AJ1761" s="166"/>
      <c r="AK1761" s="166"/>
    </row>
    <row r="1762" spans="33:37">
      <c r="AG1762" s="166" t="s">
        <v>59</v>
      </c>
      <c r="AH1762" s="166" t="s">
        <v>4681</v>
      </c>
      <c r="AI1762" s="166">
        <v>3136520</v>
      </c>
      <c r="AJ1762" s="166"/>
      <c r="AK1762" s="166"/>
    </row>
    <row r="1763" spans="33:37">
      <c r="AG1763" s="166" t="s">
        <v>59</v>
      </c>
      <c r="AH1763" s="166" t="s">
        <v>4685</v>
      </c>
      <c r="AI1763" s="166">
        <v>3136553</v>
      </c>
      <c r="AJ1763" s="166"/>
      <c r="AK1763" s="166"/>
    </row>
    <row r="1764" spans="33:37">
      <c r="AG1764" s="166" t="s">
        <v>59</v>
      </c>
      <c r="AH1764" s="166" t="s">
        <v>4689</v>
      </c>
      <c r="AI1764" s="166">
        <v>3136579</v>
      </c>
      <c r="AJ1764" s="166"/>
      <c r="AK1764" s="166"/>
    </row>
    <row r="1765" spans="33:37">
      <c r="AG1765" s="166" t="s">
        <v>59</v>
      </c>
      <c r="AH1765" s="166" t="s">
        <v>4692</v>
      </c>
      <c r="AI1765" s="166">
        <v>3136652</v>
      </c>
      <c r="AJ1765" s="166"/>
      <c r="AK1765" s="166"/>
    </row>
    <row r="1766" spans="33:37">
      <c r="AG1766" s="166" t="s">
        <v>59</v>
      </c>
      <c r="AH1766" s="166" t="s">
        <v>4695</v>
      </c>
      <c r="AI1766" s="166">
        <v>3136702</v>
      </c>
      <c r="AJ1766" s="166"/>
      <c r="AK1766" s="166"/>
    </row>
    <row r="1767" spans="33:37">
      <c r="AG1767" s="166" t="s">
        <v>59</v>
      </c>
      <c r="AH1767" s="166" t="s">
        <v>4698</v>
      </c>
      <c r="AI1767" s="166">
        <v>3136801</v>
      </c>
      <c r="AJ1767" s="166"/>
      <c r="AK1767" s="166"/>
    </row>
    <row r="1768" spans="33:37">
      <c r="AG1768" s="166" t="s">
        <v>59</v>
      </c>
      <c r="AH1768" s="166" t="s">
        <v>4701</v>
      </c>
      <c r="AI1768" s="166">
        <v>3136900</v>
      </c>
      <c r="AJ1768" s="166"/>
      <c r="AK1768" s="166"/>
    </row>
    <row r="1769" spans="33:37">
      <c r="AG1769" s="166" t="s">
        <v>59</v>
      </c>
      <c r="AH1769" s="166" t="s">
        <v>4703</v>
      </c>
      <c r="AI1769" s="166">
        <v>3136959</v>
      </c>
      <c r="AJ1769" s="166"/>
      <c r="AK1769" s="166"/>
    </row>
    <row r="1770" spans="33:37">
      <c r="AG1770" s="166" t="s">
        <v>59</v>
      </c>
      <c r="AH1770" s="166" t="s">
        <v>4706</v>
      </c>
      <c r="AI1770" s="166">
        <v>3137007</v>
      </c>
      <c r="AJ1770" s="166"/>
      <c r="AK1770" s="166"/>
    </row>
    <row r="1771" spans="33:37">
      <c r="AG1771" s="166" t="s">
        <v>59</v>
      </c>
      <c r="AH1771" s="166" t="s">
        <v>4709</v>
      </c>
      <c r="AI1771" s="166">
        <v>3137106</v>
      </c>
      <c r="AJ1771" s="166"/>
      <c r="AK1771" s="166"/>
    </row>
    <row r="1772" spans="33:37">
      <c r="AG1772" s="166" t="s">
        <v>59</v>
      </c>
      <c r="AH1772" s="166" t="s">
        <v>4712</v>
      </c>
      <c r="AI1772" s="166">
        <v>3137205</v>
      </c>
      <c r="AJ1772" s="166"/>
      <c r="AK1772" s="166"/>
    </row>
    <row r="1773" spans="33:37">
      <c r="AG1773" s="166" t="s">
        <v>59</v>
      </c>
      <c r="AH1773" s="166" t="s">
        <v>4715</v>
      </c>
      <c r="AI1773" s="166">
        <v>3137304</v>
      </c>
      <c r="AJ1773" s="166"/>
      <c r="AK1773" s="166"/>
    </row>
    <row r="1774" spans="33:37">
      <c r="AG1774" s="166" t="s">
        <v>59</v>
      </c>
      <c r="AH1774" s="166" t="s">
        <v>4718</v>
      </c>
      <c r="AI1774" s="166">
        <v>3137403</v>
      </c>
      <c r="AJ1774" s="166"/>
      <c r="AK1774" s="166"/>
    </row>
    <row r="1775" spans="33:37">
      <c r="AG1775" s="166" t="s">
        <v>59</v>
      </c>
      <c r="AH1775" s="166" t="s">
        <v>4721</v>
      </c>
      <c r="AI1775" s="166">
        <v>3137502</v>
      </c>
      <c r="AJ1775" s="166"/>
      <c r="AK1775" s="166"/>
    </row>
    <row r="1776" spans="33:37">
      <c r="AG1776" s="166" t="s">
        <v>59</v>
      </c>
      <c r="AH1776" s="166" t="s">
        <v>2212</v>
      </c>
      <c r="AI1776" s="166">
        <v>3137536</v>
      </c>
      <c r="AJ1776" s="166"/>
      <c r="AK1776" s="166"/>
    </row>
    <row r="1777" spans="33:37">
      <c r="AG1777" s="166" t="s">
        <v>59</v>
      </c>
      <c r="AH1777" s="166" t="s">
        <v>2688</v>
      </c>
      <c r="AI1777" s="166">
        <v>3137601</v>
      </c>
      <c r="AJ1777" s="166"/>
      <c r="AK1777" s="166"/>
    </row>
    <row r="1778" spans="33:37">
      <c r="AG1778" s="166" t="s">
        <v>59</v>
      </c>
      <c r="AH1778" s="166" t="s">
        <v>4728</v>
      </c>
      <c r="AI1778" s="166">
        <v>3137700</v>
      </c>
      <c r="AJ1778" s="166"/>
      <c r="AK1778" s="166"/>
    </row>
    <row r="1779" spans="33:37">
      <c r="AG1779" s="166" t="s">
        <v>59</v>
      </c>
      <c r="AH1779" s="166" t="s">
        <v>4731</v>
      </c>
      <c r="AI1779" s="166">
        <v>3137809</v>
      </c>
      <c r="AJ1779" s="166"/>
      <c r="AK1779" s="166"/>
    </row>
    <row r="1780" spans="33:37">
      <c r="AG1780" s="166" t="s">
        <v>59</v>
      </c>
      <c r="AH1780" s="166" t="s">
        <v>4733</v>
      </c>
      <c r="AI1780" s="166">
        <v>3137908</v>
      </c>
      <c r="AJ1780" s="166"/>
      <c r="AK1780" s="166"/>
    </row>
    <row r="1781" spans="33:37">
      <c r="AG1781" s="166" t="s">
        <v>59</v>
      </c>
      <c r="AH1781" s="166" t="s">
        <v>3350</v>
      </c>
      <c r="AI1781" s="166">
        <v>3138005</v>
      </c>
      <c r="AJ1781" s="166"/>
      <c r="AK1781" s="166"/>
    </row>
    <row r="1782" spans="33:37">
      <c r="AG1782" s="166" t="s">
        <v>59</v>
      </c>
      <c r="AH1782" s="166" t="s">
        <v>4738</v>
      </c>
      <c r="AI1782" s="166">
        <v>3138104</v>
      </c>
      <c r="AJ1782" s="166"/>
      <c r="AK1782" s="166"/>
    </row>
    <row r="1783" spans="33:37">
      <c r="AG1783" s="166" t="s">
        <v>59</v>
      </c>
      <c r="AH1783" s="166" t="s">
        <v>4741</v>
      </c>
      <c r="AI1783" s="166">
        <v>3138203</v>
      </c>
      <c r="AJ1783" s="166"/>
      <c r="AK1783" s="166"/>
    </row>
    <row r="1784" spans="33:37">
      <c r="AG1784" s="166" t="s">
        <v>59</v>
      </c>
      <c r="AH1784" s="166" t="s">
        <v>4743</v>
      </c>
      <c r="AI1784" s="166">
        <v>3138302</v>
      </c>
      <c r="AJ1784" s="166"/>
      <c r="AK1784" s="166"/>
    </row>
    <row r="1785" spans="33:37">
      <c r="AG1785" s="166" t="s">
        <v>59</v>
      </c>
      <c r="AH1785" s="166" t="s">
        <v>4745</v>
      </c>
      <c r="AI1785" s="166">
        <v>3138351</v>
      </c>
      <c r="AJ1785" s="166"/>
      <c r="AK1785" s="166"/>
    </row>
    <row r="1786" spans="33:37">
      <c r="AG1786" s="166" t="s">
        <v>59</v>
      </c>
      <c r="AH1786" s="166" t="s">
        <v>4748</v>
      </c>
      <c r="AI1786" s="166">
        <v>3138401</v>
      </c>
      <c r="AJ1786" s="166"/>
      <c r="AK1786" s="166"/>
    </row>
    <row r="1787" spans="33:37">
      <c r="AG1787" s="166" t="s">
        <v>59</v>
      </c>
      <c r="AH1787" s="166" t="s">
        <v>4750</v>
      </c>
      <c r="AI1787" s="166">
        <v>3138500</v>
      </c>
      <c r="AJ1787" s="166"/>
      <c r="AK1787" s="166"/>
    </row>
    <row r="1788" spans="33:37">
      <c r="AG1788" s="166" t="s">
        <v>59</v>
      </c>
      <c r="AH1788" s="166" t="s">
        <v>4753</v>
      </c>
      <c r="AI1788" s="166">
        <v>3138609</v>
      </c>
      <c r="AJ1788" s="166"/>
      <c r="AK1788" s="166"/>
    </row>
    <row r="1789" spans="33:37">
      <c r="AG1789" s="166" t="s">
        <v>59</v>
      </c>
      <c r="AH1789" s="166" t="s">
        <v>4756</v>
      </c>
      <c r="AI1789" s="166">
        <v>3138625</v>
      </c>
      <c r="AJ1789" s="166"/>
      <c r="AK1789" s="166"/>
    </row>
    <row r="1790" spans="33:37">
      <c r="AG1790" s="166" t="s">
        <v>59</v>
      </c>
      <c r="AH1790" s="166" t="s">
        <v>4759</v>
      </c>
      <c r="AI1790" s="166">
        <v>3138658</v>
      </c>
      <c r="AJ1790" s="166"/>
      <c r="AK1790" s="166"/>
    </row>
    <row r="1791" spans="33:37">
      <c r="AG1791" s="166" t="s">
        <v>59</v>
      </c>
      <c r="AH1791" s="166" t="s">
        <v>4762</v>
      </c>
      <c r="AI1791" s="166">
        <v>3138674</v>
      </c>
      <c r="AJ1791" s="166"/>
      <c r="AK1791" s="166"/>
    </row>
    <row r="1792" spans="33:37">
      <c r="AG1792" s="166" t="s">
        <v>59</v>
      </c>
      <c r="AH1792" s="166" t="s">
        <v>4764</v>
      </c>
      <c r="AI1792" s="166">
        <v>3138682</v>
      </c>
      <c r="AJ1792" s="166"/>
      <c r="AK1792" s="166"/>
    </row>
    <row r="1793" spans="33:37">
      <c r="AG1793" s="166" t="s">
        <v>59</v>
      </c>
      <c r="AH1793" s="166" t="s">
        <v>4765</v>
      </c>
      <c r="AI1793" s="166">
        <v>3138708</v>
      </c>
      <c r="AJ1793" s="166"/>
      <c r="AK1793" s="166"/>
    </row>
    <row r="1794" spans="33:37">
      <c r="AG1794" s="166" t="s">
        <v>59</v>
      </c>
      <c r="AH1794" s="166" t="s">
        <v>4768</v>
      </c>
      <c r="AI1794" s="166">
        <v>3138807</v>
      </c>
      <c r="AJ1794" s="166"/>
      <c r="AK1794" s="166"/>
    </row>
    <row r="1795" spans="33:37">
      <c r="AG1795" s="166" t="s">
        <v>59</v>
      </c>
      <c r="AH1795" s="166" t="s">
        <v>4771</v>
      </c>
      <c r="AI1795" s="166">
        <v>3138906</v>
      </c>
      <c r="AJ1795" s="166"/>
      <c r="AK1795" s="166"/>
    </row>
    <row r="1796" spans="33:37">
      <c r="AG1796" s="166" t="s">
        <v>59</v>
      </c>
      <c r="AH1796" s="166" t="s">
        <v>4774</v>
      </c>
      <c r="AI1796" s="166">
        <v>3139003</v>
      </c>
      <c r="AJ1796" s="166"/>
      <c r="AK1796" s="166"/>
    </row>
    <row r="1797" spans="33:37">
      <c r="AG1797" s="166" t="s">
        <v>59</v>
      </c>
      <c r="AH1797" s="166" t="s">
        <v>4777</v>
      </c>
      <c r="AI1797" s="166">
        <v>3139102</v>
      </c>
      <c r="AJ1797" s="166"/>
      <c r="AK1797" s="166"/>
    </row>
    <row r="1798" spans="33:37">
      <c r="AG1798" s="166" t="s">
        <v>59</v>
      </c>
      <c r="AH1798" s="166" t="s">
        <v>4780</v>
      </c>
      <c r="AI1798" s="166">
        <v>3139201</v>
      </c>
      <c r="AJ1798" s="166"/>
      <c r="AK1798" s="166"/>
    </row>
    <row r="1799" spans="33:37">
      <c r="AG1799" s="166" t="s">
        <v>59</v>
      </c>
      <c r="AH1799" s="166" t="s">
        <v>4783</v>
      </c>
      <c r="AI1799" s="166">
        <v>3139250</v>
      </c>
      <c r="AJ1799" s="166"/>
      <c r="AK1799" s="166"/>
    </row>
    <row r="1800" spans="33:37">
      <c r="AG1800" s="166" t="s">
        <v>59</v>
      </c>
      <c r="AH1800" s="166" t="s">
        <v>4786</v>
      </c>
      <c r="AI1800" s="166">
        <v>3139300</v>
      </c>
      <c r="AJ1800" s="166"/>
      <c r="AK1800" s="166"/>
    </row>
    <row r="1801" spans="33:37">
      <c r="AG1801" s="166" t="s">
        <v>59</v>
      </c>
      <c r="AH1801" s="166" t="s">
        <v>4789</v>
      </c>
      <c r="AI1801" s="166">
        <v>3139409</v>
      </c>
      <c r="AJ1801" s="166"/>
      <c r="AK1801" s="166"/>
    </row>
    <row r="1802" spans="33:37">
      <c r="AG1802" s="166" t="s">
        <v>59</v>
      </c>
      <c r="AH1802" s="166" t="s">
        <v>4792</v>
      </c>
      <c r="AI1802" s="166">
        <v>3139508</v>
      </c>
      <c r="AJ1802" s="166"/>
      <c r="AK1802" s="166"/>
    </row>
    <row r="1803" spans="33:37">
      <c r="AG1803" s="166" t="s">
        <v>59</v>
      </c>
      <c r="AH1803" s="166" t="s">
        <v>4795</v>
      </c>
      <c r="AI1803" s="166">
        <v>3139607</v>
      </c>
      <c r="AJ1803" s="166"/>
      <c r="AK1803" s="166"/>
    </row>
    <row r="1804" spans="33:37">
      <c r="AG1804" s="166" t="s">
        <v>59</v>
      </c>
      <c r="AH1804" s="166" t="s">
        <v>4798</v>
      </c>
      <c r="AI1804" s="166">
        <v>3139805</v>
      </c>
      <c r="AJ1804" s="166"/>
      <c r="AK1804" s="166"/>
    </row>
    <row r="1805" spans="33:37">
      <c r="AG1805" s="166" t="s">
        <v>59</v>
      </c>
      <c r="AH1805" s="166" t="s">
        <v>4801</v>
      </c>
      <c r="AI1805" s="166">
        <v>3139706</v>
      </c>
      <c r="AJ1805" s="166"/>
      <c r="AK1805" s="166"/>
    </row>
    <row r="1806" spans="33:37">
      <c r="AG1806" s="166" t="s">
        <v>59</v>
      </c>
      <c r="AH1806" s="166" t="s">
        <v>4804</v>
      </c>
      <c r="AI1806" s="166">
        <v>3139904</v>
      </c>
      <c r="AJ1806" s="166"/>
      <c r="AK1806" s="166"/>
    </row>
    <row r="1807" spans="33:37">
      <c r="AG1807" s="166" t="s">
        <v>59</v>
      </c>
      <c r="AH1807" s="166" t="s">
        <v>4807</v>
      </c>
      <c r="AI1807" s="166">
        <v>3140001</v>
      </c>
      <c r="AJ1807" s="166"/>
      <c r="AK1807" s="166"/>
    </row>
    <row r="1808" spans="33:37">
      <c r="AG1808" s="166" t="s">
        <v>59</v>
      </c>
      <c r="AH1808" s="166" t="s">
        <v>4810</v>
      </c>
      <c r="AI1808" s="166">
        <v>3140100</v>
      </c>
      <c r="AJ1808" s="166"/>
      <c r="AK1808" s="166"/>
    </row>
    <row r="1809" spans="33:37">
      <c r="AG1809" s="166" t="s">
        <v>59</v>
      </c>
      <c r="AH1809" s="166" t="s">
        <v>4813</v>
      </c>
      <c r="AI1809" s="166">
        <v>3140159</v>
      </c>
      <c r="AJ1809" s="166"/>
      <c r="AK1809" s="166"/>
    </row>
    <row r="1810" spans="33:37">
      <c r="AG1810" s="166" t="s">
        <v>59</v>
      </c>
      <c r="AH1810" s="166" t="s">
        <v>4815</v>
      </c>
      <c r="AI1810" s="166">
        <v>3140209</v>
      </c>
      <c r="AJ1810" s="166"/>
      <c r="AK1810" s="166"/>
    </row>
    <row r="1811" spans="33:37">
      <c r="AG1811" s="166" t="s">
        <v>59</v>
      </c>
      <c r="AH1811" s="166" t="s">
        <v>4817</v>
      </c>
      <c r="AI1811" s="166">
        <v>3140308</v>
      </c>
      <c r="AJ1811" s="166"/>
      <c r="AK1811" s="166"/>
    </row>
    <row r="1812" spans="33:37">
      <c r="AG1812" s="166" t="s">
        <v>59</v>
      </c>
      <c r="AH1812" s="166" t="s">
        <v>4820</v>
      </c>
      <c r="AI1812" s="166">
        <v>3140407</v>
      </c>
      <c r="AJ1812" s="166"/>
      <c r="AK1812" s="166"/>
    </row>
    <row r="1813" spans="33:37">
      <c r="AG1813" s="166" t="s">
        <v>59</v>
      </c>
      <c r="AH1813" s="166" t="s">
        <v>4823</v>
      </c>
      <c r="AI1813" s="166">
        <v>3140506</v>
      </c>
      <c r="AJ1813" s="166"/>
      <c r="AK1813" s="166"/>
    </row>
    <row r="1814" spans="33:37">
      <c r="AG1814" s="166" t="s">
        <v>59</v>
      </c>
      <c r="AH1814" s="166" t="s">
        <v>4826</v>
      </c>
      <c r="AI1814" s="166">
        <v>3140530</v>
      </c>
      <c r="AJ1814" s="166"/>
      <c r="AK1814" s="166"/>
    </row>
    <row r="1815" spans="33:37">
      <c r="AG1815" s="166" t="s">
        <v>59</v>
      </c>
      <c r="AH1815" s="166" t="s">
        <v>4829</v>
      </c>
      <c r="AI1815" s="166">
        <v>3140555</v>
      </c>
      <c r="AJ1815" s="166"/>
      <c r="AK1815" s="166"/>
    </row>
    <row r="1816" spans="33:37">
      <c r="AG1816" s="166" t="s">
        <v>59</v>
      </c>
      <c r="AH1816" s="166" t="s">
        <v>4832</v>
      </c>
      <c r="AI1816" s="166">
        <v>3140605</v>
      </c>
      <c r="AJ1816" s="166"/>
      <c r="AK1816" s="166"/>
    </row>
    <row r="1817" spans="33:37">
      <c r="AG1817" s="166" t="s">
        <v>59</v>
      </c>
      <c r="AH1817" s="166" t="s">
        <v>4835</v>
      </c>
      <c r="AI1817" s="166">
        <v>3140704</v>
      </c>
      <c r="AJ1817" s="166"/>
      <c r="AK1817" s="166"/>
    </row>
    <row r="1818" spans="33:37">
      <c r="AG1818" s="166" t="s">
        <v>59</v>
      </c>
      <c r="AH1818" s="166" t="s">
        <v>4838</v>
      </c>
      <c r="AI1818" s="166">
        <v>3171501</v>
      </c>
      <c r="AJ1818" s="166"/>
      <c r="AK1818" s="166"/>
    </row>
    <row r="1819" spans="33:37">
      <c r="AG1819" s="166" t="s">
        <v>59</v>
      </c>
      <c r="AH1819" s="166" t="s">
        <v>4841</v>
      </c>
      <c r="AI1819" s="166">
        <v>3140803</v>
      </c>
      <c r="AJ1819" s="166"/>
      <c r="AK1819" s="166"/>
    </row>
    <row r="1820" spans="33:37">
      <c r="AG1820" s="166" t="s">
        <v>59</v>
      </c>
      <c r="AH1820" s="166" t="s">
        <v>4844</v>
      </c>
      <c r="AI1820" s="166">
        <v>3140852</v>
      </c>
      <c r="AJ1820" s="166"/>
      <c r="AK1820" s="166"/>
    </row>
    <row r="1821" spans="33:37">
      <c r="AG1821" s="166" t="s">
        <v>59</v>
      </c>
      <c r="AH1821" s="166" t="s">
        <v>4847</v>
      </c>
      <c r="AI1821" s="166">
        <v>3140902</v>
      </c>
      <c r="AJ1821" s="166"/>
      <c r="AK1821" s="166"/>
    </row>
    <row r="1822" spans="33:37">
      <c r="AG1822" s="166" t="s">
        <v>59</v>
      </c>
      <c r="AH1822" s="166" t="s">
        <v>4850</v>
      </c>
      <c r="AI1822" s="166">
        <v>3141009</v>
      </c>
      <c r="AJ1822" s="166"/>
      <c r="AK1822" s="166"/>
    </row>
    <row r="1823" spans="33:37">
      <c r="AG1823" s="166" t="s">
        <v>59</v>
      </c>
      <c r="AH1823" s="166" t="s">
        <v>4853</v>
      </c>
      <c r="AI1823" s="166">
        <v>3141108</v>
      </c>
      <c r="AJ1823" s="166"/>
      <c r="AK1823" s="166"/>
    </row>
    <row r="1824" spans="33:37">
      <c r="AG1824" s="166" t="s">
        <v>59</v>
      </c>
      <c r="AH1824" s="166" t="s">
        <v>4856</v>
      </c>
      <c r="AI1824" s="166">
        <v>3141207</v>
      </c>
      <c r="AJ1824" s="166"/>
      <c r="AK1824" s="166"/>
    </row>
    <row r="1825" spans="33:37">
      <c r="AG1825" s="166" t="s">
        <v>59</v>
      </c>
      <c r="AH1825" s="166" t="s">
        <v>4859</v>
      </c>
      <c r="AI1825" s="166">
        <v>3141306</v>
      </c>
      <c r="AJ1825" s="166"/>
      <c r="AK1825" s="166"/>
    </row>
    <row r="1826" spans="33:37">
      <c r="AG1826" s="166" t="s">
        <v>59</v>
      </c>
      <c r="AH1826" s="166" t="s">
        <v>4862</v>
      </c>
      <c r="AI1826" s="166">
        <v>3141405</v>
      </c>
      <c r="AJ1826" s="166"/>
      <c r="AK1826" s="166"/>
    </row>
    <row r="1827" spans="33:37">
      <c r="AG1827" s="166" t="s">
        <v>59</v>
      </c>
      <c r="AH1827" s="166" t="s">
        <v>4865</v>
      </c>
      <c r="AI1827" s="166">
        <v>3141504</v>
      </c>
      <c r="AJ1827" s="166"/>
      <c r="AK1827" s="166"/>
    </row>
    <row r="1828" spans="33:37">
      <c r="AG1828" s="166" t="s">
        <v>59</v>
      </c>
      <c r="AH1828" s="166" t="s">
        <v>4868</v>
      </c>
      <c r="AI1828" s="166">
        <v>3141603</v>
      </c>
      <c r="AJ1828" s="166"/>
      <c r="AK1828" s="166"/>
    </row>
    <row r="1829" spans="33:37">
      <c r="AG1829" s="166" t="s">
        <v>59</v>
      </c>
      <c r="AH1829" s="166" t="s">
        <v>1083</v>
      </c>
      <c r="AI1829" s="166">
        <v>3141702</v>
      </c>
      <c r="AJ1829" s="166"/>
      <c r="AK1829" s="166"/>
    </row>
    <row r="1830" spans="33:37">
      <c r="AG1830" s="166" t="s">
        <v>59</v>
      </c>
      <c r="AH1830" s="166" t="s">
        <v>4872</v>
      </c>
      <c r="AI1830" s="166">
        <v>3141801</v>
      </c>
      <c r="AJ1830" s="166"/>
      <c r="AK1830" s="166"/>
    </row>
    <row r="1831" spans="33:37">
      <c r="AG1831" s="166" t="s">
        <v>59</v>
      </c>
      <c r="AH1831" s="166" t="s">
        <v>4875</v>
      </c>
      <c r="AI1831" s="166">
        <v>3141900</v>
      </c>
      <c r="AJ1831" s="166"/>
      <c r="AK1831" s="166"/>
    </row>
    <row r="1832" spans="33:37">
      <c r="AG1832" s="166" t="s">
        <v>59</v>
      </c>
      <c r="AH1832" s="166" t="s">
        <v>4878</v>
      </c>
      <c r="AI1832" s="166">
        <v>3142007</v>
      </c>
      <c r="AJ1832" s="166"/>
      <c r="AK1832" s="166"/>
    </row>
    <row r="1833" spans="33:37">
      <c r="AG1833" s="166" t="s">
        <v>59</v>
      </c>
      <c r="AH1833" s="166" t="s">
        <v>4881</v>
      </c>
      <c r="AI1833" s="166">
        <v>3142106</v>
      </c>
      <c r="AJ1833" s="166"/>
      <c r="AK1833" s="166"/>
    </row>
    <row r="1834" spans="33:37">
      <c r="AG1834" s="166" t="s">
        <v>59</v>
      </c>
      <c r="AH1834" s="166" t="s">
        <v>4884</v>
      </c>
      <c r="AI1834" s="166">
        <v>3142205</v>
      </c>
      <c r="AJ1834" s="166"/>
      <c r="AK1834" s="166"/>
    </row>
    <row r="1835" spans="33:37">
      <c r="AG1835" s="166" t="s">
        <v>59</v>
      </c>
      <c r="AH1835" s="166" t="s">
        <v>4887</v>
      </c>
      <c r="AI1835" s="166">
        <v>3142254</v>
      </c>
      <c r="AJ1835" s="166"/>
      <c r="AK1835" s="166"/>
    </row>
    <row r="1836" spans="33:37">
      <c r="AG1836" s="166" t="s">
        <v>59</v>
      </c>
      <c r="AH1836" s="166" t="s">
        <v>4890</v>
      </c>
      <c r="AI1836" s="166">
        <v>3142304</v>
      </c>
      <c r="AJ1836" s="166"/>
      <c r="AK1836" s="166"/>
    </row>
    <row r="1837" spans="33:37">
      <c r="AG1837" s="166" t="s">
        <v>59</v>
      </c>
      <c r="AH1837" s="166" t="s">
        <v>4893</v>
      </c>
      <c r="AI1837" s="166">
        <v>3142403</v>
      </c>
      <c r="AJ1837" s="166"/>
      <c r="AK1837" s="166"/>
    </row>
    <row r="1838" spans="33:37">
      <c r="AG1838" s="166" t="s">
        <v>59</v>
      </c>
      <c r="AH1838" s="166" t="s">
        <v>4896</v>
      </c>
      <c r="AI1838" s="166">
        <v>3142502</v>
      </c>
      <c r="AJ1838" s="166"/>
      <c r="AK1838" s="166"/>
    </row>
    <row r="1839" spans="33:37">
      <c r="AG1839" s="166" t="s">
        <v>59</v>
      </c>
      <c r="AH1839" s="166" t="s">
        <v>4899</v>
      </c>
      <c r="AI1839" s="166">
        <v>3142601</v>
      </c>
      <c r="AJ1839" s="166"/>
      <c r="AK1839" s="166"/>
    </row>
    <row r="1840" spans="33:37">
      <c r="AG1840" s="166" t="s">
        <v>59</v>
      </c>
      <c r="AH1840" s="166" t="s">
        <v>4902</v>
      </c>
      <c r="AI1840" s="166">
        <v>3142700</v>
      </c>
      <c r="AJ1840" s="166"/>
      <c r="AK1840" s="166"/>
    </row>
    <row r="1841" spans="33:37">
      <c r="AG1841" s="166" t="s">
        <v>59</v>
      </c>
      <c r="AH1841" s="166" t="s">
        <v>4905</v>
      </c>
      <c r="AI1841" s="166">
        <v>3142809</v>
      </c>
      <c r="AJ1841" s="166"/>
      <c r="AK1841" s="166"/>
    </row>
    <row r="1842" spans="33:37">
      <c r="AG1842" s="166" t="s">
        <v>59</v>
      </c>
      <c r="AH1842" s="166" t="s">
        <v>4907</v>
      </c>
      <c r="AI1842" s="166">
        <v>3142908</v>
      </c>
      <c r="AJ1842" s="166"/>
      <c r="AK1842" s="166"/>
    </row>
    <row r="1843" spans="33:37">
      <c r="AG1843" s="166" t="s">
        <v>59</v>
      </c>
      <c r="AH1843" s="166" t="s">
        <v>4910</v>
      </c>
      <c r="AI1843" s="166">
        <v>3143005</v>
      </c>
      <c r="AJ1843" s="166"/>
      <c r="AK1843" s="166"/>
    </row>
    <row r="1844" spans="33:37">
      <c r="AG1844" s="166" t="s">
        <v>59</v>
      </c>
      <c r="AH1844" s="166" t="s">
        <v>4913</v>
      </c>
      <c r="AI1844" s="166">
        <v>3143104</v>
      </c>
      <c r="AJ1844" s="166"/>
      <c r="AK1844" s="166"/>
    </row>
    <row r="1845" spans="33:37">
      <c r="AG1845" s="166" t="s">
        <v>59</v>
      </c>
      <c r="AH1845" s="166" t="s">
        <v>4916</v>
      </c>
      <c r="AI1845" s="166">
        <v>3143153</v>
      </c>
      <c r="AJ1845" s="166"/>
      <c r="AK1845" s="166"/>
    </row>
    <row r="1846" spans="33:37">
      <c r="AG1846" s="166" t="s">
        <v>59</v>
      </c>
      <c r="AH1846" s="166" t="s">
        <v>4918</v>
      </c>
      <c r="AI1846" s="166">
        <v>3143203</v>
      </c>
      <c r="AJ1846" s="166"/>
      <c r="AK1846" s="166"/>
    </row>
    <row r="1847" spans="33:37">
      <c r="AG1847" s="166" t="s">
        <v>59</v>
      </c>
      <c r="AH1847" s="166" t="s">
        <v>4920</v>
      </c>
      <c r="AI1847" s="166">
        <v>3143401</v>
      </c>
      <c r="AJ1847" s="166"/>
      <c r="AK1847" s="166"/>
    </row>
    <row r="1848" spans="33:37">
      <c r="AG1848" s="166" t="s">
        <v>59</v>
      </c>
      <c r="AH1848" s="166" t="s">
        <v>4922</v>
      </c>
      <c r="AI1848" s="166">
        <v>3143302</v>
      </c>
      <c r="AJ1848" s="166"/>
      <c r="AK1848" s="166"/>
    </row>
    <row r="1849" spans="33:37">
      <c r="AG1849" s="166" t="s">
        <v>59</v>
      </c>
      <c r="AH1849" s="166" t="s">
        <v>4924</v>
      </c>
      <c r="AI1849" s="166">
        <v>3143450</v>
      </c>
      <c r="AJ1849" s="166"/>
      <c r="AK1849" s="166"/>
    </row>
    <row r="1850" spans="33:37">
      <c r="AG1850" s="166" t="s">
        <v>59</v>
      </c>
      <c r="AH1850" s="166" t="s">
        <v>4926</v>
      </c>
      <c r="AI1850" s="166">
        <v>3143500</v>
      </c>
      <c r="AJ1850" s="166"/>
      <c r="AK1850" s="166"/>
    </row>
    <row r="1851" spans="33:37">
      <c r="AG1851" s="166" t="s">
        <v>59</v>
      </c>
      <c r="AH1851" s="166" t="s">
        <v>4928</v>
      </c>
      <c r="AI1851" s="166">
        <v>3143609</v>
      </c>
      <c r="AJ1851" s="166"/>
      <c r="AK1851" s="166"/>
    </row>
    <row r="1852" spans="33:37">
      <c r="AG1852" s="166" t="s">
        <v>59</v>
      </c>
      <c r="AH1852" s="166" t="s">
        <v>4930</v>
      </c>
      <c r="AI1852" s="166">
        <v>3143708</v>
      </c>
      <c r="AJ1852" s="166"/>
      <c r="AK1852" s="166"/>
    </row>
    <row r="1853" spans="33:37">
      <c r="AG1853" s="166" t="s">
        <v>59</v>
      </c>
      <c r="AH1853" s="166" t="s">
        <v>4932</v>
      </c>
      <c r="AI1853" s="166">
        <v>3143807</v>
      </c>
      <c r="AJ1853" s="166"/>
      <c r="AK1853" s="166"/>
    </row>
    <row r="1854" spans="33:37">
      <c r="AG1854" s="166" t="s">
        <v>59</v>
      </c>
      <c r="AH1854" s="166" t="s">
        <v>4934</v>
      </c>
      <c r="AI1854" s="166">
        <v>3143906</v>
      </c>
      <c r="AJ1854" s="166"/>
      <c r="AK1854" s="166"/>
    </row>
    <row r="1855" spans="33:37">
      <c r="AG1855" s="166" t="s">
        <v>59</v>
      </c>
      <c r="AH1855" s="166" t="s">
        <v>4936</v>
      </c>
      <c r="AI1855" s="166">
        <v>3144003</v>
      </c>
      <c r="AJ1855" s="166"/>
      <c r="AK1855" s="166"/>
    </row>
    <row r="1856" spans="33:37">
      <c r="AG1856" s="166" t="s">
        <v>59</v>
      </c>
      <c r="AH1856" s="166" t="s">
        <v>4938</v>
      </c>
      <c r="AI1856" s="166">
        <v>3144102</v>
      </c>
      <c r="AJ1856" s="166"/>
      <c r="AK1856" s="166"/>
    </row>
    <row r="1857" spans="33:37">
      <c r="AG1857" s="166" t="s">
        <v>59</v>
      </c>
      <c r="AH1857" s="166" t="s">
        <v>4939</v>
      </c>
      <c r="AI1857" s="166">
        <v>3144201</v>
      </c>
      <c r="AJ1857" s="166"/>
      <c r="AK1857" s="166"/>
    </row>
    <row r="1858" spans="33:37">
      <c r="AG1858" s="166" t="s">
        <v>59</v>
      </c>
      <c r="AH1858" s="166" t="s">
        <v>4941</v>
      </c>
      <c r="AI1858" s="166">
        <v>3144300</v>
      </c>
      <c r="AJ1858" s="166"/>
      <c r="AK1858" s="166"/>
    </row>
    <row r="1859" spans="33:37">
      <c r="AG1859" s="166" t="s">
        <v>59</v>
      </c>
      <c r="AH1859" s="166" t="s">
        <v>4943</v>
      </c>
      <c r="AI1859" s="166">
        <v>3144359</v>
      </c>
      <c r="AJ1859" s="166"/>
      <c r="AK1859" s="166"/>
    </row>
    <row r="1860" spans="33:37">
      <c r="AG1860" s="166" t="s">
        <v>59</v>
      </c>
      <c r="AH1860" s="166" t="s">
        <v>4945</v>
      </c>
      <c r="AI1860" s="166">
        <v>3144375</v>
      </c>
      <c r="AJ1860" s="166"/>
      <c r="AK1860" s="166"/>
    </row>
    <row r="1861" spans="33:37">
      <c r="AG1861" s="166" t="s">
        <v>59</v>
      </c>
      <c r="AH1861" s="166" t="s">
        <v>4947</v>
      </c>
      <c r="AI1861" s="166">
        <v>3144409</v>
      </c>
      <c r="AJ1861" s="166"/>
      <c r="AK1861" s="166"/>
    </row>
    <row r="1862" spans="33:37">
      <c r="AG1862" s="166" t="s">
        <v>59</v>
      </c>
      <c r="AH1862" s="166" t="s">
        <v>4949</v>
      </c>
      <c r="AI1862" s="166">
        <v>3144508</v>
      </c>
      <c r="AJ1862" s="166"/>
      <c r="AK1862" s="166"/>
    </row>
    <row r="1863" spans="33:37">
      <c r="AG1863" s="166" t="s">
        <v>59</v>
      </c>
      <c r="AH1863" s="166" t="s">
        <v>4951</v>
      </c>
      <c r="AI1863" s="166">
        <v>3144607</v>
      </c>
      <c r="AJ1863" s="166"/>
      <c r="AK1863" s="166"/>
    </row>
    <row r="1864" spans="33:37">
      <c r="AG1864" s="166" t="s">
        <v>59</v>
      </c>
      <c r="AH1864" s="166" t="s">
        <v>4953</v>
      </c>
      <c r="AI1864" s="166">
        <v>3144656</v>
      </c>
      <c r="AJ1864" s="166"/>
      <c r="AK1864" s="166"/>
    </row>
    <row r="1865" spans="33:37">
      <c r="AG1865" s="166" t="s">
        <v>59</v>
      </c>
      <c r="AH1865" s="166" t="s">
        <v>4955</v>
      </c>
      <c r="AI1865" s="166">
        <v>3144672</v>
      </c>
      <c r="AJ1865" s="166"/>
      <c r="AK1865" s="166"/>
    </row>
    <row r="1866" spans="33:37">
      <c r="AG1866" s="166" t="s">
        <v>59</v>
      </c>
      <c r="AH1866" s="166" t="s">
        <v>4957</v>
      </c>
      <c r="AI1866" s="166">
        <v>3144706</v>
      </c>
      <c r="AJ1866" s="166"/>
      <c r="AK1866" s="166"/>
    </row>
    <row r="1867" spans="33:37">
      <c r="AG1867" s="166" t="s">
        <v>59</v>
      </c>
      <c r="AH1867" s="166" t="s">
        <v>4959</v>
      </c>
      <c r="AI1867" s="166">
        <v>3144805</v>
      </c>
      <c r="AJ1867" s="166"/>
      <c r="AK1867" s="166"/>
    </row>
    <row r="1868" spans="33:37">
      <c r="AG1868" s="166" t="s">
        <v>59</v>
      </c>
      <c r="AH1868" s="166" t="s">
        <v>4961</v>
      </c>
      <c r="AI1868" s="166">
        <v>3144904</v>
      </c>
      <c r="AJ1868" s="166"/>
      <c r="AK1868" s="166"/>
    </row>
    <row r="1869" spans="33:37">
      <c r="AG1869" s="166" t="s">
        <v>59</v>
      </c>
      <c r="AH1869" s="166" t="s">
        <v>4963</v>
      </c>
      <c r="AI1869" s="166">
        <v>3145000</v>
      </c>
      <c r="AJ1869" s="166"/>
      <c r="AK1869" s="166"/>
    </row>
    <row r="1870" spans="33:37">
      <c r="AG1870" s="166" t="s">
        <v>59</v>
      </c>
      <c r="AH1870" s="166" t="s">
        <v>4965</v>
      </c>
      <c r="AI1870" s="166">
        <v>3145059</v>
      </c>
      <c r="AJ1870" s="166"/>
      <c r="AK1870" s="166"/>
    </row>
    <row r="1871" spans="33:37">
      <c r="AG1871" s="166" t="s">
        <v>59</v>
      </c>
      <c r="AH1871" s="166" t="s">
        <v>4967</v>
      </c>
      <c r="AI1871" s="166">
        <v>3145109</v>
      </c>
      <c r="AJ1871" s="166"/>
      <c r="AK1871" s="166"/>
    </row>
    <row r="1872" spans="33:37">
      <c r="AG1872" s="166" t="s">
        <v>59</v>
      </c>
      <c r="AH1872" s="166" t="s">
        <v>4969</v>
      </c>
      <c r="AI1872" s="166">
        <v>3145208</v>
      </c>
      <c r="AJ1872" s="166"/>
      <c r="AK1872" s="166"/>
    </row>
    <row r="1873" spans="33:37">
      <c r="AG1873" s="166" t="s">
        <v>59</v>
      </c>
      <c r="AH1873" s="166" t="s">
        <v>819</v>
      </c>
      <c r="AI1873" s="166">
        <v>3136603</v>
      </c>
      <c r="AJ1873" s="166"/>
      <c r="AK1873" s="166"/>
    </row>
    <row r="1874" spans="33:37">
      <c r="AG1874" s="166" t="s">
        <v>59</v>
      </c>
      <c r="AH1874" s="166" t="s">
        <v>4971</v>
      </c>
      <c r="AI1874" s="166">
        <v>3145307</v>
      </c>
      <c r="AJ1874" s="166"/>
      <c r="AK1874" s="166"/>
    </row>
    <row r="1875" spans="33:37">
      <c r="AG1875" s="166" t="s">
        <v>59</v>
      </c>
      <c r="AH1875" s="166" t="s">
        <v>4972</v>
      </c>
      <c r="AI1875" s="166">
        <v>3145356</v>
      </c>
      <c r="AJ1875" s="166"/>
      <c r="AK1875" s="166"/>
    </row>
    <row r="1876" spans="33:37">
      <c r="AG1876" s="166" t="s">
        <v>59</v>
      </c>
      <c r="AH1876" s="166" t="s">
        <v>4974</v>
      </c>
      <c r="AI1876" s="166">
        <v>3145372</v>
      </c>
      <c r="AJ1876" s="166"/>
      <c r="AK1876" s="166"/>
    </row>
    <row r="1877" spans="33:37">
      <c r="AG1877" s="166" t="s">
        <v>59</v>
      </c>
      <c r="AH1877" s="166" t="s">
        <v>4976</v>
      </c>
      <c r="AI1877" s="166">
        <v>3145406</v>
      </c>
      <c r="AJ1877" s="166"/>
      <c r="AK1877" s="166"/>
    </row>
    <row r="1878" spans="33:37">
      <c r="AG1878" s="166" t="s">
        <v>59</v>
      </c>
      <c r="AH1878" s="166" t="s">
        <v>4978</v>
      </c>
      <c r="AI1878" s="166">
        <v>3145455</v>
      </c>
      <c r="AJ1878" s="166"/>
      <c r="AK1878" s="166"/>
    </row>
    <row r="1879" spans="33:37">
      <c r="AG1879" s="166" t="s">
        <v>59</v>
      </c>
      <c r="AH1879" s="166" t="s">
        <v>4980</v>
      </c>
      <c r="AI1879" s="166">
        <v>3145505</v>
      </c>
      <c r="AJ1879" s="166"/>
      <c r="AK1879" s="166"/>
    </row>
    <row r="1880" spans="33:37">
      <c r="AG1880" s="166" t="s">
        <v>59</v>
      </c>
      <c r="AH1880" s="166" t="s">
        <v>4982</v>
      </c>
      <c r="AI1880" s="166">
        <v>3145604</v>
      </c>
      <c r="AJ1880" s="166"/>
      <c r="AK1880" s="166"/>
    </row>
    <row r="1881" spans="33:37">
      <c r="AG1881" s="166" t="s">
        <v>59</v>
      </c>
      <c r="AH1881" s="166" t="s">
        <v>4984</v>
      </c>
      <c r="AI1881" s="166">
        <v>3145703</v>
      </c>
      <c r="AJ1881" s="166"/>
      <c r="AK1881" s="166"/>
    </row>
    <row r="1882" spans="33:37">
      <c r="AG1882" s="166" t="s">
        <v>59</v>
      </c>
      <c r="AH1882" s="166" t="s">
        <v>4986</v>
      </c>
      <c r="AI1882" s="166">
        <v>3145802</v>
      </c>
      <c r="AJ1882" s="166"/>
      <c r="AK1882" s="166"/>
    </row>
    <row r="1883" spans="33:37">
      <c r="AG1883" s="166" t="s">
        <v>59</v>
      </c>
      <c r="AH1883" s="166" t="s">
        <v>4988</v>
      </c>
      <c r="AI1883" s="166">
        <v>3145851</v>
      </c>
      <c r="AJ1883" s="166"/>
      <c r="AK1883" s="166"/>
    </row>
    <row r="1884" spans="33:37">
      <c r="AG1884" s="166" t="s">
        <v>59</v>
      </c>
      <c r="AH1884" s="166" t="s">
        <v>4990</v>
      </c>
      <c r="AI1884" s="166">
        <v>3145877</v>
      </c>
      <c r="AJ1884" s="166"/>
      <c r="AK1884" s="166"/>
    </row>
    <row r="1885" spans="33:37">
      <c r="AG1885" s="166" t="s">
        <v>59</v>
      </c>
      <c r="AH1885" s="166" t="s">
        <v>1550</v>
      </c>
      <c r="AI1885" s="166">
        <v>3145901</v>
      </c>
      <c r="AJ1885" s="166"/>
      <c r="AK1885" s="166"/>
    </row>
    <row r="1886" spans="33:37">
      <c r="AG1886" s="166" t="s">
        <v>59</v>
      </c>
      <c r="AH1886" s="166" t="s">
        <v>4992</v>
      </c>
      <c r="AI1886" s="166">
        <v>3146008</v>
      </c>
      <c r="AJ1886" s="166"/>
      <c r="AK1886" s="166"/>
    </row>
    <row r="1887" spans="33:37">
      <c r="AG1887" s="166" t="s">
        <v>59</v>
      </c>
      <c r="AH1887" s="166" t="s">
        <v>4994</v>
      </c>
      <c r="AI1887" s="166">
        <v>3146107</v>
      </c>
      <c r="AJ1887" s="166"/>
      <c r="AK1887" s="166"/>
    </row>
    <row r="1888" spans="33:37">
      <c r="AG1888" s="166" t="s">
        <v>59</v>
      </c>
      <c r="AH1888" s="166" t="s">
        <v>4996</v>
      </c>
      <c r="AI1888" s="166">
        <v>3146206</v>
      </c>
      <c r="AJ1888" s="166"/>
      <c r="AK1888" s="166"/>
    </row>
    <row r="1889" spans="33:37">
      <c r="AG1889" s="166" t="s">
        <v>59</v>
      </c>
      <c r="AH1889" s="166" t="s">
        <v>4998</v>
      </c>
      <c r="AI1889" s="166">
        <v>3146255</v>
      </c>
      <c r="AJ1889" s="166"/>
      <c r="AK1889" s="166"/>
    </row>
    <row r="1890" spans="33:37">
      <c r="AG1890" s="166" t="s">
        <v>59</v>
      </c>
      <c r="AH1890" s="166" t="s">
        <v>5000</v>
      </c>
      <c r="AI1890" s="166">
        <v>3146305</v>
      </c>
      <c r="AJ1890" s="166"/>
      <c r="AK1890" s="166"/>
    </row>
    <row r="1891" spans="33:37">
      <c r="AG1891" s="166" t="s">
        <v>59</v>
      </c>
      <c r="AH1891" s="166" t="s">
        <v>5002</v>
      </c>
      <c r="AI1891" s="166">
        <v>3146552</v>
      </c>
      <c r="AJ1891" s="166"/>
      <c r="AK1891" s="166"/>
    </row>
    <row r="1892" spans="33:37">
      <c r="AG1892" s="166" t="s">
        <v>59</v>
      </c>
      <c r="AH1892" s="166" t="s">
        <v>5004</v>
      </c>
      <c r="AI1892" s="166">
        <v>3146404</v>
      </c>
      <c r="AJ1892" s="166"/>
      <c r="AK1892" s="166"/>
    </row>
    <row r="1893" spans="33:37">
      <c r="AG1893" s="166" t="s">
        <v>59</v>
      </c>
      <c r="AH1893" s="166" t="s">
        <v>5006</v>
      </c>
      <c r="AI1893" s="166">
        <v>3146503</v>
      </c>
      <c r="AJ1893" s="166"/>
      <c r="AK1893" s="166"/>
    </row>
    <row r="1894" spans="33:37">
      <c r="AG1894" s="166" t="s">
        <v>59</v>
      </c>
      <c r="AH1894" s="166" t="s">
        <v>5008</v>
      </c>
      <c r="AI1894" s="166">
        <v>3146602</v>
      </c>
      <c r="AJ1894" s="166"/>
      <c r="AK1894" s="166"/>
    </row>
    <row r="1895" spans="33:37">
      <c r="AG1895" s="166" t="s">
        <v>59</v>
      </c>
      <c r="AH1895" s="166" t="s">
        <v>5010</v>
      </c>
      <c r="AI1895" s="166">
        <v>3146701</v>
      </c>
      <c r="AJ1895" s="166"/>
      <c r="AK1895" s="166"/>
    </row>
    <row r="1896" spans="33:37">
      <c r="AG1896" s="166" t="s">
        <v>59</v>
      </c>
      <c r="AH1896" s="166" t="s">
        <v>5012</v>
      </c>
      <c r="AI1896" s="166">
        <v>3146750</v>
      </c>
      <c r="AJ1896" s="166"/>
      <c r="AK1896" s="166"/>
    </row>
    <row r="1897" spans="33:37">
      <c r="AG1897" s="166" t="s">
        <v>59</v>
      </c>
      <c r="AH1897" s="166" t="s">
        <v>5013</v>
      </c>
      <c r="AI1897" s="166">
        <v>3146909</v>
      </c>
      <c r="AJ1897" s="166"/>
      <c r="AK1897" s="166"/>
    </row>
    <row r="1898" spans="33:37">
      <c r="AG1898" s="166" t="s">
        <v>59</v>
      </c>
      <c r="AH1898" s="166" t="s">
        <v>5014</v>
      </c>
      <c r="AI1898" s="166">
        <v>3147105</v>
      </c>
      <c r="AJ1898" s="166"/>
      <c r="AK1898" s="166"/>
    </row>
    <row r="1899" spans="33:37">
      <c r="AG1899" s="166" t="s">
        <v>59</v>
      </c>
      <c r="AH1899" s="166" t="s">
        <v>5016</v>
      </c>
      <c r="AI1899" s="166">
        <v>3147006</v>
      </c>
      <c r="AJ1899" s="166"/>
      <c r="AK1899" s="166"/>
    </row>
    <row r="1900" spans="33:37">
      <c r="AG1900" s="166" t="s">
        <v>59</v>
      </c>
      <c r="AH1900" s="166" t="s">
        <v>5018</v>
      </c>
      <c r="AI1900" s="166">
        <v>3147204</v>
      </c>
      <c r="AJ1900" s="166"/>
      <c r="AK1900" s="166"/>
    </row>
    <row r="1901" spans="33:37">
      <c r="AG1901" s="166" t="s">
        <v>59</v>
      </c>
      <c r="AH1901" s="166" t="s">
        <v>5020</v>
      </c>
      <c r="AI1901" s="166">
        <v>3147303</v>
      </c>
      <c r="AJ1901" s="166"/>
      <c r="AK1901" s="166"/>
    </row>
    <row r="1902" spans="33:37">
      <c r="AG1902" s="166" t="s">
        <v>59</v>
      </c>
      <c r="AH1902" s="166" t="s">
        <v>5022</v>
      </c>
      <c r="AI1902" s="166">
        <v>3147402</v>
      </c>
      <c r="AJ1902" s="166"/>
      <c r="AK1902" s="166"/>
    </row>
    <row r="1903" spans="33:37">
      <c r="AG1903" s="166" t="s">
        <v>59</v>
      </c>
      <c r="AH1903" s="166" t="s">
        <v>5024</v>
      </c>
      <c r="AI1903" s="166">
        <v>3147600</v>
      </c>
      <c r="AJ1903" s="166"/>
      <c r="AK1903" s="166"/>
    </row>
    <row r="1904" spans="33:37">
      <c r="AG1904" s="166" t="s">
        <v>59</v>
      </c>
      <c r="AH1904" s="166" t="s">
        <v>5026</v>
      </c>
      <c r="AI1904" s="166">
        <v>3147709</v>
      </c>
      <c r="AJ1904" s="166"/>
      <c r="AK1904" s="166"/>
    </row>
    <row r="1905" spans="33:37">
      <c r="AG1905" s="166" t="s">
        <v>59</v>
      </c>
      <c r="AH1905" s="166" t="s">
        <v>5028</v>
      </c>
      <c r="AI1905" s="166">
        <v>3147501</v>
      </c>
      <c r="AJ1905" s="166"/>
      <c r="AK1905" s="166"/>
    </row>
    <row r="1906" spans="33:37">
      <c r="AG1906" s="166" t="s">
        <v>59</v>
      </c>
      <c r="AH1906" s="166" t="s">
        <v>5030</v>
      </c>
      <c r="AI1906" s="166">
        <v>3147808</v>
      </c>
      <c r="AJ1906" s="166"/>
      <c r="AK1906" s="166"/>
    </row>
    <row r="1907" spans="33:37">
      <c r="AG1907" s="166" t="s">
        <v>59</v>
      </c>
      <c r="AH1907" s="166" t="s">
        <v>5032</v>
      </c>
      <c r="AI1907" s="166">
        <v>3147907</v>
      </c>
      <c r="AJ1907" s="166"/>
      <c r="AK1907" s="166"/>
    </row>
    <row r="1908" spans="33:37">
      <c r="AG1908" s="166" t="s">
        <v>59</v>
      </c>
      <c r="AH1908" s="166" t="s">
        <v>5034</v>
      </c>
      <c r="AI1908" s="166">
        <v>3147956</v>
      </c>
      <c r="AJ1908" s="166"/>
      <c r="AK1908" s="166"/>
    </row>
    <row r="1909" spans="33:37">
      <c r="AG1909" s="166" t="s">
        <v>59</v>
      </c>
      <c r="AH1909" s="166" t="s">
        <v>5036</v>
      </c>
      <c r="AI1909" s="166">
        <v>3148004</v>
      </c>
      <c r="AJ1909" s="166"/>
      <c r="AK1909" s="166"/>
    </row>
    <row r="1910" spans="33:37">
      <c r="AG1910" s="166" t="s">
        <v>59</v>
      </c>
      <c r="AH1910" s="166" t="s">
        <v>5038</v>
      </c>
      <c r="AI1910" s="166">
        <v>3148103</v>
      </c>
      <c r="AJ1910" s="166"/>
      <c r="AK1910" s="166"/>
    </row>
    <row r="1911" spans="33:37">
      <c r="AG1911" s="166" t="s">
        <v>59</v>
      </c>
      <c r="AH1911" s="166" t="s">
        <v>5040</v>
      </c>
      <c r="AI1911" s="166">
        <v>3148202</v>
      </c>
      <c r="AJ1911" s="166"/>
      <c r="AK1911" s="166"/>
    </row>
    <row r="1912" spans="33:37">
      <c r="AG1912" s="166" t="s">
        <v>59</v>
      </c>
      <c r="AH1912" s="166" t="s">
        <v>5042</v>
      </c>
      <c r="AI1912" s="166">
        <v>3148301</v>
      </c>
      <c r="AJ1912" s="166"/>
      <c r="AK1912" s="166"/>
    </row>
    <row r="1913" spans="33:37">
      <c r="AG1913" s="166" t="s">
        <v>59</v>
      </c>
      <c r="AH1913" s="166" t="s">
        <v>5044</v>
      </c>
      <c r="AI1913" s="166">
        <v>3148400</v>
      </c>
      <c r="AJ1913" s="166"/>
      <c r="AK1913" s="166"/>
    </row>
    <row r="1914" spans="33:37">
      <c r="AG1914" s="166" t="s">
        <v>59</v>
      </c>
      <c r="AH1914" s="166" t="s">
        <v>5045</v>
      </c>
      <c r="AI1914" s="166">
        <v>3148509</v>
      </c>
      <c r="AJ1914" s="166"/>
      <c r="AK1914" s="166"/>
    </row>
    <row r="1915" spans="33:37">
      <c r="AG1915" s="166" t="s">
        <v>59</v>
      </c>
      <c r="AH1915" s="166" t="s">
        <v>5047</v>
      </c>
      <c r="AI1915" s="166">
        <v>3148608</v>
      </c>
      <c r="AJ1915" s="166"/>
      <c r="AK1915" s="166"/>
    </row>
    <row r="1916" spans="33:37">
      <c r="AG1916" s="166" t="s">
        <v>59</v>
      </c>
      <c r="AH1916" s="166" t="s">
        <v>5049</v>
      </c>
      <c r="AI1916" s="166">
        <v>3148707</v>
      </c>
      <c r="AJ1916" s="166"/>
      <c r="AK1916" s="166"/>
    </row>
    <row r="1917" spans="33:37">
      <c r="AG1917" s="166" t="s">
        <v>59</v>
      </c>
      <c r="AH1917" s="166" t="s">
        <v>5050</v>
      </c>
      <c r="AI1917" s="166">
        <v>3148756</v>
      </c>
      <c r="AJ1917" s="166"/>
      <c r="AK1917" s="166"/>
    </row>
    <row r="1918" spans="33:37">
      <c r="AG1918" s="166" t="s">
        <v>59</v>
      </c>
      <c r="AH1918" s="166" t="s">
        <v>5052</v>
      </c>
      <c r="AI1918" s="166">
        <v>3148806</v>
      </c>
      <c r="AJ1918" s="166"/>
      <c r="AK1918" s="166"/>
    </row>
    <row r="1919" spans="33:37">
      <c r="AG1919" s="166" t="s">
        <v>59</v>
      </c>
      <c r="AH1919" s="166" t="s">
        <v>5053</v>
      </c>
      <c r="AI1919" s="166">
        <v>3148905</v>
      </c>
      <c r="AJ1919" s="166"/>
      <c r="AK1919" s="166"/>
    </row>
    <row r="1920" spans="33:37">
      <c r="AG1920" s="166" t="s">
        <v>59</v>
      </c>
      <c r="AH1920" s="166" t="s">
        <v>5054</v>
      </c>
      <c r="AI1920" s="166">
        <v>3149002</v>
      </c>
      <c r="AJ1920" s="166"/>
      <c r="AK1920" s="166"/>
    </row>
    <row r="1921" spans="33:37">
      <c r="AG1921" s="166" t="s">
        <v>59</v>
      </c>
      <c r="AH1921" s="166" t="s">
        <v>5056</v>
      </c>
      <c r="AI1921" s="166">
        <v>3149101</v>
      </c>
      <c r="AJ1921" s="166"/>
      <c r="AK1921" s="166"/>
    </row>
    <row r="1922" spans="33:37">
      <c r="AG1922" s="166" t="s">
        <v>59</v>
      </c>
      <c r="AH1922" s="166" t="s">
        <v>5058</v>
      </c>
      <c r="AI1922" s="166">
        <v>3149150</v>
      </c>
      <c r="AJ1922" s="166"/>
      <c r="AK1922" s="166"/>
    </row>
    <row r="1923" spans="33:37">
      <c r="AG1923" s="166" t="s">
        <v>59</v>
      </c>
      <c r="AH1923" s="166" t="s">
        <v>5060</v>
      </c>
      <c r="AI1923" s="166">
        <v>3149200</v>
      </c>
      <c r="AJ1923" s="166"/>
      <c r="AK1923" s="166"/>
    </row>
    <row r="1924" spans="33:37">
      <c r="AG1924" s="166" t="s">
        <v>59</v>
      </c>
      <c r="AH1924" s="166" t="s">
        <v>5062</v>
      </c>
      <c r="AI1924" s="166">
        <v>3149309</v>
      </c>
      <c r="AJ1924" s="166"/>
      <c r="AK1924" s="166"/>
    </row>
    <row r="1925" spans="33:37">
      <c r="AG1925" s="166" t="s">
        <v>59</v>
      </c>
      <c r="AH1925" s="166" t="s">
        <v>5064</v>
      </c>
      <c r="AI1925" s="166">
        <v>3149408</v>
      </c>
      <c r="AJ1925" s="166"/>
      <c r="AK1925" s="166"/>
    </row>
    <row r="1926" spans="33:37">
      <c r="AG1926" s="166" t="s">
        <v>59</v>
      </c>
      <c r="AH1926" s="166" t="s">
        <v>5066</v>
      </c>
      <c r="AI1926" s="166">
        <v>3149507</v>
      </c>
      <c r="AJ1926" s="166"/>
      <c r="AK1926" s="166"/>
    </row>
    <row r="1927" spans="33:37">
      <c r="AG1927" s="166" t="s">
        <v>59</v>
      </c>
      <c r="AH1927" s="166" t="s">
        <v>5067</v>
      </c>
      <c r="AI1927" s="166">
        <v>3149606</v>
      </c>
      <c r="AJ1927" s="166"/>
      <c r="AK1927" s="166"/>
    </row>
    <row r="1928" spans="33:37">
      <c r="AG1928" s="166" t="s">
        <v>59</v>
      </c>
      <c r="AH1928" s="166" t="s">
        <v>5069</v>
      </c>
      <c r="AI1928" s="166">
        <v>3149705</v>
      </c>
      <c r="AJ1928" s="166"/>
      <c r="AK1928" s="166"/>
    </row>
    <row r="1929" spans="33:37">
      <c r="AG1929" s="166" t="s">
        <v>59</v>
      </c>
      <c r="AH1929" s="166" t="s">
        <v>5071</v>
      </c>
      <c r="AI1929" s="166">
        <v>3149804</v>
      </c>
      <c r="AJ1929" s="166"/>
      <c r="AK1929" s="166"/>
    </row>
    <row r="1930" spans="33:37">
      <c r="AG1930" s="166" t="s">
        <v>59</v>
      </c>
      <c r="AH1930" s="166" t="s">
        <v>5073</v>
      </c>
      <c r="AI1930" s="166">
        <v>3149903</v>
      </c>
      <c r="AJ1930" s="166"/>
      <c r="AK1930" s="166"/>
    </row>
    <row r="1931" spans="33:37">
      <c r="AG1931" s="166" t="s">
        <v>59</v>
      </c>
      <c r="AH1931" s="166" t="s">
        <v>5075</v>
      </c>
      <c r="AI1931" s="166">
        <v>3149952</v>
      </c>
      <c r="AJ1931" s="166"/>
      <c r="AK1931" s="166"/>
    </row>
    <row r="1932" spans="33:37">
      <c r="AG1932" s="166" t="s">
        <v>59</v>
      </c>
      <c r="AH1932" s="166" t="s">
        <v>5077</v>
      </c>
      <c r="AI1932" s="166">
        <v>3150000</v>
      </c>
      <c r="AJ1932" s="166"/>
      <c r="AK1932" s="166"/>
    </row>
    <row r="1933" spans="33:37">
      <c r="AG1933" s="166" t="s">
        <v>59</v>
      </c>
      <c r="AH1933" s="166" t="s">
        <v>5079</v>
      </c>
      <c r="AI1933" s="166">
        <v>3150109</v>
      </c>
      <c r="AJ1933" s="166"/>
      <c r="AK1933" s="166"/>
    </row>
    <row r="1934" spans="33:37">
      <c r="AG1934" s="166" t="s">
        <v>59</v>
      </c>
      <c r="AH1934" s="166" t="s">
        <v>5081</v>
      </c>
      <c r="AI1934" s="166">
        <v>3150158</v>
      </c>
      <c r="AJ1934" s="166"/>
      <c r="AK1934" s="166"/>
    </row>
    <row r="1935" spans="33:37">
      <c r="AG1935" s="166" t="s">
        <v>59</v>
      </c>
      <c r="AH1935" s="166" t="s">
        <v>5083</v>
      </c>
      <c r="AI1935" s="166">
        <v>3150208</v>
      </c>
      <c r="AJ1935" s="166"/>
      <c r="AK1935" s="166"/>
    </row>
    <row r="1936" spans="33:37">
      <c r="AG1936" s="166" t="s">
        <v>59</v>
      </c>
      <c r="AH1936" s="166" t="s">
        <v>5085</v>
      </c>
      <c r="AI1936" s="166">
        <v>3150307</v>
      </c>
      <c r="AJ1936" s="166"/>
      <c r="AK1936" s="166"/>
    </row>
    <row r="1937" spans="33:37">
      <c r="AG1937" s="166" t="s">
        <v>59</v>
      </c>
      <c r="AH1937" s="166" t="s">
        <v>5087</v>
      </c>
      <c r="AI1937" s="166">
        <v>3150406</v>
      </c>
      <c r="AJ1937" s="166"/>
      <c r="AK1937" s="166"/>
    </row>
    <row r="1938" spans="33:37">
      <c r="AG1938" s="166" t="s">
        <v>59</v>
      </c>
      <c r="AH1938" s="166" t="s">
        <v>5088</v>
      </c>
      <c r="AI1938" s="166">
        <v>3150505</v>
      </c>
      <c r="AJ1938" s="166"/>
      <c r="AK1938" s="166"/>
    </row>
    <row r="1939" spans="33:37">
      <c r="AG1939" s="166" t="s">
        <v>59</v>
      </c>
      <c r="AH1939" s="166" t="s">
        <v>5090</v>
      </c>
      <c r="AI1939" s="166">
        <v>3150539</v>
      </c>
      <c r="AJ1939" s="166"/>
      <c r="AK1939" s="166"/>
    </row>
    <row r="1940" spans="33:37">
      <c r="AG1940" s="166" t="s">
        <v>59</v>
      </c>
      <c r="AH1940" s="166" t="s">
        <v>5092</v>
      </c>
      <c r="AI1940" s="166">
        <v>3150570</v>
      </c>
      <c r="AJ1940" s="166"/>
      <c r="AK1940" s="166"/>
    </row>
    <row r="1941" spans="33:37">
      <c r="AG1941" s="166" t="s">
        <v>59</v>
      </c>
      <c r="AH1941" s="166" t="s">
        <v>5094</v>
      </c>
      <c r="AI1941" s="166">
        <v>3150604</v>
      </c>
      <c r="AJ1941" s="166"/>
      <c r="AK1941" s="166"/>
    </row>
    <row r="1942" spans="33:37">
      <c r="AG1942" s="166" t="s">
        <v>59</v>
      </c>
      <c r="AH1942" s="166" t="s">
        <v>5096</v>
      </c>
      <c r="AI1942" s="166">
        <v>3150703</v>
      </c>
      <c r="AJ1942" s="166"/>
      <c r="AK1942" s="166"/>
    </row>
    <row r="1943" spans="33:37">
      <c r="AG1943" s="166" t="s">
        <v>59</v>
      </c>
      <c r="AH1943" s="166" t="s">
        <v>5098</v>
      </c>
      <c r="AI1943" s="166">
        <v>3150802</v>
      </c>
      <c r="AJ1943" s="166"/>
      <c r="AK1943" s="166"/>
    </row>
    <row r="1944" spans="33:37">
      <c r="AG1944" s="166" t="s">
        <v>59</v>
      </c>
      <c r="AH1944" s="166" t="s">
        <v>5100</v>
      </c>
      <c r="AI1944" s="166">
        <v>3150901</v>
      </c>
      <c r="AJ1944" s="166"/>
      <c r="AK1944" s="166"/>
    </row>
    <row r="1945" spans="33:37">
      <c r="AG1945" s="166" t="s">
        <v>59</v>
      </c>
      <c r="AH1945" s="166" t="s">
        <v>5102</v>
      </c>
      <c r="AI1945" s="166">
        <v>3151008</v>
      </c>
      <c r="AJ1945" s="166"/>
      <c r="AK1945" s="166"/>
    </row>
    <row r="1946" spans="33:37">
      <c r="AG1946" s="166" t="s">
        <v>59</v>
      </c>
      <c r="AH1946" s="166" t="s">
        <v>5104</v>
      </c>
      <c r="AI1946" s="166">
        <v>3151107</v>
      </c>
      <c r="AJ1946" s="166"/>
      <c r="AK1946" s="166"/>
    </row>
    <row r="1947" spans="33:37">
      <c r="AG1947" s="166" t="s">
        <v>59</v>
      </c>
      <c r="AH1947" s="166" t="s">
        <v>5106</v>
      </c>
      <c r="AI1947" s="166">
        <v>3151206</v>
      </c>
      <c r="AJ1947" s="166"/>
      <c r="AK1947" s="166"/>
    </row>
    <row r="1948" spans="33:37">
      <c r="AG1948" s="166" t="s">
        <v>59</v>
      </c>
      <c r="AH1948" s="166" t="s">
        <v>5108</v>
      </c>
      <c r="AI1948" s="166">
        <v>3151305</v>
      </c>
      <c r="AJ1948" s="166"/>
      <c r="AK1948" s="166"/>
    </row>
    <row r="1949" spans="33:37">
      <c r="AG1949" s="166" t="s">
        <v>59</v>
      </c>
      <c r="AH1949" s="166" t="s">
        <v>5110</v>
      </c>
      <c r="AI1949" s="166">
        <v>3151404</v>
      </c>
      <c r="AJ1949" s="166"/>
      <c r="AK1949" s="166"/>
    </row>
    <row r="1950" spans="33:37">
      <c r="AG1950" s="166" t="s">
        <v>59</v>
      </c>
      <c r="AH1950" s="166" t="s">
        <v>5112</v>
      </c>
      <c r="AI1950" s="166">
        <v>3151503</v>
      </c>
      <c r="AJ1950" s="166"/>
      <c r="AK1950" s="166"/>
    </row>
    <row r="1951" spans="33:37">
      <c r="AG1951" s="166" t="s">
        <v>59</v>
      </c>
      <c r="AH1951" s="166" t="s">
        <v>5114</v>
      </c>
      <c r="AI1951" s="166">
        <v>3151602</v>
      </c>
      <c r="AJ1951" s="166"/>
      <c r="AK1951" s="166"/>
    </row>
    <row r="1952" spans="33:37">
      <c r="AG1952" s="166" t="s">
        <v>59</v>
      </c>
      <c r="AH1952" s="166" t="s">
        <v>5116</v>
      </c>
      <c r="AI1952" s="166">
        <v>3151701</v>
      </c>
      <c r="AJ1952" s="166"/>
      <c r="AK1952" s="166"/>
    </row>
    <row r="1953" spans="33:37">
      <c r="AG1953" s="166" t="s">
        <v>59</v>
      </c>
      <c r="AH1953" s="166" t="s">
        <v>5118</v>
      </c>
      <c r="AI1953" s="166">
        <v>3151800</v>
      </c>
      <c r="AJ1953" s="166"/>
      <c r="AK1953" s="166"/>
    </row>
    <row r="1954" spans="33:37">
      <c r="AG1954" s="166" t="s">
        <v>59</v>
      </c>
      <c r="AH1954" s="166" t="s">
        <v>5120</v>
      </c>
      <c r="AI1954" s="166">
        <v>3151909</v>
      </c>
      <c r="AJ1954" s="166"/>
      <c r="AK1954" s="166"/>
    </row>
    <row r="1955" spans="33:37">
      <c r="AG1955" s="166" t="s">
        <v>59</v>
      </c>
      <c r="AH1955" s="166" t="s">
        <v>5122</v>
      </c>
      <c r="AI1955" s="166">
        <v>3152006</v>
      </c>
      <c r="AJ1955" s="166"/>
      <c r="AK1955" s="166"/>
    </row>
    <row r="1956" spans="33:37">
      <c r="AG1956" s="166" t="s">
        <v>59</v>
      </c>
      <c r="AH1956" s="166" t="s">
        <v>5124</v>
      </c>
      <c r="AI1956" s="166">
        <v>3152105</v>
      </c>
      <c r="AJ1956" s="166"/>
      <c r="AK1956" s="166"/>
    </row>
    <row r="1957" spans="33:37">
      <c r="AG1957" s="166" t="s">
        <v>59</v>
      </c>
      <c r="AH1957" s="166" t="s">
        <v>5125</v>
      </c>
      <c r="AI1957" s="166">
        <v>3152131</v>
      </c>
      <c r="AJ1957" s="166"/>
      <c r="AK1957" s="166"/>
    </row>
    <row r="1958" spans="33:37">
      <c r="AG1958" s="166" t="s">
        <v>59</v>
      </c>
      <c r="AH1958" s="166" t="s">
        <v>5126</v>
      </c>
      <c r="AI1958" s="166">
        <v>3152170</v>
      </c>
      <c r="AJ1958" s="166"/>
      <c r="AK1958" s="166"/>
    </row>
    <row r="1959" spans="33:37">
      <c r="AG1959" s="166" t="s">
        <v>59</v>
      </c>
      <c r="AH1959" s="166" t="s">
        <v>5128</v>
      </c>
      <c r="AI1959" s="166">
        <v>3152204</v>
      </c>
      <c r="AJ1959" s="166"/>
      <c r="AK1959" s="166"/>
    </row>
    <row r="1960" spans="33:37">
      <c r="AG1960" s="166" t="s">
        <v>59</v>
      </c>
      <c r="AH1960" s="166" t="s">
        <v>5130</v>
      </c>
      <c r="AI1960" s="166">
        <v>3152303</v>
      </c>
      <c r="AJ1960" s="166"/>
      <c r="AK1960" s="166"/>
    </row>
    <row r="1961" spans="33:37">
      <c r="AG1961" s="166" t="s">
        <v>59</v>
      </c>
      <c r="AH1961" s="166" t="s">
        <v>5132</v>
      </c>
      <c r="AI1961" s="166">
        <v>3152402</v>
      </c>
      <c r="AJ1961" s="166"/>
      <c r="AK1961" s="166"/>
    </row>
    <row r="1962" spans="33:37">
      <c r="AG1962" s="166" t="s">
        <v>59</v>
      </c>
      <c r="AH1962" s="166" t="s">
        <v>5134</v>
      </c>
      <c r="AI1962" s="166">
        <v>3152501</v>
      </c>
      <c r="AJ1962" s="166"/>
      <c r="AK1962" s="166"/>
    </row>
    <row r="1963" spans="33:37">
      <c r="AG1963" s="166" t="s">
        <v>59</v>
      </c>
      <c r="AH1963" s="166" t="s">
        <v>5136</v>
      </c>
      <c r="AI1963" s="166">
        <v>3152600</v>
      </c>
      <c r="AJ1963" s="166"/>
      <c r="AK1963" s="166"/>
    </row>
    <row r="1964" spans="33:37">
      <c r="AG1964" s="166" t="s">
        <v>59</v>
      </c>
      <c r="AH1964" s="166" t="s">
        <v>5138</v>
      </c>
      <c r="AI1964" s="166">
        <v>3152709</v>
      </c>
      <c r="AJ1964" s="166"/>
      <c r="AK1964" s="166"/>
    </row>
    <row r="1965" spans="33:37">
      <c r="AG1965" s="166" t="s">
        <v>59</v>
      </c>
      <c r="AH1965" s="166" t="s">
        <v>2952</v>
      </c>
      <c r="AI1965" s="166">
        <v>3152808</v>
      </c>
      <c r="AJ1965" s="166"/>
      <c r="AK1965" s="166"/>
    </row>
    <row r="1966" spans="33:37">
      <c r="AG1966" s="166" t="s">
        <v>59</v>
      </c>
      <c r="AH1966" s="166" t="s">
        <v>5141</v>
      </c>
      <c r="AI1966" s="166">
        <v>3152907</v>
      </c>
      <c r="AJ1966" s="166"/>
      <c r="AK1966" s="166"/>
    </row>
    <row r="1967" spans="33:37">
      <c r="AG1967" s="166" t="s">
        <v>59</v>
      </c>
      <c r="AH1967" s="166" t="s">
        <v>5143</v>
      </c>
      <c r="AI1967" s="166">
        <v>3153004</v>
      </c>
      <c r="AJ1967" s="166"/>
      <c r="AK1967" s="166"/>
    </row>
    <row r="1968" spans="33:37">
      <c r="AG1968" s="166" t="s">
        <v>59</v>
      </c>
      <c r="AH1968" s="166" t="s">
        <v>4822</v>
      </c>
      <c r="AI1968" s="166">
        <v>3153103</v>
      </c>
      <c r="AJ1968" s="166"/>
      <c r="AK1968" s="166"/>
    </row>
    <row r="1969" spans="33:37">
      <c r="AG1969" s="166" t="s">
        <v>59</v>
      </c>
      <c r="AH1969" s="166" t="s">
        <v>2368</v>
      </c>
      <c r="AI1969" s="166">
        <v>3153202</v>
      </c>
      <c r="AJ1969" s="166"/>
      <c r="AK1969" s="166"/>
    </row>
    <row r="1970" spans="33:37">
      <c r="AG1970" s="166" t="s">
        <v>59</v>
      </c>
      <c r="AH1970" s="166" t="s">
        <v>5147</v>
      </c>
      <c r="AI1970" s="166">
        <v>3153301</v>
      </c>
      <c r="AJ1970" s="166"/>
      <c r="AK1970" s="166"/>
    </row>
    <row r="1971" spans="33:37">
      <c r="AG1971" s="166" t="s">
        <v>59</v>
      </c>
      <c r="AH1971" s="166" t="s">
        <v>5149</v>
      </c>
      <c r="AI1971" s="166">
        <v>3153400</v>
      </c>
      <c r="AJ1971" s="166"/>
      <c r="AK1971" s="166"/>
    </row>
    <row r="1972" spans="33:37">
      <c r="AG1972" s="166" t="s">
        <v>59</v>
      </c>
      <c r="AH1972" s="166" t="s">
        <v>5151</v>
      </c>
      <c r="AI1972" s="166">
        <v>3153608</v>
      </c>
      <c r="AJ1972" s="166"/>
      <c r="AK1972" s="166"/>
    </row>
    <row r="1973" spans="33:37">
      <c r="AG1973" s="166" t="s">
        <v>59</v>
      </c>
      <c r="AH1973" s="166" t="s">
        <v>5153</v>
      </c>
      <c r="AI1973" s="166">
        <v>3153707</v>
      </c>
      <c r="AJ1973" s="166"/>
      <c r="AK1973" s="166"/>
    </row>
    <row r="1974" spans="33:37">
      <c r="AG1974" s="166" t="s">
        <v>59</v>
      </c>
      <c r="AH1974" s="166" t="s">
        <v>5155</v>
      </c>
      <c r="AI1974" s="166">
        <v>3153806</v>
      </c>
      <c r="AJ1974" s="166"/>
      <c r="AK1974" s="166"/>
    </row>
    <row r="1975" spans="33:37">
      <c r="AG1975" s="166" t="s">
        <v>59</v>
      </c>
      <c r="AH1975" s="166" t="s">
        <v>5157</v>
      </c>
      <c r="AI1975" s="166">
        <v>3153905</v>
      </c>
      <c r="AJ1975" s="166"/>
      <c r="AK1975" s="166"/>
    </row>
    <row r="1976" spans="33:37">
      <c r="AG1976" s="166" t="s">
        <v>59</v>
      </c>
      <c r="AH1976" s="166" t="s">
        <v>5159</v>
      </c>
      <c r="AI1976" s="166">
        <v>3154002</v>
      </c>
      <c r="AJ1976" s="166"/>
      <c r="AK1976" s="166"/>
    </row>
    <row r="1977" spans="33:37">
      <c r="AG1977" s="166" t="s">
        <v>59</v>
      </c>
      <c r="AH1977" s="166" t="s">
        <v>5161</v>
      </c>
      <c r="AI1977" s="166">
        <v>3154101</v>
      </c>
      <c r="AJ1977" s="166"/>
      <c r="AK1977" s="166"/>
    </row>
    <row r="1978" spans="33:37">
      <c r="AG1978" s="166" t="s">
        <v>59</v>
      </c>
      <c r="AH1978" s="166" t="s">
        <v>5163</v>
      </c>
      <c r="AI1978" s="166">
        <v>3154150</v>
      </c>
      <c r="AJ1978" s="166"/>
      <c r="AK1978" s="166"/>
    </row>
    <row r="1979" spans="33:37">
      <c r="AG1979" s="166" t="s">
        <v>59</v>
      </c>
      <c r="AH1979" s="166" t="s">
        <v>5165</v>
      </c>
      <c r="AI1979" s="166">
        <v>3154200</v>
      </c>
      <c r="AJ1979" s="166"/>
      <c r="AK1979" s="166"/>
    </row>
    <row r="1980" spans="33:37">
      <c r="AG1980" s="166" t="s">
        <v>59</v>
      </c>
      <c r="AH1980" s="166" t="s">
        <v>5167</v>
      </c>
      <c r="AI1980" s="166">
        <v>3154309</v>
      </c>
      <c r="AJ1980" s="166"/>
      <c r="AK1980" s="166"/>
    </row>
    <row r="1981" spans="33:37">
      <c r="AG1981" s="166" t="s">
        <v>59</v>
      </c>
      <c r="AH1981" s="166" t="s">
        <v>5169</v>
      </c>
      <c r="AI1981" s="166">
        <v>3154408</v>
      </c>
      <c r="AJ1981" s="166"/>
      <c r="AK1981" s="166"/>
    </row>
    <row r="1982" spans="33:37">
      <c r="AG1982" s="166" t="s">
        <v>59</v>
      </c>
      <c r="AH1982" s="166" t="s">
        <v>2357</v>
      </c>
      <c r="AI1982" s="166">
        <v>3154457</v>
      </c>
      <c r="AJ1982" s="166"/>
      <c r="AK1982" s="166"/>
    </row>
    <row r="1983" spans="33:37">
      <c r="AG1983" s="166" t="s">
        <v>59</v>
      </c>
      <c r="AH1983" s="166" t="s">
        <v>5171</v>
      </c>
      <c r="AI1983" s="166">
        <v>3154507</v>
      </c>
      <c r="AJ1983" s="166"/>
      <c r="AK1983" s="166"/>
    </row>
    <row r="1984" spans="33:37">
      <c r="AG1984" s="166" t="s">
        <v>59</v>
      </c>
      <c r="AH1984" s="166" t="s">
        <v>5173</v>
      </c>
      <c r="AI1984" s="166">
        <v>3154606</v>
      </c>
      <c r="AJ1984" s="166"/>
      <c r="AK1984" s="166"/>
    </row>
    <row r="1985" spans="33:37">
      <c r="AG1985" s="166" t="s">
        <v>59</v>
      </c>
      <c r="AH1985" s="166" t="s">
        <v>5175</v>
      </c>
      <c r="AI1985" s="166">
        <v>3154705</v>
      </c>
      <c r="AJ1985" s="166"/>
      <c r="AK1985" s="166"/>
    </row>
    <row r="1986" spans="33:37">
      <c r="AG1986" s="166" t="s">
        <v>59</v>
      </c>
      <c r="AH1986" s="166" t="s">
        <v>5176</v>
      </c>
      <c r="AI1986" s="166">
        <v>3154804</v>
      </c>
      <c r="AJ1986" s="166"/>
      <c r="AK1986" s="166"/>
    </row>
    <row r="1987" spans="33:37">
      <c r="AG1987" s="166" t="s">
        <v>59</v>
      </c>
      <c r="AH1987" s="166" t="s">
        <v>5178</v>
      </c>
      <c r="AI1987" s="166">
        <v>3154903</v>
      </c>
      <c r="AJ1987" s="166"/>
      <c r="AK1987" s="166"/>
    </row>
    <row r="1988" spans="33:37">
      <c r="AG1988" s="166" t="s">
        <v>59</v>
      </c>
      <c r="AH1988" s="166" t="s">
        <v>5180</v>
      </c>
      <c r="AI1988" s="166">
        <v>3155108</v>
      </c>
      <c r="AJ1988" s="166"/>
      <c r="AK1988" s="166"/>
    </row>
    <row r="1989" spans="33:37">
      <c r="AG1989" s="166" t="s">
        <v>59</v>
      </c>
      <c r="AH1989" s="166" t="s">
        <v>5182</v>
      </c>
      <c r="AI1989" s="166">
        <v>3155009</v>
      </c>
      <c r="AJ1989" s="166"/>
      <c r="AK1989" s="166"/>
    </row>
    <row r="1990" spans="33:37">
      <c r="AG1990" s="166" t="s">
        <v>59</v>
      </c>
      <c r="AH1990" s="166" t="s">
        <v>5184</v>
      </c>
      <c r="AI1990" s="166">
        <v>3155207</v>
      </c>
      <c r="AJ1990" s="166"/>
      <c r="AK1990" s="166"/>
    </row>
    <row r="1991" spans="33:37">
      <c r="AG1991" s="166" t="s">
        <v>59</v>
      </c>
      <c r="AH1991" s="166" t="s">
        <v>5186</v>
      </c>
      <c r="AI1991" s="166">
        <v>3155306</v>
      </c>
      <c r="AJ1991" s="166"/>
      <c r="AK1991" s="166"/>
    </row>
    <row r="1992" spans="33:37">
      <c r="AG1992" s="166" t="s">
        <v>59</v>
      </c>
      <c r="AH1992" s="166" t="s">
        <v>5188</v>
      </c>
      <c r="AI1992" s="166">
        <v>3155405</v>
      </c>
      <c r="AJ1992" s="166"/>
      <c r="AK1992" s="166"/>
    </row>
    <row r="1993" spans="33:37">
      <c r="AG1993" s="166" t="s">
        <v>59</v>
      </c>
      <c r="AH1993" s="166" t="s">
        <v>5190</v>
      </c>
      <c r="AI1993" s="166">
        <v>3155504</v>
      </c>
      <c r="AJ1993" s="166"/>
      <c r="AK1993" s="166"/>
    </row>
    <row r="1994" spans="33:37">
      <c r="AG1994" s="166" t="s">
        <v>59</v>
      </c>
      <c r="AH1994" s="166" t="s">
        <v>5191</v>
      </c>
      <c r="AI1994" s="166">
        <v>3155603</v>
      </c>
      <c r="AJ1994" s="166"/>
      <c r="AK1994" s="166"/>
    </row>
    <row r="1995" spans="33:37">
      <c r="AG1995" s="166" t="s">
        <v>59</v>
      </c>
      <c r="AH1995" s="166" t="s">
        <v>5192</v>
      </c>
      <c r="AI1995" s="166">
        <v>3155702</v>
      </c>
      <c r="AJ1995" s="166"/>
      <c r="AK1995" s="166"/>
    </row>
    <row r="1996" spans="33:37">
      <c r="AG1996" s="166" t="s">
        <v>59</v>
      </c>
      <c r="AH1996" s="166" t="s">
        <v>5193</v>
      </c>
      <c r="AI1996" s="166">
        <v>3155801</v>
      </c>
      <c r="AJ1996" s="166"/>
      <c r="AK1996" s="166"/>
    </row>
    <row r="1997" spans="33:37">
      <c r="AG1997" s="166" t="s">
        <v>59</v>
      </c>
      <c r="AH1997" s="166" t="s">
        <v>5194</v>
      </c>
      <c r="AI1997" s="166">
        <v>3155900</v>
      </c>
      <c r="AJ1997" s="166"/>
      <c r="AK1997" s="166"/>
    </row>
    <row r="1998" spans="33:37">
      <c r="AG1998" s="166" t="s">
        <v>59</v>
      </c>
      <c r="AH1998" s="166" t="s">
        <v>5195</v>
      </c>
      <c r="AI1998" s="166">
        <v>3156007</v>
      </c>
      <c r="AJ1998" s="166"/>
      <c r="AK1998" s="166"/>
    </row>
    <row r="1999" spans="33:37">
      <c r="AG1999" s="166" t="s">
        <v>59</v>
      </c>
      <c r="AH1999" s="166" t="s">
        <v>5196</v>
      </c>
      <c r="AI1999" s="166">
        <v>3156106</v>
      </c>
      <c r="AJ1999" s="166"/>
      <c r="AK1999" s="166"/>
    </row>
    <row r="2000" spans="33:37">
      <c r="AG2000" s="166" t="s">
        <v>59</v>
      </c>
      <c r="AH2000" s="166" t="s">
        <v>5197</v>
      </c>
      <c r="AI2000" s="166">
        <v>3156205</v>
      </c>
      <c r="AJ2000" s="166"/>
      <c r="AK2000" s="166"/>
    </row>
    <row r="2001" spans="33:37">
      <c r="AG2001" s="166" t="s">
        <v>59</v>
      </c>
      <c r="AH2001" s="166" t="s">
        <v>5198</v>
      </c>
      <c r="AI2001" s="166">
        <v>3156304</v>
      </c>
      <c r="AJ2001" s="166"/>
      <c r="AK2001" s="166"/>
    </row>
    <row r="2002" spans="33:37">
      <c r="AG2002" s="166" t="s">
        <v>59</v>
      </c>
      <c r="AH2002" s="166" t="s">
        <v>5199</v>
      </c>
      <c r="AI2002" s="166">
        <v>3156403</v>
      </c>
      <c r="AJ2002" s="166"/>
      <c r="AK2002" s="166"/>
    </row>
    <row r="2003" spans="33:37">
      <c r="AG2003" s="166" t="s">
        <v>59</v>
      </c>
      <c r="AH2003" s="166" t="s">
        <v>5200</v>
      </c>
      <c r="AI2003" s="166">
        <v>3156452</v>
      </c>
      <c r="AJ2003" s="166"/>
      <c r="AK2003" s="166"/>
    </row>
    <row r="2004" spans="33:37">
      <c r="AG2004" s="166" t="s">
        <v>59</v>
      </c>
      <c r="AH2004" s="166" t="s">
        <v>5201</v>
      </c>
      <c r="AI2004" s="166">
        <v>3156502</v>
      </c>
      <c r="AJ2004" s="166"/>
      <c r="AK2004" s="166"/>
    </row>
    <row r="2005" spans="33:37">
      <c r="AG2005" s="166" t="s">
        <v>59</v>
      </c>
      <c r="AH2005" s="166" t="s">
        <v>5202</v>
      </c>
      <c r="AI2005" s="166">
        <v>3156601</v>
      </c>
      <c r="AJ2005" s="166"/>
      <c r="AK2005" s="166"/>
    </row>
    <row r="2006" spans="33:37">
      <c r="AG2006" s="166" t="s">
        <v>59</v>
      </c>
      <c r="AH2006" s="166" t="s">
        <v>5203</v>
      </c>
      <c r="AI2006" s="166">
        <v>3156700</v>
      </c>
      <c r="AJ2006" s="166"/>
      <c r="AK2006" s="166"/>
    </row>
    <row r="2007" spans="33:37">
      <c r="AG2007" s="166" t="s">
        <v>59</v>
      </c>
      <c r="AH2007" s="166" t="s">
        <v>5204</v>
      </c>
      <c r="AI2007" s="166">
        <v>3156809</v>
      </c>
      <c r="AJ2007" s="166"/>
      <c r="AK2007" s="166"/>
    </row>
    <row r="2008" spans="33:37">
      <c r="AG2008" s="166" t="s">
        <v>59</v>
      </c>
      <c r="AH2008" s="166" t="s">
        <v>5205</v>
      </c>
      <c r="AI2008" s="166">
        <v>3156908</v>
      </c>
      <c r="AJ2008" s="166"/>
      <c r="AK2008" s="166"/>
    </row>
    <row r="2009" spans="33:37">
      <c r="AG2009" s="166" t="s">
        <v>59</v>
      </c>
      <c r="AH2009" s="166" t="s">
        <v>5206</v>
      </c>
      <c r="AI2009" s="166">
        <v>3157005</v>
      </c>
      <c r="AJ2009" s="166"/>
      <c r="AK2009" s="166"/>
    </row>
    <row r="2010" spans="33:37">
      <c r="AG2010" s="166" t="s">
        <v>59</v>
      </c>
      <c r="AH2010" s="166" t="s">
        <v>5207</v>
      </c>
      <c r="AI2010" s="166">
        <v>3157104</v>
      </c>
      <c r="AJ2010" s="166"/>
      <c r="AK2010" s="166"/>
    </row>
    <row r="2011" spans="33:37">
      <c r="AG2011" s="166" t="s">
        <v>59</v>
      </c>
      <c r="AH2011" s="166" t="s">
        <v>4330</v>
      </c>
      <c r="AI2011" s="166">
        <v>3157203</v>
      </c>
      <c r="AJ2011" s="166"/>
      <c r="AK2011" s="166"/>
    </row>
    <row r="2012" spans="33:37">
      <c r="AG2012" s="166" t="s">
        <v>59</v>
      </c>
      <c r="AH2012" s="166" t="s">
        <v>5208</v>
      </c>
      <c r="AI2012" s="166">
        <v>3157252</v>
      </c>
      <c r="AJ2012" s="166"/>
      <c r="AK2012" s="166"/>
    </row>
    <row r="2013" spans="33:37">
      <c r="AG2013" s="166" t="s">
        <v>59</v>
      </c>
      <c r="AH2013" s="166" t="s">
        <v>5209</v>
      </c>
      <c r="AI2013" s="166">
        <v>3157278</v>
      </c>
      <c r="AJ2013" s="166"/>
      <c r="AK2013" s="166"/>
    </row>
    <row r="2014" spans="33:37">
      <c r="AG2014" s="166" t="s">
        <v>59</v>
      </c>
      <c r="AH2014" s="166" t="s">
        <v>5210</v>
      </c>
      <c r="AI2014" s="166">
        <v>3157302</v>
      </c>
      <c r="AJ2014" s="166"/>
      <c r="AK2014" s="166"/>
    </row>
    <row r="2015" spans="33:37">
      <c r="AG2015" s="166" t="s">
        <v>59</v>
      </c>
      <c r="AH2015" s="166" t="s">
        <v>5211</v>
      </c>
      <c r="AI2015" s="166">
        <v>3157336</v>
      </c>
      <c r="AJ2015" s="166"/>
      <c r="AK2015" s="166"/>
    </row>
    <row r="2016" spans="33:37">
      <c r="AG2016" s="166" t="s">
        <v>59</v>
      </c>
      <c r="AH2016" s="166" t="s">
        <v>5212</v>
      </c>
      <c r="AI2016" s="166">
        <v>3157377</v>
      </c>
      <c r="AJ2016" s="166"/>
      <c r="AK2016" s="166"/>
    </row>
    <row r="2017" spans="33:37">
      <c r="AG2017" s="166" t="s">
        <v>59</v>
      </c>
      <c r="AH2017" s="166" t="s">
        <v>5213</v>
      </c>
      <c r="AI2017" s="166">
        <v>3157401</v>
      </c>
      <c r="AJ2017" s="166"/>
      <c r="AK2017" s="166"/>
    </row>
    <row r="2018" spans="33:37">
      <c r="AG2018" s="166" t="s">
        <v>59</v>
      </c>
      <c r="AH2018" s="166" t="s">
        <v>5214</v>
      </c>
      <c r="AI2018" s="166">
        <v>3157500</v>
      </c>
      <c r="AJ2018" s="166"/>
      <c r="AK2018" s="166"/>
    </row>
    <row r="2019" spans="33:37">
      <c r="AG2019" s="166" t="s">
        <v>59</v>
      </c>
      <c r="AH2019" s="166" t="s">
        <v>5215</v>
      </c>
      <c r="AI2019" s="166">
        <v>3157609</v>
      </c>
      <c r="AJ2019" s="166"/>
      <c r="AK2019" s="166"/>
    </row>
    <row r="2020" spans="33:37">
      <c r="AG2020" s="166" t="s">
        <v>59</v>
      </c>
      <c r="AH2020" s="166" t="s">
        <v>5216</v>
      </c>
      <c r="AI2020" s="166">
        <v>3157658</v>
      </c>
      <c r="AJ2020" s="166"/>
      <c r="AK2020" s="166"/>
    </row>
    <row r="2021" spans="33:37">
      <c r="AG2021" s="166" t="s">
        <v>59</v>
      </c>
      <c r="AH2021" s="166" t="s">
        <v>5217</v>
      </c>
      <c r="AI2021" s="166">
        <v>3157708</v>
      </c>
      <c r="AJ2021" s="166"/>
      <c r="AK2021" s="166"/>
    </row>
    <row r="2022" spans="33:37">
      <c r="AG2022" s="166" t="s">
        <v>59</v>
      </c>
      <c r="AH2022" s="166" t="s">
        <v>3098</v>
      </c>
      <c r="AI2022" s="166">
        <v>3157807</v>
      </c>
      <c r="AJ2022" s="166"/>
      <c r="AK2022" s="166"/>
    </row>
    <row r="2023" spans="33:37">
      <c r="AG2023" s="166" t="s">
        <v>59</v>
      </c>
      <c r="AH2023" s="166" t="s">
        <v>5218</v>
      </c>
      <c r="AI2023" s="166">
        <v>3157906</v>
      </c>
      <c r="AJ2023" s="166"/>
      <c r="AK2023" s="166"/>
    </row>
    <row r="2024" spans="33:37">
      <c r="AG2024" s="166" t="s">
        <v>59</v>
      </c>
      <c r="AH2024" s="166" t="s">
        <v>5219</v>
      </c>
      <c r="AI2024" s="166">
        <v>3158003</v>
      </c>
      <c r="AJ2024" s="166"/>
      <c r="AK2024" s="166"/>
    </row>
    <row r="2025" spans="33:37">
      <c r="AG2025" s="166" t="s">
        <v>59</v>
      </c>
      <c r="AH2025" s="166" t="s">
        <v>5220</v>
      </c>
      <c r="AI2025" s="166">
        <v>3158102</v>
      </c>
      <c r="AJ2025" s="166"/>
      <c r="AK2025" s="166"/>
    </row>
    <row r="2026" spans="33:37">
      <c r="AG2026" s="166" t="s">
        <v>59</v>
      </c>
      <c r="AH2026" s="166" t="s">
        <v>5221</v>
      </c>
      <c r="AI2026" s="166">
        <v>3158201</v>
      </c>
      <c r="AJ2026" s="166"/>
      <c r="AK2026" s="166"/>
    </row>
    <row r="2027" spans="33:37">
      <c r="AG2027" s="166" t="s">
        <v>59</v>
      </c>
      <c r="AH2027" s="166" t="s">
        <v>5222</v>
      </c>
      <c r="AI2027" s="166">
        <v>3159209</v>
      </c>
      <c r="AJ2027" s="166"/>
      <c r="AK2027" s="166"/>
    </row>
    <row r="2028" spans="33:37">
      <c r="AG2028" s="166" t="s">
        <v>59</v>
      </c>
      <c r="AH2028" s="166" t="s">
        <v>5223</v>
      </c>
      <c r="AI2028" s="166">
        <v>3159407</v>
      </c>
      <c r="AJ2028" s="166"/>
      <c r="AK2028" s="166"/>
    </row>
    <row r="2029" spans="33:37">
      <c r="AG2029" s="166" t="s">
        <v>59</v>
      </c>
      <c r="AH2029" s="166" t="s">
        <v>5224</v>
      </c>
      <c r="AI2029" s="166">
        <v>3159308</v>
      </c>
      <c r="AJ2029" s="166"/>
      <c r="AK2029" s="166"/>
    </row>
    <row r="2030" spans="33:37">
      <c r="AG2030" s="166" t="s">
        <v>59</v>
      </c>
      <c r="AH2030" s="166" t="s">
        <v>5225</v>
      </c>
      <c r="AI2030" s="166">
        <v>3159357</v>
      </c>
      <c r="AJ2030" s="166"/>
      <c r="AK2030" s="166"/>
    </row>
    <row r="2031" spans="33:37">
      <c r="AG2031" s="166" t="s">
        <v>59</v>
      </c>
      <c r="AH2031" s="166" t="s">
        <v>5226</v>
      </c>
      <c r="AI2031" s="166">
        <v>3159506</v>
      </c>
      <c r="AJ2031" s="166"/>
      <c r="AK2031" s="166"/>
    </row>
    <row r="2032" spans="33:37">
      <c r="AG2032" s="166" t="s">
        <v>59</v>
      </c>
      <c r="AH2032" s="166" t="s">
        <v>5227</v>
      </c>
      <c r="AI2032" s="166">
        <v>3159605</v>
      </c>
      <c r="AJ2032" s="166"/>
      <c r="AK2032" s="166"/>
    </row>
    <row r="2033" spans="33:37">
      <c r="AG2033" s="166" t="s">
        <v>59</v>
      </c>
      <c r="AH2033" s="166" t="s">
        <v>5228</v>
      </c>
      <c r="AI2033" s="166">
        <v>3159704</v>
      </c>
      <c r="AJ2033" s="166"/>
      <c r="AK2033" s="166"/>
    </row>
    <row r="2034" spans="33:37">
      <c r="AG2034" s="166" t="s">
        <v>59</v>
      </c>
      <c r="AH2034" s="166" t="s">
        <v>5229</v>
      </c>
      <c r="AI2034" s="166">
        <v>3159803</v>
      </c>
      <c r="AJ2034" s="166"/>
      <c r="AK2034" s="166"/>
    </row>
    <row r="2035" spans="33:37">
      <c r="AG2035" s="166" t="s">
        <v>59</v>
      </c>
      <c r="AH2035" s="166" t="s">
        <v>5230</v>
      </c>
      <c r="AI2035" s="166">
        <v>3158300</v>
      </c>
      <c r="AJ2035" s="166"/>
      <c r="AK2035" s="166"/>
    </row>
    <row r="2036" spans="33:37">
      <c r="AG2036" s="166" t="s">
        <v>59</v>
      </c>
      <c r="AH2036" s="166" t="s">
        <v>5231</v>
      </c>
      <c r="AI2036" s="166">
        <v>3158409</v>
      </c>
      <c r="AJ2036" s="166"/>
      <c r="AK2036" s="166"/>
    </row>
    <row r="2037" spans="33:37">
      <c r="AG2037" s="166" t="s">
        <v>59</v>
      </c>
      <c r="AH2037" s="166" t="s">
        <v>5232</v>
      </c>
      <c r="AI2037" s="166">
        <v>3158508</v>
      </c>
      <c r="AJ2037" s="166"/>
      <c r="AK2037" s="166"/>
    </row>
    <row r="2038" spans="33:37">
      <c r="AG2038" s="166" t="s">
        <v>59</v>
      </c>
      <c r="AH2038" s="166" t="s">
        <v>5233</v>
      </c>
      <c r="AI2038" s="166">
        <v>3158607</v>
      </c>
      <c r="AJ2038" s="166"/>
      <c r="AK2038" s="166"/>
    </row>
    <row r="2039" spans="33:37">
      <c r="AG2039" s="166" t="s">
        <v>59</v>
      </c>
      <c r="AH2039" s="166" t="s">
        <v>5234</v>
      </c>
      <c r="AI2039" s="166">
        <v>3158706</v>
      </c>
      <c r="AJ2039" s="166"/>
      <c r="AK2039" s="166"/>
    </row>
    <row r="2040" spans="33:37">
      <c r="AG2040" s="166" t="s">
        <v>59</v>
      </c>
      <c r="AH2040" s="166" t="s">
        <v>5235</v>
      </c>
      <c r="AI2040" s="166">
        <v>3158805</v>
      </c>
      <c r="AJ2040" s="166"/>
      <c r="AK2040" s="166"/>
    </row>
    <row r="2041" spans="33:37">
      <c r="AG2041" s="166" t="s">
        <v>59</v>
      </c>
      <c r="AH2041" s="166" t="s">
        <v>5236</v>
      </c>
      <c r="AI2041" s="166">
        <v>3158904</v>
      </c>
      <c r="AJ2041" s="166"/>
      <c r="AK2041" s="166"/>
    </row>
    <row r="2042" spans="33:37">
      <c r="AG2042" s="166" t="s">
        <v>59</v>
      </c>
      <c r="AH2042" s="166" t="s">
        <v>5237</v>
      </c>
      <c r="AI2042" s="166">
        <v>3158953</v>
      </c>
      <c r="AJ2042" s="166"/>
      <c r="AK2042" s="166"/>
    </row>
    <row r="2043" spans="33:37">
      <c r="AG2043" s="166" t="s">
        <v>59</v>
      </c>
      <c r="AH2043" s="166" t="s">
        <v>5238</v>
      </c>
      <c r="AI2043" s="166">
        <v>3159001</v>
      </c>
      <c r="AJ2043" s="166"/>
      <c r="AK2043" s="166"/>
    </row>
    <row r="2044" spans="33:37">
      <c r="AG2044" s="166" t="s">
        <v>59</v>
      </c>
      <c r="AH2044" s="166" t="s">
        <v>5239</v>
      </c>
      <c r="AI2044" s="166">
        <v>3159100</v>
      </c>
      <c r="AJ2044" s="166"/>
      <c r="AK2044" s="166"/>
    </row>
    <row r="2045" spans="33:37">
      <c r="AG2045" s="166" t="s">
        <v>59</v>
      </c>
      <c r="AH2045" s="166" t="s">
        <v>5240</v>
      </c>
      <c r="AI2045" s="166">
        <v>3159902</v>
      </c>
      <c r="AJ2045" s="166"/>
      <c r="AK2045" s="166"/>
    </row>
    <row r="2046" spans="33:37">
      <c r="AG2046" s="166" t="s">
        <v>59</v>
      </c>
      <c r="AH2046" s="166" t="s">
        <v>5241</v>
      </c>
      <c r="AI2046" s="166">
        <v>3160009</v>
      </c>
      <c r="AJ2046" s="166"/>
      <c r="AK2046" s="166"/>
    </row>
    <row r="2047" spans="33:37">
      <c r="AG2047" s="166" t="s">
        <v>59</v>
      </c>
      <c r="AH2047" s="166" t="s">
        <v>5242</v>
      </c>
      <c r="AI2047" s="166">
        <v>3160108</v>
      </c>
      <c r="AJ2047" s="166"/>
      <c r="AK2047" s="166"/>
    </row>
    <row r="2048" spans="33:37">
      <c r="AG2048" s="166" t="s">
        <v>59</v>
      </c>
      <c r="AH2048" s="166" t="s">
        <v>5243</v>
      </c>
      <c r="AI2048" s="166">
        <v>3160207</v>
      </c>
      <c r="AJ2048" s="166"/>
      <c r="AK2048" s="166"/>
    </row>
    <row r="2049" spans="33:37">
      <c r="AG2049" s="166" t="s">
        <v>59</v>
      </c>
      <c r="AH2049" s="166" t="s">
        <v>5244</v>
      </c>
      <c r="AI2049" s="166">
        <v>3160306</v>
      </c>
      <c r="AJ2049" s="166"/>
      <c r="AK2049" s="166"/>
    </row>
    <row r="2050" spans="33:37">
      <c r="AG2050" s="166" t="s">
        <v>59</v>
      </c>
      <c r="AH2050" s="166" t="s">
        <v>5245</v>
      </c>
      <c r="AI2050" s="166">
        <v>3160405</v>
      </c>
      <c r="AJ2050" s="166"/>
      <c r="AK2050" s="166"/>
    </row>
    <row r="2051" spans="33:37">
      <c r="AG2051" s="166" t="s">
        <v>59</v>
      </c>
      <c r="AH2051" s="166" t="s">
        <v>5246</v>
      </c>
      <c r="AI2051" s="166">
        <v>3160454</v>
      </c>
      <c r="AJ2051" s="166"/>
      <c r="AK2051" s="166"/>
    </row>
    <row r="2052" spans="33:37">
      <c r="AG2052" s="166" t="s">
        <v>59</v>
      </c>
      <c r="AH2052" s="166" t="s">
        <v>5247</v>
      </c>
      <c r="AI2052" s="166">
        <v>3160504</v>
      </c>
      <c r="AJ2052" s="166"/>
      <c r="AK2052" s="166"/>
    </row>
    <row r="2053" spans="33:37">
      <c r="AG2053" s="166" t="s">
        <v>59</v>
      </c>
      <c r="AH2053" s="166" t="s">
        <v>5248</v>
      </c>
      <c r="AI2053" s="166">
        <v>3160603</v>
      </c>
      <c r="AJ2053" s="166"/>
      <c r="AK2053" s="166"/>
    </row>
    <row r="2054" spans="33:37">
      <c r="AG2054" s="166" t="s">
        <v>59</v>
      </c>
      <c r="AH2054" s="166" t="s">
        <v>5249</v>
      </c>
      <c r="AI2054" s="166">
        <v>3160702</v>
      </c>
      <c r="AJ2054" s="166"/>
      <c r="AK2054" s="166"/>
    </row>
    <row r="2055" spans="33:37">
      <c r="AG2055" s="166" t="s">
        <v>59</v>
      </c>
      <c r="AH2055" s="166" t="s">
        <v>5250</v>
      </c>
      <c r="AI2055" s="166">
        <v>3160801</v>
      </c>
      <c r="AJ2055" s="166"/>
      <c r="AK2055" s="166"/>
    </row>
    <row r="2056" spans="33:37">
      <c r="AG2056" s="166" t="s">
        <v>59</v>
      </c>
      <c r="AH2056" s="166" t="s">
        <v>5251</v>
      </c>
      <c r="AI2056" s="166">
        <v>3160900</v>
      </c>
      <c r="AJ2056" s="166"/>
      <c r="AK2056" s="166"/>
    </row>
    <row r="2057" spans="33:37">
      <c r="AG2057" s="166" t="s">
        <v>59</v>
      </c>
      <c r="AH2057" s="166" t="s">
        <v>5252</v>
      </c>
      <c r="AI2057" s="166">
        <v>3160959</v>
      </c>
      <c r="AJ2057" s="166"/>
      <c r="AK2057" s="166"/>
    </row>
    <row r="2058" spans="33:37">
      <c r="AG2058" s="166" t="s">
        <v>59</v>
      </c>
      <c r="AH2058" s="166" t="s">
        <v>5253</v>
      </c>
      <c r="AI2058" s="166">
        <v>3161007</v>
      </c>
      <c r="AJ2058" s="166"/>
      <c r="AK2058" s="166"/>
    </row>
    <row r="2059" spans="33:37">
      <c r="AG2059" s="166" t="s">
        <v>59</v>
      </c>
      <c r="AH2059" s="166" t="s">
        <v>5254</v>
      </c>
      <c r="AI2059" s="166">
        <v>3161056</v>
      </c>
      <c r="AJ2059" s="166"/>
      <c r="AK2059" s="166"/>
    </row>
    <row r="2060" spans="33:37">
      <c r="AG2060" s="166" t="s">
        <v>59</v>
      </c>
      <c r="AH2060" s="166" t="s">
        <v>1628</v>
      </c>
      <c r="AI2060" s="166">
        <v>3161106</v>
      </c>
      <c r="AJ2060" s="166"/>
      <c r="AK2060" s="166"/>
    </row>
    <row r="2061" spans="33:37">
      <c r="AG2061" s="166" t="s">
        <v>59</v>
      </c>
      <c r="AH2061" s="166" t="s">
        <v>4560</v>
      </c>
      <c r="AI2061" s="166">
        <v>3161205</v>
      </c>
      <c r="AJ2061" s="166"/>
      <c r="AK2061" s="166"/>
    </row>
    <row r="2062" spans="33:37">
      <c r="AG2062" s="166" t="s">
        <v>59</v>
      </c>
      <c r="AH2062" s="166" t="s">
        <v>5255</v>
      </c>
      <c r="AI2062" s="166">
        <v>3161304</v>
      </c>
      <c r="AJ2062" s="166"/>
      <c r="AK2062" s="166"/>
    </row>
    <row r="2063" spans="33:37">
      <c r="AG2063" s="166" t="s">
        <v>59</v>
      </c>
      <c r="AH2063" s="166" t="s">
        <v>5256</v>
      </c>
      <c r="AI2063" s="166">
        <v>3161403</v>
      </c>
      <c r="AJ2063" s="166"/>
      <c r="AK2063" s="166"/>
    </row>
    <row r="2064" spans="33:37">
      <c r="AG2064" s="166" t="s">
        <v>59</v>
      </c>
      <c r="AH2064" s="166" t="s">
        <v>5257</v>
      </c>
      <c r="AI2064" s="166">
        <v>3161502</v>
      </c>
      <c r="AJ2064" s="166"/>
      <c r="AK2064" s="166"/>
    </row>
    <row r="2065" spans="33:37">
      <c r="AG2065" s="166" t="s">
        <v>59</v>
      </c>
      <c r="AH2065" s="166" t="s">
        <v>5258</v>
      </c>
      <c r="AI2065" s="166">
        <v>3161601</v>
      </c>
      <c r="AJ2065" s="166"/>
      <c r="AK2065" s="166"/>
    </row>
    <row r="2066" spans="33:37">
      <c r="AG2066" s="166" t="s">
        <v>59</v>
      </c>
      <c r="AH2066" s="166" t="s">
        <v>5259</v>
      </c>
      <c r="AI2066" s="166">
        <v>3161650</v>
      </c>
      <c r="AJ2066" s="166"/>
      <c r="AK2066" s="166"/>
    </row>
    <row r="2067" spans="33:37">
      <c r="AG2067" s="166" t="s">
        <v>59</v>
      </c>
      <c r="AH2067" s="166" t="s">
        <v>5260</v>
      </c>
      <c r="AI2067" s="166">
        <v>3161700</v>
      </c>
      <c r="AJ2067" s="166"/>
      <c r="AK2067" s="166"/>
    </row>
    <row r="2068" spans="33:37">
      <c r="AG2068" s="166" t="s">
        <v>59</v>
      </c>
      <c r="AH2068" s="166" t="s">
        <v>5261</v>
      </c>
      <c r="AI2068" s="166">
        <v>3161809</v>
      </c>
      <c r="AJ2068" s="166"/>
      <c r="AK2068" s="166"/>
    </row>
    <row r="2069" spans="33:37">
      <c r="AG2069" s="166" t="s">
        <v>59</v>
      </c>
      <c r="AH2069" s="166" t="s">
        <v>5262</v>
      </c>
      <c r="AI2069" s="166">
        <v>3161908</v>
      </c>
      <c r="AJ2069" s="166"/>
      <c r="AK2069" s="166"/>
    </row>
    <row r="2070" spans="33:37">
      <c r="AG2070" s="166" t="s">
        <v>59</v>
      </c>
      <c r="AH2070" s="166" t="s">
        <v>5263</v>
      </c>
      <c r="AI2070" s="166">
        <v>3125507</v>
      </c>
      <c r="AJ2070" s="166"/>
      <c r="AK2070" s="166"/>
    </row>
    <row r="2071" spans="33:37">
      <c r="AG2071" s="166" t="s">
        <v>59</v>
      </c>
      <c r="AH2071" s="166" t="s">
        <v>5264</v>
      </c>
      <c r="AI2071" s="166">
        <v>3162005</v>
      </c>
      <c r="AJ2071" s="166"/>
      <c r="AK2071" s="166"/>
    </row>
    <row r="2072" spans="33:37">
      <c r="AG2072" s="166" t="s">
        <v>59</v>
      </c>
      <c r="AH2072" s="166" t="s">
        <v>5265</v>
      </c>
      <c r="AI2072" s="166">
        <v>3162104</v>
      </c>
      <c r="AJ2072" s="166"/>
      <c r="AK2072" s="166"/>
    </row>
    <row r="2073" spans="33:37">
      <c r="AG2073" s="166" t="s">
        <v>59</v>
      </c>
      <c r="AH2073" s="166" t="s">
        <v>5266</v>
      </c>
      <c r="AI2073" s="166">
        <v>3162203</v>
      </c>
      <c r="AJ2073" s="166"/>
      <c r="AK2073" s="166"/>
    </row>
    <row r="2074" spans="33:37">
      <c r="AG2074" s="166" t="s">
        <v>59</v>
      </c>
      <c r="AH2074" s="166" t="s">
        <v>5267</v>
      </c>
      <c r="AI2074" s="166">
        <v>3162252</v>
      </c>
      <c r="AJ2074" s="166"/>
      <c r="AK2074" s="166"/>
    </row>
    <row r="2075" spans="33:37">
      <c r="AG2075" s="166" t="s">
        <v>59</v>
      </c>
      <c r="AH2075" s="166" t="s">
        <v>5268</v>
      </c>
      <c r="AI2075" s="166">
        <v>3162302</v>
      </c>
      <c r="AJ2075" s="166"/>
      <c r="AK2075" s="166"/>
    </row>
    <row r="2076" spans="33:37">
      <c r="AG2076" s="166" t="s">
        <v>59</v>
      </c>
      <c r="AH2076" s="166" t="s">
        <v>5269</v>
      </c>
      <c r="AI2076" s="166">
        <v>3162401</v>
      </c>
      <c r="AJ2076" s="166"/>
      <c r="AK2076" s="166"/>
    </row>
    <row r="2077" spans="33:37">
      <c r="AG2077" s="166" t="s">
        <v>59</v>
      </c>
      <c r="AH2077" s="166" t="s">
        <v>5270</v>
      </c>
      <c r="AI2077" s="166">
        <v>3162450</v>
      </c>
      <c r="AJ2077" s="166"/>
      <c r="AK2077" s="166"/>
    </row>
    <row r="2078" spans="33:37">
      <c r="AG2078" s="166" t="s">
        <v>59</v>
      </c>
      <c r="AH2078" s="166" t="s">
        <v>5271</v>
      </c>
      <c r="AI2078" s="166">
        <v>3162500</v>
      </c>
      <c r="AJ2078" s="166"/>
      <c r="AK2078" s="166"/>
    </row>
    <row r="2079" spans="33:37">
      <c r="AG2079" s="166" t="s">
        <v>59</v>
      </c>
      <c r="AH2079" s="166" t="s">
        <v>5272</v>
      </c>
      <c r="AI2079" s="166">
        <v>3162559</v>
      </c>
      <c r="AJ2079" s="166"/>
      <c r="AK2079" s="166"/>
    </row>
    <row r="2080" spans="33:37">
      <c r="AG2080" s="166" t="s">
        <v>59</v>
      </c>
      <c r="AH2080" s="166" t="s">
        <v>5273</v>
      </c>
      <c r="AI2080" s="166">
        <v>3162575</v>
      </c>
      <c r="AJ2080" s="166"/>
      <c r="AK2080" s="166"/>
    </row>
    <row r="2081" spans="33:37">
      <c r="AG2081" s="166" t="s">
        <v>59</v>
      </c>
      <c r="AH2081" s="166" t="s">
        <v>5274</v>
      </c>
      <c r="AI2081" s="166">
        <v>3162609</v>
      </c>
      <c r="AJ2081" s="166"/>
      <c r="AK2081" s="166"/>
    </row>
    <row r="2082" spans="33:37">
      <c r="AG2082" s="166" t="s">
        <v>59</v>
      </c>
      <c r="AH2082" s="166" t="s">
        <v>5275</v>
      </c>
      <c r="AI2082" s="166">
        <v>3162658</v>
      </c>
      <c r="AJ2082" s="166"/>
      <c r="AK2082" s="166"/>
    </row>
    <row r="2083" spans="33:37">
      <c r="AG2083" s="166" t="s">
        <v>59</v>
      </c>
      <c r="AH2083" s="166" t="s">
        <v>3291</v>
      </c>
      <c r="AI2083" s="166">
        <v>3162708</v>
      </c>
      <c r="AJ2083" s="166"/>
      <c r="AK2083" s="166"/>
    </row>
    <row r="2084" spans="33:37">
      <c r="AG2084" s="166" t="s">
        <v>59</v>
      </c>
      <c r="AH2084" s="166" t="s">
        <v>5276</v>
      </c>
      <c r="AI2084" s="166">
        <v>3162807</v>
      </c>
      <c r="AJ2084" s="166"/>
      <c r="AK2084" s="166"/>
    </row>
    <row r="2085" spans="33:37">
      <c r="AG2085" s="166" t="s">
        <v>59</v>
      </c>
      <c r="AH2085" s="166" t="s">
        <v>5277</v>
      </c>
      <c r="AI2085" s="166">
        <v>3162906</v>
      </c>
      <c r="AJ2085" s="166"/>
      <c r="AK2085" s="166"/>
    </row>
    <row r="2086" spans="33:37">
      <c r="AG2086" s="166" t="s">
        <v>59</v>
      </c>
      <c r="AH2086" s="166" t="s">
        <v>5278</v>
      </c>
      <c r="AI2086" s="166">
        <v>3162922</v>
      </c>
      <c r="AJ2086" s="166"/>
      <c r="AK2086" s="166"/>
    </row>
    <row r="2087" spans="33:37">
      <c r="AG2087" s="166" t="s">
        <v>59</v>
      </c>
      <c r="AH2087" s="166" t="s">
        <v>5279</v>
      </c>
      <c r="AI2087" s="166">
        <v>3162948</v>
      </c>
      <c r="AJ2087" s="166"/>
      <c r="AK2087" s="166"/>
    </row>
    <row r="2088" spans="33:37">
      <c r="AG2088" s="166" t="s">
        <v>59</v>
      </c>
      <c r="AH2088" s="166" t="s">
        <v>5280</v>
      </c>
      <c r="AI2088" s="166">
        <v>3162955</v>
      </c>
      <c r="AJ2088" s="166"/>
      <c r="AK2088" s="166"/>
    </row>
    <row r="2089" spans="33:37">
      <c r="AG2089" s="166" t="s">
        <v>59</v>
      </c>
      <c r="AH2089" s="166" t="s">
        <v>5281</v>
      </c>
      <c r="AI2089" s="166">
        <v>3163003</v>
      </c>
      <c r="AJ2089" s="166"/>
      <c r="AK2089" s="166"/>
    </row>
    <row r="2090" spans="33:37">
      <c r="AG2090" s="166" t="s">
        <v>59</v>
      </c>
      <c r="AH2090" s="166" t="s">
        <v>5282</v>
      </c>
      <c r="AI2090" s="166">
        <v>3163102</v>
      </c>
      <c r="AJ2090" s="166"/>
      <c r="AK2090" s="166"/>
    </row>
    <row r="2091" spans="33:37">
      <c r="AG2091" s="166" t="s">
        <v>59</v>
      </c>
      <c r="AH2091" s="166" t="s">
        <v>5283</v>
      </c>
      <c r="AI2091" s="166">
        <v>3163201</v>
      </c>
      <c r="AJ2091" s="166"/>
      <c r="AK2091" s="166"/>
    </row>
    <row r="2092" spans="33:37">
      <c r="AG2092" s="166" t="s">
        <v>59</v>
      </c>
      <c r="AH2092" s="166" t="s">
        <v>3448</v>
      </c>
      <c r="AI2092" s="166">
        <v>3163300</v>
      </c>
      <c r="AJ2092" s="166"/>
      <c r="AK2092" s="166"/>
    </row>
    <row r="2093" spans="33:37">
      <c r="AG2093" s="166" t="s">
        <v>59</v>
      </c>
      <c r="AH2093" s="166" t="s">
        <v>5284</v>
      </c>
      <c r="AI2093" s="166">
        <v>3163409</v>
      </c>
      <c r="AJ2093" s="166"/>
      <c r="AK2093" s="166"/>
    </row>
    <row r="2094" spans="33:37">
      <c r="AG2094" s="166" t="s">
        <v>59</v>
      </c>
      <c r="AH2094" s="166" t="s">
        <v>5285</v>
      </c>
      <c r="AI2094" s="166">
        <v>3163508</v>
      </c>
      <c r="AJ2094" s="166"/>
      <c r="AK2094" s="166"/>
    </row>
    <row r="2095" spans="33:37">
      <c r="AG2095" s="166" t="s">
        <v>59</v>
      </c>
      <c r="AH2095" s="166" t="s">
        <v>5286</v>
      </c>
      <c r="AI2095" s="166">
        <v>3163607</v>
      </c>
      <c r="AJ2095" s="166"/>
      <c r="AK2095" s="166"/>
    </row>
    <row r="2096" spans="33:37">
      <c r="AG2096" s="166" t="s">
        <v>59</v>
      </c>
      <c r="AH2096" s="166" t="s">
        <v>5287</v>
      </c>
      <c r="AI2096" s="166">
        <v>3163706</v>
      </c>
      <c r="AJ2096" s="166"/>
      <c r="AK2096" s="166"/>
    </row>
    <row r="2097" spans="33:37">
      <c r="AG2097" s="166" t="s">
        <v>59</v>
      </c>
      <c r="AH2097" s="166" t="s">
        <v>5288</v>
      </c>
      <c r="AI2097" s="166">
        <v>3163805</v>
      </c>
      <c r="AJ2097" s="166"/>
      <c r="AK2097" s="166"/>
    </row>
    <row r="2098" spans="33:37">
      <c r="AG2098" s="166" t="s">
        <v>59</v>
      </c>
      <c r="AH2098" s="166" t="s">
        <v>5289</v>
      </c>
      <c r="AI2098" s="166">
        <v>3163904</v>
      </c>
      <c r="AJ2098" s="166"/>
      <c r="AK2098" s="166"/>
    </row>
    <row r="2099" spans="33:37">
      <c r="AG2099" s="166" t="s">
        <v>59</v>
      </c>
      <c r="AH2099" s="166" t="s">
        <v>5290</v>
      </c>
      <c r="AI2099" s="166">
        <v>3164100</v>
      </c>
      <c r="AJ2099" s="166"/>
      <c r="AK2099" s="166"/>
    </row>
    <row r="2100" spans="33:37">
      <c r="AG2100" s="166" t="s">
        <v>59</v>
      </c>
      <c r="AH2100" s="166" t="s">
        <v>5291</v>
      </c>
      <c r="AI2100" s="166">
        <v>3164001</v>
      </c>
      <c r="AJ2100" s="166"/>
      <c r="AK2100" s="166"/>
    </row>
    <row r="2101" spans="33:37">
      <c r="AG2101" s="166" t="s">
        <v>59</v>
      </c>
      <c r="AH2101" s="166" t="s">
        <v>5292</v>
      </c>
      <c r="AI2101" s="166">
        <v>3164209</v>
      </c>
      <c r="AJ2101" s="166"/>
      <c r="AK2101" s="166"/>
    </row>
    <row r="2102" spans="33:37">
      <c r="AG2102" s="166" t="s">
        <v>59</v>
      </c>
      <c r="AH2102" s="166" t="s">
        <v>5293</v>
      </c>
      <c r="AI2102" s="166">
        <v>3164308</v>
      </c>
      <c r="AJ2102" s="166"/>
      <c r="AK2102" s="166"/>
    </row>
    <row r="2103" spans="33:37">
      <c r="AG2103" s="166" t="s">
        <v>59</v>
      </c>
      <c r="AH2103" s="166" t="s">
        <v>5294</v>
      </c>
      <c r="AI2103" s="166">
        <v>3164407</v>
      </c>
      <c r="AJ2103" s="166"/>
      <c r="AK2103" s="166"/>
    </row>
    <row r="2104" spans="33:37">
      <c r="AG2104" s="166" t="s">
        <v>59</v>
      </c>
      <c r="AH2104" s="166" t="s">
        <v>5295</v>
      </c>
      <c r="AI2104" s="166">
        <v>3164431</v>
      </c>
      <c r="AJ2104" s="166"/>
      <c r="AK2104" s="166"/>
    </row>
    <row r="2105" spans="33:37">
      <c r="AG2105" s="166" t="s">
        <v>59</v>
      </c>
      <c r="AH2105" s="166" t="s">
        <v>5296</v>
      </c>
      <c r="AI2105" s="166">
        <v>3164472</v>
      </c>
      <c r="AJ2105" s="166"/>
      <c r="AK2105" s="166"/>
    </row>
    <row r="2106" spans="33:37">
      <c r="AG2106" s="166" t="s">
        <v>59</v>
      </c>
      <c r="AH2106" s="166" t="s">
        <v>5297</v>
      </c>
      <c r="AI2106" s="166">
        <v>3164506</v>
      </c>
      <c r="AJ2106" s="166"/>
      <c r="AK2106" s="166"/>
    </row>
    <row r="2107" spans="33:37">
      <c r="AG2107" s="166" t="s">
        <v>59</v>
      </c>
      <c r="AH2107" s="166" t="s">
        <v>5298</v>
      </c>
      <c r="AI2107" s="166">
        <v>3164605</v>
      </c>
      <c r="AJ2107" s="166"/>
      <c r="AK2107" s="166"/>
    </row>
    <row r="2108" spans="33:37">
      <c r="AG2108" s="166" t="s">
        <v>59</v>
      </c>
      <c r="AH2108" s="166" t="s">
        <v>5299</v>
      </c>
      <c r="AI2108" s="166">
        <v>3164704</v>
      </c>
      <c r="AJ2108" s="166"/>
      <c r="AK2108" s="166"/>
    </row>
    <row r="2109" spans="33:37">
      <c r="AG2109" s="166" t="s">
        <v>59</v>
      </c>
      <c r="AH2109" s="166" t="s">
        <v>5300</v>
      </c>
      <c r="AI2109" s="166">
        <v>3164803</v>
      </c>
      <c r="AJ2109" s="166"/>
      <c r="AK2109" s="166"/>
    </row>
    <row r="2110" spans="33:37">
      <c r="AG2110" s="166" t="s">
        <v>59</v>
      </c>
      <c r="AH2110" s="166" t="s">
        <v>5301</v>
      </c>
      <c r="AI2110" s="166">
        <v>3164902</v>
      </c>
      <c r="AJ2110" s="166"/>
      <c r="AK2110" s="166"/>
    </row>
    <row r="2111" spans="33:37">
      <c r="AG2111" s="166" t="s">
        <v>59</v>
      </c>
      <c r="AH2111" s="166" t="s">
        <v>5302</v>
      </c>
      <c r="AI2111" s="166">
        <v>3165206</v>
      </c>
      <c r="AJ2111" s="166"/>
      <c r="AK2111" s="166"/>
    </row>
    <row r="2112" spans="33:37">
      <c r="AG2112" s="166" t="s">
        <v>59</v>
      </c>
      <c r="AH2112" s="166" t="s">
        <v>5303</v>
      </c>
      <c r="AI2112" s="166">
        <v>3165008</v>
      </c>
      <c r="AJ2112" s="166"/>
      <c r="AK2112" s="166"/>
    </row>
    <row r="2113" spans="33:37">
      <c r="AG2113" s="166" t="s">
        <v>59</v>
      </c>
      <c r="AH2113" s="166" t="s">
        <v>5304</v>
      </c>
      <c r="AI2113" s="166">
        <v>3165107</v>
      </c>
      <c r="AJ2113" s="166"/>
      <c r="AK2113" s="166"/>
    </row>
    <row r="2114" spans="33:37">
      <c r="AG2114" s="166" t="s">
        <v>59</v>
      </c>
      <c r="AH2114" s="166" t="s">
        <v>5305</v>
      </c>
      <c r="AI2114" s="166">
        <v>3165305</v>
      </c>
      <c r="AJ2114" s="166"/>
      <c r="AK2114" s="166"/>
    </row>
    <row r="2115" spans="33:37">
      <c r="AG2115" s="166" t="s">
        <v>59</v>
      </c>
      <c r="AH2115" s="166" t="s">
        <v>5306</v>
      </c>
      <c r="AI2115" s="166">
        <v>3165404</v>
      </c>
      <c r="AJ2115" s="166"/>
      <c r="AK2115" s="166"/>
    </row>
    <row r="2116" spans="33:37">
      <c r="AG2116" s="166" t="s">
        <v>59</v>
      </c>
      <c r="AH2116" s="166" t="s">
        <v>5307</v>
      </c>
      <c r="AI2116" s="166">
        <v>3165503</v>
      </c>
      <c r="AJ2116" s="166"/>
      <c r="AK2116" s="166"/>
    </row>
    <row r="2117" spans="33:37">
      <c r="AG2117" s="166" t="s">
        <v>59</v>
      </c>
      <c r="AH2117" s="166" t="s">
        <v>5308</v>
      </c>
      <c r="AI2117" s="166">
        <v>3165537</v>
      </c>
      <c r="AJ2117" s="166"/>
      <c r="AK2117" s="166"/>
    </row>
    <row r="2118" spans="33:37">
      <c r="AG2118" s="166" t="s">
        <v>59</v>
      </c>
      <c r="AH2118" s="166" t="s">
        <v>5309</v>
      </c>
      <c r="AI2118" s="166">
        <v>3165560</v>
      </c>
      <c r="AJ2118" s="166"/>
      <c r="AK2118" s="166"/>
    </row>
    <row r="2119" spans="33:37">
      <c r="AG2119" s="166" t="s">
        <v>59</v>
      </c>
      <c r="AH2119" s="166" t="s">
        <v>5310</v>
      </c>
      <c r="AI2119" s="166">
        <v>3165578</v>
      </c>
      <c r="AJ2119" s="166"/>
      <c r="AK2119" s="166"/>
    </row>
    <row r="2120" spans="33:37">
      <c r="AG2120" s="166" t="s">
        <v>59</v>
      </c>
      <c r="AH2120" s="166" t="s">
        <v>5311</v>
      </c>
      <c r="AI2120" s="166">
        <v>3165602</v>
      </c>
      <c r="AJ2120" s="166"/>
      <c r="AK2120" s="166"/>
    </row>
    <row r="2121" spans="33:37">
      <c r="AG2121" s="166" t="s">
        <v>59</v>
      </c>
      <c r="AH2121" s="166" t="s">
        <v>5312</v>
      </c>
      <c r="AI2121" s="166">
        <v>3165701</v>
      </c>
      <c r="AJ2121" s="166"/>
      <c r="AK2121" s="166"/>
    </row>
    <row r="2122" spans="33:37">
      <c r="AG2122" s="166" t="s">
        <v>59</v>
      </c>
      <c r="AH2122" s="166" t="s">
        <v>5313</v>
      </c>
      <c r="AI2122" s="166">
        <v>3165800</v>
      </c>
      <c r="AJ2122" s="166"/>
      <c r="AK2122" s="166"/>
    </row>
    <row r="2123" spans="33:37">
      <c r="AG2123" s="166" t="s">
        <v>59</v>
      </c>
      <c r="AH2123" s="166" t="s">
        <v>5314</v>
      </c>
      <c r="AI2123" s="166">
        <v>3165909</v>
      </c>
      <c r="AJ2123" s="166"/>
      <c r="AK2123" s="166"/>
    </row>
    <row r="2124" spans="33:37">
      <c r="AG2124" s="166" t="s">
        <v>59</v>
      </c>
      <c r="AH2124" s="166" t="s">
        <v>5315</v>
      </c>
      <c r="AI2124" s="166">
        <v>3166006</v>
      </c>
      <c r="AJ2124" s="166"/>
      <c r="AK2124" s="166"/>
    </row>
    <row r="2125" spans="33:37">
      <c r="AG2125" s="166" t="s">
        <v>59</v>
      </c>
      <c r="AH2125" s="166" t="s">
        <v>5316</v>
      </c>
      <c r="AI2125" s="166">
        <v>3166105</v>
      </c>
      <c r="AJ2125" s="166"/>
      <c r="AK2125" s="166"/>
    </row>
    <row r="2126" spans="33:37">
      <c r="AG2126" s="166" t="s">
        <v>59</v>
      </c>
      <c r="AH2126" s="166" t="s">
        <v>5317</v>
      </c>
      <c r="AI2126" s="166">
        <v>3166204</v>
      </c>
      <c r="AJ2126" s="166"/>
      <c r="AK2126" s="166"/>
    </row>
    <row r="2127" spans="33:37">
      <c r="AG2127" s="166" t="s">
        <v>59</v>
      </c>
      <c r="AH2127" s="166" t="s">
        <v>5318</v>
      </c>
      <c r="AI2127" s="166">
        <v>3166303</v>
      </c>
      <c r="AJ2127" s="166"/>
      <c r="AK2127" s="166"/>
    </row>
    <row r="2128" spans="33:37">
      <c r="AG2128" s="166" t="s">
        <v>59</v>
      </c>
      <c r="AH2128" s="166" t="s">
        <v>5319</v>
      </c>
      <c r="AI2128" s="166">
        <v>3166402</v>
      </c>
      <c r="AJ2128" s="166"/>
      <c r="AK2128" s="166"/>
    </row>
    <row r="2129" spans="33:37">
      <c r="AG2129" s="166" t="s">
        <v>59</v>
      </c>
      <c r="AH2129" s="166" t="s">
        <v>5320</v>
      </c>
      <c r="AI2129" s="166">
        <v>3166501</v>
      </c>
      <c r="AJ2129" s="166"/>
      <c r="AK2129" s="166"/>
    </row>
    <row r="2130" spans="33:37">
      <c r="AG2130" s="166" t="s">
        <v>59</v>
      </c>
      <c r="AH2130" s="166" t="s">
        <v>5321</v>
      </c>
      <c r="AI2130" s="166">
        <v>3166600</v>
      </c>
      <c r="AJ2130" s="166"/>
      <c r="AK2130" s="166"/>
    </row>
    <row r="2131" spans="33:37">
      <c r="AG2131" s="166" t="s">
        <v>59</v>
      </c>
      <c r="AH2131" s="166" t="s">
        <v>5322</v>
      </c>
      <c r="AI2131" s="166">
        <v>3166808</v>
      </c>
      <c r="AJ2131" s="166"/>
      <c r="AK2131" s="166"/>
    </row>
    <row r="2132" spans="33:37">
      <c r="AG2132" s="166" t="s">
        <v>59</v>
      </c>
      <c r="AH2132" s="166" t="s">
        <v>5323</v>
      </c>
      <c r="AI2132" s="166">
        <v>3166709</v>
      </c>
      <c r="AJ2132" s="166"/>
      <c r="AK2132" s="166"/>
    </row>
    <row r="2133" spans="33:37">
      <c r="AG2133" s="166" t="s">
        <v>59</v>
      </c>
      <c r="AH2133" s="166" t="s">
        <v>5324</v>
      </c>
      <c r="AI2133" s="166">
        <v>3166907</v>
      </c>
      <c r="AJ2133" s="166"/>
      <c r="AK2133" s="166"/>
    </row>
    <row r="2134" spans="33:37">
      <c r="AG2134" s="166" t="s">
        <v>59</v>
      </c>
      <c r="AH2134" s="166" t="s">
        <v>5325</v>
      </c>
      <c r="AI2134" s="166">
        <v>3166956</v>
      </c>
      <c r="AJ2134" s="166"/>
      <c r="AK2134" s="166"/>
    </row>
    <row r="2135" spans="33:37">
      <c r="AG2135" s="166" t="s">
        <v>59</v>
      </c>
      <c r="AH2135" s="166" t="s">
        <v>5326</v>
      </c>
      <c r="AI2135" s="166">
        <v>3167004</v>
      </c>
      <c r="AJ2135" s="166"/>
      <c r="AK2135" s="166"/>
    </row>
    <row r="2136" spans="33:37">
      <c r="AG2136" s="166" t="s">
        <v>59</v>
      </c>
      <c r="AH2136" s="166" t="s">
        <v>5327</v>
      </c>
      <c r="AI2136" s="166">
        <v>3167103</v>
      </c>
      <c r="AJ2136" s="166"/>
      <c r="AK2136" s="166"/>
    </row>
    <row r="2137" spans="33:37">
      <c r="AG2137" s="166" t="s">
        <v>59</v>
      </c>
      <c r="AH2137" s="166" t="s">
        <v>5328</v>
      </c>
      <c r="AI2137" s="166">
        <v>3167202</v>
      </c>
      <c r="AJ2137" s="166"/>
      <c r="AK2137" s="166"/>
    </row>
    <row r="2138" spans="33:37">
      <c r="AG2138" s="166" t="s">
        <v>59</v>
      </c>
      <c r="AH2138" s="166" t="s">
        <v>5329</v>
      </c>
      <c r="AI2138" s="166">
        <v>3165552</v>
      </c>
      <c r="AJ2138" s="166"/>
      <c r="AK2138" s="166"/>
    </row>
    <row r="2139" spans="33:37">
      <c r="AG2139" s="166" t="s">
        <v>59</v>
      </c>
      <c r="AH2139" s="166" t="s">
        <v>5330</v>
      </c>
      <c r="AI2139" s="166">
        <v>3167301</v>
      </c>
      <c r="AJ2139" s="166"/>
      <c r="AK2139" s="166"/>
    </row>
    <row r="2140" spans="33:37">
      <c r="AG2140" s="166" t="s">
        <v>59</v>
      </c>
      <c r="AH2140" s="166" t="s">
        <v>5331</v>
      </c>
      <c r="AI2140" s="166">
        <v>3167400</v>
      </c>
      <c r="AJ2140" s="166"/>
      <c r="AK2140" s="166"/>
    </row>
    <row r="2141" spans="33:37">
      <c r="AG2141" s="166" t="s">
        <v>59</v>
      </c>
      <c r="AH2141" s="166" t="s">
        <v>5332</v>
      </c>
      <c r="AI2141" s="166">
        <v>3167509</v>
      </c>
      <c r="AJ2141" s="166"/>
      <c r="AK2141" s="166"/>
    </row>
    <row r="2142" spans="33:37">
      <c r="AG2142" s="166" t="s">
        <v>59</v>
      </c>
      <c r="AH2142" s="166" t="s">
        <v>5333</v>
      </c>
      <c r="AI2142" s="166">
        <v>3167608</v>
      </c>
      <c r="AJ2142" s="166"/>
      <c r="AK2142" s="166"/>
    </row>
    <row r="2143" spans="33:37">
      <c r="AG2143" s="166" t="s">
        <v>59</v>
      </c>
      <c r="AH2143" s="166" t="s">
        <v>5334</v>
      </c>
      <c r="AI2143" s="166">
        <v>3167707</v>
      </c>
      <c r="AJ2143" s="166"/>
      <c r="AK2143" s="166"/>
    </row>
    <row r="2144" spans="33:37">
      <c r="AG2144" s="166" t="s">
        <v>59</v>
      </c>
      <c r="AH2144" s="166" t="s">
        <v>5335</v>
      </c>
      <c r="AI2144" s="166">
        <v>3167806</v>
      </c>
      <c r="AJ2144" s="166"/>
      <c r="AK2144" s="166"/>
    </row>
    <row r="2145" spans="33:37">
      <c r="AG2145" s="166" t="s">
        <v>59</v>
      </c>
      <c r="AH2145" s="166" t="s">
        <v>5336</v>
      </c>
      <c r="AI2145" s="166">
        <v>3167905</v>
      </c>
      <c r="AJ2145" s="166"/>
      <c r="AK2145" s="166"/>
    </row>
    <row r="2146" spans="33:37">
      <c r="AG2146" s="166" t="s">
        <v>59</v>
      </c>
      <c r="AH2146" s="166" t="s">
        <v>5337</v>
      </c>
      <c r="AI2146" s="166">
        <v>3168002</v>
      </c>
      <c r="AJ2146" s="166"/>
      <c r="AK2146" s="166"/>
    </row>
    <row r="2147" spans="33:37">
      <c r="AG2147" s="166" t="s">
        <v>59</v>
      </c>
      <c r="AH2147" s="166" t="s">
        <v>5338</v>
      </c>
      <c r="AI2147" s="166">
        <v>3168051</v>
      </c>
      <c r="AJ2147" s="166"/>
      <c r="AK2147" s="166"/>
    </row>
    <row r="2148" spans="33:37">
      <c r="AG2148" s="166" t="s">
        <v>59</v>
      </c>
      <c r="AH2148" s="166" t="s">
        <v>4502</v>
      </c>
      <c r="AI2148" s="166">
        <v>3168101</v>
      </c>
      <c r="AJ2148" s="166"/>
      <c r="AK2148" s="166"/>
    </row>
    <row r="2149" spans="33:37">
      <c r="AG2149" s="166" t="s">
        <v>59</v>
      </c>
      <c r="AH2149" s="166" t="s">
        <v>5103</v>
      </c>
      <c r="AI2149" s="166">
        <v>3168200</v>
      </c>
      <c r="AJ2149" s="166"/>
      <c r="AK2149" s="166"/>
    </row>
    <row r="2150" spans="33:37">
      <c r="AG2150" s="166" t="s">
        <v>59</v>
      </c>
      <c r="AH2150" s="166" t="s">
        <v>5339</v>
      </c>
      <c r="AI2150" s="166">
        <v>3168309</v>
      </c>
      <c r="AJ2150" s="166"/>
      <c r="AK2150" s="166"/>
    </row>
    <row r="2151" spans="33:37">
      <c r="AG2151" s="166" t="s">
        <v>59</v>
      </c>
      <c r="AH2151" s="166" t="s">
        <v>5340</v>
      </c>
      <c r="AI2151" s="166">
        <v>3168408</v>
      </c>
      <c r="AJ2151" s="166"/>
      <c r="AK2151" s="166"/>
    </row>
    <row r="2152" spans="33:37">
      <c r="AG2152" s="166" t="s">
        <v>59</v>
      </c>
      <c r="AH2152" s="166" t="s">
        <v>5341</v>
      </c>
      <c r="AI2152" s="166">
        <v>3168507</v>
      </c>
      <c r="AJ2152" s="166"/>
      <c r="AK2152" s="166"/>
    </row>
    <row r="2153" spans="33:37">
      <c r="AG2153" s="166" t="s">
        <v>59</v>
      </c>
      <c r="AH2153" s="166" t="s">
        <v>5342</v>
      </c>
      <c r="AI2153" s="166">
        <v>3168606</v>
      </c>
      <c r="AJ2153" s="166"/>
      <c r="AK2153" s="166"/>
    </row>
    <row r="2154" spans="33:37">
      <c r="AG2154" s="166" t="s">
        <v>59</v>
      </c>
      <c r="AH2154" s="166" t="s">
        <v>5343</v>
      </c>
      <c r="AI2154" s="166">
        <v>3168705</v>
      </c>
      <c r="AJ2154" s="166"/>
      <c r="AK2154" s="166"/>
    </row>
    <row r="2155" spans="33:37">
      <c r="AG2155" s="166" t="s">
        <v>59</v>
      </c>
      <c r="AH2155" s="166" t="s">
        <v>5344</v>
      </c>
      <c r="AI2155" s="166">
        <v>3168804</v>
      </c>
      <c r="AJ2155" s="166"/>
      <c r="AK2155" s="166"/>
    </row>
    <row r="2156" spans="33:37">
      <c r="AG2156" s="166" t="s">
        <v>59</v>
      </c>
      <c r="AH2156" s="166" t="s">
        <v>5345</v>
      </c>
      <c r="AI2156" s="166">
        <v>3168903</v>
      </c>
      <c r="AJ2156" s="166"/>
      <c r="AK2156" s="166"/>
    </row>
    <row r="2157" spans="33:37">
      <c r="AG2157" s="166" t="s">
        <v>59</v>
      </c>
      <c r="AH2157" s="166" t="s">
        <v>5346</v>
      </c>
      <c r="AI2157" s="166">
        <v>3169000</v>
      </c>
      <c r="AJ2157" s="166"/>
      <c r="AK2157" s="166"/>
    </row>
    <row r="2158" spans="33:37">
      <c r="AG2158" s="166" t="s">
        <v>59</v>
      </c>
      <c r="AH2158" s="166" t="s">
        <v>5347</v>
      </c>
      <c r="AI2158" s="166">
        <v>3169059</v>
      </c>
      <c r="AJ2158" s="166"/>
      <c r="AK2158" s="166"/>
    </row>
    <row r="2159" spans="33:37">
      <c r="AG2159" s="166" t="s">
        <v>59</v>
      </c>
      <c r="AH2159" s="166" t="s">
        <v>4540</v>
      </c>
      <c r="AI2159" s="166">
        <v>3169109</v>
      </c>
      <c r="AJ2159" s="166"/>
      <c r="AK2159" s="166"/>
    </row>
    <row r="2160" spans="33:37">
      <c r="AG2160" s="166" t="s">
        <v>59</v>
      </c>
      <c r="AH2160" s="166" t="s">
        <v>5348</v>
      </c>
      <c r="AI2160" s="166">
        <v>3169208</v>
      </c>
      <c r="AJ2160" s="166"/>
      <c r="AK2160" s="166"/>
    </row>
    <row r="2161" spans="33:37">
      <c r="AG2161" s="166" t="s">
        <v>59</v>
      </c>
      <c r="AH2161" s="166" t="s">
        <v>5349</v>
      </c>
      <c r="AI2161" s="166">
        <v>3169307</v>
      </c>
      <c r="AJ2161" s="166"/>
      <c r="AK2161" s="166"/>
    </row>
    <row r="2162" spans="33:37">
      <c r="AG2162" s="166" t="s">
        <v>59</v>
      </c>
      <c r="AH2162" s="166" t="s">
        <v>5350</v>
      </c>
      <c r="AI2162" s="166">
        <v>3169356</v>
      </c>
      <c r="AJ2162" s="166"/>
      <c r="AK2162" s="166"/>
    </row>
    <row r="2163" spans="33:37">
      <c r="AG2163" s="166" t="s">
        <v>59</v>
      </c>
      <c r="AH2163" s="166" t="s">
        <v>5351</v>
      </c>
      <c r="AI2163" s="166">
        <v>3169406</v>
      </c>
      <c r="AJ2163" s="166"/>
      <c r="AK2163" s="166"/>
    </row>
    <row r="2164" spans="33:37">
      <c r="AG2164" s="166" t="s">
        <v>59</v>
      </c>
      <c r="AH2164" s="166" t="s">
        <v>5352</v>
      </c>
      <c r="AI2164" s="166">
        <v>3169505</v>
      </c>
      <c r="AJ2164" s="166"/>
      <c r="AK2164" s="166"/>
    </row>
    <row r="2165" spans="33:37">
      <c r="AG2165" s="166" t="s">
        <v>59</v>
      </c>
      <c r="AH2165" s="166" t="s">
        <v>5353</v>
      </c>
      <c r="AI2165" s="166">
        <v>3169604</v>
      </c>
      <c r="AJ2165" s="166"/>
      <c r="AK2165" s="166"/>
    </row>
    <row r="2166" spans="33:37">
      <c r="AG2166" s="166" t="s">
        <v>59</v>
      </c>
      <c r="AH2166" s="166" t="s">
        <v>5146</v>
      </c>
      <c r="AI2166" s="166">
        <v>3169703</v>
      </c>
      <c r="AJ2166" s="166"/>
      <c r="AK2166" s="166"/>
    </row>
    <row r="2167" spans="33:37">
      <c r="AG2167" s="166" t="s">
        <v>59</v>
      </c>
      <c r="AH2167" s="166" t="s">
        <v>5354</v>
      </c>
      <c r="AI2167" s="166">
        <v>3169802</v>
      </c>
      <c r="AJ2167" s="166"/>
      <c r="AK2167" s="166"/>
    </row>
    <row r="2168" spans="33:37">
      <c r="AG2168" s="166" t="s">
        <v>59</v>
      </c>
      <c r="AH2168" s="166" t="s">
        <v>5355</v>
      </c>
      <c r="AI2168" s="166">
        <v>3169901</v>
      </c>
      <c r="AJ2168" s="166"/>
      <c r="AK2168" s="166"/>
    </row>
    <row r="2169" spans="33:37">
      <c r="AG2169" s="166" t="s">
        <v>59</v>
      </c>
      <c r="AH2169" s="166" t="s">
        <v>5356</v>
      </c>
      <c r="AI2169" s="166">
        <v>3170008</v>
      </c>
      <c r="AJ2169" s="166"/>
      <c r="AK2169" s="166"/>
    </row>
    <row r="2170" spans="33:37">
      <c r="AG2170" s="166" t="s">
        <v>59</v>
      </c>
      <c r="AH2170" s="166" t="s">
        <v>5357</v>
      </c>
      <c r="AI2170" s="166">
        <v>3170057</v>
      </c>
      <c r="AJ2170" s="166"/>
      <c r="AK2170" s="166"/>
    </row>
    <row r="2171" spans="33:37">
      <c r="AG2171" s="166" t="s">
        <v>59</v>
      </c>
      <c r="AH2171" s="166" t="s">
        <v>5358</v>
      </c>
      <c r="AI2171" s="166">
        <v>3170107</v>
      </c>
      <c r="AJ2171" s="166"/>
      <c r="AK2171" s="166"/>
    </row>
    <row r="2172" spans="33:37">
      <c r="AG2172" s="166" t="s">
        <v>59</v>
      </c>
      <c r="AH2172" s="166" t="s">
        <v>5359</v>
      </c>
      <c r="AI2172" s="166">
        <v>3170206</v>
      </c>
      <c r="AJ2172" s="166"/>
      <c r="AK2172" s="166"/>
    </row>
    <row r="2173" spans="33:37">
      <c r="AG2173" s="166" t="s">
        <v>59</v>
      </c>
      <c r="AH2173" s="166" t="s">
        <v>5360</v>
      </c>
      <c r="AI2173" s="166">
        <v>3170305</v>
      </c>
      <c r="AJ2173" s="166"/>
      <c r="AK2173" s="166"/>
    </row>
    <row r="2174" spans="33:37">
      <c r="AG2174" s="166" t="s">
        <v>59</v>
      </c>
      <c r="AH2174" s="166" t="s">
        <v>5361</v>
      </c>
      <c r="AI2174" s="166">
        <v>3170404</v>
      </c>
      <c r="AJ2174" s="166"/>
      <c r="AK2174" s="166"/>
    </row>
    <row r="2175" spans="33:37">
      <c r="AG2175" s="166" t="s">
        <v>59</v>
      </c>
      <c r="AH2175" s="166" t="s">
        <v>5362</v>
      </c>
      <c r="AI2175" s="166">
        <v>3170438</v>
      </c>
      <c r="AJ2175" s="166"/>
      <c r="AK2175" s="166"/>
    </row>
    <row r="2176" spans="33:37">
      <c r="AG2176" s="166" t="s">
        <v>59</v>
      </c>
      <c r="AH2176" s="166" t="s">
        <v>5363</v>
      </c>
      <c r="AI2176" s="166">
        <v>3170479</v>
      </c>
      <c r="AJ2176" s="166"/>
      <c r="AK2176" s="166"/>
    </row>
    <row r="2177" spans="33:37">
      <c r="AG2177" s="166" t="s">
        <v>59</v>
      </c>
      <c r="AH2177" s="166" t="s">
        <v>5364</v>
      </c>
      <c r="AI2177" s="166">
        <v>3170503</v>
      </c>
      <c r="AJ2177" s="166"/>
      <c r="AK2177" s="166"/>
    </row>
    <row r="2178" spans="33:37">
      <c r="AG2178" s="166" t="s">
        <v>59</v>
      </c>
      <c r="AH2178" s="166" t="s">
        <v>5365</v>
      </c>
      <c r="AI2178" s="166">
        <v>3170529</v>
      </c>
      <c r="AJ2178" s="166"/>
      <c r="AK2178" s="166"/>
    </row>
    <row r="2179" spans="33:37">
      <c r="AG2179" s="166" t="s">
        <v>59</v>
      </c>
      <c r="AH2179" s="166" t="s">
        <v>5366</v>
      </c>
      <c r="AI2179" s="166">
        <v>3170578</v>
      </c>
      <c r="AJ2179" s="166"/>
      <c r="AK2179" s="166"/>
    </row>
    <row r="2180" spans="33:37">
      <c r="AG2180" s="166" t="s">
        <v>59</v>
      </c>
      <c r="AH2180" s="166" t="s">
        <v>4087</v>
      </c>
      <c r="AI2180" s="166">
        <v>3170602</v>
      </c>
      <c r="AJ2180" s="166"/>
      <c r="AK2180" s="166"/>
    </row>
    <row r="2181" spans="33:37">
      <c r="AG2181" s="166" t="s">
        <v>59</v>
      </c>
      <c r="AH2181" s="166" t="s">
        <v>5367</v>
      </c>
      <c r="AI2181" s="166">
        <v>3170651</v>
      </c>
      <c r="AJ2181" s="166"/>
      <c r="AK2181" s="166"/>
    </row>
    <row r="2182" spans="33:37">
      <c r="AG2182" s="166" t="s">
        <v>59</v>
      </c>
      <c r="AH2182" s="166" t="s">
        <v>5368</v>
      </c>
      <c r="AI2182" s="166">
        <v>3170701</v>
      </c>
      <c r="AJ2182" s="166"/>
      <c r="AK2182" s="166"/>
    </row>
    <row r="2183" spans="33:37">
      <c r="AG2183" s="166" t="s">
        <v>59</v>
      </c>
      <c r="AH2183" s="166" t="s">
        <v>5369</v>
      </c>
      <c r="AI2183" s="166">
        <v>3170750</v>
      </c>
      <c r="AJ2183" s="166"/>
      <c r="AK2183" s="166"/>
    </row>
    <row r="2184" spans="33:37">
      <c r="AG2184" s="166" t="s">
        <v>59</v>
      </c>
      <c r="AH2184" s="166" t="s">
        <v>5370</v>
      </c>
      <c r="AI2184" s="166">
        <v>3170800</v>
      </c>
      <c r="AJ2184" s="166"/>
      <c r="AK2184" s="166"/>
    </row>
    <row r="2185" spans="33:37">
      <c r="AG2185" s="166" t="s">
        <v>59</v>
      </c>
      <c r="AH2185" s="166" t="s">
        <v>5371</v>
      </c>
      <c r="AI2185" s="166">
        <v>3170909</v>
      </c>
      <c r="AJ2185" s="166"/>
      <c r="AK2185" s="166"/>
    </row>
    <row r="2186" spans="33:37">
      <c r="AG2186" s="166" t="s">
        <v>59</v>
      </c>
      <c r="AH2186" s="166" t="s">
        <v>5372</v>
      </c>
      <c r="AI2186" s="166">
        <v>3171006</v>
      </c>
      <c r="AJ2186" s="166"/>
      <c r="AK2186" s="166"/>
    </row>
    <row r="2187" spans="33:37">
      <c r="AG2187" s="166" t="s">
        <v>59</v>
      </c>
      <c r="AH2187" s="166" t="s">
        <v>5373</v>
      </c>
      <c r="AI2187" s="166">
        <v>3171030</v>
      </c>
      <c r="AJ2187" s="166"/>
      <c r="AK2187" s="166"/>
    </row>
    <row r="2188" spans="33:37">
      <c r="AG2188" s="166" t="s">
        <v>59</v>
      </c>
      <c r="AH2188" s="166" t="s">
        <v>5374</v>
      </c>
      <c r="AI2188" s="166">
        <v>3171071</v>
      </c>
      <c r="AJ2188" s="166"/>
      <c r="AK2188" s="166"/>
    </row>
    <row r="2189" spans="33:37">
      <c r="AG2189" s="166" t="s">
        <v>59</v>
      </c>
      <c r="AH2189" s="166" t="s">
        <v>5375</v>
      </c>
      <c r="AI2189" s="166">
        <v>3171105</v>
      </c>
      <c r="AJ2189" s="166"/>
      <c r="AK2189" s="166"/>
    </row>
    <row r="2190" spans="33:37">
      <c r="AG2190" s="166" t="s">
        <v>59</v>
      </c>
      <c r="AH2190" s="166" t="s">
        <v>5376</v>
      </c>
      <c r="AI2190" s="166">
        <v>3171154</v>
      </c>
      <c r="AJ2190" s="166"/>
      <c r="AK2190" s="166"/>
    </row>
    <row r="2191" spans="33:37">
      <c r="AG2191" s="166" t="s">
        <v>59</v>
      </c>
      <c r="AH2191" s="166" t="s">
        <v>5377</v>
      </c>
      <c r="AI2191" s="166">
        <v>3171204</v>
      </c>
      <c r="AJ2191" s="166"/>
      <c r="AK2191" s="166"/>
    </row>
    <row r="2192" spans="33:37">
      <c r="AG2192" s="166" t="s">
        <v>59</v>
      </c>
      <c r="AH2192" s="166" t="s">
        <v>2219</v>
      </c>
      <c r="AI2192" s="166">
        <v>3171303</v>
      </c>
      <c r="AJ2192" s="166"/>
      <c r="AK2192" s="166"/>
    </row>
    <row r="2193" spans="33:37">
      <c r="AG2193" s="166" t="s">
        <v>59</v>
      </c>
      <c r="AH2193" s="166" t="s">
        <v>5378</v>
      </c>
      <c r="AI2193" s="166">
        <v>3171402</v>
      </c>
      <c r="AJ2193" s="166"/>
      <c r="AK2193" s="166"/>
    </row>
    <row r="2194" spans="33:37">
      <c r="AG2194" s="166" t="s">
        <v>59</v>
      </c>
      <c r="AH2194" s="166" t="s">
        <v>5379</v>
      </c>
      <c r="AI2194" s="166">
        <v>3171600</v>
      </c>
      <c r="AJ2194" s="166"/>
      <c r="AK2194" s="166"/>
    </row>
    <row r="2195" spans="33:37">
      <c r="AG2195" s="166" t="s">
        <v>59</v>
      </c>
      <c r="AH2195" s="166" t="s">
        <v>5380</v>
      </c>
      <c r="AI2195" s="166">
        <v>3171709</v>
      </c>
      <c r="AJ2195" s="166"/>
      <c r="AK2195" s="166"/>
    </row>
    <row r="2196" spans="33:37">
      <c r="AG2196" s="166" t="s">
        <v>59</v>
      </c>
      <c r="AH2196" s="166" t="s">
        <v>5381</v>
      </c>
      <c r="AI2196" s="166">
        <v>3171808</v>
      </c>
      <c r="AJ2196" s="166"/>
      <c r="AK2196" s="166"/>
    </row>
    <row r="2197" spans="33:37">
      <c r="AG2197" s="166" t="s">
        <v>59</v>
      </c>
      <c r="AH2197" s="166" t="s">
        <v>5382</v>
      </c>
      <c r="AI2197" s="166">
        <v>3171907</v>
      </c>
      <c r="AJ2197" s="166"/>
      <c r="AK2197" s="166"/>
    </row>
    <row r="2198" spans="33:37">
      <c r="AG2198" s="166" t="s">
        <v>59</v>
      </c>
      <c r="AH2198" s="166" t="s">
        <v>5383</v>
      </c>
      <c r="AI2198" s="166">
        <v>3172004</v>
      </c>
      <c r="AJ2198" s="166"/>
      <c r="AK2198" s="166"/>
    </row>
    <row r="2199" spans="33:37">
      <c r="AG2199" s="166" t="s">
        <v>59</v>
      </c>
      <c r="AH2199" s="166" t="s">
        <v>5384</v>
      </c>
      <c r="AI2199" s="166">
        <v>3172103</v>
      </c>
      <c r="AJ2199" s="166"/>
      <c r="AK2199" s="166"/>
    </row>
    <row r="2200" spans="33:37">
      <c r="AG2200" s="166" t="s">
        <v>59</v>
      </c>
      <c r="AH2200" s="166" t="s">
        <v>4617</v>
      </c>
      <c r="AI2200" s="166">
        <v>3172202</v>
      </c>
      <c r="AJ2200" s="166"/>
      <c r="AK2200" s="166"/>
    </row>
    <row r="2201" spans="33:37">
      <c r="AG2201" s="166" t="s">
        <v>61</v>
      </c>
      <c r="AH2201" s="166" t="s">
        <v>100</v>
      </c>
      <c r="AI2201" s="166">
        <v>5000203</v>
      </c>
      <c r="AJ2201" s="166"/>
      <c r="AK2201" s="166"/>
    </row>
    <row r="2202" spans="33:37">
      <c r="AG2202" s="166" t="s">
        <v>61</v>
      </c>
      <c r="AH2202" s="166" t="s">
        <v>125</v>
      </c>
      <c r="AI2202" s="166">
        <v>5000252</v>
      </c>
      <c r="AJ2202" s="166"/>
      <c r="AK2202" s="166"/>
    </row>
    <row r="2203" spans="33:37">
      <c r="AG2203" s="166" t="s">
        <v>61</v>
      </c>
      <c r="AH2203" s="166" t="s">
        <v>151</v>
      </c>
      <c r="AI2203" s="166">
        <v>5000609</v>
      </c>
      <c r="AJ2203" s="166"/>
      <c r="AK2203" s="166"/>
    </row>
    <row r="2204" spans="33:37">
      <c r="AG2204" s="166" t="s">
        <v>61</v>
      </c>
      <c r="AH2204" s="166" t="s">
        <v>176</v>
      </c>
      <c r="AI2204" s="166">
        <v>5000708</v>
      </c>
      <c r="AJ2204" s="166"/>
      <c r="AK2204" s="166"/>
    </row>
    <row r="2205" spans="33:37">
      <c r="AG2205" s="166" t="s">
        <v>61</v>
      </c>
      <c r="AH2205" s="166" t="s">
        <v>202</v>
      </c>
      <c r="AI2205" s="166">
        <v>5000807</v>
      </c>
      <c r="AJ2205" s="166"/>
      <c r="AK2205" s="166"/>
    </row>
    <row r="2206" spans="33:37">
      <c r="AG2206" s="166" t="s">
        <v>61</v>
      </c>
      <c r="AH2206" s="166" t="s">
        <v>228</v>
      </c>
      <c r="AI2206" s="166">
        <v>5000856</v>
      </c>
      <c r="AJ2206" s="166"/>
      <c r="AK2206" s="166"/>
    </row>
    <row r="2207" spans="33:37">
      <c r="AG2207" s="166" t="s">
        <v>61</v>
      </c>
      <c r="AH2207" s="166" t="s">
        <v>252</v>
      </c>
      <c r="AI2207" s="166">
        <v>5000906</v>
      </c>
      <c r="AJ2207" s="166"/>
      <c r="AK2207" s="166"/>
    </row>
    <row r="2208" spans="33:37">
      <c r="AG2208" s="166" t="s">
        <v>61</v>
      </c>
      <c r="AH2208" s="166" t="s">
        <v>277</v>
      </c>
      <c r="AI2208" s="166">
        <v>5001003</v>
      </c>
      <c r="AJ2208" s="166"/>
      <c r="AK2208" s="166"/>
    </row>
    <row r="2209" spans="33:37">
      <c r="AG2209" s="166" t="s">
        <v>61</v>
      </c>
      <c r="AH2209" s="166" t="s">
        <v>303</v>
      </c>
      <c r="AI2209" s="166">
        <v>5001102</v>
      </c>
      <c r="AJ2209" s="166"/>
      <c r="AK2209" s="166"/>
    </row>
    <row r="2210" spans="33:37">
      <c r="AG2210" s="166" t="s">
        <v>61</v>
      </c>
      <c r="AH2210" s="166" t="s">
        <v>329</v>
      </c>
      <c r="AI2210" s="166">
        <v>5001243</v>
      </c>
      <c r="AJ2210" s="166"/>
      <c r="AK2210" s="166"/>
    </row>
    <row r="2211" spans="33:37">
      <c r="AG2211" s="166" t="s">
        <v>61</v>
      </c>
      <c r="AH2211" s="166" t="s">
        <v>354</v>
      </c>
      <c r="AI2211" s="166">
        <v>5001508</v>
      </c>
      <c r="AJ2211" s="166"/>
      <c r="AK2211" s="166"/>
    </row>
    <row r="2212" spans="33:37">
      <c r="AG2212" s="166" t="s">
        <v>61</v>
      </c>
      <c r="AH2212" s="166" t="s">
        <v>378</v>
      </c>
      <c r="AI2212" s="166">
        <v>5001904</v>
      </c>
      <c r="AJ2212" s="166"/>
      <c r="AK2212" s="166"/>
    </row>
    <row r="2213" spans="33:37">
      <c r="AG2213" s="166" t="s">
        <v>61</v>
      </c>
      <c r="AH2213" s="166" t="s">
        <v>403</v>
      </c>
      <c r="AI2213" s="166">
        <v>5002001</v>
      </c>
      <c r="AJ2213" s="166"/>
      <c r="AK2213" s="166"/>
    </row>
    <row r="2214" spans="33:37">
      <c r="AG2214" s="166" t="s">
        <v>61</v>
      </c>
      <c r="AH2214" s="166" t="s">
        <v>428</v>
      </c>
      <c r="AI2214" s="166">
        <v>5002100</v>
      </c>
      <c r="AJ2214" s="166"/>
      <c r="AK2214" s="166"/>
    </row>
    <row r="2215" spans="33:37">
      <c r="AG2215" s="166" t="s">
        <v>61</v>
      </c>
      <c r="AH2215" s="166" t="s">
        <v>453</v>
      </c>
      <c r="AI2215" s="166">
        <v>5002159</v>
      </c>
      <c r="AJ2215" s="166"/>
      <c r="AK2215" s="166"/>
    </row>
    <row r="2216" spans="33:37">
      <c r="AG2216" s="166" t="s">
        <v>61</v>
      </c>
      <c r="AH2216" s="166" t="s">
        <v>479</v>
      </c>
      <c r="AI2216" s="166">
        <v>5002209</v>
      </c>
      <c r="AJ2216" s="166"/>
      <c r="AK2216" s="166"/>
    </row>
    <row r="2217" spans="33:37">
      <c r="AG2217" s="166" t="s">
        <v>61</v>
      </c>
      <c r="AH2217" s="166" t="s">
        <v>503</v>
      </c>
      <c r="AI2217" s="166">
        <v>5002308</v>
      </c>
      <c r="AJ2217" s="166"/>
      <c r="AK2217" s="166"/>
    </row>
    <row r="2218" spans="33:37">
      <c r="AG2218" s="166" t="s">
        <v>61</v>
      </c>
      <c r="AH2218" s="166" t="s">
        <v>526</v>
      </c>
      <c r="AI2218" s="166">
        <v>5002407</v>
      </c>
      <c r="AJ2218" s="166"/>
      <c r="AK2218" s="166"/>
    </row>
    <row r="2219" spans="33:37">
      <c r="AG2219" s="166" t="s">
        <v>61</v>
      </c>
      <c r="AH2219" s="166" t="s">
        <v>550</v>
      </c>
      <c r="AI2219" s="166">
        <v>5002605</v>
      </c>
      <c r="AJ2219" s="166"/>
      <c r="AK2219" s="166"/>
    </row>
    <row r="2220" spans="33:37">
      <c r="AG2220" s="166" t="s">
        <v>61</v>
      </c>
      <c r="AH2220" s="166" t="s">
        <v>470</v>
      </c>
      <c r="AI2220" s="166">
        <v>5002704</v>
      </c>
      <c r="AJ2220" s="166"/>
      <c r="AK2220" s="166"/>
    </row>
    <row r="2221" spans="33:37">
      <c r="AG2221" s="166" t="s">
        <v>61</v>
      </c>
      <c r="AH2221" s="166" t="s">
        <v>596</v>
      </c>
      <c r="AI2221" s="166">
        <v>5002803</v>
      </c>
      <c r="AJ2221" s="166"/>
      <c r="AK2221" s="166"/>
    </row>
    <row r="2222" spans="33:37">
      <c r="AG2222" s="166" t="s">
        <v>61</v>
      </c>
      <c r="AH2222" s="166" t="s">
        <v>619</v>
      </c>
      <c r="AI2222" s="166">
        <v>5002902</v>
      </c>
      <c r="AJ2222" s="166"/>
      <c r="AK2222" s="166"/>
    </row>
    <row r="2223" spans="33:37">
      <c r="AG2223" s="166" t="s">
        <v>61</v>
      </c>
      <c r="AH2223" s="166" t="s">
        <v>640</v>
      </c>
      <c r="AI2223" s="166">
        <v>5002951</v>
      </c>
      <c r="AJ2223" s="166"/>
      <c r="AK2223" s="166"/>
    </row>
    <row r="2224" spans="33:37">
      <c r="AG2224" s="166" t="s">
        <v>61</v>
      </c>
      <c r="AH2224" s="166" t="s">
        <v>661</v>
      </c>
      <c r="AI2224" s="166">
        <v>5003108</v>
      </c>
      <c r="AJ2224" s="166"/>
      <c r="AK2224" s="166"/>
    </row>
    <row r="2225" spans="33:37">
      <c r="AG2225" s="166" t="s">
        <v>61</v>
      </c>
      <c r="AH2225" s="166" t="s">
        <v>682</v>
      </c>
      <c r="AI2225" s="166">
        <v>5003157</v>
      </c>
      <c r="AJ2225" s="166"/>
      <c r="AK2225" s="166"/>
    </row>
    <row r="2226" spans="33:37">
      <c r="AG2226" s="166" t="s">
        <v>61</v>
      </c>
      <c r="AH2226" s="166" t="s">
        <v>702</v>
      </c>
      <c r="AI2226" s="166">
        <v>5003207</v>
      </c>
      <c r="AJ2226" s="166"/>
      <c r="AK2226" s="166"/>
    </row>
    <row r="2227" spans="33:37">
      <c r="AG2227" s="166" t="s">
        <v>61</v>
      </c>
      <c r="AH2227" s="166" t="s">
        <v>724</v>
      </c>
      <c r="AI2227" s="166">
        <v>5003256</v>
      </c>
      <c r="AJ2227" s="166"/>
      <c r="AK2227" s="166"/>
    </row>
    <row r="2228" spans="33:37">
      <c r="AG2228" s="166" t="s">
        <v>61</v>
      </c>
      <c r="AH2228" s="166" t="s">
        <v>746</v>
      </c>
      <c r="AI2228" s="166">
        <v>5003306</v>
      </c>
      <c r="AJ2228" s="166"/>
      <c r="AK2228" s="166"/>
    </row>
    <row r="2229" spans="33:37">
      <c r="AG2229" s="166" t="s">
        <v>61</v>
      </c>
      <c r="AH2229" s="166" t="s">
        <v>767</v>
      </c>
      <c r="AI2229" s="166">
        <v>5003454</v>
      </c>
      <c r="AJ2229" s="166"/>
      <c r="AK2229" s="166"/>
    </row>
    <row r="2230" spans="33:37">
      <c r="AG2230" s="166" t="s">
        <v>61</v>
      </c>
      <c r="AH2230" s="166" t="s">
        <v>790</v>
      </c>
      <c r="AI2230" s="166">
        <v>5003488</v>
      </c>
      <c r="AJ2230" s="166"/>
      <c r="AK2230" s="166"/>
    </row>
    <row r="2231" spans="33:37">
      <c r="AG2231" s="166" t="s">
        <v>61</v>
      </c>
      <c r="AH2231" s="166" t="s">
        <v>811</v>
      </c>
      <c r="AI2231" s="166">
        <v>5003504</v>
      </c>
      <c r="AJ2231" s="166"/>
      <c r="AK2231" s="166"/>
    </row>
    <row r="2232" spans="33:37">
      <c r="AG2232" s="166" t="s">
        <v>61</v>
      </c>
      <c r="AH2232" s="166" t="s">
        <v>832</v>
      </c>
      <c r="AI2232" s="166">
        <v>5003702</v>
      </c>
      <c r="AJ2232" s="166"/>
      <c r="AK2232" s="166"/>
    </row>
    <row r="2233" spans="33:37">
      <c r="AG2233" s="166" t="s">
        <v>61</v>
      </c>
      <c r="AH2233" s="166" t="s">
        <v>854</v>
      </c>
      <c r="AI2233" s="166">
        <v>5003751</v>
      </c>
      <c r="AJ2233" s="166"/>
      <c r="AK2233" s="166"/>
    </row>
    <row r="2234" spans="33:37">
      <c r="AG2234" s="166" t="s">
        <v>61</v>
      </c>
      <c r="AH2234" s="166" t="s">
        <v>875</v>
      </c>
      <c r="AI2234" s="166">
        <v>5003801</v>
      </c>
      <c r="AJ2234" s="166"/>
      <c r="AK2234" s="166"/>
    </row>
    <row r="2235" spans="33:37">
      <c r="AG2235" s="166" t="s">
        <v>61</v>
      </c>
      <c r="AH2235" s="166" t="s">
        <v>898</v>
      </c>
      <c r="AI2235" s="166">
        <v>5003900</v>
      </c>
      <c r="AJ2235" s="166"/>
      <c r="AK2235" s="166"/>
    </row>
    <row r="2236" spans="33:37">
      <c r="AG2236" s="166" t="s">
        <v>61</v>
      </c>
      <c r="AH2236" s="166" t="s">
        <v>921</v>
      </c>
      <c r="AI2236" s="166">
        <v>5004007</v>
      </c>
      <c r="AJ2236" s="166"/>
      <c r="AK2236" s="166"/>
    </row>
    <row r="2237" spans="33:37">
      <c r="AG2237" s="166" t="s">
        <v>61</v>
      </c>
      <c r="AH2237" s="166" t="s">
        <v>944</v>
      </c>
      <c r="AI2237" s="166">
        <v>5004106</v>
      </c>
      <c r="AJ2237" s="166"/>
      <c r="AK2237" s="166"/>
    </row>
    <row r="2238" spans="33:37">
      <c r="AG2238" s="166" t="s">
        <v>61</v>
      </c>
      <c r="AH2238" s="166" t="s">
        <v>966</v>
      </c>
      <c r="AI2238" s="166">
        <v>5004304</v>
      </c>
      <c r="AJ2238" s="166"/>
      <c r="AK2238" s="166"/>
    </row>
    <row r="2239" spans="33:37">
      <c r="AG2239" s="166" t="s">
        <v>61</v>
      </c>
      <c r="AH2239" s="166" t="s">
        <v>988</v>
      </c>
      <c r="AI2239" s="166">
        <v>5004403</v>
      </c>
      <c r="AJ2239" s="166"/>
      <c r="AK2239" s="166"/>
    </row>
    <row r="2240" spans="33:37">
      <c r="AG2240" s="166" t="s">
        <v>61</v>
      </c>
      <c r="AH2240" s="166" t="s">
        <v>1011</v>
      </c>
      <c r="AI2240" s="166">
        <v>5004502</v>
      </c>
      <c r="AJ2240" s="166"/>
      <c r="AK2240" s="166"/>
    </row>
    <row r="2241" spans="33:37">
      <c r="AG2241" s="166" t="s">
        <v>61</v>
      </c>
      <c r="AH2241" s="166" t="s">
        <v>1033</v>
      </c>
      <c r="AI2241" s="166">
        <v>5004601</v>
      </c>
      <c r="AJ2241" s="166"/>
      <c r="AK2241" s="166"/>
    </row>
    <row r="2242" spans="33:37">
      <c r="AG2242" s="166" t="s">
        <v>61</v>
      </c>
      <c r="AH2242" s="166" t="s">
        <v>1055</v>
      </c>
      <c r="AI2242" s="166">
        <v>5004700</v>
      </c>
      <c r="AJ2242" s="166"/>
      <c r="AK2242" s="166"/>
    </row>
    <row r="2243" spans="33:37">
      <c r="AG2243" s="166" t="s">
        <v>61</v>
      </c>
      <c r="AH2243" s="166" t="s">
        <v>1077</v>
      </c>
      <c r="AI2243" s="166">
        <v>5004809</v>
      </c>
      <c r="AJ2243" s="166"/>
      <c r="AK2243" s="166"/>
    </row>
    <row r="2244" spans="33:37">
      <c r="AG2244" s="166" t="s">
        <v>61</v>
      </c>
      <c r="AH2244" s="166" t="s">
        <v>1099</v>
      </c>
      <c r="AI2244" s="166">
        <v>5004908</v>
      </c>
      <c r="AJ2244" s="166"/>
      <c r="AK2244" s="166"/>
    </row>
    <row r="2245" spans="33:37">
      <c r="AG2245" s="166" t="s">
        <v>61</v>
      </c>
      <c r="AH2245" s="166" t="s">
        <v>1122</v>
      </c>
      <c r="AI2245" s="166">
        <v>5005004</v>
      </c>
      <c r="AJ2245" s="166"/>
      <c r="AK2245" s="166"/>
    </row>
    <row r="2246" spans="33:37">
      <c r="AG2246" s="166" t="s">
        <v>61</v>
      </c>
      <c r="AH2246" s="166" t="s">
        <v>1145</v>
      </c>
      <c r="AI2246" s="256">
        <v>5005103</v>
      </c>
      <c r="AJ2246" s="166"/>
      <c r="AK2246" s="166"/>
    </row>
    <row r="2247" spans="33:37">
      <c r="AG2247" s="166" t="s">
        <v>61</v>
      </c>
      <c r="AH2247" s="166" t="s">
        <v>1168</v>
      </c>
      <c r="AI2247" s="256">
        <v>5005152</v>
      </c>
      <c r="AJ2247" s="166"/>
      <c r="AK2247" s="166"/>
    </row>
    <row r="2248" spans="33:37">
      <c r="AG2248" s="166" t="s">
        <v>61</v>
      </c>
      <c r="AH2248" s="166" t="s">
        <v>1191</v>
      </c>
      <c r="AI2248" s="256">
        <v>5005202</v>
      </c>
      <c r="AJ2248" s="166"/>
      <c r="AK2248" s="166"/>
    </row>
    <row r="2249" spans="33:37">
      <c r="AG2249" s="166" t="s">
        <v>61</v>
      </c>
      <c r="AH2249" s="166" t="s">
        <v>1213</v>
      </c>
      <c r="AI2249" s="256">
        <v>5005251</v>
      </c>
      <c r="AJ2249" s="166"/>
      <c r="AK2249" s="166"/>
    </row>
    <row r="2250" spans="33:37">
      <c r="AG2250" s="166" t="s">
        <v>61</v>
      </c>
      <c r="AH2250" s="166" t="s">
        <v>1234</v>
      </c>
      <c r="AI2250" s="256">
        <v>5005400</v>
      </c>
      <c r="AJ2250" s="166"/>
      <c r="AK2250" s="166"/>
    </row>
    <row r="2251" spans="33:37">
      <c r="AG2251" s="166" t="s">
        <v>61</v>
      </c>
      <c r="AH2251" s="166" t="s">
        <v>1257</v>
      </c>
      <c r="AI2251" s="256">
        <v>5005608</v>
      </c>
      <c r="AJ2251" s="166"/>
      <c r="AK2251" s="166"/>
    </row>
    <row r="2252" spans="33:37">
      <c r="AG2252" s="166" t="s">
        <v>61</v>
      </c>
      <c r="AH2252" s="166" t="s">
        <v>1280</v>
      </c>
      <c r="AI2252" s="256">
        <v>5005681</v>
      </c>
      <c r="AJ2252" s="166"/>
      <c r="AK2252" s="166"/>
    </row>
    <row r="2253" spans="33:37">
      <c r="AG2253" s="166" t="s">
        <v>61</v>
      </c>
      <c r="AH2253" s="166" t="s">
        <v>1301</v>
      </c>
      <c r="AI2253" s="256">
        <v>5005707</v>
      </c>
      <c r="AJ2253" s="166"/>
      <c r="AK2253" s="166"/>
    </row>
    <row r="2254" spans="33:37">
      <c r="AG2254" s="166" t="s">
        <v>61</v>
      </c>
      <c r="AH2254" s="166" t="s">
        <v>1323</v>
      </c>
      <c r="AI2254" s="256">
        <v>5005806</v>
      </c>
      <c r="AJ2254" s="166"/>
      <c r="AK2254" s="166"/>
    </row>
    <row r="2255" spans="33:37">
      <c r="AG2255" s="166" t="s">
        <v>61</v>
      </c>
      <c r="AH2255" s="166" t="s">
        <v>1345</v>
      </c>
      <c r="AI2255" s="256">
        <v>5006002</v>
      </c>
      <c r="AJ2255" s="166"/>
      <c r="AK2255" s="166"/>
    </row>
    <row r="2256" spans="33:37">
      <c r="AG2256" s="166" t="s">
        <v>61</v>
      </c>
      <c r="AH2256" s="166" t="s">
        <v>1366</v>
      </c>
      <c r="AI2256" s="256">
        <v>5006200</v>
      </c>
      <c r="AJ2256" s="166"/>
      <c r="AK2256" s="166"/>
    </row>
    <row r="2257" spans="33:37">
      <c r="AG2257" s="166" t="s">
        <v>61</v>
      </c>
      <c r="AH2257" s="166" t="s">
        <v>1388</v>
      </c>
      <c r="AI2257" s="256">
        <v>5006259</v>
      </c>
      <c r="AJ2257" s="166"/>
      <c r="AK2257" s="166"/>
    </row>
    <row r="2258" spans="33:37">
      <c r="AG2258" s="166" t="s">
        <v>61</v>
      </c>
      <c r="AH2258" s="166" t="s">
        <v>1410</v>
      </c>
      <c r="AI2258" s="256">
        <v>5006275</v>
      </c>
      <c r="AJ2258" s="166"/>
      <c r="AK2258" s="166"/>
    </row>
    <row r="2259" spans="33:37">
      <c r="AG2259" s="166" t="s">
        <v>61</v>
      </c>
      <c r="AH2259" s="166" t="s">
        <v>1432</v>
      </c>
      <c r="AI2259" s="256">
        <v>5006309</v>
      </c>
      <c r="AJ2259" s="166"/>
      <c r="AK2259" s="166"/>
    </row>
    <row r="2260" spans="33:37">
      <c r="AG2260" s="166" t="s">
        <v>61</v>
      </c>
      <c r="AH2260" s="166" t="s">
        <v>1453</v>
      </c>
      <c r="AI2260" s="256">
        <v>5006358</v>
      </c>
      <c r="AJ2260" s="166"/>
      <c r="AK2260" s="166"/>
    </row>
    <row r="2261" spans="33:37">
      <c r="AG2261" s="166" t="s">
        <v>61</v>
      </c>
      <c r="AH2261" s="166" t="s">
        <v>1473</v>
      </c>
      <c r="AI2261" s="256">
        <v>5006408</v>
      </c>
      <c r="AJ2261" s="166"/>
      <c r="AK2261" s="166"/>
    </row>
    <row r="2262" spans="33:37">
      <c r="AG2262" s="166" t="s">
        <v>61</v>
      </c>
      <c r="AH2262" s="166" t="s">
        <v>1495</v>
      </c>
      <c r="AI2262" s="256">
        <v>5006606</v>
      </c>
      <c r="AJ2262" s="166"/>
      <c r="AK2262" s="166"/>
    </row>
    <row r="2263" spans="33:37">
      <c r="AG2263" s="166" t="s">
        <v>61</v>
      </c>
      <c r="AH2263" s="166" t="s">
        <v>1515</v>
      </c>
      <c r="AI2263" s="256">
        <v>5006903</v>
      </c>
      <c r="AJ2263" s="166"/>
      <c r="AK2263" s="166"/>
    </row>
    <row r="2264" spans="33:37">
      <c r="AG2264" s="166" t="s">
        <v>61</v>
      </c>
      <c r="AH2264" s="166" t="s">
        <v>1536</v>
      </c>
      <c r="AI2264" s="256">
        <v>5007109</v>
      </c>
      <c r="AJ2264" s="166"/>
      <c r="AK2264" s="166"/>
    </row>
    <row r="2265" spans="33:37">
      <c r="AG2265" s="166" t="s">
        <v>61</v>
      </c>
      <c r="AH2265" s="166" t="s">
        <v>1557</v>
      </c>
      <c r="AI2265" s="256">
        <v>5007208</v>
      </c>
      <c r="AJ2265" s="166"/>
      <c r="AK2265" s="166"/>
    </row>
    <row r="2266" spans="33:37">
      <c r="AG2266" s="166" t="s">
        <v>61</v>
      </c>
      <c r="AH2266" s="166" t="s">
        <v>1576</v>
      </c>
      <c r="AI2266" s="256">
        <v>5007307</v>
      </c>
      <c r="AJ2266" s="166"/>
      <c r="AK2266" s="166"/>
    </row>
    <row r="2267" spans="33:37">
      <c r="AG2267" s="166" t="s">
        <v>61</v>
      </c>
      <c r="AH2267" s="166" t="s">
        <v>1596</v>
      </c>
      <c r="AI2267" s="256">
        <v>5007406</v>
      </c>
      <c r="AJ2267" s="166"/>
      <c r="AK2267" s="166"/>
    </row>
    <row r="2268" spans="33:37">
      <c r="AG2268" s="166" t="s">
        <v>61</v>
      </c>
      <c r="AH2268" s="166" t="s">
        <v>1616</v>
      </c>
      <c r="AI2268" s="256">
        <v>5007505</v>
      </c>
      <c r="AJ2268" s="166"/>
      <c r="AK2268" s="166"/>
    </row>
    <row r="2269" spans="33:37">
      <c r="AG2269" s="166" t="s">
        <v>61</v>
      </c>
      <c r="AH2269" s="166" t="s">
        <v>1637</v>
      </c>
      <c r="AI2269" s="256">
        <v>5007554</v>
      </c>
      <c r="AJ2269" s="166"/>
      <c r="AK2269" s="166"/>
    </row>
    <row r="2270" spans="33:37">
      <c r="AG2270" s="166" t="s">
        <v>61</v>
      </c>
      <c r="AH2270" s="166" t="s">
        <v>1658</v>
      </c>
      <c r="AI2270" s="256">
        <v>5007695</v>
      </c>
      <c r="AJ2270" s="166"/>
      <c r="AK2270" s="166"/>
    </row>
    <row r="2271" spans="33:37">
      <c r="AG2271" s="166" t="s">
        <v>61</v>
      </c>
      <c r="AH2271" s="166" t="s">
        <v>1678</v>
      </c>
      <c r="AI2271" s="256">
        <v>5007802</v>
      </c>
      <c r="AJ2271" s="166"/>
      <c r="AK2271" s="166"/>
    </row>
    <row r="2272" spans="33:37">
      <c r="AG2272" s="166" t="s">
        <v>61</v>
      </c>
      <c r="AH2272" s="166" t="s">
        <v>1699</v>
      </c>
      <c r="AI2272" s="256">
        <v>5007703</v>
      </c>
      <c r="AJ2272" s="166"/>
      <c r="AK2272" s="166"/>
    </row>
    <row r="2273" spans="33:37">
      <c r="AG2273" s="166" t="s">
        <v>61</v>
      </c>
      <c r="AH2273" s="166" t="s">
        <v>1719</v>
      </c>
      <c r="AI2273" s="256">
        <v>5007901</v>
      </c>
      <c r="AJ2273" s="166"/>
      <c r="AK2273" s="166"/>
    </row>
    <row r="2274" spans="33:37">
      <c r="AG2274" s="166" t="s">
        <v>61</v>
      </c>
      <c r="AH2274" s="166" t="s">
        <v>1740</v>
      </c>
      <c r="AI2274" s="256">
        <v>5007935</v>
      </c>
      <c r="AJ2274" s="166"/>
      <c r="AK2274" s="166"/>
    </row>
    <row r="2275" spans="33:37">
      <c r="AG2275" s="166" t="s">
        <v>61</v>
      </c>
      <c r="AH2275" s="166" t="s">
        <v>1760</v>
      </c>
      <c r="AI2275" s="256">
        <v>5007950</v>
      </c>
      <c r="AJ2275" s="166"/>
      <c r="AK2275" s="166"/>
    </row>
    <row r="2276" spans="33:37">
      <c r="AG2276" s="166" t="s">
        <v>61</v>
      </c>
      <c r="AH2276" s="166" t="s">
        <v>1781</v>
      </c>
      <c r="AI2276" s="256">
        <v>5007976</v>
      </c>
      <c r="AJ2276" s="166"/>
      <c r="AK2276" s="166"/>
    </row>
    <row r="2277" spans="33:37">
      <c r="AG2277" s="166" t="s">
        <v>61</v>
      </c>
      <c r="AH2277" s="166" t="s">
        <v>1800</v>
      </c>
      <c r="AI2277" s="256">
        <v>5008008</v>
      </c>
      <c r="AJ2277" s="166"/>
      <c r="AK2277" s="166"/>
    </row>
    <row r="2278" spans="33:37">
      <c r="AG2278" s="166" t="s">
        <v>61</v>
      </c>
      <c r="AH2278" s="166" t="s">
        <v>1818</v>
      </c>
      <c r="AI2278" s="256">
        <v>5008305</v>
      </c>
      <c r="AJ2278" s="166"/>
      <c r="AK2278" s="166"/>
    </row>
    <row r="2279" spans="33:37">
      <c r="AG2279" s="166" t="s">
        <v>61</v>
      </c>
      <c r="AH2279" s="166" t="s">
        <v>1837</v>
      </c>
      <c r="AI2279" s="256">
        <v>5008404</v>
      </c>
      <c r="AJ2279" s="166"/>
      <c r="AK2279" s="166"/>
    </row>
    <row r="2280" spans="33:37">
      <c r="AG2280" s="166" t="s">
        <v>63</v>
      </c>
      <c r="AH2280" s="166" t="s">
        <v>99</v>
      </c>
      <c r="AI2280" s="256">
        <v>5100102</v>
      </c>
      <c r="AJ2280" s="166"/>
      <c r="AK2280" s="166"/>
    </row>
    <row r="2281" spans="33:37">
      <c r="AG2281" s="166" t="s">
        <v>63</v>
      </c>
      <c r="AH2281" s="166" t="s">
        <v>124</v>
      </c>
      <c r="AI2281" s="256">
        <v>5100201</v>
      </c>
      <c r="AJ2281" s="166"/>
      <c r="AK2281" s="166"/>
    </row>
    <row r="2282" spans="33:37">
      <c r="AG2282" s="166" t="s">
        <v>63</v>
      </c>
      <c r="AH2282" s="166" t="s">
        <v>150</v>
      </c>
      <c r="AI2282" s="256">
        <v>5100250</v>
      </c>
      <c r="AJ2282" s="166"/>
      <c r="AK2282" s="166"/>
    </row>
    <row r="2283" spans="33:37">
      <c r="AG2283" s="166" t="s">
        <v>63</v>
      </c>
      <c r="AH2283" s="166" t="s">
        <v>175</v>
      </c>
      <c r="AI2283" s="256">
        <v>5100300</v>
      </c>
      <c r="AJ2283" s="166"/>
      <c r="AK2283" s="166"/>
    </row>
    <row r="2284" spans="33:37">
      <c r="AG2284" s="166" t="s">
        <v>63</v>
      </c>
      <c r="AH2284" s="166" t="s">
        <v>201</v>
      </c>
      <c r="AI2284" s="256">
        <v>5100359</v>
      </c>
      <c r="AJ2284" s="166"/>
      <c r="AK2284" s="166"/>
    </row>
    <row r="2285" spans="33:37">
      <c r="AG2285" s="166" t="s">
        <v>63</v>
      </c>
      <c r="AH2285" s="166" t="s">
        <v>227</v>
      </c>
      <c r="AI2285" s="256">
        <v>5100409</v>
      </c>
      <c r="AJ2285" s="166"/>
      <c r="AK2285" s="166"/>
    </row>
    <row r="2286" spans="33:37">
      <c r="AG2286" s="166" t="s">
        <v>63</v>
      </c>
      <c r="AH2286" s="166" t="s">
        <v>251</v>
      </c>
      <c r="AI2286" s="256">
        <v>5100508</v>
      </c>
      <c r="AJ2286" s="166"/>
      <c r="AK2286" s="166"/>
    </row>
    <row r="2287" spans="33:37">
      <c r="AG2287" s="166" t="s">
        <v>63</v>
      </c>
      <c r="AH2287" s="166" t="s">
        <v>276</v>
      </c>
      <c r="AI2287" s="256">
        <v>5100607</v>
      </c>
      <c r="AJ2287" s="166"/>
      <c r="AK2287" s="166"/>
    </row>
    <row r="2288" spans="33:37">
      <c r="AG2288" s="166" t="s">
        <v>63</v>
      </c>
      <c r="AH2288" s="166" t="s">
        <v>302</v>
      </c>
      <c r="AI2288" s="256">
        <v>5100805</v>
      </c>
      <c r="AJ2288" s="166"/>
      <c r="AK2288" s="166"/>
    </row>
    <row r="2289" spans="33:37">
      <c r="AG2289" s="166" t="s">
        <v>63</v>
      </c>
      <c r="AH2289" s="166" t="s">
        <v>328</v>
      </c>
      <c r="AI2289" s="256">
        <v>5101001</v>
      </c>
      <c r="AJ2289" s="166"/>
      <c r="AK2289" s="166"/>
    </row>
    <row r="2290" spans="33:37">
      <c r="AG2290" s="166" t="s">
        <v>63</v>
      </c>
      <c r="AH2290" s="166" t="s">
        <v>353</v>
      </c>
      <c r="AI2290" s="256">
        <v>5101209</v>
      </c>
      <c r="AJ2290" s="166"/>
      <c r="AK2290" s="166"/>
    </row>
    <row r="2291" spans="33:37">
      <c r="AG2291" s="166" t="s">
        <v>63</v>
      </c>
      <c r="AH2291" s="166" t="s">
        <v>377</v>
      </c>
      <c r="AI2291" s="256">
        <v>5101258</v>
      </c>
      <c r="AJ2291" s="166"/>
      <c r="AK2291" s="166"/>
    </row>
    <row r="2292" spans="33:37">
      <c r="AG2292" s="166" t="s">
        <v>63</v>
      </c>
      <c r="AH2292" s="166" t="s">
        <v>402</v>
      </c>
      <c r="AI2292" s="256">
        <v>5101308</v>
      </c>
      <c r="AJ2292" s="166"/>
      <c r="AK2292" s="166"/>
    </row>
    <row r="2293" spans="33:37">
      <c r="AG2293" s="166" t="s">
        <v>63</v>
      </c>
      <c r="AH2293" s="166" t="s">
        <v>427</v>
      </c>
      <c r="AI2293" s="256">
        <v>5101407</v>
      </c>
      <c r="AJ2293" s="166"/>
      <c r="AK2293" s="166"/>
    </row>
    <row r="2294" spans="33:37">
      <c r="AG2294" s="166" t="s">
        <v>63</v>
      </c>
      <c r="AH2294" s="166" t="s">
        <v>452</v>
      </c>
      <c r="AI2294" s="256">
        <v>5101605</v>
      </c>
      <c r="AJ2294" s="166"/>
      <c r="AK2294" s="166"/>
    </row>
    <row r="2295" spans="33:37">
      <c r="AG2295" s="166" t="s">
        <v>63</v>
      </c>
      <c r="AH2295" s="166" t="s">
        <v>478</v>
      </c>
      <c r="AI2295" s="256">
        <v>5101704</v>
      </c>
      <c r="AJ2295" s="166"/>
      <c r="AK2295" s="166"/>
    </row>
    <row r="2296" spans="33:37">
      <c r="AG2296" s="166" t="s">
        <v>63</v>
      </c>
      <c r="AH2296" s="166" t="s">
        <v>502</v>
      </c>
      <c r="AI2296" s="256">
        <v>5101803</v>
      </c>
      <c r="AJ2296" s="166"/>
      <c r="AK2296" s="166"/>
    </row>
    <row r="2297" spans="33:37">
      <c r="AG2297" s="166" t="s">
        <v>63</v>
      </c>
      <c r="AH2297" s="166" t="s">
        <v>525</v>
      </c>
      <c r="AI2297" s="256">
        <v>5101852</v>
      </c>
      <c r="AJ2297" s="166"/>
      <c r="AK2297" s="166"/>
    </row>
    <row r="2298" spans="33:37">
      <c r="AG2298" s="166" t="s">
        <v>63</v>
      </c>
      <c r="AH2298" s="166" t="s">
        <v>549</v>
      </c>
      <c r="AI2298" s="256">
        <v>5101902</v>
      </c>
      <c r="AJ2298" s="166"/>
      <c r="AK2298" s="166"/>
    </row>
    <row r="2299" spans="33:37">
      <c r="AG2299" s="166" t="s">
        <v>63</v>
      </c>
      <c r="AH2299" s="166" t="s">
        <v>572</v>
      </c>
      <c r="AI2299" s="256">
        <v>5102504</v>
      </c>
      <c r="AJ2299" s="166"/>
      <c r="AK2299" s="166"/>
    </row>
    <row r="2300" spans="33:37">
      <c r="AG2300" s="166" t="s">
        <v>63</v>
      </c>
      <c r="AH2300" s="166" t="s">
        <v>595</v>
      </c>
      <c r="AI2300" s="256">
        <v>5102603</v>
      </c>
      <c r="AJ2300" s="166"/>
      <c r="AK2300" s="166"/>
    </row>
    <row r="2301" spans="33:37">
      <c r="AG2301" s="166" t="s">
        <v>63</v>
      </c>
      <c r="AH2301" s="166" t="s">
        <v>618</v>
      </c>
      <c r="AI2301" s="256">
        <v>5102637</v>
      </c>
      <c r="AJ2301" s="166"/>
      <c r="AK2301" s="166"/>
    </row>
    <row r="2302" spans="33:37">
      <c r="AG2302" s="166" t="s">
        <v>63</v>
      </c>
      <c r="AH2302" s="166" t="s">
        <v>639</v>
      </c>
      <c r="AI2302" s="256">
        <v>5102678</v>
      </c>
      <c r="AJ2302" s="166"/>
      <c r="AK2302" s="166"/>
    </row>
    <row r="2303" spans="33:37">
      <c r="AG2303" s="166" t="s">
        <v>63</v>
      </c>
      <c r="AH2303" s="166" t="s">
        <v>660</v>
      </c>
      <c r="AI2303" s="256">
        <v>5102686</v>
      </c>
      <c r="AJ2303" s="166"/>
      <c r="AK2303" s="166"/>
    </row>
    <row r="2304" spans="33:37">
      <c r="AG2304" s="166" t="s">
        <v>63</v>
      </c>
      <c r="AH2304" s="166" t="s">
        <v>681</v>
      </c>
      <c r="AI2304" s="256">
        <v>5102694</v>
      </c>
      <c r="AJ2304" s="166"/>
      <c r="AK2304" s="166"/>
    </row>
    <row r="2305" spans="33:37">
      <c r="AG2305" s="166" t="s">
        <v>63</v>
      </c>
      <c r="AH2305" s="166" t="s">
        <v>701</v>
      </c>
      <c r="AI2305" s="256">
        <v>5102702</v>
      </c>
      <c r="AJ2305" s="166"/>
      <c r="AK2305" s="166"/>
    </row>
    <row r="2306" spans="33:37">
      <c r="AG2306" s="166" t="s">
        <v>63</v>
      </c>
      <c r="AH2306" s="166" t="s">
        <v>723</v>
      </c>
      <c r="AI2306" s="256">
        <v>5102793</v>
      </c>
      <c r="AJ2306" s="166"/>
      <c r="AK2306" s="166"/>
    </row>
    <row r="2307" spans="33:37">
      <c r="AG2307" s="166" t="s">
        <v>63</v>
      </c>
      <c r="AH2307" s="166" t="s">
        <v>745</v>
      </c>
      <c r="AI2307" s="256">
        <v>5102850</v>
      </c>
      <c r="AJ2307" s="166"/>
      <c r="AK2307" s="166"/>
    </row>
    <row r="2308" spans="33:37">
      <c r="AG2308" s="166" t="s">
        <v>63</v>
      </c>
      <c r="AH2308" s="166" t="s">
        <v>766</v>
      </c>
      <c r="AI2308" s="256">
        <v>5103007</v>
      </c>
      <c r="AJ2308" s="166"/>
      <c r="AK2308" s="166"/>
    </row>
    <row r="2309" spans="33:37">
      <c r="AG2309" s="166" t="s">
        <v>63</v>
      </c>
      <c r="AH2309" s="166" t="s">
        <v>789</v>
      </c>
      <c r="AI2309" s="256">
        <v>5103056</v>
      </c>
      <c r="AJ2309" s="166"/>
      <c r="AK2309" s="166"/>
    </row>
    <row r="2310" spans="33:37">
      <c r="AG2310" s="166" t="s">
        <v>63</v>
      </c>
      <c r="AH2310" s="166" t="s">
        <v>810</v>
      </c>
      <c r="AI2310" s="256">
        <v>5103106</v>
      </c>
      <c r="AJ2310" s="166"/>
      <c r="AK2310" s="166"/>
    </row>
    <row r="2311" spans="33:37">
      <c r="AG2311" s="166" t="s">
        <v>63</v>
      </c>
      <c r="AH2311" s="166" t="s">
        <v>831</v>
      </c>
      <c r="AI2311" s="256">
        <v>5103205</v>
      </c>
      <c r="AJ2311" s="166"/>
      <c r="AK2311" s="166"/>
    </row>
    <row r="2312" spans="33:37">
      <c r="AG2312" s="166" t="s">
        <v>63</v>
      </c>
      <c r="AH2312" s="166" t="s">
        <v>853</v>
      </c>
      <c r="AI2312" s="256">
        <v>5103254</v>
      </c>
      <c r="AJ2312" s="166"/>
      <c r="AK2312" s="166"/>
    </row>
    <row r="2313" spans="33:37">
      <c r="AG2313" s="166" t="s">
        <v>63</v>
      </c>
      <c r="AH2313" s="166" t="s">
        <v>874</v>
      </c>
      <c r="AI2313" s="256">
        <v>5103304</v>
      </c>
      <c r="AJ2313" s="166"/>
      <c r="AK2313" s="166"/>
    </row>
    <row r="2314" spans="33:37">
      <c r="AG2314" s="166" t="s">
        <v>63</v>
      </c>
      <c r="AH2314" s="166" t="s">
        <v>897</v>
      </c>
      <c r="AI2314" s="256">
        <v>5103353</v>
      </c>
      <c r="AJ2314" s="166"/>
      <c r="AK2314" s="166"/>
    </row>
    <row r="2315" spans="33:37">
      <c r="AG2315" s="166" t="s">
        <v>63</v>
      </c>
      <c r="AH2315" s="166" t="s">
        <v>920</v>
      </c>
      <c r="AI2315" s="256">
        <v>5103361</v>
      </c>
      <c r="AJ2315" s="166"/>
      <c r="AK2315" s="166"/>
    </row>
    <row r="2316" spans="33:37">
      <c r="AG2316" s="166" t="s">
        <v>63</v>
      </c>
      <c r="AH2316" s="166" t="s">
        <v>943</v>
      </c>
      <c r="AI2316" s="256">
        <v>5103379</v>
      </c>
      <c r="AJ2316" s="166"/>
      <c r="AK2316" s="166"/>
    </row>
    <row r="2317" spans="33:37">
      <c r="AG2317" s="166" t="s">
        <v>63</v>
      </c>
      <c r="AH2317" s="166" t="s">
        <v>965</v>
      </c>
      <c r="AI2317" s="256">
        <v>5103403</v>
      </c>
      <c r="AJ2317" s="166"/>
      <c r="AK2317" s="166"/>
    </row>
    <row r="2318" spans="33:37">
      <c r="AG2318" s="166" t="s">
        <v>63</v>
      </c>
      <c r="AH2318" s="166" t="s">
        <v>987</v>
      </c>
      <c r="AI2318" s="256">
        <v>5103437</v>
      </c>
      <c r="AJ2318" s="166"/>
      <c r="AK2318" s="166"/>
    </row>
    <row r="2319" spans="33:37">
      <c r="AG2319" s="166" t="s">
        <v>63</v>
      </c>
      <c r="AH2319" s="166" t="s">
        <v>1010</v>
      </c>
      <c r="AI2319" s="256">
        <v>5103452</v>
      </c>
      <c r="AJ2319" s="166"/>
      <c r="AK2319" s="166"/>
    </row>
    <row r="2320" spans="33:37">
      <c r="AG2320" s="166" t="s">
        <v>63</v>
      </c>
      <c r="AH2320" s="166" t="s">
        <v>1032</v>
      </c>
      <c r="AI2320" s="256">
        <v>5103502</v>
      </c>
      <c r="AJ2320" s="166"/>
      <c r="AK2320" s="166"/>
    </row>
    <row r="2321" spans="33:37">
      <c r="AG2321" s="166" t="s">
        <v>63</v>
      </c>
      <c r="AH2321" s="166" t="s">
        <v>1054</v>
      </c>
      <c r="AI2321" s="256">
        <v>5103601</v>
      </c>
      <c r="AJ2321" s="166"/>
      <c r="AK2321" s="166"/>
    </row>
    <row r="2322" spans="33:37">
      <c r="AG2322" s="166" t="s">
        <v>63</v>
      </c>
      <c r="AH2322" s="166" t="s">
        <v>1076</v>
      </c>
      <c r="AI2322" s="256">
        <v>5103700</v>
      </c>
      <c r="AJ2322" s="166"/>
      <c r="AK2322" s="166"/>
    </row>
    <row r="2323" spans="33:37">
      <c r="AG2323" s="166" t="s">
        <v>63</v>
      </c>
      <c r="AH2323" s="166" t="s">
        <v>1098</v>
      </c>
      <c r="AI2323" s="256">
        <v>5103809</v>
      </c>
      <c r="AJ2323" s="166"/>
      <c r="AK2323" s="166"/>
    </row>
    <row r="2324" spans="33:37">
      <c r="AG2324" s="166" t="s">
        <v>63</v>
      </c>
      <c r="AH2324" s="166" t="s">
        <v>1121</v>
      </c>
      <c r="AI2324" s="256">
        <v>5103858</v>
      </c>
      <c r="AJ2324" s="166"/>
      <c r="AK2324" s="166"/>
    </row>
    <row r="2325" spans="33:37">
      <c r="AG2325" s="166" t="s">
        <v>63</v>
      </c>
      <c r="AH2325" s="166" t="s">
        <v>1144</v>
      </c>
      <c r="AI2325" s="256">
        <v>5103908</v>
      </c>
      <c r="AJ2325" s="166"/>
      <c r="AK2325" s="166"/>
    </row>
    <row r="2326" spans="33:37">
      <c r="AG2326" s="166" t="s">
        <v>63</v>
      </c>
      <c r="AH2326" s="166" t="s">
        <v>1167</v>
      </c>
      <c r="AI2326" s="256">
        <v>5103957</v>
      </c>
      <c r="AJ2326" s="166"/>
      <c r="AK2326" s="166"/>
    </row>
    <row r="2327" spans="33:37">
      <c r="AG2327" s="166" t="s">
        <v>63</v>
      </c>
      <c r="AH2327" s="166" t="s">
        <v>1190</v>
      </c>
      <c r="AI2327" s="256">
        <v>5104104</v>
      </c>
      <c r="AJ2327" s="166"/>
      <c r="AK2327" s="166"/>
    </row>
    <row r="2328" spans="33:37">
      <c r="AG2328" s="166" t="s">
        <v>63</v>
      </c>
      <c r="AH2328" s="166" t="s">
        <v>1212</v>
      </c>
      <c r="AI2328" s="256">
        <v>5104203</v>
      </c>
      <c r="AJ2328" s="166"/>
      <c r="AK2328" s="166"/>
    </row>
    <row r="2329" spans="33:37">
      <c r="AG2329" s="166" t="s">
        <v>63</v>
      </c>
      <c r="AH2329" s="166" t="s">
        <v>1233</v>
      </c>
      <c r="AI2329" s="256">
        <v>5104500</v>
      </c>
      <c r="AJ2329" s="166"/>
      <c r="AK2329" s="166"/>
    </row>
    <row r="2330" spans="33:37">
      <c r="AG2330" s="166" t="s">
        <v>63</v>
      </c>
      <c r="AH2330" s="166" t="s">
        <v>1256</v>
      </c>
      <c r="AI2330" s="256">
        <v>5104526</v>
      </c>
      <c r="AJ2330" s="166"/>
      <c r="AK2330" s="166"/>
    </row>
    <row r="2331" spans="33:37">
      <c r="AG2331" s="166" t="s">
        <v>63</v>
      </c>
      <c r="AH2331" s="166" t="s">
        <v>1279</v>
      </c>
      <c r="AI2331" s="256">
        <v>5104542</v>
      </c>
      <c r="AJ2331" s="166"/>
      <c r="AK2331" s="166"/>
    </row>
    <row r="2332" spans="33:37">
      <c r="AG2332" s="166" t="s">
        <v>63</v>
      </c>
      <c r="AH2332" s="166" t="s">
        <v>1300</v>
      </c>
      <c r="AI2332" s="256">
        <v>5104559</v>
      </c>
      <c r="AJ2332" s="166"/>
      <c r="AK2332" s="166"/>
    </row>
    <row r="2333" spans="33:37">
      <c r="AG2333" s="166" t="s">
        <v>63</v>
      </c>
      <c r="AH2333" s="166" t="s">
        <v>1322</v>
      </c>
      <c r="AI2333" s="256">
        <v>5104609</v>
      </c>
      <c r="AJ2333" s="166"/>
      <c r="AK2333" s="166"/>
    </row>
    <row r="2334" spans="33:37">
      <c r="AG2334" s="166" t="s">
        <v>63</v>
      </c>
      <c r="AH2334" s="166" t="s">
        <v>1344</v>
      </c>
      <c r="AI2334" s="256">
        <v>5104807</v>
      </c>
      <c r="AJ2334" s="166"/>
      <c r="AK2334" s="166"/>
    </row>
    <row r="2335" spans="33:37">
      <c r="AG2335" s="166" t="s">
        <v>63</v>
      </c>
      <c r="AH2335" s="166" t="s">
        <v>1365</v>
      </c>
      <c r="AI2335" s="256">
        <v>5104906</v>
      </c>
      <c r="AJ2335" s="166"/>
      <c r="AK2335" s="166"/>
    </row>
    <row r="2336" spans="33:37">
      <c r="AG2336" s="166" t="s">
        <v>63</v>
      </c>
      <c r="AH2336" s="166" t="s">
        <v>1387</v>
      </c>
      <c r="AI2336" s="256">
        <v>5105002</v>
      </c>
      <c r="AJ2336" s="166"/>
      <c r="AK2336" s="166"/>
    </row>
    <row r="2337" spans="33:37">
      <c r="AG2337" s="166" t="s">
        <v>63</v>
      </c>
      <c r="AH2337" s="166" t="s">
        <v>1409</v>
      </c>
      <c r="AI2337" s="256">
        <v>5105101</v>
      </c>
      <c r="AJ2337" s="166"/>
      <c r="AK2337" s="166"/>
    </row>
    <row r="2338" spans="33:37">
      <c r="AG2338" s="166" t="s">
        <v>63</v>
      </c>
      <c r="AH2338" s="166" t="s">
        <v>1431</v>
      </c>
      <c r="AI2338" s="256">
        <v>5105150</v>
      </c>
      <c r="AJ2338" s="166"/>
      <c r="AK2338" s="166"/>
    </row>
    <row r="2339" spans="33:37">
      <c r="AG2339" s="166" t="s">
        <v>63</v>
      </c>
      <c r="AH2339" s="166" t="s">
        <v>1452</v>
      </c>
      <c r="AI2339" s="256">
        <v>5105176</v>
      </c>
      <c r="AJ2339" s="166"/>
      <c r="AK2339" s="166"/>
    </row>
    <row r="2340" spans="33:37">
      <c r="AG2340" s="166" t="s">
        <v>63</v>
      </c>
      <c r="AH2340" s="166" t="s">
        <v>1472</v>
      </c>
      <c r="AI2340" s="256">
        <v>5105200</v>
      </c>
      <c r="AJ2340" s="166"/>
      <c r="AK2340" s="166"/>
    </row>
    <row r="2341" spans="33:37">
      <c r="AG2341" s="166" t="s">
        <v>63</v>
      </c>
      <c r="AH2341" s="166" t="s">
        <v>1494</v>
      </c>
      <c r="AI2341" s="256">
        <v>5105234</v>
      </c>
      <c r="AJ2341" s="166"/>
      <c r="AK2341" s="166"/>
    </row>
    <row r="2342" spans="33:37">
      <c r="AG2342" s="166" t="s">
        <v>63</v>
      </c>
      <c r="AH2342" s="166" t="s">
        <v>1514</v>
      </c>
      <c r="AI2342" s="256">
        <v>5105259</v>
      </c>
      <c r="AJ2342" s="166"/>
      <c r="AK2342" s="166"/>
    </row>
    <row r="2343" spans="33:37">
      <c r="AG2343" s="166" t="s">
        <v>63</v>
      </c>
      <c r="AH2343" s="166" t="s">
        <v>1535</v>
      </c>
      <c r="AI2343" s="256">
        <v>5105309</v>
      </c>
      <c r="AJ2343" s="166"/>
      <c r="AK2343" s="166"/>
    </row>
    <row r="2344" spans="33:37">
      <c r="AG2344" s="166" t="s">
        <v>63</v>
      </c>
      <c r="AH2344" s="166" t="s">
        <v>1556</v>
      </c>
      <c r="AI2344" s="256">
        <v>5105580</v>
      </c>
      <c r="AJ2344" s="166"/>
      <c r="AK2344" s="166"/>
    </row>
    <row r="2345" spans="33:37">
      <c r="AG2345" s="166" t="s">
        <v>63</v>
      </c>
      <c r="AH2345" s="166" t="s">
        <v>1575</v>
      </c>
      <c r="AI2345" s="256">
        <v>5105606</v>
      </c>
      <c r="AJ2345" s="166"/>
      <c r="AK2345" s="166"/>
    </row>
    <row r="2346" spans="33:37">
      <c r="AG2346" s="166" t="s">
        <v>63</v>
      </c>
      <c r="AH2346" s="166" t="s">
        <v>1595</v>
      </c>
      <c r="AI2346" s="256">
        <v>5105622</v>
      </c>
      <c r="AJ2346" s="166"/>
      <c r="AK2346" s="166"/>
    </row>
    <row r="2347" spans="33:37">
      <c r="AG2347" s="166" t="s">
        <v>63</v>
      </c>
      <c r="AH2347" s="166" t="s">
        <v>1615</v>
      </c>
      <c r="AI2347" s="256">
        <v>5105903</v>
      </c>
      <c r="AJ2347" s="166"/>
      <c r="AK2347" s="166"/>
    </row>
    <row r="2348" spans="33:37">
      <c r="AG2348" s="166" t="s">
        <v>63</v>
      </c>
      <c r="AH2348" s="166" t="s">
        <v>1636</v>
      </c>
      <c r="AI2348" s="256">
        <v>5106000</v>
      </c>
      <c r="AJ2348" s="166"/>
      <c r="AK2348" s="166"/>
    </row>
    <row r="2349" spans="33:37">
      <c r="AG2349" s="166" t="s">
        <v>63</v>
      </c>
      <c r="AH2349" s="166" t="s">
        <v>1657</v>
      </c>
      <c r="AI2349" s="256">
        <v>5106109</v>
      </c>
      <c r="AJ2349" s="166"/>
      <c r="AK2349" s="166"/>
    </row>
    <row r="2350" spans="33:37">
      <c r="AG2350" s="166" t="s">
        <v>63</v>
      </c>
      <c r="AH2350" s="166" t="s">
        <v>1677</v>
      </c>
      <c r="AI2350" s="256">
        <v>5106158</v>
      </c>
      <c r="AJ2350" s="166"/>
      <c r="AK2350" s="166"/>
    </row>
    <row r="2351" spans="33:37">
      <c r="AG2351" s="166" t="s">
        <v>63</v>
      </c>
      <c r="AH2351" s="166" t="s">
        <v>1698</v>
      </c>
      <c r="AI2351" s="256">
        <v>5106208</v>
      </c>
      <c r="AJ2351" s="166"/>
      <c r="AK2351" s="166"/>
    </row>
    <row r="2352" spans="33:37">
      <c r="AG2352" s="166" t="s">
        <v>63</v>
      </c>
      <c r="AH2352" s="166" t="s">
        <v>1718</v>
      </c>
      <c r="AI2352" s="256">
        <v>5106216</v>
      </c>
      <c r="AJ2352" s="166"/>
      <c r="AK2352" s="166"/>
    </row>
    <row r="2353" spans="33:37">
      <c r="AG2353" s="166" t="s">
        <v>63</v>
      </c>
      <c r="AH2353" s="166" t="s">
        <v>1739</v>
      </c>
      <c r="AI2353" s="256">
        <v>5108808</v>
      </c>
      <c r="AJ2353" s="166"/>
      <c r="AK2353" s="166"/>
    </row>
    <row r="2354" spans="33:37">
      <c r="AG2354" s="166" t="s">
        <v>63</v>
      </c>
      <c r="AH2354" s="166" t="s">
        <v>1759</v>
      </c>
      <c r="AI2354" s="256">
        <v>5106182</v>
      </c>
      <c r="AJ2354" s="166"/>
      <c r="AK2354" s="166"/>
    </row>
    <row r="2355" spans="33:37">
      <c r="AG2355" s="166" t="s">
        <v>63</v>
      </c>
      <c r="AH2355" s="166" t="s">
        <v>1780</v>
      </c>
      <c r="AI2355" s="256">
        <v>5108857</v>
      </c>
      <c r="AJ2355" s="166"/>
      <c r="AK2355" s="166"/>
    </row>
    <row r="2356" spans="33:37">
      <c r="AG2356" s="166" t="s">
        <v>63</v>
      </c>
      <c r="AH2356" s="166" t="s">
        <v>1799</v>
      </c>
      <c r="AI2356" s="256">
        <v>5108907</v>
      </c>
      <c r="AJ2356" s="166"/>
      <c r="AK2356" s="166"/>
    </row>
    <row r="2357" spans="33:37">
      <c r="AG2357" s="166" t="s">
        <v>63</v>
      </c>
      <c r="AH2357" s="166" t="s">
        <v>1817</v>
      </c>
      <c r="AI2357" s="256">
        <v>5108956</v>
      </c>
      <c r="AJ2357" s="166"/>
      <c r="AK2357" s="166"/>
    </row>
    <row r="2358" spans="33:37">
      <c r="AG2358" s="166" t="s">
        <v>63</v>
      </c>
      <c r="AH2358" s="166" t="s">
        <v>1836</v>
      </c>
      <c r="AI2358" s="256">
        <v>5106224</v>
      </c>
      <c r="AJ2358" s="166"/>
      <c r="AK2358" s="166"/>
    </row>
    <row r="2359" spans="33:37">
      <c r="AG2359" s="166" t="s">
        <v>63</v>
      </c>
      <c r="AH2359" s="166" t="s">
        <v>1854</v>
      </c>
      <c r="AI2359" s="256">
        <v>5106174</v>
      </c>
      <c r="AJ2359" s="166"/>
      <c r="AK2359" s="166"/>
    </row>
    <row r="2360" spans="33:37">
      <c r="AG2360" s="166" t="s">
        <v>63</v>
      </c>
      <c r="AH2360" s="166" t="s">
        <v>1872</v>
      </c>
      <c r="AI2360" s="256">
        <v>5106232</v>
      </c>
      <c r="AJ2360" s="166"/>
      <c r="AK2360" s="166"/>
    </row>
    <row r="2361" spans="33:37">
      <c r="AG2361" s="166" t="s">
        <v>63</v>
      </c>
      <c r="AH2361" s="166" t="s">
        <v>1888</v>
      </c>
      <c r="AI2361" s="256">
        <v>5106190</v>
      </c>
      <c r="AJ2361" s="166"/>
      <c r="AK2361" s="166"/>
    </row>
    <row r="2362" spans="33:37">
      <c r="AG2362" s="166" t="s">
        <v>63</v>
      </c>
      <c r="AH2362" s="166" t="s">
        <v>1905</v>
      </c>
      <c r="AI2362" s="256">
        <v>5106240</v>
      </c>
      <c r="AJ2362" s="166"/>
      <c r="AK2362" s="166"/>
    </row>
    <row r="2363" spans="33:37">
      <c r="AG2363" s="166" t="s">
        <v>63</v>
      </c>
      <c r="AH2363" s="166" t="s">
        <v>1923</v>
      </c>
      <c r="AI2363" s="256">
        <v>5106257</v>
      </c>
      <c r="AJ2363" s="166"/>
      <c r="AK2363" s="166"/>
    </row>
    <row r="2364" spans="33:37">
      <c r="AG2364" s="166" t="s">
        <v>63</v>
      </c>
      <c r="AH2364" s="166" t="s">
        <v>1940</v>
      </c>
      <c r="AI2364" s="256">
        <v>5106273</v>
      </c>
      <c r="AJ2364" s="166"/>
      <c r="AK2364" s="166"/>
    </row>
    <row r="2365" spans="33:37">
      <c r="AG2365" s="166" t="s">
        <v>63</v>
      </c>
      <c r="AH2365" s="166" t="s">
        <v>1956</v>
      </c>
      <c r="AI2365" s="256">
        <v>5106265</v>
      </c>
      <c r="AJ2365" s="166"/>
      <c r="AK2365" s="166"/>
    </row>
    <row r="2366" spans="33:37">
      <c r="AG2366" s="166" t="s">
        <v>63</v>
      </c>
      <c r="AH2366" s="166" t="s">
        <v>1973</v>
      </c>
      <c r="AI2366" s="256">
        <v>5106315</v>
      </c>
      <c r="AJ2366" s="166"/>
      <c r="AK2366" s="166"/>
    </row>
    <row r="2367" spans="33:37">
      <c r="AG2367" s="166" t="s">
        <v>63</v>
      </c>
      <c r="AH2367" s="166" t="s">
        <v>1991</v>
      </c>
      <c r="AI2367" s="256">
        <v>5106281</v>
      </c>
      <c r="AJ2367" s="166"/>
      <c r="AK2367" s="166"/>
    </row>
    <row r="2368" spans="33:37">
      <c r="AG2368" s="166" t="s">
        <v>63</v>
      </c>
      <c r="AH2368" s="166" t="s">
        <v>2008</v>
      </c>
      <c r="AI2368" s="256">
        <v>5106299</v>
      </c>
      <c r="AJ2368" s="166"/>
      <c r="AK2368" s="166"/>
    </row>
    <row r="2369" spans="33:37">
      <c r="AG2369" s="166" t="s">
        <v>63</v>
      </c>
      <c r="AH2369" s="166" t="s">
        <v>2026</v>
      </c>
      <c r="AI2369" s="256">
        <v>5106307</v>
      </c>
      <c r="AJ2369" s="166"/>
      <c r="AK2369" s="166"/>
    </row>
    <row r="2370" spans="33:37">
      <c r="AG2370" s="166" t="s">
        <v>63</v>
      </c>
      <c r="AH2370" s="166" t="s">
        <v>2044</v>
      </c>
      <c r="AI2370" s="256">
        <v>5106372</v>
      </c>
      <c r="AJ2370" s="166"/>
      <c r="AK2370" s="166"/>
    </row>
    <row r="2371" spans="33:37">
      <c r="AG2371" s="166" t="s">
        <v>63</v>
      </c>
      <c r="AH2371" s="166" t="s">
        <v>2062</v>
      </c>
      <c r="AI2371" s="256">
        <v>5106422</v>
      </c>
      <c r="AJ2371" s="166"/>
      <c r="AK2371" s="166"/>
    </row>
    <row r="2372" spans="33:37">
      <c r="AG2372" s="166" t="s">
        <v>63</v>
      </c>
      <c r="AH2372" s="166" t="s">
        <v>2079</v>
      </c>
      <c r="AI2372" s="256">
        <v>5106455</v>
      </c>
      <c r="AJ2372" s="166"/>
      <c r="AK2372" s="166"/>
    </row>
    <row r="2373" spans="33:37">
      <c r="AG2373" s="166" t="s">
        <v>63</v>
      </c>
      <c r="AH2373" s="166" t="s">
        <v>2094</v>
      </c>
      <c r="AI2373" s="256">
        <v>5106505</v>
      </c>
      <c r="AJ2373" s="166"/>
      <c r="AK2373" s="166"/>
    </row>
    <row r="2374" spans="33:37">
      <c r="AG2374" s="166" t="s">
        <v>63</v>
      </c>
      <c r="AH2374" s="166" t="s">
        <v>2111</v>
      </c>
      <c r="AI2374" s="256">
        <v>5106653</v>
      </c>
      <c r="AJ2374" s="166"/>
      <c r="AK2374" s="166"/>
    </row>
    <row r="2375" spans="33:37">
      <c r="AG2375" s="166" t="s">
        <v>63</v>
      </c>
      <c r="AH2375" s="166" t="s">
        <v>2126</v>
      </c>
      <c r="AI2375" s="256">
        <v>5106703</v>
      </c>
      <c r="AJ2375" s="166"/>
      <c r="AK2375" s="166"/>
    </row>
    <row r="2376" spans="33:37">
      <c r="AG2376" s="166" t="s">
        <v>63</v>
      </c>
      <c r="AH2376" s="166" t="s">
        <v>2143</v>
      </c>
      <c r="AI2376" s="256">
        <v>5106752</v>
      </c>
      <c r="AJ2376" s="166"/>
      <c r="AK2376" s="166"/>
    </row>
    <row r="2377" spans="33:37">
      <c r="AG2377" s="166" t="s">
        <v>63</v>
      </c>
      <c r="AH2377" s="166" t="s">
        <v>2159</v>
      </c>
      <c r="AI2377" s="256">
        <v>5106778</v>
      </c>
      <c r="AJ2377" s="166"/>
      <c r="AK2377" s="166"/>
    </row>
    <row r="2378" spans="33:37">
      <c r="AG2378" s="166" t="s">
        <v>63</v>
      </c>
      <c r="AH2378" s="166" t="s">
        <v>2176</v>
      </c>
      <c r="AI2378" s="256">
        <v>5106802</v>
      </c>
      <c r="AJ2378" s="166"/>
      <c r="AK2378" s="166"/>
    </row>
    <row r="2379" spans="33:37">
      <c r="AG2379" s="166" t="s">
        <v>63</v>
      </c>
      <c r="AH2379" s="166" t="s">
        <v>2193</v>
      </c>
      <c r="AI2379" s="256">
        <v>5106828</v>
      </c>
      <c r="AJ2379" s="166"/>
      <c r="AK2379" s="166"/>
    </row>
    <row r="2380" spans="33:37">
      <c r="AG2380" s="166" t="s">
        <v>63</v>
      </c>
      <c r="AH2380" s="166" t="s">
        <v>2209</v>
      </c>
      <c r="AI2380" s="256">
        <v>5106851</v>
      </c>
      <c r="AJ2380" s="166"/>
      <c r="AK2380" s="166"/>
    </row>
    <row r="2381" spans="33:37">
      <c r="AG2381" s="166" t="s">
        <v>63</v>
      </c>
      <c r="AH2381" s="166" t="s">
        <v>2224</v>
      </c>
      <c r="AI2381" s="256">
        <v>5107008</v>
      </c>
      <c r="AJ2381" s="166"/>
      <c r="AK2381" s="166"/>
    </row>
    <row r="2382" spans="33:37">
      <c r="AG2382" s="166" t="s">
        <v>63</v>
      </c>
      <c r="AH2382" s="166" t="s">
        <v>2240</v>
      </c>
      <c r="AI2382" s="256">
        <v>5107040</v>
      </c>
      <c r="AJ2382" s="166"/>
      <c r="AK2382" s="166"/>
    </row>
    <row r="2383" spans="33:37">
      <c r="AG2383" s="166" t="s">
        <v>63</v>
      </c>
      <c r="AH2383" s="166" t="s">
        <v>2254</v>
      </c>
      <c r="AI2383" s="256">
        <v>5107065</v>
      </c>
      <c r="AJ2383" s="166"/>
      <c r="AK2383" s="166"/>
    </row>
    <row r="2384" spans="33:37">
      <c r="AG2384" s="166" t="s">
        <v>63</v>
      </c>
      <c r="AH2384" s="166" t="s">
        <v>2269</v>
      </c>
      <c r="AI2384" s="256">
        <v>5107156</v>
      </c>
      <c r="AJ2384" s="166"/>
      <c r="AK2384" s="166"/>
    </row>
    <row r="2385" spans="33:37">
      <c r="AG2385" s="166" t="s">
        <v>63</v>
      </c>
      <c r="AH2385" s="166" t="s">
        <v>2285</v>
      </c>
      <c r="AI2385" s="256">
        <v>5107180</v>
      </c>
      <c r="AJ2385" s="166"/>
      <c r="AK2385" s="166"/>
    </row>
    <row r="2386" spans="33:37">
      <c r="AG2386" s="166" t="s">
        <v>63</v>
      </c>
      <c r="AH2386" s="166" t="s">
        <v>2301</v>
      </c>
      <c r="AI2386" s="256">
        <v>5107198</v>
      </c>
      <c r="AJ2386" s="166"/>
      <c r="AK2386" s="166"/>
    </row>
    <row r="2387" spans="33:37">
      <c r="AG2387" s="166" t="s">
        <v>63</v>
      </c>
      <c r="AH2387" s="166" t="s">
        <v>469</v>
      </c>
      <c r="AI2387" s="256">
        <v>5107206</v>
      </c>
      <c r="AJ2387" s="166"/>
      <c r="AK2387" s="166"/>
    </row>
    <row r="2388" spans="33:37">
      <c r="AG2388" s="166" t="s">
        <v>63</v>
      </c>
      <c r="AH2388" s="166" t="s">
        <v>2330</v>
      </c>
      <c r="AI2388" s="256">
        <v>5107578</v>
      </c>
      <c r="AJ2388" s="166"/>
      <c r="AK2388" s="166"/>
    </row>
    <row r="2389" spans="33:37">
      <c r="AG2389" s="166" t="s">
        <v>63</v>
      </c>
      <c r="AH2389" s="166" t="s">
        <v>2346</v>
      </c>
      <c r="AI2389" s="256">
        <v>5107602</v>
      </c>
      <c r="AJ2389" s="166"/>
      <c r="AK2389" s="166"/>
    </row>
    <row r="2390" spans="33:37">
      <c r="AG2390" s="166" t="s">
        <v>63</v>
      </c>
      <c r="AH2390" s="166" t="s">
        <v>2362</v>
      </c>
      <c r="AI2390" s="256">
        <v>5107701</v>
      </c>
      <c r="AJ2390" s="166"/>
      <c r="AK2390" s="166"/>
    </row>
    <row r="2391" spans="33:37">
      <c r="AG2391" s="166" t="s">
        <v>63</v>
      </c>
      <c r="AH2391" s="166" t="s">
        <v>2376</v>
      </c>
      <c r="AI2391" s="256">
        <v>5107750</v>
      </c>
      <c r="AJ2391" s="166"/>
      <c r="AK2391" s="166"/>
    </row>
    <row r="2392" spans="33:37">
      <c r="AG2392" s="166" t="s">
        <v>63</v>
      </c>
      <c r="AH2392" s="166" t="s">
        <v>2391</v>
      </c>
      <c r="AI2392" s="256">
        <v>5107248</v>
      </c>
      <c r="AJ2392" s="166"/>
      <c r="AK2392" s="166"/>
    </row>
    <row r="2393" spans="33:37">
      <c r="AG2393" s="166" t="s">
        <v>63</v>
      </c>
      <c r="AH2393" s="166" t="s">
        <v>2407</v>
      </c>
      <c r="AI2393" s="256">
        <v>5107743</v>
      </c>
      <c r="AJ2393" s="166"/>
      <c r="AK2393" s="166"/>
    </row>
    <row r="2394" spans="33:37">
      <c r="AG2394" s="166" t="s">
        <v>63</v>
      </c>
      <c r="AH2394" s="166" t="s">
        <v>2423</v>
      </c>
      <c r="AI2394" s="256">
        <v>5107768</v>
      </c>
      <c r="AJ2394" s="166"/>
      <c r="AK2394" s="166"/>
    </row>
    <row r="2395" spans="33:37">
      <c r="AG2395" s="166" t="s">
        <v>63</v>
      </c>
      <c r="AH2395" s="166" t="s">
        <v>2439</v>
      </c>
      <c r="AI2395" s="256">
        <v>5107776</v>
      </c>
      <c r="AJ2395" s="166"/>
      <c r="AK2395" s="166"/>
    </row>
    <row r="2396" spans="33:37">
      <c r="AG2396" s="166" t="s">
        <v>63</v>
      </c>
      <c r="AH2396" s="166" t="s">
        <v>2455</v>
      </c>
      <c r="AI2396" s="256">
        <v>5107263</v>
      </c>
      <c r="AJ2396" s="166"/>
      <c r="AK2396" s="166"/>
    </row>
    <row r="2397" spans="33:37">
      <c r="AG2397" s="166" t="s">
        <v>63</v>
      </c>
      <c r="AH2397" s="166" t="s">
        <v>2468</v>
      </c>
      <c r="AI2397" s="256">
        <v>5107792</v>
      </c>
      <c r="AJ2397" s="166"/>
      <c r="AK2397" s="166"/>
    </row>
    <row r="2398" spans="33:37">
      <c r="AG2398" s="166" t="s">
        <v>63</v>
      </c>
      <c r="AH2398" s="166" t="s">
        <v>2484</v>
      </c>
      <c r="AI2398" s="256">
        <v>5107800</v>
      </c>
      <c r="AJ2398" s="166"/>
      <c r="AK2398" s="166"/>
    </row>
    <row r="2399" spans="33:37">
      <c r="AG2399" s="166" t="s">
        <v>63</v>
      </c>
      <c r="AH2399" s="166" t="s">
        <v>2500</v>
      </c>
      <c r="AI2399" s="256">
        <v>5107859</v>
      </c>
      <c r="AJ2399" s="166"/>
      <c r="AK2399" s="166"/>
    </row>
    <row r="2400" spans="33:37">
      <c r="AG2400" s="166" t="s">
        <v>63</v>
      </c>
      <c r="AH2400" s="166" t="s">
        <v>2514</v>
      </c>
      <c r="AI2400" s="256">
        <v>5107297</v>
      </c>
      <c r="AJ2400" s="166"/>
      <c r="AK2400" s="166"/>
    </row>
    <row r="2401" spans="33:37">
      <c r="AG2401" s="166" t="s">
        <v>63</v>
      </c>
      <c r="AH2401" s="166" t="s">
        <v>2529</v>
      </c>
      <c r="AI2401" s="256">
        <v>5107305</v>
      </c>
      <c r="AJ2401" s="166"/>
      <c r="AK2401" s="166"/>
    </row>
    <row r="2402" spans="33:37">
      <c r="AG2402" s="166" t="s">
        <v>63</v>
      </c>
      <c r="AH2402" s="166" t="s">
        <v>2545</v>
      </c>
      <c r="AI2402" s="256">
        <v>5107354</v>
      </c>
      <c r="AJ2402" s="166"/>
      <c r="AK2402" s="166"/>
    </row>
    <row r="2403" spans="33:37">
      <c r="AG2403" s="166" t="s">
        <v>63</v>
      </c>
      <c r="AH2403" s="166" t="s">
        <v>2560</v>
      </c>
      <c r="AI2403" s="256">
        <v>5107107</v>
      </c>
      <c r="AJ2403" s="166"/>
      <c r="AK2403" s="166"/>
    </row>
    <row r="2404" spans="33:37">
      <c r="AG2404" s="166" t="s">
        <v>63</v>
      </c>
      <c r="AH2404" s="166" t="s">
        <v>2575</v>
      </c>
      <c r="AI2404" s="256">
        <v>5107404</v>
      </c>
      <c r="AJ2404" s="166"/>
      <c r="AK2404" s="166"/>
    </row>
    <row r="2405" spans="33:37">
      <c r="AG2405" s="166" t="s">
        <v>63</v>
      </c>
      <c r="AH2405" s="166" t="s">
        <v>2590</v>
      </c>
      <c r="AI2405" s="256">
        <v>5107875</v>
      </c>
      <c r="AJ2405" s="166"/>
      <c r="AK2405" s="166"/>
    </row>
    <row r="2406" spans="33:37">
      <c r="AG2406" s="166" t="s">
        <v>63</v>
      </c>
      <c r="AH2406" s="166" t="s">
        <v>2606</v>
      </c>
      <c r="AI2406" s="256">
        <v>5107883</v>
      </c>
      <c r="AJ2406" s="166"/>
      <c r="AK2406" s="166"/>
    </row>
    <row r="2407" spans="33:37">
      <c r="AG2407" s="166" t="s">
        <v>63</v>
      </c>
      <c r="AH2407" s="166" t="s">
        <v>2620</v>
      </c>
      <c r="AI2407" s="256">
        <v>5107909</v>
      </c>
      <c r="AJ2407" s="166"/>
      <c r="AK2407" s="166"/>
    </row>
    <row r="2408" spans="33:37">
      <c r="AG2408" s="166" t="s">
        <v>63</v>
      </c>
      <c r="AH2408" s="166" t="s">
        <v>2633</v>
      </c>
      <c r="AI2408" s="256">
        <v>5107925</v>
      </c>
      <c r="AJ2408" s="166"/>
      <c r="AK2408" s="166"/>
    </row>
    <row r="2409" spans="33:37">
      <c r="AG2409" s="166" t="s">
        <v>63</v>
      </c>
      <c r="AH2409" s="166" t="s">
        <v>2648</v>
      </c>
      <c r="AI2409" s="256">
        <v>5107941</v>
      </c>
      <c r="AJ2409" s="166"/>
      <c r="AK2409" s="166"/>
    </row>
    <row r="2410" spans="33:37">
      <c r="AG2410" s="166" t="s">
        <v>63</v>
      </c>
      <c r="AH2410" s="166" t="s">
        <v>2661</v>
      </c>
      <c r="AI2410" s="256">
        <v>5107958</v>
      </c>
      <c r="AJ2410" s="166"/>
      <c r="AK2410" s="166"/>
    </row>
    <row r="2411" spans="33:37">
      <c r="AG2411" s="166" t="s">
        <v>63</v>
      </c>
      <c r="AH2411" s="166" t="s">
        <v>2675</v>
      </c>
      <c r="AI2411" s="256">
        <v>5108006</v>
      </c>
      <c r="AJ2411" s="166"/>
      <c r="AK2411" s="166"/>
    </row>
    <row r="2412" spans="33:37">
      <c r="AG2412" s="166" t="s">
        <v>63</v>
      </c>
      <c r="AH2412" s="166" t="s">
        <v>2690</v>
      </c>
      <c r="AI2412" s="256">
        <v>5108055</v>
      </c>
      <c r="AJ2412" s="166"/>
      <c r="AK2412" s="166"/>
    </row>
    <row r="2413" spans="33:37">
      <c r="AG2413" s="166" t="s">
        <v>63</v>
      </c>
      <c r="AH2413" s="166" t="s">
        <v>2706</v>
      </c>
      <c r="AI2413" s="256">
        <v>5108105</v>
      </c>
      <c r="AJ2413" s="166"/>
      <c r="AK2413" s="166"/>
    </row>
    <row r="2414" spans="33:37">
      <c r="AG2414" s="166" t="s">
        <v>63</v>
      </c>
      <c r="AH2414" s="166" t="s">
        <v>2721</v>
      </c>
      <c r="AI2414" s="256">
        <v>5108204</v>
      </c>
      <c r="AJ2414" s="166"/>
      <c r="AK2414" s="166"/>
    </row>
    <row r="2415" spans="33:37">
      <c r="AG2415" s="166" t="s">
        <v>63</v>
      </c>
      <c r="AH2415" s="166" t="s">
        <v>2737</v>
      </c>
      <c r="AI2415" s="256">
        <v>5108303</v>
      </c>
      <c r="AJ2415" s="166"/>
      <c r="AK2415" s="166"/>
    </row>
    <row r="2416" spans="33:37">
      <c r="AG2416" s="166" t="s">
        <v>63</v>
      </c>
      <c r="AH2416" s="166" t="s">
        <v>2752</v>
      </c>
      <c r="AI2416" s="256">
        <v>5108352</v>
      </c>
      <c r="AJ2416" s="166"/>
      <c r="AK2416" s="166"/>
    </row>
    <row r="2417" spans="33:37">
      <c r="AG2417" s="166" t="s">
        <v>63</v>
      </c>
      <c r="AH2417" s="166" t="s">
        <v>2767</v>
      </c>
      <c r="AI2417" s="256">
        <v>5108402</v>
      </c>
      <c r="AJ2417" s="166"/>
      <c r="AK2417" s="166"/>
    </row>
    <row r="2418" spans="33:37">
      <c r="AG2418" s="166" t="s">
        <v>63</v>
      </c>
      <c r="AH2418" s="166" t="s">
        <v>2783</v>
      </c>
      <c r="AI2418" s="256">
        <v>5108501</v>
      </c>
      <c r="AJ2418" s="166"/>
      <c r="AK2418" s="166"/>
    </row>
    <row r="2419" spans="33:37">
      <c r="AG2419" s="166" t="s">
        <v>63</v>
      </c>
      <c r="AH2419" s="166" t="s">
        <v>2798</v>
      </c>
      <c r="AI2419" s="256">
        <v>5105507</v>
      </c>
      <c r="AJ2419" s="166"/>
      <c r="AK2419" s="166"/>
    </row>
    <row r="2420" spans="33:37">
      <c r="AG2420" s="166" t="s">
        <v>63</v>
      </c>
      <c r="AH2420" s="166" t="s">
        <v>2813</v>
      </c>
      <c r="AI2420" s="256">
        <v>5108600</v>
      </c>
      <c r="AJ2420" s="166"/>
      <c r="AK2420" s="166"/>
    </row>
    <row r="2421" spans="33:37">
      <c r="AG2421" s="166" t="s">
        <v>65</v>
      </c>
      <c r="AH2421" s="166" t="s">
        <v>102</v>
      </c>
      <c r="AI2421" s="256">
        <v>1500107</v>
      </c>
      <c r="AJ2421" s="166"/>
      <c r="AK2421" s="166"/>
    </row>
    <row r="2422" spans="33:37">
      <c r="AG2422" s="166" t="s">
        <v>65</v>
      </c>
      <c r="AH2422" s="166" t="s">
        <v>127</v>
      </c>
      <c r="AI2422" s="256">
        <v>1500131</v>
      </c>
      <c r="AJ2422" s="166"/>
      <c r="AK2422" s="166"/>
    </row>
    <row r="2423" spans="33:37">
      <c r="AG2423" s="166" t="s">
        <v>65</v>
      </c>
      <c r="AH2423" s="166" t="s">
        <v>153</v>
      </c>
      <c r="AI2423" s="256">
        <v>1500206</v>
      </c>
      <c r="AJ2423" s="166"/>
      <c r="AK2423" s="166"/>
    </row>
    <row r="2424" spans="33:37">
      <c r="AG2424" s="166" t="s">
        <v>65</v>
      </c>
      <c r="AH2424" s="166" t="s">
        <v>178</v>
      </c>
      <c r="AI2424" s="256">
        <v>1500305</v>
      </c>
      <c r="AJ2424" s="166"/>
      <c r="AK2424" s="166"/>
    </row>
    <row r="2425" spans="33:37">
      <c r="AG2425" s="166" t="s">
        <v>65</v>
      </c>
      <c r="AH2425" s="166" t="s">
        <v>204</v>
      </c>
      <c r="AI2425" s="256">
        <v>1500347</v>
      </c>
      <c r="AJ2425" s="166"/>
      <c r="AK2425" s="166"/>
    </row>
    <row r="2426" spans="33:37">
      <c r="AG2426" s="166" t="s">
        <v>65</v>
      </c>
      <c r="AH2426" s="166" t="s">
        <v>229</v>
      </c>
      <c r="AI2426" s="256">
        <v>1500404</v>
      </c>
      <c r="AJ2426" s="166"/>
      <c r="AK2426" s="166"/>
    </row>
    <row r="2427" spans="33:37">
      <c r="AG2427" s="166" t="s">
        <v>65</v>
      </c>
      <c r="AH2427" s="166" t="s">
        <v>254</v>
      </c>
      <c r="AI2427" s="256">
        <v>1500503</v>
      </c>
      <c r="AJ2427" s="166"/>
      <c r="AK2427" s="166"/>
    </row>
    <row r="2428" spans="33:37">
      <c r="AG2428" s="166" t="s">
        <v>65</v>
      </c>
      <c r="AH2428" s="166" t="s">
        <v>279</v>
      </c>
      <c r="AI2428" s="256">
        <v>1500602</v>
      </c>
      <c r="AJ2428" s="166"/>
      <c r="AK2428" s="166"/>
    </row>
    <row r="2429" spans="33:37">
      <c r="AG2429" s="166" t="s">
        <v>65</v>
      </c>
      <c r="AH2429" s="166" t="s">
        <v>305</v>
      </c>
      <c r="AI2429" s="256">
        <v>1500701</v>
      </c>
      <c r="AJ2429" s="166"/>
      <c r="AK2429" s="166"/>
    </row>
    <row r="2430" spans="33:37">
      <c r="AG2430" s="166" t="s">
        <v>65</v>
      </c>
      <c r="AH2430" s="166" t="s">
        <v>331</v>
      </c>
      <c r="AI2430" s="256">
        <v>1500800</v>
      </c>
      <c r="AJ2430" s="166"/>
      <c r="AK2430" s="166"/>
    </row>
    <row r="2431" spans="33:37">
      <c r="AG2431" s="166" t="s">
        <v>65</v>
      </c>
      <c r="AH2431" s="166" t="s">
        <v>356</v>
      </c>
      <c r="AI2431" s="256">
        <v>1500859</v>
      </c>
      <c r="AJ2431" s="166"/>
      <c r="AK2431" s="166"/>
    </row>
    <row r="2432" spans="33:37">
      <c r="AG2432" s="166" t="s">
        <v>65</v>
      </c>
      <c r="AH2432" s="166" t="s">
        <v>380</v>
      </c>
      <c r="AI2432" s="256">
        <v>1500909</v>
      </c>
      <c r="AJ2432" s="166"/>
      <c r="AK2432" s="166"/>
    </row>
    <row r="2433" spans="33:37">
      <c r="AG2433" s="166" t="s">
        <v>65</v>
      </c>
      <c r="AH2433" s="166" t="s">
        <v>405</v>
      </c>
      <c r="AI2433" s="256">
        <v>1500958</v>
      </c>
      <c r="AJ2433" s="166"/>
      <c r="AK2433" s="166"/>
    </row>
    <row r="2434" spans="33:37">
      <c r="AG2434" s="166" t="s">
        <v>65</v>
      </c>
      <c r="AH2434" s="166" t="s">
        <v>430</v>
      </c>
      <c r="AI2434" s="256">
        <v>1501006</v>
      </c>
      <c r="AJ2434" s="166"/>
      <c r="AK2434" s="166"/>
    </row>
    <row r="2435" spans="33:37">
      <c r="AG2435" s="166" t="s">
        <v>65</v>
      </c>
      <c r="AH2435" s="166" t="s">
        <v>455</v>
      </c>
      <c r="AI2435" s="256">
        <v>1501105</v>
      </c>
      <c r="AJ2435" s="166"/>
      <c r="AK2435" s="166"/>
    </row>
    <row r="2436" spans="33:37">
      <c r="AG2436" s="166" t="s">
        <v>65</v>
      </c>
      <c r="AH2436" s="166" t="s">
        <v>481</v>
      </c>
      <c r="AI2436" s="256">
        <v>1501204</v>
      </c>
      <c r="AJ2436" s="166"/>
      <c r="AK2436" s="166"/>
    </row>
    <row r="2437" spans="33:37">
      <c r="AG2437" s="166" t="s">
        <v>65</v>
      </c>
      <c r="AH2437" s="166" t="s">
        <v>505</v>
      </c>
      <c r="AI2437" s="256">
        <v>1501253</v>
      </c>
      <c r="AJ2437" s="166"/>
      <c r="AK2437" s="166"/>
    </row>
    <row r="2438" spans="33:37">
      <c r="AG2438" s="166" t="s">
        <v>65</v>
      </c>
      <c r="AH2438" s="166" t="s">
        <v>528</v>
      </c>
      <c r="AI2438" s="256">
        <v>1501303</v>
      </c>
      <c r="AJ2438" s="166"/>
      <c r="AK2438" s="166"/>
    </row>
    <row r="2439" spans="33:37">
      <c r="AG2439" s="166" t="s">
        <v>65</v>
      </c>
      <c r="AH2439" s="166" t="s">
        <v>268</v>
      </c>
      <c r="AI2439" s="256">
        <v>1501402</v>
      </c>
      <c r="AJ2439" s="166"/>
      <c r="AK2439" s="166"/>
    </row>
    <row r="2440" spans="33:37">
      <c r="AG2440" s="166" t="s">
        <v>65</v>
      </c>
      <c r="AH2440" s="166" t="s">
        <v>574</v>
      </c>
      <c r="AI2440" s="256">
        <v>1501451</v>
      </c>
      <c r="AJ2440" s="166"/>
      <c r="AK2440" s="166"/>
    </row>
    <row r="2441" spans="33:37">
      <c r="AG2441" s="166" t="s">
        <v>65</v>
      </c>
      <c r="AH2441" s="166" t="s">
        <v>598</v>
      </c>
      <c r="AI2441" s="256">
        <v>1501501</v>
      </c>
      <c r="AJ2441" s="166"/>
      <c r="AK2441" s="166"/>
    </row>
    <row r="2442" spans="33:37">
      <c r="AG2442" s="166" t="s">
        <v>65</v>
      </c>
      <c r="AH2442" s="166" t="s">
        <v>621</v>
      </c>
      <c r="AI2442" s="256">
        <v>1501576</v>
      </c>
      <c r="AJ2442" s="166"/>
      <c r="AK2442" s="166"/>
    </row>
    <row r="2443" spans="33:37">
      <c r="AG2443" s="166" t="s">
        <v>65</v>
      </c>
      <c r="AH2443" s="166" t="s">
        <v>479</v>
      </c>
      <c r="AI2443" s="256">
        <v>1501600</v>
      </c>
      <c r="AJ2443" s="166"/>
      <c r="AK2443" s="166"/>
    </row>
    <row r="2444" spans="33:37">
      <c r="AG2444" s="166" t="s">
        <v>65</v>
      </c>
      <c r="AH2444" s="166" t="s">
        <v>663</v>
      </c>
      <c r="AI2444" s="256">
        <v>1501709</v>
      </c>
      <c r="AJ2444" s="166"/>
      <c r="AK2444" s="166"/>
    </row>
    <row r="2445" spans="33:37">
      <c r="AG2445" s="166" t="s">
        <v>65</v>
      </c>
      <c r="AH2445" s="166" t="s">
        <v>684</v>
      </c>
      <c r="AI2445" s="256">
        <v>1501725</v>
      </c>
      <c r="AJ2445" s="166"/>
      <c r="AK2445" s="166"/>
    </row>
    <row r="2446" spans="33:37">
      <c r="AG2446" s="166" t="s">
        <v>65</v>
      </c>
      <c r="AH2446" s="166" t="s">
        <v>704</v>
      </c>
      <c r="AI2446" s="256">
        <v>1501758</v>
      </c>
      <c r="AJ2446" s="166"/>
      <c r="AK2446" s="166"/>
    </row>
    <row r="2447" spans="33:37">
      <c r="AG2447" s="166" t="s">
        <v>65</v>
      </c>
      <c r="AH2447" s="166" t="s">
        <v>726</v>
      </c>
      <c r="AI2447" s="256">
        <v>1501782</v>
      </c>
      <c r="AJ2447" s="166"/>
      <c r="AK2447" s="166"/>
    </row>
    <row r="2448" spans="33:37">
      <c r="AG2448" s="166" t="s">
        <v>65</v>
      </c>
      <c r="AH2448" s="166" t="s">
        <v>748</v>
      </c>
      <c r="AI2448" s="256">
        <v>1501808</v>
      </c>
      <c r="AJ2448" s="166"/>
      <c r="AK2448" s="166"/>
    </row>
    <row r="2449" spans="33:37">
      <c r="AG2449" s="166" t="s">
        <v>65</v>
      </c>
      <c r="AH2449" s="166" t="s">
        <v>769</v>
      </c>
      <c r="AI2449" s="256">
        <v>1501907</v>
      </c>
      <c r="AJ2449" s="166"/>
      <c r="AK2449" s="166"/>
    </row>
    <row r="2450" spans="33:37">
      <c r="AG2450" s="166" t="s">
        <v>65</v>
      </c>
      <c r="AH2450" s="166" t="s">
        <v>792</v>
      </c>
      <c r="AI2450" s="256">
        <v>1502004</v>
      </c>
      <c r="AJ2450" s="166"/>
      <c r="AK2450" s="166"/>
    </row>
    <row r="2451" spans="33:37">
      <c r="AG2451" s="166" t="s">
        <v>65</v>
      </c>
      <c r="AH2451" s="166" t="s">
        <v>813</v>
      </c>
      <c r="AI2451" s="256">
        <v>1501956</v>
      </c>
      <c r="AJ2451" s="166"/>
      <c r="AK2451" s="166"/>
    </row>
    <row r="2452" spans="33:37">
      <c r="AG2452" s="166" t="s">
        <v>65</v>
      </c>
      <c r="AH2452" s="166" t="s">
        <v>833</v>
      </c>
      <c r="AI2452" s="256">
        <v>1502103</v>
      </c>
      <c r="AJ2452" s="166"/>
      <c r="AK2452" s="166"/>
    </row>
    <row r="2453" spans="33:37">
      <c r="AG2453" s="166" t="s">
        <v>65</v>
      </c>
      <c r="AH2453" s="166" t="s">
        <v>856</v>
      </c>
      <c r="AI2453" s="256">
        <v>1502152</v>
      </c>
      <c r="AJ2453" s="166"/>
      <c r="AK2453" s="166"/>
    </row>
    <row r="2454" spans="33:37">
      <c r="AG2454" s="166" t="s">
        <v>65</v>
      </c>
      <c r="AH2454" s="166" t="s">
        <v>877</v>
      </c>
      <c r="AI2454" s="256">
        <v>1502202</v>
      </c>
      <c r="AJ2454" s="166"/>
      <c r="AK2454" s="166"/>
    </row>
    <row r="2455" spans="33:37">
      <c r="AG2455" s="166" t="s">
        <v>65</v>
      </c>
      <c r="AH2455" s="166" t="s">
        <v>900</v>
      </c>
      <c r="AI2455" s="256">
        <v>1502301</v>
      </c>
      <c r="AJ2455" s="166"/>
      <c r="AK2455" s="166"/>
    </row>
    <row r="2456" spans="33:37">
      <c r="AG2456" s="166" t="s">
        <v>65</v>
      </c>
      <c r="AH2456" s="166" t="s">
        <v>923</v>
      </c>
      <c r="AI2456" s="256">
        <v>1502400</v>
      </c>
      <c r="AJ2456" s="166"/>
      <c r="AK2456" s="166"/>
    </row>
    <row r="2457" spans="33:37">
      <c r="AG2457" s="166" t="s">
        <v>65</v>
      </c>
      <c r="AH2457" s="166" t="s">
        <v>946</v>
      </c>
      <c r="AI2457" s="256">
        <v>1502509</v>
      </c>
      <c r="AJ2457" s="166"/>
      <c r="AK2457" s="166"/>
    </row>
    <row r="2458" spans="33:37">
      <c r="AG2458" s="166" t="s">
        <v>65</v>
      </c>
      <c r="AH2458" s="166" t="s">
        <v>968</v>
      </c>
      <c r="AI2458" s="256">
        <v>1502608</v>
      </c>
      <c r="AJ2458" s="166"/>
      <c r="AK2458" s="166"/>
    </row>
    <row r="2459" spans="33:37">
      <c r="AG2459" s="166" t="s">
        <v>65</v>
      </c>
      <c r="AH2459" s="166" t="s">
        <v>990</v>
      </c>
      <c r="AI2459" s="256">
        <v>1502707</v>
      </c>
      <c r="AJ2459" s="166"/>
      <c r="AK2459" s="166"/>
    </row>
    <row r="2460" spans="33:37">
      <c r="AG2460" s="166" t="s">
        <v>65</v>
      </c>
      <c r="AH2460" s="166" t="s">
        <v>1013</v>
      </c>
      <c r="AI2460" s="256">
        <v>1502756</v>
      </c>
      <c r="AJ2460" s="166"/>
      <c r="AK2460" s="166"/>
    </row>
    <row r="2461" spans="33:37">
      <c r="AG2461" s="166" t="s">
        <v>65</v>
      </c>
      <c r="AH2461" s="166" t="s">
        <v>1035</v>
      </c>
      <c r="AI2461" s="256">
        <v>1502764</v>
      </c>
      <c r="AJ2461" s="166"/>
      <c r="AK2461" s="166"/>
    </row>
    <row r="2462" spans="33:37">
      <c r="AG2462" s="166" t="s">
        <v>65</v>
      </c>
      <c r="AH2462" s="166" t="s">
        <v>1057</v>
      </c>
      <c r="AI2462" s="256">
        <v>1502772</v>
      </c>
      <c r="AJ2462" s="166"/>
      <c r="AK2462" s="166"/>
    </row>
    <row r="2463" spans="33:37">
      <c r="AG2463" s="166" t="s">
        <v>65</v>
      </c>
      <c r="AH2463" s="166" t="s">
        <v>1079</v>
      </c>
      <c r="AI2463" s="256">
        <v>1502806</v>
      </c>
      <c r="AJ2463" s="166"/>
      <c r="AK2463" s="166"/>
    </row>
    <row r="2464" spans="33:37">
      <c r="AG2464" s="166" t="s">
        <v>65</v>
      </c>
      <c r="AH2464" s="166" t="s">
        <v>1101</v>
      </c>
      <c r="AI2464" s="256">
        <v>1502855</v>
      </c>
      <c r="AJ2464" s="166"/>
      <c r="AK2464" s="166"/>
    </row>
    <row r="2465" spans="33:37">
      <c r="AG2465" s="166" t="s">
        <v>65</v>
      </c>
      <c r="AH2465" s="166" t="s">
        <v>1124</v>
      </c>
      <c r="AI2465" s="256">
        <v>1502905</v>
      </c>
      <c r="AJ2465" s="166"/>
      <c r="AK2465" s="166"/>
    </row>
    <row r="2466" spans="33:37">
      <c r="AG2466" s="166" t="s">
        <v>65</v>
      </c>
      <c r="AH2466" s="166" t="s">
        <v>1147</v>
      </c>
      <c r="AI2466" s="256">
        <v>1502939</v>
      </c>
      <c r="AJ2466" s="166"/>
      <c r="AK2466" s="166"/>
    </row>
    <row r="2467" spans="33:37">
      <c r="AG2467" s="166" t="s">
        <v>65</v>
      </c>
      <c r="AH2467" s="166" t="s">
        <v>1170</v>
      </c>
      <c r="AI2467" s="256">
        <v>1502954</v>
      </c>
      <c r="AJ2467" s="166"/>
      <c r="AK2467" s="166"/>
    </row>
    <row r="2468" spans="33:37">
      <c r="AG2468" s="166" t="s">
        <v>65</v>
      </c>
      <c r="AH2468" s="166" t="s">
        <v>1193</v>
      </c>
      <c r="AI2468" s="256">
        <v>1503002</v>
      </c>
      <c r="AJ2468" s="166"/>
      <c r="AK2468" s="166"/>
    </row>
    <row r="2469" spans="33:37">
      <c r="AG2469" s="166" t="s">
        <v>65</v>
      </c>
      <c r="AH2469" s="166" t="s">
        <v>1215</v>
      </c>
      <c r="AI2469" s="256">
        <v>1503044</v>
      </c>
      <c r="AJ2469" s="166"/>
      <c r="AK2469" s="166"/>
    </row>
    <row r="2470" spans="33:37">
      <c r="AG2470" s="166" t="s">
        <v>65</v>
      </c>
      <c r="AH2470" s="166" t="s">
        <v>1236</v>
      </c>
      <c r="AI2470" s="256">
        <v>1503077</v>
      </c>
      <c r="AJ2470" s="166"/>
      <c r="AK2470" s="166"/>
    </row>
    <row r="2471" spans="33:37">
      <c r="AG2471" s="166" t="s">
        <v>65</v>
      </c>
      <c r="AH2471" s="166" t="s">
        <v>1259</v>
      </c>
      <c r="AI2471" s="256">
        <v>1503093</v>
      </c>
      <c r="AJ2471" s="166"/>
      <c r="AK2471" s="166"/>
    </row>
    <row r="2472" spans="33:37">
      <c r="AG2472" s="166" t="s">
        <v>65</v>
      </c>
      <c r="AH2472" s="166" t="s">
        <v>1282</v>
      </c>
      <c r="AI2472" s="256">
        <v>1503101</v>
      </c>
      <c r="AJ2472" s="166"/>
      <c r="AK2472" s="166"/>
    </row>
    <row r="2473" spans="33:37">
      <c r="AG2473" s="166" t="s">
        <v>65</v>
      </c>
      <c r="AH2473" s="166" t="s">
        <v>1303</v>
      </c>
      <c r="AI2473" s="256">
        <v>1503200</v>
      </c>
      <c r="AJ2473" s="166"/>
      <c r="AK2473" s="166"/>
    </row>
    <row r="2474" spans="33:37">
      <c r="AG2474" s="166" t="s">
        <v>65</v>
      </c>
      <c r="AH2474" s="166" t="s">
        <v>1325</v>
      </c>
      <c r="AI2474" s="256">
        <v>1503309</v>
      </c>
      <c r="AJ2474" s="166"/>
      <c r="AK2474" s="166"/>
    </row>
    <row r="2475" spans="33:37">
      <c r="AG2475" s="166" t="s">
        <v>65</v>
      </c>
      <c r="AH2475" s="166" t="s">
        <v>1347</v>
      </c>
      <c r="AI2475" s="256">
        <v>1503408</v>
      </c>
      <c r="AJ2475" s="166"/>
      <c r="AK2475" s="166"/>
    </row>
    <row r="2476" spans="33:37">
      <c r="AG2476" s="166" t="s">
        <v>65</v>
      </c>
      <c r="AH2476" s="166" t="s">
        <v>1368</v>
      </c>
      <c r="AI2476" s="256">
        <v>1503457</v>
      </c>
      <c r="AJ2476" s="166"/>
      <c r="AK2476" s="166"/>
    </row>
    <row r="2477" spans="33:37">
      <c r="AG2477" s="166" t="s">
        <v>65</v>
      </c>
      <c r="AH2477" s="166" t="s">
        <v>1390</v>
      </c>
      <c r="AI2477" s="256">
        <v>1503507</v>
      </c>
      <c r="AJ2477" s="166"/>
      <c r="AK2477" s="166"/>
    </row>
    <row r="2478" spans="33:37">
      <c r="AG2478" s="166" t="s">
        <v>65</v>
      </c>
      <c r="AH2478" s="166" t="s">
        <v>1412</v>
      </c>
      <c r="AI2478" s="256">
        <v>1503606</v>
      </c>
      <c r="AJ2478" s="166"/>
      <c r="AK2478" s="166"/>
    </row>
    <row r="2479" spans="33:37">
      <c r="AG2479" s="166" t="s">
        <v>65</v>
      </c>
      <c r="AH2479" s="166" t="s">
        <v>1434</v>
      </c>
      <c r="AI2479" s="256">
        <v>1503705</v>
      </c>
      <c r="AJ2479" s="166"/>
      <c r="AK2479" s="166"/>
    </row>
    <row r="2480" spans="33:37">
      <c r="AG2480" s="166" t="s">
        <v>65</v>
      </c>
      <c r="AH2480" s="166" t="s">
        <v>1455</v>
      </c>
      <c r="AI2480" s="256">
        <v>1503754</v>
      </c>
      <c r="AJ2480" s="166"/>
      <c r="AK2480" s="166"/>
    </row>
    <row r="2481" spans="33:37">
      <c r="AG2481" s="166" t="s">
        <v>65</v>
      </c>
      <c r="AH2481" s="166" t="s">
        <v>1475</v>
      </c>
      <c r="AI2481" s="256">
        <v>1503804</v>
      </c>
      <c r="AJ2481" s="166"/>
      <c r="AK2481" s="166"/>
    </row>
    <row r="2482" spans="33:37">
      <c r="AG2482" s="166" t="s">
        <v>65</v>
      </c>
      <c r="AH2482" s="166" t="s">
        <v>1497</v>
      </c>
      <c r="AI2482" s="256">
        <v>1503903</v>
      </c>
      <c r="AJ2482" s="166"/>
      <c r="AK2482" s="166"/>
    </row>
    <row r="2483" spans="33:37">
      <c r="AG2483" s="166" t="s">
        <v>65</v>
      </c>
      <c r="AH2483" s="166" t="s">
        <v>1517</v>
      </c>
      <c r="AI2483" s="256">
        <v>1504000</v>
      </c>
      <c r="AJ2483" s="166"/>
      <c r="AK2483" s="166"/>
    </row>
    <row r="2484" spans="33:37">
      <c r="AG2484" s="166" t="s">
        <v>65</v>
      </c>
      <c r="AH2484" s="166" t="s">
        <v>1538</v>
      </c>
      <c r="AI2484" s="256">
        <v>1504059</v>
      </c>
      <c r="AJ2484" s="166"/>
      <c r="AK2484" s="166"/>
    </row>
    <row r="2485" spans="33:37">
      <c r="AG2485" s="166" t="s">
        <v>65</v>
      </c>
      <c r="AH2485" s="166" t="s">
        <v>1559</v>
      </c>
      <c r="AI2485" s="256">
        <v>1504109</v>
      </c>
      <c r="AJ2485" s="166"/>
      <c r="AK2485" s="166"/>
    </row>
    <row r="2486" spans="33:37">
      <c r="AG2486" s="166" t="s">
        <v>65</v>
      </c>
      <c r="AH2486" s="166" t="s">
        <v>1578</v>
      </c>
      <c r="AI2486" s="256">
        <v>1504208</v>
      </c>
      <c r="AJ2486" s="166"/>
      <c r="AK2486" s="166"/>
    </row>
    <row r="2487" spans="33:37">
      <c r="AG2487" s="166" t="s">
        <v>65</v>
      </c>
      <c r="AH2487" s="166" t="s">
        <v>1598</v>
      </c>
      <c r="AI2487" s="256">
        <v>1504307</v>
      </c>
      <c r="AJ2487" s="166"/>
      <c r="AK2487" s="166"/>
    </row>
    <row r="2488" spans="33:37">
      <c r="AG2488" s="166" t="s">
        <v>65</v>
      </c>
      <c r="AH2488" s="166" t="s">
        <v>1618</v>
      </c>
      <c r="AI2488" s="256">
        <v>1504406</v>
      </c>
      <c r="AJ2488" s="166"/>
      <c r="AK2488" s="166"/>
    </row>
    <row r="2489" spans="33:37">
      <c r="AG2489" s="166" t="s">
        <v>65</v>
      </c>
      <c r="AH2489" s="166" t="s">
        <v>1639</v>
      </c>
      <c r="AI2489" s="256">
        <v>1504422</v>
      </c>
      <c r="AJ2489" s="166"/>
      <c r="AK2489" s="166"/>
    </row>
    <row r="2490" spans="33:37">
      <c r="AG2490" s="166" t="s">
        <v>65</v>
      </c>
      <c r="AH2490" s="166" t="s">
        <v>1660</v>
      </c>
      <c r="AI2490" s="256">
        <v>1504455</v>
      </c>
      <c r="AJ2490" s="166"/>
      <c r="AK2490" s="166"/>
    </row>
    <row r="2491" spans="33:37">
      <c r="AG2491" s="166" t="s">
        <v>65</v>
      </c>
      <c r="AH2491" s="166" t="s">
        <v>1680</v>
      </c>
      <c r="AI2491" s="256">
        <v>1504505</v>
      </c>
      <c r="AJ2491" s="166"/>
      <c r="AK2491" s="166"/>
    </row>
    <row r="2492" spans="33:37">
      <c r="AG2492" s="166" t="s">
        <v>65</v>
      </c>
      <c r="AH2492" s="166" t="s">
        <v>1701</v>
      </c>
      <c r="AI2492" s="256">
        <v>1504604</v>
      </c>
      <c r="AJ2492" s="166"/>
      <c r="AK2492" s="166"/>
    </row>
    <row r="2493" spans="33:37">
      <c r="AG2493" s="166" t="s">
        <v>65</v>
      </c>
      <c r="AH2493" s="166" t="s">
        <v>1721</v>
      </c>
      <c r="AI2493" s="256">
        <v>1504703</v>
      </c>
      <c r="AJ2493" s="166"/>
      <c r="AK2493" s="166"/>
    </row>
    <row r="2494" spans="33:37">
      <c r="AG2494" s="166" t="s">
        <v>65</v>
      </c>
      <c r="AH2494" s="166" t="s">
        <v>1742</v>
      </c>
      <c r="AI2494" s="256">
        <v>1504752</v>
      </c>
      <c r="AJ2494" s="166"/>
      <c r="AK2494" s="166"/>
    </row>
    <row r="2495" spans="33:37">
      <c r="AG2495" s="166" t="s">
        <v>65</v>
      </c>
      <c r="AH2495" s="166" t="s">
        <v>1762</v>
      </c>
      <c r="AI2495" s="256">
        <v>1504802</v>
      </c>
      <c r="AJ2495" s="166"/>
      <c r="AK2495" s="166"/>
    </row>
    <row r="2496" spans="33:37">
      <c r="AG2496" s="166" t="s">
        <v>65</v>
      </c>
      <c r="AH2496" s="166" t="s">
        <v>1782</v>
      </c>
      <c r="AI2496" s="256">
        <v>1504901</v>
      </c>
      <c r="AJ2496" s="166"/>
      <c r="AK2496" s="166"/>
    </row>
    <row r="2497" spans="33:37">
      <c r="AG2497" s="166" t="s">
        <v>65</v>
      </c>
      <c r="AH2497" s="166" t="s">
        <v>1802</v>
      </c>
      <c r="AI2497" s="256">
        <v>1504950</v>
      </c>
      <c r="AJ2497" s="166"/>
      <c r="AK2497" s="166"/>
    </row>
    <row r="2498" spans="33:37">
      <c r="AG2498" s="166" t="s">
        <v>65</v>
      </c>
      <c r="AH2498" s="166" t="s">
        <v>1820</v>
      </c>
      <c r="AI2498" s="256">
        <v>1504976</v>
      </c>
      <c r="AJ2498" s="166"/>
      <c r="AK2498" s="166"/>
    </row>
    <row r="2499" spans="33:37">
      <c r="AG2499" s="166" t="s">
        <v>65</v>
      </c>
      <c r="AH2499" s="166" t="s">
        <v>1839</v>
      </c>
      <c r="AI2499" s="256">
        <v>1505007</v>
      </c>
      <c r="AJ2499" s="166"/>
      <c r="AK2499" s="166"/>
    </row>
    <row r="2500" spans="33:37">
      <c r="AG2500" s="166" t="s">
        <v>65</v>
      </c>
      <c r="AH2500" s="166" t="s">
        <v>1856</v>
      </c>
      <c r="AI2500" s="256">
        <v>1505031</v>
      </c>
      <c r="AJ2500" s="166"/>
      <c r="AK2500" s="166"/>
    </row>
    <row r="2501" spans="33:37">
      <c r="AG2501" s="166" t="s">
        <v>65</v>
      </c>
      <c r="AH2501" s="166" t="s">
        <v>1874</v>
      </c>
      <c r="AI2501" s="256">
        <v>1505064</v>
      </c>
      <c r="AJ2501" s="166"/>
      <c r="AK2501" s="166"/>
    </row>
    <row r="2502" spans="33:37">
      <c r="AG2502" s="166" t="s">
        <v>65</v>
      </c>
      <c r="AH2502" s="166" t="s">
        <v>1890</v>
      </c>
      <c r="AI2502" s="256">
        <v>1505106</v>
      </c>
      <c r="AJ2502" s="166"/>
      <c r="AK2502" s="166"/>
    </row>
    <row r="2503" spans="33:37">
      <c r="AG2503" s="166" t="s">
        <v>65</v>
      </c>
      <c r="AH2503" s="166" t="s">
        <v>1907</v>
      </c>
      <c r="AI2503" s="256">
        <v>1505205</v>
      </c>
      <c r="AJ2503" s="166"/>
      <c r="AK2503" s="166"/>
    </row>
    <row r="2504" spans="33:37">
      <c r="AG2504" s="166" t="s">
        <v>65</v>
      </c>
      <c r="AH2504" s="166" t="s">
        <v>1925</v>
      </c>
      <c r="AI2504" s="256">
        <v>1505304</v>
      </c>
      <c r="AJ2504" s="166"/>
      <c r="AK2504" s="166"/>
    </row>
    <row r="2505" spans="33:37">
      <c r="AG2505" s="166" t="s">
        <v>65</v>
      </c>
      <c r="AH2505" s="166" t="s">
        <v>1941</v>
      </c>
      <c r="AI2505" s="256">
        <v>1505403</v>
      </c>
      <c r="AJ2505" s="166"/>
      <c r="AK2505" s="166"/>
    </row>
    <row r="2506" spans="33:37">
      <c r="AG2506" s="166" t="s">
        <v>65</v>
      </c>
      <c r="AH2506" s="166" t="s">
        <v>1957</v>
      </c>
      <c r="AI2506" s="256">
        <v>1505437</v>
      </c>
      <c r="AJ2506" s="166"/>
      <c r="AK2506" s="166"/>
    </row>
    <row r="2507" spans="33:37">
      <c r="AG2507" s="166" t="s">
        <v>65</v>
      </c>
      <c r="AH2507" s="166" t="s">
        <v>1975</v>
      </c>
      <c r="AI2507" s="256">
        <v>1505486</v>
      </c>
      <c r="AJ2507" s="166"/>
      <c r="AK2507" s="166"/>
    </row>
    <row r="2508" spans="33:37">
      <c r="AG2508" s="166" t="s">
        <v>65</v>
      </c>
      <c r="AH2508" s="166" t="s">
        <v>1993</v>
      </c>
      <c r="AI2508" s="256">
        <v>1505494</v>
      </c>
      <c r="AJ2508" s="166"/>
      <c r="AK2508" s="166"/>
    </row>
    <row r="2509" spans="33:37">
      <c r="AG2509" s="166" t="s">
        <v>65</v>
      </c>
      <c r="AH2509" s="166" t="s">
        <v>2010</v>
      </c>
      <c r="AI2509" s="256">
        <v>1505502</v>
      </c>
      <c r="AJ2509" s="166"/>
      <c r="AK2509" s="166"/>
    </row>
    <row r="2510" spans="33:37">
      <c r="AG2510" s="166" t="s">
        <v>65</v>
      </c>
      <c r="AH2510" s="166" t="s">
        <v>2028</v>
      </c>
      <c r="AI2510" s="256">
        <v>1505536</v>
      </c>
      <c r="AJ2510" s="166"/>
      <c r="AK2510" s="166"/>
    </row>
    <row r="2511" spans="33:37">
      <c r="AG2511" s="166" t="s">
        <v>65</v>
      </c>
      <c r="AH2511" s="166" t="s">
        <v>2046</v>
      </c>
      <c r="AI2511" s="256">
        <v>1505551</v>
      </c>
      <c r="AJ2511" s="166"/>
      <c r="AK2511" s="166"/>
    </row>
    <row r="2512" spans="33:37">
      <c r="AG2512" s="166" t="s">
        <v>65</v>
      </c>
      <c r="AH2512" s="166" t="s">
        <v>2064</v>
      </c>
      <c r="AI2512" s="256">
        <v>1505601</v>
      </c>
      <c r="AJ2512" s="166"/>
      <c r="AK2512" s="166"/>
    </row>
    <row r="2513" spans="33:37">
      <c r="AG2513" s="166" t="s">
        <v>65</v>
      </c>
      <c r="AH2513" s="166" t="s">
        <v>2081</v>
      </c>
      <c r="AI2513" s="256">
        <v>1505635</v>
      </c>
      <c r="AJ2513" s="166"/>
      <c r="AK2513" s="166"/>
    </row>
    <row r="2514" spans="33:37">
      <c r="AG2514" s="166" t="s">
        <v>65</v>
      </c>
      <c r="AH2514" s="166" t="s">
        <v>2096</v>
      </c>
      <c r="AI2514" s="256">
        <v>1505650</v>
      </c>
      <c r="AJ2514" s="166"/>
      <c r="AK2514" s="166"/>
    </row>
    <row r="2515" spans="33:37">
      <c r="AG2515" s="166" t="s">
        <v>65</v>
      </c>
      <c r="AH2515" s="166" t="s">
        <v>2113</v>
      </c>
      <c r="AI2515" s="256">
        <v>1505700</v>
      </c>
      <c r="AJ2515" s="166"/>
      <c r="AK2515" s="166"/>
    </row>
    <row r="2516" spans="33:37">
      <c r="AG2516" s="166" t="s">
        <v>65</v>
      </c>
      <c r="AH2516" s="166" t="s">
        <v>2128</v>
      </c>
      <c r="AI2516" s="256">
        <v>1505809</v>
      </c>
      <c r="AJ2516" s="166"/>
      <c r="AK2516" s="166"/>
    </row>
    <row r="2517" spans="33:37">
      <c r="AG2517" s="166" t="s">
        <v>65</v>
      </c>
      <c r="AH2517" s="166" t="s">
        <v>2145</v>
      </c>
      <c r="AI2517" s="256">
        <v>1505908</v>
      </c>
      <c r="AJ2517" s="166"/>
      <c r="AK2517" s="166"/>
    </row>
    <row r="2518" spans="33:37">
      <c r="AG2518" s="166" t="s">
        <v>65</v>
      </c>
      <c r="AH2518" s="166" t="s">
        <v>2161</v>
      </c>
      <c r="AI2518" s="256">
        <v>1506005</v>
      </c>
      <c r="AJ2518" s="166"/>
      <c r="AK2518" s="166"/>
    </row>
    <row r="2519" spans="33:37">
      <c r="AG2519" s="166" t="s">
        <v>65</v>
      </c>
      <c r="AH2519" s="166" t="s">
        <v>2178</v>
      </c>
      <c r="AI2519" s="256">
        <v>1506104</v>
      </c>
      <c r="AJ2519" s="166"/>
      <c r="AK2519" s="166"/>
    </row>
    <row r="2520" spans="33:37">
      <c r="AG2520" s="166" t="s">
        <v>65</v>
      </c>
      <c r="AH2520" s="166" t="s">
        <v>2195</v>
      </c>
      <c r="AI2520" s="256">
        <v>1506112</v>
      </c>
      <c r="AJ2520" s="166"/>
      <c r="AK2520" s="166"/>
    </row>
    <row r="2521" spans="33:37">
      <c r="AG2521" s="166" t="s">
        <v>65</v>
      </c>
      <c r="AH2521" s="166" t="s">
        <v>2210</v>
      </c>
      <c r="AI2521" s="256">
        <v>1506138</v>
      </c>
      <c r="AJ2521" s="166"/>
      <c r="AK2521" s="166"/>
    </row>
    <row r="2522" spans="33:37">
      <c r="AG2522" s="166" t="s">
        <v>65</v>
      </c>
      <c r="AH2522" s="166" t="s">
        <v>2226</v>
      </c>
      <c r="AI2522" s="256">
        <v>1506161</v>
      </c>
      <c r="AJ2522" s="166"/>
      <c r="AK2522" s="166"/>
    </row>
    <row r="2523" spans="33:37">
      <c r="AG2523" s="166" t="s">
        <v>65</v>
      </c>
      <c r="AH2523" s="166" t="s">
        <v>2242</v>
      </c>
      <c r="AI2523" s="256">
        <v>1506187</v>
      </c>
      <c r="AJ2523" s="166"/>
      <c r="AK2523" s="166"/>
    </row>
    <row r="2524" spans="33:37">
      <c r="AG2524" s="166" t="s">
        <v>65</v>
      </c>
      <c r="AH2524" s="166" t="s">
        <v>2256</v>
      </c>
      <c r="AI2524" s="256">
        <v>1506195</v>
      </c>
      <c r="AJ2524" s="166"/>
      <c r="AK2524" s="166"/>
    </row>
    <row r="2525" spans="33:37">
      <c r="AG2525" s="166" t="s">
        <v>65</v>
      </c>
      <c r="AH2525" s="166" t="s">
        <v>2271</v>
      </c>
      <c r="AI2525" s="256">
        <v>1506203</v>
      </c>
      <c r="AJ2525" s="166"/>
      <c r="AK2525" s="166"/>
    </row>
    <row r="2526" spans="33:37">
      <c r="AG2526" s="166" t="s">
        <v>65</v>
      </c>
      <c r="AH2526" s="166" t="s">
        <v>2287</v>
      </c>
      <c r="AI2526" s="256">
        <v>1506302</v>
      </c>
      <c r="AJ2526" s="166"/>
      <c r="AK2526" s="166"/>
    </row>
    <row r="2527" spans="33:37">
      <c r="AG2527" s="166" t="s">
        <v>65</v>
      </c>
      <c r="AH2527" s="166" t="s">
        <v>2303</v>
      </c>
      <c r="AI2527" s="256">
        <v>1506351</v>
      </c>
      <c r="AJ2527" s="166"/>
      <c r="AK2527" s="166"/>
    </row>
    <row r="2528" spans="33:37">
      <c r="AG2528" s="166" t="s">
        <v>65</v>
      </c>
      <c r="AH2528" s="166" t="s">
        <v>2316</v>
      </c>
      <c r="AI2528" s="256">
        <v>1506401</v>
      </c>
      <c r="AJ2528" s="166"/>
      <c r="AK2528" s="166"/>
    </row>
    <row r="2529" spans="33:37">
      <c r="AG2529" s="166" t="s">
        <v>65</v>
      </c>
      <c r="AH2529" s="166" t="s">
        <v>2332</v>
      </c>
      <c r="AI2529" s="256">
        <v>1506500</v>
      </c>
      <c r="AJ2529" s="166"/>
      <c r="AK2529" s="166"/>
    </row>
    <row r="2530" spans="33:37">
      <c r="AG2530" s="166" t="s">
        <v>65</v>
      </c>
      <c r="AH2530" s="166" t="s">
        <v>2348</v>
      </c>
      <c r="AI2530" s="256">
        <v>1506559</v>
      </c>
      <c r="AJ2530" s="166"/>
      <c r="AK2530" s="166"/>
    </row>
    <row r="2531" spans="33:37">
      <c r="AG2531" s="166" t="s">
        <v>65</v>
      </c>
      <c r="AH2531" s="166" t="s">
        <v>2364</v>
      </c>
      <c r="AI2531" s="256">
        <v>1506583</v>
      </c>
      <c r="AJ2531" s="166"/>
      <c r="AK2531" s="166"/>
    </row>
    <row r="2532" spans="33:37">
      <c r="AG2532" s="166" t="s">
        <v>65</v>
      </c>
      <c r="AH2532" s="166" t="s">
        <v>2378</v>
      </c>
      <c r="AI2532" s="256">
        <v>1506609</v>
      </c>
      <c r="AJ2532" s="166"/>
      <c r="AK2532" s="166"/>
    </row>
    <row r="2533" spans="33:37">
      <c r="AG2533" s="166" t="s">
        <v>65</v>
      </c>
      <c r="AH2533" s="166" t="s">
        <v>2393</v>
      </c>
      <c r="AI2533" s="256">
        <v>1506708</v>
      </c>
      <c r="AJ2533" s="166"/>
      <c r="AK2533" s="166"/>
    </row>
    <row r="2534" spans="33:37">
      <c r="AG2534" s="166" t="s">
        <v>65</v>
      </c>
      <c r="AH2534" s="166" t="s">
        <v>2409</v>
      </c>
      <c r="AI2534" s="256">
        <v>1506807</v>
      </c>
      <c r="AJ2534" s="166"/>
      <c r="AK2534" s="166"/>
    </row>
    <row r="2535" spans="33:37">
      <c r="AG2535" s="166" t="s">
        <v>65</v>
      </c>
      <c r="AH2535" s="166" t="s">
        <v>2425</v>
      </c>
      <c r="AI2535" s="256">
        <v>1506906</v>
      </c>
      <c r="AJ2535" s="166"/>
      <c r="AK2535" s="166"/>
    </row>
    <row r="2536" spans="33:37">
      <c r="AG2536" s="166" t="s">
        <v>65</v>
      </c>
      <c r="AH2536" s="166" t="s">
        <v>2441</v>
      </c>
      <c r="AI2536" s="256">
        <v>1507003</v>
      </c>
      <c r="AJ2536" s="166"/>
      <c r="AK2536" s="166"/>
    </row>
    <row r="2537" spans="33:37">
      <c r="AG2537" s="166" t="s">
        <v>65</v>
      </c>
      <c r="AH2537" s="166" t="s">
        <v>2457</v>
      </c>
      <c r="AI2537" s="256">
        <v>1507102</v>
      </c>
      <c r="AJ2537" s="166"/>
      <c r="AK2537" s="166"/>
    </row>
    <row r="2538" spans="33:37">
      <c r="AG2538" s="166" t="s">
        <v>65</v>
      </c>
      <c r="AH2538" s="166" t="s">
        <v>2470</v>
      </c>
      <c r="AI2538" s="256">
        <v>1507151</v>
      </c>
      <c r="AJ2538" s="166"/>
      <c r="AK2538" s="166"/>
    </row>
    <row r="2539" spans="33:37">
      <c r="AG2539" s="166" t="s">
        <v>65</v>
      </c>
      <c r="AH2539" s="166" t="s">
        <v>2486</v>
      </c>
      <c r="AI2539" s="256">
        <v>1507201</v>
      </c>
      <c r="AJ2539" s="166"/>
      <c r="AK2539" s="166"/>
    </row>
    <row r="2540" spans="33:37">
      <c r="AG2540" s="166" t="s">
        <v>65</v>
      </c>
      <c r="AH2540" s="166" t="s">
        <v>2501</v>
      </c>
      <c r="AI2540" s="256">
        <v>1507300</v>
      </c>
      <c r="AJ2540" s="166"/>
      <c r="AK2540" s="166"/>
    </row>
    <row r="2541" spans="33:37">
      <c r="AG2541" s="166" t="s">
        <v>65</v>
      </c>
      <c r="AH2541" s="166" t="s">
        <v>2516</v>
      </c>
      <c r="AI2541" s="256">
        <v>1507409</v>
      </c>
      <c r="AJ2541" s="166"/>
      <c r="AK2541" s="166"/>
    </row>
    <row r="2542" spans="33:37">
      <c r="AG2542" s="166" t="s">
        <v>65</v>
      </c>
      <c r="AH2542" s="166" t="s">
        <v>2531</v>
      </c>
      <c r="AI2542" s="256">
        <v>1507458</v>
      </c>
      <c r="AJ2542" s="166"/>
      <c r="AK2542" s="166"/>
    </row>
    <row r="2543" spans="33:37">
      <c r="AG2543" s="166" t="s">
        <v>65</v>
      </c>
      <c r="AH2543" s="166" t="s">
        <v>2547</v>
      </c>
      <c r="AI2543" s="256">
        <v>1507466</v>
      </c>
      <c r="AJ2543" s="166"/>
      <c r="AK2543" s="166"/>
    </row>
    <row r="2544" spans="33:37">
      <c r="AG2544" s="166" t="s">
        <v>65</v>
      </c>
      <c r="AH2544" s="166" t="s">
        <v>2562</v>
      </c>
      <c r="AI2544" s="256">
        <v>1507474</v>
      </c>
      <c r="AJ2544" s="166"/>
      <c r="AK2544" s="166"/>
    </row>
    <row r="2545" spans="33:37">
      <c r="AG2545" s="166" t="s">
        <v>65</v>
      </c>
      <c r="AH2545" s="166" t="s">
        <v>2577</v>
      </c>
      <c r="AI2545" s="256">
        <v>1507508</v>
      </c>
      <c r="AJ2545" s="166"/>
      <c r="AK2545" s="166"/>
    </row>
    <row r="2546" spans="33:37">
      <c r="AG2546" s="166" t="s">
        <v>65</v>
      </c>
      <c r="AH2546" s="166" t="s">
        <v>2592</v>
      </c>
      <c r="AI2546" s="256">
        <v>1507607</v>
      </c>
      <c r="AJ2546" s="166"/>
      <c r="AK2546" s="166"/>
    </row>
    <row r="2547" spans="33:37">
      <c r="AG2547" s="166" t="s">
        <v>65</v>
      </c>
      <c r="AH2547" s="166" t="s">
        <v>2608</v>
      </c>
      <c r="AI2547" s="256">
        <v>1507706</v>
      </c>
      <c r="AJ2547" s="166"/>
      <c r="AK2547" s="166"/>
    </row>
    <row r="2548" spans="33:37">
      <c r="AG2548" s="166" t="s">
        <v>65</v>
      </c>
      <c r="AH2548" s="166" t="s">
        <v>1861</v>
      </c>
      <c r="AI2548" s="256">
        <v>1507755</v>
      </c>
      <c r="AJ2548" s="166"/>
      <c r="AK2548" s="166"/>
    </row>
    <row r="2549" spans="33:37">
      <c r="AG2549" s="166" t="s">
        <v>65</v>
      </c>
      <c r="AH2549" s="166" t="s">
        <v>2635</v>
      </c>
      <c r="AI2549" s="256">
        <v>1507805</v>
      </c>
      <c r="AJ2549" s="166"/>
      <c r="AK2549" s="166"/>
    </row>
    <row r="2550" spans="33:37">
      <c r="AG2550" s="166" t="s">
        <v>65</v>
      </c>
      <c r="AH2550" s="166" t="s">
        <v>2649</v>
      </c>
      <c r="AI2550" s="256">
        <v>1507904</v>
      </c>
      <c r="AJ2550" s="166"/>
      <c r="AK2550" s="166"/>
    </row>
    <row r="2551" spans="33:37">
      <c r="AG2551" s="166" t="s">
        <v>65</v>
      </c>
      <c r="AH2551" s="166" t="s">
        <v>2662</v>
      </c>
      <c r="AI2551" s="256">
        <v>1507953</v>
      </c>
      <c r="AJ2551" s="166"/>
      <c r="AK2551" s="166"/>
    </row>
    <row r="2552" spans="33:37">
      <c r="AG2552" s="166" t="s">
        <v>65</v>
      </c>
      <c r="AH2552" s="166" t="s">
        <v>2676</v>
      </c>
      <c r="AI2552" s="256">
        <v>1507961</v>
      </c>
      <c r="AJ2552" s="166"/>
      <c r="AK2552" s="166"/>
    </row>
    <row r="2553" spans="33:37">
      <c r="AG2553" s="166" t="s">
        <v>65</v>
      </c>
      <c r="AH2553" s="166" t="s">
        <v>2692</v>
      </c>
      <c r="AI2553" s="256">
        <v>1507979</v>
      </c>
      <c r="AJ2553" s="166"/>
      <c r="AK2553" s="166"/>
    </row>
    <row r="2554" spans="33:37">
      <c r="AG2554" s="166" t="s">
        <v>65</v>
      </c>
      <c r="AH2554" s="166" t="s">
        <v>2708</v>
      </c>
      <c r="AI2554" s="256">
        <v>1508001</v>
      </c>
      <c r="AJ2554" s="166"/>
      <c r="AK2554" s="166"/>
    </row>
    <row r="2555" spans="33:37">
      <c r="AG2555" s="166" t="s">
        <v>65</v>
      </c>
      <c r="AH2555" s="166" t="s">
        <v>2723</v>
      </c>
      <c r="AI2555" s="256">
        <v>1508035</v>
      </c>
      <c r="AJ2555" s="166"/>
      <c r="AK2555" s="166"/>
    </row>
    <row r="2556" spans="33:37">
      <c r="AG2556" s="166" t="s">
        <v>65</v>
      </c>
      <c r="AH2556" s="166" t="s">
        <v>2739</v>
      </c>
      <c r="AI2556" s="256">
        <v>1508050</v>
      </c>
      <c r="AJ2556" s="166"/>
      <c r="AK2556" s="166"/>
    </row>
    <row r="2557" spans="33:37">
      <c r="AG2557" s="166" t="s">
        <v>65</v>
      </c>
      <c r="AH2557" s="166" t="s">
        <v>2754</v>
      </c>
      <c r="AI2557" s="256">
        <v>1508084</v>
      </c>
      <c r="AJ2557" s="166"/>
      <c r="AK2557" s="166"/>
    </row>
    <row r="2558" spans="33:37">
      <c r="AG2558" s="166" t="s">
        <v>65</v>
      </c>
      <c r="AH2558" s="166" t="s">
        <v>2769</v>
      </c>
      <c r="AI2558" s="256">
        <v>1508100</v>
      </c>
      <c r="AJ2558" s="166"/>
      <c r="AK2558" s="166"/>
    </row>
    <row r="2559" spans="33:37">
      <c r="AG2559" s="166" t="s">
        <v>65</v>
      </c>
      <c r="AH2559" s="166" t="s">
        <v>2785</v>
      </c>
      <c r="AI2559" s="256">
        <v>1508126</v>
      </c>
      <c r="AJ2559" s="166"/>
      <c r="AK2559" s="166"/>
    </row>
    <row r="2560" spans="33:37">
      <c r="AG2560" s="166" t="s">
        <v>65</v>
      </c>
      <c r="AH2560" s="166" t="s">
        <v>2800</v>
      </c>
      <c r="AI2560" s="256">
        <v>1508159</v>
      </c>
      <c r="AJ2560" s="166"/>
      <c r="AK2560" s="166"/>
    </row>
    <row r="2561" spans="33:37">
      <c r="AG2561" s="166" t="s">
        <v>65</v>
      </c>
      <c r="AH2561" s="166" t="s">
        <v>2815</v>
      </c>
      <c r="AI2561" s="256">
        <v>1508209</v>
      </c>
      <c r="AJ2561" s="166"/>
      <c r="AK2561" s="166"/>
    </row>
    <row r="2562" spans="33:37">
      <c r="AG2562" s="166" t="s">
        <v>65</v>
      </c>
      <c r="AH2562" s="166" t="s">
        <v>2829</v>
      </c>
      <c r="AI2562" s="256">
        <v>1508308</v>
      </c>
      <c r="AJ2562" s="166"/>
      <c r="AK2562" s="166"/>
    </row>
    <row r="2563" spans="33:37">
      <c r="AG2563" s="166" t="s">
        <v>65</v>
      </c>
      <c r="AH2563" s="166" t="s">
        <v>2841</v>
      </c>
      <c r="AI2563" s="256">
        <v>1508357</v>
      </c>
      <c r="AJ2563" s="166"/>
      <c r="AK2563" s="166"/>
    </row>
    <row r="2564" spans="33:37">
      <c r="AG2564" s="166" t="s">
        <v>65</v>
      </c>
      <c r="AH2564" s="166" t="s">
        <v>2854</v>
      </c>
      <c r="AI2564" s="256">
        <v>1508407</v>
      </c>
      <c r="AJ2564" s="166"/>
      <c r="AK2564" s="166"/>
    </row>
    <row r="2565" spans="33:37">
      <c r="AG2565" s="166" t="s">
        <v>66</v>
      </c>
      <c r="AH2565" s="166" t="s">
        <v>90</v>
      </c>
      <c r="AI2565" s="256">
        <v>2500106</v>
      </c>
      <c r="AJ2565" s="166"/>
      <c r="AK2565" s="166"/>
    </row>
    <row r="2566" spans="33:37">
      <c r="AG2566" s="166" t="s">
        <v>66</v>
      </c>
      <c r="AH2566" s="166" t="s">
        <v>128</v>
      </c>
      <c r="AI2566" s="256">
        <v>2500205</v>
      </c>
      <c r="AJ2566" s="166"/>
      <c r="AK2566" s="166"/>
    </row>
    <row r="2567" spans="33:37">
      <c r="AG2567" s="166" t="s">
        <v>66</v>
      </c>
      <c r="AH2567" s="166" t="s">
        <v>154</v>
      </c>
      <c r="AI2567" s="256">
        <v>2500304</v>
      </c>
      <c r="AJ2567" s="166"/>
      <c r="AK2567" s="166"/>
    </row>
    <row r="2568" spans="33:37">
      <c r="AG2568" s="166" t="s">
        <v>66</v>
      </c>
      <c r="AH2568" s="166" t="s">
        <v>179</v>
      </c>
      <c r="AI2568" s="256">
        <v>2500403</v>
      </c>
      <c r="AJ2568" s="166"/>
      <c r="AK2568" s="166"/>
    </row>
    <row r="2569" spans="33:37">
      <c r="AG2569" s="166" t="s">
        <v>66</v>
      </c>
      <c r="AH2569" s="166" t="s">
        <v>205</v>
      </c>
      <c r="AI2569" s="256">
        <v>2500502</v>
      </c>
      <c r="AJ2569" s="166"/>
      <c r="AK2569" s="166"/>
    </row>
    <row r="2570" spans="33:37">
      <c r="AG2570" s="166" t="s">
        <v>66</v>
      </c>
      <c r="AH2570" s="166" t="s">
        <v>230</v>
      </c>
      <c r="AI2570" s="256">
        <v>2500536</v>
      </c>
      <c r="AJ2570" s="166"/>
      <c r="AK2570" s="166"/>
    </row>
    <row r="2571" spans="33:37">
      <c r="AG2571" s="166" t="s">
        <v>66</v>
      </c>
      <c r="AH2571" s="166" t="s">
        <v>255</v>
      </c>
      <c r="AI2571" s="256">
        <v>2500577</v>
      </c>
      <c r="AJ2571" s="166"/>
      <c r="AK2571" s="166"/>
    </row>
    <row r="2572" spans="33:37">
      <c r="AG2572" s="166" t="s">
        <v>66</v>
      </c>
      <c r="AH2572" s="166" t="s">
        <v>280</v>
      </c>
      <c r="AI2572" s="256">
        <v>2500601</v>
      </c>
      <c r="AJ2572" s="166"/>
      <c r="AK2572" s="166"/>
    </row>
    <row r="2573" spans="33:37">
      <c r="AG2573" s="166" t="s">
        <v>66</v>
      </c>
      <c r="AH2573" s="166" t="s">
        <v>306</v>
      </c>
      <c r="AI2573" s="256">
        <v>2500734</v>
      </c>
      <c r="AJ2573" s="166"/>
      <c r="AK2573" s="166"/>
    </row>
    <row r="2574" spans="33:37">
      <c r="AG2574" s="166" t="s">
        <v>66</v>
      </c>
      <c r="AH2574" s="166" t="s">
        <v>332</v>
      </c>
      <c r="AI2574" s="256">
        <v>2500775</v>
      </c>
      <c r="AJ2574" s="166"/>
      <c r="AK2574" s="166"/>
    </row>
    <row r="2575" spans="33:37">
      <c r="AG2575" s="166" t="s">
        <v>66</v>
      </c>
      <c r="AH2575" s="166" t="s">
        <v>357</v>
      </c>
      <c r="AI2575" s="256">
        <v>2500809</v>
      </c>
      <c r="AJ2575" s="166"/>
      <c r="AK2575" s="166"/>
    </row>
    <row r="2576" spans="33:37">
      <c r="AG2576" s="166" t="s">
        <v>66</v>
      </c>
      <c r="AH2576" s="166" t="s">
        <v>381</v>
      </c>
      <c r="AI2576" s="256">
        <v>2500908</v>
      </c>
      <c r="AJ2576" s="166"/>
      <c r="AK2576" s="166"/>
    </row>
    <row r="2577" spans="33:37">
      <c r="AG2577" s="166" t="s">
        <v>66</v>
      </c>
      <c r="AH2577" s="166" t="s">
        <v>406</v>
      </c>
      <c r="AI2577" s="256">
        <v>2501005</v>
      </c>
      <c r="AJ2577" s="166"/>
      <c r="AK2577" s="166"/>
    </row>
    <row r="2578" spans="33:37">
      <c r="AG2578" s="166" t="s">
        <v>66</v>
      </c>
      <c r="AH2578" s="166" t="s">
        <v>431</v>
      </c>
      <c r="AI2578" s="256">
        <v>2501104</v>
      </c>
      <c r="AJ2578" s="166"/>
      <c r="AK2578" s="166"/>
    </row>
    <row r="2579" spans="33:37">
      <c r="AG2579" s="166" t="s">
        <v>66</v>
      </c>
      <c r="AH2579" s="166" t="s">
        <v>456</v>
      </c>
      <c r="AI2579" s="256">
        <v>2501153</v>
      </c>
      <c r="AJ2579" s="166"/>
      <c r="AK2579" s="166"/>
    </row>
    <row r="2580" spans="33:37">
      <c r="AG2580" s="166" t="s">
        <v>66</v>
      </c>
      <c r="AH2580" s="166" t="s">
        <v>482</v>
      </c>
      <c r="AI2580" s="256">
        <v>2501203</v>
      </c>
      <c r="AJ2580" s="166"/>
      <c r="AK2580" s="166"/>
    </row>
    <row r="2581" spans="33:37">
      <c r="AG2581" s="166" t="s">
        <v>66</v>
      </c>
      <c r="AH2581" s="166" t="s">
        <v>506</v>
      </c>
      <c r="AI2581" s="256">
        <v>2501302</v>
      </c>
      <c r="AJ2581" s="166"/>
      <c r="AK2581" s="166"/>
    </row>
    <row r="2582" spans="33:37">
      <c r="AG2582" s="166" t="s">
        <v>66</v>
      </c>
      <c r="AH2582" s="166" t="s">
        <v>529</v>
      </c>
      <c r="AI2582" s="256">
        <v>2501351</v>
      </c>
      <c r="AJ2582" s="166"/>
      <c r="AK2582" s="166"/>
    </row>
    <row r="2583" spans="33:37">
      <c r="AG2583" s="166" t="s">
        <v>66</v>
      </c>
      <c r="AH2583" s="166" t="s">
        <v>552</v>
      </c>
      <c r="AI2583" s="256">
        <v>2501401</v>
      </c>
      <c r="AJ2583" s="166"/>
      <c r="AK2583" s="166"/>
    </row>
    <row r="2584" spans="33:37">
      <c r="AG2584" s="166" t="s">
        <v>66</v>
      </c>
      <c r="AH2584" s="166" t="s">
        <v>575</v>
      </c>
      <c r="AI2584" s="256">
        <v>2501500</v>
      </c>
      <c r="AJ2584" s="166"/>
      <c r="AK2584" s="166"/>
    </row>
    <row r="2585" spans="33:37">
      <c r="AG2585" s="166" t="s">
        <v>66</v>
      </c>
      <c r="AH2585" s="166" t="s">
        <v>461</v>
      </c>
      <c r="AI2585" s="256">
        <v>2501534</v>
      </c>
      <c r="AJ2585" s="166"/>
      <c r="AK2585" s="166"/>
    </row>
    <row r="2586" spans="33:37">
      <c r="AG2586" s="166" t="s">
        <v>66</v>
      </c>
      <c r="AH2586" s="166" t="s">
        <v>622</v>
      </c>
      <c r="AI2586" s="256">
        <v>2501609</v>
      </c>
      <c r="AJ2586" s="166"/>
      <c r="AK2586" s="166"/>
    </row>
    <row r="2587" spans="33:37">
      <c r="AG2587" s="166" t="s">
        <v>66</v>
      </c>
      <c r="AH2587" s="166" t="s">
        <v>642</v>
      </c>
      <c r="AI2587" s="256">
        <v>2501575</v>
      </c>
      <c r="AJ2587" s="166"/>
      <c r="AK2587" s="166"/>
    </row>
    <row r="2588" spans="33:37">
      <c r="AG2588" s="166" t="s">
        <v>66</v>
      </c>
      <c r="AH2588" s="166" t="s">
        <v>219</v>
      </c>
      <c r="AI2588" s="256">
        <v>2501708</v>
      </c>
      <c r="AJ2588" s="166"/>
      <c r="AK2588" s="166"/>
    </row>
    <row r="2589" spans="33:37">
      <c r="AG2589" s="166" t="s">
        <v>66</v>
      </c>
      <c r="AH2589" s="166" t="s">
        <v>685</v>
      </c>
      <c r="AI2589" s="256">
        <v>2501807</v>
      </c>
      <c r="AJ2589" s="166"/>
      <c r="AK2589" s="166"/>
    </row>
    <row r="2590" spans="33:37">
      <c r="AG2590" s="166" t="s">
        <v>66</v>
      </c>
      <c r="AH2590" s="166" t="s">
        <v>268</v>
      </c>
      <c r="AI2590" s="256">
        <v>2501906</v>
      </c>
      <c r="AJ2590" s="166"/>
      <c r="AK2590" s="166"/>
    </row>
    <row r="2591" spans="33:37">
      <c r="AG2591" s="166" t="s">
        <v>66</v>
      </c>
      <c r="AH2591" s="166" t="s">
        <v>727</v>
      </c>
      <c r="AI2591" s="256">
        <v>2502003</v>
      </c>
      <c r="AJ2591" s="166"/>
      <c r="AK2591" s="166"/>
    </row>
    <row r="2592" spans="33:37">
      <c r="AG2592" s="166" t="s">
        <v>66</v>
      </c>
      <c r="AH2592" s="166" t="s">
        <v>749</v>
      </c>
      <c r="AI2592" s="256">
        <v>2502052</v>
      </c>
      <c r="AJ2592" s="166"/>
      <c r="AK2592" s="166"/>
    </row>
    <row r="2593" spans="33:37">
      <c r="AG2593" s="166" t="s">
        <v>66</v>
      </c>
      <c r="AH2593" s="166" t="s">
        <v>770</v>
      </c>
      <c r="AI2593" s="256">
        <v>2502102</v>
      </c>
      <c r="AJ2593" s="166"/>
      <c r="AK2593" s="166"/>
    </row>
    <row r="2594" spans="33:37">
      <c r="AG2594" s="166" t="s">
        <v>66</v>
      </c>
      <c r="AH2594" s="166" t="s">
        <v>161</v>
      </c>
      <c r="AI2594" s="256">
        <v>2502151</v>
      </c>
      <c r="AJ2594" s="166"/>
      <c r="AK2594" s="166"/>
    </row>
    <row r="2595" spans="33:37">
      <c r="AG2595" s="166" t="s">
        <v>66</v>
      </c>
      <c r="AH2595" s="166" t="s">
        <v>557</v>
      </c>
      <c r="AI2595" s="256">
        <v>2502201</v>
      </c>
      <c r="AJ2595" s="166"/>
      <c r="AK2595" s="166"/>
    </row>
    <row r="2596" spans="33:37">
      <c r="AG2596" s="166" t="s">
        <v>66</v>
      </c>
      <c r="AH2596" s="166" t="s">
        <v>834</v>
      </c>
      <c r="AI2596" s="256">
        <v>2502300</v>
      </c>
      <c r="AJ2596" s="166"/>
      <c r="AK2596" s="166"/>
    </row>
    <row r="2597" spans="33:37">
      <c r="AG2597" s="166" t="s">
        <v>66</v>
      </c>
      <c r="AH2597" s="166" t="s">
        <v>857</v>
      </c>
      <c r="AI2597" s="256">
        <v>2502409</v>
      </c>
      <c r="AJ2597" s="166"/>
      <c r="AK2597" s="166"/>
    </row>
    <row r="2598" spans="33:37">
      <c r="AG2598" s="166" t="s">
        <v>66</v>
      </c>
      <c r="AH2598" s="166" t="s">
        <v>878</v>
      </c>
      <c r="AI2598" s="256">
        <v>2502508</v>
      </c>
      <c r="AJ2598" s="166"/>
      <c r="AK2598" s="166"/>
    </row>
    <row r="2599" spans="33:37">
      <c r="AG2599" s="166" t="s">
        <v>66</v>
      </c>
      <c r="AH2599" s="166" t="s">
        <v>901</v>
      </c>
      <c r="AI2599" s="256">
        <v>2502706</v>
      </c>
      <c r="AJ2599" s="166"/>
      <c r="AK2599" s="166"/>
    </row>
    <row r="2600" spans="33:37">
      <c r="AG2600" s="166" t="s">
        <v>66</v>
      </c>
      <c r="AH2600" s="166" t="s">
        <v>924</v>
      </c>
      <c r="AI2600" s="256">
        <v>2502805</v>
      </c>
      <c r="AJ2600" s="166"/>
      <c r="AK2600" s="166"/>
    </row>
    <row r="2601" spans="33:37">
      <c r="AG2601" s="166" t="s">
        <v>66</v>
      </c>
      <c r="AH2601" s="166" t="s">
        <v>947</v>
      </c>
      <c r="AI2601" s="256">
        <v>2502904</v>
      </c>
      <c r="AJ2601" s="166"/>
      <c r="AK2601" s="166"/>
    </row>
    <row r="2602" spans="33:37">
      <c r="AG2602" s="166" t="s">
        <v>66</v>
      </c>
      <c r="AH2602" s="166" t="s">
        <v>969</v>
      </c>
      <c r="AI2602" s="256">
        <v>2503001</v>
      </c>
      <c r="AJ2602" s="166"/>
      <c r="AK2602" s="166"/>
    </row>
    <row r="2603" spans="33:37">
      <c r="AG2603" s="166" t="s">
        <v>66</v>
      </c>
      <c r="AH2603" s="166" t="s">
        <v>991</v>
      </c>
      <c r="AI2603" s="256">
        <v>2503100</v>
      </c>
      <c r="AJ2603" s="166"/>
      <c r="AK2603" s="166"/>
    </row>
    <row r="2604" spans="33:37">
      <c r="AG2604" s="166" t="s">
        <v>66</v>
      </c>
      <c r="AH2604" s="166" t="s">
        <v>1014</v>
      </c>
      <c r="AI2604" s="256">
        <v>2503209</v>
      </c>
      <c r="AJ2604" s="166"/>
      <c r="AK2604" s="166"/>
    </row>
    <row r="2605" spans="33:37">
      <c r="AG2605" s="166" t="s">
        <v>66</v>
      </c>
      <c r="AH2605" s="166" t="s">
        <v>1036</v>
      </c>
      <c r="AI2605" s="256">
        <v>2503308</v>
      </c>
      <c r="AJ2605" s="166"/>
      <c r="AK2605" s="166"/>
    </row>
    <row r="2606" spans="33:37">
      <c r="AG2606" s="166" t="s">
        <v>66</v>
      </c>
      <c r="AH2606" s="166" t="s">
        <v>1058</v>
      </c>
      <c r="AI2606" s="256">
        <v>2503407</v>
      </c>
      <c r="AJ2606" s="166"/>
      <c r="AK2606" s="166"/>
    </row>
    <row r="2607" spans="33:37">
      <c r="AG2607" s="166" t="s">
        <v>66</v>
      </c>
      <c r="AH2607" s="166" t="s">
        <v>1080</v>
      </c>
      <c r="AI2607" s="256">
        <v>2503506</v>
      </c>
      <c r="AJ2607" s="166"/>
      <c r="AK2607" s="166"/>
    </row>
    <row r="2608" spans="33:37">
      <c r="AG2608" s="166" t="s">
        <v>66</v>
      </c>
      <c r="AH2608" s="166" t="s">
        <v>1102</v>
      </c>
      <c r="AI2608" s="256">
        <v>2503555</v>
      </c>
      <c r="AJ2608" s="166"/>
      <c r="AK2608" s="166"/>
    </row>
    <row r="2609" spans="33:37">
      <c r="AG2609" s="166" t="s">
        <v>66</v>
      </c>
      <c r="AH2609" s="166" t="s">
        <v>1125</v>
      </c>
      <c r="AI2609" s="256">
        <v>2503605</v>
      </c>
      <c r="AJ2609" s="166"/>
      <c r="AK2609" s="166"/>
    </row>
    <row r="2610" spans="33:37">
      <c r="AG2610" s="166" t="s">
        <v>66</v>
      </c>
      <c r="AH2610" s="166" t="s">
        <v>1148</v>
      </c>
      <c r="AI2610" s="256">
        <v>2503704</v>
      </c>
      <c r="AJ2610" s="166"/>
      <c r="AK2610" s="166"/>
    </row>
    <row r="2611" spans="33:37">
      <c r="AG2611" s="166" t="s">
        <v>66</v>
      </c>
      <c r="AH2611" s="166" t="s">
        <v>1171</v>
      </c>
      <c r="AI2611" s="256">
        <v>2503753</v>
      </c>
      <c r="AJ2611" s="166"/>
      <c r="AK2611" s="166"/>
    </row>
    <row r="2612" spans="33:37">
      <c r="AG2612" s="166" t="s">
        <v>66</v>
      </c>
      <c r="AH2612" s="166" t="s">
        <v>1194</v>
      </c>
      <c r="AI2612" s="256">
        <v>2503803</v>
      </c>
      <c r="AJ2612" s="166"/>
      <c r="AK2612" s="166"/>
    </row>
    <row r="2613" spans="33:37">
      <c r="AG2613" s="166" t="s">
        <v>66</v>
      </c>
      <c r="AH2613" s="166" t="s">
        <v>1216</v>
      </c>
      <c r="AI2613" s="256">
        <v>2503902</v>
      </c>
      <c r="AJ2613" s="166"/>
      <c r="AK2613" s="166"/>
    </row>
    <row r="2614" spans="33:37">
      <c r="AG2614" s="166" t="s">
        <v>66</v>
      </c>
      <c r="AH2614" s="166" t="s">
        <v>1237</v>
      </c>
      <c r="AI2614" s="256">
        <v>2504009</v>
      </c>
      <c r="AJ2614" s="166"/>
      <c r="AK2614" s="166"/>
    </row>
    <row r="2615" spans="33:37">
      <c r="AG2615" s="166" t="s">
        <v>66</v>
      </c>
      <c r="AH2615" s="166" t="s">
        <v>1260</v>
      </c>
      <c r="AI2615" s="256">
        <v>2504033</v>
      </c>
      <c r="AJ2615" s="166"/>
      <c r="AK2615" s="166"/>
    </row>
    <row r="2616" spans="33:37">
      <c r="AG2616" s="166" t="s">
        <v>66</v>
      </c>
      <c r="AH2616" s="166" t="s">
        <v>709</v>
      </c>
      <c r="AI2616" s="256">
        <v>2504074</v>
      </c>
      <c r="AJ2616" s="166"/>
      <c r="AK2616" s="166"/>
    </row>
    <row r="2617" spans="33:37">
      <c r="AG2617" s="166" t="s">
        <v>66</v>
      </c>
      <c r="AH2617" s="166" t="s">
        <v>1304</v>
      </c>
      <c r="AI2617" s="256">
        <v>2504108</v>
      </c>
      <c r="AJ2617" s="166"/>
      <c r="AK2617" s="166"/>
    </row>
    <row r="2618" spans="33:37">
      <c r="AG2618" s="166" t="s">
        <v>66</v>
      </c>
      <c r="AH2618" s="166" t="s">
        <v>1326</v>
      </c>
      <c r="AI2618" s="256">
        <v>2504157</v>
      </c>
      <c r="AJ2618" s="166"/>
      <c r="AK2618" s="166"/>
    </row>
    <row r="2619" spans="33:37">
      <c r="AG2619" s="166" t="s">
        <v>66</v>
      </c>
      <c r="AH2619" s="166" t="s">
        <v>1348</v>
      </c>
      <c r="AI2619" s="256">
        <v>2504207</v>
      </c>
      <c r="AJ2619" s="166"/>
      <c r="AK2619" s="166"/>
    </row>
    <row r="2620" spans="33:37">
      <c r="AG2620" s="166" t="s">
        <v>66</v>
      </c>
      <c r="AH2620" s="166" t="s">
        <v>1369</v>
      </c>
      <c r="AI2620" s="256">
        <v>2504306</v>
      </c>
      <c r="AJ2620" s="166"/>
      <c r="AK2620" s="166"/>
    </row>
    <row r="2621" spans="33:37">
      <c r="AG2621" s="166" t="s">
        <v>66</v>
      </c>
      <c r="AH2621" s="166" t="s">
        <v>1391</v>
      </c>
      <c r="AI2621" s="256">
        <v>2504355</v>
      </c>
      <c r="AJ2621" s="166"/>
      <c r="AK2621" s="166"/>
    </row>
    <row r="2622" spans="33:37">
      <c r="AG2622" s="166" t="s">
        <v>66</v>
      </c>
      <c r="AH2622" s="166" t="s">
        <v>1413</v>
      </c>
      <c r="AI2622" s="256">
        <v>2504405</v>
      </c>
      <c r="AJ2622" s="166"/>
      <c r="AK2622" s="166"/>
    </row>
    <row r="2623" spans="33:37">
      <c r="AG2623" s="166" t="s">
        <v>66</v>
      </c>
      <c r="AH2623" s="166" t="s">
        <v>1262</v>
      </c>
      <c r="AI2623" s="256">
        <v>2504504</v>
      </c>
      <c r="AJ2623" s="166"/>
      <c r="AK2623" s="166"/>
    </row>
    <row r="2624" spans="33:37">
      <c r="AG2624" s="166" t="s">
        <v>66</v>
      </c>
      <c r="AH2624" s="166" t="s">
        <v>1456</v>
      </c>
      <c r="AI2624" s="256">
        <v>2504603</v>
      </c>
      <c r="AJ2624" s="166"/>
      <c r="AK2624" s="166"/>
    </row>
    <row r="2625" spans="33:37">
      <c r="AG2625" s="166" t="s">
        <v>66</v>
      </c>
      <c r="AH2625" s="166" t="s">
        <v>1476</v>
      </c>
      <c r="AI2625" s="256">
        <v>2504702</v>
      </c>
      <c r="AJ2625" s="166"/>
      <c r="AK2625" s="166"/>
    </row>
    <row r="2626" spans="33:37">
      <c r="AG2626" s="166" t="s">
        <v>66</v>
      </c>
      <c r="AH2626" s="166" t="s">
        <v>1498</v>
      </c>
      <c r="AI2626" s="256">
        <v>2504801</v>
      </c>
      <c r="AJ2626" s="166"/>
      <c r="AK2626" s="166"/>
    </row>
    <row r="2627" spans="33:37">
      <c r="AG2627" s="166" t="s">
        <v>66</v>
      </c>
      <c r="AH2627" s="166" t="s">
        <v>1518</v>
      </c>
      <c r="AI2627" s="256">
        <v>2504850</v>
      </c>
      <c r="AJ2627" s="166"/>
      <c r="AK2627" s="166"/>
    </row>
    <row r="2628" spans="33:37">
      <c r="AG2628" s="166" t="s">
        <v>66</v>
      </c>
      <c r="AH2628" s="166" t="s">
        <v>1539</v>
      </c>
      <c r="AI2628" s="256">
        <v>2504900</v>
      </c>
      <c r="AJ2628" s="166"/>
      <c r="AK2628" s="166"/>
    </row>
    <row r="2629" spans="33:37">
      <c r="AG2629" s="166" t="s">
        <v>66</v>
      </c>
      <c r="AH2629" s="166" t="s">
        <v>1560</v>
      </c>
      <c r="AI2629" s="256">
        <v>2505006</v>
      </c>
      <c r="AJ2629" s="166"/>
      <c r="AK2629" s="166"/>
    </row>
    <row r="2630" spans="33:37">
      <c r="AG2630" s="166" t="s">
        <v>66</v>
      </c>
      <c r="AH2630" s="166" t="s">
        <v>1579</v>
      </c>
      <c r="AI2630" s="256">
        <v>2505105</v>
      </c>
      <c r="AJ2630" s="166"/>
      <c r="AK2630" s="166"/>
    </row>
    <row r="2631" spans="33:37">
      <c r="AG2631" s="166" t="s">
        <v>66</v>
      </c>
      <c r="AH2631" s="166" t="s">
        <v>1599</v>
      </c>
      <c r="AI2631" s="256">
        <v>2505238</v>
      </c>
      <c r="AJ2631" s="166"/>
      <c r="AK2631" s="166"/>
    </row>
    <row r="2632" spans="33:37">
      <c r="AG2632" s="166" t="s">
        <v>66</v>
      </c>
      <c r="AH2632" s="166" t="s">
        <v>1619</v>
      </c>
      <c r="AI2632" s="256">
        <v>2505204</v>
      </c>
      <c r="AJ2632" s="166"/>
      <c r="AK2632" s="166"/>
    </row>
    <row r="2633" spans="33:37">
      <c r="AG2633" s="166" t="s">
        <v>66</v>
      </c>
      <c r="AH2633" s="166" t="s">
        <v>1640</v>
      </c>
      <c r="AI2633" s="256">
        <v>2505279</v>
      </c>
      <c r="AJ2633" s="166"/>
      <c r="AK2633" s="166"/>
    </row>
    <row r="2634" spans="33:37">
      <c r="AG2634" s="166" t="s">
        <v>66</v>
      </c>
      <c r="AH2634" s="166" t="s">
        <v>1661</v>
      </c>
      <c r="AI2634" s="256">
        <v>2505303</v>
      </c>
      <c r="AJ2634" s="166"/>
      <c r="AK2634" s="166"/>
    </row>
    <row r="2635" spans="33:37">
      <c r="AG2635" s="166" t="s">
        <v>66</v>
      </c>
      <c r="AH2635" s="166" t="s">
        <v>1681</v>
      </c>
      <c r="AI2635" s="256">
        <v>2505352</v>
      </c>
      <c r="AJ2635" s="166"/>
      <c r="AK2635" s="166"/>
    </row>
    <row r="2636" spans="33:37">
      <c r="AG2636" s="166" t="s">
        <v>66</v>
      </c>
      <c r="AH2636" s="166" t="s">
        <v>1702</v>
      </c>
      <c r="AI2636" s="256">
        <v>2505402</v>
      </c>
      <c r="AJ2636" s="166"/>
      <c r="AK2636" s="166"/>
    </row>
    <row r="2637" spans="33:37">
      <c r="AG2637" s="166" t="s">
        <v>66</v>
      </c>
      <c r="AH2637" s="166" t="s">
        <v>1722</v>
      </c>
      <c r="AI2637" s="256">
        <v>2505600</v>
      </c>
      <c r="AJ2637" s="166"/>
      <c r="AK2637" s="166"/>
    </row>
    <row r="2638" spans="33:37">
      <c r="AG2638" s="166" t="s">
        <v>66</v>
      </c>
      <c r="AH2638" s="166" t="s">
        <v>1743</v>
      </c>
      <c r="AI2638" s="256">
        <v>2505709</v>
      </c>
      <c r="AJ2638" s="166"/>
      <c r="AK2638" s="166"/>
    </row>
    <row r="2639" spans="33:37">
      <c r="AG2639" s="166" t="s">
        <v>66</v>
      </c>
      <c r="AH2639" s="166" t="s">
        <v>1763</v>
      </c>
      <c r="AI2639" s="256">
        <v>2505808</v>
      </c>
      <c r="AJ2639" s="166"/>
      <c r="AK2639" s="166"/>
    </row>
    <row r="2640" spans="33:37">
      <c r="AG2640" s="166" t="s">
        <v>66</v>
      </c>
      <c r="AH2640" s="166" t="s">
        <v>1783</v>
      </c>
      <c r="AI2640" s="256">
        <v>2505907</v>
      </c>
      <c r="AJ2640" s="166"/>
      <c r="AK2640" s="166"/>
    </row>
    <row r="2641" spans="33:37">
      <c r="AG2641" s="166" t="s">
        <v>66</v>
      </c>
      <c r="AH2641" s="166" t="s">
        <v>1803</v>
      </c>
      <c r="AI2641" s="256">
        <v>2506004</v>
      </c>
      <c r="AJ2641" s="166"/>
      <c r="AK2641" s="166"/>
    </row>
    <row r="2642" spans="33:37">
      <c r="AG2642" s="166" t="s">
        <v>66</v>
      </c>
      <c r="AH2642" s="166" t="s">
        <v>1821</v>
      </c>
      <c r="AI2642" s="256">
        <v>2506103</v>
      </c>
      <c r="AJ2642" s="166"/>
      <c r="AK2642" s="166"/>
    </row>
    <row r="2643" spans="33:37">
      <c r="AG2643" s="166" t="s">
        <v>66</v>
      </c>
      <c r="AH2643" s="166" t="s">
        <v>1840</v>
      </c>
      <c r="AI2643" s="256">
        <v>2506202</v>
      </c>
      <c r="AJ2643" s="166"/>
      <c r="AK2643" s="166"/>
    </row>
    <row r="2644" spans="33:37">
      <c r="AG2644" s="166" t="s">
        <v>66</v>
      </c>
      <c r="AH2644" s="166" t="s">
        <v>1857</v>
      </c>
      <c r="AI2644" s="256">
        <v>2506251</v>
      </c>
      <c r="AJ2644" s="166"/>
      <c r="AK2644" s="166"/>
    </row>
    <row r="2645" spans="33:37">
      <c r="AG2645" s="166" t="s">
        <v>66</v>
      </c>
      <c r="AH2645" s="166" t="s">
        <v>1875</v>
      </c>
      <c r="AI2645" s="256">
        <v>2506301</v>
      </c>
      <c r="AJ2645" s="166"/>
      <c r="AK2645" s="166"/>
    </row>
    <row r="2646" spans="33:37">
      <c r="AG2646" s="166" t="s">
        <v>66</v>
      </c>
      <c r="AH2646" s="166" t="s">
        <v>1891</v>
      </c>
      <c r="AI2646" s="256">
        <v>2506400</v>
      </c>
      <c r="AJ2646" s="166"/>
      <c r="AK2646" s="166"/>
    </row>
    <row r="2647" spans="33:37">
      <c r="AG2647" s="166" t="s">
        <v>66</v>
      </c>
      <c r="AH2647" s="166" t="s">
        <v>1908</v>
      </c>
      <c r="AI2647" s="256">
        <v>2506509</v>
      </c>
      <c r="AJ2647" s="166"/>
      <c r="AK2647" s="166"/>
    </row>
    <row r="2648" spans="33:37">
      <c r="AG2648" s="166" t="s">
        <v>66</v>
      </c>
      <c r="AH2648" s="166" t="s">
        <v>1926</v>
      </c>
      <c r="AI2648" s="256">
        <v>2506608</v>
      </c>
      <c r="AJ2648" s="166"/>
      <c r="AK2648" s="166"/>
    </row>
    <row r="2649" spans="33:37">
      <c r="AG2649" s="166" t="s">
        <v>66</v>
      </c>
      <c r="AH2649" s="166" t="s">
        <v>1942</v>
      </c>
      <c r="AI2649" s="256">
        <v>2502607</v>
      </c>
      <c r="AJ2649" s="166"/>
      <c r="AK2649" s="166"/>
    </row>
    <row r="2650" spans="33:37">
      <c r="AG2650" s="166" t="s">
        <v>66</v>
      </c>
      <c r="AH2650" s="166" t="s">
        <v>1958</v>
      </c>
      <c r="AI2650" s="256">
        <v>2506707</v>
      </c>
      <c r="AJ2650" s="166"/>
      <c r="AK2650" s="166"/>
    </row>
    <row r="2651" spans="33:37">
      <c r="AG2651" s="166" t="s">
        <v>66</v>
      </c>
      <c r="AH2651" s="166" t="s">
        <v>1976</v>
      </c>
      <c r="AI2651" s="256">
        <v>2506806</v>
      </c>
      <c r="AJ2651" s="166"/>
      <c r="AK2651" s="166"/>
    </row>
    <row r="2652" spans="33:37">
      <c r="AG2652" s="166" t="s">
        <v>66</v>
      </c>
      <c r="AH2652" s="166" t="s">
        <v>736</v>
      </c>
      <c r="AI2652" s="256">
        <v>2506905</v>
      </c>
      <c r="AJ2652" s="166"/>
      <c r="AK2652" s="166"/>
    </row>
    <row r="2653" spans="33:37">
      <c r="AG2653" s="166" t="s">
        <v>66</v>
      </c>
      <c r="AH2653" s="166" t="s">
        <v>2011</v>
      </c>
      <c r="AI2653" s="256">
        <v>2507002</v>
      </c>
      <c r="AJ2653" s="166"/>
      <c r="AK2653" s="166"/>
    </row>
    <row r="2654" spans="33:37">
      <c r="AG2654" s="166" t="s">
        <v>66</v>
      </c>
      <c r="AH2654" s="166" t="s">
        <v>2029</v>
      </c>
      <c r="AI2654" s="256">
        <v>2507101</v>
      </c>
      <c r="AJ2654" s="166"/>
      <c r="AK2654" s="166"/>
    </row>
    <row r="2655" spans="33:37">
      <c r="AG2655" s="166" t="s">
        <v>66</v>
      </c>
      <c r="AH2655" s="166" t="s">
        <v>2047</v>
      </c>
      <c r="AI2655" s="256">
        <v>2507200</v>
      </c>
      <c r="AJ2655" s="166"/>
      <c r="AK2655" s="166"/>
    </row>
    <row r="2656" spans="33:37">
      <c r="AG2656" s="166" t="s">
        <v>66</v>
      </c>
      <c r="AH2656" s="166" t="s">
        <v>2065</v>
      </c>
      <c r="AI2656" s="256">
        <v>2507309</v>
      </c>
      <c r="AJ2656" s="166"/>
      <c r="AK2656" s="166"/>
    </row>
    <row r="2657" spans="33:37">
      <c r="AG2657" s="166" t="s">
        <v>66</v>
      </c>
      <c r="AH2657" s="166" t="s">
        <v>2082</v>
      </c>
      <c r="AI2657" s="256">
        <v>2507408</v>
      </c>
      <c r="AJ2657" s="166"/>
      <c r="AK2657" s="166"/>
    </row>
    <row r="2658" spans="33:37">
      <c r="AG2658" s="166" t="s">
        <v>66</v>
      </c>
      <c r="AH2658" s="166" t="s">
        <v>2097</v>
      </c>
      <c r="AI2658" s="256">
        <v>2507507</v>
      </c>
      <c r="AJ2658" s="166"/>
      <c r="AK2658" s="166"/>
    </row>
    <row r="2659" spans="33:37">
      <c r="AG2659" s="166" t="s">
        <v>66</v>
      </c>
      <c r="AH2659" s="166" t="s">
        <v>2114</v>
      </c>
      <c r="AI2659" s="256">
        <v>2513653</v>
      </c>
      <c r="AJ2659" s="166"/>
      <c r="AK2659" s="166"/>
    </row>
    <row r="2660" spans="33:37">
      <c r="AG2660" s="166" t="s">
        <v>66</v>
      </c>
      <c r="AH2660" s="166" t="s">
        <v>2129</v>
      </c>
      <c r="AI2660" s="256">
        <v>2507606</v>
      </c>
      <c r="AJ2660" s="166"/>
      <c r="AK2660" s="166"/>
    </row>
    <row r="2661" spans="33:37">
      <c r="AG2661" s="166" t="s">
        <v>66</v>
      </c>
      <c r="AH2661" s="166" t="s">
        <v>2146</v>
      </c>
      <c r="AI2661" s="256">
        <v>2507705</v>
      </c>
      <c r="AJ2661" s="166"/>
      <c r="AK2661" s="166"/>
    </row>
    <row r="2662" spans="33:37">
      <c r="AG2662" s="166" t="s">
        <v>66</v>
      </c>
      <c r="AH2662" s="166" t="s">
        <v>2162</v>
      </c>
      <c r="AI2662" s="256">
        <v>2507804</v>
      </c>
      <c r="AJ2662" s="166"/>
      <c r="AK2662" s="166"/>
    </row>
    <row r="2663" spans="33:37">
      <c r="AG2663" s="166" t="s">
        <v>66</v>
      </c>
      <c r="AH2663" s="166" t="s">
        <v>2179</v>
      </c>
      <c r="AI2663" s="256">
        <v>2507903</v>
      </c>
      <c r="AJ2663" s="166"/>
      <c r="AK2663" s="166"/>
    </row>
    <row r="2664" spans="33:37">
      <c r="AG2664" s="166" t="s">
        <v>66</v>
      </c>
      <c r="AH2664" s="166" t="s">
        <v>2196</v>
      </c>
      <c r="AI2664" s="256">
        <v>2508000</v>
      </c>
      <c r="AJ2664" s="166"/>
      <c r="AK2664" s="166"/>
    </row>
    <row r="2665" spans="33:37">
      <c r="AG2665" s="166" t="s">
        <v>66</v>
      </c>
      <c r="AH2665" s="166" t="s">
        <v>2211</v>
      </c>
      <c r="AI2665" s="256">
        <v>2508109</v>
      </c>
      <c r="AJ2665" s="166"/>
      <c r="AK2665" s="166"/>
    </row>
    <row r="2666" spans="33:37">
      <c r="AG2666" s="166" t="s">
        <v>66</v>
      </c>
      <c r="AH2666" s="166" t="s">
        <v>2227</v>
      </c>
      <c r="AI2666" s="256">
        <v>2508208</v>
      </c>
      <c r="AJ2666" s="166"/>
      <c r="AK2666" s="166"/>
    </row>
    <row r="2667" spans="33:37">
      <c r="AG2667" s="166" t="s">
        <v>66</v>
      </c>
      <c r="AH2667" s="166" t="s">
        <v>2243</v>
      </c>
      <c r="AI2667" s="256">
        <v>2508307</v>
      </c>
      <c r="AJ2667" s="166"/>
      <c r="AK2667" s="166"/>
    </row>
    <row r="2668" spans="33:37">
      <c r="AG2668" s="166" t="s">
        <v>66</v>
      </c>
      <c r="AH2668" s="166" t="s">
        <v>2257</v>
      </c>
      <c r="AI2668" s="256">
        <v>2508406</v>
      </c>
      <c r="AJ2668" s="166"/>
      <c r="AK2668" s="166"/>
    </row>
    <row r="2669" spans="33:37">
      <c r="AG2669" s="166" t="s">
        <v>66</v>
      </c>
      <c r="AH2669" s="166" t="s">
        <v>2272</v>
      </c>
      <c r="AI2669" s="256">
        <v>2508505</v>
      </c>
      <c r="AJ2669" s="166"/>
      <c r="AK2669" s="166"/>
    </row>
    <row r="2670" spans="33:37">
      <c r="AG2670" s="166" t="s">
        <v>66</v>
      </c>
      <c r="AH2670" s="166" t="s">
        <v>2288</v>
      </c>
      <c r="AI2670" s="256">
        <v>2508554</v>
      </c>
      <c r="AJ2670" s="166"/>
      <c r="AK2670" s="166"/>
    </row>
    <row r="2671" spans="33:37">
      <c r="AG2671" s="166" t="s">
        <v>66</v>
      </c>
      <c r="AH2671" s="166" t="s">
        <v>2304</v>
      </c>
      <c r="AI2671" s="256">
        <v>2508604</v>
      </c>
      <c r="AJ2671" s="166"/>
      <c r="AK2671" s="166"/>
    </row>
    <row r="2672" spans="33:37">
      <c r="AG2672" s="166" t="s">
        <v>66</v>
      </c>
      <c r="AH2672" s="166" t="s">
        <v>2317</v>
      </c>
      <c r="AI2672" s="256">
        <v>2508703</v>
      </c>
      <c r="AJ2672" s="166"/>
      <c r="AK2672" s="166"/>
    </row>
    <row r="2673" spans="33:37">
      <c r="AG2673" s="166" t="s">
        <v>66</v>
      </c>
      <c r="AH2673" s="166" t="s">
        <v>2333</v>
      </c>
      <c r="AI2673" s="256">
        <v>2508802</v>
      </c>
      <c r="AJ2673" s="166"/>
      <c r="AK2673" s="166"/>
    </row>
    <row r="2674" spans="33:37">
      <c r="AG2674" s="166" t="s">
        <v>66</v>
      </c>
      <c r="AH2674" s="166" t="s">
        <v>2349</v>
      </c>
      <c r="AI2674" s="256">
        <v>2508901</v>
      </c>
      <c r="AJ2674" s="166"/>
      <c r="AK2674" s="166"/>
    </row>
    <row r="2675" spans="33:37">
      <c r="AG2675" s="166" t="s">
        <v>66</v>
      </c>
      <c r="AH2675" s="166" t="s">
        <v>2365</v>
      </c>
      <c r="AI2675" s="256">
        <v>2509008</v>
      </c>
      <c r="AJ2675" s="166"/>
      <c r="AK2675" s="166"/>
    </row>
    <row r="2676" spans="33:37">
      <c r="AG2676" s="166" t="s">
        <v>66</v>
      </c>
      <c r="AH2676" s="166" t="s">
        <v>2379</v>
      </c>
      <c r="AI2676" s="256">
        <v>2509057</v>
      </c>
      <c r="AJ2676" s="166"/>
      <c r="AK2676" s="166"/>
    </row>
    <row r="2677" spans="33:37">
      <c r="AG2677" s="166" t="s">
        <v>66</v>
      </c>
      <c r="AH2677" s="166" t="s">
        <v>2394</v>
      </c>
      <c r="AI2677" s="256">
        <v>2509107</v>
      </c>
      <c r="AJ2677" s="166"/>
      <c r="AK2677" s="166"/>
    </row>
    <row r="2678" spans="33:37">
      <c r="AG2678" s="166" t="s">
        <v>66</v>
      </c>
      <c r="AH2678" s="166" t="s">
        <v>2410</v>
      </c>
      <c r="AI2678" s="256">
        <v>2509156</v>
      </c>
      <c r="AJ2678" s="166"/>
      <c r="AK2678" s="166"/>
    </row>
    <row r="2679" spans="33:37">
      <c r="AG2679" s="166" t="s">
        <v>66</v>
      </c>
      <c r="AH2679" s="166" t="s">
        <v>2426</v>
      </c>
      <c r="AI2679" s="256">
        <v>2509206</v>
      </c>
      <c r="AJ2679" s="166"/>
      <c r="AK2679" s="166"/>
    </row>
    <row r="2680" spans="33:37">
      <c r="AG2680" s="166" t="s">
        <v>66</v>
      </c>
      <c r="AH2680" s="166" t="s">
        <v>2442</v>
      </c>
      <c r="AI2680" s="256">
        <v>2509305</v>
      </c>
      <c r="AJ2680" s="166"/>
      <c r="AK2680" s="166"/>
    </row>
    <row r="2681" spans="33:37">
      <c r="AG2681" s="166" t="s">
        <v>66</v>
      </c>
      <c r="AH2681" s="166" t="s">
        <v>2458</v>
      </c>
      <c r="AI2681" s="256">
        <v>2509339</v>
      </c>
      <c r="AJ2681" s="166"/>
      <c r="AK2681" s="166"/>
    </row>
    <row r="2682" spans="33:37">
      <c r="AG2682" s="166" t="s">
        <v>66</v>
      </c>
      <c r="AH2682" s="166" t="s">
        <v>2471</v>
      </c>
      <c r="AI2682" s="256">
        <v>2509370</v>
      </c>
      <c r="AJ2682" s="166"/>
      <c r="AK2682" s="166"/>
    </row>
    <row r="2683" spans="33:37">
      <c r="AG2683" s="166" t="s">
        <v>66</v>
      </c>
      <c r="AH2683" s="166" t="s">
        <v>2487</v>
      </c>
      <c r="AI2683" s="256">
        <v>2509396</v>
      </c>
      <c r="AJ2683" s="166"/>
      <c r="AK2683" s="166"/>
    </row>
    <row r="2684" spans="33:37">
      <c r="AG2684" s="166" t="s">
        <v>66</v>
      </c>
      <c r="AH2684" s="166" t="s">
        <v>2502</v>
      </c>
      <c r="AI2684" s="256">
        <v>2509404</v>
      </c>
      <c r="AJ2684" s="166"/>
      <c r="AK2684" s="166"/>
    </row>
    <row r="2685" spans="33:37">
      <c r="AG2685" s="166" t="s">
        <v>66</v>
      </c>
      <c r="AH2685" s="166" t="s">
        <v>2517</v>
      </c>
      <c r="AI2685" s="256">
        <v>2509503</v>
      </c>
      <c r="AJ2685" s="166"/>
      <c r="AK2685" s="166"/>
    </row>
    <row r="2686" spans="33:37">
      <c r="AG2686" s="166" t="s">
        <v>66</v>
      </c>
      <c r="AH2686" s="166" t="s">
        <v>2532</v>
      </c>
      <c r="AI2686" s="256">
        <v>2509602</v>
      </c>
      <c r="AJ2686" s="166"/>
      <c r="AK2686" s="166"/>
    </row>
    <row r="2687" spans="33:37">
      <c r="AG2687" s="166" t="s">
        <v>66</v>
      </c>
      <c r="AH2687" s="166" t="s">
        <v>2548</v>
      </c>
      <c r="AI2687" s="256">
        <v>2509701</v>
      </c>
      <c r="AJ2687" s="166"/>
      <c r="AK2687" s="166"/>
    </row>
    <row r="2688" spans="33:37">
      <c r="AG2688" s="166" t="s">
        <v>66</v>
      </c>
      <c r="AH2688" s="166" t="s">
        <v>2511</v>
      </c>
      <c r="AI2688" s="256">
        <v>2509800</v>
      </c>
      <c r="AJ2688" s="166"/>
      <c r="AK2688" s="166"/>
    </row>
    <row r="2689" spans="33:37">
      <c r="AG2689" s="166" t="s">
        <v>66</v>
      </c>
      <c r="AH2689" s="166" t="s">
        <v>2578</v>
      </c>
      <c r="AI2689" s="256">
        <v>2509909</v>
      </c>
      <c r="AJ2689" s="166"/>
      <c r="AK2689" s="166"/>
    </row>
    <row r="2690" spans="33:37">
      <c r="AG2690" s="166" t="s">
        <v>66</v>
      </c>
      <c r="AH2690" s="166" t="s">
        <v>2593</v>
      </c>
      <c r="AI2690" s="256">
        <v>2510006</v>
      </c>
      <c r="AJ2690" s="166"/>
      <c r="AK2690" s="166"/>
    </row>
    <row r="2691" spans="33:37">
      <c r="AG2691" s="166" t="s">
        <v>66</v>
      </c>
      <c r="AH2691" s="166" t="s">
        <v>2609</v>
      </c>
      <c r="AI2691" s="256">
        <v>2510105</v>
      </c>
      <c r="AJ2691" s="166"/>
      <c r="AK2691" s="166"/>
    </row>
    <row r="2692" spans="33:37">
      <c r="AG2692" s="166" t="s">
        <v>66</v>
      </c>
      <c r="AH2692" s="166" t="s">
        <v>1917</v>
      </c>
      <c r="AI2692" s="256">
        <v>2510204</v>
      </c>
      <c r="AJ2692" s="166"/>
      <c r="AK2692" s="166"/>
    </row>
    <row r="2693" spans="33:37">
      <c r="AG2693" s="166" t="s">
        <v>66</v>
      </c>
      <c r="AH2693" s="166" t="s">
        <v>2636</v>
      </c>
      <c r="AI2693" s="256">
        <v>2510303</v>
      </c>
      <c r="AJ2693" s="166"/>
      <c r="AK2693" s="166"/>
    </row>
    <row r="2694" spans="33:37">
      <c r="AG2694" s="166" t="s">
        <v>66</v>
      </c>
      <c r="AH2694" s="166" t="s">
        <v>2650</v>
      </c>
      <c r="AI2694" s="256">
        <v>2510402</v>
      </c>
      <c r="AJ2694" s="166"/>
      <c r="AK2694" s="166"/>
    </row>
    <row r="2695" spans="33:37">
      <c r="AG2695" s="166" t="s">
        <v>66</v>
      </c>
      <c r="AH2695" s="166" t="s">
        <v>2663</v>
      </c>
      <c r="AI2695" s="256">
        <v>2510501</v>
      </c>
      <c r="AJ2695" s="166"/>
      <c r="AK2695" s="166"/>
    </row>
    <row r="2696" spans="33:37">
      <c r="AG2696" s="166" t="s">
        <v>66</v>
      </c>
      <c r="AH2696" s="166" t="s">
        <v>2677</v>
      </c>
      <c r="AI2696" s="256">
        <v>2510600</v>
      </c>
      <c r="AJ2696" s="166"/>
      <c r="AK2696" s="166"/>
    </row>
    <row r="2697" spans="33:37">
      <c r="AG2697" s="166" t="s">
        <v>66</v>
      </c>
      <c r="AH2697" s="166" t="s">
        <v>2693</v>
      </c>
      <c r="AI2697" s="256">
        <v>2510659</v>
      </c>
      <c r="AJ2697" s="166"/>
      <c r="AK2697" s="166"/>
    </row>
    <row r="2698" spans="33:37">
      <c r="AG2698" s="166" t="s">
        <v>66</v>
      </c>
      <c r="AH2698" s="166" t="s">
        <v>2183</v>
      </c>
      <c r="AI2698" s="256">
        <v>2510709</v>
      </c>
      <c r="AJ2698" s="166"/>
      <c r="AK2698" s="166"/>
    </row>
    <row r="2699" spans="33:37">
      <c r="AG2699" s="166" t="s">
        <v>66</v>
      </c>
      <c r="AH2699" s="166" t="s">
        <v>2724</v>
      </c>
      <c r="AI2699" s="256">
        <v>2510808</v>
      </c>
      <c r="AJ2699" s="166"/>
      <c r="AK2699" s="166"/>
    </row>
    <row r="2700" spans="33:37">
      <c r="AG2700" s="166" t="s">
        <v>66</v>
      </c>
      <c r="AH2700" s="166" t="s">
        <v>2550</v>
      </c>
      <c r="AI2700" s="256">
        <v>2510907</v>
      </c>
      <c r="AJ2700" s="166"/>
      <c r="AK2700" s="166"/>
    </row>
    <row r="2701" spans="33:37">
      <c r="AG2701" s="166" t="s">
        <v>66</v>
      </c>
      <c r="AH2701" s="166" t="s">
        <v>2749</v>
      </c>
      <c r="AI2701" s="256">
        <v>2511004</v>
      </c>
      <c r="AJ2701" s="166"/>
      <c r="AK2701" s="166"/>
    </row>
    <row r="2702" spans="33:37">
      <c r="AG2702" s="166" t="s">
        <v>66</v>
      </c>
      <c r="AH2702" s="166" t="s">
        <v>2770</v>
      </c>
      <c r="AI2702" s="256">
        <v>2511103</v>
      </c>
      <c r="AJ2702" s="166"/>
      <c r="AK2702" s="166"/>
    </row>
    <row r="2703" spans="33:37">
      <c r="AG2703" s="166" t="s">
        <v>66</v>
      </c>
      <c r="AH2703" s="166" t="s">
        <v>2786</v>
      </c>
      <c r="AI2703" s="256">
        <v>2511202</v>
      </c>
      <c r="AJ2703" s="166"/>
      <c r="AK2703" s="166"/>
    </row>
    <row r="2704" spans="33:37">
      <c r="AG2704" s="166" t="s">
        <v>66</v>
      </c>
      <c r="AH2704" s="166" t="s">
        <v>2801</v>
      </c>
      <c r="AI2704" s="256">
        <v>2512721</v>
      </c>
      <c r="AJ2704" s="166"/>
      <c r="AK2704" s="166"/>
    </row>
    <row r="2705" spans="33:37">
      <c r="AG2705" s="166" t="s">
        <v>66</v>
      </c>
      <c r="AH2705" s="166" t="s">
        <v>2816</v>
      </c>
      <c r="AI2705" s="256">
        <v>2511301</v>
      </c>
      <c r="AJ2705" s="166"/>
      <c r="AK2705" s="166"/>
    </row>
    <row r="2706" spans="33:37">
      <c r="AG2706" s="166" t="s">
        <v>66</v>
      </c>
      <c r="AH2706" s="166" t="s">
        <v>2830</v>
      </c>
      <c r="AI2706" s="256">
        <v>2511400</v>
      </c>
      <c r="AJ2706" s="166"/>
      <c r="AK2706" s="166"/>
    </row>
    <row r="2707" spans="33:37">
      <c r="AG2707" s="166" t="s">
        <v>66</v>
      </c>
      <c r="AH2707" s="166" t="s">
        <v>1754</v>
      </c>
      <c r="AI2707" s="256">
        <v>2511509</v>
      </c>
      <c r="AJ2707" s="166"/>
      <c r="AK2707" s="166"/>
    </row>
    <row r="2708" spans="33:37">
      <c r="AG2708" s="166" t="s">
        <v>66</v>
      </c>
      <c r="AH2708" s="166" t="s">
        <v>2308</v>
      </c>
      <c r="AI2708" s="256">
        <v>2511608</v>
      </c>
      <c r="AJ2708" s="166"/>
      <c r="AK2708" s="166"/>
    </row>
    <row r="2709" spans="33:37">
      <c r="AG2709" s="166" t="s">
        <v>66</v>
      </c>
      <c r="AH2709" s="166" t="s">
        <v>2867</v>
      </c>
      <c r="AI2709" s="256">
        <v>2511707</v>
      </c>
      <c r="AJ2709" s="166"/>
      <c r="AK2709" s="166"/>
    </row>
    <row r="2710" spans="33:37">
      <c r="AG2710" s="166" t="s">
        <v>66</v>
      </c>
      <c r="AH2710" s="166" t="s">
        <v>2880</v>
      </c>
      <c r="AI2710" s="256">
        <v>2511806</v>
      </c>
      <c r="AJ2710" s="166"/>
      <c r="AK2710" s="166"/>
    </row>
    <row r="2711" spans="33:37">
      <c r="AG2711" s="166" t="s">
        <v>66</v>
      </c>
      <c r="AH2711" s="166" t="s">
        <v>2892</v>
      </c>
      <c r="AI2711" s="256">
        <v>2511905</v>
      </c>
      <c r="AJ2711" s="166"/>
      <c r="AK2711" s="166"/>
    </row>
    <row r="2712" spans="33:37">
      <c r="AG2712" s="166" t="s">
        <v>66</v>
      </c>
      <c r="AH2712" s="166" t="s">
        <v>2905</v>
      </c>
      <c r="AI2712" s="256">
        <v>2512002</v>
      </c>
      <c r="AJ2712" s="166"/>
      <c r="AK2712" s="166"/>
    </row>
    <row r="2713" spans="33:37">
      <c r="AG2713" s="166" t="s">
        <v>66</v>
      </c>
      <c r="AH2713" s="166" t="s">
        <v>2917</v>
      </c>
      <c r="AI2713" s="256">
        <v>2512036</v>
      </c>
      <c r="AJ2713" s="166"/>
      <c r="AK2713" s="166"/>
    </row>
    <row r="2714" spans="33:37">
      <c r="AG2714" s="166" t="s">
        <v>66</v>
      </c>
      <c r="AH2714" s="166" t="s">
        <v>2929</v>
      </c>
      <c r="AI2714" s="256">
        <v>2512077</v>
      </c>
      <c r="AJ2714" s="166"/>
      <c r="AK2714" s="166"/>
    </row>
    <row r="2715" spans="33:37">
      <c r="AG2715" s="166" t="s">
        <v>66</v>
      </c>
      <c r="AH2715" s="166" t="s">
        <v>2940</v>
      </c>
      <c r="AI2715" s="256">
        <v>2512101</v>
      </c>
      <c r="AJ2715" s="166"/>
      <c r="AK2715" s="166"/>
    </row>
    <row r="2716" spans="33:37">
      <c r="AG2716" s="166" t="s">
        <v>66</v>
      </c>
      <c r="AH2716" s="166" t="s">
        <v>2952</v>
      </c>
      <c r="AI2716" s="256">
        <v>2512200</v>
      </c>
      <c r="AJ2716" s="166"/>
      <c r="AK2716" s="166"/>
    </row>
    <row r="2717" spans="33:37">
      <c r="AG2717" s="166" t="s">
        <v>66</v>
      </c>
      <c r="AH2717" s="166" t="s">
        <v>2964</v>
      </c>
      <c r="AI2717" s="256">
        <v>2512309</v>
      </c>
      <c r="AJ2717" s="166"/>
      <c r="AK2717" s="166"/>
    </row>
    <row r="2718" spans="33:37">
      <c r="AG2718" s="166" t="s">
        <v>66</v>
      </c>
      <c r="AH2718" s="166" t="s">
        <v>2976</v>
      </c>
      <c r="AI2718" s="256">
        <v>2512408</v>
      </c>
      <c r="AJ2718" s="166"/>
      <c r="AK2718" s="166"/>
    </row>
    <row r="2719" spans="33:37">
      <c r="AG2719" s="166" t="s">
        <v>66</v>
      </c>
      <c r="AH2719" s="166" t="s">
        <v>2989</v>
      </c>
      <c r="AI2719" s="256">
        <v>2512507</v>
      </c>
      <c r="AJ2719" s="166"/>
      <c r="AK2719" s="166"/>
    </row>
    <row r="2720" spans="33:37">
      <c r="AG2720" s="166" t="s">
        <v>66</v>
      </c>
      <c r="AH2720" s="166" t="s">
        <v>3001</v>
      </c>
      <c r="AI2720" s="256">
        <v>2512606</v>
      </c>
      <c r="AJ2720" s="166"/>
      <c r="AK2720" s="166"/>
    </row>
    <row r="2721" spans="33:37">
      <c r="AG2721" s="166" t="s">
        <v>66</v>
      </c>
      <c r="AH2721" s="166" t="s">
        <v>3014</v>
      </c>
      <c r="AI2721" s="256">
        <v>2512705</v>
      </c>
      <c r="AJ2721" s="166"/>
      <c r="AK2721" s="166"/>
    </row>
    <row r="2722" spans="33:37">
      <c r="AG2722" s="166" t="s">
        <v>66</v>
      </c>
      <c r="AH2722" s="166" t="s">
        <v>3012</v>
      </c>
      <c r="AI2722" s="256">
        <v>2512747</v>
      </c>
      <c r="AJ2722" s="166"/>
      <c r="AK2722" s="166"/>
    </row>
    <row r="2723" spans="33:37">
      <c r="AG2723" s="166" t="s">
        <v>66</v>
      </c>
      <c r="AH2723" s="166" t="s">
        <v>3039</v>
      </c>
      <c r="AI2723" s="256">
        <v>2512754</v>
      </c>
      <c r="AJ2723" s="166"/>
      <c r="AK2723" s="166"/>
    </row>
    <row r="2724" spans="33:37">
      <c r="AG2724" s="166" t="s">
        <v>66</v>
      </c>
      <c r="AH2724" s="166" t="s">
        <v>3051</v>
      </c>
      <c r="AI2724" s="256">
        <v>2512762</v>
      </c>
      <c r="AJ2724" s="166"/>
      <c r="AK2724" s="166"/>
    </row>
    <row r="2725" spans="33:37">
      <c r="AG2725" s="166" t="s">
        <v>66</v>
      </c>
      <c r="AH2725" s="166" t="s">
        <v>3063</v>
      </c>
      <c r="AI2725" s="256">
        <v>2512788</v>
      </c>
      <c r="AJ2725" s="166"/>
      <c r="AK2725" s="166"/>
    </row>
    <row r="2726" spans="33:37">
      <c r="AG2726" s="166" t="s">
        <v>66</v>
      </c>
      <c r="AH2726" s="166" t="s">
        <v>3074</v>
      </c>
      <c r="AI2726" s="256">
        <v>2512804</v>
      </c>
      <c r="AJ2726" s="166"/>
      <c r="AK2726" s="166"/>
    </row>
    <row r="2727" spans="33:37">
      <c r="AG2727" s="166" t="s">
        <v>66</v>
      </c>
      <c r="AH2727" s="166" t="s">
        <v>3087</v>
      </c>
      <c r="AI2727" s="256">
        <v>2512903</v>
      </c>
      <c r="AJ2727" s="166"/>
      <c r="AK2727" s="166"/>
    </row>
    <row r="2728" spans="33:37">
      <c r="AG2728" s="166" t="s">
        <v>66</v>
      </c>
      <c r="AH2728" s="166" t="s">
        <v>2772</v>
      </c>
      <c r="AI2728" s="256">
        <v>2513000</v>
      </c>
      <c r="AJ2728" s="166"/>
      <c r="AK2728" s="166"/>
    </row>
    <row r="2729" spans="33:37">
      <c r="AG2729" s="166" t="s">
        <v>66</v>
      </c>
      <c r="AH2729" s="166" t="s">
        <v>3112</v>
      </c>
      <c r="AI2729" s="256">
        <v>2513109</v>
      </c>
      <c r="AJ2729" s="166"/>
      <c r="AK2729" s="166"/>
    </row>
    <row r="2730" spans="33:37">
      <c r="AG2730" s="166" t="s">
        <v>66</v>
      </c>
      <c r="AH2730" s="166" t="s">
        <v>3124</v>
      </c>
      <c r="AI2730" s="256">
        <v>2513158</v>
      </c>
      <c r="AJ2730" s="166"/>
      <c r="AK2730" s="166"/>
    </row>
    <row r="2731" spans="33:37">
      <c r="AG2731" s="166" t="s">
        <v>66</v>
      </c>
      <c r="AH2731" s="166" t="s">
        <v>2521</v>
      </c>
      <c r="AI2731" s="256">
        <v>2513208</v>
      </c>
      <c r="AJ2731" s="166"/>
      <c r="AK2731" s="166"/>
    </row>
    <row r="2732" spans="33:37">
      <c r="AG2732" s="166" t="s">
        <v>66</v>
      </c>
      <c r="AH2732" s="166" t="s">
        <v>3072</v>
      </c>
      <c r="AI2732" s="256">
        <v>2513307</v>
      </c>
      <c r="AJ2732" s="166"/>
      <c r="AK2732" s="166"/>
    </row>
    <row r="2733" spans="33:37">
      <c r="AG2733" s="166" t="s">
        <v>66</v>
      </c>
      <c r="AH2733" s="166" t="s">
        <v>3085</v>
      </c>
      <c r="AI2733" s="256">
        <v>2513356</v>
      </c>
      <c r="AJ2733" s="166"/>
      <c r="AK2733" s="166"/>
    </row>
    <row r="2734" spans="33:37">
      <c r="AG2734" s="166" t="s">
        <v>66</v>
      </c>
      <c r="AH2734" s="166" t="s">
        <v>3098</v>
      </c>
      <c r="AI2734" s="256">
        <v>2513406</v>
      </c>
      <c r="AJ2734" s="166"/>
      <c r="AK2734" s="166"/>
    </row>
    <row r="2735" spans="33:37">
      <c r="AG2735" s="166" t="s">
        <v>66</v>
      </c>
      <c r="AH2735" s="166" t="s">
        <v>3134</v>
      </c>
      <c r="AI2735" s="256">
        <v>2513703</v>
      </c>
      <c r="AJ2735" s="166"/>
      <c r="AK2735" s="166"/>
    </row>
    <row r="2736" spans="33:37">
      <c r="AG2736" s="166" t="s">
        <v>66</v>
      </c>
      <c r="AH2736" s="166" t="s">
        <v>3192</v>
      </c>
      <c r="AI2736" s="256">
        <v>2513802</v>
      </c>
      <c r="AJ2736" s="166"/>
      <c r="AK2736" s="166"/>
    </row>
    <row r="2737" spans="33:37">
      <c r="AG2737" s="166" t="s">
        <v>66</v>
      </c>
      <c r="AH2737" s="166" t="s">
        <v>3204</v>
      </c>
      <c r="AI2737" s="256">
        <v>2513505</v>
      </c>
      <c r="AJ2737" s="166"/>
      <c r="AK2737" s="166"/>
    </row>
    <row r="2738" spans="33:37">
      <c r="AG2738" s="166" t="s">
        <v>66</v>
      </c>
      <c r="AH2738" s="166" t="s">
        <v>3216</v>
      </c>
      <c r="AI2738" s="256">
        <v>2513604</v>
      </c>
      <c r="AJ2738" s="166"/>
      <c r="AK2738" s="166"/>
    </row>
    <row r="2739" spans="33:37">
      <c r="AG2739" s="166" t="s">
        <v>66</v>
      </c>
      <c r="AH2739" s="166" t="s">
        <v>3228</v>
      </c>
      <c r="AI2739" s="256">
        <v>2513851</v>
      </c>
      <c r="AJ2739" s="166"/>
      <c r="AK2739" s="166"/>
    </row>
    <row r="2740" spans="33:37">
      <c r="AG2740" s="166" t="s">
        <v>66</v>
      </c>
      <c r="AH2740" s="166" t="s">
        <v>3238</v>
      </c>
      <c r="AI2740" s="256">
        <v>2513927</v>
      </c>
      <c r="AJ2740" s="166"/>
      <c r="AK2740" s="166"/>
    </row>
    <row r="2741" spans="33:37">
      <c r="AG2741" s="166" t="s">
        <v>66</v>
      </c>
      <c r="AH2741" s="166" t="s">
        <v>3190</v>
      </c>
      <c r="AI2741" s="256">
        <v>2513901</v>
      </c>
      <c r="AJ2741" s="166"/>
      <c r="AK2741" s="166"/>
    </row>
    <row r="2742" spans="33:37">
      <c r="AG2742" s="166" t="s">
        <v>66</v>
      </c>
      <c r="AH2742" s="166" t="s">
        <v>1607</v>
      </c>
      <c r="AI2742" s="256">
        <v>2513968</v>
      </c>
      <c r="AJ2742" s="166"/>
      <c r="AK2742" s="166"/>
    </row>
    <row r="2743" spans="33:37">
      <c r="AG2743" s="166" t="s">
        <v>66</v>
      </c>
      <c r="AH2743" s="166" t="s">
        <v>3270</v>
      </c>
      <c r="AI2743" s="256">
        <v>2513943</v>
      </c>
      <c r="AJ2743" s="166"/>
      <c r="AK2743" s="166"/>
    </row>
    <row r="2744" spans="33:37">
      <c r="AG2744" s="166" t="s">
        <v>66</v>
      </c>
      <c r="AH2744" s="166" t="s">
        <v>1628</v>
      </c>
      <c r="AI2744" s="256">
        <v>2513984</v>
      </c>
      <c r="AJ2744" s="166"/>
      <c r="AK2744" s="166"/>
    </row>
    <row r="2745" spans="33:37">
      <c r="AG2745" s="166" t="s">
        <v>66</v>
      </c>
      <c r="AH2745" s="166" t="s">
        <v>3293</v>
      </c>
      <c r="AI2745" s="256">
        <v>2514008</v>
      </c>
      <c r="AJ2745" s="166"/>
      <c r="AK2745" s="166"/>
    </row>
    <row r="2746" spans="33:37">
      <c r="AG2746" s="166" t="s">
        <v>66</v>
      </c>
      <c r="AH2746" s="166" t="s">
        <v>3305</v>
      </c>
      <c r="AI2746" s="256">
        <v>2500700</v>
      </c>
      <c r="AJ2746" s="166"/>
      <c r="AK2746" s="166"/>
    </row>
    <row r="2747" spans="33:37">
      <c r="AG2747" s="166" t="s">
        <v>66</v>
      </c>
      <c r="AH2747" s="166" t="s">
        <v>3317</v>
      </c>
      <c r="AI2747" s="256">
        <v>2514107</v>
      </c>
      <c r="AJ2747" s="166"/>
      <c r="AK2747" s="166"/>
    </row>
    <row r="2748" spans="33:37">
      <c r="AG2748" s="166" t="s">
        <v>66</v>
      </c>
      <c r="AH2748" s="166" t="s">
        <v>3327</v>
      </c>
      <c r="AI2748" s="256">
        <v>2514206</v>
      </c>
      <c r="AJ2748" s="166"/>
      <c r="AK2748" s="166"/>
    </row>
    <row r="2749" spans="33:37">
      <c r="AG2749" s="166" t="s">
        <v>66</v>
      </c>
      <c r="AH2749" s="166" t="s">
        <v>3338</v>
      </c>
      <c r="AI2749" s="256">
        <v>2514305</v>
      </c>
      <c r="AJ2749" s="166"/>
      <c r="AK2749" s="166"/>
    </row>
    <row r="2750" spans="33:37">
      <c r="AG2750" s="166" t="s">
        <v>66</v>
      </c>
      <c r="AH2750" s="166" t="s">
        <v>3349</v>
      </c>
      <c r="AI2750" s="256">
        <v>2514404</v>
      </c>
      <c r="AJ2750" s="166"/>
      <c r="AK2750" s="166"/>
    </row>
    <row r="2751" spans="33:37">
      <c r="AG2751" s="166" t="s">
        <v>66</v>
      </c>
      <c r="AH2751" s="166" t="s">
        <v>3359</v>
      </c>
      <c r="AI2751" s="256">
        <v>2514503</v>
      </c>
      <c r="AJ2751" s="166"/>
      <c r="AK2751" s="166"/>
    </row>
    <row r="2752" spans="33:37">
      <c r="AG2752" s="166" t="s">
        <v>66</v>
      </c>
      <c r="AH2752" s="166" t="s">
        <v>3368</v>
      </c>
      <c r="AI2752" s="256">
        <v>2514552</v>
      </c>
      <c r="AJ2752" s="166"/>
      <c r="AK2752" s="166"/>
    </row>
    <row r="2753" spans="33:37">
      <c r="AG2753" s="166" t="s">
        <v>66</v>
      </c>
      <c r="AH2753" s="166" t="s">
        <v>3378</v>
      </c>
      <c r="AI2753" s="256">
        <v>2514602</v>
      </c>
      <c r="AJ2753" s="166"/>
      <c r="AK2753" s="166"/>
    </row>
    <row r="2754" spans="33:37">
      <c r="AG2754" s="166" t="s">
        <v>66</v>
      </c>
      <c r="AH2754" s="166" t="s">
        <v>3388</v>
      </c>
      <c r="AI2754" s="256">
        <v>2514651</v>
      </c>
      <c r="AJ2754" s="166"/>
      <c r="AK2754" s="166"/>
    </row>
    <row r="2755" spans="33:37">
      <c r="AG2755" s="166" t="s">
        <v>66</v>
      </c>
      <c r="AH2755" s="166" t="s">
        <v>3398</v>
      </c>
      <c r="AI2755" s="256">
        <v>2514701</v>
      </c>
      <c r="AJ2755" s="166"/>
      <c r="AK2755" s="166"/>
    </row>
    <row r="2756" spans="33:37">
      <c r="AG2756" s="166" t="s">
        <v>66</v>
      </c>
      <c r="AH2756" s="166" t="s">
        <v>3408</v>
      </c>
      <c r="AI2756" s="256">
        <v>2514800</v>
      </c>
      <c r="AJ2756" s="166"/>
      <c r="AK2756" s="166"/>
    </row>
    <row r="2757" spans="33:37">
      <c r="AG2757" s="166" t="s">
        <v>66</v>
      </c>
      <c r="AH2757" s="166" t="s">
        <v>3418</v>
      </c>
      <c r="AI2757" s="256">
        <v>2514453</v>
      </c>
      <c r="AJ2757" s="166"/>
      <c r="AK2757" s="166"/>
    </row>
    <row r="2758" spans="33:37">
      <c r="AG2758" s="166" t="s">
        <v>66</v>
      </c>
      <c r="AH2758" s="166" t="s">
        <v>3427</v>
      </c>
      <c r="AI2758" s="256">
        <v>2514909</v>
      </c>
      <c r="AJ2758" s="166"/>
      <c r="AK2758" s="166"/>
    </row>
    <row r="2759" spans="33:37">
      <c r="AG2759" s="166" t="s">
        <v>66</v>
      </c>
      <c r="AH2759" s="166" t="s">
        <v>3437</v>
      </c>
      <c r="AI2759" s="256">
        <v>2515005</v>
      </c>
      <c r="AJ2759" s="166"/>
      <c r="AK2759" s="166"/>
    </row>
    <row r="2760" spans="33:37">
      <c r="AG2760" s="166" t="s">
        <v>66</v>
      </c>
      <c r="AH2760" s="166" t="s">
        <v>3446</v>
      </c>
      <c r="AI2760" s="256">
        <v>2515104</v>
      </c>
      <c r="AJ2760" s="166"/>
      <c r="AK2760" s="166"/>
    </row>
    <row r="2761" spans="33:37">
      <c r="AG2761" s="166" t="s">
        <v>66</v>
      </c>
      <c r="AH2761" s="166" t="s">
        <v>3455</v>
      </c>
      <c r="AI2761" s="256">
        <v>2515203</v>
      </c>
      <c r="AJ2761" s="166"/>
      <c r="AK2761" s="166"/>
    </row>
    <row r="2762" spans="33:37">
      <c r="AG2762" s="166" t="s">
        <v>66</v>
      </c>
      <c r="AH2762" s="166" t="s">
        <v>3465</v>
      </c>
      <c r="AI2762" s="256">
        <v>2515401</v>
      </c>
      <c r="AJ2762" s="166"/>
      <c r="AK2762" s="166"/>
    </row>
    <row r="2763" spans="33:37">
      <c r="AG2763" s="166" t="s">
        <v>66</v>
      </c>
      <c r="AH2763" s="166" t="s">
        <v>3474</v>
      </c>
      <c r="AI2763" s="256">
        <v>2515302</v>
      </c>
      <c r="AJ2763" s="166"/>
      <c r="AK2763" s="166"/>
    </row>
    <row r="2764" spans="33:37">
      <c r="AG2764" s="166" t="s">
        <v>66</v>
      </c>
      <c r="AH2764" s="166" t="s">
        <v>3484</v>
      </c>
      <c r="AI2764" s="256">
        <v>2515500</v>
      </c>
      <c r="AJ2764" s="166"/>
      <c r="AK2764" s="166"/>
    </row>
    <row r="2765" spans="33:37">
      <c r="AG2765" s="166" t="s">
        <v>66</v>
      </c>
      <c r="AH2765" s="166" t="s">
        <v>3494</v>
      </c>
      <c r="AI2765" s="256">
        <v>2515609</v>
      </c>
      <c r="AJ2765" s="166"/>
      <c r="AK2765" s="166"/>
    </row>
    <row r="2766" spans="33:37">
      <c r="AG2766" s="166" t="s">
        <v>66</v>
      </c>
      <c r="AH2766" s="166" t="s">
        <v>3503</v>
      </c>
      <c r="AI2766" s="256">
        <v>2515708</v>
      </c>
      <c r="AJ2766" s="166"/>
      <c r="AK2766" s="166"/>
    </row>
    <row r="2767" spans="33:37">
      <c r="AG2767" s="166" t="s">
        <v>66</v>
      </c>
      <c r="AH2767" s="166" t="s">
        <v>3513</v>
      </c>
      <c r="AI2767" s="256">
        <v>2515807</v>
      </c>
      <c r="AJ2767" s="166"/>
      <c r="AK2767" s="166"/>
    </row>
    <row r="2768" spans="33:37">
      <c r="AG2768" s="166" t="s">
        <v>66</v>
      </c>
      <c r="AH2768" s="166" t="s">
        <v>3523</v>
      </c>
      <c r="AI2768" s="256">
        <v>2515906</v>
      </c>
      <c r="AJ2768" s="166"/>
      <c r="AK2768" s="166"/>
    </row>
    <row r="2769" spans="33:37">
      <c r="AG2769" s="166" t="s">
        <v>66</v>
      </c>
      <c r="AH2769" s="166" t="s">
        <v>3533</v>
      </c>
      <c r="AI2769" s="256">
        <v>2515930</v>
      </c>
      <c r="AJ2769" s="166"/>
      <c r="AK2769" s="166"/>
    </row>
    <row r="2770" spans="33:37">
      <c r="AG2770" s="166" t="s">
        <v>66</v>
      </c>
      <c r="AH2770" s="166" t="s">
        <v>3543</v>
      </c>
      <c r="AI2770" s="256">
        <v>2515971</v>
      </c>
      <c r="AJ2770" s="166"/>
      <c r="AK2770" s="166"/>
    </row>
    <row r="2771" spans="33:37">
      <c r="AG2771" s="166" t="s">
        <v>66</v>
      </c>
      <c r="AH2771" s="166" t="s">
        <v>3551</v>
      </c>
      <c r="AI2771" s="256">
        <v>2516003</v>
      </c>
      <c r="AJ2771" s="166"/>
      <c r="AK2771" s="166"/>
    </row>
    <row r="2772" spans="33:37">
      <c r="AG2772" s="166" t="s">
        <v>66</v>
      </c>
      <c r="AH2772" s="166" t="s">
        <v>3561</v>
      </c>
      <c r="AI2772" s="256">
        <v>2516102</v>
      </c>
      <c r="AJ2772" s="166"/>
      <c r="AK2772" s="166"/>
    </row>
    <row r="2773" spans="33:37">
      <c r="AG2773" s="166" t="s">
        <v>66</v>
      </c>
      <c r="AH2773" s="166" t="s">
        <v>3571</v>
      </c>
      <c r="AI2773" s="256">
        <v>2516151</v>
      </c>
      <c r="AJ2773" s="166"/>
      <c r="AK2773" s="166"/>
    </row>
    <row r="2774" spans="33:37">
      <c r="AG2774" s="166" t="s">
        <v>66</v>
      </c>
      <c r="AH2774" s="166" t="s">
        <v>3581</v>
      </c>
      <c r="AI2774" s="256">
        <v>2516201</v>
      </c>
      <c r="AJ2774" s="166"/>
      <c r="AK2774" s="166"/>
    </row>
    <row r="2775" spans="33:37">
      <c r="AG2775" s="166" t="s">
        <v>66</v>
      </c>
      <c r="AH2775" s="166" t="s">
        <v>3591</v>
      </c>
      <c r="AI2775" s="256">
        <v>2516300</v>
      </c>
      <c r="AJ2775" s="166"/>
      <c r="AK2775" s="166"/>
    </row>
    <row r="2776" spans="33:37">
      <c r="AG2776" s="166" t="s">
        <v>66</v>
      </c>
      <c r="AH2776" s="166" t="s">
        <v>3600</v>
      </c>
      <c r="AI2776" s="256">
        <v>2516409</v>
      </c>
      <c r="AJ2776" s="166"/>
      <c r="AK2776" s="166"/>
    </row>
    <row r="2777" spans="33:37">
      <c r="AG2777" s="166" t="s">
        <v>66</v>
      </c>
      <c r="AH2777" s="166" t="s">
        <v>3609</v>
      </c>
      <c r="AI2777" s="256">
        <v>2516508</v>
      </c>
      <c r="AJ2777" s="166"/>
      <c r="AK2777" s="166"/>
    </row>
    <row r="2778" spans="33:37">
      <c r="AG2778" s="166" t="s">
        <v>66</v>
      </c>
      <c r="AH2778" s="166" t="s">
        <v>3618</v>
      </c>
      <c r="AI2778" s="256">
        <v>2516607</v>
      </c>
      <c r="AJ2778" s="166"/>
      <c r="AK2778" s="166"/>
    </row>
    <row r="2779" spans="33:37">
      <c r="AG2779" s="166" t="s">
        <v>66</v>
      </c>
      <c r="AH2779" s="166" t="s">
        <v>3628</v>
      </c>
      <c r="AI2779" s="256">
        <v>2516706</v>
      </c>
      <c r="AJ2779" s="166"/>
      <c r="AK2779" s="166"/>
    </row>
    <row r="2780" spans="33:37">
      <c r="AG2780" s="166" t="s">
        <v>66</v>
      </c>
      <c r="AH2780" s="166" t="s">
        <v>3638</v>
      </c>
      <c r="AI2780" s="256">
        <v>2516755</v>
      </c>
      <c r="AJ2780" s="166"/>
      <c r="AK2780" s="166"/>
    </row>
    <row r="2781" spans="33:37">
      <c r="AG2781" s="166" t="s">
        <v>66</v>
      </c>
      <c r="AH2781" s="166" t="s">
        <v>3240</v>
      </c>
      <c r="AI2781" s="256">
        <v>2516805</v>
      </c>
      <c r="AJ2781" s="166"/>
      <c r="AK2781" s="166"/>
    </row>
    <row r="2782" spans="33:37">
      <c r="AG2782" s="166" t="s">
        <v>66</v>
      </c>
      <c r="AH2782" s="166" t="s">
        <v>3656</v>
      </c>
      <c r="AI2782" s="256">
        <v>2516904</v>
      </c>
      <c r="AJ2782" s="166"/>
      <c r="AK2782" s="166"/>
    </row>
    <row r="2783" spans="33:37">
      <c r="AG2783" s="166" t="s">
        <v>66</v>
      </c>
      <c r="AH2783" s="166" t="s">
        <v>3665</v>
      </c>
      <c r="AI2783" s="256">
        <v>2517001</v>
      </c>
      <c r="AJ2783" s="166"/>
      <c r="AK2783" s="166"/>
    </row>
    <row r="2784" spans="33:37">
      <c r="AG2784" s="166" t="s">
        <v>66</v>
      </c>
      <c r="AH2784" s="166" t="s">
        <v>3091</v>
      </c>
      <c r="AI2784" s="256">
        <v>2517100</v>
      </c>
      <c r="AJ2784" s="166"/>
      <c r="AK2784" s="166"/>
    </row>
    <row r="2785" spans="33:37">
      <c r="AG2785" s="166" t="s">
        <v>66</v>
      </c>
      <c r="AH2785" s="166" t="s">
        <v>3681</v>
      </c>
      <c r="AI2785" s="256">
        <v>2517209</v>
      </c>
      <c r="AJ2785" s="166"/>
      <c r="AK2785" s="166"/>
    </row>
    <row r="2786" spans="33:37">
      <c r="AG2786" s="166" t="s">
        <v>66</v>
      </c>
      <c r="AH2786" s="166" t="s">
        <v>3689</v>
      </c>
      <c r="AI2786" s="256">
        <v>2505501</v>
      </c>
      <c r="AJ2786" s="166"/>
      <c r="AK2786" s="166"/>
    </row>
    <row r="2787" spans="33:37">
      <c r="AG2787" s="166" t="s">
        <v>66</v>
      </c>
      <c r="AH2787" s="166" t="s">
        <v>3698</v>
      </c>
      <c r="AI2787" s="256">
        <v>2517407</v>
      </c>
      <c r="AJ2787" s="166"/>
      <c r="AK2787" s="166"/>
    </row>
    <row r="2788" spans="33:37">
      <c r="AG2788" s="166" t="s">
        <v>67</v>
      </c>
      <c r="AH2788" s="166" t="s">
        <v>104</v>
      </c>
      <c r="AI2788" s="256">
        <v>2600054</v>
      </c>
      <c r="AJ2788" s="166"/>
      <c r="AK2788" s="166"/>
    </row>
    <row r="2789" spans="33:37">
      <c r="AG2789" s="166" t="s">
        <v>67</v>
      </c>
      <c r="AH2789" s="166" t="s">
        <v>130</v>
      </c>
      <c r="AI2789" s="256">
        <v>2600104</v>
      </c>
      <c r="AJ2789" s="166"/>
      <c r="AK2789" s="166"/>
    </row>
    <row r="2790" spans="33:37">
      <c r="AG2790" s="166" t="s">
        <v>67</v>
      </c>
      <c r="AH2790" s="166" t="s">
        <v>156</v>
      </c>
      <c r="AI2790" s="256">
        <v>2600203</v>
      </c>
      <c r="AJ2790" s="166"/>
      <c r="AK2790" s="166"/>
    </row>
    <row r="2791" spans="33:37">
      <c r="AG2791" s="166" t="s">
        <v>67</v>
      </c>
      <c r="AH2791" s="166" t="s">
        <v>181</v>
      </c>
      <c r="AI2791" s="256">
        <v>2600302</v>
      </c>
      <c r="AJ2791" s="166"/>
      <c r="AK2791" s="166"/>
    </row>
    <row r="2792" spans="33:37">
      <c r="AG2792" s="166" t="s">
        <v>67</v>
      </c>
      <c r="AH2792" s="166" t="s">
        <v>207</v>
      </c>
      <c r="AI2792" s="256">
        <v>2600401</v>
      </c>
      <c r="AJ2792" s="166"/>
      <c r="AK2792" s="166"/>
    </row>
    <row r="2793" spans="33:37">
      <c r="AG2793" s="166" t="s">
        <v>67</v>
      </c>
      <c r="AH2793" s="166" t="s">
        <v>231</v>
      </c>
      <c r="AI2793" s="256">
        <v>2600500</v>
      </c>
      <c r="AJ2793" s="166"/>
      <c r="AK2793" s="166"/>
    </row>
    <row r="2794" spans="33:37">
      <c r="AG2794" s="166" t="s">
        <v>67</v>
      </c>
      <c r="AH2794" s="166" t="s">
        <v>205</v>
      </c>
      <c r="AI2794" s="256">
        <v>2600609</v>
      </c>
      <c r="AJ2794" s="166"/>
      <c r="AK2794" s="166"/>
    </row>
    <row r="2795" spans="33:37">
      <c r="AG2795" s="166" t="s">
        <v>67</v>
      </c>
      <c r="AH2795" s="166" t="s">
        <v>282</v>
      </c>
      <c r="AI2795" s="256">
        <v>2600708</v>
      </c>
      <c r="AJ2795" s="166"/>
      <c r="AK2795" s="166"/>
    </row>
    <row r="2796" spans="33:37">
      <c r="AG2796" s="166" t="s">
        <v>67</v>
      </c>
      <c r="AH2796" s="166" t="s">
        <v>308</v>
      </c>
      <c r="AI2796" s="256">
        <v>2600807</v>
      </c>
      <c r="AJ2796" s="166"/>
      <c r="AK2796" s="166"/>
    </row>
    <row r="2797" spans="33:37">
      <c r="AG2797" s="166" t="s">
        <v>67</v>
      </c>
      <c r="AH2797" s="166" t="s">
        <v>334</v>
      </c>
      <c r="AI2797" s="256">
        <v>2600906</v>
      </c>
      <c r="AJ2797" s="166"/>
      <c r="AK2797" s="166"/>
    </row>
    <row r="2798" spans="33:37">
      <c r="AG2798" s="166" t="s">
        <v>67</v>
      </c>
      <c r="AH2798" s="166" t="s">
        <v>359</v>
      </c>
      <c r="AI2798" s="256">
        <v>2601003</v>
      </c>
      <c r="AJ2798" s="166"/>
      <c r="AK2798" s="166"/>
    </row>
    <row r="2799" spans="33:37">
      <c r="AG2799" s="166" t="s">
        <v>67</v>
      </c>
      <c r="AH2799" s="166" t="s">
        <v>383</v>
      </c>
      <c r="AI2799" s="256">
        <v>2601052</v>
      </c>
      <c r="AJ2799" s="166"/>
      <c r="AK2799" s="166"/>
    </row>
    <row r="2800" spans="33:37">
      <c r="AG2800" s="166" t="s">
        <v>67</v>
      </c>
      <c r="AH2800" s="166" t="s">
        <v>408</v>
      </c>
      <c r="AI2800" s="256">
        <v>2601102</v>
      </c>
      <c r="AJ2800" s="166"/>
      <c r="AK2800" s="166"/>
    </row>
    <row r="2801" spans="33:37">
      <c r="AG2801" s="166" t="s">
        <v>67</v>
      </c>
      <c r="AH2801" s="166" t="s">
        <v>433</v>
      </c>
      <c r="AI2801" s="256">
        <v>2601201</v>
      </c>
      <c r="AJ2801" s="166"/>
      <c r="AK2801" s="166"/>
    </row>
    <row r="2802" spans="33:37">
      <c r="AG2802" s="166" t="s">
        <v>67</v>
      </c>
      <c r="AH2802" s="166" t="s">
        <v>458</v>
      </c>
      <c r="AI2802" s="256">
        <v>2601300</v>
      </c>
      <c r="AJ2802" s="166"/>
      <c r="AK2802" s="166"/>
    </row>
    <row r="2803" spans="33:37">
      <c r="AG2803" s="166" t="s">
        <v>67</v>
      </c>
      <c r="AH2803" s="166" t="s">
        <v>484</v>
      </c>
      <c r="AI2803" s="256">
        <v>2601409</v>
      </c>
      <c r="AJ2803" s="166"/>
      <c r="AK2803" s="166"/>
    </row>
    <row r="2804" spans="33:37">
      <c r="AG2804" s="166" t="s">
        <v>67</v>
      </c>
      <c r="AH2804" s="166" t="s">
        <v>508</v>
      </c>
      <c r="AI2804" s="256">
        <v>2601508</v>
      </c>
      <c r="AJ2804" s="166"/>
      <c r="AK2804" s="166"/>
    </row>
    <row r="2805" spans="33:37">
      <c r="AG2805" s="166" t="s">
        <v>67</v>
      </c>
      <c r="AH2805" s="166" t="s">
        <v>531</v>
      </c>
      <c r="AI2805" s="256">
        <v>2601607</v>
      </c>
      <c r="AJ2805" s="166"/>
      <c r="AK2805" s="166"/>
    </row>
    <row r="2806" spans="33:37">
      <c r="AG2806" s="166" t="s">
        <v>67</v>
      </c>
      <c r="AH2806" s="166" t="s">
        <v>554</v>
      </c>
      <c r="AI2806" s="256">
        <v>2601706</v>
      </c>
      <c r="AJ2806" s="166"/>
      <c r="AK2806" s="166"/>
    </row>
    <row r="2807" spans="33:37">
      <c r="AG2807" s="166" t="s">
        <v>67</v>
      </c>
      <c r="AH2807" s="166" t="s">
        <v>577</v>
      </c>
      <c r="AI2807" s="256">
        <v>2601805</v>
      </c>
      <c r="AJ2807" s="166"/>
      <c r="AK2807" s="166"/>
    </row>
    <row r="2808" spans="33:37">
      <c r="AG2808" s="166" t="s">
        <v>67</v>
      </c>
      <c r="AH2808" s="166" t="s">
        <v>600</v>
      </c>
      <c r="AI2808" s="256">
        <v>2601904</v>
      </c>
      <c r="AJ2808" s="166"/>
      <c r="AK2808" s="166"/>
    </row>
    <row r="2809" spans="33:37">
      <c r="AG2809" s="166" t="s">
        <v>67</v>
      </c>
      <c r="AH2809" s="166" t="s">
        <v>623</v>
      </c>
      <c r="AI2809" s="256">
        <v>2602001</v>
      </c>
      <c r="AJ2809" s="166"/>
      <c r="AK2809" s="166"/>
    </row>
    <row r="2810" spans="33:37">
      <c r="AG2810" s="166" t="s">
        <v>67</v>
      </c>
      <c r="AH2810" s="166" t="s">
        <v>644</v>
      </c>
      <c r="AI2810" s="256">
        <v>2602100</v>
      </c>
      <c r="AJ2810" s="166"/>
      <c r="AK2810" s="166"/>
    </row>
    <row r="2811" spans="33:37">
      <c r="AG2811" s="166" t="s">
        <v>67</v>
      </c>
      <c r="AH2811" s="166" t="s">
        <v>336</v>
      </c>
      <c r="AI2811" s="256">
        <v>2602209</v>
      </c>
      <c r="AJ2811" s="166"/>
      <c r="AK2811" s="166"/>
    </row>
    <row r="2812" spans="33:37">
      <c r="AG2812" s="166" t="s">
        <v>67</v>
      </c>
      <c r="AH2812" s="166" t="s">
        <v>479</v>
      </c>
      <c r="AI2812" s="256">
        <v>2602308</v>
      </c>
      <c r="AJ2812" s="166"/>
      <c r="AK2812" s="166"/>
    </row>
    <row r="2813" spans="33:37">
      <c r="AG2813" s="166" t="s">
        <v>67</v>
      </c>
      <c r="AH2813" s="166" t="s">
        <v>706</v>
      </c>
      <c r="AI2813" s="256">
        <v>2602407</v>
      </c>
      <c r="AJ2813" s="166"/>
      <c r="AK2813" s="166"/>
    </row>
    <row r="2814" spans="33:37">
      <c r="AG2814" s="166" t="s">
        <v>67</v>
      </c>
      <c r="AH2814" s="166" t="s">
        <v>580</v>
      </c>
      <c r="AI2814" s="256">
        <v>2602506</v>
      </c>
      <c r="AJ2814" s="166"/>
      <c r="AK2814" s="166"/>
    </row>
    <row r="2815" spans="33:37">
      <c r="AG2815" s="166" t="s">
        <v>67</v>
      </c>
      <c r="AH2815" s="166" t="s">
        <v>750</v>
      </c>
      <c r="AI2815" s="256">
        <v>2602605</v>
      </c>
      <c r="AJ2815" s="166"/>
      <c r="AK2815" s="166"/>
    </row>
    <row r="2816" spans="33:37">
      <c r="AG2816" s="166" t="s">
        <v>67</v>
      </c>
      <c r="AH2816" s="166" t="s">
        <v>772</v>
      </c>
      <c r="AI2816" s="256">
        <v>2602704</v>
      </c>
      <c r="AJ2816" s="166"/>
      <c r="AK2816" s="166"/>
    </row>
    <row r="2817" spans="33:37">
      <c r="AG2817" s="166" t="s">
        <v>67</v>
      </c>
      <c r="AH2817" s="166" t="s">
        <v>793</v>
      </c>
      <c r="AI2817" s="256">
        <v>2602803</v>
      </c>
      <c r="AJ2817" s="166"/>
      <c r="AK2817" s="166"/>
    </row>
    <row r="2818" spans="33:37">
      <c r="AG2818" s="166" t="s">
        <v>67</v>
      </c>
      <c r="AH2818" s="166" t="s">
        <v>815</v>
      </c>
      <c r="AI2818" s="256">
        <v>2602902</v>
      </c>
      <c r="AJ2818" s="166"/>
      <c r="AK2818" s="166"/>
    </row>
    <row r="2819" spans="33:37">
      <c r="AG2819" s="166" t="s">
        <v>67</v>
      </c>
      <c r="AH2819" s="166" t="s">
        <v>836</v>
      </c>
      <c r="AI2819" s="256">
        <v>2603009</v>
      </c>
      <c r="AJ2819" s="166"/>
      <c r="AK2819" s="166"/>
    </row>
    <row r="2820" spans="33:37">
      <c r="AG2820" s="166" t="s">
        <v>67</v>
      </c>
      <c r="AH2820" s="166" t="s">
        <v>781</v>
      </c>
      <c r="AI2820" s="256">
        <v>2603108</v>
      </c>
      <c r="AJ2820" s="166"/>
      <c r="AK2820" s="166"/>
    </row>
    <row r="2821" spans="33:37">
      <c r="AG2821" s="166" t="s">
        <v>67</v>
      </c>
      <c r="AH2821" s="166" t="s">
        <v>880</v>
      </c>
      <c r="AI2821" s="256">
        <v>2603207</v>
      </c>
      <c r="AJ2821" s="166"/>
      <c r="AK2821" s="166"/>
    </row>
    <row r="2822" spans="33:37">
      <c r="AG2822" s="166" t="s">
        <v>67</v>
      </c>
      <c r="AH2822" s="166" t="s">
        <v>903</v>
      </c>
      <c r="AI2822" s="256">
        <v>2603306</v>
      </c>
      <c r="AJ2822" s="166"/>
      <c r="AK2822" s="166"/>
    </row>
    <row r="2823" spans="33:37">
      <c r="AG2823" s="166" t="s">
        <v>67</v>
      </c>
      <c r="AH2823" s="166" t="s">
        <v>926</v>
      </c>
      <c r="AI2823" s="256">
        <v>2603405</v>
      </c>
      <c r="AJ2823" s="166"/>
      <c r="AK2823" s="166"/>
    </row>
    <row r="2824" spans="33:37">
      <c r="AG2824" s="166" t="s">
        <v>67</v>
      </c>
      <c r="AH2824" s="166" t="s">
        <v>948</v>
      </c>
      <c r="AI2824" s="256">
        <v>2603454</v>
      </c>
      <c r="AJ2824" s="166"/>
      <c r="AK2824" s="166"/>
    </row>
    <row r="2825" spans="33:37">
      <c r="AG2825" s="166" t="s">
        <v>67</v>
      </c>
      <c r="AH2825" s="166" t="s">
        <v>971</v>
      </c>
      <c r="AI2825" s="256">
        <v>2603504</v>
      </c>
      <c r="AJ2825" s="166"/>
      <c r="AK2825" s="166"/>
    </row>
    <row r="2826" spans="33:37">
      <c r="AG2826" s="166" t="s">
        <v>67</v>
      </c>
      <c r="AH2826" s="166" t="s">
        <v>993</v>
      </c>
      <c r="AI2826" s="256">
        <v>2603603</v>
      </c>
      <c r="AJ2826" s="166"/>
      <c r="AK2826" s="166"/>
    </row>
    <row r="2827" spans="33:37">
      <c r="AG2827" s="166" t="s">
        <v>67</v>
      </c>
      <c r="AH2827" s="166" t="s">
        <v>1016</v>
      </c>
      <c r="AI2827" s="256">
        <v>2603702</v>
      </c>
      <c r="AJ2827" s="166"/>
      <c r="AK2827" s="166"/>
    </row>
    <row r="2828" spans="33:37">
      <c r="AG2828" s="166" t="s">
        <v>67</v>
      </c>
      <c r="AH2828" s="166" t="s">
        <v>1038</v>
      </c>
      <c r="AI2828" s="256">
        <v>2603801</v>
      </c>
      <c r="AJ2828" s="166"/>
      <c r="AK2828" s="166"/>
    </row>
    <row r="2829" spans="33:37">
      <c r="AG2829" s="166" t="s">
        <v>67</v>
      </c>
      <c r="AH2829" s="166" t="s">
        <v>1060</v>
      </c>
      <c r="AI2829" s="256">
        <v>2603900</v>
      </c>
      <c r="AJ2829" s="166"/>
      <c r="AK2829" s="166"/>
    </row>
    <row r="2830" spans="33:37">
      <c r="AG2830" s="166" t="s">
        <v>67</v>
      </c>
      <c r="AH2830" s="166" t="s">
        <v>1081</v>
      </c>
      <c r="AI2830" s="256">
        <v>2603926</v>
      </c>
      <c r="AJ2830" s="166"/>
      <c r="AK2830" s="166"/>
    </row>
    <row r="2831" spans="33:37">
      <c r="AG2831" s="166" t="s">
        <v>67</v>
      </c>
      <c r="AH2831" s="166" t="s">
        <v>1104</v>
      </c>
      <c r="AI2831" s="256">
        <v>2604007</v>
      </c>
      <c r="AJ2831" s="166"/>
      <c r="AK2831" s="166"/>
    </row>
    <row r="2832" spans="33:37">
      <c r="AG2832" s="166" t="s">
        <v>67</v>
      </c>
      <c r="AH2832" s="166" t="s">
        <v>1127</v>
      </c>
      <c r="AI2832" s="256">
        <v>2604106</v>
      </c>
      <c r="AJ2832" s="166"/>
      <c r="AK2832" s="166"/>
    </row>
    <row r="2833" spans="33:37">
      <c r="AG2833" s="166" t="s">
        <v>67</v>
      </c>
      <c r="AH2833" s="166" t="s">
        <v>1150</v>
      </c>
      <c r="AI2833" s="256">
        <v>2604155</v>
      </c>
      <c r="AJ2833" s="166"/>
      <c r="AK2833" s="166"/>
    </row>
    <row r="2834" spans="33:37">
      <c r="AG2834" s="166" t="s">
        <v>67</v>
      </c>
      <c r="AH2834" s="166" t="s">
        <v>1173</v>
      </c>
      <c r="AI2834" s="256">
        <v>2604205</v>
      </c>
      <c r="AJ2834" s="166"/>
      <c r="AK2834" s="166"/>
    </row>
    <row r="2835" spans="33:37">
      <c r="AG2835" s="166" t="s">
        <v>67</v>
      </c>
      <c r="AH2835" s="166" t="s">
        <v>1117</v>
      </c>
      <c r="AI2835" s="256">
        <v>2604304</v>
      </c>
      <c r="AJ2835" s="166"/>
      <c r="AK2835" s="166"/>
    </row>
    <row r="2836" spans="33:37">
      <c r="AG2836" s="166" t="s">
        <v>67</v>
      </c>
      <c r="AH2836" s="166" t="s">
        <v>1218</v>
      </c>
      <c r="AI2836" s="256">
        <v>2604403</v>
      </c>
      <c r="AJ2836" s="166"/>
      <c r="AK2836" s="166"/>
    </row>
    <row r="2837" spans="33:37">
      <c r="AG2837" s="166" t="s">
        <v>67</v>
      </c>
      <c r="AH2837" s="166" t="s">
        <v>1239</v>
      </c>
      <c r="AI2837" s="256">
        <v>2604502</v>
      </c>
      <c r="AJ2837" s="166"/>
      <c r="AK2837" s="166"/>
    </row>
    <row r="2838" spans="33:37">
      <c r="AG2838" s="166" t="s">
        <v>67</v>
      </c>
      <c r="AH2838" s="166" t="s">
        <v>1262</v>
      </c>
      <c r="AI2838" s="256">
        <v>2604601</v>
      </c>
      <c r="AJ2838" s="166"/>
      <c r="AK2838" s="166"/>
    </row>
    <row r="2839" spans="33:37">
      <c r="AG2839" s="166" t="s">
        <v>67</v>
      </c>
      <c r="AH2839" s="166" t="s">
        <v>1284</v>
      </c>
      <c r="AI2839" s="256">
        <v>2604700</v>
      </c>
      <c r="AJ2839" s="166"/>
      <c r="AK2839" s="166"/>
    </row>
    <row r="2840" spans="33:37">
      <c r="AG2840" s="166" t="s">
        <v>67</v>
      </c>
      <c r="AH2840" s="166" t="s">
        <v>1306</v>
      </c>
      <c r="AI2840" s="256">
        <v>2604809</v>
      </c>
      <c r="AJ2840" s="166"/>
      <c r="AK2840" s="166"/>
    </row>
    <row r="2841" spans="33:37">
      <c r="AG2841" s="166" t="s">
        <v>67</v>
      </c>
      <c r="AH2841" s="166" t="s">
        <v>1328</v>
      </c>
      <c r="AI2841" s="256">
        <v>2604908</v>
      </c>
      <c r="AJ2841" s="166"/>
      <c r="AK2841" s="166"/>
    </row>
    <row r="2842" spans="33:37">
      <c r="AG2842" s="166" t="s">
        <v>67</v>
      </c>
      <c r="AH2842" s="166" t="s">
        <v>1350</v>
      </c>
      <c r="AI2842" s="256">
        <v>2605004</v>
      </c>
      <c r="AJ2842" s="166"/>
      <c r="AK2842" s="166"/>
    </row>
    <row r="2843" spans="33:37">
      <c r="AG2843" s="166" t="s">
        <v>67</v>
      </c>
      <c r="AH2843" s="166" t="s">
        <v>1371</v>
      </c>
      <c r="AI2843" s="256">
        <v>2605103</v>
      </c>
      <c r="AJ2843" s="166"/>
      <c r="AK2843" s="166"/>
    </row>
    <row r="2844" spans="33:37">
      <c r="AG2844" s="166" t="s">
        <v>67</v>
      </c>
      <c r="AH2844" s="166" t="s">
        <v>1393</v>
      </c>
      <c r="AI2844" s="256">
        <v>2605152</v>
      </c>
      <c r="AJ2844" s="166"/>
      <c r="AK2844" s="166"/>
    </row>
    <row r="2845" spans="33:37">
      <c r="AG2845" s="166" t="s">
        <v>67</v>
      </c>
      <c r="AH2845" s="166" t="s">
        <v>1415</v>
      </c>
      <c r="AI2845" s="256">
        <v>2605202</v>
      </c>
      <c r="AJ2845" s="166"/>
      <c r="AK2845" s="166"/>
    </row>
    <row r="2846" spans="33:37">
      <c r="AG2846" s="166" t="s">
        <v>67</v>
      </c>
      <c r="AH2846" s="166" t="s">
        <v>1436</v>
      </c>
      <c r="AI2846" s="256">
        <v>2605301</v>
      </c>
      <c r="AJ2846" s="166"/>
      <c r="AK2846" s="166"/>
    </row>
    <row r="2847" spans="33:37">
      <c r="AG2847" s="166" t="s">
        <v>67</v>
      </c>
      <c r="AH2847" s="166" t="s">
        <v>585</v>
      </c>
      <c r="AI2847" s="256">
        <v>2605400</v>
      </c>
      <c r="AJ2847" s="166"/>
      <c r="AK2847" s="166"/>
    </row>
    <row r="2848" spans="33:37">
      <c r="AG2848" s="166" t="s">
        <v>67</v>
      </c>
      <c r="AH2848" s="166" t="s">
        <v>1478</v>
      </c>
      <c r="AI2848" s="256">
        <v>2605459</v>
      </c>
      <c r="AJ2848" s="166"/>
      <c r="AK2848" s="166"/>
    </row>
    <row r="2849" spans="33:37">
      <c r="AG2849" s="166" t="s">
        <v>67</v>
      </c>
      <c r="AH2849" s="166" t="s">
        <v>1500</v>
      </c>
      <c r="AI2849" s="256">
        <v>2605509</v>
      </c>
      <c r="AJ2849" s="166"/>
      <c r="AK2849" s="166"/>
    </row>
    <row r="2850" spans="33:37">
      <c r="AG2850" s="166" t="s">
        <v>67</v>
      </c>
      <c r="AH2850" s="166" t="s">
        <v>1520</v>
      </c>
      <c r="AI2850" s="256">
        <v>2605608</v>
      </c>
      <c r="AJ2850" s="166"/>
      <c r="AK2850" s="166"/>
    </row>
    <row r="2851" spans="33:37">
      <c r="AG2851" s="166" t="s">
        <v>67</v>
      </c>
      <c r="AH2851" s="166" t="s">
        <v>1541</v>
      </c>
      <c r="AI2851" s="256">
        <v>2605707</v>
      </c>
      <c r="AJ2851" s="166"/>
      <c r="AK2851" s="166"/>
    </row>
    <row r="2852" spans="33:37">
      <c r="AG2852" s="166" t="s">
        <v>67</v>
      </c>
      <c r="AH2852" s="166" t="s">
        <v>1561</v>
      </c>
      <c r="AI2852" s="256">
        <v>2605806</v>
      </c>
      <c r="AJ2852" s="166"/>
      <c r="AK2852" s="166"/>
    </row>
    <row r="2853" spans="33:37">
      <c r="AG2853" s="166" t="s">
        <v>67</v>
      </c>
      <c r="AH2853" s="166" t="s">
        <v>1580</v>
      </c>
      <c r="AI2853" s="256">
        <v>2605905</v>
      </c>
      <c r="AJ2853" s="166"/>
      <c r="AK2853" s="166"/>
    </row>
    <row r="2854" spans="33:37">
      <c r="AG2854" s="166" t="s">
        <v>67</v>
      </c>
      <c r="AH2854" s="166" t="s">
        <v>1601</v>
      </c>
      <c r="AI2854" s="256">
        <v>2606002</v>
      </c>
      <c r="AJ2854" s="166"/>
      <c r="AK2854" s="166"/>
    </row>
    <row r="2855" spans="33:37">
      <c r="AG2855" s="166" t="s">
        <v>67</v>
      </c>
      <c r="AH2855" s="166" t="s">
        <v>1621</v>
      </c>
      <c r="AI2855" s="256">
        <v>2606101</v>
      </c>
      <c r="AJ2855" s="166"/>
      <c r="AK2855" s="166"/>
    </row>
    <row r="2856" spans="33:37">
      <c r="AG2856" s="166" t="s">
        <v>67</v>
      </c>
      <c r="AH2856" s="166" t="s">
        <v>1642</v>
      </c>
      <c r="AI2856" s="256">
        <v>2606200</v>
      </c>
      <c r="AJ2856" s="166"/>
      <c r="AK2856" s="166"/>
    </row>
    <row r="2857" spans="33:37">
      <c r="AG2857" s="166" t="s">
        <v>67</v>
      </c>
      <c r="AH2857" s="166" t="s">
        <v>1662</v>
      </c>
      <c r="AI2857" s="256">
        <v>2606309</v>
      </c>
      <c r="AJ2857" s="166"/>
      <c r="AK2857" s="166"/>
    </row>
    <row r="2858" spans="33:37">
      <c r="AG2858" s="166" t="s">
        <v>67</v>
      </c>
      <c r="AH2858" s="166" t="s">
        <v>1683</v>
      </c>
      <c r="AI2858" s="256">
        <v>2606408</v>
      </c>
      <c r="AJ2858" s="166"/>
      <c r="AK2858" s="166"/>
    </row>
    <row r="2859" spans="33:37">
      <c r="AG2859" s="166" t="s">
        <v>67</v>
      </c>
      <c r="AH2859" s="166" t="s">
        <v>1703</v>
      </c>
      <c r="AI2859" s="256">
        <v>2606507</v>
      </c>
      <c r="AJ2859" s="166"/>
      <c r="AK2859" s="166"/>
    </row>
    <row r="2860" spans="33:37">
      <c r="AG2860" s="166" t="s">
        <v>67</v>
      </c>
      <c r="AH2860" s="166" t="s">
        <v>1724</v>
      </c>
      <c r="AI2860" s="256">
        <v>2606606</v>
      </c>
      <c r="AJ2860" s="166"/>
      <c r="AK2860" s="166"/>
    </row>
    <row r="2861" spans="33:37">
      <c r="AG2861" s="166" t="s">
        <v>67</v>
      </c>
      <c r="AH2861" s="166" t="s">
        <v>1745</v>
      </c>
      <c r="AI2861" s="256">
        <v>2606705</v>
      </c>
      <c r="AJ2861" s="166"/>
      <c r="AK2861" s="166"/>
    </row>
    <row r="2862" spans="33:37">
      <c r="AG2862" s="166" t="s">
        <v>67</v>
      </c>
      <c r="AH2862" s="166" t="s">
        <v>1765</v>
      </c>
      <c r="AI2862" s="256">
        <v>2606804</v>
      </c>
      <c r="AJ2862" s="166"/>
      <c r="AK2862" s="166"/>
    </row>
    <row r="2863" spans="33:37">
      <c r="AG2863" s="166" t="s">
        <v>67</v>
      </c>
      <c r="AH2863" s="166" t="s">
        <v>1785</v>
      </c>
      <c r="AI2863" s="256">
        <v>2606903</v>
      </c>
      <c r="AJ2863" s="166"/>
      <c r="AK2863" s="166"/>
    </row>
    <row r="2864" spans="33:37">
      <c r="AG2864" s="166" t="s">
        <v>67</v>
      </c>
      <c r="AH2864" s="166" t="s">
        <v>1805</v>
      </c>
      <c r="AI2864" s="256">
        <v>2607604</v>
      </c>
      <c r="AJ2864" s="166"/>
      <c r="AK2864" s="166"/>
    </row>
    <row r="2865" spans="33:37">
      <c r="AG2865" s="166" t="s">
        <v>67</v>
      </c>
      <c r="AH2865" s="166" t="s">
        <v>1823</v>
      </c>
      <c r="AI2865" s="256">
        <v>2607000</v>
      </c>
      <c r="AJ2865" s="166"/>
      <c r="AK2865" s="166"/>
    </row>
    <row r="2866" spans="33:37">
      <c r="AG2866" s="166" t="s">
        <v>67</v>
      </c>
      <c r="AH2866" s="166" t="s">
        <v>1842</v>
      </c>
      <c r="AI2866" s="256">
        <v>2607109</v>
      </c>
      <c r="AJ2866" s="166"/>
      <c r="AK2866" s="166"/>
    </row>
    <row r="2867" spans="33:37">
      <c r="AG2867" s="166" t="s">
        <v>67</v>
      </c>
      <c r="AH2867" s="166" t="s">
        <v>1859</v>
      </c>
      <c r="AI2867" s="256">
        <v>2607208</v>
      </c>
      <c r="AJ2867" s="166"/>
      <c r="AK2867" s="166"/>
    </row>
    <row r="2868" spans="33:37">
      <c r="AG2868" s="166" t="s">
        <v>67</v>
      </c>
      <c r="AH2868" s="166" t="s">
        <v>1877</v>
      </c>
      <c r="AI2868" s="256">
        <v>2607307</v>
      </c>
      <c r="AJ2868" s="166"/>
      <c r="AK2868" s="166"/>
    </row>
    <row r="2869" spans="33:37">
      <c r="AG2869" s="166" t="s">
        <v>67</v>
      </c>
      <c r="AH2869" s="166" t="s">
        <v>1893</v>
      </c>
      <c r="AI2869" s="256">
        <v>2607406</v>
      </c>
      <c r="AJ2869" s="166"/>
      <c r="AK2869" s="166"/>
    </row>
    <row r="2870" spans="33:37">
      <c r="AG2870" s="166" t="s">
        <v>67</v>
      </c>
      <c r="AH2870" s="166" t="s">
        <v>1910</v>
      </c>
      <c r="AI2870" s="256">
        <v>2607505</v>
      </c>
      <c r="AJ2870" s="166"/>
      <c r="AK2870" s="166"/>
    </row>
    <row r="2871" spans="33:37">
      <c r="AG2871" s="166" t="s">
        <v>67</v>
      </c>
      <c r="AH2871" s="166" t="s">
        <v>1928</v>
      </c>
      <c r="AI2871" s="256">
        <v>2607653</v>
      </c>
      <c r="AJ2871" s="166"/>
      <c r="AK2871" s="166"/>
    </row>
    <row r="2872" spans="33:37">
      <c r="AG2872" s="166" t="s">
        <v>67</v>
      </c>
      <c r="AH2872" s="166" t="s">
        <v>1944</v>
      </c>
      <c r="AI2872" s="256">
        <v>2607703</v>
      </c>
      <c r="AJ2872" s="166"/>
      <c r="AK2872" s="166"/>
    </row>
    <row r="2873" spans="33:37">
      <c r="AG2873" s="166" t="s">
        <v>67</v>
      </c>
      <c r="AH2873" s="166" t="s">
        <v>1960</v>
      </c>
      <c r="AI2873" s="256">
        <v>2607752</v>
      </c>
      <c r="AJ2873" s="166"/>
      <c r="AK2873" s="166"/>
    </row>
    <row r="2874" spans="33:37">
      <c r="AG2874" s="166" t="s">
        <v>67</v>
      </c>
      <c r="AH2874" s="166" t="s">
        <v>1978</v>
      </c>
      <c r="AI2874" s="256">
        <v>2607802</v>
      </c>
      <c r="AJ2874" s="166"/>
      <c r="AK2874" s="166"/>
    </row>
    <row r="2875" spans="33:37">
      <c r="AG2875" s="166" t="s">
        <v>67</v>
      </c>
      <c r="AH2875" s="166" t="s">
        <v>1995</v>
      </c>
      <c r="AI2875" s="256">
        <v>2607901</v>
      </c>
      <c r="AJ2875" s="166"/>
      <c r="AK2875" s="166"/>
    </row>
    <row r="2876" spans="33:37">
      <c r="AG2876" s="166" t="s">
        <v>67</v>
      </c>
      <c r="AH2876" s="166" t="s">
        <v>2013</v>
      </c>
      <c r="AI2876" s="256">
        <v>2607950</v>
      </c>
      <c r="AJ2876" s="166"/>
      <c r="AK2876" s="166"/>
    </row>
    <row r="2877" spans="33:37">
      <c r="AG2877" s="166" t="s">
        <v>67</v>
      </c>
      <c r="AH2877" s="166" t="s">
        <v>2031</v>
      </c>
      <c r="AI2877" s="256">
        <v>2608008</v>
      </c>
      <c r="AJ2877" s="166"/>
      <c r="AK2877" s="166"/>
    </row>
    <row r="2878" spans="33:37">
      <c r="AG2878" s="166" t="s">
        <v>67</v>
      </c>
      <c r="AH2878" s="166" t="s">
        <v>2049</v>
      </c>
      <c r="AI2878" s="256">
        <v>2608057</v>
      </c>
      <c r="AJ2878" s="166"/>
      <c r="AK2878" s="166"/>
    </row>
    <row r="2879" spans="33:37">
      <c r="AG2879" s="166" t="s">
        <v>67</v>
      </c>
      <c r="AH2879" s="166" t="s">
        <v>2067</v>
      </c>
      <c r="AI2879" s="256">
        <v>2608107</v>
      </c>
      <c r="AJ2879" s="166"/>
      <c r="AK2879" s="166"/>
    </row>
    <row r="2880" spans="33:37">
      <c r="AG2880" s="166" t="s">
        <v>67</v>
      </c>
      <c r="AH2880" s="166" t="s">
        <v>2083</v>
      </c>
      <c r="AI2880" s="256">
        <v>2608206</v>
      </c>
      <c r="AJ2880" s="166"/>
      <c r="AK2880" s="166"/>
    </row>
    <row r="2881" spans="33:37">
      <c r="AG2881" s="166" t="s">
        <v>67</v>
      </c>
      <c r="AH2881" s="166" t="s">
        <v>2099</v>
      </c>
      <c r="AI2881" s="256">
        <v>2608255</v>
      </c>
      <c r="AJ2881" s="166"/>
      <c r="AK2881" s="166"/>
    </row>
    <row r="2882" spans="33:37">
      <c r="AG2882" s="166" t="s">
        <v>67</v>
      </c>
      <c r="AH2882" s="166" t="s">
        <v>2116</v>
      </c>
      <c r="AI2882" s="256">
        <v>2608305</v>
      </c>
      <c r="AJ2882" s="166"/>
      <c r="AK2882" s="166"/>
    </row>
    <row r="2883" spans="33:37">
      <c r="AG2883" s="166" t="s">
        <v>67</v>
      </c>
      <c r="AH2883" s="166" t="s">
        <v>2131</v>
      </c>
      <c r="AI2883" s="256">
        <v>2608404</v>
      </c>
      <c r="AJ2883" s="166"/>
      <c r="AK2883" s="166"/>
    </row>
    <row r="2884" spans="33:37">
      <c r="AG2884" s="166" t="s">
        <v>67</v>
      </c>
      <c r="AH2884" s="166" t="s">
        <v>2148</v>
      </c>
      <c r="AI2884" s="256">
        <v>2608503</v>
      </c>
      <c r="AJ2884" s="166"/>
      <c r="AK2884" s="166"/>
    </row>
    <row r="2885" spans="33:37">
      <c r="AG2885" s="166" t="s">
        <v>67</v>
      </c>
      <c r="AH2885" s="166" t="s">
        <v>2164</v>
      </c>
      <c r="AI2885" s="256">
        <v>2608453</v>
      </c>
      <c r="AJ2885" s="166"/>
      <c r="AK2885" s="166"/>
    </row>
    <row r="2886" spans="33:37">
      <c r="AG2886" s="166" t="s">
        <v>67</v>
      </c>
      <c r="AH2886" s="166" t="s">
        <v>2181</v>
      </c>
      <c r="AI2886" s="256">
        <v>2608602</v>
      </c>
      <c r="AJ2886" s="166"/>
      <c r="AK2886" s="166"/>
    </row>
    <row r="2887" spans="33:37">
      <c r="AG2887" s="166" t="s">
        <v>67</v>
      </c>
      <c r="AH2887" s="166" t="s">
        <v>2198</v>
      </c>
      <c r="AI2887" s="256">
        <v>2608701</v>
      </c>
      <c r="AJ2887" s="166"/>
      <c r="AK2887" s="166"/>
    </row>
    <row r="2888" spans="33:37">
      <c r="AG2888" s="166" t="s">
        <v>67</v>
      </c>
      <c r="AH2888" s="166" t="s">
        <v>2212</v>
      </c>
      <c r="AI2888" s="256">
        <v>2608750</v>
      </c>
      <c r="AJ2888" s="166"/>
      <c r="AK2888" s="166"/>
    </row>
    <row r="2889" spans="33:37">
      <c r="AG2889" s="166" t="s">
        <v>67</v>
      </c>
      <c r="AH2889" s="166" t="s">
        <v>2229</v>
      </c>
      <c r="AI2889" s="256">
        <v>2608800</v>
      </c>
      <c r="AJ2889" s="166"/>
      <c r="AK2889" s="166"/>
    </row>
    <row r="2890" spans="33:37">
      <c r="AG2890" s="166" t="s">
        <v>67</v>
      </c>
      <c r="AH2890" s="166" t="s">
        <v>2245</v>
      </c>
      <c r="AI2890" s="256">
        <v>2608909</v>
      </c>
      <c r="AJ2890" s="166"/>
      <c r="AK2890" s="166"/>
    </row>
    <row r="2891" spans="33:37">
      <c r="AG2891" s="166" t="s">
        <v>67</v>
      </c>
      <c r="AH2891" s="166" t="s">
        <v>2259</v>
      </c>
      <c r="AI2891" s="256">
        <v>2609006</v>
      </c>
      <c r="AJ2891" s="166"/>
      <c r="AK2891" s="166"/>
    </row>
    <row r="2892" spans="33:37">
      <c r="AG2892" s="166" t="s">
        <v>67</v>
      </c>
      <c r="AH2892" s="166" t="s">
        <v>2274</v>
      </c>
      <c r="AI2892" s="256">
        <v>2609105</v>
      </c>
      <c r="AJ2892" s="166"/>
      <c r="AK2892" s="166"/>
    </row>
    <row r="2893" spans="33:37">
      <c r="AG2893" s="166" t="s">
        <v>67</v>
      </c>
      <c r="AH2893" s="166" t="s">
        <v>2290</v>
      </c>
      <c r="AI2893" s="256">
        <v>2609154</v>
      </c>
      <c r="AJ2893" s="166"/>
      <c r="AK2893" s="166"/>
    </row>
    <row r="2894" spans="33:37">
      <c r="AG2894" s="166" t="s">
        <v>67</v>
      </c>
      <c r="AH2894" s="166" t="s">
        <v>2306</v>
      </c>
      <c r="AI2894" s="256">
        <v>2609204</v>
      </c>
      <c r="AJ2894" s="166"/>
      <c r="AK2894" s="166"/>
    </row>
    <row r="2895" spans="33:37">
      <c r="AG2895" s="166" t="s">
        <v>67</v>
      </c>
      <c r="AH2895" s="166" t="s">
        <v>2319</v>
      </c>
      <c r="AI2895" s="256">
        <v>2609303</v>
      </c>
      <c r="AJ2895" s="166"/>
      <c r="AK2895" s="166"/>
    </row>
    <row r="2896" spans="33:37">
      <c r="AG2896" s="166" t="s">
        <v>67</v>
      </c>
      <c r="AH2896" s="166" t="s">
        <v>2335</v>
      </c>
      <c r="AI2896" s="256">
        <v>2614303</v>
      </c>
      <c r="AJ2896" s="166"/>
      <c r="AK2896" s="166"/>
    </row>
    <row r="2897" spans="33:37">
      <c r="AG2897" s="166" t="s">
        <v>67</v>
      </c>
      <c r="AH2897" s="166" t="s">
        <v>2351</v>
      </c>
      <c r="AI2897" s="256">
        <v>2609402</v>
      </c>
      <c r="AJ2897" s="166"/>
      <c r="AK2897" s="166"/>
    </row>
    <row r="2898" spans="33:37">
      <c r="AG2898" s="166" t="s">
        <v>67</v>
      </c>
      <c r="AH2898" s="166" t="s">
        <v>2367</v>
      </c>
      <c r="AI2898" s="256">
        <v>2609501</v>
      </c>
      <c r="AJ2898" s="166"/>
      <c r="AK2898" s="166"/>
    </row>
    <row r="2899" spans="33:37">
      <c r="AG2899" s="166" t="s">
        <v>67</v>
      </c>
      <c r="AH2899" s="166" t="s">
        <v>2381</v>
      </c>
      <c r="AI2899" s="256">
        <v>2609600</v>
      </c>
      <c r="AJ2899" s="166"/>
      <c r="AK2899" s="166"/>
    </row>
    <row r="2900" spans="33:37">
      <c r="AG2900" s="166" t="s">
        <v>67</v>
      </c>
      <c r="AH2900" s="166" t="s">
        <v>2396</v>
      </c>
      <c r="AI2900" s="256">
        <v>2609709</v>
      </c>
      <c r="AJ2900" s="166"/>
      <c r="AK2900" s="166"/>
    </row>
    <row r="2901" spans="33:37">
      <c r="AG2901" s="166" t="s">
        <v>67</v>
      </c>
      <c r="AH2901" s="166" t="s">
        <v>2412</v>
      </c>
      <c r="AI2901" s="256">
        <v>2609808</v>
      </c>
      <c r="AJ2901" s="166"/>
      <c r="AK2901" s="166"/>
    </row>
    <row r="2902" spans="33:37">
      <c r="AG2902" s="166" t="s">
        <v>67</v>
      </c>
      <c r="AH2902" s="166" t="s">
        <v>2428</v>
      </c>
      <c r="AI2902" s="256">
        <v>2609907</v>
      </c>
      <c r="AJ2902" s="166"/>
      <c r="AK2902" s="166"/>
    </row>
    <row r="2903" spans="33:37">
      <c r="AG2903" s="166" t="s">
        <v>67</v>
      </c>
      <c r="AH2903" s="166" t="s">
        <v>2444</v>
      </c>
      <c r="AI2903" s="256">
        <v>2610004</v>
      </c>
      <c r="AJ2903" s="166"/>
      <c r="AK2903" s="166"/>
    </row>
    <row r="2904" spans="33:37">
      <c r="AG2904" s="166" t="s">
        <v>67</v>
      </c>
      <c r="AH2904" s="166" t="s">
        <v>2459</v>
      </c>
      <c r="AI2904" s="256">
        <v>2610103</v>
      </c>
      <c r="AJ2904" s="166"/>
      <c r="AK2904" s="166"/>
    </row>
    <row r="2905" spans="33:37">
      <c r="AG2905" s="166" t="s">
        <v>67</v>
      </c>
      <c r="AH2905" s="166" t="s">
        <v>2473</v>
      </c>
      <c r="AI2905" s="256">
        <v>2610202</v>
      </c>
      <c r="AJ2905" s="166"/>
      <c r="AK2905" s="166"/>
    </row>
    <row r="2906" spans="33:37">
      <c r="AG2906" s="166" t="s">
        <v>67</v>
      </c>
      <c r="AH2906" s="166" t="s">
        <v>2489</v>
      </c>
      <c r="AI2906" s="256">
        <v>2610301</v>
      </c>
      <c r="AJ2906" s="166"/>
      <c r="AK2906" s="166"/>
    </row>
    <row r="2907" spans="33:37">
      <c r="AG2907" s="166" t="s">
        <v>67</v>
      </c>
      <c r="AH2907" s="166" t="s">
        <v>2150</v>
      </c>
      <c r="AI2907" s="256">
        <v>2610400</v>
      </c>
      <c r="AJ2907" s="166"/>
      <c r="AK2907" s="166"/>
    </row>
    <row r="2908" spans="33:37">
      <c r="AG2908" s="166" t="s">
        <v>67</v>
      </c>
      <c r="AH2908" s="166" t="s">
        <v>2519</v>
      </c>
      <c r="AI2908" s="256">
        <v>2610509</v>
      </c>
      <c r="AJ2908" s="166"/>
      <c r="AK2908" s="166"/>
    </row>
    <row r="2909" spans="33:37">
      <c r="AG2909" s="166" t="s">
        <v>67</v>
      </c>
      <c r="AH2909" s="166" t="s">
        <v>2534</v>
      </c>
      <c r="AI2909" s="256">
        <v>2610608</v>
      </c>
      <c r="AJ2909" s="166"/>
      <c r="AK2909" s="166"/>
    </row>
    <row r="2910" spans="33:37">
      <c r="AG2910" s="166" t="s">
        <v>67</v>
      </c>
      <c r="AH2910" s="166" t="s">
        <v>2550</v>
      </c>
      <c r="AI2910" s="256">
        <v>2610707</v>
      </c>
      <c r="AJ2910" s="166"/>
      <c r="AK2910" s="166"/>
    </row>
    <row r="2911" spans="33:37">
      <c r="AG2911" s="166" t="s">
        <v>67</v>
      </c>
      <c r="AH2911" s="166" t="s">
        <v>2564</v>
      </c>
      <c r="AI2911" s="256">
        <v>2610806</v>
      </c>
      <c r="AJ2911" s="166"/>
      <c r="AK2911" s="166"/>
    </row>
    <row r="2912" spans="33:37">
      <c r="AG2912" s="166" t="s">
        <v>67</v>
      </c>
      <c r="AH2912" s="166" t="s">
        <v>2579</v>
      </c>
      <c r="AI2912" s="256">
        <v>2610905</v>
      </c>
      <c r="AJ2912" s="166"/>
      <c r="AK2912" s="166"/>
    </row>
    <row r="2913" spans="33:37">
      <c r="AG2913" s="166" t="s">
        <v>67</v>
      </c>
      <c r="AH2913" s="166" t="s">
        <v>2595</v>
      </c>
      <c r="AI2913" s="256">
        <v>2611002</v>
      </c>
      <c r="AJ2913" s="166"/>
      <c r="AK2913" s="166"/>
    </row>
    <row r="2914" spans="33:37">
      <c r="AG2914" s="166" t="s">
        <v>67</v>
      </c>
      <c r="AH2914" s="166" t="s">
        <v>2611</v>
      </c>
      <c r="AI2914" s="256">
        <v>2611101</v>
      </c>
      <c r="AJ2914" s="166"/>
      <c r="AK2914" s="166"/>
    </row>
    <row r="2915" spans="33:37">
      <c r="AG2915" s="166" t="s">
        <v>67</v>
      </c>
      <c r="AH2915" s="166" t="s">
        <v>2623</v>
      </c>
      <c r="AI2915" s="256">
        <v>2611200</v>
      </c>
      <c r="AJ2915" s="166"/>
      <c r="AK2915" s="166"/>
    </row>
    <row r="2916" spans="33:37">
      <c r="AG2916" s="166" t="s">
        <v>67</v>
      </c>
      <c r="AH2916" s="166" t="s">
        <v>2638</v>
      </c>
      <c r="AI2916" s="256">
        <v>2611309</v>
      </c>
      <c r="AJ2916" s="166"/>
      <c r="AK2916" s="166"/>
    </row>
    <row r="2917" spans="33:37">
      <c r="AG2917" s="166" t="s">
        <v>67</v>
      </c>
      <c r="AH2917" s="166" t="s">
        <v>2178</v>
      </c>
      <c r="AI2917" s="256">
        <v>2611408</v>
      </c>
      <c r="AJ2917" s="166"/>
      <c r="AK2917" s="166"/>
    </row>
    <row r="2918" spans="33:37">
      <c r="AG2918" s="166" t="s">
        <v>67</v>
      </c>
      <c r="AH2918" s="166" t="s">
        <v>2665</v>
      </c>
      <c r="AI2918" s="256">
        <v>2611507</v>
      </c>
      <c r="AJ2918" s="166"/>
      <c r="AK2918" s="166"/>
    </row>
    <row r="2919" spans="33:37">
      <c r="AG2919" s="166" t="s">
        <v>67</v>
      </c>
      <c r="AH2919" s="166" t="s">
        <v>2679</v>
      </c>
      <c r="AI2919" s="256">
        <v>2611533</v>
      </c>
      <c r="AJ2919" s="166"/>
      <c r="AK2919" s="166"/>
    </row>
    <row r="2920" spans="33:37">
      <c r="AG2920" s="166" t="s">
        <v>67</v>
      </c>
      <c r="AH2920" s="166" t="s">
        <v>2695</v>
      </c>
      <c r="AI2920" s="256">
        <v>2611606</v>
      </c>
      <c r="AJ2920" s="166"/>
      <c r="AK2920" s="166"/>
    </row>
    <row r="2921" spans="33:37">
      <c r="AG2921" s="166" t="s">
        <v>67</v>
      </c>
      <c r="AH2921" s="166" t="s">
        <v>2710</v>
      </c>
      <c r="AI2921" s="256">
        <v>2611705</v>
      </c>
      <c r="AJ2921" s="166"/>
      <c r="AK2921" s="166"/>
    </row>
    <row r="2922" spans="33:37">
      <c r="AG2922" s="166" t="s">
        <v>67</v>
      </c>
      <c r="AH2922" s="166" t="s">
        <v>2726</v>
      </c>
      <c r="AI2922" s="256">
        <v>2611804</v>
      </c>
      <c r="AJ2922" s="166"/>
      <c r="AK2922" s="166"/>
    </row>
    <row r="2923" spans="33:37">
      <c r="AG2923" s="166" t="s">
        <v>67</v>
      </c>
      <c r="AH2923" s="166" t="s">
        <v>2741</v>
      </c>
      <c r="AI2923" s="256">
        <v>2611903</v>
      </c>
      <c r="AJ2923" s="166"/>
      <c r="AK2923" s="166"/>
    </row>
    <row r="2924" spans="33:37">
      <c r="AG2924" s="166" t="s">
        <v>67</v>
      </c>
      <c r="AH2924" s="166" t="s">
        <v>2756</v>
      </c>
      <c r="AI2924" s="256">
        <v>2612000</v>
      </c>
      <c r="AJ2924" s="166"/>
      <c r="AK2924" s="166"/>
    </row>
    <row r="2925" spans="33:37">
      <c r="AG2925" s="166" t="s">
        <v>67</v>
      </c>
      <c r="AH2925" s="166" t="s">
        <v>2772</v>
      </c>
      <c r="AI2925" s="256">
        <v>2612109</v>
      </c>
      <c r="AJ2925" s="166"/>
      <c r="AK2925" s="166"/>
    </row>
    <row r="2926" spans="33:37">
      <c r="AG2926" s="166" t="s">
        <v>67</v>
      </c>
      <c r="AH2926" s="166" t="s">
        <v>2788</v>
      </c>
      <c r="AI2926" s="256">
        <v>2612208</v>
      </c>
      <c r="AJ2926" s="166"/>
      <c r="AK2926" s="166"/>
    </row>
    <row r="2927" spans="33:37">
      <c r="AG2927" s="166" t="s">
        <v>67</v>
      </c>
      <c r="AH2927" s="166" t="s">
        <v>2803</v>
      </c>
      <c r="AI2927" s="256">
        <v>2612307</v>
      </c>
      <c r="AJ2927" s="166"/>
      <c r="AK2927" s="166"/>
    </row>
    <row r="2928" spans="33:37">
      <c r="AG2928" s="166" t="s">
        <v>67</v>
      </c>
      <c r="AH2928" s="166" t="s">
        <v>2818</v>
      </c>
      <c r="AI2928" s="256">
        <v>2612406</v>
      </c>
      <c r="AJ2928" s="166"/>
      <c r="AK2928" s="166"/>
    </row>
    <row r="2929" spans="33:37">
      <c r="AG2929" s="166" t="s">
        <v>67</v>
      </c>
      <c r="AH2929" s="166" t="s">
        <v>2521</v>
      </c>
      <c r="AI2929" s="256">
        <v>2612455</v>
      </c>
      <c r="AJ2929" s="166"/>
      <c r="AK2929" s="166"/>
    </row>
    <row r="2930" spans="33:37">
      <c r="AG2930" s="166" t="s">
        <v>67</v>
      </c>
      <c r="AH2930" s="166" t="s">
        <v>2843</v>
      </c>
      <c r="AI2930" s="256">
        <v>2612471</v>
      </c>
      <c r="AJ2930" s="166"/>
      <c r="AK2930" s="166"/>
    </row>
    <row r="2931" spans="33:37">
      <c r="AG2931" s="166" t="s">
        <v>67</v>
      </c>
      <c r="AH2931" s="166" t="s">
        <v>2856</v>
      </c>
      <c r="AI2931" s="256">
        <v>2612505</v>
      </c>
      <c r="AJ2931" s="166"/>
      <c r="AK2931" s="166"/>
    </row>
    <row r="2932" spans="33:37">
      <c r="AG2932" s="166" t="s">
        <v>67</v>
      </c>
      <c r="AH2932" s="166" t="s">
        <v>2869</v>
      </c>
      <c r="AI2932" s="256">
        <v>2612554</v>
      </c>
      <c r="AJ2932" s="166"/>
      <c r="AK2932" s="166"/>
    </row>
    <row r="2933" spans="33:37">
      <c r="AG2933" s="166" t="s">
        <v>67</v>
      </c>
      <c r="AH2933" s="166" t="s">
        <v>2881</v>
      </c>
      <c r="AI2933" s="256">
        <v>2612604</v>
      </c>
      <c r="AJ2933" s="166"/>
      <c r="AK2933" s="166"/>
    </row>
    <row r="2934" spans="33:37">
      <c r="AG2934" s="166" t="s">
        <v>67</v>
      </c>
      <c r="AH2934" s="166" t="s">
        <v>2894</v>
      </c>
      <c r="AI2934" s="256">
        <v>2612703</v>
      </c>
      <c r="AJ2934" s="166"/>
      <c r="AK2934" s="166"/>
    </row>
    <row r="2935" spans="33:37">
      <c r="AG2935" s="166" t="s">
        <v>67</v>
      </c>
      <c r="AH2935" s="166" t="s">
        <v>2439</v>
      </c>
      <c r="AI2935" s="256">
        <v>2612802</v>
      </c>
      <c r="AJ2935" s="166"/>
      <c r="AK2935" s="166"/>
    </row>
    <row r="2936" spans="33:37">
      <c r="AG2936" s="166" t="s">
        <v>67</v>
      </c>
      <c r="AH2936" s="166" t="s">
        <v>2919</v>
      </c>
      <c r="AI2936" s="256">
        <v>2612901</v>
      </c>
      <c r="AJ2936" s="166"/>
      <c r="AK2936" s="166"/>
    </row>
    <row r="2937" spans="33:37">
      <c r="AG2937" s="166" t="s">
        <v>67</v>
      </c>
      <c r="AH2937" s="166" t="s">
        <v>2930</v>
      </c>
      <c r="AI2937" s="256">
        <v>2613008</v>
      </c>
      <c r="AJ2937" s="166"/>
      <c r="AK2937" s="166"/>
    </row>
    <row r="2938" spans="33:37">
      <c r="AG2938" s="166" t="s">
        <v>67</v>
      </c>
      <c r="AH2938" s="166" t="s">
        <v>2942</v>
      </c>
      <c r="AI2938" s="256">
        <v>2613107</v>
      </c>
      <c r="AJ2938" s="166"/>
      <c r="AK2938" s="166"/>
    </row>
    <row r="2939" spans="33:37">
      <c r="AG2939" s="166" t="s">
        <v>67</v>
      </c>
      <c r="AH2939" s="166" t="s">
        <v>2954</v>
      </c>
      <c r="AI2939" s="256">
        <v>2613206</v>
      </c>
      <c r="AJ2939" s="166"/>
      <c r="AK2939" s="166"/>
    </row>
    <row r="2940" spans="33:37">
      <c r="AG2940" s="166" t="s">
        <v>67</v>
      </c>
      <c r="AH2940" s="166" t="s">
        <v>2966</v>
      </c>
      <c r="AI2940" s="256">
        <v>2613305</v>
      </c>
      <c r="AJ2940" s="166"/>
      <c r="AK2940" s="166"/>
    </row>
    <row r="2941" spans="33:37">
      <c r="AG2941" s="166" t="s">
        <v>67</v>
      </c>
      <c r="AH2941" s="166" t="s">
        <v>2978</v>
      </c>
      <c r="AI2941" s="256">
        <v>2613404</v>
      </c>
      <c r="AJ2941" s="166"/>
      <c r="AK2941" s="166"/>
    </row>
    <row r="2942" spans="33:37">
      <c r="AG2942" s="166" t="s">
        <v>67</v>
      </c>
      <c r="AH2942" s="166" t="s">
        <v>2990</v>
      </c>
      <c r="AI2942" s="256">
        <v>2613503</v>
      </c>
      <c r="AJ2942" s="166"/>
      <c r="AK2942" s="166"/>
    </row>
    <row r="2943" spans="33:37">
      <c r="AG2943" s="166" t="s">
        <v>67</v>
      </c>
      <c r="AH2943" s="166" t="s">
        <v>3003</v>
      </c>
      <c r="AI2943" s="256">
        <v>2613602</v>
      </c>
      <c r="AJ2943" s="166"/>
      <c r="AK2943" s="166"/>
    </row>
    <row r="2944" spans="33:37">
      <c r="AG2944" s="166" t="s">
        <v>67</v>
      </c>
      <c r="AH2944" s="166" t="s">
        <v>3016</v>
      </c>
      <c r="AI2944" s="256">
        <v>2613701</v>
      </c>
      <c r="AJ2944" s="166"/>
      <c r="AK2944" s="166"/>
    </row>
    <row r="2945" spans="33:37">
      <c r="AG2945" s="166" t="s">
        <v>67</v>
      </c>
      <c r="AH2945" s="166" t="s">
        <v>3028</v>
      </c>
      <c r="AI2945" s="256">
        <v>2613800</v>
      </c>
      <c r="AJ2945" s="166"/>
      <c r="AK2945" s="166"/>
    </row>
    <row r="2946" spans="33:37">
      <c r="AG2946" s="166" t="s">
        <v>67</v>
      </c>
      <c r="AH2946" s="166" t="s">
        <v>3041</v>
      </c>
      <c r="AI2946" s="256">
        <v>2613909</v>
      </c>
      <c r="AJ2946" s="166"/>
      <c r="AK2946" s="166"/>
    </row>
    <row r="2947" spans="33:37">
      <c r="AG2947" s="166" t="s">
        <v>67</v>
      </c>
      <c r="AH2947" s="166" t="s">
        <v>3052</v>
      </c>
      <c r="AI2947" s="256">
        <v>2614006</v>
      </c>
      <c r="AJ2947" s="166"/>
      <c r="AK2947" s="166"/>
    </row>
    <row r="2948" spans="33:37">
      <c r="AG2948" s="166" t="s">
        <v>67</v>
      </c>
      <c r="AH2948" s="166" t="s">
        <v>3065</v>
      </c>
      <c r="AI2948" s="256">
        <v>2614105</v>
      </c>
      <c r="AJ2948" s="166"/>
      <c r="AK2948" s="166"/>
    </row>
    <row r="2949" spans="33:37">
      <c r="AG2949" s="166" t="s">
        <v>67</v>
      </c>
      <c r="AH2949" s="166" t="s">
        <v>3076</v>
      </c>
      <c r="AI2949" s="256">
        <v>2614204</v>
      </c>
      <c r="AJ2949" s="166"/>
      <c r="AK2949" s="166"/>
    </row>
    <row r="2950" spans="33:37">
      <c r="AG2950" s="166" t="s">
        <v>67</v>
      </c>
      <c r="AH2950" s="166" t="s">
        <v>3089</v>
      </c>
      <c r="AI2950" s="256">
        <v>2614402</v>
      </c>
      <c r="AJ2950" s="166"/>
      <c r="AK2950" s="166"/>
    </row>
    <row r="2951" spans="33:37">
      <c r="AG2951" s="166" t="s">
        <v>67</v>
      </c>
      <c r="AH2951" s="166" t="s">
        <v>3101</v>
      </c>
      <c r="AI2951" s="256">
        <v>2614501</v>
      </c>
      <c r="AJ2951" s="166"/>
      <c r="AK2951" s="166"/>
    </row>
    <row r="2952" spans="33:37">
      <c r="AG2952" s="166" t="s">
        <v>67</v>
      </c>
      <c r="AH2952" s="166" t="s">
        <v>3114</v>
      </c>
      <c r="AI2952" s="256">
        <v>2614600</v>
      </c>
      <c r="AJ2952" s="166"/>
      <c r="AK2952" s="166"/>
    </row>
    <row r="2953" spans="33:37">
      <c r="AG2953" s="166" t="s">
        <v>67</v>
      </c>
      <c r="AH2953" s="166" t="s">
        <v>3126</v>
      </c>
      <c r="AI2953" s="256">
        <v>2614709</v>
      </c>
      <c r="AJ2953" s="166"/>
      <c r="AK2953" s="166"/>
    </row>
    <row r="2954" spans="33:37">
      <c r="AG2954" s="166" t="s">
        <v>67</v>
      </c>
      <c r="AH2954" s="166" t="s">
        <v>3137</v>
      </c>
      <c r="AI2954" s="256">
        <v>2614808</v>
      </c>
      <c r="AJ2954" s="166"/>
      <c r="AK2954" s="166"/>
    </row>
    <row r="2955" spans="33:37">
      <c r="AG2955" s="166" t="s">
        <v>67</v>
      </c>
      <c r="AH2955" s="166" t="s">
        <v>3149</v>
      </c>
      <c r="AI2955" s="256">
        <v>2614857</v>
      </c>
      <c r="AJ2955" s="166"/>
      <c r="AK2955" s="166"/>
    </row>
    <row r="2956" spans="33:37">
      <c r="AG2956" s="166" t="s">
        <v>67</v>
      </c>
      <c r="AH2956" s="166" t="s">
        <v>3160</v>
      </c>
      <c r="AI2956" s="256">
        <v>2615003</v>
      </c>
      <c r="AJ2956" s="166"/>
      <c r="AK2956" s="166"/>
    </row>
    <row r="2957" spans="33:37">
      <c r="AG2957" s="166" t="s">
        <v>67</v>
      </c>
      <c r="AH2957" s="166" t="s">
        <v>3171</v>
      </c>
      <c r="AI2957" s="256">
        <v>2615102</v>
      </c>
      <c r="AJ2957" s="166"/>
      <c r="AK2957" s="166"/>
    </row>
    <row r="2958" spans="33:37">
      <c r="AG2958" s="166" t="s">
        <v>67</v>
      </c>
      <c r="AH2958" s="166" t="s">
        <v>3182</v>
      </c>
      <c r="AI2958" s="256">
        <v>2615201</v>
      </c>
      <c r="AJ2958" s="166"/>
      <c r="AK2958" s="166"/>
    </row>
    <row r="2959" spans="33:37">
      <c r="AG2959" s="166" t="s">
        <v>67</v>
      </c>
      <c r="AH2959" s="166" t="s">
        <v>3194</v>
      </c>
      <c r="AI2959" s="256">
        <v>2615300</v>
      </c>
      <c r="AJ2959" s="166"/>
      <c r="AK2959" s="166"/>
    </row>
    <row r="2960" spans="33:37">
      <c r="AG2960" s="166" t="s">
        <v>67</v>
      </c>
      <c r="AH2960" s="166" t="s">
        <v>3206</v>
      </c>
      <c r="AI2960" s="256">
        <v>2615409</v>
      </c>
      <c r="AJ2960" s="166"/>
      <c r="AK2960" s="166"/>
    </row>
    <row r="2961" spans="33:37">
      <c r="AG2961" s="166" t="s">
        <v>67</v>
      </c>
      <c r="AH2961" s="166" t="s">
        <v>3218</v>
      </c>
      <c r="AI2961" s="256">
        <v>2615508</v>
      </c>
      <c r="AJ2961" s="166"/>
      <c r="AK2961" s="166"/>
    </row>
    <row r="2962" spans="33:37">
      <c r="AG2962" s="166" t="s">
        <v>67</v>
      </c>
      <c r="AH2962" s="166" t="s">
        <v>3229</v>
      </c>
      <c r="AI2962" s="256">
        <v>2615607</v>
      </c>
      <c r="AJ2962" s="166"/>
      <c r="AK2962" s="166"/>
    </row>
    <row r="2963" spans="33:37">
      <c r="AG2963" s="166" t="s">
        <v>67</v>
      </c>
      <c r="AH2963" s="166" t="s">
        <v>3240</v>
      </c>
      <c r="AI2963" s="256">
        <v>2615706</v>
      </c>
      <c r="AJ2963" s="166"/>
      <c r="AK2963" s="166"/>
    </row>
    <row r="2964" spans="33:37">
      <c r="AG2964" s="166" t="s">
        <v>67</v>
      </c>
      <c r="AH2964" s="166" t="s">
        <v>3250</v>
      </c>
      <c r="AI2964" s="256">
        <v>2615805</v>
      </c>
      <c r="AJ2964" s="166"/>
      <c r="AK2964" s="166"/>
    </row>
    <row r="2965" spans="33:37">
      <c r="AG2965" s="166" t="s">
        <v>67</v>
      </c>
      <c r="AH2965" s="166" t="s">
        <v>3260</v>
      </c>
      <c r="AI2965" s="256">
        <v>2615904</v>
      </c>
      <c r="AJ2965" s="166"/>
      <c r="AK2965" s="166"/>
    </row>
    <row r="2966" spans="33:37">
      <c r="AG2966" s="166" t="s">
        <v>67</v>
      </c>
      <c r="AH2966" s="166" t="s">
        <v>3272</v>
      </c>
      <c r="AI2966" s="256">
        <v>2616001</v>
      </c>
      <c r="AJ2966" s="166"/>
      <c r="AK2966" s="166"/>
    </row>
    <row r="2967" spans="33:37">
      <c r="AG2967" s="166" t="s">
        <v>67</v>
      </c>
      <c r="AH2967" s="166" t="s">
        <v>3283</v>
      </c>
      <c r="AI2967" s="256">
        <v>2616100</v>
      </c>
      <c r="AJ2967" s="166"/>
      <c r="AK2967" s="166"/>
    </row>
    <row r="2968" spans="33:37">
      <c r="AG2968" s="166" t="s">
        <v>67</v>
      </c>
      <c r="AH2968" s="166" t="s">
        <v>3295</v>
      </c>
      <c r="AI2968" s="256">
        <v>2616183</v>
      </c>
      <c r="AJ2968" s="166"/>
      <c r="AK2968" s="166"/>
    </row>
    <row r="2969" spans="33:37">
      <c r="AG2969" s="166" t="s">
        <v>67</v>
      </c>
      <c r="AH2969" s="166" t="s">
        <v>3307</v>
      </c>
      <c r="AI2969" s="256">
        <v>2616209</v>
      </c>
      <c r="AJ2969" s="166"/>
      <c r="AK2969" s="166"/>
    </row>
    <row r="2970" spans="33:37">
      <c r="AG2970" s="166" t="s">
        <v>67</v>
      </c>
      <c r="AH2970" s="166" t="s">
        <v>3318</v>
      </c>
      <c r="AI2970" s="256">
        <v>2616308</v>
      </c>
      <c r="AJ2970" s="166"/>
      <c r="AK2970" s="166"/>
    </row>
    <row r="2971" spans="33:37">
      <c r="AG2971" s="166" t="s">
        <v>67</v>
      </c>
      <c r="AH2971" s="166" t="s">
        <v>3329</v>
      </c>
      <c r="AI2971" s="256">
        <v>2616407</v>
      </c>
      <c r="AJ2971" s="166"/>
      <c r="AK2971" s="166"/>
    </row>
    <row r="2972" spans="33:37">
      <c r="AG2972" s="166" t="s">
        <v>67</v>
      </c>
      <c r="AH2972" s="166" t="s">
        <v>3340</v>
      </c>
      <c r="AI2972" s="256">
        <v>2616506</v>
      </c>
      <c r="AJ2972" s="166"/>
      <c r="AK2972" s="166"/>
    </row>
    <row r="2973" spans="33:37">
      <c r="AG2973" s="166" t="s">
        <v>69</v>
      </c>
      <c r="AH2973" s="166" t="s">
        <v>105</v>
      </c>
      <c r="AI2973" s="256">
        <v>2200053</v>
      </c>
      <c r="AJ2973" s="166"/>
      <c r="AK2973" s="166"/>
    </row>
    <row r="2974" spans="33:37">
      <c r="AG2974" s="166" t="s">
        <v>69</v>
      </c>
      <c r="AH2974" s="166" t="s">
        <v>131</v>
      </c>
      <c r="AI2974" s="256">
        <v>2200103</v>
      </c>
      <c r="AJ2974" s="166"/>
      <c r="AK2974" s="166"/>
    </row>
    <row r="2975" spans="33:37">
      <c r="AG2975" s="166" t="s">
        <v>69</v>
      </c>
      <c r="AH2975" s="166" t="s">
        <v>90</v>
      </c>
      <c r="AI2975" s="256">
        <v>2200202</v>
      </c>
      <c r="AJ2975" s="166"/>
      <c r="AK2975" s="166"/>
    </row>
    <row r="2976" spans="33:37">
      <c r="AG2976" s="166" t="s">
        <v>69</v>
      </c>
      <c r="AH2976" s="166" t="s">
        <v>182</v>
      </c>
      <c r="AI2976" s="256">
        <v>2200251</v>
      </c>
      <c r="AJ2976" s="166"/>
      <c r="AK2976" s="166"/>
    </row>
    <row r="2977" spans="33:37">
      <c r="AG2977" s="166" t="s">
        <v>69</v>
      </c>
      <c r="AH2977" s="166" t="s">
        <v>208</v>
      </c>
      <c r="AI2977" s="256">
        <v>2200277</v>
      </c>
      <c r="AJ2977" s="166"/>
      <c r="AK2977" s="166"/>
    </row>
    <row r="2978" spans="33:37">
      <c r="AG2978" s="166" t="s">
        <v>69</v>
      </c>
      <c r="AH2978" s="166" t="s">
        <v>232</v>
      </c>
      <c r="AI2978" s="256">
        <v>2200301</v>
      </c>
      <c r="AJ2978" s="166"/>
      <c r="AK2978" s="166"/>
    </row>
    <row r="2979" spans="33:37">
      <c r="AG2979" s="166" t="s">
        <v>69</v>
      </c>
      <c r="AH2979" s="166" t="s">
        <v>257</v>
      </c>
      <c r="AI2979" s="256">
        <v>2200400</v>
      </c>
      <c r="AJ2979" s="166"/>
      <c r="AK2979" s="166"/>
    </row>
    <row r="2980" spans="33:37">
      <c r="AG2980" s="166" t="s">
        <v>69</v>
      </c>
      <c r="AH2980" s="166" t="s">
        <v>283</v>
      </c>
      <c r="AI2980" s="256">
        <v>2200459</v>
      </c>
      <c r="AJ2980" s="166"/>
      <c r="AK2980" s="166"/>
    </row>
    <row r="2981" spans="33:37">
      <c r="AG2981" s="166" t="s">
        <v>69</v>
      </c>
      <c r="AH2981" s="166" t="s">
        <v>309</v>
      </c>
      <c r="AI2981" s="256">
        <v>2200509</v>
      </c>
      <c r="AJ2981" s="166"/>
      <c r="AK2981" s="166"/>
    </row>
    <row r="2982" spans="33:37">
      <c r="AG2982" s="166" t="s">
        <v>69</v>
      </c>
      <c r="AH2982" s="166" t="s">
        <v>335</v>
      </c>
      <c r="AI2982" s="256">
        <v>2200608</v>
      </c>
      <c r="AJ2982" s="166"/>
      <c r="AK2982" s="166"/>
    </row>
    <row r="2983" spans="33:37">
      <c r="AG2983" s="166" t="s">
        <v>69</v>
      </c>
      <c r="AH2983" s="166" t="s">
        <v>360</v>
      </c>
      <c r="AI2983" s="256">
        <v>2200707</v>
      </c>
      <c r="AJ2983" s="166"/>
      <c r="AK2983" s="166"/>
    </row>
    <row r="2984" spans="33:37">
      <c r="AG2984" s="166" t="s">
        <v>69</v>
      </c>
      <c r="AH2984" s="166" t="s">
        <v>384</v>
      </c>
      <c r="AI2984" s="256">
        <v>2200806</v>
      </c>
      <c r="AJ2984" s="166"/>
      <c r="AK2984" s="166"/>
    </row>
    <row r="2985" spans="33:37">
      <c r="AG2985" s="166" t="s">
        <v>69</v>
      </c>
      <c r="AH2985" s="166" t="s">
        <v>409</v>
      </c>
      <c r="AI2985" s="256">
        <v>2200905</v>
      </c>
      <c r="AJ2985" s="166"/>
      <c r="AK2985" s="166"/>
    </row>
    <row r="2986" spans="33:37">
      <c r="AG2986" s="166" t="s">
        <v>69</v>
      </c>
      <c r="AH2986" s="166" t="s">
        <v>434</v>
      </c>
      <c r="AI2986" s="256">
        <v>2200954</v>
      </c>
      <c r="AJ2986" s="166"/>
      <c r="AK2986" s="166"/>
    </row>
    <row r="2987" spans="33:37">
      <c r="AG2987" s="166" t="s">
        <v>69</v>
      </c>
      <c r="AH2987" s="166" t="s">
        <v>459</v>
      </c>
      <c r="AI2987" s="256">
        <v>2201002</v>
      </c>
      <c r="AJ2987" s="166"/>
      <c r="AK2987" s="166"/>
    </row>
    <row r="2988" spans="33:37">
      <c r="AG2988" s="166" t="s">
        <v>69</v>
      </c>
      <c r="AH2988" s="166" t="s">
        <v>485</v>
      </c>
      <c r="AI2988" s="256">
        <v>2201051</v>
      </c>
      <c r="AJ2988" s="166"/>
      <c r="AK2988" s="166"/>
    </row>
    <row r="2989" spans="33:37">
      <c r="AG2989" s="166" t="s">
        <v>69</v>
      </c>
      <c r="AH2989" s="166" t="s">
        <v>509</v>
      </c>
      <c r="AI2989" s="256">
        <v>2201101</v>
      </c>
      <c r="AJ2989" s="166"/>
      <c r="AK2989" s="166"/>
    </row>
    <row r="2990" spans="33:37">
      <c r="AG2990" s="166" t="s">
        <v>69</v>
      </c>
      <c r="AH2990" s="166" t="s">
        <v>532</v>
      </c>
      <c r="AI2990" s="256">
        <v>2201150</v>
      </c>
      <c r="AJ2990" s="166"/>
      <c r="AK2990" s="166"/>
    </row>
    <row r="2991" spans="33:37">
      <c r="AG2991" s="166" t="s">
        <v>69</v>
      </c>
      <c r="AH2991" s="166" t="s">
        <v>555</v>
      </c>
      <c r="AI2991" s="256">
        <v>2201176</v>
      </c>
      <c r="AJ2991" s="166"/>
      <c r="AK2991" s="166"/>
    </row>
    <row r="2992" spans="33:37">
      <c r="AG2992" s="166" t="s">
        <v>69</v>
      </c>
      <c r="AH2992" s="166" t="s">
        <v>578</v>
      </c>
      <c r="AI2992" s="256">
        <v>2201200</v>
      </c>
      <c r="AJ2992" s="166"/>
      <c r="AK2992" s="166"/>
    </row>
    <row r="2993" spans="33:37">
      <c r="AG2993" s="166" t="s">
        <v>69</v>
      </c>
      <c r="AH2993" s="166" t="s">
        <v>601</v>
      </c>
      <c r="AI2993" s="256">
        <v>2201309</v>
      </c>
      <c r="AJ2993" s="166"/>
      <c r="AK2993" s="166"/>
    </row>
    <row r="2994" spans="33:37">
      <c r="AG2994" s="166" t="s">
        <v>69</v>
      </c>
      <c r="AH2994" s="166" t="s">
        <v>624</v>
      </c>
      <c r="AI2994" s="256">
        <v>2201408</v>
      </c>
      <c r="AJ2994" s="166"/>
      <c r="AK2994" s="166"/>
    </row>
    <row r="2995" spans="33:37">
      <c r="AG2995" s="166" t="s">
        <v>69</v>
      </c>
      <c r="AH2995" s="166" t="s">
        <v>243</v>
      </c>
      <c r="AI2995" s="256">
        <v>2201507</v>
      </c>
      <c r="AJ2995" s="166"/>
      <c r="AK2995" s="166"/>
    </row>
    <row r="2996" spans="33:37">
      <c r="AG2996" s="166" t="s">
        <v>69</v>
      </c>
      <c r="AH2996" s="166" t="s">
        <v>665</v>
      </c>
      <c r="AI2996" s="256">
        <v>2201556</v>
      </c>
      <c r="AJ2996" s="166"/>
      <c r="AK2996" s="166"/>
    </row>
    <row r="2997" spans="33:37">
      <c r="AG2997" s="166" t="s">
        <v>69</v>
      </c>
      <c r="AH2997" s="166" t="s">
        <v>687</v>
      </c>
      <c r="AI2997" s="256">
        <v>2201572</v>
      </c>
      <c r="AJ2997" s="166"/>
      <c r="AK2997" s="166"/>
    </row>
    <row r="2998" spans="33:37">
      <c r="AG2998" s="166" t="s">
        <v>69</v>
      </c>
      <c r="AH2998" s="166" t="s">
        <v>707</v>
      </c>
      <c r="AI2998" s="256">
        <v>2201606</v>
      </c>
      <c r="AJ2998" s="166"/>
      <c r="AK2998" s="166"/>
    </row>
    <row r="2999" spans="33:37">
      <c r="AG2999" s="166" t="s">
        <v>69</v>
      </c>
      <c r="AH2999" s="166" t="s">
        <v>729</v>
      </c>
      <c r="AI2999" s="256">
        <v>2201705</v>
      </c>
      <c r="AJ2999" s="166"/>
      <c r="AK2999" s="166"/>
    </row>
    <row r="3000" spans="33:37">
      <c r="AG3000" s="166" t="s">
        <v>69</v>
      </c>
      <c r="AH3000" s="166" t="s">
        <v>751</v>
      </c>
      <c r="AI3000" s="256">
        <v>2201739</v>
      </c>
      <c r="AJ3000" s="166"/>
      <c r="AK3000" s="166"/>
    </row>
    <row r="3001" spans="33:37">
      <c r="AG3001" s="166" t="s">
        <v>69</v>
      </c>
      <c r="AH3001" s="166" t="s">
        <v>773</v>
      </c>
      <c r="AI3001" s="256">
        <v>2201770</v>
      </c>
      <c r="AJ3001" s="166"/>
      <c r="AK3001" s="166"/>
    </row>
    <row r="3002" spans="33:37">
      <c r="AG3002" s="166" t="s">
        <v>69</v>
      </c>
      <c r="AH3002" s="166" t="s">
        <v>794</v>
      </c>
      <c r="AI3002" s="256">
        <v>2201804</v>
      </c>
      <c r="AJ3002" s="166"/>
      <c r="AK3002" s="166"/>
    </row>
    <row r="3003" spans="33:37">
      <c r="AG3003" s="166" t="s">
        <v>69</v>
      </c>
      <c r="AH3003" s="166" t="s">
        <v>557</v>
      </c>
      <c r="AI3003" s="256">
        <v>2201903</v>
      </c>
      <c r="AJ3003" s="166"/>
      <c r="AK3003" s="166"/>
    </row>
    <row r="3004" spans="33:37">
      <c r="AG3004" s="166" t="s">
        <v>69</v>
      </c>
      <c r="AH3004" s="166" t="s">
        <v>837</v>
      </c>
      <c r="AI3004" s="256">
        <v>2201919</v>
      </c>
      <c r="AJ3004" s="166"/>
      <c r="AK3004" s="166"/>
    </row>
    <row r="3005" spans="33:37">
      <c r="AG3005" s="166" t="s">
        <v>69</v>
      </c>
      <c r="AH3005" s="166" t="s">
        <v>859</v>
      </c>
      <c r="AI3005" s="256">
        <v>2201929</v>
      </c>
      <c r="AJ3005" s="166"/>
      <c r="AK3005" s="166"/>
    </row>
    <row r="3006" spans="33:37">
      <c r="AG3006" s="166" t="s">
        <v>69</v>
      </c>
      <c r="AH3006" s="166" t="s">
        <v>881</v>
      </c>
      <c r="AI3006" s="256">
        <v>2201945</v>
      </c>
      <c r="AJ3006" s="166"/>
      <c r="AK3006" s="166"/>
    </row>
    <row r="3007" spans="33:37">
      <c r="AG3007" s="166" t="s">
        <v>69</v>
      </c>
      <c r="AH3007" s="166" t="s">
        <v>904</v>
      </c>
      <c r="AI3007" s="256">
        <v>2201960</v>
      </c>
      <c r="AJ3007" s="166"/>
      <c r="AK3007" s="166"/>
    </row>
    <row r="3008" spans="33:37">
      <c r="AG3008" s="166" t="s">
        <v>69</v>
      </c>
      <c r="AH3008" s="166" t="s">
        <v>927</v>
      </c>
      <c r="AI3008" s="256">
        <v>2201988</v>
      </c>
      <c r="AJ3008" s="166"/>
      <c r="AK3008" s="166"/>
    </row>
    <row r="3009" spans="33:37">
      <c r="AG3009" s="166" t="s">
        <v>69</v>
      </c>
      <c r="AH3009" s="166" t="s">
        <v>949</v>
      </c>
      <c r="AI3009" s="256">
        <v>2202000</v>
      </c>
      <c r="AJ3009" s="166"/>
      <c r="AK3009" s="166"/>
    </row>
    <row r="3010" spans="33:37">
      <c r="AG3010" s="166" t="s">
        <v>69</v>
      </c>
      <c r="AH3010" s="166" t="s">
        <v>972</v>
      </c>
      <c r="AI3010" s="256">
        <v>2202026</v>
      </c>
      <c r="AJ3010" s="166"/>
      <c r="AK3010" s="166"/>
    </row>
    <row r="3011" spans="33:37">
      <c r="AG3011" s="166" t="s">
        <v>69</v>
      </c>
      <c r="AH3011" s="166" t="s">
        <v>994</v>
      </c>
      <c r="AI3011" s="256">
        <v>2202059</v>
      </c>
      <c r="AJ3011" s="166"/>
      <c r="AK3011" s="166"/>
    </row>
    <row r="3012" spans="33:37">
      <c r="AG3012" s="166" t="s">
        <v>69</v>
      </c>
      <c r="AH3012" s="166" t="s">
        <v>1017</v>
      </c>
      <c r="AI3012" s="256">
        <v>2202075</v>
      </c>
      <c r="AJ3012" s="166"/>
      <c r="AK3012" s="166"/>
    </row>
    <row r="3013" spans="33:37">
      <c r="AG3013" s="166" t="s">
        <v>69</v>
      </c>
      <c r="AH3013" s="166" t="s">
        <v>1039</v>
      </c>
      <c r="AI3013" s="256">
        <v>2202083</v>
      </c>
      <c r="AJ3013" s="166"/>
      <c r="AK3013" s="166"/>
    </row>
    <row r="3014" spans="33:37">
      <c r="AG3014" s="166" t="s">
        <v>69</v>
      </c>
      <c r="AH3014" s="166" t="s">
        <v>1061</v>
      </c>
      <c r="AI3014" s="256">
        <v>2202091</v>
      </c>
      <c r="AJ3014" s="166"/>
      <c r="AK3014" s="166"/>
    </row>
    <row r="3015" spans="33:37">
      <c r="AG3015" s="166" t="s">
        <v>69</v>
      </c>
      <c r="AH3015" s="166" t="s">
        <v>1082</v>
      </c>
      <c r="AI3015" s="256">
        <v>2202109</v>
      </c>
      <c r="AJ3015" s="166"/>
      <c r="AK3015" s="166"/>
    </row>
    <row r="3016" spans="33:37">
      <c r="AG3016" s="166" t="s">
        <v>69</v>
      </c>
      <c r="AH3016" s="166" t="s">
        <v>1105</v>
      </c>
      <c r="AI3016" s="256">
        <v>2202117</v>
      </c>
      <c r="AJ3016" s="166"/>
      <c r="AK3016" s="166"/>
    </row>
    <row r="3017" spans="33:37">
      <c r="AG3017" s="166" t="s">
        <v>69</v>
      </c>
      <c r="AH3017" s="166" t="s">
        <v>1128</v>
      </c>
      <c r="AI3017" s="256">
        <v>2202133</v>
      </c>
      <c r="AJ3017" s="166"/>
      <c r="AK3017" s="166"/>
    </row>
    <row r="3018" spans="33:37">
      <c r="AG3018" s="166" t="s">
        <v>69</v>
      </c>
      <c r="AH3018" s="166" t="s">
        <v>1151</v>
      </c>
      <c r="AI3018" s="256">
        <v>2202174</v>
      </c>
      <c r="AJ3018" s="166"/>
      <c r="AK3018" s="166"/>
    </row>
    <row r="3019" spans="33:37">
      <c r="AG3019" s="166" t="s">
        <v>69</v>
      </c>
      <c r="AH3019" s="166" t="s">
        <v>1174</v>
      </c>
      <c r="AI3019" s="256">
        <v>2202208</v>
      </c>
      <c r="AJ3019" s="166"/>
      <c r="AK3019" s="166"/>
    </row>
    <row r="3020" spans="33:37">
      <c r="AG3020" s="166" t="s">
        <v>69</v>
      </c>
      <c r="AH3020" s="166" t="s">
        <v>1196</v>
      </c>
      <c r="AI3020" s="256">
        <v>2202251</v>
      </c>
      <c r="AJ3020" s="166"/>
      <c r="AK3020" s="166"/>
    </row>
    <row r="3021" spans="33:37">
      <c r="AG3021" s="166" t="s">
        <v>69</v>
      </c>
      <c r="AH3021" s="166" t="s">
        <v>1219</v>
      </c>
      <c r="AI3021" s="256">
        <v>2202307</v>
      </c>
      <c r="AJ3021" s="166"/>
      <c r="AK3021" s="166"/>
    </row>
    <row r="3022" spans="33:37">
      <c r="AG3022" s="166" t="s">
        <v>69</v>
      </c>
      <c r="AH3022" s="166" t="s">
        <v>1240</v>
      </c>
      <c r="AI3022" s="256">
        <v>2202406</v>
      </c>
      <c r="AJ3022" s="166"/>
      <c r="AK3022" s="166"/>
    </row>
    <row r="3023" spans="33:37">
      <c r="AG3023" s="166" t="s">
        <v>69</v>
      </c>
      <c r="AH3023" s="166" t="s">
        <v>1263</v>
      </c>
      <c r="AI3023" s="256">
        <v>2202455</v>
      </c>
      <c r="AJ3023" s="166"/>
      <c r="AK3023" s="166"/>
    </row>
    <row r="3024" spans="33:37">
      <c r="AG3024" s="166" t="s">
        <v>69</v>
      </c>
      <c r="AH3024" s="166" t="s">
        <v>596</v>
      </c>
      <c r="AI3024" s="256">
        <v>2202505</v>
      </c>
      <c r="AJ3024" s="166"/>
      <c r="AK3024" s="166"/>
    </row>
    <row r="3025" spans="33:37">
      <c r="AG3025" s="166" t="s">
        <v>69</v>
      </c>
      <c r="AH3025" s="166" t="s">
        <v>1307</v>
      </c>
      <c r="AI3025" s="256">
        <v>2202539</v>
      </c>
      <c r="AJ3025" s="166"/>
      <c r="AK3025" s="166"/>
    </row>
    <row r="3026" spans="33:37">
      <c r="AG3026" s="166" t="s">
        <v>69</v>
      </c>
      <c r="AH3026" s="166" t="s">
        <v>1329</v>
      </c>
      <c r="AI3026" s="256">
        <v>2202554</v>
      </c>
      <c r="AJ3026" s="166"/>
      <c r="AK3026" s="166"/>
    </row>
    <row r="3027" spans="33:37">
      <c r="AG3027" s="166" t="s">
        <v>69</v>
      </c>
      <c r="AH3027" s="166" t="s">
        <v>1351</v>
      </c>
      <c r="AI3027" s="256">
        <v>2202604</v>
      </c>
      <c r="AJ3027" s="166"/>
      <c r="AK3027" s="166"/>
    </row>
    <row r="3028" spans="33:37">
      <c r="AG3028" s="166" t="s">
        <v>69</v>
      </c>
      <c r="AH3028" s="166" t="s">
        <v>1372</v>
      </c>
      <c r="AI3028" s="256">
        <v>2202653</v>
      </c>
      <c r="AJ3028" s="166"/>
      <c r="AK3028" s="166"/>
    </row>
    <row r="3029" spans="33:37">
      <c r="AG3029" s="166" t="s">
        <v>69</v>
      </c>
      <c r="AH3029" s="166" t="s">
        <v>1394</v>
      </c>
      <c r="AI3029" s="256">
        <v>2202703</v>
      </c>
      <c r="AJ3029" s="166"/>
      <c r="AK3029" s="166"/>
    </row>
    <row r="3030" spans="33:37">
      <c r="AG3030" s="166" t="s">
        <v>69</v>
      </c>
      <c r="AH3030" s="166" t="s">
        <v>1416</v>
      </c>
      <c r="AI3030" s="256">
        <v>2202711</v>
      </c>
      <c r="AJ3030" s="166"/>
      <c r="AK3030" s="166"/>
    </row>
    <row r="3031" spans="33:37">
      <c r="AG3031" s="166" t="s">
        <v>69</v>
      </c>
      <c r="AH3031" s="166" t="s">
        <v>1437</v>
      </c>
      <c r="AI3031" s="256">
        <v>2202729</v>
      </c>
      <c r="AJ3031" s="166"/>
      <c r="AK3031" s="166"/>
    </row>
    <row r="3032" spans="33:37">
      <c r="AG3032" s="166" t="s">
        <v>69</v>
      </c>
      <c r="AH3032" s="166" t="s">
        <v>1458</v>
      </c>
      <c r="AI3032" s="256">
        <v>2202737</v>
      </c>
      <c r="AJ3032" s="166"/>
      <c r="AK3032" s="166"/>
    </row>
    <row r="3033" spans="33:37">
      <c r="AG3033" s="166" t="s">
        <v>69</v>
      </c>
      <c r="AH3033" s="166" t="s">
        <v>1479</v>
      </c>
      <c r="AI3033" s="256">
        <v>2202752</v>
      </c>
      <c r="AJ3033" s="166"/>
      <c r="AK3033" s="166"/>
    </row>
    <row r="3034" spans="33:37">
      <c r="AG3034" s="166" t="s">
        <v>69</v>
      </c>
      <c r="AH3034" s="166" t="s">
        <v>1501</v>
      </c>
      <c r="AI3034" s="256">
        <v>2202778</v>
      </c>
      <c r="AJ3034" s="166"/>
      <c r="AK3034" s="166"/>
    </row>
    <row r="3035" spans="33:37">
      <c r="AG3035" s="166" t="s">
        <v>69</v>
      </c>
      <c r="AH3035" s="166" t="s">
        <v>1521</v>
      </c>
      <c r="AI3035" s="256">
        <v>2202802</v>
      </c>
      <c r="AJ3035" s="166"/>
      <c r="AK3035" s="166"/>
    </row>
    <row r="3036" spans="33:37">
      <c r="AG3036" s="166" t="s">
        <v>69</v>
      </c>
      <c r="AH3036" s="166" t="s">
        <v>1542</v>
      </c>
      <c r="AI3036" s="256">
        <v>2202851</v>
      </c>
      <c r="AJ3036" s="166"/>
      <c r="AK3036" s="166"/>
    </row>
    <row r="3037" spans="33:37">
      <c r="AG3037" s="166" t="s">
        <v>69</v>
      </c>
      <c r="AH3037" s="166" t="s">
        <v>1562</v>
      </c>
      <c r="AI3037" s="256">
        <v>2202901</v>
      </c>
      <c r="AJ3037" s="166"/>
      <c r="AK3037" s="166"/>
    </row>
    <row r="3038" spans="33:37">
      <c r="AG3038" s="166" t="s">
        <v>69</v>
      </c>
      <c r="AH3038" s="166" t="s">
        <v>1581</v>
      </c>
      <c r="AI3038" s="256">
        <v>2203008</v>
      </c>
      <c r="AJ3038" s="166"/>
      <c r="AK3038" s="166"/>
    </row>
    <row r="3039" spans="33:37">
      <c r="AG3039" s="166" t="s">
        <v>69</v>
      </c>
      <c r="AH3039" s="166" t="s">
        <v>1602</v>
      </c>
      <c r="AI3039" s="256">
        <v>2203107</v>
      </c>
      <c r="AJ3039" s="166"/>
      <c r="AK3039" s="166"/>
    </row>
    <row r="3040" spans="33:37">
      <c r="AG3040" s="166" t="s">
        <v>69</v>
      </c>
      <c r="AH3040" s="166" t="s">
        <v>1622</v>
      </c>
      <c r="AI3040" s="256">
        <v>2203206</v>
      </c>
      <c r="AJ3040" s="166"/>
      <c r="AK3040" s="166"/>
    </row>
    <row r="3041" spans="33:37">
      <c r="AG3041" s="166" t="s">
        <v>69</v>
      </c>
      <c r="AH3041" s="166" t="s">
        <v>1643</v>
      </c>
      <c r="AI3041" s="256">
        <v>2203230</v>
      </c>
      <c r="AJ3041" s="166"/>
      <c r="AK3041" s="166"/>
    </row>
    <row r="3042" spans="33:37">
      <c r="AG3042" s="166" t="s">
        <v>69</v>
      </c>
      <c r="AH3042" s="166" t="s">
        <v>1663</v>
      </c>
      <c r="AI3042" s="256">
        <v>2203271</v>
      </c>
      <c r="AJ3042" s="166"/>
      <c r="AK3042" s="166"/>
    </row>
    <row r="3043" spans="33:37">
      <c r="AG3043" s="166" t="s">
        <v>69</v>
      </c>
      <c r="AH3043" s="166" t="s">
        <v>1684</v>
      </c>
      <c r="AI3043" s="256">
        <v>2203255</v>
      </c>
      <c r="AJ3043" s="166"/>
      <c r="AK3043" s="166"/>
    </row>
    <row r="3044" spans="33:37">
      <c r="AG3044" s="166" t="s">
        <v>69</v>
      </c>
      <c r="AH3044" s="166" t="s">
        <v>1704</v>
      </c>
      <c r="AI3044" s="256">
        <v>2203305</v>
      </c>
      <c r="AJ3044" s="166"/>
      <c r="AK3044" s="166"/>
    </row>
    <row r="3045" spans="33:37">
      <c r="AG3045" s="166" t="s">
        <v>69</v>
      </c>
      <c r="AH3045" s="166" t="s">
        <v>1725</v>
      </c>
      <c r="AI3045" s="256">
        <v>2203354</v>
      </c>
      <c r="AJ3045" s="166"/>
      <c r="AK3045" s="166"/>
    </row>
    <row r="3046" spans="33:37">
      <c r="AG3046" s="166" t="s">
        <v>69</v>
      </c>
      <c r="AH3046" s="166" t="s">
        <v>1746</v>
      </c>
      <c r="AI3046" s="256">
        <v>2203404</v>
      </c>
      <c r="AJ3046" s="166"/>
      <c r="AK3046" s="166"/>
    </row>
    <row r="3047" spans="33:37">
      <c r="AG3047" s="166" t="s">
        <v>69</v>
      </c>
      <c r="AH3047" s="166" t="s">
        <v>1766</v>
      </c>
      <c r="AI3047" s="256">
        <v>2203453</v>
      </c>
      <c r="AJ3047" s="166"/>
      <c r="AK3047" s="166"/>
    </row>
    <row r="3048" spans="33:37">
      <c r="AG3048" s="166" t="s">
        <v>69</v>
      </c>
      <c r="AH3048" s="166" t="s">
        <v>1786</v>
      </c>
      <c r="AI3048" s="256">
        <v>2203420</v>
      </c>
      <c r="AJ3048" s="166"/>
      <c r="AK3048" s="166"/>
    </row>
    <row r="3049" spans="33:37">
      <c r="AG3049" s="166" t="s">
        <v>69</v>
      </c>
      <c r="AH3049" s="166" t="s">
        <v>1806</v>
      </c>
      <c r="AI3049" s="256">
        <v>2203503</v>
      </c>
      <c r="AJ3049" s="166"/>
      <c r="AK3049" s="166"/>
    </row>
    <row r="3050" spans="33:37">
      <c r="AG3050" s="166" t="s">
        <v>69</v>
      </c>
      <c r="AH3050" s="166" t="s">
        <v>1824</v>
      </c>
      <c r="AI3050" s="256">
        <v>2203602</v>
      </c>
      <c r="AJ3050" s="166"/>
      <c r="AK3050" s="166"/>
    </row>
    <row r="3051" spans="33:37">
      <c r="AG3051" s="166" t="s">
        <v>69</v>
      </c>
      <c r="AH3051" s="166" t="s">
        <v>1248</v>
      </c>
      <c r="AI3051" s="256">
        <v>2203701</v>
      </c>
      <c r="AJ3051" s="166"/>
      <c r="AK3051" s="166"/>
    </row>
    <row r="3052" spans="33:37">
      <c r="AG3052" s="166" t="s">
        <v>69</v>
      </c>
      <c r="AH3052" s="166" t="s">
        <v>1860</v>
      </c>
      <c r="AI3052" s="256">
        <v>2203750</v>
      </c>
      <c r="AJ3052" s="166"/>
      <c r="AK3052" s="166"/>
    </row>
    <row r="3053" spans="33:37">
      <c r="AG3053" s="166" t="s">
        <v>69</v>
      </c>
      <c r="AH3053" s="166" t="s">
        <v>1878</v>
      </c>
      <c r="AI3053" s="256">
        <v>2203800</v>
      </c>
      <c r="AJ3053" s="166"/>
      <c r="AK3053" s="166"/>
    </row>
    <row r="3054" spans="33:37">
      <c r="AG3054" s="166" t="s">
        <v>69</v>
      </c>
      <c r="AH3054" s="166" t="s">
        <v>1894</v>
      </c>
      <c r="AI3054" s="256">
        <v>2203859</v>
      </c>
      <c r="AJ3054" s="166"/>
      <c r="AK3054" s="166"/>
    </row>
    <row r="3055" spans="33:37">
      <c r="AG3055" s="166" t="s">
        <v>69</v>
      </c>
      <c r="AH3055" s="166" t="s">
        <v>1911</v>
      </c>
      <c r="AI3055" s="256">
        <v>2203909</v>
      </c>
      <c r="AJ3055" s="166"/>
      <c r="AK3055" s="166"/>
    </row>
    <row r="3056" spans="33:37">
      <c r="AG3056" s="166" t="s">
        <v>69</v>
      </c>
      <c r="AH3056" s="166" t="s">
        <v>1929</v>
      </c>
      <c r="AI3056" s="256">
        <v>2204006</v>
      </c>
      <c r="AJ3056" s="166"/>
      <c r="AK3056" s="166"/>
    </row>
    <row r="3057" spans="33:37">
      <c r="AG3057" s="166" t="s">
        <v>69</v>
      </c>
      <c r="AH3057" s="166" t="s">
        <v>1945</v>
      </c>
      <c r="AI3057" s="256">
        <v>2204105</v>
      </c>
      <c r="AJ3057" s="166"/>
      <c r="AK3057" s="166"/>
    </row>
    <row r="3058" spans="33:37">
      <c r="AG3058" s="166" t="s">
        <v>69</v>
      </c>
      <c r="AH3058" s="166" t="s">
        <v>1961</v>
      </c>
      <c r="AI3058" s="256">
        <v>2204154</v>
      </c>
      <c r="AJ3058" s="166"/>
      <c r="AK3058" s="166"/>
    </row>
    <row r="3059" spans="33:37">
      <c r="AG3059" s="166" t="s">
        <v>69</v>
      </c>
      <c r="AH3059" s="166" t="s">
        <v>1979</v>
      </c>
      <c r="AI3059" s="256">
        <v>2204204</v>
      </c>
      <c r="AJ3059" s="166"/>
      <c r="AK3059" s="166"/>
    </row>
    <row r="3060" spans="33:37">
      <c r="AG3060" s="166" t="s">
        <v>69</v>
      </c>
      <c r="AH3060" s="166" t="s">
        <v>1996</v>
      </c>
      <c r="AI3060" s="256">
        <v>2204303</v>
      </c>
      <c r="AJ3060" s="166"/>
      <c r="AK3060" s="166"/>
    </row>
    <row r="3061" spans="33:37">
      <c r="AG3061" s="166" t="s">
        <v>69</v>
      </c>
      <c r="AH3061" s="166" t="s">
        <v>2014</v>
      </c>
      <c r="AI3061" s="256">
        <v>2204352</v>
      </c>
      <c r="AJ3061" s="166"/>
      <c r="AK3061" s="166"/>
    </row>
    <row r="3062" spans="33:37">
      <c r="AG3062" s="166" t="s">
        <v>69</v>
      </c>
      <c r="AH3062" s="166" t="s">
        <v>2032</v>
      </c>
      <c r="AI3062" s="256">
        <v>2204402</v>
      </c>
      <c r="AJ3062" s="166"/>
      <c r="AK3062" s="166"/>
    </row>
    <row r="3063" spans="33:37">
      <c r="AG3063" s="166" t="s">
        <v>69</v>
      </c>
      <c r="AH3063" s="166" t="s">
        <v>2050</v>
      </c>
      <c r="AI3063" s="256">
        <v>2204501</v>
      </c>
      <c r="AJ3063" s="166"/>
      <c r="AK3063" s="166"/>
    </row>
    <row r="3064" spans="33:37">
      <c r="AG3064" s="166" t="s">
        <v>69</v>
      </c>
      <c r="AH3064" s="166" t="s">
        <v>2068</v>
      </c>
      <c r="AI3064" s="256">
        <v>2204550</v>
      </c>
      <c r="AJ3064" s="166"/>
      <c r="AK3064" s="166"/>
    </row>
    <row r="3065" spans="33:37">
      <c r="AG3065" s="166" t="s">
        <v>69</v>
      </c>
      <c r="AH3065" s="166" t="s">
        <v>2084</v>
      </c>
      <c r="AI3065" s="256">
        <v>2204600</v>
      </c>
      <c r="AJ3065" s="166"/>
      <c r="AK3065" s="166"/>
    </row>
    <row r="3066" spans="33:37">
      <c r="AG3066" s="166" t="s">
        <v>69</v>
      </c>
      <c r="AH3066" s="166" t="s">
        <v>2100</v>
      </c>
      <c r="AI3066" s="256">
        <v>2204659</v>
      </c>
      <c r="AJ3066" s="166"/>
      <c r="AK3066" s="166"/>
    </row>
    <row r="3067" spans="33:37">
      <c r="AG3067" s="166" t="s">
        <v>69</v>
      </c>
      <c r="AH3067" s="166" t="s">
        <v>2117</v>
      </c>
      <c r="AI3067" s="256">
        <v>2204709</v>
      </c>
      <c r="AJ3067" s="166"/>
      <c r="AK3067" s="166"/>
    </row>
    <row r="3068" spans="33:37">
      <c r="AG3068" s="166" t="s">
        <v>69</v>
      </c>
      <c r="AH3068" s="166" t="s">
        <v>2132</v>
      </c>
      <c r="AI3068" s="256">
        <v>2204808</v>
      </c>
      <c r="AJ3068" s="166"/>
      <c r="AK3068" s="166"/>
    </row>
    <row r="3069" spans="33:37">
      <c r="AG3069" s="166" t="s">
        <v>69</v>
      </c>
      <c r="AH3069" s="166" t="s">
        <v>2149</v>
      </c>
      <c r="AI3069" s="256">
        <v>2204907</v>
      </c>
      <c r="AJ3069" s="166"/>
      <c r="AK3069" s="166"/>
    </row>
    <row r="3070" spans="33:37">
      <c r="AG3070" s="166" t="s">
        <v>69</v>
      </c>
      <c r="AH3070" s="166" t="s">
        <v>2165</v>
      </c>
      <c r="AI3070" s="256">
        <v>2205003</v>
      </c>
      <c r="AJ3070" s="166"/>
      <c r="AK3070" s="166"/>
    </row>
    <row r="3071" spans="33:37">
      <c r="AG3071" s="166" t="s">
        <v>69</v>
      </c>
      <c r="AH3071" s="166" t="s">
        <v>2182</v>
      </c>
      <c r="AI3071" s="256">
        <v>2205102</v>
      </c>
      <c r="AJ3071" s="166"/>
      <c r="AK3071" s="166"/>
    </row>
    <row r="3072" spans="33:37">
      <c r="AG3072" s="166" t="s">
        <v>69</v>
      </c>
      <c r="AH3072" s="166" t="s">
        <v>2199</v>
      </c>
      <c r="AI3072" s="256">
        <v>2205151</v>
      </c>
      <c r="AJ3072" s="166"/>
      <c r="AK3072" s="166"/>
    </row>
    <row r="3073" spans="33:37">
      <c r="AG3073" s="166" t="s">
        <v>69</v>
      </c>
      <c r="AH3073" s="166" t="s">
        <v>2213</v>
      </c>
      <c r="AI3073" s="256">
        <v>2205201</v>
      </c>
      <c r="AJ3073" s="166"/>
      <c r="AK3073" s="166"/>
    </row>
    <row r="3074" spans="33:37">
      <c r="AG3074" s="166" t="s">
        <v>69</v>
      </c>
      <c r="AH3074" s="166" t="s">
        <v>2230</v>
      </c>
      <c r="AI3074" s="256">
        <v>2205250</v>
      </c>
      <c r="AJ3074" s="166"/>
      <c r="AK3074" s="166"/>
    </row>
    <row r="3075" spans="33:37">
      <c r="AG3075" s="166" t="s">
        <v>69</v>
      </c>
      <c r="AH3075" s="166" t="s">
        <v>2246</v>
      </c>
      <c r="AI3075" s="256">
        <v>2205276</v>
      </c>
      <c r="AJ3075" s="166"/>
      <c r="AK3075" s="166"/>
    </row>
    <row r="3076" spans="33:37">
      <c r="AG3076" s="166" t="s">
        <v>69</v>
      </c>
      <c r="AH3076" s="166" t="s">
        <v>2260</v>
      </c>
      <c r="AI3076" s="256">
        <v>2205300</v>
      </c>
      <c r="AJ3076" s="166"/>
      <c r="AK3076" s="166"/>
    </row>
    <row r="3077" spans="33:37">
      <c r="AG3077" s="166" t="s">
        <v>69</v>
      </c>
      <c r="AH3077" s="166" t="s">
        <v>2275</v>
      </c>
      <c r="AI3077" s="256">
        <v>2205359</v>
      </c>
      <c r="AJ3077" s="166"/>
      <c r="AK3077" s="166"/>
    </row>
    <row r="3078" spans="33:37">
      <c r="AG3078" s="166" t="s">
        <v>69</v>
      </c>
      <c r="AH3078" s="166" t="s">
        <v>2291</v>
      </c>
      <c r="AI3078" s="256">
        <v>2205409</v>
      </c>
      <c r="AJ3078" s="166"/>
      <c r="AK3078" s="166"/>
    </row>
    <row r="3079" spans="33:37">
      <c r="AG3079" s="166" t="s">
        <v>69</v>
      </c>
      <c r="AH3079" s="166" t="s">
        <v>2307</v>
      </c>
      <c r="AI3079" s="256">
        <v>2205458</v>
      </c>
      <c r="AJ3079" s="166"/>
      <c r="AK3079" s="166"/>
    </row>
    <row r="3080" spans="33:37">
      <c r="AG3080" s="166" t="s">
        <v>69</v>
      </c>
      <c r="AH3080" s="166" t="s">
        <v>2320</v>
      </c>
      <c r="AI3080" s="256">
        <v>2205508</v>
      </c>
      <c r="AJ3080" s="166"/>
      <c r="AK3080" s="166"/>
    </row>
    <row r="3081" spans="33:37">
      <c r="AG3081" s="166" t="s">
        <v>69</v>
      </c>
      <c r="AH3081" s="166" t="s">
        <v>2336</v>
      </c>
      <c r="AI3081" s="256">
        <v>2205516</v>
      </c>
      <c r="AJ3081" s="166"/>
      <c r="AK3081" s="166"/>
    </row>
    <row r="3082" spans="33:37">
      <c r="AG3082" s="166" t="s">
        <v>69</v>
      </c>
      <c r="AH3082" s="166" t="s">
        <v>2352</v>
      </c>
      <c r="AI3082" s="256">
        <v>2205524</v>
      </c>
      <c r="AJ3082" s="166"/>
      <c r="AK3082" s="166"/>
    </row>
    <row r="3083" spans="33:37">
      <c r="AG3083" s="166" t="s">
        <v>69</v>
      </c>
      <c r="AH3083" s="166" t="s">
        <v>2131</v>
      </c>
      <c r="AI3083" s="256">
        <v>2205532</v>
      </c>
      <c r="AJ3083" s="166"/>
      <c r="AK3083" s="166"/>
    </row>
    <row r="3084" spans="33:37">
      <c r="AG3084" s="166" t="s">
        <v>69</v>
      </c>
      <c r="AH3084" s="166" t="s">
        <v>2382</v>
      </c>
      <c r="AI3084" s="256">
        <v>2205557</v>
      </c>
      <c r="AJ3084" s="166"/>
      <c r="AK3084" s="166"/>
    </row>
    <row r="3085" spans="33:37">
      <c r="AG3085" s="166" t="s">
        <v>69</v>
      </c>
      <c r="AH3085" s="166" t="s">
        <v>2397</v>
      </c>
      <c r="AI3085" s="256">
        <v>2205573</v>
      </c>
      <c r="AJ3085" s="166"/>
      <c r="AK3085" s="166"/>
    </row>
    <row r="3086" spans="33:37">
      <c r="AG3086" s="166" t="s">
        <v>69</v>
      </c>
      <c r="AH3086" s="166" t="s">
        <v>2413</v>
      </c>
      <c r="AI3086" s="256">
        <v>2205565</v>
      </c>
      <c r="AJ3086" s="166"/>
      <c r="AK3086" s="166"/>
    </row>
    <row r="3087" spans="33:37">
      <c r="AG3087" s="166" t="s">
        <v>69</v>
      </c>
      <c r="AH3087" s="166" t="s">
        <v>2429</v>
      </c>
      <c r="AI3087" s="256">
        <v>2205581</v>
      </c>
      <c r="AJ3087" s="166"/>
      <c r="AK3087" s="166"/>
    </row>
    <row r="3088" spans="33:37">
      <c r="AG3088" s="166" t="s">
        <v>69</v>
      </c>
      <c r="AH3088" s="166" t="s">
        <v>2445</v>
      </c>
      <c r="AI3088" s="256">
        <v>2205599</v>
      </c>
      <c r="AJ3088" s="166"/>
      <c r="AK3088" s="166"/>
    </row>
    <row r="3089" spans="33:37">
      <c r="AG3089" s="166" t="s">
        <v>69</v>
      </c>
      <c r="AH3089" s="166" t="s">
        <v>2460</v>
      </c>
      <c r="AI3089" s="256">
        <v>2205540</v>
      </c>
      <c r="AJ3089" s="166"/>
      <c r="AK3089" s="166"/>
    </row>
    <row r="3090" spans="33:37">
      <c r="AG3090" s="166" t="s">
        <v>69</v>
      </c>
      <c r="AH3090" s="166" t="s">
        <v>2474</v>
      </c>
      <c r="AI3090" s="256">
        <v>2205607</v>
      </c>
      <c r="AJ3090" s="166"/>
      <c r="AK3090" s="166"/>
    </row>
    <row r="3091" spans="33:37">
      <c r="AG3091" s="166" t="s">
        <v>69</v>
      </c>
      <c r="AH3091" s="166" t="s">
        <v>2490</v>
      </c>
      <c r="AI3091" s="256">
        <v>2205706</v>
      </c>
      <c r="AJ3091" s="166"/>
      <c r="AK3091" s="166"/>
    </row>
    <row r="3092" spans="33:37">
      <c r="AG3092" s="166" t="s">
        <v>69</v>
      </c>
      <c r="AH3092" s="166" t="s">
        <v>2504</v>
      </c>
      <c r="AI3092" s="256">
        <v>2205805</v>
      </c>
      <c r="AJ3092" s="166"/>
      <c r="AK3092" s="166"/>
    </row>
    <row r="3093" spans="33:37">
      <c r="AG3093" s="166" t="s">
        <v>69</v>
      </c>
      <c r="AH3093" s="166" t="s">
        <v>2520</v>
      </c>
      <c r="AI3093" s="256">
        <v>2205854</v>
      </c>
      <c r="AJ3093" s="166"/>
      <c r="AK3093" s="166"/>
    </row>
    <row r="3094" spans="33:37">
      <c r="AG3094" s="166" t="s">
        <v>69</v>
      </c>
      <c r="AH3094" s="166" t="s">
        <v>2535</v>
      </c>
      <c r="AI3094" s="256">
        <v>2205904</v>
      </c>
      <c r="AJ3094" s="166"/>
      <c r="AK3094" s="166"/>
    </row>
    <row r="3095" spans="33:37">
      <c r="AG3095" s="166" t="s">
        <v>69</v>
      </c>
      <c r="AH3095" s="166" t="s">
        <v>2551</v>
      </c>
      <c r="AI3095" s="256">
        <v>2205953</v>
      </c>
      <c r="AJ3095" s="166"/>
      <c r="AK3095" s="166"/>
    </row>
    <row r="3096" spans="33:37">
      <c r="AG3096" s="166" t="s">
        <v>69</v>
      </c>
      <c r="AH3096" s="166" t="s">
        <v>2565</v>
      </c>
      <c r="AI3096" s="256">
        <v>2206001</v>
      </c>
      <c r="AJ3096" s="166"/>
      <c r="AK3096" s="166"/>
    </row>
    <row r="3097" spans="33:37">
      <c r="AG3097" s="166" t="s">
        <v>69</v>
      </c>
      <c r="AH3097" s="166" t="s">
        <v>2580</v>
      </c>
      <c r="AI3097" s="256">
        <v>2206050</v>
      </c>
      <c r="AJ3097" s="166"/>
      <c r="AK3097" s="166"/>
    </row>
    <row r="3098" spans="33:37">
      <c r="AG3098" s="166" t="s">
        <v>69</v>
      </c>
      <c r="AH3098" s="166" t="s">
        <v>2596</v>
      </c>
      <c r="AI3098" s="256">
        <v>2206100</v>
      </c>
      <c r="AJ3098" s="166"/>
      <c r="AK3098" s="166"/>
    </row>
    <row r="3099" spans="33:37">
      <c r="AG3099" s="166" t="s">
        <v>69</v>
      </c>
      <c r="AH3099" s="166" t="s">
        <v>2612</v>
      </c>
      <c r="AI3099" s="166">
        <v>2206209</v>
      </c>
      <c r="AJ3099" s="166"/>
      <c r="AK3099" s="166"/>
    </row>
    <row r="3100" spans="33:37">
      <c r="AG3100" s="166" t="s">
        <v>69</v>
      </c>
      <c r="AH3100" s="166" t="s">
        <v>2624</v>
      </c>
      <c r="AI3100" s="166">
        <v>2206308</v>
      </c>
      <c r="AJ3100" s="166"/>
      <c r="AK3100" s="166"/>
    </row>
    <row r="3101" spans="33:37">
      <c r="AG3101" s="166" t="s">
        <v>69</v>
      </c>
      <c r="AH3101" s="166" t="s">
        <v>2639</v>
      </c>
      <c r="AI3101" s="166">
        <v>2206357</v>
      </c>
      <c r="AJ3101" s="166"/>
      <c r="AK3101" s="166"/>
    </row>
    <row r="3102" spans="33:37">
      <c r="AG3102" s="166" t="s">
        <v>69</v>
      </c>
      <c r="AH3102" s="166" t="s">
        <v>2652</v>
      </c>
      <c r="AI3102" s="166">
        <v>2206407</v>
      </c>
      <c r="AJ3102" s="166"/>
      <c r="AK3102" s="166"/>
    </row>
    <row r="3103" spans="33:37">
      <c r="AG3103" s="166" t="s">
        <v>69</v>
      </c>
      <c r="AH3103" s="166" t="s">
        <v>2666</v>
      </c>
      <c r="AI3103" s="166">
        <v>2206506</v>
      </c>
      <c r="AJ3103" s="166"/>
      <c r="AK3103" s="166"/>
    </row>
    <row r="3104" spans="33:37">
      <c r="AG3104" s="166" t="s">
        <v>69</v>
      </c>
      <c r="AH3104" s="166" t="s">
        <v>2680</v>
      </c>
      <c r="AI3104" s="166">
        <v>2206605</v>
      </c>
      <c r="AJ3104" s="166"/>
      <c r="AK3104" s="166"/>
    </row>
    <row r="3105" spans="33:37">
      <c r="AG3105" s="166" t="s">
        <v>69</v>
      </c>
      <c r="AH3105" s="166" t="s">
        <v>2696</v>
      </c>
      <c r="AI3105" s="166">
        <v>2206654</v>
      </c>
      <c r="AJ3105" s="166"/>
      <c r="AK3105" s="166"/>
    </row>
    <row r="3106" spans="33:37">
      <c r="AG3106" s="166" t="s">
        <v>69</v>
      </c>
      <c r="AH3106" s="166" t="s">
        <v>2711</v>
      </c>
      <c r="AI3106" s="166">
        <v>2206670</v>
      </c>
      <c r="AJ3106" s="166"/>
      <c r="AK3106" s="166"/>
    </row>
    <row r="3107" spans="33:37">
      <c r="AG3107" s="166" t="s">
        <v>69</v>
      </c>
      <c r="AH3107" s="166" t="s">
        <v>2727</v>
      </c>
      <c r="AI3107" s="166">
        <v>2206696</v>
      </c>
      <c r="AJ3107" s="166"/>
      <c r="AK3107" s="166"/>
    </row>
    <row r="3108" spans="33:37">
      <c r="AG3108" s="166" t="s">
        <v>69</v>
      </c>
      <c r="AH3108" s="166" t="s">
        <v>2742</v>
      </c>
      <c r="AI3108" s="166">
        <v>2206704</v>
      </c>
      <c r="AJ3108" s="166"/>
      <c r="AK3108" s="166"/>
    </row>
    <row r="3109" spans="33:37">
      <c r="AG3109" s="166" t="s">
        <v>69</v>
      </c>
      <c r="AH3109" s="166" t="s">
        <v>2757</v>
      </c>
      <c r="AI3109" s="166">
        <v>2206720</v>
      </c>
      <c r="AJ3109" s="166"/>
      <c r="AK3109" s="166"/>
    </row>
    <row r="3110" spans="33:37">
      <c r="AG3110" s="166" t="s">
        <v>69</v>
      </c>
      <c r="AH3110" s="166" t="s">
        <v>2773</v>
      </c>
      <c r="AI3110" s="166">
        <v>2206753</v>
      </c>
      <c r="AJ3110" s="166"/>
      <c r="AK3110" s="166"/>
    </row>
    <row r="3111" spans="33:37">
      <c r="AG3111" s="166" t="s">
        <v>69</v>
      </c>
      <c r="AH3111" s="166" t="s">
        <v>2789</v>
      </c>
      <c r="AI3111" s="166">
        <v>2206803</v>
      </c>
      <c r="AJ3111" s="166"/>
      <c r="AK3111" s="166"/>
    </row>
    <row r="3112" spans="33:37">
      <c r="AG3112" s="166" t="s">
        <v>69</v>
      </c>
      <c r="AH3112" s="166" t="s">
        <v>2804</v>
      </c>
      <c r="AI3112" s="166">
        <v>2207959</v>
      </c>
      <c r="AJ3112" s="166"/>
      <c r="AK3112" s="166"/>
    </row>
    <row r="3113" spans="33:37">
      <c r="AG3113" s="166" t="s">
        <v>69</v>
      </c>
      <c r="AH3113" s="166" t="s">
        <v>2819</v>
      </c>
      <c r="AI3113" s="166">
        <v>2206902</v>
      </c>
      <c r="AJ3113" s="166"/>
      <c r="AK3113" s="166"/>
    </row>
    <row r="3114" spans="33:37">
      <c r="AG3114" s="166" t="s">
        <v>69</v>
      </c>
      <c r="AH3114" s="166" t="s">
        <v>1973</v>
      </c>
      <c r="AI3114" s="166">
        <v>2206951</v>
      </c>
      <c r="AJ3114" s="166"/>
      <c r="AK3114" s="166"/>
    </row>
    <row r="3115" spans="33:37">
      <c r="AG3115" s="166" t="s">
        <v>69</v>
      </c>
      <c r="AH3115" s="166" t="s">
        <v>2844</v>
      </c>
      <c r="AI3115" s="166">
        <v>2207009</v>
      </c>
      <c r="AJ3115" s="166"/>
      <c r="AK3115" s="166"/>
    </row>
    <row r="3116" spans="33:37">
      <c r="AG3116" s="166" t="s">
        <v>69</v>
      </c>
      <c r="AH3116" s="166" t="s">
        <v>2857</v>
      </c>
      <c r="AI3116" s="166">
        <v>2207108</v>
      </c>
      <c r="AJ3116" s="166"/>
      <c r="AK3116" s="166"/>
    </row>
    <row r="3117" spans="33:37">
      <c r="AG3117" s="166" t="s">
        <v>69</v>
      </c>
      <c r="AH3117" s="166" t="s">
        <v>2870</v>
      </c>
      <c r="AI3117" s="166">
        <v>2207207</v>
      </c>
      <c r="AJ3117" s="166"/>
      <c r="AK3117" s="166"/>
    </row>
    <row r="3118" spans="33:37">
      <c r="AG3118" s="166" t="s">
        <v>69</v>
      </c>
      <c r="AH3118" s="166" t="s">
        <v>2882</v>
      </c>
      <c r="AI3118" s="166">
        <v>2207306</v>
      </c>
      <c r="AJ3118" s="166"/>
      <c r="AK3118" s="166"/>
    </row>
    <row r="3119" spans="33:37">
      <c r="AG3119" s="166" t="s">
        <v>69</v>
      </c>
      <c r="AH3119" s="166" t="s">
        <v>2895</v>
      </c>
      <c r="AI3119" s="166">
        <v>2207355</v>
      </c>
      <c r="AJ3119" s="166"/>
      <c r="AK3119" s="166"/>
    </row>
    <row r="3120" spans="33:37">
      <c r="AG3120" s="166" t="s">
        <v>69</v>
      </c>
      <c r="AH3120" s="166" t="s">
        <v>2907</v>
      </c>
      <c r="AI3120" s="166">
        <v>2207405</v>
      </c>
      <c r="AJ3120" s="166"/>
      <c r="AK3120" s="166"/>
    </row>
    <row r="3121" spans="33:37">
      <c r="AG3121" s="166" t="s">
        <v>69</v>
      </c>
      <c r="AH3121" s="166" t="s">
        <v>2920</v>
      </c>
      <c r="AI3121" s="166">
        <v>2207504</v>
      </c>
      <c r="AJ3121" s="166"/>
      <c r="AK3121" s="166"/>
    </row>
    <row r="3122" spans="33:37">
      <c r="AG3122" s="166" t="s">
        <v>69</v>
      </c>
      <c r="AH3122" s="166" t="s">
        <v>2931</v>
      </c>
      <c r="AI3122" s="166">
        <v>2207553</v>
      </c>
      <c r="AJ3122" s="166"/>
      <c r="AK3122" s="166"/>
    </row>
    <row r="3123" spans="33:37">
      <c r="AG3123" s="166" t="s">
        <v>69</v>
      </c>
      <c r="AH3123" s="166" t="s">
        <v>2943</v>
      </c>
      <c r="AI3123" s="166">
        <v>2207603</v>
      </c>
      <c r="AJ3123" s="166"/>
      <c r="AK3123" s="166"/>
    </row>
    <row r="3124" spans="33:37">
      <c r="AG3124" s="166" t="s">
        <v>69</v>
      </c>
      <c r="AH3124" s="166" t="s">
        <v>2955</v>
      </c>
      <c r="AI3124" s="166">
        <v>2207702</v>
      </c>
      <c r="AJ3124" s="166"/>
      <c r="AK3124" s="166"/>
    </row>
    <row r="3125" spans="33:37">
      <c r="AG3125" s="166" t="s">
        <v>69</v>
      </c>
      <c r="AH3125" s="166" t="s">
        <v>2967</v>
      </c>
      <c r="AI3125" s="166">
        <v>2207751</v>
      </c>
      <c r="AJ3125" s="166"/>
      <c r="AK3125" s="166"/>
    </row>
    <row r="3126" spans="33:37">
      <c r="AG3126" s="166" t="s">
        <v>69</v>
      </c>
      <c r="AH3126" s="166" t="s">
        <v>2979</v>
      </c>
      <c r="AI3126" s="166">
        <v>2207777</v>
      </c>
      <c r="AJ3126" s="166"/>
      <c r="AK3126" s="166"/>
    </row>
    <row r="3127" spans="33:37">
      <c r="AG3127" s="166" t="s">
        <v>69</v>
      </c>
      <c r="AH3127" s="166" t="s">
        <v>2991</v>
      </c>
      <c r="AI3127" s="166">
        <v>2207793</v>
      </c>
      <c r="AJ3127" s="166"/>
      <c r="AK3127" s="166"/>
    </row>
    <row r="3128" spans="33:37">
      <c r="AG3128" s="166" t="s">
        <v>69</v>
      </c>
      <c r="AH3128" s="166" t="s">
        <v>3004</v>
      </c>
      <c r="AI3128" s="166">
        <v>2207801</v>
      </c>
      <c r="AJ3128" s="166"/>
      <c r="AK3128" s="166"/>
    </row>
    <row r="3129" spans="33:37">
      <c r="AG3129" s="166" t="s">
        <v>69</v>
      </c>
      <c r="AH3129" s="166" t="s">
        <v>3017</v>
      </c>
      <c r="AI3129" s="166">
        <v>2207850</v>
      </c>
      <c r="AJ3129" s="166"/>
      <c r="AK3129" s="166"/>
    </row>
    <row r="3130" spans="33:37">
      <c r="AG3130" s="166" t="s">
        <v>69</v>
      </c>
      <c r="AH3130" s="166" t="s">
        <v>3029</v>
      </c>
      <c r="AI3130" s="166">
        <v>2207900</v>
      </c>
      <c r="AJ3130" s="166"/>
      <c r="AK3130" s="166"/>
    </row>
    <row r="3131" spans="33:37">
      <c r="AG3131" s="166" t="s">
        <v>69</v>
      </c>
      <c r="AH3131" s="166" t="s">
        <v>3042</v>
      </c>
      <c r="AI3131" s="166">
        <v>2207934</v>
      </c>
      <c r="AJ3131" s="166"/>
      <c r="AK3131" s="166"/>
    </row>
    <row r="3132" spans="33:37">
      <c r="AG3132" s="166" t="s">
        <v>69</v>
      </c>
      <c r="AH3132" s="166" t="s">
        <v>3053</v>
      </c>
      <c r="AI3132" s="166">
        <v>2208007</v>
      </c>
      <c r="AJ3132" s="166"/>
      <c r="AK3132" s="166"/>
    </row>
    <row r="3133" spans="33:37">
      <c r="AG3133" s="166" t="s">
        <v>69</v>
      </c>
      <c r="AH3133" s="166" t="s">
        <v>3066</v>
      </c>
      <c r="AI3133" s="166">
        <v>2208106</v>
      </c>
      <c r="AJ3133" s="166"/>
      <c r="AK3133" s="166"/>
    </row>
    <row r="3134" spans="33:37">
      <c r="AG3134" s="166" t="s">
        <v>69</v>
      </c>
      <c r="AH3134" s="166" t="s">
        <v>3077</v>
      </c>
      <c r="AI3134" s="166">
        <v>2208205</v>
      </c>
      <c r="AJ3134" s="166"/>
      <c r="AK3134" s="166"/>
    </row>
    <row r="3135" spans="33:37">
      <c r="AG3135" s="166" t="s">
        <v>69</v>
      </c>
      <c r="AH3135" s="166" t="s">
        <v>3090</v>
      </c>
      <c r="AI3135" s="166">
        <v>2208304</v>
      </c>
      <c r="AJ3135" s="166"/>
      <c r="AK3135" s="166"/>
    </row>
    <row r="3136" spans="33:37">
      <c r="AG3136" s="166" t="s">
        <v>69</v>
      </c>
      <c r="AH3136" s="166" t="s">
        <v>3102</v>
      </c>
      <c r="AI3136" s="166">
        <v>2208403</v>
      </c>
      <c r="AJ3136" s="166"/>
      <c r="AK3136" s="166"/>
    </row>
    <row r="3137" spans="33:37">
      <c r="AG3137" s="166" t="s">
        <v>69</v>
      </c>
      <c r="AH3137" s="166" t="s">
        <v>3115</v>
      </c>
      <c r="AI3137" s="166">
        <v>2208502</v>
      </c>
      <c r="AJ3137" s="166"/>
      <c r="AK3137" s="166"/>
    </row>
    <row r="3138" spans="33:37">
      <c r="AG3138" s="166" t="s">
        <v>69</v>
      </c>
      <c r="AH3138" s="166" t="s">
        <v>3127</v>
      </c>
      <c r="AI3138" s="166">
        <v>2208551</v>
      </c>
      <c r="AJ3138" s="166"/>
      <c r="AK3138" s="166"/>
    </row>
    <row r="3139" spans="33:37">
      <c r="AG3139" s="166" t="s">
        <v>69</v>
      </c>
      <c r="AH3139" s="166" t="s">
        <v>3138</v>
      </c>
      <c r="AI3139" s="166">
        <v>2208601</v>
      </c>
      <c r="AJ3139" s="166"/>
      <c r="AK3139" s="166"/>
    </row>
    <row r="3140" spans="33:37">
      <c r="AG3140" s="166" t="s">
        <v>69</v>
      </c>
      <c r="AH3140" s="166" t="s">
        <v>3150</v>
      </c>
      <c r="AI3140" s="166">
        <v>2208650</v>
      </c>
      <c r="AJ3140" s="166"/>
      <c r="AK3140" s="166"/>
    </row>
    <row r="3141" spans="33:37">
      <c r="AG3141" s="166" t="s">
        <v>69</v>
      </c>
      <c r="AH3141" s="166" t="s">
        <v>3161</v>
      </c>
      <c r="AI3141" s="166">
        <v>2208700</v>
      </c>
      <c r="AJ3141" s="166"/>
      <c r="AK3141" s="166"/>
    </row>
    <row r="3142" spans="33:37">
      <c r="AG3142" s="166" t="s">
        <v>69</v>
      </c>
      <c r="AH3142" s="166" t="s">
        <v>3172</v>
      </c>
      <c r="AI3142" s="166">
        <v>2208809</v>
      </c>
      <c r="AJ3142" s="166"/>
      <c r="AK3142" s="166"/>
    </row>
    <row r="3143" spans="33:37">
      <c r="AG3143" s="166" t="s">
        <v>69</v>
      </c>
      <c r="AH3143" s="166" t="s">
        <v>3183</v>
      </c>
      <c r="AI3143" s="166">
        <v>2208858</v>
      </c>
      <c r="AJ3143" s="166"/>
      <c r="AK3143" s="166"/>
    </row>
    <row r="3144" spans="33:37">
      <c r="AG3144" s="166" t="s">
        <v>69</v>
      </c>
      <c r="AH3144" s="166" t="s">
        <v>3195</v>
      </c>
      <c r="AI3144" s="166">
        <v>2208874</v>
      </c>
      <c r="AJ3144" s="166"/>
      <c r="AK3144" s="166"/>
    </row>
    <row r="3145" spans="33:37">
      <c r="AG3145" s="166" t="s">
        <v>69</v>
      </c>
      <c r="AH3145" s="166" t="s">
        <v>3207</v>
      </c>
      <c r="AI3145" s="166">
        <v>2208908</v>
      </c>
      <c r="AJ3145" s="166"/>
      <c r="AK3145" s="166"/>
    </row>
    <row r="3146" spans="33:37">
      <c r="AG3146" s="166" t="s">
        <v>69</v>
      </c>
      <c r="AH3146" s="166" t="s">
        <v>3219</v>
      </c>
      <c r="AI3146" s="166">
        <v>2209005</v>
      </c>
      <c r="AJ3146" s="166"/>
      <c r="AK3146" s="166"/>
    </row>
    <row r="3147" spans="33:37">
      <c r="AG3147" s="166" t="s">
        <v>69</v>
      </c>
      <c r="AH3147" s="166" t="s">
        <v>3230</v>
      </c>
      <c r="AI3147" s="166">
        <v>2209104</v>
      </c>
      <c r="AJ3147" s="166"/>
      <c r="AK3147" s="166"/>
    </row>
    <row r="3148" spans="33:37">
      <c r="AG3148" s="166" t="s">
        <v>69</v>
      </c>
      <c r="AH3148" s="166" t="s">
        <v>3241</v>
      </c>
      <c r="AI3148" s="166">
        <v>2209153</v>
      </c>
      <c r="AJ3148" s="166"/>
      <c r="AK3148" s="166"/>
    </row>
    <row r="3149" spans="33:37">
      <c r="AG3149" s="166" t="s">
        <v>69</v>
      </c>
      <c r="AH3149" s="166" t="s">
        <v>2869</v>
      </c>
      <c r="AI3149" s="166">
        <v>2209203</v>
      </c>
      <c r="AJ3149" s="166"/>
      <c r="AK3149" s="166"/>
    </row>
    <row r="3150" spans="33:37">
      <c r="AG3150" s="166" t="s">
        <v>69</v>
      </c>
      <c r="AH3150" s="166" t="s">
        <v>3261</v>
      </c>
      <c r="AI3150" s="166">
        <v>2209302</v>
      </c>
      <c r="AJ3150" s="166"/>
      <c r="AK3150" s="166"/>
    </row>
    <row r="3151" spans="33:37">
      <c r="AG3151" s="166" t="s">
        <v>69</v>
      </c>
      <c r="AH3151" s="166" t="s">
        <v>3273</v>
      </c>
      <c r="AI3151" s="166">
        <v>2209377</v>
      </c>
      <c r="AJ3151" s="166"/>
      <c r="AK3151" s="166"/>
    </row>
    <row r="3152" spans="33:37">
      <c r="AG3152" s="166" t="s">
        <v>69</v>
      </c>
      <c r="AH3152" s="166" t="s">
        <v>3284</v>
      </c>
      <c r="AI3152" s="166">
        <v>2209351</v>
      </c>
      <c r="AJ3152" s="166"/>
      <c r="AK3152" s="166"/>
    </row>
    <row r="3153" spans="33:37">
      <c r="AG3153" s="166" t="s">
        <v>69</v>
      </c>
      <c r="AH3153" s="166" t="s">
        <v>3296</v>
      </c>
      <c r="AI3153" s="166">
        <v>2209401</v>
      </c>
      <c r="AJ3153" s="166"/>
      <c r="AK3153" s="166"/>
    </row>
    <row r="3154" spans="33:37">
      <c r="AG3154" s="166" t="s">
        <v>69</v>
      </c>
      <c r="AH3154" s="166" t="s">
        <v>3308</v>
      </c>
      <c r="AI3154" s="166">
        <v>2209450</v>
      </c>
      <c r="AJ3154" s="166"/>
      <c r="AK3154" s="166"/>
    </row>
    <row r="3155" spans="33:37">
      <c r="AG3155" s="166" t="s">
        <v>69</v>
      </c>
      <c r="AH3155" s="166" t="s">
        <v>3319</v>
      </c>
      <c r="AI3155" s="166">
        <v>2209500</v>
      </c>
      <c r="AJ3155" s="166"/>
      <c r="AK3155" s="166"/>
    </row>
    <row r="3156" spans="33:37">
      <c r="AG3156" s="166" t="s">
        <v>69</v>
      </c>
      <c r="AH3156" s="166" t="s">
        <v>3330</v>
      </c>
      <c r="AI3156" s="166">
        <v>2209559</v>
      </c>
      <c r="AJ3156" s="166"/>
      <c r="AK3156" s="166"/>
    </row>
    <row r="3157" spans="33:37">
      <c r="AG3157" s="166" t="s">
        <v>69</v>
      </c>
      <c r="AH3157" s="166" t="s">
        <v>3341</v>
      </c>
      <c r="AI3157" s="166">
        <v>2209609</v>
      </c>
      <c r="AJ3157" s="166"/>
      <c r="AK3157" s="166"/>
    </row>
    <row r="3158" spans="33:37">
      <c r="AG3158" s="166" t="s">
        <v>69</v>
      </c>
      <c r="AH3158" s="166" t="s">
        <v>3351</v>
      </c>
      <c r="AI3158" s="166">
        <v>2209658</v>
      </c>
      <c r="AJ3158" s="166"/>
      <c r="AK3158" s="166"/>
    </row>
    <row r="3159" spans="33:37">
      <c r="AG3159" s="166" t="s">
        <v>69</v>
      </c>
      <c r="AH3159" s="166" t="s">
        <v>3361</v>
      </c>
      <c r="AI3159" s="166">
        <v>2209708</v>
      </c>
      <c r="AJ3159" s="166"/>
      <c r="AK3159" s="166"/>
    </row>
    <row r="3160" spans="33:37">
      <c r="AG3160" s="166" t="s">
        <v>69</v>
      </c>
      <c r="AH3160" s="166" t="s">
        <v>3370</v>
      </c>
      <c r="AI3160" s="166">
        <v>2209757</v>
      </c>
      <c r="AJ3160" s="166"/>
      <c r="AK3160" s="166"/>
    </row>
    <row r="3161" spans="33:37">
      <c r="AG3161" s="166" t="s">
        <v>69</v>
      </c>
      <c r="AH3161" s="166" t="s">
        <v>3380</v>
      </c>
      <c r="AI3161" s="166">
        <v>2209807</v>
      </c>
      <c r="AJ3161" s="166"/>
      <c r="AK3161" s="166"/>
    </row>
    <row r="3162" spans="33:37">
      <c r="AG3162" s="166" t="s">
        <v>69</v>
      </c>
      <c r="AH3162" s="166" t="s">
        <v>3390</v>
      </c>
      <c r="AI3162" s="166">
        <v>2209856</v>
      </c>
      <c r="AJ3162" s="166"/>
      <c r="AK3162" s="166"/>
    </row>
    <row r="3163" spans="33:37">
      <c r="AG3163" s="166" t="s">
        <v>69</v>
      </c>
      <c r="AH3163" s="166" t="s">
        <v>3400</v>
      </c>
      <c r="AI3163" s="166">
        <v>2209872</v>
      </c>
      <c r="AJ3163" s="166"/>
      <c r="AK3163" s="166"/>
    </row>
    <row r="3164" spans="33:37">
      <c r="AG3164" s="166" t="s">
        <v>69</v>
      </c>
      <c r="AH3164" s="166" t="s">
        <v>3410</v>
      </c>
      <c r="AI3164" s="166">
        <v>2209906</v>
      </c>
      <c r="AJ3164" s="166"/>
      <c r="AK3164" s="166"/>
    </row>
    <row r="3165" spans="33:37">
      <c r="AG3165" s="166" t="s">
        <v>69</v>
      </c>
      <c r="AH3165" s="166" t="s">
        <v>3420</v>
      </c>
      <c r="AI3165" s="166">
        <v>2209955</v>
      </c>
      <c r="AJ3165" s="166"/>
      <c r="AK3165" s="166"/>
    </row>
    <row r="3166" spans="33:37">
      <c r="AG3166" s="166" t="s">
        <v>69</v>
      </c>
      <c r="AH3166" s="166" t="s">
        <v>3429</v>
      </c>
      <c r="AI3166" s="166">
        <v>2209971</v>
      </c>
      <c r="AJ3166" s="166"/>
      <c r="AK3166" s="166"/>
    </row>
    <row r="3167" spans="33:37">
      <c r="AG3167" s="166" t="s">
        <v>69</v>
      </c>
      <c r="AH3167" s="166" t="s">
        <v>3439</v>
      </c>
      <c r="AI3167" s="166">
        <v>2210003</v>
      </c>
      <c r="AJ3167" s="166"/>
      <c r="AK3167" s="166"/>
    </row>
    <row r="3168" spans="33:37">
      <c r="AG3168" s="166" t="s">
        <v>69</v>
      </c>
      <c r="AH3168" s="166" t="s">
        <v>3448</v>
      </c>
      <c r="AI3168" s="166">
        <v>2210052</v>
      </c>
      <c r="AJ3168" s="166"/>
      <c r="AK3168" s="166"/>
    </row>
    <row r="3169" spans="33:37">
      <c r="AG3169" s="166" t="s">
        <v>69</v>
      </c>
      <c r="AH3169" s="166" t="s">
        <v>3457</v>
      </c>
      <c r="AI3169" s="166">
        <v>2210102</v>
      </c>
      <c r="AJ3169" s="166"/>
      <c r="AK3169" s="166"/>
    </row>
    <row r="3170" spans="33:37">
      <c r="AG3170" s="166" t="s">
        <v>69</v>
      </c>
      <c r="AH3170" s="166" t="s">
        <v>3467</v>
      </c>
      <c r="AI3170" s="166">
        <v>2210201</v>
      </c>
      <c r="AJ3170" s="166"/>
      <c r="AK3170" s="166"/>
    </row>
    <row r="3171" spans="33:37">
      <c r="AG3171" s="166" t="s">
        <v>69</v>
      </c>
      <c r="AH3171" s="166" t="s">
        <v>3476</v>
      </c>
      <c r="AI3171" s="166">
        <v>2210300</v>
      </c>
      <c r="AJ3171" s="166"/>
      <c r="AK3171" s="166"/>
    </row>
    <row r="3172" spans="33:37">
      <c r="AG3172" s="166" t="s">
        <v>69</v>
      </c>
      <c r="AH3172" s="166" t="s">
        <v>3486</v>
      </c>
      <c r="AI3172" s="166">
        <v>2210359</v>
      </c>
      <c r="AJ3172" s="166"/>
      <c r="AK3172" s="166"/>
    </row>
    <row r="3173" spans="33:37">
      <c r="AG3173" s="166" t="s">
        <v>69</v>
      </c>
      <c r="AH3173" s="166" t="s">
        <v>3496</v>
      </c>
      <c r="AI3173" s="166">
        <v>2210375</v>
      </c>
      <c r="AJ3173" s="166"/>
      <c r="AK3173" s="166"/>
    </row>
    <row r="3174" spans="33:37">
      <c r="AG3174" s="166" t="s">
        <v>69</v>
      </c>
      <c r="AH3174" s="166" t="s">
        <v>3505</v>
      </c>
      <c r="AI3174" s="166">
        <v>2210383</v>
      </c>
      <c r="AJ3174" s="166"/>
      <c r="AK3174" s="166"/>
    </row>
    <row r="3175" spans="33:37">
      <c r="AG3175" s="166" t="s">
        <v>69</v>
      </c>
      <c r="AH3175" s="166" t="s">
        <v>3515</v>
      </c>
      <c r="AI3175" s="166">
        <v>2210391</v>
      </c>
      <c r="AJ3175" s="166"/>
      <c r="AK3175" s="166"/>
    </row>
    <row r="3176" spans="33:37">
      <c r="AG3176" s="166" t="s">
        <v>69</v>
      </c>
      <c r="AH3176" s="166" t="s">
        <v>3525</v>
      </c>
      <c r="AI3176" s="166">
        <v>2210409</v>
      </c>
      <c r="AJ3176" s="166"/>
      <c r="AK3176" s="166"/>
    </row>
    <row r="3177" spans="33:37">
      <c r="AG3177" s="166" t="s">
        <v>69</v>
      </c>
      <c r="AH3177" s="166" t="s">
        <v>3535</v>
      </c>
      <c r="AI3177" s="166">
        <v>2210508</v>
      </c>
      <c r="AJ3177" s="166"/>
      <c r="AK3177" s="166"/>
    </row>
    <row r="3178" spans="33:37">
      <c r="AG3178" s="166" t="s">
        <v>69</v>
      </c>
      <c r="AH3178" s="166" t="s">
        <v>3545</v>
      </c>
      <c r="AI3178" s="166">
        <v>2210607</v>
      </c>
      <c r="AJ3178" s="166"/>
      <c r="AK3178" s="166"/>
    </row>
    <row r="3179" spans="33:37">
      <c r="AG3179" s="166" t="s">
        <v>69</v>
      </c>
      <c r="AH3179" s="166" t="s">
        <v>3553</v>
      </c>
      <c r="AI3179" s="166">
        <v>2210623</v>
      </c>
      <c r="AJ3179" s="166"/>
      <c r="AK3179" s="166"/>
    </row>
    <row r="3180" spans="33:37">
      <c r="AG3180" s="166" t="s">
        <v>69</v>
      </c>
      <c r="AH3180" s="166" t="s">
        <v>3563</v>
      </c>
      <c r="AI3180" s="166">
        <v>2210631</v>
      </c>
      <c r="AJ3180" s="166"/>
      <c r="AK3180" s="166"/>
    </row>
    <row r="3181" spans="33:37">
      <c r="AG3181" s="166" t="s">
        <v>69</v>
      </c>
      <c r="AH3181" s="166" t="s">
        <v>3573</v>
      </c>
      <c r="AI3181" s="166">
        <v>2210656</v>
      </c>
      <c r="AJ3181" s="166"/>
      <c r="AK3181" s="166"/>
    </row>
    <row r="3182" spans="33:37">
      <c r="AG3182" s="166" t="s">
        <v>69</v>
      </c>
      <c r="AH3182" s="166" t="s">
        <v>3583</v>
      </c>
      <c r="AI3182" s="166">
        <v>2210706</v>
      </c>
      <c r="AJ3182" s="166"/>
      <c r="AK3182" s="166"/>
    </row>
    <row r="3183" spans="33:37">
      <c r="AG3183" s="166" t="s">
        <v>69</v>
      </c>
      <c r="AH3183" s="166" t="s">
        <v>3593</v>
      </c>
      <c r="AI3183" s="166">
        <v>2210805</v>
      </c>
      <c r="AJ3183" s="166"/>
      <c r="AK3183" s="166"/>
    </row>
    <row r="3184" spans="33:37">
      <c r="AG3184" s="166" t="s">
        <v>69</v>
      </c>
      <c r="AH3184" s="166" t="s">
        <v>3602</v>
      </c>
      <c r="AI3184" s="166">
        <v>2210904</v>
      </c>
      <c r="AJ3184" s="166"/>
      <c r="AK3184" s="166"/>
    </row>
    <row r="3185" spans="33:37">
      <c r="AG3185" s="166" t="s">
        <v>69</v>
      </c>
      <c r="AH3185" s="166" t="s">
        <v>3611</v>
      </c>
      <c r="AI3185" s="166">
        <v>2210938</v>
      </c>
      <c r="AJ3185" s="166"/>
      <c r="AK3185" s="166"/>
    </row>
    <row r="3186" spans="33:37">
      <c r="AG3186" s="166" t="s">
        <v>69</v>
      </c>
      <c r="AH3186" s="166" t="s">
        <v>3620</v>
      </c>
      <c r="AI3186" s="166">
        <v>2210953</v>
      </c>
      <c r="AJ3186" s="166"/>
      <c r="AK3186" s="166"/>
    </row>
    <row r="3187" spans="33:37">
      <c r="AG3187" s="166" t="s">
        <v>69</v>
      </c>
      <c r="AH3187" s="166" t="s">
        <v>3630</v>
      </c>
      <c r="AI3187" s="166">
        <v>2210979</v>
      </c>
      <c r="AJ3187" s="166"/>
      <c r="AK3187" s="166"/>
    </row>
    <row r="3188" spans="33:37">
      <c r="AG3188" s="166" t="s">
        <v>69</v>
      </c>
      <c r="AH3188" s="166" t="s">
        <v>3640</v>
      </c>
      <c r="AI3188" s="166">
        <v>2211001</v>
      </c>
      <c r="AJ3188" s="166"/>
      <c r="AK3188" s="166"/>
    </row>
    <row r="3189" spans="33:37">
      <c r="AG3189" s="166" t="s">
        <v>69</v>
      </c>
      <c r="AH3189" s="166" t="s">
        <v>3649</v>
      </c>
      <c r="AI3189" s="166">
        <v>2211100</v>
      </c>
      <c r="AJ3189" s="166"/>
      <c r="AK3189" s="166"/>
    </row>
    <row r="3190" spans="33:37">
      <c r="AG3190" s="166" t="s">
        <v>69</v>
      </c>
      <c r="AH3190" s="166" t="s">
        <v>3658</v>
      </c>
      <c r="AI3190" s="166">
        <v>2211209</v>
      </c>
      <c r="AJ3190" s="166"/>
      <c r="AK3190" s="166"/>
    </row>
    <row r="3191" spans="33:37">
      <c r="AG3191" s="166" t="s">
        <v>69</v>
      </c>
      <c r="AH3191" s="166" t="s">
        <v>3667</v>
      </c>
      <c r="AI3191" s="166">
        <v>2211308</v>
      </c>
      <c r="AJ3191" s="166"/>
      <c r="AK3191" s="166"/>
    </row>
    <row r="3192" spans="33:37">
      <c r="AG3192" s="166" t="s">
        <v>69</v>
      </c>
      <c r="AH3192" s="166" t="s">
        <v>3674</v>
      </c>
      <c r="AI3192" s="166">
        <v>2211357</v>
      </c>
      <c r="AJ3192" s="166"/>
      <c r="AK3192" s="166"/>
    </row>
    <row r="3193" spans="33:37">
      <c r="AG3193" s="166" t="s">
        <v>69</v>
      </c>
      <c r="AH3193" s="166" t="s">
        <v>2767</v>
      </c>
      <c r="AI3193" s="166">
        <v>2211407</v>
      </c>
      <c r="AJ3193" s="166"/>
      <c r="AK3193" s="166"/>
    </row>
    <row r="3194" spans="33:37">
      <c r="AG3194" s="166" t="s">
        <v>69</v>
      </c>
      <c r="AH3194" s="166" t="s">
        <v>3691</v>
      </c>
      <c r="AI3194" s="166">
        <v>2211506</v>
      </c>
      <c r="AJ3194" s="166"/>
      <c r="AK3194" s="166"/>
    </row>
    <row r="3195" spans="33:37">
      <c r="AG3195" s="166" t="s">
        <v>69</v>
      </c>
      <c r="AH3195" s="166" t="s">
        <v>3699</v>
      </c>
      <c r="AI3195" s="166">
        <v>2211605</v>
      </c>
      <c r="AJ3195" s="166"/>
      <c r="AK3195" s="166"/>
    </row>
    <row r="3196" spans="33:37">
      <c r="AG3196" s="166" t="s">
        <v>69</v>
      </c>
      <c r="AH3196" s="166" t="s">
        <v>3707</v>
      </c>
      <c r="AI3196" s="166">
        <v>2211704</v>
      </c>
      <c r="AJ3196" s="166"/>
      <c r="AK3196" s="166"/>
    </row>
    <row r="3197" spans="33:37">
      <c r="AG3197" s="166" t="s">
        <v>71</v>
      </c>
      <c r="AH3197" s="166" t="s">
        <v>103</v>
      </c>
      <c r="AI3197" s="166">
        <v>4100103</v>
      </c>
      <c r="AJ3197" s="166"/>
      <c r="AK3197" s="166"/>
    </row>
    <row r="3198" spans="33:37">
      <c r="AG3198" s="166" t="s">
        <v>71</v>
      </c>
      <c r="AH3198" s="166" t="s">
        <v>129</v>
      </c>
      <c r="AI3198" s="166">
        <v>4100202</v>
      </c>
      <c r="AJ3198" s="166"/>
      <c r="AK3198" s="166"/>
    </row>
    <row r="3199" spans="33:37">
      <c r="AG3199" s="166" t="s">
        <v>71</v>
      </c>
      <c r="AH3199" s="166" t="s">
        <v>155</v>
      </c>
      <c r="AI3199" s="166">
        <v>4100301</v>
      </c>
      <c r="AJ3199" s="166"/>
      <c r="AK3199" s="166"/>
    </row>
    <row r="3200" spans="33:37">
      <c r="AG3200" s="166" t="s">
        <v>71</v>
      </c>
      <c r="AH3200" s="166" t="s">
        <v>180</v>
      </c>
      <c r="AI3200" s="166">
        <v>4100400</v>
      </c>
      <c r="AJ3200" s="166"/>
      <c r="AK3200" s="166"/>
    </row>
    <row r="3201" spans="33:37">
      <c r="AG3201" s="166" t="s">
        <v>71</v>
      </c>
      <c r="AH3201" s="166" t="s">
        <v>206</v>
      </c>
      <c r="AI3201" s="166">
        <v>4100459</v>
      </c>
      <c r="AJ3201" s="166"/>
      <c r="AK3201" s="166"/>
    </row>
    <row r="3202" spans="33:37">
      <c r="AG3202" s="166" t="s">
        <v>71</v>
      </c>
      <c r="AH3202" s="166" t="s">
        <v>160</v>
      </c>
      <c r="AI3202" s="166">
        <v>4128625</v>
      </c>
      <c r="AJ3202" s="166"/>
      <c r="AK3202" s="166"/>
    </row>
    <row r="3203" spans="33:37">
      <c r="AG3203" s="166" t="s">
        <v>71</v>
      </c>
      <c r="AH3203" s="166" t="s">
        <v>256</v>
      </c>
      <c r="AI3203" s="166">
        <v>4100608</v>
      </c>
      <c r="AJ3203" s="166"/>
      <c r="AK3203" s="166"/>
    </row>
    <row r="3204" spans="33:37">
      <c r="AG3204" s="166" t="s">
        <v>71</v>
      </c>
      <c r="AH3204" s="166" t="s">
        <v>281</v>
      </c>
      <c r="AI3204" s="166">
        <v>4100707</v>
      </c>
      <c r="AJ3204" s="166"/>
      <c r="AK3204" s="166"/>
    </row>
    <row r="3205" spans="33:37">
      <c r="AG3205" s="166" t="s">
        <v>71</v>
      </c>
      <c r="AH3205" s="166" t="s">
        <v>307</v>
      </c>
      <c r="AI3205" s="166">
        <v>4100509</v>
      </c>
      <c r="AJ3205" s="166"/>
      <c r="AK3205" s="166"/>
    </row>
    <row r="3206" spans="33:37">
      <c r="AG3206" s="166" t="s">
        <v>71</v>
      </c>
      <c r="AH3206" s="166" t="s">
        <v>333</v>
      </c>
      <c r="AI3206" s="166">
        <v>4100806</v>
      </c>
      <c r="AJ3206" s="166"/>
      <c r="AK3206" s="166"/>
    </row>
    <row r="3207" spans="33:37">
      <c r="AG3207" s="166" t="s">
        <v>71</v>
      </c>
      <c r="AH3207" s="166" t="s">
        <v>358</v>
      </c>
      <c r="AI3207" s="166">
        <v>4100905</v>
      </c>
      <c r="AJ3207" s="166"/>
      <c r="AK3207" s="166"/>
    </row>
    <row r="3208" spans="33:37">
      <c r="AG3208" s="166" t="s">
        <v>71</v>
      </c>
      <c r="AH3208" s="166" t="s">
        <v>382</v>
      </c>
      <c r="AI3208" s="166">
        <v>4101002</v>
      </c>
      <c r="AJ3208" s="166"/>
      <c r="AK3208" s="166"/>
    </row>
    <row r="3209" spans="33:37">
      <c r="AG3209" s="166" t="s">
        <v>71</v>
      </c>
      <c r="AH3209" s="166" t="s">
        <v>407</v>
      </c>
      <c r="AI3209" s="166">
        <v>4101051</v>
      </c>
      <c r="AJ3209" s="166"/>
      <c r="AK3209" s="166"/>
    </row>
    <row r="3210" spans="33:37">
      <c r="AG3210" s="166" t="s">
        <v>71</v>
      </c>
      <c r="AH3210" s="166" t="s">
        <v>432</v>
      </c>
      <c r="AI3210" s="166">
        <v>4101101</v>
      </c>
      <c r="AJ3210" s="166"/>
      <c r="AK3210" s="166"/>
    </row>
    <row r="3211" spans="33:37">
      <c r="AG3211" s="166" t="s">
        <v>71</v>
      </c>
      <c r="AH3211" s="166" t="s">
        <v>457</v>
      </c>
      <c r="AI3211" s="166">
        <v>4101150</v>
      </c>
      <c r="AJ3211" s="166"/>
      <c r="AK3211" s="166"/>
    </row>
    <row r="3212" spans="33:37">
      <c r="AG3212" s="166" t="s">
        <v>71</v>
      </c>
      <c r="AH3212" s="166" t="s">
        <v>483</v>
      </c>
      <c r="AI3212" s="166">
        <v>4101200</v>
      </c>
      <c r="AJ3212" s="166"/>
      <c r="AK3212" s="166"/>
    </row>
    <row r="3213" spans="33:37">
      <c r="AG3213" s="166" t="s">
        <v>71</v>
      </c>
      <c r="AH3213" s="166" t="s">
        <v>507</v>
      </c>
      <c r="AI3213" s="166">
        <v>4101309</v>
      </c>
      <c r="AJ3213" s="166"/>
      <c r="AK3213" s="166"/>
    </row>
    <row r="3214" spans="33:37">
      <c r="AG3214" s="166" t="s">
        <v>71</v>
      </c>
      <c r="AH3214" s="166" t="s">
        <v>530</v>
      </c>
      <c r="AI3214" s="166">
        <v>4101408</v>
      </c>
      <c r="AJ3214" s="166"/>
      <c r="AK3214" s="166"/>
    </row>
    <row r="3215" spans="33:37">
      <c r="AG3215" s="166" t="s">
        <v>71</v>
      </c>
      <c r="AH3215" s="166" t="s">
        <v>553</v>
      </c>
      <c r="AI3215" s="166">
        <v>4101507</v>
      </c>
      <c r="AJ3215" s="166"/>
      <c r="AK3215" s="166"/>
    </row>
    <row r="3216" spans="33:37">
      <c r="AG3216" s="166" t="s">
        <v>71</v>
      </c>
      <c r="AH3216" s="166" t="s">
        <v>576</v>
      </c>
      <c r="AI3216" s="166">
        <v>4101606</v>
      </c>
      <c r="AJ3216" s="166"/>
      <c r="AK3216" s="166"/>
    </row>
    <row r="3217" spans="33:37">
      <c r="AG3217" s="166" t="s">
        <v>71</v>
      </c>
      <c r="AH3217" s="166" t="s">
        <v>599</v>
      </c>
      <c r="AI3217" s="166">
        <v>4101655</v>
      </c>
      <c r="AJ3217" s="166"/>
      <c r="AK3217" s="166"/>
    </row>
    <row r="3218" spans="33:37">
      <c r="AG3218" s="166" t="s">
        <v>71</v>
      </c>
      <c r="AH3218" s="166" t="s">
        <v>406</v>
      </c>
      <c r="AI3218" s="166">
        <v>4101705</v>
      </c>
      <c r="AJ3218" s="166"/>
      <c r="AK3218" s="166"/>
    </row>
    <row r="3219" spans="33:37">
      <c r="AG3219" s="166" t="s">
        <v>71</v>
      </c>
      <c r="AH3219" s="166" t="s">
        <v>643</v>
      </c>
      <c r="AI3219" s="166">
        <v>4101804</v>
      </c>
      <c r="AJ3219" s="166"/>
      <c r="AK3219" s="166"/>
    </row>
    <row r="3220" spans="33:37">
      <c r="AG3220" s="166" t="s">
        <v>71</v>
      </c>
      <c r="AH3220" s="166" t="s">
        <v>664</v>
      </c>
      <c r="AI3220" s="166">
        <v>4101853</v>
      </c>
      <c r="AJ3220" s="166"/>
      <c r="AK3220" s="166"/>
    </row>
    <row r="3221" spans="33:37">
      <c r="AG3221" s="166" t="s">
        <v>71</v>
      </c>
      <c r="AH3221" s="166" t="s">
        <v>686</v>
      </c>
      <c r="AI3221" s="166">
        <v>4101903</v>
      </c>
      <c r="AJ3221" s="166"/>
      <c r="AK3221" s="166"/>
    </row>
    <row r="3222" spans="33:37">
      <c r="AG3222" s="166" t="s">
        <v>71</v>
      </c>
      <c r="AH3222" s="166" t="s">
        <v>705</v>
      </c>
      <c r="AI3222" s="166">
        <v>4102000</v>
      </c>
      <c r="AJ3222" s="166"/>
      <c r="AK3222" s="166"/>
    </row>
    <row r="3223" spans="33:37">
      <c r="AG3223" s="166" t="s">
        <v>71</v>
      </c>
      <c r="AH3223" s="166" t="s">
        <v>728</v>
      </c>
      <c r="AI3223" s="166">
        <v>4102109</v>
      </c>
      <c r="AJ3223" s="166"/>
      <c r="AK3223" s="166"/>
    </row>
    <row r="3224" spans="33:37">
      <c r="AG3224" s="166" t="s">
        <v>71</v>
      </c>
      <c r="AH3224" s="166" t="s">
        <v>167</v>
      </c>
      <c r="AI3224" s="166">
        <v>4102208</v>
      </c>
      <c r="AJ3224" s="166"/>
      <c r="AK3224" s="166"/>
    </row>
    <row r="3225" spans="33:37">
      <c r="AG3225" s="166" t="s">
        <v>71</v>
      </c>
      <c r="AH3225" s="166" t="s">
        <v>771</v>
      </c>
      <c r="AI3225" s="166">
        <v>4102307</v>
      </c>
      <c r="AJ3225" s="166"/>
      <c r="AK3225" s="166"/>
    </row>
    <row r="3226" spans="33:37">
      <c r="AG3226" s="166" t="s">
        <v>71</v>
      </c>
      <c r="AH3226" s="166" t="s">
        <v>354</v>
      </c>
      <c r="AI3226" s="166">
        <v>4102406</v>
      </c>
      <c r="AJ3226" s="166"/>
      <c r="AK3226" s="166"/>
    </row>
    <row r="3227" spans="33:37">
      <c r="AG3227" s="166" t="s">
        <v>71</v>
      </c>
      <c r="AH3227" s="166" t="s">
        <v>814</v>
      </c>
      <c r="AI3227" s="166">
        <v>4102505</v>
      </c>
      <c r="AJ3227" s="166"/>
      <c r="AK3227" s="166"/>
    </row>
    <row r="3228" spans="33:37">
      <c r="AG3228" s="166" t="s">
        <v>71</v>
      </c>
      <c r="AH3228" s="166" t="s">
        <v>835</v>
      </c>
      <c r="AI3228" s="166">
        <v>4102703</v>
      </c>
      <c r="AJ3228" s="166"/>
      <c r="AK3228" s="166"/>
    </row>
    <row r="3229" spans="33:37">
      <c r="AG3229" s="166" t="s">
        <v>71</v>
      </c>
      <c r="AH3229" s="166" t="s">
        <v>858</v>
      </c>
      <c r="AI3229" s="166">
        <v>4102604</v>
      </c>
      <c r="AJ3229" s="166"/>
      <c r="AK3229" s="166"/>
    </row>
    <row r="3230" spans="33:37">
      <c r="AG3230" s="166" t="s">
        <v>71</v>
      </c>
      <c r="AH3230" s="166" t="s">
        <v>879</v>
      </c>
      <c r="AI3230" s="166">
        <v>4102752</v>
      </c>
      <c r="AJ3230" s="166"/>
      <c r="AK3230" s="166"/>
    </row>
    <row r="3231" spans="33:37">
      <c r="AG3231" s="166" t="s">
        <v>71</v>
      </c>
      <c r="AH3231" s="166" t="s">
        <v>902</v>
      </c>
      <c r="AI3231" s="166">
        <v>4102802</v>
      </c>
      <c r="AJ3231" s="166"/>
      <c r="AK3231" s="166"/>
    </row>
    <row r="3232" spans="33:37">
      <c r="AG3232" s="166" t="s">
        <v>71</v>
      </c>
      <c r="AH3232" s="166" t="s">
        <v>925</v>
      </c>
      <c r="AI3232" s="166">
        <v>4102901</v>
      </c>
      <c r="AJ3232" s="166"/>
      <c r="AK3232" s="166"/>
    </row>
    <row r="3233" spans="33:37">
      <c r="AG3233" s="166" t="s">
        <v>71</v>
      </c>
      <c r="AH3233" s="166" t="s">
        <v>399</v>
      </c>
      <c r="AI3233" s="166">
        <v>4103008</v>
      </c>
      <c r="AJ3233" s="166"/>
      <c r="AK3233" s="166"/>
    </row>
    <row r="3234" spans="33:37">
      <c r="AG3234" s="166" t="s">
        <v>71</v>
      </c>
      <c r="AH3234" s="166" t="s">
        <v>970</v>
      </c>
      <c r="AI3234" s="166">
        <v>4103024</v>
      </c>
      <c r="AJ3234" s="166"/>
      <c r="AK3234" s="166"/>
    </row>
    <row r="3235" spans="33:37">
      <c r="AG3235" s="166" t="s">
        <v>71</v>
      </c>
      <c r="AH3235" s="166" t="s">
        <v>992</v>
      </c>
      <c r="AI3235" s="166">
        <v>4103040</v>
      </c>
      <c r="AJ3235" s="166"/>
      <c r="AK3235" s="166"/>
    </row>
    <row r="3236" spans="33:37">
      <c r="AG3236" s="166" t="s">
        <v>71</v>
      </c>
      <c r="AH3236" s="166" t="s">
        <v>1015</v>
      </c>
      <c r="AI3236" s="166">
        <v>4103057</v>
      </c>
      <c r="AJ3236" s="166"/>
      <c r="AK3236" s="166"/>
    </row>
    <row r="3237" spans="33:37">
      <c r="AG3237" s="166" t="s">
        <v>71</v>
      </c>
      <c r="AH3237" s="166" t="s">
        <v>1037</v>
      </c>
      <c r="AI3237" s="166">
        <v>4103107</v>
      </c>
      <c r="AJ3237" s="166"/>
      <c r="AK3237" s="166"/>
    </row>
    <row r="3238" spans="33:37">
      <c r="AG3238" s="166" t="s">
        <v>71</v>
      </c>
      <c r="AH3238" s="166" t="s">
        <v>1059</v>
      </c>
      <c r="AI3238" s="166">
        <v>4103156</v>
      </c>
      <c r="AJ3238" s="166"/>
      <c r="AK3238" s="166"/>
    </row>
    <row r="3239" spans="33:37">
      <c r="AG3239" s="166" t="s">
        <v>71</v>
      </c>
      <c r="AH3239" s="166" t="s">
        <v>834</v>
      </c>
      <c r="AI3239" s="166">
        <v>4103206</v>
      </c>
      <c r="AJ3239" s="166"/>
      <c r="AK3239" s="166"/>
    </row>
    <row r="3240" spans="33:37">
      <c r="AG3240" s="166" t="s">
        <v>71</v>
      </c>
      <c r="AH3240" s="166" t="s">
        <v>1103</v>
      </c>
      <c r="AI3240" s="166">
        <v>4103222</v>
      </c>
      <c r="AJ3240" s="166"/>
      <c r="AK3240" s="166"/>
    </row>
    <row r="3241" spans="33:37">
      <c r="AG3241" s="166" t="s">
        <v>71</v>
      </c>
      <c r="AH3241" s="166" t="s">
        <v>1126</v>
      </c>
      <c r="AI3241" s="166">
        <v>4103305</v>
      </c>
      <c r="AJ3241" s="166"/>
      <c r="AK3241" s="166"/>
    </row>
    <row r="3242" spans="33:37">
      <c r="AG3242" s="166" t="s">
        <v>71</v>
      </c>
      <c r="AH3242" s="166" t="s">
        <v>1149</v>
      </c>
      <c r="AI3242" s="166">
        <v>4103354</v>
      </c>
      <c r="AJ3242" s="166"/>
      <c r="AK3242" s="166"/>
    </row>
    <row r="3243" spans="33:37">
      <c r="AG3243" s="166" t="s">
        <v>71</v>
      </c>
      <c r="AH3243" s="166" t="s">
        <v>1172</v>
      </c>
      <c r="AI3243" s="166">
        <v>4103370</v>
      </c>
      <c r="AJ3243" s="166"/>
      <c r="AK3243" s="166"/>
    </row>
    <row r="3244" spans="33:37">
      <c r="AG3244" s="166" t="s">
        <v>71</v>
      </c>
      <c r="AH3244" s="166" t="s">
        <v>1195</v>
      </c>
      <c r="AI3244" s="166">
        <v>4103404</v>
      </c>
      <c r="AJ3244" s="166"/>
      <c r="AK3244" s="166"/>
    </row>
    <row r="3245" spans="33:37">
      <c r="AG3245" s="166" t="s">
        <v>71</v>
      </c>
      <c r="AH3245" s="166" t="s">
        <v>1217</v>
      </c>
      <c r="AI3245" s="166">
        <v>4103453</v>
      </c>
      <c r="AJ3245" s="166"/>
      <c r="AK3245" s="166"/>
    </row>
    <row r="3246" spans="33:37">
      <c r="AG3246" s="166" t="s">
        <v>71</v>
      </c>
      <c r="AH3246" s="166" t="s">
        <v>1238</v>
      </c>
      <c r="AI3246" s="166">
        <v>4103479</v>
      </c>
      <c r="AJ3246" s="166"/>
      <c r="AK3246" s="166"/>
    </row>
    <row r="3247" spans="33:37">
      <c r="AG3247" s="166" t="s">
        <v>71</v>
      </c>
      <c r="AH3247" s="166" t="s">
        <v>1261</v>
      </c>
      <c r="AI3247" s="166">
        <v>4103503</v>
      </c>
      <c r="AJ3247" s="166"/>
      <c r="AK3247" s="166"/>
    </row>
    <row r="3248" spans="33:37">
      <c r="AG3248" s="166" t="s">
        <v>71</v>
      </c>
      <c r="AH3248" s="166" t="s">
        <v>1283</v>
      </c>
      <c r="AI3248" s="166">
        <v>4103602</v>
      </c>
      <c r="AJ3248" s="166"/>
      <c r="AK3248" s="166"/>
    </row>
    <row r="3249" spans="33:37">
      <c r="AG3249" s="166" t="s">
        <v>71</v>
      </c>
      <c r="AH3249" s="166" t="s">
        <v>1305</v>
      </c>
      <c r="AI3249" s="166">
        <v>4103701</v>
      </c>
      <c r="AJ3249" s="166"/>
      <c r="AK3249" s="166"/>
    </row>
    <row r="3250" spans="33:37">
      <c r="AG3250" s="166" t="s">
        <v>71</v>
      </c>
      <c r="AH3250" s="166" t="s">
        <v>1327</v>
      </c>
      <c r="AI3250" s="166">
        <v>4103800</v>
      </c>
      <c r="AJ3250" s="166"/>
      <c r="AK3250" s="166"/>
    </row>
    <row r="3251" spans="33:37">
      <c r="AG3251" s="166" t="s">
        <v>71</v>
      </c>
      <c r="AH3251" s="166" t="s">
        <v>1349</v>
      </c>
      <c r="AI3251" s="166">
        <v>4103909</v>
      </c>
      <c r="AJ3251" s="166"/>
      <c r="AK3251" s="166"/>
    </row>
    <row r="3252" spans="33:37">
      <c r="AG3252" s="166" t="s">
        <v>71</v>
      </c>
      <c r="AH3252" s="166" t="s">
        <v>1370</v>
      </c>
      <c r="AI3252" s="166">
        <v>4103958</v>
      </c>
      <c r="AJ3252" s="166"/>
      <c r="AK3252" s="166"/>
    </row>
    <row r="3253" spans="33:37">
      <c r="AG3253" s="166" t="s">
        <v>71</v>
      </c>
      <c r="AH3253" s="166" t="s">
        <v>1392</v>
      </c>
      <c r="AI3253" s="166">
        <v>4104006</v>
      </c>
      <c r="AJ3253" s="166"/>
      <c r="AK3253" s="166"/>
    </row>
    <row r="3254" spans="33:37">
      <c r="AG3254" s="166" t="s">
        <v>71</v>
      </c>
      <c r="AH3254" s="166" t="s">
        <v>1414</v>
      </c>
      <c r="AI3254" s="166">
        <v>4104055</v>
      </c>
      <c r="AJ3254" s="166"/>
      <c r="AK3254" s="166"/>
    </row>
    <row r="3255" spans="33:37">
      <c r="AG3255" s="166" t="s">
        <v>71</v>
      </c>
      <c r="AH3255" s="166" t="s">
        <v>1435</v>
      </c>
      <c r="AI3255" s="166">
        <v>4104105</v>
      </c>
      <c r="AJ3255" s="166"/>
      <c r="AK3255" s="166"/>
    </row>
    <row r="3256" spans="33:37">
      <c r="AG3256" s="166" t="s">
        <v>71</v>
      </c>
      <c r="AH3256" s="166" t="s">
        <v>1457</v>
      </c>
      <c r="AI3256" s="166">
        <v>4104204</v>
      </c>
      <c r="AJ3256" s="166"/>
      <c r="AK3256" s="166"/>
    </row>
    <row r="3257" spans="33:37">
      <c r="AG3257" s="166" t="s">
        <v>71</v>
      </c>
      <c r="AH3257" s="166" t="s">
        <v>1477</v>
      </c>
      <c r="AI3257" s="166">
        <v>4104253</v>
      </c>
      <c r="AJ3257" s="166"/>
      <c r="AK3257" s="166"/>
    </row>
    <row r="3258" spans="33:37">
      <c r="AG3258" s="166" t="s">
        <v>71</v>
      </c>
      <c r="AH3258" s="166" t="s">
        <v>1499</v>
      </c>
      <c r="AI3258" s="166">
        <v>4104303</v>
      </c>
      <c r="AJ3258" s="166"/>
      <c r="AK3258" s="166"/>
    </row>
    <row r="3259" spans="33:37">
      <c r="AG3259" s="166" t="s">
        <v>71</v>
      </c>
      <c r="AH3259" s="166" t="s">
        <v>1519</v>
      </c>
      <c r="AI3259" s="166">
        <v>4104402</v>
      </c>
      <c r="AJ3259" s="166"/>
      <c r="AK3259" s="166"/>
    </row>
    <row r="3260" spans="33:37">
      <c r="AG3260" s="166" t="s">
        <v>71</v>
      </c>
      <c r="AH3260" s="166" t="s">
        <v>1540</v>
      </c>
      <c r="AI3260" s="166">
        <v>4104428</v>
      </c>
      <c r="AJ3260" s="166"/>
      <c r="AK3260" s="166"/>
    </row>
    <row r="3261" spans="33:37">
      <c r="AG3261" s="166" t="s">
        <v>71</v>
      </c>
      <c r="AH3261" s="166" t="s">
        <v>486</v>
      </c>
      <c r="AI3261" s="166">
        <v>4104451</v>
      </c>
      <c r="AJ3261" s="166"/>
      <c r="AK3261" s="166"/>
    </row>
    <row r="3262" spans="33:37">
      <c r="AG3262" s="166" t="s">
        <v>71</v>
      </c>
      <c r="AH3262" s="166" t="s">
        <v>877</v>
      </c>
      <c r="AI3262" s="166">
        <v>4104501</v>
      </c>
      <c r="AJ3262" s="166"/>
      <c r="AK3262" s="166"/>
    </row>
    <row r="3263" spans="33:37">
      <c r="AG3263" s="166" t="s">
        <v>71</v>
      </c>
      <c r="AH3263" s="166" t="s">
        <v>1600</v>
      </c>
      <c r="AI3263" s="166">
        <v>4104600</v>
      </c>
      <c r="AJ3263" s="166"/>
      <c r="AK3263" s="166"/>
    </row>
    <row r="3264" spans="33:37">
      <c r="AG3264" s="166" t="s">
        <v>71</v>
      </c>
      <c r="AH3264" s="166" t="s">
        <v>1620</v>
      </c>
      <c r="AI3264" s="166">
        <v>4104659</v>
      </c>
      <c r="AJ3264" s="166"/>
      <c r="AK3264" s="166"/>
    </row>
    <row r="3265" spans="33:37">
      <c r="AG3265" s="166" t="s">
        <v>71</v>
      </c>
      <c r="AH3265" s="166" t="s">
        <v>1641</v>
      </c>
      <c r="AI3265" s="166">
        <v>4104709</v>
      </c>
      <c r="AJ3265" s="166"/>
      <c r="AK3265" s="166"/>
    </row>
    <row r="3266" spans="33:37">
      <c r="AG3266" s="166" t="s">
        <v>71</v>
      </c>
      <c r="AH3266" s="166" t="s">
        <v>1028</v>
      </c>
      <c r="AI3266" s="166">
        <v>4104808</v>
      </c>
      <c r="AJ3266" s="166"/>
      <c r="AK3266" s="166"/>
    </row>
    <row r="3267" spans="33:37">
      <c r="AG3267" s="166" t="s">
        <v>71</v>
      </c>
      <c r="AH3267" s="166" t="s">
        <v>1682</v>
      </c>
      <c r="AI3267" s="166">
        <v>4104907</v>
      </c>
      <c r="AJ3267" s="166"/>
      <c r="AK3267" s="166"/>
    </row>
    <row r="3268" spans="33:37">
      <c r="AG3268" s="166" t="s">
        <v>71</v>
      </c>
      <c r="AH3268" s="166" t="s">
        <v>1546</v>
      </c>
      <c r="AI3268" s="166">
        <v>4105003</v>
      </c>
      <c r="AJ3268" s="166"/>
      <c r="AK3268" s="166"/>
    </row>
    <row r="3269" spans="33:37">
      <c r="AG3269" s="166" t="s">
        <v>71</v>
      </c>
      <c r="AH3269" s="166" t="s">
        <v>1723</v>
      </c>
      <c r="AI3269" s="166">
        <v>4105102</v>
      </c>
      <c r="AJ3269" s="166"/>
      <c r="AK3269" s="166"/>
    </row>
    <row r="3270" spans="33:37">
      <c r="AG3270" s="166" t="s">
        <v>71</v>
      </c>
      <c r="AH3270" s="166" t="s">
        <v>1744</v>
      </c>
      <c r="AI3270" s="166">
        <v>4105201</v>
      </c>
      <c r="AJ3270" s="166"/>
      <c r="AK3270" s="166"/>
    </row>
    <row r="3271" spans="33:37">
      <c r="AG3271" s="166" t="s">
        <v>71</v>
      </c>
      <c r="AH3271" s="166" t="s">
        <v>1764</v>
      </c>
      <c r="AI3271" s="166">
        <v>4105300</v>
      </c>
      <c r="AJ3271" s="166"/>
      <c r="AK3271" s="166"/>
    </row>
    <row r="3272" spans="33:37">
      <c r="AG3272" s="166" t="s">
        <v>71</v>
      </c>
      <c r="AH3272" s="166" t="s">
        <v>1784</v>
      </c>
      <c r="AI3272" s="166">
        <v>4105409</v>
      </c>
      <c r="AJ3272" s="166"/>
      <c r="AK3272" s="166"/>
    </row>
    <row r="3273" spans="33:37">
      <c r="AG3273" s="166" t="s">
        <v>71</v>
      </c>
      <c r="AH3273" s="166" t="s">
        <v>1804</v>
      </c>
      <c r="AI3273" s="166">
        <v>4105508</v>
      </c>
      <c r="AJ3273" s="166"/>
      <c r="AK3273" s="166"/>
    </row>
    <row r="3274" spans="33:37">
      <c r="AG3274" s="166" t="s">
        <v>71</v>
      </c>
      <c r="AH3274" s="166" t="s">
        <v>1822</v>
      </c>
      <c r="AI3274" s="166">
        <v>4105607</v>
      </c>
      <c r="AJ3274" s="166"/>
      <c r="AK3274" s="166"/>
    </row>
    <row r="3275" spans="33:37">
      <c r="AG3275" s="166" t="s">
        <v>71</v>
      </c>
      <c r="AH3275" s="166" t="s">
        <v>1841</v>
      </c>
      <c r="AI3275" s="166">
        <v>4105706</v>
      </c>
      <c r="AJ3275" s="166"/>
      <c r="AK3275" s="166"/>
    </row>
    <row r="3276" spans="33:37">
      <c r="AG3276" s="166" t="s">
        <v>71</v>
      </c>
      <c r="AH3276" s="166" t="s">
        <v>1858</v>
      </c>
      <c r="AI3276" s="166">
        <v>4105805</v>
      </c>
      <c r="AJ3276" s="166"/>
      <c r="AK3276" s="166"/>
    </row>
    <row r="3277" spans="33:37">
      <c r="AG3277" s="166" t="s">
        <v>71</v>
      </c>
      <c r="AH3277" s="166" t="s">
        <v>1876</v>
      </c>
      <c r="AI3277" s="166">
        <v>4105904</v>
      </c>
      <c r="AJ3277" s="166"/>
      <c r="AK3277" s="166"/>
    </row>
    <row r="3278" spans="33:37">
      <c r="AG3278" s="166" t="s">
        <v>71</v>
      </c>
      <c r="AH3278" s="166" t="s">
        <v>1892</v>
      </c>
      <c r="AI3278" s="166">
        <v>4106001</v>
      </c>
      <c r="AJ3278" s="166"/>
      <c r="AK3278" s="166"/>
    </row>
    <row r="3279" spans="33:37">
      <c r="AG3279" s="166" t="s">
        <v>71</v>
      </c>
      <c r="AH3279" s="166" t="s">
        <v>1909</v>
      </c>
      <c r="AI3279" s="166">
        <v>4106100</v>
      </c>
      <c r="AJ3279" s="166"/>
      <c r="AK3279" s="166"/>
    </row>
    <row r="3280" spans="33:37">
      <c r="AG3280" s="166" t="s">
        <v>71</v>
      </c>
      <c r="AH3280" s="166" t="s">
        <v>1927</v>
      </c>
      <c r="AI3280" s="166">
        <v>4106209</v>
      </c>
      <c r="AJ3280" s="166"/>
      <c r="AK3280" s="166"/>
    </row>
    <row r="3281" spans="33:37">
      <c r="AG3281" s="166" t="s">
        <v>71</v>
      </c>
      <c r="AH3281" s="166" t="s">
        <v>1943</v>
      </c>
      <c r="AI3281" s="166">
        <v>4106308</v>
      </c>
      <c r="AJ3281" s="166"/>
      <c r="AK3281" s="166"/>
    </row>
    <row r="3282" spans="33:37">
      <c r="AG3282" s="166" t="s">
        <v>71</v>
      </c>
      <c r="AH3282" s="166" t="s">
        <v>1959</v>
      </c>
      <c r="AI3282" s="166">
        <v>4106407</v>
      </c>
      <c r="AJ3282" s="166"/>
      <c r="AK3282" s="166"/>
    </row>
    <row r="3283" spans="33:37">
      <c r="AG3283" s="166" t="s">
        <v>71</v>
      </c>
      <c r="AH3283" s="166" t="s">
        <v>1977</v>
      </c>
      <c r="AI3283" s="166">
        <v>4106456</v>
      </c>
      <c r="AJ3283" s="166"/>
      <c r="AK3283" s="166"/>
    </row>
    <row r="3284" spans="33:37">
      <c r="AG3284" s="166" t="s">
        <v>71</v>
      </c>
      <c r="AH3284" s="166" t="s">
        <v>1994</v>
      </c>
      <c r="AI3284" s="166">
        <v>4106506</v>
      </c>
      <c r="AJ3284" s="166"/>
      <c r="AK3284" s="166"/>
    </row>
    <row r="3285" spans="33:37">
      <c r="AG3285" s="166" t="s">
        <v>71</v>
      </c>
      <c r="AH3285" s="166" t="s">
        <v>2012</v>
      </c>
      <c r="AI3285" s="166">
        <v>4106555</v>
      </c>
      <c r="AJ3285" s="166"/>
      <c r="AK3285" s="166"/>
    </row>
    <row r="3286" spans="33:37">
      <c r="AG3286" s="166" t="s">
        <v>71</v>
      </c>
      <c r="AH3286" s="166" t="s">
        <v>2030</v>
      </c>
      <c r="AI3286" s="166">
        <v>4106803</v>
      </c>
      <c r="AJ3286" s="166"/>
      <c r="AK3286" s="166"/>
    </row>
    <row r="3287" spans="33:37">
      <c r="AG3287" s="166" t="s">
        <v>71</v>
      </c>
      <c r="AH3287" s="166" t="s">
        <v>2048</v>
      </c>
      <c r="AI3287" s="166">
        <v>4106571</v>
      </c>
      <c r="AJ3287" s="166"/>
      <c r="AK3287" s="166"/>
    </row>
    <row r="3288" spans="33:37">
      <c r="AG3288" s="166" t="s">
        <v>71</v>
      </c>
      <c r="AH3288" s="166" t="s">
        <v>2066</v>
      </c>
      <c r="AI3288" s="166">
        <v>4106605</v>
      </c>
      <c r="AJ3288" s="166"/>
      <c r="AK3288" s="166"/>
    </row>
    <row r="3289" spans="33:37">
      <c r="AG3289" s="166" t="s">
        <v>71</v>
      </c>
      <c r="AH3289" s="166" t="s">
        <v>218</v>
      </c>
      <c r="AI3289" s="166">
        <v>4106704</v>
      </c>
      <c r="AJ3289" s="166"/>
      <c r="AK3289" s="166"/>
    </row>
    <row r="3290" spans="33:37">
      <c r="AG3290" s="166" t="s">
        <v>71</v>
      </c>
      <c r="AH3290" s="166" t="s">
        <v>2098</v>
      </c>
      <c r="AI3290" s="166">
        <v>4106852</v>
      </c>
      <c r="AJ3290" s="166"/>
      <c r="AK3290" s="166"/>
    </row>
    <row r="3291" spans="33:37">
      <c r="AG3291" s="166" t="s">
        <v>71</v>
      </c>
      <c r="AH3291" s="166" t="s">
        <v>2115</v>
      </c>
      <c r="AI3291" s="166">
        <v>4106902</v>
      </c>
      <c r="AJ3291" s="166"/>
      <c r="AK3291" s="166"/>
    </row>
    <row r="3292" spans="33:37">
      <c r="AG3292" s="166" t="s">
        <v>71</v>
      </c>
      <c r="AH3292" s="166" t="s">
        <v>2130</v>
      </c>
      <c r="AI3292" s="166">
        <v>4107009</v>
      </c>
      <c r="AJ3292" s="166"/>
      <c r="AK3292" s="166"/>
    </row>
    <row r="3293" spans="33:37">
      <c r="AG3293" s="166" t="s">
        <v>71</v>
      </c>
      <c r="AH3293" s="166" t="s">
        <v>2147</v>
      </c>
      <c r="AI3293" s="166">
        <v>4107108</v>
      </c>
      <c r="AJ3293" s="166"/>
      <c r="AK3293" s="166"/>
    </row>
    <row r="3294" spans="33:37">
      <c r="AG3294" s="166" t="s">
        <v>71</v>
      </c>
      <c r="AH3294" s="166" t="s">
        <v>2163</v>
      </c>
      <c r="AI3294" s="166">
        <v>4107124</v>
      </c>
      <c r="AJ3294" s="166"/>
      <c r="AK3294" s="166"/>
    </row>
    <row r="3295" spans="33:37">
      <c r="AG3295" s="166" t="s">
        <v>71</v>
      </c>
      <c r="AH3295" s="166" t="s">
        <v>2180</v>
      </c>
      <c r="AI3295" s="166">
        <v>4107157</v>
      </c>
      <c r="AJ3295" s="166"/>
      <c r="AK3295" s="166"/>
    </row>
    <row r="3296" spans="33:37">
      <c r="AG3296" s="166" t="s">
        <v>71</v>
      </c>
      <c r="AH3296" s="166" t="s">
        <v>2197</v>
      </c>
      <c r="AI3296" s="166">
        <v>4107207</v>
      </c>
      <c r="AJ3296" s="166"/>
      <c r="AK3296" s="166"/>
    </row>
    <row r="3297" spans="33:37">
      <c r="AG3297" s="166" t="s">
        <v>71</v>
      </c>
      <c r="AH3297" s="166" t="s">
        <v>811</v>
      </c>
      <c r="AI3297" s="166">
        <v>4107256</v>
      </c>
      <c r="AJ3297" s="166"/>
      <c r="AK3297" s="166"/>
    </row>
    <row r="3298" spans="33:37">
      <c r="AG3298" s="166" t="s">
        <v>71</v>
      </c>
      <c r="AH3298" s="166" t="s">
        <v>2228</v>
      </c>
      <c r="AI3298" s="166">
        <v>4107306</v>
      </c>
      <c r="AJ3298" s="166"/>
      <c r="AK3298" s="166"/>
    </row>
    <row r="3299" spans="33:37">
      <c r="AG3299" s="166" t="s">
        <v>71</v>
      </c>
      <c r="AH3299" s="166" t="s">
        <v>2244</v>
      </c>
      <c r="AI3299" s="166">
        <v>4128633</v>
      </c>
      <c r="AJ3299" s="166"/>
      <c r="AK3299" s="166"/>
    </row>
    <row r="3300" spans="33:37">
      <c r="AG3300" s="166" t="s">
        <v>71</v>
      </c>
      <c r="AH3300" s="166" t="s">
        <v>2258</v>
      </c>
      <c r="AI3300" s="166">
        <v>4107405</v>
      </c>
      <c r="AJ3300" s="166"/>
      <c r="AK3300" s="166"/>
    </row>
    <row r="3301" spans="33:37">
      <c r="AG3301" s="166" t="s">
        <v>71</v>
      </c>
      <c r="AH3301" s="166" t="s">
        <v>2273</v>
      </c>
      <c r="AI3301" s="166">
        <v>4107504</v>
      </c>
      <c r="AJ3301" s="166"/>
      <c r="AK3301" s="166"/>
    </row>
    <row r="3302" spans="33:37">
      <c r="AG3302" s="166" t="s">
        <v>71</v>
      </c>
      <c r="AH3302" s="166" t="s">
        <v>2289</v>
      </c>
      <c r="AI3302" s="166">
        <v>4107538</v>
      </c>
      <c r="AJ3302" s="166"/>
      <c r="AK3302" s="166"/>
    </row>
    <row r="3303" spans="33:37">
      <c r="AG3303" s="166" t="s">
        <v>71</v>
      </c>
      <c r="AH3303" s="166" t="s">
        <v>2305</v>
      </c>
      <c r="AI3303" s="166">
        <v>4107520</v>
      </c>
      <c r="AJ3303" s="166"/>
      <c r="AK3303" s="166"/>
    </row>
    <row r="3304" spans="33:37">
      <c r="AG3304" s="166" t="s">
        <v>71</v>
      </c>
      <c r="AH3304" s="166" t="s">
        <v>2318</v>
      </c>
      <c r="AI3304" s="166">
        <v>4107546</v>
      </c>
      <c r="AJ3304" s="166"/>
      <c r="AK3304" s="166"/>
    </row>
    <row r="3305" spans="33:37">
      <c r="AG3305" s="166" t="s">
        <v>71</v>
      </c>
      <c r="AH3305" s="166" t="s">
        <v>2334</v>
      </c>
      <c r="AI3305" s="166">
        <v>4107553</v>
      </c>
      <c r="AJ3305" s="166"/>
      <c r="AK3305" s="166"/>
    </row>
    <row r="3306" spans="33:37">
      <c r="AG3306" s="166" t="s">
        <v>71</v>
      </c>
      <c r="AH3306" s="166" t="s">
        <v>2350</v>
      </c>
      <c r="AI3306" s="166">
        <v>4107603</v>
      </c>
      <c r="AJ3306" s="166"/>
      <c r="AK3306" s="166"/>
    </row>
    <row r="3307" spans="33:37">
      <c r="AG3307" s="166" t="s">
        <v>71</v>
      </c>
      <c r="AH3307" s="166" t="s">
        <v>2366</v>
      </c>
      <c r="AI3307" s="166">
        <v>4107652</v>
      </c>
      <c r="AJ3307" s="166"/>
      <c r="AK3307" s="166"/>
    </row>
    <row r="3308" spans="33:37">
      <c r="AG3308" s="166" t="s">
        <v>71</v>
      </c>
      <c r="AH3308" s="166" t="s">
        <v>2380</v>
      </c>
      <c r="AI3308" s="166">
        <v>4107702</v>
      </c>
      <c r="AJ3308" s="166"/>
      <c r="AK3308" s="166"/>
    </row>
    <row r="3309" spans="33:37">
      <c r="AG3309" s="166" t="s">
        <v>71</v>
      </c>
      <c r="AH3309" s="166" t="s">
        <v>2395</v>
      </c>
      <c r="AI3309" s="166">
        <v>4107736</v>
      </c>
      <c r="AJ3309" s="166"/>
      <c r="AK3309" s="166"/>
    </row>
    <row r="3310" spans="33:37">
      <c r="AG3310" s="166" t="s">
        <v>71</v>
      </c>
      <c r="AH3310" s="166" t="s">
        <v>2411</v>
      </c>
      <c r="AI3310" s="166">
        <v>4107751</v>
      </c>
      <c r="AJ3310" s="166"/>
      <c r="AK3310" s="166"/>
    </row>
    <row r="3311" spans="33:37">
      <c r="AG3311" s="166" t="s">
        <v>71</v>
      </c>
      <c r="AH3311" s="166" t="s">
        <v>2427</v>
      </c>
      <c r="AI3311" s="166">
        <v>4107850</v>
      </c>
      <c r="AJ3311" s="166"/>
      <c r="AK3311" s="166"/>
    </row>
    <row r="3312" spans="33:37">
      <c r="AG3312" s="166" t="s">
        <v>71</v>
      </c>
      <c r="AH3312" s="166" t="s">
        <v>2443</v>
      </c>
      <c r="AI3312" s="166">
        <v>4107801</v>
      </c>
      <c r="AJ3312" s="166"/>
      <c r="AK3312" s="166"/>
    </row>
    <row r="3313" spans="33:37">
      <c r="AG3313" s="166" t="s">
        <v>71</v>
      </c>
      <c r="AH3313" s="166" t="s">
        <v>1541</v>
      </c>
      <c r="AI3313" s="166">
        <v>4107900</v>
      </c>
      <c r="AJ3313" s="166"/>
      <c r="AK3313" s="166"/>
    </row>
    <row r="3314" spans="33:37">
      <c r="AG3314" s="166" t="s">
        <v>71</v>
      </c>
      <c r="AH3314" s="166" t="s">
        <v>2472</v>
      </c>
      <c r="AI3314" s="166">
        <v>4108007</v>
      </c>
      <c r="AJ3314" s="166"/>
      <c r="AK3314" s="166"/>
    </row>
    <row r="3315" spans="33:37">
      <c r="AG3315" s="166" t="s">
        <v>71</v>
      </c>
      <c r="AH3315" s="166" t="s">
        <v>2488</v>
      </c>
      <c r="AI3315" s="166">
        <v>4108106</v>
      </c>
      <c r="AJ3315" s="166"/>
      <c r="AK3315" s="166"/>
    </row>
    <row r="3316" spans="33:37">
      <c r="AG3316" s="166" t="s">
        <v>71</v>
      </c>
      <c r="AH3316" s="166" t="s">
        <v>2503</v>
      </c>
      <c r="AI3316" s="166">
        <v>4108205</v>
      </c>
      <c r="AJ3316" s="166"/>
      <c r="AK3316" s="166"/>
    </row>
    <row r="3317" spans="33:37">
      <c r="AG3317" s="166" t="s">
        <v>71</v>
      </c>
      <c r="AH3317" s="166" t="s">
        <v>2518</v>
      </c>
      <c r="AI3317" s="166">
        <v>4108304</v>
      </c>
      <c r="AJ3317" s="166"/>
      <c r="AK3317" s="166"/>
    </row>
    <row r="3318" spans="33:37">
      <c r="AG3318" s="166" t="s">
        <v>71</v>
      </c>
      <c r="AH3318" s="166" t="s">
        <v>2533</v>
      </c>
      <c r="AI3318" s="166">
        <v>4108452</v>
      </c>
      <c r="AJ3318" s="166"/>
      <c r="AK3318" s="166"/>
    </row>
    <row r="3319" spans="33:37">
      <c r="AG3319" s="166" t="s">
        <v>71</v>
      </c>
      <c r="AH3319" s="166" t="s">
        <v>2549</v>
      </c>
      <c r="AI3319" s="166">
        <v>4108320</v>
      </c>
      <c r="AJ3319" s="166"/>
      <c r="AK3319" s="166"/>
    </row>
    <row r="3320" spans="33:37">
      <c r="AG3320" s="166" t="s">
        <v>71</v>
      </c>
      <c r="AH3320" s="166" t="s">
        <v>2563</v>
      </c>
      <c r="AI3320" s="166">
        <v>4108403</v>
      </c>
      <c r="AJ3320" s="166"/>
      <c r="AK3320" s="166"/>
    </row>
    <row r="3321" spans="33:37">
      <c r="AG3321" s="166" t="s">
        <v>71</v>
      </c>
      <c r="AH3321" s="166" t="s">
        <v>1144</v>
      </c>
      <c r="AI3321" s="166">
        <v>4108502</v>
      </c>
      <c r="AJ3321" s="166"/>
      <c r="AK3321" s="166"/>
    </row>
    <row r="3322" spans="33:37">
      <c r="AG3322" s="166" t="s">
        <v>71</v>
      </c>
      <c r="AH3322" s="166" t="s">
        <v>2594</v>
      </c>
      <c r="AI3322" s="166">
        <v>4108551</v>
      </c>
      <c r="AJ3322" s="166"/>
      <c r="AK3322" s="166"/>
    </row>
    <row r="3323" spans="33:37">
      <c r="AG3323" s="166" t="s">
        <v>71</v>
      </c>
      <c r="AH3323" s="166" t="s">
        <v>2610</v>
      </c>
      <c r="AI3323" s="166">
        <v>4108601</v>
      </c>
      <c r="AJ3323" s="166"/>
      <c r="AK3323" s="166"/>
    </row>
    <row r="3324" spans="33:37">
      <c r="AG3324" s="166" t="s">
        <v>71</v>
      </c>
      <c r="AH3324" s="166" t="s">
        <v>2622</v>
      </c>
      <c r="AI3324" s="166">
        <v>4108650</v>
      </c>
      <c r="AJ3324" s="166"/>
      <c r="AK3324" s="166"/>
    </row>
    <row r="3325" spans="33:37">
      <c r="AG3325" s="166" t="s">
        <v>71</v>
      </c>
      <c r="AH3325" s="166" t="s">
        <v>2637</v>
      </c>
      <c r="AI3325" s="166">
        <v>4108700</v>
      </c>
      <c r="AJ3325" s="166"/>
      <c r="AK3325" s="166"/>
    </row>
    <row r="3326" spans="33:37">
      <c r="AG3326" s="166" t="s">
        <v>71</v>
      </c>
      <c r="AH3326" s="166" t="s">
        <v>2651</v>
      </c>
      <c r="AI3326" s="166">
        <v>4108809</v>
      </c>
      <c r="AJ3326" s="166"/>
      <c r="AK3326" s="166"/>
    </row>
    <row r="3327" spans="33:37">
      <c r="AG3327" s="166" t="s">
        <v>71</v>
      </c>
      <c r="AH3327" s="166" t="s">
        <v>2664</v>
      </c>
      <c r="AI3327" s="166">
        <v>4108908</v>
      </c>
      <c r="AJ3327" s="166"/>
      <c r="AK3327" s="166"/>
    </row>
    <row r="3328" spans="33:37">
      <c r="AG3328" s="166" t="s">
        <v>71</v>
      </c>
      <c r="AH3328" s="166" t="s">
        <v>2678</v>
      </c>
      <c r="AI3328" s="166">
        <v>4108957</v>
      </c>
      <c r="AJ3328" s="166"/>
      <c r="AK3328" s="166"/>
    </row>
    <row r="3329" spans="33:37">
      <c r="AG3329" s="166" t="s">
        <v>71</v>
      </c>
      <c r="AH3329" s="166" t="s">
        <v>2694</v>
      </c>
      <c r="AI3329" s="166">
        <v>4109005</v>
      </c>
      <c r="AJ3329" s="166"/>
      <c r="AK3329" s="166"/>
    </row>
    <row r="3330" spans="33:37">
      <c r="AG3330" s="166" t="s">
        <v>71</v>
      </c>
      <c r="AH3330" s="166" t="s">
        <v>2709</v>
      </c>
      <c r="AI3330" s="166">
        <v>4109104</v>
      </c>
      <c r="AJ3330" s="166"/>
      <c r="AK3330" s="166"/>
    </row>
    <row r="3331" spans="33:37">
      <c r="AG3331" s="166" t="s">
        <v>71</v>
      </c>
      <c r="AH3331" s="166" t="s">
        <v>2725</v>
      </c>
      <c r="AI3331" s="166">
        <v>4109203</v>
      </c>
      <c r="AJ3331" s="166"/>
      <c r="AK3331" s="166"/>
    </row>
    <row r="3332" spans="33:37">
      <c r="AG3332" s="166" t="s">
        <v>71</v>
      </c>
      <c r="AH3332" s="166" t="s">
        <v>2740</v>
      </c>
      <c r="AI3332" s="166">
        <v>4109302</v>
      </c>
      <c r="AJ3332" s="166"/>
      <c r="AK3332" s="166"/>
    </row>
    <row r="3333" spans="33:37">
      <c r="AG3333" s="166" t="s">
        <v>71</v>
      </c>
      <c r="AH3333" s="166" t="s">
        <v>2755</v>
      </c>
      <c r="AI3333" s="166">
        <v>4109401</v>
      </c>
      <c r="AJ3333" s="166"/>
      <c r="AK3333" s="166"/>
    </row>
    <row r="3334" spans="33:37">
      <c r="AG3334" s="166" t="s">
        <v>71</v>
      </c>
      <c r="AH3334" s="166" t="s">
        <v>2771</v>
      </c>
      <c r="AI3334" s="166">
        <v>4109500</v>
      </c>
      <c r="AJ3334" s="166"/>
      <c r="AK3334" s="166"/>
    </row>
    <row r="3335" spans="33:37">
      <c r="AG3335" s="166" t="s">
        <v>71</v>
      </c>
      <c r="AH3335" s="166" t="s">
        <v>2787</v>
      </c>
      <c r="AI3335" s="166">
        <v>4109609</v>
      </c>
      <c r="AJ3335" s="166"/>
      <c r="AK3335" s="166"/>
    </row>
    <row r="3336" spans="33:37">
      <c r="AG3336" s="166" t="s">
        <v>71</v>
      </c>
      <c r="AH3336" s="166" t="s">
        <v>2802</v>
      </c>
      <c r="AI3336" s="166">
        <v>4109658</v>
      </c>
      <c r="AJ3336" s="166"/>
      <c r="AK3336" s="166"/>
    </row>
    <row r="3337" spans="33:37">
      <c r="AG3337" s="166" t="s">
        <v>71</v>
      </c>
      <c r="AH3337" s="166" t="s">
        <v>2817</v>
      </c>
      <c r="AI3337" s="166">
        <v>4109708</v>
      </c>
      <c r="AJ3337" s="166"/>
      <c r="AK3337" s="166"/>
    </row>
    <row r="3338" spans="33:37">
      <c r="AG3338" s="166" t="s">
        <v>71</v>
      </c>
      <c r="AH3338" s="166" t="s">
        <v>2831</v>
      </c>
      <c r="AI3338" s="166">
        <v>4109757</v>
      </c>
      <c r="AJ3338" s="166"/>
      <c r="AK3338" s="166"/>
    </row>
    <row r="3339" spans="33:37">
      <c r="AG3339" s="166" t="s">
        <v>71</v>
      </c>
      <c r="AH3339" s="166" t="s">
        <v>2842</v>
      </c>
      <c r="AI3339" s="166">
        <v>4109807</v>
      </c>
      <c r="AJ3339" s="166"/>
      <c r="AK3339" s="166"/>
    </row>
    <row r="3340" spans="33:37">
      <c r="AG3340" s="166" t="s">
        <v>71</v>
      </c>
      <c r="AH3340" s="166" t="s">
        <v>2855</v>
      </c>
      <c r="AI3340" s="166">
        <v>4109906</v>
      </c>
      <c r="AJ3340" s="166"/>
      <c r="AK3340" s="166"/>
    </row>
    <row r="3341" spans="33:37">
      <c r="AG3341" s="166" t="s">
        <v>71</v>
      </c>
      <c r="AH3341" s="166" t="s">
        <v>2868</v>
      </c>
      <c r="AI3341" s="166">
        <v>4110003</v>
      </c>
      <c r="AJ3341" s="166"/>
      <c r="AK3341" s="166"/>
    </row>
    <row r="3342" spans="33:37">
      <c r="AG3342" s="166" t="s">
        <v>71</v>
      </c>
      <c r="AH3342" s="166" t="s">
        <v>1795</v>
      </c>
      <c r="AI3342" s="166">
        <v>4110052</v>
      </c>
      <c r="AJ3342" s="166"/>
      <c r="AK3342" s="166"/>
    </row>
    <row r="3343" spans="33:37">
      <c r="AG3343" s="166" t="s">
        <v>71</v>
      </c>
      <c r="AH3343" s="166" t="s">
        <v>2893</v>
      </c>
      <c r="AI3343" s="166">
        <v>4110078</v>
      </c>
      <c r="AJ3343" s="166"/>
      <c r="AK3343" s="166"/>
    </row>
    <row r="3344" spans="33:37">
      <c r="AG3344" s="166" t="s">
        <v>71</v>
      </c>
      <c r="AH3344" s="166" t="s">
        <v>2906</v>
      </c>
      <c r="AI3344" s="166">
        <v>4110102</v>
      </c>
      <c r="AJ3344" s="166"/>
      <c r="AK3344" s="166"/>
    </row>
    <row r="3345" spans="33:37">
      <c r="AG3345" s="166" t="s">
        <v>71</v>
      </c>
      <c r="AH3345" s="166" t="s">
        <v>2918</v>
      </c>
      <c r="AI3345" s="166">
        <v>4110201</v>
      </c>
      <c r="AJ3345" s="166"/>
      <c r="AK3345" s="166"/>
    </row>
    <row r="3346" spans="33:37">
      <c r="AG3346" s="166" t="s">
        <v>71</v>
      </c>
      <c r="AH3346" s="166" t="s">
        <v>1823</v>
      </c>
      <c r="AI3346" s="166">
        <v>4110300</v>
      </c>
      <c r="AJ3346" s="166"/>
      <c r="AK3346" s="166"/>
    </row>
    <row r="3347" spans="33:37">
      <c r="AG3347" s="166" t="s">
        <v>71</v>
      </c>
      <c r="AH3347" s="166" t="s">
        <v>2941</v>
      </c>
      <c r="AI3347" s="166">
        <v>4110409</v>
      </c>
      <c r="AJ3347" s="166"/>
      <c r="AK3347" s="166"/>
    </row>
    <row r="3348" spans="33:37">
      <c r="AG3348" s="166" t="s">
        <v>71</v>
      </c>
      <c r="AH3348" s="166" t="s">
        <v>2953</v>
      </c>
      <c r="AI3348" s="166">
        <v>4110508</v>
      </c>
      <c r="AJ3348" s="166"/>
      <c r="AK3348" s="166"/>
    </row>
    <row r="3349" spans="33:37">
      <c r="AG3349" s="166" t="s">
        <v>71</v>
      </c>
      <c r="AH3349" s="166" t="s">
        <v>2965</v>
      </c>
      <c r="AI3349" s="166">
        <v>4110607</v>
      </c>
      <c r="AJ3349" s="166"/>
      <c r="AK3349" s="166"/>
    </row>
    <row r="3350" spans="33:37">
      <c r="AG3350" s="166" t="s">
        <v>71</v>
      </c>
      <c r="AH3350" s="166" t="s">
        <v>2977</v>
      </c>
      <c r="AI3350" s="166">
        <v>4110656</v>
      </c>
      <c r="AJ3350" s="166"/>
      <c r="AK3350" s="166"/>
    </row>
    <row r="3351" spans="33:37">
      <c r="AG3351" s="166" t="s">
        <v>71</v>
      </c>
      <c r="AH3351" s="166" t="s">
        <v>2568</v>
      </c>
      <c r="AI3351" s="166">
        <v>4110706</v>
      </c>
      <c r="AJ3351" s="166"/>
      <c r="AK3351" s="166"/>
    </row>
    <row r="3352" spans="33:37">
      <c r="AG3352" s="166" t="s">
        <v>71</v>
      </c>
      <c r="AH3352" s="166" t="s">
        <v>3002</v>
      </c>
      <c r="AI3352" s="166">
        <v>4110805</v>
      </c>
      <c r="AJ3352" s="166"/>
      <c r="AK3352" s="166"/>
    </row>
    <row r="3353" spans="33:37">
      <c r="AG3353" s="166" t="s">
        <v>71</v>
      </c>
      <c r="AH3353" s="166" t="s">
        <v>3015</v>
      </c>
      <c r="AI3353" s="166">
        <v>4110904</v>
      </c>
      <c r="AJ3353" s="166"/>
      <c r="AK3353" s="166"/>
    </row>
    <row r="3354" spans="33:37">
      <c r="AG3354" s="166" t="s">
        <v>71</v>
      </c>
      <c r="AH3354" s="166" t="s">
        <v>3027</v>
      </c>
      <c r="AI3354" s="166">
        <v>4110953</v>
      </c>
      <c r="AJ3354" s="166"/>
      <c r="AK3354" s="166"/>
    </row>
    <row r="3355" spans="33:37">
      <c r="AG3355" s="166" t="s">
        <v>71</v>
      </c>
      <c r="AH3355" s="166" t="s">
        <v>3040</v>
      </c>
      <c r="AI3355" s="166">
        <v>4111001</v>
      </c>
      <c r="AJ3355" s="166"/>
      <c r="AK3355" s="166"/>
    </row>
    <row r="3356" spans="33:37">
      <c r="AG3356" s="166" t="s">
        <v>71</v>
      </c>
      <c r="AH3356" s="166" t="s">
        <v>1928</v>
      </c>
      <c r="AI3356" s="166">
        <v>4111100</v>
      </c>
      <c r="AJ3356" s="166"/>
      <c r="AK3356" s="166"/>
    </row>
    <row r="3357" spans="33:37">
      <c r="AG3357" s="166" t="s">
        <v>71</v>
      </c>
      <c r="AH3357" s="166" t="s">
        <v>3064</v>
      </c>
      <c r="AI3357" s="166">
        <v>4111209</v>
      </c>
      <c r="AJ3357" s="166"/>
      <c r="AK3357" s="166"/>
    </row>
    <row r="3358" spans="33:37">
      <c r="AG3358" s="166" t="s">
        <v>71</v>
      </c>
      <c r="AH3358" s="166" t="s">
        <v>3075</v>
      </c>
      <c r="AI3358" s="166">
        <v>4111258</v>
      </c>
      <c r="AJ3358" s="166"/>
      <c r="AK3358" s="166"/>
    </row>
    <row r="3359" spans="33:37">
      <c r="AG3359" s="166" t="s">
        <v>71</v>
      </c>
      <c r="AH3359" s="166" t="s">
        <v>3088</v>
      </c>
      <c r="AI3359" s="166">
        <v>4111308</v>
      </c>
      <c r="AJ3359" s="166"/>
      <c r="AK3359" s="166"/>
    </row>
    <row r="3360" spans="33:37">
      <c r="AG3360" s="166" t="s">
        <v>71</v>
      </c>
      <c r="AH3360" s="166" t="s">
        <v>3100</v>
      </c>
      <c r="AI3360" s="166">
        <v>4111407</v>
      </c>
      <c r="AJ3360" s="166"/>
      <c r="AK3360" s="166"/>
    </row>
    <row r="3361" spans="33:37">
      <c r="AG3361" s="166" t="s">
        <v>71</v>
      </c>
      <c r="AH3361" s="166" t="s">
        <v>3113</v>
      </c>
      <c r="AI3361" s="166">
        <v>4111506</v>
      </c>
      <c r="AJ3361" s="166"/>
      <c r="AK3361" s="166"/>
    </row>
    <row r="3362" spans="33:37">
      <c r="AG3362" s="166" t="s">
        <v>71</v>
      </c>
      <c r="AH3362" s="166" t="s">
        <v>3125</v>
      </c>
      <c r="AI3362" s="166">
        <v>4111555</v>
      </c>
      <c r="AJ3362" s="166"/>
      <c r="AK3362" s="166"/>
    </row>
    <row r="3363" spans="33:37">
      <c r="AG3363" s="166" t="s">
        <v>71</v>
      </c>
      <c r="AH3363" s="166" t="s">
        <v>3136</v>
      </c>
      <c r="AI3363" s="166">
        <v>4111605</v>
      </c>
      <c r="AJ3363" s="166"/>
      <c r="AK3363" s="166"/>
    </row>
    <row r="3364" spans="33:37">
      <c r="AG3364" s="166" t="s">
        <v>71</v>
      </c>
      <c r="AH3364" s="166" t="s">
        <v>3148</v>
      </c>
      <c r="AI3364" s="166">
        <v>4111704</v>
      </c>
      <c r="AJ3364" s="166"/>
      <c r="AK3364" s="166"/>
    </row>
    <row r="3365" spans="33:37">
      <c r="AG3365" s="166" t="s">
        <v>71</v>
      </c>
      <c r="AH3365" s="166" t="s">
        <v>3159</v>
      </c>
      <c r="AI3365" s="166">
        <v>4111803</v>
      </c>
      <c r="AJ3365" s="166"/>
      <c r="AK3365" s="166"/>
    </row>
    <row r="3366" spans="33:37">
      <c r="AG3366" s="166" t="s">
        <v>71</v>
      </c>
      <c r="AH3366" s="166" t="s">
        <v>3170</v>
      </c>
      <c r="AI3366" s="166">
        <v>4111902</v>
      </c>
      <c r="AJ3366" s="166"/>
      <c r="AK3366" s="166"/>
    </row>
    <row r="3367" spans="33:37">
      <c r="AG3367" s="166" t="s">
        <v>71</v>
      </c>
      <c r="AH3367" s="166" t="s">
        <v>3181</v>
      </c>
      <c r="AI3367" s="166">
        <v>4112009</v>
      </c>
      <c r="AJ3367" s="166"/>
      <c r="AK3367" s="166"/>
    </row>
    <row r="3368" spans="33:37">
      <c r="AG3368" s="166" t="s">
        <v>71</v>
      </c>
      <c r="AH3368" s="166" t="s">
        <v>3193</v>
      </c>
      <c r="AI3368" s="166">
        <v>4112108</v>
      </c>
      <c r="AJ3368" s="166"/>
      <c r="AK3368" s="166"/>
    </row>
    <row r="3369" spans="33:37">
      <c r="AG3369" s="166" t="s">
        <v>71</v>
      </c>
      <c r="AH3369" s="166" t="s">
        <v>3205</v>
      </c>
      <c r="AI3369" s="166">
        <v>4112207</v>
      </c>
      <c r="AJ3369" s="166"/>
      <c r="AK3369" s="166"/>
    </row>
    <row r="3370" spans="33:37">
      <c r="AG3370" s="166" t="s">
        <v>71</v>
      </c>
      <c r="AH3370" s="166" t="s">
        <v>3217</v>
      </c>
      <c r="AI3370" s="166">
        <v>4112306</v>
      </c>
      <c r="AJ3370" s="166"/>
      <c r="AK3370" s="166"/>
    </row>
    <row r="3371" spans="33:37">
      <c r="AG3371" s="166" t="s">
        <v>71</v>
      </c>
      <c r="AH3371" s="166" t="s">
        <v>825</v>
      </c>
      <c r="AI3371" s="166">
        <v>4112405</v>
      </c>
      <c r="AJ3371" s="166"/>
      <c r="AK3371" s="166"/>
    </row>
    <row r="3372" spans="33:37">
      <c r="AG3372" s="166" t="s">
        <v>71</v>
      </c>
      <c r="AH3372" s="166" t="s">
        <v>3239</v>
      </c>
      <c r="AI3372" s="166">
        <v>4112504</v>
      </c>
      <c r="AJ3372" s="166"/>
      <c r="AK3372" s="166"/>
    </row>
    <row r="3373" spans="33:37">
      <c r="AG3373" s="166" t="s">
        <v>71</v>
      </c>
      <c r="AH3373" s="166" t="s">
        <v>3249</v>
      </c>
      <c r="AI3373" s="166">
        <v>4112603</v>
      </c>
      <c r="AJ3373" s="166"/>
      <c r="AK3373" s="166"/>
    </row>
    <row r="3374" spans="33:37">
      <c r="AG3374" s="166" t="s">
        <v>71</v>
      </c>
      <c r="AH3374" s="166" t="s">
        <v>3259</v>
      </c>
      <c r="AI3374" s="166">
        <v>4112702</v>
      </c>
      <c r="AJ3374" s="166"/>
      <c r="AK3374" s="166"/>
    </row>
    <row r="3375" spans="33:37">
      <c r="AG3375" s="166" t="s">
        <v>71</v>
      </c>
      <c r="AH3375" s="166" t="s">
        <v>3271</v>
      </c>
      <c r="AI3375" s="166">
        <v>4112751</v>
      </c>
      <c r="AJ3375" s="166"/>
      <c r="AK3375" s="166"/>
    </row>
    <row r="3376" spans="33:37">
      <c r="AG3376" s="166" t="s">
        <v>71</v>
      </c>
      <c r="AH3376" s="166" t="s">
        <v>3282</v>
      </c>
      <c r="AI3376" s="166">
        <v>4112801</v>
      </c>
      <c r="AJ3376" s="166"/>
      <c r="AK3376" s="166"/>
    </row>
    <row r="3377" spans="33:37">
      <c r="AG3377" s="166" t="s">
        <v>71</v>
      </c>
      <c r="AH3377" s="166" t="s">
        <v>3294</v>
      </c>
      <c r="AI3377" s="166">
        <v>4112900</v>
      </c>
      <c r="AJ3377" s="166"/>
      <c r="AK3377" s="166"/>
    </row>
    <row r="3378" spans="33:37">
      <c r="AG3378" s="166" t="s">
        <v>71</v>
      </c>
      <c r="AH3378" s="166" t="s">
        <v>3306</v>
      </c>
      <c r="AI3378" s="166">
        <v>4112959</v>
      </c>
      <c r="AJ3378" s="166"/>
      <c r="AK3378" s="166"/>
    </row>
    <row r="3379" spans="33:37">
      <c r="AG3379" s="166" t="s">
        <v>71</v>
      </c>
      <c r="AH3379" s="166" t="s">
        <v>2673</v>
      </c>
      <c r="AI3379" s="166">
        <v>4113007</v>
      </c>
      <c r="AJ3379" s="166"/>
      <c r="AK3379" s="166"/>
    </row>
    <row r="3380" spans="33:37">
      <c r="AG3380" s="166" t="s">
        <v>71</v>
      </c>
      <c r="AH3380" s="166" t="s">
        <v>3328</v>
      </c>
      <c r="AI3380" s="166">
        <v>4113106</v>
      </c>
      <c r="AJ3380" s="166"/>
      <c r="AK3380" s="166"/>
    </row>
    <row r="3381" spans="33:37">
      <c r="AG3381" s="166" t="s">
        <v>71</v>
      </c>
      <c r="AH3381" s="166" t="s">
        <v>3339</v>
      </c>
      <c r="AI3381" s="166">
        <v>4113205</v>
      </c>
      <c r="AJ3381" s="166"/>
      <c r="AK3381" s="166"/>
    </row>
    <row r="3382" spans="33:37">
      <c r="AG3382" s="166" t="s">
        <v>71</v>
      </c>
      <c r="AH3382" s="166" t="s">
        <v>3350</v>
      </c>
      <c r="AI3382" s="166">
        <v>4113254</v>
      </c>
      <c r="AJ3382" s="166"/>
      <c r="AK3382" s="166"/>
    </row>
    <row r="3383" spans="33:37">
      <c r="AG3383" s="166" t="s">
        <v>71</v>
      </c>
      <c r="AH3383" s="166" t="s">
        <v>3360</v>
      </c>
      <c r="AI3383" s="166">
        <v>4113304</v>
      </c>
      <c r="AJ3383" s="166"/>
      <c r="AK3383" s="166"/>
    </row>
    <row r="3384" spans="33:37">
      <c r="AG3384" s="166" t="s">
        <v>71</v>
      </c>
      <c r="AH3384" s="166" t="s">
        <v>3369</v>
      </c>
      <c r="AI3384" s="166">
        <v>4113403</v>
      </c>
      <c r="AJ3384" s="166"/>
      <c r="AK3384" s="166"/>
    </row>
    <row r="3385" spans="33:37">
      <c r="AG3385" s="166" t="s">
        <v>71</v>
      </c>
      <c r="AH3385" s="166" t="s">
        <v>3379</v>
      </c>
      <c r="AI3385" s="166">
        <v>4113429</v>
      </c>
      <c r="AJ3385" s="166"/>
      <c r="AK3385" s="166"/>
    </row>
    <row r="3386" spans="33:37">
      <c r="AG3386" s="166" t="s">
        <v>71</v>
      </c>
      <c r="AH3386" s="166" t="s">
        <v>3389</v>
      </c>
      <c r="AI3386" s="166">
        <v>4113452</v>
      </c>
      <c r="AJ3386" s="166"/>
      <c r="AK3386" s="166"/>
    </row>
    <row r="3387" spans="33:37">
      <c r="AG3387" s="166" t="s">
        <v>71</v>
      </c>
      <c r="AH3387" s="166" t="s">
        <v>3399</v>
      </c>
      <c r="AI3387" s="166">
        <v>4113502</v>
      </c>
      <c r="AJ3387" s="166"/>
      <c r="AK3387" s="166"/>
    </row>
    <row r="3388" spans="33:37">
      <c r="AG3388" s="166" t="s">
        <v>71</v>
      </c>
      <c r="AH3388" s="166" t="s">
        <v>3409</v>
      </c>
      <c r="AI3388" s="166">
        <v>4113601</v>
      </c>
      <c r="AJ3388" s="166"/>
      <c r="AK3388" s="166"/>
    </row>
    <row r="3389" spans="33:37">
      <c r="AG3389" s="166" t="s">
        <v>71</v>
      </c>
      <c r="AH3389" s="166" t="s">
        <v>3419</v>
      </c>
      <c r="AI3389" s="166">
        <v>4113700</v>
      </c>
      <c r="AJ3389" s="166"/>
      <c r="AK3389" s="166"/>
    </row>
    <row r="3390" spans="33:37">
      <c r="AG3390" s="166" t="s">
        <v>71</v>
      </c>
      <c r="AH3390" s="166" t="s">
        <v>3428</v>
      </c>
      <c r="AI3390" s="166">
        <v>4113734</v>
      </c>
      <c r="AJ3390" s="166"/>
      <c r="AK3390" s="166"/>
    </row>
    <row r="3391" spans="33:37">
      <c r="AG3391" s="166" t="s">
        <v>71</v>
      </c>
      <c r="AH3391" s="166" t="s">
        <v>3438</v>
      </c>
      <c r="AI3391" s="166">
        <v>4113759</v>
      </c>
      <c r="AJ3391" s="166"/>
      <c r="AK3391" s="166"/>
    </row>
    <row r="3392" spans="33:37">
      <c r="AG3392" s="166" t="s">
        <v>71</v>
      </c>
      <c r="AH3392" s="166" t="s">
        <v>3447</v>
      </c>
      <c r="AI3392" s="166">
        <v>4113809</v>
      </c>
      <c r="AJ3392" s="166"/>
      <c r="AK3392" s="166"/>
    </row>
    <row r="3393" spans="33:37">
      <c r="AG3393" s="166" t="s">
        <v>71</v>
      </c>
      <c r="AH3393" s="166" t="s">
        <v>3456</v>
      </c>
      <c r="AI3393" s="166">
        <v>4113908</v>
      </c>
      <c r="AJ3393" s="166"/>
      <c r="AK3393" s="166"/>
    </row>
    <row r="3394" spans="33:37">
      <c r="AG3394" s="166" t="s">
        <v>71</v>
      </c>
      <c r="AH3394" s="166" t="s">
        <v>3466</v>
      </c>
      <c r="AI3394" s="166">
        <v>4114005</v>
      </c>
      <c r="AJ3394" s="166"/>
      <c r="AK3394" s="166"/>
    </row>
    <row r="3395" spans="33:37">
      <c r="AG3395" s="166" t="s">
        <v>71</v>
      </c>
      <c r="AH3395" s="166" t="s">
        <v>3475</v>
      </c>
      <c r="AI3395" s="166">
        <v>4114104</v>
      </c>
      <c r="AJ3395" s="166"/>
      <c r="AK3395" s="166"/>
    </row>
    <row r="3396" spans="33:37">
      <c r="AG3396" s="166" t="s">
        <v>71</v>
      </c>
      <c r="AH3396" s="166" t="s">
        <v>3485</v>
      </c>
      <c r="AI3396" s="166">
        <v>4114203</v>
      </c>
      <c r="AJ3396" s="166"/>
      <c r="AK3396" s="166"/>
    </row>
    <row r="3397" spans="33:37">
      <c r="AG3397" s="166" t="s">
        <v>71</v>
      </c>
      <c r="AH3397" s="166" t="s">
        <v>3495</v>
      </c>
      <c r="AI3397" s="166">
        <v>4114302</v>
      </c>
      <c r="AJ3397" s="166"/>
      <c r="AK3397" s="166"/>
    </row>
    <row r="3398" spans="33:37">
      <c r="AG3398" s="166" t="s">
        <v>71</v>
      </c>
      <c r="AH3398" s="166" t="s">
        <v>3504</v>
      </c>
      <c r="AI3398" s="166">
        <v>4114351</v>
      </c>
      <c r="AJ3398" s="166"/>
      <c r="AK3398" s="166"/>
    </row>
    <row r="3399" spans="33:37">
      <c r="AG3399" s="166" t="s">
        <v>71</v>
      </c>
      <c r="AH3399" s="166" t="s">
        <v>3514</v>
      </c>
      <c r="AI3399" s="166">
        <v>4114401</v>
      </c>
      <c r="AJ3399" s="166"/>
      <c r="AK3399" s="166"/>
    </row>
    <row r="3400" spans="33:37">
      <c r="AG3400" s="166" t="s">
        <v>71</v>
      </c>
      <c r="AH3400" s="166" t="s">
        <v>3524</v>
      </c>
      <c r="AI3400" s="166">
        <v>4114500</v>
      </c>
      <c r="AJ3400" s="166"/>
      <c r="AK3400" s="166"/>
    </row>
    <row r="3401" spans="33:37">
      <c r="AG3401" s="166" t="s">
        <v>71</v>
      </c>
      <c r="AH3401" s="166" t="s">
        <v>3534</v>
      </c>
      <c r="AI3401" s="166">
        <v>4114609</v>
      </c>
      <c r="AJ3401" s="166"/>
      <c r="AK3401" s="166"/>
    </row>
    <row r="3402" spans="33:37">
      <c r="AG3402" s="166" t="s">
        <v>71</v>
      </c>
      <c r="AH3402" s="166" t="s">
        <v>3544</v>
      </c>
      <c r="AI3402" s="166">
        <v>4114708</v>
      </c>
      <c r="AJ3402" s="166"/>
      <c r="AK3402" s="166"/>
    </row>
    <row r="3403" spans="33:37">
      <c r="AG3403" s="166" t="s">
        <v>71</v>
      </c>
      <c r="AH3403" s="166" t="s">
        <v>3552</v>
      </c>
      <c r="AI3403" s="166">
        <v>4114807</v>
      </c>
      <c r="AJ3403" s="166"/>
      <c r="AK3403" s="166"/>
    </row>
    <row r="3404" spans="33:37">
      <c r="AG3404" s="166" t="s">
        <v>71</v>
      </c>
      <c r="AH3404" s="166" t="s">
        <v>3562</v>
      </c>
      <c r="AI3404" s="166">
        <v>4114906</v>
      </c>
      <c r="AJ3404" s="166"/>
      <c r="AK3404" s="166"/>
    </row>
    <row r="3405" spans="33:37">
      <c r="AG3405" s="166" t="s">
        <v>71</v>
      </c>
      <c r="AH3405" s="166" t="s">
        <v>3572</v>
      </c>
      <c r="AI3405" s="166">
        <v>4115002</v>
      </c>
      <c r="AJ3405" s="166"/>
      <c r="AK3405" s="166"/>
    </row>
    <row r="3406" spans="33:37">
      <c r="AG3406" s="166" t="s">
        <v>71</v>
      </c>
      <c r="AH3406" s="166" t="s">
        <v>3582</v>
      </c>
      <c r="AI3406" s="166">
        <v>4115101</v>
      </c>
      <c r="AJ3406" s="166"/>
      <c r="AK3406" s="166"/>
    </row>
    <row r="3407" spans="33:37">
      <c r="AG3407" s="166" t="s">
        <v>71</v>
      </c>
      <c r="AH3407" s="166" t="s">
        <v>3592</v>
      </c>
      <c r="AI3407" s="166">
        <v>4115200</v>
      </c>
      <c r="AJ3407" s="166"/>
      <c r="AK3407" s="166"/>
    </row>
    <row r="3408" spans="33:37">
      <c r="AG3408" s="166" t="s">
        <v>71</v>
      </c>
      <c r="AH3408" s="166" t="s">
        <v>3601</v>
      </c>
      <c r="AI3408" s="166">
        <v>4115309</v>
      </c>
      <c r="AJ3408" s="166"/>
      <c r="AK3408" s="166"/>
    </row>
    <row r="3409" spans="33:37">
      <c r="AG3409" s="166" t="s">
        <v>71</v>
      </c>
      <c r="AH3409" s="166" t="s">
        <v>3610</v>
      </c>
      <c r="AI3409" s="166">
        <v>4115358</v>
      </c>
      <c r="AJ3409" s="166"/>
      <c r="AK3409" s="166"/>
    </row>
    <row r="3410" spans="33:37">
      <c r="AG3410" s="166" t="s">
        <v>71</v>
      </c>
      <c r="AH3410" s="166" t="s">
        <v>3619</v>
      </c>
      <c r="AI3410" s="166">
        <v>4115408</v>
      </c>
      <c r="AJ3410" s="166"/>
      <c r="AK3410" s="166"/>
    </row>
    <row r="3411" spans="33:37">
      <c r="AG3411" s="166" t="s">
        <v>71</v>
      </c>
      <c r="AH3411" s="166" t="s">
        <v>3629</v>
      </c>
      <c r="AI3411" s="166">
        <v>4115457</v>
      </c>
      <c r="AJ3411" s="166"/>
      <c r="AK3411" s="166"/>
    </row>
    <row r="3412" spans="33:37">
      <c r="AG3412" s="166" t="s">
        <v>71</v>
      </c>
      <c r="AH3412" s="166" t="s">
        <v>3639</v>
      </c>
      <c r="AI3412" s="166">
        <v>4115507</v>
      </c>
      <c r="AJ3412" s="166"/>
      <c r="AK3412" s="166"/>
    </row>
    <row r="3413" spans="33:37">
      <c r="AG3413" s="166" t="s">
        <v>71</v>
      </c>
      <c r="AH3413" s="166" t="s">
        <v>3648</v>
      </c>
      <c r="AI3413" s="166">
        <v>4115606</v>
      </c>
      <c r="AJ3413" s="166"/>
      <c r="AK3413" s="166"/>
    </row>
    <row r="3414" spans="33:37">
      <c r="AG3414" s="166" t="s">
        <v>71</v>
      </c>
      <c r="AH3414" s="166" t="s">
        <v>3657</v>
      </c>
      <c r="AI3414" s="166">
        <v>4115705</v>
      </c>
      <c r="AJ3414" s="166"/>
      <c r="AK3414" s="166"/>
    </row>
    <row r="3415" spans="33:37">
      <c r="AG3415" s="166" t="s">
        <v>71</v>
      </c>
      <c r="AH3415" s="166" t="s">
        <v>3666</v>
      </c>
      <c r="AI3415" s="166">
        <v>4115739</v>
      </c>
      <c r="AJ3415" s="166"/>
      <c r="AK3415" s="166"/>
    </row>
    <row r="3416" spans="33:37">
      <c r="AG3416" s="166" t="s">
        <v>71</v>
      </c>
      <c r="AH3416" s="166" t="s">
        <v>3673</v>
      </c>
      <c r="AI3416" s="166">
        <v>4115754</v>
      </c>
      <c r="AJ3416" s="166"/>
      <c r="AK3416" s="166"/>
    </row>
    <row r="3417" spans="33:37">
      <c r="AG3417" s="166" t="s">
        <v>71</v>
      </c>
      <c r="AH3417" s="166" t="s">
        <v>3682</v>
      </c>
      <c r="AI3417" s="166">
        <v>4115804</v>
      </c>
      <c r="AJ3417" s="166"/>
      <c r="AK3417" s="166"/>
    </row>
    <row r="3418" spans="33:37">
      <c r="AG3418" s="166" t="s">
        <v>71</v>
      </c>
      <c r="AH3418" s="166" t="s">
        <v>3690</v>
      </c>
      <c r="AI3418" s="166">
        <v>4115853</v>
      </c>
      <c r="AJ3418" s="166"/>
      <c r="AK3418" s="166"/>
    </row>
    <row r="3419" spans="33:37">
      <c r="AG3419" s="166" t="s">
        <v>71</v>
      </c>
      <c r="AH3419" s="166" t="s">
        <v>2467</v>
      </c>
      <c r="AI3419" s="166">
        <v>4115903</v>
      </c>
      <c r="AJ3419" s="166"/>
      <c r="AK3419" s="166"/>
    </row>
    <row r="3420" spans="33:37">
      <c r="AG3420" s="166" t="s">
        <v>71</v>
      </c>
      <c r="AH3420" s="166" t="s">
        <v>3706</v>
      </c>
      <c r="AI3420" s="166">
        <v>4116000</v>
      </c>
      <c r="AJ3420" s="166"/>
      <c r="AK3420" s="166"/>
    </row>
    <row r="3421" spans="33:37">
      <c r="AG3421" s="166" t="s">
        <v>71</v>
      </c>
      <c r="AH3421" s="166" t="s">
        <v>3714</v>
      </c>
      <c r="AI3421" s="166">
        <v>4116059</v>
      </c>
      <c r="AJ3421" s="166"/>
      <c r="AK3421" s="166"/>
    </row>
    <row r="3422" spans="33:37">
      <c r="AG3422" s="166" t="s">
        <v>71</v>
      </c>
      <c r="AH3422" s="166" t="s">
        <v>3721</v>
      </c>
      <c r="AI3422" s="166">
        <v>4116109</v>
      </c>
      <c r="AJ3422" s="166"/>
      <c r="AK3422" s="166"/>
    </row>
    <row r="3423" spans="33:37">
      <c r="AG3423" s="166" t="s">
        <v>71</v>
      </c>
      <c r="AH3423" s="166" t="s">
        <v>3728</v>
      </c>
      <c r="AI3423" s="166">
        <v>4116208</v>
      </c>
      <c r="AJ3423" s="166"/>
      <c r="AK3423" s="166"/>
    </row>
    <row r="3424" spans="33:37">
      <c r="AG3424" s="166" t="s">
        <v>71</v>
      </c>
      <c r="AH3424" s="166" t="s">
        <v>3735</v>
      </c>
      <c r="AI3424" s="166">
        <v>4116307</v>
      </c>
      <c r="AJ3424" s="166"/>
      <c r="AK3424" s="166"/>
    </row>
    <row r="3425" spans="33:37">
      <c r="AG3425" s="166" t="s">
        <v>71</v>
      </c>
      <c r="AH3425" s="166" t="s">
        <v>3742</v>
      </c>
      <c r="AI3425" s="166">
        <v>4116406</v>
      </c>
      <c r="AJ3425" s="166"/>
      <c r="AK3425" s="166"/>
    </row>
    <row r="3426" spans="33:37">
      <c r="AG3426" s="166" t="s">
        <v>71</v>
      </c>
      <c r="AH3426" s="166" t="s">
        <v>3749</v>
      </c>
      <c r="AI3426" s="166">
        <v>4116505</v>
      </c>
      <c r="AJ3426" s="166"/>
      <c r="AK3426" s="166"/>
    </row>
    <row r="3427" spans="33:37">
      <c r="AG3427" s="166" t="s">
        <v>71</v>
      </c>
      <c r="AH3427" s="166" t="s">
        <v>3755</v>
      </c>
      <c r="AI3427" s="166">
        <v>4116604</v>
      </c>
      <c r="AJ3427" s="166"/>
      <c r="AK3427" s="166"/>
    </row>
    <row r="3428" spans="33:37">
      <c r="AG3428" s="166" t="s">
        <v>71</v>
      </c>
      <c r="AH3428" s="166" t="s">
        <v>3048</v>
      </c>
      <c r="AI3428" s="166">
        <v>4116703</v>
      </c>
      <c r="AJ3428" s="166"/>
      <c r="AK3428" s="166"/>
    </row>
    <row r="3429" spans="33:37">
      <c r="AG3429" s="166" t="s">
        <v>71</v>
      </c>
      <c r="AH3429" s="166" t="s">
        <v>3764</v>
      </c>
      <c r="AI3429" s="166">
        <v>4116802</v>
      </c>
      <c r="AJ3429" s="166"/>
      <c r="AK3429" s="166"/>
    </row>
    <row r="3430" spans="33:37">
      <c r="AG3430" s="166" t="s">
        <v>71</v>
      </c>
      <c r="AH3430" s="166" t="s">
        <v>3771</v>
      </c>
      <c r="AI3430" s="166">
        <v>4116901</v>
      </c>
      <c r="AJ3430" s="166"/>
      <c r="AK3430" s="166"/>
    </row>
    <row r="3431" spans="33:37">
      <c r="AG3431" s="166" t="s">
        <v>71</v>
      </c>
      <c r="AH3431" s="166" t="s">
        <v>3777</v>
      </c>
      <c r="AI3431" s="166">
        <v>4116950</v>
      </c>
      <c r="AJ3431" s="166"/>
      <c r="AK3431" s="166"/>
    </row>
    <row r="3432" spans="33:37">
      <c r="AG3432" s="166" t="s">
        <v>71</v>
      </c>
      <c r="AH3432" s="166" t="s">
        <v>3784</v>
      </c>
      <c r="AI3432" s="166">
        <v>4117008</v>
      </c>
      <c r="AJ3432" s="166"/>
      <c r="AK3432" s="166"/>
    </row>
    <row r="3433" spans="33:37">
      <c r="AG3433" s="166" t="s">
        <v>71</v>
      </c>
      <c r="AH3433" s="166" t="s">
        <v>3791</v>
      </c>
      <c r="AI3433" s="166">
        <v>4117057</v>
      </c>
      <c r="AJ3433" s="166"/>
      <c r="AK3433" s="166"/>
    </row>
    <row r="3434" spans="33:37">
      <c r="AG3434" s="166" t="s">
        <v>71</v>
      </c>
      <c r="AH3434" s="166" t="s">
        <v>3798</v>
      </c>
      <c r="AI3434" s="166">
        <v>4117107</v>
      </c>
      <c r="AJ3434" s="166"/>
      <c r="AK3434" s="166"/>
    </row>
    <row r="3435" spans="33:37">
      <c r="AG3435" s="166" t="s">
        <v>71</v>
      </c>
      <c r="AH3435" s="166" t="s">
        <v>1872</v>
      </c>
      <c r="AI3435" s="166">
        <v>4117206</v>
      </c>
      <c r="AJ3435" s="166"/>
      <c r="AK3435" s="166"/>
    </row>
    <row r="3436" spans="33:37">
      <c r="AG3436" s="166" t="s">
        <v>71</v>
      </c>
      <c r="AH3436" s="166" t="s">
        <v>3811</v>
      </c>
      <c r="AI3436" s="166">
        <v>4117255</v>
      </c>
      <c r="AJ3436" s="166"/>
      <c r="AK3436" s="166"/>
    </row>
    <row r="3437" spans="33:37">
      <c r="AG3437" s="166" t="s">
        <v>71</v>
      </c>
      <c r="AH3437" s="166" t="s">
        <v>3818</v>
      </c>
      <c r="AI3437" s="166">
        <v>4117214</v>
      </c>
      <c r="AJ3437" s="166"/>
      <c r="AK3437" s="166"/>
    </row>
    <row r="3438" spans="33:37">
      <c r="AG3438" s="166" t="s">
        <v>71</v>
      </c>
      <c r="AH3438" s="166" t="s">
        <v>3825</v>
      </c>
      <c r="AI3438" s="166">
        <v>4117222</v>
      </c>
      <c r="AJ3438" s="166"/>
      <c r="AK3438" s="166"/>
    </row>
    <row r="3439" spans="33:37">
      <c r="AG3439" s="166" t="s">
        <v>71</v>
      </c>
      <c r="AH3439" s="166" t="s">
        <v>3832</v>
      </c>
      <c r="AI3439" s="166">
        <v>4117271</v>
      </c>
      <c r="AJ3439" s="166"/>
      <c r="AK3439" s="166"/>
    </row>
    <row r="3440" spans="33:37">
      <c r="AG3440" s="166" t="s">
        <v>71</v>
      </c>
      <c r="AH3440" s="166" t="s">
        <v>3838</v>
      </c>
      <c r="AI3440" s="166">
        <v>4117297</v>
      </c>
      <c r="AJ3440" s="166"/>
      <c r="AK3440" s="166"/>
    </row>
    <row r="3441" spans="33:37">
      <c r="AG3441" s="166" t="s">
        <v>71</v>
      </c>
      <c r="AH3441" s="166" t="s">
        <v>3845</v>
      </c>
      <c r="AI3441" s="166">
        <v>4117305</v>
      </c>
      <c r="AJ3441" s="166"/>
      <c r="AK3441" s="166"/>
    </row>
    <row r="3442" spans="33:37">
      <c r="AG3442" s="166" t="s">
        <v>71</v>
      </c>
      <c r="AH3442" s="166" t="s">
        <v>3851</v>
      </c>
      <c r="AI3442" s="166">
        <v>4117404</v>
      </c>
      <c r="AJ3442" s="166"/>
      <c r="AK3442" s="166"/>
    </row>
    <row r="3443" spans="33:37">
      <c r="AG3443" s="166" t="s">
        <v>71</v>
      </c>
      <c r="AH3443" s="166" t="s">
        <v>3857</v>
      </c>
      <c r="AI3443" s="166">
        <v>4117453</v>
      </c>
      <c r="AJ3443" s="166"/>
      <c r="AK3443" s="166"/>
    </row>
    <row r="3444" spans="33:37">
      <c r="AG3444" s="166" t="s">
        <v>71</v>
      </c>
      <c r="AH3444" s="166" t="s">
        <v>3863</v>
      </c>
      <c r="AI3444" s="166">
        <v>4117503</v>
      </c>
      <c r="AJ3444" s="166"/>
      <c r="AK3444" s="166"/>
    </row>
    <row r="3445" spans="33:37">
      <c r="AG3445" s="166" t="s">
        <v>71</v>
      </c>
      <c r="AH3445" s="166" t="s">
        <v>2020</v>
      </c>
      <c r="AI3445" s="166">
        <v>4117602</v>
      </c>
      <c r="AJ3445" s="166"/>
      <c r="AK3445" s="166"/>
    </row>
    <row r="3446" spans="33:37">
      <c r="AG3446" s="166" t="s">
        <v>71</v>
      </c>
      <c r="AH3446" s="166" t="s">
        <v>3343</v>
      </c>
      <c r="AI3446" s="166">
        <v>4117701</v>
      </c>
      <c r="AJ3446" s="166"/>
      <c r="AK3446" s="166"/>
    </row>
    <row r="3447" spans="33:37">
      <c r="AG3447" s="166" t="s">
        <v>71</v>
      </c>
      <c r="AH3447" s="166" t="s">
        <v>3879</v>
      </c>
      <c r="AI3447" s="166">
        <v>4117800</v>
      </c>
      <c r="AJ3447" s="166"/>
      <c r="AK3447" s="166"/>
    </row>
    <row r="3448" spans="33:37">
      <c r="AG3448" s="166" t="s">
        <v>71</v>
      </c>
      <c r="AH3448" s="166" t="s">
        <v>3885</v>
      </c>
      <c r="AI3448" s="166">
        <v>4117909</v>
      </c>
      <c r="AJ3448" s="166"/>
      <c r="AK3448" s="166"/>
    </row>
    <row r="3449" spans="33:37">
      <c r="AG3449" s="166" t="s">
        <v>71</v>
      </c>
      <c r="AH3449" s="166" t="s">
        <v>3891</v>
      </c>
      <c r="AI3449" s="166">
        <v>4118006</v>
      </c>
      <c r="AJ3449" s="166"/>
      <c r="AK3449" s="166"/>
    </row>
    <row r="3450" spans="33:37">
      <c r="AG3450" s="166" t="s">
        <v>71</v>
      </c>
      <c r="AH3450" s="166" t="s">
        <v>3897</v>
      </c>
      <c r="AI3450" s="166">
        <v>4118105</v>
      </c>
      <c r="AJ3450" s="166"/>
      <c r="AK3450" s="166"/>
    </row>
    <row r="3451" spans="33:37">
      <c r="AG3451" s="166" t="s">
        <v>71</v>
      </c>
      <c r="AH3451" s="166" t="s">
        <v>3903</v>
      </c>
      <c r="AI3451" s="166">
        <v>4118204</v>
      </c>
      <c r="AJ3451" s="166"/>
      <c r="AK3451" s="166"/>
    </row>
    <row r="3452" spans="33:37">
      <c r="AG3452" s="166" t="s">
        <v>71</v>
      </c>
      <c r="AH3452" s="166" t="s">
        <v>3909</v>
      </c>
      <c r="AI3452" s="166">
        <v>4118303</v>
      </c>
      <c r="AJ3452" s="166"/>
      <c r="AK3452" s="166"/>
    </row>
    <row r="3453" spans="33:37">
      <c r="AG3453" s="166" t="s">
        <v>71</v>
      </c>
      <c r="AH3453" s="166" t="s">
        <v>3914</v>
      </c>
      <c r="AI3453" s="166">
        <v>4118402</v>
      </c>
      <c r="AJ3453" s="166"/>
      <c r="AK3453" s="166"/>
    </row>
    <row r="3454" spans="33:37">
      <c r="AG3454" s="166" t="s">
        <v>71</v>
      </c>
      <c r="AH3454" s="166" t="s">
        <v>3920</v>
      </c>
      <c r="AI3454" s="166">
        <v>4118451</v>
      </c>
      <c r="AJ3454" s="166"/>
      <c r="AK3454" s="166"/>
    </row>
    <row r="3455" spans="33:37">
      <c r="AG3455" s="166" t="s">
        <v>71</v>
      </c>
      <c r="AH3455" s="166" t="s">
        <v>3926</v>
      </c>
      <c r="AI3455" s="166">
        <v>4118501</v>
      </c>
      <c r="AJ3455" s="166"/>
      <c r="AK3455" s="166"/>
    </row>
    <row r="3456" spans="33:37">
      <c r="AG3456" s="166" t="s">
        <v>71</v>
      </c>
      <c r="AH3456" s="166" t="s">
        <v>3932</v>
      </c>
      <c r="AI3456" s="166">
        <v>4118600</v>
      </c>
      <c r="AJ3456" s="166"/>
      <c r="AK3456" s="166"/>
    </row>
    <row r="3457" spans="33:37">
      <c r="AG3457" s="166" t="s">
        <v>71</v>
      </c>
      <c r="AH3457" s="166" t="s">
        <v>3938</v>
      </c>
      <c r="AI3457" s="166">
        <v>4118709</v>
      </c>
      <c r="AJ3457" s="166"/>
      <c r="AK3457" s="166"/>
    </row>
    <row r="3458" spans="33:37">
      <c r="AG3458" s="166" t="s">
        <v>71</v>
      </c>
      <c r="AH3458" s="166" t="s">
        <v>3944</v>
      </c>
      <c r="AI3458" s="166">
        <v>4118808</v>
      </c>
      <c r="AJ3458" s="166"/>
      <c r="AK3458" s="166"/>
    </row>
    <row r="3459" spans="33:37">
      <c r="AG3459" s="166" t="s">
        <v>71</v>
      </c>
      <c r="AH3459" s="166" t="s">
        <v>3950</v>
      </c>
      <c r="AI3459" s="166">
        <v>4118857</v>
      </c>
      <c r="AJ3459" s="166"/>
      <c r="AK3459" s="166"/>
    </row>
    <row r="3460" spans="33:37">
      <c r="AG3460" s="166" t="s">
        <v>71</v>
      </c>
      <c r="AH3460" s="166" t="s">
        <v>3956</v>
      </c>
      <c r="AI3460" s="166">
        <v>4118907</v>
      </c>
      <c r="AJ3460" s="166"/>
      <c r="AK3460" s="166"/>
    </row>
    <row r="3461" spans="33:37">
      <c r="AG3461" s="166" t="s">
        <v>71</v>
      </c>
      <c r="AH3461" s="166" t="s">
        <v>3961</v>
      </c>
      <c r="AI3461" s="166">
        <v>4119004</v>
      </c>
      <c r="AJ3461" s="166"/>
      <c r="AK3461" s="166"/>
    </row>
    <row r="3462" spans="33:37">
      <c r="AG3462" s="166" t="s">
        <v>71</v>
      </c>
      <c r="AH3462" s="166" t="s">
        <v>3967</v>
      </c>
      <c r="AI3462" s="166">
        <v>4119103</v>
      </c>
      <c r="AJ3462" s="166"/>
      <c r="AK3462" s="166"/>
    </row>
    <row r="3463" spans="33:37">
      <c r="AG3463" s="166" t="s">
        <v>71</v>
      </c>
      <c r="AH3463" s="166" t="s">
        <v>3972</v>
      </c>
      <c r="AI3463" s="166">
        <v>4119152</v>
      </c>
      <c r="AJ3463" s="166"/>
      <c r="AK3463" s="166"/>
    </row>
    <row r="3464" spans="33:37">
      <c r="AG3464" s="166" t="s">
        <v>71</v>
      </c>
      <c r="AH3464" s="166" t="s">
        <v>3977</v>
      </c>
      <c r="AI3464" s="166">
        <v>4119251</v>
      </c>
      <c r="AJ3464" s="166"/>
      <c r="AK3464" s="166"/>
    </row>
    <row r="3465" spans="33:37">
      <c r="AG3465" s="166" t="s">
        <v>71</v>
      </c>
      <c r="AH3465" s="166" t="s">
        <v>3983</v>
      </c>
      <c r="AI3465" s="166">
        <v>4119202</v>
      </c>
      <c r="AJ3465" s="166"/>
      <c r="AK3465" s="166"/>
    </row>
    <row r="3466" spans="33:37">
      <c r="AG3466" s="166" t="s">
        <v>71</v>
      </c>
      <c r="AH3466" s="166" t="s">
        <v>1270</v>
      </c>
      <c r="AI3466" s="166">
        <v>4119301</v>
      </c>
      <c r="AJ3466" s="166"/>
      <c r="AK3466" s="166"/>
    </row>
    <row r="3467" spans="33:37">
      <c r="AG3467" s="166" t="s">
        <v>71</v>
      </c>
      <c r="AH3467" s="166" t="s">
        <v>3994</v>
      </c>
      <c r="AI3467" s="166">
        <v>4119400</v>
      </c>
      <c r="AJ3467" s="166"/>
      <c r="AK3467" s="166"/>
    </row>
    <row r="3468" spans="33:37">
      <c r="AG3468" s="166" t="s">
        <v>71</v>
      </c>
      <c r="AH3468" s="166" t="s">
        <v>3999</v>
      </c>
      <c r="AI3468" s="166">
        <v>4119509</v>
      </c>
      <c r="AJ3468" s="166"/>
      <c r="AK3468" s="166"/>
    </row>
    <row r="3469" spans="33:37">
      <c r="AG3469" s="166" t="s">
        <v>71</v>
      </c>
      <c r="AH3469" s="166" t="s">
        <v>4005</v>
      </c>
      <c r="AI3469" s="166">
        <v>4119608</v>
      </c>
      <c r="AJ3469" s="166"/>
      <c r="AK3469" s="166"/>
    </row>
    <row r="3470" spans="33:37">
      <c r="AG3470" s="166" t="s">
        <v>71</v>
      </c>
      <c r="AH3470" s="166" t="s">
        <v>4011</v>
      </c>
      <c r="AI3470" s="166">
        <v>4119657</v>
      </c>
      <c r="AJ3470" s="166"/>
      <c r="AK3470" s="166"/>
    </row>
    <row r="3471" spans="33:37">
      <c r="AG3471" s="166" t="s">
        <v>71</v>
      </c>
      <c r="AH3471" s="166" t="s">
        <v>4017</v>
      </c>
      <c r="AI3471" s="166">
        <v>4119707</v>
      </c>
      <c r="AJ3471" s="166"/>
      <c r="AK3471" s="166"/>
    </row>
    <row r="3472" spans="33:37">
      <c r="AG3472" s="166" t="s">
        <v>71</v>
      </c>
      <c r="AH3472" s="166" t="s">
        <v>4022</v>
      </c>
      <c r="AI3472" s="166">
        <v>4119806</v>
      </c>
      <c r="AJ3472" s="166"/>
      <c r="AK3472" s="166"/>
    </row>
    <row r="3473" spans="33:37">
      <c r="AG3473" s="166" t="s">
        <v>71</v>
      </c>
      <c r="AH3473" s="166" t="s">
        <v>4028</v>
      </c>
      <c r="AI3473" s="166">
        <v>4119905</v>
      </c>
      <c r="AJ3473" s="166"/>
      <c r="AK3473" s="166"/>
    </row>
    <row r="3474" spans="33:37">
      <c r="AG3474" s="166" t="s">
        <v>71</v>
      </c>
      <c r="AH3474" s="166" t="s">
        <v>4034</v>
      </c>
      <c r="AI3474" s="166">
        <v>4119954</v>
      </c>
      <c r="AJ3474" s="166"/>
      <c r="AK3474" s="166"/>
    </row>
    <row r="3475" spans="33:37">
      <c r="AG3475" s="166" t="s">
        <v>71</v>
      </c>
      <c r="AH3475" s="166" t="s">
        <v>4039</v>
      </c>
      <c r="AI3475" s="166">
        <v>4120002</v>
      </c>
      <c r="AJ3475" s="166"/>
      <c r="AK3475" s="166"/>
    </row>
    <row r="3476" spans="33:37">
      <c r="AG3476" s="166" t="s">
        <v>71</v>
      </c>
      <c r="AH3476" s="166" t="s">
        <v>4045</v>
      </c>
      <c r="AI3476" s="166">
        <v>4120101</v>
      </c>
      <c r="AJ3476" s="166"/>
      <c r="AK3476" s="166"/>
    </row>
    <row r="3477" spans="33:37">
      <c r="AG3477" s="166" t="s">
        <v>71</v>
      </c>
      <c r="AH3477" s="166" t="s">
        <v>4051</v>
      </c>
      <c r="AI3477" s="166">
        <v>4120150</v>
      </c>
      <c r="AJ3477" s="166"/>
      <c r="AK3477" s="166"/>
    </row>
    <row r="3478" spans="33:37">
      <c r="AG3478" s="166" t="s">
        <v>71</v>
      </c>
      <c r="AH3478" s="166" t="s">
        <v>4056</v>
      </c>
      <c r="AI3478" s="166">
        <v>4120200</v>
      </c>
      <c r="AJ3478" s="166"/>
      <c r="AK3478" s="166"/>
    </row>
    <row r="3479" spans="33:37">
      <c r="AG3479" s="166" t="s">
        <v>71</v>
      </c>
      <c r="AH3479" s="166" t="s">
        <v>4062</v>
      </c>
      <c r="AI3479" s="166">
        <v>4120309</v>
      </c>
      <c r="AJ3479" s="166"/>
      <c r="AK3479" s="166"/>
    </row>
    <row r="3480" spans="33:37">
      <c r="AG3480" s="166" t="s">
        <v>71</v>
      </c>
      <c r="AH3480" s="166" t="s">
        <v>4068</v>
      </c>
      <c r="AI3480" s="166">
        <v>4120333</v>
      </c>
      <c r="AJ3480" s="166"/>
      <c r="AK3480" s="166"/>
    </row>
    <row r="3481" spans="33:37">
      <c r="AG3481" s="166" t="s">
        <v>71</v>
      </c>
      <c r="AH3481" s="166" t="s">
        <v>4074</v>
      </c>
      <c r="AI3481" s="166">
        <v>4120358</v>
      </c>
      <c r="AJ3481" s="166"/>
      <c r="AK3481" s="166"/>
    </row>
    <row r="3482" spans="33:37">
      <c r="AG3482" s="166" t="s">
        <v>71</v>
      </c>
      <c r="AH3482" s="166" t="s">
        <v>4079</v>
      </c>
      <c r="AI3482" s="166">
        <v>4120408</v>
      </c>
      <c r="AJ3482" s="166"/>
      <c r="AK3482" s="166"/>
    </row>
    <row r="3483" spans="33:37">
      <c r="AG3483" s="166" t="s">
        <v>71</v>
      </c>
      <c r="AH3483" s="166" t="s">
        <v>4085</v>
      </c>
      <c r="AI3483" s="166">
        <v>4120507</v>
      </c>
      <c r="AJ3483" s="166"/>
      <c r="AK3483" s="166"/>
    </row>
    <row r="3484" spans="33:37">
      <c r="AG3484" s="166" t="s">
        <v>71</v>
      </c>
      <c r="AH3484" s="166" t="s">
        <v>4090</v>
      </c>
      <c r="AI3484" s="166">
        <v>4120606</v>
      </c>
      <c r="AJ3484" s="166"/>
      <c r="AK3484" s="166"/>
    </row>
    <row r="3485" spans="33:37">
      <c r="AG3485" s="166" t="s">
        <v>71</v>
      </c>
      <c r="AH3485" s="166" t="s">
        <v>4096</v>
      </c>
      <c r="AI3485" s="166">
        <v>4120655</v>
      </c>
      <c r="AJ3485" s="166"/>
      <c r="AK3485" s="166"/>
    </row>
    <row r="3486" spans="33:37">
      <c r="AG3486" s="166" t="s">
        <v>71</v>
      </c>
      <c r="AH3486" s="166" t="s">
        <v>4102</v>
      </c>
      <c r="AI3486" s="166">
        <v>4120705</v>
      </c>
      <c r="AJ3486" s="166"/>
      <c r="AK3486" s="166"/>
    </row>
    <row r="3487" spans="33:37">
      <c r="AG3487" s="166" t="s">
        <v>71</v>
      </c>
      <c r="AH3487" s="166" t="s">
        <v>4108</v>
      </c>
      <c r="AI3487" s="166">
        <v>4120804</v>
      </c>
      <c r="AJ3487" s="166"/>
      <c r="AK3487" s="166"/>
    </row>
    <row r="3488" spans="33:37">
      <c r="AG3488" s="166" t="s">
        <v>71</v>
      </c>
      <c r="AH3488" s="166" t="s">
        <v>4113</v>
      </c>
      <c r="AI3488" s="166">
        <v>4120853</v>
      </c>
      <c r="AJ3488" s="166"/>
      <c r="AK3488" s="166"/>
    </row>
    <row r="3489" spans="33:37">
      <c r="AG3489" s="166" t="s">
        <v>71</v>
      </c>
      <c r="AH3489" s="166" t="s">
        <v>4119</v>
      </c>
      <c r="AI3489" s="166">
        <v>4120903</v>
      </c>
      <c r="AJ3489" s="166"/>
      <c r="AK3489" s="166"/>
    </row>
    <row r="3490" spans="33:37">
      <c r="AG3490" s="166" t="s">
        <v>71</v>
      </c>
      <c r="AH3490" s="166" t="s">
        <v>4125</v>
      </c>
      <c r="AI3490" s="166">
        <v>4121000</v>
      </c>
      <c r="AJ3490" s="166"/>
      <c r="AK3490" s="166"/>
    </row>
    <row r="3491" spans="33:37">
      <c r="AG3491" s="166" t="s">
        <v>71</v>
      </c>
      <c r="AH3491" s="166" t="s">
        <v>4131</v>
      </c>
      <c r="AI3491" s="166">
        <v>4121109</v>
      </c>
      <c r="AJ3491" s="166"/>
      <c r="AK3491" s="166"/>
    </row>
    <row r="3492" spans="33:37">
      <c r="AG3492" s="166" t="s">
        <v>71</v>
      </c>
      <c r="AH3492" s="166" t="s">
        <v>4137</v>
      </c>
      <c r="AI3492" s="166">
        <v>4121208</v>
      </c>
      <c r="AJ3492" s="166"/>
      <c r="AK3492" s="166"/>
    </row>
    <row r="3493" spans="33:37">
      <c r="AG3493" s="166" t="s">
        <v>71</v>
      </c>
      <c r="AH3493" s="166" t="s">
        <v>4142</v>
      </c>
      <c r="AI3493" s="166">
        <v>4121257</v>
      </c>
      <c r="AJ3493" s="166"/>
      <c r="AK3493" s="166"/>
    </row>
    <row r="3494" spans="33:37">
      <c r="AG3494" s="166" t="s">
        <v>71</v>
      </c>
      <c r="AH3494" s="166" t="s">
        <v>4147</v>
      </c>
      <c r="AI3494" s="166">
        <v>4121307</v>
      </c>
      <c r="AJ3494" s="166"/>
      <c r="AK3494" s="166"/>
    </row>
    <row r="3495" spans="33:37">
      <c r="AG3495" s="166" t="s">
        <v>71</v>
      </c>
      <c r="AH3495" s="166" t="s">
        <v>4152</v>
      </c>
      <c r="AI3495" s="166">
        <v>4121356</v>
      </c>
      <c r="AJ3495" s="166"/>
      <c r="AK3495" s="166"/>
    </row>
    <row r="3496" spans="33:37">
      <c r="AG3496" s="166" t="s">
        <v>71</v>
      </c>
      <c r="AH3496" s="166" t="s">
        <v>4157</v>
      </c>
      <c r="AI3496" s="166">
        <v>4121406</v>
      </c>
      <c r="AJ3496" s="166"/>
      <c r="AK3496" s="166"/>
    </row>
    <row r="3497" spans="33:37">
      <c r="AG3497" s="166" t="s">
        <v>71</v>
      </c>
      <c r="AH3497" s="166" t="s">
        <v>4162</v>
      </c>
      <c r="AI3497" s="166">
        <v>4121505</v>
      </c>
      <c r="AJ3497" s="166"/>
      <c r="AK3497" s="166"/>
    </row>
    <row r="3498" spans="33:37">
      <c r="AG3498" s="166" t="s">
        <v>71</v>
      </c>
      <c r="AH3498" s="166" t="s">
        <v>4167</v>
      </c>
      <c r="AI3498" s="166">
        <v>4121604</v>
      </c>
      <c r="AJ3498" s="166"/>
      <c r="AK3498" s="166"/>
    </row>
    <row r="3499" spans="33:37">
      <c r="AG3499" s="166" t="s">
        <v>71</v>
      </c>
      <c r="AH3499" s="166" t="s">
        <v>4172</v>
      </c>
      <c r="AI3499" s="166">
        <v>4121703</v>
      </c>
      <c r="AJ3499" s="166"/>
      <c r="AK3499" s="166"/>
    </row>
    <row r="3500" spans="33:37">
      <c r="AG3500" s="166" t="s">
        <v>71</v>
      </c>
      <c r="AH3500" s="166" t="s">
        <v>4177</v>
      </c>
      <c r="AI3500" s="166">
        <v>4121752</v>
      </c>
      <c r="AJ3500" s="166"/>
      <c r="AK3500" s="166"/>
    </row>
    <row r="3501" spans="33:37">
      <c r="AG3501" s="166" t="s">
        <v>71</v>
      </c>
      <c r="AH3501" s="166" t="s">
        <v>4182</v>
      </c>
      <c r="AI3501" s="166">
        <v>4121802</v>
      </c>
      <c r="AJ3501" s="166"/>
      <c r="AK3501" s="166"/>
    </row>
    <row r="3502" spans="33:37">
      <c r="AG3502" s="166" t="s">
        <v>71</v>
      </c>
      <c r="AH3502" s="166" t="s">
        <v>4187</v>
      </c>
      <c r="AI3502" s="166">
        <v>4121901</v>
      </c>
      <c r="AJ3502" s="166"/>
      <c r="AK3502" s="166"/>
    </row>
    <row r="3503" spans="33:37">
      <c r="AG3503" s="166" t="s">
        <v>71</v>
      </c>
      <c r="AH3503" s="166" t="s">
        <v>4191</v>
      </c>
      <c r="AI3503" s="166">
        <v>4122008</v>
      </c>
      <c r="AJ3503" s="166"/>
      <c r="AK3503" s="166"/>
    </row>
    <row r="3504" spans="33:37">
      <c r="AG3504" s="166" t="s">
        <v>71</v>
      </c>
      <c r="AH3504" s="166" t="s">
        <v>4196</v>
      </c>
      <c r="AI3504" s="166">
        <v>4122107</v>
      </c>
      <c r="AJ3504" s="166"/>
      <c r="AK3504" s="166"/>
    </row>
    <row r="3505" spans="33:37">
      <c r="AG3505" s="166" t="s">
        <v>71</v>
      </c>
      <c r="AH3505" s="166" t="s">
        <v>4201</v>
      </c>
      <c r="AI3505" s="166">
        <v>4122156</v>
      </c>
      <c r="AJ3505" s="166"/>
      <c r="AK3505" s="166"/>
    </row>
    <row r="3506" spans="33:37">
      <c r="AG3506" s="166" t="s">
        <v>71</v>
      </c>
      <c r="AH3506" s="166" t="s">
        <v>4206</v>
      </c>
      <c r="AI3506" s="166">
        <v>4122172</v>
      </c>
      <c r="AJ3506" s="166"/>
      <c r="AK3506" s="166"/>
    </row>
    <row r="3507" spans="33:37">
      <c r="AG3507" s="166" t="s">
        <v>71</v>
      </c>
      <c r="AH3507" s="166" t="s">
        <v>4211</v>
      </c>
      <c r="AI3507" s="166">
        <v>4122206</v>
      </c>
      <c r="AJ3507" s="166"/>
      <c r="AK3507" s="166"/>
    </row>
    <row r="3508" spans="33:37">
      <c r="AG3508" s="166" t="s">
        <v>71</v>
      </c>
      <c r="AH3508" s="166" t="s">
        <v>1576</v>
      </c>
      <c r="AI3508" s="166">
        <v>4122305</v>
      </c>
      <c r="AJ3508" s="166"/>
      <c r="AK3508" s="166"/>
    </row>
    <row r="3509" spans="33:37">
      <c r="AG3509" s="166" t="s">
        <v>71</v>
      </c>
      <c r="AH3509" s="166" t="s">
        <v>4220</v>
      </c>
      <c r="AI3509" s="166">
        <v>4122404</v>
      </c>
      <c r="AJ3509" s="166"/>
      <c r="AK3509" s="166"/>
    </row>
    <row r="3510" spans="33:37">
      <c r="AG3510" s="166" t="s">
        <v>71</v>
      </c>
      <c r="AH3510" s="166" t="s">
        <v>4224</v>
      </c>
      <c r="AI3510" s="166">
        <v>4122503</v>
      </c>
      <c r="AJ3510" s="166"/>
      <c r="AK3510" s="166"/>
    </row>
    <row r="3511" spans="33:37">
      <c r="AG3511" s="166" t="s">
        <v>71</v>
      </c>
      <c r="AH3511" s="166" t="s">
        <v>4229</v>
      </c>
      <c r="AI3511" s="166">
        <v>4122602</v>
      </c>
      <c r="AJ3511" s="166"/>
      <c r="AK3511" s="166"/>
    </row>
    <row r="3512" spans="33:37">
      <c r="AG3512" s="166" t="s">
        <v>71</v>
      </c>
      <c r="AH3512" s="166" t="s">
        <v>4234</v>
      </c>
      <c r="AI3512" s="166">
        <v>4122651</v>
      </c>
      <c r="AJ3512" s="166"/>
      <c r="AK3512" s="166"/>
    </row>
    <row r="3513" spans="33:37">
      <c r="AG3513" s="166" t="s">
        <v>71</v>
      </c>
      <c r="AH3513" s="166" t="s">
        <v>4238</v>
      </c>
      <c r="AI3513" s="166">
        <v>4122701</v>
      </c>
      <c r="AJ3513" s="166"/>
      <c r="AK3513" s="166"/>
    </row>
    <row r="3514" spans="33:37">
      <c r="AG3514" s="166" t="s">
        <v>71</v>
      </c>
      <c r="AH3514" s="166" t="s">
        <v>4243</v>
      </c>
      <c r="AI3514" s="166">
        <v>4122800</v>
      </c>
      <c r="AJ3514" s="166"/>
      <c r="AK3514" s="166"/>
    </row>
    <row r="3515" spans="33:37">
      <c r="AG3515" s="166" t="s">
        <v>71</v>
      </c>
      <c r="AH3515" s="166" t="s">
        <v>4248</v>
      </c>
      <c r="AI3515" s="166">
        <v>4122909</v>
      </c>
      <c r="AJ3515" s="166"/>
      <c r="AK3515" s="166"/>
    </row>
    <row r="3516" spans="33:37">
      <c r="AG3516" s="166" t="s">
        <v>71</v>
      </c>
      <c r="AH3516" s="166" t="s">
        <v>4252</v>
      </c>
      <c r="AI3516" s="166">
        <v>4123006</v>
      </c>
      <c r="AJ3516" s="166"/>
      <c r="AK3516" s="166"/>
    </row>
    <row r="3517" spans="33:37">
      <c r="AG3517" s="166" t="s">
        <v>71</v>
      </c>
      <c r="AH3517" s="166" t="s">
        <v>4257</v>
      </c>
      <c r="AI3517" s="166">
        <v>4123105</v>
      </c>
      <c r="AJ3517" s="166"/>
      <c r="AK3517" s="166"/>
    </row>
    <row r="3518" spans="33:37">
      <c r="AG3518" s="166" t="s">
        <v>71</v>
      </c>
      <c r="AH3518" s="166" t="s">
        <v>4261</v>
      </c>
      <c r="AI3518" s="166">
        <v>4123204</v>
      </c>
      <c r="AJ3518" s="166"/>
      <c r="AK3518" s="166"/>
    </row>
    <row r="3519" spans="33:37">
      <c r="AG3519" s="166" t="s">
        <v>71</v>
      </c>
      <c r="AH3519" s="166" t="s">
        <v>4266</v>
      </c>
      <c r="AI3519" s="166">
        <v>4123303</v>
      </c>
      <c r="AJ3519" s="166"/>
      <c r="AK3519" s="166"/>
    </row>
    <row r="3520" spans="33:37">
      <c r="AG3520" s="166" t="s">
        <v>71</v>
      </c>
      <c r="AH3520" s="166" t="s">
        <v>4271</v>
      </c>
      <c r="AI3520" s="166">
        <v>4123402</v>
      </c>
      <c r="AJ3520" s="166"/>
      <c r="AK3520" s="166"/>
    </row>
    <row r="3521" spans="33:37">
      <c r="AG3521" s="166" t="s">
        <v>71</v>
      </c>
      <c r="AH3521" s="166" t="s">
        <v>3072</v>
      </c>
      <c r="AI3521" s="166">
        <v>4123501</v>
      </c>
      <c r="AJ3521" s="166"/>
      <c r="AK3521" s="166"/>
    </row>
    <row r="3522" spans="33:37">
      <c r="AG3522" s="166" t="s">
        <v>71</v>
      </c>
      <c r="AH3522" s="166" t="s">
        <v>3085</v>
      </c>
      <c r="AI3522" s="166">
        <v>4123600</v>
      </c>
      <c r="AJ3522" s="166"/>
      <c r="AK3522" s="166"/>
    </row>
    <row r="3523" spans="33:37">
      <c r="AG3523" s="166" t="s">
        <v>71</v>
      </c>
      <c r="AH3523" s="166" t="s">
        <v>4283</v>
      </c>
      <c r="AI3523" s="166">
        <v>4123709</v>
      </c>
      <c r="AJ3523" s="166"/>
      <c r="AK3523" s="166"/>
    </row>
    <row r="3524" spans="33:37">
      <c r="AG3524" s="166" t="s">
        <v>71</v>
      </c>
      <c r="AH3524" s="166" t="s">
        <v>4288</v>
      </c>
      <c r="AI3524" s="166">
        <v>4123808</v>
      </c>
      <c r="AJ3524" s="166"/>
      <c r="AK3524" s="166"/>
    </row>
    <row r="3525" spans="33:37">
      <c r="AG3525" s="166" t="s">
        <v>71</v>
      </c>
      <c r="AH3525" s="166" t="s">
        <v>4293</v>
      </c>
      <c r="AI3525" s="166">
        <v>4123824</v>
      </c>
      <c r="AJ3525" s="166"/>
      <c r="AK3525" s="166"/>
    </row>
    <row r="3526" spans="33:37">
      <c r="AG3526" s="166" t="s">
        <v>71</v>
      </c>
      <c r="AH3526" s="166" t="s">
        <v>4298</v>
      </c>
      <c r="AI3526" s="166">
        <v>4123857</v>
      </c>
      <c r="AJ3526" s="166"/>
      <c r="AK3526" s="166"/>
    </row>
    <row r="3527" spans="33:37">
      <c r="AG3527" s="166" t="s">
        <v>71</v>
      </c>
      <c r="AH3527" s="166" t="s">
        <v>4303</v>
      </c>
      <c r="AI3527" s="166">
        <v>4123907</v>
      </c>
      <c r="AJ3527" s="166"/>
      <c r="AK3527" s="166"/>
    </row>
    <row r="3528" spans="33:37">
      <c r="AG3528" s="166" t="s">
        <v>71</v>
      </c>
      <c r="AH3528" s="166" t="s">
        <v>4308</v>
      </c>
      <c r="AI3528" s="166">
        <v>4123956</v>
      </c>
      <c r="AJ3528" s="166"/>
      <c r="AK3528" s="166"/>
    </row>
    <row r="3529" spans="33:37">
      <c r="AG3529" s="166" t="s">
        <v>71</v>
      </c>
      <c r="AH3529" s="166" t="s">
        <v>4313</v>
      </c>
      <c r="AI3529" s="166">
        <v>4124020</v>
      </c>
      <c r="AJ3529" s="166"/>
      <c r="AK3529" s="166"/>
    </row>
    <row r="3530" spans="33:37">
      <c r="AG3530" s="166" t="s">
        <v>71</v>
      </c>
      <c r="AH3530" s="166" t="s">
        <v>4317</v>
      </c>
      <c r="AI3530" s="166">
        <v>4124053</v>
      </c>
      <c r="AJ3530" s="166"/>
      <c r="AK3530" s="166"/>
    </row>
    <row r="3531" spans="33:37">
      <c r="AG3531" s="166" t="s">
        <v>71</v>
      </c>
      <c r="AH3531" s="166" t="s">
        <v>4322</v>
      </c>
      <c r="AI3531" s="166">
        <v>4124004</v>
      </c>
      <c r="AJ3531" s="166"/>
      <c r="AK3531" s="166"/>
    </row>
    <row r="3532" spans="33:37">
      <c r="AG3532" s="166" t="s">
        <v>71</v>
      </c>
      <c r="AH3532" s="166" t="s">
        <v>4327</v>
      </c>
      <c r="AI3532" s="166">
        <v>4124103</v>
      </c>
      <c r="AJ3532" s="166"/>
      <c r="AK3532" s="166"/>
    </row>
    <row r="3533" spans="33:37">
      <c r="AG3533" s="166" t="s">
        <v>71</v>
      </c>
      <c r="AH3533" s="166" t="s">
        <v>4332</v>
      </c>
      <c r="AI3533" s="166">
        <v>4124202</v>
      </c>
      <c r="AJ3533" s="166"/>
      <c r="AK3533" s="166"/>
    </row>
    <row r="3534" spans="33:37">
      <c r="AG3534" s="166" t="s">
        <v>71</v>
      </c>
      <c r="AH3534" s="166" t="s">
        <v>4337</v>
      </c>
      <c r="AI3534" s="166">
        <v>4124301</v>
      </c>
      <c r="AJ3534" s="166"/>
      <c r="AK3534" s="166"/>
    </row>
    <row r="3535" spans="33:37">
      <c r="AG3535" s="166" t="s">
        <v>71</v>
      </c>
      <c r="AH3535" s="166" t="s">
        <v>4342</v>
      </c>
      <c r="AI3535" s="166">
        <v>4124400</v>
      </c>
      <c r="AJ3535" s="166"/>
      <c r="AK3535" s="166"/>
    </row>
    <row r="3536" spans="33:37">
      <c r="AG3536" s="166" t="s">
        <v>71</v>
      </c>
      <c r="AH3536" s="166" t="s">
        <v>4347</v>
      </c>
      <c r="AI3536" s="166">
        <v>4124509</v>
      </c>
      <c r="AJ3536" s="166"/>
      <c r="AK3536" s="166"/>
    </row>
    <row r="3537" spans="33:37">
      <c r="AG3537" s="166" t="s">
        <v>71</v>
      </c>
      <c r="AH3537" s="166" t="s">
        <v>4351</v>
      </c>
      <c r="AI3537" s="166">
        <v>4124608</v>
      </c>
      <c r="AJ3537" s="166"/>
      <c r="AK3537" s="166"/>
    </row>
    <row r="3538" spans="33:37">
      <c r="AG3538" s="166" t="s">
        <v>71</v>
      </c>
      <c r="AH3538" s="166" t="s">
        <v>4355</v>
      </c>
      <c r="AI3538" s="166">
        <v>4124707</v>
      </c>
      <c r="AJ3538" s="166"/>
      <c r="AK3538" s="166"/>
    </row>
    <row r="3539" spans="33:37">
      <c r="AG3539" s="166" t="s">
        <v>71</v>
      </c>
      <c r="AH3539" s="166" t="s">
        <v>2954</v>
      </c>
      <c r="AI3539" s="166">
        <v>4124806</v>
      </c>
      <c r="AJ3539" s="166"/>
      <c r="AK3539" s="166"/>
    </row>
    <row r="3540" spans="33:37">
      <c r="AG3540" s="166" t="s">
        <v>71</v>
      </c>
      <c r="AH3540" s="166" t="s">
        <v>4364</v>
      </c>
      <c r="AI3540" s="166">
        <v>4124905</v>
      </c>
      <c r="AJ3540" s="166"/>
      <c r="AK3540" s="166"/>
    </row>
    <row r="3541" spans="33:37">
      <c r="AG3541" s="166" t="s">
        <v>71</v>
      </c>
      <c r="AH3541" s="166" t="s">
        <v>4368</v>
      </c>
      <c r="AI3541" s="166">
        <v>4125001</v>
      </c>
      <c r="AJ3541" s="166"/>
      <c r="AK3541" s="166"/>
    </row>
    <row r="3542" spans="33:37">
      <c r="AG3542" s="166" t="s">
        <v>71</v>
      </c>
      <c r="AH3542" s="166" t="s">
        <v>4373</v>
      </c>
      <c r="AI3542" s="166">
        <v>4125100</v>
      </c>
      <c r="AJ3542" s="166"/>
      <c r="AK3542" s="166"/>
    </row>
    <row r="3543" spans="33:37">
      <c r="AG3543" s="166" t="s">
        <v>71</v>
      </c>
      <c r="AH3543" s="166" t="s">
        <v>4377</v>
      </c>
      <c r="AI3543" s="166">
        <v>4125308</v>
      </c>
      <c r="AJ3543" s="166"/>
      <c r="AK3543" s="166"/>
    </row>
    <row r="3544" spans="33:37">
      <c r="AG3544" s="166" t="s">
        <v>71</v>
      </c>
      <c r="AH3544" s="166" t="s">
        <v>4382</v>
      </c>
      <c r="AI3544" s="166">
        <v>4125357</v>
      </c>
      <c r="AJ3544" s="166"/>
      <c r="AK3544" s="166"/>
    </row>
    <row r="3545" spans="33:37">
      <c r="AG3545" s="166" t="s">
        <v>71</v>
      </c>
      <c r="AH3545" s="166" t="s">
        <v>4387</v>
      </c>
      <c r="AI3545" s="166">
        <v>4125209</v>
      </c>
      <c r="AJ3545" s="166"/>
      <c r="AK3545" s="166"/>
    </row>
    <row r="3546" spans="33:37">
      <c r="AG3546" s="166" t="s">
        <v>71</v>
      </c>
      <c r="AH3546" s="166" t="s">
        <v>4391</v>
      </c>
      <c r="AI3546" s="166">
        <v>4125407</v>
      </c>
      <c r="AJ3546" s="166"/>
      <c r="AK3546" s="166"/>
    </row>
    <row r="3547" spans="33:37">
      <c r="AG3547" s="166" t="s">
        <v>71</v>
      </c>
      <c r="AH3547" s="166" t="s">
        <v>4396</v>
      </c>
      <c r="AI3547" s="166">
        <v>4125456</v>
      </c>
      <c r="AJ3547" s="166"/>
      <c r="AK3547" s="166"/>
    </row>
    <row r="3548" spans="33:37">
      <c r="AG3548" s="166" t="s">
        <v>71</v>
      </c>
      <c r="AH3548" s="166" t="s">
        <v>4401</v>
      </c>
      <c r="AI3548" s="166">
        <v>4125506</v>
      </c>
      <c r="AJ3548" s="166"/>
      <c r="AK3548" s="166"/>
    </row>
    <row r="3549" spans="33:37">
      <c r="AG3549" s="166" t="s">
        <v>71</v>
      </c>
      <c r="AH3549" s="166" t="s">
        <v>4405</v>
      </c>
      <c r="AI3549" s="166">
        <v>4125555</v>
      </c>
      <c r="AJ3549" s="166"/>
      <c r="AK3549" s="166"/>
    </row>
    <row r="3550" spans="33:37">
      <c r="AG3550" s="166" t="s">
        <v>71</v>
      </c>
      <c r="AH3550" s="166" t="s">
        <v>4410</v>
      </c>
      <c r="AI3550" s="166">
        <v>4125605</v>
      </c>
      <c r="AJ3550" s="166"/>
      <c r="AK3550" s="166"/>
    </row>
    <row r="3551" spans="33:37">
      <c r="AG3551" s="166" t="s">
        <v>71</v>
      </c>
      <c r="AH3551" s="166" t="s">
        <v>4415</v>
      </c>
      <c r="AI3551" s="166">
        <v>4125704</v>
      </c>
      <c r="AJ3551" s="166"/>
      <c r="AK3551" s="166"/>
    </row>
    <row r="3552" spans="33:37">
      <c r="AG3552" s="166" t="s">
        <v>71</v>
      </c>
      <c r="AH3552" s="166" t="s">
        <v>4420</v>
      </c>
      <c r="AI3552" s="166">
        <v>4125753</v>
      </c>
      <c r="AJ3552" s="166"/>
      <c r="AK3552" s="166"/>
    </row>
    <row r="3553" spans="33:37">
      <c r="AG3553" s="166" t="s">
        <v>71</v>
      </c>
      <c r="AH3553" s="166" t="s">
        <v>4424</v>
      </c>
      <c r="AI3553" s="166">
        <v>4125803</v>
      </c>
      <c r="AJ3553" s="166"/>
      <c r="AK3553" s="166"/>
    </row>
    <row r="3554" spans="33:37">
      <c r="AG3554" s="166" t="s">
        <v>71</v>
      </c>
      <c r="AH3554" s="166" t="s">
        <v>4429</v>
      </c>
      <c r="AI3554" s="166">
        <v>4125902</v>
      </c>
      <c r="AJ3554" s="166"/>
      <c r="AK3554" s="166"/>
    </row>
    <row r="3555" spans="33:37">
      <c r="AG3555" s="166" t="s">
        <v>71</v>
      </c>
      <c r="AH3555" s="166" t="s">
        <v>4434</v>
      </c>
      <c r="AI3555" s="166">
        <v>4126009</v>
      </c>
      <c r="AJ3555" s="166"/>
      <c r="AK3555" s="166"/>
    </row>
    <row r="3556" spans="33:37">
      <c r="AG3556" s="166" t="s">
        <v>71</v>
      </c>
      <c r="AH3556" s="166" t="s">
        <v>2805</v>
      </c>
      <c r="AI3556" s="166">
        <v>4126108</v>
      </c>
      <c r="AJ3556" s="166"/>
      <c r="AK3556" s="166"/>
    </row>
    <row r="3557" spans="33:37">
      <c r="AG3557" s="166" t="s">
        <v>71</v>
      </c>
      <c r="AH3557" s="166" t="s">
        <v>4443</v>
      </c>
      <c r="AI3557" s="166">
        <v>4126207</v>
      </c>
      <c r="AJ3557" s="166"/>
      <c r="AK3557" s="166"/>
    </row>
    <row r="3558" spans="33:37">
      <c r="AG3558" s="166" t="s">
        <v>71</v>
      </c>
      <c r="AH3558" s="166" t="s">
        <v>4448</v>
      </c>
      <c r="AI3558" s="166">
        <v>4126256</v>
      </c>
      <c r="AJ3558" s="166"/>
      <c r="AK3558" s="166"/>
    </row>
    <row r="3559" spans="33:37">
      <c r="AG3559" s="166" t="s">
        <v>71</v>
      </c>
      <c r="AH3559" s="166" t="s">
        <v>4453</v>
      </c>
      <c r="AI3559" s="166">
        <v>4126272</v>
      </c>
      <c r="AJ3559" s="166"/>
      <c r="AK3559" s="166"/>
    </row>
    <row r="3560" spans="33:37">
      <c r="AG3560" s="166" t="s">
        <v>71</v>
      </c>
      <c r="AH3560" s="166" t="s">
        <v>4458</v>
      </c>
      <c r="AI3560" s="166">
        <v>4126306</v>
      </c>
      <c r="AJ3560" s="166"/>
      <c r="AK3560" s="166"/>
    </row>
    <row r="3561" spans="33:37">
      <c r="AG3561" s="166" t="s">
        <v>71</v>
      </c>
      <c r="AH3561" s="166" t="s">
        <v>4463</v>
      </c>
      <c r="AI3561" s="166">
        <v>4126355</v>
      </c>
      <c r="AJ3561" s="166"/>
      <c r="AK3561" s="166"/>
    </row>
    <row r="3562" spans="33:37">
      <c r="AG3562" s="166" t="s">
        <v>71</v>
      </c>
      <c r="AH3562" s="166" t="s">
        <v>4468</v>
      </c>
      <c r="AI3562" s="166">
        <v>4126405</v>
      </c>
      <c r="AJ3562" s="166"/>
      <c r="AK3562" s="166"/>
    </row>
    <row r="3563" spans="33:37">
      <c r="AG3563" s="166" t="s">
        <v>71</v>
      </c>
      <c r="AH3563" s="166" t="s">
        <v>4472</v>
      </c>
      <c r="AI3563" s="166">
        <v>4126504</v>
      </c>
      <c r="AJ3563" s="166"/>
      <c r="AK3563" s="166"/>
    </row>
    <row r="3564" spans="33:37">
      <c r="AG3564" s="166" t="s">
        <v>71</v>
      </c>
      <c r="AH3564" s="166" t="s">
        <v>4477</v>
      </c>
      <c r="AI3564" s="166">
        <v>4126603</v>
      </c>
      <c r="AJ3564" s="166"/>
      <c r="AK3564" s="166"/>
    </row>
    <row r="3565" spans="33:37">
      <c r="AG3565" s="166" t="s">
        <v>71</v>
      </c>
      <c r="AH3565" s="166" t="s">
        <v>4482</v>
      </c>
      <c r="AI3565" s="166">
        <v>4126652</v>
      </c>
      <c r="AJ3565" s="166"/>
      <c r="AK3565" s="166"/>
    </row>
    <row r="3566" spans="33:37">
      <c r="AG3566" s="166" t="s">
        <v>71</v>
      </c>
      <c r="AH3566" s="166" t="s">
        <v>4487</v>
      </c>
      <c r="AI3566" s="166">
        <v>4126678</v>
      </c>
      <c r="AJ3566" s="166"/>
      <c r="AK3566" s="166"/>
    </row>
    <row r="3567" spans="33:37">
      <c r="AG3567" s="166" t="s">
        <v>71</v>
      </c>
      <c r="AH3567" s="166" t="s">
        <v>4492</v>
      </c>
      <c r="AI3567" s="166">
        <v>4126702</v>
      </c>
      <c r="AJ3567" s="166"/>
      <c r="AK3567" s="166"/>
    </row>
    <row r="3568" spans="33:37">
      <c r="AG3568" s="166" t="s">
        <v>71</v>
      </c>
      <c r="AH3568" s="166" t="s">
        <v>4497</v>
      </c>
      <c r="AI3568" s="166">
        <v>4126801</v>
      </c>
      <c r="AJ3568" s="166"/>
      <c r="AK3568" s="166"/>
    </row>
    <row r="3569" spans="33:37">
      <c r="AG3569" s="166" t="s">
        <v>71</v>
      </c>
      <c r="AH3569" s="166" t="s">
        <v>4502</v>
      </c>
      <c r="AI3569" s="166">
        <v>4126900</v>
      </c>
      <c r="AJ3569" s="166"/>
      <c r="AK3569" s="166"/>
    </row>
    <row r="3570" spans="33:37">
      <c r="AG3570" s="166" t="s">
        <v>71</v>
      </c>
      <c r="AH3570" s="166" t="s">
        <v>4507</v>
      </c>
      <c r="AI3570" s="166">
        <v>4127007</v>
      </c>
      <c r="AJ3570" s="166"/>
      <c r="AK3570" s="166"/>
    </row>
    <row r="3571" spans="33:37">
      <c r="AG3571" s="166" t="s">
        <v>71</v>
      </c>
      <c r="AH3571" s="166" t="s">
        <v>4511</v>
      </c>
      <c r="AI3571" s="166">
        <v>4127106</v>
      </c>
      <c r="AJ3571" s="166"/>
      <c r="AK3571" s="166"/>
    </row>
    <row r="3572" spans="33:37">
      <c r="AG3572" s="166" t="s">
        <v>71</v>
      </c>
      <c r="AH3572" s="166" t="s">
        <v>4516</v>
      </c>
      <c r="AI3572" s="166">
        <v>4127205</v>
      </c>
      <c r="AJ3572" s="166"/>
      <c r="AK3572" s="166"/>
    </row>
    <row r="3573" spans="33:37">
      <c r="AG3573" s="166" t="s">
        <v>71</v>
      </c>
      <c r="AH3573" s="166" t="s">
        <v>4521</v>
      </c>
      <c r="AI3573" s="166">
        <v>4127304</v>
      </c>
      <c r="AJ3573" s="166"/>
      <c r="AK3573" s="166"/>
    </row>
    <row r="3574" spans="33:37">
      <c r="AG3574" s="166" t="s">
        <v>71</v>
      </c>
      <c r="AH3574" s="166" t="s">
        <v>4526</v>
      </c>
      <c r="AI3574" s="166">
        <v>4127403</v>
      </c>
      <c r="AJ3574" s="166"/>
      <c r="AK3574" s="166"/>
    </row>
    <row r="3575" spans="33:37">
      <c r="AG3575" s="166" t="s">
        <v>71</v>
      </c>
      <c r="AH3575" s="166" t="s">
        <v>4531</v>
      </c>
      <c r="AI3575" s="166">
        <v>4127502</v>
      </c>
      <c r="AJ3575" s="166"/>
      <c r="AK3575" s="166"/>
    </row>
    <row r="3576" spans="33:37">
      <c r="AG3576" s="166" t="s">
        <v>71</v>
      </c>
      <c r="AH3576" s="166" t="s">
        <v>4535</v>
      </c>
      <c r="AI3576" s="166">
        <v>4127601</v>
      </c>
      <c r="AJ3576" s="166"/>
      <c r="AK3576" s="166"/>
    </row>
    <row r="3577" spans="33:37">
      <c r="AG3577" s="166" t="s">
        <v>71</v>
      </c>
      <c r="AH3577" s="166" t="s">
        <v>4540</v>
      </c>
      <c r="AI3577" s="166">
        <v>4127700</v>
      </c>
      <c r="AJ3577" s="166"/>
      <c r="AK3577" s="166"/>
    </row>
    <row r="3578" spans="33:37">
      <c r="AG3578" s="166" t="s">
        <v>71</v>
      </c>
      <c r="AH3578" s="166" t="s">
        <v>4544</v>
      </c>
      <c r="AI3578" s="166">
        <v>4127809</v>
      </c>
      <c r="AJ3578" s="166"/>
      <c r="AK3578" s="166"/>
    </row>
    <row r="3579" spans="33:37">
      <c r="AG3579" s="166" t="s">
        <v>71</v>
      </c>
      <c r="AH3579" s="166" t="s">
        <v>4549</v>
      </c>
      <c r="AI3579" s="166">
        <v>4127858</v>
      </c>
      <c r="AJ3579" s="166"/>
      <c r="AK3579" s="166"/>
    </row>
    <row r="3580" spans="33:37">
      <c r="AG3580" s="166" t="s">
        <v>71</v>
      </c>
      <c r="AH3580" s="166" t="s">
        <v>4554</v>
      </c>
      <c r="AI3580" s="166">
        <v>4127882</v>
      </c>
      <c r="AJ3580" s="166"/>
      <c r="AK3580" s="166"/>
    </row>
    <row r="3581" spans="33:37">
      <c r="AG3581" s="166" t="s">
        <v>71</v>
      </c>
      <c r="AH3581" s="166" t="s">
        <v>4559</v>
      </c>
      <c r="AI3581" s="166">
        <v>4127908</v>
      </c>
      <c r="AJ3581" s="166"/>
      <c r="AK3581" s="166"/>
    </row>
    <row r="3582" spans="33:37">
      <c r="AG3582" s="166" t="s">
        <v>71</v>
      </c>
      <c r="AH3582" s="166" t="s">
        <v>4563</v>
      </c>
      <c r="AI3582" s="166">
        <v>4127957</v>
      </c>
      <c r="AJ3582" s="166"/>
      <c r="AK3582" s="166"/>
    </row>
    <row r="3583" spans="33:37">
      <c r="AG3583" s="166" t="s">
        <v>71</v>
      </c>
      <c r="AH3583" s="166" t="s">
        <v>4047</v>
      </c>
      <c r="AI3583" s="166">
        <v>4127965</v>
      </c>
      <c r="AJ3583" s="166"/>
      <c r="AK3583" s="166"/>
    </row>
    <row r="3584" spans="33:37">
      <c r="AG3584" s="166" t="s">
        <v>71</v>
      </c>
      <c r="AH3584" s="166" t="s">
        <v>4571</v>
      </c>
      <c r="AI3584" s="166">
        <v>4128005</v>
      </c>
      <c r="AJ3584" s="166"/>
      <c r="AK3584" s="166"/>
    </row>
    <row r="3585" spans="33:37">
      <c r="AG3585" s="166" t="s">
        <v>71</v>
      </c>
      <c r="AH3585" s="166" t="s">
        <v>4576</v>
      </c>
      <c r="AI3585" s="166">
        <v>4128104</v>
      </c>
      <c r="AJ3585" s="166"/>
      <c r="AK3585" s="166"/>
    </row>
    <row r="3586" spans="33:37">
      <c r="AG3586" s="166" t="s">
        <v>71</v>
      </c>
      <c r="AH3586" s="166" t="s">
        <v>4581</v>
      </c>
      <c r="AI3586" s="166">
        <v>4128203</v>
      </c>
      <c r="AJ3586" s="166"/>
      <c r="AK3586" s="166"/>
    </row>
    <row r="3587" spans="33:37">
      <c r="AG3587" s="166" t="s">
        <v>71</v>
      </c>
      <c r="AH3587" s="166" t="s">
        <v>4586</v>
      </c>
      <c r="AI3587" s="166">
        <v>4128302</v>
      </c>
      <c r="AJ3587" s="166"/>
      <c r="AK3587" s="166"/>
    </row>
    <row r="3588" spans="33:37">
      <c r="AG3588" s="166" t="s">
        <v>71</v>
      </c>
      <c r="AH3588" s="166" t="s">
        <v>4590</v>
      </c>
      <c r="AI3588" s="166">
        <v>4128401</v>
      </c>
      <c r="AJ3588" s="166"/>
      <c r="AK3588" s="166"/>
    </row>
    <row r="3589" spans="33:37">
      <c r="AG3589" s="166" t="s">
        <v>71</v>
      </c>
      <c r="AH3589" s="166" t="s">
        <v>4595</v>
      </c>
      <c r="AI3589" s="166">
        <v>4128534</v>
      </c>
      <c r="AJ3589" s="166"/>
      <c r="AK3589" s="166"/>
    </row>
    <row r="3590" spans="33:37">
      <c r="AG3590" s="166" t="s">
        <v>71</v>
      </c>
      <c r="AH3590" s="166" t="s">
        <v>4599</v>
      </c>
      <c r="AI3590" s="166">
        <v>4128559</v>
      </c>
      <c r="AJ3590" s="166"/>
      <c r="AK3590" s="166"/>
    </row>
    <row r="3591" spans="33:37">
      <c r="AG3591" s="166" t="s">
        <v>71</v>
      </c>
      <c r="AH3591" s="166" t="s">
        <v>4603</v>
      </c>
      <c r="AI3591" s="166">
        <v>4128609</v>
      </c>
      <c r="AJ3591" s="166"/>
      <c r="AK3591" s="166"/>
    </row>
    <row r="3592" spans="33:37">
      <c r="AG3592" s="166" t="s">
        <v>71</v>
      </c>
      <c r="AH3592" s="166" t="s">
        <v>4608</v>
      </c>
      <c r="AI3592" s="166">
        <v>4128658</v>
      </c>
      <c r="AJ3592" s="166"/>
      <c r="AK3592" s="166"/>
    </row>
    <row r="3593" spans="33:37">
      <c r="AG3593" s="166" t="s">
        <v>71</v>
      </c>
      <c r="AH3593" s="166" t="s">
        <v>4613</v>
      </c>
      <c r="AI3593" s="166">
        <v>4128708</v>
      </c>
      <c r="AJ3593" s="166"/>
      <c r="AK3593" s="166"/>
    </row>
    <row r="3594" spans="33:37">
      <c r="AG3594" s="166" t="s">
        <v>71</v>
      </c>
      <c r="AH3594" s="166" t="s">
        <v>4617</v>
      </c>
      <c r="AI3594" s="166">
        <v>4128500</v>
      </c>
      <c r="AJ3594" s="166"/>
      <c r="AK3594" s="166"/>
    </row>
    <row r="3595" spans="33:37">
      <c r="AG3595" s="166" t="s">
        <v>71</v>
      </c>
      <c r="AH3595" s="166" t="s">
        <v>4622</v>
      </c>
      <c r="AI3595" s="166">
        <v>4128807</v>
      </c>
      <c r="AJ3595" s="166"/>
      <c r="AK3595" s="166"/>
    </row>
    <row r="3596" spans="33:37">
      <c r="AG3596" s="166" t="s">
        <v>72</v>
      </c>
      <c r="AH3596" s="166" t="s">
        <v>106</v>
      </c>
      <c r="AI3596" s="166">
        <v>3300100</v>
      </c>
      <c r="AJ3596" s="166"/>
      <c r="AK3596" s="166"/>
    </row>
    <row r="3597" spans="33:37">
      <c r="AG3597" s="166" t="s">
        <v>72</v>
      </c>
      <c r="AH3597" s="166" t="s">
        <v>132</v>
      </c>
      <c r="AI3597" s="166">
        <v>3300159</v>
      </c>
      <c r="AJ3597" s="166"/>
      <c r="AK3597" s="166"/>
    </row>
    <row r="3598" spans="33:37">
      <c r="AG3598" s="166" t="s">
        <v>72</v>
      </c>
      <c r="AH3598" s="166" t="s">
        <v>157</v>
      </c>
      <c r="AI3598" s="166">
        <v>3300209</v>
      </c>
      <c r="AJ3598" s="166"/>
      <c r="AK3598" s="166"/>
    </row>
    <row r="3599" spans="33:37">
      <c r="AG3599" s="166" t="s">
        <v>72</v>
      </c>
      <c r="AH3599" s="166" t="s">
        <v>183</v>
      </c>
      <c r="AI3599" s="166">
        <v>3300225</v>
      </c>
      <c r="AJ3599" s="166"/>
      <c r="AK3599" s="166"/>
    </row>
    <row r="3600" spans="33:37">
      <c r="AG3600" s="166" t="s">
        <v>72</v>
      </c>
      <c r="AH3600" s="166" t="s">
        <v>209</v>
      </c>
      <c r="AI3600" s="166">
        <v>3300233</v>
      </c>
      <c r="AJ3600" s="166"/>
      <c r="AK3600" s="166"/>
    </row>
    <row r="3601" spans="33:37">
      <c r="AG3601" s="166" t="s">
        <v>72</v>
      </c>
      <c r="AH3601" s="166" t="s">
        <v>233</v>
      </c>
      <c r="AI3601" s="166">
        <v>3300258</v>
      </c>
      <c r="AJ3601" s="166"/>
      <c r="AK3601" s="166"/>
    </row>
    <row r="3602" spans="33:37">
      <c r="AG3602" s="166" t="s">
        <v>72</v>
      </c>
      <c r="AH3602" s="166" t="s">
        <v>258</v>
      </c>
      <c r="AI3602" s="166">
        <v>3300308</v>
      </c>
      <c r="AJ3602" s="166"/>
      <c r="AK3602" s="166"/>
    </row>
    <row r="3603" spans="33:37">
      <c r="AG3603" s="166" t="s">
        <v>72</v>
      </c>
      <c r="AH3603" s="166" t="s">
        <v>284</v>
      </c>
      <c r="AI3603" s="166">
        <v>3300407</v>
      </c>
      <c r="AJ3603" s="166"/>
      <c r="AK3603" s="166"/>
    </row>
    <row r="3604" spans="33:37">
      <c r="AG3604" s="166" t="s">
        <v>72</v>
      </c>
      <c r="AH3604" s="166" t="s">
        <v>310</v>
      </c>
      <c r="AI3604" s="166">
        <v>3300456</v>
      </c>
      <c r="AJ3604" s="166"/>
      <c r="AK3604" s="166"/>
    </row>
    <row r="3605" spans="33:37">
      <c r="AG3605" s="166" t="s">
        <v>72</v>
      </c>
      <c r="AH3605" s="166" t="s">
        <v>336</v>
      </c>
      <c r="AI3605" s="166">
        <v>3300506</v>
      </c>
      <c r="AJ3605" s="166"/>
      <c r="AK3605" s="166"/>
    </row>
    <row r="3606" spans="33:37">
      <c r="AG3606" s="166" t="s">
        <v>72</v>
      </c>
      <c r="AH3606" s="166" t="s">
        <v>361</v>
      </c>
      <c r="AI3606" s="166">
        <v>3300605</v>
      </c>
      <c r="AJ3606" s="166"/>
      <c r="AK3606" s="166"/>
    </row>
    <row r="3607" spans="33:37">
      <c r="AG3607" s="166" t="s">
        <v>72</v>
      </c>
      <c r="AH3607" s="166" t="s">
        <v>385</v>
      </c>
      <c r="AI3607" s="166">
        <v>3300704</v>
      </c>
      <c r="AJ3607" s="166"/>
      <c r="AK3607" s="166"/>
    </row>
    <row r="3608" spans="33:37">
      <c r="AG3608" s="166" t="s">
        <v>72</v>
      </c>
      <c r="AH3608" s="166" t="s">
        <v>410</v>
      </c>
      <c r="AI3608" s="166">
        <v>3300803</v>
      </c>
      <c r="AJ3608" s="166"/>
      <c r="AK3608" s="166"/>
    </row>
    <row r="3609" spans="33:37">
      <c r="AG3609" s="166" t="s">
        <v>72</v>
      </c>
      <c r="AH3609" s="166" t="s">
        <v>435</v>
      </c>
      <c r="AI3609" s="166">
        <v>3300902</v>
      </c>
      <c r="AJ3609" s="166"/>
      <c r="AK3609" s="166"/>
    </row>
    <row r="3610" spans="33:37">
      <c r="AG3610" s="166" t="s">
        <v>72</v>
      </c>
      <c r="AH3610" s="166" t="s">
        <v>460</v>
      </c>
      <c r="AI3610" s="166">
        <v>3301009</v>
      </c>
      <c r="AJ3610" s="166"/>
      <c r="AK3610" s="166"/>
    </row>
    <row r="3611" spans="33:37">
      <c r="AG3611" s="166" t="s">
        <v>72</v>
      </c>
      <c r="AH3611" s="166" t="s">
        <v>486</v>
      </c>
      <c r="AI3611" s="166">
        <v>3301108</v>
      </c>
      <c r="AJ3611" s="166"/>
      <c r="AK3611" s="166"/>
    </row>
    <row r="3612" spans="33:37">
      <c r="AG3612" s="166" t="s">
        <v>72</v>
      </c>
      <c r="AH3612" s="166" t="s">
        <v>510</v>
      </c>
      <c r="AI3612" s="166">
        <v>3300936</v>
      </c>
      <c r="AJ3612" s="166"/>
      <c r="AK3612" s="166"/>
    </row>
    <row r="3613" spans="33:37">
      <c r="AG3613" s="166" t="s">
        <v>72</v>
      </c>
      <c r="AH3613" s="166" t="s">
        <v>533</v>
      </c>
      <c r="AI3613" s="166">
        <v>3301157</v>
      </c>
      <c r="AJ3613" s="166"/>
      <c r="AK3613" s="166"/>
    </row>
    <row r="3614" spans="33:37">
      <c r="AG3614" s="166" t="s">
        <v>72</v>
      </c>
      <c r="AH3614" s="166" t="s">
        <v>556</v>
      </c>
      <c r="AI3614" s="166">
        <v>3301207</v>
      </c>
      <c r="AJ3614" s="166"/>
      <c r="AK3614" s="166"/>
    </row>
    <row r="3615" spans="33:37">
      <c r="AG3615" s="166" t="s">
        <v>72</v>
      </c>
      <c r="AH3615" s="166" t="s">
        <v>579</v>
      </c>
      <c r="AI3615" s="166">
        <v>3301306</v>
      </c>
      <c r="AJ3615" s="166"/>
      <c r="AK3615" s="166"/>
    </row>
    <row r="3616" spans="33:37">
      <c r="AG3616" s="166" t="s">
        <v>72</v>
      </c>
      <c r="AH3616" s="166" t="s">
        <v>602</v>
      </c>
      <c r="AI3616" s="166">
        <v>3300951</v>
      </c>
      <c r="AJ3616" s="166"/>
      <c r="AK3616" s="166"/>
    </row>
    <row r="3617" spans="33:37">
      <c r="AG3617" s="166" t="s">
        <v>72</v>
      </c>
      <c r="AH3617" s="166" t="s">
        <v>625</v>
      </c>
      <c r="AI3617" s="166">
        <v>3301405</v>
      </c>
      <c r="AJ3617" s="166"/>
      <c r="AK3617" s="166"/>
    </row>
    <row r="3618" spans="33:37">
      <c r="AG3618" s="166" t="s">
        <v>72</v>
      </c>
      <c r="AH3618" s="166" t="s">
        <v>645</v>
      </c>
      <c r="AI3618" s="166">
        <v>3301504</v>
      </c>
      <c r="AJ3618" s="166"/>
      <c r="AK3618" s="166"/>
    </row>
    <row r="3619" spans="33:37">
      <c r="AG3619" s="166" t="s">
        <v>72</v>
      </c>
      <c r="AH3619" s="166" t="s">
        <v>666</v>
      </c>
      <c r="AI3619" s="166">
        <v>3301603</v>
      </c>
      <c r="AJ3619" s="166"/>
      <c r="AK3619" s="166"/>
    </row>
    <row r="3620" spans="33:37">
      <c r="AG3620" s="166" t="s">
        <v>72</v>
      </c>
      <c r="AH3620" s="166" t="s">
        <v>688</v>
      </c>
      <c r="AI3620" s="166">
        <v>3301702</v>
      </c>
      <c r="AJ3620" s="166"/>
      <c r="AK3620" s="166"/>
    </row>
    <row r="3621" spans="33:37">
      <c r="AG3621" s="166" t="s">
        <v>72</v>
      </c>
      <c r="AH3621" s="166" t="s">
        <v>708</v>
      </c>
      <c r="AI3621" s="166">
        <v>3301801</v>
      </c>
      <c r="AJ3621" s="166"/>
      <c r="AK3621" s="166"/>
    </row>
    <row r="3622" spans="33:37">
      <c r="AG3622" s="166" t="s">
        <v>72</v>
      </c>
      <c r="AH3622" s="166" t="s">
        <v>730</v>
      </c>
      <c r="AI3622" s="166">
        <v>3301850</v>
      </c>
      <c r="AJ3622" s="166"/>
      <c r="AK3622" s="166"/>
    </row>
    <row r="3623" spans="33:37">
      <c r="AG3623" s="166" t="s">
        <v>72</v>
      </c>
      <c r="AH3623" s="166" t="s">
        <v>752</v>
      </c>
      <c r="AI3623" s="166">
        <v>3301876</v>
      </c>
      <c r="AJ3623" s="166"/>
      <c r="AK3623" s="166"/>
    </row>
    <row r="3624" spans="33:37">
      <c r="AG3624" s="166" t="s">
        <v>72</v>
      </c>
      <c r="AH3624" s="166" t="s">
        <v>774</v>
      </c>
      <c r="AI3624" s="166">
        <v>3301900</v>
      </c>
      <c r="AJ3624" s="166"/>
      <c r="AK3624" s="166"/>
    </row>
    <row r="3625" spans="33:37">
      <c r="AG3625" s="166" t="s">
        <v>72</v>
      </c>
      <c r="AH3625" s="166" t="s">
        <v>795</v>
      </c>
      <c r="AI3625" s="166">
        <v>3302007</v>
      </c>
      <c r="AJ3625" s="166"/>
      <c r="AK3625" s="166"/>
    </row>
    <row r="3626" spans="33:37">
      <c r="AG3626" s="166" t="s">
        <v>72</v>
      </c>
      <c r="AH3626" s="166" t="s">
        <v>816</v>
      </c>
      <c r="AI3626" s="166">
        <v>3302056</v>
      </c>
      <c r="AJ3626" s="166"/>
      <c r="AK3626" s="166"/>
    </row>
    <row r="3627" spans="33:37">
      <c r="AG3627" s="166" t="s">
        <v>72</v>
      </c>
      <c r="AH3627" s="166" t="s">
        <v>838</v>
      </c>
      <c r="AI3627" s="166">
        <v>3302106</v>
      </c>
      <c r="AJ3627" s="166"/>
      <c r="AK3627" s="166"/>
    </row>
    <row r="3628" spans="33:37">
      <c r="AG3628" s="166" t="s">
        <v>72</v>
      </c>
      <c r="AH3628" s="166" t="s">
        <v>860</v>
      </c>
      <c r="AI3628" s="166">
        <v>3302205</v>
      </c>
      <c r="AJ3628" s="166"/>
      <c r="AK3628" s="166"/>
    </row>
    <row r="3629" spans="33:37">
      <c r="AG3629" s="166" t="s">
        <v>72</v>
      </c>
      <c r="AH3629" s="166" t="s">
        <v>882</v>
      </c>
      <c r="AI3629" s="166">
        <v>3302254</v>
      </c>
      <c r="AJ3629" s="166"/>
      <c r="AK3629" s="166"/>
    </row>
    <row r="3630" spans="33:37">
      <c r="AG3630" s="166" t="s">
        <v>72</v>
      </c>
      <c r="AH3630" s="166" t="s">
        <v>905</v>
      </c>
      <c r="AI3630" s="166">
        <v>3302270</v>
      </c>
      <c r="AJ3630" s="166"/>
      <c r="AK3630" s="166"/>
    </row>
    <row r="3631" spans="33:37">
      <c r="AG3631" s="166" t="s">
        <v>72</v>
      </c>
      <c r="AH3631" s="166" t="s">
        <v>928</v>
      </c>
      <c r="AI3631" s="166">
        <v>3302304</v>
      </c>
      <c r="AJ3631" s="166"/>
      <c r="AK3631" s="166"/>
    </row>
    <row r="3632" spans="33:37">
      <c r="AG3632" s="166" t="s">
        <v>72</v>
      </c>
      <c r="AH3632" s="166" t="s">
        <v>950</v>
      </c>
      <c r="AI3632" s="166">
        <v>3302403</v>
      </c>
      <c r="AJ3632" s="166"/>
      <c r="AK3632" s="166"/>
    </row>
    <row r="3633" spans="33:37">
      <c r="AG3633" s="166" t="s">
        <v>72</v>
      </c>
      <c r="AH3633" s="166" t="s">
        <v>973</v>
      </c>
      <c r="AI3633" s="166">
        <v>3302452</v>
      </c>
      <c r="AJ3633" s="166"/>
      <c r="AK3633" s="166"/>
    </row>
    <row r="3634" spans="33:37">
      <c r="AG3634" s="166" t="s">
        <v>72</v>
      </c>
      <c r="AH3634" s="166" t="s">
        <v>995</v>
      </c>
      <c r="AI3634" s="166">
        <v>3302502</v>
      </c>
      <c r="AJ3634" s="166"/>
      <c r="AK3634" s="166"/>
    </row>
    <row r="3635" spans="33:37">
      <c r="AG3635" s="166" t="s">
        <v>72</v>
      </c>
      <c r="AH3635" s="166" t="s">
        <v>1018</v>
      </c>
      <c r="AI3635" s="166">
        <v>3302601</v>
      </c>
      <c r="AJ3635" s="166"/>
      <c r="AK3635" s="166"/>
    </row>
    <row r="3636" spans="33:37">
      <c r="AG3636" s="166" t="s">
        <v>72</v>
      </c>
      <c r="AH3636" s="166" t="s">
        <v>1040</v>
      </c>
      <c r="AI3636" s="166">
        <v>3302700</v>
      </c>
      <c r="AJ3636" s="166"/>
      <c r="AK3636" s="166"/>
    </row>
    <row r="3637" spans="33:37">
      <c r="AG3637" s="166" t="s">
        <v>72</v>
      </c>
      <c r="AH3637" s="166" t="s">
        <v>1062</v>
      </c>
      <c r="AI3637" s="166">
        <v>3302809</v>
      </c>
      <c r="AJ3637" s="166"/>
      <c r="AK3637" s="166"/>
    </row>
    <row r="3638" spans="33:37">
      <c r="AG3638" s="166" t="s">
        <v>72</v>
      </c>
      <c r="AH3638" s="166" t="s">
        <v>1083</v>
      </c>
      <c r="AI3638" s="166">
        <v>3302858</v>
      </c>
      <c r="AJ3638" s="166"/>
      <c r="AK3638" s="166"/>
    </row>
    <row r="3639" spans="33:37">
      <c r="AG3639" s="166" t="s">
        <v>72</v>
      </c>
      <c r="AH3639" s="166" t="s">
        <v>1106</v>
      </c>
      <c r="AI3639" s="166">
        <v>3302908</v>
      </c>
      <c r="AJ3639" s="166"/>
      <c r="AK3639" s="166"/>
    </row>
    <row r="3640" spans="33:37">
      <c r="AG3640" s="166" t="s">
        <v>72</v>
      </c>
      <c r="AH3640" s="166" t="s">
        <v>1129</v>
      </c>
      <c r="AI3640" s="166">
        <v>3303005</v>
      </c>
      <c r="AJ3640" s="166"/>
      <c r="AK3640" s="166"/>
    </row>
    <row r="3641" spans="33:37">
      <c r="AG3641" s="166" t="s">
        <v>72</v>
      </c>
      <c r="AH3641" s="166" t="s">
        <v>1152</v>
      </c>
      <c r="AI3641" s="166">
        <v>3303104</v>
      </c>
      <c r="AJ3641" s="166"/>
      <c r="AK3641" s="166"/>
    </row>
    <row r="3642" spans="33:37">
      <c r="AG3642" s="166" t="s">
        <v>72</v>
      </c>
      <c r="AH3642" s="166" t="s">
        <v>1175</v>
      </c>
      <c r="AI3642" s="166">
        <v>3303203</v>
      </c>
      <c r="AJ3642" s="166"/>
      <c r="AK3642" s="166"/>
    </row>
    <row r="3643" spans="33:37">
      <c r="AG3643" s="166" t="s">
        <v>72</v>
      </c>
      <c r="AH3643" s="166" t="s">
        <v>1197</v>
      </c>
      <c r="AI3643" s="166">
        <v>3303302</v>
      </c>
      <c r="AJ3643" s="166"/>
      <c r="AK3643" s="166"/>
    </row>
    <row r="3644" spans="33:37">
      <c r="AG3644" s="166" t="s">
        <v>72</v>
      </c>
      <c r="AH3644" s="166" t="s">
        <v>1220</v>
      </c>
      <c r="AI3644" s="166">
        <v>3303401</v>
      </c>
      <c r="AJ3644" s="166"/>
      <c r="AK3644" s="166"/>
    </row>
    <row r="3645" spans="33:37">
      <c r="AG3645" s="166" t="s">
        <v>72</v>
      </c>
      <c r="AH3645" s="166" t="s">
        <v>1241</v>
      </c>
      <c r="AI3645" s="166">
        <v>3303500</v>
      </c>
      <c r="AJ3645" s="166"/>
      <c r="AK3645" s="166"/>
    </row>
    <row r="3646" spans="33:37">
      <c r="AG3646" s="166" t="s">
        <v>72</v>
      </c>
      <c r="AH3646" s="166" t="s">
        <v>1264</v>
      </c>
      <c r="AI3646" s="166">
        <v>3303609</v>
      </c>
      <c r="AJ3646" s="166"/>
      <c r="AK3646" s="166"/>
    </row>
    <row r="3647" spans="33:37">
      <c r="AG3647" s="166" t="s">
        <v>72</v>
      </c>
      <c r="AH3647" s="166" t="s">
        <v>1285</v>
      </c>
      <c r="AI3647" s="166">
        <v>3303708</v>
      </c>
      <c r="AJ3647" s="166"/>
      <c r="AK3647" s="166"/>
    </row>
    <row r="3648" spans="33:37">
      <c r="AG3648" s="166" t="s">
        <v>72</v>
      </c>
      <c r="AH3648" s="166" t="s">
        <v>1308</v>
      </c>
      <c r="AI3648" s="166">
        <v>3303807</v>
      </c>
      <c r="AJ3648" s="166"/>
      <c r="AK3648" s="166"/>
    </row>
    <row r="3649" spans="33:37">
      <c r="AG3649" s="166" t="s">
        <v>72</v>
      </c>
      <c r="AH3649" s="166" t="s">
        <v>1330</v>
      </c>
      <c r="AI3649" s="166">
        <v>3303856</v>
      </c>
      <c r="AJ3649" s="166"/>
      <c r="AK3649" s="166"/>
    </row>
    <row r="3650" spans="33:37">
      <c r="AG3650" s="166" t="s">
        <v>72</v>
      </c>
      <c r="AH3650" s="166" t="s">
        <v>1352</v>
      </c>
      <c r="AI3650" s="166">
        <v>3303906</v>
      </c>
      <c r="AJ3650" s="166"/>
      <c r="AK3650" s="166"/>
    </row>
    <row r="3651" spans="33:37">
      <c r="AG3651" s="166" t="s">
        <v>72</v>
      </c>
      <c r="AH3651" s="166" t="s">
        <v>1373</v>
      </c>
      <c r="AI3651" s="166">
        <v>3303955</v>
      </c>
      <c r="AJ3651" s="166"/>
      <c r="AK3651" s="166"/>
    </row>
    <row r="3652" spans="33:37">
      <c r="AG3652" s="166" t="s">
        <v>72</v>
      </c>
      <c r="AH3652" s="166" t="s">
        <v>1395</v>
      </c>
      <c r="AI3652" s="166">
        <v>3304003</v>
      </c>
      <c r="AJ3652" s="166"/>
      <c r="AK3652" s="166"/>
    </row>
    <row r="3653" spans="33:37">
      <c r="AG3653" s="166" t="s">
        <v>72</v>
      </c>
      <c r="AH3653" s="166" t="s">
        <v>1417</v>
      </c>
      <c r="AI3653" s="166">
        <v>3304102</v>
      </c>
      <c r="AJ3653" s="166"/>
      <c r="AK3653" s="166"/>
    </row>
    <row r="3654" spans="33:37">
      <c r="AG3654" s="166" t="s">
        <v>72</v>
      </c>
      <c r="AH3654" s="166" t="s">
        <v>1438</v>
      </c>
      <c r="AI3654" s="166">
        <v>3304110</v>
      </c>
      <c r="AJ3654" s="166"/>
      <c r="AK3654" s="166"/>
    </row>
    <row r="3655" spans="33:37">
      <c r="AG3655" s="166" t="s">
        <v>72</v>
      </c>
      <c r="AH3655" s="166" t="s">
        <v>1459</v>
      </c>
      <c r="AI3655" s="166">
        <v>3304128</v>
      </c>
      <c r="AJ3655" s="166"/>
      <c r="AK3655" s="166"/>
    </row>
    <row r="3656" spans="33:37">
      <c r="AG3656" s="166" t="s">
        <v>72</v>
      </c>
      <c r="AH3656" s="166" t="s">
        <v>1480</v>
      </c>
      <c r="AI3656" s="166">
        <v>3304144</v>
      </c>
      <c r="AJ3656" s="166"/>
      <c r="AK3656" s="166"/>
    </row>
    <row r="3657" spans="33:37">
      <c r="AG3657" s="166" t="s">
        <v>72</v>
      </c>
      <c r="AH3657" s="166" t="s">
        <v>1502</v>
      </c>
      <c r="AI3657" s="166">
        <v>3304151</v>
      </c>
      <c r="AJ3657" s="166"/>
      <c r="AK3657" s="166"/>
    </row>
    <row r="3658" spans="33:37">
      <c r="AG3658" s="166" t="s">
        <v>72</v>
      </c>
      <c r="AH3658" s="166" t="s">
        <v>1522</v>
      </c>
      <c r="AI3658" s="166">
        <v>3304201</v>
      </c>
      <c r="AJ3658" s="166"/>
      <c r="AK3658" s="166"/>
    </row>
    <row r="3659" spans="33:37">
      <c r="AG3659" s="166" t="s">
        <v>72</v>
      </c>
      <c r="AH3659" s="166" t="s">
        <v>1543</v>
      </c>
      <c r="AI3659" s="166">
        <v>3304300</v>
      </c>
      <c r="AJ3659" s="166"/>
      <c r="AK3659" s="166"/>
    </row>
    <row r="3660" spans="33:37">
      <c r="AG3660" s="166" t="s">
        <v>72</v>
      </c>
      <c r="AH3660" s="166" t="s">
        <v>1563</v>
      </c>
      <c r="AI3660" s="166">
        <v>3304409</v>
      </c>
      <c r="AJ3660" s="166"/>
      <c r="AK3660" s="166"/>
    </row>
    <row r="3661" spans="33:37">
      <c r="AG3661" s="166" t="s">
        <v>72</v>
      </c>
      <c r="AH3661" s="166" t="s">
        <v>1582</v>
      </c>
      <c r="AI3661" s="166">
        <v>3304508</v>
      </c>
      <c r="AJ3661" s="166"/>
      <c r="AK3661" s="166"/>
    </row>
    <row r="3662" spans="33:37">
      <c r="AG3662" s="166" t="s">
        <v>72</v>
      </c>
      <c r="AH3662" s="166" t="s">
        <v>1603</v>
      </c>
      <c r="AI3662" s="166">
        <v>3304524</v>
      </c>
      <c r="AJ3662" s="166"/>
      <c r="AK3662" s="166"/>
    </row>
    <row r="3663" spans="33:37">
      <c r="AG3663" s="166" t="s">
        <v>72</v>
      </c>
      <c r="AH3663" s="166" t="s">
        <v>1623</v>
      </c>
      <c r="AI3663" s="166">
        <v>3304557</v>
      </c>
      <c r="AJ3663" s="166"/>
      <c r="AK3663" s="166"/>
    </row>
    <row r="3664" spans="33:37">
      <c r="AG3664" s="166" t="s">
        <v>72</v>
      </c>
      <c r="AH3664" s="166" t="s">
        <v>1644</v>
      </c>
      <c r="AI3664" s="166">
        <v>3304607</v>
      </c>
      <c r="AJ3664" s="166"/>
      <c r="AK3664" s="166"/>
    </row>
    <row r="3665" spans="33:37">
      <c r="AG3665" s="166" t="s">
        <v>72</v>
      </c>
      <c r="AH3665" s="166" t="s">
        <v>1664</v>
      </c>
      <c r="AI3665" s="166">
        <v>3304706</v>
      </c>
      <c r="AJ3665" s="166"/>
      <c r="AK3665" s="166"/>
    </row>
    <row r="3666" spans="33:37">
      <c r="AG3666" s="166" t="s">
        <v>72</v>
      </c>
      <c r="AH3666" s="166" t="s">
        <v>1685</v>
      </c>
      <c r="AI3666" s="166">
        <v>3304805</v>
      </c>
      <c r="AJ3666" s="166"/>
      <c r="AK3666" s="166"/>
    </row>
    <row r="3667" spans="33:37">
      <c r="AG3667" s="166" t="s">
        <v>72</v>
      </c>
      <c r="AH3667" s="166" t="s">
        <v>1705</v>
      </c>
      <c r="AI3667" s="166">
        <v>3304755</v>
      </c>
      <c r="AJ3667" s="166"/>
      <c r="AK3667" s="166"/>
    </row>
    <row r="3668" spans="33:37">
      <c r="AG3668" s="166" t="s">
        <v>72</v>
      </c>
      <c r="AH3668" s="166" t="s">
        <v>1726</v>
      </c>
      <c r="AI3668" s="166">
        <v>3304904</v>
      </c>
      <c r="AJ3668" s="166"/>
      <c r="AK3668" s="166"/>
    </row>
    <row r="3669" spans="33:37">
      <c r="AG3669" s="166" t="s">
        <v>72</v>
      </c>
      <c r="AH3669" s="166" t="s">
        <v>1747</v>
      </c>
      <c r="AI3669" s="166">
        <v>3305000</v>
      </c>
      <c r="AJ3669" s="166"/>
      <c r="AK3669" s="166"/>
    </row>
    <row r="3670" spans="33:37">
      <c r="AG3670" s="166" t="s">
        <v>72</v>
      </c>
      <c r="AH3670" s="166" t="s">
        <v>1767</v>
      </c>
      <c r="AI3670" s="166">
        <v>3305109</v>
      </c>
      <c r="AJ3670" s="166"/>
      <c r="AK3670" s="166"/>
    </row>
    <row r="3671" spans="33:37">
      <c r="AG3671" s="166" t="s">
        <v>72</v>
      </c>
      <c r="AH3671" s="166" t="s">
        <v>1787</v>
      </c>
      <c r="AI3671" s="166">
        <v>3305133</v>
      </c>
      <c r="AJ3671" s="166"/>
      <c r="AK3671" s="166"/>
    </row>
    <row r="3672" spans="33:37">
      <c r="AG3672" s="166" t="s">
        <v>72</v>
      </c>
      <c r="AH3672" s="166" t="s">
        <v>1807</v>
      </c>
      <c r="AI3672" s="166">
        <v>3305158</v>
      </c>
      <c r="AJ3672" s="166"/>
      <c r="AK3672" s="166"/>
    </row>
    <row r="3673" spans="33:37">
      <c r="AG3673" s="166" t="s">
        <v>72</v>
      </c>
      <c r="AH3673" s="166" t="s">
        <v>1825</v>
      </c>
      <c r="AI3673" s="166">
        <v>3305208</v>
      </c>
      <c r="AJ3673" s="166"/>
      <c r="AK3673" s="166"/>
    </row>
    <row r="3674" spans="33:37">
      <c r="AG3674" s="166" t="s">
        <v>72</v>
      </c>
      <c r="AH3674" s="166" t="s">
        <v>1843</v>
      </c>
      <c r="AI3674" s="166">
        <v>3305307</v>
      </c>
      <c r="AJ3674" s="166"/>
      <c r="AK3674" s="166"/>
    </row>
    <row r="3675" spans="33:37">
      <c r="AG3675" s="166" t="s">
        <v>72</v>
      </c>
      <c r="AH3675" s="166" t="s">
        <v>1861</v>
      </c>
      <c r="AI3675" s="166">
        <v>3305406</v>
      </c>
      <c r="AJ3675" s="166"/>
      <c r="AK3675" s="166"/>
    </row>
    <row r="3676" spans="33:37">
      <c r="AG3676" s="166" t="s">
        <v>72</v>
      </c>
      <c r="AH3676" s="166" t="s">
        <v>1879</v>
      </c>
      <c r="AI3676" s="166">
        <v>3305505</v>
      </c>
      <c r="AJ3676" s="166"/>
      <c r="AK3676" s="166"/>
    </row>
    <row r="3677" spans="33:37">
      <c r="AG3677" s="166" t="s">
        <v>72</v>
      </c>
      <c r="AH3677" s="166" t="s">
        <v>1895</v>
      </c>
      <c r="AI3677" s="166">
        <v>3305554</v>
      </c>
      <c r="AJ3677" s="166"/>
      <c r="AK3677" s="166"/>
    </row>
    <row r="3678" spans="33:37">
      <c r="AG3678" s="166" t="s">
        <v>72</v>
      </c>
      <c r="AH3678" s="166" t="s">
        <v>1912</v>
      </c>
      <c r="AI3678" s="166">
        <v>3305604</v>
      </c>
      <c r="AJ3678" s="166"/>
      <c r="AK3678" s="166"/>
    </row>
    <row r="3679" spans="33:37">
      <c r="AG3679" s="166" t="s">
        <v>72</v>
      </c>
      <c r="AH3679" s="166" t="s">
        <v>1930</v>
      </c>
      <c r="AI3679" s="166">
        <v>3305703</v>
      </c>
      <c r="AJ3679" s="166"/>
      <c r="AK3679" s="166"/>
    </row>
    <row r="3680" spans="33:37">
      <c r="AG3680" s="166" t="s">
        <v>72</v>
      </c>
      <c r="AH3680" s="166" t="s">
        <v>1946</v>
      </c>
      <c r="AI3680" s="166">
        <v>3305752</v>
      </c>
      <c r="AJ3680" s="166"/>
      <c r="AK3680" s="166"/>
    </row>
    <row r="3681" spans="33:37">
      <c r="AG3681" s="166" t="s">
        <v>72</v>
      </c>
      <c r="AH3681" s="166" t="s">
        <v>1962</v>
      </c>
      <c r="AI3681" s="166">
        <v>3305802</v>
      </c>
      <c r="AJ3681" s="166"/>
      <c r="AK3681" s="166"/>
    </row>
    <row r="3682" spans="33:37">
      <c r="AG3682" s="166" t="s">
        <v>72</v>
      </c>
      <c r="AH3682" s="166" t="s">
        <v>1980</v>
      </c>
      <c r="AI3682" s="166">
        <v>3305901</v>
      </c>
      <c r="AJ3682" s="166"/>
      <c r="AK3682" s="166"/>
    </row>
    <row r="3683" spans="33:37">
      <c r="AG3683" s="166" t="s">
        <v>72</v>
      </c>
      <c r="AH3683" s="166" t="s">
        <v>1997</v>
      </c>
      <c r="AI3683" s="166">
        <v>3306008</v>
      </c>
      <c r="AJ3683" s="166"/>
      <c r="AK3683" s="166"/>
    </row>
    <row r="3684" spans="33:37">
      <c r="AG3684" s="166" t="s">
        <v>72</v>
      </c>
      <c r="AH3684" s="166" t="s">
        <v>2015</v>
      </c>
      <c r="AI3684" s="166">
        <v>3306107</v>
      </c>
      <c r="AJ3684" s="166"/>
      <c r="AK3684" s="166"/>
    </row>
    <row r="3685" spans="33:37">
      <c r="AG3685" s="166" t="s">
        <v>72</v>
      </c>
      <c r="AH3685" s="166" t="s">
        <v>2033</v>
      </c>
      <c r="AI3685" s="166">
        <v>3306156</v>
      </c>
      <c r="AJ3685" s="166"/>
      <c r="AK3685" s="166"/>
    </row>
    <row r="3686" spans="33:37">
      <c r="AG3686" s="166" t="s">
        <v>72</v>
      </c>
      <c r="AH3686" s="166" t="s">
        <v>2051</v>
      </c>
      <c r="AI3686" s="166">
        <v>3306206</v>
      </c>
      <c r="AJ3686" s="166"/>
      <c r="AK3686" s="166"/>
    </row>
    <row r="3687" spans="33:37">
      <c r="AG3687" s="166" t="s">
        <v>72</v>
      </c>
      <c r="AH3687" s="166" t="s">
        <v>2069</v>
      </c>
      <c r="AI3687" s="166">
        <v>3306305</v>
      </c>
      <c r="AJ3687" s="166"/>
      <c r="AK3687" s="166"/>
    </row>
    <row r="3688" spans="33:37">
      <c r="AG3688" s="166" t="s">
        <v>73</v>
      </c>
      <c r="AH3688" s="166" t="s">
        <v>107</v>
      </c>
      <c r="AI3688" s="166">
        <v>2400109</v>
      </c>
      <c r="AJ3688" s="166"/>
      <c r="AK3688" s="166"/>
    </row>
    <row r="3689" spans="33:37">
      <c r="AG3689" s="166" t="s">
        <v>73</v>
      </c>
      <c r="AH3689" s="166" t="s">
        <v>133</v>
      </c>
      <c r="AI3689" s="166">
        <v>2400208</v>
      </c>
      <c r="AJ3689" s="166"/>
      <c r="AK3689" s="166"/>
    </row>
    <row r="3690" spans="33:37">
      <c r="AG3690" s="166" t="s">
        <v>73</v>
      </c>
      <c r="AH3690" s="166" t="s">
        <v>158</v>
      </c>
      <c r="AI3690" s="166">
        <v>2400307</v>
      </c>
      <c r="AJ3690" s="166"/>
      <c r="AK3690" s="166"/>
    </row>
    <row r="3691" spans="33:37">
      <c r="AG3691" s="166" t="s">
        <v>73</v>
      </c>
      <c r="AH3691" s="166" t="s">
        <v>184</v>
      </c>
      <c r="AI3691" s="166">
        <v>2400406</v>
      </c>
      <c r="AJ3691" s="166"/>
      <c r="AK3691" s="166"/>
    </row>
    <row r="3692" spans="33:37">
      <c r="AG3692" s="166" t="s">
        <v>73</v>
      </c>
      <c r="AH3692" s="166" t="s">
        <v>210</v>
      </c>
      <c r="AI3692" s="166">
        <v>2400505</v>
      </c>
      <c r="AJ3692" s="166"/>
      <c r="AK3692" s="166"/>
    </row>
    <row r="3693" spans="33:37">
      <c r="AG3693" s="166" t="s">
        <v>73</v>
      </c>
      <c r="AH3693" s="166" t="s">
        <v>234</v>
      </c>
      <c r="AI3693" s="166">
        <v>2400604</v>
      </c>
      <c r="AJ3693" s="166"/>
      <c r="AK3693" s="166"/>
    </row>
    <row r="3694" spans="33:37">
      <c r="AG3694" s="166" t="s">
        <v>73</v>
      </c>
      <c r="AH3694" s="166" t="s">
        <v>259</v>
      </c>
      <c r="AI3694" s="166">
        <v>2400703</v>
      </c>
      <c r="AJ3694" s="166"/>
      <c r="AK3694" s="166"/>
    </row>
    <row r="3695" spans="33:37">
      <c r="AG3695" s="166" t="s">
        <v>73</v>
      </c>
      <c r="AH3695" s="166" t="s">
        <v>285</v>
      </c>
      <c r="AI3695" s="166">
        <v>2400802</v>
      </c>
      <c r="AJ3695" s="166"/>
      <c r="AK3695" s="166"/>
    </row>
    <row r="3696" spans="33:37">
      <c r="AG3696" s="166" t="s">
        <v>73</v>
      </c>
      <c r="AH3696" s="166" t="s">
        <v>311</v>
      </c>
      <c r="AI3696" s="166">
        <v>2400901</v>
      </c>
      <c r="AJ3696" s="166"/>
      <c r="AK3696" s="166"/>
    </row>
    <row r="3697" spans="33:37">
      <c r="AG3697" s="166" t="s">
        <v>73</v>
      </c>
      <c r="AH3697" s="166" t="s">
        <v>337</v>
      </c>
      <c r="AI3697" s="166">
        <v>2401008</v>
      </c>
      <c r="AJ3697" s="166"/>
      <c r="AK3697" s="166"/>
    </row>
    <row r="3698" spans="33:37">
      <c r="AG3698" s="166" t="s">
        <v>73</v>
      </c>
      <c r="AH3698" s="166" t="s">
        <v>216</v>
      </c>
      <c r="AI3698" s="166">
        <v>2401107</v>
      </c>
      <c r="AJ3698" s="166"/>
      <c r="AK3698" s="166"/>
    </row>
    <row r="3699" spans="33:37">
      <c r="AG3699" s="166" t="s">
        <v>73</v>
      </c>
      <c r="AH3699" s="166" t="s">
        <v>386</v>
      </c>
      <c r="AI3699" s="166">
        <v>2401206</v>
      </c>
      <c r="AJ3699" s="166"/>
      <c r="AK3699" s="166"/>
    </row>
    <row r="3700" spans="33:37">
      <c r="AG3700" s="166" t="s">
        <v>73</v>
      </c>
      <c r="AH3700" s="166" t="s">
        <v>411</v>
      </c>
      <c r="AI3700" s="166">
        <v>2401305</v>
      </c>
      <c r="AJ3700" s="166"/>
      <c r="AK3700" s="166"/>
    </row>
    <row r="3701" spans="33:37">
      <c r="AG3701" s="166" t="s">
        <v>73</v>
      </c>
      <c r="AH3701" s="166" t="s">
        <v>436</v>
      </c>
      <c r="AI3701" s="166">
        <v>2401404</v>
      </c>
      <c r="AJ3701" s="166"/>
      <c r="AK3701" s="166"/>
    </row>
    <row r="3702" spans="33:37">
      <c r="AG3702" s="166" t="s">
        <v>73</v>
      </c>
      <c r="AH3702" s="166" t="s">
        <v>461</v>
      </c>
      <c r="AI3702" s="166">
        <v>2401453</v>
      </c>
      <c r="AJ3702" s="166"/>
      <c r="AK3702" s="166"/>
    </row>
    <row r="3703" spans="33:37">
      <c r="AG3703" s="166" t="s">
        <v>73</v>
      </c>
      <c r="AH3703" s="166" t="s">
        <v>487</v>
      </c>
      <c r="AI3703" s="166">
        <v>2401503</v>
      </c>
      <c r="AJ3703" s="166"/>
      <c r="AK3703" s="166"/>
    </row>
    <row r="3704" spans="33:37">
      <c r="AG3704" s="166" t="s">
        <v>73</v>
      </c>
      <c r="AH3704" s="166" t="s">
        <v>511</v>
      </c>
      <c r="AI3704" s="166">
        <v>2401602</v>
      </c>
      <c r="AJ3704" s="166"/>
      <c r="AK3704" s="166"/>
    </row>
    <row r="3705" spans="33:37">
      <c r="AG3705" s="166" t="s">
        <v>73</v>
      </c>
      <c r="AH3705" s="166" t="s">
        <v>534</v>
      </c>
      <c r="AI3705" s="166">
        <v>2401651</v>
      </c>
      <c r="AJ3705" s="166"/>
      <c r="AK3705" s="166"/>
    </row>
    <row r="3706" spans="33:37">
      <c r="AG3706" s="166" t="s">
        <v>73</v>
      </c>
      <c r="AH3706" s="166" t="s">
        <v>557</v>
      </c>
      <c r="AI3706" s="166">
        <v>2401701</v>
      </c>
      <c r="AJ3706" s="166"/>
      <c r="AK3706" s="166"/>
    </row>
    <row r="3707" spans="33:37">
      <c r="AG3707" s="166" t="s">
        <v>73</v>
      </c>
      <c r="AH3707" s="166" t="s">
        <v>580</v>
      </c>
      <c r="AI3707" s="166">
        <v>2401800</v>
      </c>
      <c r="AJ3707" s="166"/>
      <c r="AK3707" s="166"/>
    </row>
    <row r="3708" spans="33:37">
      <c r="AG3708" s="166" t="s">
        <v>73</v>
      </c>
      <c r="AH3708" s="166" t="s">
        <v>603</v>
      </c>
      <c r="AI3708" s="166">
        <v>2401859</v>
      </c>
      <c r="AJ3708" s="166"/>
      <c r="AK3708" s="166"/>
    </row>
    <row r="3709" spans="33:37">
      <c r="AG3709" s="166" t="s">
        <v>73</v>
      </c>
      <c r="AH3709" s="166" t="s">
        <v>626</v>
      </c>
      <c r="AI3709" s="166">
        <v>2401909</v>
      </c>
      <c r="AJ3709" s="166"/>
      <c r="AK3709" s="166"/>
    </row>
    <row r="3710" spans="33:37">
      <c r="AG3710" s="166" t="s">
        <v>73</v>
      </c>
      <c r="AH3710" s="166" t="s">
        <v>646</v>
      </c>
      <c r="AI3710" s="166">
        <v>2402006</v>
      </c>
      <c r="AJ3710" s="166"/>
      <c r="AK3710" s="166"/>
    </row>
    <row r="3711" spans="33:37">
      <c r="AG3711" s="166" t="s">
        <v>73</v>
      </c>
      <c r="AH3711" s="166" t="s">
        <v>667</v>
      </c>
      <c r="AI3711" s="166">
        <v>2402105</v>
      </c>
      <c r="AJ3711" s="166"/>
      <c r="AK3711" s="166"/>
    </row>
    <row r="3712" spans="33:37">
      <c r="AG3712" s="166" t="s">
        <v>73</v>
      </c>
      <c r="AH3712" s="166" t="s">
        <v>689</v>
      </c>
      <c r="AI3712" s="166">
        <v>2402204</v>
      </c>
      <c r="AJ3712" s="166"/>
      <c r="AK3712" s="166"/>
    </row>
    <row r="3713" spans="33:37">
      <c r="AG3713" s="166" t="s">
        <v>73</v>
      </c>
      <c r="AH3713" s="166" t="s">
        <v>709</v>
      </c>
      <c r="AI3713" s="166">
        <v>2402303</v>
      </c>
      <c r="AJ3713" s="166"/>
      <c r="AK3713" s="166"/>
    </row>
    <row r="3714" spans="33:37">
      <c r="AG3714" s="166" t="s">
        <v>73</v>
      </c>
      <c r="AH3714" s="166" t="s">
        <v>731</v>
      </c>
      <c r="AI3714" s="166">
        <v>2402402</v>
      </c>
      <c r="AJ3714" s="166"/>
      <c r="AK3714" s="166"/>
    </row>
    <row r="3715" spans="33:37">
      <c r="AG3715" s="166" t="s">
        <v>73</v>
      </c>
      <c r="AH3715" s="166" t="s">
        <v>753</v>
      </c>
      <c r="AI3715" s="166">
        <v>2402501</v>
      </c>
      <c r="AJ3715" s="166"/>
      <c r="AK3715" s="166"/>
    </row>
    <row r="3716" spans="33:37">
      <c r="AG3716" s="166" t="s">
        <v>73</v>
      </c>
      <c r="AH3716" s="166" t="s">
        <v>775</v>
      </c>
      <c r="AI3716" s="166">
        <v>2402600</v>
      </c>
      <c r="AJ3716" s="166"/>
      <c r="AK3716" s="166"/>
    </row>
    <row r="3717" spans="33:37">
      <c r="AG3717" s="166" t="s">
        <v>73</v>
      </c>
      <c r="AH3717" s="166" t="s">
        <v>796</v>
      </c>
      <c r="AI3717" s="166">
        <v>2402709</v>
      </c>
      <c r="AJ3717" s="166"/>
      <c r="AK3717" s="166"/>
    </row>
    <row r="3718" spans="33:37">
      <c r="AG3718" s="166" t="s">
        <v>73</v>
      </c>
      <c r="AH3718" s="166" t="s">
        <v>817</v>
      </c>
      <c r="AI3718" s="166">
        <v>2402808</v>
      </c>
      <c r="AJ3718" s="166"/>
      <c r="AK3718" s="166"/>
    </row>
    <row r="3719" spans="33:37">
      <c r="AG3719" s="166" t="s">
        <v>73</v>
      </c>
      <c r="AH3719" s="166" t="s">
        <v>839</v>
      </c>
      <c r="AI3719" s="166">
        <v>2402907</v>
      </c>
      <c r="AJ3719" s="166"/>
      <c r="AK3719" s="166"/>
    </row>
    <row r="3720" spans="33:37">
      <c r="AG3720" s="166" t="s">
        <v>73</v>
      </c>
      <c r="AH3720" s="166" t="s">
        <v>861</v>
      </c>
      <c r="AI3720" s="166">
        <v>2403004</v>
      </c>
      <c r="AJ3720" s="166"/>
      <c r="AK3720" s="166"/>
    </row>
    <row r="3721" spans="33:37">
      <c r="AG3721" s="166" t="s">
        <v>73</v>
      </c>
      <c r="AH3721" s="166" t="s">
        <v>883</v>
      </c>
      <c r="AI3721" s="166">
        <v>2403103</v>
      </c>
      <c r="AJ3721" s="166"/>
      <c r="AK3721" s="166"/>
    </row>
    <row r="3722" spans="33:37">
      <c r="AG3722" s="166" t="s">
        <v>73</v>
      </c>
      <c r="AH3722" s="166" t="s">
        <v>906</v>
      </c>
      <c r="AI3722" s="166">
        <v>2403202</v>
      </c>
      <c r="AJ3722" s="166"/>
      <c r="AK3722" s="166"/>
    </row>
    <row r="3723" spans="33:37">
      <c r="AG3723" s="166" t="s">
        <v>73</v>
      </c>
      <c r="AH3723" s="166" t="s">
        <v>929</v>
      </c>
      <c r="AI3723" s="166">
        <v>2403301</v>
      </c>
      <c r="AJ3723" s="166"/>
      <c r="AK3723" s="166"/>
    </row>
    <row r="3724" spans="33:37">
      <c r="AG3724" s="166" t="s">
        <v>73</v>
      </c>
      <c r="AH3724" s="166" t="s">
        <v>951</v>
      </c>
      <c r="AI3724" s="166">
        <v>2403400</v>
      </c>
      <c r="AJ3724" s="166"/>
      <c r="AK3724" s="166"/>
    </row>
    <row r="3725" spans="33:37">
      <c r="AG3725" s="166" t="s">
        <v>73</v>
      </c>
      <c r="AH3725" s="166" t="s">
        <v>974</v>
      </c>
      <c r="AI3725" s="166">
        <v>2403509</v>
      </c>
      <c r="AJ3725" s="166"/>
      <c r="AK3725" s="166"/>
    </row>
    <row r="3726" spans="33:37">
      <c r="AG3726" s="166" t="s">
        <v>73</v>
      </c>
      <c r="AH3726" s="166" t="s">
        <v>996</v>
      </c>
      <c r="AI3726" s="166">
        <v>2403608</v>
      </c>
      <c r="AJ3726" s="166"/>
      <c r="AK3726" s="166"/>
    </row>
    <row r="3727" spans="33:37">
      <c r="AG3727" s="166" t="s">
        <v>73</v>
      </c>
      <c r="AH3727" s="166" t="s">
        <v>1019</v>
      </c>
      <c r="AI3727" s="166">
        <v>2403707</v>
      </c>
      <c r="AJ3727" s="166"/>
      <c r="AK3727" s="166"/>
    </row>
    <row r="3728" spans="33:37">
      <c r="AG3728" s="166" t="s">
        <v>73</v>
      </c>
      <c r="AH3728" s="166" t="s">
        <v>1041</v>
      </c>
      <c r="AI3728" s="166">
        <v>2403756</v>
      </c>
      <c r="AJ3728" s="166"/>
      <c r="AK3728" s="166"/>
    </row>
    <row r="3729" spans="33:37">
      <c r="AG3729" s="166" t="s">
        <v>73</v>
      </c>
      <c r="AH3729" s="166" t="s">
        <v>1063</v>
      </c>
      <c r="AI3729" s="166">
        <v>2403806</v>
      </c>
      <c r="AJ3729" s="166"/>
      <c r="AK3729" s="166"/>
    </row>
    <row r="3730" spans="33:37">
      <c r="AG3730" s="166" t="s">
        <v>73</v>
      </c>
      <c r="AH3730" s="166" t="s">
        <v>1084</v>
      </c>
      <c r="AI3730" s="166">
        <v>2403905</v>
      </c>
      <c r="AJ3730" s="166"/>
      <c r="AK3730" s="166"/>
    </row>
    <row r="3731" spans="33:37">
      <c r="AG3731" s="166" t="s">
        <v>73</v>
      </c>
      <c r="AH3731" s="166" t="s">
        <v>1107</v>
      </c>
      <c r="AI3731" s="166">
        <v>2404002</v>
      </c>
      <c r="AJ3731" s="166"/>
      <c r="AK3731" s="166"/>
    </row>
    <row r="3732" spans="33:37">
      <c r="AG3732" s="166" t="s">
        <v>73</v>
      </c>
      <c r="AH3732" s="166" t="s">
        <v>1130</v>
      </c>
      <c r="AI3732" s="166">
        <v>2404101</v>
      </c>
      <c r="AJ3732" s="166"/>
      <c r="AK3732" s="166"/>
    </row>
    <row r="3733" spans="33:37">
      <c r="AG3733" s="166" t="s">
        <v>73</v>
      </c>
      <c r="AH3733" s="166" t="s">
        <v>1153</v>
      </c>
      <c r="AI3733" s="166">
        <v>2404200</v>
      </c>
      <c r="AJ3733" s="166"/>
      <c r="AK3733" s="166"/>
    </row>
    <row r="3734" spans="33:37">
      <c r="AG3734" s="166" t="s">
        <v>73</v>
      </c>
      <c r="AH3734" s="166" t="s">
        <v>1176</v>
      </c>
      <c r="AI3734" s="166">
        <v>2404309</v>
      </c>
      <c r="AJ3734" s="166"/>
      <c r="AK3734" s="166"/>
    </row>
    <row r="3735" spans="33:37">
      <c r="AG3735" s="166" t="s">
        <v>73</v>
      </c>
      <c r="AH3735" s="166" t="s">
        <v>1198</v>
      </c>
      <c r="AI3735" s="166">
        <v>2404408</v>
      </c>
      <c r="AJ3735" s="166"/>
      <c r="AK3735" s="166"/>
    </row>
    <row r="3736" spans="33:37">
      <c r="AG3736" s="166" t="s">
        <v>73</v>
      </c>
      <c r="AH3736" s="166" t="s">
        <v>1221</v>
      </c>
      <c r="AI3736" s="166">
        <v>2404507</v>
      </c>
      <c r="AJ3736" s="166"/>
      <c r="AK3736" s="166"/>
    </row>
    <row r="3737" spans="33:37">
      <c r="AG3737" s="166" t="s">
        <v>73</v>
      </c>
      <c r="AH3737" s="166" t="s">
        <v>1242</v>
      </c>
      <c r="AI3737" s="166">
        <v>2404606</v>
      </c>
      <c r="AJ3737" s="166"/>
      <c r="AK3737" s="166"/>
    </row>
    <row r="3738" spans="33:37">
      <c r="AG3738" s="166" t="s">
        <v>73</v>
      </c>
      <c r="AH3738" s="166" t="s">
        <v>1265</v>
      </c>
      <c r="AI3738" s="166">
        <v>2404705</v>
      </c>
      <c r="AJ3738" s="166"/>
      <c r="AK3738" s="166"/>
    </row>
    <row r="3739" spans="33:37">
      <c r="AG3739" s="166" t="s">
        <v>73</v>
      </c>
      <c r="AH3739" s="166" t="s">
        <v>1286</v>
      </c>
      <c r="AI3739" s="166">
        <v>2404804</v>
      </c>
      <c r="AJ3739" s="166"/>
      <c r="AK3739" s="166"/>
    </row>
    <row r="3740" spans="33:37">
      <c r="AG3740" s="166" t="s">
        <v>73</v>
      </c>
      <c r="AH3740" s="166" t="s">
        <v>1309</v>
      </c>
      <c r="AI3740" s="166">
        <v>2404853</v>
      </c>
      <c r="AJ3740" s="166"/>
      <c r="AK3740" s="166"/>
    </row>
    <row r="3741" spans="33:37">
      <c r="AG3741" s="166" t="s">
        <v>73</v>
      </c>
      <c r="AH3741" s="166" t="s">
        <v>1331</v>
      </c>
      <c r="AI3741" s="166">
        <v>2404903</v>
      </c>
      <c r="AJ3741" s="166"/>
      <c r="AK3741" s="166"/>
    </row>
    <row r="3742" spans="33:37">
      <c r="AG3742" s="166" t="s">
        <v>73</v>
      </c>
      <c r="AH3742" s="166" t="s">
        <v>1353</v>
      </c>
      <c r="AI3742" s="166">
        <v>2405009</v>
      </c>
      <c r="AJ3742" s="166"/>
      <c r="AK3742" s="166"/>
    </row>
    <row r="3743" spans="33:37">
      <c r="AG3743" s="166" t="s">
        <v>73</v>
      </c>
      <c r="AH3743" s="166" t="s">
        <v>1374</v>
      </c>
      <c r="AI3743" s="166">
        <v>2405108</v>
      </c>
      <c r="AJ3743" s="166"/>
      <c r="AK3743" s="166"/>
    </row>
    <row r="3744" spans="33:37">
      <c r="AG3744" s="166" t="s">
        <v>73</v>
      </c>
      <c r="AH3744" s="166" t="s">
        <v>1396</v>
      </c>
      <c r="AI3744" s="166">
        <v>2405207</v>
      </c>
      <c r="AJ3744" s="166"/>
      <c r="AK3744" s="166"/>
    </row>
    <row r="3745" spans="33:37">
      <c r="AG3745" s="166" t="s">
        <v>73</v>
      </c>
      <c r="AH3745" s="166" t="s">
        <v>1418</v>
      </c>
      <c r="AI3745" s="166">
        <v>2405306</v>
      </c>
      <c r="AJ3745" s="166"/>
      <c r="AK3745" s="166"/>
    </row>
    <row r="3746" spans="33:37">
      <c r="AG3746" s="166" t="s">
        <v>73</v>
      </c>
      <c r="AH3746" s="166" t="s">
        <v>1439</v>
      </c>
      <c r="AI3746" s="166">
        <v>2405405</v>
      </c>
      <c r="AJ3746" s="166"/>
      <c r="AK3746" s="166"/>
    </row>
    <row r="3747" spans="33:37">
      <c r="AG3747" s="166" t="s">
        <v>73</v>
      </c>
      <c r="AH3747" s="166" t="s">
        <v>1460</v>
      </c>
      <c r="AI3747" s="166">
        <v>2405504</v>
      </c>
      <c r="AJ3747" s="166"/>
      <c r="AK3747" s="166"/>
    </row>
    <row r="3748" spans="33:37">
      <c r="AG3748" s="166" t="s">
        <v>73</v>
      </c>
      <c r="AH3748" s="166" t="s">
        <v>1481</v>
      </c>
      <c r="AI3748" s="166">
        <v>2405603</v>
      </c>
      <c r="AJ3748" s="166"/>
      <c r="AK3748" s="166"/>
    </row>
    <row r="3749" spans="33:37">
      <c r="AG3749" s="166" t="s">
        <v>73</v>
      </c>
      <c r="AH3749" s="166" t="s">
        <v>1503</v>
      </c>
      <c r="AI3749" s="166">
        <v>2405702</v>
      </c>
      <c r="AJ3749" s="166"/>
      <c r="AK3749" s="166"/>
    </row>
    <row r="3750" spans="33:37">
      <c r="AG3750" s="166" t="s">
        <v>73</v>
      </c>
      <c r="AH3750" s="166" t="s">
        <v>1523</v>
      </c>
      <c r="AI3750" s="166">
        <v>2405801</v>
      </c>
      <c r="AJ3750" s="166"/>
      <c r="AK3750" s="166"/>
    </row>
    <row r="3751" spans="33:37">
      <c r="AG3751" s="166" t="s">
        <v>73</v>
      </c>
      <c r="AH3751" s="166" t="s">
        <v>1544</v>
      </c>
      <c r="AI3751" s="166">
        <v>2405900</v>
      </c>
      <c r="AJ3751" s="166"/>
      <c r="AK3751" s="166"/>
    </row>
    <row r="3752" spans="33:37">
      <c r="AG3752" s="166" t="s">
        <v>73</v>
      </c>
      <c r="AH3752" s="166" t="s">
        <v>1564</v>
      </c>
      <c r="AI3752" s="166">
        <v>2406007</v>
      </c>
      <c r="AJ3752" s="166"/>
      <c r="AK3752" s="166"/>
    </row>
    <row r="3753" spans="33:37">
      <c r="AG3753" s="166" t="s">
        <v>73</v>
      </c>
      <c r="AH3753" s="166" t="s">
        <v>1583</v>
      </c>
      <c r="AI3753" s="166">
        <v>2406106</v>
      </c>
      <c r="AJ3753" s="166"/>
      <c r="AK3753" s="166"/>
    </row>
    <row r="3754" spans="33:37">
      <c r="AG3754" s="166" t="s">
        <v>73</v>
      </c>
      <c r="AH3754" s="166" t="s">
        <v>1069</v>
      </c>
      <c r="AI3754" s="166">
        <v>2406155</v>
      </c>
      <c r="AJ3754" s="166"/>
      <c r="AK3754" s="166"/>
    </row>
    <row r="3755" spans="33:37">
      <c r="AG3755" s="166" t="s">
        <v>73</v>
      </c>
      <c r="AH3755" s="166" t="s">
        <v>1624</v>
      </c>
      <c r="AI3755" s="166">
        <v>2406205</v>
      </c>
      <c r="AJ3755" s="166"/>
      <c r="AK3755" s="166"/>
    </row>
    <row r="3756" spans="33:37">
      <c r="AG3756" s="166" t="s">
        <v>73</v>
      </c>
      <c r="AH3756" s="166" t="s">
        <v>1645</v>
      </c>
      <c r="AI3756" s="166">
        <v>2406304</v>
      </c>
      <c r="AJ3756" s="166"/>
      <c r="AK3756" s="166"/>
    </row>
    <row r="3757" spans="33:37">
      <c r="AG3757" s="166" t="s">
        <v>73</v>
      </c>
      <c r="AH3757" s="166" t="s">
        <v>1665</v>
      </c>
      <c r="AI3757" s="166">
        <v>2406403</v>
      </c>
      <c r="AJ3757" s="166"/>
      <c r="AK3757" s="166"/>
    </row>
    <row r="3758" spans="33:37">
      <c r="AG3758" s="166" t="s">
        <v>73</v>
      </c>
      <c r="AH3758" s="166" t="s">
        <v>1686</v>
      </c>
      <c r="AI3758" s="166">
        <v>2406502</v>
      </c>
      <c r="AJ3758" s="166"/>
      <c r="AK3758" s="166"/>
    </row>
    <row r="3759" spans="33:37">
      <c r="AG3759" s="166" t="s">
        <v>73</v>
      </c>
      <c r="AH3759" s="166" t="s">
        <v>1706</v>
      </c>
      <c r="AI3759" s="166">
        <v>2406601</v>
      </c>
      <c r="AJ3759" s="166"/>
      <c r="AK3759" s="166"/>
    </row>
    <row r="3760" spans="33:37">
      <c r="AG3760" s="166" t="s">
        <v>73</v>
      </c>
      <c r="AH3760" s="166" t="s">
        <v>1727</v>
      </c>
      <c r="AI3760" s="166">
        <v>2406700</v>
      </c>
      <c r="AJ3760" s="166"/>
      <c r="AK3760" s="166"/>
    </row>
    <row r="3761" spans="33:37">
      <c r="AG3761" s="166" t="s">
        <v>73</v>
      </c>
      <c r="AH3761" s="166" t="s">
        <v>1748</v>
      </c>
      <c r="AI3761" s="166">
        <v>2406809</v>
      </c>
      <c r="AJ3761" s="166"/>
      <c r="AK3761" s="166"/>
    </row>
    <row r="3762" spans="33:37">
      <c r="AG3762" s="166" t="s">
        <v>73</v>
      </c>
      <c r="AH3762" s="166" t="s">
        <v>1768</v>
      </c>
      <c r="AI3762" s="166">
        <v>2406908</v>
      </c>
      <c r="AJ3762" s="166"/>
      <c r="AK3762" s="166"/>
    </row>
    <row r="3763" spans="33:37">
      <c r="AG3763" s="166" t="s">
        <v>73</v>
      </c>
      <c r="AH3763" s="166" t="s">
        <v>1788</v>
      </c>
      <c r="AI3763" s="166">
        <v>2407005</v>
      </c>
      <c r="AJ3763" s="166"/>
      <c r="AK3763" s="166"/>
    </row>
    <row r="3764" spans="33:37">
      <c r="AG3764" s="166" t="s">
        <v>73</v>
      </c>
      <c r="AH3764" s="166" t="s">
        <v>1808</v>
      </c>
      <c r="AI3764" s="166">
        <v>2407104</v>
      </c>
      <c r="AJ3764" s="166"/>
      <c r="AK3764" s="166"/>
    </row>
    <row r="3765" spans="33:37">
      <c r="AG3765" s="166" t="s">
        <v>73</v>
      </c>
      <c r="AH3765" s="166" t="s">
        <v>1826</v>
      </c>
      <c r="AI3765" s="166">
        <v>2407203</v>
      </c>
      <c r="AJ3765" s="166"/>
      <c r="AK3765" s="166"/>
    </row>
    <row r="3766" spans="33:37">
      <c r="AG3766" s="166" t="s">
        <v>73</v>
      </c>
      <c r="AH3766" s="166" t="s">
        <v>1844</v>
      </c>
      <c r="AI3766" s="166">
        <v>2407252</v>
      </c>
      <c r="AJ3766" s="166"/>
      <c r="AK3766" s="166"/>
    </row>
    <row r="3767" spans="33:37">
      <c r="AG3767" s="166" t="s">
        <v>73</v>
      </c>
      <c r="AH3767" s="166" t="s">
        <v>1862</v>
      </c>
      <c r="AI3767" s="166">
        <v>2407302</v>
      </c>
      <c r="AJ3767" s="166"/>
      <c r="AK3767" s="166"/>
    </row>
    <row r="3768" spans="33:37">
      <c r="AG3768" s="166" t="s">
        <v>73</v>
      </c>
      <c r="AH3768" s="166" t="s">
        <v>1880</v>
      </c>
      <c r="AI3768" s="166">
        <v>2407401</v>
      </c>
      <c r="AJ3768" s="166"/>
      <c r="AK3768" s="166"/>
    </row>
    <row r="3769" spans="33:37">
      <c r="AG3769" s="166" t="s">
        <v>73</v>
      </c>
      <c r="AH3769" s="166" t="s">
        <v>1896</v>
      </c>
      <c r="AI3769" s="166">
        <v>2407500</v>
      </c>
      <c r="AJ3769" s="166"/>
      <c r="AK3769" s="166"/>
    </row>
    <row r="3770" spans="33:37">
      <c r="AG3770" s="166" t="s">
        <v>73</v>
      </c>
      <c r="AH3770" s="166" t="s">
        <v>1913</v>
      </c>
      <c r="AI3770" s="166">
        <v>2407609</v>
      </c>
      <c r="AJ3770" s="166"/>
      <c r="AK3770" s="166"/>
    </row>
    <row r="3771" spans="33:37">
      <c r="AG3771" s="166" t="s">
        <v>73</v>
      </c>
      <c r="AH3771" s="166" t="s">
        <v>1931</v>
      </c>
      <c r="AI3771" s="166">
        <v>2407708</v>
      </c>
      <c r="AJ3771" s="166"/>
      <c r="AK3771" s="166"/>
    </row>
    <row r="3772" spans="33:37">
      <c r="AG3772" s="166" t="s">
        <v>73</v>
      </c>
      <c r="AH3772" s="166" t="s">
        <v>1762</v>
      </c>
      <c r="AI3772" s="166">
        <v>2407807</v>
      </c>
      <c r="AJ3772" s="166"/>
      <c r="AK3772" s="166"/>
    </row>
    <row r="3773" spans="33:37">
      <c r="AG3773" s="166" t="s">
        <v>73</v>
      </c>
      <c r="AH3773" s="166" t="s">
        <v>1963</v>
      </c>
      <c r="AI3773" s="166">
        <v>2407906</v>
      </c>
      <c r="AJ3773" s="166"/>
      <c r="AK3773" s="166"/>
    </row>
    <row r="3774" spans="33:37">
      <c r="AG3774" s="166" t="s">
        <v>73</v>
      </c>
      <c r="AH3774" s="166" t="s">
        <v>1981</v>
      </c>
      <c r="AI3774" s="166">
        <v>2408003</v>
      </c>
      <c r="AJ3774" s="166"/>
      <c r="AK3774" s="166"/>
    </row>
    <row r="3775" spans="33:37">
      <c r="AG3775" s="166" t="s">
        <v>73</v>
      </c>
      <c r="AH3775" s="166" t="s">
        <v>1998</v>
      </c>
      <c r="AI3775" s="166">
        <v>2408102</v>
      </c>
      <c r="AJ3775" s="166"/>
      <c r="AK3775" s="166"/>
    </row>
    <row r="3776" spans="33:37">
      <c r="AG3776" s="166" t="s">
        <v>73</v>
      </c>
      <c r="AH3776" s="166" t="s">
        <v>2016</v>
      </c>
      <c r="AI3776" s="166">
        <v>2408201</v>
      </c>
      <c r="AJ3776" s="166"/>
      <c r="AK3776" s="166"/>
    </row>
    <row r="3777" spans="33:37">
      <c r="AG3777" s="166" t="s">
        <v>73</v>
      </c>
      <c r="AH3777" s="166" t="s">
        <v>2034</v>
      </c>
      <c r="AI3777" s="166">
        <v>2408300</v>
      </c>
      <c r="AJ3777" s="166"/>
      <c r="AK3777" s="166"/>
    </row>
    <row r="3778" spans="33:37">
      <c r="AG3778" s="166" t="s">
        <v>73</v>
      </c>
      <c r="AH3778" s="166" t="s">
        <v>2052</v>
      </c>
      <c r="AI3778" s="166">
        <v>2408409</v>
      </c>
      <c r="AJ3778" s="166"/>
      <c r="AK3778" s="166"/>
    </row>
    <row r="3779" spans="33:37">
      <c r="AG3779" s="166" t="s">
        <v>73</v>
      </c>
      <c r="AH3779" s="166" t="s">
        <v>1550</v>
      </c>
      <c r="AI3779" s="166">
        <v>2408508</v>
      </c>
      <c r="AJ3779" s="166"/>
      <c r="AK3779" s="166"/>
    </row>
    <row r="3780" spans="33:37">
      <c r="AG3780" s="166" t="s">
        <v>73</v>
      </c>
      <c r="AH3780" s="166" t="s">
        <v>2085</v>
      </c>
      <c r="AI3780" s="166">
        <v>2408607</v>
      </c>
      <c r="AJ3780" s="166"/>
      <c r="AK3780" s="166"/>
    </row>
    <row r="3781" spans="33:37">
      <c r="AG3781" s="166" t="s">
        <v>73</v>
      </c>
      <c r="AH3781" s="166" t="s">
        <v>2101</v>
      </c>
      <c r="AI3781" s="166">
        <v>2408706</v>
      </c>
      <c r="AJ3781" s="166"/>
      <c r="AK3781" s="166"/>
    </row>
    <row r="3782" spans="33:37">
      <c r="AG3782" s="166" t="s">
        <v>73</v>
      </c>
      <c r="AH3782" s="166" t="s">
        <v>2118</v>
      </c>
      <c r="AI3782" s="166">
        <v>2408805</v>
      </c>
      <c r="AJ3782" s="166"/>
      <c r="AK3782" s="166"/>
    </row>
    <row r="3783" spans="33:37">
      <c r="AG3783" s="166" t="s">
        <v>73</v>
      </c>
      <c r="AH3783" s="166" t="s">
        <v>2133</v>
      </c>
      <c r="AI3783" s="166">
        <v>2408904</v>
      </c>
      <c r="AJ3783" s="166"/>
      <c r="AK3783" s="166"/>
    </row>
    <row r="3784" spans="33:37">
      <c r="AG3784" s="166" t="s">
        <v>73</v>
      </c>
      <c r="AH3784" s="166" t="s">
        <v>2150</v>
      </c>
      <c r="AI3784" s="166">
        <v>2403251</v>
      </c>
      <c r="AJ3784" s="166"/>
      <c r="AK3784" s="166"/>
    </row>
    <row r="3785" spans="33:37">
      <c r="AG3785" s="166" t="s">
        <v>73</v>
      </c>
      <c r="AH3785" s="166" t="s">
        <v>2166</v>
      </c>
      <c r="AI3785" s="166">
        <v>2409100</v>
      </c>
      <c r="AJ3785" s="166"/>
      <c r="AK3785" s="166"/>
    </row>
    <row r="3786" spans="33:37">
      <c r="AG3786" s="166" t="s">
        <v>73</v>
      </c>
      <c r="AH3786" s="166" t="s">
        <v>2183</v>
      </c>
      <c r="AI3786" s="166">
        <v>2409209</v>
      </c>
      <c r="AJ3786" s="166"/>
      <c r="AK3786" s="166"/>
    </row>
    <row r="3787" spans="33:37">
      <c r="AG3787" s="166" t="s">
        <v>73</v>
      </c>
      <c r="AH3787" s="166" t="s">
        <v>2200</v>
      </c>
      <c r="AI3787" s="166">
        <v>2409308</v>
      </c>
      <c r="AJ3787" s="166"/>
      <c r="AK3787" s="166"/>
    </row>
    <row r="3788" spans="33:37">
      <c r="AG3788" s="166" t="s">
        <v>73</v>
      </c>
      <c r="AH3788" s="166" t="s">
        <v>2214</v>
      </c>
      <c r="AI3788" s="166">
        <v>2409407</v>
      </c>
      <c r="AJ3788" s="166"/>
      <c r="AK3788" s="166"/>
    </row>
    <row r="3789" spans="33:37">
      <c r="AG3789" s="166" t="s">
        <v>73</v>
      </c>
      <c r="AH3789" s="166" t="s">
        <v>2231</v>
      </c>
      <c r="AI3789" s="166">
        <v>2409506</v>
      </c>
      <c r="AJ3789" s="166"/>
      <c r="AK3789" s="166"/>
    </row>
    <row r="3790" spans="33:37">
      <c r="AG3790" s="166" t="s">
        <v>73</v>
      </c>
      <c r="AH3790" s="166" t="s">
        <v>2044</v>
      </c>
      <c r="AI3790" s="166">
        <v>2409605</v>
      </c>
      <c r="AJ3790" s="166"/>
      <c r="AK3790" s="166"/>
    </row>
    <row r="3791" spans="33:37">
      <c r="AG3791" s="166" t="s">
        <v>73</v>
      </c>
      <c r="AH3791" s="166" t="s">
        <v>2261</v>
      </c>
      <c r="AI3791" s="166">
        <v>2409704</v>
      </c>
      <c r="AJ3791" s="166"/>
      <c r="AK3791" s="166"/>
    </row>
    <row r="3792" spans="33:37">
      <c r="AG3792" s="166" t="s">
        <v>73</v>
      </c>
      <c r="AH3792" s="166" t="s">
        <v>2276</v>
      </c>
      <c r="AI3792" s="166">
        <v>2409803</v>
      </c>
      <c r="AJ3792" s="166"/>
      <c r="AK3792" s="166"/>
    </row>
    <row r="3793" spans="33:37">
      <c r="AG3793" s="166" t="s">
        <v>73</v>
      </c>
      <c r="AH3793" s="166" t="s">
        <v>2292</v>
      </c>
      <c r="AI3793" s="166">
        <v>2409902</v>
      </c>
      <c r="AJ3793" s="166"/>
      <c r="AK3793" s="166"/>
    </row>
    <row r="3794" spans="33:37">
      <c r="AG3794" s="166" t="s">
        <v>73</v>
      </c>
      <c r="AH3794" s="166" t="s">
        <v>2308</v>
      </c>
      <c r="AI3794" s="166">
        <v>2410009</v>
      </c>
      <c r="AJ3794" s="166"/>
      <c r="AK3794" s="166"/>
    </row>
    <row r="3795" spans="33:37">
      <c r="AG3795" s="166" t="s">
        <v>73</v>
      </c>
      <c r="AH3795" s="166" t="s">
        <v>2321</v>
      </c>
      <c r="AI3795" s="166">
        <v>2410108</v>
      </c>
      <c r="AJ3795" s="166"/>
      <c r="AK3795" s="166"/>
    </row>
    <row r="3796" spans="33:37">
      <c r="AG3796" s="166" t="s">
        <v>73</v>
      </c>
      <c r="AH3796" s="166" t="s">
        <v>2337</v>
      </c>
      <c r="AI3796" s="166">
        <v>2410207</v>
      </c>
      <c r="AJ3796" s="166"/>
      <c r="AK3796" s="166"/>
    </row>
    <row r="3797" spans="33:37">
      <c r="AG3797" s="166" t="s">
        <v>73</v>
      </c>
      <c r="AH3797" s="166" t="s">
        <v>2353</v>
      </c>
      <c r="AI3797" s="166">
        <v>2410256</v>
      </c>
      <c r="AJ3797" s="166"/>
      <c r="AK3797" s="166"/>
    </row>
    <row r="3798" spans="33:37">
      <c r="AG3798" s="166" t="s">
        <v>73</v>
      </c>
      <c r="AH3798" s="166" t="s">
        <v>2368</v>
      </c>
      <c r="AI3798" s="166">
        <v>2410306</v>
      </c>
      <c r="AJ3798" s="166"/>
      <c r="AK3798" s="166"/>
    </row>
    <row r="3799" spans="33:37">
      <c r="AG3799" s="166" t="s">
        <v>73</v>
      </c>
      <c r="AH3799" s="166" t="s">
        <v>2383</v>
      </c>
      <c r="AI3799" s="166">
        <v>2410405</v>
      </c>
      <c r="AJ3799" s="166"/>
      <c r="AK3799" s="166"/>
    </row>
    <row r="3800" spans="33:37">
      <c r="AG3800" s="166" t="s">
        <v>73</v>
      </c>
      <c r="AH3800" s="166" t="s">
        <v>2398</v>
      </c>
      <c r="AI3800" s="166">
        <v>2410504</v>
      </c>
      <c r="AJ3800" s="166"/>
      <c r="AK3800" s="166"/>
    </row>
    <row r="3801" spans="33:37">
      <c r="AG3801" s="166" t="s">
        <v>73</v>
      </c>
      <c r="AH3801" s="166" t="s">
        <v>2414</v>
      </c>
      <c r="AI3801" s="166">
        <v>2410603</v>
      </c>
      <c r="AJ3801" s="166"/>
      <c r="AK3801" s="166"/>
    </row>
    <row r="3802" spans="33:37">
      <c r="AG3802" s="166" t="s">
        <v>73</v>
      </c>
      <c r="AH3802" s="166" t="s">
        <v>2430</v>
      </c>
      <c r="AI3802" s="166">
        <v>2410702</v>
      </c>
      <c r="AJ3802" s="166"/>
      <c r="AK3802" s="166"/>
    </row>
    <row r="3803" spans="33:37">
      <c r="AG3803" s="166" t="s">
        <v>73</v>
      </c>
      <c r="AH3803" s="166" t="s">
        <v>2446</v>
      </c>
      <c r="AI3803" s="166">
        <v>2410801</v>
      </c>
      <c r="AJ3803" s="166"/>
      <c r="AK3803" s="166"/>
    </row>
    <row r="3804" spans="33:37">
      <c r="AG3804" s="166" t="s">
        <v>73</v>
      </c>
      <c r="AH3804" s="166" t="s">
        <v>1422</v>
      </c>
      <c r="AI3804" s="166">
        <v>2410900</v>
      </c>
      <c r="AJ3804" s="166"/>
      <c r="AK3804" s="166"/>
    </row>
    <row r="3805" spans="33:37">
      <c r="AG3805" s="166" t="s">
        <v>73</v>
      </c>
      <c r="AH3805" s="166" t="s">
        <v>2475</v>
      </c>
      <c r="AI3805" s="166">
        <v>2408953</v>
      </c>
      <c r="AJ3805" s="166"/>
      <c r="AK3805" s="166"/>
    </row>
    <row r="3806" spans="33:37">
      <c r="AG3806" s="166" t="s">
        <v>73</v>
      </c>
      <c r="AH3806" s="166" t="s">
        <v>2491</v>
      </c>
      <c r="AI3806" s="166">
        <v>2411007</v>
      </c>
      <c r="AJ3806" s="166"/>
      <c r="AK3806" s="166"/>
    </row>
    <row r="3807" spans="33:37">
      <c r="AG3807" s="166" t="s">
        <v>73</v>
      </c>
      <c r="AH3807" s="166" t="s">
        <v>2505</v>
      </c>
      <c r="AI3807" s="166">
        <v>2411106</v>
      </c>
      <c r="AJ3807" s="166"/>
      <c r="AK3807" s="166"/>
    </row>
    <row r="3808" spans="33:37">
      <c r="AG3808" s="166" t="s">
        <v>73</v>
      </c>
      <c r="AH3808" s="166" t="s">
        <v>2521</v>
      </c>
      <c r="AI3808" s="166">
        <v>2411205</v>
      </c>
      <c r="AJ3808" s="166"/>
      <c r="AK3808" s="166"/>
    </row>
    <row r="3809" spans="33:37">
      <c r="AG3809" s="166" t="s">
        <v>73</v>
      </c>
      <c r="AH3809" s="166" t="s">
        <v>2536</v>
      </c>
      <c r="AI3809" s="166">
        <v>2409332</v>
      </c>
      <c r="AJ3809" s="166"/>
      <c r="AK3809" s="166"/>
    </row>
    <row r="3810" spans="33:37">
      <c r="AG3810" s="166" t="s">
        <v>73</v>
      </c>
      <c r="AH3810" s="166" t="s">
        <v>2552</v>
      </c>
      <c r="AI3810" s="166">
        <v>2411403</v>
      </c>
      <c r="AJ3810" s="166"/>
      <c r="AK3810" s="166"/>
    </row>
    <row r="3811" spans="33:37">
      <c r="AG3811" s="166" t="s">
        <v>73</v>
      </c>
      <c r="AH3811" s="166" t="s">
        <v>2566</v>
      </c>
      <c r="AI3811" s="166">
        <v>2411429</v>
      </c>
      <c r="AJ3811" s="166"/>
      <c r="AK3811" s="166"/>
    </row>
    <row r="3812" spans="33:37">
      <c r="AG3812" s="166" t="s">
        <v>73</v>
      </c>
      <c r="AH3812" s="166" t="s">
        <v>2581</v>
      </c>
      <c r="AI3812" s="166">
        <v>2411502</v>
      </c>
      <c r="AJ3812" s="166"/>
      <c r="AK3812" s="166"/>
    </row>
    <row r="3813" spans="33:37">
      <c r="AG3813" s="166" t="s">
        <v>73</v>
      </c>
      <c r="AH3813" s="166" t="s">
        <v>2597</v>
      </c>
      <c r="AI3813" s="166">
        <v>2411601</v>
      </c>
      <c r="AJ3813" s="166"/>
      <c r="AK3813" s="166"/>
    </row>
    <row r="3814" spans="33:37">
      <c r="AG3814" s="166" t="s">
        <v>73</v>
      </c>
      <c r="AH3814" s="166" t="s">
        <v>2613</v>
      </c>
      <c r="AI3814" s="166">
        <v>2411700</v>
      </c>
      <c r="AJ3814" s="166"/>
      <c r="AK3814" s="166"/>
    </row>
    <row r="3815" spans="33:37">
      <c r="AG3815" s="166" t="s">
        <v>73</v>
      </c>
      <c r="AH3815" s="166" t="s">
        <v>2625</v>
      </c>
      <c r="AI3815" s="166">
        <v>2411809</v>
      </c>
      <c r="AJ3815" s="166"/>
      <c r="AK3815" s="166"/>
    </row>
    <row r="3816" spans="33:37">
      <c r="AG3816" s="166" t="s">
        <v>73</v>
      </c>
      <c r="AH3816" s="166" t="s">
        <v>2640</v>
      </c>
      <c r="AI3816" s="166">
        <v>2411908</v>
      </c>
      <c r="AJ3816" s="166"/>
      <c r="AK3816" s="166"/>
    </row>
    <row r="3817" spans="33:37">
      <c r="AG3817" s="166" t="s">
        <v>73</v>
      </c>
      <c r="AH3817" s="166" t="s">
        <v>2653</v>
      </c>
      <c r="AI3817" s="166">
        <v>2412005</v>
      </c>
      <c r="AJ3817" s="166"/>
      <c r="AK3817" s="166"/>
    </row>
    <row r="3818" spans="33:37">
      <c r="AG3818" s="166" t="s">
        <v>73</v>
      </c>
      <c r="AH3818" s="166" t="s">
        <v>2667</v>
      </c>
      <c r="AI3818" s="166">
        <v>2412104</v>
      </c>
      <c r="AJ3818" s="166"/>
      <c r="AK3818" s="166"/>
    </row>
    <row r="3819" spans="33:37">
      <c r="AG3819" s="166" t="s">
        <v>73</v>
      </c>
      <c r="AH3819" s="166" t="s">
        <v>2681</v>
      </c>
      <c r="AI3819" s="166">
        <v>2412203</v>
      </c>
      <c r="AJ3819" s="166"/>
      <c r="AK3819" s="166"/>
    </row>
    <row r="3820" spans="33:37">
      <c r="AG3820" s="166" t="s">
        <v>73</v>
      </c>
      <c r="AH3820" s="166" t="s">
        <v>2697</v>
      </c>
      <c r="AI3820" s="166">
        <v>2412302</v>
      </c>
      <c r="AJ3820" s="166"/>
      <c r="AK3820" s="166"/>
    </row>
    <row r="3821" spans="33:37">
      <c r="AG3821" s="166" t="s">
        <v>73</v>
      </c>
      <c r="AH3821" s="166" t="s">
        <v>2712</v>
      </c>
      <c r="AI3821" s="166">
        <v>2412401</v>
      </c>
      <c r="AJ3821" s="166"/>
      <c r="AK3821" s="166"/>
    </row>
    <row r="3822" spans="33:37">
      <c r="AG3822" s="166" t="s">
        <v>73</v>
      </c>
      <c r="AH3822" s="166" t="s">
        <v>2728</v>
      </c>
      <c r="AI3822" s="166">
        <v>2412500</v>
      </c>
      <c r="AJ3822" s="166"/>
      <c r="AK3822" s="166"/>
    </row>
    <row r="3823" spans="33:37">
      <c r="AG3823" s="166" t="s">
        <v>73</v>
      </c>
      <c r="AH3823" s="166" t="s">
        <v>2743</v>
      </c>
      <c r="AI3823" s="166">
        <v>2412559</v>
      </c>
      <c r="AJ3823" s="166"/>
      <c r="AK3823" s="166"/>
    </row>
    <row r="3824" spans="33:37">
      <c r="AG3824" s="166" t="s">
        <v>73</v>
      </c>
      <c r="AH3824" s="166" t="s">
        <v>2758</v>
      </c>
      <c r="AI3824" s="166">
        <v>2412609</v>
      </c>
      <c r="AJ3824" s="166"/>
      <c r="AK3824" s="166"/>
    </row>
    <row r="3825" spans="33:37">
      <c r="AG3825" s="166" t="s">
        <v>73</v>
      </c>
      <c r="AH3825" s="166" t="s">
        <v>2774</v>
      </c>
      <c r="AI3825" s="166">
        <v>2412708</v>
      </c>
      <c r="AJ3825" s="166"/>
      <c r="AK3825" s="166"/>
    </row>
    <row r="3826" spans="33:37">
      <c r="AG3826" s="166" t="s">
        <v>73</v>
      </c>
      <c r="AH3826" s="166" t="s">
        <v>2790</v>
      </c>
      <c r="AI3826" s="166">
        <v>2412807</v>
      </c>
      <c r="AJ3826" s="166"/>
      <c r="AK3826" s="166"/>
    </row>
    <row r="3827" spans="33:37">
      <c r="AG3827" s="166" t="s">
        <v>73</v>
      </c>
      <c r="AH3827" s="166" t="s">
        <v>2805</v>
      </c>
      <c r="AI3827" s="166">
        <v>2412906</v>
      </c>
      <c r="AJ3827" s="166"/>
      <c r="AK3827" s="166"/>
    </row>
    <row r="3828" spans="33:37">
      <c r="AG3828" s="166" t="s">
        <v>73</v>
      </c>
      <c r="AH3828" s="166" t="s">
        <v>2820</v>
      </c>
      <c r="AI3828" s="166">
        <v>2413003</v>
      </c>
      <c r="AJ3828" s="166"/>
      <c r="AK3828" s="166"/>
    </row>
    <row r="3829" spans="33:37">
      <c r="AG3829" s="166" t="s">
        <v>73</v>
      </c>
      <c r="AH3829" s="166" t="s">
        <v>2832</v>
      </c>
      <c r="AI3829" s="166">
        <v>2413102</v>
      </c>
      <c r="AJ3829" s="166"/>
      <c r="AK3829" s="166"/>
    </row>
    <row r="3830" spans="33:37">
      <c r="AG3830" s="166" t="s">
        <v>73</v>
      </c>
      <c r="AH3830" s="166" t="s">
        <v>2845</v>
      </c>
      <c r="AI3830" s="166">
        <v>2413201</v>
      </c>
      <c r="AJ3830" s="166"/>
      <c r="AK3830" s="166"/>
    </row>
    <row r="3831" spans="33:37">
      <c r="AG3831" s="166" t="s">
        <v>73</v>
      </c>
      <c r="AH3831" s="166" t="s">
        <v>2858</v>
      </c>
      <c r="AI3831" s="166">
        <v>2413300</v>
      </c>
      <c r="AJ3831" s="166"/>
      <c r="AK3831" s="166"/>
    </row>
    <row r="3832" spans="33:37">
      <c r="AG3832" s="166" t="s">
        <v>73</v>
      </c>
      <c r="AH3832" s="166" t="s">
        <v>2871</v>
      </c>
      <c r="AI3832" s="166">
        <v>2413359</v>
      </c>
      <c r="AJ3832" s="166"/>
      <c r="AK3832" s="166"/>
    </row>
    <row r="3833" spans="33:37">
      <c r="AG3833" s="166" t="s">
        <v>73</v>
      </c>
      <c r="AH3833" s="166" t="s">
        <v>2883</v>
      </c>
      <c r="AI3833" s="166">
        <v>2413409</v>
      </c>
      <c r="AJ3833" s="166"/>
      <c r="AK3833" s="166"/>
    </row>
    <row r="3834" spans="33:37">
      <c r="AG3834" s="166" t="s">
        <v>73</v>
      </c>
      <c r="AH3834" s="166" t="s">
        <v>2896</v>
      </c>
      <c r="AI3834" s="166">
        <v>2413508</v>
      </c>
      <c r="AJ3834" s="166"/>
      <c r="AK3834" s="166"/>
    </row>
    <row r="3835" spans="33:37">
      <c r="AG3835" s="166" t="s">
        <v>73</v>
      </c>
      <c r="AH3835" s="166" t="s">
        <v>2908</v>
      </c>
      <c r="AI3835" s="166">
        <v>2413557</v>
      </c>
      <c r="AJ3835" s="166"/>
      <c r="AK3835" s="166"/>
    </row>
    <row r="3836" spans="33:37">
      <c r="AG3836" s="166" t="s">
        <v>73</v>
      </c>
      <c r="AH3836" s="166" t="s">
        <v>2921</v>
      </c>
      <c r="AI3836" s="166">
        <v>2413607</v>
      </c>
      <c r="AJ3836" s="166"/>
      <c r="AK3836" s="166"/>
    </row>
    <row r="3837" spans="33:37">
      <c r="AG3837" s="166" t="s">
        <v>73</v>
      </c>
      <c r="AH3837" s="166" t="s">
        <v>2932</v>
      </c>
      <c r="AI3837" s="166">
        <v>2413706</v>
      </c>
      <c r="AJ3837" s="166"/>
      <c r="AK3837" s="166"/>
    </row>
    <row r="3838" spans="33:37">
      <c r="AG3838" s="166" t="s">
        <v>73</v>
      </c>
      <c r="AH3838" s="166" t="s">
        <v>2944</v>
      </c>
      <c r="AI3838" s="166">
        <v>2413805</v>
      </c>
      <c r="AJ3838" s="166"/>
      <c r="AK3838" s="166"/>
    </row>
    <row r="3839" spans="33:37">
      <c r="AG3839" s="166" t="s">
        <v>73</v>
      </c>
      <c r="AH3839" s="166" t="s">
        <v>2956</v>
      </c>
      <c r="AI3839" s="166">
        <v>2413904</v>
      </c>
      <c r="AJ3839" s="166"/>
      <c r="AK3839" s="166"/>
    </row>
    <row r="3840" spans="33:37">
      <c r="AG3840" s="166" t="s">
        <v>73</v>
      </c>
      <c r="AH3840" s="166" t="s">
        <v>2968</v>
      </c>
      <c r="AI3840" s="166">
        <v>2414001</v>
      </c>
      <c r="AJ3840" s="166"/>
      <c r="AK3840" s="166"/>
    </row>
    <row r="3841" spans="33:37">
      <c r="AG3841" s="166" t="s">
        <v>73</v>
      </c>
      <c r="AH3841" s="166" t="s">
        <v>2980</v>
      </c>
      <c r="AI3841" s="166">
        <v>2414100</v>
      </c>
      <c r="AJ3841" s="166"/>
      <c r="AK3841" s="166"/>
    </row>
    <row r="3842" spans="33:37">
      <c r="AG3842" s="166" t="s">
        <v>73</v>
      </c>
      <c r="AH3842" s="166" t="s">
        <v>2992</v>
      </c>
      <c r="AI3842" s="166">
        <v>2414159</v>
      </c>
      <c r="AJ3842" s="166"/>
      <c r="AK3842" s="166"/>
    </row>
    <row r="3843" spans="33:37">
      <c r="AG3843" s="166" t="s">
        <v>73</v>
      </c>
      <c r="AH3843" s="166" t="s">
        <v>3005</v>
      </c>
      <c r="AI3843" s="166">
        <v>2411056</v>
      </c>
      <c r="AJ3843" s="166"/>
      <c r="AK3843" s="166"/>
    </row>
    <row r="3844" spans="33:37">
      <c r="AG3844" s="166" t="s">
        <v>73</v>
      </c>
      <c r="AH3844" s="166" t="s">
        <v>3018</v>
      </c>
      <c r="AI3844" s="166">
        <v>2414209</v>
      </c>
      <c r="AJ3844" s="166"/>
      <c r="AK3844" s="166"/>
    </row>
    <row r="3845" spans="33:37">
      <c r="AG3845" s="166" t="s">
        <v>73</v>
      </c>
      <c r="AH3845" s="166" t="s">
        <v>3030</v>
      </c>
      <c r="AI3845" s="166">
        <v>2414308</v>
      </c>
      <c r="AJ3845" s="166"/>
      <c r="AK3845" s="166"/>
    </row>
    <row r="3846" spans="33:37">
      <c r="AG3846" s="166" t="s">
        <v>73</v>
      </c>
      <c r="AH3846" s="166" t="s">
        <v>3043</v>
      </c>
      <c r="AI3846" s="166">
        <v>2414407</v>
      </c>
      <c r="AJ3846" s="166"/>
      <c r="AK3846" s="166"/>
    </row>
    <row r="3847" spans="33:37">
      <c r="AG3847" s="166" t="s">
        <v>73</v>
      </c>
      <c r="AH3847" s="166" t="s">
        <v>3054</v>
      </c>
      <c r="AI3847" s="166">
        <v>2414456</v>
      </c>
      <c r="AJ3847" s="166"/>
      <c r="AK3847" s="166"/>
    </row>
    <row r="3848" spans="33:37">
      <c r="AG3848" s="166" t="s">
        <v>73</v>
      </c>
      <c r="AH3848" s="166" t="s">
        <v>3067</v>
      </c>
      <c r="AI3848" s="166">
        <v>2414506</v>
      </c>
      <c r="AJ3848" s="166"/>
      <c r="AK3848" s="166"/>
    </row>
    <row r="3849" spans="33:37">
      <c r="AG3849" s="166" t="s">
        <v>73</v>
      </c>
      <c r="AH3849" s="166" t="s">
        <v>3078</v>
      </c>
      <c r="AI3849" s="166">
        <v>2414605</v>
      </c>
      <c r="AJ3849" s="166"/>
      <c r="AK3849" s="166"/>
    </row>
    <row r="3850" spans="33:37">
      <c r="AG3850" s="166" t="s">
        <v>73</v>
      </c>
      <c r="AH3850" s="166" t="s">
        <v>3091</v>
      </c>
      <c r="AI3850" s="166">
        <v>2414704</v>
      </c>
      <c r="AJ3850" s="166"/>
      <c r="AK3850" s="166"/>
    </row>
    <row r="3851" spans="33:37">
      <c r="AG3851" s="166" t="s">
        <v>73</v>
      </c>
      <c r="AH3851" s="166" t="s">
        <v>3103</v>
      </c>
      <c r="AI3851" s="166">
        <v>2414753</v>
      </c>
      <c r="AJ3851" s="166"/>
      <c r="AK3851" s="166"/>
    </row>
    <row r="3852" spans="33:37">
      <c r="AG3852" s="166" t="s">
        <v>73</v>
      </c>
      <c r="AH3852" s="166" t="s">
        <v>3116</v>
      </c>
      <c r="AI3852" s="166">
        <v>2414803</v>
      </c>
      <c r="AJ3852" s="166"/>
      <c r="AK3852" s="166"/>
    </row>
    <row r="3853" spans="33:37">
      <c r="AG3853" s="166" t="s">
        <v>73</v>
      </c>
      <c r="AH3853" s="166" t="s">
        <v>2219</v>
      </c>
      <c r="AI3853" s="166">
        <v>2414902</v>
      </c>
      <c r="AJ3853" s="166"/>
      <c r="AK3853" s="166"/>
    </row>
    <row r="3854" spans="33:37">
      <c r="AG3854" s="166" t="s">
        <v>73</v>
      </c>
      <c r="AH3854" s="166" t="s">
        <v>3139</v>
      </c>
      <c r="AI3854" s="166">
        <v>2415008</v>
      </c>
      <c r="AJ3854" s="166"/>
      <c r="AK3854" s="166"/>
    </row>
    <row r="3855" spans="33:37">
      <c r="AG3855" s="166" t="s">
        <v>74</v>
      </c>
      <c r="AH3855" s="166" t="s">
        <v>109</v>
      </c>
      <c r="AI3855" s="166">
        <v>1100015</v>
      </c>
      <c r="AJ3855" s="166"/>
      <c r="AK3855" s="166"/>
    </row>
    <row r="3856" spans="33:37">
      <c r="AG3856" s="166" t="s">
        <v>74</v>
      </c>
      <c r="AH3856" s="166" t="s">
        <v>135</v>
      </c>
      <c r="AI3856" s="166">
        <v>1100379</v>
      </c>
      <c r="AJ3856" s="166"/>
      <c r="AK3856" s="166"/>
    </row>
    <row r="3857" spans="33:37">
      <c r="AG3857" s="166" t="s">
        <v>74</v>
      </c>
      <c r="AH3857" s="166" t="s">
        <v>160</v>
      </c>
      <c r="AI3857" s="166">
        <v>1100403</v>
      </c>
      <c r="AJ3857" s="166"/>
      <c r="AK3857" s="166"/>
    </row>
    <row r="3858" spans="33:37">
      <c r="AG3858" s="166" t="s">
        <v>74</v>
      </c>
      <c r="AH3858" s="166" t="s">
        <v>186</v>
      </c>
      <c r="AI3858" s="166">
        <v>1100346</v>
      </c>
      <c r="AJ3858" s="166"/>
      <c r="AK3858" s="166"/>
    </row>
    <row r="3859" spans="33:37">
      <c r="AG3859" s="166" t="s">
        <v>74</v>
      </c>
      <c r="AH3859" s="166" t="s">
        <v>212</v>
      </c>
      <c r="AI3859" s="166">
        <v>1100023</v>
      </c>
      <c r="AJ3859" s="166"/>
      <c r="AK3859" s="166"/>
    </row>
    <row r="3860" spans="33:37">
      <c r="AG3860" s="166" t="s">
        <v>74</v>
      </c>
      <c r="AH3860" s="166" t="s">
        <v>236</v>
      </c>
      <c r="AI3860" s="166">
        <v>1100452</v>
      </c>
      <c r="AJ3860" s="166"/>
      <c r="AK3860" s="166"/>
    </row>
    <row r="3861" spans="33:37">
      <c r="AG3861" s="166" t="s">
        <v>74</v>
      </c>
      <c r="AH3861" s="166" t="s">
        <v>261</v>
      </c>
      <c r="AI3861" s="166">
        <v>1100031</v>
      </c>
      <c r="AJ3861" s="166"/>
      <c r="AK3861" s="166"/>
    </row>
    <row r="3862" spans="33:37">
      <c r="AG3862" s="166" t="s">
        <v>74</v>
      </c>
      <c r="AH3862" s="166" t="s">
        <v>287</v>
      </c>
      <c r="AI3862" s="166">
        <v>1100601</v>
      </c>
      <c r="AJ3862" s="166"/>
      <c r="AK3862" s="166"/>
    </row>
    <row r="3863" spans="33:37">
      <c r="AG3863" s="166" t="s">
        <v>74</v>
      </c>
      <c r="AH3863" s="166" t="s">
        <v>313</v>
      </c>
      <c r="AI3863" s="166">
        <v>1100049</v>
      </c>
      <c r="AJ3863" s="166"/>
      <c r="AK3863" s="166"/>
    </row>
    <row r="3864" spans="33:37">
      <c r="AG3864" s="166" t="s">
        <v>74</v>
      </c>
      <c r="AH3864" s="166" t="s">
        <v>338</v>
      </c>
      <c r="AI3864" s="166">
        <v>1100700</v>
      </c>
      <c r="AJ3864" s="166"/>
      <c r="AK3864" s="166"/>
    </row>
    <row r="3865" spans="33:37">
      <c r="AG3865" s="166" t="s">
        <v>74</v>
      </c>
      <c r="AH3865" s="166" t="s">
        <v>363</v>
      </c>
      <c r="AI3865" s="166">
        <v>1100809</v>
      </c>
      <c r="AJ3865" s="166"/>
      <c r="AK3865" s="166"/>
    </row>
    <row r="3866" spans="33:37">
      <c r="AG3866" s="166" t="s">
        <v>74</v>
      </c>
      <c r="AH3866" s="166" t="s">
        <v>387</v>
      </c>
      <c r="AI3866" s="166">
        <v>1100908</v>
      </c>
      <c r="AJ3866" s="166"/>
      <c r="AK3866" s="166"/>
    </row>
    <row r="3867" spans="33:37">
      <c r="AG3867" s="166" t="s">
        <v>74</v>
      </c>
      <c r="AH3867" s="166" t="s">
        <v>413</v>
      </c>
      <c r="AI3867" s="166">
        <v>1100056</v>
      </c>
      <c r="AJ3867" s="166"/>
      <c r="AK3867" s="166"/>
    </row>
    <row r="3868" spans="33:37">
      <c r="AG3868" s="166" t="s">
        <v>74</v>
      </c>
      <c r="AH3868" s="166" t="s">
        <v>438</v>
      </c>
      <c r="AI3868" s="166">
        <v>1100924</v>
      </c>
      <c r="AJ3868" s="166"/>
      <c r="AK3868" s="166"/>
    </row>
    <row r="3869" spans="33:37">
      <c r="AG3869" s="166" t="s">
        <v>74</v>
      </c>
      <c r="AH3869" s="166" t="s">
        <v>463</v>
      </c>
      <c r="AI3869" s="166">
        <v>1100064</v>
      </c>
      <c r="AJ3869" s="166"/>
      <c r="AK3869" s="166"/>
    </row>
    <row r="3870" spans="33:37">
      <c r="AG3870" s="166" t="s">
        <v>74</v>
      </c>
      <c r="AH3870" s="166" t="s">
        <v>489</v>
      </c>
      <c r="AI3870" s="166">
        <v>1100072</v>
      </c>
      <c r="AJ3870" s="166"/>
      <c r="AK3870" s="166"/>
    </row>
    <row r="3871" spans="33:37">
      <c r="AG3871" s="166" t="s">
        <v>74</v>
      </c>
      <c r="AH3871" s="166" t="s">
        <v>513</v>
      </c>
      <c r="AI3871" s="166">
        <v>1100080</v>
      </c>
      <c r="AJ3871" s="166"/>
      <c r="AK3871" s="166"/>
    </row>
    <row r="3872" spans="33:37">
      <c r="AG3872" s="166" t="s">
        <v>74</v>
      </c>
      <c r="AH3872" s="166" t="s">
        <v>536</v>
      </c>
      <c r="AI3872" s="166">
        <v>1100940</v>
      </c>
      <c r="AJ3872" s="166"/>
      <c r="AK3872" s="166"/>
    </row>
    <row r="3873" spans="33:37">
      <c r="AG3873" s="166" t="s">
        <v>74</v>
      </c>
      <c r="AH3873" s="166" t="s">
        <v>559</v>
      </c>
      <c r="AI3873" s="166">
        <v>1100098</v>
      </c>
      <c r="AJ3873" s="166"/>
      <c r="AK3873" s="166"/>
    </row>
    <row r="3874" spans="33:37">
      <c r="AG3874" s="166" t="s">
        <v>74</v>
      </c>
      <c r="AH3874" s="166" t="s">
        <v>582</v>
      </c>
      <c r="AI3874" s="166">
        <v>1101005</v>
      </c>
      <c r="AJ3874" s="166"/>
      <c r="AK3874" s="166"/>
    </row>
    <row r="3875" spans="33:37">
      <c r="AG3875" s="166" t="s">
        <v>74</v>
      </c>
      <c r="AH3875" s="166" t="s">
        <v>605</v>
      </c>
      <c r="AI3875" s="166">
        <v>1100106</v>
      </c>
      <c r="AJ3875" s="166"/>
      <c r="AK3875" s="166"/>
    </row>
    <row r="3876" spans="33:37">
      <c r="AG3876" s="166" t="s">
        <v>74</v>
      </c>
      <c r="AH3876" s="166" t="s">
        <v>628</v>
      </c>
      <c r="AI3876" s="166">
        <v>1101104</v>
      </c>
      <c r="AJ3876" s="166"/>
      <c r="AK3876" s="166"/>
    </row>
    <row r="3877" spans="33:37">
      <c r="AG3877" s="166" t="s">
        <v>74</v>
      </c>
      <c r="AH3877" s="166" t="s">
        <v>648</v>
      </c>
      <c r="AI3877" s="166">
        <v>1100114</v>
      </c>
      <c r="AJ3877" s="166"/>
      <c r="AK3877" s="166"/>
    </row>
    <row r="3878" spans="33:37">
      <c r="AG3878" s="166" t="s">
        <v>74</v>
      </c>
      <c r="AH3878" s="166" t="s">
        <v>669</v>
      </c>
      <c r="AI3878" s="166">
        <v>1100122</v>
      </c>
      <c r="AJ3878" s="166"/>
      <c r="AK3878" s="166"/>
    </row>
    <row r="3879" spans="33:37">
      <c r="AG3879" s="166" t="s">
        <v>74</v>
      </c>
      <c r="AH3879" s="166" t="s">
        <v>691</v>
      </c>
      <c r="AI3879" s="166">
        <v>1100130</v>
      </c>
      <c r="AJ3879" s="166"/>
      <c r="AK3879" s="166"/>
    </row>
    <row r="3880" spans="33:37">
      <c r="AG3880" s="166" t="s">
        <v>74</v>
      </c>
      <c r="AH3880" s="166" t="s">
        <v>711</v>
      </c>
      <c r="AI3880" s="166">
        <v>1101203</v>
      </c>
      <c r="AJ3880" s="166"/>
      <c r="AK3880" s="166"/>
    </row>
    <row r="3881" spans="33:37">
      <c r="AG3881" s="166" t="s">
        <v>74</v>
      </c>
      <c r="AH3881" s="166" t="s">
        <v>733</v>
      </c>
      <c r="AI3881" s="166">
        <v>1101302</v>
      </c>
      <c r="AJ3881" s="166"/>
      <c r="AK3881" s="166"/>
    </row>
    <row r="3882" spans="33:37">
      <c r="AG3882" s="166" t="s">
        <v>74</v>
      </c>
      <c r="AH3882" s="166" t="s">
        <v>755</v>
      </c>
      <c r="AI3882" s="166">
        <v>1101401</v>
      </c>
      <c r="AJ3882" s="166"/>
      <c r="AK3882" s="166"/>
    </row>
    <row r="3883" spans="33:37">
      <c r="AG3883" s="166" t="s">
        <v>74</v>
      </c>
      <c r="AH3883" s="166" t="s">
        <v>777</v>
      </c>
      <c r="AI3883" s="166">
        <v>1100148</v>
      </c>
      <c r="AJ3883" s="166"/>
      <c r="AK3883" s="166"/>
    </row>
    <row r="3884" spans="33:37">
      <c r="AG3884" s="166" t="s">
        <v>74</v>
      </c>
      <c r="AH3884" s="166" t="s">
        <v>798</v>
      </c>
      <c r="AI3884" s="166">
        <v>1100338</v>
      </c>
      <c r="AJ3884" s="166"/>
      <c r="AK3884" s="166"/>
    </row>
    <row r="3885" spans="33:37">
      <c r="AG3885" s="166" t="s">
        <v>74</v>
      </c>
      <c r="AH3885" s="166" t="s">
        <v>819</v>
      </c>
      <c r="AI3885" s="166">
        <v>1101435</v>
      </c>
      <c r="AJ3885" s="166"/>
      <c r="AK3885" s="166"/>
    </row>
    <row r="3886" spans="33:37">
      <c r="AG3886" s="166" t="s">
        <v>74</v>
      </c>
      <c r="AH3886" s="166" t="s">
        <v>841</v>
      </c>
      <c r="AI3886" s="166">
        <v>1100502</v>
      </c>
      <c r="AJ3886" s="166"/>
      <c r="AK3886" s="166"/>
    </row>
    <row r="3887" spans="33:37">
      <c r="AG3887" s="166" t="s">
        <v>74</v>
      </c>
      <c r="AH3887" s="166" t="s">
        <v>863</v>
      </c>
      <c r="AI3887" s="166">
        <v>1100155</v>
      </c>
      <c r="AJ3887" s="166"/>
      <c r="AK3887" s="166"/>
    </row>
    <row r="3888" spans="33:37">
      <c r="AG3888" s="166" t="s">
        <v>74</v>
      </c>
      <c r="AH3888" s="166" t="s">
        <v>885</v>
      </c>
      <c r="AI3888" s="166">
        <v>1101450</v>
      </c>
      <c r="AJ3888" s="166"/>
      <c r="AK3888" s="166"/>
    </row>
    <row r="3889" spans="33:37">
      <c r="AG3889" s="166" t="s">
        <v>74</v>
      </c>
      <c r="AH3889" s="166" t="s">
        <v>908</v>
      </c>
      <c r="AI3889" s="166">
        <v>1100189</v>
      </c>
      <c r="AJ3889" s="166"/>
      <c r="AK3889" s="166"/>
    </row>
    <row r="3890" spans="33:37">
      <c r="AG3890" s="166" t="s">
        <v>74</v>
      </c>
      <c r="AH3890" s="166" t="s">
        <v>931</v>
      </c>
      <c r="AI3890" s="166">
        <v>1101468</v>
      </c>
      <c r="AJ3890" s="166"/>
      <c r="AK3890" s="166"/>
    </row>
    <row r="3891" spans="33:37">
      <c r="AG3891" s="166" t="s">
        <v>74</v>
      </c>
      <c r="AH3891" s="166" t="s">
        <v>953</v>
      </c>
      <c r="AI3891" s="166">
        <v>1100205</v>
      </c>
      <c r="AJ3891" s="166"/>
      <c r="AK3891" s="166"/>
    </row>
    <row r="3892" spans="33:37">
      <c r="AG3892" s="166" t="s">
        <v>74</v>
      </c>
      <c r="AH3892" s="166" t="s">
        <v>976</v>
      </c>
      <c r="AI3892" s="166">
        <v>1100254</v>
      </c>
      <c r="AJ3892" s="166"/>
      <c r="AK3892" s="166"/>
    </row>
    <row r="3893" spans="33:37">
      <c r="AG3893" s="166" t="s">
        <v>74</v>
      </c>
      <c r="AH3893" s="166" t="s">
        <v>998</v>
      </c>
      <c r="AI3893" s="166">
        <v>1101476</v>
      </c>
      <c r="AJ3893" s="166"/>
      <c r="AK3893" s="166"/>
    </row>
    <row r="3894" spans="33:37">
      <c r="AG3894" s="166" t="s">
        <v>74</v>
      </c>
      <c r="AH3894" s="166" t="s">
        <v>1020</v>
      </c>
      <c r="AI3894" s="166">
        <v>1100262</v>
      </c>
      <c r="AJ3894" s="166"/>
      <c r="AK3894" s="166"/>
    </row>
    <row r="3895" spans="33:37">
      <c r="AG3895" s="166" t="s">
        <v>74</v>
      </c>
      <c r="AH3895" s="166" t="s">
        <v>1043</v>
      </c>
      <c r="AI3895" s="166">
        <v>1100288</v>
      </c>
      <c r="AJ3895" s="166"/>
      <c r="AK3895" s="166"/>
    </row>
    <row r="3896" spans="33:37">
      <c r="AG3896" s="166" t="s">
        <v>74</v>
      </c>
      <c r="AH3896" s="166" t="s">
        <v>1065</v>
      </c>
      <c r="AI3896" s="166">
        <v>1100296</v>
      </c>
      <c r="AJ3896" s="166"/>
      <c r="AK3896" s="166"/>
    </row>
    <row r="3897" spans="33:37">
      <c r="AG3897" s="166" t="s">
        <v>74</v>
      </c>
      <c r="AH3897" s="166" t="s">
        <v>1086</v>
      </c>
      <c r="AI3897" s="166">
        <v>1101484</v>
      </c>
      <c r="AJ3897" s="166"/>
      <c r="AK3897" s="166"/>
    </row>
    <row r="3898" spans="33:37">
      <c r="AG3898" s="166" t="s">
        <v>74</v>
      </c>
      <c r="AH3898" s="166" t="s">
        <v>1109</v>
      </c>
      <c r="AI3898" s="166">
        <v>1101492</v>
      </c>
      <c r="AJ3898" s="166"/>
      <c r="AK3898" s="166"/>
    </row>
    <row r="3899" spans="33:37">
      <c r="AG3899" s="166" t="s">
        <v>74</v>
      </c>
      <c r="AH3899" s="166" t="s">
        <v>1132</v>
      </c>
      <c r="AI3899" s="166">
        <v>1100320</v>
      </c>
      <c r="AJ3899" s="166"/>
      <c r="AK3899" s="166"/>
    </row>
    <row r="3900" spans="33:37">
      <c r="AG3900" s="166" t="s">
        <v>74</v>
      </c>
      <c r="AH3900" s="166" t="s">
        <v>1155</v>
      </c>
      <c r="AI3900" s="166">
        <v>1101500</v>
      </c>
      <c r="AJ3900" s="166"/>
      <c r="AK3900" s="166"/>
    </row>
    <row r="3901" spans="33:37">
      <c r="AG3901" s="166" t="s">
        <v>74</v>
      </c>
      <c r="AH3901" s="166" t="s">
        <v>1178</v>
      </c>
      <c r="AI3901" s="166">
        <v>1101559</v>
      </c>
      <c r="AJ3901" s="166"/>
      <c r="AK3901" s="166"/>
    </row>
    <row r="3902" spans="33:37">
      <c r="AG3902" s="166" t="s">
        <v>74</v>
      </c>
      <c r="AH3902" s="166" t="s">
        <v>1200</v>
      </c>
      <c r="AI3902" s="166">
        <v>1101609</v>
      </c>
      <c r="AJ3902" s="166"/>
      <c r="AK3902" s="166"/>
    </row>
    <row r="3903" spans="33:37">
      <c r="AG3903" s="166" t="s">
        <v>74</v>
      </c>
      <c r="AH3903" s="166" t="s">
        <v>1222</v>
      </c>
      <c r="AI3903" s="166">
        <v>1101708</v>
      </c>
      <c r="AJ3903" s="166"/>
      <c r="AK3903" s="166"/>
    </row>
    <row r="3904" spans="33:37">
      <c r="AG3904" s="166" t="s">
        <v>74</v>
      </c>
      <c r="AH3904" s="166" t="s">
        <v>1244</v>
      </c>
      <c r="AI3904" s="166">
        <v>1101757</v>
      </c>
      <c r="AJ3904" s="166"/>
      <c r="AK3904" s="166"/>
    </row>
    <row r="3905" spans="33:37">
      <c r="AG3905" s="166" t="s">
        <v>74</v>
      </c>
      <c r="AH3905" s="166" t="s">
        <v>1267</v>
      </c>
      <c r="AI3905" s="166">
        <v>1101807</v>
      </c>
      <c r="AJ3905" s="166"/>
      <c r="AK3905" s="166"/>
    </row>
    <row r="3906" spans="33:37">
      <c r="AG3906" s="166" t="s">
        <v>74</v>
      </c>
      <c r="AH3906" s="166" t="s">
        <v>1288</v>
      </c>
      <c r="AI3906" s="166">
        <v>1100304</v>
      </c>
      <c r="AJ3906" s="166"/>
      <c r="AK3906" s="166"/>
    </row>
    <row r="3907" spans="33:37">
      <c r="AG3907" s="166" t="s">
        <v>75</v>
      </c>
      <c r="AH3907" s="166" t="s">
        <v>110</v>
      </c>
      <c r="AI3907" s="166">
        <v>1400050</v>
      </c>
      <c r="AJ3907" s="166"/>
      <c r="AK3907" s="166"/>
    </row>
    <row r="3908" spans="33:37">
      <c r="AG3908" s="166" t="s">
        <v>75</v>
      </c>
      <c r="AH3908" s="166" t="s">
        <v>136</v>
      </c>
      <c r="AI3908" s="166">
        <v>1400027</v>
      </c>
      <c r="AJ3908" s="166"/>
      <c r="AK3908" s="166"/>
    </row>
    <row r="3909" spans="33:37">
      <c r="AG3909" s="166" t="s">
        <v>75</v>
      </c>
      <c r="AH3909" s="166" t="s">
        <v>161</v>
      </c>
      <c r="AI3909" s="166">
        <v>1400100</v>
      </c>
      <c r="AJ3909" s="166"/>
      <c r="AK3909" s="166"/>
    </row>
    <row r="3910" spans="33:37">
      <c r="AG3910" s="166" t="s">
        <v>75</v>
      </c>
      <c r="AH3910" s="166" t="s">
        <v>187</v>
      </c>
      <c r="AI3910" s="166">
        <v>1400159</v>
      </c>
      <c r="AJ3910" s="166"/>
      <c r="AK3910" s="166"/>
    </row>
    <row r="3911" spans="33:37">
      <c r="AG3911" s="166" t="s">
        <v>75</v>
      </c>
      <c r="AH3911" s="166" t="s">
        <v>213</v>
      </c>
      <c r="AI3911" s="166">
        <v>1400175</v>
      </c>
      <c r="AJ3911" s="166"/>
      <c r="AK3911" s="166"/>
    </row>
    <row r="3912" spans="33:37">
      <c r="AG3912" s="166" t="s">
        <v>75</v>
      </c>
      <c r="AH3912" s="166" t="s">
        <v>237</v>
      </c>
      <c r="AI3912" s="166">
        <v>1400209</v>
      </c>
      <c r="AJ3912" s="166"/>
      <c r="AK3912" s="166"/>
    </row>
    <row r="3913" spans="33:37">
      <c r="AG3913" s="166" t="s">
        <v>75</v>
      </c>
      <c r="AH3913" s="166" t="s">
        <v>262</v>
      </c>
      <c r="AI3913" s="166">
        <v>1400233</v>
      </c>
      <c r="AJ3913" s="166"/>
      <c r="AK3913" s="166"/>
    </row>
    <row r="3914" spans="33:37">
      <c r="AG3914" s="166" t="s">
        <v>75</v>
      </c>
      <c r="AH3914" s="166" t="s">
        <v>288</v>
      </c>
      <c r="AI3914" s="166">
        <v>1400282</v>
      </c>
      <c r="AJ3914" s="166"/>
      <c r="AK3914" s="166"/>
    </row>
    <row r="3915" spans="33:37">
      <c r="AG3915" s="166" t="s">
        <v>75</v>
      </c>
      <c r="AH3915" s="166" t="s">
        <v>314</v>
      </c>
      <c r="AI3915" s="166">
        <v>1400308</v>
      </c>
      <c r="AJ3915" s="166"/>
      <c r="AK3915" s="166"/>
    </row>
    <row r="3916" spans="33:37">
      <c r="AG3916" s="166" t="s">
        <v>75</v>
      </c>
      <c r="AH3916" s="166" t="s">
        <v>339</v>
      </c>
      <c r="AI3916" s="166">
        <v>1400407</v>
      </c>
      <c r="AJ3916" s="166"/>
      <c r="AK3916" s="166"/>
    </row>
    <row r="3917" spans="33:37">
      <c r="AG3917" s="166" t="s">
        <v>75</v>
      </c>
      <c r="AH3917" s="166" t="s">
        <v>364</v>
      </c>
      <c r="AI3917" s="166">
        <v>1400456</v>
      </c>
      <c r="AJ3917" s="166"/>
      <c r="AK3917" s="166"/>
    </row>
    <row r="3918" spans="33:37">
      <c r="AG3918" s="166" t="s">
        <v>75</v>
      </c>
      <c r="AH3918" s="166" t="s">
        <v>388</v>
      </c>
      <c r="AI3918" s="166">
        <v>1400472</v>
      </c>
      <c r="AJ3918" s="166"/>
      <c r="AK3918" s="166"/>
    </row>
    <row r="3919" spans="33:37">
      <c r="AG3919" s="166" t="s">
        <v>75</v>
      </c>
      <c r="AH3919" s="166" t="s">
        <v>414</v>
      </c>
      <c r="AI3919" s="166">
        <v>1400506</v>
      </c>
      <c r="AJ3919" s="166"/>
      <c r="AK3919" s="166"/>
    </row>
    <row r="3920" spans="33:37">
      <c r="AG3920" s="166" t="s">
        <v>75</v>
      </c>
      <c r="AH3920" s="166" t="s">
        <v>439</v>
      </c>
      <c r="AI3920" s="166">
        <v>1400605</v>
      </c>
      <c r="AJ3920" s="166"/>
      <c r="AK3920" s="166"/>
    </row>
    <row r="3921" spans="33:37">
      <c r="AG3921" s="166" t="s">
        <v>75</v>
      </c>
      <c r="AH3921" s="166" t="s">
        <v>464</v>
      </c>
      <c r="AI3921" s="166">
        <v>1400704</v>
      </c>
      <c r="AJ3921" s="166"/>
      <c r="AK3921" s="166"/>
    </row>
    <row r="3922" spans="33:37">
      <c r="AG3922" s="166" t="s">
        <v>77</v>
      </c>
      <c r="AH3922" s="166" t="s">
        <v>108</v>
      </c>
      <c r="AI3922" s="166">
        <v>4300034</v>
      </c>
      <c r="AJ3922" s="166"/>
      <c r="AK3922" s="166"/>
    </row>
    <row r="3923" spans="33:37">
      <c r="AG3923" s="166" t="s">
        <v>77</v>
      </c>
      <c r="AH3923" s="166" t="s">
        <v>134</v>
      </c>
      <c r="AI3923" s="166">
        <v>4300059</v>
      </c>
      <c r="AJ3923" s="166"/>
      <c r="AK3923" s="166"/>
    </row>
    <row r="3924" spans="33:37">
      <c r="AG3924" s="166" t="s">
        <v>77</v>
      </c>
      <c r="AH3924" s="166" t="s">
        <v>159</v>
      </c>
      <c r="AI3924" s="166">
        <v>4300109</v>
      </c>
      <c r="AJ3924" s="166"/>
      <c r="AK3924" s="166"/>
    </row>
    <row r="3925" spans="33:37">
      <c r="AG3925" s="166" t="s">
        <v>77</v>
      </c>
      <c r="AH3925" s="166" t="s">
        <v>185</v>
      </c>
      <c r="AI3925" s="166">
        <v>4300208</v>
      </c>
      <c r="AJ3925" s="166"/>
      <c r="AK3925" s="166"/>
    </row>
    <row r="3926" spans="33:37">
      <c r="AG3926" s="166" t="s">
        <v>77</v>
      </c>
      <c r="AH3926" s="166" t="s">
        <v>211</v>
      </c>
      <c r="AI3926" s="166">
        <v>4300307</v>
      </c>
      <c r="AJ3926" s="166"/>
      <c r="AK3926" s="166"/>
    </row>
    <row r="3927" spans="33:37">
      <c r="AG3927" s="166" t="s">
        <v>77</v>
      </c>
      <c r="AH3927" s="166" t="s">
        <v>235</v>
      </c>
      <c r="AI3927" s="166">
        <v>4300406</v>
      </c>
      <c r="AJ3927" s="166"/>
      <c r="AK3927" s="166"/>
    </row>
    <row r="3928" spans="33:37">
      <c r="AG3928" s="166" t="s">
        <v>77</v>
      </c>
      <c r="AH3928" s="166" t="s">
        <v>260</v>
      </c>
      <c r="AI3928" s="166">
        <v>4300455</v>
      </c>
      <c r="AJ3928" s="166"/>
      <c r="AK3928" s="166"/>
    </row>
    <row r="3929" spans="33:37">
      <c r="AG3929" s="166" t="s">
        <v>77</v>
      </c>
      <c r="AH3929" s="166" t="s">
        <v>286</v>
      </c>
      <c r="AI3929" s="166">
        <v>4300471</v>
      </c>
      <c r="AJ3929" s="166"/>
      <c r="AK3929" s="166"/>
    </row>
    <row r="3930" spans="33:37">
      <c r="AG3930" s="166" t="s">
        <v>77</v>
      </c>
      <c r="AH3930" s="166" t="s">
        <v>312</v>
      </c>
      <c r="AI3930" s="166">
        <v>4300505</v>
      </c>
      <c r="AJ3930" s="166"/>
      <c r="AK3930" s="166"/>
    </row>
    <row r="3931" spans="33:37">
      <c r="AG3931" s="166" t="s">
        <v>77</v>
      </c>
      <c r="AH3931" s="166" t="s">
        <v>110</v>
      </c>
      <c r="AI3931" s="166">
        <v>4300554</v>
      </c>
      <c r="AJ3931" s="166"/>
      <c r="AK3931" s="166"/>
    </row>
    <row r="3932" spans="33:37">
      <c r="AG3932" s="166" t="s">
        <v>77</v>
      </c>
      <c r="AH3932" s="166" t="s">
        <v>362</v>
      </c>
      <c r="AI3932" s="166">
        <v>4300570</v>
      </c>
      <c r="AJ3932" s="166"/>
      <c r="AK3932" s="166"/>
    </row>
    <row r="3933" spans="33:37">
      <c r="AG3933" s="166" t="s">
        <v>77</v>
      </c>
      <c r="AH3933" s="166" t="s">
        <v>217</v>
      </c>
      <c r="AI3933" s="166">
        <v>4300604</v>
      </c>
      <c r="AJ3933" s="166"/>
      <c r="AK3933" s="166"/>
    </row>
    <row r="3934" spans="33:37">
      <c r="AG3934" s="166" t="s">
        <v>77</v>
      </c>
      <c r="AH3934" s="166" t="s">
        <v>412</v>
      </c>
      <c r="AI3934" s="166">
        <v>4300638</v>
      </c>
      <c r="AJ3934" s="166"/>
      <c r="AK3934" s="166"/>
    </row>
    <row r="3935" spans="33:37">
      <c r="AG3935" s="166" t="s">
        <v>77</v>
      </c>
      <c r="AH3935" s="166" t="s">
        <v>437</v>
      </c>
      <c r="AI3935" s="166">
        <v>4300646</v>
      </c>
      <c r="AJ3935" s="166"/>
      <c r="AK3935" s="166"/>
    </row>
    <row r="3936" spans="33:37">
      <c r="AG3936" s="166" t="s">
        <v>77</v>
      </c>
      <c r="AH3936" s="166" t="s">
        <v>462</v>
      </c>
      <c r="AI3936" s="166">
        <v>4300661</v>
      </c>
      <c r="AJ3936" s="166"/>
      <c r="AK3936" s="166"/>
    </row>
    <row r="3937" spans="33:37">
      <c r="AG3937" s="166" t="s">
        <v>77</v>
      </c>
      <c r="AH3937" s="166" t="s">
        <v>488</v>
      </c>
      <c r="AI3937" s="166">
        <v>4300703</v>
      </c>
      <c r="AJ3937" s="166"/>
      <c r="AK3937" s="166"/>
    </row>
    <row r="3938" spans="33:37">
      <c r="AG3938" s="166" t="s">
        <v>77</v>
      </c>
      <c r="AH3938" s="166" t="s">
        <v>512</v>
      </c>
      <c r="AI3938" s="166">
        <v>4300802</v>
      </c>
      <c r="AJ3938" s="166"/>
      <c r="AK3938" s="166"/>
    </row>
    <row r="3939" spans="33:37">
      <c r="AG3939" s="166" t="s">
        <v>77</v>
      </c>
      <c r="AH3939" s="166" t="s">
        <v>535</v>
      </c>
      <c r="AI3939" s="166">
        <v>4300851</v>
      </c>
      <c r="AJ3939" s="166"/>
      <c r="AK3939" s="166"/>
    </row>
    <row r="3940" spans="33:37">
      <c r="AG3940" s="166" t="s">
        <v>77</v>
      </c>
      <c r="AH3940" s="166" t="s">
        <v>558</v>
      </c>
      <c r="AI3940" s="166">
        <v>4300877</v>
      </c>
      <c r="AJ3940" s="166"/>
      <c r="AK3940" s="166"/>
    </row>
    <row r="3941" spans="33:37">
      <c r="AG3941" s="166" t="s">
        <v>77</v>
      </c>
      <c r="AH3941" s="166" t="s">
        <v>581</v>
      </c>
      <c r="AI3941" s="166">
        <v>4300901</v>
      </c>
      <c r="AJ3941" s="166"/>
      <c r="AK3941" s="166"/>
    </row>
    <row r="3942" spans="33:37">
      <c r="AG3942" s="166" t="s">
        <v>77</v>
      </c>
      <c r="AH3942" s="166" t="s">
        <v>604</v>
      </c>
      <c r="AI3942" s="166">
        <v>4301008</v>
      </c>
      <c r="AJ3942" s="166"/>
      <c r="AK3942" s="166"/>
    </row>
    <row r="3943" spans="33:37">
      <c r="AG3943" s="166" t="s">
        <v>77</v>
      </c>
      <c r="AH3943" s="166" t="s">
        <v>627</v>
      </c>
      <c r="AI3943" s="166">
        <v>4301073</v>
      </c>
      <c r="AJ3943" s="166"/>
      <c r="AK3943" s="166"/>
    </row>
    <row r="3944" spans="33:37">
      <c r="AG3944" s="166" t="s">
        <v>77</v>
      </c>
      <c r="AH3944" s="166" t="s">
        <v>647</v>
      </c>
      <c r="AI3944" s="166">
        <v>4301057</v>
      </c>
      <c r="AJ3944" s="166"/>
      <c r="AK3944" s="166"/>
    </row>
    <row r="3945" spans="33:37">
      <c r="AG3945" s="166" t="s">
        <v>77</v>
      </c>
      <c r="AH3945" s="166" t="s">
        <v>668</v>
      </c>
      <c r="AI3945" s="166">
        <v>4301206</v>
      </c>
      <c r="AJ3945" s="166"/>
      <c r="AK3945" s="166"/>
    </row>
    <row r="3946" spans="33:37">
      <c r="AG3946" s="166" t="s">
        <v>77</v>
      </c>
      <c r="AH3946" s="166" t="s">
        <v>690</v>
      </c>
      <c r="AI3946" s="166">
        <v>4301107</v>
      </c>
      <c r="AJ3946" s="166"/>
      <c r="AK3946" s="166"/>
    </row>
    <row r="3947" spans="33:37">
      <c r="AG3947" s="166" t="s">
        <v>77</v>
      </c>
      <c r="AH3947" s="166" t="s">
        <v>710</v>
      </c>
      <c r="AI3947" s="166">
        <v>4301305</v>
      </c>
      <c r="AJ3947" s="166"/>
      <c r="AK3947" s="166"/>
    </row>
    <row r="3948" spans="33:37">
      <c r="AG3948" s="166" t="s">
        <v>77</v>
      </c>
      <c r="AH3948" s="166" t="s">
        <v>732</v>
      </c>
      <c r="AI3948" s="166">
        <v>4301404</v>
      </c>
      <c r="AJ3948" s="166"/>
      <c r="AK3948" s="166"/>
    </row>
    <row r="3949" spans="33:37">
      <c r="AG3949" s="166" t="s">
        <v>77</v>
      </c>
      <c r="AH3949" s="166" t="s">
        <v>754</v>
      </c>
      <c r="AI3949" s="166">
        <v>4301503</v>
      </c>
      <c r="AJ3949" s="166"/>
      <c r="AK3949" s="166"/>
    </row>
    <row r="3950" spans="33:37">
      <c r="AG3950" s="166" t="s">
        <v>77</v>
      </c>
      <c r="AH3950" s="166" t="s">
        <v>776</v>
      </c>
      <c r="AI3950" s="166">
        <v>4301552</v>
      </c>
      <c r="AJ3950" s="166"/>
      <c r="AK3950" s="166"/>
    </row>
    <row r="3951" spans="33:37">
      <c r="AG3951" s="166" t="s">
        <v>77</v>
      </c>
      <c r="AH3951" s="166" t="s">
        <v>797</v>
      </c>
      <c r="AI3951" s="166">
        <v>4301602</v>
      </c>
      <c r="AJ3951" s="166"/>
      <c r="AK3951" s="166"/>
    </row>
    <row r="3952" spans="33:37">
      <c r="AG3952" s="166" t="s">
        <v>77</v>
      </c>
      <c r="AH3952" s="166" t="s">
        <v>818</v>
      </c>
      <c r="AI3952" s="166">
        <v>4301636</v>
      </c>
      <c r="AJ3952" s="166"/>
      <c r="AK3952" s="166"/>
    </row>
    <row r="3953" spans="33:37">
      <c r="AG3953" s="166" t="s">
        <v>77</v>
      </c>
      <c r="AH3953" s="166" t="s">
        <v>840</v>
      </c>
      <c r="AI3953" s="166">
        <v>4301651</v>
      </c>
      <c r="AJ3953" s="166"/>
      <c r="AK3953" s="166"/>
    </row>
    <row r="3954" spans="33:37">
      <c r="AG3954" s="166" t="s">
        <v>77</v>
      </c>
      <c r="AH3954" s="166" t="s">
        <v>862</v>
      </c>
      <c r="AI3954" s="166">
        <v>4301701</v>
      </c>
      <c r="AJ3954" s="166"/>
      <c r="AK3954" s="166"/>
    </row>
    <row r="3955" spans="33:37">
      <c r="AG3955" s="166" t="s">
        <v>77</v>
      </c>
      <c r="AH3955" s="166" t="s">
        <v>884</v>
      </c>
      <c r="AI3955" s="166">
        <v>4301750</v>
      </c>
      <c r="AJ3955" s="166"/>
      <c r="AK3955" s="166"/>
    </row>
    <row r="3956" spans="33:37">
      <c r="AG3956" s="166" t="s">
        <v>77</v>
      </c>
      <c r="AH3956" s="166" t="s">
        <v>907</v>
      </c>
      <c r="AI3956" s="166">
        <v>4301859</v>
      </c>
      <c r="AJ3956" s="166"/>
      <c r="AK3956" s="166"/>
    </row>
    <row r="3957" spans="33:37">
      <c r="AG3957" s="166" t="s">
        <v>77</v>
      </c>
      <c r="AH3957" s="166" t="s">
        <v>930</v>
      </c>
      <c r="AI3957" s="166">
        <v>4301875</v>
      </c>
      <c r="AJ3957" s="166"/>
      <c r="AK3957" s="166"/>
    </row>
    <row r="3958" spans="33:37">
      <c r="AG3958" s="166" t="s">
        <v>77</v>
      </c>
      <c r="AH3958" s="166" t="s">
        <v>952</v>
      </c>
      <c r="AI3958" s="166">
        <v>4301909</v>
      </c>
      <c r="AJ3958" s="166"/>
      <c r="AK3958" s="166"/>
    </row>
    <row r="3959" spans="33:37">
      <c r="AG3959" s="166" t="s">
        <v>77</v>
      </c>
      <c r="AH3959" s="166" t="s">
        <v>975</v>
      </c>
      <c r="AI3959" s="166">
        <v>4301925</v>
      </c>
      <c r="AJ3959" s="166"/>
      <c r="AK3959" s="166"/>
    </row>
    <row r="3960" spans="33:37">
      <c r="AG3960" s="166" t="s">
        <v>77</v>
      </c>
      <c r="AH3960" s="166" t="s">
        <v>997</v>
      </c>
      <c r="AI3960" s="166">
        <v>4301958</v>
      </c>
      <c r="AJ3960" s="166"/>
      <c r="AK3960" s="166"/>
    </row>
    <row r="3961" spans="33:37">
      <c r="AG3961" s="166" t="s">
        <v>77</v>
      </c>
      <c r="AH3961" s="166" t="s">
        <v>858</v>
      </c>
      <c r="AI3961" s="166">
        <v>4301800</v>
      </c>
      <c r="AJ3961" s="166"/>
      <c r="AK3961" s="166"/>
    </row>
    <row r="3962" spans="33:37">
      <c r="AG3962" s="166" t="s">
        <v>77</v>
      </c>
      <c r="AH3962" s="166" t="s">
        <v>1042</v>
      </c>
      <c r="AI3962" s="166">
        <v>4302006</v>
      </c>
      <c r="AJ3962" s="166"/>
      <c r="AK3962" s="166"/>
    </row>
    <row r="3963" spans="33:37">
      <c r="AG3963" s="166" t="s">
        <v>77</v>
      </c>
      <c r="AH3963" s="166" t="s">
        <v>1064</v>
      </c>
      <c r="AI3963" s="166">
        <v>4302055</v>
      </c>
      <c r="AJ3963" s="166"/>
      <c r="AK3963" s="166"/>
    </row>
    <row r="3964" spans="33:37">
      <c r="AG3964" s="166" t="s">
        <v>77</v>
      </c>
      <c r="AH3964" s="166" t="s">
        <v>1085</v>
      </c>
      <c r="AI3964" s="166">
        <v>4302105</v>
      </c>
      <c r="AJ3964" s="166"/>
      <c r="AK3964" s="166"/>
    </row>
    <row r="3965" spans="33:37">
      <c r="AG3965" s="166" t="s">
        <v>77</v>
      </c>
      <c r="AH3965" s="166" t="s">
        <v>1108</v>
      </c>
      <c r="AI3965" s="166">
        <v>4302154</v>
      </c>
      <c r="AJ3965" s="166"/>
      <c r="AK3965" s="166"/>
    </row>
    <row r="3966" spans="33:37">
      <c r="AG3966" s="166" t="s">
        <v>77</v>
      </c>
      <c r="AH3966" s="166" t="s">
        <v>1131</v>
      </c>
      <c r="AI3966" s="166">
        <v>4302204</v>
      </c>
      <c r="AJ3966" s="166"/>
      <c r="AK3966" s="166"/>
    </row>
    <row r="3967" spans="33:37">
      <c r="AG3967" s="166" t="s">
        <v>77</v>
      </c>
      <c r="AH3967" s="166" t="s">
        <v>1154</v>
      </c>
      <c r="AI3967" s="166">
        <v>4302220</v>
      </c>
      <c r="AJ3967" s="166"/>
      <c r="AK3967" s="166"/>
    </row>
    <row r="3968" spans="33:37">
      <c r="AG3968" s="166" t="s">
        <v>77</v>
      </c>
      <c r="AH3968" s="166" t="s">
        <v>1177</v>
      </c>
      <c r="AI3968" s="166">
        <v>4302238</v>
      </c>
      <c r="AJ3968" s="166"/>
      <c r="AK3968" s="166"/>
    </row>
    <row r="3969" spans="33:37">
      <c r="AG3969" s="166" t="s">
        <v>77</v>
      </c>
      <c r="AH3969" s="166" t="s">
        <v>1199</v>
      </c>
      <c r="AI3969" s="166">
        <v>4302253</v>
      </c>
      <c r="AJ3969" s="166"/>
      <c r="AK3969" s="166"/>
    </row>
    <row r="3970" spans="33:37">
      <c r="AG3970" s="166" t="s">
        <v>77</v>
      </c>
      <c r="AH3970" s="166" t="s">
        <v>557</v>
      </c>
      <c r="AI3970" s="166">
        <v>4302303</v>
      </c>
      <c r="AJ3970" s="166"/>
      <c r="AK3970" s="166"/>
    </row>
    <row r="3971" spans="33:37">
      <c r="AG3971" s="166" t="s">
        <v>77</v>
      </c>
      <c r="AH3971" s="166" t="s">
        <v>1243</v>
      </c>
      <c r="AI3971" s="166">
        <v>4302352</v>
      </c>
      <c r="AJ3971" s="166"/>
      <c r="AK3971" s="166"/>
    </row>
    <row r="3972" spans="33:37">
      <c r="AG3972" s="166" t="s">
        <v>77</v>
      </c>
      <c r="AH3972" s="166" t="s">
        <v>1266</v>
      </c>
      <c r="AI3972" s="166">
        <v>4302378</v>
      </c>
      <c r="AJ3972" s="166"/>
      <c r="AK3972" s="166"/>
    </row>
    <row r="3973" spans="33:37">
      <c r="AG3973" s="166" t="s">
        <v>77</v>
      </c>
      <c r="AH3973" s="166" t="s">
        <v>1287</v>
      </c>
      <c r="AI3973" s="166">
        <v>4302402</v>
      </c>
      <c r="AJ3973" s="166"/>
      <c r="AK3973" s="166"/>
    </row>
    <row r="3974" spans="33:37">
      <c r="AG3974" s="166" t="s">
        <v>77</v>
      </c>
      <c r="AH3974" s="166" t="s">
        <v>1310</v>
      </c>
      <c r="AI3974" s="166">
        <v>4302451</v>
      </c>
      <c r="AJ3974" s="166"/>
      <c r="AK3974" s="166"/>
    </row>
    <row r="3975" spans="33:37">
      <c r="AG3975" s="166" t="s">
        <v>77</v>
      </c>
      <c r="AH3975" s="166" t="s">
        <v>1332</v>
      </c>
      <c r="AI3975" s="166">
        <v>4302501</v>
      </c>
      <c r="AJ3975" s="166"/>
      <c r="AK3975" s="166"/>
    </row>
    <row r="3976" spans="33:37">
      <c r="AG3976" s="166" t="s">
        <v>77</v>
      </c>
      <c r="AH3976" s="166" t="s">
        <v>1354</v>
      </c>
      <c r="AI3976" s="166">
        <v>4302584</v>
      </c>
      <c r="AJ3976" s="166"/>
      <c r="AK3976" s="166"/>
    </row>
    <row r="3977" spans="33:37">
      <c r="AG3977" s="166" t="s">
        <v>77</v>
      </c>
      <c r="AH3977" s="166" t="s">
        <v>1375</v>
      </c>
      <c r="AI3977" s="166">
        <v>4302600</v>
      </c>
      <c r="AJ3977" s="166"/>
      <c r="AK3977" s="166"/>
    </row>
    <row r="3978" spans="33:37">
      <c r="AG3978" s="166" t="s">
        <v>77</v>
      </c>
      <c r="AH3978" s="166" t="s">
        <v>1397</v>
      </c>
      <c r="AI3978" s="166">
        <v>4302659</v>
      </c>
      <c r="AJ3978" s="166"/>
      <c r="AK3978" s="166"/>
    </row>
    <row r="3979" spans="33:37">
      <c r="AG3979" s="166" t="s">
        <v>77</v>
      </c>
      <c r="AH3979" s="166" t="s">
        <v>1419</v>
      </c>
      <c r="AI3979" s="166">
        <v>4302709</v>
      </c>
      <c r="AJ3979" s="166"/>
      <c r="AK3979" s="166"/>
    </row>
    <row r="3980" spans="33:37">
      <c r="AG3980" s="166" t="s">
        <v>77</v>
      </c>
      <c r="AH3980" s="166" t="s">
        <v>1440</v>
      </c>
      <c r="AI3980" s="166">
        <v>4302808</v>
      </c>
      <c r="AJ3980" s="166"/>
      <c r="AK3980" s="166"/>
    </row>
    <row r="3981" spans="33:37">
      <c r="AG3981" s="166" t="s">
        <v>77</v>
      </c>
      <c r="AH3981" s="166" t="s">
        <v>1461</v>
      </c>
      <c r="AI3981" s="166">
        <v>4302907</v>
      </c>
      <c r="AJ3981" s="166"/>
      <c r="AK3981" s="166"/>
    </row>
    <row r="3982" spans="33:37">
      <c r="AG3982" s="166" t="s">
        <v>77</v>
      </c>
      <c r="AH3982" s="166" t="s">
        <v>1482</v>
      </c>
      <c r="AI3982" s="166">
        <v>4303004</v>
      </c>
      <c r="AJ3982" s="166"/>
      <c r="AK3982" s="166"/>
    </row>
    <row r="3983" spans="33:37">
      <c r="AG3983" s="166" t="s">
        <v>77</v>
      </c>
      <c r="AH3983" s="166" t="s">
        <v>781</v>
      </c>
      <c r="AI3983" s="166">
        <v>4303103</v>
      </c>
      <c r="AJ3983" s="166"/>
      <c r="AK3983" s="166"/>
    </row>
    <row r="3984" spans="33:37">
      <c r="AG3984" s="166" t="s">
        <v>77</v>
      </c>
      <c r="AH3984" s="166" t="s">
        <v>1524</v>
      </c>
      <c r="AI3984" s="166">
        <v>4303202</v>
      </c>
      <c r="AJ3984" s="166"/>
      <c r="AK3984" s="166"/>
    </row>
    <row r="3985" spans="33:37">
      <c r="AG3985" s="166" t="s">
        <v>77</v>
      </c>
      <c r="AH3985" s="166" t="s">
        <v>1545</v>
      </c>
      <c r="AI3985" s="166">
        <v>4303301</v>
      </c>
      <c r="AJ3985" s="166"/>
      <c r="AK3985" s="166"/>
    </row>
    <row r="3986" spans="33:37">
      <c r="AG3986" s="166" t="s">
        <v>77</v>
      </c>
      <c r="AH3986" s="166" t="s">
        <v>1125</v>
      </c>
      <c r="AI3986" s="166">
        <v>4303400</v>
      </c>
      <c r="AJ3986" s="166"/>
      <c r="AK3986" s="166"/>
    </row>
    <row r="3987" spans="33:37">
      <c r="AG3987" s="166" t="s">
        <v>77</v>
      </c>
      <c r="AH3987" s="166" t="s">
        <v>1584</v>
      </c>
      <c r="AI3987" s="166">
        <v>4303509</v>
      </c>
      <c r="AJ3987" s="166"/>
      <c r="AK3987" s="166"/>
    </row>
    <row r="3988" spans="33:37">
      <c r="AG3988" s="166" t="s">
        <v>77</v>
      </c>
      <c r="AH3988" s="166" t="s">
        <v>1604</v>
      </c>
      <c r="AI3988" s="166">
        <v>4303558</v>
      </c>
      <c r="AJ3988" s="166"/>
      <c r="AK3988" s="166"/>
    </row>
    <row r="3989" spans="33:37">
      <c r="AG3989" s="166" t="s">
        <v>77</v>
      </c>
      <c r="AH3989" s="166" t="s">
        <v>1625</v>
      </c>
      <c r="AI3989" s="166">
        <v>4303608</v>
      </c>
      <c r="AJ3989" s="166"/>
      <c r="AK3989" s="166"/>
    </row>
    <row r="3990" spans="33:37">
      <c r="AG3990" s="166" t="s">
        <v>77</v>
      </c>
      <c r="AH3990" s="166" t="s">
        <v>1646</v>
      </c>
      <c r="AI3990" s="166">
        <v>4303673</v>
      </c>
      <c r="AJ3990" s="166"/>
      <c r="AK3990" s="166"/>
    </row>
    <row r="3991" spans="33:37">
      <c r="AG3991" s="166" t="s">
        <v>77</v>
      </c>
      <c r="AH3991" s="166" t="s">
        <v>1666</v>
      </c>
      <c r="AI3991" s="166">
        <v>4303707</v>
      </c>
      <c r="AJ3991" s="166"/>
      <c r="AK3991" s="166"/>
    </row>
    <row r="3992" spans="33:37">
      <c r="AG3992" s="166" t="s">
        <v>77</v>
      </c>
      <c r="AH3992" s="166" t="s">
        <v>1687</v>
      </c>
      <c r="AI3992" s="166">
        <v>4303806</v>
      </c>
      <c r="AJ3992" s="166"/>
      <c r="AK3992" s="166"/>
    </row>
    <row r="3993" spans="33:37">
      <c r="AG3993" s="166" t="s">
        <v>77</v>
      </c>
      <c r="AH3993" s="166" t="s">
        <v>1707</v>
      </c>
      <c r="AI3993" s="166">
        <v>4303905</v>
      </c>
      <c r="AJ3993" s="166"/>
      <c r="AK3993" s="166"/>
    </row>
    <row r="3994" spans="33:37">
      <c r="AG3994" s="166" t="s">
        <v>77</v>
      </c>
      <c r="AH3994" s="166" t="s">
        <v>1728</v>
      </c>
      <c r="AI3994" s="166">
        <v>4304002</v>
      </c>
      <c r="AJ3994" s="166"/>
      <c r="AK3994" s="166"/>
    </row>
    <row r="3995" spans="33:37">
      <c r="AG3995" s="166" t="s">
        <v>77</v>
      </c>
      <c r="AH3995" s="166" t="s">
        <v>1749</v>
      </c>
      <c r="AI3995" s="166">
        <v>4304101</v>
      </c>
      <c r="AJ3995" s="166"/>
      <c r="AK3995" s="166"/>
    </row>
    <row r="3996" spans="33:37">
      <c r="AG3996" s="166" t="s">
        <v>77</v>
      </c>
      <c r="AH3996" s="166" t="s">
        <v>1769</v>
      </c>
      <c r="AI3996" s="166">
        <v>4304200</v>
      </c>
      <c r="AJ3996" s="166"/>
      <c r="AK3996" s="166"/>
    </row>
    <row r="3997" spans="33:37">
      <c r="AG3997" s="166" t="s">
        <v>77</v>
      </c>
      <c r="AH3997" s="166" t="s">
        <v>1789</v>
      </c>
      <c r="AI3997" s="166">
        <v>4304309</v>
      </c>
      <c r="AJ3997" s="166"/>
      <c r="AK3997" s="166"/>
    </row>
    <row r="3998" spans="33:37">
      <c r="AG3998" s="166" t="s">
        <v>77</v>
      </c>
      <c r="AH3998" s="166" t="s">
        <v>1809</v>
      </c>
      <c r="AI3998" s="166">
        <v>4304358</v>
      </c>
      <c r="AJ3998" s="166"/>
      <c r="AK3998" s="166"/>
    </row>
    <row r="3999" spans="33:37">
      <c r="AG3999" s="166" t="s">
        <v>77</v>
      </c>
      <c r="AH3999" s="166" t="s">
        <v>1827</v>
      </c>
      <c r="AI3999" s="166">
        <v>4304408</v>
      </c>
      <c r="AJ3999" s="166"/>
      <c r="AK3999" s="166"/>
    </row>
    <row r="4000" spans="33:37">
      <c r="AG4000" s="166" t="s">
        <v>77</v>
      </c>
      <c r="AH4000" s="166" t="s">
        <v>1845</v>
      </c>
      <c r="AI4000" s="166">
        <v>4304507</v>
      </c>
      <c r="AJ4000" s="166"/>
      <c r="AK4000" s="166"/>
    </row>
    <row r="4001" spans="33:37">
      <c r="AG4001" s="166" t="s">
        <v>77</v>
      </c>
      <c r="AH4001" s="166" t="s">
        <v>1863</v>
      </c>
      <c r="AI4001" s="166">
        <v>4304606</v>
      </c>
      <c r="AJ4001" s="166"/>
      <c r="AK4001" s="166"/>
    </row>
    <row r="4002" spans="33:37">
      <c r="AG4002" s="166" t="s">
        <v>77</v>
      </c>
      <c r="AH4002" s="166" t="s">
        <v>1881</v>
      </c>
      <c r="AI4002" s="166">
        <v>4304614</v>
      </c>
      <c r="AJ4002" s="166"/>
      <c r="AK4002" s="166"/>
    </row>
    <row r="4003" spans="33:37">
      <c r="AG4003" s="166" t="s">
        <v>77</v>
      </c>
      <c r="AH4003" s="166" t="s">
        <v>1897</v>
      </c>
      <c r="AI4003" s="166">
        <v>4304622</v>
      </c>
      <c r="AJ4003" s="166"/>
      <c r="AK4003" s="166"/>
    </row>
    <row r="4004" spans="33:37">
      <c r="AG4004" s="166" t="s">
        <v>77</v>
      </c>
      <c r="AH4004" s="166" t="s">
        <v>1914</v>
      </c>
      <c r="AI4004" s="166">
        <v>4304630</v>
      </c>
      <c r="AJ4004" s="166"/>
      <c r="AK4004" s="166"/>
    </row>
    <row r="4005" spans="33:37">
      <c r="AG4005" s="166" t="s">
        <v>77</v>
      </c>
      <c r="AH4005" s="166" t="s">
        <v>1932</v>
      </c>
      <c r="AI4005" s="166">
        <v>4304655</v>
      </c>
      <c r="AJ4005" s="166"/>
      <c r="AK4005" s="166"/>
    </row>
    <row r="4006" spans="33:37">
      <c r="AG4006" s="166" t="s">
        <v>77</v>
      </c>
      <c r="AH4006" s="166" t="s">
        <v>1947</v>
      </c>
      <c r="AI4006" s="166">
        <v>4304663</v>
      </c>
      <c r="AJ4006" s="166"/>
      <c r="AK4006" s="166"/>
    </row>
    <row r="4007" spans="33:37">
      <c r="AG4007" s="166" t="s">
        <v>77</v>
      </c>
      <c r="AH4007" s="166" t="s">
        <v>1964</v>
      </c>
      <c r="AI4007" s="166">
        <v>4304689</v>
      </c>
      <c r="AJ4007" s="166"/>
      <c r="AK4007" s="166"/>
    </row>
    <row r="4008" spans="33:37">
      <c r="AG4008" s="166" t="s">
        <v>77</v>
      </c>
      <c r="AH4008" s="166" t="s">
        <v>1982</v>
      </c>
      <c r="AI4008" s="166">
        <v>4304697</v>
      </c>
      <c r="AJ4008" s="166"/>
      <c r="AK4008" s="166"/>
    </row>
    <row r="4009" spans="33:37">
      <c r="AG4009" s="166" t="s">
        <v>77</v>
      </c>
      <c r="AH4009" s="166" t="s">
        <v>1999</v>
      </c>
      <c r="AI4009" s="166">
        <v>4304671</v>
      </c>
      <c r="AJ4009" s="166"/>
      <c r="AK4009" s="166"/>
    </row>
    <row r="4010" spans="33:37">
      <c r="AG4010" s="166" t="s">
        <v>77</v>
      </c>
      <c r="AH4010" s="166" t="s">
        <v>2017</v>
      </c>
      <c r="AI4010" s="166">
        <v>4304713</v>
      </c>
      <c r="AJ4010" s="166"/>
      <c r="AK4010" s="166"/>
    </row>
    <row r="4011" spans="33:37">
      <c r="AG4011" s="166" t="s">
        <v>77</v>
      </c>
      <c r="AH4011" s="166" t="s">
        <v>2035</v>
      </c>
      <c r="AI4011" s="166">
        <v>4304705</v>
      </c>
      <c r="AJ4011" s="166"/>
      <c r="AK4011" s="166"/>
    </row>
    <row r="4012" spans="33:37">
      <c r="AG4012" s="166" t="s">
        <v>77</v>
      </c>
      <c r="AH4012" s="166" t="s">
        <v>2053</v>
      </c>
      <c r="AI4012" s="166">
        <v>4304804</v>
      </c>
      <c r="AJ4012" s="166"/>
      <c r="AK4012" s="166"/>
    </row>
    <row r="4013" spans="33:37">
      <c r="AG4013" s="166" t="s">
        <v>77</v>
      </c>
      <c r="AH4013" s="166" t="s">
        <v>2070</v>
      </c>
      <c r="AI4013" s="166">
        <v>4304853</v>
      </c>
      <c r="AJ4013" s="166"/>
      <c r="AK4013" s="166"/>
    </row>
    <row r="4014" spans="33:37">
      <c r="AG4014" s="166" t="s">
        <v>77</v>
      </c>
      <c r="AH4014" s="166" t="s">
        <v>2086</v>
      </c>
      <c r="AI4014" s="166">
        <v>4304903</v>
      </c>
      <c r="AJ4014" s="166"/>
      <c r="AK4014" s="166"/>
    </row>
    <row r="4015" spans="33:37">
      <c r="AG4015" s="166" t="s">
        <v>77</v>
      </c>
      <c r="AH4015" s="166" t="s">
        <v>2102</v>
      </c>
      <c r="AI4015" s="166">
        <v>4304952</v>
      </c>
      <c r="AJ4015" s="166"/>
      <c r="AK4015" s="166"/>
    </row>
    <row r="4016" spans="33:37">
      <c r="AG4016" s="166" t="s">
        <v>77</v>
      </c>
      <c r="AH4016" s="166" t="s">
        <v>2119</v>
      </c>
      <c r="AI4016" s="166">
        <v>4305009</v>
      </c>
      <c r="AJ4016" s="166"/>
      <c r="AK4016" s="166"/>
    </row>
    <row r="4017" spans="33:37">
      <c r="AG4017" s="166" t="s">
        <v>77</v>
      </c>
      <c r="AH4017" s="166" t="s">
        <v>2134</v>
      </c>
      <c r="AI4017" s="166">
        <v>4305108</v>
      </c>
      <c r="AJ4017" s="166"/>
      <c r="AK4017" s="166"/>
    </row>
    <row r="4018" spans="33:37">
      <c r="AG4018" s="166" t="s">
        <v>77</v>
      </c>
      <c r="AH4018" s="166" t="s">
        <v>912</v>
      </c>
      <c r="AI4018" s="166">
        <v>4305116</v>
      </c>
      <c r="AJ4018" s="166"/>
      <c r="AK4018" s="166"/>
    </row>
    <row r="4019" spans="33:37">
      <c r="AG4019" s="166" t="s">
        <v>77</v>
      </c>
      <c r="AH4019" s="166" t="s">
        <v>2167</v>
      </c>
      <c r="AI4019" s="166">
        <v>4305124</v>
      </c>
      <c r="AJ4019" s="166"/>
      <c r="AK4019" s="166"/>
    </row>
    <row r="4020" spans="33:37">
      <c r="AG4020" s="166" t="s">
        <v>77</v>
      </c>
      <c r="AH4020" s="166" t="s">
        <v>2184</v>
      </c>
      <c r="AI4020" s="166">
        <v>4305132</v>
      </c>
      <c r="AJ4020" s="166"/>
      <c r="AK4020" s="166"/>
    </row>
    <row r="4021" spans="33:37">
      <c r="AG4021" s="166" t="s">
        <v>77</v>
      </c>
      <c r="AH4021" s="166" t="s">
        <v>2201</v>
      </c>
      <c r="AI4021" s="166">
        <v>4305157</v>
      </c>
      <c r="AJ4021" s="166"/>
      <c r="AK4021" s="166"/>
    </row>
    <row r="4022" spans="33:37">
      <c r="AG4022" s="166" t="s">
        <v>77</v>
      </c>
      <c r="AH4022" s="166" t="s">
        <v>2215</v>
      </c>
      <c r="AI4022" s="166">
        <v>4305173</v>
      </c>
      <c r="AJ4022" s="166"/>
      <c r="AK4022" s="166"/>
    </row>
    <row r="4023" spans="33:37">
      <c r="AG4023" s="166" t="s">
        <v>77</v>
      </c>
      <c r="AH4023" s="166" t="s">
        <v>2232</v>
      </c>
      <c r="AI4023" s="166">
        <v>4305207</v>
      </c>
      <c r="AJ4023" s="166"/>
      <c r="AK4023" s="166"/>
    </row>
    <row r="4024" spans="33:37">
      <c r="AG4024" s="166" t="s">
        <v>77</v>
      </c>
      <c r="AH4024" s="166" t="s">
        <v>2247</v>
      </c>
      <c r="AI4024" s="166">
        <v>4305306</v>
      </c>
      <c r="AJ4024" s="166"/>
      <c r="AK4024" s="166"/>
    </row>
    <row r="4025" spans="33:37">
      <c r="AG4025" s="166" t="s">
        <v>77</v>
      </c>
      <c r="AH4025" s="166" t="s">
        <v>2262</v>
      </c>
      <c r="AI4025" s="166">
        <v>4305355</v>
      </c>
      <c r="AJ4025" s="166"/>
      <c r="AK4025" s="166"/>
    </row>
    <row r="4026" spans="33:37">
      <c r="AG4026" s="166" t="s">
        <v>77</v>
      </c>
      <c r="AH4026" s="166" t="s">
        <v>2277</v>
      </c>
      <c r="AI4026" s="166">
        <v>4305371</v>
      </c>
      <c r="AJ4026" s="166"/>
      <c r="AK4026" s="166"/>
    </row>
    <row r="4027" spans="33:37">
      <c r="AG4027" s="166" t="s">
        <v>77</v>
      </c>
      <c r="AH4027" s="166" t="s">
        <v>2293</v>
      </c>
      <c r="AI4027" s="166">
        <v>4305405</v>
      </c>
      <c r="AJ4027" s="166"/>
      <c r="AK4027" s="166"/>
    </row>
    <row r="4028" spans="33:37">
      <c r="AG4028" s="166" t="s">
        <v>77</v>
      </c>
      <c r="AH4028" s="166" t="s">
        <v>2309</v>
      </c>
      <c r="AI4028" s="166">
        <v>4305439</v>
      </c>
      <c r="AJ4028" s="166"/>
      <c r="AK4028" s="166"/>
    </row>
    <row r="4029" spans="33:37">
      <c r="AG4029" s="166" t="s">
        <v>77</v>
      </c>
      <c r="AH4029" s="166" t="s">
        <v>2322</v>
      </c>
      <c r="AI4029" s="166">
        <v>4305447</v>
      </c>
      <c r="AJ4029" s="166"/>
      <c r="AK4029" s="166"/>
    </row>
    <row r="4030" spans="33:37">
      <c r="AG4030" s="166" t="s">
        <v>77</v>
      </c>
      <c r="AH4030" s="166" t="s">
        <v>2338</v>
      </c>
      <c r="AI4030" s="166">
        <v>4305454</v>
      </c>
      <c r="AJ4030" s="166"/>
      <c r="AK4030" s="166"/>
    </row>
    <row r="4031" spans="33:37">
      <c r="AG4031" s="166" t="s">
        <v>77</v>
      </c>
      <c r="AH4031" s="166" t="s">
        <v>2354</v>
      </c>
      <c r="AI4031" s="166">
        <v>4305504</v>
      </c>
      <c r="AJ4031" s="166"/>
      <c r="AK4031" s="166"/>
    </row>
    <row r="4032" spans="33:37">
      <c r="AG4032" s="166" t="s">
        <v>77</v>
      </c>
      <c r="AH4032" s="166" t="s">
        <v>1471</v>
      </c>
      <c r="AI4032" s="166">
        <v>4305587</v>
      </c>
      <c r="AJ4032" s="166"/>
      <c r="AK4032" s="166"/>
    </row>
    <row r="4033" spans="33:37">
      <c r="AG4033" s="166" t="s">
        <v>77</v>
      </c>
      <c r="AH4033" s="166" t="s">
        <v>1876</v>
      </c>
      <c r="AI4033" s="166">
        <v>4305603</v>
      </c>
      <c r="AJ4033" s="166"/>
      <c r="AK4033" s="166"/>
    </row>
    <row r="4034" spans="33:37">
      <c r="AG4034" s="166" t="s">
        <v>77</v>
      </c>
      <c r="AH4034" s="166" t="s">
        <v>2399</v>
      </c>
      <c r="AI4034" s="166">
        <v>4305702</v>
      </c>
      <c r="AJ4034" s="166"/>
      <c r="AK4034" s="166"/>
    </row>
    <row r="4035" spans="33:37">
      <c r="AG4035" s="166" t="s">
        <v>77</v>
      </c>
      <c r="AH4035" s="166" t="s">
        <v>2415</v>
      </c>
      <c r="AI4035" s="166">
        <v>4305801</v>
      </c>
      <c r="AJ4035" s="166"/>
      <c r="AK4035" s="166"/>
    </row>
    <row r="4036" spans="33:37">
      <c r="AG4036" s="166" t="s">
        <v>77</v>
      </c>
      <c r="AH4036" s="166" t="s">
        <v>2431</v>
      </c>
      <c r="AI4036" s="166">
        <v>4305835</v>
      </c>
      <c r="AJ4036" s="166"/>
      <c r="AK4036" s="166"/>
    </row>
    <row r="4037" spans="33:37">
      <c r="AG4037" s="166" t="s">
        <v>77</v>
      </c>
      <c r="AH4037" s="166" t="s">
        <v>2447</v>
      </c>
      <c r="AI4037" s="166">
        <v>4305850</v>
      </c>
      <c r="AJ4037" s="166"/>
      <c r="AK4037" s="166"/>
    </row>
    <row r="4038" spans="33:37">
      <c r="AG4038" s="166" t="s">
        <v>77</v>
      </c>
      <c r="AH4038" s="166" t="s">
        <v>2461</v>
      </c>
      <c r="AI4038" s="166">
        <v>4305871</v>
      </c>
      <c r="AJ4038" s="166"/>
      <c r="AK4038" s="166"/>
    </row>
    <row r="4039" spans="33:37">
      <c r="AG4039" s="166" t="s">
        <v>77</v>
      </c>
      <c r="AH4039" s="166" t="s">
        <v>2476</v>
      </c>
      <c r="AI4039" s="166">
        <v>4305900</v>
      </c>
      <c r="AJ4039" s="166"/>
      <c r="AK4039" s="166"/>
    </row>
    <row r="4040" spans="33:37">
      <c r="AG4040" s="166" t="s">
        <v>77</v>
      </c>
      <c r="AH4040" s="166" t="s">
        <v>2492</v>
      </c>
      <c r="AI4040" s="166">
        <v>4305934</v>
      </c>
      <c r="AJ4040" s="166"/>
      <c r="AK4040" s="166"/>
    </row>
    <row r="4041" spans="33:37">
      <c r="AG4041" s="166" t="s">
        <v>77</v>
      </c>
      <c r="AH4041" s="166" t="s">
        <v>2506</v>
      </c>
      <c r="AI4041" s="166">
        <v>4305959</v>
      </c>
      <c r="AJ4041" s="166"/>
      <c r="AK4041" s="166"/>
    </row>
    <row r="4042" spans="33:37">
      <c r="AG4042" s="166" t="s">
        <v>77</v>
      </c>
      <c r="AH4042" s="166" t="s">
        <v>2522</v>
      </c>
      <c r="AI4042" s="166">
        <v>4305975</v>
      </c>
      <c r="AJ4042" s="166"/>
      <c r="AK4042" s="166"/>
    </row>
    <row r="4043" spans="33:37">
      <c r="AG4043" s="166" t="s">
        <v>77</v>
      </c>
      <c r="AH4043" s="166" t="s">
        <v>2537</v>
      </c>
      <c r="AI4043" s="166">
        <v>4306007</v>
      </c>
      <c r="AJ4043" s="166"/>
      <c r="AK4043" s="166"/>
    </row>
    <row r="4044" spans="33:37">
      <c r="AG4044" s="166" t="s">
        <v>77</v>
      </c>
      <c r="AH4044" s="166" t="s">
        <v>2553</v>
      </c>
      <c r="AI4044" s="166">
        <v>4306056</v>
      </c>
      <c r="AJ4044" s="166"/>
      <c r="AK4044" s="166"/>
    </row>
    <row r="4045" spans="33:37">
      <c r="AG4045" s="166" t="s">
        <v>77</v>
      </c>
      <c r="AH4045" s="166" t="s">
        <v>2567</v>
      </c>
      <c r="AI4045" s="166">
        <v>4306072</v>
      </c>
      <c r="AJ4045" s="166"/>
      <c r="AK4045" s="166"/>
    </row>
    <row r="4046" spans="33:37">
      <c r="AG4046" s="166" t="s">
        <v>77</v>
      </c>
      <c r="AH4046" s="166" t="s">
        <v>2582</v>
      </c>
      <c r="AI4046" s="166">
        <v>4306106</v>
      </c>
      <c r="AJ4046" s="166"/>
      <c r="AK4046" s="166"/>
    </row>
    <row r="4047" spans="33:37">
      <c r="AG4047" s="166" t="s">
        <v>77</v>
      </c>
      <c r="AH4047" s="166" t="s">
        <v>2598</v>
      </c>
      <c r="AI4047" s="166">
        <v>4306130</v>
      </c>
      <c r="AJ4047" s="166"/>
      <c r="AK4047" s="166"/>
    </row>
    <row r="4048" spans="33:37">
      <c r="AG4048" s="166" t="s">
        <v>77</v>
      </c>
      <c r="AH4048" s="166" t="s">
        <v>218</v>
      </c>
      <c r="AI4048" s="166">
        <v>4306205</v>
      </c>
      <c r="AJ4048" s="166"/>
      <c r="AK4048" s="166"/>
    </row>
    <row r="4049" spans="33:37">
      <c r="AG4049" s="166" t="s">
        <v>77</v>
      </c>
      <c r="AH4049" s="166" t="s">
        <v>2626</v>
      </c>
      <c r="AI4049" s="166">
        <v>4306304</v>
      </c>
      <c r="AJ4049" s="166"/>
      <c r="AK4049" s="166"/>
    </row>
    <row r="4050" spans="33:37">
      <c r="AG4050" s="166" t="s">
        <v>77</v>
      </c>
      <c r="AH4050" s="166" t="s">
        <v>2641</v>
      </c>
      <c r="AI4050" s="166">
        <v>4306320</v>
      </c>
      <c r="AJ4050" s="166"/>
      <c r="AK4050" s="166"/>
    </row>
    <row r="4051" spans="33:37">
      <c r="AG4051" s="166" t="s">
        <v>77</v>
      </c>
      <c r="AH4051" s="166" t="s">
        <v>2654</v>
      </c>
      <c r="AI4051" s="166">
        <v>4306353</v>
      </c>
      <c r="AJ4051" s="166"/>
      <c r="AK4051" s="166"/>
    </row>
    <row r="4052" spans="33:37">
      <c r="AG4052" s="166" t="s">
        <v>77</v>
      </c>
      <c r="AH4052" s="166" t="s">
        <v>2668</v>
      </c>
      <c r="AI4052" s="166">
        <v>4306379</v>
      </c>
      <c r="AJ4052" s="166"/>
      <c r="AK4052" s="166"/>
    </row>
    <row r="4053" spans="33:37">
      <c r="AG4053" s="166" t="s">
        <v>77</v>
      </c>
      <c r="AH4053" s="166" t="s">
        <v>2682</v>
      </c>
      <c r="AI4053" s="166">
        <v>4306403</v>
      </c>
      <c r="AJ4053" s="166"/>
      <c r="AK4053" s="166"/>
    </row>
    <row r="4054" spans="33:37">
      <c r="AG4054" s="166" t="s">
        <v>77</v>
      </c>
      <c r="AH4054" s="166" t="s">
        <v>2698</v>
      </c>
      <c r="AI4054" s="166">
        <v>4306429</v>
      </c>
      <c r="AJ4054" s="166"/>
      <c r="AK4054" s="166"/>
    </row>
    <row r="4055" spans="33:37">
      <c r="AG4055" s="166" t="s">
        <v>77</v>
      </c>
      <c r="AH4055" s="166" t="s">
        <v>2713</v>
      </c>
      <c r="AI4055" s="166">
        <v>4306452</v>
      </c>
      <c r="AJ4055" s="166"/>
      <c r="AK4055" s="166"/>
    </row>
    <row r="4056" spans="33:37">
      <c r="AG4056" s="166" t="s">
        <v>77</v>
      </c>
      <c r="AH4056" s="166" t="s">
        <v>2729</v>
      </c>
      <c r="AI4056" s="166">
        <v>4306502</v>
      </c>
      <c r="AJ4056" s="166"/>
      <c r="AK4056" s="166"/>
    </row>
    <row r="4057" spans="33:37">
      <c r="AG4057" s="166" t="s">
        <v>77</v>
      </c>
      <c r="AH4057" s="166" t="s">
        <v>2744</v>
      </c>
      <c r="AI4057" s="166">
        <v>4306601</v>
      </c>
      <c r="AJ4057" s="166"/>
      <c r="AK4057" s="166"/>
    </row>
    <row r="4058" spans="33:37">
      <c r="AG4058" s="166" t="s">
        <v>77</v>
      </c>
      <c r="AH4058" s="166" t="s">
        <v>2759</v>
      </c>
      <c r="AI4058" s="166">
        <v>4306551</v>
      </c>
      <c r="AJ4058" s="166"/>
      <c r="AK4058" s="166"/>
    </row>
    <row r="4059" spans="33:37">
      <c r="AG4059" s="166" t="s">
        <v>77</v>
      </c>
      <c r="AH4059" s="166" t="s">
        <v>2775</v>
      </c>
      <c r="AI4059" s="166">
        <v>4306700</v>
      </c>
      <c r="AJ4059" s="166"/>
      <c r="AK4059" s="166"/>
    </row>
    <row r="4060" spans="33:37">
      <c r="AG4060" s="166" t="s">
        <v>77</v>
      </c>
      <c r="AH4060" s="166" t="s">
        <v>2791</v>
      </c>
      <c r="AI4060" s="166">
        <v>4306734</v>
      </c>
      <c r="AJ4060" s="166"/>
      <c r="AK4060" s="166"/>
    </row>
    <row r="4061" spans="33:37">
      <c r="AG4061" s="166" t="s">
        <v>77</v>
      </c>
      <c r="AH4061" s="166" t="s">
        <v>2806</v>
      </c>
      <c r="AI4061" s="166">
        <v>4306759</v>
      </c>
      <c r="AJ4061" s="166"/>
      <c r="AK4061" s="166"/>
    </row>
    <row r="4062" spans="33:37">
      <c r="AG4062" s="166" t="s">
        <v>77</v>
      </c>
      <c r="AH4062" s="166" t="s">
        <v>2821</v>
      </c>
      <c r="AI4062" s="166">
        <v>4306767</v>
      </c>
      <c r="AJ4062" s="166"/>
      <c r="AK4062" s="166"/>
    </row>
    <row r="4063" spans="33:37">
      <c r="AG4063" s="166" t="s">
        <v>77</v>
      </c>
      <c r="AH4063" s="166" t="s">
        <v>2833</v>
      </c>
      <c r="AI4063" s="166">
        <v>4306809</v>
      </c>
      <c r="AJ4063" s="166"/>
      <c r="AK4063" s="166"/>
    </row>
    <row r="4064" spans="33:37">
      <c r="AG4064" s="166" t="s">
        <v>77</v>
      </c>
      <c r="AH4064" s="166" t="s">
        <v>2846</v>
      </c>
      <c r="AI4064" s="166">
        <v>4306908</v>
      </c>
      <c r="AJ4064" s="166"/>
      <c r="AK4064" s="166"/>
    </row>
    <row r="4065" spans="33:37">
      <c r="AG4065" s="166" t="s">
        <v>77</v>
      </c>
      <c r="AH4065" s="166" t="s">
        <v>2859</v>
      </c>
      <c r="AI4065" s="166">
        <v>4306924</v>
      </c>
      <c r="AJ4065" s="166"/>
      <c r="AK4065" s="166"/>
    </row>
    <row r="4066" spans="33:37">
      <c r="AG4066" s="166" t="s">
        <v>77</v>
      </c>
      <c r="AH4066" s="166" t="s">
        <v>2872</v>
      </c>
      <c r="AI4066" s="166">
        <v>4306957</v>
      </c>
      <c r="AJ4066" s="166"/>
      <c r="AK4066" s="166"/>
    </row>
    <row r="4067" spans="33:37">
      <c r="AG4067" s="166" t="s">
        <v>77</v>
      </c>
      <c r="AH4067" s="166" t="s">
        <v>2884</v>
      </c>
      <c r="AI4067" s="166">
        <v>4306932</v>
      </c>
      <c r="AJ4067" s="166"/>
      <c r="AK4067" s="166"/>
    </row>
    <row r="4068" spans="33:37">
      <c r="AG4068" s="166" t="s">
        <v>77</v>
      </c>
      <c r="AH4068" s="166" t="s">
        <v>2897</v>
      </c>
      <c r="AI4068" s="166">
        <v>4306973</v>
      </c>
      <c r="AJ4068" s="166"/>
      <c r="AK4068" s="166"/>
    </row>
    <row r="4069" spans="33:37">
      <c r="AG4069" s="166" t="s">
        <v>77</v>
      </c>
      <c r="AH4069" s="166" t="s">
        <v>2909</v>
      </c>
      <c r="AI4069" s="166">
        <v>4307005</v>
      </c>
      <c r="AJ4069" s="166"/>
      <c r="AK4069" s="166"/>
    </row>
    <row r="4070" spans="33:37">
      <c r="AG4070" s="166" t="s">
        <v>77</v>
      </c>
      <c r="AH4070" s="166" t="s">
        <v>2922</v>
      </c>
      <c r="AI4070" s="166">
        <v>4307054</v>
      </c>
      <c r="AJ4070" s="166"/>
      <c r="AK4070" s="166"/>
    </row>
    <row r="4071" spans="33:37">
      <c r="AG4071" s="166" t="s">
        <v>77</v>
      </c>
      <c r="AH4071" s="166" t="s">
        <v>2933</v>
      </c>
      <c r="AI4071" s="166">
        <v>4307203</v>
      </c>
      <c r="AJ4071" s="166"/>
      <c r="AK4071" s="166"/>
    </row>
    <row r="4072" spans="33:37">
      <c r="AG4072" s="166" t="s">
        <v>77</v>
      </c>
      <c r="AH4072" s="166" t="s">
        <v>2945</v>
      </c>
      <c r="AI4072" s="166">
        <v>4307302</v>
      </c>
      <c r="AJ4072" s="166"/>
      <c r="AK4072" s="166"/>
    </row>
    <row r="4073" spans="33:37">
      <c r="AG4073" s="166" t="s">
        <v>77</v>
      </c>
      <c r="AH4073" s="166" t="s">
        <v>2957</v>
      </c>
      <c r="AI4073" s="166">
        <v>4307401</v>
      </c>
      <c r="AJ4073" s="166"/>
      <c r="AK4073" s="166"/>
    </row>
    <row r="4074" spans="33:37">
      <c r="AG4074" s="166" t="s">
        <v>77</v>
      </c>
      <c r="AH4074" s="166" t="s">
        <v>2969</v>
      </c>
      <c r="AI4074" s="166">
        <v>4307450</v>
      </c>
      <c r="AJ4074" s="166"/>
      <c r="AK4074" s="166"/>
    </row>
    <row r="4075" spans="33:37">
      <c r="AG4075" s="166" t="s">
        <v>77</v>
      </c>
      <c r="AH4075" s="166" t="s">
        <v>2981</v>
      </c>
      <c r="AI4075" s="166">
        <v>4307500</v>
      </c>
      <c r="AJ4075" s="166"/>
      <c r="AK4075" s="166"/>
    </row>
    <row r="4076" spans="33:37">
      <c r="AG4076" s="166" t="s">
        <v>77</v>
      </c>
      <c r="AH4076" s="166" t="s">
        <v>2993</v>
      </c>
      <c r="AI4076" s="166">
        <v>4307559</v>
      </c>
      <c r="AJ4076" s="166"/>
      <c r="AK4076" s="166"/>
    </row>
    <row r="4077" spans="33:37">
      <c r="AG4077" s="166" t="s">
        <v>77</v>
      </c>
      <c r="AH4077" s="166" t="s">
        <v>3006</v>
      </c>
      <c r="AI4077" s="166">
        <v>4307609</v>
      </c>
      <c r="AJ4077" s="166"/>
      <c r="AK4077" s="166"/>
    </row>
    <row r="4078" spans="33:37">
      <c r="AG4078" s="166" t="s">
        <v>77</v>
      </c>
      <c r="AH4078" s="166" t="s">
        <v>3019</v>
      </c>
      <c r="AI4078" s="166">
        <v>4307708</v>
      </c>
      <c r="AJ4078" s="166"/>
      <c r="AK4078" s="166"/>
    </row>
    <row r="4079" spans="33:37">
      <c r="AG4079" s="166" t="s">
        <v>77</v>
      </c>
      <c r="AH4079" s="166" t="s">
        <v>3031</v>
      </c>
      <c r="AI4079" s="166">
        <v>4307807</v>
      </c>
      <c r="AJ4079" s="166"/>
      <c r="AK4079" s="166"/>
    </row>
    <row r="4080" spans="33:37">
      <c r="AG4080" s="166" t="s">
        <v>77</v>
      </c>
      <c r="AH4080" s="166" t="s">
        <v>3044</v>
      </c>
      <c r="AI4080" s="166">
        <v>4307815</v>
      </c>
      <c r="AJ4080" s="166"/>
      <c r="AK4080" s="166"/>
    </row>
    <row r="4081" spans="33:37">
      <c r="AG4081" s="166" t="s">
        <v>77</v>
      </c>
      <c r="AH4081" s="166" t="s">
        <v>3055</v>
      </c>
      <c r="AI4081" s="166">
        <v>4307831</v>
      </c>
      <c r="AJ4081" s="166"/>
      <c r="AK4081" s="166"/>
    </row>
    <row r="4082" spans="33:37">
      <c r="AG4082" s="166" t="s">
        <v>77</v>
      </c>
      <c r="AH4082" s="166" t="s">
        <v>3068</v>
      </c>
      <c r="AI4082" s="166">
        <v>4307864</v>
      </c>
      <c r="AJ4082" s="166"/>
      <c r="AK4082" s="166"/>
    </row>
    <row r="4083" spans="33:37">
      <c r="AG4083" s="166" t="s">
        <v>77</v>
      </c>
      <c r="AH4083" s="166" t="s">
        <v>3079</v>
      </c>
      <c r="AI4083" s="166">
        <v>4307906</v>
      </c>
      <c r="AJ4083" s="166"/>
      <c r="AK4083" s="166"/>
    </row>
    <row r="4084" spans="33:37">
      <c r="AG4084" s="166" t="s">
        <v>77</v>
      </c>
      <c r="AH4084" s="166" t="s">
        <v>3092</v>
      </c>
      <c r="AI4084" s="166">
        <v>4308003</v>
      </c>
      <c r="AJ4084" s="166"/>
      <c r="AK4084" s="166"/>
    </row>
    <row r="4085" spans="33:37">
      <c r="AG4085" s="166" t="s">
        <v>77</v>
      </c>
      <c r="AH4085" s="166" t="s">
        <v>3104</v>
      </c>
      <c r="AI4085" s="166">
        <v>4308052</v>
      </c>
      <c r="AJ4085" s="166"/>
      <c r="AK4085" s="166"/>
    </row>
    <row r="4086" spans="33:37">
      <c r="AG4086" s="166" t="s">
        <v>77</v>
      </c>
      <c r="AH4086" s="166" t="s">
        <v>3117</v>
      </c>
      <c r="AI4086" s="166">
        <v>4308078</v>
      </c>
      <c r="AJ4086" s="166"/>
      <c r="AK4086" s="166"/>
    </row>
    <row r="4087" spans="33:37">
      <c r="AG4087" s="166" t="s">
        <v>77</v>
      </c>
      <c r="AH4087" s="166" t="s">
        <v>3128</v>
      </c>
      <c r="AI4087" s="166">
        <v>4308102</v>
      </c>
      <c r="AJ4087" s="166"/>
      <c r="AK4087" s="166"/>
    </row>
    <row r="4088" spans="33:37">
      <c r="AG4088" s="166" t="s">
        <v>77</v>
      </c>
      <c r="AH4088" s="166" t="s">
        <v>3140</v>
      </c>
      <c r="AI4088" s="166">
        <v>4308201</v>
      </c>
      <c r="AJ4088" s="166"/>
      <c r="AK4088" s="166"/>
    </row>
    <row r="4089" spans="33:37">
      <c r="AG4089" s="166" t="s">
        <v>77</v>
      </c>
      <c r="AH4089" s="166" t="s">
        <v>3151</v>
      </c>
      <c r="AI4089" s="166">
        <v>4308250</v>
      </c>
      <c r="AJ4089" s="166"/>
      <c r="AK4089" s="166"/>
    </row>
    <row r="4090" spans="33:37">
      <c r="AG4090" s="166" t="s">
        <v>77</v>
      </c>
      <c r="AH4090" s="166" t="s">
        <v>3162</v>
      </c>
      <c r="AI4090" s="166">
        <v>4308300</v>
      </c>
      <c r="AJ4090" s="166"/>
      <c r="AK4090" s="166"/>
    </row>
    <row r="4091" spans="33:37">
      <c r="AG4091" s="166" t="s">
        <v>77</v>
      </c>
      <c r="AH4091" s="166" t="s">
        <v>3173</v>
      </c>
      <c r="AI4091" s="166">
        <v>4308409</v>
      </c>
      <c r="AJ4091" s="166"/>
      <c r="AK4091" s="166"/>
    </row>
    <row r="4092" spans="33:37">
      <c r="AG4092" s="166" t="s">
        <v>77</v>
      </c>
      <c r="AH4092" s="166" t="s">
        <v>3184</v>
      </c>
      <c r="AI4092" s="166">
        <v>4308433</v>
      </c>
      <c r="AJ4092" s="166"/>
      <c r="AK4092" s="166"/>
    </row>
    <row r="4093" spans="33:37">
      <c r="AG4093" s="166" t="s">
        <v>77</v>
      </c>
      <c r="AH4093" s="166" t="s">
        <v>3196</v>
      </c>
      <c r="AI4093" s="166">
        <v>4308458</v>
      </c>
      <c r="AJ4093" s="166"/>
      <c r="AK4093" s="166"/>
    </row>
    <row r="4094" spans="33:37">
      <c r="AG4094" s="166" t="s">
        <v>77</v>
      </c>
      <c r="AH4094" s="166" t="s">
        <v>3208</v>
      </c>
      <c r="AI4094" s="166">
        <v>4308508</v>
      </c>
      <c r="AJ4094" s="166"/>
      <c r="AK4094" s="166"/>
    </row>
    <row r="4095" spans="33:37">
      <c r="AG4095" s="166" t="s">
        <v>77</v>
      </c>
      <c r="AH4095" s="166" t="s">
        <v>3220</v>
      </c>
      <c r="AI4095" s="166">
        <v>4308607</v>
      </c>
      <c r="AJ4095" s="166"/>
      <c r="AK4095" s="166"/>
    </row>
    <row r="4096" spans="33:37">
      <c r="AG4096" s="166" t="s">
        <v>77</v>
      </c>
      <c r="AH4096" s="166" t="s">
        <v>3231</v>
      </c>
      <c r="AI4096" s="166">
        <v>4308656</v>
      </c>
      <c r="AJ4096" s="166"/>
      <c r="AK4096" s="166"/>
    </row>
    <row r="4097" spans="33:37">
      <c r="AG4097" s="166" t="s">
        <v>77</v>
      </c>
      <c r="AH4097" s="166" t="s">
        <v>3242</v>
      </c>
      <c r="AI4097" s="166">
        <v>4308706</v>
      </c>
      <c r="AJ4097" s="166"/>
      <c r="AK4097" s="166"/>
    </row>
    <row r="4098" spans="33:37">
      <c r="AG4098" s="166" t="s">
        <v>77</v>
      </c>
      <c r="AH4098" s="166" t="s">
        <v>3251</v>
      </c>
      <c r="AI4098" s="166">
        <v>4308805</v>
      </c>
      <c r="AJ4098" s="166"/>
      <c r="AK4098" s="166"/>
    </row>
    <row r="4099" spans="33:37">
      <c r="AG4099" s="166" t="s">
        <v>77</v>
      </c>
      <c r="AH4099" s="166" t="s">
        <v>3262</v>
      </c>
      <c r="AI4099" s="166">
        <v>4308854</v>
      </c>
      <c r="AJ4099" s="166"/>
      <c r="AK4099" s="166"/>
    </row>
    <row r="4100" spans="33:37">
      <c r="AG4100" s="166" t="s">
        <v>77</v>
      </c>
      <c r="AH4100" s="166" t="s">
        <v>3274</v>
      </c>
      <c r="AI4100" s="166">
        <v>4308904</v>
      </c>
      <c r="AJ4100" s="166"/>
      <c r="AK4100" s="166"/>
    </row>
    <row r="4101" spans="33:37">
      <c r="AG4101" s="166" t="s">
        <v>77</v>
      </c>
      <c r="AH4101" s="166" t="s">
        <v>3285</v>
      </c>
      <c r="AI4101" s="166">
        <v>4309001</v>
      </c>
      <c r="AJ4101" s="166"/>
      <c r="AK4101" s="166"/>
    </row>
    <row r="4102" spans="33:37">
      <c r="AG4102" s="166" t="s">
        <v>77</v>
      </c>
      <c r="AH4102" s="166" t="s">
        <v>3297</v>
      </c>
      <c r="AI4102" s="166">
        <v>4309050</v>
      </c>
      <c r="AJ4102" s="166"/>
      <c r="AK4102" s="166"/>
    </row>
    <row r="4103" spans="33:37">
      <c r="AG4103" s="166" t="s">
        <v>77</v>
      </c>
      <c r="AH4103" s="166" t="s">
        <v>3309</v>
      </c>
      <c r="AI4103" s="166">
        <v>4309100</v>
      </c>
      <c r="AJ4103" s="166"/>
      <c r="AK4103" s="166"/>
    </row>
    <row r="4104" spans="33:37">
      <c r="AG4104" s="166" t="s">
        <v>77</v>
      </c>
      <c r="AH4104" s="166" t="s">
        <v>3320</v>
      </c>
      <c r="AI4104" s="166">
        <v>4309126</v>
      </c>
      <c r="AJ4104" s="166"/>
      <c r="AK4104" s="166"/>
    </row>
    <row r="4105" spans="33:37">
      <c r="AG4105" s="166" t="s">
        <v>77</v>
      </c>
      <c r="AH4105" s="166" t="s">
        <v>3331</v>
      </c>
      <c r="AI4105" s="166">
        <v>4309159</v>
      </c>
      <c r="AJ4105" s="166"/>
      <c r="AK4105" s="166"/>
    </row>
    <row r="4106" spans="33:37">
      <c r="AG4106" s="166" t="s">
        <v>77</v>
      </c>
      <c r="AH4106" s="166" t="s">
        <v>3342</v>
      </c>
      <c r="AI4106" s="166">
        <v>4309209</v>
      </c>
      <c r="AJ4106" s="166"/>
      <c r="AK4106" s="166"/>
    </row>
    <row r="4107" spans="33:37">
      <c r="AG4107" s="166" t="s">
        <v>77</v>
      </c>
      <c r="AH4107" s="166" t="s">
        <v>3352</v>
      </c>
      <c r="AI4107" s="166">
        <v>4309258</v>
      </c>
      <c r="AJ4107" s="166"/>
      <c r="AK4107" s="166"/>
    </row>
    <row r="4108" spans="33:37">
      <c r="AG4108" s="166" t="s">
        <v>77</v>
      </c>
      <c r="AH4108" s="166" t="s">
        <v>3362</v>
      </c>
      <c r="AI4108" s="166">
        <v>4309308</v>
      </c>
      <c r="AJ4108" s="166"/>
      <c r="AK4108" s="166"/>
    </row>
    <row r="4109" spans="33:37">
      <c r="AG4109" s="166" t="s">
        <v>77</v>
      </c>
      <c r="AH4109" s="166" t="s">
        <v>3371</v>
      </c>
      <c r="AI4109" s="166">
        <v>4309407</v>
      </c>
      <c r="AJ4109" s="166"/>
      <c r="AK4109" s="166"/>
    </row>
    <row r="4110" spans="33:37">
      <c r="AG4110" s="166" t="s">
        <v>77</v>
      </c>
      <c r="AH4110" s="166" t="s">
        <v>3381</v>
      </c>
      <c r="AI4110" s="166">
        <v>4309506</v>
      </c>
      <c r="AJ4110" s="166"/>
      <c r="AK4110" s="166"/>
    </row>
    <row r="4111" spans="33:37">
      <c r="AG4111" s="166" t="s">
        <v>77</v>
      </c>
      <c r="AH4111" s="166" t="s">
        <v>3391</v>
      </c>
      <c r="AI4111" s="166">
        <v>4309555</v>
      </c>
      <c r="AJ4111" s="166"/>
      <c r="AK4111" s="166"/>
    </row>
    <row r="4112" spans="33:37">
      <c r="AG4112" s="166" t="s">
        <v>77</v>
      </c>
      <c r="AH4112" s="166" t="s">
        <v>3401</v>
      </c>
      <c r="AI4112" s="166">
        <v>4307104</v>
      </c>
      <c r="AJ4112" s="166"/>
      <c r="AK4112" s="166"/>
    </row>
    <row r="4113" spans="33:37">
      <c r="AG4113" s="166" t="s">
        <v>77</v>
      </c>
      <c r="AH4113" s="166" t="s">
        <v>3411</v>
      </c>
      <c r="AI4113" s="166">
        <v>4309571</v>
      </c>
      <c r="AJ4113" s="166"/>
      <c r="AK4113" s="166"/>
    </row>
    <row r="4114" spans="33:37">
      <c r="AG4114" s="166" t="s">
        <v>77</v>
      </c>
      <c r="AH4114" s="166" t="s">
        <v>3421</v>
      </c>
      <c r="AI4114" s="166">
        <v>4309605</v>
      </c>
      <c r="AJ4114" s="166"/>
      <c r="AK4114" s="166"/>
    </row>
    <row r="4115" spans="33:37">
      <c r="AG4115" s="166" t="s">
        <v>77</v>
      </c>
      <c r="AH4115" s="166" t="s">
        <v>3430</v>
      </c>
      <c r="AI4115" s="166">
        <v>4309654</v>
      </c>
      <c r="AJ4115" s="166"/>
      <c r="AK4115" s="166"/>
    </row>
    <row r="4116" spans="33:37">
      <c r="AG4116" s="166" t="s">
        <v>77</v>
      </c>
      <c r="AH4116" s="166" t="s">
        <v>695</v>
      </c>
      <c r="AI4116" s="166">
        <v>4309704</v>
      </c>
      <c r="AJ4116" s="166"/>
      <c r="AK4116" s="166"/>
    </row>
    <row r="4117" spans="33:37">
      <c r="AG4117" s="166" t="s">
        <v>77</v>
      </c>
      <c r="AH4117" s="166" t="s">
        <v>3449</v>
      </c>
      <c r="AI4117" s="166">
        <v>4309753</v>
      </c>
      <c r="AJ4117" s="166"/>
      <c r="AK4117" s="166"/>
    </row>
    <row r="4118" spans="33:37">
      <c r="AG4118" s="166" t="s">
        <v>77</v>
      </c>
      <c r="AH4118" s="166" t="s">
        <v>3458</v>
      </c>
      <c r="AI4118" s="166">
        <v>4309803</v>
      </c>
      <c r="AJ4118" s="166"/>
      <c r="AK4118" s="166"/>
    </row>
    <row r="4119" spans="33:37">
      <c r="AG4119" s="166" t="s">
        <v>77</v>
      </c>
      <c r="AH4119" s="166" t="s">
        <v>3468</v>
      </c>
      <c r="AI4119" s="166">
        <v>4309902</v>
      </c>
      <c r="AJ4119" s="166"/>
      <c r="AK4119" s="166"/>
    </row>
    <row r="4120" spans="33:37">
      <c r="AG4120" s="166" t="s">
        <v>77</v>
      </c>
      <c r="AH4120" s="166" t="s">
        <v>3477</v>
      </c>
      <c r="AI4120" s="166">
        <v>4309951</v>
      </c>
      <c r="AJ4120" s="166"/>
      <c r="AK4120" s="166"/>
    </row>
    <row r="4121" spans="33:37">
      <c r="AG4121" s="166" t="s">
        <v>77</v>
      </c>
      <c r="AH4121" s="166" t="s">
        <v>3487</v>
      </c>
      <c r="AI4121" s="166">
        <v>4310009</v>
      </c>
      <c r="AJ4121" s="166"/>
      <c r="AK4121" s="166"/>
    </row>
    <row r="4122" spans="33:37">
      <c r="AG4122" s="166" t="s">
        <v>77</v>
      </c>
      <c r="AH4122" s="166" t="s">
        <v>3497</v>
      </c>
      <c r="AI4122" s="166">
        <v>4310108</v>
      </c>
      <c r="AJ4122" s="166"/>
      <c r="AK4122" s="166"/>
    </row>
    <row r="4123" spans="33:37">
      <c r="AG4123" s="166" t="s">
        <v>77</v>
      </c>
      <c r="AH4123" s="166" t="s">
        <v>3506</v>
      </c>
      <c r="AI4123" s="166">
        <v>4310207</v>
      </c>
      <c r="AJ4123" s="166"/>
      <c r="AK4123" s="166"/>
    </row>
    <row r="4124" spans="33:37">
      <c r="AG4124" s="166" t="s">
        <v>77</v>
      </c>
      <c r="AH4124" s="166" t="s">
        <v>3516</v>
      </c>
      <c r="AI4124" s="166">
        <v>4310306</v>
      </c>
      <c r="AJ4124" s="166"/>
      <c r="AK4124" s="166"/>
    </row>
    <row r="4125" spans="33:37">
      <c r="AG4125" s="166" t="s">
        <v>77</v>
      </c>
      <c r="AH4125" s="166" t="s">
        <v>3526</v>
      </c>
      <c r="AI4125" s="166">
        <v>4310330</v>
      </c>
      <c r="AJ4125" s="166"/>
      <c r="AK4125" s="166"/>
    </row>
    <row r="4126" spans="33:37">
      <c r="AG4126" s="166" t="s">
        <v>77</v>
      </c>
      <c r="AH4126" s="166" t="s">
        <v>3536</v>
      </c>
      <c r="AI4126" s="166">
        <v>4310363</v>
      </c>
      <c r="AJ4126" s="166"/>
      <c r="AK4126" s="166"/>
    </row>
    <row r="4127" spans="33:37">
      <c r="AG4127" s="166" t="s">
        <v>77</v>
      </c>
      <c r="AH4127" s="166" t="s">
        <v>1814</v>
      </c>
      <c r="AI4127" s="166">
        <v>4310405</v>
      </c>
      <c r="AJ4127" s="166"/>
      <c r="AK4127" s="166"/>
    </row>
    <row r="4128" spans="33:37">
      <c r="AG4128" s="166" t="s">
        <v>77</v>
      </c>
      <c r="AH4128" s="166" t="s">
        <v>3554</v>
      </c>
      <c r="AI4128" s="166">
        <v>4310413</v>
      </c>
      <c r="AJ4128" s="166"/>
      <c r="AK4128" s="166"/>
    </row>
    <row r="4129" spans="33:37">
      <c r="AG4129" s="166" t="s">
        <v>77</v>
      </c>
      <c r="AH4129" s="166" t="s">
        <v>3564</v>
      </c>
      <c r="AI4129" s="166">
        <v>4310439</v>
      </c>
      <c r="AJ4129" s="166"/>
      <c r="AK4129" s="166"/>
    </row>
    <row r="4130" spans="33:37">
      <c r="AG4130" s="166" t="s">
        <v>77</v>
      </c>
      <c r="AH4130" s="166" t="s">
        <v>3574</v>
      </c>
      <c r="AI4130" s="166">
        <v>4310462</v>
      </c>
      <c r="AJ4130" s="166"/>
      <c r="AK4130" s="166"/>
    </row>
    <row r="4131" spans="33:37">
      <c r="AG4131" s="166" t="s">
        <v>77</v>
      </c>
      <c r="AH4131" s="166" t="s">
        <v>3584</v>
      </c>
      <c r="AI4131" s="166">
        <v>4310504</v>
      </c>
      <c r="AJ4131" s="166"/>
      <c r="AK4131" s="166"/>
    </row>
    <row r="4132" spans="33:37">
      <c r="AG4132" s="166" t="s">
        <v>77</v>
      </c>
      <c r="AH4132" s="166" t="s">
        <v>3594</v>
      </c>
      <c r="AI4132" s="166">
        <v>4310538</v>
      </c>
      <c r="AJ4132" s="166"/>
      <c r="AK4132" s="166"/>
    </row>
    <row r="4133" spans="33:37">
      <c r="AG4133" s="166" t="s">
        <v>77</v>
      </c>
      <c r="AH4133" s="166" t="s">
        <v>3603</v>
      </c>
      <c r="AI4133" s="166">
        <v>4310553</v>
      </c>
      <c r="AJ4133" s="166"/>
      <c r="AK4133" s="166"/>
    </row>
    <row r="4134" spans="33:37">
      <c r="AG4134" s="166" t="s">
        <v>77</v>
      </c>
      <c r="AH4134" s="166" t="s">
        <v>3612</v>
      </c>
      <c r="AI4134" s="166">
        <v>4310579</v>
      </c>
      <c r="AJ4134" s="166"/>
      <c r="AK4134" s="166"/>
    </row>
    <row r="4135" spans="33:37">
      <c r="AG4135" s="166" t="s">
        <v>77</v>
      </c>
      <c r="AH4135" s="166" t="s">
        <v>3621</v>
      </c>
      <c r="AI4135" s="166">
        <v>4310603</v>
      </c>
      <c r="AJ4135" s="166"/>
      <c r="AK4135" s="166"/>
    </row>
    <row r="4136" spans="33:37">
      <c r="AG4136" s="166" t="s">
        <v>77</v>
      </c>
      <c r="AH4136" s="166" t="s">
        <v>3631</v>
      </c>
      <c r="AI4136" s="166">
        <v>4310652</v>
      </c>
      <c r="AJ4136" s="166"/>
      <c r="AK4136" s="166"/>
    </row>
    <row r="4137" spans="33:37">
      <c r="AG4137" s="166" t="s">
        <v>77</v>
      </c>
      <c r="AH4137" s="166" t="s">
        <v>3641</v>
      </c>
      <c r="AI4137" s="166">
        <v>4310702</v>
      </c>
      <c r="AJ4137" s="166"/>
      <c r="AK4137" s="166"/>
    </row>
    <row r="4138" spans="33:37">
      <c r="AG4138" s="166" t="s">
        <v>77</v>
      </c>
      <c r="AH4138" s="166" t="s">
        <v>3650</v>
      </c>
      <c r="AI4138" s="166">
        <v>4310751</v>
      </c>
      <c r="AJ4138" s="166"/>
      <c r="AK4138" s="166"/>
    </row>
    <row r="4139" spans="33:37">
      <c r="AG4139" s="166" t="s">
        <v>77</v>
      </c>
      <c r="AH4139" s="166" t="s">
        <v>3659</v>
      </c>
      <c r="AI4139" s="166">
        <v>4310801</v>
      </c>
      <c r="AJ4139" s="166"/>
      <c r="AK4139" s="166"/>
    </row>
    <row r="4140" spans="33:37">
      <c r="AG4140" s="166" t="s">
        <v>77</v>
      </c>
      <c r="AH4140" s="166" t="s">
        <v>3668</v>
      </c>
      <c r="AI4140" s="166">
        <v>4310850</v>
      </c>
      <c r="AJ4140" s="166"/>
      <c r="AK4140" s="166"/>
    </row>
    <row r="4141" spans="33:37">
      <c r="AG4141" s="166" t="s">
        <v>77</v>
      </c>
      <c r="AH4141" s="166" t="s">
        <v>3675</v>
      </c>
      <c r="AI4141" s="166">
        <v>4310876</v>
      </c>
      <c r="AJ4141" s="166"/>
      <c r="AK4141" s="166"/>
    </row>
    <row r="4142" spans="33:37">
      <c r="AG4142" s="166" t="s">
        <v>77</v>
      </c>
      <c r="AH4142" s="166" t="s">
        <v>3683</v>
      </c>
      <c r="AI4142" s="166">
        <v>4310900</v>
      </c>
      <c r="AJ4142" s="166"/>
      <c r="AK4142" s="166"/>
    </row>
    <row r="4143" spans="33:37">
      <c r="AG4143" s="166" t="s">
        <v>77</v>
      </c>
      <c r="AH4143" s="166" t="s">
        <v>3692</v>
      </c>
      <c r="AI4143" s="166">
        <v>4311007</v>
      </c>
      <c r="AJ4143" s="166"/>
      <c r="AK4143" s="166"/>
    </row>
    <row r="4144" spans="33:37">
      <c r="AG4144" s="166" t="s">
        <v>77</v>
      </c>
      <c r="AH4144" s="166" t="s">
        <v>3700</v>
      </c>
      <c r="AI4144" s="166">
        <v>4311106</v>
      </c>
      <c r="AJ4144" s="166"/>
      <c r="AK4144" s="166"/>
    </row>
    <row r="4145" spans="33:37">
      <c r="AG4145" s="166" t="s">
        <v>77</v>
      </c>
      <c r="AH4145" s="166" t="s">
        <v>3708</v>
      </c>
      <c r="AI4145" s="166">
        <v>4311122</v>
      </c>
      <c r="AJ4145" s="166"/>
      <c r="AK4145" s="166"/>
    </row>
    <row r="4146" spans="33:37">
      <c r="AG4146" s="166" t="s">
        <v>77</v>
      </c>
      <c r="AH4146" s="166" t="s">
        <v>3715</v>
      </c>
      <c r="AI4146" s="166">
        <v>4311130</v>
      </c>
      <c r="AJ4146" s="166"/>
      <c r="AK4146" s="166"/>
    </row>
    <row r="4147" spans="33:37">
      <c r="AG4147" s="166" t="s">
        <v>77</v>
      </c>
      <c r="AH4147" s="166" t="s">
        <v>3722</v>
      </c>
      <c r="AI4147" s="166">
        <v>4311155</v>
      </c>
      <c r="AJ4147" s="166"/>
      <c r="AK4147" s="166"/>
    </row>
    <row r="4148" spans="33:37">
      <c r="AG4148" s="166" t="s">
        <v>77</v>
      </c>
      <c r="AH4148" s="166" t="s">
        <v>3729</v>
      </c>
      <c r="AI4148" s="166">
        <v>4311205</v>
      </c>
      <c r="AJ4148" s="166"/>
      <c r="AK4148" s="166"/>
    </row>
    <row r="4149" spans="33:37">
      <c r="AG4149" s="166" t="s">
        <v>77</v>
      </c>
      <c r="AH4149" s="166" t="s">
        <v>3736</v>
      </c>
      <c r="AI4149" s="166">
        <v>4311239</v>
      </c>
      <c r="AJ4149" s="166"/>
      <c r="AK4149" s="166"/>
    </row>
    <row r="4150" spans="33:37">
      <c r="AG4150" s="166" t="s">
        <v>77</v>
      </c>
      <c r="AH4150" s="166" t="s">
        <v>4715</v>
      </c>
      <c r="AI4150" s="166">
        <v>4300002</v>
      </c>
      <c r="AJ4150" s="166"/>
      <c r="AK4150" s="166"/>
    </row>
    <row r="4151" spans="33:37">
      <c r="AG4151" s="166" t="s">
        <v>77</v>
      </c>
      <c r="AH4151" s="166" t="s">
        <v>3743</v>
      </c>
      <c r="AI4151" s="166">
        <v>4311270</v>
      </c>
      <c r="AJ4151" s="166"/>
      <c r="AK4151" s="166"/>
    </row>
    <row r="4152" spans="33:37">
      <c r="AG4152" s="166" t="s">
        <v>77</v>
      </c>
      <c r="AH4152" s="166" t="s">
        <v>5387</v>
      </c>
      <c r="AI4152" s="166">
        <v>4300001</v>
      </c>
      <c r="AJ4152" s="166"/>
      <c r="AK4152" s="166"/>
    </row>
    <row r="4153" spans="33:37">
      <c r="AG4153" s="166" t="s">
        <v>77</v>
      </c>
      <c r="AH4153" s="166" t="s">
        <v>3750</v>
      </c>
      <c r="AI4153" s="166">
        <v>4311304</v>
      </c>
      <c r="AJ4153" s="166"/>
      <c r="AK4153" s="166"/>
    </row>
    <row r="4154" spans="33:37">
      <c r="AG4154" s="166" t="s">
        <v>77</v>
      </c>
      <c r="AH4154" s="166" t="s">
        <v>3756</v>
      </c>
      <c r="AI4154" s="166">
        <v>4311254</v>
      </c>
      <c r="AJ4154" s="166"/>
      <c r="AK4154" s="166"/>
    </row>
    <row r="4155" spans="33:37">
      <c r="AG4155" s="166" t="s">
        <v>77</v>
      </c>
      <c r="AH4155" s="166" t="s">
        <v>1650</v>
      </c>
      <c r="AI4155" s="166">
        <v>4311403</v>
      </c>
      <c r="AJ4155" s="166"/>
      <c r="AK4155" s="166"/>
    </row>
    <row r="4156" spans="33:37">
      <c r="AG4156" s="166" t="s">
        <v>77</v>
      </c>
      <c r="AH4156" s="166" t="s">
        <v>3765</v>
      </c>
      <c r="AI4156" s="166">
        <v>4311429</v>
      </c>
      <c r="AJ4156" s="166"/>
      <c r="AK4156" s="166"/>
    </row>
    <row r="4157" spans="33:37">
      <c r="AG4157" s="166" t="s">
        <v>77</v>
      </c>
      <c r="AH4157" s="166" t="s">
        <v>3772</v>
      </c>
      <c r="AI4157" s="166">
        <v>4311502</v>
      </c>
      <c r="AJ4157" s="166"/>
      <c r="AK4157" s="166"/>
    </row>
    <row r="4158" spans="33:37">
      <c r="AG4158" s="166" t="s">
        <v>77</v>
      </c>
      <c r="AH4158" s="166" t="s">
        <v>3778</v>
      </c>
      <c r="AI4158" s="166">
        <v>4311601</v>
      </c>
      <c r="AJ4158" s="166"/>
      <c r="AK4158" s="166"/>
    </row>
    <row r="4159" spans="33:37">
      <c r="AG4159" s="166" t="s">
        <v>77</v>
      </c>
      <c r="AH4159" s="166" t="s">
        <v>3785</v>
      </c>
      <c r="AI4159" s="166">
        <v>4311627</v>
      </c>
      <c r="AJ4159" s="166"/>
      <c r="AK4159" s="166"/>
    </row>
    <row r="4160" spans="33:37">
      <c r="AG4160" s="166" t="s">
        <v>77</v>
      </c>
      <c r="AH4160" s="166" t="s">
        <v>3792</v>
      </c>
      <c r="AI4160" s="166">
        <v>4311643</v>
      </c>
      <c r="AJ4160" s="166"/>
      <c r="AK4160" s="166"/>
    </row>
    <row r="4161" spans="33:37">
      <c r="AG4161" s="166" t="s">
        <v>77</v>
      </c>
      <c r="AH4161" s="166" t="s">
        <v>3799</v>
      </c>
      <c r="AI4161" s="166">
        <v>4311718</v>
      </c>
      <c r="AJ4161" s="166"/>
      <c r="AK4161" s="166"/>
    </row>
    <row r="4162" spans="33:37">
      <c r="AG4162" s="166" t="s">
        <v>77</v>
      </c>
      <c r="AH4162" s="166" t="s">
        <v>3805</v>
      </c>
      <c r="AI4162" s="166">
        <v>4311700</v>
      </c>
      <c r="AJ4162" s="166"/>
      <c r="AK4162" s="166"/>
    </row>
    <row r="4163" spans="33:37">
      <c r="AG4163" s="166" t="s">
        <v>77</v>
      </c>
      <c r="AH4163" s="166" t="s">
        <v>3812</v>
      </c>
      <c r="AI4163" s="166">
        <v>4311734</v>
      </c>
      <c r="AJ4163" s="166"/>
      <c r="AK4163" s="166"/>
    </row>
    <row r="4164" spans="33:37">
      <c r="AG4164" s="166" t="s">
        <v>77</v>
      </c>
      <c r="AH4164" s="166" t="s">
        <v>3819</v>
      </c>
      <c r="AI4164" s="166">
        <v>4311759</v>
      </c>
      <c r="AJ4164" s="166"/>
      <c r="AK4164" s="166"/>
    </row>
    <row r="4165" spans="33:37">
      <c r="AG4165" s="166" t="s">
        <v>77</v>
      </c>
      <c r="AH4165" s="166" t="s">
        <v>3826</v>
      </c>
      <c r="AI4165" s="166">
        <v>4311775</v>
      </c>
      <c r="AJ4165" s="166"/>
      <c r="AK4165" s="166"/>
    </row>
    <row r="4166" spans="33:37">
      <c r="AG4166" s="166" t="s">
        <v>77</v>
      </c>
      <c r="AH4166" s="166" t="s">
        <v>3833</v>
      </c>
      <c r="AI4166" s="166">
        <v>4311791</v>
      </c>
      <c r="AJ4166" s="166"/>
      <c r="AK4166" s="166"/>
    </row>
    <row r="4167" spans="33:37">
      <c r="AG4167" s="166" t="s">
        <v>77</v>
      </c>
      <c r="AH4167" s="166" t="s">
        <v>3839</v>
      </c>
      <c r="AI4167" s="166">
        <v>4311809</v>
      </c>
      <c r="AJ4167" s="166"/>
      <c r="AK4167" s="166"/>
    </row>
    <row r="4168" spans="33:37">
      <c r="AG4168" s="166" t="s">
        <v>77</v>
      </c>
      <c r="AH4168" s="166" t="s">
        <v>3846</v>
      </c>
      <c r="AI4168" s="166">
        <v>4311908</v>
      </c>
      <c r="AJ4168" s="166"/>
      <c r="AK4168" s="166"/>
    </row>
    <row r="4169" spans="33:37">
      <c r="AG4169" s="166" t="s">
        <v>77</v>
      </c>
      <c r="AH4169" s="166" t="s">
        <v>3852</v>
      </c>
      <c r="AI4169" s="166">
        <v>4311981</v>
      </c>
      <c r="AJ4169" s="166"/>
      <c r="AK4169" s="166"/>
    </row>
    <row r="4170" spans="33:37">
      <c r="AG4170" s="166" t="s">
        <v>77</v>
      </c>
      <c r="AH4170" s="166" t="s">
        <v>3858</v>
      </c>
      <c r="AI4170" s="166">
        <v>4312005</v>
      </c>
      <c r="AJ4170" s="166"/>
      <c r="AK4170" s="166"/>
    </row>
    <row r="4171" spans="33:37">
      <c r="AG4171" s="166" t="s">
        <v>77</v>
      </c>
      <c r="AH4171" s="166" t="s">
        <v>3864</v>
      </c>
      <c r="AI4171" s="166">
        <v>4312054</v>
      </c>
      <c r="AJ4171" s="166"/>
      <c r="AK4171" s="166"/>
    </row>
    <row r="4172" spans="33:37">
      <c r="AG4172" s="166" t="s">
        <v>77</v>
      </c>
      <c r="AH4172" s="166" t="s">
        <v>3869</v>
      </c>
      <c r="AI4172" s="166">
        <v>4312104</v>
      </c>
      <c r="AJ4172" s="166"/>
      <c r="AK4172" s="166"/>
    </row>
    <row r="4173" spans="33:37">
      <c r="AG4173" s="166" t="s">
        <v>77</v>
      </c>
      <c r="AH4173" s="166" t="s">
        <v>3874</v>
      </c>
      <c r="AI4173" s="166">
        <v>4312138</v>
      </c>
      <c r="AJ4173" s="166"/>
      <c r="AK4173" s="166"/>
    </row>
    <row r="4174" spans="33:37">
      <c r="AG4174" s="166" t="s">
        <v>77</v>
      </c>
      <c r="AH4174" s="166" t="s">
        <v>3880</v>
      </c>
      <c r="AI4174" s="166">
        <v>4312153</v>
      </c>
      <c r="AJ4174" s="166"/>
      <c r="AK4174" s="166"/>
    </row>
    <row r="4175" spans="33:37">
      <c r="AG4175" s="166" t="s">
        <v>77</v>
      </c>
      <c r="AH4175" s="166" t="s">
        <v>3886</v>
      </c>
      <c r="AI4175" s="166">
        <v>4312179</v>
      </c>
      <c r="AJ4175" s="166"/>
      <c r="AK4175" s="166"/>
    </row>
    <row r="4176" spans="33:37">
      <c r="AG4176" s="166" t="s">
        <v>77</v>
      </c>
      <c r="AH4176" s="166" t="s">
        <v>3892</v>
      </c>
      <c r="AI4176" s="166">
        <v>4312203</v>
      </c>
      <c r="AJ4176" s="166"/>
      <c r="AK4176" s="166"/>
    </row>
    <row r="4177" spans="33:37">
      <c r="AG4177" s="166" t="s">
        <v>77</v>
      </c>
      <c r="AH4177" s="166" t="s">
        <v>3898</v>
      </c>
      <c r="AI4177" s="166">
        <v>4312252</v>
      </c>
      <c r="AJ4177" s="166"/>
      <c r="AK4177" s="166"/>
    </row>
    <row r="4178" spans="33:37">
      <c r="AG4178" s="166" t="s">
        <v>77</v>
      </c>
      <c r="AH4178" s="166" t="s">
        <v>3904</v>
      </c>
      <c r="AI4178" s="166">
        <v>4312302</v>
      </c>
      <c r="AJ4178" s="166"/>
      <c r="AK4178" s="166"/>
    </row>
    <row r="4179" spans="33:37">
      <c r="AG4179" s="166" t="s">
        <v>77</v>
      </c>
      <c r="AH4179" s="166" t="s">
        <v>3910</v>
      </c>
      <c r="AI4179" s="166">
        <v>4312351</v>
      </c>
      <c r="AJ4179" s="166"/>
      <c r="AK4179" s="166"/>
    </row>
    <row r="4180" spans="33:37">
      <c r="AG4180" s="166" t="s">
        <v>77</v>
      </c>
      <c r="AH4180" s="166" t="s">
        <v>3915</v>
      </c>
      <c r="AI4180" s="166">
        <v>4312377</v>
      </c>
      <c r="AJ4180" s="166"/>
      <c r="AK4180" s="166"/>
    </row>
    <row r="4181" spans="33:37">
      <c r="AG4181" s="166" t="s">
        <v>77</v>
      </c>
      <c r="AH4181" s="166" t="s">
        <v>3921</v>
      </c>
      <c r="AI4181" s="166">
        <v>4312385</v>
      </c>
      <c r="AJ4181" s="166"/>
      <c r="AK4181" s="166"/>
    </row>
    <row r="4182" spans="33:37">
      <c r="AG4182" s="166" t="s">
        <v>77</v>
      </c>
      <c r="AH4182" s="166" t="s">
        <v>3927</v>
      </c>
      <c r="AI4182" s="166">
        <v>4312401</v>
      </c>
      <c r="AJ4182" s="166"/>
      <c r="AK4182" s="166"/>
    </row>
    <row r="4183" spans="33:37">
      <c r="AG4183" s="166" t="s">
        <v>77</v>
      </c>
      <c r="AH4183" s="166" t="s">
        <v>3933</v>
      </c>
      <c r="AI4183" s="166">
        <v>4312427</v>
      </c>
      <c r="AJ4183" s="166"/>
      <c r="AK4183" s="166"/>
    </row>
    <row r="4184" spans="33:37">
      <c r="AG4184" s="166" t="s">
        <v>77</v>
      </c>
      <c r="AH4184" s="166" t="s">
        <v>3939</v>
      </c>
      <c r="AI4184" s="166">
        <v>4312443</v>
      </c>
      <c r="AJ4184" s="166"/>
      <c r="AK4184" s="166"/>
    </row>
    <row r="4185" spans="33:37">
      <c r="AG4185" s="166" t="s">
        <v>77</v>
      </c>
      <c r="AH4185" s="166" t="s">
        <v>3945</v>
      </c>
      <c r="AI4185" s="166">
        <v>4312450</v>
      </c>
      <c r="AJ4185" s="166"/>
      <c r="AK4185" s="166"/>
    </row>
    <row r="4186" spans="33:37">
      <c r="AG4186" s="166" t="s">
        <v>77</v>
      </c>
      <c r="AH4186" s="166" t="s">
        <v>3951</v>
      </c>
      <c r="AI4186" s="166">
        <v>4312476</v>
      </c>
      <c r="AJ4186" s="166"/>
      <c r="AK4186" s="166"/>
    </row>
    <row r="4187" spans="33:37">
      <c r="AG4187" s="166" t="s">
        <v>77</v>
      </c>
      <c r="AH4187" s="166" t="s">
        <v>3957</v>
      </c>
      <c r="AI4187" s="166">
        <v>4312500</v>
      </c>
      <c r="AJ4187" s="166"/>
      <c r="AK4187" s="166"/>
    </row>
    <row r="4188" spans="33:37">
      <c r="AG4188" s="166" t="s">
        <v>77</v>
      </c>
      <c r="AH4188" s="166" t="s">
        <v>3962</v>
      </c>
      <c r="AI4188" s="166">
        <v>4312609</v>
      </c>
      <c r="AJ4188" s="166"/>
      <c r="AK4188" s="166"/>
    </row>
    <row r="4189" spans="33:37">
      <c r="AG4189" s="166" t="s">
        <v>77</v>
      </c>
      <c r="AH4189" s="166" t="s">
        <v>3968</v>
      </c>
      <c r="AI4189" s="166">
        <v>4312617</v>
      </c>
      <c r="AJ4189" s="166"/>
      <c r="AK4189" s="166"/>
    </row>
    <row r="4190" spans="33:37">
      <c r="AG4190" s="166" t="s">
        <v>77</v>
      </c>
      <c r="AH4190" s="166" t="s">
        <v>3973</v>
      </c>
      <c r="AI4190" s="166">
        <v>4312625</v>
      </c>
      <c r="AJ4190" s="166"/>
      <c r="AK4190" s="166"/>
    </row>
    <row r="4191" spans="33:37">
      <c r="AG4191" s="166" t="s">
        <v>77</v>
      </c>
      <c r="AH4191" s="166" t="s">
        <v>3978</v>
      </c>
      <c r="AI4191" s="166">
        <v>4312658</v>
      </c>
      <c r="AJ4191" s="166"/>
      <c r="AK4191" s="166"/>
    </row>
    <row r="4192" spans="33:37">
      <c r="AG4192" s="166" t="s">
        <v>77</v>
      </c>
      <c r="AH4192" s="166" t="s">
        <v>3984</v>
      </c>
      <c r="AI4192" s="166">
        <v>4312674</v>
      </c>
      <c r="AJ4192" s="166"/>
      <c r="AK4192" s="166"/>
    </row>
    <row r="4193" spans="33:37">
      <c r="AG4193" s="166" t="s">
        <v>77</v>
      </c>
      <c r="AH4193" s="166" t="s">
        <v>3989</v>
      </c>
      <c r="AI4193" s="166">
        <v>4312708</v>
      </c>
      <c r="AJ4193" s="166"/>
      <c r="AK4193" s="166"/>
    </row>
    <row r="4194" spans="33:37">
      <c r="AG4194" s="166" t="s">
        <v>77</v>
      </c>
      <c r="AH4194" s="166" t="s">
        <v>3995</v>
      </c>
      <c r="AI4194" s="166">
        <v>4312757</v>
      </c>
      <c r="AJ4194" s="166"/>
      <c r="AK4194" s="166"/>
    </row>
    <row r="4195" spans="33:37">
      <c r="AG4195" s="166" t="s">
        <v>77</v>
      </c>
      <c r="AH4195" s="166" t="s">
        <v>4000</v>
      </c>
      <c r="AI4195" s="166">
        <v>4312807</v>
      </c>
      <c r="AJ4195" s="166"/>
      <c r="AK4195" s="166"/>
    </row>
    <row r="4196" spans="33:37">
      <c r="AG4196" s="166" t="s">
        <v>77</v>
      </c>
      <c r="AH4196" s="166" t="s">
        <v>4006</v>
      </c>
      <c r="AI4196" s="166">
        <v>4312906</v>
      </c>
      <c r="AJ4196" s="166"/>
      <c r="AK4196" s="166"/>
    </row>
    <row r="4197" spans="33:37">
      <c r="AG4197" s="166" t="s">
        <v>77</v>
      </c>
      <c r="AH4197" s="166" t="s">
        <v>4012</v>
      </c>
      <c r="AI4197" s="166">
        <v>4312955</v>
      </c>
      <c r="AJ4197" s="166"/>
      <c r="AK4197" s="166"/>
    </row>
    <row r="4198" spans="33:37">
      <c r="AG4198" s="166" t="s">
        <v>77</v>
      </c>
      <c r="AH4198" s="166" t="s">
        <v>4018</v>
      </c>
      <c r="AI4198" s="166">
        <v>4313003</v>
      </c>
      <c r="AJ4198" s="166"/>
      <c r="AK4198" s="166"/>
    </row>
    <row r="4199" spans="33:37">
      <c r="AG4199" s="166" t="s">
        <v>77</v>
      </c>
      <c r="AH4199" s="166" t="s">
        <v>4023</v>
      </c>
      <c r="AI4199" s="166">
        <v>4313011</v>
      </c>
      <c r="AJ4199" s="166"/>
      <c r="AK4199" s="166"/>
    </row>
    <row r="4200" spans="33:37">
      <c r="AG4200" s="166" t="s">
        <v>77</v>
      </c>
      <c r="AH4200" s="166" t="s">
        <v>4029</v>
      </c>
      <c r="AI4200" s="166">
        <v>4313037</v>
      </c>
      <c r="AJ4200" s="166"/>
      <c r="AK4200" s="166"/>
    </row>
    <row r="4201" spans="33:37">
      <c r="AG4201" s="166" t="s">
        <v>77</v>
      </c>
      <c r="AH4201" s="166" t="s">
        <v>4035</v>
      </c>
      <c r="AI4201" s="166">
        <v>4313060</v>
      </c>
      <c r="AJ4201" s="166"/>
      <c r="AK4201" s="166"/>
    </row>
    <row r="4202" spans="33:37">
      <c r="AG4202" s="166" t="s">
        <v>77</v>
      </c>
      <c r="AH4202" s="166" t="s">
        <v>4040</v>
      </c>
      <c r="AI4202" s="166">
        <v>4313086</v>
      </c>
      <c r="AJ4202" s="166"/>
      <c r="AK4202" s="166"/>
    </row>
    <row r="4203" spans="33:37">
      <c r="AG4203" s="166" t="s">
        <v>77</v>
      </c>
      <c r="AH4203" s="166" t="s">
        <v>4046</v>
      </c>
      <c r="AI4203" s="166">
        <v>4313102</v>
      </c>
      <c r="AJ4203" s="166"/>
      <c r="AK4203" s="166"/>
    </row>
    <row r="4204" spans="33:37">
      <c r="AG4204" s="166" t="s">
        <v>77</v>
      </c>
      <c r="AH4204" s="166" t="s">
        <v>4052</v>
      </c>
      <c r="AI4204" s="166">
        <v>4313201</v>
      </c>
      <c r="AJ4204" s="166"/>
      <c r="AK4204" s="166"/>
    </row>
    <row r="4205" spans="33:37">
      <c r="AG4205" s="166" t="s">
        <v>77</v>
      </c>
      <c r="AH4205" s="166" t="s">
        <v>4057</v>
      </c>
      <c r="AI4205" s="166">
        <v>4313300</v>
      </c>
      <c r="AJ4205" s="166"/>
      <c r="AK4205" s="166"/>
    </row>
    <row r="4206" spans="33:37">
      <c r="AG4206" s="166" t="s">
        <v>77</v>
      </c>
      <c r="AH4206" s="166" t="s">
        <v>4063</v>
      </c>
      <c r="AI4206" s="166">
        <v>4313334</v>
      </c>
      <c r="AJ4206" s="166"/>
      <c r="AK4206" s="166"/>
    </row>
    <row r="4207" spans="33:37">
      <c r="AG4207" s="166" t="s">
        <v>77</v>
      </c>
      <c r="AH4207" s="166" t="s">
        <v>4069</v>
      </c>
      <c r="AI4207" s="166">
        <v>4313359</v>
      </c>
      <c r="AJ4207" s="166"/>
      <c r="AK4207" s="166"/>
    </row>
    <row r="4208" spans="33:37">
      <c r="AG4208" s="166" t="s">
        <v>77</v>
      </c>
      <c r="AH4208" s="166" t="s">
        <v>2804</v>
      </c>
      <c r="AI4208" s="166">
        <v>4313375</v>
      </c>
      <c r="AJ4208" s="166"/>
      <c r="AK4208" s="166"/>
    </row>
    <row r="4209" spans="33:37">
      <c r="AG4209" s="166" t="s">
        <v>77</v>
      </c>
      <c r="AH4209" s="166" t="s">
        <v>4080</v>
      </c>
      <c r="AI4209" s="166">
        <v>4313490</v>
      </c>
      <c r="AJ4209" s="166"/>
      <c r="AK4209" s="166"/>
    </row>
    <row r="4210" spans="33:37">
      <c r="AG4210" s="166" t="s">
        <v>77</v>
      </c>
      <c r="AH4210" s="166" t="s">
        <v>4086</v>
      </c>
      <c r="AI4210" s="166">
        <v>4313391</v>
      </c>
      <c r="AJ4210" s="166"/>
      <c r="AK4210" s="166"/>
    </row>
    <row r="4211" spans="33:37">
      <c r="AG4211" s="166" t="s">
        <v>77</v>
      </c>
      <c r="AH4211" s="166" t="s">
        <v>4091</v>
      </c>
      <c r="AI4211" s="166">
        <v>4313409</v>
      </c>
      <c r="AJ4211" s="166"/>
      <c r="AK4211" s="166"/>
    </row>
    <row r="4212" spans="33:37">
      <c r="AG4212" s="166" t="s">
        <v>77</v>
      </c>
      <c r="AH4212" s="166" t="s">
        <v>4097</v>
      </c>
      <c r="AI4212" s="166">
        <v>4313425</v>
      </c>
      <c r="AJ4212" s="166"/>
      <c r="AK4212" s="166"/>
    </row>
    <row r="4213" spans="33:37">
      <c r="AG4213" s="166" t="s">
        <v>77</v>
      </c>
      <c r="AH4213" s="166" t="s">
        <v>4103</v>
      </c>
      <c r="AI4213" s="166">
        <v>4313441</v>
      </c>
      <c r="AJ4213" s="166"/>
      <c r="AK4213" s="166"/>
    </row>
    <row r="4214" spans="33:37">
      <c r="AG4214" s="166" t="s">
        <v>77</v>
      </c>
      <c r="AH4214" s="166" t="s">
        <v>4109</v>
      </c>
      <c r="AI4214" s="166">
        <v>4313466</v>
      </c>
      <c r="AJ4214" s="166"/>
      <c r="AK4214" s="166"/>
    </row>
    <row r="4215" spans="33:37">
      <c r="AG4215" s="166" t="s">
        <v>77</v>
      </c>
      <c r="AH4215" s="166" t="s">
        <v>4114</v>
      </c>
      <c r="AI4215" s="166">
        <v>4313508</v>
      </c>
      <c r="AJ4215" s="166"/>
      <c r="AK4215" s="166"/>
    </row>
    <row r="4216" spans="33:37">
      <c r="AG4216" s="166" t="s">
        <v>77</v>
      </c>
      <c r="AH4216" s="166" t="s">
        <v>4120</v>
      </c>
      <c r="AI4216" s="166">
        <v>4313607</v>
      </c>
      <c r="AJ4216" s="166"/>
      <c r="AK4216" s="166"/>
    </row>
    <row r="4217" spans="33:37">
      <c r="AG4217" s="166" t="s">
        <v>77</v>
      </c>
      <c r="AH4217" s="166" t="s">
        <v>4126</v>
      </c>
      <c r="AI4217" s="166">
        <v>4313656</v>
      </c>
      <c r="AJ4217" s="166"/>
      <c r="AK4217" s="166"/>
    </row>
    <row r="4218" spans="33:37">
      <c r="AG4218" s="166" t="s">
        <v>77</v>
      </c>
      <c r="AH4218" s="166" t="s">
        <v>4132</v>
      </c>
      <c r="AI4218" s="166">
        <v>4313706</v>
      </c>
      <c r="AJ4218" s="166"/>
      <c r="AK4218" s="166"/>
    </row>
    <row r="4219" spans="33:37">
      <c r="AG4219" s="166" t="s">
        <v>77</v>
      </c>
      <c r="AH4219" s="166" t="s">
        <v>4138</v>
      </c>
      <c r="AI4219" s="166">
        <v>4313805</v>
      </c>
      <c r="AJ4219" s="166"/>
      <c r="AK4219" s="166"/>
    </row>
    <row r="4220" spans="33:37">
      <c r="AG4220" s="166" t="s">
        <v>77</v>
      </c>
      <c r="AH4220" s="166" t="s">
        <v>4143</v>
      </c>
      <c r="AI4220" s="166">
        <v>4313904</v>
      </c>
      <c r="AJ4220" s="166"/>
      <c r="AK4220" s="166"/>
    </row>
    <row r="4221" spans="33:37">
      <c r="AG4221" s="166" t="s">
        <v>77</v>
      </c>
      <c r="AH4221" s="166" t="s">
        <v>4148</v>
      </c>
      <c r="AI4221" s="166">
        <v>4313953</v>
      </c>
      <c r="AJ4221" s="166"/>
      <c r="AK4221" s="166"/>
    </row>
    <row r="4222" spans="33:37">
      <c r="AG4222" s="166" t="s">
        <v>77</v>
      </c>
      <c r="AH4222" s="166" t="s">
        <v>4153</v>
      </c>
      <c r="AI4222" s="166">
        <v>4314001</v>
      </c>
      <c r="AJ4222" s="166"/>
      <c r="AK4222" s="166"/>
    </row>
    <row r="4223" spans="33:37">
      <c r="AG4223" s="166" t="s">
        <v>77</v>
      </c>
      <c r="AH4223" s="166" t="s">
        <v>4158</v>
      </c>
      <c r="AI4223" s="166">
        <v>4314027</v>
      </c>
      <c r="AJ4223" s="166"/>
      <c r="AK4223" s="166"/>
    </row>
    <row r="4224" spans="33:37">
      <c r="AG4224" s="166" t="s">
        <v>77</v>
      </c>
      <c r="AH4224" s="166" t="s">
        <v>4163</v>
      </c>
      <c r="AI4224" s="166">
        <v>4314035</v>
      </c>
      <c r="AJ4224" s="166"/>
      <c r="AK4224" s="166"/>
    </row>
    <row r="4225" spans="33:37">
      <c r="AG4225" s="166" t="s">
        <v>77</v>
      </c>
      <c r="AH4225" s="166" t="s">
        <v>4168</v>
      </c>
      <c r="AI4225" s="166">
        <v>4314050</v>
      </c>
      <c r="AJ4225" s="166"/>
      <c r="AK4225" s="166"/>
    </row>
    <row r="4226" spans="33:37">
      <c r="AG4226" s="166" t="s">
        <v>77</v>
      </c>
      <c r="AH4226" s="166" t="s">
        <v>4173</v>
      </c>
      <c r="AI4226" s="166">
        <v>4314068</v>
      </c>
      <c r="AJ4226" s="166"/>
      <c r="AK4226" s="166"/>
    </row>
    <row r="4227" spans="33:37">
      <c r="AG4227" s="166" t="s">
        <v>77</v>
      </c>
      <c r="AH4227" s="166" t="s">
        <v>4178</v>
      </c>
      <c r="AI4227" s="166">
        <v>4314076</v>
      </c>
      <c r="AJ4227" s="166"/>
      <c r="AK4227" s="166"/>
    </row>
    <row r="4228" spans="33:37">
      <c r="AG4228" s="166" t="s">
        <v>77</v>
      </c>
      <c r="AH4228" s="166" t="s">
        <v>4183</v>
      </c>
      <c r="AI4228" s="166">
        <v>4314100</v>
      </c>
      <c r="AJ4228" s="166"/>
      <c r="AK4228" s="166"/>
    </row>
    <row r="4229" spans="33:37">
      <c r="AG4229" s="166" t="s">
        <v>77</v>
      </c>
      <c r="AH4229" s="166" t="s">
        <v>4188</v>
      </c>
      <c r="AI4229" s="166">
        <v>4314134</v>
      </c>
      <c r="AJ4229" s="166"/>
      <c r="AK4229" s="166"/>
    </row>
    <row r="4230" spans="33:37">
      <c r="AG4230" s="166" t="s">
        <v>77</v>
      </c>
      <c r="AH4230" s="166" t="s">
        <v>4192</v>
      </c>
      <c r="AI4230" s="166">
        <v>4314159</v>
      </c>
      <c r="AJ4230" s="166"/>
      <c r="AK4230" s="166"/>
    </row>
    <row r="4231" spans="33:37">
      <c r="AG4231" s="166" t="s">
        <v>77</v>
      </c>
      <c r="AH4231" s="166" t="s">
        <v>4197</v>
      </c>
      <c r="AI4231" s="166">
        <v>4314175</v>
      </c>
      <c r="AJ4231" s="166"/>
      <c r="AK4231" s="166"/>
    </row>
    <row r="4232" spans="33:37">
      <c r="AG4232" s="166" t="s">
        <v>77</v>
      </c>
      <c r="AH4232" s="166" t="s">
        <v>4202</v>
      </c>
      <c r="AI4232" s="166">
        <v>4314209</v>
      </c>
      <c r="AJ4232" s="166"/>
      <c r="AK4232" s="166"/>
    </row>
    <row r="4233" spans="33:37">
      <c r="AG4233" s="166" t="s">
        <v>77</v>
      </c>
      <c r="AH4233" s="166" t="s">
        <v>4207</v>
      </c>
      <c r="AI4233" s="166">
        <v>4314308</v>
      </c>
      <c r="AJ4233" s="166"/>
      <c r="AK4233" s="166"/>
    </row>
    <row r="4234" spans="33:37">
      <c r="AG4234" s="166" t="s">
        <v>77</v>
      </c>
      <c r="AH4234" s="166" t="s">
        <v>4212</v>
      </c>
      <c r="AI4234" s="166">
        <v>4314407</v>
      </c>
      <c r="AJ4234" s="166"/>
      <c r="AK4234" s="166"/>
    </row>
    <row r="4235" spans="33:37">
      <c r="AG4235" s="166" t="s">
        <v>77</v>
      </c>
      <c r="AH4235" s="166" t="s">
        <v>4216</v>
      </c>
      <c r="AI4235" s="166">
        <v>4314423</v>
      </c>
      <c r="AJ4235" s="166"/>
      <c r="AK4235" s="166"/>
    </row>
    <row r="4236" spans="33:37">
      <c r="AG4236" s="166" t="s">
        <v>77</v>
      </c>
      <c r="AH4236" s="166" t="s">
        <v>4221</v>
      </c>
      <c r="AI4236" s="166">
        <v>4314456</v>
      </c>
      <c r="AJ4236" s="166"/>
      <c r="AK4236" s="166"/>
    </row>
    <row r="4237" spans="33:37">
      <c r="AG4237" s="166" t="s">
        <v>77</v>
      </c>
      <c r="AH4237" s="166" t="s">
        <v>4225</v>
      </c>
      <c r="AI4237" s="166">
        <v>4314464</v>
      </c>
      <c r="AJ4237" s="166"/>
      <c r="AK4237" s="166"/>
    </row>
    <row r="4238" spans="33:37">
      <c r="AG4238" s="166" t="s">
        <v>77</v>
      </c>
      <c r="AH4238" s="166" t="s">
        <v>4230</v>
      </c>
      <c r="AI4238" s="166">
        <v>4314472</v>
      </c>
      <c r="AJ4238" s="166"/>
      <c r="AK4238" s="166"/>
    </row>
    <row r="4239" spans="33:37">
      <c r="AG4239" s="166" t="s">
        <v>77</v>
      </c>
      <c r="AH4239" s="166" t="s">
        <v>4235</v>
      </c>
      <c r="AI4239" s="166">
        <v>4314498</v>
      </c>
      <c r="AJ4239" s="166"/>
      <c r="AK4239" s="166"/>
    </row>
    <row r="4240" spans="33:37">
      <c r="AG4240" s="166" t="s">
        <v>77</v>
      </c>
      <c r="AH4240" s="166" t="s">
        <v>4239</v>
      </c>
      <c r="AI4240" s="166">
        <v>4314506</v>
      </c>
      <c r="AJ4240" s="166"/>
      <c r="AK4240" s="166"/>
    </row>
    <row r="4241" spans="33:37">
      <c r="AG4241" s="166" t="s">
        <v>77</v>
      </c>
      <c r="AH4241" s="166" t="s">
        <v>4244</v>
      </c>
      <c r="AI4241" s="166">
        <v>4314548</v>
      </c>
      <c r="AJ4241" s="166"/>
      <c r="AK4241" s="166"/>
    </row>
    <row r="4242" spans="33:37">
      <c r="AG4242" s="166" t="s">
        <v>77</v>
      </c>
      <c r="AH4242" s="166" t="s">
        <v>4249</v>
      </c>
      <c r="AI4242" s="166">
        <v>4314555</v>
      </c>
      <c r="AJ4242" s="166"/>
      <c r="AK4242" s="166"/>
    </row>
    <row r="4243" spans="33:37">
      <c r="AG4243" s="166" t="s">
        <v>77</v>
      </c>
      <c r="AH4243" s="166" t="s">
        <v>4253</v>
      </c>
      <c r="AI4243" s="166">
        <v>4314605</v>
      </c>
      <c r="AJ4243" s="166"/>
      <c r="AK4243" s="166"/>
    </row>
    <row r="4244" spans="33:37">
      <c r="AG4244" s="166" t="s">
        <v>77</v>
      </c>
      <c r="AH4244" s="166" t="s">
        <v>4022</v>
      </c>
      <c r="AI4244" s="166">
        <v>4314704</v>
      </c>
      <c r="AJ4244" s="166"/>
      <c r="AK4244" s="166"/>
    </row>
    <row r="4245" spans="33:37">
      <c r="AG4245" s="166" t="s">
        <v>77</v>
      </c>
      <c r="AH4245" s="166" t="s">
        <v>4262</v>
      </c>
      <c r="AI4245" s="166">
        <v>4314753</v>
      </c>
      <c r="AJ4245" s="166"/>
      <c r="AK4245" s="166"/>
    </row>
    <row r="4246" spans="33:37">
      <c r="AG4246" s="166" t="s">
        <v>77</v>
      </c>
      <c r="AH4246" s="166" t="s">
        <v>4267</v>
      </c>
      <c r="AI4246" s="166">
        <v>4314779</v>
      </c>
      <c r="AJ4246" s="166"/>
      <c r="AK4246" s="166"/>
    </row>
    <row r="4247" spans="33:37">
      <c r="AG4247" s="166" t="s">
        <v>77</v>
      </c>
      <c r="AH4247" s="166" t="s">
        <v>4272</v>
      </c>
      <c r="AI4247" s="166">
        <v>4314787</v>
      </c>
      <c r="AJ4247" s="166"/>
      <c r="AK4247" s="166"/>
    </row>
    <row r="4248" spans="33:37">
      <c r="AG4248" s="166" t="s">
        <v>77</v>
      </c>
      <c r="AH4248" s="166" t="s">
        <v>4275</v>
      </c>
      <c r="AI4248" s="166">
        <v>4314803</v>
      </c>
      <c r="AJ4248" s="166"/>
      <c r="AK4248" s="166"/>
    </row>
    <row r="4249" spans="33:37">
      <c r="AG4249" s="166" t="s">
        <v>77</v>
      </c>
      <c r="AH4249" s="166" t="s">
        <v>4279</v>
      </c>
      <c r="AI4249" s="166">
        <v>4314902</v>
      </c>
      <c r="AJ4249" s="166"/>
      <c r="AK4249" s="166"/>
    </row>
    <row r="4250" spans="33:37">
      <c r="AG4250" s="166" t="s">
        <v>77</v>
      </c>
      <c r="AH4250" s="166" t="s">
        <v>4284</v>
      </c>
      <c r="AI4250" s="166">
        <v>4315008</v>
      </c>
      <c r="AJ4250" s="166"/>
      <c r="AK4250" s="166"/>
    </row>
    <row r="4251" spans="33:37">
      <c r="AG4251" s="166" t="s">
        <v>77</v>
      </c>
      <c r="AH4251" s="166" t="s">
        <v>4289</v>
      </c>
      <c r="AI4251" s="166">
        <v>4315057</v>
      </c>
      <c r="AJ4251" s="166"/>
      <c r="AK4251" s="166"/>
    </row>
    <row r="4252" spans="33:37">
      <c r="AG4252" s="166" t="s">
        <v>77</v>
      </c>
      <c r="AH4252" s="166" t="s">
        <v>4294</v>
      </c>
      <c r="AI4252" s="166">
        <v>4315073</v>
      </c>
      <c r="AJ4252" s="166"/>
      <c r="AK4252" s="166"/>
    </row>
    <row r="4253" spans="33:37">
      <c r="AG4253" s="166" t="s">
        <v>77</v>
      </c>
      <c r="AH4253" s="166" t="s">
        <v>4299</v>
      </c>
      <c r="AI4253" s="166">
        <v>4315107</v>
      </c>
      <c r="AJ4253" s="166"/>
      <c r="AK4253" s="166"/>
    </row>
    <row r="4254" spans="33:37">
      <c r="AG4254" s="166" t="s">
        <v>77</v>
      </c>
      <c r="AH4254" s="166" t="s">
        <v>4304</v>
      </c>
      <c r="AI4254" s="166">
        <v>4315131</v>
      </c>
      <c r="AJ4254" s="166"/>
      <c r="AK4254" s="166"/>
    </row>
    <row r="4255" spans="33:37">
      <c r="AG4255" s="166" t="s">
        <v>77</v>
      </c>
      <c r="AH4255" s="166" t="s">
        <v>4309</v>
      </c>
      <c r="AI4255" s="166">
        <v>4315149</v>
      </c>
      <c r="AJ4255" s="166"/>
      <c r="AK4255" s="166"/>
    </row>
    <row r="4256" spans="33:37">
      <c r="AG4256" s="166" t="s">
        <v>77</v>
      </c>
      <c r="AH4256" s="166" t="s">
        <v>4314</v>
      </c>
      <c r="AI4256" s="166">
        <v>4315156</v>
      </c>
      <c r="AJ4256" s="166"/>
      <c r="AK4256" s="166"/>
    </row>
    <row r="4257" spans="33:37">
      <c r="AG4257" s="166" t="s">
        <v>77</v>
      </c>
      <c r="AH4257" s="166" t="s">
        <v>4318</v>
      </c>
      <c r="AI4257" s="166">
        <v>4315172</v>
      </c>
      <c r="AJ4257" s="166"/>
      <c r="AK4257" s="166"/>
    </row>
    <row r="4258" spans="33:37">
      <c r="AG4258" s="166" t="s">
        <v>77</v>
      </c>
      <c r="AH4258" s="166" t="s">
        <v>4323</v>
      </c>
      <c r="AI4258" s="166">
        <v>4315206</v>
      </c>
      <c r="AJ4258" s="166"/>
      <c r="AK4258" s="166"/>
    </row>
    <row r="4259" spans="33:37">
      <c r="AG4259" s="166" t="s">
        <v>77</v>
      </c>
      <c r="AH4259" s="166" t="s">
        <v>4328</v>
      </c>
      <c r="AI4259" s="166">
        <v>4315305</v>
      </c>
      <c r="AJ4259" s="166"/>
      <c r="AK4259" s="166"/>
    </row>
    <row r="4260" spans="33:37">
      <c r="AG4260" s="166" t="s">
        <v>77</v>
      </c>
      <c r="AH4260" s="166" t="s">
        <v>4333</v>
      </c>
      <c r="AI4260" s="166">
        <v>4315313</v>
      </c>
      <c r="AJ4260" s="166"/>
      <c r="AK4260" s="166"/>
    </row>
    <row r="4261" spans="33:37">
      <c r="AG4261" s="166" t="s">
        <v>77</v>
      </c>
      <c r="AH4261" s="166" t="s">
        <v>4338</v>
      </c>
      <c r="AI4261" s="166">
        <v>4315321</v>
      </c>
      <c r="AJ4261" s="166"/>
      <c r="AK4261" s="166"/>
    </row>
    <row r="4262" spans="33:37">
      <c r="AG4262" s="166" t="s">
        <v>77</v>
      </c>
      <c r="AH4262" s="166" t="s">
        <v>4343</v>
      </c>
      <c r="AI4262" s="166">
        <v>4315354</v>
      </c>
      <c r="AJ4262" s="166"/>
      <c r="AK4262" s="166"/>
    </row>
    <row r="4263" spans="33:37">
      <c r="AG4263" s="166" t="s">
        <v>77</v>
      </c>
      <c r="AH4263" s="166" t="s">
        <v>4348</v>
      </c>
      <c r="AI4263" s="166">
        <v>4315404</v>
      </c>
      <c r="AJ4263" s="166"/>
      <c r="AK4263" s="166"/>
    </row>
    <row r="4264" spans="33:37">
      <c r="AG4264" s="166" t="s">
        <v>77</v>
      </c>
      <c r="AH4264" s="166" t="s">
        <v>4352</v>
      </c>
      <c r="AI4264" s="166">
        <v>4315453</v>
      </c>
      <c r="AJ4264" s="166"/>
      <c r="AK4264" s="166"/>
    </row>
    <row r="4265" spans="33:37">
      <c r="AG4265" s="166" t="s">
        <v>77</v>
      </c>
      <c r="AH4265" s="166" t="s">
        <v>4356</v>
      </c>
      <c r="AI4265" s="166">
        <v>4315503</v>
      </c>
      <c r="AJ4265" s="166"/>
      <c r="AK4265" s="166"/>
    </row>
    <row r="4266" spans="33:37">
      <c r="AG4266" s="166" t="s">
        <v>77</v>
      </c>
      <c r="AH4266" s="166" t="s">
        <v>4360</v>
      </c>
      <c r="AI4266" s="166">
        <v>4315552</v>
      </c>
      <c r="AJ4266" s="166"/>
      <c r="AK4266" s="166"/>
    </row>
    <row r="4267" spans="33:37">
      <c r="AG4267" s="166" t="s">
        <v>77</v>
      </c>
      <c r="AH4267" s="166" t="s">
        <v>4365</v>
      </c>
      <c r="AI4267" s="166">
        <v>4315602</v>
      </c>
      <c r="AJ4267" s="166"/>
      <c r="AK4267" s="166"/>
    </row>
    <row r="4268" spans="33:37">
      <c r="AG4268" s="166" t="s">
        <v>77</v>
      </c>
      <c r="AH4268" s="166" t="s">
        <v>4369</v>
      </c>
      <c r="AI4268" s="166">
        <v>4315701</v>
      </c>
      <c r="AJ4268" s="166"/>
      <c r="AK4268" s="166"/>
    </row>
    <row r="4269" spans="33:37">
      <c r="AG4269" s="166" t="s">
        <v>77</v>
      </c>
      <c r="AH4269" s="166" t="s">
        <v>4374</v>
      </c>
      <c r="AI4269" s="166">
        <v>4315750</v>
      </c>
      <c r="AJ4269" s="166"/>
      <c r="AK4269" s="166"/>
    </row>
    <row r="4270" spans="33:37">
      <c r="AG4270" s="166" t="s">
        <v>77</v>
      </c>
      <c r="AH4270" s="166" t="s">
        <v>4378</v>
      </c>
      <c r="AI4270" s="166">
        <v>4315800</v>
      </c>
      <c r="AJ4270" s="166"/>
      <c r="AK4270" s="166"/>
    </row>
    <row r="4271" spans="33:37">
      <c r="AG4271" s="166" t="s">
        <v>77</v>
      </c>
      <c r="AH4271" s="166" t="s">
        <v>4383</v>
      </c>
      <c r="AI4271" s="166">
        <v>4315909</v>
      </c>
      <c r="AJ4271" s="166"/>
      <c r="AK4271" s="166"/>
    </row>
    <row r="4272" spans="33:37">
      <c r="AG4272" s="166" t="s">
        <v>77</v>
      </c>
      <c r="AH4272" s="166" t="s">
        <v>4388</v>
      </c>
      <c r="AI4272" s="166">
        <v>4315958</v>
      </c>
      <c r="AJ4272" s="166"/>
      <c r="AK4272" s="166"/>
    </row>
    <row r="4273" spans="33:37">
      <c r="AG4273" s="166" t="s">
        <v>77</v>
      </c>
      <c r="AH4273" s="166" t="s">
        <v>4392</v>
      </c>
      <c r="AI4273" s="166">
        <v>4316006</v>
      </c>
      <c r="AJ4273" s="166"/>
      <c r="AK4273" s="166"/>
    </row>
    <row r="4274" spans="33:37">
      <c r="AG4274" s="166" t="s">
        <v>77</v>
      </c>
      <c r="AH4274" s="166" t="s">
        <v>4397</v>
      </c>
      <c r="AI4274" s="166">
        <v>4316105</v>
      </c>
      <c r="AJ4274" s="166"/>
      <c r="AK4274" s="166"/>
    </row>
    <row r="4275" spans="33:37">
      <c r="AG4275" s="166" t="s">
        <v>77</v>
      </c>
      <c r="AH4275" s="166" t="s">
        <v>4402</v>
      </c>
      <c r="AI4275" s="166">
        <v>4316204</v>
      </c>
      <c r="AJ4275" s="166"/>
      <c r="AK4275" s="166"/>
    </row>
    <row r="4276" spans="33:37">
      <c r="AG4276" s="166" t="s">
        <v>77</v>
      </c>
      <c r="AH4276" s="166" t="s">
        <v>4406</v>
      </c>
      <c r="AI4276" s="166">
        <v>4316303</v>
      </c>
      <c r="AJ4276" s="166"/>
      <c r="AK4276" s="166"/>
    </row>
    <row r="4277" spans="33:37">
      <c r="AG4277" s="166" t="s">
        <v>77</v>
      </c>
      <c r="AH4277" s="166" t="s">
        <v>4411</v>
      </c>
      <c r="AI4277" s="166">
        <v>4316402</v>
      </c>
      <c r="AJ4277" s="166"/>
      <c r="AK4277" s="166"/>
    </row>
    <row r="4278" spans="33:37">
      <c r="AG4278" s="166" t="s">
        <v>77</v>
      </c>
      <c r="AH4278" s="166" t="s">
        <v>4416</v>
      </c>
      <c r="AI4278" s="166">
        <v>4316428</v>
      </c>
      <c r="AJ4278" s="166"/>
      <c r="AK4278" s="166"/>
    </row>
    <row r="4279" spans="33:37">
      <c r="AG4279" s="166" t="s">
        <v>77</v>
      </c>
      <c r="AH4279" s="166" t="s">
        <v>4421</v>
      </c>
      <c r="AI4279" s="166">
        <v>4316436</v>
      </c>
      <c r="AJ4279" s="166"/>
      <c r="AK4279" s="166"/>
    </row>
    <row r="4280" spans="33:37">
      <c r="AG4280" s="166" t="s">
        <v>77</v>
      </c>
      <c r="AH4280" s="166" t="s">
        <v>4425</v>
      </c>
      <c r="AI4280" s="166">
        <v>4316451</v>
      </c>
      <c r="AJ4280" s="166"/>
      <c r="AK4280" s="166"/>
    </row>
    <row r="4281" spans="33:37">
      <c r="AG4281" s="166" t="s">
        <v>77</v>
      </c>
      <c r="AH4281" s="166" t="s">
        <v>4430</v>
      </c>
      <c r="AI4281" s="166">
        <v>4316477</v>
      </c>
      <c r="AJ4281" s="166"/>
      <c r="AK4281" s="166"/>
    </row>
    <row r="4282" spans="33:37">
      <c r="AG4282" s="166" t="s">
        <v>77</v>
      </c>
      <c r="AH4282" s="166" t="s">
        <v>4435</v>
      </c>
      <c r="AI4282" s="166">
        <v>4316501</v>
      </c>
      <c r="AJ4282" s="166"/>
      <c r="AK4282" s="166"/>
    </row>
    <row r="4283" spans="33:37">
      <c r="AG4283" s="166" t="s">
        <v>77</v>
      </c>
      <c r="AH4283" s="166" t="s">
        <v>4439</v>
      </c>
      <c r="AI4283" s="166">
        <v>4316600</v>
      </c>
      <c r="AJ4283" s="166"/>
      <c r="AK4283" s="166"/>
    </row>
    <row r="4284" spans="33:37">
      <c r="AG4284" s="166" t="s">
        <v>77</v>
      </c>
      <c r="AH4284" s="166" t="s">
        <v>4444</v>
      </c>
      <c r="AI4284" s="166">
        <v>4316709</v>
      </c>
      <c r="AJ4284" s="166"/>
      <c r="AK4284" s="166"/>
    </row>
    <row r="4285" spans="33:37">
      <c r="AG4285" s="166" t="s">
        <v>77</v>
      </c>
      <c r="AH4285" s="166" t="s">
        <v>4449</v>
      </c>
      <c r="AI4285" s="166">
        <v>4316733</v>
      </c>
      <c r="AJ4285" s="166"/>
      <c r="AK4285" s="166"/>
    </row>
    <row r="4286" spans="33:37">
      <c r="AG4286" s="166" t="s">
        <v>77</v>
      </c>
      <c r="AH4286" s="166" t="s">
        <v>4454</v>
      </c>
      <c r="AI4286" s="166">
        <v>4316758</v>
      </c>
      <c r="AJ4286" s="166"/>
      <c r="AK4286" s="166"/>
    </row>
    <row r="4287" spans="33:37">
      <c r="AG4287" s="166" t="s">
        <v>77</v>
      </c>
      <c r="AH4287" s="166" t="s">
        <v>4459</v>
      </c>
      <c r="AI4287" s="166">
        <v>4316808</v>
      </c>
      <c r="AJ4287" s="166"/>
      <c r="AK4287" s="166"/>
    </row>
    <row r="4288" spans="33:37">
      <c r="AG4288" s="166" t="s">
        <v>77</v>
      </c>
      <c r="AH4288" s="166" t="s">
        <v>4464</v>
      </c>
      <c r="AI4288" s="166">
        <v>4316972</v>
      </c>
      <c r="AJ4288" s="166"/>
      <c r="AK4288" s="166"/>
    </row>
    <row r="4289" spans="33:37">
      <c r="AG4289" s="166" t="s">
        <v>77</v>
      </c>
      <c r="AH4289" s="166" t="s">
        <v>2536</v>
      </c>
      <c r="AI4289" s="166">
        <v>4316907</v>
      </c>
      <c r="AJ4289" s="166"/>
      <c r="AK4289" s="166"/>
    </row>
    <row r="4290" spans="33:37">
      <c r="AG4290" s="166" t="s">
        <v>77</v>
      </c>
      <c r="AH4290" s="166" t="s">
        <v>4473</v>
      </c>
      <c r="AI4290" s="166">
        <v>4316956</v>
      </c>
      <c r="AJ4290" s="166"/>
      <c r="AK4290" s="166"/>
    </row>
    <row r="4291" spans="33:37">
      <c r="AG4291" s="166" t="s">
        <v>77</v>
      </c>
      <c r="AH4291" s="166" t="s">
        <v>4478</v>
      </c>
      <c r="AI4291" s="166">
        <v>4317202</v>
      </c>
      <c r="AJ4291" s="166"/>
      <c r="AK4291" s="166"/>
    </row>
    <row r="4292" spans="33:37">
      <c r="AG4292" s="166" t="s">
        <v>77</v>
      </c>
      <c r="AH4292" s="166" t="s">
        <v>4483</v>
      </c>
      <c r="AI4292" s="166">
        <v>4317251</v>
      </c>
      <c r="AJ4292" s="166"/>
      <c r="AK4292" s="166"/>
    </row>
    <row r="4293" spans="33:37">
      <c r="AG4293" s="166" t="s">
        <v>77</v>
      </c>
      <c r="AH4293" s="166" t="s">
        <v>4488</v>
      </c>
      <c r="AI4293" s="166">
        <v>4317301</v>
      </c>
      <c r="AJ4293" s="166"/>
      <c r="AK4293" s="166"/>
    </row>
    <row r="4294" spans="33:37">
      <c r="AG4294" s="166" t="s">
        <v>77</v>
      </c>
      <c r="AH4294" s="166" t="s">
        <v>4493</v>
      </c>
      <c r="AI4294" s="166">
        <v>4317004</v>
      </c>
      <c r="AJ4294" s="166"/>
      <c r="AK4294" s="166"/>
    </row>
    <row r="4295" spans="33:37">
      <c r="AG4295" s="166" t="s">
        <v>77</v>
      </c>
      <c r="AH4295" s="166" t="s">
        <v>4498</v>
      </c>
      <c r="AI4295" s="166">
        <v>4317103</v>
      </c>
      <c r="AJ4295" s="166"/>
      <c r="AK4295" s="166"/>
    </row>
    <row r="4296" spans="33:37">
      <c r="AG4296" s="166" t="s">
        <v>77</v>
      </c>
      <c r="AH4296" s="166" t="s">
        <v>4503</v>
      </c>
      <c r="AI4296" s="166">
        <v>4317400</v>
      </c>
      <c r="AJ4296" s="166"/>
      <c r="AK4296" s="166"/>
    </row>
    <row r="4297" spans="33:37">
      <c r="AG4297" s="166" t="s">
        <v>77</v>
      </c>
      <c r="AH4297" s="166" t="s">
        <v>4508</v>
      </c>
      <c r="AI4297" s="166">
        <v>4317509</v>
      </c>
      <c r="AJ4297" s="166"/>
      <c r="AK4297" s="166"/>
    </row>
    <row r="4298" spans="33:37">
      <c r="AG4298" s="166" t="s">
        <v>77</v>
      </c>
      <c r="AH4298" s="166" t="s">
        <v>4512</v>
      </c>
      <c r="AI4298" s="166">
        <v>4317608</v>
      </c>
      <c r="AJ4298" s="166"/>
      <c r="AK4298" s="166"/>
    </row>
    <row r="4299" spans="33:37">
      <c r="AG4299" s="166" t="s">
        <v>77</v>
      </c>
      <c r="AH4299" s="166" t="s">
        <v>4517</v>
      </c>
      <c r="AI4299" s="166">
        <v>4317707</v>
      </c>
      <c r="AJ4299" s="166"/>
      <c r="AK4299" s="166"/>
    </row>
    <row r="4300" spans="33:37">
      <c r="AG4300" s="166" t="s">
        <v>77</v>
      </c>
      <c r="AH4300" s="166" t="s">
        <v>4522</v>
      </c>
      <c r="AI4300" s="166">
        <v>4317558</v>
      </c>
      <c r="AJ4300" s="166"/>
      <c r="AK4300" s="166"/>
    </row>
    <row r="4301" spans="33:37">
      <c r="AG4301" s="166" t="s">
        <v>77</v>
      </c>
      <c r="AH4301" s="166" t="s">
        <v>4527</v>
      </c>
      <c r="AI4301" s="166">
        <v>4317756</v>
      </c>
      <c r="AJ4301" s="166"/>
      <c r="AK4301" s="166"/>
    </row>
    <row r="4302" spans="33:37">
      <c r="AG4302" s="166" t="s">
        <v>77</v>
      </c>
      <c r="AH4302" s="166" t="s">
        <v>4532</v>
      </c>
      <c r="AI4302" s="166">
        <v>4317806</v>
      </c>
      <c r="AJ4302" s="166"/>
      <c r="AK4302" s="166"/>
    </row>
    <row r="4303" spans="33:37">
      <c r="AG4303" s="166" t="s">
        <v>77</v>
      </c>
      <c r="AH4303" s="166" t="s">
        <v>4536</v>
      </c>
      <c r="AI4303" s="166">
        <v>4317905</v>
      </c>
      <c r="AJ4303" s="166"/>
      <c r="AK4303" s="166"/>
    </row>
    <row r="4304" spans="33:37">
      <c r="AG4304" s="166" t="s">
        <v>77</v>
      </c>
      <c r="AH4304" s="166" t="s">
        <v>4541</v>
      </c>
      <c r="AI4304" s="166">
        <v>4317954</v>
      </c>
      <c r="AJ4304" s="166"/>
      <c r="AK4304" s="166"/>
    </row>
    <row r="4305" spans="33:37">
      <c r="AG4305" s="166" t="s">
        <v>77</v>
      </c>
      <c r="AH4305" s="166" t="s">
        <v>4545</v>
      </c>
      <c r="AI4305" s="166">
        <v>4318002</v>
      </c>
      <c r="AJ4305" s="166"/>
      <c r="AK4305" s="166"/>
    </row>
    <row r="4306" spans="33:37">
      <c r="AG4306" s="166" t="s">
        <v>77</v>
      </c>
      <c r="AH4306" s="166" t="s">
        <v>4550</v>
      </c>
      <c r="AI4306" s="166">
        <v>4318051</v>
      </c>
      <c r="AJ4306" s="166"/>
      <c r="AK4306" s="166"/>
    </row>
    <row r="4307" spans="33:37">
      <c r="AG4307" s="166" t="s">
        <v>77</v>
      </c>
      <c r="AH4307" s="166" t="s">
        <v>4555</v>
      </c>
      <c r="AI4307" s="166">
        <v>4318101</v>
      </c>
      <c r="AJ4307" s="166"/>
      <c r="AK4307" s="166"/>
    </row>
    <row r="4308" spans="33:37">
      <c r="AG4308" s="166" t="s">
        <v>77</v>
      </c>
      <c r="AH4308" s="166" t="s">
        <v>4560</v>
      </c>
      <c r="AI4308" s="166">
        <v>4318200</v>
      </c>
      <c r="AJ4308" s="166"/>
      <c r="AK4308" s="166"/>
    </row>
    <row r="4309" spans="33:37">
      <c r="AG4309" s="166" t="s">
        <v>77</v>
      </c>
      <c r="AH4309" s="166" t="s">
        <v>4427</v>
      </c>
      <c r="AI4309" s="166">
        <v>4318309</v>
      </c>
      <c r="AJ4309" s="166"/>
      <c r="AK4309" s="166"/>
    </row>
    <row r="4310" spans="33:37">
      <c r="AG4310" s="166" t="s">
        <v>77</v>
      </c>
      <c r="AH4310" s="166" t="s">
        <v>4567</v>
      </c>
      <c r="AI4310" s="166">
        <v>4318408</v>
      </c>
      <c r="AJ4310" s="166"/>
      <c r="AK4310" s="166"/>
    </row>
    <row r="4311" spans="33:37">
      <c r="AG4311" s="166" t="s">
        <v>77</v>
      </c>
      <c r="AH4311" s="166" t="s">
        <v>4572</v>
      </c>
      <c r="AI4311" s="166">
        <v>4318424</v>
      </c>
      <c r="AJ4311" s="166"/>
      <c r="AK4311" s="166"/>
    </row>
    <row r="4312" spans="33:37">
      <c r="AG4312" s="166" t="s">
        <v>77</v>
      </c>
      <c r="AH4312" s="166" t="s">
        <v>4577</v>
      </c>
      <c r="AI4312" s="166">
        <v>4318432</v>
      </c>
      <c r="AJ4312" s="166"/>
      <c r="AK4312" s="166"/>
    </row>
    <row r="4313" spans="33:37">
      <c r="AG4313" s="166" t="s">
        <v>77</v>
      </c>
      <c r="AH4313" s="166" t="s">
        <v>4582</v>
      </c>
      <c r="AI4313" s="166">
        <v>4318440</v>
      </c>
      <c r="AJ4313" s="166"/>
      <c r="AK4313" s="166"/>
    </row>
    <row r="4314" spans="33:37">
      <c r="AG4314" s="166" t="s">
        <v>77</v>
      </c>
      <c r="AH4314" s="166" t="s">
        <v>4587</v>
      </c>
      <c r="AI4314" s="166">
        <v>4318457</v>
      </c>
      <c r="AJ4314" s="166"/>
      <c r="AK4314" s="166"/>
    </row>
    <row r="4315" spans="33:37">
      <c r="AG4315" s="166" t="s">
        <v>77</v>
      </c>
      <c r="AH4315" s="166" t="s">
        <v>4591</v>
      </c>
      <c r="AI4315" s="166">
        <v>4318465</v>
      </c>
      <c r="AJ4315" s="166"/>
      <c r="AK4315" s="166"/>
    </row>
    <row r="4316" spans="33:37">
      <c r="AG4316" s="166" t="s">
        <v>77</v>
      </c>
      <c r="AH4316" s="166" t="s">
        <v>4596</v>
      </c>
      <c r="AI4316" s="166">
        <v>4318481</v>
      </c>
      <c r="AJ4316" s="166"/>
      <c r="AK4316" s="166"/>
    </row>
    <row r="4317" spans="33:37">
      <c r="AG4317" s="166" t="s">
        <v>77</v>
      </c>
      <c r="AH4317" s="166" t="s">
        <v>4600</v>
      </c>
      <c r="AI4317" s="166">
        <v>4318499</v>
      </c>
      <c r="AJ4317" s="166"/>
      <c r="AK4317" s="166"/>
    </row>
    <row r="4318" spans="33:37">
      <c r="AG4318" s="166" t="s">
        <v>77</v>
      </c>
      <c r="AH4318" s="166" t="s">
        <v>4604</v>
      </c>
      <c r="AI4318" s="166">
        <v>4318507</v>
      </c>
      <c r="AJ4318" s="166"/>
      <c r="AK4318" s="166"/>
    </row>
    <row r="4319" spans="33:37">
      <c r="AG4319" s="166" t="s">
        <v>77</v>
      </c>
      <c r="AH4319" s="166" t="s">
        <v>4609</v>
      </c>
      <c r="AI4319" s="166">
        <v>4318606</v>
      </c>
      <c r="AJ4319" s="166"/>
      <c r="AK4319" s="166"/>
    </row>
    <row r="4320" spans="33:37">
      <c r="AG4320" s="166" t="s">
        <v>77</v>
      </c>
      <c r="AH4320" s="166" t="s">
        <v>4614</v>
      </c>
      <c r="AI4320" s="166">
        <v>4318614</v>
      </c>
      <c r="AJ4320" s="166"/>
      <c r="AK4320" s="166"/>
    </row>
    <row r="4321" spans="33:37">
      <c r="AG4321" s="166" t="s">
        <v>77</v>
      </c>
      <c r="AH4321" s="166" t="s">
        <v>4618</v>
      </c>
      <c r="AI4321" s="166">
        <v>4318622</v>
      </c>
      <c r="AJ4321" s="166"/>
      <c r="AK4321" s="166"/>
    </row>
    <row r="4322" spans="33:37">
      <c r="AG4322" s="166" t="s">
        <v>77</v>
      </c>
      <c r="AH4322" s="166" t="s">
        <v>4623</v>
      </c>
      <c r="AI4322" s="166">
        <v>4318705</v>
      </c>
      <c r="AJ4322" s="166"/>
      <c r="AK4322" s="166"/>
    </row>
    <row r="4323" spans="33:37">
      <c r="AG4323" s="166" t="s">
        <v>77</v>
      </c>
      <c r="AH4323" s="166" t="s">
        <v>4627</v>
      </c>
      <c r="AI4323" s="166">
        <v>4318804</v>
      </c>
      <c r="AJ4323" s="166"/>
      <c r="AK4323" s="166"/>
    </row>
    <row r="4324" spans="33:37">
      <c r="AG4324" s="166" t="s">
        <v>77</v>
      </c>
      <c r="AH4324" s="166" t="s">
        <v>4630</v>
      </c>
      <c r="AI4324" s="166">
        <v>4318903</v>
      </c>
      <c r="AJ4324" s="166"/>
      <c r="AK4324" s="166"/>
    </row>
    <row r="4325" spans="33:37">
      <c r="AG4325" s="166" t="s">
        <v>77</v>
      </c>
      <c r="AH4325" s="166" t="s">
        <v>4634</v>
      </c>
      <c r="AI4325" s="166">
        <v>4319000</v>
      </c>
      <c r="AJ4325" s="166"/>
      <c r="AK4325" s="166"/>
    </row>
    <row r="4326" spans="33:37">
      <c r="AG4326" s="166" t="s">
        <v>77</v>
      </c>
      <c r="AH4326" s="166" t="s">
        <v>3905</v>
      </c>
      <c r="AI4326" s="166">
        <v>4319109</v>
      </c>
      <c r="AJ4326" s="166"/>
      <c r="AK4326" s="166"/>
    </row>
    <row r="4327" spans="33:37">
      <c r="AG4327" s="166" t="s">
        <v>77</v>
      </c>
      <c r="AH4327" s="166" t="s">
        <v>4641</v>
      </c>
      <c r="AI4327" s="166">
        <v>4319125</v>
      </c>
      <c r="AJ4327" s="166"/>
      <c r="AK4327" s="166"/>
    </row>
    <row r="4328" spans="33:37">
      <c r="AG4328" s="166" t="s">
        <v>77</v>
      </c>
      <c r="AH4328" s="166" t="s">
        <v>4643</v>
      </c>
      <c r="AI4328" s="166">
        <v>4319158</v>
      </c>
      <c r="AJ4328" s="166"/>
      <c r="AK4328" s="166"/>
    </row>
    <row r="4329" spans="33:37">
      <c r="AG4329" s="166" t="s">
        <v>77</v>
      </c>
      <c r="AH4329" s="166" t="s">
        <v>4647</v>
      </c>
      <c r="AI4329" s="166">
        <v>4319208</v>
      </c>
      <c r="AJ4329" s="166"/>
      <c r="AK4329" s="166"/>
    </row>
    <row r="4330" spans="33:37">
      <c r="AG4330" s="166" t="s">
        <v>77</v>
      </c>
      <c r="AH4330" s="166" t="s">
        <v>4651</v>
      </c>
      <c r="AI4330" s="166">
        <v>4319307</v>
      </c>
      <c r="AJ4330" s="166"/>
      <c r="AK4330" s="166"/>
    </row>
    <row r="4331" spans="33:37">
      <c r="AG4331" s="166" t="s">
        <v>77</v>
      </c>
      <c r="AH4331" s="166" t="s">
        <v>4655</v>
      </c>
      <c r="AI4331" s="166">
        <v>4319356</v>
      </c>
      <c r="AJ4331" s="166"/>
      <c r="AK4331" s="166"/>
    </row>
    <row r="4332" spans="33:37">
      <c r="AG4332" s="166" t="s">
        <v>77</v>
      </c>
      <c r="AH4332" s="166" t="s">
        <v>4659</v>
      </c>
      <c r="AI4332" s="166">
        <v>4319364</v>
      </c>
      <c r="AJ4332" s="166"/>
      <c r="AK4332" s="166"/>
    </row>
    <row r="4333" spans="33:37">
      <c r="AG4333" s="166" t="s">
        <v>77</v>
      </c>
      <c r="AH4333" s="166" t="s">
        <v>4663</v>
      </c>
      <c r="AI4333" s="166">
        <v>4319372</v>
      </c>
      <c r="AJ4333" s="166"/>
      <c r="AK4333" s="166"/>
    </row>
    <row r="4334" spans="33:37">
      <c r="AG4334" s="166" t="s">
        <v>77</v>
      </c>
      <c r="AH4334" s="166" t="s">
        <v>4666</v>
      </c>
      <c r="AI4334" s="166">
        <v>4319406</v>
      </c>
      <c r="AJ4334" s="166"/>
      <c r="AK4334" s="166"/>
    </row>
    <row r="4335" spans="33:37">
      <c r="AG4335" s="166" t="s">
        <v>77</v>
      </c>
      <c r="AH4335" s="166" t="s">
        <v>4670</v>
      </c>
      <c r="AI4335" s="166">
        <v>4319505</v>
      </c>
      <c r="AJ4335" s="166"/>
      <c r="AK4335" s="166"/>
    </row>
    <row r="4336" spans="33:37">
      <c r="AG4336" s="166" t="s">
        <v>77</v>
      </c>
      <c r="AH4336" s="166" t="s">
        <v>4674</v>
      </c>
      <c r="AI4336" s="166">
        <v>4319604</v>
      </c>
      <c r="AJ4336" s="166"/>
      <c r="AK4336" s="166"/>
    </row>
    <row r="4337" spans="33:37">
      <c r="AG4337" s="166" t="s">
        <v>77</v>
      </c>
      <c r="AH4337" s="166" t="s">
        <v>4678</v>
      </c>
      <c r="AI4337" s="166">
        <v>4319703</v>
      </c>
      <c r="AJ4337" s="166"/>
      <c r="AK4337" s="166"/>
    </row>
    <row r="4338" spans="33:37">
      <c r="AG4338" s="166" t="s">
        <v>77</v>
      </c>
      <c r="AH4338" s="166" t="s">
        <v>4682</v>
      </c>
      <c r="AI4338" s="166">
        <v>4319711</v>
      </c>
      <c r="AJ4338" s="166"/>
      <c r="AK4338" s="166"/>
    </row>
    <row r="4339" spans="33:37">
      <c r="AG4339" s="166" t="s">
        <v>77</v>
      </c>
      <c r="AH4339" s="166" t="s">
        <v>4686</v>
      </c>
      <c r="AI4339" s="166">
        <v>4319737</v>
      </c>
      <c r="AJ4339" s="166"/>
      <c r="AK4339" s="166"/>
    </row>
    <row r="4340" spans="33:37">
      <c r="AG4340" s="166" t="s">
        <v>77</v>
      </c>
      <c r="AH4340" s="166" t="s">
        <v>4690</v>
      </c>
      <c r="AI4340" s="166">
        <v>4319752</v>
      </c>
      <c r="AJ4340" s="166"/>
      <c r="AK4340" s="166"/>
    </row>
    <row r="4341" spans="33:37">
      <c r="AG4341" s="166" t="s">
        <v>77</v>
      </c>
      <c r="AH4341" s="166" t="s">
        <v>4693</v>
      </c>
      <c r="AI4341" s="166">
        <v>4319802</v>
      </c>
      <c r="AJ4341" s="166"/>
      <c r="AK4341" s="166"/>
    </row>
    <row r="4342" spans="33:37">
      <c r="AG4342" s="166" t="s">
        <v>77</v>
      </c>
      <c r="AH4342" s="166" t="s">
        <v>4696</v>
      </c>
      <c r="AI4342" s="166">
        <v>4319901</v>
      </c>
      <c r="AJ4342" s="166"/>
      <c r="AK4342" s="166"/>
    </row>
    <row r="4343" spans="33:37">
      <c r="AG4343" s="166" t="s">
        <v>77</v>
      </c>
      <c r="AH4343" s="166" t="s">
        <v>4699</v>
      </c>
      <c r="AI4343" s="166">
        <v>4320008</v>
      </c>
      <c r="AJ4343" s="166"/>
      <c r="AK4343" s="166"/>
    </row>
    <row r="4344" spans="33:37">
      <c r="AG4344" s="166" t="s">
        <v>77</v>
      </c>
      <c r="AH4344" s="166" t="s">
        <v>4448</v>
      </c>
      <c r="AI4344" s="166">
        <v>4320107</v>
      </c>
      <c r="AJ4344" s="166"/>
      <c r="AK4344" s="166"/>
    </row>
    <row r="4345" spans="33:37">
      <c r="AG4345" s="166" t="s">
        <v>77</v>
      </c>
      <c r="AH4345" s="166" t="s">
        <v>4704</v>
      </c>
      <c r="AI4345" s="166">
        <v>4320206</v>
      </c>
      <c r="AJ4345" s="166"/>
      <c r="AK4345" s="166"/>
    </row>
    <row r="4346" spans="33:37">
      <c r="AG4346" s="166" t="s">
        <v>77</v>
      </c>
      <c r="AH4346" s="166" t="s">
        <v>4707</v>
      </c>
      <c r="AI4346" s="166">
        <v>4320230</v>
      </c>
      <c r="AJ4346" s="166"/>
      <c r="AK4346" s="166"/>
    </row>
    <row r="4347" spans="33:37">
      <c r="AG4347" s="166" t="s">
        <v>77</v>
      </c>
      <c r="AH4347" s="166" t="s">
        <v>4710</v>
      </c>
      <c r="AI4347" s="166">
        <v>4320263</v>
      </c>
      <c r="AJ4347" s="166"/>
      <c r="AK4347" s="166"/>
    </row>
    <row r="4348" spans="33:37">
      <c r="AG4348" s="166" t="s">
        <v>77</v>
      </c>
      <c r="AH4348" s="166" t="s">
        <v>4713</v>
      </c>
      <c r="AI4348" s="166">
        <v>4320305</v>
      </c>
      <c r="AJ4348" s="166"/>
      <c r="AK4348" s="166"/>
    </row>
    <row r="4349" spans="33:37">
      <c r="AG4349" s="166" t="s">
        <v>77</v>
      </c>
      <c r="AH4349" s="166" t="s">
        <v>4716</v>
      </c>
      <c r="AI4349" s="166">
        <v>4320321</v>
      </c>
      <c r="AJ4349" s="166"/>
      <c r="AK4349" s="166"/>
    </row>
    <row r="4350" spans="33:37">
      <c r="AG4350" s="166" t="s">
        <v>77</v>
      </c>
      <c r="AH4350" s="166" t="s">
        <v>4719</v>
      </c>
      <c r="AI4350" s="166">
        <v>4320354</v>
      </c>
      <c r="AJ4350" s="166"/>
      <c r="AK4350" s="166"/>
    </row>
    <row r="4351" spans="33:37">
      <c r="AG4351" s="166" t="s">
        <v>77</v>
      </c>
      <c r="AH4351" s="166" t="s">
        <v>4722</v>
      </c>
      <c r="AI4351" s="166">
        <v>4320404</v>
      </c>
      <c r="AJ4351" s="166"/>
      <c r="AK4351" s="166"/>
    </row>
    <row r="4352" spans="33:37">
      <c r="AG4352" s="166" t="s">
        <v>77</v>
      </c>
      <c r="AH4352" s="166" t="s">
        <v>4724</v>
      </c>
      <c r="AI4352" s="166">
        <v>4320453</v>
      </c>
      <c r="AJ4352" s="166"/>
      <c r="AK4352" s="166"/>
    </row>
    <row r="4353" spans="33:37">
      <c r="AG4353" s="166" t="s">
        <v>77</v>
      </c>
      <c r="AH4353" s="166" t="s">
        <v>4726</v>
      </c>
      <c r="AI4353" s="166">
        <v>4320503</v>
      </c>
      <c r="AJ4353" s="166"/>
      <c r="AK4353" s="166"/>
    </row>
    <row r="4354" spans="33:37">
      <c r="AG4354" s="166" t="s">
        <v>77</v>
      </c>
      <c r="AH4354" s="166" t="s">
        <v>4729</v>
      </c>
      <c r="AI4354" s="166">
        <v>4320552</v>
      </c>
      <c r="AJ4354" s="166"/>
      <c r="AK4354" s="166"/>
    </row>
    <row r="4355" spans="33:37">
      <c r="AG4355" s="166" t="s">
        <v>77</v>
      </c>
      <c r="AH4355" s="166" t="s">
        <v>4732</v>
      </c>
      <c r="AI4355" s="166">
        <v>4320578</v>
      </c>
      <c r="AJ4355" s="166"/>
      <c r="AK4355" s="166"/>
    </row>
    <row r="4356" spans="33:37">
      <c r="AG4356" s="166" t="s">
        <v>77</v>
      </c>
      <c r="AH4356" s="166" t="s">
        <v>4734</v>
      </c>
      <c r="AI4356" s="166">
        <v>4320602</v>
      </c>
      <c r="AJ4356" s="166"/>
      <c r="AK4356" s="166"/>
    </row>
    <row r="4357" spans="33:37">
      <c r="AG4357" s="166" t="s">
        <v>77</v>
      </c>
      <c r="AH4357" s="166" t="s">
        <v>4736</v>
      </c>
      <c r="AI4357" s="166">
        <v>4320651</v>
      </c>
      <c r="AJ4357" s="166"/>
      <c r="AK4357" s="166"/>
    </row>
    <row r="4358" spans="33:37">
      <c r="AG4358" s="166" t="s">
        <v>77</v>
      </c>
      <c r="AH4358" s="166" t="s">
        <v>4739</v>
      </c>
      <c r="AI4358" s="166">
        <v>4320677</v>
      </c>
      <c r="AJ4358" s="166"/>
      <c r="AK4358" s="166"/>
    </row>
    <row r="4359" spans="33:37">
      <c r="AG4359" s="166" t="s">
        <v>77</v>
      </c>
      <c r="AH4359" s="166" t="s">
        <v>4534</v>
      </c>
      <c r="AI4359" s="166">
        <v>4320701</v>
      </c>
      <c r="AJ4359" s="166"/>
      <c r="AK4359" s="166"/>
    </row>
    <row r="4360" spans="33:37">
      <c r="AG4360" s="166" t="s">
        <v>77</v>
      </c>
      <c r="AH4360" s="166" t="s">
        <v>3561</v>
      </c>
      <c r="AI4360" s="166">
        <v>4320800</v>
      </c>
      <c r="AJ4360" s="166"/>
      <c r="AK4360" s="166"/>
    </row>
    <row r="4361" spans="33:37">
      <c r="AG4361" s="166" t="s">
        <v>77</v>
      </c>
      <c r="AH4361" s="166" t="s">
        <v>4746</v>
      </c>
      <c r="AI4361" s="166">
        <v>4320859</v>
      </c>
      <c r="AJ4361" s="166"/>
      <c r="AK4361" s="166"/>
    </row>
    <row r="4362" spans="33:37">
      <c r="AG4362" s="166" t="s">
        <v>77</v>
      </c>
      <c r="AH4362" s="166" t="s">
        <v>4497</v>
      </c>
      <c r="AI4362" s="166">
        <v>4320909</v>
      </c>
      <c r="AJ4362" s="166"/>
      <c r="AK4362" s="166"/>
    </row>
    <row r="4363" spans="33:37">
      <c r="AG4363" s="166" t="s">
        <v>77</v>
      </c>
      <c r="AH4363" s="166" t="s">
        <v>4751</v>
      </c>
      <c r="AI4363" s="166">
        <v>4321006</v>
      </c>
      <c r="AJ4363" s="166"/>
      <c r="AK4363" s="166"/>
    </row>
    <row r="4364" spans="33:37">
      <c r="AG4364" s="166" t="s">
        <v>77</v>
      </c>
      <c r="AH4364" s="166" t="s">
        <v>4754</v>
      </c>
      <c r="AI4364" s="166">
        <v>4321105</v>
      </c>
      <c r="AJ4364" s="166"/>
      <c r="AK4364" s="166"/>
    </row>
    <row r="4365" spans="33:37">
      <c r="AG4365" s="166" t="s">
        <v>77</v>
      </c>
      <c r="AH4365" s="166" t="s">
        <v>4757</v>
      </c>
      <c r="AI4365" s="166">
        <v>4321204</v>
      </c>
      <c r="AJ4365" s="166"/>
      <c r="AK4365" s="166"/>
    </row>
    <row r="4366" spans="33:37">
      <c r="AG4366" s="166" t="s">
        <v>77</v>
      </c>
      <c r="AH4366" s="166" t="s">
        <v>4760</v>
      </c>
      <c r="AI4366" s="166">
        <v>4321303</v>
      </c>
      <c r="AJ4366" s="166"/>
      <c r="AK4366" s="166"/>
    </row>
    <row r="4367" spans="33:37">
      <c r="AG4367" s="166" t="s">
        <v>77</v>
      </c>
      <c r="AH4367" s="166" t="s">
        <v>4763</v>
      </c>
      <c r="AI4367" s="166">
        <v>4321329</v>
      </c>
      <c r="AJ4367" s="166"/>
      <c r="AK4367" s="166"/>
    </row>
    <row r="4368" spans="33:37">
      <c r="AG4368" s="166" t="s">
        <v>77</v>
      </c>
      <c r="AH4368" s="166" t="s">
        <v>3618</v>
      </c>
      <c r="AI4368" s="166">
        <v>4321352</v>
      </c>
      <c r="AJ4368" s="166"/>
      <c r="AK4368" s="166"/>
    </row>
    <row r="4369" spans="33:37">
      <c r="AG4369" s="166" t="s">
        <v>77</v>
      </c>
      <c r="AH4369" s="166" t="s">
        <v>4766</v>
      </c>
      <c r="AI4369" s="166">
        <v>4321402</v>
      </c>
      <c r="AJ4369" s="166"/>
      <c r="AK4369" s="166"/>
    </row>
    <row r="4370" spans="33:37">
      <c r="AG4370" s="166" t="s">
        <v>77</v>
      </c>
      <c r="AH4370" s="166" t="s">
        <v>4769</v>
      </c>
      <c r="AI4370" s="166">
        <v>4321436</v>
      </c>
      <c r="AJ4370" s="166"/>
      <c r="AK4370" s="166"/>
    </row>
    <row r="4371" spans="33:37">
      <c r="AG4371" s="166" t="s">
        <v>77</v>
      </c>
      <c r="AH4371" s="166" t="s">
        <v>4772</v>
      </c>
      <c r="AI4371" s="166">
        <v>4321451</v>
      </c>
      <c r="AJ4371" s="166"/>
      <c r="AK4371" s="166"/>
    </row>
    <row r="4372" spans="33:37">
      <c r="AG4372" s="166" t="s">
        <v>77</v>
      </c>
      <c r="AH4372" s="166" t="s">
        <v>4775</v>
      </c>
      <c r="AI4372" s="166">
        <v>4321469</v>
      </c>
      <c r="AJ4372" s="166"/>
      <c r="AK4372" s="166"/>
    </row>
    <row r="4373" spans="33:37">
      <c r="AG4373" s="166" t="s">
        <v>77</v>
      </c>
      <c r="AH4373" s="166" t="s">
        <v>4778</v>
      </c>
      <c r="AI4373" s="166">
        <v>4321477</v>
      </c>
      <c r="AJ4373" s="166"/>
      <c r="AK4373" s="166"/>
    </row>
    <row r="4374" spans="33:37">
      <c r="AG4374" s="166" t="s">
        <v>77</v>
      </c>
      <c r="AH4374" s="166" t="s">
        <v>4781</v>
      </c>
      <c r="AI4374" s="166">
        <v>4321493</v>
      </c>
      <c r="AJ4374" s="166"/>
      <c r="AK4374" s="166"/>
    </row>
    <row r="4375" spans="33:37">
      <c r="AG4375" s="166" t="s">
        <v>77</v>
      </c>
      <c r="AH4375" s="166" t="s">
        <v>4784</v>
      </c>
      <c r="AI4375" s="166">
        <v>4321501</v>
      </c>
      <c r="AJ4375" s="166"/>
      <c r="AK4375" s="166"/>
    </row>
    <row r="4376" spans="33:37">
      <c r="AG4376" s="166" t="s">
        <v>77</v>
      </c>
      <c r="AH4376" s="166" t="s">
        <v>4787</v>
      </c>
      <c r="AI4376" s="166">
        <v>4321600</v>
      </c>
      <c r="AJ4376" s="166"/>
      <c r="AK4376" s="166"/>
    </row>
    <row r="4377" spans="33:37">
      <c r="AG4377" s="166" t="s">
        <v>77</v>
      </c>
      <c r="AH4377" s="166" t="s">
        <v>4790</v>
      </c>
      <c r="AI4377" s="166">
        <v>4321626</v>
      </c>
      <c r="AJ4377" s="166"/>
      <c r="AK4377" s="166"/>
    </row>
    <row r="4378" spans="33:37">
      <c r="AG4378" s="166" t="s">
        <v>77</v>
      </c>
      <c r="AH4378" s="166" t="s">
        <v>4793</v>
      </c>
      <c r="AI4378" s="166">
        <v>4321634</v>
      </c>
      <c r="AJ4378" s="166"/>
      <c r="AK4378" s="166"/>
    </row>
    <row r="4379" spans="33:37">
      <c r="AG4379" s="166" t="s">
        <v>77</v>
      </c>
      <c r="AH4379" s="166" t="s">
        <v>4796</v>
      </c>
      <c r="AI4379" s="166">
        <v>4321667</v>
      </c>
      <c r="AJ4379" s="166"/>
      <c r="AK4379" s="166"/>
    </row>
    <row r="4380" spans="33:37">
      <c r="AG4380" s="166" t="s">
        <v>77</v>
      </c>
      <c r="AH4380" s="166" t="s">
        <v>4799</v>
      </c>
      <c r="AI4380" s="166">
        <v>4321709</v>
      </c>
      <c r="AJ4380" s="166"/>
      <c r="AK4380" s="166"/>
    </row>
    <row r="4381" spans="33:37">
      <c r="AG4381" s="166" t="s">
        <v>77</v>
      </c>
      <c r="AH4381" s="166" t="s">
        <v>4802</v>
      </c>
      <c r="AI4381" s="166">
        <v>4321808</v>
      </c>
      <c r="AJ4381" s="166"/>
      <c r="AK4381" s="166"/>
    </row>
    <row r="4382" spans="33:37">
      <c r="AG4382" s="166" t="s">
        <v>77</v>
      </c>
      <c r="AH4382" s="166" t="s">
        <v>4805</v>
      </c>
      <c r="AI4382" s="166">
        <v>4321832</v>
      </c>
      <c r="AJ4382" s="166"/>
      <c r="AK4382" s="166"/>
    </row>
    <row r="4383" spans="33:37">
      <c r="AG4383" s="166" t="s">
        <v>77</v>
      </c>
      <c r="AH4383" s="166" t="s">
        <v>4808</v>
      </c>
      <c r="AI4383" s="166">
        <v>4321857</v>
      </c>
      <c r="AJ4383" s="166"/>
      <c r="AK4383" s="166"/>
    </row>
    <row r="4384" spans="33:37">
      <c r="AG4384" s="166" t="s">
        <v>77</v>
      </c>
      <c r="AH4384" s="166" t="s">
        <v>4811</v>
      </c>
      <c r="AI4384" s="166">
        <v>4321907</v>
      </c>
      <c r="AJ4384" s="166"/>
      <c r="AK4384" s="166"/>
    </row>
    <row r="4385" spans="33:37">
      <c r="AG4385" s="166" t="s">
        <v>77</v>
      </c>
      <c r="AH4385" s="166" t="s">
        <v>4814</v>
      </c>
      <c r="AI4385" s="166">
        <v>4321956</v>
      </c>
      <c r="AJ4385" s="166"/>
      <c r="AK4385" s="166"/>
    </row>
    <row r="4386" spans="33:37">
      <c r="AG4386" s="166" t="s">
        <v>77</v>
      </c>
      <c r="AH4386" s="166" t="s">
        <v>3240</v>
      </c>
      <c r="AI4386" s="166">
        <v>4322004</v>
      </c>
      <c r="AJ4386" s="166"/>
      <c r="AK4386" s="166"/>
    </row>
    <row r="4387" spans="33:37">
      <c r="AG4387" s="166" t="s">
        <v>77</v>
      </c>
      <c r="AH4387" s="166" t="s">
        <v>4818</v>
      </c>
      <c r="AI4387" s="166">
        <v>4322103</v>
      </c>
      <c r="AJ4387" s="166"/>
      <c r="AK4387" s="166"/>
    </row>
    <row r="4388" spans="33:37">
      <c r="AG4388" s="166" t="s">
        <v>77</v>
      </c>
      <c r="AH4388" s="166" t="s">
        <v>4821</v>
      </c>
      <c r="AI4388" s="166">
        <v>4322152</v>
      </c>
      <c r="AJ4388" s="166"/>
      <c r="AK4388" s="166"/>
    </row>
    <row r="4389" spans="33:37">
      <c r="AG4389" s="166" t="s">
        <v>77</v>
      </c>
      <c r="AH4389" s="166" t="s">
        <v>4824</v>
      </c>
      <c r="AI4389" s="166">
        <v>4322186</v>
      </c>
      <c r="AJ4389" s="166"/>
      <c r="AK4389" s="166"/>
    </row>
    <row r="4390" spans="33:37">
      <c r="AG4390" s="166" t="s">
        <v>77</v>
      </c>
      <c r="AH4390" s="166" t="s">
        <v>4827</v>
      </c>
      <c r="AI4390" s="166">
        <v>4322202</v>
      </c>
      <c r="AJ4390" s="166"/>
      <c r="AK4390" s="166"/>
    </row>
    <row r="4391" spans="33:37">
      <c r="AG4391" s="166" t="s">
        <v>77</v>
      </c>
      <c r="AH4391" s="166" t="s">
        <v>4830</v>
      </c>
      <c r="AI4391" s="166">
        <v>4322251</v>
      </c>
      <c r="AJ4391" s="166"/>
      <c r="AK4391" s="166"/>
    </row>
    <row r="4392" spans="33:37">
      <c r="AG4392" s="166" t="s">
        <v>77</v>
      </c>
      <c r="AH4392" s="166" t="s">
        <v>4833</v>
      </c>
      <c r="AI4392" s="166">
        <v>4322301</v>
      </c>
      <c r="AJ4392" s="166"/>
      <c r="AK4392" s="166"/>
    </row>
    <row r="4393" spans="33:37">
      <c r="AG4393" s="166" t="s">
        <v>77</v>
      </c>
      <c r="AH4393" s="166" t="s">
        <v>4836</v>
      </c>
      <c r="AI4393" s="166">
        <v>4322327</v>
      </c>
      <c r="AJ4393" s="166"/>
      <c r="AK4393" s="166"/>
    </row>
    <row r="4394" spans="33:37">
      <c r="AG4394" s="166" t="s">
        <v>77</v>
      </c>
      <c r="AH4394" s="166" t="s">
        <v>4839</v>
      </c>
      <c r="AI4394" s="166">
        <v>4322343</v>
      </c>
      <c r="AJ4394" s="166"/>
      <c r="AK4394" s="166"/>
    </row>
    <row r="4395" spans="33:37">
      <c r="AG4395" s="166" t="s">
        <v>77</v>
      </c>
      <c r="AH4395" s="166" t="s">
        <v>4842</v>
      </c>
      <c r="AI4395" s="166">
        <v>4322350</v>
      </c>
      <c r="AJ4395" s="166"/>
      <c r="AK4395" s="166"/>
    </row>
    <row r="4396" spans="33:37">
      <c r="AG4396" s="166" t="s">
        <v>77</v>
      </c>
      <c r="AH4396" s="166" t="s">
        <v>4845</v>
      </c>
      <c r="AI4396" s="166">
        <v>4322376</v>
      </c>
      <c r="AJ4396" s="166"/>
      <c r="AK4396" s="166"/>
    </row>
    <row r="4397" spans="33:37">
      <c r="AG4397" s="166" t="s">
        <v>77</v>
      </c>
      <c r="AH4397" s="166" t="s">
        <v>4848</v>
      </c>
      <c r="AI4397" s="166">
        <v>4322400</v>
      </c>
      <c r="AJ4397" s="166"/>
      <c r="AK4397" s="166"/>
    </row>
    <row r="4398" spans="33:37">
      <c r="AG4398" s="166" t="s">
        <v>77</v>
      </c>
      <c r="AH4398" s="166" t="s">
        <v>4851</v>
      </c>
      <c r="AI4398" s="166">
        <v>4322509</v>
      </c>
      <c r="AJ4398" s="166"/>
      <c r="AK4398" s="166"/>
    </row>
    <row r="4399" spans="33:37">
      <c r="AG4399" s="166" t="s">
        <v>77</v>
      </c>
      <c r="AH4399" s="166" t="s">
        <v>4854</v>
      </c>
      <c r="AI4399" s="166">
        <v>4322533</v>
      </c>
      <c r="AJ4399" s="166"/>
      <c r="AK4399" s="166"/>
    </row>
    <row r="4400" spans="33:37">
      <c r="AG4400" s="166" t="s">
        <v>77</v>
      </c>
      <c r="AH4400" s="166" t="s">
        <v>4857</v>
      </c>
      <c r="AI4400" s="166">
        <v>4322541</v>
      </c>
      <c r="AJ4400" s="166"/>
      <c r="AK4400" s="166"/>
    </row>
    <row r="4401" spans="33:37">
      <c r="AG4401" s="166" t="s">
        <v>77</v>
      </c>
      <c r="AH4401" s="166" t="s">
        <v>4860</v>
      </c>
      <c r="AI4401" s="166">
        <v>4322525</v>
      </c>
      <c r="AJ4401" s="166"/>
      <c r="AK4401" s="166"/>
    </row>
    <row r="4402" spans="33:37">
      <c r="AG4402" s="166" t="s">
        <v>77</v>
      </c>
      <c r="AH4402" s="166" t="s">
        <v>4863</v>
      </c>
      <c r="AI4402" s="166">
        <v>4322558</v>
      </c>
      <c r="AJ4402" s="166"/>
      <c r="AK4402" s="166"/>
    </row>
    <row r="4403" spans="33:37">
      <c r="AG4403" s="166" t="s">
        <v>77</v>
      </c>
      <c r="AH4403" s="166" t="s">
        <v>4866</v>
      </c>
      <c r="AI4403" s="166">
        <v>4322608</v>
      </c>
      <c r="AJ4403" s="166"/>
      <c r="AK4403" s="166"/>
    </row>
    <row r="4404" spans="33:37">
      <c r="AG4404" s="166" t="s">
        <v>77</v>
      </c>
      <c r="AH4404" s="166" t="s">
        <v>3116</v>
      </c>
      <c r="AI4404" s="166">
        <v>4322707</v>
      </c>
      <c r="AJ4404" s="166"/>
      <c r="AK4404" s="166"/>
    </row>
    <row r="4405" spans="33:37">
      <c r="AG4405" s="166" t="s">
        <v>77</v>
      </c>
      <c r="AH4405" s="166" t="s">
        <v>4870</v>
      </c>
      <c r="AI4405" s="166">
        <v>4322806</v>
      </c>
      <c r="AJ4405" s="166"/>
      <c r="AK4405" s="166"/>
    </row>
    <row r="4406" spans="33:37">
      <c r="AG4406" s="166" t="s">
        <v>77</v>
      </c>
      <c r="AH4406" s="166" t="s">
        <v>4873</v>
      </c>
      <c r="AI4406" s="166">
        <v>4322855</v>
      </c>
      <c r="AJ4406" s="166"/>
      <c r="AK4406" s="166"/>
    </row>
    <row r="4407" spans="33:37">
      <c r="AG4407" s="166" t="s">
        <v>77</v>
      </c>
      <c r="AH4407" s="166" t="s">
        <v>4876</v>
      </c>
      <c r="AI4407" s="166">
        <v>4322905</v>
      </c>
      <c r="AJ4407" s="166"/>
      <c r="AK4407" s="166"/>
    </row>
    <row r="4408" spans="33:37">
      <c r="AG4408" s="166" t="s">
        <v>77</v>
      </c>
      <c r="AH4408" s="166" t="s">
        <v>4879</v>
      </c>
      <c r="AI4408" s="166">
        <v>4323002</v>
      </c>
      <c r="AJ4408" s="166"/>
      <c r="AK4408" s="166"/>
    </row>
    <row r="4409" spans="33:37">
      <c r="AG4409" s="166" t="s">
        <v>77</v>
      </c>
      <c r="AH4409" s="166" t="s">
        <v>4882</v>
      </c>
      <c r="AI4409" s="166">
        <v>4323101</v>
      </c>
      <c r="AJ4409" s="166"/>
      <c r="AK4409" s="166"/>
    </row>
    <row r="4410" spans="33:37">
      <c r="AG4410" s="166" t="s">
        <v>77</v>
      </c>
      <c r="AH4410" s="166" t="s">
        <v>4885</v>
      </c>
      <c r="AI4410" s="166">
        <v>4323200</v>
      </c>
      <c r="AJ4410" s="166"/>
      <c r="AK4410" s="166"/>
    </row>
    <row r="4411" spans="33:37">
      <c r="AG4411" s="166" t="s">
        <v>77</v>
      </c>
      <c r="AH4411" s="166" t="s">
        <v>4888</v>
      </c>
      <c r="AI4411" s="166">
        <v>4323309</v>
      </c>
      <c r="AJ4411" s="166"/>
      <c r="AK4411" s="166"/>
    </row>
    <row r="4412" spans="33:37">
      <c r="AG4412" s="166" t="s">
        <v>77</v>
      </c>
      <c r="AH4412" s="166" t="s">
        <v>4891</v>
      </c>
      <c r="AI4412" s="166">
        <v>4323358</v>
      </c>
      <c r="AJ4412" s="166"/>
      <c r="AK4412" s="166"/>
    </row>
    <row r="4413" spans="33:37">
      <c r="AG4413" s="166" t="s">
        <v>77</v>
      </c>
      <c r="AH4413" s="166" t="s">
        <v>4894</v>
      </c>
      <c r="AI4413" s="166">
        <v>4323408</v>
      </c>
      <c r="AJ4413" s="166"/>
      <c r="AK4413" s="166"/>
    </row>
    <row r="4414" spans="33:37">
      <c r="AG4414" s="166" t="s">
        <v>77</v>
      </c>
      <c r="AH4414" s="166" t="s">
        <v>4897</v>
      </c>
      <c r="AI4414" s="166">
        <v>4323457</v>
      </c>
      <c r="AJ4414" s="166"/>
      <c r="AK4414" s="166"/>
    </row>
    <row r="4415" spans="33:37">
      <c r="AG4415" s="166" t="s">
        <v>77</v>
      </c>
      <c r="AH4415" s="166" t="s">
        <v>4900</v>
      </c>
      <c r="AI4415" s="166">
        <v>4323507</v>
      </c>
      <c r="AJ4415" s="166"/>
      <c r="AK4415" s="166"/>
    </row>
    <row r="4416" spans="33:37">
      <c r="AG4416" s="166" t="s">
        <v>77</v>
      </c>
      <c r="AH4416" s="166" t="s">
        <v>4903</v>
      </c>
      <c r="AI4416" s="166">
        <v>4323606</v>
      </c>
      <c r="AJ4416" s="166"/>
      <c r="AK4416" s="166"/>
    </row>
    <row r="4417" spans="33:37">
      <c r="AG4417" s="166" t="s">
        <v>77</v>
      </c>
      <c r="AH4417" s="166" t="s">
        <v>4906</v>
      </c>
      <c r="AI4417" s="166">
        <v>4323705</v>
      </c>
      <c r="AJ4417" s="166"/>
      <c r="AK4417" s="166"/>
    </row>
    <row r="4418" spans="33:37">
      <c r="AG4418" s="166" t="s">
        <v>77</v>
      </c>
      <c r="AH4418" s="166" t="s">
        <v>4908</v>
      </c>
      <c r="AI4418" s="166">
        <v>4323754</v>
      </c>
      <c r="AJ4418" s="166"/>
      <c r="AK4418" s="166"/>
    </row>
    <row r="4419" spans="33:37">
      <c r="AG4419" s="166" t="s">
        <v>77</v>
      </c>
      <c r="AH4419" s="166" t="s">
        <v>4911</v>
      </c>
      <c r="AI4419" s="166">
        <v>4323770</v>
      </c>
      <c r="AJ4419" s="166"/>
      <c r="AK4419" s="166"/>
    </row>
    <row r="4420" spans="33:37">
      <c r="AG4420" s="166" t="s">
        <v>77</v>
      </c>
      <c r="AH4420" s="166" t="s">
        <v>4914</v>
      </c>
      <c r="AI4420" s="166">
        <v>4323804</v>
      </c>
      <c r="AJ4420" s="166"/>
      <c r="AK4420" s="166"/>
    </row>
    <row r="4421" spans="33:37">
      <c r="AG4421" s="166" t="s">
        <v>79</v>
      </c>
      <c r="AH4421" s="166" t="s">
        <v>111</v>
      </c>
      <c r="AI4421" s="166">
        <v>4200051</v>
      </c>
      <c r="AJ4421" s="166"/>
      <c r="AK4421" s="166"/>
    </row>
    <row r="4422" spans="33:37">
      <c r="AG4422" s="166" t="s">
        <v>79</v>
      </c>
      <c r="AH4422" s="166" t="s">
        <v>137</v>
      </c>
      <c r="AI4422" s="166">
        <v>4200101</v>
      </c>
      <c r="AJ4422" s="166"/>
      <c r="AK4422" s="166"/>
    </row>
    <row r="4423" spans="33:37">
      <c r="AG4423" s="166" t="s">
        <v>79</v>
      </c>
      <c r="AH4423" s="166" t="s">
        <v>162</v>
      </c>
      <c r="AI4423" s="166">
        <v>4200200</v>
      </c>
      <c r="AJ4423" s="166"/>
      <c r="AK4423" s="166"/>
    </row>
    <row r="4424" spans="33:37">
      <c r="AG4424" s="166" t="s">
        <v>79</v>
      </c>
      <c r="AH4424" s="166" t="s">
        <v>188</v>
      </c>
      <c r="AI4424" s="166">
        <v>4200309</v>
      </c>
      <c r="AJ4424" s="166"/>
      <c r="AK4424" s="166"/>
    </row>
    <row r="4425" spans="33:37">
      <c r="AG4425" s="166" t="s">
        <v>79</v>
      </c>
      <c r="AH4425" s="166" t="s">
        <v>214</v>
      </c>
      <c r="AI4425" s="166">
        <v>4200408</v>
      </c>
      <c r="AJ4425" s="166"/>
      <c r="AK4425" s="166"/>
    </row>
    <row r="4426" spans="33:37">
      <c r="AG4426" s="166" t="s">
        <v>79</v>
      </c>
      <c r="AH4426" s="166" t="s">
        <v>238</v>
      </c>
      <c r="AI4426" s="166">
        <v>4200507</v>
      </c>
      <c r="AJ4426" s="166"/>
      <c r="AK4426" s="166"/>
    </row>
    <row r="4427" spans="33:37">
      <c r="AG4427" s="166" t="s">
        <v>79</v>
      </c>
      <c r="AH4427" s="166" t="s">
        <v>263</v>
      </c>
      <c r="AI4427" s="166">
        <v>4200556</v>
      </c>
      <c r="AJ4427" s="166"/>
      <c r="AK4427" s="166"/>
    </row>
    <row r="4428" spans="33:37">
      <c r="AG4428" s="166" t="s">
        <v>79</v>
      </c>
      <c r="AH4428" s="166" t="s">
        <v>289</v>
      </c>
      <c r="AI4428" s="166">
        <v>4200606</v>
      </c>
      <c r="AJ4428" s="166"/>
      <c r="AK4428" s="166"/>
    </row>
    <row r="4429" spans="33:37">
      <c r="AG4429" s="166" t="s">
        <v>79</v>
      </c>
      <c r="AH4429" s="166" t="s">
        <v>315</v>
      </c>
      <c r="AI4429" s="166">
        <v>4200705</v>
      </c>
      <c r="AJ4429" s="166"/>
      <c r="AK4429" s="166"/>
    </row>
    <row r="4430" spans="33:37">
      <c r="AG4430" s="166" t="s">
        <v>79</v>
      </c>
      <c r="AH4430" s="166" t="s">
        <v>340</v>
      </c>
      <c r="AI4430" s="166">
        <v>4200754</v>
      </c>
      <c r="AJ4430" s="166"/>
      <c r="AK4430" s="166"/>
    </row>
    <row r="4431" spans="33:37">
      <c r="AG4431" s="166" t="s">
        <v>79</v>
      </c>
      <c r="AH4431" s="166" t="s">
        <v>248</v>
      </c>
      <c r="AI4431" s="166">
        <v>4200804</v>
      </c>
      <c r="AJ4431" s="166"/>
      <c r="AK4431" s="166"/>
    </row>
    <row r="4432" spans="33:37">
      <c r="AG4432" s="166" t="s">
        <v>79</v>
      </c>
      <c r="AH4432" s="166" t="s">
        <v>389</v>
      </c>
      <c r="AI4432" s="166">
        <v>4200903</v>
      </c>
      <c r="AJ4432" s="166"/>
      <c r="AK4432" s="166"/>
    </row>
    <row r="4433" spans="33:37">
      <c r="AG4433" s="166" t="s">
        <v>79</v>
      </c>
      <c r="AH4433" s="166" t="s">
        <v>415</v>
      </c>
      <c r="AI4433" s="166">
        <v>4201000</v>
      </c>
      <c r="AJ4433" s="166"/>
      <c r="AK4433" s="166"/>
    </row>
    <row r="4434" spans="33:37">
      <c r="AG4434" s="166" t="s">
        <v>79</v>
      </c>
      <c r="AH4434" s="166" t="s">
        <v>440</v>
      </c>
      <c r="AI4434" s="166">
        <v>4201109</v>
      </c>
      <c r="AJ4434" s="166"/>
      <c r="AK4434" s="166"/>
    </row>
    <row r="4435" spans="33:37">
      <c r="AG4435" s="166" t="s">
        <v>79</v>
      </c>
      <c r="AH4435" s="166" t="s">
        <v>465</v>
      </c>
      <c r="AI4435" s="166">
        <v>4201208</v>
      </c>
      <c r="AJ4435" s="166"/>
      <c r="AK4435" s="166"/>
    </row>
    <row r="4436" spans="33:37">
      <c r="AG4436" s="166" t="s">
        <v>79</v>
      </c>
      <c r="AH4436" s="166" t="s">
        <v>490</v>
      </c>
      <c r="AI4436" s="166">
        <v>4201257</v>
      </c>
      <c r="AJ4436" s="166"/>
      <c r="AK4436" s="166"/>
    </row>
    <row r="4437" spans="33:37">
      <c r="AG4437" s="166" t="s">
        <v>79</v>
      </c>
      <c r="AH4437" s="166" t="s">
        <v>514</v>
      </c>
      <c r="AI4437" s="166">
        <v>4201273</v>
      </c>
      <c r="AJ4437" s="166"/>
      <c r="AK4437" s="166"/>
    </row>
    <row r="4438" spans="33:37">
      <c r="AG4438" s="166" t="s">
        <v>79</v>
      </c>
      <c r="AH4438" s="166" t="s">
        <v>537</v>
      </c>
      <c r="AI4438" s="166">
        <v>4201307</v>
      </c>
      <c r="AJ4438" s="166"/>
      <c r="AK4438" s="166"/>
    </row>
    <row r="4439" spans="33:37">
      <c r="AG4439" s="166" t="s">
        <v>79</v>
      </c>
      <c r="AH4439" s="166" t="s">
        <v>560</v>
      </c>
      <c r="AI4439" s="166">
        <v>4201406</v>
      </c>
      <c r="AJ4439" s="166"/>
      <c r="AK4439" s="166"/>
    </row>
    <row r="4440" spans="33:37">
      <c r="AG4440" s="166" t="s">
        <v>79</v>
      </c>
      <c r="AH4440" s="166" t="s">
        <v>583</v>
      </c>
      <c r="AI4440" s="166">
        <v>4201505</v>
      </c>
      <c r="AJ4440" s="166"/>
      <c r="AK4440" s="166"/>
    </row>
    <row r="4441" spans="33:37">
      <c r="AG4441" s="166" t="s">
        <v>79</v>
      </c>
      <c r="AH4441" s="166" t="s">
        <v>606</v>
      </c>
      <c r="AI4441" s="166">
        <v>4201604</v>
      </c>
      <c r="AJ4441" s="166"/>
      <c r="AK4441" s="166"/>
    </row>
    <row r="4442" spans="33:37">
      <c r="AG4442" s="166" t="s">
        <v>79</v>
      </c>
      <c r="AH4442" s="166" t="s">
        <v>629</v>
      </c>
      <c r="AI4442" s="166">
        <v>4201653</v>
      </c>
      <c r="AJ4442" s="166"/>
      <c r="AK4442" s="166"/>
    </row>
    <row r="4443" spans="33:37">
      <c r="AG4443" s="166" t="s">
        <v>79</v>
      </c>
      <c r="AH4443" s="166" t="s">
        <v>649</v>
      </c>
      <c r="AI4443" s="166">
        <v>4201703</v>
      </c>
      <c r="AJ4443" s="166"/>
      <c r="AK4443" s="166"/>
    </row>
    <row r="4444" spans="33:37">
      <c r="AG4444" s="166" t="s">
        <v>79</v>
      </c>
      <c r="AH4444" s="166" t="s">
        <v>670</v>
      </c>
      <c r="AI4444" s="166">
        <v>4201802</v>
      </c>
      <c r="AJ4444" s="166"/>
      <c r="AK4444" s="166"/>
    </row>
    <row r="4445" spans="33:37">
      <c r="AG4445" s="166" t="s">
        <v>79</v>
      </c>
      <c r="AH4445" s="166" t="s">
        <v>568</v>
      </c>
      <c r="AI4445" s="166">
        <v>4201901</v>
      </c>
      <c r="AJ4445" s="166"/>
      <c r="AK4445" s="166"/>
    </row>
    <row r="4446" spans="33:37">
      <c r="AG4446" s="166" t="s">
        <v>79</v>
      </c>
      <c r="AH4446" s="166" t="s">
        <v>712</v>
      </c>
      <c r="AI4446" s="166">
        <v>4201950</v>
      </c>
      <c r="AJ4446" s="166"/>
      <c r="AK4446" s="166"/>
    </row>
    <row r="4447" spans="33:37">
      <c r="AG4447" s="166" t="s">
        <v>79</v>
      </c>
      <c r="AH4447" s="166" t="s">
        <v>734</v>
      </c>
      <c r="AI4447" s="166">
        <v>4202057</v>
      </c>
      <c r="AJ4447" s="166"/>
      <c r="AK4447" s="166"/>
    </row>
    <row r="4448" spans="33:37">
      <c r="AG4448" s="166" t="s">
        <v>79</v>
      </c>
      <c r="AH4448" s="166" t="s">
        <v>756</v>
      </c>
      <c r="AI4448" s="166">
        <v>4202008</v>
      </c>
      <c r="AJ4448" s="166"/>
      <c r="AK4448" s="166"/>
    </row>
    <row r="4449" spans="33:37">
      <c r="AG4449" s="166" t="s">
        <v>79</v>
      </c>
      <c r="AH4449" s="166" t="s">
        <v>778</v>
      </c>
      <c r="AI4449" s="166">
        <v>4202073</v>
      </c>
      <c r="AJ4449" s="166"/>
      <c r="AK4449" s="166"/>
    </row>
    <row r="4450" spans="33:37">
      <c r="AG4450" s="166" t="s">
        <v>79</v>
      </c>
      <c r="AH4450" s="166" t="s">
        <v>799</v>
      </c>
      <c r="AI4450" s="166">
        <v>4212809</v>
      </c>
      <c r="AJ4450" s="166"/>
      <c r="AK4450" s="166"/>
    </row>
    <row r="4451" spans="33:37">
      <c r="AG4451" s="166" t="s">
        <v>79</v>
      </c>
      <c r="AH4451" s="166" t="s">
        <v>820</v>
      </c>
      <c r="AI4451" s="166">
        <v>4220000</v>
      </c>
      <c r="AJ4451" s="166"/>
      <c r="AK4451" s="166"/>
    </row>
    <row r="4452" spans="33:37">
      <c r="AG4452" s="166" t="s">
        <v>79</v>
      </c>
      <c r="AH4452" s="166" t="s">
        <v>842</v>
      </c>
      <c r="AI4452" s="166">
        <v>4202081</v>
      </c>
      <c r="AJ4452" s="166"/>
      <c r="AK4452" s="166"/>
    </row>
    <row r="4453" spans="33:37">
      <c r="AG4453" s="166" t="s">
        <v>79</v>
      </c>
      <c r="AH4453" s="166" t="s">
        <v>864</v>
      </c>
      <c r="AI4453" s="166">
        <v>4202099</v>
      </c>
      <c r="AJ4453" s="166"/>
      <c r="AK4453" s="166"/>
    </row>
    <row r="4454" spans="33:37">
      <c r="AG4454" s="166" t="s">
        <v>79</v>
      </c>
      <c r="AH4454" s="166" t="s">
        <v>886</v>
      </c>
      <c r="AI4454" s="166">
        <v>4202107</v>
      </c>
      <c r="AJ4454" s="166"/>
      <c r="AK4454" s="166"/>
    </row>
    <row r="4455" spans="33:37">
      <c r="AG4455" s="166" t="s">
        <v>79</v>
      </c>
      <c r="AH4455" s="166" t="s">
        <v>909</v>
      </c>
      <c r="AI4455" s="166">
        <v>4202131</v>
      </c>
      <c r="AJ4455" s="166"/>
      <c r="AK4455" s="166"/>
    </row>
    <row r="4456" spans="33:37">
      <c r="AG4456" s="166" t="s">
        <v>79</v>
      </c>
      <c r="AH4456" s="166" t="s">
        <v>932</v>
      </c>
      <c r="AI4456" s="166">
        <v>4202156</v>
      </c>
      <c r="AJ4456" s="166"/>
      <c r="AK4456" s="166"/>
    </row>
    <row r="4457" spans="33:37">
      <c r="AG4457" s="166" t="s">
        <v>79</v>
      </c>
      <c r="AH4457" s="166" t="s">
        <v>954</v>
      </c>
      <c r="AI4457" s="166">
        <v>4202206</v>
      </c>
      <c r="AJ4457" s="166"/>
      <c r="AK4457" s="166"/>
    </row>
    <row r="4458" spans="33:37">
      <c r="AG4458" s="166" t="s">
        <v>79</v>
      </c>
      <c r="AH4458" s="166" t="s">
        <v>977</v>
      </c>
      <c r="AI4458" s="166">
        <v>4202305</v>
      </c>
      <c r="AJ4458" s="166"/>
      <c r="AK4458" s="166"/>
    </row>
    <row r="4459" spans="33:37">
      <c r="AG4459" s="166" t="s">
        <v>79</v>
      </c>
      <c r="AH4459" s="166" t="s">
        <v>999</v>
      </c>
      <c r="AI4459" s="166">
        <v>4202404</v>
      </c>
      <c r="AJ4459" s="166"/>
      <c r="AK4459" s="166"/>
    </row>
    <row r="4460" spans="33:37">
      <c r="AG4460" s="166" t="s">
        <v>79</v>
      </c>
      <c r="AH4460" s="166" t="s">
        <v>1021</v>
      </c>
      <c r="AI4460" s="166">
        <v>4202438</v>
      </c>
      <c r="AJ4460" s="166"/>
      <c r="AK4460" s="166"/>
    </row>
    <row r="4461" spans="33:37">
      <c r="AG4461" s="166" t="s">
        <v>79</v>
      </c>
      <c r="AH4461" s="166" t="s">
        <v>1044</v>
      </c>
      <c r="AI4461" s="166">
        <v>4202503</v>
      </c>
      <c r="AJ4461" s="166"/>
      <c r="AK4461" s="166"/>
    </row>
    <row r="4462" spans="33:37">
      <c r="AG4462" s="166" t="s">
        <v>79</v>
      </c>
      <c r="AH4462" s="166" t="s">
        <v>557</v>
      </c>
      <c r="AI4462" s="166">
        <v>4202537</v>
      </c>
      <c r="AJ4462" s="166"/>
      <c r="AK4462" s="166"/>
    </row>
    <row r="4463" spans="33:37">
      <c r="AG4463" s="166" t="s">
        <v>79</v>
      </c>
      <c r="AH4463" s="166" t="s">
        <v>1087</v>
      </c>
      <c r="AI4463" s="166">
        <v>4202578</v>
      </c>
      <c r="AJ4463" s="166"/>
      <c r="AK4463" s="166"/>
    </row>
    <row r="4464" spans="33:37">
      <c r="AG4464" s="166" t="s">
        <v>79</v>
      </c>
      <c r="AH4464" s="166" t="s">
        <v>1110</v>
      </c>
      <c r="AI4464" s="166">
        <v>4202602</v>
      </c>
      <c r="AJ4464" s="166"/>
      <c r="AK4464" s="166"/>
    </row>
    <row r="4465" spans="33:37">
      <c r="AG4465" s="166" t="s">
        <v>79</v>
      </c>
      <c r="AH4465" s="166" t="s">
        <v>1133</v>
      </c>
      <c r="AI4465" s="166">
        <v>4202453</v>
      </c>
      <c r="AJ4465" s="166"/>
      <c r="AK4465" s="166"/>
    </row>
    <row r="4466" spans="33:37">
      <c r="AG4466" s="166" t="s">
        <v>79</v>
      </c>
      <c r="AH4466" s="166" t="s">
        <v>1156</v>
      </c>
      <c r="AI4466" s="166">
        <v>4202701</v>
      </c>
      <c r="AJ4466" s="166"/>
      <c r="AK4466" s="166"/>
    </row>
    <row r="4467" spans="33:37">
      <c r="AG4467" s="166" t="s">
        <v>79</v>
      </c>
      <c r="AH4467" s="166" t="s">
        <v>1179</v>
      </c>
      <c r="AI4467" s="166">
        <v>4202800</v>
      </c>
      <c r="AJ4467" s="166"/>
      <c r="AK4467" s="166"/>
    </row>
    <row r="4468" spans="33:37">
      <c r="AG4468" s="166" t="s">
        <v>79</v>
      </c>
      <c r="AH4468" s="166" t="s">
        <v>1201</v>
      </c>
      <c r="AI4468" s="166">
        <v>4202859</v>
      </c>
      <c r="AJ4468" s="166"/>
      <c r="AK4468" s="166"/>
    </row>
    <row r="4469" spans="33:37">
      <c r="AG4469" s="166" t="s">
        <v>79</v>
      </c>
      <c r="AH4469" s="166" t="s">
        <v>1223</v>
      </c>
      <c r="AI4469" s="166">
        <v>4202875</v>
      </c>
      <c r="AJ4469" s="166"/>
      <c r="AK4469" s="166"/>
    </row>
    <row r="4470" spans="33:37">
      <c r="AG4470" s="166" t="s">
        <v>79</v>
      </c>
      <c r="AH4470" s="166" t="s">
        <v>1245</v>
      </c>
      <c r="AI4470" s="166">
        <v>4202909</v>
      </c>
      <c r="AJ4470" s="166"/>
      <c r="AK4470" s="166"/>
    </row>
    <row r="4471" spans="33:37">
      <c r="AG4471" s="166" t="s">
        <v>79</v>
      </c>
      <c r="AH4471" s="166" t="s">
        <v>1268</v>
      </c>
      <c r="AI4471" s="166">
        <v>4203006</v>
      </c>
      <c r="AJ4471" s="166"/>
      <c r="AK4471" s="166"/>
    </row>
    <row r="4472" spans="33:37">
      <c r="AG4472" s="166" t="s">
        <v>79</v>
      </c>
      <c r="AH4472" s="166" t="s">
        <v>1289</v>
      </c>
      <c r="AI4472" s="166">
        <v>4203105</v>
      </c>
      <c r="AJ4472" s="166"/>
      <c r="AK4472" s="166"/>
    </row>
    <row r="4473" spans="33:37">
      <c r="AG4473" s="166" t="s">
        <v>79</v>
      </c>
      <c r="AH4473" s="166" t="s">
        <v>1311</v>
      </c>
      <c r="AI4473" s="166">
        <v>4203154</v>
      </c>
      <c r="AJ4473" s="166"/>
      <c r="AK4473" s="166"/>
    </row>
    <row r="4474" spans="33:37">
      <c r="AG4474" s="166" t="s">
        <v>79</v>
      </c>
      <c r="AH4474" s="166" t="s">
        <v>1333</v>
      </c>
      <c r="AI4474" s="166">
        <v>4203204</v>
      </c>
      <c r="AJ4474" s="166"/>
      <c r="AK4474" s="166"/>
    </row>
    <row r="4475" spans="33:37">
      <c r="AG4475" s="166" t="s">
        <v>79</v>
      </c>
      <c r="AH4475" s="166" t="s">
        <v>445</v>
      </c>
      <c r="AI4475" s="166">
        <v>4203303</v>
      </c>
      <c r="AJ4475" s="166"/>
      <c r="AK4475" s="166"/>
    </row>
    <row r="4476" spans="33:37">
      <c r="AG4476" s="166" t="s">
        <v>79</v>
      </c>
      <c r="AH4476" s="166" t="s">
        <v>1376</v>
      </c>
      <c r="AI4476" s="166">
        <v>4203402</v>
      </c>
      <c r="AJ4476" s="166"/>
      <c r="AK4476" s="166"/>
    </row>
    <row r="4477" spans="33:37">
      <c r="AG4477" s="166" t="s">
        <v>79</v>
      </c>
      <c r="AH4477" s="166" t="s">
        <v>1398</v>
      </c>
      <c r="AI4477" s="166">
        <v>4203501</v>
      </c>
      <c r="AJ4477" s="166"/>
      <c r="AK4477" s="166"/>
    </row>
    <row r="4478" spans="33:37">
      <c r="AG4478" s="166" t="s">
        <v>79</v>
      </c>
      <c r="AH4478" s="166" t="s">
        <v>1420</v>
      </c>
      <c r="AI4478" s="166">
        <v>4203600</v>
      </c>
      <c r="AJ4478" s="166"/>
      <c r="AK4478" s="166"/>
    </row>
    <row r="4479" spans="33:37">
      <c r="AG4479" s="166" t="s">
        <v>79</v>
      </c>
      <c r="AH4479" s="166" t="s">
        <v>1441</v>
      </c>
      <c r="AI4479" s="166">
        <v>4203709</v>
      </c>
      <c r="AJ4479" s="166"/>
      <c r="AK4479" s="166"/>
    </row>
    <row r="4480" spans="33:37">
      <c r="AG4480" s="166" t="s">
        <v>79</v>
      </c>
      <c r="AH4480" s="166" t="s">
        <v>1462</v>
      </c>
      <c r="AI4480" s="166">
        <v>4203808</v>
      </c>
      <c r="AJ4480" s="166"/>
      <c r="AK4480" s="166"/>
    </row>
    <row r="4481" spans="33:37">
      <c r="AG4481" s="166" t="s">
        <v>79</v>
      </c>
      <c r="AH4481" s="166" t="s">
        <v>1483</v>
      </c>
      <c r="AI4481" s="166">
        <v>4203253</v>
      </c>
      <c r="AJ4481" s="166"/>
      <c r="AK4481" s="166"/>
    </row>
    <row r="4482" spans="33:37">
      <c r="AG4482" s="166" t="s">
        <v>79</v>
      </c>
      <c r="AH4482" s="166" t="s">
        <v>1504</v>
      </c>
      <c r="AI4482" s="166">
        <v>4203907</v>
      </c>
      <c r="AJ4482" s="166"/>
      <c r="AK4482" s="166"/>
    </row>
    <row r="4483" spans="33:37">
      <c r="AG4483" s="166" t="s">
        <v>79</v>
      </c>
      <c r="AH4483" s="166" t="s">
        <v>1525</v>
      </c>
      <c r="AI4483" s="166">
        <v>4203956</v>
      </c>
      <c r="AJ4483" s="166"/>
      <c r="AK4483" s="166"/>
    </row>
    <row r="4484" spans="33:37">
      <c r="AG4484" s="166" t="s">
        <v>79</v>
      </c>
      <c r="AH4484" s="166" t="s">
        <v>1546</v>
      </c>
      <c r="AI4484" s="166">
        <v>4204004</v>
      </c>
      <c r="AJ4484" s="166"/>
      <c r="AK4484" s="166"/>
    </row>
    <row r="4485" spans="33:37">
      <c r="AG4485" s="166" t="s">
        <v>79</v>
      </c>
      <c r="AH4485" s="166" t="s">
        <v>1565</v>
      </c>
      <c r="AI4485" s="166">
        <v>4204103</v>
      </c>
      <c r="AJ4485" s="166"/>
      <c r="AK4485" s="166"/>
    </row>
    <row r="4486" spans="33:37">
      <c r="AG4486" s="166" t="s">
        <v>79</v>
      </c>
      <c r="AH4486" s="166" t="s">
        <v>1585</v>
      </c>
      <c r="AI4486" s="166">
        <v>4204152</v>
      </c>
      <c r="AJ4486" s="166"/>
      <c r="AK4486" s="166"/>
    </row>
    <row r="4487" spans="33:37">
      <c r="AG4487" s="166" t="s">
        <v>79</v>
      </c>
      <c r="AH4487" s="166" t="s">
        <v>1605</v>
      </c>
      <c r="AI4487" s="166">
        <v>4204178</v>
      </c>
      <c r="AJ4487" s="166"/>
      <c r="AK4487" s="166"/>
    </row>
    <row r="4488" spans="33:37">
      <c r="AG4488" s="166" t="s">
        <v>79</v>
      </c>
      <c r="AH4488" s="166" t="s">
        <v>1626</v>
      </c>
      <c r="AI4488" s="166">
        <v>4204194</v>
      </c>
      <c r="AJ4488" s="166"/>
      <c r="AK4488" s="166"/>
    </row>
    <row r="4489" spans="33:37">
      <c r="AG4489" s="166" t="s">
        <v>79</v>
      </c>
      <c r="AH4489" s="166" t="s">
        <v>1647</v>
      </c>
      <c r="AI4489" s="166">
        <v>4204202</v>
      </c>
      <c r="AJ4489" s="166"/>
      <c r="AK4489" s="166"/>
    </row>
    <row r="4490" spans="33:37">
      <c r="AG4490" s="166" t="s">
        <v>79</v>
      </c>
      <c r="AH4490" s="166" t="s">
        <v>1667</v>
      </c>
      <c r="AI4490" s="166">
        <v>4204251</v>
      </c>
      <c r="AJ4490" s="166"/>
      <c r="AK4490" s="166"/>
    </row>
    <row r="4491" spans="33:37">
      <c r="AG4491" s="166" t="s">
        <v>79</v>
      </c>
      <c r="AH4491" s="166" t="s">
        <v>1688</v>
      </c>
      <c r="AI4491" s="166">
        <v>4204301</v>
      </c>
      <c r="AJ4491" s="166"/>
      <c r="AK4491" s="166"/>
    </row>
    <row r="4492" spans="33:37">
      <c r="AG4492" s="166" t="s">
        <v>79</v>
      </c>
      <c r="AH4492" s="166" t="s">
        <v>1708</v>
      </c>
      <c r="AI4492" s="166">
        <v>4204350</v>
      </c>
      <c r="AJ4492" s="166"/>
      <c r="AK4492" s="166"/>
    </row>
    <row r="4493" spans="33:37">
      <c r="AG4493" s="166" t="s">
        <v>79</v>
      </c>
      <c r="AH4493" s="166" t="s">
        <v>1729</v>
      </c>
      <c r="AI4493" s="166">
        <v>4204400</v>
      </c>
      <c r="AJ4493" s="166"/>
      <c r="AK4493" s="166"/>
    </row>
    <row r="4494" spans="33:37">
      <c r="AG4494" s="166" t="s">
        <v>79</v>
      </c>
      <c r="AH4494" s="166" t="s">
        <v>1750</v>
      </c>
      <c r="AI4494" s="166">
        <v>4204459</v>
      </c>
      <c r="AJ4494" s="166"/>
      <c r="AK4494" s="166"/>
    </row>
    <row r="4495" spans="33:37">
      <c r="AG4495" s="166" t="s">
        <v>79</v>
      </c>
      <c r="AH4495" s="166" t="s">
        <v>1770</v>
      </c>
      <c r="AI4495" s="166">
        <v>4204558</v>
      </c>
      <c r="AJ4495" s="166"/>
      <c r="AK4495" s="166"/>
    </row>
    <row r="4496" spans="33:37">
      <c r="AG4496" s="166" t="s">
        <v>79</v>
      </c>
      <c r="AH4496" s="166" t="s">
        <v>1790</v>
      </c>
      <c r="AI4496" s="166">
        <v>4204509</v>
      </c>
      <c r="AJ4496" s="166"/>
      <c r="AK4496" s="166"/>
    </row>
    <row r="4497" spans="33:37">
      <c r="AG4497" s="166" t="s">
        <v>79</v>
      </c>
      <c r="AH4497" s="166" t="s">
        <v>1810</v>
      </c>
      <c r="AI4497" s="166">
        <v>4204608</v>
      </c>
      <c r="AJ4497" s="166"/>
      <c r="AK4497" s="166"/>
    </row>
    <row r="4498" spans="33:37">
      <c r="AG4498" s="166" t="s">
        <v>79</v>
      </c>
      <c r="AH4498" s="166" t="s">
        <v>1828</v>
      </c>
      <c r="AI4498" s="166">
        <v>4204707</v>
      </c>
      <c r="AJ4498" s="166"/>
      <c r="AK4498" s="166"/>
    </row>
    <row r="4499" spans="33:37">
      <c r="AG4499" s="166" t="s">
        <v>79</v>
      </c>
      <c r="AH4499" s="166" t="s">
        <v>1846</v>
      </c>
      <c r="AI4499" s="166">
        <v>4204756</v>
      </c>
      <c r="AJ4499" s="166"/>
      <c r="AK4499" s="166"/>
    </row>
    <row r="4500" spans="33:37">
      <c r="AG4500" s="166" t="s">
        <v>79</v>
      </c>
      <c r="AH4500" s="166" t="s">
        <v>1864</v>
      </c>
      <c r="AI4500" s="166">
        <v>4204806</v>
      </c>
      <c r="AJ4500" s="166"/>
      <c r="AK4500" s="166"/>
    </row>
    <row r="4501" spans="33:37">
      <c r="AG4501" s="166" t="s">
        <v>79</v>
      </c>
      <c r="AH4501" s="166" t="s">
        <v>1882</v>
      </c>
      <c r="AI4501" s="166">
        <v>4204905</v>
      </c>
      <c r="AJ4501" s="166"/>
      <c r="AK4501" s="166"/>
    </row>
    <row r="4502" spans="33:37">
      <c r="AG4502" s="166" t="s">
        <v>79</v>
      </c>
      <c r="AH4502" s="166" t="s">
        <v>1898</v>
      </c>
      <c r="AI4502" s="166">
        <v>4205001</v>
      </c>
      <c r="AJ4502" s="166"/>
      <c r="AK4502" s="166"/>
    </row>
    <row r="4503" spans="33:37">
      <c r="AG4503" s="166" t="s">
        <v>79</v>
      </c>
      <c r="AH4503" s="166" t="s">
        <v>1915</v>
      </c>
      <c r="AI4503" s="166">
        <v>4205100</v>
      </c>
      <c r="AJ4503" s="166"/>
      <c r="AK4503" s="166"/>
    </row>
    <row r="4504" spans="33:37">
      <c r="AG4504" s="166" t="s">
        <v>79</v>
      </c>
      <c r="AH4504" s="166" t="s">
        <v>1933</v>
      </c>
      <c r="AI4504" s="166">
        <v>4205159</v>
      </c>
      <c r="AJ4504" s="166"/>
      <c r="AK4504" s="166"/>
    </row>
    <row r="4505" spans="33:37">
      <c r="AG4505" s="166" t="s">
        <v>79</v>
      </c>
      <c r="AH4505" s="166" t="s">
        <v>1948</v>
      </c>
      <c r="AI4505" s="166">
        <v>4205175</v>
      </c>
      <c r="AJ4505" s="166"/>
      <c r="AK4505" s="166"/>
    </row>
    <row r="4506" spans="33:37">
      <c r="AG4506" s="166" t="s">
        <v>79</v>
      </c>
      <c r="AH4506" s="166" t="s">
        <v>1965</v>
      </c>
      <c r="AI4506" s="166">
        <v>4205191</v>
      </c>
      <c r="AJ4506" s="166"/>
      <c r="AK4506" s="166"/>
    </row>
    <row r="4507" spans="33:37">
      <c r="AG4507" s="166" t="s">
        <v>79</v>
      </c>
      <c r="AH4507" s="166" t="s">
        <v>1983</v>
      </c>
      <c r="AI4507" s="166">
        <v>4205209</v>
      </c>
      <c r="AJ4507" s="166"/>
      <c r="AK4507" s="166"/>
    </row>
    <row r="4508" spans="33:37">
      <c r="AG4508" s="166" t="s">
        <v>79</v>
      </c>
      <c r="AH4508" s="166" t="s">
        <v>2000</v>
      </c>
      <c r="AI4508" s="166">
        <v>4205308</v>
      </c>
      <c r="AJ4508" s="166"/>
      <c r="AK4508" s="166"/>
    </row>
    <row r="4509" spans="33:37">
      <c r="AG4509" s="166" t="s">
        <v>79</v>
      </c>
      <c r="AH4509" s="166" t="s">
        <v>2018</v>
      </c>
      <c r="AI4509" s="166">
        <v>4205357</v>
      </c>
      <c r="AJ4509" s="166"/>
      <c r="AK4509" s="166"/>
    </row>
    <row r="4510" spans="33:37">
      <c r="AG4510" s="166" t="s">
        <v>79</v>
      </c>
      <c r="AH4510" s="166" t="s">
        <v>2036</v>
      </c>
      <c r="AI4510" s="166">
        <v>4205407</v>
      </c>
      <c r="AJ4510" s="166"/>
      <c r="AK4510" s="166"/>
    </row>
    <row r="4511" spans="33:37">
      <c r="AG4511" s="166" t="s">
        <v>79</v>
      </c>
      <c r="AH4511" s="166" t="s">
        <v>2054</v>
      </c>
      <c r="AI4511" s="166">
        <v>4205431</v>
      </c>
      <c r="AJ4511" s="166"/>
      <c r="AK4511" s="166"/>
    </row>
    <row r="4512" spans="33:37">
      <c r="AG4512" s="166" t="s">
        <v>79</v>
      </c>
      <c r="AH4512" s="166" t="s">
        <v>2071</v>
      </c>
      <c r="AI4512" s="166">
        <v>4205456</v>
      </c>
      <c r="AJ4512" s="166"/>
      <c r="AK4512" s="166"/>
    </row>
    <row r="4513" spans="33:37">
      <c r="AG4513" s="166" t="s">
        <v>79</v>
      </c>
      <c r="AH4513" s="166" t="s">
        <v>2087</v>
      </c>
      <c r="AI4513" s="166">
        <v>4205506</v>
      </c>
      <c r="AJ4513" s="166"/>
      <c r="AK4513" s="166"/>
    </row>
    <row r="4514" spans="33:37">
      <c r="AG4514" s="166" t="s">
        <v>79</v>
      </c>
      <c r="AH4514" s="166" t="s">
        <v>2103</v>
      </c>
      <c r="AI4514" s="166">
        <v>4205555</v>
      </c>
      <c r="AJ4514" s="166"/>
      <c r="AK4514" s="166"/>
    </row>
    <row r="4515" spans="33:37">
      <c r="AG4515" s="166" t="s">
        <v>79</v>
      </c>
      <c r="AH4515" s="166" t="s">
        <v>2120</v>
      </c>
      <c r="AI4515" s="166">
        <v>4205605</v>
      </c>
      <c r="AJ4515" s="166"/>
      <c r="AK4515" s="166"/>
    </row>
    <row r="4516" spans="33:37">
      <c r="AG4516" s="166" t="s">
        <v>79</v>
      </c>
      <c r="AH4516" s="166" t="s">
        <v>2135</v>
      </c>
      <c r="AI4516" s="166">
        <v>4205704</v>
      </c>
      <c r="AJ4516" s="166"/>
      <c r="AK4516" s="166"/>
    </row>
    <row r="4517" spans="33:37">
      <c r="AG4517" s="166" t="s">
        <v>79</v>
      </c>
      <c r="AH4517" s="166" t="s">
        <v>2151</v>
      </c>
      <c r="AI4517" s="166">
        <v>4205803</v>
      </c>
      <c r="AJ4517" s="166"/>
      <c r="AK4517" s="166"/>
    </row>
    <row r="4518" spans="33:37">
      <c r="AG4518" s="166" t="s">
        <v>79</v>
      </c>
      <c r="AH4518" s="166" t="s">
        <v>2168</v>
      </c>
      <c r="AI4518" s="166">
        <v>4205902</v>
      </c>
      <c r="AJ4518" s="166"/>
      <c r="AK4518" s="166"/>
    </row>
    <row r="4519" spans="33:37">
      <c r="AG4519" s="166" t="s">
        <v>79</v>
      </c>
      <c r="AH4519" s="166" t="s">
        <v>2185</v>
      </c>
      <c r="AI4519" s="166">
        <v>4206009</v>
      </c>
      <c r="AJ4519" s="166"/>
      <c r="AK4519" s="166"/>
    </row>
    <row r="4520" spans="33:37">
      <c r="AG4520" s="166" t="s">
        <v>79</v>
      </c>
      <c r="AH4520" s="166" t="s">
        <v>2202</v>
      </c>
      <c r="AI4520" s="166">
        <v>4206108</v>
      </c>
      <c r="AJ4520" s="166"/>
      <c r="AK4520" s="166"/>
    </row>
    <row r="4521" spans="33:37">
      <c r="AG4521" s="166" t="s">
        <v>79</v>
      </c>
      <c r="AH4521" s="166" t="s">
        <v>2216</v>
      </c>
      <c r="AI4521" s="166">
        <v>4206207</v>
      </c>
      <c r="AJ4521" s="166"/>
      <c r="AK4521" s="166"/>
    </row>
    <row r="4522" spans="33:37">
      <c r="AG4522" s="166" t="s">
        <v>79</v>
      </c>
      <c r="AH4522" s="166" t="s">
        <v>2233</v>
      </c>
      <c r="AI4522" s="166">
        <v>4206306</v>
      </c>
      <c r="AJ4522" s="166"/>
      <c r="AK4522" s="166"/>
    </row>
    <row r="4523" spans="33:37">
      <c r="AG4523" s="166" t="s">
        <v>79</v>
      </c>
      <c r="AH4523" s="166" t="s">
        <v>2248</v>
      </c>
      <c r="AI4523" s="166">
        <v>4206405</v>
      </c>
      <c r="AJ4523" s="166"/>
      <c r="AK4523" s="166"/>
    </row>
    <row r="4524" spans="33:37">
      <c r="AG4524" s="166" t="s">
        <v>79</v>
      </c>
      <c r="AH4524" s="166" t="s">
        <v>2263</v>
      </c>
      <c r="AI4524" s="166">
        <v>4206504</v>
      </c>
      <c r="AJ4524" s="166"/>
      <c r="AK4524" s="166"/>
    </row>
    <row r="4525" spans="33:37">
      <c r="AG4525" s="166" t="s">
        <v>79</v>
      </c>
      <c r="AH4525" s="166" t="s">
        <v>2278</v>
      </c>
      <c r="AI4525" s="166">
        <v>4206603</v>
      </c>
      <c r="AJ4525" s="166"/>
      <c r="AK4525" s="166"/>
    </row>
    <row r="4526" spans="33:37">
      <c r="AG4526" s="166" t="s">
        <v>79</v>
      </c>
      <c r="AH4526" s="166" t="s">
        <v>2294</v>
      </c>
      <c r="AI4526" s="166">
        <v>4206652</v>
      </c>
      <c r="AJ4526" s="166"/>
      <c r="AK4526" s="166"/>
    </row>
    <row r="4527" spans="33:37">
      <c r="AG4527" s="166" t="s">
        <v>79</v>
      </c>
      <c r="AH4527" s="166" t="s">
        <v>2310</v>
      </c>
      <c r="AI4527" s="166">
        <v>4206702</v>
      </c>
      <c r="AJ4527" s="166"/>
      <c r="AK4527" s="166"/>
    </row>
    <row r="4528" spans="33:37">
      <c r="AG4528" s="166" t="s">
        <v>79</v>
      </c>
      <c r="AH4528" s="166" t="s">
        <v>2323</v>
      </c>
      <c r="AI4528" s="166">
        <v>4206751</v>
      </c>
      <c r="AJ4528" s="166"/>
      <c r="AK4528" s="166"/>
    </row>
    <row r="4529" spans="33:37">
      <c r="AG4529" s="166" t="s">
        <v>79</v>
      </c>
      <c r="AH4529" s="166" t="s">
        <v>2339</v>
      </c>
      <c r="AI4529" s="166">
        <v>4206801</v>
      </c>
      <c r="AJ4529" s="166"/>
      <c r="AK4529" s="166"/>
    </row>
    <row r="4530" spans="33:37">
      <c r="AG4530" s="166" t="s">
        <v>79</v>
      </c>
      <c r="AH4530" s="166" t="s">
        <v>2355</v>
      </c>
      <c r="AI4530" s="166">
        <v>4206900</v>
      </c>
      <c r="AJ4530" s="166"/>
      <c r="AK4530" s="166"/>
    </row>
    <row r="4531" spans="33:37">
      <c r="AG4531" s="166" t="s">
        <v>79</v>
      </c>
      <c r="AH4531" s="166" t="s">
        <v>2369</v>
      </c>
      <c r="AI4531" s="166">
        <v>4207007</v>
      </c>
      <c r="AJ4531" s="166"/>
      <c r="AK4531" s="166"/>
    </row>
    <row r="4532" spans="33:37">
      <c r="AG4532" s="166" t="s">
        <v>79</v>
      </c>
      <c r="AH4532" s="166" t="s">
        <v>2384</v>
      </c>
      <c r="AI4532" s="166">
        <v>4207106</v>
      </c>
      <c r="AJ4532" s="166"/>
      <c r="AK4532" s="166"/>
    </row>
    <row r="4533" spans="33:37">
      <c r="AG4533" s="166" t="s">
        <v>79</v>
      </c>
      <c r="AH4533" s="166" t="s">
        <v>2400</v>
      </c>
      <c r="AI4533" s="166">
        <v>4207205</v>
      </c>
      <c r="AJ4533" s="166"/>
      <c r="AK4533" s="166"/>
    </row>
    <row r="4534" spans="33:37">
      <c r="AG4534" s="166" t="s">
        <v>79</v>
      </c>
      <c r="AH4534" s="166" t="s">
        <v>2416</v>
      </c>
      <c r="AI4534" s="166">
        <v>4207304</v>
      </c>
      <c r="AJ4534" s="166"/>
      <c r="AK4534" s="166"/>
    </row>
    <row r="4535" spans="33:37">
      <c r="AG4535" s="166" t="s">
        <v>79</v>
      </c>
      <c r="AH4535" s="166" t="s">
        <v>2432</v>
      </c>
      <c r="AI4535" s="166">
        <v>4207403</v>
      </c>
      <c r="AJ4535" s="166"/>
      <c r="AK4535" s="166"/>
    </row>
    <row r="4536" spans="33:37">
      <c r="AG4536" s="166" t="s">
        <v>79</v>
      </c>
      <c r="AH4536" s="166" t="s">
        <v>2448</v>
      </c>
      <c r="AI4536" s="166">
        <v>4207502</v>
      </c>
      <c r="AJ4536" s="166"/>
      <c r="AK4536" s="166"/>
    </row>
    <row r="4537" spans="33:37">
      <c r="AG4537" s="166" t="s">
        <v>79</v>
      </c>
      <c r="AH4537" s="166" t="s">
        <v>2462</v>
      </c>
      <c r="AI4537" s="166">
        <v>4207577</v>
      </c>
      <c r="AJ4537" s="166"/>
      <c r="AK4537" s="166"/>
    </row>
    <row r="4538" spans="33:37">
      <c r="AG4538" s="166" t="s">
        <v>79</v>
      </c>
      <c r="AH4538" s="166" t="s">
        <v>2477</v>
      </c>
      <c r="AI4538" s="166">
        <v>4207601</v>
      </c>
      <c r="AJ4538" s="166"/>
      <c r="AK4538" s="166"/>
    </row>
    <row r="4539" spans="33:37">
      <c r="AG4539" s="166" t="s">
        <v>79</v>
      </c>
      <c r="AH4539" s="166" t="s">
        <v>2493</v>
      </c>
      <c r="AI4539" s="166">
        <v>4207650</v>
      </c>
      <c r="AJ4539" s="166"/>
      <c r="AK4539" s="166"/>
    </row>
    <row r="4540" spans="33:37">
      <c r="AG4540" s="166" t="s">
        <v>79</v>
      </c>
      <c r="AH4540" s="166" t="s">
        <v>2507</v>
      </c>
      <c r="AI4540" s="166">
        <v>4207684</v>
      </c>
      <c r="AJ4540" s="166"/>
      <c r="AK4540" s="166"/>
    </row>
    <row r="4541" spans="33:37">
      <c r="AG4541" s="166" t="s">
        <v>79</v>
      </c>
      <c r="AH4541" s="166" t="s">
        <v>2523</v>
      </c>
      <c r="AI4541" s="166">
        <v>4207700</v>
      </c>
      <c r="AJ4541" s="166"/>
      <c r="AK4541" s="166"/>
    </row>
    <row r="4542" spans="33:37">
      <c r="AG4542" s="166" t="s">
        <v>79</v>
      </c>
      <c r="AH4542" s="166" t="s">
        <v>2538</v>
      </c>
      <c r="AI4542" s="166">
        <v>4207759</v>
      </c>
      <c r="AJ4542" s="166"/>
      <c r="AK4542" s="166"/>
    </row>
    <row r="4543" spans="33:37">
      <c r="AG4543" s="166" t="s">
        <v>79</v>
      </c>
      <c r="AH4543" s="166" t="s">
        <v>2554</v>
      </c>
      <c r="AI4543" s="166">
        <v>4207809</v>
      </c>
      <c r="AJ4543" s="166"/>
      <c r="AK4543" s="166"/>
    </row>
    <row r="4544" spans="33:37">
      <c r="AG4544" s="166" t="s">
        <v>79</v>
      </c>
      <c r="AH4544" s="166" t="s">
        <v>2568</v>
      </c>
      <c r="AI4544" s="166">
        <v>4207858</v>
      </c>
      <c r="AJ4544" s="166"/>
      <c r="AK4544" s="166"/>
    </row>
    <row r="4545" spans="33:37">
      <c r="AG4545" s="166" t="s">
        <v>79</v>
      </c>
      <c r="AH4545" s="166" t="s">
        <v>2583</v>
      </c>
      <c r="AI4545" s="166">
        <v>4207908</v>
      </c>
      <c r="AJ4545" s="166"/>
      <c r="AK4545" s="166"/>
    </row>
    <row r="4546" spans="33:37">
      <c r="AG4546" s="166" t="s">
        <v>79</v>
      </c>
      <c r="AH4546" s="166" t="s">
        <v>2599</v>
      </c>
      <c r="AI4546" s="166">
        <v>4208005</v>
      </c>
      <c r="AJ4546" s="166"/>
      <c r="AK4546" s="166"/>
    </row>
    <row r="4547" spans="33:37">
      <c r="AG4547" s="166" t="s">
        <v>79</v>
      </c>
      <c r="AH4547" s="166" t="s">
        <v>2614</v>
      </c>
      <c r="AI4547" s="166">
        <v>4208104</v>
      </c>
      <c r="AJ4547" s="166"/>
      <c r="AK4547" s="166"/>
    </row>
    <row r="4548" spans="33:37">
      <c r="AG4548" s="166" t="s">
        <v>79</v>
      </c>
      <c r="AH4548" s="166" t="s">
        <v>2627</v>
      </c>
      <c r="AI4548" s="166">
        <v>4208203</v>
      </c>
      <c r="AJ4548" s="166"/>
      <c r="AK4548" s="166"/>
    </row>
    <row r="4549" spans="33:37">
      <c r="AG4549" s="166" t="s">
        <v>79</v>
      </c>
      <c r="AH4549" s="166" t="s">
        <v>2642</v>
      </c>
      <c r="AI4549" s="166">
        <v>4208302</v>
      </c>
      <c r="AJ4549" s="166"/>
      <c r="AK4549" s="166"/>
    </row>
    <row r="4550" spans="33:37">
      <c r="AG4550" s="166" t="s">
        <v>79</v>
      </c>
      <c r="AH4550" s="166" t="s">
        <v>804</v>
      </c>
      <c r="AI4550" s="166">
        <v>4208401</v>
      </c>
      <c r="AJ4550" s="166"/>
      <c r="AK4550" s="166"/>
    </row>
    <row r="4551" spans="33:37">
      <c r="AG4551" s="166" t="s">
        <v>79</v>
      </c>
      <c r="AH4551" s="166" t="s">
        <v>2669</v>
      </c>
      <c r="AI4551" s="166">
        <v>4208450</v>
      </c>
      <c r="AJ4551" s="166"/>
      <c r="AK4551" s="166"/>
    </row>
    <row r="4552" spans="33:37">
      <c r="AG4552" s="166" t="s">
        <v>79</v>
      </c>
      <c r="AH4552" s="166" t="s">
        <v>2683</v>
      </c>
      <c r="AI4552" s="166">
        <v>4208500</v>
      </c>
      <c r="AJ4552" s="166"/>
      <c r="AK4552" s="166"/>
    </row>
    <row r="4553" spans="33:37">
      <c r="AG4553" s="166" t="s">
        <v>79</v>
      </c>
      <c r="AH4553" s="166" t="s">
        <v>2699</v>
      </c>
      <c r="AI4553" s="166">
        <v>4208609</v>
      </c>
      <c r="AJ4553" s="166"/>
      <c r="AK4553" s="166"/>
    </row>
    <row r="4554" spans="33:37">
      <c r="AG4554" s="166" t="s">
        <v>79</v>
      </c>
      <c r="AH4554" s="166" t="s">
        <v>2714</v>
      </c>
      <c r="AI4554" s="166">
        <v>4208708</v>
      </c>
      <c r="AJ4554" s="166"/>
      <c r="AK4554" s="166"/>
    </row>
    <row r="4555" spans="33:37">
      <c r="AG4555" s="166" t="s">
        <v>79</v>
      </c>
      <c r="AH4555" s="166" t="s">
        <v>2730</v>
      </c>
      <c r="AI4555" s="166">
        <v>4208807</v>
      </c>
      <c r="AJ4555" s="166"/>
      <c r="AK4555" s="166"/>
    </row>
    <row r="4556" spans="33:37">
      <c r="AG4556" s="166" t="s">
        <v>79</v>
      </c>
      <c r="AH4556" s="166" t="s">
        <v>2745</v>
      </c>
      <c r="AI4556" s="166">
        <v>4208906</v>
      </c>
      <c r="AJ4556" s="166"/>
      <c r="AK4556" s="166"/>
    </row>
    <row r="4557" spans="33:37">
      <c r="AG4557" s="166" t="s">
        <v>79</v>
      </c>
      <c r="AH4557" s="166" t="s">
        <v>2760</v>
      </c>
      <c r="AI4557" s="166">
        <v>4208955</v>
      </c>
      <c r="AJ4557" s="166"/>
      <c r="AK4557" s="166"/>
    </row>
    <row r="4558" spans="33:37">
      <c r="AG4558" s="166" t="s">
        <v>79</v>
      </c>
      <c r="AH4558" s="166" t="s">
        <v>2776</v>
      </c>
      <c r="AI4558" s="166">
        <v>4209003</v>
      </c>
      <c r="AJ4558" s="166"/>
      <c r="AK4558" s="166"/>
    </row>
    <row r="4559" spans="33:37">
      <c r="AG4559" s="166" t="s">
        <v>79</v>
      </c>
      <c r="AH4559" s="166" t="s">
        <v>2792</v>
      </c>
      <c r="AI4559" s="166">
        <v>4209102</v>
      </c>
      <c r="AJ4559" s="166"/>
      <c r="AK4559" s="166"/>
    </row>
    <row r="4560" spans="33:37">
      <c r="AG4560" s="166" t="s">
        <v>79</v>
      </c>
      <c r="AH4560" s="166" t="s">
        <v>2807</v>
      </c>
      <c r="AI4560" s="166">
        <v>4209151</v>
      </c>
      <c r="AJ4560" s="166"/>
      <c r="AK4560" s="166"/>
    </row>
    <row r="4561" spans="33:37">
      <c r="AG4561" s="166" t="s">
        <v>79</v>
      </c>
      <c r="AH4561" s="166" t="s">
        <v>2822</v>
      </c>
      <c r="AI4561" s="166">
        <v>4209177</v>
      </c>
      <c r="AJ4561" s="166"/>
      <c r="AK4561" s="166"/>
    </row>
    <row r="4562" spans="33:37">
      <c r="AG4562" s="166" t="s">
        <v>79</v>
      </c>
      <c r="AH4562" s="166" t="s">
        <v>2834</v>
      </c>
      <c r="AI4562" s="166">
        <v>4209201</v>
      </c>
      <c r="AJ4562" s="166"/>
      <c r="AK4562" s="166"/>
    </row>
    <row r="4563" spans="33:37">
      <c r="AG4563" s="166" t="s">
        <v>79</v>
      </c>
      <c r="AH4563" s="166" t="s">
        <v>2847</v>
      </c>
      <c r="AI4563" s="166">
        <v>4209300</v>
      </c>
      <c r="AJ4563" s="166"/>
      <c r="AK4563" s="166"/>
    </row>
    <row r="4564" spans="33:37">
      <c r="AG4564" s="166" t="s">
        <v>79</v>
      </c>
      <c r="AH4564" s="166" t="s">
        <v>2860</v>
      </c>
      <c r="AI4564" s="166">
        <v>4209409</v>
      </c>
      <c r="AJ4564" s="166"/>
      <c r="AK4564" s="166"/>
    </row>
    <row r="4565" spans="33:37">
      <c r="AG4565" s="166" t="s">
        <v>79</v>
      </c>
      <c r="AH4565" s="166" t="s">
        <v>2873</v>
      </c>
      <c r="AI4565" s="166">
        <v>4209458</v>
      </c>
      <c r="AJ4565" s="166"/>
      <c r="AK4565" s="166"/>
    </row>
    <row r="4566" spans="33:37">
      <c r="AG4566" s="166" t="s">
        <v>79</v>
      </c>
      <c r="AH4566" s="166" t="s">
        <v>2885</v>
      </c>
      <c r="AI4566" s="166">
        <v>4209508</v>
      </c>
      <c r="AJ4566" s="166"/>
      <c r="AK4566" s="166"/>
    </row>
    <row r="4567" spans="33:37">
      <c r="AG4567" s="166" t="s">
        <v>79</v>
      </c>
      <c r="AH4567" s="166" t="s">
        <v>2898</v>
      </c>
      <c r="AI4567" s="166">
        <v>4209607</v>
      </c>
      <c r="AJ4567" s="166"/>
      <c r="AK4567" s="166"/>
    </row>
    <row r="4568" spans="33:37">
      <c r="AG4568" s="166" t="s">
        <v>79</v>
      </c>
      <c r="AH4568" s="166" t="s">
        <v>2910</v>
      </c>
      <c r="AI4568" s="166">
        <v>4209706</v>
      </c>
      <c r="AJ4568" s="166"/>
      <c r="AK4568" s="166"/>
    </row>
    <row r="4569" spans="33:37">
      <c r="AG4569" s="166" t="s">
        <v>79</v>
      </c>
      <c r="AH4569" s="166" t="s">
        <v>2923</v>
      </c>
      <c r="AI4569" s="166">
        <v>4209805</v>
      </c>
      <c r="AJ4569" s="166"/>
      <c r="AK4569" s="166"/>
    </row>
    <row r="4570" spans="33:37">
      <c r="AG4570" s="166" t="s">
        <v>79</v>
      </c>
      <c r="AH4570" s="166" t="s">
        <v>2934</v>
      </c>
      <c r="AI4570" s="166">
        <v>4209854</v>
      </c>
      <c r="AJ4570" s="166"/>
      <c r="AK4570" s="166"/>
    </row>
    <row r="4571" spans="33:37">
      <c r="AG4571" s="166" t="s">
        <v>79</v>
      </c>
      <c r="AH4571" s="166" t="s">
        <v>2946</v>
      </c>
      <c r="AI4571" s="166">
        <v>4209904</v>
      </c>
      <c r="AJ4571" s="166"/>
      <c r="AK4571" s="166"/>
    </row>
    <row r="4572" spans="33:37">
      <c r="AG4572" s="166" t="s">
        <v>79</v>
      </c>
      <c r="AH4572" s="166" t="s">
        <v>2958</v>
      </c>
      <c r="AI4572" s="166">
        <v>4210001</v>
      </c>
      <c r="AJ4572" s="166"/>
      <c r="AK4572" s="166"/>
    </row>
    <row r="4573" spans="33:37">
      <c r="AG4573" s="166" t="s">
        <v>79</v>
      </c>
      <c r="AH4573" s="166" t="s">
        <v>2970</v>
      </c>
      <c r="AI4573" s="166">
        <v>4210035</v>
      </c>
      <c r="AJ4573" s="166"/>
      <c r="AK4573" s="166"/>
    </row>
    <row r="4574" spans="33:37">
      <c r="AG4574" s="166" t="s">
        <v>79</v>
      </c>
      <c r="AH4574" s="166" t="s">
        <v>2982</v>
      </c>
      <c r="AI4574" s="166">
        <v>4210050</v>
      </c>
      <c r="AJ4574" s="166"/>
      <c r="AK4574" s="166"/>
    </row>
    <row r="4575" spans="33:37">
      <c r="AG4575" s="166" t="s">
        <v>79</v>
      </c>
      <c r="AH4575" s="166" t="s">
        <v>2994</v>
      </c>
      <c r="AI4575" s="166">
        <v>4210100</v>
      </c>
      <c r="AJ4575" s="166"/>
      <c r="AK4575" s="166"/>
    </row>
    <row r="4576" spans="33:37">
      <c r="AG4576" s="166" t="s">
        <v>79</v>
      </c>
      <c r="AH4576" s="166" t="s">
        <v>3007</v>
      </c>
      <c r="AI4576" s="166">
        <v>4210209</v>
      </c>
      <c r="AJ4576" s="166"/>
      <c r="AK4576" s="166"/>
    </row>
    <row r="4577" spans="33:37">
      <c r="AG4577" s="166" t="s">
        <v>79</v>
      </c>
      <c r="AH4577" s="166" t="s">
        <v>3020</v>
      </c>
      <c r="AI4577" s="166">
        <v>4210308</v>
      </c>
      <c r="AJ4577" s="166"/>
      <c r="AK4577" s="166"/>
    </row>
    <row r="4578" spans="33:37">
      <c r="AG4578" s="166" t="s">
        <v>79</v>
      </c>
      <c r="AH4578" s="166" t="s">
        <v>3032</v>
      </c>
      <c r="AI4578" s="166">
        <v>4210407</v>
      </c>
      <c r="AJ4578" s="166"/>
      <c r="AK4578" s="166"/>
    </row>
    <row r="4579" spans="33:37">
      <c r="AG4579" s="166" t="s">
        <v>79</v>
      </c>
      <c r="AH4579" s="166" t="s">
        <v>1249</v>
      </c>
      <c r="AI4579" s="166">
        <v>4210506</v>
      </c>
      <c r="AJ4579" s="166"/>
      <c r="AK4579" s="166"/>
    </row>
    <row r="4580" spans="33:37">
      <c r="AG4580" s="166" t="s">
        <v>79</v>
      </c>
      <c r="AH4580" s="166" t="s">
        <v>3056</v>
      </c>
      <c r="AI4580" s="166">
        <v>4210555</v>
      </c>
      <c r="AJ4580" s="166"/>
      <c r="AK4580" s="166"/>
    </row>
    <row r="4581" spans="33:37">
      <c r="AG4581" s="166" t="s">
        <v>79</v>
      </c>
      <c r="AH4581" s="166" t="s">
        <v>2426</v>
      </c>
      <c r="AI4581" s="166">
        <v>4210605</v>
      </c>
      <c r="AJ4581" s="166"/>
      <c r="AK4581" s="166"/>
    </row>
    <row r="4582" spans="33:37">
      <c r="AG4582" s="166" t="s">
        <v>79</v>
      </c>
      <c r="AH4582" s="166" t="s">
        <v>3080</v>
      </c>
      <c r="AI4582" s="166">
        <v>4210704</v>
      </c>
      <c r="AJ4582" s="166"/>
      <c r="AK4582" s="166"/>
    </row>
    <row r="4583" spans="33:37">
      <c r="AG4583" s="166" t="s">
        <v>79</v>
      </c>
      <c r="AH4583" s="166" t="s">
        <v>3093</v>
      </c>
      <c r="AI4583" s="166">
        <v>4210803</v>
      </c>
      <c r="AJ4583" s="166"/>
      <c r="AK4583" s="166"/>
    </row>
    <row r="4584" spans="33:37">
      <c r="AG4584" s="166" t="s">
        <v>79</v>
      </c>
      <c r="AH4584" s="166" t="s">
        <v>3105</v>
      </c>
      <c r="AI4584" s="166">
        <v>4210852</v>
      </c>
      <c r="AJ4584" s="166"/>
      <c r="AK4584" s="166"/>
    </row>
    <row r="4585" spans="33:37">
      <c r="AG4585" s="166" t="s">
        <v>79</v>
      </c>
      <c r="AH4585" s="166" t="s">
        <v>3118</v>
      </c>
      <c r="AI4585" s="166">
        <v>4210902</v>
      </c>
      <c r="AJ4585" s="166"/>
      <c r="AK4585" s="166"/>
    </row>
    <row r="4586" spans="33:37">
      <c r="AG4586" s="166" t="s">
        <v>79</v>
      </c>
      <c r="AH4586" s="166" t="s">
        <v>3129</v>
      </c>
      <c r="AI4586" s="166">
        <v>4211009</v>
      </c>
      <c r="AJ4586" s="166"/>
      <c r="AK4586" s="166"/>
    </row>
    <row r="4587" spans="33:37">
      <c r="AG4587" s="166" t="s">
        <v>79</v>
      </c>
      <c r="AH4587" s="166" t="s">
        <v>3141</v>
      </c>
      <c r="AI4587" s="166">
        <v>4211058</v>
      </c>
      <c r="AJ4587" s="166"/>
      <c r="AK4587" s="166"/>
    </row>
    <row r="4588" spans="33:37">
      <c r="AG4588" s="166" t="s">
        <v>79</v>
      </c>
      <c r="AH4588" s="166" t="s">
        <v>3152</v>
      </c>
      <c r="AI4588" s="166">
        <v>4211108</v>
      </c>
      <c r="AJ4588" s="166"/>
      <c r="AK4588" s="166"/>
    </row>
    <row r="4589" spans="33:37">
      <c r="AG4589" s="166" t="s">
        <v>79</v>
      </c>
      <c r="AH4589" s="166" t="s">
        <v>3163</v>
      </c>
      <c r="AI4589" s="166">
        <v>4211207</v>
      </c>
      <c r="AJ4589" s="166"/>
      <c r="AK4589" s="166"/>
    </row>
    <row r="4590" spans="33:37">
      <c r="AG4590" s="166" t="s">
        <v>79</v>
      </c>
      <c r="AH4590" s="166" t="s">
        <v>3174</v>
      </c>
      <c r="AI4590" s="166">
        <v>4211256</v>
      </c>
      <c r="AJ4590" s="166"/>
      <c r="AK4590" s="166"/>
    </row>
    <row r="4591" spans="33:37">
      <c r="AG4591" s="166" t="s">
        <v>79</v>
      </c>
      <c r="AH4591" s="166" t="s">
        <v>3185</v>
      </c>
      <c r="AI4591" s="166">
        <v>4211306</v>
      </c>
      <c r="AJ4591" s="166"/>
      <c r="AK4591" s="166"/>
    </row>
    <row r="4592" spans="33:37">
      <c r="AG4592" s="166" t="s">
        <v>79</v>
      </c>
      <c r="AH4592" s="166" t="s">
        <v>3197</v>
      </c>
      <c r="AI4592" s="166">
        <v>4211405</v>
      </c>
      <c r="AJ4592" s="166"/>
      <c r="AK4592" s="166"/>
    </row>
    <row r="4593" spans="33:37">
      <c r="AG4593" s="166" t="s">
        <v>79</v>
      </c>
      <c r="AH4593" s="166" t="s">
        <v>3209</v>
      </c>
      <c r="AI4593" s="166">
        <v>4211454</v>
      </c>
      <c r="AJ4593" s="166"/>
      <c r="AK4593" s="166"/>
    </row>
    <row r="4594" spans="33:37">
      <c r="AG4594" s="166" t="s">
        <v>79</v>
      </c>
      <c r="AH4594" s="166" t="s">
        <v>3221</v>
      </c>
      <c r="AI4594" s="166">
        <v>4211504</v>
      </c>
      <c r="AJ4594" s="166"/>
      <c r="AK4594" s="166"/>
    </row>
    <row r="4595" spans="33:37">
      <c r="AG4595" s="166" t="s">
        <v>79</v>
      </c>
      <c r="AH4595" s="166" t="s">
        <v>3109</v>
      </c>
      <c r="AI4595" s="166">
        <v>4211603</v>
      </c>
      <c r="AJ4595" s="166"/>
      <c r="AK4595" s="166"/>
    </row>
    <row r="4596" spans="33:37">
      <c r="AG4596" s="166" t="s">
        <v>79</v>
      </c>
      <c r="AH4596" s="166" t="s">
        <v>3243</v>
      </c>
      <c r="AI4596" s="166">
        <v>4211652</v>
      </c>
      <c r="AJ4596" s="166"/>
      <c r="AK4596" s="166"/>
    </row>
    <row r="4597" spans="33:37">
      <c r="AG4597" s="166" t="s">
        <v>79</v>
      </c>
      <c r="AH4597" s="166" t="s">
        <v>3252</v>
      </c>
      <c r="AI4597" s="166">
        <v>4211702</v>
      </c>
      <c r="AJ4597" s="166"/>
      <c r="AK4597" s="166"/>
    </row>
    <row r="4598" spans="33:37">
      <c r="AG4598" s="166" t="s">
        <v>79</v>
      </c>
      <c r="AH4598" s="166" t="s">
        <v>3263</v>
      </c>
      <c r="AI4598" s="166">
        <v>4211751</v>
      </c>
      <c r="AJ4598" s="166"/>
      <c r="AK4598" s="166"/>
    </row>
    <row r="4599" spans="33:37">
      <c r="AG4599" s="166" t="s">
        <v>79</v>
      </c>
      <c r="AH4599" s="166" t="s">
        <v>3275</v>
      </c>
      <c r="AI4599" s="166">
        <v>4211801</v>
      </c>
      <c r="AJ4599" s="166"/>
      <c r="AK4599" s="166"/>
    </row>
    <row r="4600" spans="33:37">
      <c r="AG4600" s="166" t="s">
        <v>79</v>
      </c>
      <c r="AH4600" s="166" t="s">
        <v>3286</v>
      </c>
      <c r="AI4600" s="166">
        <v>4211850</v>
      </c>
      <c r="AJ4600" s="166"/>
      <c r="AK4600" s="166"/>
    </row>
    <row r="4601" spans="33:37">
      <c r="AG4601" s="166" t="s">
        <v>79</v>
      </c>
      <c r="AH4601" s="166" t="s">
        <v>3298</v>
      </c>
      <c r="AI4601" s="166">
        <v>4211876</v>
      </c>
      <c r="AJ4601" s="166"/>
      <c r="AK4601" s="166"/>
    </row>
    <row r="4602" spans="33:37">
      <c r="AG4602" s="166" t="s">
        <v>79</v>
      </c>
      <c r="AH4602" s="166" t="s">
        <v>3310</v>
      </c>
      <c r="AI4602" s="166">
        <v>4211892</v>
      </c>
      <c r="AJ4602" s="166"/>
      <c r="AK4602" s="166"/>
    </row>
    <row r="4603" spans="33:37">
      <c r="AG4603" s="166" t="s">
        <v>79</v>
      </c>
      <c r="AH4603" s="166" t="s">
        <v>3321</v>
      </c>
      <c r="AI4603" s="166">
        <v>4211900</v>
      </c>
      <c r="AJ4603" s="166"/>
      <c r="AK4603" s="166"/>
    </row>
    <row r="4604" spans="33:37">
      <c r="AG4604" s="166" t="s">
        <v>79</v>
      </c>
      <c r="AH4604" s="166" t="s">
        <v>3332</v>
      </c>
      <c r="AI4604" s="166">
        <v>4212007</v>
      </c>
      <c r="AJ4604" s="166"/>
      <c r="AK4604" s="166"/>
    </row>
    <row r="4605" spans="33:37">
      <c r="AG4605" s="166" t="s">
        <v>79</v>
      </c>
      <c r="AH4605" s="166" t="s">
        <v>3343</v>
      </c>
      <c r="AI4605" s="166">
        <v>4212056</v>
      </c>
      <c r="AJ4605" s="166"/>
      <c r="AK4605" s="166"/>
    </row>
    <row r="4606" spans="33:37">
      <c r="AG4606" s="166" t="s">
        <v>79</v>
      </c>
      <c r="AH4606" s="166" t="s">
        <v>3353</v>
      </c>
      <c r="AI4606" s="166">
        <v>4212106</v>
      </c>
      <c r="AJ4606" s="166"/>
      <c r="AK4606" s="166"/>
    </row>
    <row r="4607" spans="33:37">
      <c r="AG4607" s="166" t="s">
        <v>79</v>
      </c>
      <c r="AH4607" s="166" t="s">
        <v>3363</v>
      </c>
      <c r="AI4607" s="166">
        <v>4212205</v>
      </c>
      <c r="AJ4607" s="166"/>
      <c r="AK4607" s="166"/>
    </row>
    <row r="4608" spans="33:37">
      <c r="AG4608" s="166" t="s">
        <v>79</v>
      </c>
      <c r="AH4608" s="166" t="s">
        <v>3372</v>
      </c>
      <c r="AI4608" s="166">
        <v>4212239</v>
      </c>
      <c r="AJ4608" s="166"/>
      <c r="AK4608" s="166"/>
    </row>
    <row r="4609" spans="33:37">
      <c r="AG4609" s="166" t="s">
        <v>79</v>
      </c>
      <c r="AH4609" s="166" t="s">
        <v>3382</v>
      </c>
      <c r="AI4609" s="166">
        <v>4212254</v>
      </c>
      <c r="AJ4609" s="166"/>
      <c r="AK4609" s="166"/>
    </row>
    <row r="4610" spans="33:37">
      <c r="AG4610" s="166" t="s">
        <v>79</v>
      </c>
      <c r="AH4610" s="166" t="s">
        <v>3392</v>
      </c>
      <c r="AI4610" s="166">
        <v>4212270</v>
      </c>
      <c r="AJ4610" s="166"/>
      <c r="AK4610" s="166"/>
    </row>
    <row r="4611" spans="33:37">
      <c r="AG4611" s="166" t="s">
        <v>79</v>
      </c>
      <c r="AH4611" s="166" t="s">
        <v>3402</v>
      </c>
      <c r="AI4611" s="166">
        <v>4212304</v>
      </c>
      <c r="AJ4611" s="166"/>
      <c r="AK4611" s="166"/>
    </row>
    <row r="4612" spans="33:37">
      <c r="AG4612" s="166" t="s">
        <v>79</v>
      </c>
      <c r="AH4612" s="166" t="s">
        <v>3412</v>
      </c>
      <c r="AI4612" s="166">
        <v>4212403</v>
      </c>
      <c r="AJ4612" s="166"/>
      <c r="AK4612" s="166"/>
    </row>
    <row r="4613" spans="33:37">
      <c r="AG4613" s="166" t="s">
        <v>79</v>
      </c>
      <c r="AH4613" s="166" t="s">
        <v>3422</v>
      </c>
      <c r="AI4613" s="166">
        <v>4212502</v>
      </c>
      <c r="AJ4613" s="166"/>
      <c r="AK4613" s="166"/>
    </row>
    <row r="4614" spans="33:37">
      <c r="AG4614" s="166" t="s">
        <v>79</v>
      </c>
      <c r="AH4614" s="166" t="s">
        <v>3431</v>
      </c>
      <c r="AI4614" s="166">
        <v>4212601</v>
      </c>
      <c r="AJ4614" s="166"/>
      <c r="AK4614" s="166"/>
    </row>
    <row r="4615" spans="33:37">
      <c r="AG4615" s="166" t="s">
        <v>79</v>
      </c>
      <c r="AH4615" s="166" t="s">
        <v>3440</v>
      </c>
      <c r="AI4615" s="166">
        <v>4212650</v>
      </c>
      <c r="AJ4615" s="166"/>
      <c r="AK4615" s="166"/>
    </row>
    <row r="4616" spans="33:37">
      <c r="AG4616" s="166" t="s">
        <v>79</v>
      </c>
      <c r="AH4616" s="166" t="s">
        <v>2595</v>
      </c>
      <c r="AI4616" s="166">
        <v>4212700</v>
      </c>
      <c r="AJ4616" s="166"/>
      <c r="AK4616" s="166"/>
    </row>
    <row r="4617" spans="33:37">
      <c r="AG4617" s="166" t="s">
        <v>79</v>
      </c>
      <c r="AH4617" s="166" t="s">
        <v>3459</v>
      </c>
      <c r="AI4617" s="166">
        <v>4212908</v>
      </c>
      <c r="AJ4617" s="166"/>
      <c r="AK4617" s="166"/>
    </row>
    <row r="4618" spans="33:37">
      <c r="AG4618" s="166" t="s">
        <v>79</v>
      </c>
      <c r="AH4618" s="166" t="s">
        <v>3469</v>
      </c>
      <c r="AI4618" s="166">
        <v>4213005</v>
      </c>
      <c r="AJ4618" s="166"/>
      <c r="AK4618" s="166"/>
    </row>
    <row r="4619" spans="33:37">
      <c r="AG4619" s="166" t="s">
        <v>79</v>
      </c>
      <c r="AH4619" s="166" t="s">
        <v>3478</v>
      </c>
      <c r="AI4619" s="166">
        <v>4213104</v>
      </c>
      <c r="AJ4619" s="166"/>
      <c r="AK4619" s="166"/>
    </row>
    <row r="4620" spans="33:37">
      <c r="AG4620" s="166" t="s">
        <v>79</v>
      </c>
      <c r="AH4620" s="166" t="s">
        <v>3488</v>
      </c>
      <c r="AI4620" s="166">
        <v>4213153</v>
      </c>
      <c r="AJ4620" s="166"/>
      <c r="AK4620" s="166"/>
    </row>
    <row r="4621" spans="33:37">
      <c r="AG4621" s="166" t="s">
        <v>79</v>
      </c>
      <c r="AH4621" s="166" t="s">
        <v>3498</v>
      </c>
      <c r="AI4621" s="166">
        <v>4213203</v>
      </c>
      <c r="AJ4621" s="166"/>
      <c r="AK4621" s="166"/>
    </row>
    <row r="4622" spans="33:37">
      <c r="AG4622" s="166" t="s">
        <v>79</v>
      </c>
      <c r="AH4622" s="166" t="s">
        <v>3507</v>
      </c>
      <c r="AI4622" s="166">
        <v>4213302</v>
      </c>
      <c r="AJ4622" s="166"/>
      <c r="AK4622" s="166"/>
    </row>
    <row r="4623" spans="33:37">
      <c r="AG4623" s="166" t="s">
        <v>79</v>
      </c>
      <c r="AH4623" s="166" t="s">
        <v>3517</v>
      </c>
      <c r="AI4623" s="166">
        <v>4213351</v>
      </c>
      <c r="AJ4623" s="166"/>
      <c r="AK4623" s="166"/>
    </row>
    <row r="4624" spans="33:37">
      <c r="AG4624" s="166" t="s">
        <v>79</v>
      </c>
      <c r="AH4624" s="166" t="s">
        <v>3527</v>
      </c>
      <c r="AI4624" s="166">
        <v>4213401</v>
      </c>
      <c r="AJ4624" s="166"/>
      <c r="AK4624" s="166"/>
    </row>
    <row r="4625" spans="33:37">
      <c r="AG4625" s="166" t="s">
        <v>79</v>
      </c>
      <c r="AH4625" s="166" t="s">
        <v>3537</v>
      </c>
      <c r="AI4625" s="166">
        <v>4213500</v>
      </c>
      <c r="AJ4625" s="166"/>
      <c r="AK4625" s="166"/>
    </row>
    <row r="4626" spans="33:37">
      <c r="AG4626" s="166" t="s">
        <v>79</v>
      </c>
      <c r="AH4626" s="166" t="s">
        <v>3546</v>
      </c>
      <c r="AI4626" s="166">
        <v>4213609</v>
      </c>
      <c r="AJ4626" s="166"/>
      <c r="AK4626" s="166"/>
    </row>
    <row r="4627" spans="33:37">
      <c r="AG4627" s="166" t="s">
        <v>79</v>
      </c>
      <c r="AH4627" s="166" t="s">
        <v>3555</v>
      </c>
      <c r="AI4627" s="166">
        <v>4213708</v>
      </c>
      <c r="AJ4627" s="166"/>
      <c r="AK4627" s="166"/>
    </row>
    <row r="4628" spans="33:37">
      <c r="AG4628" s="166" t="s">
        <v>79</v>
      </c>
      <c r="AH4628" s="166" t="s">
        <v>3565</v>
      </c>
      <c r="AI4628" s="166">
        <v>4213807</v>
      </c>
      <c r="AJ4628" s="166"/>
      <c r="AK4628" s="166"/>
    </row>
    <row r="4629" spans="33:37">
      <c r="AG4629" s="166" t="s">
        <v>79</v>
      </c>
      <c r="AH4629" s="166" t="s">
        <v>3575</v>
      </c>
      <c r="AI4629" s="166">
        <v>4213906</v>
      </c>
      <c r="AJ4629" s="166"/>
      <c r="AK4629" s="166"/>
    </row>
    <row r="4630" spans="33:37">
      <c r="AG4630" s="166" t="s">
        <v>79</v>
      </c>
      <c r="AH4630" s="166" t="s">
        <v>3585</v>
      </c>
      <c r="AI4630" s="166">
        <v>4214003</v>
      </c>
      <c r="AJ4630" s="166"/>
      <c r="AK4630" s="166"/>
    </row>
    <row r="4631" spans="33:37">
      <c r="AG4631" s="166" t="s">
        <v>79</v>
      </c>
      <c r="AH4631" s="166" t="s">
        <v>3595</v>
      </c>
      <c r="AI4631" s="166">
        <v>4214102</v>
      </c>
      <c r="AJ4631" s="166"/>
      <c r="AK4631" s="166"/>
    </row>
    <row r="4632" spans="33:37">
      <c r="AG4632" s="166" t="s">
        <v>79</v>
      </c>
      <c r="AH4632" s="166" t="s">
        <v>3604</v>
      </c>
      <c r="AI4632" s="166">
        <v>4214151</v>
      </c>
      <c r="AJ4632" s="166"/>
      <c r="AK4632" s="166"/>
    </row>
    <row r="4633" spans="33:37">
      <c r="AG4633" s="166" t="s">
        <v>79</v>
      </c>
      <c r="AH4633" s="166" t="s">
        <v>3613</v>
      </c>
      <c r="AI4633" s="166">
        <v>4214201</v>
      </c>
      <c r="AJ4633" s="166"/>
      <c r="AK4633" s="166"/>
    </row>
    <row r="4634" spans="33:37">
      <c r="AG4634" s="166" t="s">
        <v>79</v>
      </c>
      <c r="AH4634" s="166" t="s">
        <v>3622</v>
      </c>
      <c r="AI4634" s="166">
        <v>4214300</v>
      </c>
      <c r="AJ4634" s="166"/>
      <c r="AK4634" s="166"/>
    </row>
    <row r="4635" spans="33:37">
      <c r="AG4635" s="166" t="s">
        <v>79</v>
      </c>
      <c r="AH4635" s="166" t="s">
        <v>3632</v>
      </c>
      <c r="AI4635" s="166">
        <v>4214409</v>
      </c>
      <c r="AJ4635" s="166"/>
      <c r="AK4635" s="166"/>
    </row>
    <row r="4636" spans="33:37">
      <c r="AG4636" s="166" t="s">
        <v>79</v>
      </c>
      <c r="AH4636" s="166" t="s">
        <v>3642</v>
      </c>
      <c r="AI4636" s="166">
        <v>4214508</v>
      </c>
      <c r="AJ4636" s="166"/>
      <c r="AK4636" s="166"/>
    </row>
    <row r="4637" spans="33:37">
      <c r="AG4637" s="166" t="s">
        <v>79</v>
      </c>
      <c r="AH4637" s="166" t="s">
        <v>3651</v>
      </c>
      <c r="AI4637" s="166">
        <v>4214607</v>
      </c>
      <c r="AJ4637" s="166"/>
      <c r="AK4637" s="166"/>
    </row>
    <row r="4638" spans="33:37">
      <c r="AG4638" s="166" t="s">
        <v>79</v>
      </c>
      <c r="AH4638" s="166" t="s">
        <v>3660</v>
      </c>
      <c r="AI4638" s="166">
        <v>4214805</v>
      </c>
      <c r="AJ4638" s="166"/>
      <c r="AK4638" s="166"/>
    </row>
    <row r="4639" spans="33:37">
      <c r="AG4639" s="166" t="s">
        <v>79</v>
      </c>
      <c r="AH4639" s="166" t="s">
        <v>3669</v>
      </c>
      <c r="AI4639" s="166">
        <v>4214706</v>
      </c>
      <c r="AJ4639" s="166"/>
      <c r="AK4639" s="166"/>
    </row>
    <row r="4640" spans="33:37">
      <c r="AG4640" s="166" t="s">
        <v>79</v>
      </c>
      <c r="AH4640" s="166" t="s">
        <v>3676</v>
      </c>
      <c r="AI4640" s="166">
        <v>4214904</v>
      </c>
      <c r="AJ4640" s="166"/>
      <c r="AK4640" s="166"/>
    </row>
    <row r="4641" spans="33:37">
      <c r="AG4641" s="166" t="s">
        <v>79</v>
      </c>
      <c r="AH4641" s="166" t="s">
        <v>3684</v>
      </c>
      <c r="AI4641" s="166">
        <v>4215000</v>
      </c>
      <c r="AJ4641" s="166"/>
      <c r="AK4641" s="166"/>
    </row>
    <row r="4642" spans="33:37">
      <c r="AG4642" s="166" t="s">
        <v>79</v>
      </c>
      <c r="AH4642" s="166" t="s">
        <v>3693</v>
      </c>
      <c r="AI4642" s="166">
        <v>4215059</v>
      </c>
      <c r="AJ4642" s="166"/>
      <c r="AK4642" s="166"/>
    </row>
    <row r="4643" spans="33:37">
      <c r="AG4643" s="166" t="s">
        <v>79</v>
      </c>
      <c r="AH4643" s="166" t="s">
        <v>3701</v>
      </c>
      <c r="AI4643" s="166">
        <v>4215075</v>
      </c>
      <c r="AJ4643" s="166"/>
      <c r="AK4643" s="166"/>
    </row>
    <row r="4644" spans="33:37">
      <c r="AG4644" s="166" t="s">
        <v>79</v>
      </c>
      <c r="AH4644" s="166" t="s">
        <v>3709</v>
      </c>
      <c r="AI4644" s="166">
        <v>4215109</v>
      </c>
      <c r="AJ4644" s="166"/>
      <c r="AK4644" s="166"/>
    </row>
    <row r="4645" spans="33:37">
      <c r="AG4645" s="166" t="s">
        <v>79</v>
      </c>
      <c r="AH4645" s="166" t="s">
        <v>3716</v>
      </c>
      <c r="AI4645" s="166">
        <v>4215208</v>
      </c>
      <c r="AJ4645" s="166"/>
      <c r="AK4645" s="166"/>
    </row>
    <row r="4646" spans="33:37">
      <c r="AG4646" s="166" t="s">
        <v>79</v>
      </c>
      <c r="AH4646" s="166" t="s">
        <v>3723</v>
      </c>
      <c r="AI4646" s="166">
        <v>4215307</v>
      </c>
      <c r="AJ4646" s="166"/>
      <c r="AK4646" s="166"/>
    </row>
    <row r="4647" spans="33:37">
      <c r="AG4647" s="166" t="s">
        <v>79</v>
      </c>
      <c r="AH4647" s="166" t="s">
        <v>3730</v>
      </c>
      <c r="AI4647" s="166">
        <v>4215356</v>
      </c>
      <c r="AJ4647" s="166"/>
      <c r="AK4647" s="166"/>
    </row>
    <row r="4648" spans="33:37">
      <c r="AG4648" s="166" t="s">
        <v>79</v>
      </c>
      <c r="AH4648" s="166" t="s">
        <v>3737</v>
      </c>
      <c r="AI4648" s="166">
        <v>4215406</v>
      </c>
      <c r="AJ4648" s="166"/>
      <c r="AK4648" s="166"/>
    </row>
    <row r="4649" spans="33:37">
      <c r="AG4649" s="166" t="s">
        <v>79</v>
      </c>
      <c r="AH4649" s="166" t="s">
        <v>3744</v>
      </c>
      <c r="AI4649" s="166">
        <v>4215455</v>
      </c>
      <c r="AJ4649" s="166"/>
      <c r="AK4649" s="166"/>
    </row>
    <row r="4650" spans="33:37">
      <c r="AG4650" s="166" t="s">
        <v>79</v>
      </c>
      <c r="AH4650" s="166" t="s">
        <v>3124</v>
      </c>
      <c r="AI4650" s="166">
        <v>4215505</v>
      </c>
      <c r="AJ4650" s="166"/>
      <c r="AK4650" s="166"/>
    </row>
    <row r="4651" spans="33:37">
      <c r="AG4651" s="166" t="s">
        <v>79</v>
      </c>
      <c r="AH4651" s="166" t="s">
        <v>3072</v>
      </c>
      <c r="AI4651" s="166">
        <v>4215554</v>
      </c>
      <c r="AJ4651" s="166"/>
      <c r="AK4651" s="166"/>
    </row>
    <row r="4652" spans="33:37">
      <c r="AG4652" s="166" t="s">
        <v>79</v>
      </c>
      <c r="AH4652" s="166" t="s">
        <v>1527</v>
      </c>
      <c r="AI4652" s="166">
        <v>4215604</v>
      </c>
      <c r="AJ4652" s="166"/>
      <c r="AK4652" s="166"/>
    </row>
    <row r="4653" spans="33:37">
      <c r="AG4653" s="166" t="s">
        <v>79</v>
      </c>
      <c r="AH4653" s="166" t="s">
        <v>3766</v>
      </c>
      <c r="AI4653" s="166">
        <v>4215653</v>
      </c>
      <c r="AJ4653" s="166"/>
      <c r="AK4653" s="166"/>
    </row>
    <row r="4654" spans="33:37">
      <c r="AG4654" s="166" t="s">
        <v>79</v>
      </c>
      <c r="AH4654" s="166" t="s">
        <v>2439</v>
      </c>
      <c r="AI4654" s="166">
        <v>4215679</v>
      </c>
      <c r="AJ4654" s="166"/>
      <c r="AK4654" s="166"/>
    </row>
    <row r="4655" spans="33:37">
      <c r="AG4655" s="166" t="s">
        <v>79</v>
      </c>
      <c r="AH4655" s="166" t="s">
        <v>3779</v>
      </c>
      <c r="AI4655" s="166">
        <v>4215687</v>
      </c>
      <c r="AJ4655" s="166"/>
      <c r="AK4655" s="166"/>
    </row>
    <row r="4656" spans="33:37">
      <c r="AG4656" s="166" t="s">
        <v>79</v>
      </c>
      <c r="AH4656" s="166" t="s">
        <v>3786</v>
      </c>
      <c r="AI4656" s="166">
        <v>4215695</v>
      </c>
      <c r="AJ4656" s="166"/>
      <c r="AK4656" s="166"/>
    </row>
    <row r="4657" spans="33:37">
      <c r="AG4657" s="166" t="s">
        <v>79</v>
      </c>
      <c r="AH4657" s="166" t="s">
        <v>3793</v>
      </c>
      <c r="AI4657" s="166">
        <v>4215703</v>
      </c>
      <c r="AJ4657" s="166"/>
      <c r="AK4657" s="166"/>
    </row>
    <row r="4658" spans="33:37">
      <c r="AG4658" s="166" t="s">
        <v>79</v>
      </c>
      <c r="AH4658" s="166" t="s">
        <v>3800</v>
      </c>
      <c r="AI4658" s="166">
        <v>4215802</v>
      </c>
      <c r="AJ4658" s="166"/>
      <c r="AK4658" s="166"/>
    </row>
    <row r="4659" spans="33:37">
      <c r="AG4659" s="166" t="s">
        <v>79</v>
      </c>
      <c r="AH4659" s="166" t="s">
        <v>3806</v>
      </c>
      <c r="AI4659" s="166">
        <v>4215752</v>
      </c>
      <c r="AJ4659" s="166"/>
      <c r="AK4659" s="166"/>
    </row>
    <row r="4660" spans="33:37">
      <c r="AG4660" s="166" t="s">
        <v>79</v>
      </c>
      <c r="AH4660" s="166" t="s">
        <v>3813</v>
      </c>
      <c r="AI4660" s="166">
        <v>4215901</v>
      </c>
      <c r="AJ4660" s="166"/>
      <c r="AK4660" s="166"/>
    </row>
    <row r="4661" spans="33:37">
      <c r="AG4661" s="166" t="s">
        <v>79</v>
      </c>
      <c r="AH4661" s="166" t="s">
        <v>3820</v>
      </c>
      <c r="AI4661" s="166">
        <v>4216008</v>
      </c>
      <c r="AJ4661" s="166"/>
      <c r="AK4661" s="166"/>
    </row>
    <row r="4662" spans="33:37">
      <c r="AG4662" s="166" t="s">
        <v>79</v>
      </c>
      <c r="AH4662" s="166" t="s">
        <v>3827</v>
      </c>
      <c r="AI4662" s="166">
        <v>4216057</v>
      </c>
      <c r="AJ4662" s="166"/>
      <c r="AK4662" s="166"/>
    </row>
    <row r="4663" spans="33:37">
      <c r="AG4663" s="166" t="s">
        <v>79</v>
      </c>
      <c r="AH4663" s="166" t="s">
        <v>1607</v>
      </c>
      <c r="AI4663" s="166">
        <v>4216107</v>
      </c>
      <c r="AJ4663" s="166"/>
      <c r="AK4663" s="166"/>
    </row>
    <row r="4664" spans="33:37">
      <c r="AG4664" s="166" t="s">
        <v>79</v>
      </c>
      <c r="AH4664" s="166" t="s">
        <v>3840</v>
      </c>
      <c r="AI4664" s="166">
        <v>4216206</v>
      </c>
      <c r="AJ4664" s="166"/>
      <c r="AK4664" s="166"/>
    </row>
    <row r="4665" spans="33:37">
      <c r="AG4665" s="166" t="s">
        <v>79</v>
      </c>
      <c r="AH4665" s="166" t="s">
        <v>3268</v>
      </c>
      <c r="AI4665" s="166">
        <v>4216305</v>
      </c>
      <c r="AJ4665" s="166"/>
      <c r="AK4665" s="166"/>
    </row>
    <row r="4666" spans="33:37">
      <c r="AG4666" s="166" t="s">
        <v>79</v>
      </c>
      <c r="AH4666" s="166" t="s">
        <v>3853</v>
      </c>
      <c r="AI4666" s="166">
        <v>4216354</v>
      </c>
      <c r="AJ4666" s="166"/>
      <c r="AK4666" s="166"/>
    </row>
    <row r="4667" spans="33:37">
      <c r="AG4667" s="166" t="s">
        <v>79</v>
      </c>
      <c r="AH4667" s="166" t="s">
        <v>3859</v>
      </c>
      <c r="AI4667" s="166">
        <v>4216255</v>
      </c>
      <c r="AJ4667" s="166"/>
      <c r="AK4667" s="166"/>
    </row>
    <row r="4668" spans="33:37">
      <c r="AG4668" s="166" t="s">
        <v>79</v>
      </c>
      <c r="AH4668" s="166" t="s">
        <v>3865</v>
      </c>
      <c r="AI4668" s="166">
        <v>4216404</v>
      </c>
      <c r="AJ4668" s="166"/>
      <c r="AK4668" s="166"/>
    </row>
    <row r="4669" spans="33:37">
      <c r="AG4669" s="166" t="s">
        <v>79</v>
      </c>
      <c r="AH4669" s="166" t="s">
        <v>3870</v>
      </c>
      <c r="AI4669" s="166">
        <v>4216503</v>
      </c>
      <c r="AJ4669" s="166"/>
      <c r="AK4669" s="166"/>
    </row>
    <row r="4670" spans="33:37">
      <c r="AG4670" s="166" t="s">
        <v>79</v>
      </c>
      <c r="AH4670" s="166" t="s">
        <v>3875</v>
      </c>
      <c r="AI4670" s="166">
        <v>4216602</v>
      </c>
      <c r="AJ4670" s="166"/>
      <c r="AK4670" s="166"/>
    </row>
    <row r="4671" spans="33:37">
      <c r="AG4671" s="166" t="s">
        <v>79</v>
      </c>
      <c r="AH4671" s="166" t="s">
        <v>3881</v>
      </c>
      <c r="AI4671" s="166">
        <v>4216701</v>
      </c>
      <c r="AJ4671" s="166"/>
      <c r="AK4671" s="166"/>
    </row>
    <row r="4672" spans="33:37">
      <c r="AG4672" s="166" t="s">
        <v>79</v>
      </c>
      <c r="AH4672" s="166" t="s">
        <v>3887</v>
      </c>
      <c r="AI4672" s="166">
        <v>4216800</v>
      </c>
      <c r="AJ4672" s="166"/>
      <c r="AK4672" s="166"/>
    </row>
    <row r="4673" spans="33:37">
      <c r="AG4673" s="166" t="s">
        <v>79</v>
      </c>
      <c r="AH4673" s="166" t="s">
        <v>3893</v>
      </c>
      <c r="AI4673" s="166">
        <v>4216909</v>
      </c>
      <c r="AJ4673" s="166"/>
      <c r="AK4673" s="166"/>
    </row>
    <row r="4674" spans="33:37">
      <c r="AG4674" s="166" t="s">
        <v>79</v>
      </c>
      <c r="AH4674" s="166" t="s">
        <v>3899</v>
      </c>
      <c r="AI4674" s="166">
        <v>4217006</v>
      </c>
      <c r="AJ4674" s="166"/>
      <c r="AK4674" s="166"/>
    </row>
    <row r="4675" spans="33:37">
      <c r="AG4675" s="166" t="s">
        <v>79</v>
      </c>
      <c r="AH4675" s="166" t="s">
        <v>3905</v>
      </c>
      <c r="AI4675" s="166">
        <v>4217105</v>
      </c>
      <c r="AJ4675" s="166"/>
      <c r="AK4675" s="166"/>
    </row>
    <row r="4676" spans="33:37">
      <c r="AG4676" s="166" t="s">
        <v>79</v>
      </c>
      <c r="AH4676" s="166" t="s">
        <v>3911</v>
      </c>
      <c r="AI4676" s="166">
        <v>4217154</v>
      </c>
      <c r="AJ4676" s="166"/>
      <c r="AK4676" s="166"/>
    </row>
    <row r="4677" spans="33:37">
      <c r="AG4677" s="166" t="s">
        <v>79</v>
      </c>
      <c r="AH4677" s="166" t="s">
        <v>3916</v>
      </c>
      <c r="AI4677" s="166">
        <v>4217204</v>
      </c>
      <c r="AJ4677" s="166"/>
      <c r="AK4677" s="166"/>
    </row>
    <row r="4678" spans="33:37">
      <c r="AG4678" s="166" t="s">
        <v>79</v>
      </c>
      <c r="AH4678" s="166" t="s">
        <v>3922</v>
      </c>
      <c r="AI4678" s="166">
        <v>4217253</v>
      </c>
      <c r="AJ4678" s="166"/>
      <c r="AK4678" s="166"/>
    </row>
    <row r="4679" spans="33:37">
      <c r="AG4679" s="166" t="s">
        <v>79</v>
      </c>
      <c r="AH4679" s="166" t="s">
        <v>3928</v>
      </c>
      <c r="AI4679" s="166">
        <v>4217303</v>
      </c>
      <c r="AJ4679" s="166"/>
      <c r="AK4679" s="166"/>
    </row>
    <row r="4680" spans="33:37">
      <c r="AG4680" s="166" t="s">
        <v>79</v>
      </c>
      <c r="AH4680" s="166" t="s">
        <v>3934</v>
      </c>
      <c r="AI4680" s="166">
        <v>4217402</v>
      </c>
      <c r="AJ4680" s="166"/>
      <c r="AK4680" s="166"/>
    </row>
    <row r="4681" spans="33:37">
      <c r="AG4681" s="166" t="s">
        <v>79</v>
      </c>
      <c r="AH4681" s="166" t="s">
        <v>3940</v>
      </c>
      <c r="AI4681" s="166">
        <v>4217501</v>
      </c>
      <c r="AJ4681" s="166"/>
      <c r="AK4681" s="166"/>
    </row>
    <row r="4682" spans="33:37">
      <c r="AG4682" s="166" t="s">
        <v>79</v>
      </c>
      <c r="AH4682" s="166" t="s">
        <v>3946</v>
      </c>
      <c r="AI4682" s="166">
        <v>4217550</v>
      </c>
      <c r="AJ4682" s="166"/>
      <c r="AK4682" s="166"/>
    </row>
    <row r="4683" spans="33:37">
      <c r="AG4683" s="166" t="s">
        <v>79</v>
      </c>
      <c r="AH4683" s="166" t="s">
        <v>3952</v>
      </c>
      <c r="AI4683" s="166">
        <v>4217600</v>
      </c>
      <c r="AJ4683" s="166"/>
      <c r="AK4683" s="166"/>
    </row>
    <row r="4684" spans="33:37">
      <c r="AG4684" s="166" t="s">
        <v>79</v>
      </c>
      <c r="AH4684" s="166" t="s">
        <v>3958</v>
      </c>
      <c r="AI4684" s="166">
        <v>4217709</v>
      </c>
      <c r="AJ4684" s="166"/>
      <c r="AK4684" s="166"/>
    </row>
    <row r="4685" spans="33:37">
      <c r="AG4685" s="166" t="s">
        <v>79</v>
      </c>
      <c r="AH4685" s="166" t="s">
        <v>3963</v>
      </c>
      <c r="AI4685" s="166">
        <v>4217758</v>
      </c>
      <c r="AJ4685" s="166"/>
      <c r="AK4685" s="166"/>
    </row>
    <row r="4686" spans="33:37">
      <c r="AG4686" s="166" t="s">
        <v>79</v>
      </c>
      <c r="AH4686" s="166" t="s">
        <v>3969</v>
      </c>
      <c r="AI4686" s="166">
        <v>4217808</v>
      </c>
      <c r="AJ4686" s="166"/>
      <c r="AK4686" s="166"/>
    </row>
    <row r="4687" spans="33:37">
      <c r="AG4687" s="166" t="s">
        <v>79</v>
      </c>
      <c r="AH4687" s="166" t="s">
        <v>2968</v>
      </c>
      <c r="AI4687" s="166">
        <v>4217907</v>
      </c>
      <c r="AJ4687" s="166"/>
      <c r="AK4687" s="166"/>
    </row>
    <row r="4688" spans="33:37">
      <c r="AG4688" s="166" t="s">
        <v>79</v>
      </c>
      <c r="AH4688" s="166" t="s">
        <v>3979</v>
      </c>
      <c r="AI4688" s="166">
        <v>4217956</v>
      </c>
      <c r="AJ4688" s="166"/>
      <c r="AK4688" s="166"/>
    </row>
    <row r="4689" spans="33:37">
      <c r="AG4689" s="166" t="s">
        <v>79</v>
      </c>
      <c r="AH4689" s="166" t="s">
        <v>3985</v>
      </c>
      <c r="AI4689" s="166">
        <v>4218004</v>
      </c>
      <c r="AJ4689" s="166"/>
      <c r="AK4689" s="166"/>
    </row>
    <row r="4690" spans="33:37">
      <c r="AG4690" s="166" t="s">
        <v>79</v>
      </c>
      <c r="AH4690" s="166" t="s">
        <v>3990</v>
      </c>
      <c r="AI4690" s="166">
        <v>4218103</v>
      </c>
      <c r="AJ4690" s="166"/>
      <c r="AK4690" s="166"/>
    </row>
    <row r="4691" spans="33:37">
      <c r="AG4691" s="166" t="s">
        <v>79</v>
      </c>
      <c r="AH4691" s="166" t="s">
        <v>3996</v>
      </c>
      <c r="AI4691" s="166">
        <v>4218202</v>
      </c>
      <c r="AJ4691" s="166"/>
      <c r="AK4691" s="166"/>
    </row>
    <row r="4692" spans="33:37">
      <c r="AG4692" s="166" t="s">
        <v>79</v>
      </c>
      <c r="AH4692" s="166" t="s">
        <v>4001</v>
      </c>
      <c r="AI4692" s="166">
        <v>4218251</v>
      </c>
      <c r="AJ4692" s="166"/>
      <c r="AK4692" s="166"/>
    </row>
    <row r="4693" spans="33:37">
      <c r="AG4693" s="166" t="s">
        <v>79</v>
      </c>
      <c r="AH4693" s="166" t="s">
        <v>4007</v>
      </c>
      <c r="AI4693" s="166">
        <v>4218301</v>
      </c>
      <c r="AJ4693" s="166"/>
      <c r="AK4693" s="166"/>
    </row>
    <row r="4694" spans="33:37">
      <c r="AG4694" s="166" t="s">
        <v>79</v>
      </c>
      <c r="AH4694" s="166" t="s">
        <v>4013</v>
      </c>
      <c r="AI4694" s="166">
        <v>4218350</v>
      </c>
      <c r="AJ4694" s="166"/>
      <c r="AK4694" s="166"/>
    </row>
    <row r="4695" spans="33:37">
      <c r="AG4695" s="166" t="s">
        <v>79</v>
      </c>
      <c r="AH4695" s="166" t="s">
        <v>4019</v>
      </c>
      <c r="AI4695" s="166">
        <v>4218400</v>
      </c>
      <c r="AJ4695" s="166"/>
      <c r="AK4695" s="166"/>
    </row>
    <row r="4696" spans="33:37">
      <c r="AG4696" s="166" t="s">
        <v>79</v>
      </c>
      <c r="AH4696" s="166" t="s">
        <v>4024</v>
      </c>
      <c r="AI4696" s="166">
        <v>4218509</v>
      </c>
      <c r="AJ4696" s="166"/>
      <c r="AK4696" s="166"/>
    </row>
    <row r="4697" spans="33:37">
      <c r="AG4697" s="166" t="s">
        <v>79</v>
      </c>
      <c r="AH4697" s="166" t="s">
        <v>4030</v>
      </c>
      <c r="AI4697" s="166">
        <v>4218608</v>
      </c>
      <c r="AJ4697" s="166"/>
      <c r="AK4697" s="166"/>
    </row>
    <row r="4698" spans="33:37">
      <c r="AG4698" s="166" t="s">
        <v>79</v>
      </c>
      <c r="AH4698" s="166" t="s">
        <v>4036</v>
      </c>
      <c r="AI4698" s="166">
        <v>4218707</v>
      </c>
      <c r="AJ4698" s="166"/>
      <c r="AK4698" s="166"/>
    </row>
    <row r="4699" spans="33:37">
      <c r="AG4699" s="166" t="s">
        <v>79</v>
      </c>
      <c r="AH4699" s="166" t="s">
        <v>4041</v>
      </c>
      <c r="AI4699" s="166">
        <v>4218756</v>
      </c>
      <c r="AJ4699" s="166"/>
      <c r="AK4699" s="166"/>
    </row>
    <row r="4700" spans="33:37">
      <c r="AG4700" s="166" t="s">
        <v>79</v>
      </c>
      <c r="AH4700" s="166" t="s">
        <v>4047</v>
      </c>
      <c r="AI4700" s="166">
        <v>4218806</v>
      </c>
      <c r="AJ4700" s="166"/>
      <c r="AK4700" s="166"/>
    </row>
    <row r="4701" spans="33:37">
      <c r="AG4701" s="166" t="s">
        <v>79</v>
      </c>
      <c r="AH4701" s="166" t="s">
        <v>4053</v>
      </c>
      <c r="AI4701" s="166">
        <v>4218855</v>
      </c>
      <c r="AJ4701" s="166"/>
      <c r="AK4701" s="166"/>
    </row>
    <row r="4702" spans="33:37">
      <c r="AG4702" s="166" t="s">
        <v>79</v>
      </c>
      <c r="AH4702" s="166" t="s">
        <v>4058</v>
      </c>
      <c r="AI4702" s="166">
        <v>4218905</v>
      </c>
      <c r="AJ4702" s="166"/>
      <c r="AK4702" s="166"/>
    </row>
    <row r="4703" spans="33:37">
      <c r="AG4703" s="166" t="s">
        <v>79</v>
      </c>
      <c r="AH4703" s="166" t="s">
        <v>4064</v>
      </c>
      <c r="AI4703" s="166">
        <v>4218954</v>
      </c>
      <c r="AJ4703" s="166"/>
      <c r="AK4703" s="166"/>
    </row>
    <row r="4704" spans="33:37">
      <c r="AG4704" s="166" t="s">
        <v>79</v>
      </c>
      <c r="AH4704" s="166" t="s">
        <v>4070</v>
      </c>
      <c r="AI4704" s="166">
        <v>4219002</v>
      </c>
      <c r="AJ4704" s="166"/>
      <c r="AK4704" s="166"/>
    </row>
    <row r="4705" spans="33:37">
      <c r="AG4705" s="166" t="s">
        <v>79</v>
      </c>
      <c r="AH4705" s="166" t="s">
        <v>4075</v>
      </c>
      <c r="AI4705" s="166">
        <v>4219101</v>
      </c>
      <c r="AJ4705" s="166"/>
      <c r="AK4705" s="166"/>
    </row>
    <row r="4706" spans="33:37">
      <c r="AG4706" s="166" t="s">
        <v>79</v>
      </c>
      <c r="AH4706" s="166" t="s">
        <v>4081</v>
      </c>
      <c r="AI4706" s="166">
        <v>4219150</v>
      </c>
      <c r="AJ4706" s="166"/>
      <c r="AK4706" s="166"/>
    </row>
    <row r="4707" spans="33:37">
      <c r="AG4707" s="166" t="s">
        <v>79</v>
      </c>
      <c r="AH4707" s="166" t="s">
        <v>4087</v>
      </c>
      <c r="AI4707" s="166">
        <v>4219176</v>
      </c>
      <c r="AJ4707" s="166"/>
      <c r="AK4707" s="166"/>
    </row>
    <row r="4708" spans="33:37">
      <c r="AG4708" s="166" t="s">
        <v>79</v>
      </c>
      <c r="AH4708" s="166" t="s">
        <v>4092</v>
      </c>
      <c r="AI4708" s="166">
        <v>4219200</v>
      </c>
      <c r="AJ4708" s="166"/>
      <c r="AK4708" s="166"/>
    </row>
    <row r="4709" spans="33:37">
      <c r="AG4709" s="166" t="s">
        <v>79</v>
      </c>
      <c r="AH4709" s="166" t="s">
        <v>4098</v>
      </c>
      <c r="AI4709" s="166">
        <v>4219309</v>
      </c>
      <c r="AJ4709" s="166"/>
      <c r="AK4709" s="166"/>
    </row>
    <row r="4710" spans="33:37">
      <c r="AG4710" s="166" t="s">
        <v>79</v>
      </c>
      <c r="AH4710" s="166" t="s">
        <v>4104</v>
      </c>
      <c r="AI4710" s="166">
        <v>4219358</v>
      </c>
      <c r="AJ4710" s="166"/>
      <c r="AK4710" s="166"/>
    </row>
    <row r="4711" spans="33:37">
      <c r="AG4711" s="166" t="s">
        <v>79</v>
      </c>
      <c r="AH4711" s="166" t="s">
        <v>4110</v>
      </c>
      <c r="AI4711" s="166">
        <v>4219408</v>
      </c>
      <c r="AJ4711" s="166"/>
      <c r="AK4711" s="166"/>
    </row>
    <row r="4712" spans="33:37">
      <c r="AG4712" s="166" t="s">
        <v>79</v>
      </c>
      <c r="AH4712" s="166" t="s">
        <v>4115</v>
      </c>
      <c r="AI4712" s="166">
        <v>4219507</v>
      </c>
      <c r="AJ4712" s="166"/>
      <c r="AK4712" s="166"/>
    </row>
    <row r="4713" spans="33:37">
      <c r="AG4713" s="166" t="s">
        <v>79</v>
      </c>
      <c r="AH4713" s="166" t="s">
        <v>4121</v>
      </c>
      <c r="AI4713" s="166">
        <v>4219606</v>
      </c>
      <c r="AJ4713" s="166"/>
      <c r="AK4713" s="166"/>
    </row>
    <row r="4714" spans="33:37">
      <c r="AG4714" s="166" t="s">
        <v>79</v>
      </c>
      <c r="AH4714" s="166" t="s">
        <v>4127</v>
      </c>
      <c r="AI4714" s="166">
        <v>4219705</v>
      </c>
      <c r="AJ4714" s="166"/>
      <c r="AK4714" s="166"/>
    </row>
    <row r="4715" spans="33:37">
      <c r="AG4715" s="166" t="s">
        <v>79</v>
      </c>
      <c r="AH4715" s="166" t="s">
        <v>4133</v>
      </c>
      <c r="AI4715" s="166">
        <v>4219853</v>
      </c>
      <c r="AJ4715" s="166"/>
      <c r="AK4715" s="166"/>
    </row>
    <row r="4716" spans="33:37">
      <c r="AG4716" s="166" t="s">
        <v>81</v>
      </c>
      <c r="AH4716" s="166" t="s">
        <v>113</v>
      </c>
      <c r="AI4716" s="166">
        <v>2800100</v>
      </c>
      <c r="AJ4716" s="166"/>
      <c r="AK4716" s="166"/>
    </row>
    <row r="4717" spans="33:37">
      <c r="AG4717" s="166" t="s">
        <v>81</v>
      </c>
      <c r="AH4717" s="166" t="s">
        <v>139</v>
      </c>
      <c r="AI4717" s="166">
        <v>2800209</v>
      </c>
      <c r="AJ4717" s="166"/>
      <c r="AK4717" s="166"/>
    </row>
    <row r="4718" spans="33:37">
      <c r="AG4718" s="166" t="s">
        <v>81</v>
      </c>
      <c r="AH4718" s="166" t="s">
        <v>164</v>
      </c>
      <c r="AI4718" s="166">
        <v>2800308</v>
      </c>
      <c r="AJ4718" s="166"/>
      <c r="AK4718" s="166"/>
    </row>
    <row r="4719" spans="33:37">
      <c r="AG4719" s="166" t="s">
        <v>81</v>
      </c>
      <c r="AH4719" s="166" t="s">
        <v>190</v>
      </c>
      <c r="AI4719" s="166">
        <v>2800407</v>
      </c>
      <c r="AJ4719" s="166"/>
      <c r="AK4719" s="166"/>
    </row>
    <row r="4720" spans="33:37">
      <c r="AG4720" s="166" t="s">
        <v>81</v>
      </c>
      <c r="AH4720" s="166" t="s">
        <v>216</v>
      </c>
      <c r="AI4720" s="166">
        <v>2800506</v>
      </c>
      <c r="AJ4720" s="166"/>
      <c r="AK4720" s="166"/>
    </row>
    <row r="4721" spans="33:37">
      <c r="AG4721" s="166" t="s">
        <v>81</v>
      </c>
      <c r="AH4721" s="166" t="s">
        <v>240</v>
      </c>
      <c r="AI4721" s="166">
        <v>2800605</v>
      </c>
      <c r="AJ4721" s="166"/>
      <c r="AK4721" s="166"/>
    </row>
    <row r="4722" spans="33:37">
      <c r="AG4722" s="166" t="s">
        <v>81</v>
      </c>
      <c r="AH4722" s="166" t="s">
        <v>265</v>
      </c>
      <c r="AI4722" s="166">
        <v>2800670</v>
      </c>
      <c r="AJ4722" s="166"/>
      <c r="AK4722" s="166"/>
    </row>
    <row r="4723" spans="33:37">
      <c r="AG4723" s="166" t="s">
        <v>81</v>
      </c>
      <c r="AH4723" s="166" t="s">
        <v>291</v>
      </c>
      <c r="AI4723" s="166">
        <v>2800704</v>
      </c>
      <c r="AJ4723" s="166"/>
      <c r="AK4723" s="166"/>
    </row>
    <row r="4724" spans="33:37">
      <c r="AG4724" s="166" t="s">
        <v>81</v>
      </c>
      <c r="AH4724" s="166" t="s">
        <v>317</v>
      </c>
      <c r="AI4724" s="166">
        <v>2801009</v>
      </c>
      <c r="AJ4724" s="166"/>
      <c r="AK4724" s="166"/>
    </row>
    <row r="4725" spans="33:37">
      <c r="AG4725" s="166" t="s">
        <v>81</v>
      </c>
      <c r="AH4725" s="166" t="s">
        <v>342</v>
      </c>
      <c r="AI4725" s="166">
        <v>2801108</v>
      </c>
      <c r="AJ4725" s="166"/>
      <c r="AK4725" s="166"/>
    </row>
    <row r="4726" spans="33:37">
      <c r="AG4726" s="166" t="s">
        <v>81</v>
      </c>
      <c r="AH4726" s="166" t="s">
        <v>366</v>
      </c>
      <c r="AI4726" s="166">
        <v>2801207</v>
      </c>
      <c r="AJ4726" s="166"/>
      <c r="AK4726" s="166"/>
    </row>
    <row r="4727" spans="33:37">
      <c r="AG4727" s="166" t="s">
        <v>81</v>
      </c>
      <c r="AH4727" s="166" t="s">
        <v>391</v>
      </c>
      <c r="AI4727" s="166">
        <v>2801306</v>
      </c>
      <c r="AJ4727" s="166"/>
      <c r="AK4727" s="166"/>
    </row>
    <row r="4728" spans="33:37">
      <c r="AG4728" s="166" t="s">
        <v>81</v>
      </c>
      <c r="AH4728" s="166" t="s">
        <v>416</v>
      </c>
      <c r="AI4728" s="166">
        <v>2801405</v>
      </c>
      <c r="AJ4728" s="166"/>
      <c r="AK4728" s="166"/>
    </row>
    <row r="4729" spans="33:37">
      <c r="AG4729" s="166" t="s">
        <v>81</v>
      </c>
      <c r="AH4729" s="166" t="s">
        <v>442</v>
      </c>
      <c r="AI4729" s="166">
        <v>2801504</v>
      </c>
      <c r="AJ4729" s="166"/>
      <c r="AK4729" s="166"/>
    </row>
    <row r="4730" spans="33:37">
      <c r="AG4730" s="166" t="s">
        <v>81</v>
      </c>
      <c r="AH4730" s="166" t="s">
        <v>467</v>
      </c>
      <c r="AI4730" s="166">
        <v>2801603</v>
      </c>
      <c r="AJ4730" s="166"/>
      <c r="AK4730" s="166"/>
    </row>
    <row r="4731" spans="33:37">
      <c r="AG4731" s="166" t="s">
        <v>81</v>
      </c>
      <c r="AH4731" s="166" t="s">
        <v>492</v>
      </c>
      <c r="AI4731" s="166">
        <v>2801702</v>
      </c>
      <c r="AJ4731" s="166"/>
      <c r="AK4731" s="166"/>
    </row>
    <row r="4732" spans="33:37">
      <c r="AG4732" s="166" t="s">
        <v>81</v>
      </c>
      <c r="AH4732" s="166" t="s">
        <v>516</v>
      </c>
      <c r="AI4732" s="166">
        <v>2801900</v>
      </c>
      <c r="AJ4732" s="166"/>
      <c r="AK4732" s="166"/>
    </row>
    <row r="4733" spans="33:37">
      <c r="AG4733" s="166" t="s">
        <v>81</v>
      </c>
      <c r="AH4733" s="166" t="s">
        <v>539</v>
      </c>
      <c r="AI4733" s="166">
        <v>2802007</v>
      </c>
      <c r="AJ4733" s="166"/>
      <c r="AK4733" s="166"/>
    </row>
    <row r="4734" spans="33:37">
      <c r="AG4734" s="166" t="s">
        <v>81</v>
      </c>
      <c r="AH4734" s="166" t="s">
        <v>562</v>
      </c>
      <c r="AI4734" s="166">
        <v>2802106</v>
      </c>
      <c r="AJ4734" s="166"/>
      <c r="AK4734" s="166"/>
    </row>
    <row r="4735" spans="33:37">
      <c r="AG4735" s="166" t="s">
        <v>81</v>
      </c>
      <c r="AH4735" s="166" t="s">
        <v>585</v>
      </c>
      <c r="AI4735" s="166">
        <v>2802205</v>
      </c>
      <c r="AJ4735" s="166"/>
      <c r="AK4735" s="166"/>
    </row>
    <row r="4736" spans="33:37">
      <c r="AG4736" s="166" t="s">
        <v>81</v>
      </c>
      <c r="AH4736" s="166" t="s">
        <v>608</v>
      </c>
      <c r="AI4736" s="166">
        <v>2802304</v>
      </c>
      <c r="AJ4736" s="166"/>
      <c r="AK4736" s="166"/>
    </row>
    <row r="4737" spans="33:37">
      <c r="AG4737" s="166" t="s">
        <v>81</v>
      </c>
      <c r="AH4737" s="166" t="s">
        <v>630</v>
      </c>
      <c r="AI4737" s="166">
        <v>2802403</v>
      </c>
      <c r="AJ4737" s="166"/>
      <c r="AK4737" s="166"/>
    </row>
    <row r="4738" spans="33:37">
      <c r="AG4738" s="166" t="s">
        <v>81</v>
      </c>
      <c r="AH4738" s="166" t="s">
        <v>651</v>
      </c>
      <c r="AI4738" s="166">
        <v>2802502</v>
      </c>
      <c r="AJ4738" s="166"/>
      <c r="AK4738" s="166"/>
    </row>
    <row r="4739" spans="33:37">
      <c r="AG4739" s="166" t="s">
        <v>81</v>
      </c>
      <c r="AH4739" s="166" t="s">
        <v>672</v>
      </c>
      <c r="AI4739" s="166">
        <v>2802601</v>
      </c>
      <c r="AJ4739" s="166"/>
      <c r="AK4739" s="166"/>
    </row>
    <row r="4740" spans="33:37">
      <c r="AG4740" s="166" t="s">
        <v>81</v>
      </c>
      <c r="AH4740" s="166" t="s">
        <v>693</v>
      </c>
      <c r="AI4740" s="166">
        <v>2802700</v>
      </c>
      <c r="AJ4740" s="166"/>
      <c r="AK4740" s="166"/>
    </row>
    <row r="4741" spans="33:37">
      <c r="AG4741" s="166" t="s">
        <v>81</v>
      </c>
      <c r="AH4741" s="166" t="s">
        <v>714</v>
      </c>
      <c r="AI4741" s="166">
        <v>2802809</v>
      </c>
      <c r="AJ4741" s="166"/>
      <c r="AK4741" s="166"/>
    </row>
    <row r="4742" spans="33:37">
      <c r="AG4742" s="166" t="s">
        <v>81</v>
      </c>
      <c r="AH4742" s="166" t="s">
        <v>736</v>
      </c>
      <c r="AI4742" s="166">
        <v>2802908</v>
      </c>
      <c r="AJ4742" s="166"/>
      <c r="AK4742" s="166"/>
    </row>
    <row r="4743" spans="33:37">
      <c r="AG4743" s="166" t="s">
        <v>81</v>
      </c>
      <c r="AH4743" s="166" t="s">
        <v>757</v>
      </c>
      <c r="AI4743" s="166">
        <v>2803005</v>
      </c>
      <c r="AJ4743" s="166"/>
      <c r="AK4743" s="166"/>
    </row>
    <row r="4744" spans="33:37">
      <c r="AG4744" s="166" t="s">
        <v>81</v>
      </c>
      <c r="AH4744" s="166" t="s">
        <v>780</v>
      </c>
      <c r="AI4744" s="166">
        <v>2803104</v>
      </c>
      <c r="AJ4744" s="166"/>
      <c r="AK4744" s="166"/>
    </row>
    <row r="4745" spans="33:37">
      <c r="AG4745" s="166" t="s">
        <v>81</v>
      </c>
      <c r="AH4745" s="166" t="s">
        <v>801</v>
      </c>
      <c r="AI4745" s="166">
        <v>2803203</v>
      </c>
      <c r="AJ4745" s="166"/>
      <c r="AK4745" s="166"/>
    </row>
    <row r="4746" spans="33:37">
      <c r="AG4746" s="166" t="s">
        <v>81</v>
      </c>
      <c r="AH4746" s="166" t="s">
        <v>822</v>
      </c>
      <c r="AI4746" s="166">
        <v>2803302</v>
      </c>
      <c r="AJ4746" s="166"/>
      <c r="AK4746" s="166"/>
    </row>
    <row r="4747" spans="33:37">
      <c r="AG4747" s="166" t="s">
        <v>81</v>
      </c>
      <c r="AH4747" s="166" t="s">
        <v>844</v>
      </c>
      <c r="AI4747" s="166">
        <v>2803401</v>
      </c>
      <c r="AJ4747" s="166"/>
      <c r="AK4747" s="166"/>
    </row>
    <row r="4748" spans="33:37">
      <c r="AG4748" s="166" t="s">
        <v>81</v>
      </c>
      <c r="AH4748" s="166" t="s">
        <v>866</v>
      </c>
      <c r="AI4748" s="166">
        <v>2803500</v>
      </c>
      <c r="AJ4748" s="166"/>
      <c r="AK4748" s="166"/>
    </row>
    <row r="4749" spans="33:37">
      <c r="AG4749" s="166" t="s">
        <v>81</v>
      </c>
      <c r="AH4749" s="166" t="s">
        <v>888</v>
      </c>
      <c r="AI4749" s="166">
        <v>2803609</v>
      </c>
      <c r="AJ4749" s="166"/>
      <c r="AK4749" s="166"/>
    </row>
    <row r="4750" spans="33:37">
      <c r="AG4750" s="166" t="s">
        <v>81</v>
      </c>
      <c r="AH4750" s="166" t="s">
        <v>911</v>
      </c>
      <c r="AI4750" s="166">
        <v>2803708</v>
      </c>
      <c r="AJ4750" s="166"/>
      <c r="AK4750" s="166"/>
    </row>
    <row r="4751" spans="33:37">
      <c r="AG4751" s="166" t="s">
        <v>81</v>
      </c>
      <c r="AH4751" s="166" t="s">
        <v>934</v>
      </c>
      <c r="AI4751" s="166">
        <v>2803807</v>
      </c>
      <c r="AJ4751" s="166"/>
      <c r="AK4751" s="166"/>
    </row>
    <row r="4752" spans="33:37">
      <c r="AG4752" s="166" t="s">
        <v>81</v>
      </c>
      <c r="AH4752" s="166" t="s">
        <v>956</v>
      </c>
      <c r="AI4752" s="166">
        <v>2803906</v>
      </c>
      <c r="AJ4752" s="166"/>
      <c r="AK4752" s="166"/>
    </row>
    <row r="4753" spans="33:37">
      <c r="AG4753" s="166" t="s">
        <v>81</v>
      </c>
      <c r="AH4753" s="166" t="s">
        <v>979</v>
      </c>
      <c r="AI4753" s="166">
        <v>2804003</v>
      </c>
      <c r="AJ4753" s="166"/>
      <c r="AK4753" s="166"/>
    </row>
    <row r="4754" spans="33:37">
      <c r="AG4754" s="166" t="s">
        <v>81</v>
      </c>
      <c r="AH4754" s="166" t="s">
        <v>1001</v>
      </c>
      <c r="AI4754" s="166">
        <v>2804102</v>
      </c>
      <c r="AJ4754" s="166"/>
      <c r="AK4754" s="166"/>
    </row>
    <row r="4755" spans="33:37">
      <c r="AG4755" s="166" t="s">
        <v>81</v>
      </c>
      <c r="AH4755" s="166" t="s">
        <v>1023</v>
      </c>
      <c r="AI4755" s="166">
        <v>2804201</v>
      </c>
      <c r="AJ4755" s="166"/>
      <c r="AK4755" s="166"/>
    </row>
    <row r="4756" spans="33:37">
      <c r="AG4756" s="166" t="s">
        <v>81</v>
      </c>
      <c r="AH4756" s="166" t="s">
        <v>1046</v>
      </c>
      <c r="AI4756" s="166">
        <v>2804300</v>
      </c>
      <c r="AJ4756" s="166"/>
      <c r="AK4756" s="166"/>
    </row>
    <row r="4757" spans="33:37">
      <c r="AG4757" s="166" t="s">
        <v>81</v>
      </c>
      <c r="AH4757" s="166" t="s">
        <v>1067</v>
      </c>
      <c r="AI4757" s="166">
        <v>2804409</v>
      </c>
      <c r="AJ4757" s="166"/>
      <c r="AK4757" s="166"/>
    </row>
    <row r="4758" spans="33:37">
      <c r="AG4758" s="166" t="s">
        <v>81</v>
      </c>
      <c r="AH4758" s="166" t="s">
        <v>1089</v>
      </c>
      <c r="AI4758" s="166">
        <v>2804458</v>
      </c>
      <c r="AJ4758" s="166"/>
      <c r="AK4758" s="166"/>
    </row>
    <row r="4759" spans="33:37">
      <c r="AG4759" s="166" t="s">
        <v>81</v>
      </c>
      <c r="AH4759" s="166" t="s">
        <v>1112</v>
      </c>
      <c r="AI4759" s="166">
        <v>2804508</v>
      </c>
      <c r="AJ4759" s="166"/>
      <c r="AK4759" s="166"/>
    </row>
    <row r="4760" spans="33:37">
      <c r="AG4760" s="166" t="s">
        <v>81</v>
      </c>
      <c r="AH4760" s="166" t="s">
        <v>1135</v>
      </c>
      <c r="AI4760" s="166">
        <v>2804607</v>
      </c>
      <c r="AJ4760" s="166"/>
      <c r="AK4760" s="166"/>
    </row>
    <row r="4761" spans="33:37">
      <c r="AG4761" s="166" t="s">
        <v>81</v>
      </c>
      <c r="AH4761" s="166" t="s">
        <v>1158</v>
      </c>
      <c r="AI4761" s="166">
        <v>2804706</v>
      </c>
      <c r="AJ4761" s="166"/>
      <c r="AK4761" s="166"/>
    </row>
    <row r="4762" spans="33:37">
      <c r="AG4762" s="166" t="s">
        <v>81</v>
      </c>
      <c r="AH4762" s="166" t="s">
        <v>1181</v>
      </c>
      <c r="AI4762" s="166">
        <v>2804805</v>
      </c>
      <c r="AJ4762" s="166"/>
      <c r="AK4762" s="166"/>
    </row>
    <row r="4763" spans="33:37">
      <c r="AG4763" s="166" t="s">
        <v>81</v>
      </c>
      <c r="AH4763" s="166" t="s">
        <v>1203</v>
      </c>
      <c r="AI4763" s="166">
        <v>2804904</v>
      </c>
      <c r="AJ4763" s="166"/>
      <c r="AK4763" s="166"/>
    </row>
    <row r="4764" spans="33:37">
      <c r="AG4764" s="166" t="s">
        <v>81</v>
      </c>
      <c r="AH4764" s="166" t="s">
        <v>1225</v>
      </c>
      <c r="AI4764" s="166">
        <v>2805000</v>
      </c>
      <c r="AJ4764" s="166"/>
      <c r="AK4764" s="166"/>
    </row>
    <row r="4765" spans="33:37">
      <c r="AG4765" s="166" t="s">
        <v>81</v>
      </c>
      <c r="AH4765" s="166" t="s">
        <v>1247</v>
      </c>
      <c r="AI4765" s="166">
        <v>2805109</v>
      </c>
      <c r="AJ4765" s="166"/>
      <c r="AK4765" s="166"/>
    </row>
    <row r="4766" spans="33:37">
      <c r="AG4766" s="166" t="s">
        <v>81</v>
      </c>
      <c r="AH4766" s="166" t="s">
        <v>1270</v>
      </c>
      <c r="AI4766" s="166">
        <v>2805208</v>
      </c>
      <c r="AJ4766" s="166"/>
      <c r="AK4766" s="166"/>
    </row>
    <row r="4767" spans="33:37">
      <c r="AG4767" s="166" t="s">
        <v>81</v>
      </c>
      <c r="AH4767" s="166" t="s">
        <v>1291</v>
      </c>
      <c r="AI4767" s="166">
        <v>2805307</v>
      </c>
      <c r="AJ4767" s="166"/>
      <c r="AK4767" s="166"/>
    </row>
    <row r="4768" spans="33:37">
      <c r="AG4768" s="166" t="s">
        <v>81</v>
      </c>
      <c r="AH4768" s="166" t="s">
        <v>1313</v>
      </c>
      <c r="AI4768" s="166">
        <v>2805406</v>
      </c>
      <c r="AJ4768" s="166"/>
      <c r="AK4768" s="166"/>
    </row>
    <row r="4769" spans="33:37">
      <c r="AG4769" s="166" t="s">
        <v>81</v>
      </c>
      <c r="AH4769" s="166" t="s">
        <v>1335</v>
      </c>
      <c r="AI4769" s="166">
        <v>2805505</v>
      </c>
      <c r="AJ4769" s="166"/>
      <c r="AK4769" s="166"/>
    </row>
    <row r="4770" spans="33:37">
      <c r="AG4770" s="166" t="s">
        <v>81</v>
      </c>
      <c r="AH4770" s="166" t="s">
        <v>1356</v>
      </c>
      <c r="AI4770" s="166">
        <v>2805604</v>
      </c>
      <c r="AJ4770" s="166"/>
      <c r="AK4770" s="166"/>
    </row>
    <row r="4771" spans="33:37">
      <c r="AG4771" s="166" t="s">
        <v>81</v>
      </c>
      <c r="AH4771" s="166" t="s">
        <v>1378</v>
      </c>
      <c r="AI4771" s="166">
        <v>2805703</v>
      </c>
      <c r="AJ4771" s="166"/>
      <c r="AK4771" s="166"/>
    </row>
    <row r="4772" spans="33:37">
      <c r="AG4772" s="166" t="s">
        <v>81</v>
      </c>
      <c r="AH4772" s="166" t="s">
        <v>1400</v>
      </c>
      <c r="AI4772" s="166">
        <v>2805802</v>
      </c>
      <c r="AJ4772" s="166"/>
      <c r="AK4772" s="166"/>
    </row>
    <row r="4773" spans="33:37">
      <c r="AG4773" s="166" t="s">
        <v>81</v>
      </c>
      <c r="AH4773" s="166" t="s">
        <v>1422</v>
      </c>
      <c r="AI4773" s="166">
        <v>2805901</v>
      </c>
      <c r="AJ4773" s="166"/>
      <c r="AK4773" s="166"/>
    </row>
    <row r="4774" spans="33:37">
      <c r="AG4774" s="166" t="s">
        <v>81</v>
      </c>
      <c r="AH4774" s="166" t="s">
        <v>1443</v>
      </c>
      <c r="AI4774" s="166">
        <v>2806008</v>
      </c>
      <c r="AJ4774" s="166"/>
      <c r="AK4774" s="166"/>
    </row>
    <row r="4775" spans="33:37">
      <c r="AG4775" s="166" t="s">
        <v>81</v>
      </c>
      <c r="AH4775" s="166" t="s">
        <v>1463</v>
      </c>
      <c r="AI4775" s="166">
        <v>2806107</v>
      </c>
      <c r="AJ4775" s="166"/>
      <c r="AK4775" s="166"/>
    </row>
    <row r="4776" spans="33:37">
      <c r="AG4776" s="166" t="s">
        <v>81</v>
      </c>
      <c r="AH4776" s="166" t="s">
        <v>1485</v>
      </c>
      <c r="AI4776" s="166">
        <v>2806206</v>
      </c>
      <c r="AJ4776" s="166"/>
      <c r="AK4776" s="166"/>
    </row>
    <row r="4777" spans="33:37">
      <c r="AG4777" s="166" t="s">
        <v>81</v>
      </c>
      <c r="AH4777" s="166" t="s">
        <v>1506</v>
      </c>
      <c r="AI4777" s="166">
        <v>2806305</v>
      </c>
      <c r="AJ4777" s="166"/>
      <c r="AK4777" s="166"/>
    </row>
    <row r="4778" spans="33:37">
      <c r="AG4778" s="166" t="s">
        <v>81</v>
      </c>
      <c r="AH4778" s="166" t="s">
        <v>1527</v>
      </c>
      <c r="AI4778" s="166">
        <v>2806503</v>
      </c>
      <c r="AJ4778" s="166"/>
      <c r="AK4778" s="166"/>
    </row>
    <row r="4779" spans="33:37">
      <c r="AG4779" s="166" t="s">
        <v>81</v>
      </c>
      <c r="AH4779" s="166" t="s">
        <v>1548</v>
      </c>
      <c r="AI4779" s="166">
        <v>2806404</v>
      </c>
      <c r="AJ4779" s="166"/>
      <c r="AK4779" s="166"/>
    </row>
    <row r="4780" spans="33:37">
      <c r="AG4780" s="166" t="s">
        <v>81</v>
      </c>
      <c r="AH4780" s="166" t="s">
        <v>1567</v>
      </c>
      <c r="AI4780" s="166">
        <v>2806602</v>
      </c>
      <c r="AJ4780" s="166"/>
      <c r="AK4780" s="166"/>
    </row>
    <row r="4781" spans="33:37">
      <c r="AG4781" s="166" t="s">
        <v>81</v>
      </c>
      <c r="AH4781" s="166" t="s">
        <v>1587</v>
      </c>
      <c r="AI4781" s="166">
        <v>2806701</v>
      </c>
      <c r="AJ4781" s="166"/>
      <c r="AK4781" s="166"/>
    </row>
    <row r="4782" spans="33:37">
      <c r="AG4782" s="166" t="s">
        <v>81</v>
      </c>
      <c r="AH4782" s="166" t="s">
        <v>1607</v>
      </c>
      <c r="AI4782" s="166">
        <v>2806800</v>
      </c>
      <c r="AJ4782" s="166"/>
      <c r="AK4782" s="166"/>
    </row>
    <row r="4783" spans="33:37">
      <c r="AG4783" s="166" t="s">
        <v>81</v>
      </c>
      <c r="AH4783" s="166" t="s">
        <v>1628</v>
      </c>
      <c r="AI4783" s="166">
        <v>2806909</v>
      </c>
      <c r="AJ4783" s="166"/>
      <c r="AK4783" s="166"/>
    </row>
    <row r="4784" spans="33:37">
      <c r="AG4784" s="166" t="s">
        <v>81</v>
      </c>
      <c r="AH4784" s="166" t="s">
        <v>1649</v>
      </c>
      <c r="AI4784" s="166">
        <v>2807006</v>
      </c>
      <c r="AJ4784" s="166"/>
      <c r="AK4784" s="166"/>
    </row>
    <row r="4785" spans="33:37">
      <c r="AG4785" s="166" t="s">
        <v>81</v>
      </c>
      <c r="AH4785" s="166" t="s">
        <v>1669</v>
      </c>
      <c r="AI4785" s="166">
        <v>2807105</v>
      </c>
      <c r="AJ4785" s="166"/>
      <c r="AK4785" s="166"/>
    </row>
    <row r="4786" spans="33:37">
      <c r="AG4786" s="166" t="s">
        <v>81</v>
      </c>
      <c r="AH4786" s="166" t="s">
        <v>1690</v>
      </c>
      <c r="AI4786" s="166">
        <v>2807204</v>
      </c>
      <c r="AJ4786" s="166"/>
      <c r="AK4786" s="166"/>
    </row>
    <row r="4787" spans="33:37">
      <c r="AG4787" s="166" t="s">
        <v>81</v>
      </c>
      <c r="AH4787" s="166" t="s">
        <v>1710</v>
      </c>
      <c r="AI4787" s="166">
        <v>2807303</v>
      </c>
      <c r="AJ4787" s="166"/>
      <c r="AK4787" s="166"/>
    </row>
    <row r="4788" spans="33:37">
      <c r="AG4788" s="166" t="s">
        <v>81</v>
      </c>
      <c r="AH4788" s="166" t="s">
        <v>1731</v>
      </c>
      <c r="AI4788" s="166">
        <v>2807402</v>
      </c>
      <c r="AJ4788" s="166"/>
      <c r="AK4788" s="166"/>
    </row>
    <row r="4789" spans="33:37">
      <c r="AG4789" s="166" t="s">
        <v>81</v>
      </c>
      <c r="AH4789" s="166" t="s">
        <v>1752</v>
      </c>
      <c r="AI4789" s="166">
        <v>2807501</v>
      </c>
      <c r="AJ4789" s="166"/>
      <c r="AK4789" s="166"/>
    </row>
    <row r="4790" spans="33:37">
      <c r="AG4790" s="166" t="s">
        <v>81</v>
      </c>
      <c r="AH4790" s="166" t="s">
        <v>1772</v>
      </c>
      <c r="AI4790" s="166">
        <v>2807600</v>
      </c>
      <c r="AJ4790" s="166"/>
      <c r="AK4790" s="166"/>
    </row>
    <row r="4791" spans="33:37">
      <c r="AG4791" s="166" t="s">
        <v>83</v>
      </c>
      <c r="AH4791" s="166" t="s">
        <v>112</v>
      </c>
      <c r="AI4791" s="166">
        <v>3500105</v>
      </c>
      <c r="AJ4791" s="166"/>
      <c r="AK4791" s="166"/>
    </row>
    <row r="4792" spans="33:37">
      <c r="AG4792" s="166" t="s">
        <v>83</v>
      </c>
      <c r="AH4792" s="166" t="s">
        <v>138</v>
      </c>
      <c r="AI4792" s="166">
        <v>3500204</v>
      </c>
      <c r="AJ4792" s="166"/>
      <c r="AK4792" s="166"/>
    </row>
    <row r="4793" spans="33:37">
      <c r="AG4793" s="166" t="s">
        <v>83</v>
      </c>
      <c r="AH4793" s="166" t="s">
        <v>163</v>
      </c>
      <c r="AI4793" s="166">
        <v>3500303</v>
      </c>
      <c r="AJ4793" s="166"/>
      <c r="AK4793" s="166"/>
    </row>
    <row r="4794" spans="33:37">
      <c r="AG4794" s="166" t="s">
        <v>83</v>
      </c>
      <c r="AH4794" s="166" t="s">
        <v>189</v>
      </c>
      <c r="AI4794" s="166">
        <v>3500402</v>
      </c>
      <c r="AJ4794" s="166"/>
      <c r="AK4794" s="166"/>
    </row>
    <row r="4795" spans="33:37">
      <c r="AG4795" s="166" t="s">
        <v>83</v>
      </c>
      <c r="AH4795" s="166" t="s">
        <v>215</v>
      </c>
      <c r="AI4795" s="166">
        <v>3500501</v>
      </c>
      <c r="AJ4795" s="166"/>
      <c r="AK4795" s="166"/>
    </row>
    <row r="4796" spans="33:37">
      <c r="AG4796" s="166" t="s">
        <v>83</v>
      </c>
      <c r="AH4796" s="166" t="s">
        <v>239</v>
      </c>
      <c r="AI4796" s="166">
        <v>3500550</v>
      </c>
      <c r="AJ4796" s="166"/>
      <c r="AK4796" s="166"/>
    </row>
    <row r="4797" spans="33:37">
      <c r="AG4797" s="166" t="s">
        <v>83</v>
      </c>
      <c r="AH4797" s="166" t="s">
        <v>264</v>
      </c>
      <c r="AI4797" s="166">
        <v>3500600</v>
      </c>
      <c r="AJ4797" s="166"/>
      <c r="AK4797" s="166"/>
    </row>
    <row r="4798" spans="33:37">
      <c r="AG4798" s="166" t="s">
        <v>83</v>
      </c>
      <c r="AH4798" s="166" t="s">
        <v>290</v>
      </c>
      <c r="AI4798" s="166">
        <v>3500709</v>
      </c>
      <c r="AJ4798" s="166"/>
      <c r="AK4798" s="166"/>
    </row>
    <row r="4799" spans="33:37">
      <c r="AG4799" s="166" t="s">
        <v>83</v>
      </c>
      <c r="AH4799" s="166" t="s">
        <v>316</v>
      </c>
      <c r="AI4799" s="166">
        <v>3500758</v>
      </c>
      <c r="AJ4799" s="166"/>
      <c r="AK4799" s="166"/>
    </row>
    <row r="4800" spans="33:37">
      <c r="AG4800" s="166" t="s">
        <v>83</v>
      </c>
      <c r="AH4800" s="166" t="s">
        <v>341</v>
      </c>
      <c r="AI4800" s="166">
        <v>3500808</v>
      </c>
      <c r="AJ4800" s="166"/>
      <c r="AK4800" s="166"/>
    </row>
    <row r="4801" spans="33:37">
      <c r="AG4801" s="166" t="s">
        <v>83</v>
      </c>
      <c r="AH4801" s="166" t="s">
        <v>365</v>
      </c>
      <c r="AI4801" s="166">
        <v>3500907</v>
      </c>
      <c r="AJ4801" s="166"/>
      <c r="AK4801" s="166"/>
    </row>
    <row r="4802" spans="33:37">
      <c r="AG4802" s="166" t="s">
        <v>83</v>
      </c>
      <c r="AH4802" s="166" t="s">
        <v>390</v>
      </c>
      <c r="AI4802" s="166">
        <v>3501004</v>
      </c>
      <c r="AJ4802" s="166"/>
      <c r="AK4802" s="166"/>
    </row>
    <row r="4803" spans="33:37">
      <c r="AG4803" s="166" t="s">
        <v>83</v>
      </c>
      <c r="AH4803" s="166" t="s">
        <v>110</v>
      </c>
      <c r="AI4803" s="166">
        <v>3501103</v>
      </c>
      <c r="AJ4803" s="166"/>
      <c r="AK4803" s="166"/>
    </row>
    <row r="4804" spans="33:37">
      <c r="AG4804" s="166" t="s">
        <v>83</v>
      </c>
      <c r="AH4804" s="166" t="s">
        <v>441</v>
      </c>
      <c r="AI4804" s="166">
        <v>3501152</v>
      </c>
      <c r="AJ4804" s="166"/>
      <c r="AK4804" s="166"/>
    </row>
    <row r="4805" spans="33:37">
      <c r="AG4805" s="166" t="s">
        <v>83</v>
      </c>
      <c r="AH4805" s="166" t="s">
        <v>466</v>
      </c>
      <c r="AI4805" s="166">
        <v>3501202</v>
      </c>
      <c r="AJ4805" s="166"/>
      <c r="AK4805" s="166"/>
    </row>
    <row r="4806" spans="33:37">
      <c r="AG4806" s="166" t="s">
        <v>83</v>
      </c>
      <c r="AH4806" s="166" t="s">
        <v>491</v>
      </c>
      <c r="AI4806" s="166">
        <v>3501301</v>
      </c>
      <c r="AJ4806" s="166"/>
      <c r="AK4806" s="166"/>
    </row>
    <row r="4807" spans="33:37">
      <c r="AG4807" s="166" t="s">
        <v>83</v>
      </c>
      <c r="AH4807" s="166" t="s">
        <v>515</v>
      </c>
      <c r="AI4807" s="166">
        <v>3501400</v>
      </c>
      <c r="AJ4807" s="166"/>
      <c r="AK4807" s="166"/>
    </row>
    <row r="4808" spans="33:37">
      <c r="AG4808" s="166" t="s">
        <v>83</v>
      </c>
      <c r="AH4808" s="166" t="s">
        <v>538</v>
      </c>
      <c r="AI4808" s="166">
        <v>3501509</v>
      </c>
      <c r="AJ4808" s="166"/>
      <c r="AK4808" s="166"/>
    </row>
    <row r="4809" spans="33:37">
      <c r="AG4809" s="166" t="s">
        <v>83</v>
      </c>
      <c r="AH4809" s="166" t="s">
        <v>561</v>
      </c>
      <c r="AI4809" s="166">
        <v>3501608</v>
      </c>
      <c r="AJ4809" s="166"/>
      <c r="AK4809" s="166"/>
    </row>
    <row r="4810" spans="33:37">
      <c r="AG4810" s="166" t="s">
        <v>83</v>
      </c>
      <c r="AH4810" s="166" t="s">
        <v>584</v>
      </c>
      <c r="AI4810" s="166">
        <v>3501707</v>
      </c>
      <c r="AJ4810" s="166"/>
      <c r="AK4810" s="166"/>
    </row>
    <row r="4811" spans="33:37">
      <c r="AG4811" s="166" t="s">
        <v>83</v>
      </c>
      <c r="AH4811" s="166" t="s">
        <v>607</v>
      </c>
      <c r="AI4811" s="166">
        <v>3501806</v>
      </c>
      <c r="AJ4811" s="166"/>
      <c r="AK4811" s="166"/>
    </row>
    <row r="4812" spans="33:37">
      <c r="AG4812" s="166" t="s">
        <v>83</v>
      </c>
      <c r="AH4812" s="166" t="s">
        <v>306</v>
      </c>
      <c r="AI4812" s="166">
        <v>3501905</v>
      </c>
      <c r="AJ4812" s="166"/>
      <c r="AK4812" s="166"/>
    </row>
    <row r="4813" spans="33:37">
      <c r="AG4813" s="166" t="s">
        <v>83</v>
      </c>
      <c r="AH4813" s="166" t="s">
        <v>650</v>
      </c>
      <c r="AI4813" s="166">
        <v>3502002</v>
      </c>
      <c r="AJ4813" s="166"/>
      <c r="AK4813" s="166"/>
    </row>
    <row r="4814" spans="33:37">
      <c r="AG4814" s="166" t="s">
        <v>83</v>
      </c>
      <c r="AH4814" s="166" t="s">
        <v>671</v>
      </c>
      <c r="AI4814" s="166">
        <v>3502101</v>
      </c>
      <c r="AJ4814" s="166"/>
      <c r="AK4814" s="166"/>
    </row>
    <row r="4815" spans="33:37">
      <c r="AG4815" s="166" t="s">
        <v>83</v>
      </c>
      <c r="AH4815" s="166" t="s">
        <v>692</v>
      </c>
      <c r="AI4815" s="166">
        <v>3502200</v>
      </c>
      <c r="AJ4815" s="166"/>
      <c r="AK4815" s="166"/>
    </row>
    <row r="4816" spans="33:37">
      <c r="AG4816" s="166" t="s">
        <v>83</v>
      </c>
      <c r="AH4816" s="166" t="s">
        <v>713</v>
      </c>
      <c r="AI4816" s="166">
        <v>3502309</v>
      </c>
      <c r="AJ4816" s="166"/>
      <c r="AK4816" s="166"/>
    </row>
    <row r="4817" spans="33:37">
      <c r="AG4817" s="166" t="s">
        <v>83</v>
      </c>
      <c r="AH4817" s="166" t="s">
        <v>735</v>
      </c>
      <c r="AI4817" s="166">
        <v>3502408</v>
      </c>
      <c r="AJ4817" s="166"/>
      <c r="AK4817" s="166"/>
    </row>
    <row r="4818" spans="33:37">
      <c r="AG4818" s="166" t="s">
        <v>83</v>
      </c>
      <c r="AH4818" s="166" t="s">
        <v>332</v>
      </c>
      <c r="AI4818" s="166">
        <v>3502507</v>
      </c>
      <c r="AJ4818" s="166"/>
      <c r="AK4818" s="166"/>
    </row>
    <row r="4819" spans="33:37">
      <c r="AG4819" s="166" t="s">
        <v>83</v>
      </c>
      <c r="AH4819" s="166" t="s">
        <v>779</v>
      </c>
      <c r="AI4819" s="166">
        <v>3502606</v>
      </c>
      <c r="AJ4819" s="166"/>
      <c r="AK4819" s="166"/>
    </row>
    <row r="4820" spans="33:37">
      <c r="AG4820" s="166" t="s">
        <v>83</v>
      </c>
      <c r="AH4820" s="166" t="s">
        <v>800</v>
      </c>
      <c r="AI4820" s="166">
        <v>3502705</v>
      </c>
      <c r="AJ4820" s="166"/>
      <c r="AK4820" s="166"/>
    </row>
    <row r="4821" spans="33:37">
      <c r="AG4821" s="166" t="s">
        <v>83</v>
      </c>
      <c r="AH4821" s="166" t="s">
        <v>821</v>
      </c>
      <c r="AI4821" s="166">
        <v>3502754</v>
      </c>
      <c r="AJ4821" s="166"/>
      <c r="AK4821" s="166"/>
    </row>
    <row r="4822" spans="33:37">
      <c r="AG4822" s="166" t="s">
        <v>83</v>
      </c>
      <c r="AH4822" s="166" t="s">
        <v>843</v>
      </c>
      <c r="AI4822" s="166">
        <v>3502804</v>
      </c>
      <c r="AJ4822" s="166"/>
      <c r="AK4822" s="166"/>
    </row>
    <row r="4823" spans="33:37">
      <c r="AG4823" s="166" t="s">
        <v>83</v>
      </c>
      <c r="AH4823" s="166" t="s">
        <v>865</v>
      </c>
      <c r="AI4823" s="166">
        <v>3502903</v>
      </c>
      <c r="AJ4823" s="166"/>
      <c r="AK4823" s="166"/>
    </row>
    <row r="4824" spans="33:37">
      <c r="AG4824" s="166" t="s">
        <v>83</v>
      </c>
      <c r="AH4824" s="166" t="s">
        <v>887</v>
      </c>
      <c r="AI4824" s="166">
        <v>3503000</v>
      </c>
      <c r="AJ4824" s="166"/>
      <c r="AK4824" s="166"/>
    </row>
    <row r="4825" spans="33:37">
      <c r="AG4825" s="166" t="s">
        <v>83</v>
      </c>
      <c r="AH4825" s="166" t="s">
        <v>910</v>
      </c>
      <c r="AI4825" s="166">
        <v>3503109</v>
      </c>
      <c r="AJ4825" s="166"/>
      <c r="AK4825" s="166"/>
    </row>
    <row r="4826" spans="33:37">
      <c r="AG4826" s="166" t="s">
        <v>83</v>
      </c>
      <c r="AH4826" s="166" t="s">
        <v>933</v>
      </c>
      <c r="AI4826" s="166">
        <v>3503158</v>
      </c>
      <c r="AJ4826" s="166"/>
      <c r="AK4826" s="166"/>
    </row>
    <row r="4827" spans="33:37">
      <c r="AG4827" s="166" t="s">
        <v>83</v>
      </c>
      <c r="AH4827" s="166" t="s">
        <v>955</v>
      </c>
      <c r="AI4827" s="166">
        <v>3503208</v>
      </c>
      <c r="AJ4827" s="166"/>
      <c r="AK4827" s="166"/>
    </row>
    <row r="4828" spans="33:37">
      <c r="AG4828" s="166" t="s">
        <v>83</v>
      </c>
      <c r="AH4828" s="166" t="s">
        <v>978</v>
      </c>
      <c r="AI4828" s="166">
        <v>3503307</v>
      </c>
      <c r="AJ4828" s="166"/>
      <c r="AK4828" s="166"/>
    </row>
    <row r="4829" spans="33:37">
      <c r="AG4829" s="166" t="s">
        <v>83</v>
      </c>
      <c r="AH4829" s="166" t="s">
        <v>1000</v>
      </c>
      <c r="AI4829" s="166">
        <v>3503356</v>
      </c>
      <c r="AJ4829" s="166"/>
      <c r="AK4829" s="166"/>
    </row>
    <row r="4830" spans="33:37">
      <c r="AG4830" s="166" t="s">
        <v>83</v>
      </c>
      <c r="AH4830" s="166" t="s">
        <v>1022</v>
      </c>
      <c r="AI4830" s="166">
        <v>3503406</v>
      </c>
      <c r="AJ4830" s="166"/>
      <c r="AK4830" s="166"/>
    </row>
    <row r="4831" spans="33:37">
      <c r="AG4831" s="166" t="s">
        <v>83</v>
      </c>
      <c r="AH4831" s="166" t="s">
        <v>1045</v>
      </c>
      <c r="AI4831" s="166">
        <v>3503505</v>
      </c>
      <c r="AJ4831" s="166"/>
      <c r="AK4831" s="166"/>
    </row>
    <row r="4832" spans="33:37">
      <c r="AG4832" s="166" t="s">
        <v>83</v>
      </c>
      <c r="AH4832" s="166" t="s">
        <v>1066</v>
      </c>
      <c r="AI4832" s="166">
        <v>3503604</v>
      </c>
      <c r="AJ4832" s="166"/>
      <c r="AK4832" s="166"/>
    </row>
    <row r="4833" spans="33:37">
      <c r="AG4833" s="166" t="s">
        <v>83</v>
      </c>
      <c r="AH4833" s="166" t="s">
        <v>1088</v>
      </c>
      <c r="AI4833" s="166">
        <v>3503703</v>
      </c>
      <c r="AJ4833" s="166"/>
      <c r="AK4833" s="166"/>
    </row>
    <row r="4834" spans="33:37">
      <c r="AG4834" s="166" t="s">
        <v>83</v>
      </c>
      <c r="AH4834" s="166" t="s">
        <v>1111</v>
      </c>
      <c r="AI4834" s="166">
        <v>3503802</v>
      </c>
      <c r="AJ4834" s="166"/>
      <c r="AK4834" s="166"/>
    </row>
    <row r="4835" spans="33:37">
      <c r="AG4835" s="166" t="s">
        <v>83</v>
      </c>
      <c r="AH4835" s="166" t="s">
        <v>1134</v>
      </c>
      <c r="AI4835" s="166">
        <v>3503901</v>
      </c>
      <c r="AJ4835" s="166"/>
      <c r="AK4835" s="166"/>
    </row>
    <row r="4836" spans="33:37">
      <c r="AG4836" s="166" t="s">
        <v>83</v>
      </c>
      <c r="AH4836" s="166" t="s">
        <v>1157</v>
      </c>
      <c r="AI4836" s="166">
        <v>3503950</v>
      </c>
      <c r="AJ4836" s="166"/>
      <c r="AK4836" s="166"/>
    </row>
    <row r="4837" spans="33:37">
      <c r="AG4837" s="166" t="s">
        <v>83</v>
      </c>
      <c r="AH4837" s="166" t="s">
        <v>1180</v>
      </c>
      <c r="AI4837" s="166">
        <v>3504008</v>
      </c>
      <c r="AJ4837" s="166"/>
      <c r="AK4837" s="166"/>
    </row>
    <row r="4838" spans="33:37">
      <c r="AG4838" s="166" t="s">
        <v>83</v>
      </c>
      <c r="AH4838" s="166" t="s">
        <v>1202</v>
      </c>
      <c r="AI4838" s="166">
        <v>3504107</v>
      </c>
      <c r="AJ4838" s="166"/>
      <c r="AK4838" s="166"/>
    </row>
    <row r="4839" spans="33:37">
      <c r="AG4839" s="166" t="s">
        <v>83</v>
      </c>
      <c r="AH4839" s="166" t="s">
        <v>1224</v>
      </c>
      <c r="AI4839" s="166">
        <v>3504206</v>
      </c>
      <c r="AJ4839" s="166"/>
      <c r="AK4839" s="166"/>
    </row>
    <row r="4840" spans="33:37">
      <c r="AG4840" s="166" t="s">
        <v>83</v>
      </c>
      <c r="AH4840" s="166" t="s">
        <v>1246</v>
      </c>
      <c r="AI4840" s="166">
        <v>3504305</v>
      </c>
      <c r="AJ4840" s="166"/>
      <c r="AK4840" s="166"/>
    </row>
    <row r="4841" spans="33:37">
      <c r="AG4841" s="166" t="s">
        <v>83</v>
      </c>
      <c r="AH4841" s="166" t="s">
        <v>1269</v>
      </c>
      <c r="AI4841" s="166">
        <v>3504404</v>
      </c>
      <c r="AJ4841" s="166"/>
      <c r="AK4841" s="166"/>
    </row>
    <row r="4842" spans="33:37">
      <c r="AG4842" s="166" t="s">
        <v>83</v>
      </c>
      <c r="AH4842" s="166" t="s">
        <v>1290</v>
      </c>
      <c r="AI4842" s="166">
        <v>3504503</v>
      </c>
      <c r="AJ4842" s="166"/>
      <c r="AK4842" s="166"/>
    </row>
    <row r="4843" spans="33:37">
      <c r="AG4843" s="166" t="s">
        <v>83</v>
      </c>
      <c r="AH4843" s="166" t="s">
        <v>1312</v>
      </c>
      <c r="AI4843" s="166">
        <v>3504602</v>
      </c>
      <c r="AJ4843" s="166"/>
      <c r="AK4843" s="166"/>
    </row>
    <row r="4844" spans="33:37">
      <c r="AG4844" s="166" t="s">
        <v>83</v>
      </c>
      <c r="AH4844" s="166" t="s">
        <v>1334</v>
      </c>
      <c r="AI4844" s="166">
        <v>3504701</v>
      </c>
      <c r="AJ4844" s="166"/>
      <c r="AK4844" s="166"/>
    </row>
    <row r="4845" spans="33:37">
      <c r="AG4845" s="166" t="s">
        <v>83</v>
      </c>
      <c r="AH4845" s="166" t="s">
        <v>1355</v>
      </c>
      <c r="AI4845" s="166">
        <v>3504800</v>
      </c>
      <c r="AJ4845" s="166"/>
      <c r="AK4845" s="166"/>
    </row>
    <row r="4846" spans="33:37">
      <c r="AG4846" s="166" t="s">
        <v>83</v>
      </c>
      <c r="AH4846" s="166" t="s">
        <v>1377</v>
      </c>
      <c r="AI4846" s="166">
        <v>3504909</v>
      </c>
      <c r="AJ4846" s="166"/>
      <c r="AK4846" s="166"/>
    </row>
    <row r="4847" spans="33:37">
      <c r="AG4847" s="166" t="s">
        <v>83</v>
      </c>
      <c r="AH4847" s="166" t="s">
        <v>1399</v>
      </c>
      <c r="AI4847" s="166">
        <v>3505005</v>
      </c>
      <c r="AJ4847" s="166"/>
      <c r="AK4847" s="166"/>
    </row>
    <row r="4848" spans="33:37">
      <c r="AG4848" s="166" t="s">
        <v>83</v>
      </c>
      <c r="AH4848" s="166" t="s">
        <v>1421</v>
      </c>
      <c r="AI4848" s="166">
        <v>3505104</v>
      </c>
      <c r="AJ4848" s="166"/>
      <c r="AK4848" s="166"/>
    </row>
    <row r="4849" spans="33:37">
      <c r="AG4849" s="166" t="s">
        <v>83</v>
      </c>
      <c r="AH4849" s="166" t="s">
        <v>1442</v>
      </c>
      <c r="AI4849" s="166">
        <v>3505203</v>
      </c>
      <c r="AJ4849" s="166"/>
      <c r="AK4849" s="166"/>
    </row>
    <row r="4850" spans="33:37">
      <c r="AG4850" s="166" t="s">
        <v>83</v>
      </c>
      <c r="AH4850" s="166" t="s">
        <v>864</v>
      </c>
      <c r="AI4850" s="166">
        <v>3505302</v>
      </c>
      <c r="AJ4850" s="166"/>
      <c r="AK4850" s="166"/>
    </row>
    <row r="4851" spans="33:37">
      <c r="AG4851" s="166" t="s">
        <v>83</v>
      </c>
      <c r="AH4851" s="166" t="s">
        <v>1484</v>
      </c>
      <c r="AI4851" s="166">
        <v>3505351</v>
      </c>
      <c r="AJ4851" s="166"/>
      <c r="AK4851" s="166"/>
    </row>
    <row r="4852" spans="33:37">
      <c r="AG4852" s="166" t="s">
        <v>83</v>
      </c>
      <c r="AH4852" s="166" t="s">
        <v>1505</v>
      </c>
      <c r="AI4852" s="166">
        <v>3505401</v>
      </c>
      <c r="AJ4852" s="166"/>
      <c r="AK4852" s="166"/>
    </row>
    <row r="4853" spans="33:37">
      <c r="AG4853" s="166" t="s">
        <v>83</v>
      </c>
      <c r="AH4853" s="166" t="s">
        <v>1526</v>
      </c>
      <c r="AI4853" s="166">
        <v>3505500</v>
      </c>
      <c r="AJ4853" s="166"/>
      <c r="AK4853" s="166"/>
    </row>
    <row r="4854" spans="33:37">
      <c r="AG4854" s="166" t="s">
        <v>83</v>
      </c>
      <c r="AH4854" s="166" t="s">
        <v>1547</v>
      </c>
      <c r="AI4854" s="166">
        <v>3505609</v>
      </c>
      <c r="AJ4854" s="166"/>
      <c r="AK4854" s="166"/>
    </row>
    <row r="4855" spans="33:37">
      <c r="AG4855" s="166" t="s">
        <v>83</v>
      </c>
      <c r="AH4855" s="166" t="s">
        <v>1566</v>
      </c>
      <c r="AI4855" s="166">
        <v>3505708</v>
      </c>
      <c r="AJ4855" s="166"/>
      <c r="AK4855" s="166"/>
    </row>
    <row r="4856" spans="33:37">
      <c r="AG4856" s="166" t="s">
        <v>83</v>
      </c>
      <c r="AH4856" s="166" t="s">
        <v>1586</v>
      </c>
      <c r="AI4856" s="166">
        <v>3505807</v>
      </c>
      <c r="AJ4856" s="166"/>
      <c r="AK4856" s="166"/>
    </row>
    <row r="4857" spans="33:37">
      <c r="AG4857" s="166" t="s">
        <v>83</v>
      </c>
      <c r="AH4857" s="166" t="s">
        <v>1606</v>
      </c>
      <c r="AI4857" s="166">
        <v>3505906</v>
      </c>
      <c r="AJ4857" s="166"/>
      <c r="AK4857" s="166"/>
    </row>
    <row r="4858" spans="33:37">
      <c r="AG4858" s="166" t="s">
        <v>83</v>
      </c>
      <c r="AH4858" s="166" t="s">
        <v>1627</v>
      </c>
      <c r="AI4858" s="166">
        <v>3506003</v>
      </c>
      <c r="AJ4858" s="166"/>
      <c r="AK4858" s="166"/>
    </row>
    <row r="4859" spans="33:37">
      <c r="AG4859" s="166" t="s">
        <v>83</v>
      </c>
      <c r="AH4859" s="166" t="s">
        <v>1648</v>
      </c>
      <c r="AI4859" s="166">
        <v>3506102</v>
      </c>
      <c r="AJ4859" s="166"/>
      <c r="AK4859" s="166"/>
    </row>
    <row r="4860" spans="33:37">
      <c r="AG4860" s="166" t="s">
        <v>83</v>
      </c>
      <c r="AH4860" s="166" t="s">
        <v>1668</v>
      </c>
      <c r="AI4860" s="166">
        <v>3506201</v>
      </c>
      <c r="AJ4860" s="166"/>
      <c r="AK4860" s="166"/>
    </row>
    <row r="4861" spans="33:37">
      <c r="AG4861" s="166" t="s">
        <v>83</v>
      </c>
      <c r="AH4861" s="166" t="s">
        <v>1689</v>
      </c>
      <c r="AI4861" s="166">
        <v>3506300</v>
      </c>
      <c r="AJ4861" s="166"/>
      <c r="AK4861" s="166"/>
    </row>
    <row r="4862" spans="33:37">
      <c r="AG4862" s="166" t="s">
        <v>83</v>
      </c>
      <c r="AH4862" s="166" t="s">
        <v>1709</v>
      </c>
      <c r="AI4862" s="166">
        <v>3506359</v>
      </c>
      <c r="AJ4862" s="166"/>
      <c r="AK4862" s="166"/>
    </row>
    <row r="4863" spans="33:37">
      <c r="AG4863" s="166" t="s">
        <v>83</v>
      </c>
      <c r="AH4863" s="166" t="s">
        <v>1730</v>
      </c>
      <c r="AI4863" s="166">
        <v>3506409</v>
      </c>
      <c r="AJ4863" s="166"/>
      <c r="AK4863" s="166"/>
    </row>
    <row r="4864" spans="33:37">
      <c r="AG4864" s="166" t="s">
        <v>83</v>
      </c>
      <c r="AH4864" s="166" t="s">
        <v>1751</v>
      </c>
      <c r="AI4864" s="166">
        <v>3506508</v>
      </c>
      <c r="AJ4864" s="166"/>
      <c r="AK4864" s="166"/>
    </row>
    <row r="4865" spans="33:37">
      <c r="AG4865" s="166" t="s">
        <v>83</v>
      </c>
      <c r="AH4865" s="166" t="s">
        <v>1771</v>
      </c>
      <c r="AI4865" s="166">
        <v>3506607</v>
      </c>
      <c r="AJ4865" s="166"/>
      <c r="AK4865" s="166"/>
    </row>
    <row r="4866" spans="33:37">
      <c r="AG4866" s="166" t="s">
        <v>83</v>
      </c>
      <c r="AH4866" s="166" t="s">
        <v>1791</v>
      </c>
      <c r="AI4866" s="166">
        <v>3506706</v>
      </c>
      <c r="AJ4866" s="166"/>
      <c r="AK4866" s="166"/>
    </row>
    <row r="4867" spans="33:37">
      <c r="AG4867" s="166" t="s">
        <v>83</v>
      </c>
      <c r="AH4867" s="166" t="s">
        <v>794</v>
      </c>
      <c r="AI4867" s="166">
        <v>3506805</v>
      </c>
      <c r="AJ4867" s="166"/>
      <c r="AK4867" s="166"/>
    </row>
    <row r="4868" spans="33:37">
      <c r="AG4868" s="166" t="s">
        <v>83</v>
      </c>
      <c r="AH4868" s="166" t="s">
        <v>1829</v>
      </c>
      <c r="AI4868" s="166">
        <v>3506904</v>
      </c>
      <c r="AJ4868" s="166"/>
      <c r="AK4868" s="166"/>
    </row>
    <row r="4869" spans="33:37">
      <c r="AG4869" s="166" t="s">
        <v>83</v>
      </c>
      <c r="AH4869" s="166" t="s">
        <v>1847</v>
      </c>
      <c r="AI4869" s="166">
        <v>3507001</v>
      </c>
      <c r="AJ4869" s="166"/>
      <c r="AK4869" s="166"/>
    </row>
    <row r="4870" spans="33:37">
      <c r="AG4870" s="166" t="s">
        <v>83</v>
      </c>
      <c r="AH4870" s="166" t="s">
        <v>1865</v>
      </c>
      <c r="AI4870" s="166">
        <v>3507100</v>
      </c>
      <c r="AJ4870" s="166"/>
      <c r="AK4870" s="166"/>
    </row>
    <row r="4871" spans="33:37">
      <c r="AG4871" s="166" t="s">
        <v>83</v>
      </c>
      <c r="AH4871" s="166" t="s">
        <v>1883</v>
      </c>
      <c r="AI4871" s="166">
        <v>3507159</v>
      </c>
      <c r="AJ4871" s="166"/>
      <c r="AK4871" s="166"/>
    </row>
    <row r="4872" spans="33:37">
      <c r="AG4872" s="166" t="s">
        <v>83</v>
      </c>
      <c r="AH4872" s="166" t="s">
        <v>1899</v>
      </c>
      <c r="AI4872" s="166">
        <v>3507209</v>
      </c>
      <c r="AJ4872" s="166"/>
      <c r="AK4872" s="166"/>
    </row>
    <row r="4873" spans="33:37">
      <c r="AG4873" s="166" t="s">
        <v>83</v>
      </c>
      <c r="AH4873" s="166" t="s">
        <v>1916</v>
      </c>
      <c r="AI4873" s="166">
        <v>3507308</v>
      </c>
      <c r="AJ4873" s="166"/>
      <c r="AK4873" s="166"/>
    </row>
    <row r="4874" spans="33:37">
      <c r="AG4874" s="166" t="s">
        <v>83</v>
      </c>
      <c r="AH4874" s="166" t="s">
        <v>901</v>
      </c>
      <c r="AI4874" s="166">
        <v>3507407</v>
      </c>
      <c r="AJ4874" s="166"/>
      <c r="AK4874" s="166"/>
    </row>
    <row r="4875" spans="33:37">
      <c r="AG4875" s="166" t="s">
        <v>83</v>
      </c>
      <c r="AH4875" s="166" t="s">
        <v>1949</v>
      </c>
      <c r="AI4875" s="166">
        <v>3507456</v>
      </c>
      <c r="AJ4875" s="166"/>
      <c r="AK4875" s="166"/>
    </row>
    <row r="4876" spans="33:37">
      <c r="AG4876" s="166" t="s">
        <v>83</v>
      </c>
      <c r="AH4876" s="166" t="s">
        <v>1966</v>
      </c>
      <c r="AI4876" s="166">
        <v>3507506</v>
      </c>
      <c r="AJ4876" s="166"/>
      <c r="AK4876" s="166"/>
    </row>
    <row r="4877" spans="33:37">
      <c r="AG4877" s="166" t="s">
        <v>83</v>
      </c>
      <c r="AH4877" s="166" t="s">
        <v>1984</v>
      </c>
      <c r="AI4877" s="166">
        <v>3507605</v>
      </c>
      <c r="AJ4877" s="166"/>
      <c r="AK4877" s="166"/>
    </row>
    <row r="4878" spans="33:37">
      <c r="AG4878" s="166" t="s">
        <v>83</v>
      </c>
      <c r="AH4878" s="166" t="s">
        <v>2001</v>
      </c>
      <c r="AI4878" s="166">
        <v>3507704</v>
      </c>
      <c r="AJ4878" s="166"/>
      <c r="AK4878" s="166"/>
    </row>
    <row r="4879" spans="33:37">
      <c r="AG4879" s="166" t="s">
        <v>83</v>
      </c>
      <c r="AH4879" s="166" t="s">
        <v>2019</v>
      </c>
      <c r="AI4879" s="166">
        <v>3507753</v>
      </c>
      <c r="AJ4879" s="166"/>
      <c r="AK4879" s="166"/>
    </row>
    <row r="4880" spans="33:37">
      <c r="AG4880" s="166" t="s">
        <v>83</v>
      </c>
      <c r="AH4880" s="166" t="s">
        <v>2037</v>
      </c>
      <c r="AI4880" s="166">
        <v>3507803</v>
      </c>
      <c r="AJ4880" s="166"/>
      <c r="AK4880" s="166"/>
    </row>
    <row r="4881" spans="33:37">
      <c r="AG4881" s="166" t="s">
        <v>83</v>
      </c>
      <c r="AH4881" s="166" t="s">
        <v>2055</v>
      </c>
      <c r="AI4881" s="166">
        <v>3507902</v>
      </c>
      <c r="AJ4881" s="166"/>
      <c r="AK4881" s="166"/>
    </row>
    <row r="4882" spans="33:37">
      <c r="AG4882" s="166" t="s">
        <v>83</v>
      </c>
      <c r="AH4882" s="166" t="s">
        <v>2072</v>
      </c>
      <c r="AI4882" s="166">
        <v>3508009</v>
      </c>
      <c r="AJ4882" s="166"/>
      <c r="AK4882" s="166"/>
    </row>
    <row r="4883" spans="33:37">
      <c r="AG4883" s="166" t="s">
        <v>83</v>
      </c>
      <c r="AH4883" s="166" t="s">
        <v>2088</v>
      </c>
      <c r="AI4883" s="166">
        <v>3508108</v>
      </c>
      <c r="AJ4883" s="166"/>
      <c r="AK4883" s="166"/>
    </row>
    <row r="4884" spans="33:37">
      <c r="AG4884" s="166" t="s">
        <v>83</v>
      </c>
      <c r="AH4884" s="166" t="s">
        <v>2104</v>
      </c>
      <c r="AI4884" s="166">
        <v>3508207</v>
      </c>
      <c r="AJ4884" s="166"/>
      <c r="AK4884" s="166"/>
    </row>
    <row r="4885" spans="33:37">
      <c r="AG4885" s="166" t="s">
        <v>83</v>
      </c>
      <c r="AH4885" s="166" t="s">
        <v>2121</v>
      </c>
      <c r="AI4885" s="166">
        <v>3508306</v>
      </c>
      <c r="AJ4885" s="166"/>
      <c r="AK4885" s="166"/>
    </row>
    <row r="4886" spans="33:37">
      <c r="AG4886" s="166" t="s">
        <v>83</v>
      </c>
      <c r="AH4886" s="166" t="s">
        <v>2136</v>
      </c>
      <c r="AI4886" s="166">
        <v>3508405</v>
      </c>
      <c r="AJ4886" s="166"/>
      <c r="AK4886" s="166"/>
    </row>
    <row r="4887" spans="33:37">
      <c r="AG4887" s="166" t="s">
        <v>83</v>
      </c>
      <c r="AH4887" s="166" t="s">
        <v>2152</v>
      </c>
      <c r="AI4887" s="166">
        <v>3508504</v>
      </c>
      <c r="AJ4887" s="166"/>
      <c r="AK4887" s="166"/>
    </row>
    <row r="4888" spans="33:37">
      <c r="AG4888" s="166" t="s">
        <v>83</v>
      </c>
      <c r="AH4888" s="166" t="s">
        <v>2169</v>
      </c>
      <c r="AI4888" s="166">
        <v>3508603</v>
      </c>
      <c r="AJ4888" s="166"/>
      <c r="AK4888" s="166"/>
    </row>
    <row r="4889" spans="33:37">
      <c r="AG4889" s="166" t="s">
        <v>83</v>
      </c>
      <c r="AH4889" s="166" t="s">
        <v>2186</v>
      </c>
      <c r="AI4889" s="166">
        <v>3508702</v>
      </c>
      <c r="AJ4889" s="166"/>
      <c r="AK4889" s="166"/>
    </row>
    <row r="4890" spans="33:37">
      <c r="AG4890" s="166" t="s">
        <v>83</v>
      </c>
      <c r="AH4890" s="166" t="s">
        <v>1217</v>
      </c>
      <c r="AI4890" s="166">
        <v>3508801</v>
      </c>
      <c r="AJ4890" s="166"/>
      <c r="AK4890" s="166"/>
    </row>
    <row r="4891" spans="33:37">
      <c r="AG4891" s="166" t="s">
        <v>83</v>
      </c>
      <c r="AH4891" s="166" t="s">
        <v>2217</v>
      </c>
      <c r="AI4891" s="166">
        <v>3508900</v>
      </c>
      <c r="AJ4891" s="166"/>
      <c r="AK4891" s="166"/>
    </row>
    <row r="4892" spans="33:37">
      <c r="AG4892" s="166" t="s">
        <v>83</v>
      </c>
      <c r="AH4892" s="166" t="s">
        <v>2234</v>
      </c>
      <c r="AI4892" s="166">
        <v>3509007</v>
      </c>
      <c r="AJ4892" s="166"/>
      <c r="AK4892" s="166"/>
    </row>
    <row r="4893" spans="33:37">
      <c r="AG4893" s="166" t="s">
        <v>83</v>
      </c>
      <c r="AH4893" s="166" t="s">
        <v>2249</v>
      </c>
      <c r="AI4893" s="166">
        <v>3509106</v>
      </c>
      <c r="AJ4893" s="166"/>
      <c r="AK4893" s="166"/>
    </row>
    <row r="4894" spans="33:37">
      <c r="AG4894" s="166" t="s">
        <v>83</v>
      </c>
      <c r="AH4894" s="166" t="s">
        <v>2264</v>
      </c>
      <c r="AI4894" s="166">
        <v>3509205</v>
      </c>
      <c r="AJ4894" s="166"/>
      <c r="AK4894" s="166"/>
    </row>
    <row r="4895" spans="33:37">
      <c r="AG4895" s="166" t="s">
        <v>83</v>
      </c>
      <c r="AH4895" s="166" t="s">
        <v>2279</v>
      </c>
      <c r="AI4895" s="166">
        <v>3509254</v>
      </c>
      <c r="AJ4895" s="166"/>
      <c r="AK4895" s="166"/>
    </row>
    <row r="4896" spans="33:37">
      <c r="AG4896" s="166" t="s">
        <v>83</v>
      </c>
      <c r="AH4896" s="166" t="s">
        <v>2295</v>
      </c>
      <c r="AI4896" s="166">
        <v>3509304</v>
      </c>
      <c r="AJ4896" s="166"/>
      <c r="AK4896" s="166"/>
    </row>
    <row r="4897" spans="33:37">
      <c r="AG4897" s="166" t="s">
        <v>83</v>
      </c>
      <c r="AH4897" s="166" t="s">
        <v>2311</v>
      </c>
      <c r="AI4897" s="166">
        <v>3509403</v>
      </c>
      <c r="AJ4897" s="166"/>
      <c r="AK4897" s="166"/>
    </row>
    <row r="4898" spans="33:37">
      <c r="AG4898" s="166" t="s">
        <v>83</v>
      </c>
      <c r="AH4898" s="166" t="s">
        <v>2324</v>
      </c>
      <c r="AI4898" s="166">
        <v>3509452</v>
      </c>
      <c r="AJ4898" s="166"/>
      <c r="AK4898" s="166"/>
    </row>
    <row r="4899" spans="33:37">
      <c r="AG4899" s="166" t="s">
        <v>83</v>
      </c>
      <c r="AH4899" s="166" t="s">
        <v>2340</v>
      </c>
      <c r="AI4899" s="166">
        <v>3509502</v>
      </c>
      <c r="AJ4899" s="166"/>
      <c r="AK4899" s="166"/>
    </row>
    <row r="4900" spans="33:37">
      <c r="AG4900" s="166" t="s">
        <v>83</v>
      </c>
      <c r="AH4900" s="166" t="s">
        <v>2356</v>
      </c>
      <c r="AI4900" s="166">
        <v>3509601</v>
      </c>
      <c r="AJ4900" s="166"/>
      <c r="AK4900" s="166"/>
    </row>
    <row r="4901" spans="33:37">
      <c r="AG4901" s="166" t="s">
        <v>83</v>
      </c>
      <c r="AH4901" s="166" t="s">
        <v>2370</v>
      </c>
      <c r="AI4901" s="166">
        <v>3509700</v>
      </c>
      <c r="AJ4901" s="166"/>
      <c r="AK4901" s="166"/>
    </row>
    <row r="4902" spans="33:37">
      <c r="AG4902" s="166" t="s">
        <v>83</v>
      </c>
      <c r="AH4902" s="166" t="s">
        <v>2385</v>
      </c>
      <c r="AI4902" s="166">
        <v>3509809</v>
      </c>
      <c r="AJ4902" s="166"/>
      <c r="AK4902" s="166"/>
    </row>
    <row r="4903" spans="33:37">
      <c r="AG4903" s="166" t="s">
        <v>83</v>
      </c>
      <c r="AH4903" s="166" t="s">
        <v>2401</v>
      </c>
      <c r="AI4903" s="166">
        <v>3509908</v>
      </c>
      <c r="AJ4903" s="166"/>
      <c r="AK4903" s="166"/>
    </row>
    <row r="4904" spans="33:37">
      <c r="AG4904" s="166" t="s">
        <v>83</v>
      </c>
      <c r="AH4904" s="166" t="s">
        <v>2417</v>
      </c>
      <c r="AI4904" s="166">
        <v>3509957</v>
      </c>
      <c r="AJ4904" s="166"/>
      <c r="AK4904" s="166"/>
    </row>
    <row r="4905" spans="33:37">
      <c r="AG4905" s="166" t="s">
        <v>83</v>
      </c>
      <c r="AH4905" s="166" t="s">
        <v>2433</v>
      </c>
      <c r="AI4905" s="166">
        <v>3510005</v>
      </c>
      <c r="AJ4905" s="166"/>
      <c r="AK4905" s="166"/>
    </row>
    <row r="4906" spans="33:37">
      <c r="AG4906" s="166" t="s">
        <v>83</v>
      </c>
      <c r="AH4906" s="166" t="s">
        <v>2449</v>
      </c>
      <c r="AI4906" s="166">
        <v>3510104</v>
      </c>
      <c r="AJ4906" s="166"/>
      <c r="AK4906" s="166"/>
    </row>
    <row r="4907" spans="33:37">
      <c r="AG4907" s="166" t="s">
        <v>83</v>
      </c>
      <c r="AH4907" s="166" t="s">
        <v>2463</v>
      </c>
      <c r="AI4907" s="166">
        <v>3510153</v>
      </c>
      <c r="AJ4907" s="166"/>
      <c r="AK4907" s="166"/>
    </row>
    <row r="4908" spans="33:37">
      <c r="AG4908" s="166" t="s">
        <v>83</v>
      </c>
      <c r="AH4908" s="166" t="s">
        <v>2478</v>
      </c>
      <c r="AI4908" s="166">
        <v>3510203</v>
      </c>
      <c r="AJ4908" s="166"/>
      <c r="AK4908" s="166"/>
    </row>
    <row r="4909" spans="33:37">
      <c r="AG4909" s="166" t="s">
        <v>83</v>
      </c>
      <c r="AH4909" s="166" t="s">
        <v>2494</v>
      </c>
      <c r="AI4909" s="166">
        <v>3510302</v>
      </c>
      <c r="AJ4909" s="166"/>
      <c r="AK4909" s="166"/>
    </row>
    <row r="4910" spans="33:37">
      <c r="AG4910" s="166" t="s">
        <v>83</v>
      </c>
      <c r="AH4910" s="166" t="s">
        <v>2508</v>
      </c>
      <c r="AI4910" s="166">
        <v>3510401</v>
      </c>
      <c r="AJ4910" s="166"/>
      <c r="AK4910" s="166"/>
    </row>
    <row r="4911" spans="33:37">
      <c r="AG4911" s="166" t="s">
        <v>83</v>
      </c>
      <c r="AH4911" s="166" t="s">
        <v>2524</v>
      </c>
      <c r="AI4911" s="166">
        <v>3510500</v>
      </c>
      <c r="AJ4911" s="166"/>
      <c r="AK4911" s="166"/>
    </row>
    <row r="4912" spans="33:37">
      <c r="AG4912" s="166" t="s">
        <v>83</v>
      </c>
      <c r="AH4912" s="166" t="s">
        <v>2539</v>
      </c>
      <c r="AI4912" s="166">
        <v>3510609</v>
      </c>
      <c r="AJ4912" s="166"/>
      <c r="AK4912" s="166"/>
    </row>
    <row r="4913" spans="33:37">
      <c r="AG4913" s="166" t="s">
        <v>83</v>
      </c>
      <c r="AH4913" s="166" t="s">
        <v>2555</v>
      </c>
      <c r="AI4913" s="166">
        <v>3510708</v>
      </c>
      <c r="AJ4913" s="166"/>
      <c r="AK4913" s="166"/>
    </row>
    <row r="4914" spans="33:37">
      <c r="AG4914" s="166" t="s">
        <v>83</v>
      </c>
      <c r="AH4914" s="166" t="s">
        <v>2569</v>
      </c>
      <c r="AI4914" s="166">
        <v>3510807</v>
      </c>
      <c r="AJ4914" s="166"/>
      <c r="AK4914" s="166"/>
    </row>
    <row r="4915" spans="33:37">
      <c r="AG4915" s="166" t="s">
        <v>83</v>
      </c>
      <c r="AH4915" s="166" t="s">
        <v>2584</v>
      </c>
      <c r="AI4915" s="166">
        <v>3510906</v>
      </c>
      <c r="AJ4915" s="166"/>
      <c r="AK4915" s="166"/>
    </row>
    <row r="4916" spans="33:37">
      <c r="AG4916" s="166" t="s">
        <v>83</v>
      </c>
      <c r="AH4916" s="166" t="s">
        <v>2600</v>
      </c>
      <c r="AI4916" s="166">
        <v>3511003</v>
      </c>
      <c r="AJ4916" s="166"/>
      <c r="AK4916" s="166"/>
    </row>
    <row r="4917" spans="33:37">
      <c r="AG4917" s="166" t="s">
        <v>83</v>
      </c>
      <c r="AH4917" s="166" t="s">
        <v>2615</v>
      </c>
      <c r="AI4917" s="166">
        <v>3511102</v>
      </c>
      <c r="AJ4917" s="166"/>
      <c r="AK4917" s="166"/>
    </row>
    <row r="4918" spans="33:37">
      <c r="AG4918" s="166" t="s">
        <v>83</v>
      </c>
      <c r="AH4918" s="166" t="s">
        <v>2628</v>
      </c>
      <c r="AI4918" s="166">
        <v>3511201</v>
      </c>
      <c r="AJ4918" s="166"/>
      <c r="AK4918" s="166"/>
    </row>
    <row r="4919" spans="33:37">
      <c r="AG4919" s="166" t="s">
        <v>83</v>
      </c>
      <c r="AH4919" s="166" t="s">
        <v>1299</v>
      </c>
      <c r="AI4919" s="166">
        <v>3511300</v>
      </c>
      <c r="AJ4919" s="166"/>
      <c r="AK4919" s="166"/>
    </row>
    <row r="4920" spans="33:37">
      <c r="AG4920" s="166" t="s">
        <v>83</v>
      </c>
      <c r="AH4920" s="166" t="s">
        <v>2655</v>
      </c>
      <c r="AI4920" s="166">
        <v>3511409</v>
      </c>
      <c r="AJ4920" s="166"/>
      <c r="AK4920" s="166"/>
    </row>
    <row r="4921" spans="33:37">
      <c r="AG4921" s="166" t="s">
        <v>83</v>
      </c>
      <c r="AH4921" s="166" t="s">
        <v>2670</v>
      </c>
      <c r="AI4921" s="166">
        <v>3511508</v>
      </c>
      <c r="AJ4921" s="166"/>
      <c r="AK4921" s="166"/>
    </row>
    <row r="4922" spans="33:37">
      <c r="AG4922" s="166" t="s">
        <v>83</v>
      </c>
      <c r="AH4922" s="166" t="s">
        <v>2684</v>
      </c>
      <c r="AI4922" s="166">
        <v>3511607</v>
      </c>
      <c r="AJ4922" s="166"/>
      <c r="AK4922" s="166"/>
    </row>
    <row r="4923" spans="33:37">
      <c r="AG4923" s="166" t="s">
        <v>83</v>
      </c>
      <c r="AH4923" s="166" t="s">
        <v>2700</v>
      </c>
      <c r="AI4923" s="166">
        <v>3511706</v>
      </c>
      <c r="AJ4923" s="166"/>
      <c r="AK4923" s="166"/>
    </row>
    <row r="4924" spans="33:37">
      <c r="AG4924" s="166" t="s">
        <v>83</v>
      </c>
      <c r="AH4924" s="166" t="s">
        <v>2715</v>
      </c>
      <c r="AI4924" s="166">
        <v>3557204</v>
      </c>
      <c r="AJ4924" s="166"/>
      <c r="AK4924" s="166"/>
    </row>
    <row r="4925" spans="33:37">
      <c r="AG4925" s="166" t="s">
        <v>83</v>
      </c>
      <c r="AH4925" s="166" t="s">
        <v>2731</v>
      </c>
      <c r="AI4925" s="166">
        <v>3511904</v>
      </c>
      <c r="AJ4925" s="166"/>
      <c r="AK4925" s="166"/>
    </row>
    <row r="4926" spans="33:37">
      <c r="AG4926" s="166" t="s">
        <v>83</v>
      </c>
      <c r="AH4926" s="166" t="s">
        <v>2746</v>
      </c>
      <c r="AI4926" s="166">
        <v>3512001</v>
      </c>
      <c r="AJ4926" s="166"/>
      <c r="AK4926" s="166"/>
    </row>
    <row r="4927" spans="33:37">
      <c r="AG4927" s="166" t="s">
        <v>83</v>
      </c>
      <c r="AH4927" s="166" t="s">
        <v>2761</v>
      </c>
      <c r="AI4927" s="166">
        <v>3512100</v>
      </c>
      <c r="AJ4927" s="166"/>
      <c r="AK4927" s="166"/>
    </row>
    <row r="4928" spans="33:37">
      <c r="AG4928" s="166" t="s">
        <v>83</v>
      </c>
      <c r="AH4928" s="166" t="s">
        <v>2777</v>
      </c>
      <c r="AI4928" s="166">
        <v>3512209</v>
      </c>
      <c r="AJ4928" s="166"/>
      <c r="AK4928" s="166"/>
    </row>
    <row r="4929" spans="33:37">
      <c r="AG4929" s="166" t="s">
        <v>83</v>
      </c>
      <c r="AH4929" s="166" t="s">
        <v>2793</v>
      </c>
      <c r="AI4929" s="166">
        <v>3512308</v>
      </c>
      <c r="AJ4929" s="166"/>
      <c r="AK4929" s="166"/>
    </row>
    <row r="4930" spans="33:37">
      <c r="AG4930" s="166" t="s">
        <v>83</v>
      </c>
      <c r="AH4930" s="166" t="s">
        <v>2808</v>
      </c>
      <c r="AI4930" s="166">
        <v>3512407</v>
      </c>
      <c r="AJ4930" s="166"/>
      <c r="AK4930" s="166"/>
    </row>
    <row r="4931" spans="33:37">
      <c r="AG4931" s="166" t="s">
        <v>83</v>
      </c>
      <c r="AH4931" s="166" t="s">
        <v>2823</v>
      </c>
      <c r="AI4931" s="166">
        <v>3512506</v>
      </c>
      <c r="AJ4931" s="166"/>
      <c r="AK4931" s="166"/>
    </row>
    <row r="4932" spans="33:37">
      <c r="AG4932" s="166" t="s">
        <v>83</v>
      </c>
      <c r="AH4932" s="166" t="s">
        <v>2835</v>
      </c>
      <c r="AI4932" s="166">
        <v>3512605</v>
      </c>
      <c r="AJ4932" s="166"/>
      <c r="AK4932" s="166"/>
    </row>
    <row r="4933" spans="33:37">
      <c r="AG4933" s="166" t="s">
        <v>83</v>
      </c>
      <c r="AH4933" s="166" t="s">
        <v>2848</v>
      </c>
      <c r="AI4933" s="166">
        <v>3512704</v>
      </c>
      <c r="AJ4933" s="166"/>
      <c r="AK4933" s="166"/>
    </row>
    <row r="4934" spans="33:37">
      <c r="AG4934" s="166" t="s">
        <v>83</v>
      </c>
      <c r="AH4934" s="166" t="s">
        <v>2861</v>
      </c>
      <c r="AI4934" s="166">
        <v>3512803</v>
      </c>
      <c r="AJ4934" s="166"/>
      <c r="AK4934" s="166"/>
    </row>
    <row r="4935" spans="33:37">
      <c r="AG4935" s="166" t="s">
        <v>83</v>
      </c>
      <c r="AH4935" s="166" t="s">
        <v>2874</v>
      </c>
      <c r="AI4935" s="166">
        <v>3512902</v>
      </c>
      <c r="AJ4935" s="166"/>
      <c r="AK4935" s="166"/>
    </row>
    <row r="4936" spans="33:37">
      <c r="AG4936" s="166" t="s">
        <v>83</v>
      </c>
      <c r="AH4936" s="166" t="s">
        <v>2886</v>
      </c>
      <c r="AI4936" s="166">
        <v>3513009</v>
      </c>
      <c r="AJ4936" s="166"/>
      <c r="AK4936" s="166"/>
    </row>
    <row r="4937" spans="33:37">
      <c r="AG4937" s="166" t="s">
        <v>83</v>
      </c>
      <c r="AH4937" s="166" t="s">
        <v>2899</v>
      </c>
      <c r="AI4937" s="166">
        <v>3513108</v>
      </c>
      <c r="AJ4937" s="166"/>
      <c r="AK4937" s="166"/>
    </row>
    <row r="4938" spans="33:37">
      <c r="AG4938" s="166" t="s">
        <v>83</v>
      </c>
      <c r="AH4938" s="166" t="s">
        <v>2911</v>
      </c>
      <c r="AI4938" s="166">
        <v>3513207</v>
      </c>
      <c r="AJ4938" s="166"/>
      <c r="AK4938" s="166"/>
    </row>
    <row r="4939" spans="33:37">
      <c r="AG4939" s="166" t="s">
        <v>83</v>
      </c>
      <c r="AH4939" s="166" t="s">
        <v>2924</v>
      </c>
      <c r="AI4939" s="166">
        <v>3513306</v>
      </c>
      <c r="AJ4939" s="166"/>
      <c r="AK4939" s="166"/>
    </row>
    <row r="4940" spans="33:37">
      <c r="AG4940" s="166" t="s">
        <v>83</v>
      </c>
      <c r="AH4940" s="166" t="s">
        <v>2935</v>
      </c>
      <c r="AI4940" s="166">
        <v>3513405</v>
      </c>
      <c r="AJ4940" s="166"/>
      <c r="AK4940" s="166"/>
    </row>
    <row r="4941" spans="33:37">
      <c r="AG4941" s="166" t="s">
        <v>83</v>
      </c>
      <c r="AH4941" s="166" t="s">
        <v>2947</v>
      </c>
      <c r="AI4941" s="166">
        <v>3513504</v>
      </c>
      <c r="AJ4941" s="166"/>
      <c r="AK4941" s="166"/>
    </row>
    <row r="4942" spans="33:37">
      <c r="AG4942" s="166" t="s">
        <v>83</v>
      </c>
      <c r="AH4942" s="166" t="s">
        <v>2959</v>
      </c>
      <c r="AI4942" s="166">
        <v>3513603</v>
      </c>
      <c r="AJ4942" s="166"/>
      <c r="AK4942" s="166"/>
    </row>
    <row r="4943" spans="33:37">
      <c r="AG4943" s="166" t="s">
        <v>83</v>
      </c>
      <c r="AH4943" s="166" t="s">
        <v>2971</v>
      </c>
      <c r="AI4943" s="166">
        <v>3513702</v>
      </c>
      <c r="AJ4943" s="166"/>
      <c r="AK4943" s="166"/>
    </row>
    <row r="4944" spans="33:37">
      <c r="AG4944" s="166" t="s">
        <v>83</v>
      </c>
      <c r="AH4944" s="166" t="s">
        <v>2983</v>
      </c>
      <c r="AI4944" s="166">
        <v>3513801</v>
      </c>
      <c r="AJ4944" s="166"/>
      <c r="AK4944" s="166"/>
    </row>
    <row r="4945" spans="33:37">
      <c r="AG4945" s="166" t="s">
        <v>83</v>
      </c>
      <c r="AH4945" s="166" t="s">
        <v>2995</v>
      </c>
      <c r="AI4945" s="166">
        <v>3513850</v>
      </c>
      <c r="AJ4945" s="166"/>
      <c r="AK4945" s="166"/>
    </row>
    <row r="4946" spans="33:37">
      <c r="AG4946" s="166" t="s">
        <v>83</v>
      </c>
      <c r="AH4946" s="166" t="s">
        <v>3008</v>
      </c>
      <c r="AI4946" s="166">
        <v>3513900</v>
      </c>
      <c r="AJ4946" s="166"/>
      <c r="AK4946" s="166"/>
    </row>
    <row r="4947" spans="33:37">
      <c r="AG4947" s="166" t="s">
        <v>83</v>
      </c>
      <c r="AH4947" s="166" t="s">
        <v>3021</v>
      </c>
      <c r="AI4947" s="166">
        <v>3514007</v>
      </c>
      <c r="AJ4947" s="166"/>
      <c r="AK4947" s="166"/>
    </row>
    <row r="4948" spans="33:37">
      <c r="AG4948" s="166" t="s">
        <v>83</v>
      </c>
      <c r="AH4948" s="166" t="s">
        <v>3033</v>
      </c>
      <c r="AI4948" s="166">
        <v>3514106</v>
      </c>
      <c r="AJ4948" s="166"/>
      <c r="AK4948" s="166"/>
    </row>
    <row r="4949" spans="33:37">
      <c r="AG4949" s="166" t="s">
        <v>83</v>
      </c>
      <c r="AH4949" s="166" t="s">
        <v>3045</v>
      </c>
      <c r="AI4949" s="166">
        <v>3514205</v>
      </c>
      <c r="AJ4949" s="166"/>
      <c r="AK4949" s="166"/>
    </row>
    <row r="4950" spans="33:37">
      <c r="AG4950" s="166" t="s">
        <v>83</v>
      </c>
      <c r="AH4950" s="166" t="s">
        <v>3057</v>
      </c>
      <c r="AI4950" s="166">
        <v>3514304</v>
      </c>
      <c r="AJ4950" s="166"/>
      <c r="AK4950" s="166"/>
    </row>
    <row r="4951" spans="33:37">
      <c r="AG4951" s="166" t="s">
        <v>83</v>
      </c>
      <c r="AH4951" s="166" t="s">
        <v>3069</v>
      </c>
      <c r="AI4951" s="166">
        <v>3514403</v>
      </c>
      <c r="AJ4951" s="166"/>
      <c r="AK4951" s="166"/>
    </row>
    <row r="4952" spans="33:37">
      <c r="AG4952" s="166" t="s">
        <v>83</v>
      </c>
      <c r="AH4952" s="166" t="s">
        <v>3081</v>
      </c>
      <c r="AI4952" s="166">
        <v>3514502</v>
      </c>
      <c r="AJ4952" s="166"/>
      <c r="AK4952" s="166"/>
    </row>
    <row r="4953" spans="33:37">
      <c r="AG4953" s="166" t="s">
        <v>83</v>
      </c>
      <c r="AH4953" s="166" t="s">
        <v>3094</v>
      </c>
      <c r="AI4953" s="166">
        <v>3514601</v>
      </c>
      <c r="AJ4953" s="166"/>
      <c r="AK4953" s="166"/>
    </row>
    <row r="4954" spans="33:37">
      <c r="AG4954" s="166" t="s">
        <v>83</v>
      </c>
      <c r="AH4954" s="166" t="s">
        <v>3106</v>
      </c>
      <c r="AI4954" s="166">
        <v>3514700</v>
      </c>
      <c r="AJ4954" s="166"/>
      <c r="AK4954" s="166"/>
    </row>
    <row r="4955" spans="33:37">
      <c r="AG4955" s="166" t="s">
        <v>83</v>
      </c>
      <c r="AH4955" s="166" t="s">
        <v>854</v>
      </c>
      <c r="AI4955" s="166">
        <v>3514809</v>
      </c>
      <c r="AJ4955" s="166"/>
      <c r="AK4955" s="166"/>
    </row>
    <row r="4956" spans="33:37">
      <c r="AG4956" s="166" t="s">
        <v>83</v>
      </c>
      <c r="AH4956" s="166" t="s">
        <v>3130</v>
      </c>
      <c r="AI4956" s="166">
        <v>3514908</v>
      </c>
      <c r="AJ4956" s="166"/>
      <c r="AK4956" s="166"/>
    </row>
    <row r="4957" spans="33:37">
      <c r="AG4957" s="166" t="s">
        <v>83</v>
      </c>
      <c r="AH4957" s="166" t="s">
        <v>3142</v>
      </c>
      <c r="AI4957" s="166">
        <v>3514924</v>
      </c>
      <c r="AJ4957" s="166"/>
      <c r="AK4957" s="166"/>
    </row>
    <row r="4958" spans="33:37">
      <c r="AG4958" s="166" t="s">
        <v>83</v>
      </c>
      <c r="AH4958" s="166" t="s">
        <v>3153</v>
      </c>
      <c r="AI4958" s="166">
        <v>3514957</v>
      </c>
      <c r="AJ4958" s="166"/>
      <c r="AK4958" s="166"/>
    </row>
    <row r="4959" spans="33:37">
      <c r="AG4959" s="166" t="s">
        <v>83</v>
      </c>
      <c r="AH4959" s="166" t="s">
        <v>3164</v>
      </c>
      <c r="AI4959" s="166">
        <v>3515004</v>
      </c>
      <c r="AJ4959" s="166"/>
      <c r="AK4959" s="166"/>
    </row>
    <row r="4960" spans="33:37">
      <c r="AG4960" s="166" t="s">
        <v>83</v>
      </c>
      <c r="AH4960" s="166" t="s">
        <v>3175</v>
      </c>
      <c r="AI4960" s="166">
        <v>3515103</v>
      </c>
      <c r="AJ4960" s="166"/>
      <c r="AK4960" s="166"/>
    </row>
    <row r="4961" spans="33:37">
      <c r="AG4961" s="166" t="s">
        <v>83</v>
      </c>
      <c r="AH4961" s="166" t="s">
        <v>3186</v>
      </c>
      <c r="AI4961" s="166">
        <v>3515129</v>
      </c>
      <c r="AJ4961" s="166"/>
      <c r="AK4961" s="166"/>
    </row>
    <row r="4962" spans="33:37">
      <c r="AG4962" s="166" t="s">
        <v>83</v>
      </c>
      <c r="AH4962" s="166" t="s">
        <v>3198</v>
      </c>
      <c r="AI4962" s="166">
        <v>3515152</v>
      </c>
      <c r="AJ4962" s="166"/>
      <c r="AK4962" s="166"/>
    </row>
    <row r="4963" spans="33:37">
      <c r="AG4963" s="166" t="s">
        <v>83</v>
      </c>
      <c r="AH4963" s="166" t="s">
        <v>3210</v>
      </c>
      <c r="AI4963" s="166">
        <v>3515186</v>
      </c>
      <c r="AJ4963" s="166"/>
      <c r="AK4963" s="166"/>
    </row>
    <row r="4964" spans="33:37">
      <c r="AG4964" s="166" t="s">
        <v>83</v>
      </c>
      <c r="AH4964" s="166" t="s">
        <v>3222</v>
      </c>
      <c r="AI4964" s="166">
        <v>3515194</v>
      </c>
      <c r="AJ4964" s="166"/>
      <c r="AK4964" s="166"/>
    </row>
    <row r="4965" spans="33:37">
      <c r="AG4965" s="166" t="s">
        <v>83</v>
      </c>
      <c r="AH4965" s="166" t="s">
        <v>3232</v>
      </c>
      <c r="AI4965" s="166">
        <v>3557303</v>
      </c>
      <c r="AJ4965" s="166"/>
      <c r="AK4965" s="166"/>
    </row>
    <row r="4966" spans="33:37">
      <c r="AG4966" s="166" t="s">
        <v>83</v>
      </c>
      <c r="AH4966" s="166" t="s">
        <v>1921</v>
      </c>
      <c r="AI4966" s="166">
        <v>3515301</v>
      </c>
      <c r="AJ4966" s="166"/>
      <c r="AK4966" s="166"/>
    </row>
    <row r="4967" spans="33:37">
      <c r="AG4967" s="166" t="s">
        <v>83</v>
      </c>
      <c r="AH4967" s="166" t="s">
        <v>3253</v>
      </c>
      <c r="AI4967" s="166">
        <v>3515202</v>
      </c>
      <c r="AJ4967" s="166"/>
      <c r="AK4967" s="166"/>
    </row>
    <row r="4968" spans="33:37">
      <c r="AG4968" s="166" t="s">
        <v>83</v>
      </c>
      <c r="AH4968" s="166" t="s">
        <v>3264</v>
      </c>
      <c r="AI4968" s="166">
        <v>3515350</v>
      </c>
      <c r="AJ4968" s="166"/>
      <c r="AK4968" s="166"/>
    </row>
    <row r="4969" spans="33:37">
      <c r="AG4969" s="166" t="s">
        <v>83</v>
      </c>
      <c r="AH4969" s="166" t="s">
        <v>3276</v>
      </c>
      <c r="AI4969" s="166">
        <v>3515400</v>
      </c>
      <c r="AJ4969" s="166"/>
      <c r="AK4969" s="166"/>
    </row>
    <row r="4970" spans="33:37">
      <c r="AG4970" s="166" t="s">
        <v>83</v>
      </c>
      <c r="AH4970" s="166" t="s">
        <v>3287</v>
      </c>
      <c r="AI4970" s="166">
        <v>3515608</v>
      </c>
      <c r="AJ4970" s="166"/>
      <c r="AK4970" s="166"/>
    </row>
    <row r="4971" spans="33:37">
      <c r="AG4971" s="166" t="s">
        <v>83</v>
      </c>
      <c r="AH4971" s="166" t="s">
        <v>3299</v>
      </c>
      <c r="AI4971" s="166">
        <v>3515509</v>
      </c>
      <c r="AJ4971" s="166"/>
      <c r="AK4971" s="166"/>
    </row>
    <row r="4972" spans="33:37">
      <c r="AG4972" s="166" t="s">
        <v>83</v>
      </c>
      <c r="AH4972" s="166" t="s">
        <v>3311</v>
      </c>
      <c r="AI4972" s="166">
        <v>3515657</v>
      </c>
      <c r="AJ4972" s="166"/>
      <c r="AK4972" s="166"/>
    </row>
    <row r="4973" spans="33:37">
      <c r="AG4973" s="166" t="s">
        <v>83</v>
      </c>
      <c r="AH4973" s="166" t="s">
        <v>3322</v>
      </c>
      <c r="AI4973" s="166">
        <v>3515707</v>
      </c>
      <c r="AJ4973" s="166"/>
      <c r="AK4973" s="166"/>
    </row>
    <row r="4974" spans="33:37">
      <c r="AG4974" s="166" t="s">
        <v>83</v>
      </c>
      <c r="AH4974" s="166" t="s">
        <v>3333</v>
      </c>
      <c r="AI4974" s="166">
        <v>3515806</v>
      </c>
      <c r="AJ4974" s="166"/>
      <c r="AK4974" s="166"/>
    </row>
    <row r="4975" spans="33:37">
      <c r="AG4975" s="166" t="s">
        <v>83</v>
      </c>
      <c r="AH4975" s="166" t="s">
        <v>3344</v>
      </c>
      <c r="AI4975" s="166">
        <v>3515905</v>
      </c>
      <c r="AJ4975" s="166"/>
      <c r="AK4975" s="166"/>
    </row>
    <row r="4976" spans="33:37">
      <c r="AG4976" s="166" t="s">
        <v>83</v>
      </c>
      <c r="AH4976" s="166" t="s">
        <v>3354</v>
      </c>
      <c r="AI4976" s="166">
        <v>3516002</v>
      </c>
      <c r="AJ4976" s="166"/>
      <c r="AK4976" s="166"/>
    </row>
    <row r="4977" spans="33:37">
      <c r="AG4977" s="166" t="s">
        <v>83</v>
      </c>
      <c r="AH4977" s="166" t="s">
        <v>3364</v>
      </c>
      <c r="AI4977" s="166">
        <v>3516101</v>
      </c>
      <c r="AJ4977" s="166"/>
      <c r="AK4977" s="166"/>
    </row>
    <row r="4978" spans="33:37">
      <c r="AG4978" s="166" t="s">
        <v>83</v>
      </c>
      <c r="AH4978" s="166" t="s">
        <v>3373</v>
      </c>
      <c r="AI4978" s="166">
        <v>3516200</v>
      </c>
      <c r="AJ4978" s="166"/>
      <c r="AK4978" s="166"/>
    </row>
    <row r="4979" spans="33:37">
      <c r="AG4979" s="166" t="s">
        <v>83</v>
      </c>
      <c r="AH4979" s="166" t="s">
        <v>3383</v>
      </c>
      <c r="AI4979" s="166">
        <v>3516309</v>
      </c>
      <c r="AJ4979" s="166"/>
      <c r="AK4979" s="166"/>
    </row>
    <row r="4980" spans="33:37">
      <c r="AG4980" s="166" t="s">
        <v>83</v>
      </c>
      <c r="AH4980" s="166" t="s">
        <v>3393</v>
      </c>
      <c r="AI4980" s="166">
        <v>3516408</v>
      </c>
      <c r="AJ4980" s="166"/>
      <c r="AK4980" s="166"/>
    </row>
    <row r="4981" spans="33:37">
      <c r="AG4981" s="166" t="s">
        <v>83</v>
      </c>
      <c r="AH4981" s="166" t="s">
        <v>3403</v>
      </c>
      <c r="AI4981" s="166">
        <v>3516507</v>
      </c>
      <c r="AJ4981" s="166"/>
      <c r="AK4981" s="166"/>
    </row>
    <row r="4982" spans="33:37">
      <c r="AG4982" s="166" t="s">
        <v>83</v>
      </c>
      <c r="AH4982" s="166" t="s">
        <v>3413</v>
      </c>
      <c r="AI4982" s="166">
        <v>3516606</v>
      </c>
      <c r="AJ4982" s="166"/>
      <c r="AK4982" s="166"/>
    </row>
    <row r="4983" spans="33:37">
      <c r="AG4983" s="166" t="s">
        <v>83</v>
      </c>
      <c r="AH4983" s="166" t="s">
        <v>3423</v>
      </c>
      <c r="AI4983" s="166">
        <v>3516705</v>
      </c>
      <c r="AJ4983" s="166"/>
      <c r="AK4983" s="166"/>
    </row>
    <row r="4984" spans="33:37">
      <c r="AG4984" s="166" t="s">
        <v>83</v>
      </c>
      <c r="AH4984" s="166" t="s">
        <v>3432</v>
      </c>
      <c r="AI4984" s="166">
        <v>3516804</v>
      </c>
      <c r="AJ4984" s="166"/>
      <c r="AK4984" s="166"/>
    </row>
    <row r="4985" spans="33:37">
      <c r="AG4985" s="166" t="s">
        <v>83</v>
      </c>
      <c r="AH4985" s="166" t="s">
        <v>3441</v>
      </c>
      <c r="AI4985" s="166">
        <v>3516853</v>
      </c>
      <c r="AJ4985" s="166"/>
      <c r="AK4985" s="166"/>
    </row>
    <row r="4986" spans="33:37">
      <c r="AG4986" s="166" t="s">
        <v>83</v>
      </c>
      <c r="AH4986" s="166" t="s">
        <v>3450</v>
      </c>
      <c r="AI4986" s="166">
        <v>3516903</v>
      </c>
      <c r="AJ4986" s="166"/>
      <c r="AK4986" s="166"/>
    </row>
    <row r="4987" spans="33:37">
      <c r="AG4987" s="166" t="s">
        <v>83</v>
      </c>
      <c r="AH4987" s="166" t="s">
        <v>3460</v>
      </c>
      <c r="AI4987" s="166">
        <v>3517000</v>
      </c>
      <c r="AJ4987" s="166"/>
      <c r="AK4987" s="166"/>
    </row>
    <row r="4988" spans="33:37">
      <c r="AG4988" s="166" t="s">
        <v>83</v>
      </c>
      <c r="AH4988" s="166" t="s">
        <v>3470</v>
      </c>
      <c r="AI4988" s="166">
        <v>3517109</v>
      </c>
      <c r="AJ4988" s="166"/>
      <c r="AK4988" s="166"/>
    </row>
    <row r="4989" spans="33:37">
      <c r="AG4989" s="166" t="s">
        <v>83</v>
      </c>
      <c r="AH4989" s="166" t="s">
        <v>3479</v>
      </c>
      <c r="AI4989" s="166">
        <v>3517208</v>
      </c>
      <c r="AJ4989" s="166"/>
      <c r="AK4989" s="166"/>
    </row>
    <row r="4990" spans="33:37">
      <c r="AG4990" s="166" t="s">
        <v>83</v>
      </c>
      <c r="AH4990" s="166" t="s">
        <v>3489</v>
      </c>
      <c r="AI4990" s="166">
        <v>3517307</v>
      </c>
      <c r="AJ4990" s="166"/>
      <c r="AK4990" s="166"/>
    </row>
    <row r="4991" spans="33:37">
      <c r="AG4991" s="166" t="s">
        <v>83</v>
      </c>
      <c r="AH4991" s="166" t="s">
        <v>2651</v>
      </c>
      <c r="AI4991" s="166">
        <v>3517406</v>
      </c>
      <c r="AJ4991" s="166"/>
      <c r="AK4991" s="166"/>
    </row>
    <row r="4992" spans="33:37">
      <c r="AG4992" s="166" t="s">
        <v>83</v>
      </c>
      <c r="AH4992" s="166" t="s">
        <v>3508</v>
      </c>
      <c r="AI4992" s="166">
        <v>3517505</v>
      </c>
      <c r="AJ4992" s="166"/>
      <c r="AK4992" s="166"/>
    </row>
    <row r="4993" spans="33:37">
      <c r="AG4993" s="166" t="s">
        <v>83</v>
      </c>
      <c r="AH4993" s="166" t="s">
        <v>3518</v>
      </c>
      <c r="AI4993" s="166">
        <v>3517604</v>
      </c>
      <c r="AJ4993" s="166"/>
      <c r="AK4993" s="166"/>
    </row>
    <row r="4994" spans="33:37">
      <c r="AG4994" s="166" t="s">
        <v>83</v>
      </c>
      <c r="AH4994" s="166" t="s">
        <v>3528</v>
      </c>
      <c r="AI4994" s="166">
        <v>3517703</v>
      </c>
      <c r="AJ4994" s="166"/>
      <c r="AK4994" s="166"/>
    </row>
    <row r="4995" spans="33:37">
      <c r="AG4995" s="166" t="s">
        <v>83</v>
      </c>
      <c r="AH4995" s="166" t="s">
        <v>3538</v>
      </c>
      <c r="AI4995" s="166">
        <v>3517802</v>
      </c>
      <c r="AJ4995" s="166"/>
      <c r="AK4995" s="166"/>
    </row>
    <row r="4996" spans="33:37">
      <c r="AG4996" s="166" t="s">
        <v>83</v>
      </c>
      <c r="AH4996" s="166" t="s">
        <v>2725</v>
      </c>
      <c r="AI4996" s="166">
        <v>3517901</v>
      </c>
      <c r="AJ4996" s="166"/>
      <c r="AK4996" s="166"/>
    </row>
    <row r="4997" spans="33:37">
      <c r="AG4997" s="166" t="s">
        <v>83</v>
      </c>
      <c r="AH4997" s="166" t="s">
        <v>3556</v>
      </c>
      <c r="AI4997" s="166">
        <v>3518008</v>
      </c>
      <c r="AJ4997" s="166"/>
      <c r="AK4997" s="166"/>
    </row>
    <row r="4998" spans="33:37">
      <c r="AG4998" s="166" t="s">
        <v>83</v>
      </c>
      <c r="AH4998" s="166" t="s">
        <v>3566</v>
      </c>
      <c r="AI4998" s="166">
        <v>3518107</v>
      </c>
      <c r="AJ4998" s="166"/>
      <c r="AK4998" s="166"/>
    </row>
    <row r="4999" spans="33:37">
      <c r="AG4999" s="166" t="s">
        <v>83</v>
      </c>
      <c r="AH4999" s="166" t="s">
        <v>3576</v>
      </c>
      <c r="AI4999" s="166">
        <v>3518206</v>
      </c>
      <c r="AJ4999" s="166"/>
      <c r="AK4999" s="166"/>
    </row>
    <row r="5000" spans="33:37">
      <c r="AG5000" s="166" t="s">
        <v>83</v>
      </c>
      <c r="AH5000" s="166" t="s">
        <v>3586</v>
      </c>
      <c r="AI5000" s="166">
        <v>3518305</v>
      </c>
      <c r="AJ5000" s="166"/>
      <c r="AK5000" s="166"/>
    </row>
    <row r="5001" spans="33:37">
      <c r="AG5001" s="166" t="s">
        <v>83</v>
      </c>
      <c r="AH5001" s="166" t="s">
        <v>3596</v>
      </c>
      <c r="AI5001" s="166">
        <v>3518404</v>
      </c>
      <c r="AJ5001" s="166"/>
      <c r="AK5001" s="166"/>
    </row>
    <row r="5002" spans="33:37">
      <c r="AG5002" s="166" t="s">
        <v>83</v>
      </c>
      <c r="AH5002" s="166" t="s">
        <v>3605</v>
      </c>
      <c r="AI5002" s="166">
        <v>3518503</v>
      </c>
      <c r="AJ5002" s="166"/>
      <c r="AK5002" s="166"/>
    </row>
    <row r="5003" spans="33:37">
      <c r="AG5003" s="166" t="s">
        <v>83</v>
      </c>
      <c r="AH5003" s="166" t="s">
        <v>3614</v>
      </c>
      <c r="AI5003" s="166">
        <v>3518602</v>
      </c>
      <c r="AJ5003" s="166"/>
      <c r="AK5003" s="166"/>
    </row>
    <row r="5004" spans="33:37">
      <c r="AG5004" s="166" t="s">
        <v>83</v>
      </c>
      <c r="AH5004" s="166" t="s">
        <v>3623</v>
      </c>
      <c r="AI5004" s="166">
        <v>3518701</v>
      </c>
      <c r="AJ5004" s="166"/>
      <c r="AK5004" s="166"/>
    </row>
    <row r="5005" spans="33:37">
      <c r="AG5005" s="166" t="s">
        <v>83</v>
      </c>
      <c r="AH5005" s="166" t="s">
        <v>3633</v>
      </c>
      <c r="AI5005" s="166">
        <v>3518800</v>
      </c>
      <c r="AJ5005" s="166"/>
      <c r="AK5005" s="166"/>
    </row>
    <row r="5006" spans="33:37">
      <c r="AG5006" s="166" t="s">
        <v>83</v>
      </c>
      <c r="AH5006" s="166" t="s">
        <v>3643</v>
      </c>
      <c r="AI5006" s="166">
        <v>3518859</v>
      </c>
      <c r="AJ5006" s="166"/>
      <c r="AK5006" s="166"/>
    </row>
    <row r="5007" spans="33:37">
      <c r="AG5007" s="166" t="s">
        <v>83</v>
      </c>
      <c r="AH5007" s="166" t="s">
        <v>3652</v>
      </c>
      <c r="AI5007" s="166">
        <v>3518909</v>
      </c>
      <c r="AJ5007" s="166"/>
      <c r="AK5007" s="166"/>
    </row>
    <row r="5008" spans="33:37">
      <c r="AG5008" s="166" t="s">
        <v>83</v>
      </c>
      <c r="AH5008" s="166" t="s">
        <v>3661</v>
      </c>
      <c r="AI5008" s="166">
        <v>3519006</v>
      </c>
      <c r="AJ5008" s="166"/>
      <c r="AK5008" s="166"/>
    </row>
    <row r="5009" spans="33:37">
      <c r="AG5009" s="166" t="s">
        <v>83</v>
      </c>
      <c r="AH5009" s="166" t="s">
        <v>3670</v>
      </c>
      <c r="AI5009" s="166">
        <v>3519055</v>
      </c>
      <c r="AJ5009" s="166"/>
      <c r="AK5009" s="166"/>
    </row>
    <row r="5010" spans="33:37">
      <c r="AG5010" s="166" t="s">
        <v>83</v>
      </c>
      <c r="AH5010" s="166" t="s">
        <v>3677</v>
      </c>
      <c r="AI5010" s="166">
        <v>3519071</v>
      </c>
      <c r="AJ5010" s="166"/>
      <c r="AK5010" s="166"/>
    </row>
    <row r="5011" spans="33:37">
      <c r="AG5011" s="166" t="s">
        <v>83</v>
      </c>
      <c r="AH5011" s="166" t="s">
        <v>3685</v>
      </c>
      <c r="AI5011" s="166">
        <v>3519105</v>
      </c>
      <c r="AJ5011" s="166"/>
      <c r="AK5011" s="166"/>
    </row>
    <row r="5012" spans="33:37">
      <c r="AG5012" s="166" t="s">
        <v>83</v>
      </c>
      <c r="AH5012" s="166" t="s">
        <v>3694</v>
      </c>
      <c r="AI5012" s="166">
        <v>3519204</v>
      </c>
      <c r="AJ5012" s="166"/>
      <c r="AK5012" s="166"/>
    </row>
    <row r="5013" spans="33:37">
      <c r="AG5013" s="166" t="s">
        <v>83</v>
      </c>
      <c r="AH5013" s="166" t="s">
        <v>3702</v>
      </c>
      <c r="AI5013" s="166">
        <v>3519253</v>
      </c>
      <c r="AJ5013" s="166"/>
      <c r="AK5013" s="166"/>
    </row>
    <row r="5014" spans="33:37">
      <c r="AG5014" s="166" t="s">
        <v>83</v>
      </c>
      <c r="AH5014" s="166" t="s">
        <v>3710</v>
      </c>
      <c r="AI5014" s="166">
        <v>3519303</v>
      </c>
      <c r="AJ5014" s="166"/>
      <c r="AK5014" s="166"/>
    </row>
    <row r="5015" spans="33:37">
      <c r="AG5015" s="166" t="s">
        <v>83</v>
      </c>
      <c r="AH5015" s="166" t="s">
        <v>3717</v>
      </c>
      <c r="AI5015" s="166">
        <v>3519402</v>
      </c>
      <c r="AJ5015" s="166"/>
      <c r="AK5015" s="166"/>
    </row>
    <row r="5016" spans="33:37">
      <c r="AG5016" s="166" t="s">
        <v>83</v>
      </c>
      <c r="AH5016" s="166" t="s">
        <v>3724</v>
      </c>
      <c r="AI5016" s="166">
        <v>3519501</v>
      </c>
      <c r="AJ5016" s="166"/>
      <c r="AK5016" s="166"/>
    </row>
    <row r="5017" spans="33:37">
      <c r="AG5017" s="166" t="s">
        <v>83</v>
      </c>
      <c r="AH5017" s="166" t="s">
        <v>3731</v>
      </c>
      <c r="AI5017" s="166">
        <v>3519600</v>
      </c>
      <c r="AJ5017" s="166"/>
      <c r="AK5017" s="166"/>
    </row>
    <row r="5018" spans="33:37">
      <c r="AG5018" s="166" t="s">
        <v>83</v>
      </c>
      <c r="AH5018" s="166" t="s">
        <v>3738</v>
      </c>
      <c r="AI5018" s="166">
        <v>3519709</v>
      </c>
      <c r="AJ5018" s="166"/>
      <c r="AK5018" s="166"/>
    </row>
    <row r="5019" spans="33:37">
      <c r="AG5019" s="166" t="s">
        <v>83</v>
      </c>
      <c r="AH5019" s="166" t="s">
        <v>3745</v>
      </c>
      <c r="AI5019" s="166">
        <v>3519808</v>
      </c>
      <c r="AJ5019" s="166"/>
      <c r="AK5019" s="166"/>
    </row>
    <row r="5020" spans="33:37">
      <c r="AG5020" s="166" t="s">
        <v>83</v>
      </c>
      <c r="AH5020" s="166" t="s">
        <v>3751</v>
      </c>
      <c r="AI5020" s="166">
        <v>3519907</v>
      </c>
      <c r="AJ5020" s="166"/>
      <c r="AK5020" s="166"/>
    </row>
    <row r="5021" spans="33:37">
      <c r="AG5021" s="166" t="s">
        <v>83</v>
      </c>
      <c r="AH5021" s="166" t="s">
        <v>3757</v>
      </c>
      <c r="AI5021" s="166">
        <v>3520004</v>
      </c>
      <c r="AJ5021" s="166"/>
      <c r="AK5021" s="166"/>
    </row>
    <row r="5022" spans="33:37">
      <c r="AG5022" s="166" t="s">
        <v>83</v>
      </c>
      <c r="AH5022" s="166" t="s">
        <v>3761</v>
      </c>
      <c r="AI5022" s="166">
        <v>3520103</v>
      </c>
      <c r="AJ5022" s="166"/>
      <c r="AK5022" s="166"/>
    </row>
    <row r="5023" spans="33:37">
      <c r="AG5023" s="166" t="s">
        <v>83</v>
      </c>
      <c r="AH5023" s="166" t="s">
        <v>3767</v>
      </c>
      <c r="AI5023" s="166">
        <v>3520202</v>
      </c>
      <c r="AJ5023" s="166"/>
      <c r="AK5023" s="166"/>
    </row>
    <row r="5024" spans="33:37">
      <c r="AG5024" s="166" t="s">
        <v>83</v>
      </c>
      <c r="AH5024" s="166" t="s">
        <v>3773</v>
      </c>
      <c r="AI5024" s="166">
        <v>3520301</v>
      </c>
      <c r="AJ5024" s="166"/>
      <c r="AK5024" s="166"/>
    </row>
    <row r="5025" spans="33:37">
      <c r="AG5025" s="166" t="s">
        <v>83</v>
      </c>
      <c r="AH5025" s="166" t="s">
        <v>3780</v>
      </c>
      <c r="AI5025" s="166">
        <v>3520426</v>
      </c>
      <c r="AJ5025" s="166"/>
      <c r="AK5025" s="166"/>
    </row>
    <row r="5026" spans="33:37">
      <c r="AG5026" s="166" t="s">
        <v>83</v>
      </c>
      <c r="AH5026" s="166" t="s">
        <v>3787</v>
      </c>
      <c r="AI5026" s="166">
        <v>3520442</v>
      </c>
      <c r="AJ5026" s="166"/>
      <c r="AK5026" s="166"/>
    </row>
    <row r="5027" spans="33:37">
      <c r="AG5027" s="166" t="s">
        <v>83</v>
      </c>
      <c r="AH5027" s="166" t="s">
        <v>3794</v>
      </c>
      <c r="AI5027" s="166">
        <v>3520400</v>
      </c>
      <c r="AJ5027" s="166"/>
      <c r="AK5027" s="166"/>
    </row>
    <row r="5028" spans="33:37">
      <c r="AG5028" s="166" t="s">
        <v>83</v>
      </c>
      <c r="AH5028" s="166" t="s">
        <v>3801</v>
      </c>
      <c r="AI5028" s="166">
        <v>3520509</v>
      </c>
      <c r="AJ5028" s="166"/>
      <c r="AK5028" s="166"/>
    </row>
    <row r="5029" spans="33:37">
      <c r="AG5029" s="166" t="s">
        <v>83</v>
      </c>
      <c r="AH5029" s="166" t="s">
        <v>3807</v>
      </c>
      <c r="AI5029" s="166">
        <v>3520608</v>
      </c>
      <c r="AJ5029" s="166"/>
      <c r="AK5029" s="166"/>
    </row>
    <row r="5030" spans="33:37">
      <c r="AG5030" s="166" t="s">
        <v>83</v>
      </c>
      <c r="AH5030" s="166" t="s">
        <v>3814</v>
      </c>
      <c r="AI5030" s="166">
        <v>3520707</v>
      </c>
      <c r="AJ5030" s="166"/>
      <c r="AK5030" s="166"/>
    </row>
    <row r="5031" spans="33:37">
      <c r="AG5031" s="166" t="s">
        <v>83</v>
      </c>
      <c r="AH5031" s="166" t="s">
        <v>3821</v>
      </c>
      <c r="AI5031" s="166">
        <v>3520806</v>
      </c>
      <c r="AJ5031" s="166"/>
      <c r="AK5031" s="166"/>
    </row>
    <row r="5032" spans="33:37">
      <c r="AG5032" s="166" t="s">
        <v>83</v>
      </c>
      <c r="AH5032" s="166" t="s">
        <v>3828</v>
      </c>
      <c r="AI5032" s="166">
        <v>3520905</v>
      </c>
      <c r="AJ5032" s="166"/>
      <c r="AK5032" s="166"/>
    </row>
    <row r="5033" spans="33:37">
      <c r="AG5033" s="166" t="s">
        <v>83</v>
      </c>
      <c r="AH5033" s="166" t="s">
        <v>3834</v>
      </c>
      <c r="AI5033" s="166">
        <v>3521002</v>
      </c>
      <c r="AJ5033" s="166"/>
      <c r="AK5033" s="166"/>
    </row>
    <row r="5034" spans="33:37">
      <c r="AG5034" s="166" t="s">
        <v>83</v>
      </c>
      <c r="AH5034" s="166" t="s">
        <v>3841</v>
      </c>
      <c r="AI5034" s="166">
        <v>3521101</v>
      </c>
      <c r="AJ5034" s="166"/>
      <c r="AK5034" s="166"/>
    </row>
    <row r="5035" spans="33:37">
      <c r="AG5035" s="166" t="s">
        <v>83</v>
      </c>
      <c r="AH5035" s="166" t="s">
        <v>3847</v>
      </c>
      <c r="AI5035" s="166">
        <v>3521150</v>
      </c>
      <c r="AJ5035" s="166"/>
      <c r="AK5035" s="166"/>
    </row>
    <row r="5036" spans="33:37">
      <c r="AG5036" s="166" t="s">
        <v>83</v>
      </c>
      <c r="AH5036" s="166" t="s">
        <v>3854</v>
      </c>
      <c r="AI5036" s="166">
        <v>3521200</v>
      </c>
      <c r="AJ5036" s="166"/>
      <c r="AK5036" s="166"/>
    </row>
    <row r="5037" spans="33:37">
      <c r="AG5037" s="166" t="s">
        <v>83</v>
      </c>
      <c r="AH5037" s="166" t="s">
        <v>3860</v>
      </c>
      <c r="AI5037" s="166">
        <v>3521309</v>
      </c>
      <c r="AJ5037" s="166"/>
      <c r="AK5037" s="166"/>
    </row>
    <row r="5038" spans="33:37">
      <c r="AG5038" s="166" t="s">
        <v>83</v>
      </c>
      <c r="AH5038" s="166" t="s">
        <v>3866</v>
      </c>
      <c r="AI5038" s="166">
        <v>3521408</v>
      </c>
      <c r="AJ5038" s="166"/>
      <c r="AK5038" s="166"/>
    </row>
    <row r="5039" spans="33:37">
      <c r="AG5039" s="166" t="s">
        <v>83</v>
      </c>
      <c r="AH5039" s="166" t="s">
        <v>3871</v>
      </c>
      <c r="AI5039" s="166">
        <v>3521507</v>
      </c>
      <c r="AJ5039" s="166"/>
      <c r="AK5039" s="166"/>
    </row>
    <row r="5040" spans="33:37">
      <c r="AG5040" s="166" t="s">
        <v>83</v>
      </c>
      <c r="AH5040" s="166" t="s">
        <v>3876</v>
      </c>
      <c r="AI5040" s="166">
        <v>3521606</v>
      </c>
      <c r="AJ5040" s="166"/>
      <c r="AK5040" s="166"/>
    </row>
    <row r="5041" spans="33:37">
      <c r="AG5041" s="166" t="s">
        <v>83</v>
      </c>
      <c r="AH5041" s="166" t="s">
        <v>3882</v>
      </c>
      <c r="AI5041" s="166">
        <v>3521705</v>
      </c>
      <c r="AJ5041" s="166"/>
      <c r="AK5041" s="166"/>
    </row>
    <row r="5042" spans="33:37">
      <c r="AG5042" s="166" t="s">
        <v>83</v>
      </c>
      <c r="AH5042" s="166" t="s">
        <v>3888</v>
      </c>
      <c r="AI5042" s="166">
        <v>3521804</v>
      </c>
      <c r="AJ5042" s="166"/>
      <c r="AK5042" s="166"/>
    </row>
    <row r="5043" spans="33:37">
      <c r="AG5043" s="166" t="s">
        <v>83</v>
      </c>
      <c r="AH5043" s="166" t="s">
        <v>3894</v>
      </c>
      <c r="AI5043" s="166">
        <v>3521903</v>
      </c>
      <c r="AJ5043" s="166"/>
      <c r="AK5043" s="166"/>
    </row>
    <row r="5044" spans="33:37">
      <c r="AG5044" s="166" t="s">
        <v>83</v>
      </c>
      <c r="AH5044" s="166" t="s">
        <v>3900</v>
      </c>
      <c r="AI5044" s="166">
        <v>3522000</v>
      </c>
      <c r="AJ5044" s="166"/>
      <c r="AK5044" s="166"/>
    </row>
    <row r="5045" spans="33:37">
      <c r="AG5045" s="166" t="s">
        <v>83</v>
      </c>
      <c r="AH5045" s="166" t="s">
        <v>3906</v>
      </c>
      <c r="AI5045" s="166">
        <v>3522109</v>
      </c>
      <c r="AJ5045" s="166"/>
      <c r="AK5045" s="166"/>
    </row>
    <row r="5046" spans="33:37">
      <c r="AG5046" s="166" t="s">
        <v>83</v>
      </c>
      <c r="AH5046" s="166" t="s">
        <v>3912</v>
      </c>
      <c r="AI5046" s="166">
        <v>3522158</v>
      </c>
      <c r="AJ5046" s="166"/>
      <c r="AK5046" s="166"/>
    </row>
    <row r="5047" spans="33:37">
      <c r="AG5047" s="166" t="s">
        <v>83</v>
      </c>
      <c r="AH5047" s="166" t="s">
        <v>3917</v>
      </c>
      <c r="AI5047" s="166">
        <v>3522208</v>
      </c>
      <c r="AJ5047" s="166"/>
      <c r="AK5047" s="166"/>
    </row>
    <row r="5048" spans="33:37">
      <c r="AG5048" s="166" t="s">
        <v>83</v>
      </c>
      <c r="AH5048" s="166" t="s">
        <v>3923</v>
      </c>
      <c r="AI5048" s="166">
        <v>3522307</v>
      </c>
      <c r="AJ5048" s="166"/>
      <c r="AK5048" s="166"/>
    </row>
    <row r="5049" spans="33:37">
      <c r="AG5049" s="166" t="s">
        <v>83</v>
      </c>
      <c r="AH5049" s="166" t="s">
        <v>3929</v>
      </c>
      <c r="AI5049" s="166">
        <v>3522406</v>
      </c>
      <c r="AJ5049" s="166"/>
      <c r="AK5049" s="166"/>
    </row>
    <row r="5050" spans="33:37">
      <c r="AG5050" s="166" t="s">
        <v>83</v>
      </c>
      <c r="AH5050" s="166" t="s">
        <v>3935</v>
      </c>
      <c r="AI5050" s="166">
        <v>3522505</v>
      </c>
      <c r="AJ5050" s="166"/>
      <c r="AK5050" s="166"/>
    </row>
    <row r="5051" spans="33:37">
      <c r="AG5051" s="166" t="s">
        <v>83</v>
      </c>
      <c r="AH5051" s="166" t="s">
        <v>3941</v>
      </c>
      <c r="AI5051" s="166">
        <v>3522604</v>
      </c>
      <c r="AJ5051" s="166"/>
      <c r="AK5051" s="166"/>
    </row>
    <row r="5052" spans="33:37">
      <c r="AG5052" s="166" t="s">
        <v>83</v>
      </c>
      <c r="AH5052" s="166" t="s">
        <v>3947</v>
      </c>
      <c r="AI5052" s="166">
        <v>3522653</v>
      </c>
      <c r="AJ5052" s="166"/>
      <c r="AK5052" s="166"/>
    </row>
    <row r="5053" spans="33:37">
      <c r="AG5053" s="166" t="s">
        <v>83</v>
      </c>
      <c r="AH5053" s="166" t="s">
        <v>3953</v>
      </c>
      <c r="AI5053" s="166">
        <v>3522703</v>
      </c>
      <c r="AJ5053" s="166"/>
      <c r="AK5053" s="166"/>
    </row>
    <row r="5054" spans="33:37">
      <c r="AG5054" s="166" t="s">
        <v>83</v>
      </c>
      <c r="AH5054" s="166" t="s">
        <v>2011</v>
      </c>
      <c r="AI5054" s="166">
        <v>3522802</v>
      </c>
      <c r="AJ5054" s="166"/>
      <c r="AK5054" s="166"/>
    </row>
    <row r="5055" spans="33:37">
      <c r="AG5055" s="166" t="s">
        <v>83</v>
      </c>
      <c r="AH5055" s="166" t="s">
        <v>3964</v>
      </c>
      <c r="AI5055" s="166">
        <v>3522901</v>
      </c>
      <c r="AJ5055" s="166"/>
      <c r="AK5055" s="166"/>
    </row>
    <row r="5056" spans="33:37">
      <c r="AG5056" s="166" t="s">
        <v>83</v>
      </c>
      <c r="AH5056" s="166" t="s">
        <v>3970</v>
      </c>
      <c r="AI5056" s="166">
        <v>3523008</v>
      </c>
      <c r="AJ5056" s="166"/>
      <c r="AK5056" s="166"/>
    </row>
    <row r="5057" spans="33:37">
      <c r="AG5057" s="166" t="s">
        <v>83</v>
      </c>
      <c r="AH5057" s="166" t="s">
        <v>3974</v>
      </c>
      <c r="AI5057" s="166">
        <v>3523107</v>
      </c>
      <c r="AJ5057" s="166"/>
      <c r="AK5057" s="166"/>
    </row>
    <row r="5058" spans="33:37">
      <c r="AG5058" s="166" t="s">
        <v>83</v>
      </c>
      <c r="AH5058" s="166" t="s">
        <v>3980</v>
      </c>
      <c r="AI5058" s="166">
        <v>3523206</v>
      </c>
      <c r="AJ5058" s="166"/>
      <c r="AK5058" s="166"/>
    </row>
    <row r="5059" spans="33:37">
      <c r="AG5059" s="166" t="s">
        <v>83</v>
      </c>
      <c r="AH5059" s="166" t="s">
        <v>3986</v>
      </c>
      <c r="AI5059" s="166">
        <v>3523305</v>
      </c>
      <c r="AJ5059" s="166"/>
      <c r="AK5059" s="166"/>
    </row>
    <row r="5060" spans="33:37">
      <c r="AG5060" s="166" t="s">
        <v>83</v>
      </c>
      <c r="AH5060" s="166" t="s">
        <v>3991</v>
      </c>
      <c r="AI5060" s="166">
        <v>3523404</v>
      </c>
      <c r="AJ5060" s="166"/>
      <c r="AK5060" s="166"/>
    </row>
    <row r="5061" spans="33:37">
      <c r="AG5061" s="166" t="s">
        <v>83</v>
      </c>
      <c r="AH5061" s="166" t="s">
        <v>3997</v>
      </c>
      <c r="AI5061" s="166">
        <v>3523503</v>
      </c>
      <c r="AJ5061" s="166"/>
      <c r="AK5061" s="166"/>
    </row>
    <row r="5062" spans="33:37">
      <c r="AG5062" s="166" t="s">
        <v>83</v>
      </c>
      <c r="AH5062" s="166" t="s">
        <v>4002</v>
      </c>
      <c r="AI5062" s="166">
        <v>3523602</v>
      </c>
      <c r="AJ5062" s="166"/>
      <c r="AK5062" s="166"/>
    </row>
    <row r="5063" spans="33:37">
      <c r="AG5063" s="166" t="s">
        <v>83</v>
      </c>
      <c r="AH5063" s="166" t="s">
        <v>4008</v>
      </c>
      <c r="AI5063" s="166">
        <v>3523701</v>
      </c>
      <c r="AJ5063" s="166"/>
      <c r="AK5063" s="166"/>
    </row>
    <row r="5064" spans="33:37">
      <c r="AG5064" s="166" t="s">
        <v>83</v>
      </c>
      <c r="AH5064" s="166" t="s">
        <v>4014</v>
      </c>
      <c r="AI5064" s="166">
        <v>3523800</v>
      </c>
      <c r="AJ5064" s="166"/>
      <c r="AK5064" s="166"/>
    </row>
    <row r="5065" spans="33:37">
      <c r="AG5065" s="166" t="s">
        <v>83</v>
      </c>
      <c r="AH5065" s="166" t="s">
        <v>4020</v>
      </c>
      <c r="AI5065" s="166">
        <v>3523909</v>
      </c>
      <c r="AJ5065" s="166"/>
      <c r="AK5065" s="166"/>
    </row>
    <row r="5066" spans="33:37">
      <c r="AG5066" s="166" t="s">
        <v>83</v>
      </c>
      <c r="AH5066" s="166" t="s">
        <v>4025</v>
      </c>
      <c r="AI5066" s="166">
        <v>3524006</v>
      </c>
      <c r="AJ5066" s="166"/>
      <c r="AK5066" s="166"/>
    </row>
    <row r="5067" spans="33:37">
      <c r="AG5067" s="166" t="s">
        <v>83</v>
      </c>
      <c r="AH5067" s="166" t="s">
        <v>4031</v>
      </c>
      <c r="AI5067" s="166">
        <v>3524105</v>
      </c>
      <c r="AJ5067" s="166"/>
      <c r="AK5067" s="166"/>
    </row>
    <row r="5068" spans="33:37">
      <c r="AG5068" s="166" t="s">
        <v>83</v>
      </c>
      <c r="AH5068" s="166" t="s">
        <v>3539</v>
      </c>
      <c r="AI5068" s="166">
        <v>3524204</v>
      </c>
      <c r="AJ5068" s="166"/>
      <c r="AK5068" s="166"/>
    </row>
    <row r="5069" spans="33:37">
      <c r="AG5069" s="166" t="s">
        <v>83</v>
      </c>
      <c r="AH5069" s="166" t="s">
        <v>4042</v>
      </c>
      <c r="AI5069" s="166">
        <v>3524303</v>
      </c>
      <c r="AJ5069" s="166"/>
      <c r="AK5069" s="166"/>
    </row>
    <row r="5070" spans="33:37">
      <c r="AG5070" s="166" t="s">
        <v>83</v>
      </c>
      <c r="AH5070" s="166" t="s">
        <v>4048</v>
      </c>
      <c r="AI5070" s="166">
        <v>3524402</v>
      </c>
      <c r="AJ5070" s="166"/>
      <c r="AK5070" s="166"/>
    </row>
    <row r="5071" spans="33:37">
      <c r="AG5071" s="166" t="s">
        <v>83</v>
      </c>
      <c r="AH5071" s="166" t="s">
        <v>4054</v>
      </c>
      <c r="AI5071" s="166">
        <v>3524501</v>
      </c>
      <c r="AJ5071" s="166"/>
      <c r="AK5071" s="166"/>
    </row>
    <row r="5072" spans="33:37">
      <c r="AG5072" s="166" t="s">
        <v>83</v>
      </c>
      <c r="AH5072" s="166" t="s">
        <v>4059</v>
      </c>
      <c r="AI5072" s="166">
        <v>3524600</v>
      </c>
      <c r="AJ5072" s="166"/>
      <c r="AK5072" s="166"/>
    </row>
    <row r="5073" spans="33:37">
      <c r="AG5073" s="166" t="s">
        <v>83</v>
      </c>
      <c r="AH5073" s="166" t="s">
        <v>4065</v>
      </c>
      <c r="AI5073" s="166">
        <v>3524709</v>
      </c>
      <c r="AJ5073" s="166"/>
      <c r="AK5073" s="166"/>
    </row>
    <row r="5074" spans="33:37">
      <c r="AG5074" s="166" t="s">
        <v>83</v>
      </c>
      <c r="AH5074" s="166" t="s">
        <v>4071</v>
      </c>
      <c r="AI5074" s="166">
        <v>3524808</v>
      </c>
      <c r="AJ5074" s="166"/>
      <c r="AK5074" s="166"/>
    </row>
    <row r="5075" spans="33:37">
      <c r="AG5075" s="166" t="s">
        <v>83</v>
      </c>
      <c r="AH5075" s="166" t="s">
        <v>4076</v>
      </c>
      <c r="AI5075" s="166">
        <v>3524907</v>
      </c>
      <c r="AJ5075" s="166"/>
      <c r="AK5075" s="166"/>
    </row>
    <row r="5076" spans="33:37">
      <c r="AG5076" s="166" t="s">
        <v>83</v>
      </c>
      <c r="AH5076" s="166" t="s">
        <v>4082</v>
      </c>
      <c r="AI5076" s="166">
        <v>3525003</v>
      </c>
      <c r="AJ5076" s="166"/>
      <c r="AK5076" s="166"/>
    </row>
    <row r="5077" spans="33:37">
      <c r="AG5077" s="166" t="s">
        <v>83</v>
      </c>
      <c r="AH5077" s="166" t="s">
        <v>2760</v>
      </c>
      <c r="AI5077" s="166">
        <v>3525102</v>
      </c>
      <c r="AJ5077" s="166"/>
      <c r="AK5077" s="166"/>
    </row>
    <row r="5078" spans="33:37">
      <c r="AG5078" s="166" t="s">
        <v>83</v>
      </c>
      <c r="AH5078" s="166" t="s">
        <v>4093</v>
      </c>
      <c r="AI5078" s="166">
        <v>3525201</v>
      </c>
      <c r="AJ5078" s="166"/>
      <c r="AK5078" s="166"/>
    </row>
    <row r="5079" spans="33:37">
      <c r="AG5079" s="166" t="s">
        <v>83</v>
      </c>
      <c r="AH5079" s="166" t="s">
        <v>4099</v>
      </c>
      <c r="AI5079" s="166">
        <v>3525300</v>
      </c>
      <c r="AJ5079" s="166"/>
      <c r="AK5079" s="166"/>
    </row>
    <row r="5080" spans="33:37">
      <c r="AG5080" s="166" t="s">
        <v>83</v>
      </c>
      <c r="AH5080" s="166" t="s">
        <v>4105</v>
      </c>
      <c r="AI5080" s="166">
        <v>3525409</v>
      </c>
      <c r="AJ5080" s="166"/>
      <c r="AK5080" s="166"/>
    </row>
    <row r="5081" spans="33:37">
      <c r="AG5081" s="166" t="s">
        <v>83</v>
      </c>
      <c r="AH5081" s="166" t="s">
        <v>4111</v>
      </c>
      <c r="AI5081" s="166">
        <v>3525508</v>
      </c>
      <c r="AJ5081" s="166"/>
      <c r="AK5081" s="166"/>
    </row>
    <row r="5082" spans="33:37">
      <c r="AG5082" s="166" t="s">
        <v>83</v>
      </c>
      <c r="AH5082" s="166" t="s">
        <v>4116</v>
      </c>
      <c r="AI5082" s="166">
        <v>3525607</v>
      </c>
      <c r="AJ5082" s="166"/>
      <c r="AK5082" s="166"/>
    </row>
    <row r="5083" spans="33:37">
      <c r="AG5083" s="166" t="s">
        <v>83</v>
      </c>
      <c r="AH5083" s="166" t="s">
        <v>4122</v>
      </c>
      <c r="AI5083" s="166">
        <v>3525706</v>
      </c>
      <c r="AJ5083" s="166"/>
      <c r="AK5083" s="166"/>
    </row>
    <row r="5084" spans="33:37">
      <c r="AG5084" s="166" t="s">
        <v>83</v>
      </c>
      <c r="AH5084" s="166" t="s">
        <v>4128</v>
      </c>
      <c r="AI5084" s="166">
        <v>3525805</v>
      </c>
      <c r="AJ5084" s="166"/>
      <c r="AK5084" s="166"/>
    </row>
    <row r="5085" spans="33:37">
      <c r="AG5085" s="166" t="s">
        <v>83</v>
      </c>
      <c r="AH5085" s="166" t="s">
        <v>4134</v>
      </c>
      <c r="AI5085" s="166">
        <v>3525854</v>
      </c>
      <c r="AJ5085" s="166"/>
      <c r="AK5085" s="166"/>
    </row>
    <row r="5086" spans="33:37">
      <c r="AG5086" s="166" t="s">
        <v>83</v>
      </c>
      <c r="AH5086" s="166" t="s">
        <v>4139</v>
      </c>
      <c r="AI5086" s="166">
        <v>3525904</v>
      </c>
      <c r="AJ5086" s="166"/>
      <c r="AK5086" s="166"/>
    </row>
    <row r="5087" spans="33:37">
      <c r="AG5087" s="166" t="s">
        <v>83</v>
      </c>
      <c r="AH5087" s="166" t="s">
        <v>4144</v>
      </c>
      <c r="AI5087" s="166">
        <v>3526001</v>
      </c>
      <c r="AJ5087" s="166"/>
      <c r="AK5087" s="166"/>
    </row>
    <row r="5088" spans="33:37">
      <c r="AG5088" s="166" t="s">
        <v>83</v>
      </c>
      <c r="AH5088" s="166" t="s">
        <v>4149</v>
      </c>
      <c r="AI5088" s="166">
        <v>3526100</v>
      </c>
      <c r="AJ5088" s="166"/>
      <c r="AK5088" s="166"/>
    </row>
    <row r="5089" spans="33:37">
      <c r="AG5089" s="166" t="s">
        <v>83</v>
      </c>
      <c r="AH5089" s="166" t="s">
        <v>4154</v>
      </c>
      <c r="AI5089" s="166">
        <v>3526209</v>
      </c>
      <c r="AJ5089" s="166"/>
      <c r="AK5089" s="166"/>
    </row>
    <row r="5090" spans="33:37">
      <c r="AG5090" s="166" t="s">
        <v>83</v>
      </c>
      <c r="AH5090" s="166" t="s">
        <v>4159</v>
      </c>
      <c r="AI5090" s="166">
        <v>3526308</v>
      </c>
      <c r="AJ5090" s="166"/>
      <c r="AK5090" s="166"/>
    </row>
    <row r="5091" spans="33:37">
      <c r="AG5091" s="166" t="s">
        <v>83</v>
      </c>
      <c r="AH5091" s="166" t="s">
        <v>4164</v>
      </c>
      <c r="AI5091" s="166">
        <v>3526407</v>
      </c>
      <c r="AJ5091" s="166"/>
      <c r="AK5091" s="166"/>
    </row>
    <row r="5092" spans="33:37">
      <c r="AG5092" s="166" t="s">
        <v>83</v>
      </c>
      <c r="AH5092" s="166" t="s">
        <v>4169</v>
      </c>
      <c r="AI5092" s="166">
        <v>3526506</v>
      </c>
      <c r="AJ5092" s="166"/>
      <c r="AK5092" s="166"/>
    </row>
    <row r="5093" spans="33:37">
      <c r="AG5093" s="166" t="s">
        <v>83</v>
      </c>
      <c r="AH5093" s="166" t="s">
        <v>4174</v>
      </c>
      <c r="AI5093" s="166">
        <v>3526605</v>
      </c>
      <c r="AJ5093" s="166"/>
      <c r="AK5093" s="166"/>
    </row>
    <row r="5094" spans="33:37">
      <c r="AG5094" s="166" t="s">
        <v>83</v>
      </c>
      <c r="AH5094" s="166" t="s">
        <v>4179</v>
      </c>
      <c r="AI5094" s="166">
        <v>3526704</v>
      </c>
      <c r="AJ5094" s="166"/>
      <c r="AK5094" s="166"/>
    </row>
    <row r="5095" spans="33:37">
      <c r="AG5095" s="166" t="s">
        <v>83</v>
      </c>
      <c r="AH5095" s="166" t="s">
        <v>4184</v>
      </c>
      <c r="AI5095" s="166">
        <v>3526803</v>
      </c>
      <c r="AJ5095" s="166"/>
      <c r="AK5095" s="166"/>
    </row>
    <row r="5096" spans="33:37">
      <c r="AG5096" s="166" t="s">
        <v>83</v>
      </c>
      <c r="AH5096" s="166" t="s">
        <v>4189</v>
      </c>
      <c r="AI5096" s="166">
        <v>3526902</v>
      </c>
      <c r="AJ5096" s="166"/>
      <c r="AK5096" s="166"/>
    </row>
    <row r="5097" spans="33:37">
      <c r="AG5097" s="166" t="s">
        <v>83</v>
      </c>
      <c r="AH5097" s="166" t="s">
        <v>4193</v>
      </c>
      <c r="AI5097" s="166">
        <v>3527009</v>
      </c>
      <c r="AJ5097" s="166"/>
      <c r="AK5097" s="166"/>
    </row>
    <row r="5098" spans="33:37">
      <c r="AG5098" s="166" t="s">
        <v>83</v>
      </c>
      <c r="AH5098" s="166" t="s">
        <v>4198</v>
      </c>
      <c r="AI5098" s="166">
        <v>3527108</v>
      </c>
      <c r="AJ5098" s="166"/>
      <c r="AK5098" s="166"/>
    </row>
    <row r="5099" spans="33:37">
      <c r="AG5099" s="166" t="s">
        <v>83</v>
      </c>
      <c r="AH5099" s="166" t="s">
        <v>4203</v>
      </c>
      <c r="AI5099" s="166">
        <v>3527207</v>
      </c>
      <c r="AJ5099" s="166"/>
      <c r="AK5099" s="166"/>
    </row>
    <row r="5100" spans="33:37">
      <c r="AG5100" s="166" t="s">
        <v>83</v>
      </c>
      <c r="AH5100" s="166" t="s">
        <v>4208</v>
      </c>
      <c r="AI5100" s="166">
        <v>3527256</v>
      </c>
      <c r="AJ5100" s="166"/>
      <c r="AK5100" s="166"/>
    </row>
    <row r="5101" spans="33:37">
      <c r="AG5101" s="166" t="s">
        <v>83</v>
      </c>
      <c r="AH5101" s="166" t="s">
        <v>4213</v>
      </c>
      <c r="AI5101" s="166">
        <v>3527306</v>
      </c>
      <c r="AJ5101" s="166"/>
      <c r="AK5101" s="166"/>
    </row>
    <row r="5102" spans="33:37">
      <c r="AG5102" s="166" t="s">
        <v>83</v>
      </c>
      <c r="AH5102" s="166" t="s">
        <v>4217</v>
      </c>
      <c r="AI5102" s="166">
        <v>3527405</v>
      </c>
      <c r="AJ5102" s="166"/>
      <c r="AK5102" s="166"/>
    </row>
    <row r="5103" spans="33:37">
      <c r="AG5103" s="166" t="s">
        <v>83</v>
      </c>
      <c r="AH5103" s="166" t="s">
        <v>4222</v>
      </c>
      <c r="AI5103" s="166">
        <v>3527504</v>
      </c>
      <c r="AJ5103" s="166"/>
      <c r="AK5103" s="166"/>
    </row>
    <row r="5104" spans="33:37">
      <c r="AG5104" s="166" t="s">
        <v>83</v>
      </c>
      <c r="AH5104" s="166" t="s">
        <v>4226</v>
      </c>
      <c r="AI5104" s="166">
        <v>3527603</v>
      </c>
      <c r="AJ5104" s="166"/>
      <c r="AK5104" s="166"/>
    </row>
    <row r="5105" spans="33:37">
      <c r="AG5105" s="166" t="s">
        <v>83</v>
      </c>
      <c r="AH5105" s="166" t="s">
        <v>4231</v>
      </c>
      <c r="AI5105" s="166">
        <v>3527702</v>
      </c>
      <c r="AJ5105" s="166"/>
      <c r="AK5105" s="166"/>
    </row>
    <row r="5106" spans="33:37">
      <c r="AG5106" s="166" t="s">
        <v>83</v>
      </c>
      <c r="AH5106" s="166" t="s">
        <v>4236</v>
      </c>
      <c r="AI5106" s="166">
        <v>3527801</v>
      </c>
      <c r="AJ5106" s="166"/>
      <c r="AK5106" s="166"/>
    </row>
    <row r="5107" spans="33:37">
      <c r="AG5107" s="166" t="s">
        <v>83</v>
      </c>
      <c r="AH5107" s="166" t="s">
        <v>4240</v>
      </c>
      <c r="AI5107" s="166">
        <v>3527900</v>
      </c>
      <c r="AJ5107" s="166"/>
      <c r="AK5107" s="166"/>
    </row>
    <row r="5108" spans="33:37">
      <c r="AG5108" s="166" t="s">
        <v>83</v>
      </c>
      <c r="AH5108" s="166" t="s">
        <v>4245</v>
      </c>
      <c r="AI5108" s="166">
        <v>3528007</v>
      </c>
      <c r="AJ5108" s="166"/>
      <c r="AK5108" s="166"/>
    </row>
    <row r="5109" spans="33:37">
      <c r="AG5109" s="166" t="s">
        <v>83</v>
      </c>
      <c r="AH5109" s="166" t="s">
        <v>4250</v>
      </c>
      <c r="AI5109" s="166">
        <v>3528106</v>
      </c>
      <c r="AJ5109" s="166"/>
      <c r="AK5109" s="166"/>
    </row>
    <row r="5110" spans="33:37">
      <c r="AG5110" s="166" t="s">
        <v>83</v>
      </c>
      <c r="AH5110" s="166" t="s">
        <v>4254</v>
      </c>
      <c r="AI5110" s="166">
        <v>3528205</v>
      </c>
      <c r="AJ5110" s="166"/>
      <c r="AK5110" s="166"/>
    </row>
    <row r="5111" spans="33:37">
      <c r="AG5111" s="166" t="s">
        <v>83</v>
      </c>
      <c r="AH5111" s="166" t="s">
        <v>4258</v>
      </c>
      <c r="AI5111" s="166">
        <v>3528304</v>
      </c>
      <c r="AJ5111" s="166"/>
      <c r="AK5111" s="166"/>
    </row>
    <row r="5112" spans="33:37">
      <c r="AG5112" s="166" t="s">
        <v>83</v>
      </c>
      <c r="AH5112" s="166" t="s">
        <v>4263</v>
      </c>
      <c r="AI5112" s="166">
        <v>3528403</v>
      </c>
      <c r="AJ5112" s="166"/>
      <c r="AK5112" s="166"/>
    </row>
    <row r="5113" spans="33:37">
      <c r="AG5113" s="166" t="s">
        <v>83</v>
      </c>
      <c r="AH5113" s="166" t="s">
        <v>4268</v>
      </c>
      <c r="AI5113" s="166">
        <v>3528502</v>
      </c>
      <c r="AJ5113" s="166"/>
      <c r="AK5113" s="166"/>
    </row>
    <row r="5114" spans="33:37">
      <c r="AG5114" s="166" t="s">
        <v>83</v>
      </c>
      <c r="AH5114" s="166" t="s">
        <v>4273</v>
      </c>
      <c r="AI5114" s="166">
        <v>3528601</v>
      </c>
      <c r="AJ5114" s="166"/>
      <c r="AK5114" s="166"/>
    </row>
    <row r="5115" spans="33:37">
      <c r="AG5115" s="166" t="s">
        <v>83</v>
      </c>
      <c r="AH5115" s="166" t="s">
        <v>4276</v>
      </c>
      <c r="AI5115" s="166">
        <v>3528700</v>
      </c>
      <c r="AJ5115" s="166"/>
      <c r="AK5115" s="166"/>
    </row>
    <row r="5116" spans="33:37">
      <c r="AG5116" s="166" t="s">
        <v>83</v>
      </c>
      <c r="AH5116" s="166" t="s">
        <v>4280</v>
      </c>
      <c r="AI5116" s="166">
        <v>3528809</v>
      </c>
      <c r="AJ5116" s="166"/>
      <c r="AK5116" s="166"/>
    </row>
    <row r="5117" spans="33:37">
      <c r="AG5117" s="166" t="s">
        <v>83</v>
      </c>
      <c r="AH5117" s="166" t="s">
        <v>4285</v>
      </c>
      <c r="AI5117" s="166">
        <v>3528858</v>
      </c>
      <c r="AJ5117" s="166"/>
      <c r="AK5117" s="166"/>
    </row>
    <row r="5118" spans="33:37">
      <c r="AG5118" s="166" t="s">
        <v>83</v>
      </c>
      <c r="AH5118" s="166" t="s">
        <v>4290</v>
      </c>
      <c r="AI5118" s="166">
        <v>3528908</v>
      </c>
      <c r="AJ5118" s="166"/>
      <c r="AK5118" s="166"/>
    </row>
    <row r="5119" spans="33:37">
      <c r="AG5119" s="166" t="s">
        <v>83</v>
      </c>
      <c r="AH5119" s="166" t="s">
        <v>4295</v>
      </c>
      <c r="AI5119" s="166">
        <v>3529005</v>
      </c>
      <c r="AJ5119" s="166"/>
      <c r="AK5119" s="166"/>
    </row>
    <row r="5120" spans="33:37">
      <c r="AG5120" s="166" t="s">
        <v>83</v>
      </c>
      <c r="AH5120" s="166" t="s">
        <v>4300</v>
      </c>
      <c r="AI5120" s="166">
        <v>3529104</v>
      </c>
      <c r="AJ5120" s="166"/>
      <c r="AK5120" s="166"/>
    </row>
    <row r="5121" spans="33:37">
      <c r="AG5121" s="166" t="s">
        <v>83</v>
      </c>
      <c r="AH5121" s="166" t="s">
        <v>4305</v>
      </c>
      <c r="AI5121" s="166">
        <v>3529203</v>
      </c>
      <c r="AJ5121" s="166"/>
      <c r="AK5121" s="166"/>
    </row>
    <row r="5122" spans="33:37">
      <c r="AG5122" s="166" t="s">
        <v>83</v>
      </c>
      <c r="AH5122" s="166" t="s">
        <v>4310</v>
      </c>
      <c r="AI5122" s="166">
        <v>3529302</v>
      </c>
      <c r="AJ5122" s="166"/>
      <c r="AK5122" s="166"/>
    </row>
    <row r="5123" spans="33:37">
      <c r="AG5123" s="166" t="s">
        <v>83</v>
      </c>
      <c r="AH5123" s="166" t="s">
        <v>4315</v>
      </c>
      <c r="AI5123" s="166">
        <v>3529401</v>
      </c>
      <c r="AJ5123" s="166"/>
      <c r="AK5123" s="166"/>
    </row>
    <row r="5124" spans="33:37">
      <c r="AG5124" s="166" t="s">
        <v>83</v>
      </c>
      <c r="AH5124" s="166" t="s">
        <v>4319</v>
      </c>
      <c r="AI5124" s="166">
        <v>3529500</v>
      </c>
      <c r="AJ5124" s="166"/>
      <c r="AK5124" s="166"/>
    </row>
    <row r="5125" spans="33:37">
      <c r="AG5125" s="166" t="s">
        <v>83</v>
      </c>
      <c r="AH5125" s="166" t="s">
        <v>4324</v>
      </c>
      <c r="AI5125" s="166">
        <v>3529609</v>
      </c>
      <c r="AJ5125" s="166"/>
      <c r="AK5125" s="166"/>
    </row>
    <row r="5126" spans="33:37">
      <c r="AG5126" s="166" t="s">
        <v>83</v>
      </c>
      <c r="AH5126" s="166" t="s">
        <v>4329</v>
      </c>
      <c r="AI5126" s="166">
        <v>3529658</v>
      </c>
      <c r="AJ5126" s="166"/>
      <c r="AK5126" s="166"/>
    </row>
    <row r="5127" spans="33:37">
      <c r="AG5127" s="166" t="s">
        <v>83</v>
      </c>
      <c r="AH5127" s="166" t="s">
        <v>4334</v>
      </c>
      <c r="AI5127" s="166">
        <v>3529708</v>
      </c>
      <c r="AJ5127" s="166"/>
      <c r="AK5127" s="166"/>
    </row>
    <row r="5128" spans="33:37">
      <c r="AG5128" s="166" t="s">
        <v>83</v>
      </c>
      <c r="AH5128" s="166" t="s">
        <v>4339</v>
      </c>
      <c r="AI5128" s="166">
        <v>3529807</v>
      </c>
      <c r="AJ5128" s="166"/>
      <c r="AK5128" s="166"/>
    </row>
    <row r="5129" spans="33:37">
      <c r="AG5129" s="166" t="s">
        <v>83</v>
      </c>
      <c r="AH5129" s="166" t="s">
        <v>4344</v>
      </c>
      <c r="AI5129" s="166">
        <v>3530003</v>
      </c>
      <c r="AJ5129" s="166"/>
      <c r="AK5129" s="166"/>
    </row>
    <row r="5130" spans="33:37">
      <c r="AG5130" s="166" t="s">
        <v>83</v>
      </c>
      <c r="AH5130" s="166" t="s">
        <v>4349</v>
      </c>
      <c r="AI5130" s="166">
        <v>3529906</v>
      </c>
      <c r="AJ5130" s="166"/>
      <c r="AK5130" s="166"/>
    </row>
    <row r="5131" spans="33:37">
      <c r="AG5131" s="166" t="s">
        <v>83</v>
      </c>
      <c r="AH5131" s="166" t="s">
        <v>4353</v>
      </c>
      <c r="AI5131" s="166">
        <v>3530102</v>
      </c>
      <c r="AJ5131" s="166"/>
      <c r="AK5131" s="166"/>
    </row>
    <row r="5132" spans="33:37">
      <c r="AG5132" s="166" t="s">
        <v>83</v>
      </c>
      <c r="AH5132" s="166" t="s">
        <v>4357</v>
      </c>
      <c r="AI5132" s="166">
        <v>3530201</v>
      </c>
      <c r="AJ5132" s="166"/>
      <c r="AK5132" s="166"/>
    </row>
    <row r="5133" spans="33:37">
      <c r="AG5133" s="166" t="s">
        <v>83</v>
      </c>
      <c r="AH5133" s="166" t="s">
        <v>4361</v>
      </c>
      <c r="AI5133" s="166">
        <v>3530300</v>
      </c>
      <c r="AJ5133" s="166"/>
      <c r="AK5133" s="166"/>
    </row>
    <row r="5134" spans="33:37">
      <c r="AG5134" s="166" t="s">
        <v>83</v>
      </c>
      <c r="AH5134" s="166" t="s">
        <v>4366</v>
      </c>
      <c r="AI5134" s="166">
        <v>3530409</v>
      </c>
      <c r="AJ5134" s="166"/>
      <c r="AK5134" s="166"/>
    </row>
    <row r="5135" spans="33:37">
      <c r="AG5135" s="166" t="s">
        <v>83</v>
      </c>
      <c r="AH5135" s="166" t="s">
        <v>4370</v>
      </c>
      <c r="AI5135" s="166">
        <v>3530508</v>
      </c>
      <c r="AJ5135" s="166"/>
      <c r="AK5135" s="166"/>
    </row>
    <row r="5136" spans="33:37">
      <c r="AG5136" s="166" t="s">
        <v>83</v>
      </c>
      <c r="AH5136" s="166" t="s">
        <v>4375</v>
      </c>
      <c r="AI5136" s="166">
        <v>3530607</v>
      </c>
      <c r="AJ5136" s="166"/>
      <c r="AK5136" s="166"/>
    </row>
    <row r="5137" spans="33:37">
      <c r="AG5137" s="166" t="s">
        <v>83</v>
      </c>
      <c r="AH5137" s="166" t="s">
        <v>4379</v>
      </c>
      <c r="AI5137" s="166">
        <v>3530706</v>
      </c>
      <c r="AJ5137" s="166"/>
      <c r="AK5137" s="166"/>
    </row>
    <row r="5138" spans="33:37">
      <c r="AG5138" s="166" t="s">
        <v>83</v>
      </c>
      <c r="AH5138" s="166" t="s">
        <v>4384</v>
      </c>
      <c r="AI5138" s="166">
        <v>3530805</v>
      </c>
      <c r="AJ5138" s="166"/>
      <c r="AK5138" s="166"/>
    </row>
    <row r="5139" spans="33:37">
      <c r="AG5139" s="166" t="s">
        <v>83</v>
      </c>
      <c r="AH5139" s="166" t="s">
        <v>4389</v>
      </c>
      <c r="AI5139" s="166">
        <v>3530904</v>
      </c>
      <c r="AJ5139" s="166"/>
      <c r="AK5139" s="166"/>
    </row>
    <row r="5140" spans="33:37">
      <c r="AG5140" s="166" t="s">
        <v>83</v>
      </c>
      <c r="AH5140" s="166" t="s">
        <v>4393</v>
      </c>
      <c r="AI5140" s="166">
        <v>3531001</v>
      </c>
      <c r="AJ5140" s="166"/>
      <c r="AK5140" s="166"/>
    </row>
    <row r="5141" spans="33:37">
      <c r="AG5141" s="166" t="s">
        <v>83</v>
      </c>
      <c r="AH5141" s="166" t="s">
        <v>4398</v>
      </c>
      <c r="AI5141" s="166">
        <v>3531100</v>
      </c>
      <c r="AJ5141" s="166"/>
      <c r="AK5141" s="166"/>
    </row>
    <row r="5142" spans="33:37">
      <c r="AG5142" s="166" t="s">
        <v>83</v>
      </c>
      <c r="AH5142" s="166" t="s">
        <v>4403</v>
      </c>
      <c r="AI5142" s="166">
        <v>3531209</v>
      </c>
      <c r="AJ5142" s="166"/>
      <c r="AK5142" s="166"/>
    </row>
    <row r="5143" spans="33:37">
      <c r="AG5143" s="166" t="s">
        <v>83</v>
      </c>
      <c r="AH5143" s="166" t="s">
        <v>4407</v>
      </c>
      <c r="AI5143" s="166">
        <v>3531308</v>
      </c>
      <c r="AJ5143" s="166"/>
      <c r="AK5143" s="166"/>
    </row>
    <row r="5144" spans="33:37">
      <c r="AG5144" s="166" t="s">
        <v>83</v>
      </c>
      <c r="AH5144" s="166" t="s">
        <v>4412</v>
      </c>
      <c r="AI5144" s="166">
        <v>3531407</v>
      </c>
      <c r="AJ5144" s="166"/>
      <c r="AK5144" s="166"/>
    </row>
    <row r="5145" spans="33:37">
      <c r="AG5145" s="166" t="s">
        <v>83</v>
      </c>
      <c r="AH5145" s="166" t="s">
        <v>4417</v>
      </c>
      <c r="AI5145" s="166">
        <v>3531506</v>
      </c>
      <c r="AJ5145" s="166"/>
      <c r="AK5145" s="166"/>
    </row>
    <row r="5146" spans="33:37">
      <c r="AG5146" s="166" t="s">
        <v>83</v>
      </c>
      <c r="AH5146" s="166" t="s">
        <v>3152</v>
      </c>
      <c r="AI5146" s="166">
        <v>3531605</v>
      </c>
      <c r="AJ5146" s="166"/>
      <c r="AK5146" s="166"/>
    </row>
    <row r="5147" spans="33:37">
      <c r="AG5147" s="166" t="s">
        <v>83</v>
      </c>
      <c r="AH5147" s="166" t="s">
        <v>4426</v>
      </c>
      <c r="AI5147" s="166">
        <v>3531803</v>
      </c>
      <c r="AJ5147" s="166"/>
      <c r="AK5147" s="166"/>
    </row>
    <row r="5148" spans="33:37">
      <c r="AG5148" s="166" t="s">
        <v>83</v>
      </c>
      <c r="AH5148" s="166" t="s">
        <v>4431</v>
      </c>
      <c r="AI5148" s="166">
        <v>3531704</v>
      </c>
      <c r="AJ5148" s="166"/>
      <c r="AK5148" s="166"/>
    </row>
    <row r="5149" spans="33:37">
      <c r="AG5149" s="166" t="s">
        <v>83</v>
      </c>
      <c r="AH5149" s="166" t="s">
        <v>4436</v>
      </c>
      <c r="AI5149" s="166">
        <v>3531902</v>
      </c>
      <c r="AJ5149" s="166"/>
      <c r="AK5149" s="166"/>
    </row>
    <row r="5150" spans="33:37">
      <c r="AG5150" s="166" t="s">
        <v>83</v>
      </c>
      <c r="AH5150" s="166" t="s">
        <v>4440</v>
      </c>
      <c r="AI5150" s="166">
        <v>3532009</v>
      </c>
      <c r="AJ5150" s="166"/>
      <c r="AK5150" s="166"/>
    </row>
    <row r="5151" spans="33:37">
      <c r="AG5151" s="166" t="s">
        <v>83</v>
      </c>
      <c r="AH5151" s="166" t="s">
        <v>4445</v>
      </c>
      <c r="AI5151" s="166">
        <v>3532058</v>
      </c>
      <c r="AJ5151" s="166"/>
      <c r="AK5151" s="166"/>
    </row>
    <row r="5152" spans="33:37">
      <c r="AG5152" s="166" t="s">
        <v>83</v>
      </c>
      <c r="AH5152" s="166" t="s">
        <v>4450</v>
      </c>
      <c r="AI5152" s="166">
        <v>3532108</v>
      </c>
      <c r="AJ5152" s="166"/>
      <c r="AK5152" s="166"/>
    </row>
    <row r="5153" spans="33:37">
      <c r="AG5153" s="166" t="s">
        <v>83</v>
      </c>
      <c r="AH5153" s="166" t="s">
        <v>4455</v>
      </c>
      <c r="AI5153" s="166">
        <v>3532157</v>
      </c>
      <c r="AJ5153" s="166"/>
      <c r="AK5153" s="166"/>
    </row>
    <row r="5154" spans="33:37">
      <c r="AG5154" s="166" t="s">
        <v>83</v>
      </c>
      <c r="AH5154" s="166" t="s">
        <v>4460</v>
      </c>
      <c r="AI5154" s="166">
        <v>3532207</v>
      </c>
      <c r="AJ5154" s="166"/>
      <c r="AK5154" s="166"/>
    </row>
    <row r="5155" spans="33:37">
      <c r="AG5155" s="166" t="s">
        <v>83</v>
      </c>
      <c r="AH5155" s="166" t="s">
        <v>4465</v>
      </c>
      <c r="AI5155" s="166">
        <v>3532306</v>
      </c>
      <c r="AJ5155" s="166"/>
      <c r="AK5155" s="166"/>
    </row>
    <row r="5156" spans="33:37">
      <c r="AG5156" s="166" t="s">
        <v>83</v>
      </c>
      <c r="AH5156" s="166" t="s">
        <v>4469</v>
      </c>
      <c r="AI5156" s="166">
        <v>3532405</v>
      </c>
      <c r="AJ5156" s="166"/>
      <c r="AK5156" s="166"/>
    </row>
    <row r="5157" spans="33:37">
      <c r="AG5157" s="166" t="s">
        <v>83</v>
      </c>
      <c r="AH5157" s="166" t="s">
        <v>4474</v>
      </c>
      <c r="AI5157" s="166">
        <v>3532504</v>
      </c>
      <c r="AJ5157" s="166"/>
      <c r="AK5157" s="166"/>
    </row>
    <row r="5158" spans="33:37">
      <c r="AG5158" s="166" t="s">
        <v>83</v>
      </c>
      <c r="AH5158" s="166" t="s">
        <v>4479</v>
      </c>
      <c r="AI5158" s="166">
        <v>3532603</v>
      </c>
      <c r="AJ5158" s="166"/>
      <c r="AK5158" s="166"/>
    </row>
    <row r="5159" spans="33:37">
      <c r="AG5159" s="166" t="s">
        <v>83</v>
      </c>
      <c r="AH5159" s="166" t="s">
        <v>4484</v>
      </c>
      <c r="AI5159" s="166">
        <v>3532702</v>
      </c>
      <c r="AJ5159" s="166"/>
      <c r="AK5159" s="166"/>
    </row>
    <row r="5160" spans="33:37">
      <c r="AG5160" s="166" t="s">
        <v>83</v>
      </c>
      <c r="AH5160" s="166" t="s">
        <v>4489</v>
      </c>
      <c r="AI5160" s="166">
        <v>3532801</v>
      </c>
      <c r="AJ5160" s="166"/>
      <c r="AK5160" s="166"/>
    </row>
    <row r="5161" spans="33:37">
      <c r="AG5161" s="166" t="s">
        <v>83</v>
      </c>
      <c r="AH5161" s="166" t="s">
        <v>4494</v>
      </c>
      <c r="AI5161" s="166">
        <v>3532827</v>
      </c>
      <c r="AJ5161" s="166"/>
      <c r="AK5161" s="166"/>
    </row>
    <row r="5162" spans="33:37">
      <c r="AG5162" s="166" t="s">
        <v>83</v>
      </c>
      <c r="AH5162" s="166" t="s">
        <v>4499</v>
      </c>
      <c r="AI5162" s="166">
        <v>3532843</v>
      </c>
      <c r="AJ5162" s="166"/>
      <c r="AK5162" s="166"/>
    </row>
    <row r="5163" spans="33:37">
      <c r="AG5163" s="166" t="s">
        <v>83</v>
      </c>
      <c r="AH5163" s="166" t="s">
        <v>4504</v>
      </c>
      <c r="AI5163" s="166">
        <v>3532868</v>
      </c>
      <c r="AJ5163" s="166"/>
      <c r="AK5163" s="166"/>
    </row>
    <row r="5164" spans="33:37">
      <c r="AG5164" s="166" t="s">
        <v>83</v>
      </c>
      <c r="AH5164" s="166" t="s">
        <v>4509</v>
      </c>
      <c r="AI5164" s="166">
        <v>3532900</v>
      </c>
      <c r="AJ5164" s="166"/>
      <c r="AK5164" s="166"/>
    </row>
    <row r="5165" spans="33:37">
      <c r="AG5165" s="166" t="s">
        <v>83</v>
      </c>
      <c r="AH5165" s="166" t="s">
        <v>4513</v>
      </c>
      <c r="AI5165" s="166">
        <v>3533007</v>
      </c>
      <c r="AJ5165" s="166"/>
      <c r="AK5165" s="166"/>
    </row>
    <row r="5166" spans="33:37">
      <c r="AG5166" s="166" t="s">
        <v>83</v>
      </c>
      <c r="AH5166" s="166" t="s">
        <v>4518</v>
      </c>
      <c r="AI5166" s="166">
        <v>3533106</v>
      </c>
      <c r="AJ5166" s="166"/>
      <c r="AK5166" s="166"/>
    </row>
    <row r="5167" spans="33:37">
      <c r="AG5167" s="166" t="s">
        <v>83</v>
      </c>
      <c r="AH5167" s="166" t="s">
        <v>4523</v>
      </c>
      <c r="AI5167" s="166">
        <v>3533205</v>
      </c>
      <c r="AJ5167" s="166"/>
      <c r="AK5167" s="166"/>
    </row>
    <row r="5168" spans="33:37">
      <c r="AG5168" s="166" t="s">
        <v>83</v>
      </c>
      <c r="AH5168" s="166" t="s">
        <v>4528</v>
      </c>
      <c r="AI5168" s="166">
        <v>3533304</v>
      </c>
      <c r="AJ5168" s="166"/>
      <c r="AK5168" s="166"/>
    </row>
    <row r="5169" spans="33:37">
      <c r="AG5169" s="166" t="s">
        <v>83</v>
      </c>
      <c r="AH5169" s="166" t="s">
        <v>4533</v>
      </c>
      <c r="AI5169" s="166">
        <v>3533403</v>
      </c>
      <c r="AJ5169" s="166"/>
      <c r="AK5169" s="166"/>
    </row>
    <row r="5170" spans="33:37">
      <c r="AG5170" s="166" t="s">
        <v>83</v>
      </c>
      <c r="AH5170" s="166" t="s">
        <v>4537</v>
      </c>
      <c r="AI5170" s="166">
        <v>3533254</v>
      </c>
      <c r="AJ5170" s="166"/>
      <c r="AK5170" s="166"/>
    </row>
    <row r="5171" spans="33:37">
      <c r="AG5171" s="166" t="s">
        <v>83</v>
      </c>
      <c r="AH5171" s="166" t="s">
        <v>3243</v>
      </c>
      <c r="AI5171" s="166">
        <v>3533502</v>
      </c>
      <c r="AJ5171" s="166"/>
      <c r="AK5171" s="166"/>
    </row>
    <row r="5172" spans="33:37">
      <c r="AG5172" s="166" t="s">
        <v>83</v>
      </c>
      <c r="AH5172" s="166" t="s">
        <v>4546</v>
      </c>
      <c r="AI5172" s="166">
        <v>3533601</v>
      </c>
      <c r="AJ5172" s="166"/>
      <c r="AK5172" s="166"/>
    </row>
    <row r="5173" spans="33:37">
      <c r="AG5173" s="166" t="s">
        <v>83</v>
      </c>
      <c r="AH5173" s="166" t="s">
        <v>4551</v>
      </c>
      <c r="AI5173" s="166">
        <v>3533700</v>
      </c>
      <c r="AJ5173" s="166"/>
      <c r="AK5173" s="166"/>
    </row>
    <row r="5174" spans="33:37">
      <c r="AG5174" s="166" t="s">
        <v>83</v>
      </c>
      <c r="AH5174" s="166" t="s">
        <v>4556</v>
      </c>
      <c r="AI5174" s="166">
        <v>3533809</v>
      </c>
      <c r="AJ5174" s="166"/>
      <c r="AK5174" s="166"/>
    </row>
    <row r="5175" spans="33:37">
      <c r="AG5175" s="166" t="s">
        <v>83</v>
      </c>
      <c r="AH5175" s="166" t="s">
        <v>4561</v>
      </c>
      <c r="AI5175" s="166">
        <v>3533908</v>
      </c>
      <c r="AJ5175" s="166"/>
      <c r="AK5175" s="166"/>
    </row>
    <row r="5176" spans="33:37">
      <c r="AG5176" s="166" t="s">
        <v>83</v>
      </c>
      <c r="AH5176" s="166" t="s">
        <v>4564</v>
      </c>
      <c r="AI5176" s="166">
        <v>3534005</v>
      </c>
      <c r="AJ5176" s="166"/>
      <c r="AK5176" s="166"/>
    </row>
    <row r="5177" spans="33:37">
      <c r="AG5177" s="166" t="s">
        <v>83</v>
      </c>
      <c r="AH5177" s="166" t="s">
        <v>4568</v>
      </c>
      <c r="AI5177" s="166">
        <v>3534104</v>
      </c>
      <c r="AJ5177" s="166"/>
      <c r="AK5177" s="166"/>
    </row>
    <row r="5178" spans="33:37">
      <c r="AG5178" s="166" t="s">
        <v>83</v>
      </c>
      <c r="AH5178" s="166" t="s">
        <v>4573</v>
      </c>
      <c r="AI5178" s="166">
        <v>3534203</v>
      </c>
      <c r="AJ5178" s="166"/>
      <c r="AK5178" s="166"/>
    </row>
    <row r="5179" spans="33:37">
      <c r="AG5179" s="166" t="s">
        <v>83</v>
      </c>
      <c r="AH5179" s="166" t="s">
        <v>4578</v>
      </c>
      <c r="AI5179" s="166">
        <v>3534302</v>
      </c>
      <c r="AJ5179" s="166"/>
      <c r="AK5179" s="166"/>
    </row>
    <row r="5180" spans="33:37">
      <c r="AG5180" s="166" t="s">
        <v>83</v>
      </c>
      <c r="AH5180" s="166" t="s">
        <v>4583</v>
      </c>
      <c r="AI5180" s="166">
        <v>3534401</v>
      </c>
      <c r="AJ5180" s="166"/>
      <c r="AK5180" s="166"/>
    </row>
    <row r="5181" spans="33:37">
      <c r="AG5181" s="166" t="s">
        <v>83</v>
      </c>
      <c r="AH5181" s="166" t="s">
        <v>4588</v>
      </c>
      <c r="AI5181" s="166">
        <v>3534500</v>
      </c>
      <c r="AJ5181" s="166"/>
      <c r="AK5181" s="166"/>
    </row>
    <row r="5182" spans="33:37">
      <c r="AG5182" s="166" t="s">
        <v>83</v>
      </c>
      <c r="AH5182" s="166" t="s">
        <v>4592</v>
      </c>
      <c r="AI5182" s="166">
        <v>3534609</v>
      </c>
      <c r="AJ5182" s="166"/>
      <c r="AK5182" s="166"/>
    </row>
    <row r="5183" spans="33:37">
      <c r="AG5183" s="166" t="s">
        <v>83</v>
      </c>
      <c r="AH5183" s="166" t="s">
        <v>4597</v>
      </c>
      <c r="AI5183" s="166">
        <v>3534708</v>
      </c>
      <c r="AJ5183" s="166"/>
      <c r="AK5183" s="166"/>
    </row>
    <row r="5184" spans="33:37">
      <c r="AG5184" s="166" t="s">
        <v>83</v>
      </c>
      <c r="AH5184" s="166" t="s">
        <v>3286</v>
      </c>
      <c r="AI5184" s="166">
        <v>3534807</v>
      </c>
      <c r="AJ5184" s="166"/>
      <c r="AK5184" s="166"/>
    </row>
    <row r="5185" spans="33:37">
      <c r="AG5185" s="166" t="s">
        <v>83</v>
      </c>
      <c r="AH5185" s="166" t="s">
        <v>4605</v>
      </c>
      <c r="AI5185" s="166">
        <v>3534757</v>
      </c>
      <c r="AJ5185" s="166"/>
      <c r="AK5185" s="166"/>
    </row>
    <row r="5186" spans="33:37">
      <c r="AG5186" s="166" t="s">
        <v>83</v>
      </c>
      <c r="AH5186" s="166" t="s">
        <v>4610</v>
      </c>
      <c r="AI5186" s="166">
        <v>3534906</v>
      </c>
      <c r="AJ5186" s="166"/>
      <c r="AK5186" s="166"/>
    </row>
    <row r="5187" spans="33:37">
      <c r="AG5187" s="166" t="s">
        <v>83</v>
      </c>
      <c r="AH5187" s="166" t="s">
        <v>1569</v>
      </c>
      <c r="AI5187" s="166">
        <v>3535002</v>
      </c>
      <c r="AJ5187" s="166"/>
      <c r="AK5187" s="166"/>
    </row>
    <row r="5188" spans="33:37">
      <c r="AG5188" s="166" t="s">
        <v>83</v>
      </c>
      <c r="AH5188" s="166" t="s">
        <v>4619</v>
      </c>
      <c r="AI5188" s="166">
        <v>3535101</v>
      </c>
      <c r="AJ5188" s="166"/>
      <c r="AK5188" s="166"/>
    </row>
    <row r="5189" spans="33:37">
      <c r="AG5189" s="166" t="s">
        <v>83</v>
      </c>
      <c r="AH5189" s="166" t="s">
        <v>4624</v>
      </c>
      <c r="AI5189" s="166">
        <v>3535200</v>
      </c>
      <c r="AJ5189" s="166"/>
      <c r="AK5189" s="166"/>
    </row>
    <row r="5190" spans="33:37">
      <c r="AG5190" s="166" t="s">
        <v>83</v>
      </c>
      <c r="AH5190" s="166" t="s">
        <v>3879</v>
      </c>
      <c r="AI5190" s="166">
        <v>3535309</v>
      </c>
      <c r="AJ5190" s="166"/>
      <c r="AK5190" s="166"/>
    </row>
    <row r="5191" spans="33:37">
      <c r="AG5191" s="166" t="s">
        <v>83</v>
      </c>
      <c r="AH5191" s="166" t="s">
        <v>4631</v>
      </c>
      <c r="AI5191" s="166">
        <v>3535408</v>
      </c>
      <c r="AJ5191" s="166"/>
      <c r="AK5191" s="166"/>
    </row>
    <row r="5192" spans="33:37">
      <c r="AG5192" s="166" t="s">
        <v>83</v>
      </c>
      <c r="AH5192" s="166" t="s">
        <v>4635</v>
      </c>
      <c r="AI5192" s="166">
        <v>3535507</v>
      </c>
      <c r="AJ5192" s="166"/>
      <c r="AK5192" s="166"/>
    </row>
    <row r="5193" spans="33:37">
      <c r="AG5193" s="166" t="s">
        <v>83</v>
      </c>
      <c r="AH5193" s="166" t="s">
        <v>4638</v>
      </c>
      <c r="AI5193" s="166">
        <v>3535606</v>
      </c>
      <c r="AJ5193" s="166"/>
      <c r="AK5193" s="166"/>
    </row>
    <row r="5194" spans="33:37">
      <c r="AG5194" s="166" t="s">
        <v>83</v>
      </c>
      <c r="AH5194" s="166" t="s">
        <v>3372</v>
      </c>
      <c r="AI5194" s="166">
        <v>3535705</v>
      </c>
      <c r="AJ5194" s="166"/>
      <c r="AK5194" s="166"/>
    </row>
    <row r="5195" spans="33:37">
      <c r="AG5195" s="166" t="s">
        <v>83</v>
      </c>
      <c r="AH5195" s="166" t="s">
        <v>4644</v>
      </c>
      <c r="AI5195" s="166">
        <v>3535804</v>
      </c>
      <c r="AJ5195" s="166"/>
      <c r="AK5195" s="166"/>
    </row>
    <row r="5196" spans="33:37">
      <c r="AG5196" s="166" t="s">
        <v>83</v>
      </c>
      <c r="AH5196" s="166" t="s">
        <v>4648</v>
      </c>
      <c r="AI5196" s="166">
        <v>3535903</v>
      </c>
      <c r="AJ5196" s="166"/>
      <c r="AK5196" s="166"/>
    </row>
    <row r="5197" spans="33:37">
      <c r="AG5197" s="166" t="s">
        <v>83</v>
      </c>
      <c r="AH5197" s="166" t="s">
        <v>4652</v>
      </c>
      <c r="AI5197" s="166">
        <v>3536000</v>
      </c>
      <c r="AJ5197" s="166"/>
      <c r="AK5197" s="166"/>
    </row>
    <row r="5198" spans="33:37">
      <c r="AG5198" s="166" t="s">
        <v>83</v>
      </c>
      <c r="AH5198" s="166" t="s">
        <v>4656</v>
      </c>
      <c r="AI5198" s="166">
        <v>3536109</v>
      </c>
      <c r="AJ5198" s="166"/>
      <c r="AK5198" s="166"/>
    </row>
    <row r="5199" spans="33:37">
      <c r="AG5199" s="166" t="s">
        <v>83</v>
      </c>
      <c r="AH5199" s="166" t="s">
        <v>4660</v>
      </c>
      <c r="AI5199" s="166">
        <v>3536208</v>
      </c>
      <c r="AJ5199" s="166"/>
      <c r="AK5199" s="166"/>
    </row>
    <row r="5200" spans="33:37">
      <c r="AG5200" s="166" t="s">
        <v>83</v>
      </c>
      <c r="AH5200" s="166" t="s">
        <v>4664</v>
      </c>
      <c r="AI5200" s="166">
        <v>3536257</v>
      </c>
      <c r="AJ5200" s="166"/>
      <c r="AK5200" s="166"/>
    </row>
    <row r="5201" spans="33:37">
      <c r="AG5201" s="166" t="s">
        <v>83</v>
      </c>
      <c r="AH5201" s="166" t="s">
        <v>4667</v>
      </c>
      <c r="AI5201" s="166">
        <v>3536307</v>
      </c>
      <c r="AJ5201" s="166"/>
      <c r="AK5201" s="166"/>
    </row>
    <row r="5202" spans="33:37">
      <c r="AG5202" s="166" t="s">
        <v>83</v>
      </c>
      <c r="AH5202" s="166" t="s">
        <v>4671</v>
      </c>
      <c r="AI5202" s="166">
        <v>3536406</v>
      </c>
      <c r="AJ5202" s="166"/>
      <c r="AK5202" s="166"/>
    </row>
    <row r="5203" spans="33:37">
      <c r="AG5203" s="166" t="s">
        <v>83</v>
      </c>
      <c r="AH5203" s="166" t="s">
        <v>4675</v>
      </c>
      <c r="AI5203" s="166">
        <v>3536505</v>
      </c>
      <c r="AJ5203" s="166"/>
      <c r="AK5203" s="166"/>
    </row>
    <row r="5204" spans="33:37">
      <c r="AG5204" s="166" t="s">
        <v>83</v>
      </c>
      <c r="AH5204" s="166" t="s">
        <v>4679</v>
      </c>
      <c r="AI5204" s="166">
        <v>3536570</v>
      </c>
      <c r="AJ5204" s="166"/>
      <c r="AK5204" s="166"/>
    </row>
    <row r="5205" spans="33:37">
      <c r="AG5205" s="166" t="s">
        <v>83</v>
      </c>
      <c r="AH5205" s="166" t="s">
        <v>4683</v>
      </c>
      <c r="AI5205" s="166">
        <v>3536604</v>
      </c>
      <c r="AJ5205" s="166"/>
      <c r="AK5205" s="166"/>
    </row>
    <row r="5206" spans="33:37">
      <c r="AG5206" s="166" t="s">
        <v>83</v>
      </c>
      <c r="AH5206" s="166" t="s">
        <v>4687</v>
      </c>
      <c r="AI5206" s="166">
        <v>3536703</v>
      </c>
      <c r="AJ5206" s="166"/>
      <c r="AK5206" s="166"/>
    </row>
    <row r="5207" spans="33:37">
      <c r="AG5207" s="166" t="s">
        <v>83</v>
      </c>
      <c r="AH5207" s="166" t="s">
        <v>4691</v>
      </c>
      <c r="AI5207" s="166">
        <v>3536802</v>
      </c>
      <c r="AJ5207" s="166"/>
      <c r="AK5207" s="166"/>
    </row>
    <row r="5208" spans="33:37">
      <c r="AG5208" s="166" t="s">
        <v>83</v>
      </c>
      <c r="AH5208" s="166" t="s">
        <v>4694</v>
      </c>
      <c r="AI5208" s="166">
        <v>3536901</v>
      </c>
      <c r="AJ5208" s="166"/>
      <c r="AK5208" s="166"/>
    </row>
    <row r="5209" spans="33:37">
      <c r="AG5209" s="166" t="s">
        <v>83</v>
      </c>
      <c r="AH5209" s="166" t="s">
        <v>4697</v>
      </c>
      <c r="AI5209" s="166">
        <v>3537008</v>
      </c>
      <c r="AJ5209" s="166"/>
      <c r="AK5209" s="166"/>
    </row>
    <row r="5210" spans="33:37">
      <c r="AG5210" s="166" t="s">
        <v>83</v>
      </c>
      <c r="AH5210" s="166" t="s">
        <v>4700</v>
      </c>
      <c r="AI5210" s="166">
        <v>3537107</v>
      </c>
      <c r="AJ5210" s="166"/>
      <c r="AK5210" s="166"/>
    </row>
    <row r="5211" spans="33:37">
      <c r="AG5211" s="166" t="s">
        <v>83</v>
      </c>
      <c r="AH5211" s="166" t="s">
        <v>4702</v>
      </c>
      <c r="AI5211" s="166">
        <v>3537156</v>
      </c>
      <c r="AJ5211" s="166"/>
      <c r="AK5211" s="166"/>
    </row>
    <row r="5212" spans="33:37">
      <c r="AG5212" s="166" t="s">
        <v>83</v>
      </c>
      <c r="AH5212" s="166" t="s">
        <v>4705</v>
      </c>
      <c r="AI5212" s="166">
        <v>3537206</v>
      </c>
      <c r="AJ5212" s="166"/>
      <c r="AK5212" s="166"/>
    </row>
    <row r="5213" spans="33:37">
      <c r="AG5213" s="166" t="s">
        <v>83</v>
      </c>
      <c r="AH5213" s="166" t="s">
        <v>4708</v>
      </c>
      <c r="AI5213" s="166">
        <v>3537305</v>
      </c>
      <c r="AJ5213" s="166"/>
      <c r="AK5213" s="166"/>
    </row>
    <row r="5214" spans="33:37">
      <c r="AG5214" s="166" t="s">
        <v>83</v>
      </c>
      <c r="AH5214" s="166" t="s">
        <v>4711</v>
      </c>
      <c r="AI5214" s="166">
        <v>3537404</v>
      </c>
      <c r="AJ5214" s="166"/>
      <c r="AK5214" s="166"/>
    </row>
    <row r="5215" spans="33:37">
      <c r="AG5215" s="166" t="s">
        <v>83</v>
      </c>
      <c r="AH5215" s="166" t="s">
        <v>4714</v>
      </c>
      <c r="AI5215" s="166">
        <v>3537503</v>
      </c>
      <c r="AJ5215" s="166"/>
      <c r="AK5215" s="166"/>
    </row>
    <row r="5216" spans="33:37">
      <c r="AG5216" s="166" t="s">
        <v>83</v>
      </c>
      <c r="AH5216" s="166" t="s">
        <v>4717</v>
      </c>
      <c r="AI5216" s="166">
        <v>3537602</v>
      </c>
      <c r="AJ5216" s="166"/>
      <c r="AK5216" s="166"/>
    </row>
    <row r="5217" spans="33:37">
      <c r="AG5217" s="166" t="s">
        <v>83</v>
      </c>
      <c r="AH5217" s="166" t="s">
        <v>4720</v>
      </c>
      <c r="AI5217" s="166">
        <v>3537701</v>
      </c>
      <c r="AJ5217" s="166"/>
      <c r="AK5217" s="166"/>
    </row>
    <row r="5218" spans="33:37">
      <c r="AG5218" s="166" t="s">
        <v>83</v>
      </c>
      <c r="AH5218" s="166" t="s">
        <v>4723</v>
      </c>
      <c r="AI5218" s="166">
        <v>3537800</v>
      </c>
      <c r="AJ5218" s="166"/>
      <c r="AK5218" s="166"/>
    </row>
    <row r="5219" spans="33:37">
      <c r="AG5219" s="166" t="s">
        <v>83</v>
      </c>
      <c r="AH5219" s="166" t="s">
        <v>4725</v>
      </c>
      <c r="AI5219" s="166">
        <v>3537909</v>
      </c>
      <c r="AJ5219" s="166"/>
      <c r="AK5219" s="166"/>
    </row>
    <row r="5220" spans="33:37">
      <c r="AG5220" s="166" t="s">
        <v>83</v>
      </c>
      <c r="AH5220" s="166" t="s">
        <v>4727</v>
      </c>
      <c r="AI5220" s="166">
        <v>3538006</v>
      </c>
      <c r="AJ5220" s="166"/>
      <c r="AK5220" s="166"/>
    </row>
    <row r="5221" spans="33:37">
      <c r="AG5221" s="166" t="s">
        <v>83</v>
      </c>
      <c r="AH5221" s="166" t="s">
        <v>4730</v>
      </c>
      <c r="AI5221" s="166">
        <v>3538105</v>
      </c>
      <c r="AJ5221" s="166"/>
      <c r="AK5221" s="166"/>
    </row>
    <row r="5222" spans="33:37">
      <c r="AG5222" s="166" t="s">
        <v>83</v>
      </c>
      <c r="AH5222" s="166" t="s">
        <v>3459</v>
      </c>
      <c r="AI5222" s="166">
        <v>3538204</v>
      </c>
      <c r="AJ5222" s="166"/>
      <c r="AK5222" s="166"/>
    </row>
    <row r="5223" spans="33:37">
      <c r="AG5223" s="166" t="s">
        <v>83</v>
      </c>
      <c r="AH5223" s="166" t="s">
        <v>4735</v>
      </c>
      <c r="AI5223" s="166">
        <v>3538303</v>
      </c>
      <c r="AJ5223" s="166"/>
      <c r="AK5223" s="166"/>
    </row>
    <row r="5224" spans="33:37">
      <c r="AG5224" s="166" t="s">
        <v>83</v>
      </c>
      <c r="AH5224" s="166" t="s">
        <v>4737</v>
      </c>
      <c r="AI5224" s="166">
        <v>3538501</v>
      </c>
      <c r="AJ5224" s="166"/>
      <c r="AK5224" s="166"/>
    </row>
    <row r="5225" spans="33:37">
      <c r="AG5225" s="166" t="s">
        <v>83</v>
      </c>
      <c r="AH5225" s="166" t="s">
        <v>4740</v>
      </c>
      <c r="AI5225" s="166">
        <v>3538600</v>
      </c>
      <c r="AJ5225" s="166"/>
      <c r="AK5225" s="166"/>
    </row>
    <row r="5226" spans="33:37">
      <c r="AG5226" s="166" t="s">
        <v>83</v>
      </c>
      <c r="AH5226" s="166" t="s">
        <v>4742</v>
      </c>
      <c r="AI5226" s="166">
        <v>3538709</v>
      </c>
      <c r="AJ5226" s="166"/>
      <c r="AK5226" s="166"/>
    </row>
    <row r="5227" spans="33:37">
      <c r="AG5227" s="166" t="s">
        <v>83</v>
      </c>
      <c r="AH5227" s="166" t="s">
        <v>4744</v>
      </c>
      <c r="AI5227" s="166">
        <v>3538808</v>
      </c>
      <c r="AJ5227" s="166"/>
      <c r="AK5227" s="166"/>
    </row>
    <row r="5228" spans="33:37">
      <c r="AG5228" s="166" t="s">
        <v>83</v>
      </c>
      <c r="AH5228" s="166" t="s">
        <v>4747</v>
      </c>
      <c r="AI5228" s="166">
        <v>3538907</v>
      </c>
      <c r="AJ5228" s="166"/>
      <c r="AK5228" s="166"/>
    </row>
    <row r="5229" spans="33:37">
      <c r="AG5229" s="166" t="s">
        <v>83</v>
      </c>
      <c r="AH5229" s="166" t="s">
        <v>4749</v>
      </c>
      <c r="AI5229" s="166">
        <v>3539004</v>
      </c>
      <c r="AJ5229" s="166"/>
      <c r="AK5229" s="166"/>
    </row>
    <row r="5230" spans="33:37">
      <c r="AG5230" s="166" t="s">
        <v>83</v>
      </c>
      <c r="AH5230" s="166" t="s">
        <v>4752</v>
      </c>
      <c r="AI5230" s="166">
        <v>3539103</v>
      </c>
      <c r="AJ5230" s="166"/>
      <c r="AK5230" s="166"/>
    </row>
    <row r="5231" spans="33:37">
      <c r="AG5231" s="166" t="s">
        <v>83</v>
      </c>
      <c r="AH5231" s="166" t="s">
        <v>4755</v>
      </c>
      <c r="AI5231" s="166">
        <v>3539202</v>
      </c>
      <c r="AJ5231" s="166"/>
      <c r="AK5231" s="166"/>
    </row>
    <row r="5232" spans="33:37">
      <c r="AG5232" s="166" t="s">
        <v>83</v>
      </c>
      <c r="AH5232" s="166" t="s">
        <v>4758</v>
      </c>
      <c r="AI5232" s="166">
        <v>3539301</v>
      </c>
      <c r="AJ5232" s="166"/>
      <c r="AK5232" s="166"/>
    </row>
    <row r="5233" spans="33:37">
      <c r="AG5233" s="166" t="s">
        <v>83</v>
      </c>
      <c r="AH5233" s="166" t="s">
        <v>4761</v>
      </c>
      <c r="AI5233" s="166">
        <v>3539400</v>
      </c>
      <c r="AJ5233" s="166"/>
      <c r="AK5233" s="166"/>
    </row>
    <row r="5234" spans="33:37">
      <c r="AG5234" s="166" t="s">
        <v>83</v>
      </c>
      <c r="AH5234" s="166" t="s">
        <v>4011</v>
      </c>
      <c r="AI5234" s="166">
        <v>3539509</v>
      </c>
      <c r="AJ5234" s="166"/>
      <c r="AK5234" s="166"/>
    </row>
    <row r="5235" spans="33:37">
      <c r="AG5235" s="166" t="s">
        <v>83</v>
      </c>
      <c r="AH5235" s="166" t="s">
        <v>4022</v>
      </c>
      <c r="AI5235" s="166">
        <v>3539608</v>
      </c>
      <c r="AJ5235" s="166"/>
      <c r="AK5235" s="166"/>
    </row>
    <row r="5236" spans="33:37">
      <c r="AG5236" s="166" t="s">
        <v>83</v>
      </c>
      <c r="AH5236" s="166" t="s">
        <v>4767</v>
      </c>
      <c r="AI5236" s="166">
        <v>3539707</v>
      </c>
      <c r="AJ5236" s="166"/>
      <c r="AK5236" s="166"/>
    </row>
    <row r="5237" spans="33:37">
      <c r="AG5237" s="166" t="s">
        <v>83</v>
      </c>
      <c r="AH5237" s="166" t="s">
        <v>4770</v>
      </c>
      <c r="AI5237" s="166">
        <v>3539806</v>
      </c>
      <c r="AJ5237" s="166"/>
      <c r="AK5237" s="166"/>
    </row>
    <row r="5238" spans="33:37">
      <c r="AG5238" s="166" t="s">
        <v>83</v>
      </c>
      <c r="AH5238" s="166" t="s">
        <v>4773</v>
      </c>
      <c r="AI5238" s="166">
        <v>3539905</v>
      </c>
      <c r="AJ5238" s="166"/>
      <c r="AK5238" s="166"/>
    </row>
    <row r="5239" spans="33:37">
      <c r="AG5239" s="166" t="s">
        <v>83</v>
      </c>
      <c r="AH5239" s="166" t="s">
        <v>4776</v>
      </c>
      <c r="AI5239" s="166">
        <v>3540002</v>
      </c>
      <c r="AJ5239" s="166"/>
      <c r="AK5239" s="166"/>
    </row>
    <row r="5240" spans="33:37">
      <c r="AG5240" s="166" t="s">
        <v>83</v>
      </c>
      <c r="AH5240" s="166" t="s">
        <v>4779</v>
      </c>
      <c r="AI5240" s="166">
        <v>3540101</v>
      </c>
      <c r="AJ5240" s="166"/>
      <c r="AK5240" s="166"/>
    </row>
    <row r="5241" spans="33:37">
      <c r="AG5241" s="166" t="s">
        <v>83</v>
      </c>
      <c r="AH5241" s="166" t="s">
        <v>4782</v>
      </c>
      <c r="AI5241" s="166">
        <v>3540200</v>
      </c>
      <c r="AJ5241" s="166"/>
      <c r="AK5241" s="166"/>
    </row>
    <row r="5242" spans="33:37">
      <c r="AG5242" s="166" t="s">
        <v>83</v>
      </c>
      <c r="AH5242" s="166" t="s">
        <v>4785</v>
      </c>
      <c r="AI5242" s="166">
        <v>3540259</v>
      </c>
      <c r="AJ5242" s="166"/>
      <c r="AK5242" s="166"/>
    </row>
    <row r="5243" spans="33:37">
      <c r="AG5243" s="166" t="s">
        <v>83</v>
      </c>
      <c r="AH5243" s="166" t="s">
        <v>4788</v>
      </c>
      <c r="AI5243" s="166">
        <v>3540309</v>
      </c>
      <c r="AJ5243" s="166"/>
      <c r="AK5243" s="166"/>
    </row>
    <row r="5244" spans="33:37">
      <c r="AG5244" s="166" t="s">
        <v>83</v>
      </c>
      <c r="AH5244" s="166" t="s">
        <v>4791</v>
      </c>
      <c r="AI5244" s="166">
        <v>3540408</v>
      </c>
      <c r="AJ5244" s="166"/>
      <c r="AK5244" s="166"/>
    </row>
    <row r="5245" spans="33:37">
      <c r="AG5245" s="166" t="s">
        <v>83</v>
      </c>
      <c r="AH5245" s="166" t="s">
        <v>4794</v>
      </c>
      <c r="AI5245" s="166">
        <v>3540507</v>
      </c>
      <c r="AJ5245" s="166"/>
      <c r="AK5245" s="166"/>
    </row>
    <row r="5246" spans="33:37">
      <c r="AG5246" s="166" t="s">
        <v>83</v>
      </c>
      <c r="AH5246" s="166" t="s">
        <v>4797</v>
      </c>
      <c r="AI5246" s="166">
        <v>3540606</v>
      </c>
      <c r="AJ5246" s="166"/>
      <c r="AK5246" s="166"/>
    </row>
    <row r="5247" spans="33:37">
      <c r="AG5247" s="166" t="s">
        <v>83</v>
      </c>
      <c r="AH5247" s="166" t="s">
        <v>4800</v>
      </c>
      <c r="AI5247" s="166">
        <v>3540705</v>
      </c>
      <c r="AJ5247" s="166"/>
      <c r="AK5247" s="166"/>
    </row>
    <row r="5248" spans="33:37">
      <c r="AG5248" s="166" t="s">
        <v>83</v>
      </c>
      <c r="AH5248" s="166" t="s">
        <v>4803</v>
      </c>
      <c r="AI5248" s="166">
        <v>3540754</v>
      </c>
      <c r="AJ5248" s="166"/>
      <c r="AK5248" s="166"/>
    </row>
    <row r="5249" spans="33:37">
      <c r="AG5249" s="166" t="s">
        <v>83</v>
      </c>
      <c r="AH5249" s="166" t="s">
        <v>4806</v>
      </c>
      <c r="AI5249" s="166">
        <v>3540804</v>
      </c>
      <c r="AJ5249" s="166"/>
      <c r="AK5249" s="166"/>
    </row>
    <row r="5250" spans="33:37">
      <c r="AG5250" s="166" t="s">
        <v>83</v>
      </c>
      <c r="AH5250" s="166" t="s">
        <v>4809</v>
      </c>
      <c r="AI5250" s="166">
        <v>3540853</v>
      </c>
      <c r="AJ5250" s="166"/>
      <c r="AK5250" s="166"/>
    </row>
    <row r="5251" spans="33:37">
      <c r="AG5251" s="166" t="s">
        <v>83</v>
      </c>
      <c r="AH5251" s="166" t="s">
        <v>4812</v>
      </c>
      <c r="AI5251" s="166">
        <v>3540903</v>
      </c>
      <c r="AJ5251" s="166"/>
      <c r="AK5251" s="166"/>
    </row>
    <row r="5252" spans="33:37">
      <c r="AG5252" s="166" t="s">
        <v>83</v>
      </c>
      <c r="AH5252" s="166" t="s">
        <v>3565</v>
      </c>
      <c r="AI5252" s="166">
        <v>3541000</v>
      </c>
      <c r="AJ5252" s="166"/>
      <c r="AK5252" s="166"/>
    </row>
    <row r="5253" spans="33:37">
      <c r="AG5253" s="166" t="s">
        <v>83</v>
      </c>
      <c r="AH5253" s="166" t="s">
        <v>4816</v>
      </c>
      <c r="AI5253" s="166">
        <v>3541059</v>
      </c>
      <c r="AJ5253" s="166"/>
      <c r="AK5253" s="166"/>
    </row>
    <row r="5254" spans="33:37">
      <c r="AG5254" s="166" t="s">
        <v>83</v>
      </c>
      <c r="AH5254" s="166" t="s">
        <v>4819</v>
      </c>
      <c r="AI5254" s="166">
        <v>3541109</v>
      </c>
      <c r="AJ5254" s="166"/>
      <c r="AK5254" s="166"/>
    </row>
    <row r="5255" spans="33:37">
      <c r="AG5255" s="166" t="s">
        <v>83</v>
      </c>
      <c r="AH5255" s="166" t="s">
        <v>4822</v>
      </c>
      <c r="AI5255" s="166">
        <v>3541208</v>
      </c>
      <c r="AJ5255" s="166"/>
      <c r="AK5255" s="166"/>
    </row>
    <row r="5256" spans="33:37">
      <c r="AG5256" s="166" t="s">
        <v>83</v>
      </c>
      <c r="AH5256" s="166" t="s">
        <v>4825</v>
      </c>
      <c r="AI5256" s="166">
        <v>3541307</v>
      </c>
      <c r="AJ5256" s="166"/>
      <c r="AK5256" s="166"/>
    </row>
    <row r="5257" spans="33:37">
      <c r="AG5257" s="166" t="s">
        <v>83</v>
      </c>
      <c r="AH5257" s="166" t="s">
        <v>4828</v>
      </c>
      <c r="AI5257" s="166">
        <v>3541406</v>
      </c>
      <c r="AJ5257" s="166"/>
      <c r="AK5257" s="166"/>
    </row>
    <row r="5258" spans="33:37">
      <c r="AG5258" s="166" t="s">
        <v>83</v>
      </c>
      <c r="AH5258" s="166" t="s">
        <v>4831</v>
      </c>
      <c r="AI5258" s="166">
        <v>3541505</v>
      </c>
      <c r="AJ5258" s="166"/>
      <c r="AK5258" s="166"/>
    </row>
    <row r="5259" spans="33:37">
      <c r="AG5259" s="166" t="s">
        <v>83</v>
      </c>
      <c r="AH5259" s="166" t="s">
        <v>4834</v>
      </c>
      <c r="AI5259" s="166">
        <v>3541604</v>
      </c>
      <c r="AJ5259" s="166"/>
      <c r="AK5259" s="166"/>
    </row>
    <row r="5260" spans="33:37">
      <c r="AG5260" s="166" t="s">
        <v>83</v>
      </c>
      <c r="AH5260" s="166" t="s">
        <v>4837</v>
      </c>
      <c r="AI5260" s="166">
        <v>3541653</v>
      </c>
      <c r="AJ5260" s="166"/>
      <c r="AK5260" s="166"/>
    </row>
    <row r="5261" spans="33:37">
      <c r="AG5261" s="166" t="s">
        <v>83</v>
      </c>
      <c r="AH5261" s="166" t="s">
        <v>4840</v>
      </c>
      <c r="AI5261" s="166">
        <v>3541703</v>
      </c>
      <c r="AJ5261" s="166"/>
      <c r="AK5261" s="166"/>
    </row>
    <row r="5262" spans="33:37">
      <c r="AG5262" s="166" t="s">
        <v>83</v>
      </c>
      <c r="AH5262" s="166" t="s">
        <v>4843</v>
      </c>
      <c r="AI5262" s="166">
        <v>3541802</v>
      </c>
      <c r="AJ5262" s="166"/>
      <c r="AK5262" s="166"/>
    </row>
    <row r="5263" spans="33:37">
      <c r="AG5263" s="166" t="s">
        <v>83</v>
      </c>
      <c r="AH5263" s="166" t="s">
        <v>4846</v>
      </c>
      <c r="AI5263" s="166">
        <v>3541901</v>
      </c>
      <c r="AJ5263" s="166"/>
      <c r="AK5263" s="166"/>
    </row>
    <row r="5264" spans="33:37">
      <c r="AG5264" s="166" t="s">
        <v>83</v>
      </c>
      <c r="AH5264" s="166" t="s">
        <v>4849</v>
      </c>
      <c r="AI5264" s="166">
        <v>3542008</v>
      </c>
      <c r="AJ5264" s="166"/>
      <c r="AK5264" s="166"/>
    </row>
    <row r="5265" spans="33:37">
      <c r="AG5265" s="166" t="s">
        <v>83</v>
      </c>
      <c r="AH5265" s="166" t="s">
        <v>4852</v>
      </c>
      <c r="AI5265" s="166">
        <v>3542107</v>
      </c>
      <c r="AJ5265" s="166"/>
      <c r="AK5265" s="166"/>
    </row>
    <row r="5266" spans="33:37">
      <c r="AG5266" s="166" t="s">
        <v>83</v>
      </c>
      <c r="AH5266" s="166" t="s">
        <v>4855</v>
      </c>
      <c r="AI5266" s="166">
        <v>3542206</v>
      </c>
      <c r="AJ5266" s="166"/>
      <c r="AK5266" s="166"/>
    </row>
    <row r="5267" spans="33:37">
      <c r="AG5267" s="166" t="s">
        <v>83</v>
      </c>
      <c r="AH5267" s="166" t="s">
        <v>4858</v>
      </c>
      <c r="AI5267" s="166">
        <v>3542305</v>
      </c>
      <c r="AJ5267" s="166"/>
      <c r="AK5267" s="166"/>
    </row>
    <row r="5268" spans="33:37">
      <c r="AG5268" s="166" t="s">
        <v>83</v>
      </c>
      <c r="AH5268" s="166" t="s">
        <v>4861</v>
      </c>
      <c r="AI5268" s="166">
        <v>3542404</v>
      </c>
      <c r="AJ5268" s="166"/>
      <c r="AK5268" s="166"/>
    </row>
    <row r="5269" spans="33:37">
      <c r="AG5269" s="166" t="s">
        <v>83</v>
      </c>
      <c r="AH5269" s="166" t="s">
        <v>4864</v>
      </c>
      <c r="AI5269" s="166">
        <v>3542503</v>
      </c>
      <c r="AJ5269" s="166"/>
      <c r="AK5269" s="166"/>
    </row>
    <row r="5270" spans="33:37">
      <c r="AG5270" s="166" t="s">
        <v>83</v>
      </c>
      <c r="AH5270" s="166" t="s">
        <v>4867</v>
      </c>
      <c r="AI5270" s="166">
        <v>3542602</v>
      </c>
      <c r="AJ5270" s="166"/>
      <c r="AK5270" s="166"/>
    </row>
    <row r="5271" spans="33:37">
      <c r="AG5271" s="166" t="s">
        <v>83</v>
      </c>
      <c r="AH5271" s="166" t="s">
        <v>4869</v>
      </c>
      <c r="AI5271" s="166">
        <v>3542701</v>
      </c>
      <c r="AJ5271" s="166"/>
      <c r="AK5271" s="166"/>
    </row>
    <row r="5272" spans="33:37">
      <c r="AG5272" s="166" t="s">
        <v>83</v>
      </c>
      <c r="AH5272" s="166" t="s">
        <v>4871</v>
      </c>
      <c r="AI5272" s="166">
        <v>3542800</v>
      </c>
      <c r="AJ5272" s="166"/>
      <c r="AK5272" s="166"/>
    </row>
    <row r="5273" spans="33:37">
      <c r="AG5273" s="166" t="s">
        <v>83</v>
      </c>
      <c r="AH5273" s="166" t="s">
        <v>4874</v>
      </c>
      <c r="AI5273" s="166">
        <v>3542909</v>
      </c>
      <c r="AJ5273" s="166"/>
      <c r="AK5273" s="166"/>
    </row>
    <row r="5274" spans="33:37">
      <c r="AG5274" s="166" t="s">
        <v>83</v>
      </c>
      <c r="AH5274" s="166" t="s">
        <v>4877</v>
      </c>
      <c r="AI5274" s="166">
        <v>3543006</v>
      </c>
      <c r="AJ5274" s="166"/>
      <c r="AK5274" s="166"/>
    </row>
    <row r="5275" spans="33:37">
      <c r="AG5275" s="166" t="s">
        <v>83</v>
      </c>
      <c r="AH5275" s="166" t="s">
        <v>4880</v>
      </c>
      <c r="AI5275" s="166">
        <v>3543105</v>
      </c>
      <c r="AJ5275" s="166"/>
      <c r="AK5275" s="166"/>
    </row>
    <row r="5276" spans="33:37">
      <c r="AG5276" s="166" t="s">
        <v>83</v>
      </c>
      <c r="AH5276" s="166" t="s">
        <v>4883</v>
      </c>
      <c r="AI5276" s="166">
        <v>3543204</v>
      </c>
      <c r="AJ5276" s="166"/>
      <c r="AK5276" s="166"/>
    </row>
    <row r="5277" spans="33:37">
      <c r="AG5277" s="166" t="s">
        <v>83</v>
      </c>
      <c r="AH5277" s="166" t="s">
        <v>4886</v>
      </c>
      <c r="AI5277" s="166">
        <v>3543238</v>
      </c>
      <c r="AJ5277" s="166"/>
      <c r="AK5277" s="166"/>
    </row>
    <row r="5278" spans="33:37">
      <c r="AG5278" s="166" t="s">
        <v>83</v>
      </c>
      <c r="AH5278" s="166" t="s">
        <v>4889</v>
      </c>
      <c r="AI5278" s="166">
        <v>3543253</v>
      </c>
      <c r="AJ5278" s="166"/>
      <c r="AK5278" s="166"/>
    </row>
    <row r="5279" spans="33:37">
      <c r="AG5279" s="166" t="s">
        <v>83</v>
      </c>
      <c r="AH5279" s="166" t="s">
        <v>4892</v>
      </c>
      <c r="AI5279" s="166">
        <v>3543303</v>
      </c>
      <c r="AJ5279" s="166"/>
      <c r="AK5279" s="166"/>
    </row>
    <row r="5280" spans="33:37">
      <c r="AG5280" s="166" t="s">
        <v>83</v>
      </c>
      <c r="AH5280" s="166" t="s">
        <v>4895</v>
      </c>
      <c r="AI5280" s="166">
        <v>3543402</v>
      </c>
      <c r="AJ5280" s="166"/>
      <c r="AK5280" s="166"/>
    </row>
    <row r="5281" spans="33:37">
      <c r="AG5281" s="166" t="s">
        <v>83</v>
      </c>
      <c r="AH5281" s="166" t="s">
        <v>4898</v>
      </c>
      <c r="AI5281" s="166">
        <v>3543600</v>
      </c>
      <c r="AJ5281" s="166"/>
      <c r="AK5281" s="166"/>
    </row>
    <row r="5282" spans="33:37">
      <c r="AG5282" s="166" t="s">
        <v>83</v>
      </c>
      <c r="AH5282" s="166" t="s">
        <v>4901</v>
      </c>
      <c r="AI5282" s="166">
        <v>3543709</v>
      </c>
      <c r="AJ5282" s="166"/>
      <c r="AK5282" s="166"/>
    </row>
    <row r="5283" spans="33:37">
      <c r="AG5283" s="166" t="s">
        <v>83</v>
      </c>
      <c r="AH5283" s="166" t="s">
        <v>4904</v>
      </c>
      <c r="AI5283" s="166">
        <v>3543808</v>
      </c>
      <c r="AJ5283" s="166"/>
      <c r="AK5283" s="166"/>
    </row>
    <row r="5284" spans="33:37">
      <c r="AG5284" s="166" t="s">
        <v>83</v>
      </c>
      <c r="AH5284" s="166" t="s">
        <v>1563</v>
      </c>
      <c r="AI5284" s="166">
        <v>3543907</v>
      </c>
      <c r="AJ5284" s="166"/>
      <c r="AK5284" s="166"/>
    </row>
    <row r="5285" spans="33:37">
      <c r="AG5285" s="166" t="s">
        <v>83</v>
      </c>
      <c r="AH5285" s="166" t="s">
        <v>4909</v>
      </c>
      <c r="AI5285" s="166">
        <v>3544004</v>
      </c>
      <c r="AJ5285" s="166"/>
      <c r="AK5285" s="166"/>
    </row>
    <row r="5286" spans="33:37">
      <c r="AG5286" s="166" t="s">
        <v>83</v>
      </c>
      <c r="AH5286" s="166" t="s">
        <v>4912</v>
      </c>
      <c r="AI5286" s="166">
        <v>3544103</v>
      </c>
      <c r="AJ5286" s="166"/>
      <c r="AK5286" s="166"/>
    </row>
    <row r="5287" spans="33:37">
      <c r="AG5287" s="166" t="s">
        <v>83</v>
      </c>
      <c r="AH5287" s="166" t="s">
        <v>4915</v>
      </c>
      <c r="AI5287" s="166">
        <v>3544202</v>
      </c>
      <c r="AJ5287" s="166"/>
      <c r="AK5287" s="166"/>
    </row>
    <row r="5288" spans="33:37">
      <c r="AG5288" s="166" t="s">
        <v>83</v>
      </c>
      <c r="AH5288" s="166" t="s">
        <v>4917</v>
      </c>
      <c r="AI5288" s="166">
        <v>3543501</v>
      </c>
      <c r="AJ5288" s="166"/>
      <c r="AK5288" s="166"/>
    </row>
    <row r="5289" spans="33:37">
      <c r="AG5289" s="166" t="s">
        <v>83</v>
      </c>
      <c r="AH5289" s="166" t="s">
        <v>4919</v>
      </c>
      <c r="AI5289" s="166">
        <v>3544251</v>
      </c>
      <c r="AJ5289" s="166"/>
      <c r="AK5289" s="166"/>
    </row>
    <row r="5290" spans="33:37">
      <c r="AG5290" s="166" t="s">
        <v>83</v>
      </c>
      <c r="AH5290" s="166" t="s">
        <v>4921</v>
      </c>
      <c r="AI5290" s="166">
        <v>3544301</v>
      </c>
      <c r="AJ5290" s="166"/>
      <c r="AK5290" s="166"/>
    </row>
    <row r="5291" spans="33:37">
      <c r="AG5291" s="166" t="s">
        <v>83</v>
      </c>
      <c r="AH5291" s="166" t="s">
        <v>4923</v>
      </c>
      <c r="AI5291" s="166">
        <v>3544400</v>
      </c>
      <c r="AJ5291" s="166"/>
      <c r="AK5291" s="166"/>
    </row>
    <row r="5292" spans="33:37">
      <c r="AG5292" s="166" t="s">
        <v>83</v>
      </c>
      <c r="AH5292" s="166" t="s">
        <v>4925</v>
      </c>
      <c r="AI5292" s="166">
        <v>3544509</v>
      </c>
      <c r="AJ5292" s="166"/>
      <c r="AK5292" s="166"/>
    </row>
    <row r="5293" spans="33:37">
      <c r="AG5293" s="166" t="s">
        <v>83</v>
      </c>
      <c r="AH5293" s="166" t="s">
        <v>4927</v>
      </c>
      <c r="AI5293" s="166">
        <v>3544608</v>
      </c>
      <c r="AJ5293" s="166"/>
      <c r="AK5293" s="166"/>
    </row>
    <row r="5294" spans="33:37">
      <c r="AG5294" s="166" t="s">
        <v>83</v>
      </c>
      <c r="AH5294" s="166" t="s">
        <v>4929</v>
      </c>
      <c r="AI5294" s="166">
        <v>3544707</v>
      </c>
      <c r="AJ5294" s="166"/>
      <c r="AK5294" s="166"/>
    </row>
    <row r="5295" spans="33:37">
      <c r="AG5295" s="166" t="s">
        <v>83</v>
      </c>
      <c r="AH5295" s="166" t="s">
        <v>4931</v>
      </c>
      <c r="AI5295" s="166">
        <v>3544806</v>
      </c>
      <c r="AJ5295" s="166"/>
      <c r="AK5295" s="166"/>
    </row>
    <row r="5296" spans="33:37">
      <c r="AG5296" s="166" t="s">
        <v>83</v>
      </c>
      <c r="AH5296" s="166" t="s">
        <v>4933</v>
      </c>
      <c r="AI5296" s="166">
        <v>3544905</v>
      </c>
      <c r="AJ5296" s="166"/>
      <c r="AK5296" s="166"/>
    </row>
    <row r="5297" spans="33:37">
      <c r="AG5297" s="166" t="s">
        <v>83</v>
      </c>
      <c r="AH5297" s="166" t="s">
        <v>4935</v>
      </c>
      <c r="AI5297" s="166">
        <v>3545001</v>
      </c>
      <c r="AJ5297" s="166"/>
      <c r="AK5297" s="166"/>
    </row>
    <row r="5298" spans="33:37">
      <c r="AG5298" s="166" t="s">
        <v>83</v>
      </c>
      <c r="AH5298" s="166" t="s">
        <v>4937</v>
      </c>
      <c r="AI5298" s="166">
        <v>3545100</v>
      </c>
      <c r="AJ5298" s="166"/>
      <c r="AK5298" s="166"/>
    </row>
    <row r="5299" spans="33:37">
      <c r="AG5299" s="166" t="s">
        <v>83</v>
      </c>
      <c r="AH5299" s="166" t="s">
        <v>3730</v>
      </c>
      <c r="AI5299" s="166">
        <v>3545159</v>
      </c>
      <c r="AJ5299" s="166"/>
      <c r="AK5299" s="166"/>
    </row>
    <row r="5300" spans="33:37">
      <c r="AG5300" s="166" t="s">
        <v>83</v>
      </c>
      <c r="AH5300" s="166" t="s">
        <v>4940</v>
      </c>
      <c r="AI5300" s="166">
        <v>3545209</v>
      </c>
      <c r="AJ5300" s="166"/>
      <c r="AK5300" s="166"/>
    </row>
    <row r="5301" spans="33:37">
      <c r="AG5301" s="166" t="s">
        <v>83</v>
      </c>
      <c r="AH5301" s="166" t="s">
        <v>4942</v>
      </c>
      <c r="AI5301" s="166">
        <v>3545308</v>
      </c>
      <c r="AJ5301" s="166"/>
      <c r="AK5301" s="166"/>
    </row>
    <row r="5302" spans="33:37">
      <c r="AG5302" s="166" t="s">
        <v>83</v>
      </c>
      <c r="AH5302" s="166" t="s">
        <v>4944</v>
      </c>
      <c r="AI5302" s="166">
        <v>3545407</v>
      </c>
      <c r="AJ5302" s="166"/>
      <c r="AK5302" s="166"/>
    </row>
    <row r="5303" spans="33:37">
      <c r="AG5303" s="166" t="s">
        <v>83</v>
      </c>
      <c r="AH5303" s="166" t="s">
        <v>4946</v>
      </c>
      <c r="AI5303" s="166">
        <v>3545506</v>
      </c>
      <c r="AJ5303" s="166"/>
      <c r="AK5303" s="166"/>
    </row>
    <row r="5304" spans="33:37">
      <c r="AG5304" s="166" t="s">
        <v>83</v>
      </c>
      <c r="AH5304" s="166" t="s">
        <v>4948</v>
      </c>
      <c r="AI5304" s="166">
        <v>3545605</v>
      </c>
      <c r="AJ5304" s="166"/>
      <c r="AK5304" s="166"/>
    </row>
    <row r="5305" spans="33:37">
      <c r="AG5305" s="166" t="s">
        <v>83</v>
      </c>
      <c r="AH5305" s="166" t="s">
        <v>4950</v>
      </c>
      <c r="AI5305" s="166">
        <v>3545704</v>
      </c>
      <c r="AJ5305" s="166"/>
      <c r="AK5305" s="166"/>
    </row>
    <row r="5306" spans="33:37">
      <c r="AG5306" s="166" t="s">
        <v>83</v>
      </c>
      <c r="AH5306" s="166" t="s">
        <v>4952</v>
      </c>
      <c r="AI5306" s="166">
        <v>3545803</v>
      </c>
      <c r="AJ5306" s="166"/>
      <c r="AK5306" s="166"/>
    </row>
    <row r="5307" spans="33:37">
      <c r="AG5307" s="166" t="s">
        <v>83</v>
      </c>
      <c r="AH5307" s="166" t="s">
        <v>4954</v>
      </c>
      <c r="AI5307" s="166">
        <v>3546009</v>
      </c>
      <c r="AJ5307" s="166"/>
      <c r="AK5307" s="166"/>
    </row>
    <row r="5308" spans="33:37">
      <c r="AG5308" s="166" t="s">
        <v>83</v>
      </c>
      <c r="AH5308" s="166" t="s">
        <v>4956</v>
      </c>
      <c r="AI5308" s="166">
        <v>3546108</v>
      </c>
      <c r="AJ5308" s="166"/>
      <c r="AK5308" s="166"/>
    </row>
    <row r="5309" spans="33:37">
      <c r="AG5309" s="166" t="s">
        <v>83</v>
      </c>
      <c r="AH5309" s="166" t="s">
        <v>4958</v>
      </c>
      <c r="AI5309" s="166">
        <v>3546207</v>
      </c>
      <c r="AJ5309" s="166"/>
      <c r="AK5309" s="166"/>
    </row>
    <row r="5310" spans="33:37">
      <c r="AG5310" s="166" t="s">
        <v>83</v>
      </c>
      <c r="AH5310" s="166" t="s">
        <v>4960</v>
      </c>
      <c r="AI5310" s="166">
        <v>3546256</v>
      </c>
      <c r="AJ5310" s="166"/>
      <c r="AK5310" s="166"/>
    </row>
    <row r="5311" spans="33:37">
      <c r="AG5311" s="166" t="s">
        <v>83</v>
      </c>
      <c r="AH5311" s="166" t="s">
        <v>4962</v>
      </c>
      <c r="AI5311" s="166">
        <v>3546306</v>
      </c>
      <c r="AJ5311" s="166"/>
      <c r="AK5311" s="166"/>
    </row>
    <row r="5312" spans="33:37">
      <c r="AG5312" s="166" t="s">
        <v>83</v>
      </c>
      <c r="AH5312" s="166" t="s">
        <v>4964</v>
      </c>
      <c r="AI5312" s="166">
        <v>3546405</v>
      </c>
      <c r="AJ5312" s="166"/>
      <c r="AK5312" s="166"/>
    </row>
    <row r="5313" spans="33:37">
      <c r="AG5313" s="166" t="s">
        <v>83</v>
      </c>
      <c r="AH5313" s="166" t="s">
        <v>4966</v>
      </c>
      <c r="AI5313" s="166">
        <v>3546504</v>
      </c>
      <c r="AJ5313" s="166"/>
      <c r="AK5313" s="166"/>
    </row>
    <row r="5314" spans="33:37">
      <c r="AG5314" s="166" t="s">
        <v>83</v>
      </c>
      <c r="AH5314" s="166" t="s">
        <v>4968</v>
      </c>
      <c r="AI5314" s="166">
        <v>3546603</v>
      </c>
      <c r="AJ5314" s="166"/>
      <c r="AK5314" s="166"/>
    </row>
    <row r="5315" spans="33:37">
      <c r="AG5315" s="166" t="s">
        <v>83</v>
      </c>
      <c r="AH5315" s="166" t="s">
        <v>4970</v>
      </c>
      <c r="AI5315" s="166">
        <v>3546702</v>
      </c>
      <c r="AJ5315" s="166"/>
      <c r="AK5315" s="166"/>
    </row>
    <row r="5316" spans="33:37">
      <c r="AG5316" s="166" t="s">
        <v>83</v>
      </c>
      <c r="AH5316" s="166" t="s">
        <v>3530</v>
      </c>
      <c r="AI5316" s="166">
        <v>3546801</v>
      </c>
      <c r="AJ5316" s="166"/>
      <c r="AK5316" s="166"/>
    </row>
    <row r="5317" spans="33:37">
      <c r="AG5317" s="166" t="s">
        <v>83</v>
      </c>
      <c r="AH5317" s="166" t="s">
        <v>4293</v>
      </c>
      <c r="AI5317" s="166">
        <v>3546900</v>
      </c>
      <c r="AJ5317" s="166"/>
      <c r="AK5317" s="166"/>
    </row>
    <row r="5318" spans="33:37">
      <c r="AG5318" s="166" t="s">
        <v>83</v>
      </c>
      <c r="AH5318" s="166" t="s">
        <v>4973</v>
      </c>
      <c r="AI5318" s="166">
        <v>3547007</v>
      </c>
      <c r="AJ5318" s="166"/>
      <c r="AK5318" s="166"/>
    </row>
    <row r="5319" spans="33:37">
      <c r="AG5319" s="166" t="s">
        <v>83</v>
      </c>
      <c r="AH5319" s="166" t="s">
        <v>4975</v>
      </c>
      <c r="AI5319" s="166">
        <v>3547106</v>
      </c>
      <c r="AJ5319" s="166"/>
      <c r="AK5319" s="166"/>
    </row>
    <row r="5320" spans="33:37">
      <c r="AG5320" s="166" t="s">
        <v>83</v>
      </c>
      <c r="AH5320" s="166" t="s">
        <v>4977</v>
      </c>
      <c r="AI5320" s="166">
        <v>3547502</v>
      </c>
      <c r="AJ5320" s="166"/>
      <c r="AK5320" s="166"/>
    </row>
    <row r="5321" spans="33:37">
      <c r="AG5321" s="166" t="s">
        <v>83</v>
      </c>
      <c r="AH5321" s="166" t="s">
        <v>4979</v>
      </c>
      <c r="AI5321" s="166">
        <v>3547403</v>
      </c>
      <c r="AJ5321" s="166"/>
      <c r="AK5321" s="166"/>
    </row>
    <row r="5322" spans="33:37">
      <c r="AG5322" s="166" t="s">
        <v>83</v>
      </c>
      <c r="AH5322" s="166" t="s">
        <v>4981</v>
      </c>
      <c r="AI5322" s="166">
        <v>3547601</v>
      </c>
      <c r="AJ5322" s="166"/>
      <c r="AK5322" s="166"/>
    </row>
    <row r="5323" spans="33:37">
      <c r="AG5323" s="166" t="s">
        <v>83</v>
      </c>
      <c r="AH5323" s="166" t="s">
        <v>4983</v>
      </c>
      <c r="AI5323" s="166">
        <v>3547650</v>
      </c>
      <c r="AJ5323" s="166"/>
      <c r="AK5323" s="166"/>
    </row>
    <row r="5324" spans="33:37">
      <c r="AG5324" s="166" t="s">
        <v>83</v>
      </c>
      <c r="AH5324" s="166" t="s">
        <v>4985</v>
      </c>
      <c r="AI5324" s="166">
        <v>3547205</v>
      </c>
      <c r="AJ5324" s="166"/>
      <c r="AK5324" s="166"/>
    </row>
    <row r="5325" spans="33:37">
      <c r="AG5325" s="166" t="s">
        <v>83</v>
      </c>
      <c r="AH5325" s="166" t="s">
        <v>4987</v>
      </c>
      <c r="AI5325" s="166">
        <v>3547304</v>
      </c>
      <c r="AJ5325" s="166"/>
      <c r="AK5325" s="166"/>
    </row>
    <row r="5326" spans="33:37">
      <c r="AG5326" s="166" t="s">
        <v>83</v>
      </c>
      <c r="AH5326" s="166" t="s">
        <v>4989</v>
      </c>
      <c r="AI5326" s="166">
        <v>3547700</v>
      </c>
      <c r="AJ5326" s="166"/>
      <c r="AK5326" s="166"/>
    </row>
    <row r="5327" spans="33:37">
      <c r="AG5327" s="166" t="s">
        <v>83</v>
      </c>
      <c r="AH5327" s="166" t="s">
        <v>3228</v>
      </c>
      <c r="AI5327" s="166">
        <v>3547809</v>
      </c>
      <c r="AJ5327" s="166"/>
      <c r="AK5327" s="166"/>
    </row>
    <row r="5328" spans="33:37">
      <c r="AG5328" s="166" t="s">
        <v>83</v>
      </c>
      <c r="AH5328" s="166" t="s">
        <v>4991</v>
      </c>
      <c r="AI5328" s="166">
        <v>3547908</v>
      </c>
      <c r="AJ5328" s="166"/>
      <c r="AK5328" s="166"/>
    </row>
    <row r="5329" spans="33:37">
      <c r="AG5329" s="166" t="s">
        <v>83</v>
      </c>
      <c r="AH5329" s="166" t="s">
        <v>4993</v>
      </c>
      <c r="AI5329" s="166">
        <v>3548005</v>
      </c>
      <c r="AJ5329" s="166"/>
      <c r="AK5329" s="166"/>
    </row>
    <row r="5330" spans="33:37">
      <c r="AG5330" s="166" t="s">
        <v>83</v>
      </c>
      <c r="AH5330" s="166" t="s">
        <v>4995</v>
      </c>
      <c r="AI5330" s="166">
        <v>3548054</v>
      </c>
      <c r="AJ5330" s="166"/>
      <c r="AK5330" s="166"/>
    </row>
    <row r="5331" spans="33:37">
      <c r="AG5331" s="166" t="s">
        <v>83</v>
      </c>
      <c r="AH5331" s="166" t="s">
        <v>4997</v>
      </c>
      <c r="AI5331" s="166">
        <v>3548104</v>
      </c>
      <c r="AJ5331" s="166"/>
      <c r="AK5331" s="166"/>
    </row>
    <row r="5332" spans="33:37">
      <c r="AG5332" s="166" t="s">
        <v>83</v>
      </c>
      <c r="AH5332" s="166" t="s">
        <v>4999</v>
      </c>
      <c r="AI5332" s="166">
        <v>3548203</v>
      </c>
      <c r="AJ5332" s="166"/>
      <c r="AK5332" s="166"/>
    </row>
    <row r="5333" spans="33:37">
      <c r="AG5333" s="166" t="s">
        <v>83</v>
      </c>
      <c r="AH5333" s="166" t="s">
        <v>5001</v>
      </c>
      <c r="AI5333" s="166">
        <v>3548302</v>
      </c>
      <c r="AJ5333" s="166"/>
      <c r="AK5333" s="166"/>
    </row>
    <row r="5334" spans="33:37">
      <c r="AG5334" s="166" t="s">
        <v>83</v>
      </c>
      <c r="AH5334" s="166" t="s">
        <v>5003</v>
      </c>
      <c r="AI5334" s="166">
        <v>3548401</v>
      </c>
      <c r="AJ5334" s="166"/>
      <c r="AK5334" s="166"/>
    </row>
    <row r="5335" spans="33:37">
      <c r="AG5335" s="166" t="s">
        <v>83</v>
      </c>
      <c r="AH5335" s="166" t="s">
        <v>5005</v>
      </c>
      <c r="AI5335" s="166">
        <v>3548500</v>
      </c>
      <c r="AJ5335" s="166"/>
      <c r="AK5335" s="166"/>
    </row>
    <row r="5336" spans="33:37">
      <c r="AG5336" s="166" t="s">
        <v>83</v>
      </c>
      <c r="AH5336" s="166" t="s">
        <v>5007</v>
      </c>
      <c r="AI5336" s="166">
        <v>3548609</v>
      </c>
      <c r="AJ5336" s="166"/>
      <c r="AK5336" s="166"/>
    </row>
    <row r="5337" spans="33:37">
      <c r="AG5337" s="166" t="s">
        <v>83</v>
      </c>
      <c r="AH5337" s="166" t="s">
        <v>5009</v>
      </c>
      <c r="AI5337" s="166">
        <v>3548708</v>
      </c>
      <c r="AJ5337" s="166"/>
      <c r="AK5337" s="166"/>
    </row>
    <row r="5338" spans="33:37">
      <c r="AG5338" s="166" t="s">
        <v>83</v>
      </c>
      <c r="AH5338" s="166" t="s">
        <v>5011</v>
      </c>
      <c r="AI5338" s="166">
        <v>3548807</v>
      </c>
      <c r="AJ5338" s="166"/>
      <c r="AK5338" s="166"/>
    </row>
    <row r="5339" spans="33:37">
      <c r="AG5339" s="166" t="s">
        <v>83</v>
      </c>
      <c r="AH5339" s="166" t="s">
        <v>3820</v>
      </c>
      <c r="AI5339" s="166">
        <v>3548906</v>
      </c>
      <c r="AJ5339" s="166"/>
      <c r="AK5339" s="166"/>
    </row>
    <row r="5340" spans="33:37">
      <c r="AG5340" s="166" t="s">
        <v>83</v>
      </c>
      <c r="AH5340" s="166" t="s">
        <v>1628</v>
      </c>
      <c r="AI5340" s="166">
        <v>3549003</v>
      </c>
      <c r="AJ5340" s="166"/>
      <c r="AK5340" s="166"/>
    </row>
    <row r="5341" spans="33:37">
      <c r="AG5341" s="166" t="s">
        <v>83</v>
      </c>
      <c r="AH5341" s="166" t="s">
        <v>5015</v>
      </c>
      <c r="AI5341" s="166">
        <v>3549102</v>
      </c>
      <c r="AJ5341" s="166"/>
      <c r="AK5341" s="166"/>
    </row>
    <row r="5342" spans="33:37">
      <c r="AG5342" s="166" t="s">
        <v>83</v>
      </c>
      <c r="AH5342" s="166" t="s">
        <v>5017</v>
      </c>
      <c r="AI5342" s="166">
        <v>3549201</v>
      </c>
      <c r="AJ5342" s="166"/>
      <c r="AK5342" s="166"/>
    </row>
    <row r="5343" spans="33:37">
      <c r="AG5343" s="166" t="s">
        <v>83</v>
      </c>
      <c r="AH5343" s="166" t="s">
        <v>5019</v>
      </c>
      <c r="AI5343" s="166">
        <v>3549250</v>
      </c>
      <c r="AJ5343" s="166"/>
      <c r="AK5343" s="166"/>
    </row>
    <row r="5344" spans="33:37">
      <c r="AG5344" s="166" t="s">
        <v>83</v>
      </c>
      <c r="AH5344" s="166" t="s">
        <v>5021</v>
      </c>
      <c r="AI5344" s="166">
        <v>3549300</v>
      </c>
      <c r="AJ5344" s="166"/>
      <c r="AK5344" s="166"/>
    </row>
    <row r="5345" spans="33:37">
      <c r="AG5345" s="166" t="s">
        <v>83</v>
      </c>
      <c r="AH5345" s="166" t="s">
        <v>5023</v>
      </c>
      <c r="AI5345" s="166">
        <v>3549409</v>
      </c>
      <c r="AJ5345" s="166"/>
      <c r="AK5345" s="166"/>
    </row>
    <row r="5346" spans="33:37">
      <c r="AG5346" s="166" t="s">
        <v>83</v>
      </c>
      <c r="AH5346" s="166" t="s">
        <v>5025</v>
      </c>
      <c r="AI5346" s="166">
        <v>3549508</v>
      </c>
      <c r="AJ5346" s="166"/>
      <c r="AK5346" s="166"/>
    </row>
    <row r="5347" spans="33:37">
      <c r="AG5347" s="166" t="s">
        <v>83</v>
      </c>
      <c r="AH5347" s="166" t="s">
        <v>5027</v>
      </c>
      <c r="AI5347" s="166">
        <v>3549607</v>
      </c>
      <c r="AJ5347" s="166"/>
      <c r="AK5347" s="166"/>
    </row>
    <row r="5348" spans="33:37">
      <c r="AG5348" s="166" t="s">
        <v>83</v>
      </c>
      <c r="AH5348" s="166" t="s">
        <v>5029</v>
      </c>
      <c r="AI5348" s="166">
        <v>3549706</v>
      </c>
      <c r="AJ5348" s="166"/>
      <c r="AK5348" s="166"/>
    </row>
    <row r="5349" spans="33:37">
      <c r="AG5349" s="166" t="s">
        <v>83</v>
      </c>
      <c r="AH5349" s="166" t="s">
        <v>5031</v>
      </c>
      <c r="AI5349" s="166">
        <v>3549805</v>
      </c>
      <c r="AJ5349" s="166"/>
      <c r="AK5349" s="166"/>
    </row>
    <row r="5350" spans="33:37">
      <c r="AG5350" s="166" t="s">
        <v>83</v>
      </c>
      <c r="AH5350" s="166" t="s">
        <v>5033</v>
      </c>
      <c r="AI5350" s="166">
        <v>3549904</v>
      </c>
      <c r="AJ5350" s="166"/>
      <c r="AK5350" s="166"/>
    </row>
    <row r="5351" spans="33:37">
      <c r="AG5351" s="166" t="s">
        <v>83</v>
      </c>
      <c r="AH5351" s="166" t="s">
        <v>5035</v>
      </c>
      <c r="AI5351" s="166">
        <v>3549953</v>
      </c>
      <c r="AJ5351" s="166"/>
      <c r="AK5351" s="166"/>
    </row>
    <row r="5352" spans="33:37">
      <c r="AG5352" s="166" t="s">
        <v>83</v>
      </c>
      <c r="AH5352" s="166" t="s">
        <v>5037</v>
      </c>
      <c r="AI5352" s="166">
        <v>3550001</v>
      </c>
      <c r="AJ5352" s="166"/>
      <c r="AK5352" s="166"/>
    </row>
    <row r="5353" spans="33:37">
      <c r="AG5353" s="166" t="s">
        <v>83</v>
      </c>
      <c r="AH5353" s="166" t="s">
        <v>5039</v>
      </c>
      <c r="AI5353" s="166">
        <v>3550100</v>
      </c>
      <c r="AJ5353" s="166"/>
      <c r="AK5353" s="166"/>
    </row>
    <row r="5354" spans="33:37">
      <c r="AG5354" s="166" t="s">
        <v>83</v>
      </c>
      <c r="AH5354" s="166" t="s">
        <v>5041</v>
      </c>
      <c r="AI5354" s="166">
        <v>3550209</v>
      </c>
      <c r="AJ5354" s="166"/>
      <c r="AK5354" s="166"/>
    </row>
    <row r="5355" spans="33:37">
      <c r="AG5355" s="166" t="s">
        <v>83</v>
      </c>
      <c r="AH5355" s="166" t="s">
        <v>5043</v>
      </c>
      <c r="AI5355" s="166">
        <v>3550308</v>
      </c>
      <c r="AJ5355" s="166"/>
      <c r="AK5355" s="166"/>
    </row>
    <row r="5356" spans="33:37">
      <c r="AG5356" s="166" t="s">
        <v>83</v>
      </c>
      <c r="AH5356" s="166" t="s">
        <v>2774</v>
      </c>
      <c r="AI5356" s="166">
        <v>3550407</v>
      </c>
      <c r="AJ5356" s="166"/>
      <c r="AK5356" s="166"/>
    </row>
    <row r="5357" spans="33:37">
      <c r="AG5357" s="166" t="s">
        <v>83</v>
      </c>
      <c r="AH5357" s="166" t="s">
        <v>5046</v>
      </c>
      <c r="AI5357" s="166">
        <v>3550506</v>
      </c>
      <c r="AJ5357" s="166"/>
      <c r="AK5357" s="166"/>
    </row>
    <row r="5358" spans="33:37">
      <c r="AG5358" s="166" t="s">
        <v>83</v>
      </c>
      <c r="AH5358" s="166" t="s">
        <v>5048</v>
      </c>
      <c r="AI5358" s="166">
        <v>3550605</v>
      </c>
      <c r="AJ5358" s="166"/>
      <c r="AK5358" s="166"/>
    </row>
    <row r="5359" spans="33:37">
      <c r="AG5359" s="166" t="s">
        <v>83</v>
      </c>
      <c r="AH5359" s="166" t="s">
        <v>2090</v>
      </c>
      <c r="AI5359" s="166">
        <v>3550704</v>
      </c>
      <c r="AJ5359" s="166"/>
      <c r="AK5359" s="166"/>
    </row>
    <row r="5360" spans="33:37">
      <c r="AG5360" s="166" t="s">
        <v>83</v>
      </c>
      <c r="AH5360" s="166" t="s">
        <v>5051</v>
      </c>
      <c r="AI5360" s="166">
        <v>3550803</v>
      </c>
      <c r="AJ5360" s="166"/>
      <c r="AK5360" s="166"/>
    </row>
    <row r="5361" spans="33:37">
      <c r="AG5361" s="166" t="s">
        <v>83</v>
      </c>
      <c r="AH5361" s="166" t="s">
        <v>3696</v>
      </c>
      <c r="AI5361" s="166">
        <v>3550902</v>
      </c>
      <c r="AJ5361" s="166"/>
      <c r="AK5361" s="166"/>
    </row>
    <row r="5362" spans="33:37">
      <c r="AG5362" s="166" t="s">
        <v>83</v>
      </c>
      <c r="AH5362" s="166" t="s">
        <v>2820</v>
      </c>
      <c r="AI5362" s="166">
        <v>3551009</v>
      </c>
      <c r="AJ5362" s="166"/>
      <c r="AK5362" s="166"/>
    </row>
    <row r="5363" spans="33:37">
      <c r="AG5363" s="166" t="s">
        <v>83</v>
      </c>
      <c r="AH5363" s="166" t="s">
        <v>5055</v>
      </c>
      <c r="AI5363" s="166">
        <v>3551108</v>
      </c>
      <c r="AJ5363" s="166"/>
      <c r="AK5363" s="166"/>
    </row>
    <row r="5364" spans="33:37">
      <c r="AG5364" s="166" t="s">
        <v>83</v>
      </c>
      <c r="AH5364" s="166" t="s">
        <v>5057</v>
      </c>
      <c r="AI5364" s="166">
        <v>3551207</v>
      </c>
      <c r="AJ5364" s="166"/>
      <c r="AK5364" s="166"/>
    </row>
    <row r="5365" spans="33:37">
      <c r="AG5365" s="166" t="s">
        <v>83</v>
      </c>
      <c r="AH5365" s="166" t="s">
        <v>5059</v>
      </c>
      <c r="AI5365" s="166">
        <v>3551306</v>
      </c>
      <c r="AJ5365" s="166"/>
      <c r="AK5365" s="166"/>
    </row>
    <row r="5366" spans="33:37">
      <c r="AG5366" s="166" t="s">
        <v>83</v>
      </c>
      <c r="AH5366" s="166" t="s">
        <v>5061</v>
      </c>
      <c r="AI5366" s="166">
        <v>3551405</v>
      </c>
      <c r="AJ5366" s="166"/>
      <c r="AK5366" s="166"/>
    </row>
    <row r="5367" spans="33:37">
      <c r="AG5367" s="166" t="s">
        <v>83</v>
      </c>
      <c r="AH5367" s="166" t="s">
        <v>5063</v>
      </c>
      <c r="AI5367" s="166">
        <v>3551603</v>
      </c>
      <c r="AJ5367" s="166"/>
      <c r="AK5367" s="166"/>
    </row>
    <row r="5368" spans="33:37">
      <c r="AG5368" s="166" t="s">
        <v>83</v>
      </c>
      <c r="AH5368" s="166" t="s">
        <v>5065</v>
      </c>
      <c r="AI5368" s="166">
        <v>3551504</v>
      </c>
      <c r="AJ5368" s="166"/>
      <c r="AK5368" s="166"/>
    </row>
    <row r="5369" spans="33:37">
      <c r="AG5369" s="166" t="s">
        <v>83</v>
      </c>
      <c r="AH5369" s="166" t="s">
        <v>3533</v>
      </c>
      <c r="AI5369" s="166">
        <v>3551702</v>
      </c>
      <c r="AJ5369" s="166"/>
      <c r="AK5369" s="166"/>
    </row>
    <row r="5370" spans="33:37">
      <c r="AG5370" s="166" t="s">
        <v>83</v>
      </c>
      <c r="AH5370" s="166" t="s">
        <v>5068</v>
      </c>
      <c r="AI5370" s="166">
        <v>3551801</v>
      </c>
      <c r="AJ5370" s="166"/>
      <c r="AK5370" s="166"/>
    </row>
    <row r="5371" spans="33:37">
      <c r="AG5371" s="166" t="s">
        <v>83</v>
      </c>
      <c r="AH5371" s="166" t="s">
        <v>5070</v>
      </c>
      <c r="AI5371" s="166">
        <v>3551900</v>
      </c>
      <c r="AJ5371" s="166"/>
      <c r="AK5371" s="166"/>
    </row>
    <row r="5372" spans="33:37">
      <c r="AG5372" s="166" t="s">
        <v>83</v>
      </c>
      <c r="AH5372" s="166" t="s">
        <v>5072</v>
      </c>
      <c r="AI5372" s="166">
        <v>3552007</v>
      </c>
      <c r="AJ5372" s="166"/>
      <c r="AK5372" s="166"/>
    </row>
    <row r="5373" spans="33:37">
      <c r="AG5373" s="166" t="s">
        <v>83</v>
      </c>
      <c r="AH5373" s="166" t="s">
        <v>5074</v>
      </c>
      <c r="AI5373" s="166">
        <v>3552106</v>
      </c>
      <c r="AJ5373" s="166"/>
      <c r="AK5373" s="166"/>
    </row>
    <row r="5374" spans="33:37">
      <c r="AG5374" s="166" t="s">
        <v>83</v>
      </c>
      <c r="AH5374" s="166" t="s">
        <v>5076</v>
      </c>
      <c r="AI5374" s="166">
        <v>3552205</v>
      </c>
      <c r="AJ5374" s="166"/>
      <c r="AK5374" s="166"/>
    </row>
    <row r="5375" spans="33:37">
      <c r="AG5375" s="166" t="s">
        <v>83</v>
      </c>
      <c r="AH5375" s="166" t="s">
        <v>5078</v>
      </c>
      <c r="AI5375" s="166">
        <v>3552304</v>
      </c>
      <c r="AJ5375" s="166"/>
      <c r="AK5375" s="166"/>
    </row>
    <row r="5376" spans="33:37">
      <c r="AG5376" s="166" t="s">
        <v>83</v>
      </c>
      <c r="AH5376" s="166" t="s">
        <v>5080</v>
      </c>
      <c r="AI5376" s="166">
        <v>3552403</v>
      </c>
      <c r="AJ5376" s="166"/>
      <c r="AK5376" s="166"/>
    </row>
    <row r="5377" spans="33:37">
      <c r="AG5377" s="166" t="s">
        <v>83</v>
      </c>
      <c r="AH5377" s="166" t="s">
        <v>5082</v>
      </c>
      <c r="AI5377" s="166">
        <v>3552551</v>
      </c>
      <c r="AJ5377" s="166"/>
      <c r="AK5377" s="166"/>
    </row>
    <row r="5378" spans="33:37">
      <c r="AG5378" s="166" t="s">
        <v>83</v>
      </c>
      <c r="AH5378" s="166" t="s">
        <v>5084</v>
      </c>
      <c r="AI5378" s="166">
        <v>3552502</v>
      </c>
      <c r="AJ5378" s="166"/>
      <c r="AK5378" s="166"/>
    </row>
    <row r="5379" spans="33:37">
      <c r="AG5379" s="166" t="s">
        <v>83</v>
      </c>
      <c r="AH5379" s="166" t="s">
        <v>5086</v>
      </c>
      <c r="AI5379" s="166">
        <v>3552601</v>
      </c>
      <c r="AJ5379" s="166"/>
      <c r="AK5379" s="166"/>
    </row>
    <row r="5380" spans="33:37">
      <c r="AG5380" s="166" t="s">
        <v>83</v>
      </c>
      <c r="AH5380" s="166" t="s">
        <v>1359</v>
      </c>
      <c r="AI5380" s="166">
        <v>3552700</v>
      </c>
      <c r="AJ5380" s="166"/>
      <c r="AK5380" s="166"/>
    </row>
    <row r="5381" spans="33:37">
      <c r="AG5381" s="166" t="s">
        <v>83</v>
      </c>
      <c r="AH5381" s="166" t="s">
        <v>5089</v>
      </c>
      <c r="AI5381" s="166">
        <v>3552809</v>
      </c>
      <c r="AJ5381" s="166"/>
      <c r="AK5381" s="166"/>
    </row>
    <row r="5382" spans="33:37">
      <c r="AG5382" s="166" t="s">
        <v>83</v>
      </c>
      <c r="AH5382" s="166" t="s">
        <v>5091</v>
      </c>
      <c r="AI5382" s="166">
        <v>3552908</v>
      </c>
      <c r="AJ5382" s="166"/>
      <c r="AK5382" s="166"/>
    </row>
    <row r="5383" spans="33:37">
      <c r="AG5383" s="166" t="s">
        <v>83</v>
      </c>
      <c r="AH5383" s="166" t="s">
        <v>5093</v>
      </c>
      <c r="AI5383" s="166">
        <v>3553005</v>
      </c>
      <c r="AJ5383" s="166"/>
      <c r="AK5383" s="166"/>
    </row>
    <row r="5384" spans="33:37">
      <c r="AG5384" s="166" t="s">
        <v>83</v>
      </c>
      <c r="AH5384" s="166" t="s">
        <v>5095</v>
      </c>
      <c r="AI5384" s="166">
        <v>3553104</v>
      </c>
      <c r="AJ5384" s="166"/>
      <c r="AK5384" s="166"/>
    </row>
    <row r="5385" spans="33:37">
      <c r="AG5385" s="166" t="s">
        <v>83</v>
      </c>
      <c r="AH5385" s="166" t="s">
        <v>5097</v>
      </c>
      <c r="AI5385" s="166">
        <v>3553203</v>
      </c>
      <c r="AJ5385" s="166"/>
      <c r="AK5385" s="166"/>
    </row>
    <row r="5386" spans="33:37">
      <c r="AG5386" s="166" t="s">
        <v>83</v>
      </c>
      <c r="AH5386" s="166" t="s">
        <v>5099</v>
      </c>
      <c r="AI5386" s="166">
        <v>3553302</v>
      </c>
      <c r="AJ5386" s="166"/>
      <c r="AK5386" s="166"/>
    </row>
    <row r="5387" spans="33:37">
      <c r="AG5387" s="166" t="s">
        <v>83</v>
      </c>
      <c r="AH5387" s="166" t="s">
        <v>5101</v>
      </c>
      <c r="AI5387" s="166">
        <v>3553401</v>
      </c>
      <c r="AJ5387" s="166"/>
      <c r="AK5387" s="166"/>
    </row>
    <row r="5388" spans="33:37">
      <c r="AG5388" s="166" t="s">
        <v>83</v>
      </c>
      <c r="AH5388" s="166" t="s">
        <v>5103</v>
      </c>
      <c r="AI5388" s="166">
        <v>3553500</v>
      </c>
      <c r="AJ5388" s="166"/>
      <c r="AK5388" s="166"/>
    </row>
    <row r="5389" spans="33:37">
      <c r="AG5389" s="166" t="s">
        <v>83</v>
      </c>
      <c r="AH5389" s="166" t="s">
        <v>5105</v>
      </c>
      <c r="AI5389" s="166">
        <v>3553609</v>
      </c>
      <c r="AJ5389" s="166"/>
      <c r="AK5389" s="166"/>
    </row>
    <row r="5390" spans="33:37">
      <c r="AG5390" s="166" t="s">
        <v>83</v>
      </c>
      <c r="AH5390" s="166" t="s">
        <v>5107</v>
      </c>
      <c r="AI5390" s="166">
        <v>3553658</v>
      </c>
      <c r="AJ5390" s="166"/>
      <c r="AK5390" s="166"/>
    </row>
    <row r="5391" spans="33:37">
      <c r="AG5391" s="166" t="s">
        <v>83</v>
      </c>
      <c r="AH5391" s="166" t="s">
        <v>5109</v>
      </c>
      <c r="AI5391" s="166">
        <v>3553708</v>
      </c>
      <c r="AJ5391" s="166"/>
      <c r="AK5391" s="166"/>
    </row>
    <row r="5392" spans="33:37">
      <c r="AG5392" s="166" t="s">
        <v>83</v>
      </c>
      <c r="AH5392" s="166" t="s">
        <v>5111</v>
      </c>
      <c r="AI5392" s="166">
        <v>3553807</v>
      </c>
      <c r="AJ5392" s="166"/>
      <c r="AK5392" s="166"/>
    </row>
    <row r="5393" spans="33:37">
      <c r="AG5393" s="166" t="s">
        <v>83</v>
      </c>
      <c r="AH5393" s="166" t="s">
        <v>5113</v>
      </c>
      <c r="AI5393" s="166">
        <v>3553856</v>
      </c>
      <c r="AJ5393" s="166"/>
      <c r="AK5393" s="166"/>
    </row>
    <row r="5394" spans="33:37">
      <c r="AG5394" s="166" t="s">
        <v>83</v>
      </c>
      <c r="AH5394" s="166" t="s">
        <v>5115</v>
      </c>
      <c r="AI5394" s="166">
        <v>3553906</v>
      </c>
      <c r="AJ5394" s="166"/>
      <c r="AK5394" s="166"/>
    </row>
    <row r="5395" spans="33:37">
      <c r="AG5395" s="166" t="s">
        <v>83</v>
      </c>
      <c r="AH5395" s="166" t="s">
        <v>5117</v>
      </c>
      <c r="AI5395" s="166">
        <v>3553955</v>
      </c>
      <c r="AJ5395" s="166"/>
      <c r="AK5395" s="166"/>
    </row>
    <row r="5396" spans="33:37">
      <c r="AG5396" s="166" t="s">
        <v>83</v>
      </c>
      <c r="AH5396" s="166" t="s">
        <v>5119</v>
      </c>
      <c r="AI5396" s="166">
        <v>3554003</v>
      </c>
      <c r="AJ5396" s="166"/>
      <c r="AK5396" s="166"/>
    </row>
    <row r="5397" spans="33:37">
      <c r="AG5397" s="166" t="s">
        <v>83</v>
      </c>
      <c r="AH5397" s="166" t="s">
        <v>5121</v>
      </c>
      <c r="AI5397" s="166">
        <v>3554102</v>
      </c>
      <c r="AJ5397" s="166"/>
      <c r="AK5397" s="166"/>
    </row>
    <row r="5398" spans="33:37">
      <c r="AG5398" s="166" t="s">
        <v>83</v>
      </c>
      <c r="AH5398" s="166" t="s">
        <v>5123</v>
      </c>
      <c r="AI5398" s="166">
        <v>3554201</v>
      </c>
      <c r="AJ5398" s="166"/>
      <c r="AK5398" s="166"/>
    </row>
    <row r="5399" spans="33:37">
      <c r="AG5399" s="166" t="s">
        <v>83</v>
      </c>
      <c r="AH5399" s="166" t="s">
        <v>4574</v>
      </c>
      <c r="AI5399" s="166">
        <v>3554300</v>
      </c>
      <c r="AJ5399" s="166"/>
      <c r="AK5399" s="166"/>
    </row>
    <row r="5400" spans="33:37">
      <c r="AG5400" s="166" t="s">
        <v>83</v>
      </c>
      <c r="AH5400" s="166" t="s">
        <v>4526</v>
      </c>
      <c r="AI5400" s="166">
        <v>3554409</v>
      </c>
      <c r="AJ5400" s="166"/>
      <c r="AK5400" s="166"/>
    </row>
    <row r="5401" spans="33:37">
      <c r="AG5401" s="166" t="s">
        <v>83</v>
      </c>
      <c r="AH5401" s="166" t="s">
        <v>5127</v>
      </c>
      <c r="AI5401" s="166">
        <v>3554508</v>
      </c>
      <c r="AJ5401" s="166"/>
      <c r="AK5401" s="166"/>
    </row>
    <row r="5402" spans="33:37">
      <c r="AG5402" s="166" t="s">
        <v>83</v>
      </c>
      <c r="AH5402" s="166" t="s">
        <v>5129</v>
      </c>
      <c r="AI5402" s="166">
        <v>3554607</v>
      </c>
      <c r="AJ5402" s="166"/>
      <c r="AK5402" s="166"/>
    </row>
    <row r="5403" spans="33:37">
      <c r="AG5403" s="166" t="s">
        <v>83</v>
      </c>
      <c r="AH5403" s="166" t="s">
        <v>5131</v>
      </c>
      <c r="AI5403" s="166">
        <v>3554656</v>
      </c>
      <c r="AJ5403" s="166"/>
      <c r="AK5403" s="166"/>
    </row>
    <row r="5404" spans="33:37">
      <c r="AG5404" s="166" t="s">
        <v>83</v>
      </c>
      <c r="AH5404" s="166" t="s">
        <v>5133</v>
      </c>
      <c r="AI5404" s="166">
        <v>3554706</v>
      </c>
      <c r="AJ5404" s="166"/>
      <c r="AK5404" s="166"/>
    </row>
    <row r="5405" spans="33:37">
      <c r="AG5405" s="166" t="s">
        <v>83</v>
      </c>
      <c r="AH5405" s="166" t="s">
        <v>5135</v>
      </c>
      <c r="AI5405" s="166">
        <v>3554755</v>
      </c>
      <c r="AJ5405" s="166"/>
      <c r="AK5405" s="166"/>
    </row>
    <row r="5406" spans="33:37">
      <c r="AG5406" s="166" t="s">
        <v>83</v>
      </c>
      <c r="AH5406" s="166" t="s">
        <v>5137</v>
      </c>
      <c r="AI5406" s="166">
        <v>3554805</v>
      </c>
      <c r="AJ5406" s="166"/>
      <c r="AK5406" s="166"/>
    </row>
    <row r="5407" spans="33:37">
      <c r="AG5407" s="166" t="s">
        <v>83</v>
      </c>
      <c r="AH5407" s="166" t="s">
        <v>5139</v>
      </c>
      <c r="AI5407" s="166">
        <v>3554904</v>
      </c>
      <c r="AJ5407" s="166"/>
      <c r="AK5407" s="166"/>
    </row>
    <row r="5408" spans="33:37">
      <c r="AG5408" s="166" t="s">
        <v>83</v>
      </c>
      <c r="AH5408" s="166" t="s">
        <v>5140</v>
      </c>
      <c r="AI5408" s="166">
        <v>3554953</v>
      </c>
      <c r="AJ5408" s="166"/>
      <c r="AK5408" s="166"/>
    </row>
    <row r="5409" spans="33:37">
      <c r="AG5409" s="166" t="s">
        <v>83</v>
      </c>
      <c r="AH5409" s="166" t="s">
        <v>5142</v>
      </c>
      <c r="AI5409" s="166">
        <v>3555000</v>
      </c>
      <c r="AJ5409" s="166"/>
      <c r="AK5409" s="166"/>
    </row>
    <row r="5410" spans="33:37">
      <c r="AG5410" s="166" t="s">
        <v>83</v>
      </c>
      <c r="AH5410" s="166" t="s">
        <v>5144</v>
      </c>
      <c r="AI5410" s="166">
        <v>3555109</v>
      </c>
      <c r="AJ5410" s="166"/>
      <c r="AK5410" s="166"/>
    </row>
    <row r="5411" spans="33:37">
      <c r="AG5411" s="166" t="s">
        <v>83</v>
      </c>
      <c r="AH5411" s="166" t="s">
        <v>5145</v>
      </c>
      <c r="AI5411" s="166">
        <v>3555208</v>
      </c>
      <c r="AJ5411" s="166"/>
      <c r="AK5411" s="166"/>
    </row>
    <row r="5412" spans="33:37">
      <c r="AG5412" s="166" t="s">
        <v>83</v>
      </c>
      <c r="AH5412" s="166" t="s">
        <v>5146</v>
      </c>
      <c r="AI5412" s="166">
        <v>3555307</v>
      </c>
      <c r="AJ5412" s="166"/>
      <c r="AK5412" s="166"/>
    </row>
    <row r="5413" spans="33:37">
      <c r="AG5413" s="166" t="s">
        <v>83</v>
      </c>
      <c r="AH5413" s="166" t="s">
        <v>5148</v>
      </c>
      <c r="AI5413" s="166">
        <v>3555356</v>
      </c>
      <c r="AJ5413" s="166"/>
      <c r="AK5413" s="166"/>
    </row>
    <row r="5414" spans="33:37">
      <c r="AG5414" s="166" t="s">
        <v>83</v>
      </c>
      <c r="AH5414" s="166" t="s">
        <v>5150</v>
      </c>
      <c r="AI5414" s="166">
        <v>3555406</v>
      </c>
      <c r="AJ5414" s="166"/>
      <c r="AK5414" s="166"/>
    </row>
    <row r="5415" spans="33:37">
      <c r="AG5415" s="166" t="s">
        <v>83</v>
      </c>
      <c r="AH5415" s="166" t="s">
        <v>5152</v>
      </c>
      <c r="AI5415" s="166">
        <v>3555505</v>
      </c>
      <c r="AJ5415" s="166"/>
      <c r="AK5415" s="166"/>
    </row>
    <row r="5416" spans="33:37">
      <c r="AG5416" s="166" t="s">
        <v>83</v>
      </c>
      <c r="AH5416" s="166" t="s">
        <v>5154</v>
      </c>
      <c r="AI5416" s="166">
        <v>3555604</v>
      </c>
      <c r="AJ5416" s="166"/>
      <c r="AK5416" s="166"/>
    </row>
    <row r="5417" spans="33:37">
      <c r="AG5417" s="166" t="s">
        <v>83</v>
      </c>
      <c r="AH5417" s="166" t="s">
        <v>5156</v>
      </c>
      <c r="AI5417" s="166">
        <v>3555703</v>
      </c>
      <c r="AJ5417" s="166"/>
      <c r="AK5417" s="166"/>
    </row>
    <row r="5418" spans="33:37">
      <c r="AG5418" s="166" t="s">
        <v>83</v>
      </c>
      <c r="AH5418" s="166" t="s">
        <v>5158</v>
      </c>
      <c r="AI5418" s="166">
        <v>3555802</v>
      </c>
      <c r="AJ5418" s="166"/>
      <c r="AK5418" s="166"/>
    </row>
    <row r="5419" spans="33:37">
      <c r="AG5419" s="166" t="s">
        <v>83</v>
      </c>
      <c r="AH5419" s="166" t="s">
        <v>5160</v>
      </c>
      <c r="AI5419" s="166">
        <v>3555901</v>
      </c>
      <c r="AJ5419" s="166"/>
      <c r="AK5419" s="166"/>
    </row>
    <row r="5420" spans="33:37">
      <c r="AG5420" s="166" t="s">
        <v>83</v>
      </c>
      <c r="AH5420" s="166" t="s">
        <v>5162</v>
      </c>
      <c r="AI5420" s="166">
        <v>3556008</v>
      </c>
      <c r="AJ5420" s="166"/>
      <c r="AK5420" s="166"/>
    </row>
    <row r="5421" spans="33:37">
      <c r="AG5421" s="166" t="s">
        <v>83</v>
      </c>
      <c r="AH5421" s="166" t="s">
        <v>5164</v>
      </c>
      <c r="AI5421" s="166">
        <v>3556107</v>
      </c>
      <c r="AJ5421" s="166"/>
      <c r="AK5421" s="166"/>
    </row>
    <row r="5422" spans="33:37">
      <c r="AG5422" s="166" t="s">
        <v>83</v>
      </c>
      <c r="AH5422" s="166" t="s">
        <v>5166</v>
      </c>
      <c r="AI5422" s="166">
        <v>3556206</v>
      </c>
      <c r="AJ5422" s="166"/>
      <c r="AK5422" s="166"/>
    </row>
    <row r="5423" spans="33:37">
      <c r="AG5423" s="166" t="s">
        <v>83</v>
      </c>
      <c r="AH5423" s="166" t="s">
        <v>5168</v>
      </c>
      <c r="AI5423" s="166">
        <v>3556305</v>
      </c>
      <c r="AJ5423" s="166"/>
      <c r="AK5423" s="166"/>
    </row>
    <row r="5424" spans="33:37">
      <c r="AG5424" s="166" t="s">
        <v>83</v>
      </c>
      <c r="AH5424" s="166" t="s">
        <v>4081</v>
      </c>
      <c r="AI5424" s="166">
        <v>3556354</v>
      </c>
      <c r="AJ5424" s="166"/>
      <c r="AK5424" s="166"/>
    </row>
    <row r="5425" spans="33:37">
      <c r="AG5425" s="166" t="s">
        <v>83</v>
      </c>
      <c r="AH5425" s="166" t="s">
        <v>5170</v>
      </c>
      <c r="AI5425" s="166">
        <v>3556404</v>
      </c>
      <c r="AJ5425" s="166"/>
      <c r="AK5425" s="166"/>
    </row>
    <row r="5426" spans="33:37">
      <c r="AG5426" s="166" t="s">
        <v>83</v>
      </c>
      <c r="AH5426" s="166" t="s">
        <v>5172</v>
      </c>
      <c r="AI5426" s="166">
        <v>3556453</v>
      </c>
      <c r="AJ5426" s="166"/>
      <c r="AK5426" s="166"/>
    </row>
    <row r="5427" spans="33:37">
      <c r="AG5427" s="166" t="s">
        <v>83</v>
      </c>
      <c r="AH5427" s="166" t="s">
        <v>5174</v>
      </c>
      <c r="AI5427" s="166">
        <v>3556503</v>
      </c>
      <c r="AJ5427" s="166"/>
      <c r="AK5427" s="166"/>
    </row>
    <row r="5428" spans="33:37">
      <c r="AG5428" s="166" t="s">
        <v>83</v>
      </c>
      <c r="AH5428" s="166" t="s">
        <v>3116</v>
      </c>
      <c r="AI5428" s="166">
        <v>3556602</v>
      </c>
      <c r="AJ5428" s="166"/>
      <c r="AK5428" s="166"/>
    </row>
    <row r="5429" spans="33:37">
      <c r="AG5429" s="166" t="s">
        <v>83</v>
      </c>
      <c r="AH5429" s="166" t="s">
        <v>5177</v>
      </c>
      <c r="AI5429" s="166">
        <v>3556701</v>
      </c>
      <c r="AJ5429" s="166"/>
      <c r="AK5429" s="166"/>
    </row>
    <row r="5430" spans="33:37">
      <c r="AG5430" s="166" t="s">
        <v>83</v>
      </c>
      <c r="AH5430" s="166" t="s">
        <v>5179</v>
      </c>
      <c r="AI5430" s="166">
        <v>3556800</v>
      </c>
      <c r="AJ5430" s="166"/>
      <c r="AK5430" s="166"/>
    </row>
    <row r="5431" spans="33:37">
      <c r="AG5431" s="166" t="s">
        <v>83</v>
      </c>
      <c r="AH5431" s="166" t="s">
        <v>5181</v>
      </c>
      <c r="AI5431" s="166">
        <v>3556909</v>
      </c>
      <c r="AJ5431" s="166"/>
      <c r="AK5431" s="166"/>
    </row>
    <row r="5432" spans="33:37">
      <c r="AG5432" s="166" t="s">
        <v>83</v>
      </c>
      <c r="AH5432" s="166" t="s">
        <v>5183</v>
      </c>
      <c r="AI5432" s="166">
        <v>3556958</v>
      </c>
      <c r="AJ5432" s="166"/>
      <c r="AK5432" s="166"/>
    </row>
    <row r="5433" spans="33:37">
      <c r="AG5433" s="166" t="s">
        <v>83</v>
      </c>
      <c r="AH5433" s="166" t="s">
        <v>5185</v>
      </c>
      <c r="AI5433" s="166">
        <v>3557006</v>
      </c>
      <c r="AJ5433" s="166"/>
      <c r="AK5433" s="166"/>
    </row>
    <row r="5434" spans="33:37">
      <c r="AG5434" s="166" t="s">
        <v>83</v>
      </c>
      <c r="AH5434" s="166" t="s">
        <v>5187</v>
      </c>
      <c r="AI5434" s="166">
        <v>3557105</v>
      </c>
      <c r="AJ5434" s="166"/>
      <c r="AK5434" s="166"/>
    </row>
    <row r="5435" spans="33:37">
      <c r="AG5435" s="166" t="s">
        <v>83</v>
      </c>
      <c r="AH5435" s="166" t="s">
        <v>5189</v>
      </c>
      <c r="AI5435" s="166">
        <v>3557154</v>
      </c>
      <c r="AJ5435" s="166"/>
      <c r="AK5435" s="166"/>
    </row>
    <row r="5436" spans="33:37">
      <c r="AG5436" s="166" t="s">
        <v>85</v>
      </c>
      <c r="AH5436" s="166" t="s">
        <v>114</v>
      </c>
      <c r="AI5436" s="166">
        <v>1700251</v>
      </c>
      <c r="AJ5436" s="166"/>
      <c r="AK5436" s="166"/>
    </row>
    <row r="5437" spans="33:37">
      <c r="AG5437" s="166" t="s">
        <v>85</v>
      </c>
      <c r="AH5437" s="166" t="s">
        <v>140</v>
      </c>
      <c r="AI5437" s="166">
        <v>1700301</v>
      </c>
      <c r="AJ5437" s="166"/>
      <c r="AK5437" s="166"/>
    </row>
    <row r="5438" spans="33:37">
      <c r="AG5438" s="166" t="s">
        <v>85</v>
      </c>
      <c r="AH5438" s="166" t="s">
        <v>165</v>
      </c>
      <c r="AI5438" s="166">
        <v>1700350</v>
      </c>
      <c r="AJ5438" s="166"/>
      <c r="AK5438" s="166"/>
    </row>
    <row r="5439" spans="33:37">
      <c r="AG5439" s="166" t="s">
        <v>85</v>
      </c>
      <c r="AH5439" s="166" t="s">
        <v>191</v>
      </c>
      <c r="AI5439" s="166">
        <v>1700400</v>
      </c>
      <c r="AJ5439" s="166"/>
      <c r="AK5439" s="166"/>
    </row>
    <row r="5440" spans="33:37">
      <c r="AG5440" s="166" t="s">
        <v>85</v>
      </c>
      <c r="AH5440" s="166" t="s">
        <v>217</v>
      </c>
      <c r="AI5440" s="166">
        <v>1700707</v>
      </c>
      <c r="AJ5440" s="166"/>
      <c r="AK5440" s="166"/>
    </row>
    <row r="5441" spans="33:37">
      <c r="AG5441" s="166" t="s">
        <v>85</v>
      </c>
      <c r="AH5441" s="166" t="s">
        <v>241</v>
      </c>
      <c r="AI5441" s="166">
        <v>1701002</v>
      </c>
      <c r="AJ5441" s="166"/>
      <c r="AK5441" s="166"/>
    </row>
    <row r="5442" spans="33:37">
      <c r="AG5442" s="166" t="s">
        <v>85</v>
      </c>
      <c r="AH5442" s="166" t="s">
        <v>266</v>
      </c>
      <c r="AI5442" s="166">
        <v>1701051</v>
      </c>
      <c r="AJ5442" s="166"/>
      <c r="AK5442" s="166"/>
    </row>
    <row r="5443" spans="33:37">
      <c r="AG5443" s="166" t="s">
        <v>85</v>
      </c>
      <c r="AH5443" s="166" t="s">
        <v>292</v>
      </c>
      <c r="AI5443" s="166">
        <v>1701101</v>
      </c>
      <c r="AJ5443" s="166"/>
      <c r="AK5443" s="166"/>
    </row>
    <row r="5444" spans="33:37">
      <c r="AG5444" s="166" t="s">
        <v>85</v>
      </c>
      <c r="AH5444" s="166" t="s">
        <v>318</v>
      </c>
      <c r="AI5444" s="166">
        <v>1701309</v>
      </c>
      <c r="AJ5444" s="166"/>
      <c r="AK5444" s="166"/>
    </row>
    <row r="5445" spans="33:37">
      <c r="AG5445" s="166" t="s">
        <v>85</v>
      </c>
      <c r="AH5445" s="166" t="s">
        <v>343</v>
      </c>
      <c r="AI5445" s="166">
        <v>1701903</v>
      </c>
      <c r="AJ5445" s="166"/>
      <c r="AK5445" s="166"/>
    </row>
    <row r="5446" spans="33:37">
      <c r="AG5446" s="166" t="s">
        <v>85</v>
      </c>
      <c r="AH5446" s="166" t="s">
        <v>367</v>
      </c>
      <c r="AI5446" s="166">
        <v>1702000</v>
      </c>
      <c r="AJ5446" s="166"/>
      <c r="AK5446" s="166"/>
    </row>
    <row r="5447" spans="33:37">
      <c r="AG5447" s="166" t="s">
        <v>85</v>
      </c>
      <c r="AH5447" s="166" t="s">
        <v>392</v>
      </c>
      <c r="AI5447" s="166">
        <v>1702109</v>
      </c>
      <c r="AJ5447" s="166"/>
      <c r="AK5447" s="166"/>
    </row>
    <row r="5448" spans="33:37">
      <c r="AG5448" s="166" t="s">
        <v>85</v>
      </c>
      <c r="AH5448" s="166" t="s">
        <v>417</v>
      </c>
      <c r="AI5448" s="166">
        <v>1702158</v>
      </c>
      <c r="AJ5448" s="166"/>
      <c r="AK5448" s="166"/>
    </row>
    <row r="5449" spans="33:37">
      <c r="AG5449" s="166" t="s">
        <v>85</v>
      </c>
      <c r="AH5449" s="166" t="s">
        <v>443</v>
      </c>
      <c r="AI5449" s="166">
        <v>1702208</v>
      </c>
      <c r="AJ5449" s="166"/>
      <c r="AK5449" s="166"/>
    </row>
    <row r="5450" spans="33:37">
      <c r="AG5450" s="166" t="s">
        <v>85</v>
      </c>
      <c r="AH5450" s="166" t="s">
        <v>468</v>
      </c>
      <c r="AI5450" s="166">
        <v>1702307</v>
      </c>
      <c r="AJ5450" s="166"/>
      <c r="AK5450" s="166"/>
    </row>
    <row r="5451" spans="33:37">
      <c r="AG5451" s="166" t="s">
        <v>85</v>
      </c>
      <c r="AH5451" s="166" t="s">
        <v>493</v>
      </c>
      <c r="AI5451" s="166">
        <v>1702406</v>
      </c>
      <c r="AJ5451" s="166"/>
      <c r="AK5451" s="166"/>
    </row>
    <row r="5452" spans="33:37">
      <c r="AG5452" s="166" t="s">
        <v>85</v>
      </c>
      <c r="AH5452" s="166" t="s">
        <v>517</v>
      </c>
      <c r="AI5452" s="166">
        <v>1702554</v>
      </c>
      <c r="AJ5452" s="166"/>
      <c r="AK5452" s="166"/>
    </row>
    <row r="5453" spans="33:37">
      <c r="AG5453" s="166" t="s">
        <v>85</v>
      </c>
      <c r="AH5453" s="166" t="s">
        <v>540</v>
      </c>
      <c r="AI5453" s="166">
        <v>1702703</v>
      </c>
      <c r="AJ5453" s="166"/>
      <c r="AK5453" s="166"/>
    </row>
    <row r="5454" spans="33:37">
      <c r="AG5454" s="166" t="s">
        <v>85</v>
      </c>
      <c r="AH5454" s="166" t="s">
        <v>563</v>
      </c>
      <c r="AI5454" s="166">
        <v>1702901</v>
      </c>
      <c r="AJ5454" s="166"/>
      <c r="AK5454" s="166"/>
    </row>
    <row r="5455" spans="33:37">
      <c r="AG5455" s="166" t="s">
        <v>85</v>
      </c>
      <c r="AH5455" s="166" t="s">
        <v>586</v>
      </c>
      <c r="AI5455" s="166">
        <v>1703008</v>
      </c>
      <c r="AJ5455" s="166"/>
      <c r="AK5455" s="166"/>
    </row>
    <row r="5456" spans="33:37">
      <c r="AG5456" s="166" t="s">
        <v>85</v>
      </c>
      <c r="AH5456" s="166" t="s">
        <v>609</v>
      </c>
      <c r="AI5456" s="166">
        <v>1703057</v>
      </c>
      <c r="AJ5456" s="166"/>
      <c r="AK5456" s="166"/>
    </row>
    <row r="5457" spans="33:37">
      <c r="AG5457" s="166" t="s">
        <v>85</v>
      </c>
      <c r="AH5457" s="166" t="s">
        <v>631</v>
      </c>
      <c r="AI5457" s="166">
        <v>1703073</v>
      </c>
      <c r="AJ5457" s="166"/>
      <c r="AK5457" s="166"/>
    </row>
    <row r="5458" spans="33:37">
      <c r="AG5458" s="166" t="s">
        <v>85</v>
      </c>
      <c r="AH5458" s="166" t="s">
        <v>652</v>
      </c>
      <c r="AI5458" s="166">
        <v>1703107</v>
      </c>
      <c r="AJ5458" s="166"/>
      <c r="AK5458" s="166"/>
    </row>
    <row r="5459" spans="33:37">
      <c r="AG5459" s="166" t="s">
        <v>85</v>
      </c>
      <c r="AH5459" s="166" t="s">
        <v>673</v>
      </c>
      <c r="AI5459" s="166">
        <v>1703206</v>
      </c>
      <c r="AJ5459" s="166"/>
      <c r="AK5459" s="166"/>
    </row>
    <row r="5460" spans="33:37">
      <c r="AG5460" s="166" t="s">
        <v>85</v>
      </c>
      <c r="AH5460" s="166" t="s">
        <v>621</v>
      </c>
      <c r="AI5460" s="166">
        <v>1703305</v>
      </c>
      <c r="AJ5460" s="166"/>
      <c r="AK5460" s="166"/>
    </row>
    <row r="5461" spans="33:37">
      <c r="AG5461" s="166" t="s">
        <v>85</v>
      </c>
      <c r="AH5461" s="166" t="s">
        <v>715</v>
      </c>
      <c r="AI5461" s="166">
        <v>1703602</v>
      </c>
      <c r="AJ5461" s="166"/>
      <c r="AK5461" s="166"/>
    </row>
    <row r="5462" spans="33:37">
      <c r="AG5462" s="166" t="s">
        <v>85</v>
      </c>
      <c r="AH5462" s="166" t="s">
        <v>737</v>
      </c>
      <c r="AI5462" s="166">
        <v>1703701</v>
      </c>
      <c r="AJ5462" s="166"/>
      <c r="AK5462" s="166"/>
    </row>
    <row r="5463" spans="33:37">
      <c r="AG5463" s="166" t="s">
        <v>85</v>
      </c>
      <c r="AH5463" s="166" t="s">
        <v>758</v>
      </c>
      <c r="AI5463" s="166">
        <v>1703800</v>
      </c>
      <c r="AJ5463" s="166"/>
      <c r="AK5463" s="166"/>
    </row>
    <row r="5464" spans="33:37">
      <c r="AG5464" s="166" t="s">
        <v>85</v>
      </c>
      <c r="AH5464" s="166" t="s">
        <v>781</v>
      </c>
      <c r="AI5464" s="166">
        <v>1703826</v>
      </c>
      <c r="AJ5464" s="166"/>
      <c r="AK5464" s="166"/>
    </row>
    <row r="5465" spans="33:37">
      <c r="AG5465" s="166" t="s">
        <v>85</v>
      </c>
      <c r="AH5465" s="166" t="s">
        <v>802</v>
      </c>
      <c r="AI5465" s="166">
        <v>1703842</v>
      </c>
      <c r="AJ5465" s="166"/>
      <c r="AK5465" s="166"/>
    </row>
    <row r="5466" spans="33:37">
      <c r="AG5466" s="166" t="s">
        <v>85</v>
      </c>
      <c r="AH5466" s="166" t="s">
        <v>823</v>
      </c>
      <c r="AI5466" s="166">
        <v>1703867</v>
      </c>
      <c r="AJ5466" s="166"/>
      <c r="AK5466" s="166"/>
    </row>
    <row r="5467" spans="33:37">
      <c r="AG5467" s="166" t="s">
        <v>85</v>
      </c>
      <c r="AH5467" s="166" t="s">
        <v>845</v>
      </c>
      <c r="AI5467" s="166">
        <v>1703883</v>
      </c>
      <c r="AJ5467" s="166"/>
      <c r="AK5467" s="166"/>
    </row>
    <row r="5468" spans="33:37">
      <c r="AG5468" s="166" t="s">
        <v>85</v>
      </c>
      <c r="AH5468" s="166" t="s">
        <v>867</v>
      </c>
      <c r="AI5468" s="166">
        <v>1703891</v>
      </c>
      <c r="AJ5468" s="166"/>
      <c r="AK5468" s="166"/>
    </row>
    <row r="5469" spans="33:37">
      <c r="AG5469" s="166" t="s">
        <v>85</v>
      </c>
      <c r="AH5469" s="166" t="s">
        <v>889</v>
      </c>
      <c r="AI5469" s="166">
        <v>1703909</v>
      </c>
      <c r="AJ5469" s="166"/>
      <c r="AK5469" s="166"/>
    </row>
    <row r="5470" spans="33:37">
      <c r="AG5470" s="166" t="s">
        <v>85</v>
      </c>
      <c r="AH5470" s="166" t="s">
        <v>912</v>
      </c>
      <c r="AI5470" s="166">
        <v>1704105</v>
      </c>
      <c r="AJ5470" s="166"/>
      <c r="AK5470" s="166"/>
    </row>
    <row r="5471" spans="33:37">
      <c r="AG5471" s="166" t="s">
        <v>85</v>
      </c>
      <c r="AH5471" s="166" t="s">
        <v>935</v>
      </c>
      <c r="AI5471" s="166">
        <v>1705102</v>
      </c>
      <c r="AJ5471" s="166"/>
      <c r="AK5471" s="166"/>
    </row>
    <row r="5472" spans="33:37">
      <c r="AG5472" s="166" t="s">
        <v>85</v>
      </c>
      <c r="AH5472" s="166" t="s">
        <v>957</v>
      </c>
      <c r="AI5472" s="166">
        <v>1704600</v>
      </c>
      <c r="AJ5472" s="166"/>
      <c r="AK5472" s="166"/>
    </row>
    <row r="5473" spans="33:37">
      <c r="AG5473" s="166" t="s">
        <v>85</v>
      </c>
      <c r="AH5473" s="166" t="s">
        <v>980</v>
      </c>
      <c r="AI5473" s="166">
        <v>1705508</v>
      </c>
      <c r="AJ5473" s="166"/>
      <c r="AK5473" s="166"/>
    </row>
    <row r="5474" spans="33:37">
      <c r="AG5474" s="166" t="s">
        <v>85</v>
      </c>
      <c r="AH5474" s="166" t="s">
        <v>1002</v>
      </c>
      <c r="AI5474" s="166">
        <v>1716703</v>
      </c>
      <c r="AJ5474" s="166"/>
      <c r="AK5474" s="166"/>
    </row>
    <row r="5475" spans="33:37">
      <c r="AG5475" s="166" t="s">
        <v>85</v>
      </c>
      <c r="AH5475" s="166" t="s">
        <v>1024</v>
      </c>
      <c r="AI5475" s="166">
        <v>1705557</v>
      </c>
      <c r="AJ5475" s="166"/>
      <c r="AK5475" s="166"/>
    </row>
    <row r="5476" spans="33:37">
      <c r="AG5476" s="166" t="s">
        <v>85</v>
      </c>
      <c r="AH5476" s="166" t="s">
        <v>1047</v>
      </c>
      <c r="AI5476" s="166">
        <v>1705607</v>
      </c>
      <c r="AJ5476" s="166"/>
      <c r="AK5476" s="166"/>
    </row>
    <row r="5477" spans="33:37">
      <c r="AG5477" s="166" t="s">
        <v>85</v>
      </c>
      <c r="AH5477" s="166" t="s">
        <v>1068</v>
      </c>
      <c r="AI5477" s="166">
        <v>1706001</v>
      </c>
      <c r="AJ5477" s="166"/>
      <c r="AK5477" s="166"/>
    </row>
    <row r="5478" spans="33:37">
      <c r="AG5478" s="166" t="s">
        <v>85</v>
      </c>
      <c r="AH5478" s="166" t="s">
        <v>1090</v>
      </c>
      <c r="AI5478" s="166">
        <v>1706100</v>
      </c>
      <c r="AJ5478" s="166"/>
      <c r="AK5478" s="166"/>
    </row>
    <row r="5479" spans="33:37">
      <c r="AG5479" s="166" t="s">
        <v>85</v>
      </c>
      <c r="AH5479" s="166" t="s">
        <v>1113</v>
      </c>
      <c r="AI5479" s="166">
        <v>1706258</v>
      </c>
      <c r="AJ5479" s="166"/>
      <c r="AK5479" s="166"/>
    </row>
    <row r="5480" spans="33:37">
      <c r="AG5480" s="166" t="s">
        <v>85</v>
      </c>
      <c r="AH5480" s="166" t="s">
        <v>1136</v>
      </c>
      <c r="AI5480" s="166">
        <v>1706506</v>
      </c>
      <c r="AJ5480" s="166"/>
      <c r="AK5480" s="166"/>
    </row>
    <row r="5481" spans="33:37">
      <c r="AG5481" s="166" t="s">
        <v>85</v>
      </c>
      <c r="AH5481" s="166" t="s">
        <v>1159</v>
      </c>
      <c r="AI5481" s="166">
        <v>1707009</v>
      </c>
      <c r="AJ5481" s="166"/>
      <c r="AK5481" s="166"/>
    </row>
    <row r="5482" spans="33:37">
      <c r="AG5482" s="166" t="s">
        <v>85</v>
      </c>
      <c r="AH5482" s="166" t="s">
        <v>1182</v>
      </c>
      <c r="AI5482" s="166">
        <v>1707108</v>
      </c>
      <c r="AJ5482" s="166"/>
      <c r="AK5482" s="166"/>
    </row>
    <row r="5483" spans="33:37">
      <c r="AG5483" s="166" t="s">
        <v>85</v>
      </c>
      <c r="AH5483" s="166" t="s">
        <v>1204</v>
      </c>
      <c r="AI5483" s="166">
        <v>1707207</v>
      </c>
      <c r="AJ5483" s="166"/>
      <c r="AK5483" s="166"/>
    </row>
    <row r="5484" spans="33:37">
      <c r="AG5484" s="166" t="s">
        <v>85</v>
      </c>
      <c r="AH5484" s="166" t="s">
        <v>1226</v>
      </c>
      <c r="AI5484" s="166">
        <v>1707306</v>
      </c>
      <c r="AJ5484" s="166"/>
      <c r="AK5484" s="166"/>
    </row>
    <row r="5485" spans="33:37">
      <c r="AG5485" s="166" t="s">
        <v>85</v>
      </c>
      <c r="AH5485" s="166" t="s">
        <v>1248</v>
      </c>
      <c r="AI5485" s="166">
        <v>1707405</v>
      </c>
      <c r="AJ5485" s="166"/>
      <c r="AK5485" s="166"/>
    </row>
    <row r="5486" spans="33:37">
      <c r="AG5486" s="166" t="s">
        <v>85</v>
      </c>
      <c r="AH5486" s="166" t="s">
        <v>1271</v>
      </c>
      <c r="AI5486" s="166">
        <v>1707553</v>
      </c>
      <c r="AJ5486" s="166"/>
      <c r="AK5486" s="166"/>
    </row>
    <row r="5487" spans="33:37">
      <c r="AG5487" s="166" t="s">
        <v>85</v>
      </c>
      <c r="AH5487" s="166" t="s">
        <v>1292</v>
      </c>
      <c r="AI5487" s="166">
        <v>1707652</v>
      </c>
      <c r="AJ5487" s="166"/>
      <c r="AK5487" s="166"/>
    </row>
    <row r="5488" spans="33:37">
      <c r="AG5488" s="166" t="s">
        <v>85</v>
      </c>
      <c r="AH5488" s="166" t="s">
        <v>1314</v>
      </c>
      <c r="AI5488" s="166">
        <v>1707702</v>
      </c>
      <c r="AJ5488" s="166"/>
      <c r="AK5488" s="166"/>
    </row>
    <row r="5489" spans="33:37">
      <c r="AG5489" s="166" t="s">
        <v>85</v>
      </c>
      <c r="AH5489" s="166" t="s">
        <v>1336</v>
      </c>
      <c r="AI5489" s="166">
        <v>1708205</v>
      </c>
      <c r="AJ5489" s="166"/>
      <c r="AK5489" s="166"/>
    </row>
    <row r="5490" spans="33:37">
      <c r="AG5490" s="166" t="s">
        <v>85</v>
      </c>
      <c r="AH5490" s="166" t="s">
        <v>1357</v>
      </c>
      <c r="AI5490" s="166">
        <v>1708254</v>
      </c>
      <c r="AJ5490" s="166"/>
      <c r="AK5490" s="166"/>
    </row>
    <row r="5491" spans="33:37">
      <c r="AG5491" s="166" t="s">
        <v>85</v>
      </c>
      <c r="AH5491" s="166" t="s">
        <v>1379</v>
      </c>
      <c r="AI5491" s="166">
        <v>1708304</v>
      </c>
      <c r="AJ5491" s="166"/>
      <c r="AK5491" s="166"/>
    </row>
    <row r="5492" spans="33:37">
      <c r="AG5492" s="166" t="s">
        <v>85</v>
      </c>
      <c r="AH5492" s="166" t="s">
        <v>1401</v>
      </c>
      <c r="AI5492" s="166">
        <v>1709005</v>
      </c>
      <c r="AJ5492" s="166"/>
      <c r="AK5492" s="166"/>
    </row>
    <row r="5493" spans="33:37">
      <c r="AG5493" s="166" t="s">
        <v>85</v>
      </c>
      <c r="AH5493" s="166" t="s">
        <v>1423</v>
      </c>
      <c r="AI5493" s="166">
        <v>1709302</v>
      </c>
      <c r="AJ5493" s="166"/>
      <c r="AK5493" s="166"/>
    </row>
    <row r="5494" spans="33:37">
      <c r="AG5494" s="166" t="s">
        <v>85</v>
      </c>
      <c r="AH5494" s="166" t="s">
        <v>1444</v>
      </c>
      <c r="AI5494" s="166">
        <v>1709500</v>
      </c>
      <c r="AJ5494" s="166"/>
      <c r="AK5494" s="166"/>
    </row>
    <row r="5495" spans="33:37">
      <c r="AG5495" s="166" t="s">
        <v>85</v>
      </c>
      <c r="AH5495" s="166" t="s">
        <v>1464</v>
      </c>
      <c r="AI5495" s="166">
        <v>1709807</v>
      </c>
      <c r="AJ5495" s="166"/>
      <c r="AK5495" s="166"/>
    </row>
    <row r="5496" spans="33:37">
      <c r="AG5496" s="166" t="s">
        <v>85</v>
      </c>
      <c r="AH5496" s="166" t="s">
        <v>1486</v>
      </c>
      <c r="AI5496" s="166">
        <v>1710508</v>
      </c>
      <c r="AJ5496" s="166"/>
      <c r="AK5496" s="166"/>
    </row>
    <row r="5497" spans="33:37">
      <c r="AG5497" s="166" t="s">
        <v>85</v>
      </c>
      <c r="AH5497" s="166" t="s">
        <v>1507</v>
      </c>
      <c r="AI5497" s="166">
        <v>1710706</v>
      </c>
      <c r="AJ5497" s="166"/>
      <c r="AK5497" s="166"/>
    </row>
    <row r="5498" spans="33:37">
      <c r="AG5498" s="166" t="s">
        <v>85</v>
      </c>
      <c r="AH5498" s="166" t="s">
        <v>1528</v>
      </c>
      <c r="AI5498" s="166">
        <v>1710904</v>
      </c>
      <c r="AJ5498" s="166"/>
      <c r="AK5498" s="166"/>
    </row>
    <row r="5499" spans="33:37">
      <c r="AG5499" s="166" t="s">
        <v>85</v>
      </c>
      <c r="AH5499" s="166" t="s">
        <v>1549</v>
      </c>
      <c r="AI5499" s="166">
        <v>1711100</v>
      </c>
      <c r="AJ5499" s="166"/>
      <c r="AK5499" s="166"/>
    </row>
    <row r="5500" spans="33:37">
      <c r="AG5500" s="166" t="s">
        <v>85</v>
      </c>
      <c r="AH5500" s="166" t="s">
        <v>1568</v>
      </c>
      <c r="AI5500" s="166">
        <v>1711506</v>
      </c>
      <c r="AJ5500" s="166"/>
      <c r="AK5500" s="166"/>
    </row>
    <row r="5501" spans="33:37">
      <c r="AG5501" s="166" t="s">
        <v>85</v>
      </c>
      <c r="AH5501" s="166" t="s">
        <v>1588</v>
      </c>
      <c r="AI5501" s="166">
        <v>1711803</v>
      </c>
      <c r="AJ5501" s="166"/>
      <c r="AK5501" s="166"/>
    </row>
    <row r="5502" spans="33:37">
      <c r="AG5502" s="166" t="s">
        <v>85</v>
      </c>
      <c r="AH5502" s="166" t="s">
        <v>1608</v>
      </c>
      <c r="AI5502" s="166">
        <v>1711902</v>
      </c>
      <c r="AJ5502" s="166"/>
      <c r="AK5502" s="166"/>
    </row>
    <row r="5503" spans="33:37">
      <c r="AG5503" s="166" t="s">
        <v>85</v>
      </c>
      <c r="AH5503" s="166" t="s">
        <v>1629</v>
      </c>
      <c r="AI5503" s="166">
        <v>1711951</v>
      </c>
      <c r="AJ5503" s="166"/>
      <c r="AK5503" s="166"/>
    </row>
    <row r="5504" spans="33:37">
      <c r="AG5504" s="166" t="s">
        <v>85</v>
      </c>
      <c r="AH5504" s="166" t="s">
        <v>1650</v>
      </c>
      <c r="AI5504" s="166">
        <v>1712009</v>
      </c>
      <c r="AJ5504" s="166"/>
      <c r="AK5504" s="166"/>
    </row>
    <row r="5505" spans="33:37">
      <c r="AG5505" s="166" t="s">
        <v>85</v>
      </c>
      <c r="AH5505" s="166" t="s">
        <v>1670</v>
      </c>
      <c r="AI5505" s="166">
        <v>1712157</v>
      </c>
      <c r="AJ5505" s="166"/>
      <c r="AK5505" s="166"/>
    </row>
    <row r="5506" spans="33:37">
      <c r="AG5506" s="166" t="s">
        <v>85</v>
      </c>
      <c r="AH5506" s="166" t="s">
        <v>1691</v>
      </c>
      <c r="AI5506" s="166">
        <v>1712405</v>
      </c>
      <c r="AJ5506" s="166"/>
      <c r="AK5506" s="166"/>
    </row>
    <row r="5507" spans="33:37">
      <c r="AG5507" s="166" t="s">
        <v>85</v>
      </c>
      <c r="AH5507" s="166" t="s">
        <v>1711</v>
      </c>
      <c r="AI5507" s="166">
        <v>1712454</v>
      </c>
      <c r="AJ5507" s="166"/>
      <c r="AK5507" s="166"/>
    </row>
    <row r="5508" spans="33:37">
      <c r="AG5508" s="166" t="s">
        <v>85</v>
      </c>
      <c r="AH5508" s="166" t="s">
        <v>1732</v>
      </c>
      <c r="AI5508" s="166">
        <v>1712504</v>
      </c>
      <c r="AJ5508" s="166"/>
      <c r="AK5508" s="166"/>
    </row>
    <row r="5509" spans="33:37">
      <c r="AG5509" s="166" t="s">
        <v>85</v>
      </c>
      <c r="AH5509" s="166" t="s">
        <v>1753</v>
      </c>
      <c r="AI5509" s="166">
        <v>1712702</v>
      </c>
      <c r="AJ5509" s="166"/>
      <c r="AK5509" s="166"/>
    </row>
    <row r="5510" spans="33:37">
      <c r="AG5510" s="166" t="s">
        <v>85</v>
      </c>
      <c r="AH5510" s="166" t="s">
        <v>1773</v>
      </c>
      <c r="AI5510" s="166">
        <v>1712801</v>
      </c>
      <c r="AJ5510" s="166"/>
      <c r="AK5510" s="166"/>
    </row>
    <row r="5511" spans="33:37">
      <c r="AG5511" s="166" t="s">
        <v>85</v>
      </c>
      <c r="AH5511" s="166" t="s">
        <v>1792</v>
      </c>
      <c r="AI5511" s="166">
        <v>1713205</v>
      </c>
      <c r="AJ5511" s="166"/>
      <c r="AK5511" s="166"/>
    </row>
    <row r="5512" spans="33:37">
      <c r="AG5512" s="166" t="s">
        <v>85</v>
      </c>
      <c r="AH5512" s="166" t="s">
        <v>1811</v>
      </c>
      <c r="AI5512" s="166">
        <v>1713304</v>
      </c>
      <c r="AJ5512" s="166"/>
      <c r="AK5512" s="166"/>
    </row>
    <row r="5513" spans="33:37">
      <c r="AG5513" s="166" t="s">
        <v>85</v>
      </c>
      <c r="AH5513" s="166" t="s">
        <v>1830</v>
      </c>
      <c r="AI5513" s="166">
        <v>1713601</v>
      </c>
      <c r="AJ5513" s="166"/>
      <c r="AK5513" s="166"/>
    </row>
    <row r="5514" spans="33:37">
      <c r="AG5514" s="166" t="s">
        <v>85</v>
      </c>
      <c r="AH5514" s="166" t="s">
        <v>1848</v>
      </c>
      <c r="AI5514" s="166">
        <v>1713700</v>
      </c>
      <c r="AJ5514" s="166"/>
      <c r="AK5514" s="166"/>
    </row>
    <row r="5515" spans="33:37">
      <c r="AG5515" s="166" t="s">
        <v>85</v>
      </c>
      <c r="AH5515" s="166" t="s">
        <v>1866</v>
      </c>
      <c r="AI5515" s="166">
        <v>1713957</v>
      </c>
      <c r="AJ5515" s="166"/>
      <c r="AK5515" s="166"/>
    </row>
    <row r="5516" spans="33:37">
      <c r="AG5516" s="166" t="s">
        <v>85</v>
      </c>
      <c r="AH5516" s="166" t="s">
        <v>1152</v>
      </c>
      <c r="AI5516" s="166">
        <v>1714203</v>
      </c>
      <c r="AJ5516" s="166"/>
      <c r="AK5516" s="166"/>
    </row>
    <row r="5517" spans="33:37">
      <c r="AG5517" s="166" t="s">
        <v>85</v>
      </c>
      <c r="AH5517" s="166" t="s">
        <v>1900</v>
      </c>
      <c r="AI5517" s="166">
        <v>1714302</v>
      </c>
      <c r="AJ5517" s="166"/>
      <c r="AK5517" s="166"/>
    </row>
    <row r="5518" spans="33:37">
      <c r="AG5518" s="166" t="s">
        <v>85</v>
      </c>
      <c r="AH5518" s="166" t="s">
        <v>1917</v>
      </c>
      <c r="AI5518" s="166">
        <v>1714880</v>
      </c>
      <c r="AJ5518" s="166"/>
      <c r="AK5518" s="166"/>
    </row>
    <row r="5519" spans="33:37">
      <c r="AG5519" s="166" t="s">
        <v>85</v>
      </c>
      <c r="AH5519" s="166" t="s">
        <v>1934</v>
      </c>
      <c r="AI5519" s="166">
        <v>1715002</v>
      </c>
      <c r="AJ5519" s="166"/>
      <c r="AK5519" s="166"/>
    </row>
    <row r="5520" spans="33:37">
      <c r="AG5520" s="166" t="s">
        <v>85</v>
      </c>
      <c r="AH5520" s="166" t="s">
        <v>1950</v>
      </c>
      <c r="AI5520" s="166">
        <v>1715101</v>
      </c>
      <c r="AJ5520" s="166"/>
      <c r="AK5520" s="166"/>
    </row>
    <row r="5521" spans="33:37">
      <c r="AG5521" s="166" t="s">
        <v>85</v>
      </c>
      <c r="AH5521" s="166" t="s">
        <v>1967</v>
      </c>
      <c r="AI5521" s="166">
        <v>1715150</v>
      </c>
      <c r="AJ5521" s="166"/>
      <c r="AK5521" s="166"/>
    </row>
    <row r="5522" spans="33:37">
      <c r="AG5522" s="166" t="s">
        <v>85</v>
      </c>
      <c r="AH5522" s="166" t="s">
        <v>1985</v>
      </c>
      <c r="AI5522" s="166">
        <v>1715259</v>
      </c>
      <c r="AJ5522" s="166"/>
      <c r="AK5522" s="166"/>
    </row>
    <row r="5523" spans="33:37">
      <c r="AG5523" s="166" t="s">
        <v>85</v>
      </c>
      <c r="AH5523" s="166" t="s">
        <v>2002</v>
      </c>
      <c r="AI5523" s="166">
        <v>1715507</v>
      </c>
      <c r="AJ5523" s="166"/>
      <c r="AK5523" s="166"/>
    </row>
    <row r="5524" spans="33:37">
      <c r="AG5524" s="166" t="s">
        <v>85</v>
      </c>
      <c r="AH5524" s="166" t="s">
        <v>2020</v>
      </c>
      <c r="AI5524" s="166">
        <v>1721000</v>
      </c>
      <c r="AJ5524" s="166"/>
      <c r="AK5524" s="166"/>
    </row>
    <row r="5525" spans="33:37">
      <c r="AG5525" s="166" t="s">
        <v>85</v>
      </c>
      <c r="AH5525" s="166" t="s">
        <v>2038</v>
      </c>
      <c r="AI5525" s="166">
        <v>1715705</v>
      </c>
      <c r="AJ5525" s="166"/>
      <c r="AK5525" s="166"/>
    </row>
    <row r="5526" spans="33:37">
      <c r="AG5526" s="166" t="s">
        <v>85</v>
      </c>
      <c r="AH5526" s="166" t="s">
        <v>2056</v>
      </c>
      <c r="AI5526" s="166">
        <v>1713809</v>
      </c>
      <c r="AJ5526" s="166"/>
      <c r="AK5526" s="166"/>
    </row>
    <row r="5527" spans="33:37">
      <c r="AG5527" s="166" t="s">
        <v>85</v>
      </c>
      <c r="AH5527" s="166" t="s">
        <v>2073</v>
      </c>
      <c r="AI5527" s="166">
        <v>1715754</v>
      </c>
      <c r="AJ5527" s="166"/>
      <c r="AK5527" s="166"/>
    </row>
    <row r="5528" spans="33:37">
      <c r="AG5528" s="166" t="s">
        <v>85</v>
      </c>
      <c r="AH5528" s="166" t="s">
        <v>2089</v>
      </c>
      <c r="AI5528" s="166">
        <v>1716109</v>
      </c>
      <c r="AJ5528" s="166"/>
      <c r="AK5528" s="166"/>
    </row>
    <row r="5529" spans="33:37">
      <c r="AG5529" s="166" t="s">
        <v>85</v>
      </c>
      <c r="AH5529" s="166" t="s">
        <v>2105</v>
      </c>
      <c r="AI5529" s="166">
        <v>1716208</v>
      </c>
      <c r="AJ5529" s="166"/>
      <c r="AK5529" s="166"/>
    </row>
    <row r="5530" spans="33:37">
      <c r="AG5530" s="166" t="s">
        <v>85</v>
      </c>
      <c r="AH5530" s="166" t="s">
        <v>2046</v>
      </c>
      <c r="AI5530" s="166">
        <v>1716307</v>
      </c>
      <c r="AJ5530" s="166"/>
      <c r="AK5530" s="166"/>
    </row>
    <row r="5531" spans="33:37">
      <c r="AG5531" s="166" t="s">
        <v>85</v>
      </c>
      <c r="AH5531" s="166" t="s">
        <v>2137</v>
      </c>
      <c r="AI5531" s="166">
        <v>1716505</v>
      </c>
      <c r="AJ5531" s="166"/>
      <c r="AK5531" s="166"/>
    </row>
    <row r="5532" spans="33:37">
      <c r="AG5532" s="166" t="s">
        <v>85</v>
      </c>
      <c r="AH5532" s="166" t="s">
        <v>2153</v>
      </c>
      <c r="AI5532" s="166">
        <v>1716604</v>
      </c>
      <c r="AJ5532" s="166"/>
      <c r="AK5532" s="166"/>
    </row>
    <row r="5533" spans="33:37">
      <c r="AG5533" s="166" t="s">
        <v>85</v>
      </c>
      <c r="AH5533" s="166" t="s">
        <v>2170</v>
      </c>
      <c r="AI5533" s="166">
        <v>1716653</v>
      </c>
      <c r="AJ5533" s="166"/>
      <c r="AK5533" s="166"/>
    </row>
    <row r="5534" spans="33:37">
      <c r="AG5534" s="166" t="s">
        <v>85</v>
      </c>
      <c r="AH5534" s="166" t="s">
        <v>2187</v>
      </c>
      <c r="AI5534" s="166">
        <v>1717008</v>
      </c>
      <c r="AJ5534" s="166"/>
      <c r="AK5534" s="166"/>
    </row>
    <row r="5535" spans="33:37">
      <c r="AG5535" s="166" t="s">
        <v>85</v>
      </c>
      <c r="AH5535" s="166" t="s">
        <v>2203</v>
      </c>
      <c r="AI5535" s="166">
        <v>1717206</v>
      </c>
      <c r="AJ5535" s="166"/>
      <c r="AK5535" s="166"/>
    </row>
    <row r="5536" spans="33:37">
      <c r="AG5536" s="166" t="s">
        <v>85</v>
      </c>
      <c r="AH5536" s="166" t="s">
        <v>2218</v>
      </c>
      <c r="AI5536" s="166">
        <v>1717503</v>
      </c>
      <c r="AJ5536" s="166"/>
      <c r="AK5536" s="166"/>
    </row>
    <row r="5537" spans="33:37">
      <c r="AG5537" s="166" t="s">
        <v>85</v>
      </c>
      <c r="AH5537" s="166" t="s">
        <v>2235</v>
      </c>
      <c r="AI5537" s="166">
        <v>1717800</v>
      </c>
      <c r="AJ5537" s="166"/>
      <c r="AK5537" s="166"/>
    </row>
    <row r="5538" spans="33:37">
      <c r="AG5538" s="166" t="s">
        <v>85</v>
      </c>
      <c r="AH5538" s="166" t="s">
        <v>2250</v>
      </c>
      <c r="AI5538" s="166">
        <v>1717909</v>
      </c>
      <c r="AJ5538" s="166"/>
      <c r="AK5538" s="166"/>
    </row>
    <row r="5539" spans="33:37">
      <c r="AG5539" s="166" t="s">
        <v>85</v>
      </c>
      <c r="AH5539" s="166" t="s">
        <v>2265</v>
      </c>
      <c r="AI5539" s="166">
        <v>1718006</v>
      </c>
      <c r="AJ5539" s="166"/>
      <c r="AK5539" s="166"/>
    </row>
    <row r="5540" spans="33:37">
      <c r="AG5540" s="166" t="s">
        <v>85</v>
      </c>
      <c r="AH5540" s="166" t="s">
        <v>2280</v>
      </c>
      <c r="AI5540" s="166">
        <v>1718204</v>
      </c>
      <c r="AJ5540" s="166"/>
      <c r="AK5540" s="166"/>
    </row>
    <row r="5541" spans="33:37">
      <c r="AG5541" s="166" t="s">
        <v>85</v>
      </c>
      <c r="AH5541" s="166" t="s">
        <v>2296</v>
      </c>
      <c r="AI5541" s="166">
        <v>1718303</v>
      </c>
      <c r="AJ5541" s="166"/>
      <c r="AK5541" s="166"/>
    </row>
    <row r="5542" spans="33:37">
      <c r="AG5542" s="166" t="s">
        <v>85</v>
      </c>
      <c r="AH5542" s="166" t="s">
        <v>1428</v>
      </c>
      <c r="AI5542" s="166">
        <v>1718402</v>
      </c>
      <c r="AJ5542" s="166"/>
      <c r="AK5542" s="166"/>
    </row>
    <row r="5543" spans="33:37">
      <c r="AG5543" s="166" t="s">
        <v>85</v>
      </c>
      <c r="AH5543" s="166" t="s">
        <v>2325</v>
      </c>
      <c r="AI5543" s="166">
        <v>1718451</v>
      </c>
      <c r="AJ5543" s="166"/>
      <c r="AK5543" s="166"/>
    </row>
    <row r="5544" spans="33:37">
      <c r="AG5544" s="166" t="s">
        <v>85</v>
      </c>
      <c r="AH5544" s="166" t="s">
        <v>2341</v>
      </c>
      <c r="AI5544" s="166">
        <v>1718501</v>
      </c>
      <c r="AJ5544" s="166"/>
      <c r="AK5544" s="166"/>
    </row>
    <row r="5545" spans="33:37">
      <c r="AG5545" s="166" t="s">
        <v>85</v>
      </c>
      <c r="AH5545" s="166" t="s">
        <v>2357</v>
      </c>
      <c r="AI5545" s="166">
        <v>1718550</v>
      </c>
      <c r="AJ5545" s="166"/>
      <c r="AK5545" s="166"/>
    </row>
    <row r="5546" spans="33:37">
      <c r="AG5546" s="166" t="s">
        <v>85</v>
      </c>
      <c r="AH5546" s="166" t="s">
        <v>2371</v>
      </c>
      <c r="AI5546" s="166">
        <v>1718659</v>
      </c>
      <c r="AJ5546" s="166"/>
      <c r="AK5546" s="166"/>
    </row>
    <row r="5547" spans="33:37">
      <c r="AG5547" s="166" t="s">
        <v>85</v>
      </c>
      <c r="AH5547" s="166" t="s">
        <v>2386</v>
      </c>
      <c r="AI5547" s="166">
        <v>1718709</v>
      </c>
      <c r="AJ5547" s="166"/>
      <c r="AK5547" s="166"/>
    </row>
    <row r="5548" spans="33:37">
      <c r="AG5548" s="166" t="s">
        <v>85</v>
      </c>
      <c r="AH5548" s="166" t="s">
        <v>2402</v>
      </c>
      <c r="AI5548" s="166">
        <v>1718758</v>
      </c>
      <c r="AJ5548" s="166"/>
      <c r="AK5548" s="166"/>
    </row>
    <row r="5549" spans="33:37">
      <c r="AG5549" s="166" t="s">
        <v>85</v>
      </c>
      <c r="AH5549" s="166" t="s">
        <v>2418</v>
      </c>
      <c r="AI5549" s="166">
        <v>1718808</v>
      </c>
      <c r="AJ5549" s="166"/>
      <c r="AK5549" s="166"/>
    </row>
    <row r="5550" spans="33:37">
      <c r="AG5550" s="166" t="s">
        <v>85</v>
      </c>
      <c r="AH5550" s="166" t="s">
        <v>2434</v>
      </c>
      <c r="AI5550" s="166">
        <v>1718840</v>
      </c>
      <c r="AJ5550" s="166"/>
      <c r="AK5550" s="166"/>
    </row>
    <row r="5551" spans="33:37">
      <c r="AG5551" s="166" t="s">
        <v>85</v>
      </c>
      <c r="AH5551" s="166" t="s">
        <v>2450</v>
      </c>
      <c r="AI5551" s="166">
        <v>1718865</v>
      </c>
      <c r="AJ5551" s="166"/>
      <c r="AK5551" s="166"/>
    </row>
    <row r="5552" spans="33:37">
      <c r="AG5552" s="166" t="s">
        <v>85</v>
      </c>
      <c r="AH5552" s="166" t="s">
        <v>2464</v>
      </c>
      <c r="AI5552" s="166">
        <v>1718881</v>
      </c>
      <c r="AJ5552" s="166"/>
      <c r="AK5552" s="166"/>
    </row>
    <row r="5553" spans="33:37">
      <c r="AG5553" s="166" t="s">
        <v>85</v>
      </c>
      <c r="AH5553" s="166" t="s">
        <v>2479</v>
      </c>
      <c r="AI5553" s="166">
        <v>1718899</v>
      </c>
      <c r="AJ5553" s="166"/>
      <c r="AK5553" s="166"/>
    </row>
    <row r="5554" spans="33:37">
      <c r="AG5554" s="166" t="s">
        <v>85</v>
      </c>
      <c r="AH5554" s="166" t="s">
        <v>2495</v>
      </c>
      <c r="AI5554" s="166">
        <v>1718907</v>
      </c>
      <c r="AJ5554" s="166"/>
      <c r="AK5554" s="166"/>
    </row>
    <row r="5555" spans="33:37">
      <c r="AG5555" s="166" t="s">
        <v>85</v>
      </c>
      <c r="AH5555" s="166" t="s">
        <v>2509</v>
      </c>
      <c r="AI5555" s="166">
        <v>1719004</v>
      </c>
      <c r="AJ5555" s="166"/>
      <c r="AK5555" s="166"/>
    </row>
    <row r="5556" spans="33:37">
      <c r="AG5556" s="166" t="s">
        <v>85</v>
      </c>
      <c r="AH5556" s="166" t="s">
        <v>2525</v>
      </c>
      <c r="AI5556" s="166">
        <v>1720002</v>
      </c>
      <c r="AJ5556" s="166"/>
      <c r="AK5556" s="166"/>
    </row>
    <row r="5557" spans="33:37">
      <c r="AG5557" s="166" t="s">
        <v>85</v>
      </c>
      <c r="AH5557" s="166" t="s">
        <v>2540</v>
      </c>
      <c r="AI5557" s="166">
        <v>1720101</v>
      </c>
      <c r="AJ5557" s="166"/>
      <c r="AK5557" s="166"/>
    </row>
    <row r="5558" spans="33:37">
      <c r="AG5558" s="166" t="s">
        <v>85</v>
      </c>
      <c r="AH5558" s="166" t="s">
        <v>2556</v>
      </c>
      <c r="AI5558" s="166">
        <v>1720150</v>
      </c>
      <c r="AJ5558" s="166"/>
      <c r="AK5558" s="166"/>
    </row>
    <row r="5559" spans="33:37">
      <c r="AG5559" s="166" t="s">
        <v>85</v>
      </c>
      <c r="AH5559" s="166" t="s">
        <v>2570</v>
      </c>
      <c r="AI5559" s="166">
        <v>1720200</v>
      </c>
      <c r="AJ5559" s="166"/>
      <c r="AK5559" s="166"/>
    </row>
    <row r="5560" spans="33:37">
      <c r="AG5560" s="166" t="s">
        <v>85</v>
      </c>
      <c r="AH5560" s="166" t="s">
        <v>2585</v>
      </c>
      <c r="AI5560" s="166">
        <v>1720259</v>
      </c>
      <c r="AJ5560" s="166"/>
      <c r="AK5560" s="166"/>
    </row>
    <row r="5561" spans="33:37">
      <c r="AG5561" s="166" t="s">
        <v>85</v>
      </c>
      <c r="AH5561" s="166" t="s">
        <v>2601</v>
      </c>
      <c r="AI5561" s="166">
        <v>1720309</v>
      </c>
      <c r="AJ5561" s="166"/>
      <c r="AK5561" s="166"/>
    </row>
    <row r="5562" spans="33:37">
      <c r="AG5562" s="166" t="s">
        <v>85</v>
      </c>
      <c r="AH5562" s="166" t="s">
        <v>2616</v>
      </c>
      <c r="AI5562" s="166">
        <v>1720499</v>
      </c>
      <c r="AJ5562" s="166"/>
      <c r="AK5562" s="166"/>
    </row>
    <row r="5563" spans="33:37">
      <c r="AG5563" s="166" t="s">
        <v>85</v>
      </c>
      <c r="AH5563" s="166" t="s">
        <v>2629</v>
      </c>
      <c r="AI5563" s="166">
        <v>1720655</v>
      </c>
      <c r="AJ5563" s="166"/>
      <c r="AK5563" s="166"/>
    </row>
    <row r="5564" spans="33:37">
      <c r="AG5564" s="166" t="s">
        <v>85</v>
      </c>
      <c r="AH5564" s="166" t="s">
        <v>2643</v>
      </c>
      <c r="AI5564" s="166">
        <v>1720804</v>
      </c>
      <c r="AJ5564" s="166"/>
      <c r="AK5564" s="166"/>
    </row>
    <row r="5565" spans="33:37">
      <c r="AG5565" s="166" t="s">
        <v>85</v>
      </c>
      <c r="AH5565" s="166" t="s">
        <v>2656</v>
      </c>
      <c r="AI5565" s="166">
        <v>1720853</v>
      </c>
      <c r="AJ5565" s="166"/>
      <c r="AK5565" s="166"/>
    </row>
    <row r="5566" spans="33:37">
      <c r="AG5566" s="166" t="s">
        <v>85</v>
      </c>
      <c r="AH5566" s="166" t="s">
        <v>2671</v>
      </c>
      <c r="AI5566" s="166">
        <v>1720903</v>
      </c>
      <c r="AJ5566" s="166"/>
      <c r="AK5566" s="166"/>
    </row>
    <row r="5567" spans="33:37">
      <c r="AG5567" s="166" t="s">
        <v>85</v>
      </c>
      <c r="AH5567" s="166" t="s">
        <v>5386</v>
      </c>
      <c r="AI5567" s="166">
        <v>1720937</v>
      </c>
      <c r="AJ5567" s="166"/>
      <c r="AK5567" s="166"/>
    </row>
    <row r="5568" spans="33:37">
      <c r="AG5568" s="166" t="s">
        <v>85</v>
      </c>
      <c r="AH5568" s="166" t="s">
        <v>2685</v>
      </c>
      <c r="AI5568" s="166">
        <v>1720978</v>
      </c>
      <c r="AJ5568" s="166"/>
      <c r="AK5568" s="166"/>
    </row>
    <row r="5569" spans="33:37">
      <c r="AG5569" s="166" t="s">
        <v>85</v>
      </c>
      <c r="AH5569" s="166" t="s">
        <v>2701</v>
      </c>
      <c r="AI5569" s="166">
        <v>1721109</v>
      </c>
      <c r="AJ5569" s="166"/>
      <c r="AK5569" s="166"/>
    </row>
    <row r="5570" spans="33:37">
      <c r="AG5570" s="166" t="s">
        <v>85</v>
      </c>
      <c r="AH5570" s="166" t="s">
        <v>2716</v>
      </c>
      <c r="AI5570" s="166">
        <v>1721208</v>
      </c>
      <c r="AJ5570" s="166"/>
      <c r="AK5570" s="166"/>
    </row>
    <row r="5571" spans="33:37">
      <c r="AG5571" s="166" t="s">
        <v>85</v>
      </c>
      <c r="AH5571" s="166" t="s">
        <v>2732</v>
      </c>
      <c r="AI5571" s="166">
        <v>1721257</v>
      </c>
      <c r="AJ5571" s="166"/>
      <c r="AK5571" s="166"/>
    </row>
    <row r="5572" spans="33:37">
      <c r="AG5572" s="166" t="s">
        <v>85</v>
      </c>
      <c r="AH5572" s="166" t="s">
        <v>2747</v>
      </c>
      <c r="AI5572" s="166">
        <v>1721307</v>
      </c>
      <c r="AJ5572" s="166"/>
      <c r="AK5572" s="166"/>
    </row>
    <row r="5573" spans="33:37">
      <c r="AG5573" s="166" t="s">
        <v>85</v>
      </c>
      <c r="AH5573" s="166" t="s">
        <v>2762</v>
      </c>
      <c r="AI5573" s="166">
        <v>1722081</v>
      </c>
      <c r="AJ5573" s="166"/>
      <c r="AK5573" s="166"/>
    </row>
    <row r="5574" spans="33:37">
      <c r="AG5574" s="166" t="s">
        <v>85</v>
      </c>
      <c r="AH5574" s="166" t="s">
        <v>2778</v>
      </c>
      <c r="AI5574" s="166">
        <v>1722107</v>
      </c>
      <c r="AJ5574" s="166"/>
      <c r="AK5574" s="166"/>
    </row>
  </sheetData>
  <sheetProtection algorithmName="SHA-512" hashValue="kkhS+wDC/4IXBk/g5NqpHs7vhdB2e5wGyJDyc+DXjdUq0kksCj/E72O/SWp3UWk8U3/TceJC40DkOJ0iIr4MEg==" saltValue="SmtMGf73saJHUZdpggw+gQ==" spinCount="100000" sheet="1" objects="1" scenarios="1" formatColumns="0" formatRows="0" autoFilter="0" pivotTables="0"/>
  <protectedRanges>
    <protectedRange sqref="E24:E43" name="Intervalo1"/>
  </protectedRanges>
  <sortState ref="AE2:AE10">
    <sortCondition ref="AE2"/>
  </sortState>
  <dataConsolidate/>
  <conditionalFormatting sqref="Y37:Z57 AA22:AA60 X25:X60 X24:Z35">
    <cfRule type="cellIs" dxfId="117" priority="90" operator="equal">
      <formula>"VERIFICAR"</formula>
    </cfRule>
  </conditionalFormatting>
  <conditionalFormatting sqref="Y36:Z57 Y23 AA22:AA60 X25:X60 X24:Z35">
    <cfRule type="containsText" dxfId="116" priority="82" operator="containsText" text="verificar">
      <formula>NOT(ISERROR(SEARCH("verificar",X22)))</formula>
    </cfRule>
  </conditionalFormatting>
  <conditionalFormatting sqref="AB24:AB60">
    <cfRule type="cellIs" dxfId="115" priority="65" operator="equal">
      <formula>"SIM"</formula>
    </cfRule>
    <cfRule type="beginsWith" dxfId="114" priority="79" operator="beginsWith" text="VERIFICAR">
      <formula>LEFT(AB24,LEN("VERIFICAR"))="VERIFICAR"</formula>
    </cfRule>
    <cfRule type="beginsWith" dxfId="113" priority="80" operator="beginsWith" text="ERRO">
      <formula>LEFT(AB24,LEN("ERRO"))="ERRO"</formula>
    </cfRule>
    <cfRule type="containsText" dxfId="112" priority="81" operator="containsText" text="SIM">
      <formula>NOT(ISERROR(SEARCH("SIM",AB24)))</formula>
    </cfRule>
  </conditionalFormatting>
  <conditionalFormatting sqref="AA2:AA21">
    <cfRule type="cellIs" dxfId="111" priority="69" operator="equal">
      <formula>"ERRO"</formula>
    </cfRule>
  </conditionalFormatting>
  <conditionalFormatting sqref="AB24:AB60">
    <cfRule type="cellIs" priority="66" operator="equal">
      <formula>"NÃO"</formula>
    </cfRule>
  </conditionalFormatting>
  <conditionalFormatting sqref="Y58:Z59 Y60">
    <cfRule type="cellIs" dxfId="110" priority="62" operator="equal">
      <formula>"VERIFICAR"</formula>
    </cfRule>
  </conditionalFormatting>
  <conditionalFormatting sqref="Y58:Z59 Y60">
    <cfRule type="containsText" dxfId="109" priority="61" operator="containsText" text="verificar">
      <formula>NOT(ISERROR(SEARCH("verificar",Y58)))</formula>
    </cfRule>
  </conditionalFormatting>
  <conditionalFormatting sqref="W35">
    <cfRule type="cellIs" dxfId="108" priority="49" operator="equal">
      <formula>"VERIFICAR"</formula>
    </cfRule>
  </conditionalFormatting>
  <conditionalFormatting sqref="W35">
    <cfRule type="containsText" dxfId="107" priority="48" operator="containsText" text="verificar">
      <formula>NOT(ISERROR(SEARCH("verificar",W35)))</formula>
    </cfRule>
  </conditionalFormatting>
  <conditionalFormatting sqref="Z65:AA65">
    <cfRule type="cellIs" dxfId="106" priority="43" operator="equal">
      <formula>"SIM"</formula>
    </cfRule>
    <cfRule type="beginsWith" dxfId="105" priority="45" operator="beginsWith" text="VERIFICAR">
      <formula>LEFT(Z65,LEN("VERIFICAR"))="VERIFICAR"</formula>
    </cfRule>
    <cfRule type="beginsWith" dxfId="104" priority="46" operator="beginsWith" text="ERRO">
      <formula>LEFT(Z65,LEN("ERRO"))="ERRO"</formula>
    </cfRule>
    <cfRule type="containsText" dxfId="103" priority="47" operator="containsText" text="SIM">
      <formula>NOT(ISERROR(SEARCH("SIM",Z65)))</formula>
    </cfRule>
  </conditionalFormatting>
  <conditionalFormatting sqref="Z65:AA65">
    <cfRule type="cellIs" priority="44" operator="equal">
      <formula>"NÃO"</formula>
    </cfRule>
  </conditionalFormatting>
  <conditionalFormatting sqref="Y22">
    <cfRule type="cellIs" dxfId="102" priority="10" operator="equal">
      <formula>"VERIFICAR"</formula>
    </cfRule>
  </conditionalFormatting>
  <conditionalFormatting sqref="Y22">
    <cfRule type="containsText" dxfId="101" priority="9" operator="containsText" text="verificar">
      <formula>NOT(ISERROR(SEARCH("verificar",Y22)))</formula>
    </cfRule>
  </conditionalFormatting>
  <conditionalFormatting sqref="Z11:Z23">
    <cfRule type="cellIs" dxfId="100" priority="8" operator="equal">
      <formula>"VERIFICAR"</formula>
    </cfRule>
  </conditionalFormatting>
  <conditionalFormatting sqref="Z11:Z23">
    <cfRule type="containsText" dxfId="99" priority="7" operator="containsText" text="verificar">
      <formula>NOT(ISERROR(SEARCH("verificar",Z11)))</formula>
    </cfRule>
  </conditionalFormatting>
  <conditionalFormatting sqref="Z2:Z10">
    <cfRule type="cellIs" dxfId="98" priority="6" operator="equal">
      <formula>"VERIFICAR"</formula>
    </cfRule>
  </conditionalFormatting>
  <conditionalFormatting sqref="Z2:Z10">
    <cfRule type="containsText" dxfId="97" priority="5" operator="containsText" text="verificar">
      <formula>NOT(ISERROR(SEARCH("verificar",Z2)))</formula>
    </cfRule>
  </conditionalFormatting>
  <conditionalFormatting sqref="AB22:AB23">
    <cfRule type="cellIs" dxfId="96" priority="4" operator="equal">
      <formula>"VERIFICAR"</formula>
    </cfRule>
  </conditionalFormatting>
  <conditionalFormatting sqref="AB22:AB23">
    <cfRule type="containsText" dxfId="95" priority="3" operator="containsText" text="verificar">
      <formula>NOT(ISERROR(SEARCH("verificar",AB22)))</formula>
    </cfRule>
  </conditionalFormatting>
  <conditionalFormatting sqref="AB2:AB21">
    <cfRule type="cellIs" dxfId="94" priority="2" operator="equal">
      <formula>"VERIFICAR"</formula>
    </cfRule>
  </conditionalFormatting>
  <conditionalFormatting sqref="AB2:AB21">
    <cfRule type="containsText" dxfId="93" priority="1" operator="containsText" text="verificar">
      <formula>NOT(ISERROR(SEARCH("verificar",AB2)))</formula>
    </cfRule>
  </conditionalFormatting>
  <dataValidations xWindow="525" yWindow="770" count="21">
    <dataValidation type="list" allowBlank="1" showInputMessage="1" showErrorMessage="1" promptTitle="Espécie" prompt="Se ocorrer em mais de uma espécie, lançar nas linhas adicionais da tabela." sqref="G25">
      <formula1>"CAP,OVI"</formula1>
    </dataValidation>
    <dataValidation allowBlank="1" showInputMessage="1" showErrorMessage="1" promptTitle="Espécie" prompt="Selecione a Espécie na lista" sqref="G30 G39:G40"/>
    <dataValidation allowBlank="1" showInputMessage="1" showErrorMessage="1" promptTitle="Espécie" prompt="Se ocorrer em mais de uma espécie, lançar nas linhas adicionais da tabela." sqref="G27"/>
    <dataValidation allowBlank="1" showInputMessage="1" showErrorMessage="1" promptTitle="Sorotipo" prompt="Preencher apenas quando houver informação / diagnóstico do sorotipo do agente envolvido" sqref="F44:F60 F24:F25"/>
    <dataValidation type="list" allowBlank="1" showInputMessage="1" showErrorMessage="1" promptTitle="Espécie" prompt="Selecione a Espécie na lista" sqref="G28">
      <formula1>"BOV,BUF,CAP, OVI,SUI,EQU"</formula1>
    </dataValidation>
    <dataValidation allowBlank="1" showInputMessage="1" showErrorMessage="1" promptTitle="espécie" prompt="Se ocorrer em mais de uma espécie, lançar nas linhas adicionais da tabela." sqref="G24"/>
    <dataValidation type="whole" errorStyle="information" allowBlank="1" showInputMessage="1" showErrorMessage="1" errorTitle="Atenção" error="Colocar número entre 0 e 500000" promptTitle="Campo Numérico" prompt="Esse campo apenas aceita &quot;números inteiros&quot;" sqref="J38:J60 L22:P60 J24:J36">
      <formula1>0</formula1>
      <formula2>500000</formula2>
    </dataValidation>
    <dataValidation type="list" allowBlank="1" showInputMessage="1" showErrorMessage="1" promptTitle="Espécie" prompt="Selecione a Espécie na lista" sqref="G29">
      <formula1>"SUI,FAU"</formula1>
    </dataValidation>
    <dataValidation type="list" allowBlank="1" showInputMessage="1" showErrorMessage="1" sqref="G25">
      <formula1>"CAP,OVI"</formula1>
    </dataValidation>
    <dataValidation type="list" allowBlank="1" showInputMessage="1" showErrorMessage="1" prompt="Se houver focos em mais de uma espécie, utilizar as linhas adicionais ao final da tabela." sqref="G34">
      <formula1>"CAP, OVI,BOV,BUF, FAU"</formula1>
    </dataValidation>
    <dataValidation type="list" allowBlank="1" showInputMessage="1" showErrorMessage="1" prompt="Se houver focos em mais de uma espécie, utilizar as linhas adicionais ao final da tabela." sqref="G31">
      <formula1>"BOV, BUF,CAP, EQU, OVI, SUI"</formula1>
    </dataValidation>
    <dataValidation type="list" allowBlank="1" showInputMessage="1" showErrorMessage="1" prompt="Se houver focos em mais de uma espécie, utilizar as linhas adicionais ao final da tabela." sqref="G32">
      <formula1>"EQU"</formula1>
    </dataValidation>
    <dataValidation type="list" allowBlank="1" showInputMessage="1" showErrorMessage="1" prompt="Se ocorrer em mais de uma espécie, lançar nas linhas adicionais da tabela." sqref="G26">
      <formula1>"CAP,OVI, BOV,BUF,EQU,SUI"</formula1>
    </dataValidation>
    <dataValidation type="list" allowBlank="1" showInputMessage="1" showErrorMessage="1" prompt="Se houver focos em mais de uma espécie, utilizar as linhas adicionais ao final da tabela." sqref="G33">
      <formula1>"BOV,BUF,CAN,EQU,SUI,"</formula1>
    </dataValidation>
    <dataValidation type="list" errorStyle="information" showInputMessage="1" showErrorMessage="1" errorTitle="Atenção" error="Apenas escolha entre as duas opções da lista: Sim ou Não" promptTitle="Preenchimento obrigatório" prompt="Escolha a opção: SIM ou NÃO" sqref="E2:E43">
      <formula1>"SIM,NÃO"</formula1>
    </dataValidation>
    <dataValidation type="whole" errorStyle="information" allowBlank="1" showInputMessage="1" errorTitle="Atenção" sqref="K22:K60">
      <formula1>0</formula1>
      <formula2>500000</formula2>
    </dataValidation>
    <dataValidation type="whole" errorStyle="information" allowBlank="1" showInputMessage="1" sqref="I22:I60">
      <formula1>0</formula1>
      <formula2>500000</formula2>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4:C60">
      <formula1>$AF$21:$AF$31</formula1>
    </dataValidation>
    <dataValidation type="list" errorStyle="information" showInputMessage="1" showErrorMessage="1" errorTitle="Atenção" error="Apenas escolha entre as duas opções da lista: SIM ou NÃO" promptTitle="Preenchimento obrigatório" prompt="Escolha a opção: SIM ou NÃO" sqref="D2:D23">
      <formula1>"SIM,NÃO"</formula1>
    </dataValidation>
    <dataValidation errorStyle="information"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D44:D60"/>
    <dataValidation type="list" showInputMessage="1" showErrorMessage="1" promptTitle="Espécie" prompt="Selecione na lista" sqref="G44:G60">
      <formula1>$AE$2:$AE$10</formula1>
    </dataValidation>
  </dataValidations>
  <pageMargins left="0.511811024" right="0.511811024" top="0.78740157499999996" bottom="0.78740157499999996" header="0.31496062000000002" footer="0.31496062000000002"/>
  <pageSetup paperSize="9" orientation="portrait" r:id="rId1"/>
  <ignoredErrors>
    <ignoredError sqref="Y35 Y37" 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AZ17" sqref="AZ17"/>
    </sheetView>
  </sheetViews>
  <sheetFormatPr defaultColWidth="9.140625" defaultRowHeight="15"/>
  <cols>
    <col min="1" max="16384" width="9.140625" style="54"/>
  </cols>
  <sheetData/>
  <sheetProtection algorithmName="SHA-512" hashValue="nlYCV34dwklDM9mJlN1iiEr3nugXj7292/WN6DAvLfczZFY0TdpY+eAB4l3KRUL+vlVnsSrkC+4Ov0Pqf6vVLg==" saltValue="wIDJqlrnuFa57wY9an5BeQ==" spinCount="100000"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C5482"/>
  <sheetViews>
    <sheetView showGridLines="0" zoomScaleNormal="100" workbookViewId="0">
      <pane xSplit="3" ySplit="1" topLeftCell="T2" activePane="bottomRight" state="frozen"/>
      <selection activeCell="AZ17" sqref="AZ17"/>
      <selection pane="topRight" activeCell="AZ17" sqref="AZ17"/>
      <selection pane="bottomLeft" activeCell="AZ17" sqref="AZ17"/>
      <selection pane="bottomRight" activeCell="L3" sqref="L3"/>
    </sheetView>
  </sheetViews>
  <sheetFormatPr defaultColWidth="8.85546875" defaultRowHeight="30" customHeight="1"/>
  <cols>
    <col min="1" max="2" width="6.85546875" style="54" customWidth="1"/>
    <col min="3" max="3" width="30.42578125" style="54" customWidth="1"/>
    <col min="4" max="10" width="13.7109375" style="54" customWidth="1"/>
    <col min="11" max="11" width="16.5703125" style="54" customWidth="1"/>
    <col min="12" max="12" width="15.7109375" style="54" customWidth="1"/>
    <col min="13" max="22" width="7" style="54" customWidth="1"/>
    <col min="23" max="23" width="17" style="54" bestFit="1" customWidth="1"/>
    <col min="24" max="24" width="4.7109375" style="108" hidden="1" customWidth="1"/>
    <col min="25" max="25" width="7.28515625" style="108" hidden="1" customWidth="1"/>
    <col min="26" max="26" width="7.85546875" style="108" hidden="1" customWidth="1"/>
    <col min="27" max="27" width="6.7109375" style="108" hidden="1" customWidth="1"/>
    <col min="28" max="28" width="9" style="108" hidden="1" customWidth="1"/>
    <col min="29" max="29" width="9.85546875" style="108" hidden="1" customWidth="1"/>
    <col min="30" max="30" width="6.85546875" style="108" hidden="1" customWidth="1"/>
    <col min="31" max="31" width="6" style="108" hidden="1" customWidth="1"/>
    <col min="32" max="42" width="8.85546875" style="108" hidden="1" customWidth="1"/>
    <col min="43" max="44" width="8.85546875" style="37" hidden="1" customWidth="1"/>
    <col min="45" max="45" width="19.28515625" style="37" hidden="1" customWidth="1"/>
    <col min="46" max="47" width="8.85546875" style="37" hidden="1" customWidth="1"/>
    <col min="48" max="55" width="8.85546875" style="108" hidden="1" customWidth="1"/>
    <col min="56" max="113" width="0" style="108" hidden="1" customWidth="1"/>
    <col min="114" max="16384" width="8.85546875" style="108"/>
  </cols>
  <sheetData>
    <row r="1" spans="1:47" ht="106.5" customHeight="1">
      <c r="A1" s="102" t="s">
        <v>2</v>
      </c>
      <c r="B1" s="102" t="s">
        <v>3</v>
      </c>
      <c r="C1" s="102" t="s">
        <v>5545</v>
      </c>
      <c r="D1" s="102" t="s">
        <v>6</v>
      </c>
      <c r="E1" s="102" t="s">
        <v>15</v>
      </c>
      <c r="F1" s="102" t="s">
        <v>7</v>
      </c>
      <c r="G1" s="102" t="s">
        <v>8</v>
      </c>
      <c r="H1" s="102" t="s">
        <v>5546</v>
      </c>
      <c r="I1" s="102" t="s">
        <v>9</v>
      </c>
      <c r="J1" s="102" t="s">
        <v>10</v>
      </c>
      <c r="K1" s="103" t="s">
        <v>5585</v>
      </c>
      <c r="L1" s="103" t="s">
        <v>5583</v>
      </c>
      <c r="M1" s="104" t="s">
        <v>12</v>
      </c>
      <c r="N1" s="58" t="s">
        <v>16</v>
      </c>
      <c r="O1" s="57" t="s">
        <v>17</v>
      </c>
      <c r="P1" s="58" t="s">
        <v>18</v>
      </c>
      <c r="Q1" s="105" t="s">
        <v>19</v>
      </c>
      <c r="R1" s="105" t="s">
        <v>20</v>
      </c>
      <c r="S1" s="105" t="s">
        <v>21</v>
      </c>
      <c r="T1" s="106" t="s">
        <v>5481</v>
      </c>
      <c r="U1" s="106" t="s">
        <v>5482</v>
      </c>
      <c r="V1" s="106" t="s">
        <v>5484</v>
      </c>
      <c r="W1" s="58" t="s">
        <v>22</v>
      </c>
      <c r="X1" s="107"/>
      <c r="AC1" s="108" t="s">
        <v>5573</v>
      </c>
      <c r="AQ1" s="38" t="s">
        <v>2</v>
      </c>
      <c r="AR1" s="39" t="s">
        <v>5</v>
      </c>
      <c r="AS1" s="39" t="s">
        <v>5385</v>
      </c>
      <c r="AT1" s="50"/>
      <c r="AU1" s="39" t="s">
        <v>2</v>
      </c>
    </row>
    <row r="2" spans="1:47" s="115" customFormat="1" ht="30" customHeight="1">
      <c r="A2" s="101" t="str">
        <f>Controles!$B$2</f>
        <v>ES</v>
      </c>
      <c r="B2" s="101">
        <f>Controles!$C$2</f>
        <v>7</v>
      </c>
      <c r="C2" s="109" t="s">
        <v>5475</v>
      </c>
      <c r="D2" s="110"/>
      <c r="E2" s="110"/>
      <c r="F2" s="110"/>
      <c r="G2" s="110"/>
      <c r="H2" s="110"/>
      <c r="I2" s="110"/>
      <c r="J2" s="110"/>
      <c r="K2" s="111">
        <v>82</v>
      </c>
      <c r="L2" s="111">
        <v>3581690</v>
      </c>
      <c r="M2" s="112"/>
      <c r="N2" s="112"/>
      <c r="O2" s="112"/>
      <c r="P2" s="112"/>
      <c r="Q2" s="112"/>
      <c r="R2" s="112"/>
      <c r="S2" s="112"/>
      <c r="T2" s="113">
        <f>IF(K2&gt;L2,"ERRO",0)</f>
        <v>0</v>
      </c>
      <c r="U2" s="113">
        <f>IF(K2=0,IF(L2=0,0,"ERRO"),0)</f>
        <v>0</v>
      </c>
      <c r="V2" s="114"/>
      <c r="W2" s="61" t="str">
        <f>IF(AND(M2=0,N2=0,O2=0,P2=0,Q2=0,R2=0,S2=0, T2=0,U2=0,V2=0), "NÃO", "SIM")</f>
        <v>NÃO</v>
      </c>
      <c r="Z2" s="116" t="s">
        <v>36</v>
      </c>
      <c r="AB2" s="115" t="e">
        <f>IF(#REF!=0,0,1)</f>
        <v>#REF!</v>
      </c>
      <c r="AQ2" s="117" t="s">
        <v>28</v>
      </c>
      <c r="AR2" s="117" t="s">
        <v>141</v>
      </c>
      <c r="AS2" s="117">
        <v>1200104</v>
      </c>
      <c r="AT2" s="117"/>
      <c r="AU2" s="39" t="s">
        <v>37</v>
      </c>
    </row>
    <row r="3" spans="1:47" s="115" customFormat="1" ht="30" customHeight="1">
      <c r="A3" s="101" t="str">
        <f>Controles!$B$2</f>
        <v>ES</v>
      </c>
      <c r="B3" s="101">
        <f>Controles!$C$2</f>
        <v>7</v>
      </c>
      <c r="C3" s="109" t="s">
        <v>5586</v>
      </c>
      <c r="D3" s="43"/>
      <c r="E3" s="118"/>
      <c r="F3" s="118"/>
      <c r="G3" s="118"/>
      <c r="H3" s="118"/>
      <c r="I3" s="118"/>
      <c r="J3" s="119"/>
      <c r="K3" s="120"/>
      <c r="L3" s="121"/>
      <c r="M3" s="113">
        <f>IF(G3&lt;D3,"erro",0)</f>
        <v>0</v>
      </c>
      <c r="N3" s="113">
        <f>IF(G3&gt;0, IF((D3+E3)= 0, "ERRO",0),0)</f>
        <v>0</v>
      </c>
      <c r="O3" s="61">
        <f>IF(AND(D3&gt;0,G3&gt;F3),"ERRO",0)</f>
        <v>0</v>
      </c>
      <c r="P3" s="65">
        <f>IF(AND(D3&gt;0,H3&gt;G3),"ERRO",0)</f>
        <v>0</v>
      </c>
      <c r="Q3" s="101">
        <f>IF(H3&gt;0, IF(D3+E3= 0, "ERRO",0),0)</f>
        <v>0</v>
      </c>
      <c r="R3" s="113">
        <f>IF(I3&gt;0, IF(SUM(D3:E3)= 0,"ERRO",0),0)</f>
        <v>0</v>
      </c>
      <c r="S3" s="113">
        <f>IF(J3&gt;0, IF(SUM(D3:E3)= 0,"ERRO",0),0)</f>
        <v>0</v>
      </c>
      <c r="T3" s="113">
        <f>IF(K3&gt;L3,"ERRO",0)</f>
        <v>0</v>
      </c>
      <c r="U3" s="113">
        <f t="shared" ref="U3" si="0">IF(K3=0,IF(L3=0,0,"ERRO"),0)</f>
        <v>0</v>
      </c>
      <c r="V3" s="113">
        <f>IF(H3+I3+J3&gt;F3,"VERIFICAR",0)</f>
        <v>0</v>
      </c>
      <c r="W3" s="61" t="str">
        <f>IF(AND(M3=0,N3=0,O3=0,P3=0,Q3=0,R3=0,S3=0, T3=0,U3=0), "NÃO", "SIM")</f>
        <v>NÃO</v>
      </c>
      <c r="Z3" s="116" t="s">
        <v>46</v>
      </c>
      <c r="AB3" s="122">
        <f>IF(SUM(D3,G3:J3)&gt;0,1,0)</f>
        <v>0</v>
      </c>
      <c r="AQ3" s="117" t="s">
        <v>28</v>
      </c>
      <c r="AR3" s="117" t="s">
        <v>192</v>
      </c>
      <c r="AS3" s="117">
        <v>1200179</v>
      </c>
      <c r="AT3" s="117"/>
      <c r="AU3" s="39" t="s">
        <v>41</v>
      </c>
    </row>
    <row r="4" spans="1:47" s="115" customFormat="1" ht="30" customHeight="1">
      <c r="A4" s="101" t="str">
        <f>Controles!$B$2</f>
        <v>ES</v>
      </c>
      <c r="B4" s="101">
        <f>Controles!$C$2</f>
        <v>7</v>
      </c>
      <c r="C4" s="109" t="s">
        <v>5606</v>
      </c>
      <c r="D4" s="118"/>
      <c r="E4" s="123"/>
      <c r="F4" s="118"/>
      <c r="G4" s="118"/>
      <c r="H4" s="118"/>
      <c r="I4" s="118"/>
      <c r="J4" s="118"/>
      <c r="K4" s="124"/>
      <c r="L4" s="125"/>
      <c r="M4" s="113">
        <f t="shared" ref="M4:M10" si="1">IF(G4&lt;D4,"erro",0)</f>
        <v>0</v>
      </c>
      <c r="N4" s="113">
        <f t="shared" ref="N4:N10" si="2">IF(G4&gt;0, IF(D4= 0, "ERRO",0),0)</f>
        <v>0</v>
      </c>
      <c r="O4" s="61">
        <f t="shared" ref="O4:O10" si="3">IF(AND(D4&gt;0,G4&gt;F4),"ERRO",0)</f>
        <v>0</v>
      </c>
      <c r="P4" s="65">
        <f t="shared" ref="P4:P10" si="4">IF(AND(D4&gt;0,H4&gt;G4),"ERRO",0)</f>
        <v>0</v>
      </c>
      <c r="Q4" s="101">
        <f t="shared" ref="Q4:Q10" si="5">IF(H4&gt;0, IF(D4= 0, "ERRO",0),0)</f>
        <v>0</v>
      </c>
      <c r="R4" s="113">
        <f t="shared" ref="R4:R10" si="6">IF(I4&gt;0, IF(D4= 0,"ERRO",0),0)</f>
        <v>0</v>
      </c>
      <c r="S4" s="113">
        <f t="shared" ref="S4:S10" si="7">IF(J4&gt;0, IF(D4= 0,"ERRO",0),0)</f>
        <v>0</v>
      </c>
      <c r="T4" s="126"/>
      <c r="U4" s="127"/>
      <c r="V4" s="113">
        <f>IF(H4+I4+J4&gt;F4,"ERRO",0)</f>
        <v>0</v>
      </c>
      <c r="W4" s="61" t="str">
        <f t="shared" ref="W4:W10" si="8">IF(AND(M4=0,N4=0,O4=0,P4=0,Q4=0,R4=0,S4=0, T4=0,U4=0,V4=0), "NÃO", "SIM")</f>
        <v>NÃO</v>
      </c>
      <c r="Z4" s="116" t="s">
        <v>50</v>
      </c>
      <c r="AB4" s="122">
        <f t="shared" ref="AB4:AB10" si="9">IF(SUM(D4,G4:J4)&gt;0,1,0)</f>
        <v>0</v>
      </c>
      <c r="AQ4" s="117" t="s">
        <v>28</v>
      </c>
      <c r="AR4" s="117" t="s">
        <v>218</v>
      </c>
      <c r="AS4" s="117">
        <v>1200203</v>
      </c>
      <c r="AT4" s="117"/>
      <c r="AU4" s="39" t="s">
        <v>45</v>
      </c>
    </row>
    <row r="5" spans="1:47" s="115" customFormat="1" ht="30" customHeight="1">
      <c r="A5" s="101" t="str">
        <f>Controles!$B$2</f>
        <v>ES</v>
      </c>
      <c r="B5" s="101">
        <f>Controles!$C$2</f>
        <v>7</v>
      </c>
      <c r="C5" s="109" t="s">
        <v>5607</v>
      </c>
      <c r="D5" s="118"/>
      <c r="E5" s="123"/>
      <c r="F5" s="118"/>
      <c r="G5" s="118"/>
      <c r="H5" s="118"/>
      <c r="I5" s="118"/>
      <c r="J5" s="118"/>
      <c r="K5" s="128"/>
      <c r="L5" s="129"/>
      <c r="M5" s="113">
        <f t="shared" si="1"/>
        <v>0</v>
      </c>
      <c r="N5" s="113">
        <f t="shared" si="2"/>
        <v>0</v>
      </c>
      <c r="O5" s="61">
        <f t="shared" si="3"/>
        <v>0</v>
      </c>
      <c r="P5" s="65">
        <f t="shared" si="4"/>
        <v>0</v>
      </c>
      <c r="Q5" s="101">
        <f t="shared" si="5"/>
        <v>0</v>
      </c>
      <c r="R5" s="113">
        <f t="shared" si="6"/>
        <v>0</v>
      </c>
      <c r="S5" s="113">
        <f t="shared" si="7"/>
        <v>0</v>
      </c>
      <c r="T5" s="130"/>
      <c r="U5" s="131"/>
      <c r="V5" s="113">
        <f t="shared" ref="V5:V10" si="10">IF(H5+I5+J5&gt;F5,"ERRO",0)</f>
        <v>0</v>
      </c>
      <c r="W5" s="61" t="str">
        <f t="shared" si="8"/>
        <v>NÃO</v>
      </c>
      <c r="Z5" s="132" t="s">
        <v>42</v>
      </c>
      <c r="AB5" s="122">
        <f t="shared" si="9"/>
        <v>0</v>
      </c>
      <c r="AQ5" s="117" t="s">
        <v>28</v>
      </c>
      <c r="AR5" s="117" t="s">
        <v>242</v>
      </c>
      <c r="AS5" s="117">
        <v>1200252</v>
      </c>
      <c r="AT5" s="117"/>
      <c r="AU5" s="39" t="s">
        <v>49</v>
      </c>
    </row>
    <row r="6" spans="1:47" s="115" customFormat="1" ht="30" customHeight="1">
      <c r="A6" s="101" t="str">
        <f>Controles!$B$2</f>
        <v>ES</v>
      </c>
      <c r="B6" s="101">
        <f>Controles!$C$2</f>
        <v>7</v>
      </c>
      <c r="C6" s="109" t="s">
        <v>5608</v>
      </c>
      <c r="D6" s="118"/>
      <c r="E6" s="123"/>
      <c r="F6" s="118"/>
      <c r="G6" s="118"/>
      <c r="H6" s="118"/>
      <c r="I6" s="118"/>
      <c r="J6" s="118"/>
      <c r="K6" s="128"/>
      <c r="L6" s="129"/>
      <c r="M6" s="113">
        <f t="shared" si="1"/>
        <v>0</v>
      </c>
      <c r="N6" s="113">
        <f t="shared" si="2"/>
        <v>0</v>
      </c>
      <c r="O6" s="61">
        <f t="shared" si="3"/>
        <v>0</v>
      </c>
      <c r="P6" s="65">
        <f t="shared" si="4"/>
        <v>0</v>
      </c>
      <c r="Q6" s="101">
        <f t="shared" si="5"/>
        <v>0</v>
      </c>
      <c r="R6" s="113">
        <f t="shared" si="6"/>
        <v>0</v>
      </c>
      <c r="S6" s="113">
        <f t="shared" si="7"/>
        <v>0</v>
      </c>
      <c r="T6" s="130"/>
      <c r="U6" s="131"/>
      <c r="V6" s="113">
        <f t="shared" si="10"/>
        <v>0</v>
      </c>
      <c r="W6" s="61" t="str">
        <f t="shared" si="8"/>
        <v>NÃO</v>
      </c>
      <c r="AB6" s="122">
        <f t="shared" si="9"/>
        <v>0</v>
      </c>
      <c r="AQ6" s="117" t="s">
        <v>28</v>
      </c>
      <c r="AR6" s="117" t="s">
        <v>267</v>
      </c>
      <c r="AS6" s="117">
        <v>1200302</v>
      </c>
      <c r="AT6" s="117"/>
      <c r="AU6" s="39" t="s">
        <v>53</v>
      </c>
    </row>
    <row r="7" spans="1:47" s="115" customFormat="1" ht="30" customHeight="1">
      <c r="A7" s="101" t="str">
        <f>Controles!$B$2</f>
        <v>ES</v>
      </c>
      <c r="B7" s="101">
        <f>Controles!$C$2</f>
        <v>7</v>
      </c>
      <c r="C7" s="109" t="s">
        <v>5609</v>
      </c>
      <c r="D7" s="118"/>
      <c r="E7" s="123"/>
      <c r="F7" s="118"/>
      <c r="G7" s="118"/>
      <c r="H7" s="118"/>
      <c r="I7" s="118"/>
      <c r="J7" s="118"/>
      <c r="K7" s="128"/>
      <c r="L7" s="129"/>
      <c r="M7" s="113">
        <f t="shared" si="1"/>
        <v>0</v>
      </c>
      <c r="N7" s="113">
        <f t="shared" si="2"/>
        <v>0</v>
      </c>
      <c r="O7" s="61">
        <f t="shared" si="3"/>
        <v>0</v>
      </c>
      <c r="P7" s="65">
        <f t="shared" si="4"/>
        <v>0</v>
      </c>
      <c r="Q7" s="101">
        <f t="shared" si="5"/>
        <v>0</v>
      </c>
      <c r="R7" s="113">
        <f t="shared" si="6"/>
        <v>0</v>
      </c>
      <c r="S7" s="113">
        <f t="shared" si="7"/>
        <v>0</v>
      </c>
      <c r="T7" s="130"/>
      <c r="U7" s="131"/>
      <c r="V7" s="113">
        <f t="shared" si="10"/>
        <v>0</v>
      </c>
      <c r="W7" s="61" t="str">
        <f t="shared" si="8"/>
        <v>NÃO</v>
      </c>
      <c r="AB7" s="122">
        <f t="shared" si="9"/>
        <v>0</v>
      </c>
      <c r="AQ7" s="117" t="s">
        <v>28</v>
      </c>
      <c r="AR7" s="117" t="s">
        <v>293</v>
      </c>
      <c r="AS7" s="117">
        <v>1200328</v>
      </c>
      <c r="AT7" s="117"/>
      <c r="AU7" s="39" t="s">
        <v>55</v>
      </c>
    </row>
    <row r="8" spans="1:47" s="115" customFormat="1" ht="30" customHeight="1">
      <c r="A8" s="101" t="str">
        <f>Controles!$B$2</f>
        <v>ES</v>
      </c>
      <c r="B8" s="101">
        <f>Controles!$C$2</f>
        <v>7</v>
      </c>
      <c r="C8" s="109" t="s">
        <v>5610</v>
      </c>
      <c r="D8" s="118"/>
      <c r="E8" s="123"/>
      <c r="F8" s="118"/>
      <c r="G8" s="118"/>
      <c r="H8" s="118"/>
      <c r="I8" s="118"/>
      <c r="J8" s="118"/>
      <c r="K8" s="128"/>
      <c r="L8" s="123"/>
      <c r="M8" s="113">
        <f t="shared" si="1"/>
        <v>0</v>
      </c>
      <c r="N8" s="113">
        <f t="shared" si="2"/>
        <v>0</v>
      </c>
      <c r="O8" s="61">
        <f t="shared" si="3"/>
        <v>0</v>
      </c>
      <c r="P8" s="65">
        <f t="shared" si="4"/>
        <v>0</v>
      </c>
      <c r="Q8" s="101">
        <f t="shared" si="5"/>
        <v>0</v>
      </c>
      <c r="R8" s="113">
        <f t="shared" si="6"/>
        <v>0</v>
      </c>
      <c r="S8" s="113">
        <f t="shared" si="7"/>
        <v>0</v>
      </c>
      <c r="T8" s="130"/>
      <c r="U8" s="131"/>
      <c r="V8" s="113">
        <f t="shared" si="10"/>
        <v>0</v>
      </c>
      <c r="W8" s="61" t="str">
        <f t="shared" si="8"/>
        <v>NÃO</v>
      </c>
      <c r="AB8" s="122">
        <f t="shared" si="9"/>
        <v>0</v>
      </c>
      <c r="AQ8" s="117" t="s">
        <v>28</v>
      </c>
      <c r="AR8" s="117" t="s">
        <v>319</v>
      </c>
      <c r="AS8" s="117">
        <v>1200336</v>
      </c>
      <c r="AT8" s="117"/>
      <c r="AU8" s="39" t="s">
        <v>57</v>
      </c>
    </row>
    <row r="9" spans="1:47" s="115" customFormat="1" ht="30" customHeight="1">
      <c r="A9" s="101" t="str">
        <f>Controles!$B$2</f>
        <v>ES</v>
      </c>
      <c r="B9" s="101">
        <f>Controles!$C$2</f>
        <v>7</v>
      </c>
      <c r="C9" s="109" t="s">
        <v>5611</v>
      </c>
      <c r="D9" s="118"/>
      <c r="E9" s="123"/>
      <c r="F9" s="118"/>
      <c r="G9" s="118"/>
      <c r="H9" s="118"/>
      <c r="I9" s="118"/>
      <c r="J9" s="118"/>
      <c r="K9" s="128"/>
      <c r="L9" s="123"/>
      <c r="M9" s="113">
        <f t="shared" si="1"/>
        <v>0</v>
      </c>
      <c r="N9" s="113">
        <f t="shared" si="2"/>
        <v>0</v>
      </c>
      <c r="O9" s="61">
        <f t="shared" si="3"/>
        <v>0</v>
      </c>
      <c r="P9" s="65">
        <f t="shared" si="4"/>
        <v>0</v>
      </c>
      <c r="Q9" s="101">
        <f t="shared" si="5"/>
        <v>0</v>
      </c>
      <c r="R9" s="113">
        <f t="shared" si="6"/>
        <v>0</v>
      </c>
      <c r="S9" s="113">
        <f t="shared" si="7"/>
        <v>0</v>
      </c>
      <c r="T9" s="130"/>
      <c r="U9" s="131"/>
      <c r="V9" s="113">
        <f t="shared" si="10"/>
        <v>0</v>
      </c>
      <c r="W9" s="61" t="str">
        <f t="shared" si="8"/>
        <v>NÃO</v>
      </c>
      <c r="AB9" s="122">
        <f t="shared" si="9"/>
        <v>0</v>
      </c>
      <c r="AQ9" s="117" t="s">
        <v>28</v>
      </c>
      <c r="AR9" s="117" t="s">
        <v>344</v>
      </c>
      <c r="AS9" s="117">
        <v>1200344</v>
      </c>
      <c r="AT9" s="117"/>
      <c r="AU9" s="39" t="s">
        <v>63</v>
      </c>
    </row>
    <row r="10" spans="1:47" s="115" customFormat="1" ht="30" customHeight="1">
      <c r="A10" s="101" t="str">
        <f>Controles!$B$2</f>
        <v>ES</v>
      </c>
      <c r="B10" s="101">
        <f>Controles!$C$2</f>
        <v>7</v>
      </c>
      <c r="C10" s="109" t="s">
        <v>5612</v>
      </c>
      <c r="D10" s="118"/>
      <c r="E10" s="133"/>
      <c r="F10" s="118"/>
      <c r="G10" s="118"/>
      <c r="H10" s="118"/>
      <c r="I10" s="118"/>
      <c r="J10" s="118"/>
      <c r="K10" s="133"/>
      <c r="L10" s="134"/>
      <c r="M10" s="113">
        <f t="shared" si="1"/>
        <v>0</v>
      </c>
      <c r="N10" s="113">
        <f t="shared" si="2"/>
        <v>0</v>
      </c>
      <c r="O10" s="61">
        <f t="shared" si="3"/>
        <v>0</v>
      </c>
      <c r="P10" s="65">
        <f t="shared" si="4"/>
        <v>0</v>
      </c>
      <c r="Q10" s="101">
        <f t="shared" si="5"/>
        <v>0</v>
      </c>
      <c r="R10" s="113">
        <f t="shared" si="6"/>
        <v>0</v>
      </c>
      <c r="S10" s="113">
        <f t="shared" si="7"/>
        <v>0</v>
      </c>
      <c r="T10" s="135"/>
      <c r="U10" s="136"/>
      <c r="V10" s="113">
        <f t="shared" si="10"/>
        <v>0</v>
      </c>
      <c r="W10" s="61" t="str">
        <f t="shared" si="8"/>
        <v>NÃO</v>
      </c>
      <c r="AB10" s="122">
        <f t="shared" si="9"/>
        <v>0</v>
      </c>
      <c r="AQ10" s="117" t="s">
        <v>28</v>
      </c>
      <c r="AR10" s="117" t="s">
        <v>368</v>
      </c>
      <c r="AS10" s="117">
        <v>1200351</v>
      </c>
      <c r="AT10" s="117"/>
      <c r="AU10" s="39" t="s">
        <v>61</v>
      </c>
    </row>
    <row r="11" spans="1:47" s="137" customFormat="1" ht="30" customHeight="1">
      <c r="A11" s="54"/>
      <c r="B11" s="54"/>
      <c r="C11" s="54"/>
      <c r="D11" s="54"/>
      <c r="E11" s="54"/>
      <c r="F11" s="54"/>
      <c r="G11" s="54"/>
      <c r="H11" s="54"/>
      <c r="I11" s="54"/>
      <c r="J11" s="54"/>
      <c r="K11" s="54"/>
      <c r="L11" s="54"/>
      <c r="M11" s="54"/>
      <c r="N11" s="54"/>
      <c r="O11" s="54"/>
      <c r="P11" s="54"/>
      <c r="Q11" s="54"/>
      <c r="R11" s="54"/>
      <c r="S11" s="54"/>
      <c r="T11" s="54"/>
      <c r="U11" s="54"/>
      <c r="V11" s="54"/>
      <c r="W11" s="54"/>
      <c r="AB11" s="138">
        <f>SUM(AB3:AB10)</f>
        <v>0</v>
      </c>
      <c r="AQ11" s="117" t="s">
        <v>32</v>
      </c>
      <c r="AR11" s="117" t="s">
        <v>1831</v>
      </c>
      <c r="AS11" s="117">
        <v>2707305</v>
      </c>
      <c r="AT11" s="117"/>
      <c r="AU11" s="117"/>
    </row>
    <row r="12" spans="1:47" s="137" customFormat="1" ht="30" customHeight="1">
      <c r="A12" s="54"/>
      <c r="B12" s="54"/>
      <c r="C12" s="54"/>
      <c r="D12" s="54"/>
      <c r="E12" s="54"/>
      <c r="F12" s="54"/>
      <c r="G12" s="54"/>
      <c r="H12" s="54"/>
      <c r="I12" s="54"/>
      <c r="J12" s="54"/>
      <c r="K12" s="54"/>
      <c r="L12" s="54"/>
      <c r="M12" s="54"/>
      <c r="N12" s="54"/>
      <c r="O12" s="54"/>
      <c r="P12" s="54"/>
      <c r="Q12" s="54"/>
      <c r="R12" s="54"/>
      <c r="S12" s="54"/>
      <c r="T12" s="54"/>
      <c r="U12" s="54"/>
      <c r="V12" s="54"/>
      <c r="W12" s="54"/>
      <c r="AQ12" s="117" t="s">
        <v>32</v>
      </c>
      <c r="AR12" s="117" t="s">
        <v>1849</v>
      </c>
      <c r="AS12" s="117">
        <v>2707404</v>
      </c>
      <c r="AT12" s="117"/>
      <c r="AU12" s="117"/>
    </row>
    <row r="13" spans="1:47" s="137" customFormat="1" ht="30" customHeight="1">
      <c r="A13" s="54"/>
      <c r="B13" s="54"/>
      <c r="C13" s="54"/>
      <c r="D13" s="54"/>
      <c r="E13" s="54"/>
      <c r="F13" s="54"/>
      <c r="G13" s="54"/>
      <c r="H13" s="54"/>
      <c r="I13" s="54"/>
      <c r="J13" s="54"/>
      <c r="K13" s="54"/>
      <c r="L13" s="54"/>
      <c r="M13" s="54"/>
      <c r="N13" s="54"/>
      <c r="O13" s="54"/>
      <c r="P13" s="54"/>
      <c r="Q13" s="54"/>
      <c r="R13" s="54"/>
      <c r="S13" s="54"/>
      <c r="T13" s="54"/>
      <c r="U13" s="54"/>
      <c r="V13" s="54"/>
      <c r="W13" s="54"/>
      <c r="AQ13" s="117" t="s">
        <v>32</v>
      </c>
      <c r="AR13" s="117" t="s">
        <v>1867</v>
      </c>
      <c r="AS13" s="117">
        <v>2707503</v>
      </c>
      <c r="AT13" s="117"/>
      <c r="AU13" s="117"/>
    </row>
    <row r="14" spans="1:47" s="137" customFormat="1" ht="30" customHeight="1">
      <c r="A14" s="54"/>
      <c r="B14" s="54"/>
      <c r="C14" s="54"/>
      <c r="D14" s="54"/>
      <c r="E14" s="54"/>
      <c r="F14" s="54"/>
      <c r="G14" s="54"/>
      <c r="H14" s="54"/>
      <c r="I14" s="54"/>
      <c r="J14" s="54"/>
      <c r="K14" s="54"/>
      <c r="L14" s="54"/>
      <c r="M14" s="54"/>
      <c r="N14" s="54"/>
      <c r="O14" s="54"/>
      <c r="P14" s="54"/>
      <c r="Q14" s="54"/>
      <c r="R14" s="54"/>
      <c r="S14" s="54"/>
      <c r="T14" s="54"/>
      <c r="U14" s="54"/>
      <c r="V14" s="54"/>
      <c r="W14" s="54"/>
      <c r="AQ14" s="117" t="s">
        <v>32</v>
      </c>
      <c r="AR14" s="117" t="s">
        <v>1884</v>
      </c>
      <c r="AS14" s="117">
        <v>2707602</v>
      </c>
      <c r="AT14" s="117"/>
      <c r="AU14" s="117"/>
    </row>
    <row r="15" spans="1:47" s="137" customFormat="1" ht="30" customHeight="1">
      <c r="A15" s="54"/>
      <c r="B15" s="54"/>
      <c r="C15" s="54"/>
      <c r="D15" s="54"/>
      <c r="E15" s="54"/>
      <c r="F15" s="54"/>
      <c r="G15" s="54"/>
      <c r="H15" s="54"/>
      <c r="I15" s="54"/>
      <c r="J15" s="54"/>
      <c r="K15" s="54"/>
      <c r="L15" s="54"/>
      <c r="M15" s="54"/>
      <c r="N15" s="54"/>
      <c r="O15" s="54"/>
      <c r="P15" s="54"/>
      <c r="Q15" s="54"/>
      <c r="R15" s="54"/>
      <c r="S15" s="54"/>
      <c r="T15" s="54"/>
      <c r="U15" s="54"/>
      <c r="V15" s="54"/>
      <c r="W15" s="54"/>
      <c r="AQ15" s="117" t="s">
        <v>32</v>
      </c>
      <c r="AR15" s="117" t="s">
        <v>1901</v>
      </c>
      <c r="AS15" s="117">
        <v>2707701</v>
      </c>
      <c r="AT15" s="117"/>
      <c r="AU15" s="117"/>
    </row>
    <row r="16" spans="1:47" s="137" customFormat="1" ht="30" customHeight="1">
      <c r="A16" s="54"/>
      <c r="B16" s="54"/>
      <c r="C16" s="54"/>
      <c r="D16" s="54"/>
      <c r="E16" s="54"/>
      <c r="F16" s="54"/>
      <c r="G16" s="54"/>
      <c r="H16" s="54"/>
      <c r="I16" s="54"/>
      <c r="J16" s="54"/>
      <c r="K16" s="54"/>
      <c r="L16" s="54"/>
      <c r="M16" s="54"/>
      <c r="N16" s="54"/>
      <c r="O16" s="54"/>
      <c r="P16" s="54"/>
      <c r="Q16" s="54"/>
      <c r="R16" s="54"/>
      <c r="S16" s="54"/>
      <c r="T16" s="54"/>
      <c r="U16" s="54"/>
      <c r="V16" s="54"/>
      <c r="W16" s="54"/>
      <c r="AQ16" s="117" t="s">
        <v>32</v>
      </c>
      <c r="AR16" s="117" t="s">
        <v>1918</v>
      </c>
      <c r="AS16" s="117">
        <v>2707800</v>
      </c>
      <c r="AT16" s="117"/>
      <c r="AU16" s="117"/>
    </row>
    <row r="17" spans="1:47" s="137" customFormat="1" ht="30" customHeight="1">
      <c r="A17" s="54"/>
      <c r="B17" s="54"/>
      <c r="C17" s="54"/>
      <c r="D17" s="54"/>
      <c r="E17" s="54"/>
      <c r="F17" s="54"/>
      <c r="G17" s="54"/>
      <c r="H17" s="54"/>
      <c r="I17" s="54"/>
      <c r="J17" s="54"/>
      <c r="K17" s="54"/>
      <c r="L17" s="54"/>
      <c r="M17" s="54"/>
      <c r="N17" s="54"/>
      <c r="O17" s="54"/>
      <c r="P17" s="54"/>
      <c r="Q17" s="54"/>
      <c r="R17" s="54"/>
      <c r="S17" s="54"/>
      <c r="T17" s="54"/>
      <c r="U17" s="54"/>
      <c r="V17" s="54"/>
      <c r="W17" s="54"/>
      <c r="AQ17" s="117" t="s">
        <v>32</v>
      </c>
      <c r="AR17" s="117" t="s">
        <v>1935</v>
      </c>
      <c r="AS17" s="117">
        <v>2707909</v>
      </c>
      <c r="AT17" s="117"/>
      <c r="AU17" s="117"/>
    </row>
    <row r="18" spans="1:47" s="137" customFormat="1" ht="30" customHeight="1">
      <c r="A18" s="54"/>
      <c r="B18" s="54"/>
      <c r="C18" s="54"/>
      <c r="D18" s="54"/>
      <c r="E18" s="54"/>
      <c r="F18" s="54"/>
      <c r="G18" s="54"/>
      <c r="H18" s="54"/>
      <c r="I18" s="54"/>
      <c r="J18" s="54"/>
      <c r="K18" s="54"/>
      <c r="L18" s="54"/>
      <c r="M18" s="54"/>
      <c r="N18" s="54"/>
      <c r="O18" s="54"/>
      <c r="P18" s="54"/>
      <c r="Q18" s="54"/>
      <c r="R18" s="54"/>
      <c r="S18" s="54"/>
      <c r="T18" s="54"/>
      <c r="U18" s="54"/>
      <c r="V18" s="54"/>
      <c r="W18" s="54"/>
      <c r="AQ18" s="117" t="s">
        <v>32</v>
      </c>
      <c r="AR18" s="117" t="s">
        <v>1951</v>
      </c>
      <c r="AS18" s="117">
        <v>2708006</v>
      </c>
      <c r="AT18" s="117"/>
      <c r="AU18" s="117"/>
    </row>
    <row r="19" spans="1:47" s="137" customFormat="1" ht="30" customHeight="1">
      <c r="A19" s="54"/>
      <c r="B19" s="54"/>
      <c r="C19" s="54"/>
      <c r="D19" s="54"/>
      <c r="E19" s="54"/>
      <c r="F19" s="54"/>
      <c r="G19" s="54"/>
      <c r="H19" s="54"/>
      <c r="I19" s="54"/>
      <c r="J19" s="54"/>
      <c r="K19" s="54"/>
      <c r="L19" s="54"/>
      <c r="M19" s="54"/>
      <c r="N19" s="54"/>
      <c r="O19" s="54"/>
      <c r="P19" s="54"/>
      <c r="Q19" s="54"/>
      <c r="R19" s="54"/>
      <c r="S19" s="54"/>
      <c r="T19" s="54"/>
      <c r="U19" s="54"/>
      <c r="V19" s="54"/>
      <c r="W19" s="54"/>
      <c r="AQ19" s="117" t="s">
        <v>32</v>
      </c>
      <c r="AR19" s="117" t="s">
        <v>1968</v>
      </c>
      <c r="AS19" s="117">
        <v>2708105</v>
      </c>
      <c r="AT19" s="117"/>
      <c r="AU19" s="117"/>
    </row>
    <row r="20" spans="1:47" s="137" customFormat="1" ht="30" customHeight="1">
      <c r="A20" s="54"/>
      <c r="B20" s="54"/>
      <c r="C20" s="54"/>
      <c r="D20" s="54"/>
      <c r="E20" s="54"/>
      <c r="F20" s="54"/>
      <c r="G20" s="54"/>
      <c r="H20" s="54"/>
      <c r="I20" s="54"/>
      <c r="J20" s="54"/>
      <c r="K20" s="54"/>
      <c r="L20" s="54"/>
      <c r="M20" s="54"/>
      <c r="N20" s="54"/>
      <c r="O20" s="54"/>
      <c r="P20" s="54"/>
      <c r="Q20" s="54"/>
      <c r="R20" s="54"/>
      <c r="S20" s="54"/>
      <c r="T20" s="54"/>
      <c r="U20" s="54"/>
      <c r="V20" s="54"/>
      <c r="W20" s="54"/>
      <c r="AQ20" s="117" t="s">
        <v>32</v>
      </c>
      <c r="AR20" s="117" t="s">
        <v>1986</v>
      </c>
      <c r="AS20" s="117">
        <v>2708204</v>
      </c>
      <c r="AT20" s="117"/>
      <c r="AU20" s="117"/>
    </row>
    <row r="21" spans="1:47" s="137" customFormat="1" ht="30" customHeight="1">
      <c r="A21" s="54"/>
      <c r="B21" s="54"/>
      <c r="C21" s="54"/>
      <c r="D21" s="54"/>
      <c r="E21" s="54"/>
      <c r="F21" s="54"/>
      <c r="G21" s="54"/>
      <c r="H21" s="54"/>
      <c r="I21" s="54"/>
      <c r="J21" s="54"/>
      <c r="K21" s="54"/>
      <c r="L21" s="54"/>
      <c r="M21" s="54"/>
      <c r="N21" s="54"/>
      <c r="O21" s="54"/>
      <c r="P21" s="54"/>
      <c r="Q21" s="54"/>
      <c r="R21" s="54"/>
      <c r="S21" s="54"/>
      <c r="T21" s="54"/>
      <c r="U21" s="54"/>
      <c r="V21" s="54"/>
      <c r="W21" s="54"/>
      <c r="AQ21" s="117" t="s">
        <v>32</v>
      </c>
      <c r="AR21" s="117" t="s">
        <v>2003</v>
      </c>
      <c r="AS21" s="117">
        <v>2708303</v>
      </c>
      <c r="AT21" s="117"/>
      <c r="AU21" s="117"/>
    </row>
    <row r="22" spans="1:47" s="137" customFormat="1" ht="30" customHeight="1">
      <c r="A22" s="54"/>
      <c r="B22" s="54"/>
      <c r="C22" s="54"/>
      <c r="D22" s="54"/>
      <c r="E22" s="54"/>
      <c r="F22" s="54"/>
      <c r="G22" s="54"/>
      <c r="H22" s="54"/>
      <c r="I22" s="54"/>
      <c r="J22" s="54"/>
      <c r="K22" s="54"/>
      <c r="L22" s="54"/>
      <c r="M22" s="54"/>
      <c r="N22" s="54"/>
      <c r="O22" s="54"/>
      <c r="P22" s="54"/>
      <c r="Q22" s="54"/>
      <c r="R22" s="54"/>
      <c r="S22" s="54"/>
      <c r="T22" s="54"/>
      <c r="U22" s="54"/>
      <c r="V22" s="54"/>
      <c r="W22" s="54"/>
      <c r="AQ22" s="117" t="s">
        <v>32</v>
      </c>
      <c r="AR22" s="117" t="s">
        <v>2021</v>
      </c>
      <c r="AS22" s="117">
        <v>2708402</v>
      </c>
      <c r="AT22" s="117"/>
      <c r="AU22" s="117"/>
    </row>
    <row r="23" spans="1:47" s="137" customFormat="1" ht="30" customHeight="1">
      <c r="A23" s="54"/>
      <c r="B23" s="54"/>
      <c r="C23" s="54"/>
      <c r="D23" s="54"/>
      <c r="E23" s="54"/>
      <c r="F23" s="54"/>
      <c r="G23" s="54"/>
      <c r="H23" s="54"/>
      <c r="I23" s="54"/>
      <c r="J23" s="54"/>
      <c r="K23" s="54"/>
      <c r="L23" s="54"/>
      <c r="M23" s="54"/>
      <c r="N23" s="54"/>
      <c r="O23" s="54"/>
      <c r="P23" s="54"/>
      <c r="Q23" s="54"/>
      <c r="R23" s="54"/>
      <c r="S23" s="54"/>
      <c r="T23" s="54"/>
      <c r="U23" s="54"/>
      <c r="V23" s="54"/>
      <c r="W23" s="54"/>
      <c r="AQ23" s="117" t="s">
        <v>32</v>
      </c>
      <c r="AR23" s="117" t="s">
        <v>2039</v>
      </c>
      <c r="AS23" s="117">
        <v>2708501</v>
      </c>
      <c r="AT23" s="117"/>
      <c r="AU23" s="117"/>
    </row>
    <row r="24" spans="1:47" s="137" customFormat="1" ht="30" customHeight="1">
      <c r="A24" s="54"/>
      <c r="B24" s="54"/>
      <c r="C24" s="54"/>
      <c r="D24" s="54"/>
      <c r="E24" s="54"/>
      <c r="F24" s="54"/>
      <c r="G24" s="54"/>
      <c r="H24" s="54"/>
      <c r="I24" s="54"/>
      <c r="J24" s="54"/>
      <c r="K24" s="54"/>
      <c r="L24" s="54"/>
      <c r="M24" s="54"/>
      <c r="N24" s="54"/>
      <c r="O24" s="54"/>
      <c r="P24" s="54"/>
      <c r="Q24" s="54"/>
      <c r="R24" s="54"/>
      <c r="S24" s="54"/>
      <c r="T24" s="54"/>
      <c r="U24" s="54"/>
      <c r="V24" s="54"/>
      <c r="W24" s="54"/>
      <c r="AQ24" s="117" t="s">
        <v>32</v>
      </c>
      <c r="AR24" s="117" t="s">
        <v>2057</v>
      </c>
      <c r="AS24" s="117">
        <v>2708600</v>
      </c>
      <c r="AT24" s="117"/>
      <c r="AU24" s="117"/>
    </row>
    <row r="25" spans="1:47" s="137" customFormat="1" ht="30" customHeight="1">
      <c r="A25" s="54"/>
      <c r="B25" s="54"/>
      <c r="C25" s="54"/>
      <c r="D25" s="54"/>
      <c r="E25" s="54"/>
      <c r="F25" s="54"/>
      <c r="G25" s="54"/>
      <c r="H25" s="54"/>
      <c r="I25" s="54"/>
      <c r="J25" s="54"/>
      <c r="K25" s="54"/>
      <c r="L25" s="54"/>
      <c r="M25" s="54"/>
      <c r="N25" s="54"/>
      <c r="O25" s="54"/>
      <c r="P25" s="54"/>
      <c r="Q25" s="54"/>
      <c r="R25" s="54"/>
      <c r="S25" s="54"/>
      <c r="T25" s="54"/>
      <c r="U25" s="54"/>
      <c r="V25" s="54"/>
      <c r="W25" s="54"/>
      <c r="AQ25" s="117" t="s">
        <v>32</v>
      </c>
      <c r="AR25" s="117" t="s">
        <v>2074</v>
      </c>
      <c r="AS25" s="117">
        <v>2708709</v>
      </c>
      <c r="AT25" s="117"/>
      <c r="AU25" s="117"/>
    </row>
    <row r="26" spans="1:47" s="137" customFormat="1" ht="30" customHeight="1">
      <c r="A26" s="54"/>
      <c r="B26" s="54"/>
      <c r="C26" s="54"/>
      <c r="D26" s="54"/>
      <c r="E26" s="54"/>
      <c r="F26" s="54"/>
      <c r="G26" s="54"/>
      <c r="H26" s="54"/>
      <c r="I26" s="54"/>
      <c r="J26" s="54"/>
      <c r="K26" s="54"/>
      <c r="L26" s="54"/>
      <c r="M26" s="54"/>
      <c r="N26" s="54"/>
      <c r="O26" s="54"/>
      <c r="P26" s="54"/>
      <c r="Q26" s="54"/>
      <c r="R26" s="54"/>
      <c r="S26" s="54"/>
      <c r="T26" s="54"/>
      <c r="U26" s="54"/>
      <c r="V26" s="54"/>
      <c r="W26" s="54"/>
      <c r="AQ26" s="117" t="s">
        <v>32</v>
      </c>
      <c r="AR26" s="117" t="s">
        <v>2090</v>
      </c>
      <c r="AS26" s="117">
        <v>2708808</v>
      </c>
      <c r="AT26" s="117"/>
      <c r="AU26" s="117"/>
    </row>
    <row r="27" spans="1:47" s="137" customFormat="1" ht="30" customHeight="1">
      <c r="A27" s="54"/>
      <c r="B27" s="54"/>
      <c r="C27" s="54"/>
      <c r="D27" s="54"/>
      <c r="E27" s="54"/>
      <c r="F27" s="54"/>
      <c r="G27" s="54"/>
      <c r="H27" s="54"/>
      <c r="I27" s="54"/>
      <c r="J27" s="54"/>
      <c r="K27" s="54"/>
      <c r="L27" s="54"/>
      <c r="M27" s="54"/>
      <c r="N27" s="54"/>
      <c r="O27" s="54"/>
      <c r="P27" s="54"/>
      <c r="Q27" s="54"/>
      <c r="R27" s="54"/>
      <c r="S27" s="54"/>
      <c r="T27" s="54"/>
      <c r="U27" s="54"/>
      <c r="V27" s="54"/>
      <c r="W27" s="54"/>
      <c r="AQ27" s="117" t="s">
        <v>32</v>
      </c>
      <c r="AR27" s="117" t="s">
        <v>2106</v>
      </c>
      <c r="AS27" s="117">
        <v>2708907</v>
      </c>
      <c r="AT27" s="117"/>
      <c r="AU27" s="117"/>
    </row>
    <row r="28" spans="1:47" s="137" customFormat="1" ht="30" customHeight="1">
      <c r="A28" s="54"/>
      <c r="B28" s="54"/>
      <c r="C28" s="54"/>
      <c r="D28" s="54"/>
      <c r="E28" s="54"/>
      <c r="F28" s="54"/>
      <c r="G28" s="54"/>
      <c r="H28" s="54"/>
      <c r="I28" s="54"/>
      <c r="J28" s="54"/>
      <c r="K28" s="54"/>
      <c r="L28" s="54"/>
      <c r="M28" s="54"/>
      <c r="N28" s="54"/>
      <c r="O28" s="54"/>
      <c r="P28" s="54"/>
      <c r="Q28" s="54"/>
      <c r="R28" s="54"/>
      <c r="S28" s="54"/>
      <c r="T28" s="54"/>
      <c r="U28" s="54"/>
      <c r="V28" s="54"/>
      <c r="W28" s="54"/>
      <c r="AQ28" s="117" t="s">
        <v>32</v>
      </c>
      <c r="AR28" s="117" t="s">
        <v>2122</v>
      </c>
      <c r="AS28" s="117">
        <v>2708956</v>
      </c>
      <c r="AT28" s="117"/>
      <c r="AU28" s="117"/>
    </row>
    <row r="29" spans="1:47" s="137" customFormat="1" ht="30" customHeight="1">
      <c r="A29" s="54"/>
      <c r="B29" s="54"/>
      <c r="C29" s="54"/>
      <c r="D29" s="54"/>
      <c r="E29" s="54"/>
      <c r="F29" s="54"/>
      <c r="G29" s="54"/>
      <c r="H29" s="54"/>
      <c r="I29" s="54"/>
      <c r="J29" s="54"/>
      <c r="K29" s="54"/>
      <c r="L29" s="54"/>
      <c r="M29" s="54"/>
      <c r="N29" s="54"/>
      <c r="O29" s="54"/>
      <c r="P29" s="54"/>
      <c r="Q29" s="54"/>
      <c r="R29" s="54"/>
      <c r="S29" s="54"/>
      <c r="T29" s="54"/>
      <c r="U29" s="54"/>
      <c r="V29" s="54"/>
      <c r="W29" s="54"/>
      <c r="AQ29" s="117" t="s">
        <v>32</v>
      </c>
      <c r="AR29" s="117" t="s">
        <v>2138</v>
      </c>
      <c r="AS29" s="117">
        <v>2709004</v>
      </c>
      <c r="AT29" s="117"/>
      <c r="AU29" s="117"/>
    </row>
    <row r="30" spans="1:47" s="137" customFormat="1" ht="30" customHeight="1">
      <c r="A30" s="54"/>
      <c r="B30" s="54"/>
      <c r="C30" s="54"/>
      <c r="D30" s="54"/>
      <c r="E30" s="54"/>
      <c r="F30" s="54"/>
      <c r="G30" s="54"/>
      <c r="H30" s="54"/>
      <c r="I30" s="54"/>
      <c r="J30" s="54"/>
      <c r="K30" s="54"/>
      <c r="L30" s="54"/>
      <c r="M30" s="54"/>
      <c r="N30" s="54"/>
      <c r="O30" s="54"/>
      <c r="P30" s="54"/>
      <c r="Q30" s="54"/>
      <c r="R30" s="54"/>
      <c r="S30" s="54"/>
      <c r="T30" s="54"/>
      <c r="U30" s="54"/>
      <c r="V30" s="54"/>
      <c r="W30" s="54"/>
      <c r="AQ30" s="117" t="s">
        <v>32</v>
      </c>
      <c r="AR30" s="117" t="s">
        <v>2154</v>
      </c>
      <c r="AS30" s="117">
        <v>2709103</v>
      </c>
      <c r="AT30" s="117"/>
      <c r="AU30" s="117"/>
    </row>
    <row r="31" spans="1:47" s="137" customFormat="1" ht="30" customHeight="1">
      <c r="A31" s="54"/>
      <c r="B31" s="54"/>
      <c r="C31" s="54"/>
      <c r="D31" s="54"/>
      <c r="E31" s="54"/>
      <c r="F31" s="54"/>
      <c r="G31" s="54"/>
      <c r="H31" s="54"/>
      <c r="I31" s="54"/>
      <c r="J31" s="54"/>
      <c r="K31" s="54"/>
      <c r="L31" s="54"/>
      <c r="M31" s="54"/>
      <c r="N31" s="54"/>
      <c r="O31" s="54"/>
      <c r="P31" s="54"/>
      <c r="Q31" s="54"/>
      <c r="R31" s="54"/>
      <c r="S31" s="54"/>
      <c r="T31" s="54"/>
      <c r="U31" s="54"/>
      <c r="V31" s="54"/>
      <c r="W31" s="54"/>
      <c r="AQ31" s="117" t="s">
        <v>32</v>
      </c>
      <c r="AR31" s="117" t="s">
        <v>2171</v>
      </c>
      <c r="AS31" s="117">
        <v>2709152</v>
      </c>
      <c r="AT31" s="117"/>
      <c r="AU31" s="117"/>
    </row>
    <row r="32" spans="1:47" s="137" customFormat="1" ht="30" customHeight="1">
      <c r="A32" s="54"/>
      <c r="B32" s="54"/>
      <c r="C32" s="54"/>
      <c r="D32" s="54"/>
      <c r="E32" s="54"/>
      <c r="F32" s="54"/>
      <c r="G32" s="54"/>
      <c r="H32" s="54"/>
      <c r="I32" s="54"/>
      <c r="J32" s="54"/>
      <c r="K32" s="54"/>
      <c r="L32" s="54"/>
      <c r="M32" s="54"/>
      <c r="N32" s="54"/>
      <c r="O32" s="54"/>
      <c r="P32" s="54"/>
      <c r="Q32" s="54"/>
      <c r="R32" s="54"/>
      <c r="S32" s="54"/>
      <c r="T32" s="54"/>
      <c r="U32" s="54"/>
      <c r="V32" s="54"/>
      <c r="W32" s="54"/>
      <c r="AQ32" s="117" t="s">
        <v>32</v>
      </c>
      <c r="AR32" s="117" t="s">
        <v>2188</v>
      </c>
      <c r="AS32" s="117">
        <v>2709202</v>
      </c>
      <c r="AT32" s="117"/>
      <c r="AU32" s="117"/>
    </row>
    <row r="33" spans="1:47" s="137" customFormat="1" ht="30" customHeight="1">
      <c r="A33" s="54"/>
      <c r="B33" s="54"/>
      <c r="C33" s="54"/>
      <c r="D33" s="54"/>
      <c r="E33" s="54"/>
      <c r="F33" s="54"/>
      <c r="G33" s="54"/>
      <c r="H33" s="54"/>
      <c r="I33" s="54"/>
      <c r="J33" s="54"/>
      <c r="K33" s="54"/>
      <c r="L33" s="54"/>
      <c r="M33" s="54"/>
      <c r="N33" s="54"/>
      <c r="O33" s="54"/>
      <c r="P33" s="54"/>
      <c r="Q33" s="54"/>
      <c r="R33" s="54"/>
      <c r="S33" s="54"/>
      <c r="T33" s="54"/>
      <c r="U33" s="54"/>
      <c r="V33" s="54"/>
      <c r="W33" s="54"/>
      <c r="AQ33" s="117" t="s">
        <v>32</v>
      </c>
      <c r="AR33" s="117" t="s">
        <v>2204</v>
      </c>
      <c r="AS33" s="117">
        <v>2709301</v>
      </c>
      <c r="AT33" s="117"/>
      <c r="AU33" s="117"/>
    </row>
    <row r="34" spans="1:47" s="137" customFormat="1" ht="30" customHeight="1">
      <c r="A34" s="54"/>
      <c r="B34" s="54"/>
      <c r="C34" s="54"/>
      <c r="D34" s="54"/>
      <c r="E34" s="54"/>
      <c r="F34" s="54"/>
      <c r="G34" s="54"/>
      <c r="H34" s="54"/>
      <c r="I34" s="54"/>
      <c r="J34" s="54"/>
      <c r="K34" s="54"/>
      <c r="L34" s="54"/>
      <c r="M34" s="54"/>
      <c r="N34" s="54"/>
      <c r="O34" s="54"/>
      <c r="P34" s="54"/>
      <c r="Q34" s="54"/>
      <c r="R34" s="54"/>
      <c r="S34" s="54"/>
      <c r="T34" s="54"/>
      <c r="U34" s="54"/>
      <c r="V34" s="54"/>
      <c r="W34" s="54"/>
      <c r="AQ34" s="117" t="s">
        <v>32</v>
      </c>
      <c r="AR34" s="117" t="s">
        <v>2219</v>
      </c>
      <c r="AS34" s="117">
        <v>2709400</v>
      </c>
      <c r="AT34" s="117"/>
      <c r="AU34" s="117"/>
    </row>
    <row r="35" spans="1:47" s="137" customFormat="1" ht="30" customHeight="1">
      <c r="A35" s="54"/>
      <c r="B35" s="54"/>
      <c r="C35" s="54"/>
      <c r="D35" s="54"/>
      <c r="E35" s="54"/>
      <c r="F35" s="54"/>
      <c r="G35" s="54"/>
      <c r="H35" s="54"/>
      <c r="I35" s="54"/>
      <c r="J35" s="54"/>
      <c r="K35" s="54"/>
      <c r="L35" s="54"/>
      <c r="M35" s="54"/>
      <c r="N35" s="54"/>
      <c r="O35" s="54"/>
      <c r="P35" s="54"/>
      <c r="Q35" s="54"/>
      <c r="R35" s="54"/>
      <c r="S35" s="54"/>
      <c r="T35" s="54"/>
      <c r="U35" s="54"/>
      <c r="V35" s="54"/>
      <c r="W35" s="54"/>
      <c r="AQ35" s="117" t="s">
        <v>35</v>
      </c>
      <c r="AR35" s="117" t="s">
        <v>92</v>
      </c>
      <c r="AS35" s="117">
        <v>1300029</v>
      </c>
      <c r="AT35" s="117"/>
      <c r="AU35" s="117"/>
    </row>
    <row r="36" spans="1:47" s="137" customFormat="1" ht="30" customHeight="1">
      <c r="A36" s="54"/>
      <c r="B36" s="54"/>
      <c r="C36" s="54"/>
      <c r="D36" s="54"/>
      <c r="E36" s="54"/>
      <c r="F36" s="54"/>
      <c r="G36" s="54"/>
      <c r="H36" s="54"/>
      <c r="I36" s="54"/>
      <c r="J36" s="54"/>
      <c r="K36" s="54"/>
      <c r="L36" s="54"/>
      <c r="M36" s="54"/>
      <c r="N36" s="54"/>
      <c r="O36" s="54"/>
      <c r="P36" s="54"/>
      <c r="Q36" s="54"/>
      <c r="R36" s="54"/>
      <c r="S36" s="54"/>
      <c r="T36" s="54"/>
      <c r="U36" s="54"/>
      <c r="V36" s="54"/>
      <c r="W36" s="54"/>
      <c r="AQ36" s="117" t="s">
        <v>35</v>
      </c>
      <c r="AR36" s="117" t="s">
        <v>118</v>
      </c>
      <c r="AS36" s="117">
        <v>1300060</v>
      </c>
      <c r="AT36" s="117"/>
      <c r="AU36" s="117"/>
    </row>
    <row r="37" spans="1:47" s="137" customFormat="1" ht="30" customHeight="1">
      <c r="A37" s="54"/>
      <c r="B37" s="54"/>
      <c r="C37" s="54"/>
      <c r="D37" s="54"/>
      <c r="E37" s="54"/>
      <c r="F37" s="54"/>
      <c r="G37" s="54"/>
      <c r="H37" s="54"/>
      <c r="I37" s="54"/>
      <c r="J37" s="54"/>
      <c r="K37" s="54"/>
      <c r="L37" s="54"/>
      <c r="M37" s="54"/>
      <c r="N37" s="54"/>
      <c r="O37" s="54"/>
      <c r="P37" s="54"/>
      <c r="Q37" s="54"/>
      <c r="R37" s="54"/>
      <c r="S37" s="54"/>
      <c r="T37" s="54"/>
      <c r="U37" s="54"/>
      <c r="V37" s="54"/>
      <c r="W37" s="54"/>
      <c r="AQ37" s="117" t="s">
        <v>35</v>
      </c>
      <c r="AR37" s="117" t="s">
        <v>144</v>
      </c>
      <c r="AS37" s="117">
        <v>1300086</v>
      </c>
      <c r="AT37" s="117"/>
      <c r="AU37" s="117"/>
    </row>
    <row r="38" spans="1:47" s="137" customFormat="1" ht="30" customHeight="1">
      <c r="A38" s="54"/>
      <c r="B38" s="54"/>
      <c r="C38" s="54"/>
      <c r="D38" s="54"/>
      <c r="E38" s="54"/>
      <c r="F38" s="54"/>
      <c r="G38" s="54"/>
      <c r="H38" s="54"/>
      <c r="I38" s="54"/>
      <c r="J38" s="54"/>
      <c r="K38" s="54"/>
      <c r="L38" s="54"/>
      <c r="M38" s="54"/>
      <c r="N38" s="54"/>
      <c r="O38" s="54"/>
      <c r="P38" s="54"/>
      <c r="Q38" s="54"/>
      <c r="R38" s="54"/>
      <c r="S38" s="54"/>
      <c r="T38" s="54"/>
      <c r="U38" s="54"/>
      <c r="V38" s="54"/>
      <c r="W38" s="54"/>
      <c r="AQ38" s="117" t="s">
        <v>35</v>
      </c>
      <c r="AR38" s="117" t="s">
        <v>169</v>
      </c>
      <c r="AS38" s="117">
        <v>1300102</v>
      </c>
      <c r="AT38" s="117"/>
      <c r="AU38" s="117"/>
    </row>
    <row r="39" spans="1:47" s="137" customFormat="1" ht="30" customHeight="1">
      <c r="A39" s="54"/>
      <c r="B39" s="54"/>
      <c r="C39" s="54"/>
      <c r="D39" s="54"/>
      <c r="E39" s="54"/>
      <c r="F39" s="54"/>
      <c r="G39" s="54"/>
      <c r="H39" s="54"/>
      <c r="I39" s="54"/>
      <c r="J39" s="54"/>
      <c r="K39" s="54"/>
      <c r="L39" s="54"/>
      <c r="M39" s="54"/>
      <c r="N39" s="54"/>
      <c r="O39" s="54"/>
      <c r="P39" s="54"/>
      <c r="Q39" s="54"/>
      <c r="R39" s="54"/>
      <c r="S39" s="54"/>
      <c r="T39" s="54"/>
      <c r="U39" s="54"/>
      <c r="V39" s="54"/>
      <c r="W39" s="54"/>
      <c r="AQ39" s="117" t="s">
        <v>35</v>
      </c>
      <c r="AR39" s="117" t="s">
        <v>195</v>
      </c>
      <c r="AS39" s="117">
        <v>1300144</v>
      </c>
      <c r="AT39" s="117"/>
      <c r="AU39" s="117"/>
    </row>
    <row r="40" spans="1:47" s="137" customFormat="1" ht="30" customHeight="1">
      <c r="A40" s="54"/>
      <c r="B40" s="54"/>
      <c r="C40" s="54"/>
      <c r="D40" s="54"/>
      <c r="E40" s="54"/>
      <c r="F40" s="54"/>
      <c r="G40" s="54"/>
      <c r="H40" s="54"/>
      <c r="I40" s="54"/>
      <c r="J40" s="54"/>
      <c r="K40" s="54"/>
      <c r="L40" s="54"/>
      <c r="M40" s="54"/>
      <c r="N40" s="54"/>
      <c r="O40" s="54"/>
      <c r="P40" s="54"/>
      <c r="Q40" s="54"/>
      <c r="R40" s="54"/>
      <c r="S40" s="54"/>
      <c r="T40" s="54"/>
      <c r="U40" s="54"/>
      <c r="V40" s="54"/>
      <c r="W40" s="54"/>
      <c r="AQ40" s="117" t="s">
        <v>35</v>
      </c>
      <c r="AR40" s="117" t="s">
        <v>221</v>
      </c>
      <c r="AS40" s="117">
        <v>1300201</v>
      </c>
      <c r="AT40" s="117"/>
      <c r="AU40" s="117"/>
    </row>
    <row r="41" spans="1:47" s="137" customFormat="1" ht="30" customHeight="1">
      <c r="A41" s="54"/>
      <c r="B41" s="54"/>
      <c r="C41" s="54"/>
      <c r="D41" s="54"/>
      <c r="E41" s="54"/>
      <c r="F41" s="54"/>
      <c r="G41" s="54"/>
      <c r="H41" s="54"/>
      <c r="I41" s="54"/>
      <c r="J41" s="54"/>
      <c r="K41" s="54"/>
      <c r="L41" s="54"/>
      <c r="M41" s="54"/>
      <c r="N41" s="54"/>
      <c r="O41" s="54"/>
      <c r="P41" s="54"/>
      <c r="Q41" s="54"/>
      <c r="R41" s="54"/>
      <c r="S41" s="54"/>
      <c r="T41" s="54"/>
      <c r="U41" s="54"/>
      <c r="V41" s="54"/>
      <c r="W41" s="54"/>
      <c r="AQ41" s="117" t="s">
        <v>35</v>
      </c>
      <c r="AR41" s="117" t="s">
        <v>245</v>
      </c>
      <c r="AS41" s="117">
        <v>1300300</v>
      </c>
      <c r="AT41" s="117"/>
      <c r="AU41" s="117"/>
    </row>
    <row r="42" spans="1:47" s="137" customFormat="1" ht="30" customHeight="1">
      <c r="A42" s="54"/>
      <c r="B42" s="54"/>
      <c r="C42" s="54"/>
      <c r="D42" s="54"/>
      <c r="E42" s="54"/>
      <c r="F42" s="54"/>
      <c r="G42" s="54"/>
      <c r="H42" s="54"/>
      <c r="I42" s="54"/>
      <c r="J42" s="54"/>
      <c r="K42" s="54"/>
      <c r="L42" s="54"/>
      <c r="M42" s="54"/>
      <c r="N42" s="54"/>
      <c r="O42" s="54"/>
      <c r="P42" s="54"/>
      <c r="Q42" s="54"/>
      <c r="R42" s="54"/>
      <c r="S42" s="54"/>
      <c r="T42" s="54"/>
      <c r="U42" s="54"/>
      <c r="V42" s="54"/>
      <c r="W42" s="54"/>
      <c r="AQ42" s="117" t="s">
        <v>35</v>
      </c>
      <c r="AR42" s="117" t="s">
        <v>270</v>
      </c>
      <c r="AS42" s="117">
        <v>1300409</v>
      </c>
      <c r="AT42" s="117"/>
      <c r="AU42" s="117"/>
    </row>
    <row r="43" spans="1:47" s="137" customFormat="1" ht="30" customHeight="1">
      <c r="A43" s="54"/>
      <c r="B43" s="54"/>
      <c r="C43" s="54"/>
      <c r="D43" s="54"/>
      <c r="E43" s="54"/>
      <c r="F43" s="54"/>
      <c r="G43" s="54"/>
      <c r="H43" s="54"/>
      <c r="I43" s="54"/>
      <c r="J43" s="54"/>
      <c r="K43" s="54"/>
      <c r="L43" s="54"/>
      <c r="M43" s="54"/>
      <c r="N43" s="54"/>
      <c r="O43" s="54"/>
      <c r="P43" s="54"/>
      <c r="Q43" s="54"/>
      <c r="R43" s="54"/>
      <c r="S43" s="54"/>
      <c r="T43" s="54"/>
      <c r="U43" s="54"/>
      <c r="V43" s="54"/>
      <c r="W43" s="54"/>
      <c r="AQ43" s="117" t="s">
        <v>35</v>
      </c>
      <c r="AR43" s="117" t="s">
        <v>296</v>
      </c>
      <c r="AS43" s="117">
        <v>1300508</v>
      </c>
      <c r="AT43" s="117"/>
      <c r="AU43" s="117"/>
    </row>
    <row r="44" spans="1:47" s="137" customFormat="1" ht="30" customHeight="1">
      <c r="A44" s="54"/>
      <c r="B44" s="54"/>
      <c r="C44" s="54"/>
      <c r="D44" s="54"/>
      <c r="E44" s="54"/>
      <c r="F44" s="54"/>
      <c r="G44" s="54"/>
      <c r="H44" s="54"/>
      <c r="I44" s="54"/>
      <c r="J44" s="54"/>
      <c r="K44" s="54"/>
      <c r="L44" s="54"/>
      <c r="M44" s="54"/>
      <c r="N44" s="54"/>
      <c r="O44" s="54"/>
      <c r="P44" s="54"/>
      <c r="Q44" s="54"/>
      <c r="R44" s="54"/>
      <c r="S44" s="54"/>
      <c r="T44" s="54"/>
      <c r="U44" s="54"/>
      <c r="V44" s="54"/>
      <c r="W44" s="54"/>
      <c r="AQ44" s="117" t="s">
        <v>35</v>
      </c>
      <c r="AR44" s="117" t="s">
        <v>322</v>
      </c>
      <c r="AS44" s="117">
        <v>1300607</v>
      </c>
      <c r="AT44" s="117"/>
      <c r="AU44" s="117"/>
    </row>
    <row r="45" spans="1:47" s="137" customFormat="1" ht="30" customHeight="1">
      <c r="A45" s="54"/>
      <c r="B45" s="54"/>
      <c r="C45" s="54"/>
      <c r="D45" s="54"/>
      <c r="E45" s="54"/>
      <c r="F45" s="54"/>
      <c r="G45" s="54"/>
      <c r="H45" s="54"/>
      <c r="I45" s="54"/>
      <c r="J45" s="54"/>
      <c r="K45" s="54"/>
      <c r="L45" s="54"/>
      <c r="M45" s="54"/>
      <c r="N45" s="54"/>
      <c r="O45" s="54"/>
      <c r="P45" s="54"/>
      <c r="Q45" s="54"/>
      <c r="R45" s="54"/>
      <c r="S45" s="54"/>
      <c r="T45" s="54"/>
      <c r="U45" s="54"/>
      <c r="V45" s="54"/>
      <c r="W45" s="54"/>
      <c r="AQ45" s="117" t="s">
        <v>35</v>
      </c>
      <c r="AR45" s="117" t="s">
        <v>347</v>
      </c>
      <c r="AS45" s="117">
        <v>1300631</v>
      </c>
      <c r="AT45" s="117"/>
      <c r="AU45" s="117"/>
    </row>
    <row r="46" spans="1:47" s="137" customFormat="1" ht="30" customHeight="1">
      <c r="A46" s="54"/>
      <c r="B46" s="54"/>
      <c r="C46" s="54"/>
      <c r="D46" s="54"/>
      <c r="E46" s="54"/>
      <c r="F46" s="54"/>
      <c r="G46" s="54"/>
      <c r="H46" s="54"/>
      <c r="I46" s="54"/>
      <c r="J46" s="54"/>
      <c r="K46" s="54"/>
      <c r="L46" s="54"/>
      <c r="M46" s="54"/>
      <c r="N46" s="54"/>
      <c r="O46" s="54"/>
      <c r="P46" s="54"/>
      <c r="Q46" s="54"/>
      <c r="R46" s="54"/>
      <c r="S46" s="54"/>
      <c r="T46" s="54"/>
      <c r="U46" s="54"/>
      <c r="V46" s="54"/>
      <c r="W46" s="54"/>
      <c r="AQ46" s="117" t="s">
        <v>35</v>
      </c>
      <c r="AR46" s="117" t="s">
        <v>371</v>
      </c>
      <c r="AS46" s="117">
        <v>1300680</v>
      </c>
      <c r="AT46" s="117"/>
      <c r="AU46" s="117"/>
    </row>
    <row r="47" spans="1:47" s="137" customFormat="1" ht="30" customHeight="1">
      <c r="A47" s="54"/>
      <c r="B47" s="54"/>
      <c r="C47" s="54"/>
      <c r="D47" s="54"/>
      <c r="E47" s="54"/>
      <c r="F47" s="54"/>
      <c r="G47" s="54"/>
      <c r="H47" s="54"/>
      <c r="I47" s="54"/>
      <c r="J47" s="54"/>
      <c r="K47" s="54"/>
      <c r="L47" s="54"/>
      <c r="M47" s="54"/>
      <c r="N47" s="54"/>
      <c r="O47" s="54"/>
      <c r="P47" s="54"/>
      <c r="Q47" s="54"/>
      <c r="R47" s="54"/>
      <c r="S47" s="54"/>
      <c r="T47" s="54"/>
      <c r="U47" s="54"/>
      <c r="V47" s="54"/>
      <c r="W47" s="54"/>
      <c r="AQ47" s="117" t="s">
        <v>35</v>
      </c>
      <c r="AR47" s="117" t="s">
        <v>396</v>
      </c>
      <c r="AS47" s="117">
        <v>1300706</v>
      </c>
      <c r="AT47" s="117"/>
      <c r="AU47" s="117"/>
    </row>
    <row r="48" spans="1:47" s="137" customFormat="1" ht="30" customHeight="1">
      <c r="A48" s="54"/>
      <c r="B48" s="54"/>
      <c r="C48" s="54"/>
      <c r="D48" s="54"/>
      <c r="E48" s="54"/>
      <c r="F48" s="54"/>
      <c r="G48" s="54"/>
      <c r="H48" s="54"/>
      <c r="I48" s="54"/>
      <c r="J48" s="54"/>
      <c r="K48" s="54"/>
      <c r="L48" s="54"/>
      <c r="M48" s="54"/>
      <c r="N48" s="54"/>
      <c r="O48" s="54"/>
      <c r="P48" s="54"/>
      <c r="Q48" s="54"/>
      <c r="R48" s="54"/>
      <c r="S48" s="54"/>
      <c r="T48" s="54"/>
      <c r="U48" s="54"/>
      <c r="V48" s="54"/>
      <c r="W48" s="54"/>
      <c r="AQ48" s="117" t="s">
        <v>35</v>
      </c>
      <c r="AR48" s="117" t="s">
        <v>421</v>
      </c>
      <c r="AS48" s="117">
        <v>1300805</v>
      </c>
      <c r="AT48" s="117"/>
      <c r="AU48" s="117"/>
    </row>
    <row r="49" spans="1:47" s="137" customFormat="1" ht="30" customHeight="1">
      <c r="A49" s="54"/>
      <c r="B49" s="54"/>
      <c r="C49" s="54"/>
      <c r="D49" s="54"/>
      <c r="E49" s="54"/>
      <c r="F49" s="54"/>
      <c r="G49" s="54"/>
      <c r="H49" s="54"/>
      <c r="I49" s="54"/>
      <c r="J49" s="54"/>
      <c r="K49" s="54"/>
      <c r="L49" s="54"/>
      <c r="M49" s="54"/>
      <c r="N49" s="54"/>
      <c r="O49" s="54"/>
      <c r="P49" s="54"/>
      <c r="Q49" s="54"/>
      <c r="R49" s="54"/>
      <c r="S49" s="54"/>
      <c r="T49" s="54"/>
      <c r="U49" s="54"/>
      <c r="V49" s="54"/>
      <c r="W49" s="54"/>
      <c r="AQ49" s="117" t="s">
        <v>35</v>
      </c>
      <c r="AR49" s="117" t="s">
        <v>447</v>
      </c>
      <c r="AS49" s="117">
        <v>1300839</v>
      </c>
      <c r="AT49" s="117"/>
      <c r="AU49" s="117"/>
    </row>
    <row r="50" spans="1:47" s="137" customFormat="1" ht="30" customHeight="1">
      <c r="A50" s="54"/>
      <c r="B50" s="54"/>
      <c r="C50" s="54"/>
      <c r="D50" s="54"/>
      <c r="E50" s="54"/>
      <c r="F50" s="54"/>
      <c r="G50" s="54"/>
      <c r="H50" s="54"/>
      <c r="I50" s="54"/>
      <c r="J50" s="54"/>
      <c r="K50" s="54"/>
      <c r="L50" s="54"/>
      <c r="M50" s="54"/>
      <c r="N50" s="54"/>
      <c r="O50" s="54"/>
      <c r="P50" s="54"/>
      <c r="Q50" s="54"/>
      <c r="R50" s="54"/>
      <c r="S50" s="54"/>
      <c r="T50" s="54"/>
      <c r="U50" s="54"/>
      <c r="V50" s="54"/>
      <c r="W50" s="54"/>
      <c r="AQ50" s="117" t="s">
        <v>35</v>
      </c>
      <c r="AR50" s="117" t="s">
        <v>472</v>
      </c>
      <c r="AS50" s="117">
        <v>1300904</v>
      </c>
      <c r="AT50" s="117"/>
      <c r="AU50" s="117"/>
    </row>
    <row r="51" spans="1:47" s="137" customFormat="1" ht="30" customHeight="1">
      <c r="A51" s="54"/>
      <c r="B51" s="54"/>
      <c r="C51" s="54"/>
      <c r="D51" s="54"/>
      <c r="E51" s="54"/>
      <c r="F51" s="54"/>
      <c r="G51" s="54"/>
      <c r="H51" s="54"/>
      <c r="I51" s="54"/>
      <c r="J51" s="54"/>
      <c r="K51" s="54"/>
      <c r="L51" s="54"/>
      <c r="M51" s="54"/>
      <c r="N51" s="54"/>
      <c r="O51" s="54"/>
      <c r="P51" s="54"/>
      <c r="Q51" s="54"/>
      <c r="R51" s="54"/>
      <c r="S51" s="54"/>
      <c r="T51" s="54"/>
      <c r="U51" s="54"/>
      <c r="V51" s="54"/>
      <c r="W51" s="54"/>
      <c r="AQ51" s="117" t="s">
        <v>35</v>
      </c>
      <c r="AR51" s="117" t="s">
        <v>496</v>
      </c>
      <c r="AS51" s="117">
        <v>1301001</v>
      </c>
      <c r="AT51" s="117"/>
      <c r="AU51" s="117"/>
    </row>
    <row r="52" spans="1:47" s="137" customFormat="1" ht="30" customHeight="1">
      <c r="A52" s="54"/>
      <c r="B52" s="54"/>
      <c r="C52" s="54"/>
      <c r="D52" s="54"/>
      <c r="E52" s="54"/>
      <c r="F52" s="54"/>
      <c r="G52" s="54"/>
      <c r="H52" s="54"/>
      <c r="I52" s="54"/>
      <c r="J52" s="54"/>
      <c r="K52" s="54"/>
      <c r="L52" s="54"/>
      <c r="M52" s="54"/>
      <c r="N52" s="54"/>
      <c r="O52" s="54"/>
      <c r="P52" s="54"/>
      <c r="Q52" s="54"/>
      <c r="R52" s="54"/>
      <c r="S52" s="54"/>
      <c r="T52" s="54"/>
      <c r="U52" s="54"/>
      <c r="V52" s="54"/>
      <c r="W52" s="54"/>
      <c r="AQ52" s="117" t="s">
        <v>35</v>
      </c>
      <c r="AR52" s="117" t="s">
        <v>519</v>
      </c>
      <c r="AS52" s="117">
        <v>1301100</v>
      </c>
      <c r="AT52" s="117"/>
      <c r="AU52" s="117"/>
    </row>
    <row r="53" spans="1:47" s="137" customFormat="1" ht="30" customHeight="1">
      <c r="A53" s="54"/>
      <c r="B53" s="54"/>
      <c r="C53" s="54"/>
      <c r="D53" s="54"/>
      <c r="E53" s="54"/>
      <c r="F53" s="54"/>
      <c r="G53" s="54"/>
      <c r="H53" s="54"/>
      <c r="I53" s="54"/>
      <c r="J53" s="54"/>
      <c r="K53" s="54"/>
      <c r="L53" s="54"/>
      <c r="M53" s="54"/>
      <c r="N53" s="54"/>
      <c r="O53" s="54"/>
      <c r="P53" s="54"/>
      <c r="Q53" s="54"/>
      <c r="R53" s="54"/>
      <c r="S53" s="54"/>
      <c r="T53" s="54"/>
      <c r="U53" s="54"/>
      <c r="V53" s="54"/>
      <c r="W53" s="54"/>
      <c r="AQ53" s="117" t="s">
        <v>35</v>
      </c>
      <c r="AR53" s="117" t="s">
        <v>543</v>
      </c>
      <c r="AS53" s="117">
        <v>1301159</v>
      </c>
      <c r="AT53" s="117"/>
      <c r="AU53" s="117"/>
    </row>
    <row r="54" spans="1:47" s="137" customFormat="1" ht="30" customHeight="1">
      <c r="A54" s="54"/>
      <c r="B54" s="54"/>
      <c r="C54" s="54"/>
      <c r="D54" s="54"/>
      <c r="E54" s="54"/>
      <c r="F54" s="54"/>
      <c r="G54" s="54"/>
      <c r="H54" s="54"/>
      <c r="I54" s="54"/>
      <c r="J54" s="54"/>
      <c r="K54" s="54"/>
      <c r="L54" s="54"/>
      <c r="M54" s="54"/>
      <c r="N54" s="54"/>
      <c r="O54" s="54"/>
      <c r="P54" s="54"/>
      <c r="Q54" s="54"/>
      <c r="R54" s="54"/>
      <c r="S54" s="54"/>
      <c r="T54" s="54"/>
      <c r="U54" s="54"/>
      <c r="V54" s="54"/>
      <c r="W54" s="54"/>
      <c r="AQ54" s="117" t="s">
        <v>35</v>
      </c>
      <c r="AR54" s="117" t="s">
        <v>566</v>
      </c>
      <c r="AS54" s="117">
        <v>1301209</v>
      </c>
      <c r="AT54" s="117"/>
      <c r="AU54" s="117"/>
    </row>
    <row r="55" spans="1:47" s="137" customFormat="1" ht="30" customHeight="1">
      <c r="A55" s="54"/>
      <c r="B55" s="54"/>
      <c r="C55" s="54"/>
      <c r="D55" s="54"/>
      <c r="E55" s="54"/>
      <c r="F55" s="54"/>
      <c r="G55" s="54"/>
      <c r="H55" s="54"/>
      <c r="I55" s="54"/>
      <c r="J55" s="54"/>
      <c r="K55" s="54"/>
      <c r="L55" s="54"/>
      <c r="M55" s="54"/>
      <c r="N55" s="54"/>
      <c r="O55" s="54"/>
      <c r="P55" s="54"/>
      <c r="Q55" s="54"/>
      <c r="R55" s="54"/>
      <c r="S55" s="54"/>
      <c r="T55" s="54"/>
      <c r="U55" s="54"/>
      <c r="V55" s="54"/>
      <c r="W55" s="54"/>
      <c r="AQ55" s="117" t="s">
        <v>35</v>
      </c>
      <c r="AR55" s="117" t="s">
        <v>589</v>
      </c>
      <c r="AS55" s="117">
        <v>1301308</v>
      </c>
      <c r="AT55" s="117"/>
      <c r="AU55" s="117"/>
    </row>
    <row r="56" spans="1:47" s="137" customFormat="1" ht="30" customHeight="1">
      <c r="A56" s="54"/>
      <c r="B56" s="54"/>
      <c r="C56" s="54"/>
      <c r="D56" s="54"/>
      <c r="E56" s="54"/>
      <c r="F56" s="54"/>
      <c r="G56" s="54"/>
      <c r="H56" s="54"/>
      <c r="I56" s="54"/>
      <c r="J56" s="54"/>
      <c r="K56" s="54"/>
      <c r="L56" s="54"/>
      <c r="M56" s="54"/>
      <c r="N56" s="54"/>
      <c r="O56" s="54"/>
      <c r="P56" s="54"/>
      <c r="Q56" s="54"/>
      <c r="R56" s="54"/>
      <c r="S56" s="54"/>
      <c r="T56" s="54"/>
      <c r="U56" s="54"/>
      <c r="V56" s="54"/>
      <c r="W56" s="54"/>
      <c r="AQ56" s="117" t="s">
        <v>35</v>
      </c>
      <c r="AR56" s="117" t="s">
        <v>612</v>
      </c>
      <c r="AS56" s="117">
        <v>1301407</v>
      </c>
      <c r="AT56" s="117"/>
      <c r="AU56" s="117"/>
    </row>
    <row r="57" spans="1:47" s="137" customFormat="1" ht="30" customHeight="1">
      <c r="A57" s="54"/>
      <c r="B57" s="54"/>
      <c r="C57" s="54"/>
      <c r="D57" s="54"/>
      <c r="E57" s="54"/>
      <c r="F57" s="54"/>
      <c r="G57" s="54"/>
      <c r="H57" s="54"/>
      <c r="I57" s="54"/>
      <c r="J57" s="54"/>
      <c r="K57" s="54"/>
      <c r="L57" s="54"/>
      <c r="M57" s="54"/>
      <c r="N57" s="54"/>
      <c r="O57" s="54"/>
      <c r="P57" s="54"/>
      <c r="Q57" s="54"/>
      <c r="R57" s="54"/>
      <c r="S57" s="54"/>
      <c r="T57" s="54"/>
      <c r="U57" s="54"/>
      <c r="V57" s="54"/>
      <c r="W57" s="54"/>
      <c r="AQ57" s="117" t="s">
        <v>35</v>
      </c>
      <c r="AR57" s="117" t="s">
        <v>633</v>
      </c>
      <c r="AS57" s="117">
        <v>1301506</v>
      </c>
      <c r="AT57" s="117"/>
      <c r="AU57" s="117"/>
    </row>
    <row r="58" spans="1:47" s="137" customFormat="1" ht="30" customHeight="1">
      <c r="A58" s="54"/>
      <c r="B58" s="54"/>
      <c r="C58" s="54"/>
      <c r="D58" s="54"/>
      <c r="E58" s="54"/>
      <c r="F58" s="54"/>
      <c r="G58" s="54"/>
      <c r="H58" s="54"/>
      <c r="I58" s="54"/>
      <c r="J58" s="54"/>
      <c r="K58" s="54"/>
      <c r="L58" s="54"/>
      <c r="M58" s="54"/>
      <c r="N58" s="54"/>
      <c r="O58" s="54"/>
      <c r="P58" s="54"/>
      <c r="Q58" s="54"/>
      <c r="R58" s="54"/>
      <c r="S58" s="54"/>
      <c r="T58" s="54"/>
      <c r="U58" s="54"/>
      <c r="V58" s="54"/>
      <c r="W58" s="54"/>
      <c r="AQ58" s="117" t="s">
        <v>35</v>
      </c>
      <c r="AR58" s="117" t="s">
        <v>654</v>
      </c>
      <c r="AS58" s="117">
        <v>1301605</v>
      </c>
      <c r="AT58" s="117"/>
      <c r="AU58" s="117"/>
    </row>
    <row r="59" spans="1:47" s="137" customFormat="1" ht="30" customHeight="1">
      <c r="A59" s="54"/>
      <c r="B59" s="54"/>
      <c r="C59" s="54"/>
      <c r="D59" s="54"/>
      <c r="E59" s="54"/>
      <c r="F59" s="54"/>
      <c r="G59" s="54"/>
      <c r="H59" s="54"/>
      <c r="I59" s="54"/>
      <c r="J59" s="54"/>
      <c r="K59" s="54"/>
      <c r="L59" s="54"/>
      <c r="M59" s="54"/>
      <c r="N59" s="54"/>
      <c r="O59" s="54"/>
      <c r="P59" s="54"/>
      <c r="Q59" s="54"/>
      <c r="R59" s="54"/>
      <c r="S59" s="54"/>
      <c r="T59" s="54"/>
      <c r="U59" s="54"/>
      <c r="V59" s="54"/>
      <c r="W59" s="54"/>
      <c r="AQ59" s="117" t="s">
        <v>35</v>
      </c>
      <c r="AR59" s="117" t="s">
        <v>675</v>
      </c>
      <c r="AS59" s="117">
        <v>1301654</v>
      </c>
      <c r="AT59" s="117"/>
      <c r="AU59" s="117"/>
    </row>
    <row r="60" spans="1:47" s="137" customFormat="1" ht="30" customHeight="1">
      <c r="A60" s="54"/>
      <c r="B60" s="54"/>
      <c r="C60" s="54"/>
      <c r="D60" s="54"/>
      <c r="E60" s="54"/>
      <c r="F60" s="54"/>
      <c r="G60" s="54"/>
      <c r="H60" s="54"/>
      <c r="I60" s="54"/>
      <c r="J60" s="54"/>
      <c r="K60" s="54"/>
      <c r="L60" s="54"/>
      <c r="M60" s="54"/>
      <c r="N60" s="54"/>
      <c r="O60" s="54"/>
      <c r="P60" s="54"/>
      <c r="Q60" s="54"/>
      <c r="R60" s="54"/>
      <c r="S60" s="54"/>
      <c r="T60" s="54"/>
      <c r="U60" s="54"/>
      <c r="V60" s="54"/>
      <c r="W60" s="54"/>
      <c r="AQ60" s="117" t="s">
        <v>35</v>
      </c>
      <c r="AR60" s="117" t="s">
        <v>695</v>
      </c>
      <c r="AS60" s="117">
        <v>1301704</v>
      </c>
      <c r="AT60" s="117"/>
      <c r="AU60" s="117"/>
    </row>
    <row r="61" spans="1:47" s="137" customFormat="1" ht="30" customHeight="1">
      <c r="A61" s="54"/>
      <c r="B61" s="54"/>
      <c r="C61" s="54"/>
      <c r="D61" s="54"/>
      <c r="E61" s="54"/>
      <c r="F61" s="54"/>
      <c r="G61" s="54"/>
      <c r="H61" s="54"/>
      <c r="I61" s="54"/>
      <c r="J61" s="54"/>
      <c r="K61" s="54"/>
      <c r="L61" s="54"/>
      <c r="M61" s="54"/>
      <c r="N61" s="54"/>
      <c r="O61" s="54"/>
      <c r="P61" s="54"/>
      <c r="Q61" s="54"/>
      <c r="R61" s="54"/>
      <c r="S61" s="54"/>
      <c r="T61" s="54"/>
      <c r="U61" s="54"/>
      <c r="V61" s="54"/>
      <c r="W61" s="54"/>
      <c r="AQ61" s="117" t="s">
        <v>35</v>
      </c>
      <c r="AR61" s="117" t="s">
        <v>717</v>
      </c>
      <c r="AS61" s="117">
        <v>1301803</v>
      </c>
      <c r="AT61" s="117"/>
      <c r="AU61" s="117"/>
    </row>
    <row r="62" spans="1:47" s="137" customFormat="1" ht="30" customHeight="1">
      <c r="A62" s="54"/>
      <c r="B62" s="54"/>
      <c r="C62" s="54"/>
      <c r="D62" s="54"/>
      <c r="E62" s="54"/>
      <c r="F62" s="54"/>
      <c r="G62" s="54"/>
      <c r="H62" s="54"/>
      <c r="I62" s="54"/>
      <c r="J62" s="54"/>
      <c r="K62" s="54"/>
      <c r="L62" s="54"/>
      <c r="M62" s="54"/>
      <c r="N62" s="54"/>
      <c r="O62" s="54"/>
      <c r="P62" s="54"/>
      <c r="Q62" s="54"/>
      <c r="R62" s="54"/>
      <c r="S62" s="54"/>
      <c r="T62" s="54"/>
      <c r="U62" s="54"/>
      <c r="V62" s="54"/>
      <c r="W62" s="54"/>
      <c r="AQ62" s="117" t="s">
        <v>35</v>
      </c>
      <c r="AR62" s="117" t="s">
        <v>739</v>
      </c>
      <c r="AS62" s="117">
        <v>1301852</v>
      </c>
      <c r="AT62" s="117"/>
      <c r="AU62" s="117"/>
    </row>
    <row r="63" spans="1:47" s="137" customFormat="1" ht="30" customHeight="1">
      <c r="A63" s="54"/>
      <c r="B63" s="54"/>
      <c r="C63" s="54"/>
      <c r="D63" s="54"/>
      <c r="E63" s="54"/>
      <c r="F63" s="54"/>
      <c r="G63" s="54"/>
      <c r="H63" s="54"/>
      <c r="I63" s="54"/>
      <c r="J63" s="54"/>
      <c r="K63" s="54"/>
      <c r="L63" s="54"/>
      <c r="M63" s="54"/>
      <c r="N63" s="54"/>
      <c r="O63" s="54"/>
      <c r="P63" s="54"/>
      <c r="Q63" s="54"/>
      <c r="R63" s="54"/>
      <c r="S63" s="54"/>
      <c r="T63" s="54"/>
      <c r="U63" s="54"/>
      <c r="V63" s="54"/>
      <c r="W63" s="54"/>
      <c r="AQ63" s="117" t="s">
        <v>35</v>
      </c>
      <c r="AR63" s="117" t="s">
        <v>760</v>
      </c>
      <c r="AS63" s="117">
        <v>1301902</v>
      </c>
      <c r="AT63" s="117"/>
      <c r="AU63" s="117"/>
    </row>
    <row r="64" spans="1:47" s="137" customFormat="1" ht="30" customHeight="1">
      <c r="A64" s="54"/>
      <c r="B64" s="54"/>
      <c r="C64" s="54"/>
      <c r="D64" s="54"/>
      <c r="E64" s="54"/>
      <c r="F64" s="54"/>
      <c r="G64" s="54"/>
      <c r="H64" s="54"/>
      <c r="I64" s="54"/>
      <c r="J64" s="54"/>
      <c r="K64" s="54"/>
      <c r="L64" s="54"/>
      <c r="M64" s="54"/>
      <c r="N64" s="54"/>
      <c r="O64" s="54"/>
      <c r="P64" s="54"/>
      <c r="Q64" s="54"/>
      <c r="R64" s="54"/>
      <c r="S64" s="54"/>
      <c r="T64" s="54"/>
      <c r="U64" s="54"/>
      <c r="V64" s="54"/>
      <c r="W64" s="54"/>
      <c r="AQ64" s="117" t="s">
        <v>35</v>
      </c>
      <c r="AR64" s="117" t="s">
        <v>783</v>
      </c>
      <c r="AS64" s="117">
        <v>1301951</v>
      </c>
      <c r="AT64" s="117"/>
      <c r="AU64" s="117"/>
    </row>
    <row r="65" spans="1:47" s="137" customFormat="1" ht="30" customHeight="1">
      <c r="A65" s="54"/>
      <c r="B65" s="54"/>
      <c r="C65" s="54"/>
      <c r="D65" s="54"/>
      <c r="E65" s="54"/>
      <c r="F65" s="54"/>
      <c r="G65" s="54"/>
      <c r="H65" s="54"/>
      <c r="I65" s="54"/>
      <c r="J65" s="54"/>
      <c r="K65" s="54"/>
      <c r="L65" s="54"/>
      <c r="M65" s="54"/>
      <c r="N65" s="54"/>
      <c r="O65" s="54"/>
      <c r="P65" s="54"/>
      <c r="Q65" s="54"/>
      <c r="R65" s="54"/>
      <c r="S65" s="54"/>
      <c r="T65" s="54"/>
      <c r="U65" s="54"/>
      <c r="V65" s="54"/>
      <c r="W65" s="54"/>
      <c r="AQ65" s="117" t="s">
        <v>35</v>
      </c>
      <c r="AR65" s="117" t="s">
        <v>804</v>
      </c>
      <c r="AS65" s="117">
        <v>1302009</v>
      </c>
      <c r="AT65" s="117"/>
      <c r="AU65" s="117"/>
    </row>
    <row r="66" spans="1:47" s="137" customFormat="1" ht="30" customHeight="1">
      <c r="A66" s="54"/>
      <c r="B66" s="54"/>
      <c r="C66" s="54"/>
      <c r="D66" s="54"/>
      <c r="E66" s="54"/>
      <c r="F66" s="54"/>
      <c r="G66" s="54"/>
      <c r="H66" s="54"/>
      <c r="I66" s="54"/>
      <c r="J66" s="54"/>
      <c r="K66" s="54"/>
      <c r="L66" s="54"/>
      <c r="M66" s="54"/>
      <c r="N66" s="54"/>
      <c r="O66" s="54"/>
      <c r="P66" s="54"/>
      <c r="Q66" s="54"/>
      <c r="R66" s="54"/>
      <c r="S66" s="54"/>
      <c r="T66" s="54"/>
      <c r="U66" s="54"/>
      <c r="V66" s="54"/>
      <c r="W66" s="54"/>
      <c r="AQ66" s="117" t="s">
        <v>35</v>
      </c>
      <c r="AR66" s="117" t="s">
        <v>825</v>
      </c>
      <c r="AS66" s="117">
        <v>1302108</v>
      </c>
      <c r="AT66" s="117"/>
      <c r="AU66" s="117"/>
    </row>
    <row r="67" spans="1:47" s="137" customFormat="1" ht="30" customHeight="1">
      <c r="A67" s="54"/>
      <c r="B67" s="54"/>
      <c r="C67" s="54"/>
      <c r="D67" s="54"/>
      <c r="E67" s="54"/>
      <c r="F67" s="54"/>
      <c r="G67" s="54"/>
      <c r="H67" s="54"/>
      <c r="I67" s="54"/>
      <c r="J67" s="54"/>
      <c r="K67" s="54"/>
      <c r="L67" s="54"/>
      <c r="M67" s="54"/>
      <c r="N67" s="54"/>
      <c r="O67" s="54"/>
      <c r="P67" s="54"/>
      <c r="Q67" s="54"/>
      <c r="R67" s="54"/>
      <c r="S67" s="54"/>
      <c r="T67" s="54"/>
      <c r="U67" s="54"/>
      <c r="V67" s="54"/>
      <c r="W67" s="54"/>
      <c r="AQ67" s="117" t="s">
        <v>35</v>
      </c>
      <c r="AR67" s="117" t="s">
        <v>847</v>
      </c>
      <c r="AS67" s="117">
        <v>1302207</v>
      </c>
      <c r="AT67" s="117"/>
      <c r="AU67" s="117"/>
    </row>
    <row r="68" spans="1:47" s="137" customFormat="1" ht="30" customHeight="1">
      <c r="A68" s="54"/>
      <c r="B68" s="54"/>
      <c r="C68" s="54"/>
      <c r="D68" s="54"/>
      <c r="E68" s="54"/>
      <c r="F68" s="54"/>
      <c r="G68" s="54"/>
      <c r="H68" s="54"/>
      <c r="I68" s="54"/>
      <c r="J68" s="54"/>
      <c r="K68" s="54"/>
      <c r="L68" s="54"/>
      <c r="M68" s="54"/>
      <c r="N68" s="54"/>
      <c r="O68" s="54"/>
      <c r="P68" s="54"/>
      <c r="Q68" s="54"/>
      <c r="R68" s="54"/>
      <c r="S68" s="54"/>
      <c r="T68" s="54"/>
      <c r="U68" s="54"/>
      <c r="V68" s="54"/>
      <c r="W68" s="54"/>
      <c r="AQ68" s="117" t="s">
        <v>35</v>
      </c>
      <c r="AR68" s="117" t="s">
        <v>869</v>
      </c>
      <c r="AS68" s="117">
        <v>1302306</v>
      </c>
      <c r="AT68" s="117"/>
      <c r="AU68" s="117"/>
    </row>
    <row r="69" spans="1:47" s="137" customFormat="1" ht="30" customHeight="1">
      <c r="A69" s="54"/>
      <c r="B69" s="54"/>
      <c r="C69" s="54"/>
      <c r="D69" s="54"/>
      <c r="E69" s="54"/>
      <c r="F69" s="54"/>
      <c r="G69" s="54"/>
      <c r="H69" s="54"/>
      <c r="I69" s="54"/>
      <c r="J69" s="54"/>
      <c r="K69" s="54"/>
      <c r="L69" s="54"/>
      <c r="M69" s="54"/>
      <c r="N69" s="54"/>
      <c r="O69" s="54"/>
      <c r="P69" s="54"/>
      <c r="Q69" s="54"/>
      <c r="R69" s="54"/>
      <c r="S69" s="54"/>
      <c r="T69" s="54"/>
      <c r="U69" s="54"/>
      <c r="V69" s="54"/>
      <c r="W69" s="54"/>
      <c r="AQ69" s="117" t="s">
        <v>35</v>
      </c>
      <c r="AR69" s="117" t="s">
        <v>891</v>
      </c>
      <c r="AS69" s="117">
        <v>1302405</v>
      </c>
      <c r="AT69" s="117"/>
      <c r="AU69" s="117"/>
    </row>
    <row r="70" spans="1:47" s="137" customFormat="1" ht="30" customHeight="1">
      <c r="A70" s="54"/>
      <c r="B70" s="54"/>
      <c r="C70" s="54"/>
      <c r="D70" s="54"/>
      <c r="E70" s="54"/>
      <c r="F70" s="54"/>
      <c r="G70" s="54"/>
      <c r="H70" s="54"/>
      <c r="I70" s="54"/>
      <c r="J70" s="54"/>
      <c r="K70" s="54"/>
      <c r="L70" s="54"/>
      <c r="M70" s="54"/>
      <c r="N70" s="54"/>
      <c r="O70" s="54"/>
      <c r="P70" s="54"/>
      <c r="Q70" s="54"/>
      <c r="R70" s="54"/>
      <c r="S70" s="54"/>
      <c r="T70" s="54"/>
      <c r="U70" s="54"/>
      <c r="V70" s="54"/>
      <c r="W70" s="54"/>
      <c r="AQ70" s="117" t="s">
        <v>35</v>
      </c>
      <c r="AR70" s="117" t="s">
        <v>914</v>
      </c>
      <c r="AS70" s="117">
        <v>1302504</v>
      </c>
      <c r="AT70" s="117"/>
      <c r="AU70" s="117"/>
    </row>
    <row r="71" spans="1:47" s="137" customFormat="1" ht="30" customHeight="1">
      <c r="A71" s="54"/>
      <c r="B71" s="54"/>
      <c r="C71" s="54"/>
      <c r="D71" s="54"/>
      <c r="E71" s="54"/>
      <c r="F71" s="54"/>
      <c r="G71" s="54"/>
      <c r="H71" s="54"/>
      <c r="I71" s="54"/>
      <c r="J71" s="54"/>
      <c r="K71" s="54"/>
      <c r="L71" s="54"/>
      <c r="M71" s="54"/>
      <c r="N71" s="54"/>
      <c r="O71" s="54"/>
      <c r="P71" s="54"/>
      <c r="Q71" s="54"/>
      <c r="R71" s="54"/>
      <c r="S71" s="54"/>
      <c r="T71" s="54"/>
      <c r="U71" s="54"/>
      <c r="V71" s="54"/>
      <c r="W71" s="54"/>
      <c r="AQ71" s="117" t="s">
        <v>35</v>
      </c>
      <c r="AR71" s="117" t="s">
        <v>937</v>
      </c>
      <c r="AS71" s="117">
        <v>1302553</v>
      </c>
      <c r="AT71" s="117"/>
      <c r="AU71" s="117"/>
    </row>
    <row r="72" spans="1:47" s="137" customFormat="1" ht="30" customHeight="1">
      <c r="A72" s="54"/>
      <c r="B72" s="54"/>
      <c r="C72" s="54"/>
      <c r="D72" s="54"/>
      <c r="E72" s="54"/>
      <c r="F72" s="54"/>
      <c r="G72" s="54"/>
      <c r="H72" s="54"/>
      <c r="I72" s="54"/>
      <c r="J72" s="54"/>
      <c r="K72" s="54"/>
      <c r="L72" s="54"/>
      <c r="M72" s="54"/>
      <c r="N72" s="54"/>
      <c r="O72" s="54"/>
      <c r="P72" s="54"/>
      <c r="Q72" s="54"/>
      <c r="R72" s="54"/>
      <c r="S72" s="54"/>
      <c r="T72" s="54"/>
      <c r="U72" s="54"/>
      <c r="V72" s="54"/>
      <c r="W72" s="54"/>
      <c r="AQ72" s="117" t="s">
        <v>35</v>
      </c>
      <c r="AR72" s="117" t="s">
        <v>959</v>
      </c>
      <c r="AS72" s="117">
        <v>1302603</v>
      </c>
      <c r="AT72" s="117"/>
      <c r="AU72" s="117"/>
    </row>
    <row r="73" spans="1:47" s="137" customFormat="1" ht="30" customHeight="1">
      <c r="A73" s="54"/>
      <c r="B73" s="54"/>
      <c r="C73" s="54"/>
      <c r="D73" s="54"/>
      <c r="E73" s="54"/>
      <c r="F73" s="54"/>
      <c r="G73" s="54"/>
      <c r="H73" s="54"/>
      <c r="I73" s="54"/>
      <c r="J73" s="54"/>
      <c r="K73" s="54"/>
      <c r="L73" s="54"/>
      <c r="M73" s="54"/>
      <c r="N73" s="54"/>
      <c r="O73" s="54"/>
      <c r="P73" s="54"/>
      <c r="Q73" s="54"/>
      <c r="R73" s="54"/>
      <c r="S73" s="54"/>
      <c r="T73" s="54"/>
      <c r="U73" s="54"/>
      <c r="V73" s="54"/>
      <c r="W73" s="54"/>
      <c r="AQ73" s="117" t="s">
        <v>35</v>
      </c>
      <c r="AR73" s="117" t="s">
        <v>982</v>
      </c>
      <c r="AS73" s="117">
        <v>1302702</v>
      </c>
      <c r="AT73" s="117"/>
      <c r="AU73" s="117"/>
    </row>
    <row r="74" spans="1:47" s="137" customFormat="1" ht="30" customHeight="1">
      <c r="A74" s="54"/>
      <c r="B74" s="54"/>
      <c r="C74" s="54"/>
      <c r="D74" s="54"/>
      <c r="E74" s="54"/>
      <c r="F74" s="54"/>
      <c r="G74" s="54"/>
      <c r="H74" s="54"/>
      <c r="I74" s="54"/>
      <c r="J74" s="54"/>
      <c r="K74" s="54"/>
      <c r="L74" s="54"/>
      <c r="M74" s="54"/>
      <c r="N74" s="54"/>
      <c r="O74" s="54"/>
      <c r="P74" s="54"/>
      <c r="Q74" s="54"/>
      <c r="R74" s="54"/>
      <c r="S74" s="54"/>
      <c r="T74" s="54"/>
      <c r="U74" s="54"/>
      <c r="V74" s="54"/>
      <c r="W74" s="54"/>
      <c r="AQ74" s="117" t="s">
        <v>35</v>
      </c>
      <c r="AR74" s="117" t="s">
        <v>1004</v>
      </c>
      <c r="AS74" s="117">
        <v>1302801</v>
      </c>
      <c r="AT74" s="117"/>
      <c r="AU74" s="117"/>
    </row>
    <row r="75" spans="1:47" s="137" customFormat="1" ht="30" customHeight="1">
      <c r="A75" s="54"/>
      <c r="B75" s="54"/>
      <c r="C75" s="54"/>
      <c r="D75" s="54"/>
      <c r="E75" s="54"/>
      <c r="F75" s="54"/>
      <c r="G75" s="54"/>
      <c r="H75" s="54"/>
      <c r="I75" s="54"/>
      <c r="J75" s="54"/>
      <c r="K75" s="54"/>
      <c r="L75" s="54"/>
      <c r="M75" s="54"/>
      <c r="N75" s="54"/>
      <c r="O75" s="54"/>
      <c r="P75" s="54"/>
      <c r="Q75" s="54"/>
      <c r="R75" s="54"/>
      <c r="S75" s="54"/>
      <c r="T75" s="54"/>
      <c r="U75" s="54"/>
      <c r="V75" s="54"/>
      <c r="W75" s="54"/>
      <c r="AQ75" s="117" t="s">
        <v>35</v>
      </c>
      <c r="AR75" s="117" t="s">
        <v>1026</v>
      </c>
      <c r="AS75" s="117">
        <v>1302900</v>
      </c>
      <c r="AT75" s="117"/>
      <c r="AU75" s="117"/>
    </row>
    <row r="76" spans="1:47" s="137" customFormat="1" ht="30" customHeight="1">
      <c r="A76" s="54"/>
      <c r="B76" s="54"/>
      <c r="C76" s="54"/>
      <c r="D76" s="54"/>
      <c r="E76" s="54"/>
      <c r="F76" s="54"/>
      <c r="G76" s="54"/>
      <c r="H76" s="54"/>
      <c r="I76" s="54"/>
      <c r="J76" s="54"/>
      <c r="K76" s="54"/>
      <c r="L76" s="54"/>
      <c r="M76" s="54"/>
      <c r="N76" s="54"/>
      <c r="O76" s="54"/>
      <c r="P76" s="54"/>
      <c r="Q76" s="54"/>
      <c r="R76" s="54"/>
      <c r="S76" s="54"/>
      <c r="T76" s="54"/>
      <c r="U76" s="54"/>
      <c r="V76" s="54"/>
      <c r="W76" s="54"/>
      <c r="AQ76" s="117" t="s">
        <v>35</v>
      </c>
      <c r="AR76" s="117" t="s">
        <v>1049</v>
      </c>
      <c r="AS76" s="117">
        <v>1303007</v>
      </c>
      <c r="AT76" s="117"/>
      <c r="AU76" s="117"/>
    </row>
    <row r="77" spans="1:47" s="137" customFormat="1" ht="30" customHeight="1">
      <c r="A77" s="54"/>
      <c r="B77" s="54"/>
      <c r="C77" s="54"/>
      <c r="D77" s="54"/>
      <c r="E77" s="54"/>
      <c r="F77" s="54"/>
      <c r="G77" s="54"/>
      <c r="H77" s="54"/>
      <c r="I77" s="54"/>
      <c r="J77" s="54"/>
      <c r="K77" s="54"/>
      <c r="L77" s="54"/>
      <c r="M77" s="54"/>
      <c r="N77" s="54"/>
      <c r="O77" s="54"/>
      <c r="P77" s="54"/>
      <c r="Q77" s="54"/>
      <c r="R77" s="54"/>
      <c r="S77" s="54"/>
      <c r="T77" s="54"/>
      <c r="U77" s="54"/>
      <c r="V77" s="54"/>
      <c r="W77" s="54"/>
      <c r="AQ77" s="117" t="s">
        <v>35</v>
      </c>
      <c r="AR77" s="117" t="s">
        <v>1070</v>
      </c>
      <c r="AS77" s="117">
        <v>1303106</v>
      </c>
      <c r="AT77" s="117"/>
      <c r="AU77" s="117"/>
    </row>
    <row r="78" spans="1:47" s="137" customFormat="1" ht="30" customHeight="1">
      <c r="A78" s="54"/>
      <c r="B78" s="54"/>
      <c r="C78" s="54"/>
      <c r="D78" s="54"/>
      <c r="E78" s="54"/>
      <c r="F78" s="54"/>
      <c r="G78" s="54"/>
      <c r="H78" s="54"/>
      <c r="I78" s="54"/>
      <c r="J78" s="54"/>
      <c r="K78" s="54"/>
      <c r="L78" s="54"/>
      <c r="M78" s="54"/>
      <c r="N78" s="54"/>
      <c r="O78" s="54"/>
      <c r="P78" s="54"/>
      <c r="Q78" s="54"/>
      <c r="R78" s="54"/>
      <c r="S78" s="54"/>
      <c r="T78" s="54"/>
      <c r="U78" s="54"/>
      <c r="V78" s="54"/>
      <c r="W78" s="54"/>
      <c r="AQ78" s="117" t="s">
        <v>35</v>
      </c>
      <c r="AR78" s="117" t="s">
        <v>1092</v>
      </c>
      <c r="AS78" s="117">
        <v>1303205</v>
      </c>
      <c r="AT78" s="117"/>
      <c r="AU78" s="117"/>
    </row>
    <row r="79" spans="1:47" s="137" customFormat="1" ht="30" customHeight="1">
      <c r="A79" s="54"/>
      <c r="B79" s="54"/>
      <c r="C79" s="54"/>
      <c r="D79" s="54"/>
      <c r="E79" s="54"/>
      <c r="F79" s="54"/>
      <c r="G79" s="54"/>
      <c r="H79" s="54"/>
      <c r="I79" s="54"/>
      <c r="J79" s="54"/>
      <c r="K79" s="54"/>
      <c r="L79" s="54"/>
      <c r="M79" s="54"/>
      <c r="N79" s="54"/>
      <c r="O79" s="54"/>
      <c r="P79" s="54"/>
      <c r="Q79" s="54"/>
      <c r="R79" s="54"/>
      <c r="S79" s="54"/>
      <c r="T79" s="54"/>
      <c r="U79" s="54"/>
      <c r="V79" s="54"/>
      <c r="W79" s="54"/>
      <c r="AQ79" s="117" t="s">
        <v>35</v>
      </c>
      <c r="AR79" s="117" t="s">
        <v>1115</v>
      </c>
      <c r="AS79" s="117">
        <v>1303304</v>
      </c>
      <c r="AT79" s="117"/>
      <c r="AU79" s="117"/>
    </row>
    <row r="80" spans="1:47" s="137" customFormat="1" ht="30" customHeight="1">
      <c r="A80" s="54"/>
      <c r="B80" s="54"/>
      <c r="C80" s="54"/>
      <c r="D80" s="54"/>
      <c r="E80" s="54"/>
      <c r="F80" s="54"/>
      <c r="G80" s="54"/>
      <c r="H80" s="54"/>
      <c r="I80" s="54"/>
      <c r="J80" s="54"/>
      <c r="K80" s="54"/>
      <c r="L80" s="54"/>
      <c r="M80" s="54"/>
      <c r="N80" s="54"/>
      <c r="O80" s="54"/>
      <c r="P80" s="54"/>
      <c r="Q80" s="54"/>
      <c r="R80" s="54"/>
      <c r="S80" s="54"/>
      <c r="T80" s="54"/>
      <c r="U80" s="54"/>
      <c r="V80" s="54"/>
      <c r="W80" s="54"/>
      <c r="AQ80" s="117" t="s">
        <v>35</v>
      </c>
      <c r="AR80" s="117" t="s">
        <v>1138</v>
      </c>
      <c r="AS80" s="117">
        <v>1303403</v>
      </c>
      <c r="AT80" s="117"/>
      <c r="AU80" s="117"/>
    </row>
    <row r="81" spans="1:47" s="137" customFormat="1" ht="30" customHeight="1">
      <c r="A81" s="54"/>
      <c r="B81" s="54"/>
      <c r="C81" s="54"/>
      <c r="D81" s="54"/>
      <c r="E81" s="54"/>
      <c r="F81" s="54"/>
      <c r="G81" s="54"/>
      <c r="H81" s="54"/>
      <c r="I81" s="54"/>
      <c r="J81" s="54"/>
      <c r="K81" s="54"/>
      <c r="L81" s="54"/>
      <c r="M81" s="54"/>
      <c r="N81" s="54"/>
      <c r="O81" s="54"/>
      <c r="P81" s="54"/>
      <c r="Q81" s="54"/>
      <c r="R81" s="54"/>
      <c r="S81" s="54"/>
      <c r="T81" s="54"/>
      <c r="U81" s="54"/>
      <c r="V81" s="54"/>
      <c r="W81" s="54"/>
      <c r="AQ81" s="117" t="s">
        <v>35</v>
      </c>
      <c r="AR81" s="117" t="s">
        <v>1161</v>
      </c>
      <c r="AS81" s="117">
        <v>1303502</v>
      </c>
      <c r="AT81" s="117"/>
      <c r="AU81" s="117"/>
    </row>
    <row r="82" spans="1:47" s="137" customFormat="1" ht="30" customHeight="1">
      <c r="A82" s="54"/>
      <c r="B82" s="54"/>
      <c r="C82" s="54"/>
      <c r="D82" s="54"/>
      <c r="E82" s="54"/>
      <c r="F82" s="54"/>
      <c r="G82" s="54"/>
      <c r="H82" s="54"/>
      <c r="I82" s="54"/>
      <c r="J82" s="54"/>
      <c r="K82" s="54"/>
      <c r="L82" s="54"/>
      <c r="M82" s="54"/>
      <c r="N82" s="54"/>
      <c r="O82" s="54"/>
      <c r="P82" s="54"/>
      <c r="Q82" s="54"/>
      <c r="R82" s="54"/>
      <c r="S82" s="54"/>
      <c r="T82" s="54"/>
      <c r="U82" s="54"/>
      <c r="V82" s="54"/>
      <c r="W82" s="54"/>
      <c r="AQ82" s="117" t="s">
        <v>35</v>
      </c>
      <c r="AR82" s="117" t="s">
        <v>1184</v>
      </c>
      <c r="AS82" s="117">
        <v>1303536</v>
      </c>
      <c r="AT82" s="117"/>
      <c r="AU82" s="117"/>
    </row>
    <row r="83" spans="1:47" s="137" customFormat="1" ht="30" customHeight="1">
      <c r="A83" s="54"/>
      <c r="B83" s="54"/>
      <c r="C83" s="54"/>
      <c r="D83" s="54"/>
      <c r="E83" s="54"/>
      <c r="F83" s="54"/>
      <c r="G83" s="54"/>
      <c r="H83" s="54"/>
      <c r="I83" s="54"/>
      <c r="J83" s="54"/>
      <c r="K83" s="54"/>
      <c r="L83" s="54"/>
      <c r="M83" s="54"/>
      <c r="N83" s="54"/>
      <c r="O83" s="54"/>
      <c r="P83" s="54"/>
      <c r="Q83" s="54"/>
      <c r="R83" s="54"/>
      <c r="S83" s="54"/>
      <c r="T83" s="54"/>
      <c r="U83" s="54"/>
      <c r="V83" s="54"/>
      <c r="W83" s="54"/>
      <c r="AQ83" s="117" t="s">
        <v>35</v>
      </c>
      <c r="AR83" s="117" t="s">
        <v>1206</v>
      </c>
      <c r="AS83" s="117">
        <v>1303569</v>
      </c>
      <c r="AT83" s="117"/>
      <c r="AU83" s="117"/>
    </row>
    <row r="84" spans="1:47" s="137" customFormat="1" ht="30" customHeight="1">
      <c r="A84" s="54"/>
      <c r="B84" s="54"/>
      <c r="C84" s="54"/>
      <c r="D84" s="54"/>
      <c r="E84" s="54"/>
      <c r="F84" s="54"/>
      <c r="G84" s="54"/>
      <c r="H84" s="54"/>
      <c r="I84" s="54"/>
      <c r="J84" s="54"/>
      <c r="K84" s="54"/>
      <c r="L84" s="54"/>
      <c r="M84" s="54"/>
      <c r="N84" s="54"/>
      <c r="O84" s="54"/>
      <c r="P84" s="54"/>
      <c r="Q84" s="54"/>
      <c r="R84" s="54"/>
      <c r="S84" s="54"/>
      <c r="T84" s="54"/>
      <c r="U84" s="54"/>
      <c r="V84" s="54"/>
      <c r="W84" s="54"/>
      <c r="AQ84" s="117" t="s">
        <v>35</v>
      </c>
      <c r="AR84" s="117" t="s">
        <v>1228</v>
      </c>
      <c r="AS84" s="117">
        <v>1303601</v>
      </c>
      <c r="AT84" s="117"/>
      <c r="AU84" s="117"/>
    </row>
    <row r="85" spans="1:47" s="137" customFormat="1" ht="30" customHeight="1">
      <c r="A85" s="54"/>
      <c r="B85" s="54"/>
      <c r="C85" s="54"/>
      <c r="D85" s="54"/>
      <c r="E85" s="54"/>
      <c r="F85" s="54"/>
      <c r="G85" s="54"/>
      <c r="H85" s="54"/>
      <c r="I85" s="54"/>
      <c r="J85" s="54"/>
      <c r="K85" s="54"/>
      <c r="L85" s="54"/>
      <c r="M85" s="54"/>
      <c r="N85" s="54"/>
      <c r="O85" s="54"/>
      <c r="P85" s="54"/>
      <c r="Q85" s="54"/>
      <c r="R85" s="54"/>
      <c r="S85" s="54"/>
      <c r="T85" s="54"/>
      <c r="U85" s="54"/>
      <c r="V85" s="54"/>
      <c r="W85" s="54"/>
      <c r="AQ85" s="117" t="s">
        <v>35</v>
      </c>
      <c r="AR85" s="117" t="s">
        <v>1250</v>
      </c>
      <c r="AS85" s="117">
        <v>1303700</v>
      </c>
      <c r="AT85" s="117"/>
      <c r="AU85" s="117"/>
    </row>
    <row r="86" spans="1:47" s="137" customFormat="1" ht="30" customHeight="1">
      <c r="A86" s="54"/>
      <c r="B86" s="54"/>
      <c r="C86" s="54"/>
      <c r="D86" s="54"/>
      <c r="E86" s="54"/>
      <c r="F86" s="54"/>
      <c r="G86" s="54"/>
      <c r="H86" s="54"/>
      <c r="I86" s="54"/>
      <c r="J86" s="54"/>
      <c r="K86" s="54"/>
      <c r="L86" s="54"/>
      <c r="M86" s="54"/>
      <c r="N86" s="54"/>
      <c r="O86" s="54"/>
      <c r="P86" s="54"/>
      <c r="Q86" s="54"/>
      <c r="R86" s="54"/>
      <c r="S86" s="54"/>
      <c r="T86" s="54"/>
      <c r="U86" s="54"/>
      <c r="V86" s="54"/>
      <c r="W86" s="54"/>
      <c r="AQ86" s="117" t="s">
        <v>35</v>
      </c>
      <c r="AR86" s="117" t="s">
        <v>1273</v>
      </c>
      <c r="AS86" s="117">
        <v>1303809</v>
      </c>
      <c r="AT86" s="117"/>
      <c r="AU86" s="117"/>
    </row>
    <row r="87" spans="1:47" s="137" customFormat="1" ht="30" customHeight="1">
      <c r="A87" s="54"/>
      <c r="B87" s="54"/>
      <c r="C87" s="54"/>
      <c r="D87" s="54"/>
      <c r="E87" s="54"/>
      <c r="F87" s="54"/>
      <c r="G87" s="54"/>
      <c r="H87" s="54"/>
      <c r="I87" s="54"/>
      <c r="J87" s="54"/>
      <c r="K87" s="54"/>
      <c r="L87" s="54"/>
      <c r="M87" s="54"/>
      <c r="N87" s="54"/>
      <c r="O87" s="54"/>
      <c r="P87" s="54"/>
      <c r="Q87" s="54"/>
      <c r="R87" s="54"/>
      <c r="S87" s="54"/>
      <c r="T87" s="54"/>
      <c r="U87" s="54"/>
      <c r="V87" s="54"/>
      <c r="W87" s="54"/>
      <c r="AQ87" s="117" t="s">
        <v>35</v>
      </c>
      <c r="AR87" s="117" t="s">
        <v>1294</v>
      </c>
      <c r="AS87" s="117">
        <v>1303908</v>
      </c>
      <c r="AT87" s="117"/>
      <c r="AU87" s="117"/>
    </row>
    <row r="88" spans="1:47" s="137" customFormat="1" ht="30" customHeight="1">
      <c r="A88" s="54"/>
      <c r="B88" s="54"/>
      <c r="C88" s="54"/>
      <c r="D88" s="54"/>
      <c r="E88" s="54"/>
      <c r="F88" s="54"/>
      <c r="G88" s="54"/>
      <c r="H88" s="54"/>
      <c r="I88" s="54"/>
      <c r="J88" s="54"/>
      <c r="K88" s="54"/>
      <c r="L88" s="54"/>
      <c r="M88" s="54"/>
      <c r="N88" s="54"/>
      <c r="O88" s="54"/>
      <c r="P88" s="54"/>
      <c r="Q88" s="54"/>
      <c r="R88" s="54"/>
      <c r="S88" s="54"/>
      <c r="T88" s="54"/>
      <c r="U88" s="54"/>
      <c r="V88" s="54"/>
      <c r="W88" s="54"/>
      <c r="AQ88" s="117" t="s">
        <v>35</v>
      </c>
      <c r="AR88" s="117" t="s">
        <v>1316</v>
      </c>
      <c r="AS88" s="117">
        <v>1303957</v>
      </c>
      <c r="AT88" s="117"/>
      <c r="AU88" s="117"/>
    </row>
    <row r="89" spans="1:47" s="137" customFormat="1" ht="30" customHeight="1">
      <c r="A89" s="54"/>
      <c r="B89" s="54"/>
      <c r="C89" s="54"/>
      <c r="D89" s="54"/>
      <c r="E89" s="54"/>
      <c r="F89" s="54"/>
      <c r="G89" s="54"/>
      <c r="H89" s="54"/>
      <c r="I89" s="54"/>
      <c r="J89" s="54"/>
      <c r="K89" s="54"/>
      <c r="L89" s="54"/>
      <c r="M89" s="54"/>
      <c r="N89" s="54"/>
      <c r="O89" s="54"/>
      <c r="P89" s="54"/>
      <c r="Q89" s="54"/>
      <c r="R89" s="54"/>
      <c r="S89" s="54"/>
      <c r="T89" s="54"/>
      <c r="U89" s="54"/>
      <c r="V89" s="54"/>
      <c r="W89" s="54"/>
      <c r="AQ89" s="117" t="s">
        <v>35</v>
      </c>
      <c r="AR89" s="117" t="s">
        <v>1338</v>
      </c>
      <c r="AS89" s="117">
        <v>1304005</v>
      </c>
      <c r="AT89" s="117"/>
      <c r="AU89" s="117"/>
    </row>
    <row r="90" spans="1:47" s="137" customFormat="1" ht="30" customHeight="1">
      <c r="A90" s="54"/>
      <c r="B90" s="54"/>
      <c r="C90" s="54"/>
      <c r="D90" s="54"/>
      <c r="E90" s="54"/>
      <c r="F90" s="54"/>
      <c r="G90" s="54"/>
      <c r="H90" s="54"/>
      <c r="I90" s="54"/>
      <c r="J90" s="54"/>
      <c r="K90" s="54"/>
      <c r="L90" s="54"/>
      <c r="M90" s="54"/>
      <c r="N90" s="54"/>
      <c r="O90" s="54"/>
      <c r="P90" s="54"/>
      <c r="Q90" s="54"/>
      <c r="R90" s="54"/>
      <c r="S90" s="54"/>
      <c r="T90" s="54"/>
      <c r="U90" s="54"/>
      <c r="V90" s="54"/>
      <c r="W90" s="54"/>
      <c r="AQ90" s="117" t="s">
        <v>35</v>
      </c>
      <c r="AR90" s="117" t="s">
        <v>1359</v>
      </c>
      <c r="AS90" s="117">
        <v>1304062</v>
      </c>
      <c r="AT90" s="117"/>
      <c r="AU90" s="117"/>
    </row>
    <row r="91" spans="1:47" s="137" customFormat="1" ht="30" customHeight="1">
      <c r="A91" s="54"/>
      <c r="B91" s="54"/>
      <c r="C91" s="54"/>
      <c r="D91" s="54"/>
      <c r="E91" s="54"/>
      <c r="F91" s="54"/>
      <c r="G91" s="54"/>
      <c r="H91" s="54"/>
      <c r="I91" s="54"/>
      <c r="J91" s="54"/>
      <c r="K91" s="54"/>
      <c r="L91" s="54"/>
      <c r="M91" s="54"/>
      <c r="N91" s="54"/>
      <c r="O91" s="54"/>
      <c r="P91" s="54"/>
      <c r="Q91" s="54"/>
      <c r="R91" s="54"/>
      <c r="S91" s="54"/>
      <c r="T91" s="54"/>
      <c r="U91" s="54"/>
      <c r="V91" s="54"/>
      <c r="W91" s="54"/>
      <c r="AQ91" s="117" t="s">
        <v>35</v>
      </c>
      <c r="AR91" s="117" t="s">
        <v>1381</v>
      </c>
      <c r="AS91" s="117">
        <v>1304104</v>
      </c>
      <c r="AT91" s="117"/>
      <c r="AU91" s="117"/>
    </row>
    <row r="92" spans="1:47" s="137" customFormat="1" ht="30" customHeight="1">
      <c r="A92" s="54"/>
      <c r="B92" s="54"/>
      <c r="C92" s="54"/>
      <c r="D92" s="54"/>
      <c r="E92" s="54"/>
      <c r="F92" s="54"/>
      <c r="G92" s="54"/>
      <c r="H92" s="54"/>
      <c r="I92" s="54"/>
      <c r="J92" s="54"/>
      <c r="K92" s="54"/>
      <c r="L92" s="54"/>
      <c r="M92" s="54"/>
      <c r="N92" s="54"/>
      <c r="O92" s="54"/>
      <c r="P92" s="54"/>
      <c r="Q92" s="54"/>
      <c r="R92" s="54"/>
      <c r="S92" s="54"/>
      <c r="T92" s="54"/>
      <c r="U92" s="54"/>
      <c r="V92" s="54"/>
      <c r="W92" s="54"/>
      <c r="AQ92" s="117" t="s">
        <v>35</v>
      </c>
      <c r="AR92" s="117" t="s">
        <v>1403</v>
      </c>
      <c r="AS92" s="117">
        <v>1304203</v>
      </c>
      <c r="AT92" s="117"/>
      <c r="AU92" s="117"/>
    </row>
    <row r="93" spans="1:47" s="137" customFormat="1" ht="30" customHeight="1">
      <c r="A93" s="54"/>
      <c r="B93" s="54"/>
      <c r="C93" s="54"/>
      <c r="D93" s="54"/>
      <c r="E93" s="54"/>
      <c r="F93" s="54"/>
      <c r="G93" s="54"/>
      <c r="H93" s="54"/>
      <c r="I93" s="54"/>
      <c r="J93" s="54"/>
      <c r="K93" s="54"/>
      <c r="L93" s="54"/>
      <c r="M93" s="54"/>
      <c r="N93" s="54"/>
      <c r="O93" s="54"/>
      <c r="P93" s="54"/>
      <c r="Q93" s="54"/>
      <c r="R93" s="54"/>
      <c r="S93" s="54"/>
      <c r="T93" s="54"/>
      <c r="U93" s="54"/>
      <c r="V93" s="54"/>
      <c r="W93" s="54"/>
      <c r="AQ93" s="117" t="s">
        <v>35</v>
      </c>
      <c r="AR93" s="117" t="s">
        <v>1425</v>
      </c>
      <c r="AS93" s="117">
        <v>1304237</v>
      </c>
      <c r="AT93" s="117"/>
      <c r="AU93" s="117"/>
    </row>
    <row r="94" spans="1:47" s="137" customFormat="1" ht="30" customHeight="1">
      <c r="A94" s="54"/>
      <c r="B94" s="54"/>
      <c r="C94" s="54"/>
      <c r="D94" s="54"/>
      <c r="E94" s="54"/>
      <c r="F94" s="54"/>
      <c r="G94" s="54"/>
      <c r="H94" s="54"/>
      <c r="I94" s="54"/>
      <c r="J94" s="54"/>
      <c r="K94" s="54"/>
      <c r="L94" s="54"/>
      <c r="M94" s="54"/>
      <c r="N94" s="54"/>
      <c r="O94" s="54"/>
      <c r="P94" s="54"/>
      <c r="Q94" s="54"/>
      <c r="R94" s="54"/>
      <c r="S94" s="54"/>
      <c r="T94" s="54"/>
      <c r="U94" s="54"/>
      <c r="V94" s="54"/>
      <c r="W94" s="54"/>
      <c r="AQ94" s="117" t="s">
        <v>35</v>
      </c>
      <c r="AR94" s="117" t="s">
        <v>1446</v>
      </c>
      <c r="AS94" s="117">
        <v>1304260</v>
      </c>
      <c r="AT94" s="117"/>
      <c r="AU94" s="117"/>
    </row>
    <row r="95" spans="1:47" s="137" customFormat="1" ht="30" customHeight="1">
      <c r="A95" s="54"/>
      <c r="B95" s="54"/>
      <c r="C95" s="54"/>
      <c r="D95" s="54"/>
      <c r="E95" s="54"/>
      <c r="F95" s="54"/>
      <c r="G95" s="54"/>
      <c r="H95" s="54"/>
      <c r="I95" s="54"/>
      <c r="J95" s="54"/>
      <c r="K95" s="54"/>
      <c r="L95" s="54"/>
      <c r="M95" s="54"/>
      <c r="N95" s="54"/>
      <c r="O95" s="54"/>
      <c r="P95" s="54"/>
      <c r="Q95" s="54"/>
      <c r="R95" s="54"/>
      <c r="S95" s="54"/>
      <c r="T95" s="54"/>
      <c r="U95" s="54"/>
      <c r="V95" s="54"/>
      <c r="W95" s="54"/>
      <c r="AQ95" s="117" t="s">
        <v>35</v>
      </c>
      <c r="AR95" s="117" t="s">
        <v>1466</v>
      </c>
      <c r="AS95" s="117">
        <v>1304302</v>
      </c>
      <c r="AT95" s="117"/>
      <c r="AU95" s="117"/>
    </row>
    <row r="96" spans="1:47" s="137" customFormat="1" ht="30" customHeight="1">
      <c r="A96" s="54"/>
      <c r="B96" s="54"/>
      <c r="C96" s="54"/>
      <c r="D96" s="54"/>
      <c r="E96" s="54"/>
      <c r="F96" s="54"/>
      <c r="G96" s="54"/>
      <c r="H96" s="54"/>
      <c r="I96" s="54"/>
      <c r="J96" s="54"/>
      <c r="K96" s="54"/>
      <c r="L96" s="54"/>
      <c r="M96" s="54"/>
      <c r="N96" s="54"/>
      <c r="O96" s="54"/>
      <c r="P96" s="54"/>
      <c r="Q96" s="54"/>
      <c r="R96" s="54"/>
      <c r="S96" s="54"/>
      <c r="T96" s="54"/>
      <c r="U96" s="54"/>
      <c r="V96" s="54"/>
      <c r="W96" s="54"/>
      <c r="AQ96" s="117" t="s">
        <v>35</v>
      </c>
      <c r="AR96" s="117" t="s">
        <v>1488</v>
      </c>
      <c r="AS96" s="117">
        <v>1304401</v>
      </c>
      <c r="AT96" s="117"/>
      <c r="AU96" s="117"/>
    </row>
    <row r="97" spans="1:47" s="137" customFormat="1" ht="30" customHeight="1">
      <c r="A97" s="54"/>
      <c r="B97" s="54"/>
      <c r="C97" s="54"/>
      <c r="D97" s="54"/>
      <c r="E97" s="54"/>
      <c r="F97" s="54"/>
      <c r="G97" s="54"/>
      <c r="H97" s="54"/>
      <c r="I97" s="54"/>
      <c r="J97" s="54"/>
      <c r="K97" s="54"/>
      <c r="L97" s="54"/>
      <c r="M97" s="54"/>
      <c r="N97" s="54"/>
      <c r="O97" s="54"/>
      <c r="P97" s="54"/>
      <c r="Q97" s="54"/>
      <c r="R97" s="54"/>
      <c r="S97" s="54"/>
      <c r="T97" s="54"/>
      <c r="U97" s="54"/>
      <c r="V97" s="54"/>
      <c r="W97" s="54"/>
      <c r="AQ97" s="117" t="s">
        <v>37</v>
      </c>
      <c r="AR97" s="117" t="s">
        <v>91</v>
      </c>
      <c r="AS97" s="117">
        <v>1600105</v>
      </c>
      <c r="AT97" s="117"/>
      <c r="AU97" s="117"/>
    </row>
    <row r="98" spans="1:47" s="137" customFormat="1" ht="30" customHeight="1">
      <c r="A98" s="54"/>
      <c r="B98" s="54"/>
      <c r="C98" s="54"/>
      <c r="D98" s="54"/>
      <c r="E98" s="54"/>
      <c r="F98" s="54"/>
      <c r="G98" s="54"/>
      <c r="H98" s="54"/>
      <c r="I98" s="54"/>
      <c r="J98" s="54"/>
      <c r="K98" s="54"/>
      <c r="L98" s="54"/>
      <c r="M98" s="54"/>
      <c r="N98" s="54"/>
      <c r="O98" s="54"/>
      <c r="P98" s="54"/>
      <c r="Q98" s="54"/>
      <c r="R98" s="54"/>
      <c r="S98" s="54"/>
      <c r="T98" s="54"/>
      <c r="U98" s="54"/>
      <c r="V98" s="54"/>
      <c r="W98" s="54"/>
      <c r="AQ98" s="117" t="s">
        <v>37</v>
      </c>
      <c r="AR98" s="117" t="s">
        <v>117</v>
      </c>
      <c r="AS98" s="117">
        <v>1600204</v>
      </c>
      <c r="AT98" s="117"/>
      <c r="AU98" s="117"/>
    </row>
    <row r="99" spans="1:47" s="137" customFormat="1" ht="30" customHeight="1">
      <c r="A99" s="54"/>
      <c r="B99" s="54"/>
      <c r="C99" s="54"/>
      <c r="D99" s="54"/>
      <c r="E99" s="54"/>
      <c r="F99" s="54"/>
      <c r="G99" s="54"/>
      <c r="H99" s="54"/>
      <c r="I99" s="54"/>
      <c r="J99" s="54"/>
      <c r="K99" s="54"/>
      <c r="L99" s="54"/>
      <c r="M99" s="54"/>
      <c r="N99" s="54"/>
      <c r="O99" s="54"/>
      <c r="P99" s="54"/>
      <c r="Q99" s="54"/>
      <c r="R99" s="54"/>
      <c r="S99" s="54"/>
      <c r="T99" s="54"/>
      <c r="U99" s="54"/>
      <c r="V99" s="54"/>
      <c r="W99" s="54"/>
      <c r="AQ99" s="117" t="s">
        <v>37</v>
      </c>
      <c r="AR99" s="117" t="s">
        <v>143</v>
      </c>
      <c r="AS99" s="117">
        <v>1600212</v>
      </c>
      <c r="AT99" s="117"/>
      <c r="AU99" s="117"/>
    </row>
    <row r="100" spans="1:47" s="137" customFormat="1" ht="30"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AQ100" s="117" t="s">
        <v>37</v>
      </c>
      <c r="AR100" s="117" t="s">
        <v>168</v>
      </c>
      <c r="AS100" s="117">
        <v>1600238</v>
      </c>
      <c r="AT100" s="117"/>
      <c r="AU100" s="117"/>
    </row>
    <row r="101" spans="1:47" s="137" customFormat="1" ht="30"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AQ101" s="117" t="s">
        <v>37</v>
      </c>
      <c r="AR101" s="117" t="s">
        <v>194</v>
      </c>
      <c r="AS101" s="117">
        <v>1600253</v>
      </c>
      <c r="AT101" s="117"/>
      <c r="AU101" s="117"/>
    </row>
    <row r="102" spans="1:47" s="137" customFormat="1" ht="30" customHeigh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AQ102" s="117" t="s">
        <v>37</v>
      </c>
      <c r="AR102" s="117" t="s">
        <v>220</v>
      </c>
      <c r="AS102" s="117">
        <v>1600279</v>
      </c>
      <c r="AT102" s="117"/>
      <c r="AU102" s="117"/>
    </row>
    <row r="103" spans="1:47" s="137" customFormat="1" ht="30" customHeigh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AQ103" s="117" t="s">
        <v>37</v>
      </c>
      <c r="AR103" s="117" t="s">
        <v>244</v>
      </c>
      <c r="AS103" s="117">
        <v>1600303</v>
      </c>
      <c r="AT103" s="117"/>
      <c r="AU103" s="117"/>
    </row>
    <row r="104" spans="1:47" s="137" customFormat="1" ht="30" customHeigh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AQ104" s="117" t="s">
        <v>37</v>
      </c>
      <c r="AR104" s="117" t="s">
        <v>269</v>
      </c>
      <c r="AS104" s="117">
        <v>1600402</v>
      </c>
      <c r="AT104" s="117"/>
      <c r="AU104" s="117"/>
    </row>
    <row r="105" spans="1:47" s="137" customFormat="1" ht="30" customHeigh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AQ105" s="117" t="s">
        <v>37</v>
      </c>
      <c r="AR105" s="117" t="s">
        <v>295</v>
      </c>
      <c r="AS105" s="117">
        <v>1600501</v>
      </c>
      <c r="AT105" s="117"/>
      <c r="AU105" s="117"/>
    </row>
    <row r="106" spans="1:47" s="137" customFormat="1" ht="30" customHeigh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AQ106" s="117" t="s">
        <v>37</v>
      </c>
      <c r="AR106" s="117" t="s">
        <v>321</v>
      </c>
      <c r="AS106" s="117">
        <v>1600154</v>
      </c>
      <c r="AT106" s="117"/>
      <c r="AU106" s="117"/>
    </row>
    <row r="107" spans="1:47" s="137" customFormat="1" ht="30" customHeigh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AQ107" s="117" t="s">
        <v>37</v>
      </c>
      <c r="AR107" s="117" t="s">
        <v>346</v>
      </c>
      <c r="AS107" s="117">
        <v>1600535</v>
      </c>
      <c r="AT107" s="117"/>
      <c r="AU107" s="117"/>
    </row>
    <row r="108" spans="1:47" s="137" customFormat="1" ht="30" customHeigh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AQ108" s="117" t="s">
        <v>37</v>
      </c>
      <c r="AR108" s="117" t="s">
        <v>370</v>
      </c>
      <c r="AS108" s="117">
        <v>1600550</v>
      </c>
      <c r="AT108" s="117"/>
      <c r="AU108" s="117"/>
    </row>
    <row r="109" spans="1:47" s="137" customFormat="1" ht="30" customHeigh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AQ109" s="117" t="s">
        <v>37</v>
      </c>
      <c r="AR109" s="117" t="s">
        <v>395</v>
      </c>
      <c r="AS109" s="117">
        <v>1600600</v>
      </c>
      <c r="AT109" s="117"/>
      <c r="AU109" s="117"/>
    </row>
    <row r="110" spans="1:47" s="137" customFormat="1" ht="30" customHeigh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AQ110" s="117" t="s">
        <v>37</v>
      </c>
      <c r="AR110" s="117" t="s">
        <v>420</v>
      </c>
      <c r="AS110" s="117">
        <v>1600055</v>
      </c>
      <c r="AT110" s="117"/>
      <c r="AU110" s="117"/>
    </row>
    <row r="111" spans="1:47" s="137" customFormat="1" ht="30" customHeigh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AQ111" s="117" t="s">
        <v>37</v>
      </c>
      <c r="AR111" s="117" t="s">
        <v>446</v>
      </c>
      <c r="AS111" s="117">
        <v>1600709</v>
      </c>
      <c r="AT111" s="117"/>
      <c r="AU111" s="117"/>
    </row>
    <row r="112" spans="1:47" s="137" customFormat="1" ht="30"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AQ112" s="117" t="s">
        <v>37</v>
      </c>
      <c r="AR112" s="117" t="s">
        <v>471</v>
      </c>
      <c r="AS112" s="117">
        <v>1600808</v>
      </c>
      <c r="AT112" s="117"/>
      <c r="AU112" s="117"/>
    </row>
    <row r="113" spans="1:47" s="137" customFormat="1" ht="30"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AQ113" s="117" t="s">
        <v>41</v>
      </c>
      <c r="AR113" s="117" t="s">
        <v>93</v>
      </c>
      <c r="AS113" s="117">
        <v>2900108</v>
      </c>
      <c r="AT113" s="117"/>
      <c r="AU113" s="117"/>
    </row>
    <row r="114" spans="1:47" s="137" customFormat="1" ht="30"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AQ114" s="117" t="s">
        <v>41</v>
      </c>
      <c r="AR114" s="117" t="s">
        <v>119</v>
      </c>
      <c r="AS114" s="117">
        <v>2900207</v>
      </c>
      <c r="AT114" s="117"/>
      <c r="AU114" s="117"/>
    </row>
    <row r="115" spans="1:47" s="137" customFormat="1" ht="30"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AQ115" s="117" t="s">
        <v>41</v>
      </c>
      <c r="AR115" s="117" t="s">
        <v>145</v>
      </c>
      <c r="AS115" s="117">
        <v>2900306</v>
      </c>
      <c r="AT115" s="117"/>
      <c r="AU115" s="117"/>
    </row>
    <row r="116" spans="1:47" s="137" customFormat="1" ht="30"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AQ116" s="117" t="s">
        <v>41</v>
      </c>
      <c r="AR116" s="117" t="s">
        <v>170</v>
      </c>
      <c r="AS116" s="117">
        <v>2900355</v>
      </c>
      <c r="AT116" s="117"/>
      <c r="AU116" s="117"/>
    </row>
    <row r="117" spans="1:47" s="137" customFormat="1" ht="30" customHeigh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AQ117" s="117" t="s">
        <v>41</v>
      </c>
      <c r="AR117" s="117" t="s">
        <v>196</v>
      </c>
      <c r="AS117" s="117">
        <v>2900405</v>
      </c>
      <c r="AT117" s="117"/>
      <c r="AU117" s="117"/>
    </row>
    <row r="118" spans="1:47" s="137" customFormat="1" ht="30" customHeigh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AQ118" s="117" t="s">
        <v>41</v>
      </c>
      <c r="AR118" s="117" t="s">
        <v>222</v>
      </c>
      <c r="AS118" s="117">
        <v>2900603</v>
      </c>
      <c r="AT118" s="117"/>
      <c r="AU118" s="117"/>
    </row>
    <row r="119" spans="1:47" s="137" customFormat="1" ht="30" customHeigh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AQ119" s="117" t="s">
        <v>41</v>
      </c>
      <c r="AR119" s="117" t="s">
        <v>246</v>
      </c>
      <c r="AS119" s="117">
        <v>2900702</v>
      </c>
      <c r="AT119" s="117"/>
      <c r="AU119" s="117"/>
    </row>
    <row r="120" spans="1:47" s="137" customFormat="1" ht="30" customHeigh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AQ120" s="117" t="s">
        <v>41</v>
      </c>
      <c r="AR120" s="117" t="s">
        <v>271</v>
      </c>
      <c r="AS120" s="117">
        <v>2900801</v>
      </c>
      <c r="AT120" s="117"/>
      <c r="AU120" s="117"/>
    </row>
    <row r="121" spans="1:47" s="137" customFormat="1" ht="30" customHeigh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AQ121" s="117" t="s">
        <v>41</v>
      </c>
      <c r="AR121" s="117" t="s">
        <v>297</v>
      </c>
      <c r="AS121" s="117">
        <v>2900900</v>
      </c>
      <c r="AT121" s="117"/>
      <c r="AU121" s="117"/>
    </row>
    <row r="122" spans="1:47" s="137" customFormat="1" ht="30" customHeigh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AQ122" s="117" t="s">
        <v>41</v>
      </c>
      <c r="AR122" s="117" t="s">
        <v>323</v>
      </c>
      <c r="AS122" s="117">
        <v>2901007</v>
      </c>
      <c r="AT122" s="117"/>
      <c r="AU122" s="117"/>
    </row>
    <row r="123" spans="1:47" s="137" customFormat="1" ht="30" customHeigh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AQ123" s="117" t="s">
        <v>41</v>
      </c>
      <c r="AR123" s="117" t="s">
        <v>348</v>
      </c>
      <c r="AS123" s="117">
        <v>2901106</v>
      </c>
      <c r="AT123" s="117"/>
      <c r="AU123" s="117"/>
    </row>
    <row r="124" spans="1:47" s="137" customFormat="1" ht="30" customHeigh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AQ124" s="117" t="s">
        <v>41</v>
      </c>
      <c r="AR124" s="117" t="s">
        <v>372</v>
      </c>
      <c r="AS124" s="117">
        <v>2901155</v>
      </c>
      <c r="AT124" s="117"/>
      <c r="AU124" s="117"/>
    </row>
    <row r="125" spans="1:47" s="137" customFormat="1" ht="30" customHeigh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AQ125" s="117" t="s">
        <v>41</v>
      </c>
      <c r="AR125" s="117" t="s">
        <v>397</v>
      </c>
      <c r="AS125" s="117">
        <v>2901205</v>
      </c>
      <c r="AT125" s="117"/>
      <c r="AU125" s="117"/>
    </row>
    <row r="126" spans="1:47" s="137" customFormat="1" ht="30" customHeigh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AQ126" s="117" t="s">
        <v>41</v>
      </c>
      <c r="AR126" s="117" t="s">
        <v>422</v>
      </c>
      <c r="AS126" s="117">
        <v>2901304</v>
      </c>
      <c r="AT126" s="117"/>
      <c r="AU126" s="117"/>
    </row>
    <row r="127" spans="1:47" s="137" customFormat="1" ht="30" customHeight="1">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AQ127" s="117" t="s">
        <v>41</v>
      </c>
      <c r="AR127" s="117" t="s">
        <v>448</v>
      </c>
      <c r="AS127" s="117">
        <v>2901353</v>
      </c>
      <c r="AT127" s="117"/>
      <c r="AU127" s="117"/>
    </row>
    <row r="128" spans="1:47" s="137" customFormat="1" ht="30" customHeight="1">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AQ128" s="117" t="s">
        <v>41</v>
      </c>
      <c r="AR128" s="117" t="s">
        <v>473</v>
      </c>
      <c r="AS128" s="117">
        <v>2901403</v>
      </c>
      <c r="AT128" s="117"/>
      <c r="AU128" s="117"/>
    </row>
    <row r="129" spans="1:47" s="137" customFormat="1" ht="30"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AQ129" s="117" t="s">
        <v>41</v>
      </c>
      <c r="AR129" s="117" t="s">
        <v>497</v>
      </c>
      <c r="AS129" s="117">
        <v>2901502</v>
      </c>
      <c r="AT129" s="117"/>
      <c r="AU129" s="117"/>
    </row>
    <row r="130" spans="1:47" s="137" customFormat="1" ht="30" customHeight="1">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AQ130" s="117" t="s">
        <v>41</v>
      </c>
      <c r="AR130" s="117" t="s">
        <v>520</v>
      </c>
      <c r="AS130" s="117">
        <v>2901601</v>
      </c>
      <c r="AT130" s="117"/>
      <c r="AU130" s="117"/>
    </row>
    <row r="131" spans="1:47" s="137" customFormat="1" ht="30" customHeight="1">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AQ131" s="117" t="s">
        <v>41</v>
      </c>
      <c r="AR131" s="117" t="s">
        <v>544</v>
      </c>
      <c r="AS131" s="117">
        <v>2901700</v>
      </c>
      <c r="AT131" s="117"/>
      <c r="AU131" s="117"/>
    </row>
    <row r="132" spans="1:47" s="137" customFormat="1" ht="30" customHeight="1">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AQ132" s="117" t="s">
        <v>41</v>
      </c>
      <c r="AR132" s="117" t="s">
        <v>567</v>
      </c>
      <c r="AS132" s="117">
        <v>2901809</v>
      </c>
      <c r="AT132" s="117"/>
      <c r="AU132" s="117"/>
    </row>
    <row r="133" spans="1:47" s="137" customFormat="1" ht="30" customHeight="1">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AQ133" s="117" t="s">
        <v>41</v>
      </c>
      <c r="AR133" s="117" t="s">
        <v>590</v>
      </c>
      <c r="AS133" s="117">
        <v>2901908</v>
      </c>
      <c r="AT133" s="117"/>
      <c r="AU133" s="117"/>
    </row>
    <row r="134" spans="1:47" s="137" customFormat="1" ht="30" customHeight="1">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AQ134" s="117" t="s">
        <v>41</v>
      </c>
      <c r="AR134" s="117" t="s">
        <v>613</v>
      </c>
      <c r="AS134" s="117">
        <v>2901957</v>
      </c>
      <c r="AT134" s="117"/>
      <c r="AU134" s="117"/>
    </row>
    <row r="135" spans="1:47" s="137" customFormat="1" ht="30" customHeight="1">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AQ135" s="117" t="s">
        <v>41</v>
      </c>
      <c r="AR135" s="117" t="s">
        <v>634</v>
      </c>
      <c r="AS135" s="117">
        <v>2902054</v>
      </c>
      <c r="AT135" s="117"/>
      <c r="AU135" s="117"/>
    </row>
    <row r="136" spans="1:47" s="137" customFormat="1" ht="30" customHeight="1">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AQ136" s="117" t="s">
        <v>41</v>
      </c>
      <c r="AR136" s="117" t="s">
        <v>655</v>
      </c>
      <c r="AS136" s="117">
        <v>2902005</v>
      </c>
      <c r="AT136" s="117"/>
      <c r="AU136" s="117"/>
    </row>
    <row r="137" spans="1:47" s="137" customFormat="1" ht="30" customHeight="1">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AQ137" s="117" t="s">
        <v>41</v>
      </c>
      <c r="AR137" s="117" t="s">
        <v>676</v>
      </c>
      <c r="AS137" s="117">
        <v>2902104</v>
      </c>
      <c r="AT137" s="117"/>
      <c r="AU137" s="117"/>
    </row>
    <row r="138" spans="1:47" s="137" customFormat="1" ht="30" customHeight="1">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AQ138" s="117" t="s">
        <v>41</v>
      </c>
      <c r="AR138" s="117" t="s">
        <v>696</v>
      </c>
      <c r="AS138" s="117">
        <v>2902203</v>
      </c>
      <c r="AT138" s="117"/>
      <c r="AU138" s="117"/>
    </row>
    <row r="139" spans="1:47" s="137" customFormat="1" ht="30" customHeight="1">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AQ139" s="117" t="s">
        <v>41</v>
      </c>
      <c r="AR139" s="117" t="s">
        <v>718</v>
      </c>
      <c r="AS139" s="117">
        <v>2902252</v>
      </c>
      <c r="AT139" s="117"/>
      <c r="AU139" s="117"/>
    </row>
    <row r="140" spans="1:47" s="137" customFormat="1" ht="30" customHeight="1">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AQ140" s="117" t="s">
        <v>41</v>
      </c>
      <c r="AR140" s="117" t="s">
        <v>740</v>
      </c>
      <c r="AS140" s="117">
        <v>2902302</v>
      </c>
      <c r="AT140" s="117"/>
      <c r="AU140" s="117"/>
    </row>
    <row r="141" spans="1:47" s="137" customFormat="1" ht="30" customHeight="1">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AQ141" s="117" t="s">
        <v>41</v>
      </c>
      <c r="AR141" s="117" t="s">
        <v>761</v>
      </c>
      <c r="AS141" s="117">
        <v>2902401</v>
      </c>
      <c r="AT141" s="117"/>
      <c r="AU141" s="117"/>
    </row>
    <row r="142" spans="1:47" s="137" customFormat="1" ht="30" customHeight="1">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AQ142" s="117" t="s">
        <v>41</v>
      </c>
      <c r="AR142" s="117" t="s">
        <v>784</v>
      </c>
      <c r="AS142" s="117">
        <v>2902500</v>
      </c>
      <c r="AT142" s="117"/>
      <c r="AU142" s="117"/>
    </row>
    <row r="143" spans="1:47" s="137" customFormat="1" ht="30" customHeight="1">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AQ143" s="117" t="s">
        <v>41</v>
      </c>
      <c r="AR143" s="117" t="s">
        <v>805</v>
      </c>
      <c r="AS143" s="117">
        <v>2902609</v>
      </c>
      <c r="AT143" s="117"/>
      <c r="AU143" s="117"/>
    </row>
    <row r="144" spans="1:47" s="137" customFormat="1" ht="30" customHeight="1">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AQ144" s="117" t="s">
        <v>41</v>
      </c>
      <c r="AR144" s="117" t="s">
        <v>826</v>
      </c>
      <c r="AS144" s="117">
        <v>2902658</v>
      </c>
      <c r="AT144" s="117"/>
      <c r="AU144" s="117"/>
    </row>
    <row r="145" spans="1:47" s="137" customFormat="1" ht="30" customHeight="1">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AQ145" s="117" t="s">
        <v>41</v>
      </c>
      <c r="AR145" s="117" t="s">
        <v>848</v>
      </c>
      <c r="AS145" s="117">
        <v>2902708</v>
      </c>
      <c r="AT145" s="117"/>
      <c r="AU145" s="117"/>
    </row>
    <row r="146" spans="1:47" s="137" customFormat="1" ht="30" customHeight="1">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AQ146" s="117" t="s">
        <v>41</v>
      </c>
      <c r="AR146" s="117" t="s">
        <v>870</v>
      </c>
      <c r="AS146" s="117">
        <v>2902807</v>
      </c>
      <c r="AT146" s="117"/>
      <c r="AU146" s="117"/>
    </row>
    <row r="147" spans="1:47" s="137" customFormat="1" ht="30" customHeight="1">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AQ147" s="117" t="s">
        <v>41</v>
      </c>
      <c r="AR147" s="117" t="s">
        <v>892</v>
      </c>
      <c r="AS147" s="117">
        <v>2902906</v>
      </c>
      <c r="AT147" s="117"/>
      <c r="AU147" s="117"/>
    </row>
    <row r="148" spans="1:47" s="137" customFormat="1" ht="30" customHeight="1">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AQ148" s="117" t="s">
        <v>41</v>
      </c>
      <c r="AR148" s="117" t="s">
        <v>915</v>
      </c>
      <c r="AS148" s="117">
        <v>2903003</v>
      </c>
      <c r="AT148" s="117"/>
      <c r="AU148" s="117"/>
    </row>
    <row r="149" spans="1:47" s="137" customFormat="1" ht="30" customHeight="1">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AQ149" s="117" t="s">
        <v>41</v>
      </c>
      <c r="AR149" s="117" t="s">
        <v>938</v>
      </c>
      <c r="AS149" s="117">
        <v>2903102</v>
      </c>
      <c r="AT149" s="117"/>
      <c r="AU149" s="117"/>
    </row>
    <row r="150" spans="1:47" s="137" customFormat="1" ht="30" customHeight="1">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AQ150" s="117" t="s">
        <v>41</v>
      </c>
      <c r="AR150" s="117" t="s">
        <v>960</v>
      </c>
      <c r="AS150" s="117">
        <v>2903201</v>
      </c>
      <c r="AT150" s="117"/>
      <c r="AU150" s="117"/>
    </row>
    <row r="151" spans="1:47" s="137" customFormat="1" ht="30" customHeight="1">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AQ151" s="117" t="s">
        <v>41</v>
      </c>
      <c r="AR151" s="117" t="s">
        <v>808</v>
      </c>
      <c r="AS151" s="117">
        <v>2903235</v>
      </c>
      <c r="AT151" s="117"/>
      <c r="AU151" s="117"/>
    </row>
    <row r="152" spans="1:47" s="137" customFormat="1" ht="30" customHeight="1">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AQ152" s="117" t="s">
        <v>41</v>
      </c>
      <c r="AR152" s="117" t="s">
        <v>1005</v>
      </c>
      <c r="AS152" s="117">
        <v>2903300</v>
      </c>
      <c r="AT152" s="117"/>
      <c r="AU152" s="117"/>
    </row>
    <row r="153" spans="1:47" s="137" customFormat="1" ht="30" customHeight="1">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AQ153" s="117" t="s">
        <v>41</v>
      </c>
      <c r="AR153" s="117" t="s">
        <v>1027</v>
      </c>
      <c r="AS153" s="117">
        <v>2903276</v>
      </c>
      <c r="AT153" s="117"/>
      <c r="AU153" s="117"/>
    </row>
    <row r="154" spans="1:47" s="137" customFormat="1" ht="30" customHeight="1">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AQ154" s="117" t="s">
        <v>41</v>
      </c>
      <c r="AR154" s="117" t="s">
        <v>932</v>
      </c>
      <c r="AS154" s="117">
        <v>2903409</v>
      </c>
      <c r="AT154" s="117"/>
      <c r="AU154" s="117"/>
    </row>
    <row r="155" spans="1:47" s="137" customFormat="1" ht="30" customHeight="1">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AQ155" s="117" t="s">
        <v>41</v>
      </c>
      <c r="AR155" s="117" t="s">
        <v>1071</v>
      </c>
      <c r="AS155" s="117">
        <v>2903508</v>
      </c>
      <c r="AT155" s="117"/>
      <c r="AU155" s="117"/>
    </row>
    <row r="156" spans="1:47" s="137" customFormat="1" ht="30" customHeight="1">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AQ156" s="117" t="s">
        <v>41</v>
      </c>
      <c r="AR156" s="117" t="s">
        <v>1093</v>
      </c>
      <c r="AS156" s="117">
        <v>2903607</v>
      </c>
      <c r="AT156" s="117"/>
      <c r="AU156" s="117"/>
    </row>
    <row r="157" spans="1:47" s="137" customFormat="1" ht="30" customHeight="1">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AQ157" s="117" t="s">
        <v>41</v>
      </c>
      <c r="AR157" s="117" t="s">
        <v>1116</v>
      </c>
      <c r="AS157" s="117">
        <v>2903706</v>
      </c>
      <c r="AT157" s="117"/>
      <c r="AU157" s="117"/>
    </row>
    <row r="158" spans="1:47" s="137" customFormat="1" ht="30" customHeight="1">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AQ158" s="117" t="s">
        <v>41</v>
      </c>
      <c r="AR158" s="117" t="s">
        <v>1139</v>
      </c>
      <c r="AS158" s="117">
        <v>2903805</v>
      </c>
      <c r="AT158" s="117"/>
      <c r="AU158" s="117"/>
    </row>
    <row r="159" spans="1:47" s="137" customFormat="1" ht="30" customHeight="1">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AQ159" s="117" t="s">
        <v>41</v>
      </c>
      <c r="AR159" s="117" t="s">
        <v>1162</v>
      </c>
      <c r="AS159" s="117">
        <v>2903904</v>
      </c>
      <c r="AT159" s="117"/>
      <c r="AU159" s="117"/>
    </row>
    <row r="160" spans="1:47" s="137" customFormat="1" ht="30" customHeight="1">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AQ160" s="117" t="s">
        <v>41</v>
      </c>
      <c r="AR160" s="117" t="s">
        <v>1185</v>
      </c>
      <c r="AS160" s="117">
        <v>2903953</v>
      </c>
      <c r="AT160" s="117"/>
      <c r="AU160" s="117"/>
    </row>
    <row r="161" spans="1:47" s="137" customFormat="1" ht="30" customHeight="1">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AQ161" s="117" t="s">
        <v>41</v>
      </c>
      <c r="AR161" s="117" t="s">
        <v>1207</v>
      </c>
      <c r="AS161" s="117">
        <v>2904001</v>
      </c>
      <c r="AT161" s="117"/>
      <c r="AU161" s="117"/>
    </row>
    <row r="162" spans="1:47" s="137" customFormat="1" ht="30" customHeight="1">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AQ162" s="117" t="s">
        <v>41</v>
      </c>
      <c r="AR162" s="117" t="s">
        <v>479</v>
      </c>
      <c r="AS162" s="117">
        <v>2904050</v>
      </c>
      <c r="AT162" s="117"/>
      <c r="AU162" s="117"/>
    </row>
    <row r="163" spans="1:47" s="137" customFormat="1" ht="30" customHeight="1">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AQ163" s="117" t="s">
        <v>41</v>
      </c>
      <c r="AR163" s="117" t="s">
        <v>1251</v>
      </c>
      <c r="AS163" s="117">
        <v>2904100</v>
      </c>
      <c r="AT163" s="117"/>
      <c r="AU163" s="117"/>
    </row>
    <row r="164" spans="1:47" s="137" customFormat="1" ht="30" customHeight="1">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AQ164" s="117" t="s">
        <v>41</v>
      </c>
      <c r="AR164" s="117" t="s">
        <v>1274</v>
      </c>
      <c r="AS164" s="117">
        <v>2904209</v>
      </c>
      <c r="AT164" s="117"/>
      <c r="AU164" s="117"/>
    </row>
    <row r="165" spans="1:47" s="137" customFormat="1" ht="30" customHeight="1">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AQ165" s="117" t="s">
        <v>41</v>
      </c>
      <c r="AR165" s="117" t="s">
        <v>1295</v>
      </c>
      <c r="AS165" s="117">
        <v>2904308</v>
      </c>
      <c r="AT165" s="117"/>
      <c r="AU165" s="117"/>
    </row>
    <row r="166" spans="1:47" s="137" customFormat="1" ht="30" customHeight="1">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AQ166" s="117" t="s">
        <v>41</v>
      </c>
      <c r="AR166" s="117" t="s">
        <v>1317</v>
      </c>
      <c r="AS166" s="117">
        <v>2904407</v>
      </c>
      <c r="AT166" s="117"/>
      <c r="AU166" s="117"/>
    </row>
    <row r="167" spans="1:47" s="137" customFormat="1" ht="30" customHeight="1">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AQ167" s="117" t="s">
        <v>41</v>
      </c>
      <c r="AR167" s="117" t="s">
        <v>1339</v>
      </c>
      <c r="AS167" s="117">
        <v>2904506</v>
      </c>
      <c r="AT167" s="117"/>
      <c r="AU167" s="117"/>
    </row>
    <row r="168" spans="1:47" s="137" customFormat="1" ht="30" customHeight="1">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AQ168" s="117" t="s">
        <v>41</v>
      </c>
      <c r="AR168" s="117" t="s">
        <v>1360</v>
      </c>
      <c r="AS168" s="117">
        <v>2904605</v>
      </c>
      <c r="AT168" s="117"/>
      <c r="AU168" s="117"/>
    </row>
    <row r="169" spans="1:47" s="137" customFormat="1" ht="30" customHeight="1">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AQ169" s="117" t="s">
        <v>41</v>
      </c>
      <c r="AR169" s="117" t="s">
        <v>1382</v>
      </c>
      <c r="AS169" s="117">
        <v>2904704</v>
      </c>
      <c r="AT169" s="117"/>
      <c r="AU169" s="117"/>
    </row>
    <row r="170" spans="1:47" s="137" customFormat="1" ht="30" customHeight="1">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AQ170" s="117" t="s">
        <v>41</v>
      </c>
      <c r="AR170" s="117" t="s">
        <v>1404</v>
      </c>
      <c r="AS170" s="117">
        <v>2904753</v>
      </c>
      <c r="AT170" s="117"/>
      <c r="AU170" s="117"/>
    </row>
    <row r="171" spans="1:47" s="137" customFormat="1" ht="30" customHeight="1">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AQ171" s="117" t="s">
        <v>41</v>
      </c>
      <c r="AR171" s="117" t="s">
        <v>1426</v>
      </c>
      <c r="AS171" s="117">
        <v>2904803</v>
      </c>
      <c r="AT171" s="117"/>
      <c r="AU171" s="117"/>
    </row>
    <row r="172" spans="1:47" s="137" customFormat="1" ht="30" customHeight="1">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AQ172" s="117" t="s">
        <v>41</v>
      </c>
      <c r="AR172" s="117" t="s">
        <v>1447</v>
      </c>
      <c r="AS172" s="117">
        <v>2904852</v>
      </c>
      <c r="AT172" s="117"/>
      <c r="AU172" s="117"/>
    </row>
    <row r="173" spans="1:47" s="137" customFormat="1" ht="30" customHeight="1">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AQ173" s="117" t="s">
        <v>41</v>
      </c>
      <c r="AR173" s="117" t="s">
        <v>1467</v>
      </c>
      <c r="AS173" s="117">
        <v>2904902</v>
      </c>
      <c r="AT173" s="117"/>
      <c r="AU173" s="117"/>
    </row>
    <row r="174" spans="1:47" s="137" customFormat="1" ht="30" customHeight="1">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AQ174" s="117" t="s">
        <v>41</v>
      </c>
      <c r="AR174" s="117" t="s">
        <v>1489</v>
      </c>
      <c r="AS174" s="117">
        <v>2905008</v>
      </c>
      <c r="AT174" s="117"/>
      <c r="AU174" s="117"/>
    </row>
    <row r="175" spans="1:47" s="137" customFormat="1" ht="30" customHeight="1">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AQ175" s="117" t="s">
        <v>41</v>
      </c>
      <c r="AR175" s="117" t="s">
        <v>1509</v>
      </c>
      <c r="AS175" s="117">
        <v>2905107</v>
      </c>
      <c r="AT175" s="117"/>
      <c r="AU175" s="117"/>
    </row>
    <row r="176" spans="1:47" s="137" customFormat="1" ht="30" customHeight="1">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AQ176" s="117" t="s">
        <v>41</v>
      </c>
      <c r="AR176" s="117" t="s">
        <v>1530</v>
      </c>
      <c r="AS176" s="117">
        <v>2905156</v>
      </c>
      <c r="AT176" s="117"/>
      <c r="AU176" s="117"/>
    </row>
    <row r="177" spans="1:47" s="137" customFormat="1" ht="30" customHeight="1">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AQ177" s="117" t="s">
        <v>41</v>
      </c>
      <c r="AR177" s="117" t="s">
        <v>1551</v>
      </c>
      <c r="AS177" s="117">
        <v>2905206</v>
      </c>
      <c r="AT177" s="117"/>
      <c r="AU177" s="117"/>
    </row>
    <row r="178" spans="1:47" s="137" customFormat="1" ht="30" customHeight="1">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AQ178" s="117" t="s">
        <v>41</v>
      </c>
      <c r="AR178" s="117" t="s">
        <v>1570</v>
      </c>
      <c r="AS178" s="117">
        <v>2905305</v>
      </c>
      <c r="AT178" s="117"/>
      <c r="AU178" s="117"/>
    </row>
    <row r="179" spans="1:47" s="137" customFormat="1" ht="30" customHeight="1">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AQ179" s="117" t="s">
        <v>41</v>
      </c>
      <c r="AR179" s="117" t="s">
        <v>1590</v>
      </c>
      <c r="AS179" s="117">
        <v>2905404</v>
      </c>
      <c r="AT179" s="117"/>
      <c r="AU179" s="117"/>
    </row>
    <row r="180" spans="1:47" s="137" customFormat="1" ht="30" customHeight="1">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AQ180" s="117" t="s">
        <v>41</v>
      </c>
      <c r="AR180" s="117" t="s">
        <v>1610</v>
      </c>
      <c r="AS180" s="117">
        <v>2905503</v>
      </c>
      <c r="AT180" s="117"/>
      <c r="AU180" s="117"/>
    </row>
    <row r="181" spans="1:47" s="137" customFormat="1" ht="30" customHeight="1">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AQ181" s="117" t="s">
        <v>41</v>
      </c>
      <c r="AR181" s="117" t="s">
        <v>1631</v>
      </c>
      <c r="AS181" s="117">
        <v>2905602</v>
      </c>
      <c r="AT181" s="117"/>
      <c r="AU181" s="117"/>
    </row>
    <row r="182" spans="1:47" s="137" customFormat="1" ht="30" customHeight="1">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AQ182" s="117" t="s">
        <v>41</v>
      </c>
      <c r="AR182" s="117" t="s">
        <v>1652</v>
      </c>
      <c r="AS182" s="117">
        <v>2905701</v>
      </c>
      <c r="AT182" s="117"/>
      <c r="AU182" s="117"/>
    </row>
    <row r="183" spans="1:47" s="137" customFormat="1" ht="30" customHeight="1">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AQ183" s="117" t="s">
        <v>41</v>
      </c>
      <c r="AR183" s="117" t="s">
        <v>1672</v>
      </c>
      <c r="AS183" s="117">
        <v>2905800</v>
      </c>
      <c r="AT183" s="117"/>
      <c r="AU183" s="117"/>
    </row>
    <row r="184" spans="1:47" s="137" customFormat="1" ht="30" customHeight="1">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AQ184" s="117" t="s">
        <v>41</v>
      </c>
      <c r="AR184" s="117" t="s">
        <v>1693</v>
      </c>
      <c r="AS184" s="117">
        <v>2905909</v>
      </c>
      <c r="AT184" s="117"/>
      <c r="AU184" s="117"/>
    </row>
    <row r="185" spans="1:47" s="137" customFormat="1" ht="30" customHeight="1">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AQ185" s="117" t="s">
        <v>41</v>
      </c>
      <c r="AR185" s="117" t="s">
        <v>1713</v>
      </c>
      <c r="AS185" s="117">
        <v>2906006</v>
      </c>
      <c r="AT185" s="117"/>
      <c r="AU185" s="117"/>
    </row>
    <row r="186" spans="1:47" s="137" customFormat="1" ht="30" customHeight="1">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AQ186" s="117" t="s">
        <v>41</v>
      </c>
      <c r="AR186" s="117" t="s">
        <v>1734</v>
      </c>
      <c r="AS186" s="117">
        <v>2906105</v>
      </c>
      <c r="AT186" s="117"/>
      <c r="AU186" s="117"/>
    </row>
    <row r="187" spans="1:47" s="137" customFormat="1" ht="30" customHeight="1">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AQ187" s="117" t="s">
        <v>41</v>
      </c>
      <c r="AR187" s="117" t="s">
        <v>701</v>
      </c>
      <c r="AS187" s="117">
        <v>2906204</v>
      </c>
      <c r="AT187" s="117"/>
      <c r="AU187" s="117"/>
    </row>
    <row r="188" spans="1:47" s="137" customFormat="1" ht="30" customHeight="1">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AQ188" s="117" t="s">
        <v>41</v>
      </c>
      <c r="AR188" s="117" t="s">
        <v>1775</v>
      </c>
      <c r="AS188" s="117">
        <v>2906303</v>
      </c>
      <c r="AT188" s="117"/>
      <c r="AU188" s="117"/>
    </row>
    <row r="189" spans="1:47" s="137" customFormat="1" ht="30" customHeight="1">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AQ189" s="117" t="s">
        <v>41</v>
      </c>
      <c r="AR189" s="117" t="s">
        <v>1794</v>
      </c>
      <c r="AS189" s="117">
        <v>2906402</v>
      </c>
      <c r="AT189" s="117"/>
      <c r="AU189" s="117"/>
    </row>
    <row r="190" spans="1:47" s="137" customFormat="1" ht="30" customHeight="1">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AQ190" s="117" t="s">
        <v>41</v>
      </c>
      <c r="AR190" s="117" t="s">
        <v>1813</v>
      </c>
      <c r="AS190" s="117">
        <v>2906501</v>
      </c>
      <c r="AT190" s="117"/>
      <c r="AU190" s="117"/>
    </row>
    <row r="191" spans="1:47" s="137" customFormat="1" ht="30" customHeight="1">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AQ191" s="117" t="s">
        <v>41</v>
      </c>
      <c r="AR191" s="117" t="s">
        <v>1832</v>
      </c>
      <c r="AS191" s="117">
        <v>2906600</v>
      </c>
      <c r="AT191" s="117"/>
      <c r="AU191" s="117"/>
    </row>
    <row r="192" spans="1:47" s="137" customFormat="1" ht="30" customHeight="1">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AQ192" s="117" t="s">
        <v>41</v>
      </c>
      <c r="AR192" s="117" t="s">
        <v>1850</v>
      </c>
      <c r="AS192" s="117">
        <v>2906709</v>
      </c>
      <c r="AT192" s="117"/>
      <c r="AU192" s="117"/>
    </row>
    <row r="193" spans="1:47" s="137" customFormat="1" ht="30" customHeight="1">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AQ193" s="117" t="s">
        <v>41</v>
      </c>
      <c r="AR193" s="117" t="s">
        <v>1868</v>
      </c>
      <c r="AS193" s="117">
        <v>2906808</v>
      </c>
      <c r="AT193" s="117"/>
      <c r="AU193" s="117"/>
    </row>
    <row r="194" spans="1:47" s="137" customFormat="1" ht="30" customHeight="1">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AQ194" s="117" t="s">
        <v>41</v>
      </c>
      <c r="AR194" s="117" t="s">
        <v>1885</v>
      </c>
      <c r="AS194" s="117">
        <v>2906824</v>
      </c>
      <c r="AT194" s="117"/>
      <c r="AU194" s="117"/>
    </row>
    <row r="195" spans="1:47" s="137" customFormat="1" ht="30" customHeight="1">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AQ195" s="117" t="s">
        <v>41</v>
      </c>
      <c r="AR195" s="117" t="s">
        <v>1902</v>
      </c>
      <c r="AS195" s="117">
        <v>2906857</v>
      </c>
      <c r="AT195" s="117"/>
      <c r="AU195" s="117"/>
    </row>
    <row r="196" spans="1:47" s="137" customFormat="1" ht="30" customHeight="1">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AQ196" s="117" t="s">
        <v>41</v>
      </c>
      <c r="AR196" s="117" t="s">
        <v>1919</v>
      </c>
      <c r="AS196" s="117">
        <v>2906873</v>
      </c>
      <c r="AT196" s="117"/>
      <c r="AU196" s="117"/>
    </row>
    <row r="197" spans="1:47" s="137" customFormat="1" ht="30" customHeight="1">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AQ197" s="117" t="s">
        <v>41</v>
      </c>
      <c r="AR197" s="117" t="s">
        <v>1936</v>
      </c>
      <c r="AS197" s="117">
        <v>2906899</v>
      </c>
      <c r="AT197" s="117"/>
      <c r="AU197" s="117"/>
    </row>
    <row r="198" spans="1:47" s="137" customFormat="1" ht="30" customHeight="1">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AQ198" s="117" t="s">
        <v>41</v>
      </c>
      <c r="AR198" s="117" t="s">
        <v>1952</v>
      </c>
      <c r="AS198" s="117">
        <v>2906907</v>
      </c>
      <c r="AT198" s="117"/>
      <c r="AU198" s="117"/>
    </row>
    <row r="199" spans="1:47" s="137" customFormat="1" ht="30" customHeight="1">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AQ199" s="117" t="s">
        <v>41</v>
      </c>
      <c r="AR199" s="117" t="s">
        <v>1969</v>
      </c>
      <c r="AS199" s="117">
        <v>2907004</v>
      </c>
      <c r="AT199" s="117"/>
      <c r="AU199" s="117"/>
    </row>
    <row r="200" spans="1:47" s="137" customFormat="1" ht="30" customHeight="1">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AQ200" s="117" t="s">
        <v>41</v>
      </c>
      <c r="AR200" s="117" t="s">
        <v>1987</v>
      </c>
      <c r="AS200" s="117">
        <v>2907103</v>
      </c>
      <c r="AT200" s="117"/>
      <c r="AU200" s="117"/>
    </row>
    <row r="201" spans="1:47" s="137" customFormat="1" ht="30" customHeight="1">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AQ201" s="117" t="s">
        <v>41</v>
      </c>
      <c r="AR201" s="117" t="s">
        <v>2004</v>
      </c>
      <c r="AS201" s="117">
        <v>2907202</v>
      </c>
      <c r="AT201" s="117"/>
      <c r="AU201" s="117"/>
    </row>
    <row r="202" spans="1:47" s="137" customFormat="1" ht="30" customHeight="1">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AQ202" s="117" t="s">
        <v>41</v>
      </c>
      <c r="AR202" s="117" t="s">
        <v>2022</v>
      </c>
      <c r="AS202" s="117">
        <v>2907301</v>
      </c>
      <c r="AT202" s="117"/>
      <c r="AU202" s="117"/>
    </row>
    <row r="203" spans="1:47" s="137" customFormat="1" ht="30" customHeight="1">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AQ203" s="117" t="s">
        <v>41</v>
      </c>
      <c r="AR203" s="117" t="s">
        <v>2040</v>
      </c>
      <c r="AS203" s="117">
        <v>2907400</v>
      </c>
      <c r="AT203" s="117"/>
      <c r="AU203" s="117"/>
    </row>
    <row r="204" spans="1:47" s="137" customFormat="1" ht="30" customHeight="1">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AQ204" s="117" t="s">
        <v>41</v>
      </c>
      <c r="AR204" s="117" t="s">
        <v>2058</v>
      </c>
      <c r="AS204" s="117">
        <v>2907509</v>
      </c>
      <c r="AT204" s="117"/>
      <c r="AU204" s="117"/>
    </row>
    <row r="205" spans="1:47" s="137" customFormat="1" ht="30" customHeight="1">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AQ205" s="117" t="s">
        <v>41</v>
      </c>
      <c r="AR205" s="117" t="s">
        <v>2075</v>
      </c>
      <c r="AS205" s="117">
        <v>2907558</v>
      </c>
      <c r="AT205" s="117"/>
      <c r="AU205" s="117"/>
    </row>
    <row r="206" spans="1:47" s="137" customFormat="1" ht="30" customHeight="1">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AQ206" s="117" t="s">
        <v>41</v>
      </c>
      <c r="AR206" s="117" t="s">
        <v>2091</v>
      </c>
      <c r="AS206" s="117">
        <v>2907608</v>
      </c>
      <c r="AT206" s="117"/>
      <c r="AU206" s="117"/>
    </row>
    <row r="207" spans="1:47" s="137" customFormat="1" ht="30" customHeight="1">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AQ207" s="117" t="s">
        <v>41</v>
      </c>
      <c r="AR207" s="117" t="s">
        <v>2107</v>
      </c>
      <c r="AS207" s="117">
        <v>2907707</v>
      </c>
      <c r="AT207" s="117"/>
      <c r="AU207" s="117"/>
    </row>
    <row r="208" spans="1:47" s="137" customFormat="1" ht="30" customHeight="1">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AQ208" s="117" t="s">
        <v>41</v>
      </c>
      <c r="AR208" s="117" t="s">
        <v>2123</v>
      </c>
      <c r="AS208" s="117">
        <v>2907806</v>
      </c>
      <c r="AT208" s="117"/>
      <c r="AU208" s="117"/>
    </row>
    <row r="209" spans="1:47" s="137" customFormat="1" ht="30" customHeight="1">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AQ209" s="117" t="s">
        <v>41</v>
      </c>
      <c r="AR209" s="117" t="s">
        <v>2139</v>
      </c>
      <c r="AS209" s="117">
        <v>2907905</v>
      </c>
      <c r="AT209" s="117"/>
      <c r="AU209" s="117"/>
    </row>
    <row r="210" spans="1:47" s="137" customFormat="1" ht="30" customHeight="1">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AQ210" s="117" t="s">
        <v>41</v>
      </c>
      <c r="AR210" s="117" t="s">
        <v>2155</v>
      </c>
      <c r="AS210" s="117">
        <v>2908002</v>
      </c>
      <c r="AT210" s="117"/>
      <c r="AU210" s="117"/>
    </row>
    <row r="211" spans="1:47" s="137" customFormat="1" ht="30" customHeight="1">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AQ211" s="117" t="s">
        <v>41</v>
      </c>
      <c r="AR211" s="117" t="s">
        <v>2172</v>
      </c>
      <c r="AS211" s="117">
        <v>2908101</v>
      </c>
      <c r="AT211" s="117"/>
      <c r="AU211" s="117"/>
    </row>
    <row r="212" spans="1:47" s="137" customFormat="1" ht="30" customHeight="1">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AQ212" s="117" t="s">
        <v>41</v>
      </c>
      <c r="AR212" s="117" t="s">
        <v>2189</v>
      </c>
      <c r="AS212" s="117">
        <v>2908200</v>
      </c>
      <c r="AT212" s="117"/>
      <c r="AU212" s="117"/>
    </row>
    <row r="213" spans="1:47" s="137" customFormat="1" ht="30" customHeight="1">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AQ213" s="117" t="s">
        <v>41</v>
      </c>
      <c r="AR213" s="117" t="s">
        <v>2205</v>
      </c>
      <c r="AS213" s="117">
        <v>2908309</v>
      </c>
      <c r="AT213" s="117"/>
      <c r="AU213" s="117"/>
    </row>
    <row r="214" spans="1:47" s="137" customFormat="1" ht="30" customHeight="1">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AQ214" s="117" t="s">
        <v>41</v>
      </c>
      <c r="AR214" s="117" t="s">
        <v>2220</v>
      </c>
      <c r="AS214" s="117">
        <v>2908408</v>
      </c>
      <c r="AT214" s="117"/>
      <c r="AU214" s="117"/>
    </row>
    <row r="215" spans="1:47" s="137" customFormat="1" ht="30" customHeight="1">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AQ215" s="117" t="s">
        <v>41</v>
      </c>
      <c r="AR215" s="117" t="s">
        <v>2236</v>
      </c>
      <c r="AS215" s="117">
        <v>2908507</v>
      </c>
      <c r="AT215" s="117"/>
      <c r="AU215" s="117"/>
    </row>
    <row r="216" spans="1:47" s="137" customFormat="1" ht="30" customHeight="1">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AQ216" s="117" t="s">
        <v>41</v>
      </c>
      <c r="AR216" s="117" t="s">
        <v>1456</v>
      </c>
      <c r="AS216" s="117">
        <v>2908606</v>
      </c>
      <c r="AT216" s="117"/>
      <c r="AU216" s="117"/>
    </row>
    <row r="217" spans="1:47" s="137" customFormat="1" ht="30" customHeight="1">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AQ217" s="117" t="s">
        <v>41</v>
      </c>
      <c r="AR217" s="117" t="s">
        <v>2266</v>
      </c>
      <c r="AS217" s="117">
        <v>2908705</v>
      </c>
      <c r="AT217" s="117"/>
      <c r="AU217" s="117"/>
    </row>
    <row r="218" spans="1:47" s="137" customFormat="1" ht="30" customHeight="1">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AQ218" s="117" t="s">
        <v>41</v>
      </c>
      <c r="AR218" s="117" t="s">
        <v>2281</v>
      </c>
      <c r="AS218" s="117">
        <v>2908804</v>
      </c>
      <c r="AT218" s="117"/>
      <c r="AU218" s="117"/>
    </row>
    <row r="219" spans="1:47" s="137" customFormat="1" ht="30" customHeight="1">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AQ219" s="117" t="s">
        <v>41</v>
      </c>
      <c r="AR219" s="117" t="s">
        <v>2297</v>
      </c>
      <c r="AS219" s="117">
        <v>2908903</v>
      </c>
      <c r="AT219" s="117"/>
      <c r="AU219" s="117"/>
    </row>
    <row r="220" spans="1:47" s="137" customFormat="1" ht="30" customHeight="1">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AQ220" s="117" t="s">
        <v>41</v>
      </c>
      <c r="AR220" s="117" t="s">
        <v>2312</v>
      </c>
      <c r="AS220" s="117">
        <v>2909000</v>
      </c>
      <c r="AT220" s="117"/>
      <c r="AU220" s="117"/>
    </row>
    <row r="221" spans="1:47" s="137" customFormat="1" ht="30" customHeight="1">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AQ221" s="117" t="s">
        <v>41</v>
      </c>
      <c r="AR221" s="117" t="s">
        <v>2326</v>
      </c>
      <c r="AS221" s="117">
        <v>2909109</v>
      </c>
      <c r="AT221" s="117"/>
      <c r="AU221" s="117"/>
    </row>
    <row r="222" spans="1:47" s="137" customFormat="1" ht="30" customHeight="1">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AQ222" s="117" t="s">
        <v>41</v>
      </c>
      <c r="AR222" s="117" t="s">
        <v>2342</v>
      </c>
      <c r="AS222" s="117">
        <v>2909208</v>
      </c>
      <c r="AT222" s="117"/>
      <c r="AU222" s="117"/>
    </row>
    <row r="223" spans="1:47" s="137" customFormat="1" ht="30" customHeight="1">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AQ223" s="117" t="s">
        <v>41</v>
      </c>
      <c r="AR223" s="117" t="s">
        <v>2358</v>
      </c>
      <c r="AS223" s="117">
        <v>2909307</v>
      </c>
      <c r="AT223" s="117"/>
      <c r="AU223" s="117"/>
    </row>
    <row r="224" spans="1:47" s="137" customFormat="1" ht="30" customHeight="1">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AQ224" s="117" t="s">
        <v>41</v>
      </c>
      <c r="AR224" s="117" t="s">
        <v>2372</v>
      </c>
      <c r="AS224" s="117">
        <v>2909406</v>
      </c>
      <c r="AT224" s="117"/>
      <c r="AU224" s="117"/>
    </row>
    <row r="225" spans="1:47" s="137" customFormat="1" ht="30" customHeight="1">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AQ225" s="117" t="s">
        <v>41</v>
      </c>
      <c r="AR225" s="117" t="s">
        <v>2387</v>
      </c>
      <c r="AS225" s="117">
        <v>2909505</v>
      </c>
      <c r="AT225" s="117"/>
      <c r="AU225" s="117"/>
    </row>
    <row r="226" spans="1:47" s="137" customFormat="1" ht="30" customHeight="1">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AQ226" s="117" t="s">
        <v>41</v>
      </c>
      <c r="AR226" s="117" t="s">
        <v>2403</v>
      </c>
      <c r="AS226" s="117">
        <v>2909604</v>
      </c>
      <c r="AT226" s="117"/>
      <c r="AU226" s="117"/>
    </row>
    <row r="227" spans="1:47" s="137" customFormat="1" ht="30" customHeight="1">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AQ227" s="117" t="s">
        <v>41</v>
      </c>
      <c r="AR227" s="117" t="s">
        <v>2419</v>
      </c>
      <c r="AS227" s="117">
        <v>2909703</v>
      </c>
      <c r="AT227" s="117"/>
      <c r="AU227" s="117"/>
    </row>
    <row r="228" spans="1:47" s="137" customFormat="1" ht="30" customHeight="1">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AQ228" s="117" t="s">
        <v>41</v>
      </c>
      <c r="AR228" s="117" t="s">
        <v>2435</v>
      </c>
      <c r="AS228" s="117">
        <v>2909802</v>
      </c>
      <c r="AT228" s="117"/>
      <c r="AU228" s="117"/>
    </row>
    <row r="229" spans="1:47" s="137" customFormat="1" ht="30" customHeight="1">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AQ229" s="117" t="s">
        <v>41</v>
      </c>
      <c r="AR229" s="117" t="s">
        <v>2451</v>
      </c>
      <c r="AS229" s="117">
        <v>2909901</v>
      </c>
      <c r="AT229" s="117"/>
      <c r="AU229" s="117"/>
    </row>
    <row r="230" spans="1:47" s="137" customFormat="1" ht="30" customHeight="1">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AQ230" s="117" t="s">
        <v>41</v>
      </c>
      <c r="AR230" s="117" t="s">
        <v>2465</v>
      </c>
      <c r="AS230" s="117">
        <v>2910008</v>
      </c>
      <c r="AT230" s="117"/>
      <c r="AU230" s="117"/>
    </row>
    <row r="231" spans="1:47" s="137" customFormat="1" ht="30" customHeight="1">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AQ231" s="117" t="s">
        <v>41</v>
      </c>
      <c r="AR231" s="117" t="s">
        <v>2480</v>
      </c>
      <c r="AS231" s="117">
        <v>2910057</v>
      </c>
      <c r="AT231" s="117"/>
      <c r="AU231" s="117"/>
    </row>
    <row r="232" spans="1:47" s="137" customFormat="1" ht="30" customHeight="1">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AQ232" s="117" t="s">
        <v>41</v>
      </c>
      <c r="AR232" s="117" t="s">
        <v>2496</v>
      </c>
      <c r="AS232" s="117">
        <v>2910107</v>
      </c>
      <c r="AT232" s="117"/>
      <c r="AU232" s="117"/>
    </row>
    <row r="233" spans="1:47" s="137" customFormat="1" ht="30" customHeight="1">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AQ233" s="117" t="s">
        <v>41</v>
      </c>
      <c r="AR233" s="117" t="s">
        <v>2510</v>
      </c>
      <c r="AS233" s="117">
        <v>2910206</v>
      </c>
      <c r="AT233" s="117"/>
      <c r="AU233" s="117"/>
    </row>
    <row r="234" spans="1:47" s="137" customFormat="1" ht="30" customHeight="1">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AQ234" s="117" t="s">
        <v>41</v>
      </c>
      <c r="AR234" s="117" t="s">
        <v>2526</v>
      </c>
      <c r="AS234" s="117">
        <v>2910305</v>
      </c>
      <c r="AT234" s="117"/>
      <c r="AU234" s="117"/>
    </row>
    <row r="235" spans="1:47" s="137" customFormat="1" ht="30" customHeight="1">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AQ235" s="117" t="s">
        <v>41</v>
      </c>
      <c r="AR235" s="117" t="s">
        <v>2541</v>
      </c>
      <c r="AS235" s="117">
        <v>2910404</v>
      </c>
      <c r="AT235" s="117"/>
      <c r="AU235" s="117"/>
    </row>
    <row r="236" spans="1:47" s="137" customFormat="1" ht="30" customHeight="1">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AQ236" s="117" t="s">
        <v>41</v>
      </c>
      <c r="AR236" s="117" t="s">
        <v>1948</v>
      </c>
      <c r="AS236" s="117">
        <v>2910503</v>
      </c>
      <c r="AT236" s="117"/>
      <c r="AU236" s="117"/>
    </row>
    <row r="237" spans="1:47" s="137" customFormat="1" ht="30" customHeight="1">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AQ237" s="117" t="s">
        <v>41</v>
      </c>
      <c r="AR237" s="117" t="s">
        <v>2571</v>
      </c>
      <c r="AS237" s="117">
        <v>2900504</v>
      </c>
      <c r="AT237" s="117"/>
      <c r="AU237" s="117"/>
    </row>
    <row r="238" spans="1:47" s="137" customFormat="1" ht="30" customHeight="1">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AQ238" s="117" t="s">
        <v>41</v>
      </c>
      <c r="AR238" s="117" t="s">
        <v>2586</v>
      </c>
      <c r="AS238" s="117">
        <v>2910602</v>
      </c>
      <c r="AT238" s="117"/>
      <c r="AU238" s="117"/>
    </row>
    <row r="239" spans="1:47" s="137" customFormat="1" ht="30" customHeight="1">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AQ239" s="117" t="s">
        <v>41</v>
      </c>
      <c r="AR239" s="117" t="s">
        <v>2602</v>
      </c>
      <c r="AS239" s="117">
        <v>2910701</v>
      </c>
      <c r="AT239" s="117"/>
      <c r="AU239" s="117"/>
    </row>
    <row r="240" spans="1:47" s="137" customFormat="1" ht="30" customHeight="1">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AQ240" s="117" t="s">
        <v>41</v>
      </c>
      <c r="AR240" s="117" t="s">
        <v>2617</v>
      </c>
      <c r="AS240" s="117">
        <v>2910727</v>
      </c>
      <c r="AT240" s="117"/>
      <c r="AU240" s="117"/>
    </row>
    <row r="241" spans="1:47" s="137" customFormat="1" ht="30" customHeight="1">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AQ241" s="117" t="s">
        <v>41</v>
      </c>
      <c r="AR241" s="117" t="s">
        <v>1271</v>
      </c>
      <c r="AS241" s="117">
        <v>2910750</v>
      </c>
      <c r="AT241" s="117"/>
      <c r="AU241" s="117"/>
    </row>
    <row r="242" spans="1:47" s="137" customFormat="1" ht="30" customHeight="1">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AQ242" s="117" t="s">
        <v>41</v>
      </c>
      <c r="AR242" s="117" t="s">
        <v>2644</v>
      </c>
      <c r="AS242" s="117">
        <v>2910776</v>
      </c>
      <c r="AT242" s="117"/>
      <c r="AU242" s="117"/>
    </row>
    <row r="243" spans="1:47" s="137" customFormat="1" ht="30" customHeight="1">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AQ243" s="117" t="s">
        <v>41</v>
      </c>
      <c r="AR243" s="117" t="s">
        <v>2657</v>
      </c>
      <c r="AS243" s="117">
        <v>2910800</v>
      </c>
      <c r="AT243" s="117"/>
      <c r="AU243" s="117"/>
    </row>
    <row r="244" spans="1:47" s="137" customFormat="1" ht="30" customHeight="1">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AQ244" s="117" t="s">
        <v>41</v>
      </c>
      <c r="AR244" s="117" t="s">
        <v>1314</v>
      </c>
      <c r="AS244" s="117">
        <v>2910859</v>
      </c>
      <c r="AT244" s="117"/>
      <c r="AU244" s="117"/>
    </row>
    <row r="245" spans="1:47" s="137" customFormat="1" ht="30" customHeight="1">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AQ245" s="117" t="s">
        <v>41</v>
      </c>
      <c r="AR245" s="117" t="s">
        <v>2686</v>
      </c>
      <c r="AS245" s="117">
        <v>2910909</v>
      </c>
      <c r="AT245" s="117"/>
      <c r="AU245" s="117"/>
    </row>
    <row r="246" spans="1:47" s="137" customFormat="1" ht="30" customHeight="1">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AQ246" s="117" t="s">
        <v>41</v>
      </c>
      <c r="AR246" s="117" t="s">
        <v>2702</v>
      </c>
      <c r="AS246" s="117">
        <v>2911006</v>
      </c>
      <c r="AT246" s="117"/>
      <c r="AU246" s="117"/>
    </row>
    <row r="247" spans="1:47" s="137" customFormat="1" ht="30" customHeight="1">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AQ247" s="117" t="s">
        <v>41</v>
      </c>
      <c r="AR247" s="117" t="s">
        <v>2717</v>
      </c>
      <c r="AS247" s="117">
        <v>2911105</v>
      </c>
      <c r="AT247" s="117"/>
      <c r="AU247" s="117"/>
    </row>
    <row r="248" spans="1:47" s="137" customFormat="1" ht="30" customHeight="1">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AQ248" s="117" t="s">
        <v>41</v>
      </c>
      <c r="AR248" s="117" t="s">
        <v>2733</v>
      </c>
      <c r="AS248" s="117">
        <v>2911204</v>
      </c>
      <c r="AT248" s="117"/>
      <c r="AU248" s="117"/>
    </row>
    <row r="249" spans="1:47" s="137" customFormat="1" ht="30" customHeight="1">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AQ249" s="117" t="s">
        <v>41</v>
      </c>
      <c r="AR249" s="117" t="s">
        <v>2748</v>
      </c>
      <c r="AS249" s="117">
        <v>2911253</v>
      </c>
      <c r="AT249" s="117"/>
      <c r="AU249" s="117"/>
    </row>
    <row r="250" spans="1:47" s="137" customFormat="1" ht="30" customHeight="1">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AQ250" s="117" t="s">
        <v>41</v>
      </c>
      <c r="AR250" s="117" t="s">
        <v>2763</v>
      </c>
      <c r="AS250" s="117">
        <v>2911303</v>
      </c>
      <c r="AT250" s="117"/>
      <c r="AU250" s="117"/>
    </row>
    <row r="251" spans="1:47" s="137" customFormat="1" ht="30" customHeight="1">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AQ251" s="117" t="s">
        <v>41</v>
      </c>
      <c r="AR251" s="117" t="s">
        <v>2779</v>
      </c>
      <c r="AS251" s="117">
        <v>2911402</v>
      </c>
      <c r="AT251" s="117"/>
      <c r="AU251" s="117"/>
    </row>
    <row r="252" spans="1:47" s="137" customFormat="1" ht="30" customHeight="1">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AQ252" s="117" t="s">
        <v>41</v>
      </c>
      <c r="AR252" s="117" t="s">
        <v>2794</v>
      </c>
      <c r="AS252" s="117">
        <v>2911501</v>
      </c>
      <c r="AT252" s="117"/>
      <c r="AU252" s="117"/>
    </row>
    <row r="253" spans="1:47" s="137" customFormat="1" ht="30" customHeight="1">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AQ253" s="117" t="s">
        <v>41</v>
      </c>
      <c r="AR253" s="117" t="s">
        <v>2809</v>
      </c>
      <c r="AS253" s="117">
        <v>2911600</v>
      </c>
      <c r="AT253" s="117"/>
      <c r="AU253" s="117"/>
    </row>
    <row r="254" spans="1:47" s="137" customFormat="1" ht="30" customHeight="1">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AQ254" s="117" t="s">
        <v>41</v>
      </c>
      <c r="AR254" s="117" t="s">
        <v>2824</v>
      </c>
      <c r="AS254" s="117">
        <v>2911659</v>
      </c>
      <c r="AT254" s="117"/>
      <c r="AU254" s="117"/>
    </row>
    <row r="255" spans="1:47" s="137" customFormat="1" ht="30" customHeight="1">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AQ255" s="117" t="s">
        <v>41</v>
      </c>
      <c r="AR255" s="117" t="s">
        <v>2836</v>
      </c>
      <c r="AS255" s="117">
        <v>2911709</v>
      </c>
      <c r="AT255" s="117"/>
      <c r="AU255" s="117"/>
    </row>
    <row r="256" spans="1:47" s="137" customFormat="1" ht="30" customHeight="1">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AQ256" s="117" t="s">
        <v>41</v>
      </c>
      <c r="AR256" s="117" t="s">
        <v>2849</v>
      </c>
      <c r="AS256" s="117">
        <v>2911808</v>
      </c>
      <c r="AT256" s="117"/>
      <c r="AU256" s="117"/>
    </row>
    <row r="257" spans="1:47" s="137" customFormat="1" ht="30" customHeight="1">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AQ257" s="117" t="s">
        <v>41</v>
      </c>
      <c r="AR257" s="117" t="s">
        <v>2862</v>
      </c>
      <c r="AS257" s="117">
        <v>2911857</v>
      </c>
      <c r="AT257" s="117"/>
      <c r="AU257" s="117"/>
    </row>
    <row r="258" spans="1:47" s="137" customFormat="1" ht="30" customHeight="1">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AQ258" s="117" t="s">
        <v>41</v>
      </c>
      <c r="AR258" s="117" t="s">
        <v>2875</v>
      </c>
      <c r="AS258" s="117">
        <v>2911907</v>
      </c>
      <c r="AT258" s="117"/>
      <c r="AU258" s="117"/>
    </row>
    <row r="259" spans="1:47" s="137" customFormat="1" ht="30" customHeight="1">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AQ259" s="117" t="s">
        <v>41</v>
      </c>
      <c r="AR259" s="117" t="s">
        <v>2887</v>
      </c>
      <c r="AS259" s="117">
        <v>2912004</v>
      </c>
      <c r="AT259" s="117"/>
      <c r="AU259" s="117"/>
    </row>
    <row r="260" spans="1:47" s="137" customFormat="1" ht="30" customHeight="1">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AQ260" s="117" t="s">
        <v>41</v>
      </c>
      <c r="AR260" s="117" t="s">
        <v>2900</v>
      </c>
      <c r="AS260" s="117">
        <v>2912103</v>
      </c>
      <c r="AT260" s="117"/>
      <c r="AU260" s="117"/>
    </row>
    <row r="261" spans="1:47" s="137" customFormat="1" ht="30" customHeight="1">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AQ261" s="117" t="s">
        <v>41</v>
      </c>
      <c r="AR261" s="117" t="s">
        <v>2912</v>
      </c>
      <c r="AS261" s="117">
        <v>2912202</v>
      </c>
      <c r="AT261" s="117"/>
      <c r="AU261" s="117"/>
    </row>
    <row r="262" spans="1:47" s="137" customFormat="1" ht="30" customHeight="1">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AQ262" s="117" t="s">
        <v>41</v>
      </c>
      <c r="AR262" s="117" t="s">
        <v>2925</v>
      </c>
      <c r="AS262" s="117">
        <v>2912301</v>
      </c>
      <c r="AT262" s="117"/>
      <c r="AU262" s="117"/>
    </row>
    <row r="263" spans="1:47" s="137" customFormat="1" ht="30" customHeight="1">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AQ263" s="117" t="s">
        <v>41</v>
      </c>
      <c r="AR263" s="117" t="s">
        <v>2936</v>
      </c>
      <c r="AS263" s="117">
        <v>2912400</v>
      </c>
      <c r="AT263" s="117"/>
      <c r="AU263" s="117"/>
    </row>
    <row r="264" spans="1:47" s="137" customFormat="1" ht="30" customHeight="1">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AQ264" s="117" t="s">
        <v>41</v>
      </c>
      <c r="AR264" s="117" t="s">
        <v>2948</v>
      </c>
      <c r="AS264" s="117">
        <v>2912509</v>
      </c>
      <c r="AT264" s="117"/>
      <c r="AU264" s="117"/>
    </row>
    <row r="265" spans="1:47" s="137" customFormat="1" ht="30" customHeight="1">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AQ265" s="117" t="s">
        <v>41</v>
      </c>
      <c r="AR265" s="117" t="s">
        <v>2960</v>
      </c>
      <c r="AS265" s="117">
        <v>2912608</v>
      </c>
      <c r="AT265" s="117"/>
      <c r="AU265" s="117"/>
    </row>
    <row r="266" spans="1:47" s="137" customFormat="1" ht="30" customHeight="1">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AQ266" s="117" t="s">
        <v>41</v>
      </c>
      <c r="AR266" s="117" t="s">
        <v>2972</v>
      </c>
      <c r="AS266" s="117">
        <v>2912707</v>
      </c>
      <c r="AT266" s="117"/>
      <c r="AU266" s="117"/>
    </row>
    <row r="267" spans="1:47" s="137" customFormat="1" ht="30" customHeight="1">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AQ267" s="117" t="s">
        <v>41</v>
      </c>
      <c r="AR267" s="117" t="s">
        <v>2984</v>
      </c>
      <c r="AS267" s="117">
        <v>2912806</v>
      </c>
      <c r="AT267" s="117"/>
      <c r="AU267" s="117"/>
    </row>
    <row r="268" spans="1:47" s="137" customFormat="1" ht="30" customHeight="1">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AQ268" s="117" t="s">
        <v>41</v>
      </c>
      <c r="AR268" s="117" t="s">
        <v>2996</v>
      </c>
      <c r="AS268" s="117">
        <v>2912905</v>
      </c>
      <c r="AT268" s="117"/>
      <c r="AU268" s="117"/>
    </row>
    <row r="269" spans="1:47" s="137" customFormat="1" ht="30" customHeight="1">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AQ269" s="117" t="s">
        <v>41</v>
      </c>
      <c r="AR269" s="117" t="s">
        <v>3009</v>
      </c>
      <c r="AS269" s="117">
        <v>2913002</v>
      </c>
      <c r="AT269" s="117"/>
      <c r="AU269" s="117"/>
    </row>
    <row r="270" spans="1:47" s="137" customFormat="1" ht="30" customHeight="1">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AQ270" s="117" t="s">
        <v>41</v>
      </c>
      <c r="AR270" s="117" t="s">
        <v>3022</v>
      </c>
      <c r="AS270" s="117">
        <v>2913101</v>
      </c>
      <c r="AT270" s="117"/>
      <c r="AU270" s="117"/>
    </row>
    <row r="271" spans="1:47" s="137" customFormat="1" ht="30" customHeight="1">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AQ271" s="117" t="s">
        <v>41</v>
      </c>
      <c r="AR271" s="117" t="s">
        <v>3034</v>
      </c>
      <c r="AS271" s="117">
        <v>2913200</v>
      </c>
      <c r="AT271" s="117"/>
      <c r="AU271" s="117"/>
    </row>
    <row r="272" spans="1:47" s="137" customFormat="1" ht="30" customHeight="1">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AQ272" s="117" t="s">
        <v>41</v>
      </c>
      <c r="AR272" s="117" t="s">
        <v>3046</v>
      </c>
      <c r="AS272" s="117">
        <v>2913309</v>
      </c>
      <c r="AT272" s="117"/>
      <c r="AU272" s="117"/>
    </row>
    <row r="273" spans="1:47" s="137" customFormat="1" ht="30" customHeight="1">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AQ273" s="117" t="s">
        <v>41</v>
      </c>
      <c r="AR273" s="117" t="s">
        <v>3058</v>
      </c>
      <c r="AS273" s="117">
        <v>2913408</v>
      </c>
      <c r="AT273" s="117"/>
      <c r="AU273" s="117"/>
    </row>
    <row r="274" spans="1:47" s="137" customFormat="1" ht="30" customHeight="1">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AQ274" s="117" t="s">
        <v>41</v>
      </c>
      <c r="AR274" s="117" t="s">
        <v>3070</v>
      </c>
      <c r="AS274" s="117">
        <v>2913457</v>
      </c>
      <c r="AT274" s="117"/>
      <c r="AU274" s="117"/>
    </row>
    <row r="275" spans="1:47" s="137" customFormat="1" ht="30" customHeight="1">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AQ275" s="117" t="s">
        <v>41</v>
      </c>
      <c r="AR275" s="117" t="s">
        <v>3082</v>
      </c>
      <c r="AS275" s="117">
        <v>2913507</v>
      </c>
      <c r="AT275" s="117"/>
      <c r="AU275" s="117"/>
    </row>
    <row r="276" spans="1:47" s="137" customFormat="1" ht="30" customHeight="1">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AQ276" s="117" t="s">
        <v>41</v>
      </c>
      <c r="AR276" s="117" t="s">
        <v>3095</v>
      </c>
      <c r="AS276" s="117">
        <v>2913606</v>
      </c>
      <c r="AT276" s="117"/>
      <c r="AU276" s="117"/>
    </row>
    <row r="277" spans="1:47" s="137" customFormat="1" ht="30" customHeight="1">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AQ277" s="117" t="s">
        <v>41</v>
      </c>
      <c r="AR277" s="117" t="s">
        <v>3107</v>
      </c>
      <c r="AS277" s="117">
        <v>2913705</v>
      </c>
      <c r="AT277" s="117"/>
      <c r="AU277" s="117"/>
    </row>
    <row r="278" spans="1:47" s="137" customFormat="1" ht="30" customHeight="1">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AQ278" s="117" t="s">
        <v>41</v>
      </c>
      <c r="AR278" s="117" t="s">
        <v>3119</v>
      </c>
      <c r="AS278" s="117">
        <v>2913804</v>
      </c>
      <c r="AT278" s="117"/>
      <c r="AU278" s="117"/>
    </row>
    <row r="279" spans="1:47" s="137" customFormat="1" ht="30" customHeight="1">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AQ279" s="117" t="s">
        <v>41</v>
      </c>
      <c r="AR279" s="117" t="s">
        <v>3131</v>
      </c>
      <c r="AS279" s="117">
        <v>2913903</v>
      </c>
      <c r="AT279" s="117"/>
      <c r="AU279" s="117"/>
    </row>
    <row r="280" spans="1:47" s="137" customFormat="1" ht="30" customHeight="1">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AQ280" s="117" t="s">
        <v>41</v>
      </c>
      <c r="AR280" s="117" t="s">
        <v>3143</v>
      </c>
      <c r="AS280" s="117">
        <v>2914000</v>
      </c>
      <c r="AT280" s="117"/>
      <c r="AU280" s="117"/>
    </row>
    <row r="281" spans="1:47" s="137" customFormat="1" ht="30" customHeight="1">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AQ281" s="117" t="s">
        <v>41</v>
      </c>
      <c r="AR281" s="117" t="s">
        <v>3154</v>
      </c>
      <c r="AS281" s="117">
        <v>2914109</v>
      </c>
      <c r="AT281" s="117"/>
      <c r="AU281" s="117"/>
    </row>
    <row r="282" spans="1:47" s="137" customFormat="1" ht="30" customHeight="1">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AQ282" s="117" t="s">
        <v>41</v>
      </c>
      <c r="AR282" s="117" t="s">
        <v>3165</v>
      </c>
      <c r="AS282" s="117">
        <v>2914208</v>
      </c>
      <c r="AT282" s="117"/>
      <c r="AU282" s="117"/>
    </row>
    <row r="283" spans="1:47" s="137" customFormat="1" ht="30" customHeight="1">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AQ283" s="117" t="s">
        <v>41</v>
      </c>
      <c r="AR283" s="117" t="s">
        <v>3176</v>
      </c>
      <c r="AS283" s="117">
        <v>2914307</v>
      </c>
      <c r="AT283" s="117"/>
      <c r="AU283" s="117"/>
    </row>
    <row r="284" spans="1:47" s="137" customFormat="1" ht="30" customHeight="1">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AQ284" s="117" t="s">
        <v>41</v>
      </c>
      <c r="AR284" s="117" t="s">
        <v>3187</v>
      </c>
      <c r="AS284" s="117">
        <v>2914406</v>
      </c>
      <c r="AT284" s="117"/>
      <c r="AU284" s="117"/>
    </row>
    <row r="285" spans="1:47" s="137" customFormat="1" ht="30" customHeight="1">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AQ285" s="117" t="s">
        <v>41</v>
      </c>
      <c r="AR285" s="117" t="s">
        <v>3199</v>
      </c>
      <c r="AS285" s="117">
        <v>2914505</v>
      </c>
      <c r="AT285" s="117"/>
      <c r="AU285" s="117"/>
    </row>
    <row r="286" spans="1:47" s="137" customFormat="1" ht="30" customHeight="1">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AQ286" s="117" t="s">
        <v>41</v>
      </c>
      <c r="AR286" s="117" t="s">
        <v>3211</v>
      </c>
      <c r="AS286" s="117">
        <v>2914604</v>
      </c>
      <c r="AT286" s="117"/>
      <c r="AU286" s="117"/>
    </row>
    <row r="287" spans="1:47" s="137" customFormat="1" ht="30" customHeight="1">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AQ287" s="117" t="s">
        <v>41</v>
      </c>
      <c r="AR287" s="117" t="s">
        <v>3223</v>
      </c>
      <c r="AS287" s="117">
        <v>2914653</v>
      </c>
      <c r="AT287" s="117"/>
      <c r="AU287" s="117"/>
    </row>
    <row r="288" spans="1:47" s="137" customFormat="1" ht="30" customHeight="1">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AQ288" s="117" t="s">
        <v>41</v>
      </c>
      <c r="AR288" s="117" t="s">
        <v>3233</v>
      </c>
      <c r="AS288" s="117">
        <v>2914703</v>
      </c>
      <c r="AT288" s="117"/>
      <c r="AU288" s="117"/>
    </row>
    <row r="289" spans="1:47" s="137" customFormat="1" ht="30" customHeight="1">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AQ289" s="117" t="s">
        <v>41</v>
      </c>
      <c r="AR289" s="117" t="s">
        <v>3244</v>
      </c>
      <c r="AS289" s="117">
        <v>2914802</v>
      </c>
      <c r="AT289" s="117"/>
      <c r="AU289" s="117"/>
    </row>
    <row r="290" spans="1:47" s="137" customFormat="1" ht="30" customHeight="1">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AQ290" s="117" t="s">
        <v>41</v>
      </c>
      <c r="AR290" s="117" t="s">
        <v>3254</v>
      </c>
      <c r="AS290" s="117">
        <v>2914901</v>
      </c>
      <c r="AT290" s="117"/>
      <c r="AU290" s="117"/>
    </row>
    <row r="291" spans="1:47" s="137" customFormat="1" ht="30" customHeight="1">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AQ291" s="117" t="s">
        <v>41</v>
      </c>
      <c r="AR291" s="117" t="s">
        <v>3265</v>
      </c>
      <c r="AS291" s="117">
        <v>2915007</v>
      </c>
      <c r="AT291" s="117"/>
      <c r="AU291" s="117"/>
    </row>
    <row r="292" spans="1:47" s="137" customFormat="1" ht="30" customHeight="1">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AQ292" s="117" t="s">
        <v>41</v>
      </c>
      <c r="AR292" s="117" t="s">
        <v>3277</v>
      </c>
      <c r="AS292" s="117">
        <v>2915106</v>
      </c>
      <c r="AT292" s="117"/>
      <c r="AU292" s="117"/>
    </row>
    <row r="293" spans="1:47" s="137" customFormat="1" ht="30" customHeight="1">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AQ293" s="117" t="s">
        <v>41</v>
      </c>
      <c r="AR293" s="117" t="s">
        <v>3288</v>
      </c>
      <c r="AS293" s="117">
        <v>2915205</v>
      </c>
      <c r="AT293" s="117"/>
      <c r="AU293" s="117"/>
    </row>
    <row r="294" spans="1:47" s="137" customFormat="1" ht="30" customHeight="1">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AQ294" s="117" t="s">
        <v>41</v>
      </c>
      <c r="AR294" s="117" t="s">
        <v>3300</v>
      </c>
      <c r="AS294" s="117">
        <v>2915304</v>
      </c>
      <c r="AT294" s="117"/>
      <c r="AU294" s="117"/>
    </row>
    <row r="295" spans="1:47" s="137" customFormat="1" ht="30" customHeight="1">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AQ295" s="117" t="s">
        <v>41</v>
      </c>
      <c r="AR295" s="117" t="s">
        <v>3312</v>
      </c>
      <c r="AS295" s="117">
        <v>2915353</v>
      </c>
      <c r="AT295" s="117"/>
      <c r="AU295" s="117"/>
    </row>
    <row r="296" spans="1:47" s="137" customFormat="1" ht="30" customHeight="1">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AQ296" s="117" t="s">
        <v>41</v>
      </c>
      <c r="AR296" s="117" t="s">
        <v>3323</v>
      </c>
      <c r="AS296" s="117">
        <v>2915403</v>
      </c>
      <c r="AT296" s="117"/>
      <c r="AU296" s="117"/>
    </row>
    <row r="297" spans="1:47" s="137" customFormat="1" ht="30" customHeight="1">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AQ297" s="117" t="s">
        <v>41</v>
      </c>
      <c r="AR297" s="117" t="s">
        <v>3334</v>
      </c>
      <c r="AS297" s="117">
        <v>2915502</v>
      </c>
      <c r="AT297" s="117"/>
      <c r="AU297" s="117"/>
    </row>
    <row r="298" spans="1:47" s="137" customFormat="1" ht="30" customHeight="1">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AQ298" s="117" t="s">
        <v>41</v>
      </c>
      <c r="AR298" s="117" t="s">
        <v>3345</v>
      </c>
      <c r="AS298" s="117">
        <v>2915601</v>
      </c>
      <c r="AT298" s="117"/>
      <c r="AU298" s="117"/>
    </row>
    <row r="299" spans="1:47" s="137" customFormat="1" ht="30" customHeight="1">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AQ299" s="117" t="s">
        <v>41</v>
      </c>
      <c r="AR299" s="117" t="s">
        <v>3355</v>
      </c>
      <c r="AS299" s="117">
        <v>2915700</v>
      </c>
      <c r="AT299" s="117"/>
      <c r="AU299" s="117"/>
    </row>
    <row r="300" spans="1:47" s="137" customFormat="1" ht="30" customHeight="1">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AQ300" s="117" t="s">
        <v>41</v>
      </c>
      <c r="AR300" s="117" t="s">
        <v>1928</v>
      </c>
      <c r="AS300" s="117">
        <v>2915809</v>
      </c>
      <c r="AT300" s="117"/>
      <c r="AU300" s="117"/>
    </row>
    <row r="301" spans="1:47" s="137" customFormat="1" ht="30" customHeight="1">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AQ301" s="117" t="s">
        <v>41</v>
      </c>
      <c r="AR301" s="117" t="s">
        <v>3374</v>
      </c>
      <c r="AS301" s="117">
        <v>2915908</v>
      </c>
      <c r="AT301" s="117"/>
      <c r="AU301" s="117"/>
    </row>
    <row r="302" spans="1:47" s="137" customFormat="1" ht="30" customHeight="1">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AQ302" s="117" t="s">
        <v>41</v>
      </c>
      <c r="AR302" s="117" t="s">
        <v>3384</v>
      </c>
      <c r="AS302" s="117">
        <v>2916005</v>
      </c>
      <c r="AT302" s="117"/>
      <c r="AU302" s="117"/>
    </row>
    <row r="303" spans="1:47" s="137" customFormat="1" ht="30" customHeight="1">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AQ303" s="117" t="s">
        <v>41</v>
      </c>
      <c r="AR303" s="117" t="s">
        <v>3394</v>
      </c>
      <c r="AS303" s="117">
        <v>2916104</v>
      </c>
      <c r="AT303" s="117"/>
      <c r="AU303" s="117"/>
    </row>
    <row r="304" spans="1:47" s="137" customFormat="1" ht="30" customHeight="1">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AQ304" s="117" t="s">
        <v>41</v>
      </c>
      <c r="AR304" s="117" t="s">
        <v>3404</v>
      </c>
      <c r="AS304" s="117">
        <v>2916203</v>
      </c>
      <c r="AT304" s="117"/>
      <c r="AU304" s="117"/>
    </row>
    <row r="305" spans="1:47" s="137" customFormat="1" ht="30" customHeight="1">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AQ305" s="117" t="s">
        <v>41</v>
      </c>
      <c r="AR305" s="117" t="s">
        <v>3414</v>
      </c>
      <c r="AS305" s="117">
        <v>2916302</v>
      </c>
      <c r="AT305" s="117"/>
      <c r="AU305" s="117"/>
    </row>
    <row r="306" spans="1:47" s="137" customFormat="1" ht="30" customHeight="1">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AQ306" s="117" t="s">
        <v>41</v>
      </c>
      <c r="AR306" s="117" t="s">
        <v>3424</v>
      </c>
      <c r="AS306" s="117">
        <v>2916401</v>
      </c>
      <c r="AT306" s="117"/>
      <c r="AU306" s="117"/>
    </row>
    <row r="307" spans="1:47" s="137" customFormat="1" ht="30" customHeight="1">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AQ307" s="117" t="s">
        <v>41</v>
      </c>
      <c r="AR307" s="117" t="s">
        <v>3433</v>
      </c>
      <c r="AS307" s="117">
        <v>2916500</v>
      </c>
      <c r="AT307" s="117"/>
      <c r="AU307" s="117"/>
    </row>
    <row r="308" spans="1:47" s="137" customFormat="1" ht="30" customHeight="1">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AQ308" s="117" t="s">
        <v>41</v>
      </c>
      <c r="AR308" s="117" t="s">
        <v>3442</v>
      </c>
      <c r="AS308" s="117">
        <v>2916609</v>
      </c>
      <c r="AT308" s="117"/>
      <c r="AU308" s="117"/>
    </row>
    <row r="309" spans="1:47" s="137" customFormat="1" ht="30" customHeight="1">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AQ309" s="117" t="s">
        <v>41</v>
      </c>
      <c r="AR309" s="117" t="s">
        <v>3451</v>
      </c>
      <c r="AS309" s="117">
        <v>2916708</v>
      </c>
      <c r="AT309" s="117"/>
      <c r="AU309" s="117"/>
    </row>
    <row r="310" spans="1:47" s="137" customFormat="1" ht="30" customHeight="1">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AQ310" s="117" t="s">
        <v>41</v>
      </c>
      <c r="AR310" s="117" t="s">
        <v>3461</v>
      </c>
      <c r="AS310" s="117">
        <v>2916807</v>
      </c>
      <c r="AT310" s="117"/>
      <c r="AU310" s="117"/>
    </row>
    <row r="311" spans="1:47" s="137" customFormat="1" ht="30" customHeight="1">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AQ311" s="117" t="s">
        <v>41</v>
      </c>
      <c r="AR311" s="117" t="s">
        <v>3471</v>
      </c>
      <c r="AS311" s="117">
        <v>2916856</v>
      </c>
      <c r="AT311" s="117"/>
      <c r="AU311" s="117"/>
    </row>
    <row r="312" spans="1:47" s="137" customFormat="1" ht="30" customHeight="1">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AQ312" s="117" t="s">
        <v>41</v>
      </c>
      <c r="AR312" s="117" t="s">
        <v>3480</v>
      </c>
      <c r="AS312" s="117">
        <v>2916906</v>
      </c>
      <c r="AT312" s="117"/>
      <c r="AU312" s="117"/>
    </row>
    <row r="313" spans="1:47" s="137" customFormat="1" ht="30" customHeight="1">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AQ313" s="117" t="s">
        <v>41</v>
      </c>
      <c r="AR313" s="117" t="s">
        <v>3490</v>
      </c>
      <c r="AS313" s="117">
        <v>2917003</v>
      </c>
      <c r="AT313" s="117"/>
      <c r="AU313" s="117"/>
    </row>
    <row r="314" spans="1:47" s="137" customFormat="1" ht="30" customHeight="1">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AQ314" s="117" t="s">
        <v>41</v>
      </c>
      <c r="AR314" s="117" t="s">
        <v>3499</v>
      </c>
      <c r="AS314" s="117">
        <v>2917102</v>
      </c>
      <c r="AT314" s="117"/>
      <c r="AU314" s="117"/>
    </row>
    <row r="315" spans="1:47" s="137" customFormat="1" ht="30" customHeight="1">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AQ315" s="117" t="s">
        <v>41</v>
      </c>
      <c r="AR315" s="117" t="s">
        <v>3509</v>
      </c>
      <c r="AS315" s="117">
        <v>2917201</v>
      </c>
      <c r="AT315" s="117"/>
      <c r="AU315" s="117"/>
    </row>
    <row r="316" spans="1:47" s="137" customFormat="1" ht="30" customHeight="1">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AQ316" s="117" t="s">
        <v>41</v>
      </c>
      <c r="AR316" s="117" t="s">
        <v>3519</v>
      </c>
      <c r="AS316" s="117">
        <v>2917300</v>
      </c>
      <c r="AT316" s="117"/>
      <c r="AU316" s="117"/>
    </row>
    <row r="317" spans="1:47" s="137" customFormat="1" ht="30" customHeight="1">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AQ317" s="117" t="s">
        <v>41</v>
      </c>
      <c r="AR317" s="117" t="s">
        <v>3529</v>
      </c>
      <c r="AS317" s="117">
        <v>2917334</v>
      </c>
      <c r="AT317" s="117"/>
      <c r="AU317" s="117"/>
    </row>
    <row r="318" spans="1:47" s="137" customFormat="1" ht="30" customHeight="1">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AQ318" s="117" t="s">
        <v>41</v>
      </c>
      <c r="AR318" s="117" t="s">
        <v>3539</v>
      </c>
      <c r="AS318" s="117">
        <v>2917359</v>
      </c>
      <c r="AT318" s="117"/>
      <c r="AU318" s="117"/>
    </row>
    <row r="319" spans="1:47" s="137" customFormat="1" ht="30" customHeight="1">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AQ319" s="117" t="s">
        <v>41</v>
      </c>
      <c r="AR319" s="117" t="s">
        <v>3547</v>
      </c>
      <c r="AS319" s="117">
        <v>2917409</v>
      </c>
      <c r="AT319" s="117"/>
      <c r="AU319" s="117"/>
    </row>
    <row r="320" spans="1:47" s="137" customFormat="1" ht="30" customHeight="1">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AQ320" s="117" t="s">
        <v>41</v>
      </c>
      <c r="AR320" s="117" t="s">
        <v>3557</v>
      </c>
      <c r="AS320" s="117">
        <v>2917508</v>
      </c>
      <c r="AT320" s="117"/>
      <c r="AU320" s="117"/>
    </row>
    <row r="321" spans="1:47" s="137" customFormat="1" ht="30" customHeight="1">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AQ321" s="117" t="s">
        <v>41</v>
      </c>
      <c r="AR321" s="117" t="s">
        <v>3567</v>
      </c>
      <c r="AS321" s="117">
        <v>2917607</v>
      </c>
      <c r="AT321" s="117"/>
      <c r="AU321" s="117"/>
    </row>
    <row r="322" spans="1:47" s="137" customFormat="1" ht="30" customHeight="1">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AQ322" s="117" t="s">
        <v>41</v>
      </c>
      <c r="AR322" s="117" t="s">
        <v>3577</v>
      </c>
      <c r="AS322" s="117">
        <v>2917706</v>
      </c>
      <c r="AT322" s="117"/>
      <c r="AU322" s="117"/>
    </row>
    <row r="323" spans="1:47" s="137" customFormat="1" ht="30" customHeight="1">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AQ323" s="117" t="s">
        <v>41</v>
      </c>
      <c r="AR323" s="117" t="s">
        <v>3587</v>
      </c>
      <c r="AS323" s="117">
        <v>2917805</v>
      </c>
      <c r="AT323" s="117"/>
      <c r="AU323" s="117"/>
    </row>
    <row r="324" spans="1:47" s="137" customFormat="1" ht="30" customHeight="1">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AQ324" s="117" t="s">
        <v>41</v>
      </c>
      <c r="AR324" s="117" t="s">
        <v>1374</v>
      </c>
      <c r="AS324" s="117">
        <v>2917904</v>
      </c>
      <c r="AT324" s="117"/>
      <c r="AU324" s="117"/>
    </row>
    <row r="325" spans="1:47" s="137" customFormat="1" ht="30" customHeight="1">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AQ325" s="117" t="s">
        <v>41</v>
      </c>
      <c r="AR325" s="117" t="s">
        <v>3606</v>
      </c>
      <c r="AS325" s="117">
        <v>2918001</v>
      </c>
      <c r="AT325" s="117"/>
      <c r="AU325" s="117"/>
    </row>
    <row r="326" spans="1:47" s="137" customFormat="1" ht="30" customHeight="1">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AQ326" s="117" t="s">
        <v>41</v>
      </c>
      <c r="AR326" s="117" t="s">
        <v>3615</v>
      </c>
      <c r="AS326" s="117">
        <v>2918100</v>
      </c>
      <c r="AT326" s="117"/>
      <c r="AU326" s="117"/>
    </row>
    <row r="327" spans="1:47" s="137" customFormat="1" ht="30" customHeight="1">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AQ327" s="117" t="s">
        <v>41</v>
      </c>
      <c r="AR327" s="117" t="s">
        <v>3624</v>
      </c>
      <c r="AS327" s="117">
        <v>2918209</v>
      </c>
      <c r="AT327" s="117"/>
      <c r="AU327" s="117"/>
    </row>
    <row r="328" spans="1:47" s="137" customFormat="1" ht="30" customHeight="1">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AQ328" s="117" t="s">
        <v>41</v>
      </c>
      <c r="AR328" s="117" t="s">
        <v>3634</v>
      </c>
      <c r="AS328" s="117">
        <v>2918308</v>
      </c>
      <c r="AT328" s="117"/>
      <c r="AU328" s="117"/>
    </row>
    <row r="329" spans="1:47" s="137" customFormat="1" ht="30" customHeight="1">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AQ329" s="117" t="s">
        <v>41</v>
      </c>
      <c r="AR329" s="117" t="s">
        <v>3644</v>
      </c>
      <c r="AS329" s="117">
        <v>2918357</v>
      </c>
      <c r="AT329" s="117"/>
      <c r="AU329" s="117"/>
    </row>
    <row r="330" spans="1:47" s="137" customFormat="1" ht="30" customHeight="1">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AQ330" s="117" t="s">
        <v>41</v>
      </c>
      <c r="AR330" s="117" t="s">
        <v>3653</v>
      </c>
      <c r="AS330" s="117">
        <v>2918407</v>
      </c>
      <c r="AT330" s="117"/>
      <c r="AU330" s="117"/>
    </row>
    <row r="331" spans="1:47" s="137" customFormat="1" ht="30" customHeight="1">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AQ331" s="117" t="s">
        <v>41</v>
      </c>
      <c r="AR331" s="117" t="s">
        <v>3662</v>
      </c>
      <c r="AS331" s="117">
        <v>2918456</v>
      </c>
      <c r="AT331" s="117"/>
      <c r="AU331" s="117"/>
    </row>
    <row r="332" spans="1:47" s="137" customFormat="1" ht="30" customHeight="1">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AQ332" s="117" t="s">
        <v>41</v>
      </c>
      <c r="AR332" s="117" t="s">
        <v>2673</v>
      </c>
      <c r="AS332" s="117">
        <v>2918506</v>
      </c>
      <c r="AT332" s="117"/>
      <c r="AU332" s="117"/>
    </row>
    <row r="333" spans="1:47" s="137" customFormat="1" ht="30" customHeight="1">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AQ333" s="117" t="s">
        <v>41</v>
      </c>
      <c r="AR333" s="117" t="s">
        <v>3678</v>
      </c>
      <c r="AS333" s="117">
        <v>2918555</v>
      </c>
      <c r="AT333" s="117"/>
      <c r="AU333" s="117"/>
    </row>
    <row r="334" spans="1:47" s="137" customFormat="1" ht="30" customHeight="1">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AQ334" s="117" t="s">
        <v>41</v>
      </c>
      <c r="AR334" s="117" t="s">
        <v>3686</v>
      </c>
      <c r="AS334" s="117">
        <v>2918605</v>
      </c>
      <c r="AT334" s="117"/>
      <c r="AU334" s="117"/>
    </row>
    <row r="335" spans="1:47" s="137" customFormat="1" ht="30" customHeight="1">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AQ335" s="117" t="s">
        <v>41</v>
      </c>
      <c r="AR335" s="117" t="s">
        <v>3695</v>
      </c>
      <c r="AS335" s="117">
        <v>2918704</v>
      </c>
      <c r="AT335" s="117"/>
      <c r="AU335" s="117"/>
    </row>
    <row r="336" spans="1:47" s="137" customFormat="1" ht="30" customHeight="1">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AQ336" s="117" t="s">
        <v>41</v>
      </c>
      <c r="AR336" s="117" t="s">
        <v>3703</v>
      </c>
      <c r="AS336" s="117">
        <v>2918753</v>
      </c>
      <c r="AT336" s="117"/>
      <c r="AU336" s="117"/>
    </row>
    <row r="337" spans="1:47" s="137" customFormat="1" ht="30" customHeight="1">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AQ337" s="117" t="s">
        <v>41</v>
      </c>
      <c r="AR337" s="117" t="s">
        <v>3711</v>
      </c>
      <c r="AS337" s="117">
        <v>2918803</v>
      </c>
      <c r="AT337" s="117"/>
      <c r="AU337" s="117"/>
    </row>
    <row r="338" spans="1:47" s="137" customFormat="1" ht="30" customHeight="1">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AQ338" s="117" t="s">
        <v>41</v>
      </c>
      <c r="AR338" s="117" t="s">
        <v>3718</v>
      </c>
      <c r="AS338" s="117">
        <v>2918902</v>
      </c>
      <c r="AT338" s="117"/>
      <c r="AU338" s="117"/>
    </row>
    <row r="339" spans="1:47" s="137" customFormat="1" ht="30" customHeight="1">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AQ339" s="117" t="s">
        <v>41</v>
      </c>
      <c r="AR339" s="117" t="s">
        <v>3725</v>
      </c>
      <c r="AS339" s="117">
        <v>2919009</v>
      </c>
      <c r="AT339" s="117"/>
      <c r="AU339" s="117"/>
    </row>
    <row r="340" spans="1:47" s="137" customFormat="1" ht="30" customHeight="1">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AQ340" s="117" t="s">
        <v>41</v>
      </c>
      <c r="AR340" s="117" t="s">
        <v>3732</v>
      </c>
      <c r="AS340" s="117">
        <v>2919058</v>
      </c>
      <c r="AT340" s="117"/>
      <c r="AU340" s="117"/>
    </row>
    <row r="341" spans="1:47" s="137" customFormat="1" ht="30" customHeight="1">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AQ341" s="117" t="s">
        <v>41</v>
      </c>
      <c r="AR341" s="117" t="s">
        <v>3739</v>
      </c>
      <c r="AS341" s="117">
        <v>2919108</v>
      </c>
      <c r="AT341" s="117"/>
      <c r="AU341" s="117"/>
    </row>
    <row r="342" spans="1:47" s="137" customFormat="1" ht="30" customHeight="1">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AQ342" s="117" t="s">
        <v>41</v>
      </c>
      <c r="AR342" s="117" t="s">
        <v>3746</v>
      </c>
      <c r="AS342" s="117">
        <v>2919157</v>
      </c>
      <c r="AT342" s="117"/>
      <c r="AU342" s="117"/>
    </row>
    <row r="343" spans="1:47" s="137" customFormat="1" ht="30" customHeight="1">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AQ343" s="117" t="s">
        <v>41</v>
      </c>
      <c r="AR343" s="117" t="s">
        <v>3752</v>
      </c>
      <c r="AS343" s="117">
        <v>2919207</v>
      </c>
      <c r="AT343" s="117"/>
      <c r="AU343" s="117"/>
    </row>
    <row r="344" spans="1:47" s="137" customFormat="1" ht="30" customHeight="1">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AQ344" s="117" t="s">
        <v>41</v>
      </c>
      <c r="AR344" s="117" t="s">
        <v>3758</v>
      </c>
      <c r="AS344" s="117">
        <v>2919306</v>
      </c>
      <c r="AT344" s="117"/>
      <c r="AU344" s="117"/>
    </row>
    <row r="345" spans="1:47" s="137" customFormat="1" ht="30" customHeight="1">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AQ345" s="117" t="s">
        <v>41</v>
      </c>
      <c r="AR345" s="117" t="s">
        <v>3762</v>
      </c>
      <c r="AS345" s="117">
        <v>2919405</v>
      </c>
      <c r="AT345" s="117"/>
      <c r="AU345" s="117"/>
    </row>
    <row r="346" spans="1:47" s="137" customFormat="1" ht="30" customHeight="1">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AQ346" s="117" t="s">
        <v>41</v>
      </c>
      <c r="AR346" s="117" t="s">
        <v>3768</v>
      </c>
      <c r="AS346" s="117">
        <v>2919504</v>
      </c>
      <c r="AT346" s="117"/>
      <c r="AU346" s="117"/>
    </row>
    <row r="347" spans="1:47" s="137" customFormat="1" ht="30" customHeight="1">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AQ347" s="117" t="s">
        <v>41</v>
      </c>
      <c r="AR347" s="117" t="s">
        <v>3774</v>
      </c>
      <c r="AS347" s="117">
        <v>2919553</v>
      </c>
      <c r="AT347" s="117"/>
      <c r="AU347" s="117"/>
    </row>
    <row r="348" spans="1:47" s="137" customFormat="1" ht="30" customHeight="1">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AQ348" s="117" t="s">
        <v>41</v>
      </c>
      <c r="AR348" s="117" t="s">
        <v>3781</v>
      </c>
      <c r="AS348" s="117">
        <v>2919603</v>
      </c>
      <c r="AT348" s="117"/>
      <c r="AU348" s="117"/>
    </row>
    <row r="349" spans="1:47" s="137" customFormat="1" ht="30" customHeight="1">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AQ349" s="117" t="s">
        <v>41</v>
      </c>
      <c r="AR349" s="117" t="s">
        <v>3788</v>
      </c>
      <c r="AS349" s="117">
        <v>2919702</v>
      </c>
      <c r="AT349" s="117"/>
      <c r="AU349" s="117"/>
    </row>
    <row r="350" spans="1:47" s="137" customFormat="1" ht="30" customHeight="1">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AQ350" s="117" t="s">
        <v>41</v>
      </c>
      <c r="AR350" s="117" t="s">
        <v>3795</v>
      </c>
      <c r="AS350" s="117">
        <v>2919801</v>
      </c>
      <c r="AT350" s="117"/>
      <c r="AU350" s="117"/>
    </row>
    <row r="351" spans="1:47" s="137" customFormat="1" ht="30" customHeight="1">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AQ351" s="117" t="s">
        <v>41</v>
      </c>
      <c r="AR351" s="117" t="s">
        <v>3802</v>
      </c>
      <c r="AS351" s="117">
        <v>2919900</v>
      </c>
      <c r="AT351" s="117"/>
      <c r="AU351" s="117"/>
    </row>
    <row r="352" spans="1:47" s="137" customFormat="1" ht="30" customHeight="1">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AQ352" s="117" t="s">
        <v>41</v>
      </c>
      <c r="AR352" s="117" t="s">
        <v>3808</v>
      </c>
      <c r="AS352" s="117">
        <v>2919926</v>
      </c>
      <c r="AT352" s="117"/>
      <c r="AU352" s="117"/>
    </row>
    <row r="353" spans="1:47" s="137" customFormat="1" ht="30" customHeight="1">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AQ353" s="117" t="s">
        <v>41</v>
      </c>
      <c r="AR353" s="117" t="s">
        <v>3815</v>
      </c>
      <c r="AS353" s="117">
        <v>2919959</v>
      </c>
      <c r="AT353" s="117"/>
      <c r="AU353" s="117"/>
    </row>
    <row r="354" spans="1:47" s="137" customFormat="1" ht="30" customHeight="1">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AQ354" s="117" t="s">
        <v>41</v>
      </c>
      <c r="AR354" s="117" t="s">
        <v>3822</v>
      </c>
      <c r="AS354" s="117">
        <v>2920007</v>
      </c>
      <c r="AT354" s="117"/>
      <c r="AU354" s="117"/>
    </row>
    <row r="355" spans="1:47" s="137" customFormat="1" ht="30" customHeight="1">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AQ355" s="117" t="s">
        <v>41</v>
      </c>
      <c r="AR355" s="117" t="s">
        <v>3829</v>
      </c>
      <c r="AS355" s="117">
        <v>2920106</v>
      </c>
      <c r="AT355" s="117"/>
      <c r="AU355" s="117"/>
    </row>
    <row r="356" spans="1:47" s="137" customFormat="1" ht="30" customHeight="1">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AQ356" s="117" t="s">
        <v>41</v>
      </c>
      <c r="AR356" s="117" t="s">
        <v>3835</v>
      </c>
      <c r="AS356" s="117">
        <v>2920205</v>
      </c>
      <c r="AT356" s="117"/>
      <c r="AU356" s="117"/>
    </row>
    <row r="357" spans="1:47" s="137" customFormat="1" ht="30" customHeight="1">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AQ357" s="117" t="s">
        <v>41</v>
      </c>
      <c r="AR357" s="117" t="s">
        <v>3842</v>
      </c>
      <c r="AS357" s="117">
        <v>2920304</v>
      </c>
      <c r="AT357" s="117"/>
      <c r="AU357" s="117"/>
    </row>
    <row r="358" spans="1:47" s="137" customFormat="1" ht="30" customHeight="1">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AQ358" s="117" t="s">
        <v>41</v>
      </c>
      <c r="AR358" s="117" t="s">
        <v>3848</v>
      </c>
      <c r="AS358" s="117">
        <v>2920403</v>
      </c>
      <c r="AT358" s="117"/>
      <c r="AU358" s="117"/>
    </row>
    <row r="359" spans="1:47" s="137" customFormat="1" ht="30" customHeight="1">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AQ359" s="117" t="s">
        <v>41</v>
      </c>
      <c r="AR359" s="117" t="s">
        <v>3855</v>
      </c>
      <c r="AS359" s="117">
        <v>2920452</v>
      </c>
      <c r="AT359" s="117"/>
      <c r="AU359" s="117"/>
    </row>
    <row r="360" spans="1:47" s="137" customFormat="1" ht="30" customHeight="1">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AQ360" s="117" t="s">
        <v>41</v>
      </c>
      <c r="AR360" s="117" t="s">
        <v>3861</v>
      </c>
      <c r="AS360" s="117">
        <v>2920502</v>
      </c>
      <c r="AT360" s="117"/>
      <c r="AU360" s="117"/>
    </row>
    <row r="361" spans="1:47" s="137" customFormat="1" ht="30" customHeight="1">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AQ361" s="117" t="s">
        <v>41</v>
      </c>
      <c r="AR361" s="117" t="s">
        <v>3867</v>
      </c>
      <c r="AS361" s="117">
        <v>2920601</v>
      </c>
      <c r="AT361" s="117"/>
      <c r="AU361" s="117"/>
    </row>
    <row r="362" spans="1:47" s="137" customFormat="1" ht="30" customHeight="1">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AQ362" s="117" t="s">
        <v>41</v>
      </c>
      <c r="AR362" s="117" t="s">
        <v>3872</v>
      </c>
      <c r="AS362" s="117">
        <v>2920700</v>
      </c>
      <c r="AT362" s="117"/>
      <c r="AU362" s="117"/>
    </row>
    <row r="363" spans="1:47" s="137" customFormat="1" ht="30" customHeight="1">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AQ363" s="117" t="s">
        <v>41</v>
      </c>
      <c r="AR363" s="117" t="s">
        <v>3877</v>
      </c>
      <c r="AS363" s="117">
        <v>2920809</v>
      </c>
      <c r="AT363" s="117"/>
      <c r="AU363" s="117"/>
    </row>
    <row r="364" spans="1:47" s="137" customFormat="1" ht="30" customHeight="1">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AQ364" s="117" t="s">
        <v>41</v>
      </c>
      <c r="AR364" s="117" t="s">
        <v>3883</v>
      </c>
      <c r="AS364" s="117">
        <v>2920908</v>
      </c>
      <c r="AT364" s="117"/>
      <c r="AU364" s="117"/>
    </row>
    <row r="365" spans="1:47" s="137" customFormat="1" ht="30" customHeight="1">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AQ365" s="117" t="s">
        <v>41</v>
      </c>
      <c r="AR365" s="117" t="s">
        <v>3889</v>
      </c>
      <c r="AS365" s="117">
        <v>2921005</v>
      </c>
      <c r="AT365" s="117"/>
      <c r="AU365" s="117"/>
    </row>
    <row r="366" spans="1:47" s="137" customFormat="1" ht="30" customHeight="1">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AQ366" s="117" t="s">
        <v>41</v>
      </c>
      <c r="AR366" s="117" t="s">
        <v>3895</v>
      </c>
      <c r="AS366" s="117">
        <v>2921054</v>
      </c>
      <c r="AT366" s="117"/>
      <c r="AU366" s="117"/>
    </row>
    <row r="367" spans="1:47" s="137" customFormat="1" ht="30" customHeight="1">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AQ367" s="117" t="s">
        <v>41</v>
      </c>
      <c r="AR367" s="117" t="s">
        <v>3901</v>
      </c>
      <c r="AS367" s="117">
        <v>2921104</v>
      </c>
      <c r="AT367" s="117"/>
      <c r="AU367" s="117"/>
    </row>
    <row r="368" spans="1:47" s="137" customFormat="1" ht="30" customHeight="1">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AQ368" s="117" t="s">
        <v>41</v>
      </c>
      <c r="AR368" s="117" t="s">
        <v>3907</v>
      </c>
      <c r="AS368" s="117">
        <v>2921203</v>
      </c>
      <c r="AT368" s="117"/>
      <c r="AU368" s="117"/>
    </row>
    <row r="369" spans="1:47" s="137" customFormat="1" ht="30" customHeight="1">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AQ369" s="117" t="s">
        <v>41</v>
      </c>
      <c r="AR369" s="117" t="s">
        <v>2359</v>
      </c>
      <c r="AS369" s="117">
        <v>2921302</v>
      </c>
      <c r="AT369" s="117"/>
      <c r="AU369" s="117"/>
    </row>
    <row r="370" spans="1:47" s="137" customFormat="1" ht="30" customHeight="1">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AQ370" s="117" t="s">
        <v>41</v>
      </c>
      <c r="AR370" s="117" t="s">
        <v>3918</v>
      </c>
      <c r="AS370" s="117">
        <v>2921401</v>
      </c>
      <c r="AT370" s="117"/>
      <c r="AU370" s="117"/>
    </row>
    <row r="371" spans="1:47" s="137" customFormat="1" ht="30" customHeight="1">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AQ371" s="117" t="s">
        <v>41</v>
      </c>
      <c r="AR371" s="117" t="s">
        <v>3924</v>
      </c>
      <c r="AS371" s="117">
        <v>2921450</v>
      </c>
      <c r="AT371" s="117"/>
      <c r="AU371" s="117"/>
    </row>
    <row r="372" spans="1:47" s="137" customFormat="1" ht="30" customHeight="1">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AQ372" s="117" t="s">
        <v>41</v>
      </c>
      <c r="AR372" s="117" t="s">
        <v>3930</v>
      </c>
      <c r="AS372" s="117">
        <v>2921500</v>
      </c>
      <c r="AT372" s="117"/>
      <c r="AU372" s="117"/>
    </row>
    <row r="373" spans="1:47" s="137" customFormat="1" ht="30" customHeight="1">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AQ373" s="117" t="s">
        <v>41</v>
      </c>
      <c r="AR373" s="117" t="s">
        <v>3936</v>
      </c>
      <c r="AS373" s="117">
        <v>2921609</v>
      </c>
      <c r="AT373" s="117"/>
      <c r="AU373" s="117"/>
    </row>
    <row r="374" spans="1:47" s="137" customFormat="1" ht="30" customHeight="1">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AQ374" s="117" t="s">
        <v>41</v>
      </c>
      <c r="AR374" s="117" t="s">
        <v>3942</v>
      </c>
      <c r="AS374" s="117">
        <v>2921708</v>
      </c>
      <c r="AT374" s="117"/>
      <c r="AU374" s="117"/>
    </row>
    <row r="375" spans="1:47" s="137" customFormat="1" ht="30" customHeight="1">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AQ375" s="117" t="s">
        <v>41</v>
      </c>
      <c r="AR375" s="117" t="s">
        <v>3948</v>
      </c>
      <c r="AS375" s="117">
        <v>2921807</v>
      </c>
      <c r="AT375" s="117"/>
      <c r="AU375" s="117"/>
    </row>
    <row r="376" spans="1:47" s="137" customFormat="1" ht="30" customHeight="1">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AQ376" s="117" t="s">
        <v>41</v>
      </c>
      <c r="AR376" s="117" t="s">
        <v>3954</v>
      </c>
      <c r="AS376" s="117">
        <v>2921906</v>
      </c>
      <c r="AT376" s="117"/>
      <c r="AU376" s="117"/>
    </row>
    <row r="377" spans="1:47" s="137" customFormat="1" ht="30" customHeight="1">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AQ377" s="117" t="s">
        <v>41</v>
      </c>
      <c r="AR377" s="117" t="s">
        <v>3959</v>
      </c>
      <c r="AS377" s="117">
        <v>2922003</v>
      </c>
      <c r="AT377" s="117"/>
      <c r="AU377" s="117"/>
    </row>
    <row r="378" spans="1:47" s="137" customFormat="1" ht="30" customHeight="1">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AQ378" s="117" t="s">
        <v>41</v>
      </c>
      <c r="AR378" s="117" t="s">
        <v>3965</v>
      </c>
      <c r="AS378" s="117">
        <v>2922052</v>
      </c>
      <c r="AT378" s="117"/>
      <c r="AU378" s="117"/>
    </row>
    <row r="379" spans="1:47" s="137" customFormat="1" ht="30" customHeight="1">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AQ379" s="117" t="s">
        <v>41</v>
      </c>
      <c r="AR379" s="117" t="s">
        <v>1280</v>
      </c>
      <c r="AS379" s="117">
        <v>2922102</v>
      </c>
      <c r="AT379" s="117"/>
      <c r="AU379" s="117"/>
    </row>
    <row r="380" spans="1:47" s="137" customFormat="1" ht="30" customHeight="1">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AQ380" s="117" t="s">
        <v>41</v>
      </c>
      <c r="AR380" s="117" t="s">
        <v>3975</v>
      </c>
      <c r="AS380" s="117">
        <v>2922201</v>
      </c>
      <c r="AT380" s="117"/>
      <c r="AU380" s="117"/>
    </row>
    <row r="381" spans="1:47" s="137" customFormat="1" ht="30" customHeight="1">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AQ381" s="117" t="s">
        <v>41</v>
      </c>
      <c r="AR381" s="117" t="s">
        <v>3981</v>
      </c>
      <c r="AS381" s="117">
        <v>2922250</v>
      </c>
      <c r="AT381" s="117"/>
      <c r="AU381" s="117"/>
    </row>
    <row r="382" spans="1:47" s="137" customFormat="1" ht="30" customHeight="1">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AQ382" s="117" t="s">
        <v>41</v>
      </c>
      <c r="AR382" s="117" t="s">
        <v>3987</v>
      </c>
      <c r="AS382" s="117">
        <v>2922300</v>
      </c>
      <c r="AT382" s="117"/>
      <c r="AU382" s="117"/>
    </row>
    <row r="383" spans="1:47" s="137" customFormat="1" ht="30" customHeight="1">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AQ383" s="117" t="s">
        <v>41</v>
      </c>
      <c r="AR383" s="117" t="s">
        <v>3992</v>
      </c>
      <c r="AS383" s="117">
        <v>2922409</v>
      </c>
      <c r="AT383" s="117"/>
      <c r="AU383" s="117"/>
    </row>
    <row r="384" spans="1:47" s="137" customFormat="1" ht="30" customHeight="1">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AQ384" s="117" t="s">
        <v>41</v>
      </c>
      <c r="AR384" s="117" t="s">
        <v>1900</v>
      </c>
      <c r="AS384" s="117">
        <v>2922508</v>
      </c>
      <c r="AT384" s="117"/>
      <c r="AU384" s="117"/>
    </row>
    <row r="385" spans="1:47" s="137" customFormat="1" ht="30" customHeight="1">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AQ385" s="117" t="s">
        <v>41</v>
      </c>
      <c r="AR385" s="117" t="s">
        <v>4003</v>
      </c>
      <c r="AS385" s="117">
        <v>2922607</v>
      </c>
      <c r="AT385" s="117"/>
      <c r="AU385" s="117"/>
    </row>
    <row r="386" spans="1:47" s="137" customFormat="1" ht="30" customHeight="1">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AQ386" s="117" t="s">
        <v>41</v>
      </c>
      <c r="AR386" s="117" t="s">
        <v>4009</v>
      </c>
      <c r="AS386" s="117">
        <v>2922656</v>
      </c>
      <c r="AT386" s="117"/>
      <c r="AU386" s="117"/>
    </row>
    <row r="387" spans="1:47" s="137" customFormat="1" ht="30" customHeight="1">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AQ387" s="117" t="s">
        <v>41</v>
      </c>
      <c r="AR387" s="117" t="s">
        <v>4015</v>
      </c>
      <c r="AS387" s="117">
        <v>2922706</v>
      </c>
      <c r="AT387" s="117"/>
      <c r="AU387" s="117"/>
    </row>
    <row r="388" spans="1:47" s="137" customFormat="1" ht="30" customHeight="1">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AQ388" s="117" t="s">
        <v>41</v>
      </c>
      <c r="AR388" s="117" t="s">
        <v>3784</v>
      </c>
      <c r="AS388" s="117">
        <v>2922730</v>
      </c>
      <c r="AT388" s="117"/>
      <c r="AU388" s="117"/>
    </row>
    <row r="389" spans="1:47" s="137" customFormat="1" ht="30" customHeight="1">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AQ389" s="117" t="s">
        <v>41</v>
      </c>
      <c r="AR389" s="117" t="s">
        <v>4026</v>
      </c>
      <c r="AS389" s="117">
        <v>2922755</v>
      </c>
      <c r="AT389" s="117"/>
      <c r="AU389" s="117"/>
    </row>
    <row r="390" spans="1:47" s="137" customFormat="1" ht="30" customHeight="1">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AQ390" s="117" t="s">
        <v>41</v>
      </c>
      <c r="AR390" s="117" t="s">
        <v>4032</v>
      </c>
      <c r="AS390" s="117">
        <v>2922805</v>
      </c>
      <c r="AT390" s="117"/>
      <c r="AU390" s="117"/>
    </row>
    <row r="391" spans="1:47" s="137" customFormat="1" ht="30" customHeight="1">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AQ391" s="117" t="s">
        <v>41</v>
      </c>
      <c r="AR391" s="117" t="s">
        <v>4037</v>
      </c>
      <c r="AS391" s="117">
        <v>2922854</v>
      </c>
      <c r="AT391" s="117"/>
      <c r="AU391" s="117"/>
    </row>
    <row r="392" spans="1:47" s="137" customFormat="1" ht="30" customHeight="1">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AQ392" s="117" t="s">
        <v>41</v>
      </c>
      <c r="AR392" s="117" t="s">
        <v>4043</v>
      </c>
      <c r="AS392" s="117">
        <v>2922904</v>
      </c>
      <c r="AT392" s="117"/>
      <c r="AU392" s="117"/>
    </row>
    <row r="393" spans="1:47" s="137" customFormat="1" ht="30" customHeight="1">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AQ393" s="117" t="s">
        <v>41</v>
      </c>
      <c r="AR393" s="117" t="s">
        <v>4049</v>
      </c>
      <c r="AS393" s="117">
        <v>2923001</v>
      </c>
      <c r="AT393" s="117"/>
      <c r="AU393" s="117"/>
    </row>
    <row r="394" spans="1:47" s="137" customFormat="1" ht="30" customHeight="1">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AQ394" s="117" t="s">
        <v>41</v>
      </c>
      <c r="AR394" s="117" t="s">
        <v>3243</v>
      </c>
      <c r="AS394" s="117">
        <v>2923035</v>
      </c>
      <c r="AT394" s="117"/>
      <c r="AU394" s="117"/>
    </row>
    <row r="395" spans="1:47" s="137" customFormat="1" ht="30" customHeight="1">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AQ395" s="117" t="s">
        <v>41</v>
      </c>
      <c r="AR395" s="117" t="s">
        <v>4060</v>
      </c>
      <c r="AS395" s="117">
        <v>2923050</v>
      </c>
      <c r="AT395" s="117"/>
      <c r="AU395" s="117"/>
    </row>
    <row r="396" spans="1:47" s="137" customFormat="1" ht="30" customHeight="1">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AQ396" s="117" t="s">
        <v>41</v>
      </c>
      <c r="AR396" s="117" t="s">
        <v>4066</v>
      </c>
      <c r="AS396" s="117">
        <v>2923100</v>
      </c>
      <c r="AT396" s="117"/>
      <c r="AU396" s="117"/>
    </row>
    <row r="397" spans="1:47" s="137" customFormat="1" ht="30" customHeight="1">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AQ397" s="117" t="s">
        <v>41</v>
      </c>
      <c r="AR397" s="117" t="s">
        <v>4072</v>
      </c>
      <c r="AS397" s="117">
        <v>2923209</v>
      </c>
      <c r="AT397" s="117"/>
      <c r="AU397" s="117"/>
    </row>
    <row r="398" spans="1:47" s="137" customFormat="1" ht="30" customHeight="1">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AQ398" s="117" t="s">
        <v>41</v>
      </c>
      <c r="AR398" s="117" t="s">
        <v>4077</v>
      </c>
      <c r="AS398" s="117">
        <v>2923308</v>
      </c>
      <c r="AT398" s="117"/>
      <c r="AU398" s="117"/>
    </row>
    <row r="399" spans="1:47" s="137" customFormat="1" ht="30" customHeight="1">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AQ399" s="117" t="s">
        <v>41</v>
      </c>
      <c r="AR399" s="117" t="s">
        <v>4083</v>
      </c>
      <c r="AS399" s="117">
        <v>2923357</v>
      </c>
      <c r="AT399" s="117"/>
      <c r="AU399" s="117"/>
    </row>
    <row r="400" spans="1:47" s="137" customFormat="1" ht="30" customHeight="1">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AQ400" s="117" t="s">
        <v>41</v>
      </c>
      <c r="AR400" s="117" t="s">
        <v>4088</v>
      </c>
      <c r="AS400" s="117">
        <v>2923407</v>
      </c>
      <c r="AT400" s="117"/>
      <c r="AU400" s="117"/>
    </row>
    <row r="401" spans="1:47" s="137" customFormat="1" ht="30" customHeight="1">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AQ401" s="117" t="s">
        <v>41</v>
      </c>
      <c r="AR401" s="117" t="s">
        <v>4094</v>
      </c>
      <c r="AS401" s="117">
        <v>2923506</v>
      </c>
      <c r="AT401" s="117"/>
      <c r="AU401" s="117"/>
    </row>
    <row r="402" spans="1:47" s="137" customFormat="1" ht="30" customHeight="1">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AQ402" s="117" t="s">
        <v>41</v>
      </c>
      <c r="AR402" s="117" t="s">
        <v>4100</v>
      </c>
      <c r="AS402" s="117">
        <v>2923605</v>
      </c>
      <c r="AT402" s="117"/>
      <c r="AU402" s="117"/>
    </row>
    <row r="403" spans="1:47" s="137" customFormat="1" ht="30" customHeight="1">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AQ403" s="117" t="s">
        <v>41</v>
      </c>
      <c r="AR403" s="117" t="s">
        <v>4106</v>
      </c>
      <c r="AS403" s="117">
        <v>2923704</v>
      </c>
      <c r="AT403" s="117"/>
      <c r="AU403" s="117"/>
    </row>
    <row r="404" spans="1:47" s="137" customFormat="1" ht="30" customHeight="1">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AQ404" s="117" t="s">
        <v>41</v>
      </c>
      <c r="AR404" s="117" t="s">
        <v>4112</v>
      </c>
      <c r="AS404" s="117">
        <v>2923803</v>
      </c>
      <c r="AT404" s="117"/>
      <c r="AU404" s="117"/>
    </row>
    <row r="405" spans="1:47" s="137" customFormat="1" ht="30" customHeight="1">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AQ405" s="117" t="s">
        <v>41</v>
      </c>
      <c r="AR405" s="117" t="s">
        <v>4117</v>
      </c>
      <c r="AS405" s="117">
        <v>2923902</v>
      </c>
      <c r="AT405" s="117"/>
      <c r="AU405" s="117"/>
    </row>
    <row r="406" spans="1:47" s="137" customFormat="1" ht="30" customHeight="1">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AQ406" s="117" t="s">
        <v>41</v>
      </c>
      <c r="AR406" s="117" t="s">
        <v>4123</v>
      </c>
      <c r="AS406" s="117">
        <v>2924009</v>
      </c>
      <c r="AT406" s="117"/>
      <c r="AU406" s="117"/>
    </row>
    <row r="407" spans="1:47" s="137" customFormat="1" ht="30" customHeight="1">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AQ407" s="117" t="s">
        <v>41</v>
      </c>
      <c r="AR407" s="117" t="s">
        <v>4129</v>
      </c>
      <c r="AS407" s="117">
        <v>2924058</v>
      </c>
      <c r="AT407" s="117"/>
      <c r="AU407" s="117"/>
    </row>
    <row r="408" spans="1:47" s="137" customFormat="1" ht="30" customHeight="1">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AQ408" s="117" t="s">
        <v>41</v>
      </c>
      <c r="AR408" s="117" t="s">
        <v>4135</v>
      </c>
      <c r="AS408" s="117">
        <v>2924108</v>
      </c>
      <c r="AT408" s="117"/>
      <c r="AU408" s="117"/>
    </row>
    <row r="409" spans="1:47" s="137" customFormat="1" ht="30" customHeight="1">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AQ409" s="117" t="s">
        <v>41</v>
      </c>
      <c r="AR409" s="117" t="s">
        <v>4140</v>
      </c>
      <c r="AS409" s="117">
        <v>2924207</v>
      </c>
      <c r="AT409" s="117"/>
      <c r="AU409" s="117"/>
    </row>
    <row r="410" spans="1:47" s="137" customFormat="1" ht="30" customHeight="1">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AQ410" s="117" t="s">
        <v>41</v>
      </c>
      <c r="AR410" s="117" t="s">
        <v>4145</v>
      </c>
      <c r="AS410" s="117">
        <v>2924306</v>
      </c>
      <c r="AT410" s="117"/>
      <c r="AU410" s="117"/>
    </row>
    <row r="411" spans="1:47" s="137" customFormat="1" ht="30" customHeight="1">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AQ411" s="117" t="s">
        <v>41</v>
      </c>
      <c r="AR411" s="117" t="s">
        <v>4150</v>
      </c>
      <c r="AS411" s="117">
        <v>2924405</v>
      </c>
      <c r="AT411" s="117"/>
      <c r="AU411" s="117"/>
    </row>
    <row r="412" spans="1:47" s="137" customFormat="1" ht="30" customHeight="1">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AQ412" s="117" t="s">
        <v>41</v>
      </c>
      <c r="AR412" s="117" t="s">
        <v>4155</v>
      </c>
      <c r="AS412" s="117">
        <v>2924504</v>
      </c>
      <c r="AT412" s="117"/>
      <c r="AU412" s="117"/>
    </row>
    <row r="413" spans="1:47" s="137" customFormat="1" ht="30" customHeight="1">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AQ413" s="117" t="s">
        <v>41</v>
      </c>
      <c r="AR413" s="117" t="s">
        <v>4160</v>
      </c>
      <c r="AS413" s="117">
        <v>2924603</v>
      </c>
      <c r="AT413" s="117"/>
      <c r="AU413" s="117"/>
    </row>
    <row r="414" spans="1:47" s="137" customFormat="1" ht="30" customHeight="1">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AQ414" s="117" t="s">
        <v>41</v>
      </c>
      <c r="AR414" s="117" t="s">
        <v>4165</v>
      </c>
      <c r="AS414" s="117">
        <v>2924652</v>
      </c>
      <c r="AT414" s="117"/>
      <c r="AU414" s="117"/>
    </row>
    <row r="415" spans="1:47" s="137" customFormat="1" ht="30" customHeight="1">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AQ415" s="117" t="s">
        <v>41</v>
      </c>
      <c r="AR415" s="117" t="s">
        <v>4170</v>
      </c>
      <c r="AS415" s="117">
        <v>2924678</v>
      </c>
      <c r="AT415" s="117"/>
      <c r="AU415" s="117"/>
    </row>
    <row r="416" spans="1:47" s="137" customFormat="1" ht="30" customHeight="1">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AQ416" s="117" t="s">
        <v>41</v>
      </c>
      <c r="AR416" s="117" t="s">
        <v>4175</v>
      </c>
      <c r="AS416" s="117">
        <v>2924702</v>
      </c>
      <c r="AT416" s="117"/>
      <c r="AU416" s="117"/>
    </row>
    <row r="417" spans="1:47" s="137" customFormat="1" ht="30" customHeight="1">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AQ417" s="117" t="s">
        <v>41</v>
      </c>
      <c r="AR417" s="117" t="s">
        <v>4180</v>
      </c>
      <c r="AS417" s="117">
        <v>2924801</v>
      </c>
      <c r="AT417" s="117"/>
      <c r="AU417" s="117"/>
    </row>
    <row r="418" spans="1:47" s="137" customFormat="1" ht="30" customHeight="1">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AQ418" s="117" t="s">
        <v>41</v>
      </c>
      <c r="AR418" s="117" t="s">
        <v>4185</v>
      </c>
      <c r="AS418" s="117">
        <v>2924900</v>
      </c>
      <c r="AT418" s="117"/>
      <c r="AU418" s="117"/>
    </row>
    <row r="419" spans="1:47" s="137" customFormat="1" ht="30" customHeight="1">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AQ419" s="117" t="s">
        <v>41</v>
      </c>
      <c r="AR419" s="117" t="s">
        <v>4022</v>
      </c>
      <c r="AS419" s="117">
        <v>2925006</v>
      </c>
      <c r="AT419" s="117"/>
      <c r="AU419" s="117"/>
    </row>
    <row r="420" spans="1:47" s="137" customFormat="1" ht="30" customHeight="1">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AQ420" s="117" t="s">
        <v>41</v>
      </c>
      <c r="AR420" s="117" t="s">
        <v>4194</v>
      </c>
      <c r="AS420" s="117">
        <v>2925105</v>
      </c>
      <c r="AT420" s="117"/>
      <c r="AU420" s="117"/>
    </row>
    <row r="421" spans="1:47" s="137" customFormat="1" ht="30" customHeight="1">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AQ421" s="117" t="s">
        <v>41</v>
      </c>
      <c r="AR421" s="117" t="s">
        <v>4199</v>
      </c>
      <c r="AS421" s="117">
        <v>2925204</v>
      </c>
      <c r="AT421" s="117"/>
      <c r="AU421" s="117"/>
    </row>
    <row r="422" spans="1:47" s="137" customFormat="1" ht="30" customHeight="1">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AQ422" s="117" t="s">
        <v>41</v>
      </c>
      <c r="AR422" s="117" t="s">
        <v>4204</v>
      </c>
      <c r="AS422" s="117">
        <v>2925253</v>
      </c>
      <c r="AT422" s="117"/>
      <c r="AU422" s="117"/>
    </row>
    <row r="423" spans="1:47" s="137" customFormat="1" ht="30" customHeight="1">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AQ423" s="117" t="s">
        <v>41</v>
      </c>
      <c r="AR423" s="117" t="s">
        <v>4209</v>
      </c>
      <c r="AS423" s="117">
        <v>2925303</v>
      </c>
      <c r="AT423" s="117"/>
      <c r="AU423" s="117"/>
    </row>
    <row r="424" spans="1:47" s="137" customFormat="1" ht="30" customHeight="1">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AQ424" s="117" t="s">
        <v>41</v>
      </c>
      <c r="AR424" s="117" t="s">
        <v>4214</v>
      </c>
      <c r="AS424" s="117">
        <v>2925402</v>
      </c>
      <c r="AT424" s="117"/>
      <c r="AU424" s="117"/>
    </row>
    <row r="425" spans="1:47" s="137" customFormat="1" ht="30" customHeight="1">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AQ425" s="117" t="s">
        <v>41</v>
      </c>
      <c r="AR425" s="117" t="s">
        <v>4218</v>
      </c>
      <c r="AS425" s="117">
        <v>2925501</v>
      </c>
      <c r="AT425" s="117"/>
      <c r="AU425" s="117"/>
    </row>
    <row r="426" spans="1:47" s="137" customFormat="1" ht="30" customHeight="1">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AQ426" s="117" t="s">
        <v>41</v>
      </c>
      <c r="AR426" s="117" t="s">
        <v>2927</v>
      </c>
      <c r="AS426" s="117">
        <v>2925600</v>
      </c>
      <c r="AT426" s="117"/>
      <c r="AU426" s="117"/>
    </row>
    <row r="427" spans="1:47" s="137" customFormat="1" ht="30" customHeight="1">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AQ427" s="117" t="s">
        <v>41</v>
      </c>
      <c r="AR427" s="117" t="s">
        <v>4227</v>
      </c>
      <c r="AS427" s="117">
        <v>2925709</v>
      </c>
      <c r="AT427" s="117"/>
      <c r="AU427" s="117"/>
    </row>
    <row r="428" spans="1:47" s="137" customFormat="1" ht="30" customHeight="1">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AQ428" s="117" t="s">
        <v>41</v>
      </c>
      <c r="AR428" s="117" t="s">
        <v>4232</v>
      </c>
      <c r="AS428" s="117">
        <v>2925758</v>
      </c>
      <c r="AT428" s="117"/>
      <c r="AU428" s="117"/>
    </row>
    <row r="429" spans="1:47" s="137" customFormat="1" ht="30" customHeight="1">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AQ429" s="117" t="s">
        <v>41</v>
      </c>
      <c r="AR429" s="117" t="s">
        <v>2989</v>
      </c>
      <c r="AS429" s="117">
        <v>2925808</v>
      </c>
      <c r="AT429" s="117"/>
      <c r="AU429" s="117"/>
    </row>
    <row r="430" spans="1:47" s="137" customFormat="1" ht="30" customHeight="1">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AQ430" s="117" t="s">
        <v>41</v>
      </c>
      <c r="AR430" s="117" t="s">
        <v>4241</v>
      </c>
      <c r="AS430" s="117">
        <v>2925907</v>
      </c>
      <c r="AT430" s="117"/>
      <c r="AU430" s="117"/>
    </row>
    <row r="431" spans="1:47" s="137" customFormat="1" ht="30" customHeight="1">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AQ431" s="117" t="s">
        <v>41</v>
      </c>
      <c r="AR431" s="117" t="s">
        <v>4246</v>
      </c>
      <c r="AS431" s="117">
        <v>2925931</v>
      </c>
      <c r="AT431" s="117"/>
      <c r="AU431" s="117"/>
    </row>
    <row r="432" spans="1:47" s="137" customFormat="1" ht="30" customHeight="1">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AQ432" s="117" t="s">
        <v>41</v>
      </c>
      <c r="AR432" s="117" t="s">
        <v>4251</v>
      </c>
      <c r="AS432" s="117">
        <v>2925956</v>
      </c>
      <c r="AT432" s="117"/>
      <c r="AU432" s="117"/>
    </row>
    <row r="433" spans="1:47" s="137" customFormat="1" ht="30" customHeight="1">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AQ433" s="117" t="s">
        <v>41</v>
      </c>
      <c r="AR433" s="117" t="s">
        <v>4255</v>
      </c>
      <c r="AS433" s="117">
        <v>2926004</v>
      </c>
      <c r="AT433" s="117"/>
      <c r="AU433" s="117"/>
    </row>
    <row r="434" spans="1:47" s="137" customFormat="1" ht="30" customHeight="1">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AQ434" s="117" t="s">
        <v>41</v>
      </c>
      <c r="AR434" s="117" t="s">
        <v>4259</v>
      </c>
      <c r="AS434" s="117">
        <v>2926103</v>
      </c>
      <c r="AT434" s="117"/>
      <c r="AU434" s="117"/>
    </row>
    <row r="435" spans="1:47" s="137" customFormat="1" ht="30" customHeight="1">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AQ435" s="117" t="s">
        <v>41</v>
      </c>
      <c r="AR435" s="117" t="s">
        <v>4264</v>
      </c>
      <c r="AS435" s="117">
        <v>2926202</v>
      </c>
      <c r="AT435" s="117"/>
      <c r="AU435" s="117"/>
    </row>
    <row r="436" spans="1:47" s="137" customFormat="1" ht="30" customHeight="1">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AQ436" s="117" t="s">
        <v>41</v>
      </c>
      <c r="AR436" s="117" t="s">
        <v>4269</v>
      </c>
      <c r="AS436" s="117">
        <v>2926301</v>
      </c>
      <c r="AT436" s="117"/>
      <c r="AU436" s="117"/>
    </row>
    <row r="437" spans="1:47" s="137" customFormat="1" ht="30" customHeight="1">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AQ437" s="117" t="s">
        <v>41</v>
      </c>
      <c r="AR437" s="117" t="s">
        <v>2446</v>
      </c>
      <c r="AS437" s="117">
        <v>2926400</v>
      </c>
      <c r="AT437" s="117"/>
      <c r="AU437" s="117"/>
    </row>
    <row r="438" spans="1:47" s="137" customFormat="1" ht="30" customHeight="1">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AQ438" s="117" t="s">
        <v>41</v>
      </c>
      <c r="AR438" s="117" t="s">
        <v>4277</v>
      </c>
      <c r="AS438" s="117">
        <v>2926509</v>
      </c>
      <c r="AT438" s="117"/>
      <c r="AU438" s="117"/>
    </row>
    <row r="439" spans="1:47" s="137" customFormat="1" ht="30" customHeight="1">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AQ439" s="117" t="s">
        <v>41</v>
      </c>
      <c r="AR439" s="117" t="s">
        <v>4281</v>
      </c>
      <c r="AS439" s="117">
        <v>2926608</v>
      </c>
      <c r="AT439" s="117"/>
      <c r="AU439" s="117"/>
    </row>
    <row r="440" spans="1:47" s="137" customFormat="1" ht="30" customHeight="1">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AQ440" s="117" t="s">
        <v>41</v>
      </c>
      <c r="AR440" s="117" t="s">
        <v>4286</v>
      </c>
      <c r="AS440" s="117">
        <v>2926657</v>
      </c>
      <c r="AT440" s="117"/>
      <c r="AU440" s="117"/>
    </row>
    <row r="441" spans="1:47" s="137" customFormat="1" ht="30" customHeight="1">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AQ441" s="117" t="s">
        <v>41</v>
      </c>
      <c r="AR441" s="117" t="s">
        <v>4291</v>
      </c>
      <c r="AS441" s="117">
        <v>2926707</v>
      </c>
      <c r="AT441" s="117"/>
      <c r="AU441" s="117"/>
    </row>
    <row r="442" spans="1:47" s="137" customFormat="1" ht="30" customHeight="1">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AQ442" s="117" t="s">
        <v>41</v>
      </c>
      <c r="AR442" s="117" t="s">
        <v>4296</v>
      </c>
      <c r="AS442" s="117">
        <v>2926806</v>
      </c>
      <c r="AT442" s="117"/>
      <c r="AU442" s="117"/>
    </row>
    <row r="443" spans="1:47" s="137" customFormat="1" ht="30" customHeight="1">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AQ443" s="117" t="s">
        <v>41</v>
      </c>
      <c r="AR443" s="117" t="s">
        <v>4301</v>
      </c>
      <c r="AS443" s="117">
        <v>2926905</v>
      </c>
      <c r="AT443" s="117"/>
      <c r="AU443" s="117"/>
    </row>
    <row r="444" spans="1:47" s="137" customFormat="1" ht="30" customHeight="1">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AQ444" s="117" t="s">
        <v>41</v>
      </c>
      <c r="AR444" s="117" t="s">
        <v>4306</v>
      </c>
      <c r="AS444" s="117">
        <v>2927002</v>
      </c>
      <c r="AT444" s="117"/>
      <c r="AU444" s="117"/>
    </row>
    <row r="445" spans="1:47" s="137" customFormat="1" ht="30" customHeight="1">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AQ445" s="117" t="s">
        <v>41</v>
      </c>
      <c r="AR445" s="117" t="s">
        <v>4311</v>
      </c>
      <c r="AS445" s="117">
        <v>2927101</v>
      </c>
      <c r="AT445" s="117"/>
      <c r="AU445" s="117"/>
    </row>
    <row r="446" spans="1:47" s="137" customFormat="1" ht="30" customHeight="1">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AQ446" s="117" t="s">
        <v>41</v>
      </c>
      <c r="AR446" s="117" t="s">
        <v>2505</v>
      </c>
      <c r="AS446" s="117">
        <v>2927200</v>
      </c>
      <c r="AT446" s="117"/>
      <c r="AU446" s="117"/>
    </row>
    <row r="447" spans="1:47" s="137" customFormat="1" ht="30" customHeight="1">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AQ447" s="117" t="s">
        <v>41</v>
      </c>
      <c r="AR447" s="117" t="s">
        <v>4320</v>
      </c>
      <c r="AS447" s="117">
        <v>2927309</v>
      </c>
      <c r="AT447" s="117"/>
      <c r="AU447" s="117"/>
    </row>
    <row r="448" spans="1:47" s="137" customFormat="1" ht="30" customHeight="1">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AQ448" s="117" t="s">
        <v>41</v>
      </c>
      <c r="AR448" s="117" t="s">
        <v>4325</v>
      </c>
      <c r="AS448" s="117">
        <v>2927408</v>
      </c>
      <c r="AT448" s="117"/>
      <c r="AU448" s="117"/>
    </row>
    <row r="449" spans="1:47" s="137" customFormat="1" ht="30" customHeight="1">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AQ449" s="117" t="s">
        <v>41</v>
      </c>
      <c r="AR449" s="117" t="s">
        <v>4330</v>
      </c>
      <c r="AS449" s="117">
        <v>2927507</v>
      </c>
      <c r="AT449" s="117"/>
      <c r="AU449" s="117"/>
    </row>
    <row r="450" spans="1:47" s="137" customFormat="1" ht="30" customHeight="1">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AQ450" s="117" t="s">
        <v>41</v>
      </c>
      <c r="AR450" s="117" t="s">
        <v>4335</v>
      </c>
      <c r="AS450" s="117">
        <v>2927606</v>
      </c>
      <c r="AT450" s="117"/>
      <c r="AU450" s="117"/>
    </row>
    <row r="451" spans="1:47" s="137" customFormat="1" ht="30" customHeight="1">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AQ451" s="117" t="s">
        <v>41</v>
      </c>
      <c r="AR451" s="117" t="s">
        <v>4340</v>
      </c>
      <c r="AS451" s="117">
        <v>2927705</v>
      </c>
      <c r="AT451" s="117"/>
      <c r="AU451" s="117"/>
    </row>
    <row r="452" spans="1:47" s="137" customFormat="1" ht="30" customHeight="1">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AQ452" s="117" t="s">
        <v>41</v>
      </c>
      <c r="AR452" s="117" t="s">
        <v>4345</v>
      </c>
      <c r="AS452" s="117">
        <v>2927804</v>
      </c>
      <c r="AT452" s="117"/>
      <c r="AU452" s="117"/>
    </row>
    <row r="453" spans="1:47" s="137" customFormat="1" ht="30" customHeight="1">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AQ453" s="117" t="s">
        <v>41</v>
      </c>
      <c r="AR453" s="117" t="s">
        <v>3085</v>
      </c>
      <c r="AS453" s="117">
        <v>2927903</v>
      </c>
      <c r="AT453" s="117"/>
      <c r="AU453" s="117"/>
    </row>
    <row r="454" spans="1:47" s="137" customFormat="1" ht="30" customHeight="1">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AQ454" s="117" t="s">
        <v>41</v>
      </c>
      <c r="AR454" s="117" t="s">
        <v>3098</v>
      </c>
      <c r="AS454" s="117">
        <v>2928059</v>
      </c>
      <c r="AT454" s="117"/>
      <c r="AU454" s="117"/>
    </row>
    <row r="455" spans="1:47" s="137" customFormat="1" ht="30" customHeight="1">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AQ455" s="117" t="s">
        <v>41</v>
      </c>
      <c r="AR455" s="117" t="s">
        <v>4358</v>
      </c>
      <c r="AS455" s="117">
        <v>2928109</v>
      </c>
      <c r="AT455" s="117"/>
      <c r="AU455" s="117"/>
    </row>
    <row r="456" spans="1:47" s="137" customFormat="1" ht="30" customHeight="1">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AQ456" s="117" t="s">
        <v>41</v>
      </c>
      <c r="AR456" s="117" t="s">
        <v>4362</v>
      </c>
      <c r="AS456" s="117">
        <v>2928406</v>
      </c>
      <c r="AT456" s="117"/>
      <c r="AU456" s="117"/>
    </row>
    <row r="457" spans="1:47" s="137" customFormat="1" ht="30" customHeight="1">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AQ457" s="117" t="s">
        <v>41</v>
      </c>
      <c r="AR457" s="117" t="s">
        <v>3192</v>
      </c>
      <c r="AS457" s="117">
        <v>2928505</v>
      </c>
      <c r="AT457" s="117"/>
      <c r="AU457" s="117"/>
    </row>
    <row r="458" spans="1:47" s="137" customFormat="1" ht="30" customHeight="1">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AQ458" s="117" t="s">
        <v>41</v>
      </c>
      <c r="AR458" s="117" t="s">
        <v>4371</v>
      </c>
      <c r="AS458" s="117">
        <v>2928000</v>
      </c>
      <c r="AT458" s="117"/>
      <c r="AU458" s="117"/>
    </row>
    <row r="459" spans="1:47" s="137" customFormat="1" ht="30" customHeight="1">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AQ459" s="117" t="s">
        <v>41</v>
      </c>
      <c r="AR459" s="117" t="s">
        <v>395</v>
      </c>
      <c r="AS459" s="117">
        <v>2928208</v>
      </c>
      <c r="AT459" s="117"/>
      <c r="AU459" s="117"/>
    </row>
    <row r="460" spans="1:47" s="137" customFormat="1" ht="30" customHeight="1">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AQ460" s="117" t="s">
        <v>41</v>
      </c>
      <c r="AR460" s="117" t="s">
        <v>4380</v>
      </c>
      <c r="AS460" s="117">
        <v>2928307</v>
      </c>
      <c r="AT460" s="117"/>
      <c r="AU460" s="117"/>
    </row>
    <row r="461" spans="1:47" s="137" customFormat="1" ht="30" customHeight="1">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AQ461" s="117" t="s">
        <v>41</v>
      </c>
      <c r="AR461" s="117" t="s">
        <v>4385</v>
      </c>
      <c r="AS461" s="117">
        <v>2928604</v>
      </c>
      <c r="AT461" s="117"/>
      <c r="AU461" s="117"/>
    </row>
    <row r="462" spans="1:47" s="137" customFormat="1" ht="30" customHeight="1">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AQ462" s="117" t="s">
        <v>41</v>
      </c>
      <c r="AR462" s="117" t="s">
        <v>4390</v>
      </c>
      <c r="AS462" s="117">
        <v>2928703</v>
      </c>
      <c r="AT462" s="117"/>
      <c r="AU462" s="117"/>
    </row>
    <row r="463" spans="1:47" s="137" customFormat="1" ht="30" customHeight="1">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AQ463" s="117" t="s">
        <v>41</v>
      </c>
      <c r="AR463" s="117" t="s">
        <v>4394</v>
      </c>
      <c r="AS463" s="117">
        <v>2928802</v>
      </c>
      <c r="AT463" s="117"/>
      <c r="AU463" s="117"/>
    </row>
    <row r="464" spans="1:47" s="137" customFormat="1" ht="30" customHeight="1">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AQ464" s="117" t="s">
        <v>41</v>
      </c>
      <c r="AR464" s="117" t="s">
        <v>4399</v>
      </c>
      <c r="AS464" s="117">
        <v>2928901</v>
      </c>
      <c r="AT464" s="117"/>
      <c r="AU464" s="117"/>
    </row>
    <row r="465" spans="1:47" s="137" customFormat="1" ht="30" customHeight="1">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AQ465" s="117" t="s">
        <v>41</v>
      </c>
      <c r="AR465" s="117" t="s">
        <v>1607</v>
      </c>
      <c r="AS465" s="117">
        <v>2928950</v>
      </c>
      <c r="AT465" s="117"/>
      <c r="AU465" s="117"/>
    </row>
    <row r="466" spans="1:47" s="137" customFormat="1" ht="30" customHeight="1">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AQ466" s="117" t="s">
        <v>41</v>
      </c>
      <c r="AR466" s="117" t="s">
        <v>4408</v>
      </c>
      <c r="AS466" s="117">
        <v>2929107</v>
      </c>
      <c r="AT466" s="117"/>
      <c r="AU466" s="117"/>
    </row>
    <row r="467" spans="1:47" s="137" customFormat="1" ht="30" customHeight="1">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AQ467" s="117" t="s">
        <v>41</v>
      </c>
      <c r="AR467" s="117" t="s">
        <v>4413</v>
      </c>
      <c r="AS467" s="117">
        <v>2929008</v>
      </c>
      <c r="AT467" s="117"/>
      <c r="AU467" s="117"/>
    </row>
    <row r="468" spans="1:47" s="137" customFormat="1" ht="30" customHeight="1">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AQ468" s="117" t="s">
        <v>41</v>
      </c>
      <c r="AR468" s="117" t="s">
        <v>4418</v>
      </c>
      <c r="AS468" s="117">
        <v>2929057</v>
      </c>
      <c r="AT468" s="117"/>
      <c r="AU468" s="117"/>
    </row>
    <row r="469" spans="1:47" s="137" customFormat="1" ht="30" customHeight="1">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AQ469" s="117" t="s">
        <v>41</v>
      </c>
      <c r="AR469" s="117" t="s">
        <v>4422</v>
      </c>
      <c r="AS469" s="117">
        <v>2929206</v>
      </c>
      <c r="AT469" s="117"/>
      <c r="AU469" s="117"/>
    </row>
    <row r="470" spans="1:47" s="137" customFormat="1" ht="30" customHeight="1">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AQ470" s="117" t="s">
        <v>41</v>
      </c>
      <c r="AR470" s="117" t="s">
        <v>4427</v>
      </c>
      <c r="AS470" s="117">
        <v>2929255</v>
      </c>
      <c r="AT470" s="117"/>
      <c r="AU470" s="117"/>
    </row>
    <row r="471" spans="1:47" s="137" customFormat="1" ht="30" customHeight="1">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AQ471" s="117" t="s">
        <v>41</v>
      </c>
      <c r="AR471" s="117" t="s">
        <v>4432</v>
      </c>
      <c r="AS471" s="117">
        <v>2929305</v>
      </c>
      <c r="AT471" s="117"/>
      <c r="AU471" s="117"/>
    </row>
    <row r="472" spans="1:47" s="137" customFormat="1" ht="30" customHeight="1">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AQ472" s="117" t="s">
        <v>41</v>
      </c>
      <c r="AR472" s="117" t="s">
        <v>4437</v>
      </c>
      <c r="AS472" s="117">
        <v>2929354</v>
      </c>
      <c r="AT472" s="117"/>
      <c r="AU472" s="117"/>
    </row>
    <row r="473" spans="1:47" s="137" customFormat="1" ht="30" customHeight="1">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AQ473" s="117" t="s">
        <v>41</v>
      </c>
      <c r="AR473" s="117" t="s">
        <v>4441</v>
      </c>
      <c r="AS473" s="117">
        <v>2929370</v>
      </c>
      <c r="AT473" s="117"/>
      <c r="AU473" s="117"/>
    </row>
    <row r="474" spans="1:47" s="137" customFormat="1" ht="30" customHeight="1">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AQ474" s="117" t="s">
        <v>41</v>
      </c>
      <c r="AR474" s="117" t="s">
        <v>4446</v>
      </c>
      <c r="AS474" s="117">
        <v>2929404</v>
      </c>
      <c r="AT474" s="117"/>
      <c r="AU474" s="117"/>
    </row>
    <row r="475" spans="1:47" s="137" customFormat="1" ht="30" customHeight="1">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AQ475" s="117" t="s">
        <v>41</v>
      </c>
      <c r="AR475" s="117" t="s">
        <v>4451</v>
      </c>
      <c r="AS475" s="117">
        <v>2929503</v>
      </c>
      <c r="AT475" s="117"/>
      <c r="AU475" s="117"/>
    </row>
    <row r="476" spans="1:47" s="137" customFormat="1" ht="30" customHeight="1">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AQ476" s="117" t="s">
        <v>41</v>
      </c>
      <c r="AR476" s="117" t="s">
        <v>4456</v>
      </c>
      <c r="AS476" s="117">
        <v>2929602</v>
      </c>
      <c r="AT476" s="117"/>
      <c r="AU476" s="117"/>
    </row>
    <row r="477" spans="1:47" s="137" customFormat="1" ht="30" customHeight="1">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AQ477" s="117" t="s">
        <v>41</v>
      </c>
      <c r="AR477" s="117" t="s">
        <v>4461</v>
      </c>
      <c r="AS477" s="117">
        <v>2929701</v>
      </c>
      <c r="AT477" s="117"/>
      <c r="AU477" s="117"/>
    </row>
    <row r="478" spans="1:47" s="137" customFormat="1" ht="30" customHeight="1">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AQ478" s="117" t="s">
        <v>41</v>
      </c>
      <c r="AR478" s="117" t="s">
        <v>4466</v>
      </c>
      <c r="AS478" s="117">
        <v>2929750</v>
      </c>
      <c r="AT478" s="117"/>
      <c r="AU478" s="117"/>
    </row>
    <row r="479" spans="1:47" s="137" customFormat="1" ht="30" customHeight="1">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AQ479" s="117" t="s">
        <v>41</v>
      </c>
      <c r="AR479" s="117" t="s">
        <v>4470</v>
      </c>
      <c r="AS479" s="117">
        <v>2929800</v>
      </c>
      <c r="AT479" s="117"/>
      <c r="AU479" s="117"/>
    </row>
    <row r="480" spans="1:47" s="137" customFormat="1" ht="30" customHeight="1">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AQ480" s="117" t="s">
        <v>41</v>
      </c>
      <c r="AR480" s="117" t="s">
        <v>4475</v>
      </c>
      <c r="AS480" s="117">
        <v>2929909</v>
      </c>
      <c r="AT480" s="117"/>
      <c r="AU480" s="117"/>
    </row>
    <row r="481" spans="1:47" s="137" customFormat="1" ht="30" customHeight="1">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AQ481" s="117" t="s">
        <v>41</v>
      </c>
      <c r="AR481" s="117" t="s">
        <v>4480</v>
      </c>
      <c r="AS481" s="117">
        <v>2930006</v>
      </c>
      <c r="AT481" s="117"/>
      <c r="AU481" s="117"/>
    </row>
    <row r="482" spans="1:47" s="137" customFormat="1" ht="30" customHeight="1">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AQ482" s="117" t="s">
        <v>41</v>
      </c>
      <c r="AR482" s="117" t="s">
        <v>4485</v>
      </c>
      <c r="AS482" s="117">
        <v>2930105</v>
      </c>
      <c r="AT482" s="117"/>
      <c r="AU482" s="117"/>
    </row>
    <row r="483" spans="1:47" s="137" customFormat="1" ht="30" customHeight="1">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AQ483" s="117" t="s">
        <v>41</v>
      </c>
      <c r="AR483" s="117" t="s">
        <v>4490</v>
      </c>
      <c r="AS483" s="117">
        <v>2930204</v>
      </c>
      <c r="AT483" s="117"/>
      <c r="AU483" s="117"/>
    </row>
    <row r="484" spans="1:47" s="137" customFormat="1" ht="30" customHeight="1">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AQ484" s="117" t="s">
        <v>41</v>
      </c>
      <c r="AR484" s="117" t="s">
        <v>4495</v>
      </c>
      <c r="AS484" s="117">
        <v>2930154</v>
      </c>
      <c r="AT484" s="117"/>
      <c r="AU484" s="117"/>
    </row>
    <row r="485" spans="1:47" s="137" customFormat="1" ht="30" customHeight="1">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AQ485" s="117" t="s">
        <v>41</v>
      </c>
      <c r="AR485" s="117" t="s">
        <v>4500</v>
      </c>
      <c r="AS485" s="117">
        <v>2930303</v>
      </c>
      <c r="AT485" s="117"/>
      <c r="AU485" s="117"/>
    </row>
    <row r="486" spans="1:47" s="137" customFormat="1" ht="30" customHeight="1">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AQ486" s="117" t="s">
        <v>41</v>
      </c>
      <c r="AR486" s="117" t="s">
        <v>4505</v>
      </c>
      <c r="AS486" s="117">
        <v>2930402</v>
      </c>
      <c r="AT486" s="117"/>
      <c r="AU486" s="117"/>
    </row>
    <row r="487" spans="1:47" s="137" customFormat="1" ht="30" customHeight="1">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AQ487" s="117" t="s">
        <v>41</v>
      </c>
      <c r="AR487" s="117" t="s">
        <v>2896</v>
      </c>
      <c r="AS487" s="117">
        <v>2930501</v>
      </c>
      <c r="AT487" s="117"/>
      <c r="AU487" s="117"/>
    </row>
    <row r="488" spans="1:47" s="137" customFormat="1" ht="30" customHeight="1">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AQ488" s="117" t="s">
        <v>41</v>
      </c>
      <c r="AR488" s="117" t="s">
        <v>4514</v>
      </c>
      <c r="AS488" s="117">
        <v>2930600</v>
      </c>
      <c r="AT488" s="117"/>
      <c r="AU488" s="117"/>
    </row>
    <row r="489" spans="1:47" s="137" customFormat="1" ht="30" customHeight="1">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AQ489" s="117" t="s">
        <v>41</v>
      </c>
      <c r="AR489" s="117" t="s">
        <v>4519</v>
      </c>
      <c r="AS489" s="117">
        <v>2930709</v>
      </c>
      <c r="AT489" s="117"/>
      <c r="AU489" s="117"/>
    </row>
    <row r="490" spans="1:47" s="137" customFormat="1" ht="30" customHeight="1">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AQ490" s="117" t="s">
        <v>41</v>
      </c>
      <c r="AR490" s="117" t="s">
        <v>4524</v>
      </c>
      <c r="AS490" s="117">
        <v>2930758</v>
      </c>
      <c r="AT490" s="117"/>
      <c r="AU490" s="117"/>
    </row>
    <row r="491" spans="1:47" s="137" customFormat="1" ht="30" customHeight="1">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AQ491" s="117" t="s">
        <v>41</v>
      </c>
      <c r="AR491" s="117" t="s">
        <v>4529</v>
      </c>
      <c r="AS491" s="117">
        <v>2930766</v>
      </c>
      <c r="AT491" s="117"/>
      <c r="AU491" s="117"/>
    </row>
    <row r="492" spans="1:47" s="137" customFormat="1" ht="30" customHeight="1">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AQ492" s="117" t="s">
        <v>41</v>
      </c>
      <c r="AR492" s="117" t="s">
        <v>4534</v>
      </c>
      <c r="AS492" s="117">
        <v>2930774</v>
      </c>
      <c r="AT492" s="117"/>
      <c r="AU492" s="117"/>
    </row>
    <row r="493" spans="1:47" s="137" customFormat="1" ht="30" customHeight="1">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AQ493" s="117" t="s">
        <v>41</v>
      </c>
      <c r="AR493" s="117" t="s">
        <v>4538</v>
      </c>
      <c r="AS493" s="117">
        <v>2930808</v>
      </c>
      <c r="AT493" s="117"/>
      <c r="AU493" s="117"/>
    </row>
    <row r="494" spans="1:47" s="137" customFormat="1" ht="30" customHeight="1">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AQ494" s="117" t="s">
        <v>41</v>
      </c>
      <c r="AR494" s="117" t="s">
        <v>4542</v>
      </c>
      <c r="AS494" s="117">
        <v>2930907</v>
      </c>
      <c r="AT494" s="117"/>
      <c r="AU494" s="117"/>
    </row>
    <row r="495" spans="1:47" s="137" customFormat="1" ht="30" customHeight="1">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AQ495" s="117" t="s">
        <v>41</v>
      </c>
      <c r="AR495" s="117" t="s">
        <v>4547</v>
      </c>
      <c r="AS495" s="117">
        <v>2931004</v>
      </c>
      <c r="AT495" s="117"/>
      <c r="AU495" s="117"/>
    </row>
    <row r="496" spans="1:47" s="137" customFormat="1" ht="30" customHeight="1">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AQ496" s="117" t="s">
        <v>41</v>
      </c>
      <c r="AR496" s="117" t="s">
        <v>4552</v>
      </c>
      <c r="AS496" s="117">
        <v>2931053</v>
      </c>
      <c r="AT496" s="117"/>
      <c r="AU496" s="117"/>
    </row>
    <row r="497" spans="1:47" s="137" customFormat="1" ht="30" customHeight="1">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AQ497" s="117" t="s">
        <v>41</v>
      </c>
      <c r="AR497" s="117" t="s">
        <v>4557</v>
      </c>
      <c r="AS497" s="117">
        <v>2931103</v>
      </c>
      <c r="AT497" s="117"/>
      <c r="AU497" s="117"/>
    </row>
    <row r="498" spans="1:47" s="137" customFormat="1" ht="30" customHeight="1">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AQ498" s="117" t="s">
        <v>41</v>
      </c>
      <c r="AR498" s="117" t="s">
        <v>3609</v>
      </c>
      <c r="AS498" s="117">
        <v>2931202</v>
      </c>
      <c r="AT498" s="117"/>
      <c r="AU498" s="117"/>
    </row>
    <row r="499" spans="1:47" s="137" customFormat="1" ht="30" customHeight="1">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AQ499" s="117" t="s">
        <v>41</v>
      </c>
      <c r="AR499" s="117" t="s">
        <v>4565</v>
      </c>
      <c r="AS499" s="117">
        <v>2931301</v>
      </c>
      <c r="AT499" s="117"/>
      <c r="AU499" s="117"/>
    </row>
    <row r="500" spans="1:47" s="137" customFormat="1" ht="30" customHeight="1">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AQ500" s="117" t="s">
        <v>41</v>
      </c>
      <c r="AR500" s="117" t="s">
        <v>4569</v>
      </c>
      <c r="AS500" s="117">
        <v>2931350</v>
      </c>
      <c r="AT500" s="117"/>
      <c r="AU500" s="117"/>
    </row>
    <row r="501" spans="1:47" s="137" customFormat="1" ht="30" customHeight="1">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AQ501" s="117" t="s">
        <v>41</v>
      </c>
      <c r="AR501" s="117" t="s">
        <v>4574</v>
      </c>
      <c r="AS501" s="117">
        <v>2931400</v>
      </c>
      <c r="AT501" s="117"/>
      <c r="AU501" s="117"/>
    </row>
    <row r="502" spans="1:47" s="137" customFormat="1" ht="30" customHeight="1">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AQ502" s="117" t="s">
        <v>41</v>
      </c>
      <c r="AR502" s="117" t="s">
        <v>4579</v>
      </c>
      <c r="AS502" s="117">
        <v>2931509</v>
      </c>
      <c r="AT502" s="117"/>
      <c r="AU502" s="117"/>
    </row>
    <row r="503" spans="1:47" s="137" customFormat="1" ht="30" customHeight="1">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AQ503" s="117" t="s">
        <v>41</v>
      </c>
      <c r="AR503" s="117" t="s">
        <v>4584</v>
      </c>
      <c r="AS503" s="117">
        <v>2931608</v>
      </c>
      <c r="AT503" s="117"/>
      <c r="AU503" s="117"/>
    </row>
    <row r="504" spans="1:47" s="137" customFormat="1" ht="30" customHeight="1">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AQ504" s="117" t="s">
        <v>41</v>
      </c>
      <c r="AR504" s="117" t="s">
        <v>3182</v>
      </c>
      <c r="AS504" s="117">
        <v>2931707</v>
      </c>
      <c r="AT504" s="117"/>
      <c r="AU504" s="117"/>
    </row>
    <row r="505" spans="1:47" s="137" customFormat="1" ht="30" customHeight="1">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AQ505" s="117" t="s">
        <v>41</v>
      </c>
      <c r="AR505" s="117" t="s">
        <v>4593</v>
      </c>
      <c r="AS505" s="117">
        <v>2931806</v>
      </c>
      <c r="AT505" s="117"/>
      <c r="AU505" s="117"/>
    </row>
    <row r="506" spans="1:47" s="137" customFormat="1" ht="30" customHeight="1">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AQ506" s="117" t="s">
        <v>41</v>
      </c>
      <c r="AR506" s="117" t="s">
        <v>4598</v>
      </c>
      <c r="AS506" s="117">
        <v>2931905</v>
      </c>
      <c r="AT506" s="117"/>
      <c r="AU506" s="117"/>
    </row>
    <row r="507" spans="1:47" s="137" customFormat="1" ht="30" customHeight="1">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AQ507" s="117" t="s">
        <v>41</v>
      </c>
      <c r="AR507" s="117" t="s">
        <v>4601</v>
      </c>
      <c r="AS507" s="117">
        <v>2932002</v>
      </c>
      <c r="AT507" s="117"/>
      <c r="AU507" s="117"/>
    </row>
    <row r="508" spans="1:47" s="137" customFormat="1" ht="30" customHeight="1">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AQ508" s="117" t="s">
        <v>41</v>
      </c>
      <c r="AR508" s="117" t="s">
        <v>4606</v>
      </c>
      <c r="AS508" s="117">
        <v>2932101</v>
      </c>
      <c r="AT508" s="117"/>
      <c r="AU508" s="117"/>
    </row>
    <row r="509" spans="1:47" s="137" customFormat="1" ht="30" customHeight="1">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AQ509" s="117" t="s">
        <v>41</v>
      </c>
      <c r="AR509" s="117" t="s">
        <v>4611</v>
      </c>
      <c r="AS509" s="117">
        <v>2932200</v>
      </c>
      <c r="AT509" s="117"/>
      <c r="AU509" s="117"/>
    </row>
    <row r="510" spans="1:47" s="137" customFormat="1" ht="30" customHeight="1">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AQ510" s="117" t="s">
        <v>41</v>
      </c>
      <c r="AR510" s="117" t="s">
        <v>4615</v>
      </c>
      <c r="AS510" s="117">
        <v>2932309</v>
      </c>
      <c r="AT510" s="117"/>
      <c r="AU510" s="117"/>
    </row>
    <row r="511" spans="1:47" s="137" customFormat="1" ht="30" customHeight="1">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AQ511" s="117" t="s">
        <v>41</v>
      </c>
      <c r="AR511" s="117" t="s">
        <v>4620</v>
      </c>
      <c r="AS511" s="117">
        <v>2932408</v>
      </c>
      <c r="AT511" s="117"/>
      <c r="AU511" s="117"/>
    </row>
    <row r="512" spans="1:47" s="137" customFormat="1" ht="30" customHeight="1">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AQ512" s="117" t="s">
        <v>41</v>
      </c>
      <c r="AR512" s="117" t="s">
        <v>4625</v>
      </c>
      <c r="AS512" s="117">
        <v>2932457</v>
      </c>
      <c r="AT512" s="117"/>
      <c r="AU512" s="117"/>
    </row>
    <row r="513" spans="1:47" s="137" customFormat="1" ht="30" customHeight="1">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AQ513" s="117" t="s">
        <v>41</v>
      </c>
      <c r="AR513" s="117" t="s">
        <v>4628</v>
      </c>
      <c r="AS513" s="117">
        <v>2932507</v>
      </c>
      <c r="AT513" s="117"/>
      <c r="AU513" s="117"/>
    </row>
    <row r="514" spans="1:47" s="137" customFormat="1" ht="30" customHeight="1">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AQ514" s="117" t="s">
        <v>41</v>
      </c>
      <c r="AR514" s="117" t="s">
        <v>4632</v>
      </c>
      <c r="AS514" s="117">
        <v>2932606</v>
      </c>
      <c r="AT514" s="117"/>
      <c r="AU514" s="117"/>
    </row>
    <row r="515" spans="1:47" s="137" customFormat="1" ht="30" customHeight="1">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AQ515" s="117" t="s">
        <v>41</v>
      </c>
      <c r="AR515" s="117" t="s">
        <v>4636</v>
      </c>
      <c r="AS515" s="117">
        <v>2932705</v>
      </c>
      <c r="AT515" s="117"/>
      <c r="AU515" s="117"/>
    </row>
    <row r="516" spans="1:47" s="137" customFormat="1" ht="30" customHeight="1">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AQ516" s="117" t="s">
        <v>41</v>
      </c>
      <c r="AR516" s="117" t="s">
        <v>4639</v>
      </c>
      <c r="AS516" s="117">
        <v>2932804</v>
      </c>
      <c r="AT516" s="117"/>
      <c r="AU516" s="117"/>
    </row>
    <row r="517" spans="1:47" s="137" customFormat="1" ht="30" customHeight="1">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AQ517" s="117" t="s">
        <v>41</v>
      </c>
      <c r="AR517" s="117" t="s">
        <v>2015</v>
      </c>
      <c r="AS517" s="117">
        <v>2932903</v>
      </c>
      <c r="AT517" s="117"/>
      <c r="AU517" s="117"/>
    </row>
    <row r="518" spans="1:47" s="137" customFormat="1" ht="30" customHeight="1">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AQ518" s="117" t="s">
        <v>41</v>
      </c>
      <c r="AR518" s="117" t="s">
        <v>4645</v>
      </c>
      <c r="AS518" s="117">
        <v>2933000</v>
      </c>
      <c r="AT518" s="117"/>
      <c r="AU518" s="117"/>
    </row>
    <row r="519" spans="1:47" s="137" customFormat="1" ht="30" customHeight="1">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AQ519" s="117" t="s">
        <v>41</v>
      </c>
      <c r="AR519" s="117" t="s">
        <v>4649</v>
      </c>
      <c r="AS519" s="117">
        <v>2933059</v>
      </c>
      <c r="AT519" s="117"/>
      <c r="AU519" s="117"/>
    </row>
    <row r="520" spans="1:47" s="137" customFormat="1" ht="30" customHeight="1">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AQ520" s="117" t="s">
        <v>41</v>
      </c>
      <c r="AR520" s="117" t="s">
        <v>4653</v>
      </c>
      <c r="AS520" s="117">
        <v>2933109</v>
      </c>
      <c r="AT520" s="117"/>
      <c r="AU520" s="117"/>
    </row>
    <row r="521" spans="1:47" s="137" customFormat="1" ht="30" customHeight="1">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AQ521" s="117" t="s">
        <v>41</v>
      </c>
      <c r="AR521" s="117" t="s">
        <v>4657</v>
      </c>
      <c r="AS521" s="117">
        <v>2933158</v>
      </c>
      <c r="AT521" s="117"/>
      <c r="AU521" s="117"/>
    </row>
    <row r="522" spans="1:47" s="137" customFormat="1" ht="30" customHeight="1">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AQ522" s="117" t="s">
        <v>41</v>
      </c>
      <c r="AR522" s="117" t="s">
        <v>4661</v>
      </c>
      <c r="AS522" s="117">
        <v>2933174</v>
      </c>
      <c r="AT522" s="117"/>
      <c r="AU522" s="117"/>
    </row>
    <row r="523" spans="1:47" s="137" customFormat="1" ht="30" customHeight="1">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AQ523" s="117" t="s">
        <v>41</v>
      </c>
      <c r="AR523" s="117" t="s">
        <v>3116</v>
      </c>
      <c r="AS523" s="117">
        <v>2933208</v>
      </c>
      <c r="AT523" s="117"/>
      <c r="AU523" s="117"/>
    </row>
    <row r="524" spans="1:47" s="137" customFormat="1" ht="30" customHeight="1">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AQ524" s="117" t="s">
        <v>41</v>
      </c>
      <c r="AR524" s="117" t="s">
        <v>4668</v>
      </c>
      <c r="AS524" s="117">
        <v>2933257</v>
      </c>
      <c r="AT524" s="117"/>
      <c r="AU524" s="117"/>
    </row>
    <row r="525" spans="1:47" s="137" customFormat="1" ht="30" customHeight="1">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AQ525" s="117" t="s">
        <v>41</v>
      </c>
      <c r="AR525" s="117" t="s">
        <v>4672</v>
      </c>
      <c r="AS525" s="117">
        <v>2933307</v>
      </c>
      <c r="AT525" s="117"/>
      <c r="AU525" s="117"/>
    </row>
    <row r="526" spans="1:47" s="137" customFormat="1" ht="30" customHeight="1">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AQ526" s="117" t="s">
        <v>41</v>
      </c>
      <c r="AR526" s="117" t="s">
        <v>4676</v>
      </c>
      <c r="AS526" s="117">
        <v>2933406</v>
      </c>
      <c r="AT526" s="117"/>
      <c r="AU526" s="117"/>
    </row>
    <row r="527" spans="1:47" s="137" customFormat="1" ht="30" customHeight="1">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AQ527" s="117" t="s">
        <v>41</v>
      </c>
      <c r="AR527" s="117" t="s">
        <v>4680</v>
      </c>
      <c r="AS527" s="117">
        <v>2933455</v>
      </c>
      <c r="AT527" s="117"/>
      <c r="AU527" s="117"/>
    </row>
    <row r="528" spans="1:47" s="137" customFormat="1" ht="30" customHeight="1">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AQ528" s="117" t="s">
        <v>41</v>
      </c>
      <c r="AR528" s="117" t="s">
        <v>4684</v>
      </c>
      <c r="AS528" s="117">
        <v>2933505</v>
      </c>
      <c r="AT528" s="117"/>
      <c r="AU528" s="117"/>
    </row>
    <row r="529" spans="1:47" s="137" customFormat="1" ht="30" customHeight="1">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AQ529" s="117" t="s">
        <v>41</v>
      </c>
      <c r="AR529" s="117" t="s">
        <v>4688</v>
      </c>
      <c r="AS529" s="117">
        <v>2933604</v>
      </c>
      <c r="AT529" s="117"/>
      <c r="AU529" s="117"/>
    </row>
    <row r="530" spans="1:47" s="137" customFormat="1" ht="30" customHeight="1">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AQ530" s="117" t="s">
        <v>45</v>
      </c>
      <c r="AR530" s="117" t="s">
        <v>94</v>
      </c>
      <c r="AS530" s="117">
        <v>2300101</v>
      </c>
      <c r="AT530" s="117"/>
      <c r="AU530" s="117"/>
    </row>
    <row r="531" spans="1:47" s="137" customFormat="1" ht="30" customHeight="1">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AQ531" s="117" t="s">
        <v>45</v>
      </c>
      <c r="AR531" s="117" t="s">
        <v>120</v>
      </c>
      <c r="AS531" s="117">
        <v>2300150</v>
      </c>
      <c r="AT531" s="117"/>
      <c r="AU531" s="117"/>
    </row>
    <row r="532" spans="1:47" s="137" customFormat="1" ht="30" customHeight="1">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AQ532" s="117" t="s">
        <v>45</v>
      </c>
      <c r="AR532" s="117" t="s">
        <v>146</v>
      </c>
      <c r="AS532" s="117">
        <v>2300200</v>
      </c>
      <c r="AT532" s="117"/>
      <c r="AU532" s="117"/>
    </row>
    <row r="533" spans="1:47" s="137" customFormat="1" ht="30" customHeight="1">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AQ533" s="117" t="s">
        <v>45</v>
      </c>
      <c r="AR533" s="117" t="s">
        <v>171</v>
      </c>
      <c r="AS533" s="117">
        <v>2300309</v>
      </c>
      <c r="AT533" s="117"/>
      <c r="AU533" s="117"/>
    </row>
    <row r="534" spans="1:47" s="137" customFormat="1" ht="30" customHeight="1">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AQ534" s="117" t="s">
        <v>45</v>
      </c>
      <c r="AR534" s="117" t="s">
        <v>197</v>
      </c>
      <c r="AS534" s="117">
        <v>2300408</v>
      </c>
      <c r="AT534" s="117"/>
      <c r="AU534" s="117"/>
    </row>
    <row r="535" spans="1:47" s="137" customFormat="1" ht="30" customHeight="1">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AQ535" s="117" t="s">
        <v>45</v>
      </c>
      <c r="AR535" s="117" t="s">
        <v>223</v>
      </c>
      <c r="AS535" s="117">
        <v>2300507</v>
      </c>
      <c r="AT535" s="117"/>
      <c r="AU535" s="117"/>
    </row>
    <row r="536" spans="1:47" s="137" customFormat="1" ht="30" customHeight="1">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AQ536" s="117" t="s">
        <v>45</v>
      </c>
      <c r="AR536" s="117" t="s">
        <v>247</v>
      </c>
      <c r="AS536" s="117">
        <v>2300606</v>
      </c>
      <c r="AT536" s="117"/>
      <c r="AU536" s="117"/>
    </row>
    <row r="537" spans="1:47" s="137" customFormat="1" ht="30" customHeight="1">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AQ537" s="117" t="s">
        <v>45</v>
      </c>
      <c r="AR537" s="117" t="s">
        <v>272</v>
      </c>
      <c r="AS537" s="117">
        <v>2300705</v>
      </c>
      <c r="AT537" s="117"/>
      <c r="AU537" s="117"/>
    </row>
    <row r="538" spans="1:47" s="137" customFormat="1" ht="30" customHeight="1">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AQ538" s="117" t="s">
        <v>45</v>
      </c>
      <c r="AR538" s="117" t="s">
        <v>298</v>
      </c>
      <c r="AS538" s="117">
        <v>2300754</v>
      </c>
      <c r="AT538" s="117"/>
      <c r="AU538" s="117"/>
    </row>
    <row r="539" spans="1:47" s="137" customFormat="1" ht="30" customHeight="1">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AQ539" s="117" t="s">
        <v>45</v>
      </c>
      <c r="AR539" s="117" t="s">
        <v>324</v>
      </c>
      <c r="AS539" s="117">
        <v>2300804</v>
      </c>
      <c r="AT539" s="117"/>
      <c r="AU539" s="117"/>
    </row>
    <row r="540" spans="1:47" s="137" customFormat="1" ht="30" customHeight="1">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AQ540" s="117" t="s">
        <v>45</v>
      </c>
      <c r="AR540" s="117" t="s">
        <v>349</v>
      </c>
      <c r="AS540" s="117">
        <v>2300903</v>
      </c>
      <c r="AT540" s="117"/>
      <c r="AU540" s="117"/>
    </row>
    <row r="541" spans="1:47" s="137" customFormat="1" ht="30" customHeight="1">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AQ541" s="117" t="s">
        <v>45</v>
      </c>
      <c r="AR541" s="117" t="s">
        <v>373</v>
      </c>
      <c r="AS541" s="117">
        <v>2301000</v>
      </c>
      <c r="AT541" s="117"/>
      <c r="AU541" s="117"/>
    </row>
    <row r="542" spans="1:47" s="139" customFormat="1" ht="30" customHeight="1">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AQ542" s="117" t="s">
        <v>45</v>
      </c>
      <c r="AR542" s="117" t="s">
        <v>398</v>
      </c>
      <c r="AS542" s="117">
        <v>2301109</v>
      </c>
      <c r="AT542" s="117"/>
      <c r="AU542" s="117"/>
    </row>
    <row r="543" spans="1:47" s="139" customFormat="1" ht="30" customHeight="1">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AQ543" s="117" t="s">
        <v>45</v>
      </c>
      <c r="AR543" s="117" t="s">
        <v>423</v>
      </c>
      <c r="AS543" s="117">
        <v>2301208</v>
      </c>
      <c r="AT543" s="117"/>
      <c r="AU543" s="117"/>
    </row>
    <row r="544" spans="1:47" s="139" customFormat="1" ht="30" customHeight="1">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AQ544" s="117" t="s">
        <v>45</v>
      </c>
      <c r="AR544" s="117" t="s">
        <v>449</v>
      </c>
      <c r="AS544" s="117">
        <v>2301257</v>
      </c>
      <c r="AT544" s="117"/>
      <c r="AU544" s="117"/>
    </row>
    <row r="545" spans="1:47" s="139" customFormat="1" ht="30" customHeight="1">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AQ545" s="117" t="s">
        <v>45</v>
      </c>
      <c r="AR545" s="117" t="s">
        <v>474</v>
      </c>
      <c r="AS545" s="117">
        <v>2301307</v>
      </c>
      <c r="AT545" s="117"/>
      <c r="AU545" s="117"/>
    </row>
    <row r="546" spans="1:47" s="139" customFormat="1" ht="30" customHeight="1">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AQ546" s="117" t="s">
        <v>45</v>
      </c>
      <c r="AR546" s="117" t="s">
        <v>498</v>
      </c>
      <c r="AS546" s="117">
        <v>2301406</v>
      </c>
      <c r="AT546" s="117"/>
      <c r="AU546" s="117"/>
    </row>
    <row r="547" spans="1:47" s="139" customFormat="1" ht="30" customHeight="1">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AQ547" s="117" t="s">
        <v>45</v>
      </c>
      <c r="AR547" s="117" t="s">
        <v>521</v>
      </c>
      <c r="AS547" s="117">
        <v>2301505</v>
      </c>
      <c r="AT547" s="117"/>
      <c r="AU547" s="117"/>
    </row>
    <row r="548" spans="1:47" s="139" customFormat="1" ht="30" customHeight="1">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AQ548" s="117" t="s">
        <v>45</v>
      </c>
      <c r="AR548" s="117" t="s">
        <v>545</v>
      </c>
      <c r="AS548" s="117">
        <v>2301604</v>
      </c>
      <c r="AT548" s="117"/>
      <c r="AU548" s="117"/>
    </row>
    <row r="549" spans="1:47" s="139" customFormat="1" ht="30" customHeight="1">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AQ549" s="117" t="s">
        <v>45</v>
      </c>
      <c r="AR549" s="117" t="s">
        <v>568</v>
      </c>
      <c r="AS549" s="117">
        <v>2301703</v>
      </c>
      <c r="AT549" s="117"/>
      <c r="AU549" s="117"/>
    </row>
    <row r="550" spans="1:47" s="139" customFormat="1" ht="30" customHeight="1">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AQ550" s="117" t="s">
        <v>45</v>
      </c>
      <c r="AR550" s="117" t="s">
        <v>591</v>
      </c>
      <c r="AS550" s="117">
        <v>2301802</v>
      </c>
      <c r="AT550" s="117"/>
      <c r="AU550" s="117"/>
    </row>
    <row r="551" spans="1:47" s="139" customFormat="1" ht="30" customHeight="1">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AQ551" s="117" t="s">
        <v>45</v>
      </c>
      <c r="AR551" s="117" t="s">
        <v>614</v>
      </c>
      <c r="AS551" s="117">
        <v>2301851</v>
      </c>
      <c r="AT551" s="117"/>
      <c r="AU551" s="117"/>
    </row>
    <row r="552" spans="1:47" s="139" customFormat="1" ht="30" customHeight="1">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AQ552" s="117" t="s">
        <v>45</v>
      </c>
      <c r="AR552" s="117" t="s">
        <v>635</v>
      </c>
      <c r="AS552" s="117">
        <v>2301901</v>
      </c>
      <c r="AT552" s="117"/>
      <c r="AU552" s="117"/>
    </row>
    <row r="553" spans="1:47" s="139" customFormat="1" ht="30" customHeight="1">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AQ553" s="117" t="s">
        <v>45</v>
      </c>
      <c r="AR553" s="117" t="s">
        <v>656</v>
      </c>
      <c r="AS553" s="117">
        <v>2301950</v>
      </c>
      <c r="AT553" s="117"/>
      <c r="AU553" s="117"/>
    </row>
    <row r="554" spans="1:47" s="139" customFormat="1" ht="30" customHeight="1">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AQ554" s="117" t="s">
        <v>45</v>
      </c>
      <c r="AR554" s="117" t="s">
        <v>677</v>
      </c>
      <c r="AS554" s="117">
        <v>2302008</v>
      </c>
      <c r="AT554" s="117"/>
      <c r="AU554" s="117"/>
    </row>
    <row r="555" spans="1:47" s="139" customFormat="1" ht="30" customHeight="1">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AQ555" s="117" t="s">
        <v>45</v>
      </c>
      <c r="AR555" s="117" t="s">
        <v>697</v>
      </c>
      <c r="AS555" s="117">
        <v>2302057</v>
      </c>
      <c r="AT555" s="117"/>
      <c r="AU555" s="117"/>
    </row>
    <row r="556" spans="1:47" s="139" customFormat="1" ht="30" customHeight="1">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AQ556" s="117" t="s">
        <v>45</v>
      </c>
      <c r="AR556" s="117" t="s">
        <v>719</v>
      </c>
      <c r="AS556" s="117">
        <v>2302107</v>
      </c>
      <c r="AT556" s="117"/>
      <c r="AU556" s="117"/>
    </row>
    <row r="557" spans="1:47" s="139" customFormat="1" ht="30" customHeight="1">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AQ557" s="117" t="s">
        <v>45</v>
      </c>
      <c r="AR557" s="117" t="s">
        <v>741</v>
      </c>
      <c r="AS557" s="117">
        <v>2302206</v>
      </c>
      <c r="AT557" s="117"/>
      <c r="AU557" s="117"/>
    </row>
    <row r="558" spans="1:47" s="139" customFormat="1" ht="30" customHeight="1">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AQ558" s="117" t="s">
        <v>45</v>
      </c>
      <c r="AR558" s="117" t="s">
        <v>762</v>
      </c>
      <c r="AS558" s="117">
        <v>2302305</v>
      </c>
      <c r="AT558" s="117"/>
      <c r="AU558" s="117"/>
    </row>
    <row r="559" spans="1:47" s="139" customFormat="1" ht="30" customHeight="1">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AQ559" s="117" t="s">
        <v>45</v>
      </c>
      <c r="AR559" s="117" t="s">
        <v>785</v>
      </c>
      <c r="AS559" s="117">
        <v>2302404</v>
      </c>
      <c r="AT559" s="117"/>
      <c r="AU559" s="117"/>
    </row>
    <row r="560" spans="1:47" s="139" customFormat="1" ht="30" customHeight="1">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AQ560" s="117" t="s">
        <v>45</v>
      </c>
      <c r="AR560" s="117" t="s">
        <v>806</v>
      </c>
      <c r="AS560" s="117">
        <v>2302503</v>
      </c>
      <c r="AT560" s="117"/>
      <c r="AU560" s="117"/>
    </row>
    <row r="561" spans="1:47" s="139" customFormat="1" ht="30" customHeight="1">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AQ561" s="117" t="s">
        <v>45</v>
      </c>
      <c r="AR561" s="117" t="s">
        <v>827</v>
      </c>
      <c r="AS561" s="117">
        <v>2302602</v>
      </c>
      <c r="AT561" s="117"/>
      <c r="AU561" s="117"/>
    </row>
    <row r="562" spans="1:47" s="139" customFormat="1" ht="30" customHeight="1">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AQ562" s="117" t="s">
        <v>45</v>
      </c>
      <c r="AR562" s="117" t="s">
        <v>849</v>
      </c>
      <c r="AS562" s="117">
        <v>2302701</v>
      </c>
      <c r="AT562" s="117"/>
      <c r="AU562" s="117"/>
    </row>
    <row r="563" spans="1:47" s="139" customFormat="1" ht="30" customHeight="1">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AQ563" s="117" t="s">
        <v>45</v>
      </c>
      <c r="AR563" s="117" t="s">
        <v>871</v>
      </c>
      <c r="AS563" s="117">
        <v>2302800</v>
      </c>
      <c r="AT563" s="117"/>
      <c r="AU563" s="117"/>
    </row>
    <row r="564" spans="1:47" s="139" customFormat="1" ht="30" customHeight="1">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AQ564" s="117" t="s">
        <v>45</v>
      </c>
      <c r="AR564" s="117" t="s">
        <v>893</v>
      </c>
      <c r="AS564" s="117">
        <v>2302909</v>
      </c>
      <c r="AT564" s="117"/>
      <c r="AU564" s="117"/>
    </row>
    <row r="565" spans="1:47" s="139" customFormat="1" ht="30" customHeight="1">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AQ565" s="117" t="s">
        <v>45</v>
      </c>
      <c r="AR565" s="117" t="s">
        <v>916</v>
      </c>
      <c r="AS565" s="117">
        <v>2303006</v>
      </c>
      <c r="AT565" s="117"/>
      <c r="AU565" s="117"/>
    </row>
    <row r="566" spans="1:47" s="139" customFormat="1" ht="30" customHeight="1">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AQ566" s="117" t="s">
        <v>45</v>
      </c>
      <c r="AR566" s="117" t="s">
        <v>939</v>
      </c>
      <c r="AS566" s="117">
        <v>2303105</v>
      </c>
      <c r="AT566" s="117"/>
      <c r="AU566" s="117"/>
    </row>
    <row r="567" spans="1:47" s="139" customFormat="1" ht="30" customHeight="1">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AQ567" s="117" t="s">
        <v>45</v>
      </c>
      <c r="AR567" s="117" t="s">
        <v>961</v>
      </c>
      <c r="AS567" s="117">
        <v>2303204</v>
      </c>
      <c r="AT567" s="117"/>
      <c r="AU567" s="117"/>
    </row>
    <row r="568" spans="1:47" s="139" customFormat="1" ht="30" customHeight="1">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AQ568" s="117" t="s">
        <v>45</v>
      </c>
      <c r="AR568" s="117" t="s">
        <v>983</v>
      </c>
      <c r="AS568" s="117">
        <v>2303303</v>
      </c>
      <c r="AT568" s="117"/>
      <c r="AU568" s="117"/>
    </row>
    <row r="569" spans="1:47" s="139" customFormat="1" ht="30" customHeight="1">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AQ569" s="117" t="s">
        <v>45</v>
      </c>
      <c r="AR569" s="117" t="s">
        <v>1006</v>
      </c>
      <c r="AS569" s="117">
        <v>2303402</v>
      </c>
      <c r="AT569" s="117"/>
      <c r="AU569" s="117"/>
    </row>
    <row r="570" spans="1:47" s="139" customFormat="1" ht="30" customHeight="1">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AQ570" s="117" t="s">
        <v>45</v>
      </c>
      <c r="AR570" s="117" t="s">
        <v>1028</v>
      </c>
      <c r="AS570" s="117">
        <v>2303501</v>
      </c>
      <c r="AT570" s="117"/>
      <c r="AU570" s="117"/>
    </row>
    <row r="571" spans="1:47" s="139" customFormat="1" ht="30" customHeight="1">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AQ571" s="117" t="s">
        <v>45</v>
      </c>
      <c r="AR571" s="117" t="s">
        <v>1050</v>
      </c>
      <c r="AS571" s="117">
        <v>2303600</v>
      </c>
      <c r="AT571" s="117"/>
      <c r="AU571" s="117"/>
    </row>
    <row r="572" spans="1:47" s="139" customFormat="1" ht="30" customHeight="1">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AQ572" s="117" t="s">
        <v>45</v>
      </c>
      <c r="AR572" s="117" t="s">
        <v>1072</v>
      </c>
      <c r="AS572" s="117">
        <v>2303659</v>
      </c>
      <c r="AT572" s="117"/>
      <c r="AU572" s="117"/>
    </row>
    <row r="573" spans="1:47" s="139" customFormat="1" ht="30" customHeight="1">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AQ573" s="117" t="s">
        <v>45</v>
      </c>
      <c r="AR573" s="117" t="s">
        <v>1094</v>
      </c>
      <c r="AS573" s="117">
        <v>2303709</v>
      </c>
      <c r="AT573" s="117"/>
      <c r="AU573" s="117"/>
    </row>
    <row r="574" spans="1:47" s="139" customFormat="1" ht="30" customHeight="1">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AQ574" s="117" t="s">
        <v>45</v>
      </c>
      <c r="AR574" s="117" t="s">
        <v>1117</v>
      </c>
      <c r="AS574" s="117">
        <v>2303808</v>
      </c>
      <c r="AT574" s="117"/>
      <c r="AU574" s="117"/>
    </row>
    <row r="575" spans="1:47" s="139" customFormat="1" ht="30" customHeight="1">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AQ575" s="117" t="s">
        <v>45</v>
      </c>
      <c r="AR575" s="117" t="s">
        <v>1140</v>
      </c>
      <c r="AS575" s="117">
        <v>2303907</v>
      </c>
      <c r="AT575" s="117"/>
      <c r="AU575" s="117"/>
    </row>
    <row r="576" spans="1:47" s="139" customFormat="1" ht="30" customHeight="1">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AQ576" s="117" t="s">
        <v>45</v>
      </c>
      <c r="AR576" s="117" t="s">
        <v>1163</v>
      </c>
      <c r="AS576" s="117">
        <v>2303931</v>
      </c>
      <c r="AT576" s="117"/>
      <c r="AU576" s="117"/>
    </row>
    <row r="577" spans="1:47" s="139" customFormat="1" ht="30" customHeight="1">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AQ577" s="117" t="s">
        <v>45</v>
      </c>
      <c r="AR577" s="117" t="s">
        <v>1186</v>
      </c>
      <c r="AS577" s="117">
        <v>2303956</v>
      </c>
      <c r="AT577" s="117"/>
      <c r="AU577" s="117"/>
    </row>
    <row r="578" spans="1:47" s="139" customFormat="1" ht="30" customHeight="1">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AQ578" s="117" t="s">
        <v>45</v>
      </c>
      <c r="AR578" s="117" t="s">
        <v>1208</v>
      </c>
      <c r="AS578" s="117">
        <v>2304004</v>
      </c>
      <c r="AT578" s="117"/>
      <c r="AU578" s="117"/>
    </row>
    <row r="579" spans="1:47" s="139" customFormat="1" ht="30" customHeight="1">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AQ579" s="117" t="s">
        <v>45</v>
      </c>
      <c r="AR579" s="117" t="s">
        <v>1229</v>
      </c>
      <c r="AS579" s="117">
        <v>2304103</v>
      </c>
      <c r="AT579" s="117"/>
      <c r="AU579" s="117"/>
    </row>
    <row r="580" spans="1:47" s="139" customFormat="1" ht="30" customHeight="1">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AQ580" s="117" t="s">
        <v>45</v>
      </c>
      <c r="AR580" s="117" t="s">
        <v>1252</v>
      </c>
      <c r="AS580" s="117">
        <v>2304202</v>
      </c>
      <c r="AT580" s="117"/>
      <c r="AU580" s="117"/>
    </row>
    <row r="581" spans="1:47" s="139" customFormat="1" ht="30" customHeight="1">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AQ581" s="117" t="s">
        <v>45</v>
      </c>
      <c r="AR581" s="117" t="s">
        <v>1275</v>
      </c>
      <c r="AS581" s="117">
        <v>2304236</v>
      </c>
      <c r="AT581" s="117"/>
      <c r="AU581" s="117"/>
    </row>
    <row r="582" spans="1:47" s="139" customFormat="1" ht="30" customHeight="1">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AQ582" s="117" t="s">
        <v>45</v>
      </c>
      <c r="AR582" s="117" t="s">
        <v>1296</v>
      </c>
      <c r="AS582" s="117">
        <v>2304251</v>
      </c>
      <c r="AT582" s="117"/>
      <c r="AU582" s="117"/>
    </row>
    <row r="583" spans="1:47" s="139" customFormat="1" ht="30" customHeight="1">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AQ583" s="117" t="s">
        <v>45</v>
      </c>
      <c r="AR583" s="117" t="s">
        <v>1318</v>
      </c>
      <c r="AS583" s="117">
        <v>2304269</v>
      </c>
      <c r="AT583" s="117"/>
      <c r="AU583" s="117"/>
    </row>
    <row r="584" spans="1:47" s="139" customFormat="1" ht="30" customHeight="1">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AQ584" s="117" t="s">
        <v>45</v>
      </c>
      <c r="AR584" s="117" t="s">
        <v>1340</v>
      </c>
      <c r="AS584" s="117">
        <v>2304277</v>
      </c>
      <c r="AT584" s="117"/>
      <c r="AU584" s="117"/>
    </row>
    <row r="585" spans="1:47" s="139" customFormat="1" ht="30" customHeight="1">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AQ585" s="117" t="s">
        <v>45</v>
      </c>
      <c r="AR585" s="117" t="s">
        <v>1361</v>
      </c>
      <c r="AS585" s="117">
        <v>2304285</v>
      </c>
      <c r="AT585" s="117"/>
      <c r="AU585" s="117"/>
    </row>
    <row r="586" spans="1:47" s="139" customFormat="1" ht="30" customHeight="1">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AQ586" s="117" t="s">
        <v>45</v>
      </c>
      <c r="AR586" s="117" t="s">
        <v>1383</v>
      </c>
      <c r="AS586" s="117">
        <v>2304301</v>
      </c>
      <c r="AT586" s="117"/>
      <c r="AU586" s="117"/>
    </row>
    <row r="587" spans="1:47" s="139" customFormat="1" ht="30" customHeight="1">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AQ587" s="117" t="s">
        <v>45</v>
      </c>
      <c r="AR587" s="117" t="s">
        <v>1405</v>
      </c>
      <c r="AS587" s="117">
        <v>2304350</v>
      </c>
      <c r="AT587" s="117"/>
      <c r="AU587" s="117"/>
    </row>
    <row r="588" spans="1:47" s="139" customFormat="1" ht="30" customHeight="1">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AQ588" s="117" t="s">
        <v>45</v>
      </c>
      <c r="AR588" s="117" t="s">
        <v>1427</v>
      </c>
      <c r="AS588" s="117">
        <v>2304400</v>
      </c>
      <c r="AT588" s="117"/>
      <c r="AU588" s="117"/>
    </row>
    <row r="589" spans="1:47" s="139" customFormat="1" ht="30" customHeight="1">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AQ589" s="117" t="s">
        <v>45</v>
      </c>
      <c r="AR589" s="117" t="s">
        <v>1448</v>
      </c>
      <c r="AS589" s="117">
        <v>2304459</v>
      </c>
      <c r="AT589" s="117"/>
      <c r="AU589" s="117"/>
    </row>
    <row r="590" spans="1:47" s="139" customFormat="1" ht="30" customHeight="1">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AQ590" s="117" t="s">
        <v>45</v>
      </c>
      <c r="AR590" s="117" t="s">
        <v>1468</v>
      </c>
      <c r="AS590" s="117">
        <v>2304509</v>
      </c>
      <c r="AT590" s="117"/>
      <c r="AU590" s="117"/>
    </row>
    <row r="591" spans="1:47" s="139" customFormat="1" ht="30" customHeight="1">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AQ591" s="117" t="s">
        <v>45</v>
      </c>
      <c r="AR591" s="117" t="s">
        <v>1490</v>
      </c>
      <c r="AS591" s="117">
        <v>2304608</v>
      </c>
      <c r="AT591" s="117"/>
      <c r="AU591" s="117"/>
    </row>
    <row r="592" spans="1:47" s="139" customFormat="1" ht="30" customHeight="1">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AQ592" s="117" t="s">
        <v>45</v>
      </c>
      <c r="AR592" s="117" t="s">
        <v>1510</v>
      </c>
      <c r="AS592" s="117">
        <v>2304657</v>
      </c>
      <c r="AT592" s="117"/>
      <c r="AU592" s="117"/>
    </row>
    <row r="593" spans="1:47" s="139" customFormat="1" ht="30" customHeight="1">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AQ593" s="117" t="s">
        <v>45</v>
      </c>
      <c r="AR593" s="117" t="s">
        <v>1531</v>
      </c>
      <c r="AS593" s="117">
        <v>2304707</v>
      </c>
      <c r="AT593" s="117"/>
      <c r="AU593" s="117"/>
    </row>
    <row r="594" spans="1:47" s="139" customFormat="1" ht="30" customHeight="1">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AQ594" s="117" t="s">
        <v>45</v>
      </c>
      <c r="AR594" s="117" t="s">
        <v>1552</v>
      </c>
      <c r="AS594" s="117">
        <v>2304806</v>
      </c>
      <c r="AT594" s="117"/>
      <c r="AU594" s="117"/>
    </row>
    <row r="595" spans="1:47" s="139" customFormat="1" ht="30" customHeight="1">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AQ595" s="117" t="s">
        <v>45</v>
      </c>
      <c r="AR595" s="117" t="s">
        <v>1571</v>
      </c>
      <c r="AS595" s="117">
        <v>2304905</v>
      </c>
      <c r="AT595" s="117"/>
      <c r="AU595" s="117"/>
    </row>
    <row r="596" spans="1:47" s="139" customFormat="1" ht="30" customHeight="1">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AQ596" s="117" t="s">
        <v>45</v>
      </c>
      <c r="AR596" s="117" t="s">
        <v>1591</v>
      </c>
      <c r="AS596" s="117">
        <v>2304954</v>
      </c>
      <c r="AT596" s="117"/>
      <c r="AU596" s="117"/>
    </row>
    <row r="597" spans="1:47" s="139" customFormat="1" ht="30" customHeight="1">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AQ597" s="117" t="s">
        <v>45</v>
      </c>
      <c r="AR597" s="117" t="s">
        <v>1611</v>
      </c>
      <c r="AS597" s="117">
        <v>2305001</v>
      </c>
      <c r="AT597" s="117"/>
      <c r="AU597" s="117"/>
    </row>
    <row r="598" spans="1:47" s="139" customFormat="1" ht="30" customHeight="1">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AQ598" s="117" t="s">
        <v>45</v>
      </c>
      <c r="AR598" s="117" t="s">
        <v>1632</v>
      </c>
      <c r="AS598" s="117">
        <v>2305100</v>
      </c>
      <c r="AT598" s="117"/>
      <c r="AU598" s="117"/>
    </row>
    <row r="599" spans="1:47" s="139" customFormat="1" ht="30" customHeight="1">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AQ599" s="117" t="s">
        <v>45</v>
      </c>
      <c r="AR599" s="117" t="s">
        <v>1653</v>
      </c>
      <c r="AS599" s="117">
        <v>2305209</v>
      </c>
      <c r="AT599" s="117"/>
      <c r="AU599" s="117"/>
    </row>
    <row r="600" spans="1:47" s="139" customFormat="1" ht="30" customHeight="1">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AQ600" s="117" t="s">
        <v>45</v>
      </c>
      <c r="AR600" s="117" t="s">
        <v>1673</v>
      </c>
      <c r="AS600" s="117">
        <v>2305233</v>
      </c>
      <c r="AT600" s="117"/>
      <c r="AU600" s="117"/>
    </row>
    <row r="601" spans="1:47" s="139" customFormat="1" ht="30" customHeight="1">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AQ601" s="117" t="s">
        <v>45</v>
      </c>
      <c r="AR601" s="117" t="s">
        <v>1694</v>
      </c>
      <c r="AS601" s="117">
        <v>2305266</v>
      </c>
      <c r="AT601" s="117"/>
      <c r="AU601" s="117"/>
    </row>
    <row r="602" spans="1:47" s="139" customFormat="1" ht="30" customHeight="1">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AQ602" s="117" t="s">
        <v>45</v>
      </c>
      <c r="AR602" s="117" t="s">
        <v>1714</v>
      </c>
      <c r="AS602" s="117">
        <v>2305308</v>
      </c>
      <c r="AT602" s="117"/>
      <c r="AU602" s="117"/>
    </row>
    <row r="603" spans="1:47" s="139" customFormat="1" ht="30" customHeight="1">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AQ603" s="117" t="s">
        <v>45</v>
      </c>
      <c r="AR603" s="117" t="s">
        <v>1735</v>
      </c>
      <c r="AS603" s="117">
        <v>2305332</v>
      </c>
      <c r="AT603" s="117"/>
      <c r="AU603" s="117"/>
    </row>
    <row r="604" spans="1:47" s="139" customFormat="1" ht="30" customHeight="1">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AQ604" s="117" t="s">
        <v>45</v>
      </c>
      <c r="AR604" s="117" t="s">
        <v>1755</v>
      </c>
      <c r="AS604" s="117">
        <v>2305357</v>
      </c>
      <c r="AT604" s="117"/>
      <c r="AU604" s="117"/>
    </row>
    <row r="605" spans="1:47" s="139" customFormat="1" ht="30" customHeight="1">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AQ605" s="117" t="s">
        <v>45</v>
      </c>
      <c r="AR605" s="117" t="s">
        <v>1776</v>
      </c>
      <c r="AS605" s="117">
        <v>2305407</v>
      </c>
      <c r="AT605" s="117"/>
      <c r="AU605" s="117"/>
    </row>
    <row r="606" spans="1:47" s="139" customFormat="1" ht="30" customHeight="1">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AQ606" s="117" t="s">
        <v>45</v>
      </c>
      <c r="AR606" s="117" t="s">
        <v>1795</v>
      </c>
      <c r="AS606" s="117">
        <v>2305506</v>
      </c>
      <c r="AT606" s="117"/>
      <c r="AU606" s="117"/>
    </row>
    <row r="607" spans="1:47" s="139" customFormat="1" ht="30" customHeight="1">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AQ607" s="117" t="s">
        <v>45</v>
      </c>
      <c r="AR607" s="117" t="s">
        <v>1814</v>
      </c>
      <c r="AS607" s="117">
        <v>2305605</v>
      </c>
      <c r="AT607" s="117"/>
      <c r="AU607" s="117"/>
    </row>
    <row r="608" spans="1:47" s="139" customFormat="1" ht="30" customHeight="1">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AQ608" s="117" t="s">
        <v>45</v>
      </c>
      <c r="AR608" s="117" t="s">
        <v>1833</v>
      </c>
      <c r="AS608" s="117">
        <v>2305654</v>
      </c>
      <c r="AT608" s="117"/>
      <c r="AU608" s="117"/>
    </row>
    <row r="609" spans="1:47" s="139" customFormat="1" ht="30" customHeight="1">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AQ609" s="117" t="s">
        <v>45</v>
      </c>
      <c r="AR609" s="117" t="s">
        <v>1851</v>
      </c>
      <c r="AS609" s="117">
        <v>2305704</v>
      </c>
      <c r="AT609" s="117"/>
      <c r="AU609" s="117"/>
    </row>
    <row r="610" spans="1:47" s="139" customFormat="1" ht="30" customHeight="1">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AQ610" s="117" t="s">
        <v>45</v>
      </c>
      <c r="AR610" s="117" t="s">
        <v>1869</v>
      </c>
      <c r="AS610" s="117">
        <v>2305803</v>
      </c>
      <c r="AT610" s="117"/>
      <c r="AU610" s="117"/>
    </row>
    <row r="611" spans="1:47" s="139" customFormat="1" ht="30" customHeight="1">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AQ611" s="117" t="s">
        <v>45</v>
      </c>
      <c r="AR611" s="117" t="s">
        <v>1464</v>
      </c>
      <c r="AS611" s="117">
        <v>2305902</v>
      </c>
      <c r="AT611" s="117"/>
      <c r="AU611" s="117"/>
    </row>
    <row r="612" spans="1:47" s="139" customFormat="1" ht="30" customHeight="1">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AQ612" s="117" t="s">
        <v>45</v>
      </c>
      <c r="AR612" s="117" t="s">
        <v>288</v>
      </c>
      <c r="AS612" s="117">
        <v>2306009</v>
      </c>
      <c r="AT612" s="117"/>
      <c r="AU612" s="117"/>
    </row>
    <row r="613" spans="1:47" s="139" customFormat="1" ht="30" customHeight="1">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AQ613" s="117" t="s">
        <v>45</v>
      </c>
      <c r="AR613" s="117" t="s">
        <v>1920</v>
      </c>
      <c r="AS613" s="117">
        <v>2306108</v>
      </c>
      <c r="AT613" s="117"/>
      <c r="AU613" s="117"/>
    </row>
    <row r="614" spans="1:47" s="139" customFormat="1" ht="30" customHeight="1">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AQ614" s="117" t="s">
        <v>45</v>
      </c>
      <c r="AR614" s="117" t="s">
        <v>1937</v>
      </c>
      <c r="AS614" s="117">
        <v>2306207</v>
      </c>
      <c r="AT614" s="117"/>
      <c r="AU614" s="117"/>
    </row>
    <row r="615" spans="1:47" s="139" customFormat="1" ht="30" customHeight="1">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AQ615" s="117" t="s">
        <v>45</v>
      </c>
      <c r="AR615" s="117" t="s">
        <v>1953</v>
      </c>
      <c r="AS615" s="117">
        <v>2306256</v>
      </c>
      <c r="AT615" s="117"/>
      <c r="AU615" s="117"/>
    </row>
    <row r="616" spans="1:47" s="139" customFormat="1" ht="30" customHeight="1">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AQ616" s="117" t="s">
        <v>45</v>
      </c>
      <c r="AR616" s="117" t="s">
        <v>1970</v>
      </c>
      <c r="AS616" s="117">
        <v>2306306</v>
      </c>
      <c r="AT616" s="117"/>
      <c r="AU616" s="117"/>
    </row>
    <row r="617" spans="1:47" s="139" customFormat="1" ht="30" customHeight="1">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AQ617" s="117" t="s">
        <v>45</v>
      </c>
      <c r="AR617" s="117" t="s">
        <v>1988</v>
      </c>
      <c r="AS617" s="117">
        <v>2306405</v>
      </c>
      <c r="AT617" s="117"/>
      <c r="AU617" s="117"/>
    </row>
    <row r="618" spans="1:47" s="139" customFormat="1" ht="30" customHeight="1">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AQ618" s="117" t="s">
        <v>45</v>
      </c>
      <c r="AR618" s="117" t="s">
        <v>2005</v>
      </c>
      <c r="AS618" s="117">
        <v>2306504</v>
      </c>
      <c r="AT618" s="117"/>
      <c r="AU618" s="117"/>
    </row>
    <row r="619" spans="1:47" s="139" customFormat="1" ht="30" customHeight="1">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AQ619" s="117" t="s">
        <v>45</v>
      </c>
      <c r="AR619" s="117" t="s">
        <v>2023</v>
      </c>
      <c r="AS619" s="117">
        <v>2306553</v>
      </c>
      <c r="AT619" s="117"/>
      <c r="AU619" s="117"/>
    </row>
    <row r="620" spans="1:47" s="139" customFormat="1" ht="30" customHeight="1">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AQ620" s="117" t="s">
        <v>45</v>
      </c>
      <c r="AR620" s="117" t="s">
        <v>2041</v>
      </c>
      <c r="AS620" s="117">
        <v>2306603</v>
      </c>
      <c r="AT620" s="117"/>
      <c r="AU620" s="117"/>
    </row>
    <row r="621" spans="1:47" s="139" customFormat="1" ht="30" customHeight="1">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AQ621" s="117" t="s">
        <v>45</v>
      </c>
      <c r="AR621" s="117" t="s">
        <v>2059</v>
      </c>
      <c r="AS621" s="117">
        <v>2306702</v>
      </c>
      <c r="AT621" s="117"/>
      <c r="AU621" s="117"/>
    </row>
    <row r="622" spans="1:47" s="139" customFormat="1" ht="30" customHeight="1">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AQ622" s="117" t="s">
        <v>45</v>
      </c>
      <c r="AR622" s="117" t="s">
        <v>2076</v>
      </c>
      <c r="AS622" s="117">
        <v>2306801</v>
      </c>
      <c r="AT622" s="117"/>
      <c r="AU622" s="117"/>
    </row>
    <row r="623" spans="1:47" s="139" customFormat="1" ht="30" customHeight="1">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AQ623" s="117" t="s">
        <v>45</v>
      </c>
      <c r="AR623" s="117" t="s">
        <v>2092</v>
      </c>
      <c r="AS623" s="117">
        <v>2306900</v>
      </c>
      <c r="AT623" s="117"/>
      <c r="AU623" s="117"/>
    </row>
    <row r="624" spans="1:47" s="139" customFormat="1" ht="30" customHeight="1">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AQ624" s="117" t="s">
        <v>45</v>
      </c>
      <c r="AR624" s="117" t="s">
        <v>2108</v>
      </c>
      <c r="AS624" s="117">
        <v>2307007</v>
      </c>
      <c r="AT624" s="117"/>
      <c r="AU624" s="117"/>
    </row>
    <row r="625" spans="1:47" s="139" customFormat="1" ht="30" customHeight="1">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AQ625" s="117" t="s">
        <v>45</v>
      </c>
      <c r="AR625" s="117" t="s">
        <v>1122</v>
      </c>
      <c r="AS625" s="117">
        <v>2307106</v>
      </c>
      <c r="AT625" s="117"/>
      <c r="AU625" s="117"/>
    </row>
    <row r="626" spans="1:47" s="139" customFormat="1" ht="30" customHeight="1">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AQ626" s="117" t="s">
        <v>45</v>
      </c>
      <c r="AR626" s="117" t="s">
        <v>2140</v>
      </c>
      <c r="AS626" s="117">
        <v>2307205</v>
      </c>
      <c r="AT626" s="117"/>
      <c r="AU626" s="117"/>
    </row>
    <row r="627" spans="1:47" s="139" customFormat="1" ht="30" customHeight="1">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AQ627" s="117" t="s">
        <v>45</v>
      </c>
      <c r="AR627" s="117" t="s">
        <v>2156</v>
      </c>
      <c r="AS627" s="117">
        <v>2307254</v>
      </c>
      <c r="AT627" s="117"/>
      <c r="AU627" s="117"/>
    </row>
    <row r="628" spans="1:47" s="139" customFormat="1" ht="30" customHeight="1">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AQ628" s="117" t="s">
        <v>45</v>
      </c>
      <c r="AR628" s="117" t="s">
        <v>2173</v>
      </c>
      <c r="AS628" s="117">
        <v>2307304</v>
      </c>
      <c r="AT628" s="117"/>
      <c r="AU628" s="117"/>
    </row>
    <row r="629" spans="1:47" s="139" customFormat="1" ht="30" customHeight="1">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AQ629" s="117" t="s">
        <v>45</v>
      </c>
      <c r="AR629" s="117" t="s">
        <v>2190</v>
      </c>
      <c r="AS629" s="117">
        <v>2307403</v>
      </c>
      <c r="AT629" s="117"/>
      <c r="AU629" s="117"/>
    </row>
    <row r="630" spans="1:47" s="139" customFormat="1" ht="30" customHeight="1">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AQ630" s="117" t="s">
        <v>45</v>
      </c>
      <c r="AR630" s="117" t="s">
        <v>2206</v>
      </c>
      <c r="AS630" s="117">
        <v>2307502</v>
      </c>
      <c r="AT630" s="117"/>
      <c r="AU630" s="117"/>
    </row>
    <row r="631" spans="1:47" s="139" customFormat="1" ht="30" customHeight="1">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AQ631" s="117" t="s">
        <v>45</v>
      </c>
      <c r="AR631" s="117" t="s">
        <v>2221</v>
      </c>
      <c r="AS631" s="117">
        <v>2307601</v>
      </c>
      <c r="AT631" s="117"/>
      <c r="AU631" s="117"/>
    </row>
    <row r="632" spans="1:47" s="139" customFormat="1" ht="30" customHeight="1">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AQ632" s="117" t="s">
        <v>45</v>
      </c>
      <c r="AR632" s="117" t="s">
        <v>2237</v>
      </c>
      <c r="AS632" s="117">
        <v>2307635</v>
      </c>
      <c r="AT632" s="117"/>
      <c r="AU632" s="117"/>
    </row>
    <row r="633" spans="1:47" s="139" customFormat="1" ht="30" customHeight="1">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AQ633" s="117" t="s">
        <v>45</v>
      </c>
      <c r="AR633" s="117" t="s">
        <v>2251</v>
      </c>
      <c r="AS633" s="117">
        <v>2307650</v>
      </c>
      <c r="AT633" s="117"/>
      <c r="AU633" s="117"/>
    </row>
    <row r="634" spans="1:47" s="139" customFormat="1" ht="30" customHeight="1">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AQ634" s="117" t="s">
        <v>45</v>
      </c>
      <c r="AR634" s="117" t="s">
        <v>2267</v>
      </c>
      <c r="AS634" s="117">
        <v>2307700</v>
      </c>
      <c r="AT634" s="117"/>
      <c r="AU634" s="117"/>
    </row>
    <row r="635" spans="1:47" s="139" customFormat="1" ht="30" customHeight="1">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AQ635" s="117" t="s">
        <v>45</v>
      </c>
      <c r="AR635" s="117" t="s">
        <v>2282</v>
      </c>
      <c r="AS635" s="117">
        <v>2307809</v>
      </c>
      <c r="AT635" s="117"/>
      <c r="AU635" s="117"/>
    </row>
    <row r="636" spans="1:47" s="139" customFormat="1" ht="30" customHeight="1">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AQ636" s="117" t="s">
        <v>45</v>
      </c>
      <c r="AR636" s="117" t="s">
        <v>2298</v>
      </c>
      <c r="AS636" s="117">
        <v>2307908</v>
      </c>
      <c r="AT636" s="117"/>
      <c r="AU636" s="117"/>
    </row>
    <row r="637" spans="1:47" s="139" customFormat="1" ht="30" customHeight="1">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AQ637" s="117" t="s">
        <v>45</v>
      </c>
      <c r="AR637" s="117" t="s">
        <v>2313</v>
      </c>
      <c r="AS637" s="117">
        <v>2308005</v>
      </c>
      <c r="AT637" s="117"/>
      <c r="AU637" s="117"/>
    </row>
    <row r="638" spans="1:47" s="139" customFormat="1" ht="30" customHeight="1">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AQ638" s="117" t="s">
        <v>45</v>
      </c>
      <c r="AR638" s="117" t="s">
        <v>2327</v>
      </c>
      <c r="AS638" s="117">
        <v>2308104</v>
      </c>
      <c r="AT638" s="117"/>
      <c r="AU638" s="117"/>
    </row>
    <row r="639" spans="1:47" s="139" customFormat="1" ht="30" customHeight="1">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AQ639" s="117" t="s">
        <v>45</v>
      </c>
      <c r="AR639" s="117" t="s">
        <v>2343</v>
      </c>
      <c r="AS639" s="117">
        <v>2308203</v>
      </c>
      <c r="AT639" s="117"/>
      <c r="AU639" s="117"/>
    </row>
    <row r="640" spans="1:47" s="139" customFormat="1" ht="30" customHeight="1">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AQ640" s="117" t="s">
        <v>45</v>
      </c>
      <c r="AR640" s="117" t="s">
        <v>2359</v>
      </c>
      <c r="AS640" s="117">
        <v>2308302</v>
      </c>
      <c r="AT640" s="117"/>
      <c r="AU640" s="117"/>
    </row>
    <row r="641" spans="1:47" s="139" customFormat="1" ht="30" customHeight="1">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AQ641" s="117" t="s">
        <v>45</v>
      </c>
      <c r="AR641" s="117" t="s">
        <v>2373</v>
      </c>
      <c r="AS641" s="117">
        <v>2308351</v>
      </c>
      <c r="AT641" s="117"/>
      <c r="AU641" s="117"/>
    </row>
    <row r="642" spans="1:47" s="139" customFormat="1" ht="30" customHeight="1">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AQ642" s="117" t="s">
        <v>45</v>
      </c>
      <c r="AR642" s="117" t="s">
        <v>2388</v>
      </c>
      <c r="AS642" s="117">
        <v>2308377</v>
      </c>
      <c r="AT642" s="117"/>
      <c r="AU642" s="117"/>
    </row>
    <row r="643" spans="1:47" s="139" customFormat="1" ht="30" customHeight="1">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AQ643" s="117" t="s">
        <v>45</v>
      </c>
      <c r="AR643" s="117" t="s">
        <v>2404</v>
      </c>
      <c r="AS643" s="117">
        <v>2308401</v>
      </c>
      <c r="AT643" s="117"/>
      <c r="AU643" s="117"/>
    </row>
    <row r="644" spans="1:47" s="139" customFormat="1" ht="30" customHeight="1">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AQ644" s="117" t="s">
        <v>45</v>
      </c>
      <c r="AR644" s="117" t="s">
        <v>2420</v>
      </c>
      <c r="AS644" s="117">
        <v>2308500</v>
      </c>
      <c r="AT644" s="117"/>
      <c r="AU644" s="117"/>
    </row>
    <row r="645" spans="1:47" s="139" customFormat="1" ht="30" customHeight="1">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AQ645" s="117" t="s">
        <v>45</v>
      </c>
      <c r="AR645" s="117" t="s">
        <v>2436</v>
      </c>
      <c r="AS645" s="117">
        <v>2308609</v>
      </c>
      <c r="AT645" s="117"/>
      <c r="AU645" s="117"/>
    </row>
    <row r="646" spans="1:47" s="139" customFormat="1" ht="30" customHeight="1">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AQ646" s="117" t="s">
        <v>45</v>
      </c>
      <c r="AR646" s="117" t="s">
        <v>2452</v>
      </c>
      <c r="AS646" s="117">
        <v>2308708</v>
      </c>
      <c r="AT646" s="117"/>
      <c r="AU646" s="117"/>
    </row>
    <row r="647" spans="1:47" s="139" customFormat="1" ht="30" customHeight="1">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AQ647" s="117" t="s">
        <v>45</v>
      </c>
      <c r="AR647" s="117" t="s">
        <v>2466</v>
      </c>
      <c r="AS647" s="117">
        <v>2308807</v>
      </c>
      <c r="AT647" s="117"/>
      <c r="AU647" s="117"/>
    </row>
    <row r="648" spans="1:47" s="139" customFormat="1" ht="30" customHeight="1">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AQ648" s="117" t="s">
        <v>45</v>
      </c>
      <c r="AR648" s="117" t="s">
        <v>2481</v>
      </c>
      <c r="AS648" s="117">
        <v>2308906</v>
      </c>
      <c r="AT648" s="117"/>
      <c r="AU648" s="117"/>
    </row>
    <row r="649" spans="1:47" s="139" customFormat="1" ht="30" customHeight="1">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AQ649" s="117" t="s">
        <v>45</v>
      </c>
      <c r="AR649" s="117" t="s">
        <v>2497</v>
      </c>
      <c r="AS649" s="117">
        <v>2309003</v>
      </c>
      <c r="AT649" s="117"/>
      <c r="AU649" s="117"/>
    </row>
    <row r="650" spans="1:47" s="139" customFormat="1" ht="30" customHeight="1">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AQ650" s="117" t="s">
        <v>45</v>
      </c>
      <c r="AR650" s="117" t="s">
        <v>2511</v>
      </c>
      <c r="AS650" s="117">
        <v>2309102</v>
      </c>
      <c r="AT650" s="117"/>
      <c r="AU650" s="117"/>
    </row>
    <row r="651" spans="1:47" s="139" customFormat="1" ht="30" customHeight="1">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AQ651" s="117" t="s">
        <v>45</v>
      </c>
      <c r="AR651" s="117" t="s">
        <v>1917</v>
      </c>
      <c r="AS651" s="117">
        <v>2309201</v>
      </c>
      <c r="AT651" s="117"/>
      <c r="AU651" s="117"/>
    </row>
    <row r="652" spans="1:47" s="139" customFormat="1" ht="30" customHeight="1">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AQ652" s="117" t="s">
        <v>45</v>
      </c>
      <c r="AR652" s="117" t="s">
        <v>2542</v>
      </c>
      <c r="AS652" s="117">
        <v>2309300</v>
      </c>
      <c r="AT652" s="117"/>
      <c r="AU652" s="117"/>
    </row>
    <row r="653" spans="1:47" s="139" customFormat="1" ht="30" customHeight="1">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AQ653" s="117" t="s">
        <v>45</v>
      </c>
      <c r="AR653" s="117" t="s">
        <v>2557</v>
      </c>
      <c r="AS653" s="117">
        <v>2309409</v>
      </c>
      <c r="AT653" s="117"/>
      <c r="AU653" s="117"/>
    </row>
    <row r="654" spans="1:47" s="139" customFormat="1" ht="30" customHeight="1">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AQ654" s="117" t="s">
        <v>45</v>
      </c>
      <c r="AR654" s="117" t="s">
        <v>2572</v>
      </c>
      <c r="AS654" s="117">
        <v>2309458</v>
      </c>
      <c r="AT654" s="117"/>
      <c r="AU654" s="117"/>
    </row>
    <row r="655" spans="1:47" s="139" customFormat="1" ht="30" customHeight="1">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AQ655" s="117" t="s">
        <v>45</v>
      </c>
      <c r="AR655" s="117" t="s">
        <v>2587</v>
      </c>
      <c r="AS655" s="117">
        <v>2309508</v>
      </c>
      <c r="AT655" s="117"/>
      <c r="AU655" s="117"/>
    </row>
    <row r="656" spans="1:47" s="139" customFormat="1" ht="30" customHeight="1">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AQ656" s="117" t="s">
        <v>45</v>
      </c>
      <c r="AR656" s="117" t="s">
        <v>2603</v>
      </c>
      <c r="AS656" s="117">
        <v>2309607</v>
      </c>
      <c r="AT656" s="117"/>
      <c r="AU656" s="117"/>
    </row>
    <row r="657" spans="1:47" s="139" customFormat="1" ht="30" customHeight="1">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AQ657" s="117" t="s">
        <v>45</v>
      </c>
      <c r="AR657" s="117" t="s">
        <v>1203</v>
      </c>
      <c r="AS657" s="117">
        <v>2309706</v>
      </c>
      <c r="AT657" s="117"/>
      <c r="AU657" s="117"/>
    </row>
    <row r="658" spans="1:47" s="139" customFormat="1" ht="30" customHeight="1">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AQ658" s="117" t="s">
        <v>45</v>
      </c>
      <c r="AR658" s="117" t="s">
        <v>2630</v>
      </c>
      <c r="AS658" s="117">
        <v>2309805</v>
      </c>
      <c r="AT658" s="117"/>
      <c r="AU658" s="117"/>
    </row>
    <row r="659" spans="1:47" s="139" customFormat="1" ht="30" customHeight="1">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AQ659" s="117" t="s">
        <v>45</v>
      </c>
      <c r="AR659" s="117" t="s">
        <v>2645</v>
      </c>
      <c r="AS659" s="117">
        <v>2309904</v>
      </c>
      <c r="AT659" s="117"/>
      <c r="AU659" s="117"/>
    </row>
    <row r="660" spans="1:47" s="139" customFormat="1" ht="30" customHeight="1">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AQ660" s="117" t="s">
        <v>45</v>
      </c>
      <c r="AR660" s="117" t="s">
        <v>2658</v>
      </c>
      <c r="AS660" s="117">
        <v>2310001</v>
      </c>
      <c r="AT660" s="117"/>
      <c r="AU660" s="117"/>
    </row>
    <row r="661" spans="1:47" s="139" customFormat="1" ht="30" customHeight="1">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AQ661" s="117" t="s">
        <v>45</v>
      </c>
      <c r="AR661" s="117" t="s">
        <v>2672</v>
      </c>
      <c r="AS661" s="117">
        <v>2310100</v>
      </c>
      <c r="AT661" s="117"/>
      <c r="AU661" s="117"/>
    </row>
    <row r="662" spans="1:47" s="139" customFormat="1" ht="30" customHeight="1">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AQ662" s="117" t="s">
        <v>45</v>
      </c>
      <c r="AR662" s="117" t="s">
        <v>2687</v>
      </c>
      <c r="AS662" s="117">
        <v>2310209</v>
      </c>
      <c r="AT662" s="117"/>
      <c r="AU662" s="117"/>
    </row>
    <row r="663" spans="1:47" s="139" customFormat="1" ht="30" customHeight="1">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AQ663" s="117" t="s">
        <v>45</v>
      </c>
      <c r="AR663" s="117" t="s">
        <v>2703</v>
      </c>
      <c r="AS663" s="117">
        <v>2310258</v>
      </c>
      <c r="AT663" s="117"/>
      <c r="AU663" s="117"/>
    </row>
    <row r="664" spans="1:47" s="139" customFormat="1" ht="30" customHeight="1">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AQ664" s="117" t="s">
        <v>45</v>
      </c>
      <c r="AR664" s="117" t="s">
        <v>2718</v>
      </c>
      <c r="AS664" s="117">
        <v>2310308</v>
      </c>
      <c r="AT664" s="117"/>
      <c r="AU664" s="117"/>
    </row>
    <row r="665" spans="1:47" s="139" customFormat="1" ht="30" customHeight="1">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AQ665" s="117" t="s">
        <v>45</v>
      </c>
      <c r="AR665" s="117" t="s">
        <v>2734</v>
      </c>
      <c r="AS665" s="117">
        <v>2310407</v>
      </c>
      <c r="AT665" s="117"/>
      <c r="AU665" s="117"/>
    </row>
    <row r="666" spans="1:47" s="139" customFormat="1" ht="30" customHeight="1">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AQ666" s="117" t="s">
        <v>45</v>
      </c>
      <c r="AR666" s="117" t="s">
        <v>2749</v>
      </c>
      <c r="AS666" s="117">
        <v>2310506</v>
      </c>
      <c r="AT666" s="117"/>
      <c r="AU666" s="117"/>
    </row>
    <row r="667" spans="1:47" s="139" customFormat="1" ht="30" customHeight="1">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AQ667" s="117" t="s">
        <v>45</v>
      </c>
      <c r="AR667" s="117" t="s">
        <v>2764</v>
      </c>
      <c r="AS667" s="117">
        <v>2310605</v>
      </c>
      <c r="AT667" s="117"/>
      <c r="AU667" s="117"/>
    </row>
    <row r="668" spans="1:47" s="139" customFormat="1" ht="30" customHeight="1">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AQ668" s="117" t="s">
        <v>45</v>
      </c>
      <c r="AR668" s="117" t="s">
        <v>2780</v>
      </c>
      <c r="AS668" s="117">
        <v>2310704</v>
      </c>
      <c r="AT668" s="117"/>
      <c r="AU668" s="117"/>
    </row>
    <row r="669" spans="1:47" s="139" customFormat="1" ht="30" customHeight="1">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AQ669" s="117" t="s">
        <v>45</v>
      </c>
      <c r="AR669" s="117" t="s">
        <v>2795</v>
      </c>
      <c r="AS669" s="117">
        <v>2310803</v>
      </c>
      <c r="AT669" s="117"/>
      <c r="AU669" s="117"/>
    </row>
    <row r="670" spans="1:47" s="139" customFormat="1" ht="30" customHeight="1">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AQ670" s="117" t="s">
        <v>45</v>
      </c>
      <c r="AR670" s="117" t="s">
        <v>2810</v>
      </c>
      <c r="AS670" s="117">
        <v>2310852</v>
      </c>
      <c r="AT670" s="117"/>
      <c r="AU670" s="117"/>
    </row>
    <row r="671" spans="1:47" s="139" customFormat="1" ht="30" customHeight="1">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AQ671" s="117" t="s">
        <v>45</v>
      </c>
      <c r="AR671" s="117" t="s">
        <v>2825</v>
      </c>
      <c r="AS671" s="117">
        <v>2310902</v>
      </c>
      <c r="AT671" s="117"/>
      <c r="AU671" s="117"/>
    </row>
    <row r="672" spans="1:47" s="139" customFormat="1" ht="30" customHeight="1">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AQ672" s="117" t="s">
        <v>45</v>
      </c>
      <c r="AR672" s="117" t="s">
        <v>2837</v>
      </c>
      <c r="AS672" s="117">
        <v>2310951</v>
      </c>
      <c r="AT672" s="117"/>
      <c r="AU672" s="117"/>
    </row>
    <row r="673" spans="1:47" s="139" customFormat="1" ht="30" customHeight="1">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AQ673" s="117" t="s">
        <v>45</v>
      </c>
      <c r="AR673" s="117" t="s">
        <v>2850</v>
      </c>
      <c r="AS673" s="117">
        <v>2311009</v>
      </c>
      <c r="AT673" s="117"/>
      <c r="AU673" s="117"/>
    </row>
    <row r="674" spans="1:47" s="139" customFormat="1" ht="30" customHeight="1">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AQ674" s="117" t="s">
        <v>45</v>
      </c>
      <c r="AR674" s="117" t="s">
        <v>2863</v>
      </c>
      <c r="AS674" s="117">
        <v>2311108</v>
      </c>
      <c r="AT674" s="117"/>
      <c r="AU674" s="117"/>
    </row>
    <row r="675" spans="1:47" s="139" customFormat="1" ht="30" customHeight="1">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AQ675" s="117" t="s">
        <v>45</v>
      </c>
      <c r="AR675" s="117" t="s">
        <v>2876</v>
      </c>
      <c r="AS675" s="117">
        <v>2311207</v>
      </c>
      <c r="AT675" s="117"/>
      <c r="AU675" s="117"/>
    </row>
    <row r="676" spans="1:47" s="139" customFormat="1" ht="30" customHeight="1">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AQ676" s="117" t="s">
        <v>45</v>
      </c>
      <c r="AR676" s="117" t="s">
        <v>2888</v>
      </c>
      <c r="AS676" s="117">
        <v>2311231</v>
      </c>
      <c r="AT676" s="117"/>
      <c r="AU676" s="117"/>
    </row>
    <row r="677" spans="1:47" s="139" customFormat="1" ht="30" customHeight="1">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AQ677" s="117" t="s">
        <v>45</v>
      </c>
      <c r="AR677" s="117" t="s">
        <v>2901</v>
      </c>
      <c r="AS677" s="117">
        <v>2311264</v>
      </c>
      <c r="AT677" s="117"/>
      <c r="AU677" s="117"/>
    </row>
    <row r="678" spans="1:47" s="139" customFormat="1" ht="30" customHeight="1">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AQ678" s="117" t="s">
        <v>45</v>
      </c>
      <c r="AR678" s="117" t="s">
        <v>2913</v>
      </c>
      <c r="AS678" s="117">
        <v>2311306</v>
      </c>
      <c r="AT678" s="117"/>
      <c r="AU678" s="117"/>
    </row>
    <row r="679" spans="1:47" s="139" customFormat="1" ht="30" customHeight="1">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AQ679" s="117" t="s">
        <v>45</v>
      </c>
      <c r="AR679" s="117" t="s">
        <v>2926</v>
      </c>
      <c r="AS679" s="117">
        <v>2311355</v>
      </c>
      <c r="AT679" s="117"/>
      <c r="AU679" s="117"/>
    </row>
    <row r="680" spans="1:47" s="139" customFormat="1" ht="30" customHeight="1">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AQ680" s="117" t="s">
        <v>45</v>
      </c>
      <c r="AR680" s="117" t="s">
        <v>2937</v>
      </c>
      <c r="AS680" s="117">
        <v>2311405</v>
      </c>
      <c r="AT680" s="117"/>
      <c r="AU680" s="117"/>
    </row>
    <row r="681" spans="1:47" s="139" customFormat="1" ht="30" customHeight="1">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AQ681" s="117" t="s">
        <v>45</v>
      </c>
      <c r="AR681" s="117" t="s">
        <v>2949</v>
      </c>
      <c r="AS681" s="117">
        <v>2311504</v>
      </c>
      <c r="AT681" s="117"/>
      <c r="AU681" s="117"/>
    </row>
    <row r="682" spans="1:47" s="139" customFormat="1" ht="30" customHeight="1">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AQ682" s="117" t="s">
        <v>45</v>
      </c>
      <c r="AR682" s="117" t="s">
        <v>2210</v>
      </c>
      <c r="AS682" s="117">
        <v>2311603</v>
      </c>
      <c r="AT682" s="117"/>
      <c r="AU682" s="117"/>
    </row>
    <row r="683" spans="1:47" s="139" customFormat="1" ht="30" customHeight="1">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AQ683" s="117" t="s">
        <v>45</v>
      </c>
      <c r="AR683" s="117" t="s">
        <v>2973</v>
      </c>
      <c r="AS683" s="117">
        <v>2311702</v>
      </c>
      <c r="AT683" s="117"/>
      <c r="AU683" s="117"/>
    </row>
    <row r="684" spans="1:47" s="139" customFormat="1" ht="30" customHeight="1">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AQ684" s="117" t="s">
        <v>45</v>
      </c>
      <c r="AR684" s="117" t="s">
        <v>2985</v>
      </c>
      <c r="AS684" s="117">
        <v>2311801</v>
      </c>
      <c r="AT684" s="117"/>
      <c r="AU684" s="117"/>
    </row>
    <row r="685" spans="1:47" s="139" customFormat="1" ht="30" customHeight="1">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AQ685" s="117" t="s">
        <v>45</v>
      </c>
      <c r="AR685" s="117" t="s">
        <v>2997</v>
      </c>
      <c r="AS685" s="117">
        <v>2311900</v>
      </c>
      <c r="AT685" s="117"/>
      <c r="AU685" s="117"/>
    </row>
    <row r="686" spans="1:47" s="139" customFormat="1" ht="30" customHeight="1">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AQ686" s="117" t="s">
        <v>45</v>
      </c>
      <c r="AR686" s="117" t="s">
        <v>3010</v>
      </c>
      <c r="AS686" s="117">
        <v>2311959</v>
      </c>
      <c r="AT686" s="117"/>
      <c r="AU686" s="117"/>
    </row>
    <row r="687" spans="1:47" s="139" customFormat="1" ht="30" customHeight="1">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AQ687" s="117" t="s">
        <v>45</v>
      </c>
      <c r="AR687" s="117" t="s">
        <v>3023</v>
      </c>
      <c r="AS687" s="117">
        <v>2312205</v>
      </c>
      <c r="AT687" s="117"/>
      <c r="AU687" s="117"/>
    </row>
    <row r="688" spans="1:47" s="139" customFormat="1" ht="30" customHeight="1">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AQ688" s="117" t="s">
        <v>45</v>
      </c>
      <c r="AR688" s="117" t="s">
        <v>3035</v>
      </c>
      <c r="AS688" s="117">
        <v>2312007</v>
      </c>
      <c r="AT688" s="117"/>
      <c r="AU688" s="117"/>
    </row>
    <row r="689" spans="1:47" s="139" customFormat="1" ht="30" customHeight="1">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AQ689" s="117" t="s">
        <v>45</v>
      </c>
      <c r="AR689" s="117" t="s">
        <v>3047</v>
      </c>
      <c r="AS689" s="117">
        <v>2312106</v>
      </c>
      <c r="AT689" s="117"/>
      <c r="AU689" s="117"/>
    </row>
    <row r="690" spans="1:47" s="139" customFormat="1" ht="30" customHeight="1">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AQ690" s="117" t="s">
        <v>45</v>
      </c>
      <c r="AR690" s="117" t="s">
        <v>3059</v>
      </c>
      <c r="AS690" s="117">
        <v>2312304</v>
      </c>
      <c r="AT690" s="117"/>
      <c r="AU690" s="117"/>
    </row>
    <row r="691" spans="1:47" s="139" customFormat="1" ht="30" customHeight="1">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AQ691" s="117" t="s">
        <v>45</v>
      </c>
      <c r="AR691" s="117" t="s">
        <v>2653</v>
      </c>
      <c r="AS691" s="117">
        <v>2312403</v>
      </c>
      <c r="AT691" s="117"/>
      <c r="AU691" s="117"/>
    </row>
    <row r="692" spans="1:47" s="139" customFormat="1" ht="30" customHeight="1">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AQ692" s="117" t="s">
        <v>45</v>
      </c>
      <c r="AR692" s="117" t="s">
        <v>3083</v>
      </c>
      <c r="AS692" s="117">
        <v>2312502</v>
      </c>
      <c r="AT692" s="117"/>
      <c r="AU692" s="117"/>
    </row>
    <row r="693" spans="1:47" s="139" customFormat="1" ht="30" customHeight="1">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AQ693" s="117" t="s">
        <v>45</v>
      </c>
      <c r="AR693" s="117" t="s">
        <v>3096</v>
      </c>
      <c r="AS693" s="117">
        <v>2312601</v>
      </c>
      <c r="AT693" s="117"/>
      <c r="AU693" s="117"/>
    </row>
    <row r="694" spans="1:47" s="139" customFormat="1" ht="30" customHeight="1">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AQ694" s="117" t="s">
        <v>45</v>
      </c>
      <c r="AR694" s="117" t="s">
        <v>3108</v>
      </c>
      <c r="AS694" s="117">
        <v>2312700</v>
      </c>
      <c r="AT694" s="117"/>
      <c r="AU694" s="117"/>
    </row>
    <row r="695" spans="1:47" s="139" customFormat="1" ht="30" customHeight="1">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AQ695" s="117" t="s">
        <v>45</v>
      </c>
      <c r="AR695" s="117" t="s">
        <v>3120</v>
      </c>
      <c r="AS695" s="117">
        <v>2312809</v>
      </c>
      <c r="AT695" s="117"/>
      <c r="AU695" s="117"/>
    </row>
    <row r="696" spans="1:47" s="139" customFormat="1" ht="30" customHeight="1">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AQ696" s="117" t="s">
        <v>45</v>
      </c>
      <c r="AR696" s="117" t="s">
        <v>3132</v>
      </c>
      <c r="AS696" s="117">
        <v>2312908</v>
      </c>
      <c r="AT696" s="117"/>
      <c r="AU696" s="117"/>
    </row>
    <row r="697" spans="1:47" s="139" customFormat="1" ht="30" customHeight="1">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AQ697" s="117" t="s">
        <v>45</v>
      </c>
      <c r="AR697" s="117" t="s">
        <v>3144</v>
      </c>
      <c r="AS697" s="117">
        <v>2313005</v>
      </c>
      <c r="AT697" s="117"/>
      <c r="AU697" s="117"/>
    </row>
    <row r="698" spans="1:47" s="139" customFormat="1" ht="30" customHeight="1">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AQ698" s="117" t="s">
        <v>45</v>
      </c>
      <c r="AR698" s="117" t="s">
        <v>3155</v>
      </c>
      <c r="AS698" s="117">
        <v>2313104</v>
      </c>
      <c r="AT698" s="117"/>
      <c r="AU698" s="117"/>
    </row>
    <row r="699" spans="1:47" s="139" customFormat="1" ht="30" customHeight="1">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AQ699" s="117" t="s">
        <v>45</v>
      </c>
      <c r="AR699" s="117" t="s">
        <v>3166</v>
      </c>
      <c r="AS699" s="117">
        <v>2313203</v>
      </c>
      <c r="AT699" s="117"/>
      <c r="AU699" s="117"/>
    </row>
    <row r="700" spans="1:47" s="139" customFormat="1" ht="30" customHeight="1">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AQ700" s="117" t="s">
        <v>45</v>
      </c>
      <c r="AR700" s="117" t="s">
        <v>3177</v>
      </c>
      <c r="AS700" s="117">
        <v>2313252</v>
      </c>
      <c r="AT700" s="117"/>
      <c r="AU700" s="117"/>
    </row>
    <row r="701" spans="1:47" s="139" customFormat="1" ht="30" customHeight="1">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AQ701" s="117" t="s">
        <v>45</v>
      </c>
      <c r="AR701" s="117" t="s">
        <v>3188</v>
      </c>
      <c r="AS701" s="117">
        <v>2313302</v>
      </c>
      <c r="AT701" s="117"/>
      <c r="AU701" s="117"/>
    </row>
    <row r="702" spans="1:47" s="139" customFormat="1" ht="30" customHeight="1">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AQ702" s="117" t="s">
        <v>45</v>
      </c>
      <c r="AR702" s="117" t="s">
        <v>3200</v>
      </c>
      <c r="AS702" s="117">
        <v>2313351</v>
      </c>
      <c r="AT702" s="117"/>
      <c r="AU702" s="117"/>
    </row>
    <row r="703" spans="1:47" s="139" customFormat="1" ht="30" customHeight="1">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AQ703" s="117" t="s">
        <v>45</v>
      </c>
      <c r="AR703" s="117" t="s">
        <v>3212</v>
      </c>
      <c r="AS703" s="117">
        <v>2313401</v>
      </c>
      <c r="AT703" s="117"/>
      <c r="AU703" s="117"/>
    </row>
    <row r="704" spans="1:47" s="139" customFormat="1" ht="30" customHeight="1">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AQ704" s="117" t="s">
        <v>45</v>
      </c>
      <c r="AR704" s="117" t="s">
        <v>3224</v>
      </c>
      <c r="AS704" s="117">
        <v>2313500</v>
      </c>
      <c r="AT704" s="117"/>
      <c r="AU704" s="117"/>
    </row>
    <row r="705" spans="1:47" s="139" customFormat="1" ht="30" customHeight="1">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AQ705" s="117" t="s">
        <v>45</v>
      </c>
      <c r="AR705" s="117" t="s">
        <v>3234</v>
      </c>
      <c r="AS705" s="117">
        <v>2313559</v>
      </c>
      <c r="AT705" s="117"/>
      <c r="AU705" s="117"/>
    </row>
    <row r="706" spans="1:47" s="139" customFormat="1" ht="30" customHeight="1">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AQ706" s="117" t="s">
        <v>45</v>
      </c>
      <c r="AR706" s="117" t="s">
        <v>3245</v>
      </c>
      <c r="AS706" s="117">
        <v>2313609</v>
      </c>
      <c r="AT706" s="117"/>
      <c r="AU706" s="117"/>
    </row>
    <row r="707" spans="1:47" s="139" customFormat="1" ht="30" customHeight="1">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AQ707" s="117" t="s">
        <v>45</v>
      </c>
      <c r="AR707" s="117" t="s">
        <v>3255</v>
      </c>
      <c r="AS707" s="117">
        <v>2313708</v>
      </c>
      <c r="AT707" s="117"/>
      <c r="AU707" s="117"/>
    </row>
    <row r="708" spans="1:47" s="139" customFormat="1" ht="30" customHeight="1">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AQ708" s="117" t="s">
        <v>45</v>
      </c>
      <c r="AR708" s="117" t="s">
        <v>3266</v>
      </c>
      <c r="AS708" s="117">
        <v>2313757</v>
      </c>
      <c r="AT708" s="117"/>
      <c r="AU708" s="117"/>
    </row>
    <row r="709" spans="1:47" s="139" customFormat="1" ht="30" customHeight="1">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AQ709" s="117" t="s">
        <v>45</v>
      </c>
      <c r="AR709" s="117" t="s">
        <v>3278</v>
      </c>
      <c r="AS709" s="117">
        <v>2313807</v>
      </c>
      <c r="AT709" s="117"/>
      <c r="AU709" s="117"/>
    </row>
    <row r="710" spans="1:47" s="139" customFormat="1" ht="30" customHeight="1">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AQ710" s="117" t="s">
        <v>45</v>
      </c>
      <c r="AR710" s="117" t="s">
        <v>3289</v>
      </c>
      <c r="AS710" s="117">
        <v>2313906</v>
      </c>
      <c r="AT710" s="117"/>
      <c r="AU710" s="117"/>
    </row>
    <row r="711" spans="1:47" s="139" customFormat="1" ht="30" customHeight="1">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AQ711" s="117" t="s">
        <v>45</v>
      </c>
      <c r="AR711" s="117" t="s">
        <v>3301</v>
      </c>
      <c r="AS711" s="117">
        <v>2313955</v>
      </c>
      <c r="AT711" s="117"/>
      <c r="AU711" s="117"/>
    </row>
    <row r="712" spans="1:47" s="139" customFormat="1" ht="30" customHeight="1">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AQ712" s="117" t="s">
        <v>45</v>
      </c>
      <c r="AR712" s="117" t="s">
        <v>3313</v>
      </c>
      <c r="AS712" s="117">
        <v>2314003</v>
      </c>
      <c r="AT712" s="117"/>
      <c r="AU712" s="117"/>
    </row>
    <row r="713" spans="1:47" s="139" customFormat="1" ht="30" customHeight="1">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AQ713" s="117" t="s">
        <v>45</v>
      </c>
      <c r="AR713" s="117" t="s">
        <v>3324</v>
      </c>
      <c r="AS713" s="117">
        <v>2314102</v>
      </c>
      <c r="AT713" s="117"/>
      <c r="AU713" s="117"/>
    </row>
    <row r="714" spans="1:47" s="139" customFormat="1" ht="30" customHeight="1">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AQ714" s="117" t="s">
        <v>49</v>
      </c>
      <c r="AR714" s="117" t="s">
        <v>95</v>
      </c>
      <c r="AS714" s="117">
        <v>5300108</v>
      </c>
      <c r="AT714" s="117"/>
      <c r="AU714" s="117"/>
    </row>
    <row r="715" spans="1:47" s="139" customFormat="1" ht="30" customHeight="1">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AQ715" s="117" t="s">
        <v>53</v>
      </c>
      <c r="AR715" s="117" t="s">
        <v>96</v>
      </c>
      <c r="AS715" s="117">
        <v>3200102</v>
      </c>
      <c r="AT715" s="117"/>
      <c r="AU715" s="117"/>
    </row>
    <row r="716" spans="1:47" s="139" customFormat="1" ht="30" customHeight="1">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AQ716" s="117" t="s">
        <v>53</v>
      </c>
      <c r="AR716" s="117" t="s">
        <v>121</v>
      </c>
      <c r="AS716" s="117">
        <v>3200169</v>
      </c>
      <c r="AT716" s="117"/>
      <c r="AU716" s="117"/>
    </row>
    <row r="717" spans="1:47" s="139" customFormat="1" ht="30" customHeight="1">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AQ717" s="117" t="s">
        <v>53</v>
      </c>
      <c r="AR717" s="117" t="s">
        <v>147</v>
      </c>
      <c r="AS717" s="117">
        <v>3200136</v>
      </c>
      <c r="AT717" s="117"/>
      <c r="AU717" s="117"/>
    </row>
    <row r="718" spans="1:47" s="139" customFormat="1" ht="30" customHeight="1">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AQ718" s="117" t="s">
        <v>53</v>
      </c>
      <c r="AR718" s="117" t="s">
        <v>172</v>
      </c>
      <c r="AS718" s="117">
        <v>3200201</v>
      </c>
      <c r="AT718" s="117"/>
      <c r="AU718" s="117"/>
    </row>
    <row r="719" spans="1:47" s="139" customFormat="1" ht="30" customHeight="1">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AQ719" s="117" t="s">
        <v>53</v>
      </c>
      <c r="AR719" s="117" t="s">
        <v>198</v>
      </c>
      <c r="AS719" s="117">
        <v>3200300</v>
      </c>
      <c r="AT719" s="117"/>
      <c r="AU719" s="117"/>
    </row>
    <row r="720" spans="1:47" s="139" customFormat="1" ht="30" customHeight="1">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AQ720" s="117" t="s">
        <v>53</v>
      </c>
      <c r="AR720" s="117" t="s">
        <v>224</v>
      </c>
      <c r="AS720" s="117">
        <v>3200359</v>
      </c>
      <c r="AT720" s="117"/>
      <c r="AU720" s="117"/>
    </row>
    <row r="721" spans="1:47" s="139" customFormat="1" ht="30" customHeight="1">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AQ721" s="117" t="s">
        <v>53</v>
      </c>
      <c r="AR721" s="117" t="s">
        <v>248</v>
      </c>
      <c r="AS721" s="117">
        <v>3200409</v>
      </c>
      <c r="AT721" s="117"/>
      <c r="AU721" s="117"/>
    </row>
    <row r="722" spans="1:47" s="139" customFormat="1" ht="30" customHeight="1">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AQ722" s="117" t="s">
        <v>53</v>
      </c>
      <c r="AR722" s="117" t="s">
        <v>273</v>
      </c>
      <c r="AS722" s="117">
        <v>3200508</v>
      </c>
      <c r="AT722" s="117"/>
      <c r="AU722" s="117"/>
    </row>
    <row r="723" spans="1:47" s="139" customFormat="1" ht="30" customHeight="1">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AQ723" s="117" t="s">
        <v>53</v>
      </c>
      <c r="AR723" s="117" t="s">
        <v>299</v>
      </c>
      <c r="AS723" s="117">
        <v>3200607</v>
      </c>
      <c r="AT723" s="117"/>
      <c r="AU723" s="117"/>
    </row>
    <row r="724" spans="1:47" s="139" customFormat="1" ht="30" customHeight="1">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AQ724" s="117" t="s">
        <v>53</v>
      </c>
      <c r="AR724" s="117" t="s">
        <v>325</v>
      </c>
      <c r="AS724" s="117">
        <v>3200706</v>
      </c>
      <c r="AT724" s="117"/>
      <c r="AU724" s="117"/>
    </row>
    <row r="725" spans="1:47" s="139" customFormat="1" ht="30" customHeight="1">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AQ725" s="117" t="s">
        <v>53</v>
      </c>
      <c r="AR725" s="117" t="s">
        <v>350</v>
      </c>
      <c r="AS725" s="117">
        <v>3200805</v>
      </c>
      <c r="AT725" s="117"/>
      <c r="AU725" s="117"/>
    </row>
    <row r="726" spans="1:47" s="139" customFormat="1" ht="30" customHeight="1">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AQ726" s="117" t="s">
        <v>53</v>
      </c>
      <c r="AR726" s="117" t="s">
        <v>374</v>
      </c>
      <c r="AS726" s="117">
        <v>3200904</v>
      </c>
      <c r="AT726" s="117"/>
      <c r="AU726" s="117"/>
    </row>
    <row r="727" spans="1:47" s="139" customFormat="1" ht="30" customHeight="1">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AQ727" s="117" t="s">
        <v>53</v>
      </c>
      <c r="AR727" s="117" t="s">
        <v>399</v>
      </c>
      <c r="AS727" s="117">
        <v>3201001</v>
      </c>
      <c r="AT727" s="117"/>
      <c r="AU727" s="117"/>
    </row>
    <row r="728" spans="1:47" s="139" customFormat="1" ht="30" customHeight="1">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AQ728" s="117" t="s">
        <v>53</v>
      </c>
      <c r="AR728" s="117" t="s">
        <v>424</v>
      </c>
      <c r="AS728" s="117">
        <v>3201100</v>
      </c>
      <c r="AT728" s="117"/>
      <c r="AU728" s="117"/>
    </row>
    <row r="729" spans="1:47" s="139" customFormat="1" ht="30" customHeight="1">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AQ729" s="117" t="s">
        <v>53</v>
      </c>
      <c r="AR729" s="117" t="s">
        <v>450</v>
      </c>
      <c r="AS729" s="117">
        <v>3201159</v>
      </c>
      <c r="AT729" s="117"/>
      <c r="AU729" s="117"/>
    </row>
    <row r="730" spans="1:47" s="139" customFormat="1" ht="30" customHeight="1">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AQ730" s="117" t="s">
        <v>53</v>
      </c>
      <c r="AR730" s="117" t="s">
        <v>475</v>
      </c>
      <c r="AS730" s="117">
        <v>3201209</v>
      </c>
      <c r="AT730" s="117"/>
      <c r="AU730" s="117"/>
    </row>
    <row r="731" spans="1:47" s="139" customFormat="1" ht="30" customHeight="1">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AQ731" s="117" t="s">
        <v>53</v>
      </c>
      <c r="AR731" s="117" t="s">
        <v>499</v>
      </c>
      <c r="AS731" s="117">
        <v>3201308</v>
      </c>
      <c r="AT731" s="117"/>
      <c r="AU731" s="117"/>
    </row>
    <row r="732" spans="1:47" s="139" customFormat="1" ht="30" customHeight="1">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AQ732" s="117" t="s">
        <v>53</v>
      </c>
      <c r="AR732" s="117" t="s">
        <v>522</v>
      </c>
      <c r="AS732" s="117">
        <v>3201407</v>
      </c>
      <c r="AT732" s="117"/>
      <c r="AU732" s="117"/>
    </row>
    <row r="733" spans="1:47" s="139" customFormat="1" ht="30" customHeight="1">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AQ733" s="117" t="s">
        <v>53</v>
      </c>
      <c r="AR733" s="117" t="s">
        <v>546</v>
      </c>
      <c r="AS733" s="117">
        <v>3201506</v>
      </c>
      <c r="AT733" s="117"/>
      <c r="AU733" s="117"/>
    </row>
    <row r="734" spans="1:47" s="139" customFormat="1" ht="30" customHeight="1">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AQ734" s="117" t="s">
        <v>53</v>
      </c>
      <c r="AR734" s="117" t="s">
        <v>569</v>
      </c>
      <c r="AS734" s="117">
        <v>3201605</v>
      </c>
      <c r="AT734" s="117"/>
      <c r="AU734" s="117"/>
    </row>
    <row r="735" spans="1:47" s="139" customFormat="1" ht="30" customHeight="1">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AQ735" s="117" t="s">
        <v>53</v>
      </c>
      <c r="AR735" s="117" t="s">
        <v>592</v>
      </c>
      <c r="AS735" s="117">
        <v>3201704</v>
      </c>
      <c r="AT735" s="117"/>
      <c r="AU735" s="117"/>
    </row>
    <row r="736" spans="1:47" s="139" customFormat="1" ht="30" customHeight="1">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AQ736" s="117" t="s">
        <v>53</v>
      </c>
      <c r="AR736" s="117" t="s">
        <v>615</v>
      </c>
      <c r="AS736" s="117">
        <v>3201803</v>
      </c>
      <c r="AT736" s="117"/>
      <c r="AU736" s="117"/>
    </row>
    <row r="737" spans="1:47" s="139" customFormat="1" ht="30" customHeight="1">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AQ737" s="117" t="s">
        <v>53</v>
      </c>
      <c r="AR737" s="117" t="s">
        <v>636</v>
      </c>
      <c r="AS737" s="117">
        <v>3201902</v>
      </c>
      <c r="AT737" s="117"/>
      <c r="AU737" s="117"/>
    </row>
    <row r="738" spans="1:47" s="139" customFormat="1" ht="30" customHeight="1">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AQ738" s="117" t="s">
        <v>53</v>
      </c>
      <c r="AR738" s="117" t="s">
        <v>657</v>
      </c>
      <c r="AS738" s="117">
        <v>3202009</v>
      </c>
      <c r="AT738" s="117"/>
      <c r="AU738" s="117"/>
    </row>
    <row r="739" spans="1:47" s="139" customFormat="1" ht="30" customHeight="1">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AQ739" s="117" t="s">
        <v>53</v>
      </c>
      <c r="AR739" s="117" t="s">
        <v>678</v>
      </c>
      <c r="AS739" s="117">
        <v>3202108</v>
      </c>
      <c r="AT739" s="117"/>
      <c r="AU739" s="117"/>
    </row>
    <row r="740" spans="1:47" s="139" customFormat="1" ht="30" customHeight="1">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AQ740" s="117" t="s">
        <v>53</v>
      </c>
      <c r="AR740" s="117" t="s">
        <v>698</v>
      </c>
      <c r="AS740" s="117">
        <v>3202207</v>
      </c>
      <c r="AT740" s="117"/>
      <c r="AU740" s="117"/>
    </row>
    <row r="741" spans="1:47" s="139" customFormat="1" ht="30" customHeight="1">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AQ741" s="117" t="s">
        <v>53</v>
      </c>
      <c r="AR741" s="117" t="s">
        <v>720</v>
      </c>
      <c r="AS741" s="117">
        <v>3202256</v>
      </c>
      <c r="AT741" s="117"/>
      <c r="AU741" s="117"/>
    </row>
    <row r="742" spans="1:47" s="139" customFormat="1" ht="30" customHeight="1">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AQ742" s="117" t="s">
        <v>53</v>
      </c>
      <c r="AR742" s="117" t="s">
        <v>742</v>
      </c>
      <c r="AS742" s="117">
        <v>3202306</v>
      </c>
      <c r="AT742" s="117"/>
      <c r="AU742" s="117"/>
    </row>
    <row r="743" spans="1:47" s="139" customFormat="1" ht="30" customHeight="1">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AQ743" s="117" t="s">
        <v>53</v>
      </c>
      <c r="AR743" s="117" t="s">
        <v>763</v>
      </c>
      <c r="AS743" s="117">
        <v>3202405</v>
      </c>
      <c r="AT743" s="117"/>
      <c r="AU743" s="117"/>
    </row>
    <row r="744" spans="1:47" s="139" customFormat="1" ht="30" customHeight="1">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AQ744" s="117" t="s">
        <v>53</v>
      </c>
      <c r="AR744" s="117" t="s">
        <v>786</v>
      </c>
      <c r="AS744" s="117">
        <v>3202454</v>
      </c>
      <c r="AT744" s="117"/>
      <c r="AU744" s="117"/>
    </row>
    <row r="745" spans="1:47" s="139" customFormat="1" ht="30" customHeight="1">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AQ745" s="117" t="s">
        <v>53</v>
      </c>
      <c r="AR745" s="117" t="s">
        <v>807</v>
      </c>
      <c r="AS745" s="117">
        <v>3202504</v>
      </c>
      <c r="AT745" s="117"/>
      <c r="AU745" s="117"/>
    </row>
    <row r="746" spans="1:47" s="139" customFormat="1" ht="30" customHeight="1">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AQ746" s="117" t="s">
        <v>53</v>
      </c>
      <c r="AR746" s="117" t="s">
        <v>828</v>
      </c>
      <c r="AS746" s="117">
        <v>3202553</v>
      </c>
      <c r="AT746" s="117"/>
      <c r="AU746" s="117"/>
    </row>
    <row r="747" spans="1:47" s="139" customFormat="1" ht="30" customHeight="1">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AQ747" s="117" t="s">
        <v>53</v>
      </c>
      <c r="AR747" s="117" t="s">
        <v>850</v>
      </c>
      <c r="AS747" s="117">
        <v>3202603</v>
      </c>
      <c r="AT747" s="117"/>
      <c r="AU747" s="117"/>
    </row>
    <row r="748" spans="1:47" s="139" customFormat="1" ht="30" customHeight="1">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AQ748" s="117" t="s">
        <v>53</v>
      </c>
      <c r="AR748" s="117" t="s">
        <v>872</v>
      </c>
      <c r="AS748" s="117">
        <v>3202652</v>
      </c>
      <c r="AT748" s="117"/>
      <c r="AU748" s="117"/>
    </row>
    <row r="749" spans="1:47" s="139" customFormat="1" ht="30" customHeight="1">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AQ749" s="117" t="s">
        <v>53</v>
      </c>
      <c r="AR749" s="117" t="s">
        <v>894</v>
      </c>
      <c r="AS749" s="117">
        <v>3202702</v>
      </c>
      <c r="AT749" s="117"/>
      <c r="AU749" s="117"/>
    </row>
    <row r="750" spans="1:47" s="139" customFormat="1" ht="30" customHeight="1">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AQ750" s="117" t="s">
        <v>53</v>
      </c>
      <c r="AR750" s="117" t="s">
        <v>917</v>
      </c>
      <c r="AS750" s="117">
        <v>3202801</v>
      </c>
      <c r="AT750" s="117"/>
      <c r="AU750" s="117"/>
    </row>
    <row r="751" spans="1:47" s="139" customFormat="1" ht="30" customHeight="1">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AQ751" s="117" t="s">
        <v>53</v>
      </c>
      <c r="AR751" s="117" t="s">
        <v>940</v>
      </c>
      <c r="AS751" s="117">
        <v>3202900</v>
      </c>
      <c r="AT751" s="117"/>
      <c r="AU751" s="117"/>
    </row>
    <row r="752" spans="1:47" s="139" customFormat="1" ht="30" customHeight="1">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AQ752" s="117" t="s">
        <v>53</v>
      </c>
      <c r="AR752" s="117" t="s">
        <v>962</v>
      </c>
      <c r="AS752" s="117">
        <v>3203007</v>
      </c>
      <c r="AT752" s="117"/>
      <c r="AU752" s="117"/>
    </row>
    <row r="753" spans="1:47" s="139" customFormat="1" ht="30" customHeight="1">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AQ753" s="117" t="s">
        <v>53</v>
      </c>
      <c r="AR753" s="117" t="s">
        <v>984</v>
      </c>
      <c r="AS753" s="117">
        <v>3203056</v>
      </c>
      <c r="AT753" s="117"/>
      <c r="AU753" s="117"/>
    </row>
    <row r="754" spans="1:47" s="139" customFormat="1" ht="30" customHeight="1">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AQ754" s="117" t="s">
        <v>53</v>
      </c>
      <c r="AR754" s="117" t="s">
        <v>1007</v>
      </c>
      <c r="AS754" s="117">
        <v>3203106</v>
      </c>
      <c r="AT754" s="117"/>
      <c r="AU754" s="117"/>
    </row>
    <row r="755" spans="1:47" s="139" customFormat="1" ht="30" customHeight="1">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AQ755" s="117" t="s">
        <v>53</v>
      </c>
      <c r="AR755" s="117" t="s">
        <v>1029</v>
      </c>
      <c r="AS755" s="117">
        <v>3203130</v>
      </c>
      <c r="AT755" s="117"/>
      <c r="AU755" s="117"/>
    </row>
    <row r="756" spans="1:47" s="139" customFormat="1" ht="30" customHeight="1">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AQ756" s="117" t="s">
        <v>53</v>
      </c>
      <c r="AR756" s="117" t="s">
        <v>1051</v>
      </c>
      <c r="AS756" s="117">
        <v>3203163</v>
      </c>
      <c r="AT756" s="117"/>
      <c r="AU756" s="117"/>
    </row>
    <row r="757" spans="1:47" s="139" customFormat="1" ht="30" customHeight="1">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AQ757" s="117" t="s">
        <v>53</v>
      </c>
      <c r="AR757" s="117" t="s">
        <v>1073</v>
      </c>
      <c r="AS757" s="117">
        <v>3203205</v>
      </c>
      <c r="AT757" s="117"/>
      <c r="AU757" s="117"/>
    </row>
    <row r="758" spans="1:47" s="139" customFormat="1" ht="30" customHeight="1">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AQ758" s="117" t="s">
        <v>53</v>
      </c>
      <c r="AR758" s="117" t="s">
        <v>1095</v>
      </c>
      <c r="AS758" s="117">
        <v>3203304</v>
      </c>
      <c r="AT758" s="117"/>
      <c r="AU758" s="117"/>
    </row>
    <row r="759" spans="1:47" s="139" customFormat="1" ht="30" customHeight="1">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AQ759" s="117" t="s">
        <v>53</v>
      </c>
      <c r="AR759" s="117" t="s">
        <v>1118</v>
      </c>
      <c r="AS759" s="117">
        <v>3203320</v>
      </c>
      <c r="AT759" s="117"/>
      <c r="AU759" s="117"/>
    </row>
    <row r="760" spans="1:47" s="139" customFormat="1" ht="30" customHeight="1">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AQ760" s="117" t="s">
        <v>53</v>
      </c>
      <c r="AR760" s="117" t="s">
        <v>1141</v>
      </c>
      <c r="AS760" s="117">
        <v>3203346</v>
      </c>
      <c r="AT760" s="117"/>
      <c r="AU760" s="117"/>
    </row>
    <row r="761" spans="1:47" s="139" customFormat="1" ht="30" customHeight="1">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AQ761" s="117" t="s">
        <v>53</v>
      </c>
      <c r="AR761" s="117" t="s">
        <v>1164</v>
      </c>
      <c r="AS761" s="117">
        <v>3203353</v>
      </c>
      <c r="AT761" s="117"/>
      <c r="AU761" s="117"/>
    </row>
    <row r="762" spans="1:47" s="139" customFormat="1" ht="30" customHeight="1">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AQ762" s="117" t="s">
        <v>53</v>
      </c>
      <c r="AR762" s="117" t="s">
        <v>1187</v>
      </c>
      <c r="AS762" s="117">
        <v>3203403</v>
      </c>
      <c r="AT762" s="117"/>
      <c r="AU762" s="117"/>
    </row>
    <row r="763" spans="1:47" s="139" customFormat="1" ht="30" customHeight="1">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AQ763" s="117" t="s">
        <v>53</v>
      </c>
      <c r="AR763" s="117" t="s">
        <v>1209</v>
      </c>
      <c r="AS763" s="117">
        <v>3203502</v>
      </c>
      <c r="AT763" s="117"/>
      <c r="AU763" s="117"/>
    </row>
    <row r="764" spans="1:47" s="139" customFormat="1" ht="30" customHeight="1">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AQ764" s="117" t="s">
        <v>53</v>
      </c>
      <c r="AR764" s="117" t="s">
        <v>1230</v>
      </c>
      <c r="AS764" s="117">
        <v>3203601</v>
      </c>
      <c r="AT764" s="117"/>
      <c r="AU764" s="117"/>
    </row>
    <row r="765" spans="1:47" s="139" customFormat="1" ht="30" customHeight="1">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AQ765" s="117" t="s">
        <v>53</v>
      </c>
      <c r="AR765" s="117" t="s">
        <v>1253</v>
      </c>
      <c r="AS765" s="117">
        <v>3203700</v>
      </c>
      <c r="AT765" s="117"/>
      <c r="AU765" s="117"/>
    </row>
    <row r="766" spans="1:47" s="139" customFormat="1" ht="30" customHeight="1">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AQ766" s="117" t="s">
        <v>53</v>
      </c>
      <c r="AR766" s="117" t="s">
        <v>1276</v>
      </c>
      <c r="AS766" s="117">
        <v>3203809</v>
      </c>
      <c r="AT766" s="117"/>
      <c r="AU766" s="117"/>
    </row>
    <row r="767" spans="1:47" s="139" customFormat="1" ht="30" customHeight="1">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AQ767" s="117" t="s">
        <v>53</v>
      </c>
      <c r="AR767" s="117" t="s">
        <v>1297</v>
      </c>
      <c r="AS767" s="117">
        <v>3203908</v>
      </c>
      <c r="AT767" s="117"/>
      <c r="AU767" s="117"/>
    </row>
    <row r="768" spans="1:47" s="139" customFormat="1" ht="30" customHeight="1">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AQ768" s="117" t="s">
        <v>53</v>
      </c>
      <c r="AR768" s="117" t="s">
        <v>1319</v>
      </c>
      <c r="AS768" s="117">
        <v>3204005</v>
      </c>
      <c r="AT768" s="117"/>
      <c r="AU768" s="117"/>
    </row>
    <row r="769" spans="1:47" s="139" customFormat="1" ht="30" customHeight="1">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AQ769" s="117" t="s">
        <v>53</v>
      </c>
      <c r="AR769" s="117" t="s">
        <v>1341</v>
      </c>
      <c r="AS769" s="117">
        <v>3204054</v>
      </c>
      <c r="AT769" s="117"/>
      <c r="AU769" s="117"/>
    </row>
    <row r="770" spans="1:47" s="139" customFormat="1" ht="30" customHeight="1">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AQ770" s="117" t="s">
        <v>53</v>
      </c>
      <c r="AR770" s="117" t="s">
        <v>1362</v>
      </c>
      <c r="AS770" s="117">
        <v>3204104</v>
      </c>
      <c r="AT770" s="117"/>
      <c r="AU770" s="117"/>
    </row>
    <row r="771" spans="1:47" s="139" customFormat="1" ht="30" customHeight="1">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AQ771" s="117" t="s">
        <v>53</v>
      </c>
      <c r="AR771" s="117" t="s">
        <v>1384</v>
      </c>
      <c r="AS771" s="117">
        <v>3204203</v>
      </c>
      <c r="AT771" s="117"/>
      <c r="AU771" s="117"/>
    </row>
    <row r="772" spans="1:47" s="139" customFormat="1" ht="30" customHeight="1">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AQ772" s="117" t="s">
        <v>53</v>
      </c>
      <c r="AR772" s="117" t="s">
        <v>1406</v>
      </c>
      <c r="AS772" s="117">
        <v>3204252</v>
      </c>
      <c r="AT772" s="117"/>
      <c r="AU772" s="117"/>
    </row>
    <row r="773" spans="1:47" s="139" customFormat="1" ht="30" customHeight="1">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AQ773" s="117" t="s">
        <v>53</v>
      </c>
      <c r="AR773" s="117" t="s">
        <v>1428</v>
      </c>
      <c r="AS773" s="117">
        <v>3204302</v>
      </c>
      <c r="AT773" s="117"/>
      <c r="AU773" s="117"/>
    </row>
    <row r="774" spans="1:47" s="139" customFormat="1" ht="30" customHeight="1">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AQ774" s="117" t="s">
        <v>53</v>
      </c>
      <c r="AR774" s="117" t="s">
        <v>1449</v>
      </c>
      <c r="AS774" s="117">
        <v>3204351</v>
      </c>
      <c r="AT774" s="117"/>
      <c r="AU774" s="117"/>
    </row>
    <row r="775" spans="1:47" s="139" customFormat="1" ht="30" customHeight="1">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AQ775" s="117" t="s">
        <v>53</v>
      </c>
      <c r="AR775" s="117" t="s">
        <v>1469</v>
      </c>
      <c r="AS775" s="117">
        <v>3204401</v>
      </c>
      <c r="AT775" s="117"/>
      <c r="AU775" s="117"/>
    </row>
    <row r="776" spans="1:47" s="139" customFormat="1" ht="30" customHeight="1">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AQ776" s="117" t="s">
        <v>53</v>
      </c>
      <c r="AR776" s="117" t="s">
        <v>1491</v>
      </c>
      <c r="AS776" s="117">
        <v>3204500</v>
      </c>
      <c r="AT776" s="117"/>
      <c r="AU776" s="117"/>
    </row>
    <row r="777" spans="1:47" s="139" customFormat="1" ht="30" customHeight="1">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AQ777" s="117" t="s">
        <v>53</v>
      </c>
      <c r="AR777" s="117" t="s">
        <v>1511</v>
      </c>
      <c r="AS777" s="117">
        <v>3204559</v>
      </c>
      <c r="AT777" s="117"/>
      <c r="AU777" s="117"/>
    </row>
    <row r="778" spans="1:47" s="139" customFormat="1" ht="30" customHeight="1">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AQ778" s="117" t="s">
        <v>53</v>
      </c>
      <c r="AR778" s="117" t="s">
        <v>1532</v>
      </c>
      <c r="AS778" s="117">
        <v>3204609</v>
      </c>
      <c r="AT778" s="117"/>
      <c r="AU778" s="117"/>
    </row>
    <row r="779" spans="1:47" s="139" customFormat="1" ht="30" customHeight="1">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AQ779" s="117" t="s">
        <v>53</v>
      </c>
      <c r="AR779" s="117" t="s">
        <v>1553</v>
      </c>
      <c r="AS779" s="117">
        <v>3204658</v>
      </c>
      <c r="AT779" s="117"/>
      <c r="AU779" s="117"/>
    </row>
    <row r="780" spans="1:47" s="139" customFormat="1" ht="30" customHeight="1">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AQ780" s="117" t="s">
        <v>53</v>
      </c>
      <c r="AR780" s="117" t="s">
        <v>1572</v>
      </c>
      <c r="AS780" s="117">
        <v>3204708</v>
      </c>
      <c r="AT780" s="117"/>
      <c r="AU780" s="117"/>
    </row>
    <row r="781" spans="1:47" s="139" customFormat="1" ht="30" customHeight="1">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AQ781" s="117" t="s">
        <v>53</v>
      </c>
      <c r="AR781" s="117" t="s">
        <v>1592</v>
      </c>
      <c r="AS781" s="117">
        <v>3204807</v>
      </c>
      <c r="AT781" s="117"/>
      <c r="AU781" s="117"/>
    </row>
    <row r="782" spans="1:47" s="139" customFormat="1" ht="30" customHeight="1">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AQ782" s="117" t="s">
        <v>53</v>
      </c>
      <c r="AR782" s="117" t="s">
        <v>1612</v>
      </c>
      <c r="AS782" s="117">
        <v>3204906</v>
      </c>
      <c r="AT782" s="117"/>
      <c r="AU782" s="117"/>
    </row>
    <row r="783" spans="1:47" s="139" customFormat="1" ht="30" customHeight="1">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AQ783" s="117" t="s">
        <v>53</v>
      </c>
      <c r="AR783" s="117" t="s">
        <v>1633</v>
      </c>
      <c r="AS783" s="117">
        <v>3204955</v>
      </c>
      <c r="AT783" s="117"/>
      <c r="AU783" s="117"/>
    </row>
    <row r="784" spans="1:47" s="139" customFormat="1" ht="30" customHeight="1">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AQ784" s="117" t="s">
        <v>53</v>
      </c>
      <c r="AR784" s="117" t="s">
        <v>1654</v>
      </c>
      <c r="AS784" s="117">
        <v>3205002</v>
      </c>
      <c r="AT784" s="117"/>
      <c r="AU784" s="117"/>
    </row>
    <row r="785" spans="1:47" s="139" customFormat="1" ht="30" customHeight="1">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AQ785" s="117" t="s">
        <v>53</v>
      </c>
      <c r="AR785" s="117" t="s">
        <v>1674</v>
      </c>
      <c r="AS785" s="117">
        <v>3205010</v>
      </c>
      <c r="AT785" s="117"/>
      <c r="AU785" s="117"/>
    </row>
    <row r="786" spans="1:47" s="139" customFormat="1" ht="30" customHeight="1">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AQ786" s="117" t="s">
        <v>53</v>
      </c>
      <c r="AR786" s="117" t="s">
        <v>1695</v>
      </c>
      <c r="AS786" s="117">
        <v>3205036</v>
      </c>
      <c r="AT786" s="117"/>
      <c r="AU786" s="117"/>
    </row>
    <row r="787" spans="1:47" s="139" customFormat="1" ht="30" customHeight="1">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AQ787" s="117" t="s">
        <v>53</v>
      </c>
      <c r="AR787" s="117" t="s">
        <v>1715</v>
      </c>
      <c r="AS787" s="117">
        <v>3205069</v>
      </c>
      <c r="AT787" s="117"/>
      <c r="AU787" s="117"/>
    </row>
    <row r="788" spans="1:47" s="139" customFormat="1" ht="30" customHeight="1">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AQ788" s="117" t="s">
        <v>53</v>
      </c>
      <c r="AR788" s="117" t="s">
        <v>1736</v>
      </c>
      <c r="AS788" s="117">
        <v>3205101</v>
      </c>
      <c r="AT788" s="117"/>
      <c r="AU788" s="117"/>
    </row>
    <row r="789" spans="1:47" s="139" customFormat="1" ht="30" customHeight="1">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AQ789" s="117" t="s">
        <v>53</v>
      </c>
      <c r="AR789" s="117" t="s">
        <v>1756</v>
      </c>
      <c r="AS789" s="117">
        <v>3205150</v>
      </c>
      <c r="AT789" s="117"/>
      <c r="AU789" s="117"/>
    </row>
    <row r="790" spans="1:47" s="139" customFormat="1" ht="30" customHeight="1">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AQ790" s="117" t="s">
        <v>53</v>
      </c>
      <c r="AR790" s="117" t="s">
        <v>1777</v>
      </c>
      <c r="AS790" s="117">
        <v>3205176</v>
      </c>
      <c r="AT790" s="117"/>
      <c r="AU790" s="117"/>
    </row>
    <row r="791" spans="1:47" s="139" customFormat="1" ht="30" customHeight="1">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AQ791" s="117" t="s">
        <v>53</v>
      </c>
      <c r="AR791" s="117" t="s">
        <v>1796</v>
      </c>
      <c r="AS791" s="117">
        <v>3205200</v>
      </c>
      <c r="AT791" s="117"/>
      <c r="AU791" s="117"/>
    </row>
    <row r="792" spans="1:47" s="139" customFormat="1" ht="30" customHeight="1">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AQ792" s="117" t="s">
        <v>53</v>
      </c>
      <c r="AR792" s="117" t="s">
        <v>1815</v>
      </c>
      <c r="AS792" s="117">
        <v>3205309</v>
      </c>
      <c r="AT792" s="117"/>
      <c r="AU792" s="117"/>
    </row>
    <row r="793" spans="1:47" s="139" customFormat="1" ht="30" customHeight="1">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AQ793" s="117" t="s">
        <v>55</v>
      </c>
      <c r="AR793" s="117" t="s">
        <v>97</v>
      </c>
      <c r="AS793" s="117">
        <v>5200050</v>
      </c>
      <c r="AT793" s="117"/>
      <c r="AU793" s="117"/>
    </row>
    <row r="794" spans="1:47" s="139" customFormat="1" ht="30" customHeight="1">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AQ794" s="117" t="s">
        <v>55</v>
      </c>
      <c r="AR794" s="117" t="s">
        <v>122</v>
      </c>
      <c r="AS794" s="117">
        <v>5200100</v>
      </c>
      <c r="AT794" s="117"/>
      <c r="AU794" s="117"/>
    </row>
    <row r="795" spans="1:47" s="139" customFormat="1" ht="30" customHeight="1">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AQ795" s="117" t="s">
        <v>55</v>
      </c>
      <c r="AR795" s="117" t="s">
        <v>148</v>
      </c>
      <c r="AS795" s="117">
        <v>5200134</v>
      </c>
      <c r="AT795" s="117"/>
      <c r="AU795" s="117"/>
    </row>
    <row r="796" spans="1:47" s="139" customFormat="1" ht="30" customHeight="1">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AQ796" s="117" t="s">
        <v>55</v>
      </c>
      <c r="AR796" s="117" t="s">
        <v>173</v>
      </c>
      <c r="AS796" s="117">
        <v>5200159</v>
      </c>
      <c r="AT796" s="117"/>
      <c r="AU796" s="117"/>
    </row>
    <row r="797" spans="1:47" s="139" customFormat="1" ht="30" customHeight="1">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AQ797" s="117" t="s">
        <v>55</v>
      </c>
      <c r="AR797" s="117" t="s">
        <v>199</v>
      </c>
      <c r="AS797" s="117">
        <v>5200175</v>
      </c>
      <c r="AT797" s="117"/>
      <c r="AU797" s="117"/>
    </row>
    <row r="798" spans="1:47" s="139" customFormat="1" ht="30" customHeight="1">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AQ798" s="117" t="s">
        <v>55</v>
      </c>
      <c r="AR798" s="117" t="s">
        <v>225</v>
      </c>
      <c r="AS798" s="117">
        <v>5200209</v>
      </c>
      <c r="AT798" s="117"/>
      <c r="AU798" s="117"/>
    </row>
    <row r="799" spans="1:47" s="139" customFormat="1" ht="30" customHeight="1">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AQ799" s="117" t="s">
        <v>55</v>
      </c>
      <c r="AR799" s="117" t="s">
        <v>249</v>
      </c>
      <c r="AS799" s="117">
        <v>5200258</v>
      </c>
      <c r="AT799" s="117"/>
      <c r="AU799" s="117"/>
    </row>
    <row r="800" spans="1:47" s="139" customFormat="1" ht="30" customHeight="1">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AQ800" s="117" t="s">
        <v>55</v>
      </c>
      <c r="AR800" s="117" t="s">
        <v>274</v>
      </c>
      <c r="AS800" s="117">
        <v>5200308</v>
      </c>
      <c r="AT800" s="117"/>
      <c r="AU800" s="117"/>
    </row>
    <row r="801" spans="1:47" s="139" customFormat="1" ht="30" customHeight="1">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AQ801" s="117" t="s">
        <v>55</v>
      </c>
      <c r="AR801" s="117" t="s">
        <v>300</v>
      </c>
      <c r="AS801" s="117">
        <v>5200506</v>
      </c>
      <c r="AT801" s="117"/>
      <c r="AU801" s="117"/>
    </row>
    <row r="802" spans="1:47" s="139" customFormat="1" ht="30" customHeight="1">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AQ802" s="117" t="s">
        <v>55</v>
      </c>
      <c r="AR802" s="117" t="s">
        <v>326</v>
      </c>
      <c r="AS802" s="117">
        <v>5200555</v>
      </c>
      <c r="AT802" s="117"/>
      <c r="AU802" s="117"/>
    </row>
    <row r="803" spans="1:47" s="139" customFormat="1" ht="30" customHeight="1">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AQ803" s="117" t="s">
        <v>55</v>
      </c>
      <c r="AR803" s="117" t="s">
        <v>351</v>
      </c>
      <c r="AS803" s="117">
        <v>5200605</v>
      </c>
      <c r="AT803" s="117"/>
      <c r="AU803" s="117"/>
    </row>
    <row r="804" spans="1:47" s="139" customFormat="1" ht="30" customHeight="1">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AQ804" s="117" t="s">
        <v>55</v>
      </c>
      <c r="AR804" s="117" t="s">
        <v>375</v>
      </c>
      <c r="AS804" s="117">
        <v>5200803</v>
      </c>
      <c r="AT804" s="117"/>
      <c r="AU804" s="117"/>
    </row>
    <row r="805" spans="1:47" s="139" customFormat="1" ht="30" customHeight="1">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AQ805" s="117" t="s">
        <v>55</v>
      </c>
      <c r="AR805" s="117" t="s">
        <v>400</v>
      </c>
      <c r="AS805" s="117">
        <v>5200829</v>
      </c>
      <c r="AT805" s="117"/>
      <c r="AU805" s="117"/>
    </row>
    <row r="806" spans="1:47" s="139" customFormat="1" ht="30" customHeight="1">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AQ806" s="117" t="s">
        <v>55</v>
      </c>
      <c r="AR806" s="117" t="s">
        <v>425</v>
      </c>
      <c r="AS806" s="117">
        <v>5200852</v>
      </c>
      <c r="AT806" s="117"/>
      <c r="AU806" s="117"/>
    </row>
    <row r="807" spans="1:47" s="139" customFormat="1" ht="30" customHeight="1">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AQ807" s="117" t="s">
        <v>55</v>
      </c>
      <c r="AR807" s="117" t="s">
        <v>451</v>
      </c>
      <c r="AS807" s="117">
        <v>5200902</v>
      </c>
      <c r="AT807" s="117"/>
      <c r="AU807" s="117"/>
    </row>
    <row r="808" spans="1:47" s="139" customFormat="1" ht="30" customHeight="1">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AQ808" s="117" t="s">
        <v>55</v>
      </c>
      <c r="AR808" s="117" t="s">
        <v>476</v>
      </c>
      <c r="AS808" s="117">
        <v>5201108</v>
      </c>
      <c r="AT808" s="117"/>
      <c r="AU808" s="117"/>
    </row>
    <row r="809" spans="1:47" s="139" customFormat="1" ht="30" customHeight="1">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AQ809" s="117" t="s">
        <v>55</v>
      </c>
      <c r="AR809" s="117" t="s">
        <v>500</v>
      </c>
      <c r="AS809" s="117">
        <v>5201207</v>
      </c>
      <c r="AT809" s="117"/>
      <c r="AU809" s="117"/>
    </row>
    <row r="810" spans="1:47" s="139" customFormat="1" ht="30" customHeight="1">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AQ810" s="117" t="s">
        <v>55</v>
      </c>
      <c r="AR810" s="117" t="s">
        <v>523</v>
      </c>
      <c r="AS810" s="117">
        <v>5201306</v>
      </c>
      <c r="AT810" s="117"/>
      <c r="AU810" s="117"/>
    </row>
    <row r="811" spans="1:47" s="139" customFormat="1" ht="30" customHeight="1">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AQ811" s="117" t="s">
        <v>55</v>
      </c>
      <c r="AR811" s="117" t="s">
        <v>547</v>
      </c>
      <c r="AS811" s="117">
        <v>5201405</v>
      </c>
      <c r="AT811" s="117"/>
      <c r="AU811" s="117"/>
    </row>
    <row r="812" spans="1:47" s="139" customFormat="1" ht="30" customHeight="1">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AQ812" s="117" t="s">
        <v>55</v>
      </c>
      <c r="AR812" s="117" t="s">
        <v>570</v>
      </c>
      <c r="AS812" s="117">
        <v>5201454</v>
      </c>
      <c r="AT812" s="117"/>
      <c r="AU812" s="117"/>
    </row>
    <row r="813" spans="1:47" s="139" customFormat="1" ht="30" customHeight="1">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AQ813" s="117" t="s">
        <v>55</v>
      </c>
      <c r="AR813" s="117" t="s">
        <v>593</v>
      </c>
      <c r="AS813" s="117">
        <v>5201504</v>
      </c>
      <c r="AT813" s="117"/>
      <c r="AU813" s="117"/>
    </row>
    <row r="814" spans="1:47" s="139" customFormat="1" ht="30" customHeight="1">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AQ814" s="117" t="s">
        <v>55</v>
      </c>
      <c r="AR814" s="117" t="s">
        <v>616</v>
      </c>
      <c r="AS814" s="117">
        <v>5201603</v>
      </c>
      <c r="AT814" s="117"/>
      <c r="AU814" s="117"/>
    </row>
    <row r="815" spans="1:47" s="139" customFormat="1" ht="30" customHeight="1">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AQ815" s="117" t="s">
        <v>55</v>
      </c>
      <c r="AR815" s="117" t="s">
        <v>637</v>
      </c>
      <c r="AS815" s="117">
        <v>5201702</v>
      </c>
      <c r="AT815" s="117"/>
      <c r="AU815" s="117"/>
    </row>
    <row r="816" spans="1:47" s="139" customFormat="1" ht="30" customHeight="1">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AQ816" s="117" t="s">
        <v>55</v>
      </c>
      <c r="AR816" s="117" t="s">
        <v>658</v>
      </c>
      <c r="AS816" s="117">
        <v>5201801</v>
      </c>
      <c r="AT816" s="117"/>
      <c r="AU816" s="117"/>
    </row>
    <row r="817" spans="1:47" s="139" customFormat="1" ht="30" customHeight="1">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AQ817" s="117" t="s">
        <v>55</v>
      </c>
      <c r="AR817" s="117" t="s">
        <v>679</v>
      </c>
      <c r="AS817" s="117">
        <v>5202155</v>
      </c>
      <c r="AT817" s="117"/>
      <c r="AU817" s="117"/>
    </row>
    <row r="818" spans="1:47" s="139" customFormat="1" ht="30" customHeight="1">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AQ818" s="117" t="s">
        <v>55</v>
      </c>
      <c r="AR818" s="117" t="s">
        <v>699</v>
      </c>
      <c r="AS818" s="117">
        <v>5202353</v>
      </c>
      <c r="AT818" s="117"/>
      <c r="AU818" s="117"/>
    </row>
    <row r="819" spans="1:47" s="139" customFormat="1" ht="30" customHeight="1">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AQ819" s="117" t="s">
        <v>55</v>
      </c>
      <c r="AR819" s="117" t="s">
        <v>721</v>
      </c>
      <c r="AS819" s="117">
        <v>5202502</v>
      </c>
      <c r="AT819" s="117"/>
      <c r="AU819" s="117"/>
    </row>
    <row r="820" spans="1:47" s="139" customFormat="1" ht="30" customHeight="1">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AQ820" s="117" t="s">
        <v>55</v>
      </c>
      <c r="AR820" s="117" t="s">
        <v>743</v>
      </c>
      <c r="AS820" s="117">
        <v>5202601</v>
      </c>
      <c r="AT820" s="117"/>
      <c r="AU820" s="117"/>
    </row>
    <row r="821" spans="1:47" s="139" customFormat="1" ht="30" customHeight="1">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AQ821" s="117" t="s">
        <v>55</v>
      </c>
      <c r="AR821" s="117" t="s">
        <v>764</v>
      </c>
      <c r="AS821" s="117">
        <v>5202809</v>
      </c>
      <c r="AT821" s="117"/>
      <c r="AU821" s="117"/>
    </row>
    <row r="822" spans="1:47" s="139" customFormat="1" ht="30" customHeight="1">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AQ822" s="117" t="s">
        <v>55</v>
      </c>
      <c r="AR822" s="117" t="s">
        <v>787</v>
      </c>
      <c r="AS822" s="117">
        <v>5203104</v>
      </c>
      <c r="AT822" s="117"/>
      <c r="AU822" s="117"/>
    </row>
    <row r="823" spans="1:47" s="139" customFormat="1" ht="30" customHeight="1">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AQ823" s="117" t="s">
        <v>55</v>
      </c>
      <c r="AR823" s="117" t="s">
        <v>808</v>
      </c>
      <c r="AS823" s="117">
        <v>5203203</v>
      </c>
      <c r="AT823" s="117"/>
      <c r="AU823" s="117"/>
    </row>
    <row r="824" spans="1:47" s="139" customFormat="1" ht="30" customHeight="1">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AQ824" s="117" t="s">
        <v>55</v>
      </c>
      <c r="AR824" s="117" t="s">
        <v>829</v>
      </c>
      <c r="AS824" s="117">
        <v>5203302</v>
      </c>
      <c r="AT824" s="117"/>
      <c r="AU824" s="117"/>
    </row>
    <row r="825" spans="1:47" s="139" customFormat="1" ht="30" customHeight="1">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AQ825" s="117" t="s">
        <v>55</v>
      </c>
      <c r="AR825" s="117" t="s">
        <v>851</v>
      </c>
      <c r="AS825" s="117">
        <v>5203401</v>
      </c>
      <c r="AT825" s="117"/>
      <c r="AU825" s="117"/>
    </row>
    <row r="826" spans="1:47" s="139" customFormat="1" ht="30" customHeight="1">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AQ826" s="117" t="s">
        <v>55</v>
      </c>
      <c r="AR826" s="117" t="s">
        <v>873</v>
      </c>
      <c r="AS826" s="117">
        <v>5203500</v>
      </c>
      <c r="AT826" s="117"/>
      <c r="AU826" s="117"/>
    </row>
    <row r="827" spans="1:47" s="139" customFormat="1" ht="30" customHeight="1">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AQ827" s="117" t="s">
        <v>55</v>
      </c>
      <c r="AR827" s="117" t="s">
        <v>895</v>
      </c>
      <c r="AS827" s="117">
        <v>5203559</v>
      </c>
      <c r="AT827" s="117"/>
      <c r="AU827" s="117"/>
    </row>
    <row r="828" spans="1:47" s="139" customFormat="1" ht="30" customHeight="1">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AQ828" s="117" t="s">
        <v>55</v>
      </c>
      <c r="AR828" s="117" t="s">
        <v>918</v>
      </c>
      <c r="AS828" s="117">
        <v>5203575</v>
      </c>
      <c r="AT828" s="117"/>
      <c r="AU828" s="117"/>
    </row>
    <row r="829" spans="1:47" s="139" customFormat="1" ht="30" customHeight="1">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AQ829" s="117" t="s">
        <v>55</v>
      </c>
      <c r="AR829" s="117" t="s">
        <v>941</v>
      </c>
      <c r="AS829" s="117">
        <v>5203609</v>
      </c>
      <c r="AT829" s="117"/>
      <c r="AU829" s="117"/>
    </row>
    <row r="830" spans="1:47" s="139" customFormat="1" ht="30" customHeight="1">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AQ830" s="117" t="s">
        <v>55</v>
      </c>
      <c r="AR830" s="117" t="s">
        <v>963</v>
      </c>
      <c r="AS830" s="117">
        <v>5203807</v>
      </c>
      <c r="AT830" s="117"/>
      <c r="AU830" s="117"/>
    </row>
    <row r="831" spans="1:47" s="139" customFormat="1" ht="30" customHeight="1">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AQ831" s="117" t="s">
        <v>55</v>
      </c>
      <c r="AR831" s="117" t="s">
        <v>985</v>
      </c>
      <c r="AS831" s="117">
        <v>5203906</v>
      </c>
      <c r="AT831" s="117"/>
      <c r="AU831" s="117"/>
    </row>
    <row r="832" spans="1:47" s="139" customFormat="1" ht="30" customHeight="1">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AQ832" s="117" t="s">
        <v>55</v>
      </c>
      <c r="AR832" s="117" t="s">
        <v>1008</v>
      </c>
      <c r="AS832" s="117">
        <v>5203939</v>
      </c>
      <c r="AT832" s="117"/>
      <c r="AU832" s="117"/>
    </row>
    <row r="833" spans="1:47" s="139" customFormat="1" ht="30" customHeight="1">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AQ833" s="117" t="s">
        <v>55</v>
      </c>
      <c r="AR833" s="117" t="s">
        <v>1030</v>
      </c>
      <c r="AS833" s="117">
        <v>5203962</v>
      </c>
      <c r="AT833" s="117"/>
      <c r="AU833" s="117"/>
    </row>
    <row r="834" spans="1:47" s="139" customFormat="1" ht="30" customHeight="1">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AQ834" s="117" t="s">
        <v>55</v>
      </c>
      <c r="AR834" s="117" t="s">
        <v>1052</v>
      </c>
      <c r="AS834" s="117">
        <v>5204003</v>
      </c>
      <c r="AT834" s="117"/>
      <c r="AU834" s="117"/>
    </row>
    <row r="835" spans="1:47" s="139" customFormat="1" ht="30" customHeight="1">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AQ835" s="117" t="s">
        <v>55</v>
      </c>
      <c r="AR835" s="117" t="s">
        <v>1074</v>
      </c>
      <c r="AS835" s="117">
        <v>5204102</v>
      </c>
      <c r="AT835" s="117"/>
      <c r="AU835" s="117"/>
    </row>
    <row r="836" spans="1:47" s="139" customFormat="1" ht="30" customHeight="1">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AQ836" s="117" t="s">
        <v>55</v>
      </c>
      <c r="AR836" s="117" t="s">
        <v>1096</v>
      </c>
      <c r="AS836" s="117">
        <v>5204201</v>
      </c>
      <c r="AT836" s="117"/>
      <c r="AU836" s="117"/>
    </row>
    <row r="837" spans="1:47" s="139" customFormat="1" ht="30" customHeight="1">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AQ837" s="117" t="s">
        <v>55</v>
      </c>
      <c r="AR837" s="117" t="s">
        <v>1119</v>
      </c>
      <c r="AS837" s="117">
        <v>5204250</v>
      </c>
      <c r="AT837" s="117"/>
      <c r="AU837" s="117"/>
    </row>
    <row r="838" spans="1:47" s="139" customFormat="1" ht="30" customHeight="1">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AQ838" s="117" t="s">
        <v>55</v>
      </c>
      <c r="AR838" s="117" t="s">
        <v>1142</v>
      </c>
      <c r="AS838" s="117">
        <v>5204300</v>
      </c>
      <c r="AT838" s="117"/>
      <c r="AU838" s="117"/>
    </row>
    <row r="839" spans="1:47" s="139" customFormat="1" ht="30" customHeight="1">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AQ839" s="117" t="s">
        <v>55</v>
      </c>
      <c r="AR839" s="117" t="s">
        <v>1165</v>
      </c>
      <c r="AS839" s="117">
        <v>5204409</v>
      </c>
      <c r="AT839" s="117"/>
      <c r="AU839" s="117"/>
    </row>
    <row r="840" spans="1:47" s="139" customFormat="1" ht="30" customHeight="1">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AQ840" s="117" t="s">
        <v>55</v>
      </c>
      <c r="AR840" s="117" t="s">
        <v>1188</v>
      </c>
      <c r="AS840" s="117">
        <v>5204508</v>
      </c>
      <c r="AT840" s="117"/>
      <c r="AU840" s="117"/>
    </row>
    <row r="841" spans="1:47" s="139" customFormat="1" ht="30" customHeight="1">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AQ841" s="117" t="s">
        <v>55</v>
      </c>
      <c r="AR841" s="117" t="s">
        <v>1210</v>
      </c>
      <c r="AS841" s="117">
        <v>5204557</v>
      </c>
      <c r="AT841" s="117"/>
      <c r="AU841" s="117"/>
    </row>
    <row r="842" spans="1:47" s="139" customFormat="1" ht="30" customHeight="1">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AQ842" s="117" t="s">
        <v>55</v>
      </c>
      <c r="AR842" s="117" t="s">
        <v>1231</v>
      </c>
      <c r="AS842" s="117">
        <v>5204607</v>
      </c>
      <c r="AT842" s="117"/>
      <c r="AU842" s="117"/>
    </row>
    <row r="843" spans="1:47" s="139" customFormat="1" ht="30" customHeight="1">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AQ843" s="117" t="s">
        <v>55</v>
      </c>
      <c r="AR843" s="117" t="s">
        <v>1254</v>
      </c>
      <c r="AS843" s="117">
        <v>5204656</v>
      </c>
      <c r="AT843" s="117"/>
      <c r="AU843" s="117"/>
    </row>
    <row r="844" spans="1:47" s="139" customFormat="1" ht="30" customHeight="1">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AQ844" s="117" t="s">
        <v>55</v>
      </c>
      <c r="AR844" s="117" t="s">
        <v>1277</v>
      </c>
      <c r="AS844" s="117">
        <v>5204706</v>
      </c>
      <c r="AT844" s="117"/>
      <c r="AU844" s="117"/>
    </row>
    <row r="845" spans="1:47" s="139" customFormat="1" ht="30" customHeight="1">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AQ845" s="117" t="s">
        <v>55</v>
      </c>
      <c r="AR845" s="117" t="s">
        <v>1298</v>
      </c>
      <c r="AS845" s="117">
        <v>5204805</v>
      </c>
      <c r="AT845" s="117"/>
      <c r="AU845" s="117"/>
    </row>
    <row r="846" spans="1:47" s="139" customFormat="1" ht="30" customHeight="1">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AQ846" s="117" t="s">
        <v>55</v>
      </c>
      <c r="AR846" s="117" t="s">
        <v>1320</v>
      </c>
      <c r="AS846" s="117">
        <v>5204854</v>
      </c>
      <c r="AT846" s="117"/>
      <c r="AU846" s="117"/>
    </row>
    <row r="847" spans="1:47" s="139" customFormat="1" ht="30" customHeight="1">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AQ847" s="117" t="s">
        <v>55</v>
      </c>
      <c r="AR847" s="117" t="s">
        <v>1342</v>
      </c>
      <c r="AS847" s="117">
        <v>5204904</v>
      </c>
      <c r="AT847" s="117"/>
      <c r="AU847" s="117"/>
    </row>
    <row r="848" spans="1:47" s="139" customFormat="1" ht="30" customHeight="1">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AQ848" s="117" t="s">
        <v>55</v>
      </c>
      <c r="AR848" s="117" t="s">
        <v>1363</v>
      </c>
      <c r="AS848" s="117">
        <v>5204953</v>
      </c>
      <c r="AT848" s="117"/>
      <c r="AU848" s="117"/>
    </row>
    <row r="849" spans="1:47" s="139" customFormat="1" ht="30" customHeight="1">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AQ849" s="117" t="s">
        <v>55</v>
      </c>
      <c r="AR849" s="117" t="s">
        <v>1385</v>
      </c>
      <c r="AS849" s="117">
        <v>5205000</v>
      </c>
      <c r="AT849" s="117"/>
      <c r="AU849" s="117"/>
    </row>
    <row r="850" spans="1:47" s="139" customFormat="1" ht="30" customHeight="1">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AQ850" s="117" t="s">
        <v>55</v>
      </c>
      <c r="AR850" s="117" t="s">
        <v>1407</v>
      </c>
      <c r="AS850" s="117">
        <v>5205059</v>
      </c>
      <c r="AT850" s="117"/>
      <c r="AU850" s="117"/>
    </row>
    <row r="851" spans="1:47" s="139" customFormat="1" ht="30" customHeight="1">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AQ851" s="117" t="s">
        <v>55</v>
      </c>
      <c r="AR851" s="117" t="s">
        <v>1429</v>
      </c>
      <c r="AS851" s="117">
        <v>5205109</v>
      </c>
      <c r="AT851" s="117"/>
      <c r="AU851" s="117"/>
    </row>
    <row r="852" spans="1:47" s="139" customFormat="1" ht="30" customHeight="1">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AQ852" s="117" t="s">
        <v>55</v>
      </c>
      <c r="AR852" s="117" t="s">
        <v>1450</v>
      </c>
      <c r="AS852" s="117">
        <v>5205208</v>
      </c>
      <c r="AT852" s="117"/>
      <c r="AU852" s="117"/>
    </row>
    <row r="853" spans="1:47" s="139" customFormat="1" ht="30" customHeight="1">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AQ853" s="117" t="s">
        <v>55</v>
      </c>
      <c r="AR853" s="117" t="s">
        <v>1470</v>
      </c>
      <c r="AS853" s="117">
        <v>5205307</v>
      </c>
      <c r="AT853" s="117"/>
      <c r="AU853" s="117"/>
    </row>
    <row r="854" spans="1:47" s="139" customFormat="1" ht="30" customHeight="1">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AQ854" s="117" t="s">
        <v>55</v>
      </c>
      <c r="AR854" s="117" t="s">
        <v>1492</v>
      </c>
      <c r="AS854" s="117">
        <v>5205406</v>
      </c>
      <c r="AT854" s="117"/>
      <c r="AU854" s="117"/>
    </row>
    <row r="855" spans="1:47" s="139" customFormat="1" ht="30" customHeight="1">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AQ855" s="117" t="s">
        <v>55</v>
      </c>
      <c r="AR855" s="117" t="s">
        <v>1512</v>
      </c>
      <c r="AS855" s="117">
        <v>5205455</v>
      </c>
      <c r="AT855" s="117"/>
      <c r="AU855" s="117"/>
    </row>
    <row r="856" spans="1:47" s="139" customFormat="1" ht="30" customHeight="1">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AQ856" s="117" t="s">
        <v>55</v>
      </c>
      <c r="AR856" s="117" t="s">
        <v>1533</v>
      </c>
      <c r="AS856" s="117">
        <v>5205471</v>
      </c>
      <c r="AT856" s="117"/>
      <c r="AU856" s="117"/>
    </row>
    <row r="857" spans="1:47" s="139" customFormat="1" ht="30" customHeight="1">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AQ857" s="117" t="s">
        <v>55</v>
      </c>
      <c r="AR857" s="117" t="s">
        <v>1554</v>
      </c>
      <c r="AS857" s="117">
        <v>5205497</v>
      </c>
      <c r="AT857" s="117"/>
      <c r="AU857" s="117"/>
    </row>
    <row r="858" spans="1:47" s="139" customFormat="1" ht="30" customHeight="1">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AQ858" s="117" t="s">
        <v>55</v>
      </c>
      <c r="AR858" s="117" t="s">
        <v>1573</v>
      </c>
      <c r="AS858" s="117">
        <v>5205513</v>
      </c>
      <c r="AT858" s="117"/>
      <c r="AU858" s="117"/>
    </row>
    <row r="859" spans="1:47" s="139" customFormat="1" ht="30" customHeight="1">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AQ859" s="117" t="s">
        <v>55</v>
      </c>
      <c r="AR859" s="117" t="s">
        <v>1593</v>
      </c>
      <c r="AS859" s="117">
        <v>5205521</v>
      </c>
      <c r="AT859" s="117"/>
      <c r="AU859" s="117"/>
    </row>
    <row r="860" spans="1:47" s="139" customFormat="1" ht="30" customHeight="1">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AQ860" s="117" t="s">
        <v>55</v>
      </c>
      <c r="AR860" s="117" t="s">
        <v>1613</v>
      </c>
      <c r="AS860" s="117">
        <v>5205703</v>
      </c>
      <c r="AT860" s="117"/>
      <c r="AU860" s="117"/>
    </row>
    <row r="861" spans="1:47" s="139" customFormat="1" ht="30" customHeight="1">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AQ861" s="117" t="s">
        <v>55</v>
      </c>
      <c r="AR861" s="117" t="s">
        <v>1634</v>
      </c>
      <c r="AS861" s="117">
        <v>5205802</v>
      </c>
      <c r="AT861" s="117"/>
      <c r="AU861" s="117"/>
    </row>
    <row r="862" spans="1:47" s="139" customFormat="1" ht="30" customHeight="1">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AQ862" s="117" t="s">
        <v>55</v>
      </c>
      <c r="AR862" s="117" t="s">
        <v>1655</v>
      </c>
      <c r="AS862" s="117">
        <v>5205901</v>
      </c>
      <c r="AT862" s="117"/>
      <c r="AU862" s="117"/>
    </row>
    <row r="863" spans="1:47" s="139" customFormat="1" ht="30" customHeight="1">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AQ863" s="117" t="s">
        <v>55</v>
      </c>
      <c r="AR863" s="117" t="s">
        <v>1675</v>
      </c>
      <c r="AS863" s="117">
        <v>5206206</v>
      </c>
      <c r="AT863" s="117"/>
      <c r="AU863" s="117"/>
    </row>
    <row r="864" spans="1:47" s="139" customFormat="1" ht="30" customHeight="1">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AQ864" s="117" t="s">
        <v>55</v>
      </c>
      <c r="AR864" s="117" t="s">
        <v>1696</v>
      </c>
      <c r="AS864" s="117">
        <v>5206305</v>
      </c>
      <c r="AT864" s="117"/>
      <c r="AU864" s="117"/>
    </row>
    <row r="865" spans="1:47" s="139" customFormat="1" ht="30" customHeight="1">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AQ865" s="117" t="s">
        <v>55</v>
      </c>
      <c r="AR865" s="117" t="s">
        <v>1716</v>
      </c>
      <c r="AS865" s="117">
        <v>5206404</v>
      </c>
      <c r="AT865" s="117"/>
      <c r="AU865" s="117"/>
    </row>
    <row r="866" spans="1:47" s="139" customFormat="1" ht="30" customHeight="1">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AQ866" s="117" t="s">
        <v>55</v>
      </c>
      <c r="AR866" s="117" t="s">
        <v>1737</v>
      </c>
      <c r="AS866" s="117">
        <v>5206503</v>
      </c>
      <c r="AT866" s="117"/>
      <c r="AU866" s="117"/>
    </row>
    <row r="867" spans="1:47" s="139" customFormat="1" ht="30" customHeight="1">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AQ867" s="117" t="s">
        <v>55</v>
      </c>
      <c r="AR867" s="117" t="s">
        <v>1757</v>
      </c>
      <c r="AS867" s="117">
        <v>5206602</v>
      </c>
      <c r="AT867" s="117"/>
      <c r="AU867" s="117"/>
    </row>
    <row r="868" spans="1:47" s="139" customFormat="1" ht="30" customHeight="1">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AQ868" s="117" t="s">
        <v>55</v>
      </c>
      <c r="AR868" s="117" t="s">
        <v>1778</v>
      </c>
      <c r="AS868" s="117">
        <v>5206701</v>
      </c>
      <c r="AT868" s="117"/>
      <c r="AU868" s="117"/>
    </row>
    <row r="869" spans="1:47" s="139" customFormat="1" ht="30" customHeight="1">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AQ869" s="117" t="s">
        <v>55</v>
      </c>
      <c r="AR869" s="117" t="s">
        <v>1797</v>
      </c>
      <c r="AS869" s="117">
        <v>5206800</v>
      </c>
      <c r="AT869" s="117"/>
      <c r="AU869" s="117"/>
    </row>
    <row r="870" spans="1:47" s="139" customFormat="1" ht="30" customHeight="1">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AQ870" s="117" t="s">
        <v>55</v>
      </c>
      <c r="AR870" s="117" t="s">
        <v>1555</v>
      </c>
      <c r="AS870" s="117">
        <v>5206909</v>
      </c>
      <c r="AT870" s="117"/>
      <c r="AU870" s="117"/>
    </row>
    <row r="871" spans="1:47" s="139" customFormat="1" ht="30" customHeight="1">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AQ871" s="117" t="s">
        <v>55</v>
      </c>
      <c r="AR871" s="117" t="s">
        <v>1834</v>
      </c>
      <c r="AS871" s="117">
        <v>5207105</v>
      </c>
      <c r="AT871" s="117"/>
      <c r="AU871" s="117"/>
    </row>
    <row r="872" spans="1:47" s="139" customFormat="1" ht="30" customHeight="1">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AQ872" s="117" t="s">
        <v>55</v>
      </c>
      <c r="AR872" s="117" t="s">
        <v>1852</v>
      </c>
      <c r="AS872" s="117">
        <v>5208301</v>
      </c>
      <c r="AT872" s="117"/>
      <c r="AU872" s="117"/>
    </row>
    <row r="873" spans="1:47" s="139" customFormat="1" ht="30" customHeight="1">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AQ873" s="117" t="s">
        <v>55</v>
      </c>
      <c r="AR873" s="117" t="s">
        <v>1870</v>
      </c>
      <c r="AS873" s="117">
        <v>5207253</v>
      </c>
      <c r="AT873" s="117"/>
      <c r="AU873" s="117"/>
    </row>
    <row r="874" spans="1:47" s="139" customFormat="1" ht="30" customHeight="1">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AQ874" s="117" t="s">
        <v>55</v>
      </c>
      <c r="AR874" s="117" t="s">
        <v>1886</v>
      </c>
      <c r="AS874" s="117">
        <v>5207352</v>
      </c>
      <c r="AT874" s="117"/>
      <c r="AU874" s="117"/>
    </row>
    <row r="875" spans="1:47" s="139" customFormat="1" ht="30" customHeight="1">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AQ875" s="117" t="s">
        <v>55</v>
      </c>
      <c r="AR875" s="117" t="s">
        <v>1903</v>
      </c>
      <c r="AS875" s="117">
        <v>5207402</v>
      </c>
      <c r="AT875" s="117"/>
      <c r="AU875" s="117"/>
    </row>
    <row r="876" spans="1:47" s="139" customFormat="1" ht="30" customHeight="1">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AQ876" s="117" t="s">
        <v>55</v>
      </c>
      <c r="AR876" s="117" t="s">
        <v>1921</v>
      </c>
      <c r="AS876" s="117">
        <v>5207501</v>
      </c>
      <c r="AT876" s="117"/>
      <c r="AU876" s="117"/>
    </row>
    <row r="877" spans="1:47" s="139" customFormat="1" ht="30" customHeight="1">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AQ877" s="117" t="s">
        <v>55</v>
      </c>
      <c r="AR877" s="117" t="s">
        <v>1938</v>
      </c>
      <c r="AS877" s="117">
        <v>5207535</v>
      </c>
      <c r="AT877" s="117"/>
      <c r="AU877" s="117"/>
    </row>
    <row r="878" spans="1:47" s="139" customFormat="1" ht="30" customHeight="1">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AQ878" s="117" t="s">
        <v>55</v>
      </c>
      <c r="AR878" s="117" t="s">
        <v>1954</v>
      </c>
      <c r="AS878" s="117">
        <v>5207600</v>
      </c>
      <c r="AT878" s="117"/>
      <c r="AU878" s="117"/>
    </row>
    <row r="879" spans="1:47" s="139" customFormat="1" ht="30" customHeight="1">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AQ879" s="117" t="s">
        <v>55</v>
      </c>
      <c r="AR879" s="117" t="s">
        <v>1971</v>
      </c>
      <c r="AS879" s="117">
        <v>5207808</v>
      </c>
      <c r="AT879" s="117"/>
      <c r="AU879" s="117"/>
    </row>
    <row r="880" spans="1:47" s="139" customFormat="1" ht="30" customHeight="1">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AQ880" s="117" t="s">
        <v>55</v>
      </c>
      <c r="AR880" s="117" t="s">
        <v>1989</v>
      </c>
      <c r="AS880" s="117">
        <v>5207907</v>
      </c>
      <c r="AT880" s="117"/>
      <c r="AU880" s="117"/>
    </row>
    <row r="881" spans="1:47" s="139" customFormat="1" ht="30" customHeight="1">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AQ881" s="117" t="s">
        <v>55</v>
      </c>
      <c r="AR881" s="117" t="s">
        <v>2006</v>
      </c>
      <c r="AS881" s="117">
        <v>5208004</v>
      </c>
      <c r="AT881" s="117"/>
      <c r="AU881" s="117"/>
    </row>
    <row r="882" spans="1:47" s="139" customFormat="1" ht="30" customHeight="1">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AQ882" s="117" t="s">
        <v>55</v>
      </c>
      <c r="AR882" s="117" t="s">
        <v>2024</v>
      </c>
      <c r="AS882" s="117">
        <v>5208103</v>
      </c>
      <c r="AT882" s="117"/>
      <c r="AU882" s="117"/>
    </row>
    <row r="883" spans="1:47" s="139" customFormat="1" ht="30" customHeight="1">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AQ883" s="117" t="s">
        <v>55</v>
      </c>
      <c r="AR883" s="117" t="s">
        <v>2042</v>
      </c>
      <c r="AS883" s="117">
        <v>5208152</v>
      </c>
      <c r="AT883" s="117"/>
      <c r="AU883" s="117"/>
    </row>
    <row r="884" spans="1:47" s="139" customFormat="1" ht="30" customHeight="1">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AQ884" s="117" t="s">
        <v>55</v>
      </c>
      <c r="AR884" s="117" t="s">
        <v>2060</v>
      </c>
      <c r="AS884" s="117">
        <v>5208400</v>
      </c>
      <c r="AT884" s="117"/>
      <c r="AU884" s="117"/>
    </row>
    <row r="885" spans="1:47" s="139" customFormat="1" ht="30" customHeight="1">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AQ885" s="117" t="s">
        <v>55</v>
      </c>
      <c r="AR885" s="117" t="s">
        <v>2077</v>
      </c>
      <c r="AS885" s="117">
        <v>5208509</v>
      </c>
      <c r="AT885" s="117"/>
      <c r="AU885" s="117"/>
    </row>
    <row r="886" spans="1:47" s="139" customFormat="1" ht="30" customHeight="1">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AQ886" s="117" t="s">
        <v>55</v>
      </c>
      <c r="AR886" s="117" t="s">
        <v>2093</v>
      </c>
      <c r="AS886" s="117">
        <v>5208608</v>
      </c>
      <c r="AT886" s="117"/>
      <c r="AU886" s="117"/>
    </row>
    <row r="887" spans="1:47" s="139" customFormat="1" ht="30" customHeight="1">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AQ887" s="117" t="s">
        <v>55</v>
      </c>
      <c r="AR887" s="117" t="s">
        <v>2109</v>
      </c>
      <c r="AS887" s="117">
        <v>5208707</v>
      </c>
      <c r="AT887" s="117"/>
      <c r="AU887" s="117"/>
    </row>
    <row r="888" spans="1:47" s="139" customFormat="1" ht="30" customHeight="1">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AQ888" s="117" t="s">
        <v>55</v>
      </c>
      <c r="AR888" s="117" t="s">
        <v>2124</v>
      </c>
      <c r="AS888" s="117">
        <v>5208806</v>
      </c>
      <c r="AT888" s="117"/>
      <c r="AU888" s="117"/>
    </row>
    <row r="889" spans="1:47" s="139" customFormat="1" ht="30" customHeight="1">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AQ889" s="117" t="s">
        <v>55</v>
      </c>
      <c r="AR889" s="117" t="s">
        <v>2141</v>
      </c>
      <c r="AS889" s="117">
        <v>5208905</v>
      </c>
      <c r="AT889" s="117"/>
      <c r="AU889" s="117"/>
    </row>
    <row r="890" spans="1:47" s="139" customFormat="1" ht="30" customHeight="1">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AQ890" s="117" t="s">
        <v>55</v>
      </c>
      <c r="AR890" s="117" t="s">
        <v>2157</v>
      </c>
      <c r="AS890" s="117">
        <v>5209101</v>
      </c>
      <c r="AT890" s="117"/>
      <c r="AU890" s="117"/>
    </row>
    <row r="891" spans="1:47" s="139" customFormat="1" ht="30" customHeight="1">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AQ891" s="117" t="s">
        <v>55</v>
      </c>
      <c r="AR891" s="117" t="s">
        <v>2174</v>
      </c>
      <c r="AS891" s="117">
        <v>5209150</v>
      </c>
      <c r="AT891" s="117"/>
      <c r="AU891" s="117"/>
    </row>
    <row r="892" spans="1:47" s="139" customFormat="1" ht="30" customHeight="1">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AQ892" s="117" t="s">
        <v>55</v>
      </c>
      <c r="AR892" s="117" t="s">
        <v>2191</v>
      </c>
      <c r="AS892" s="117">
        <v>5209200</v>
      </c>
      <c r="AT892" s="117"/>
      <c r="AU892" s="117"/>
    </row>
    <row r="893" spans="1:47" s="139" customFormat="1" ht="30" customHeight="1">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AQ893" s="117" t="s">
        <v>55</v>
      </c>
      <c r="AR893" s="117" t="s">
        <v>2207</v>
      </c>
      <c r="AS893" s="117">
        <v>5209291</v>
      </c>
      <c r="AT893" s="117"/>
      <c r="AU893" s="117"/>
    </row>
    <row r="894" spans="1:47" s="139" customFormat="1" ht="30" customHeight="1">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AQ894" s="117" t="s">
        <v>55</v>
      </c>
      <c r="AR894" s="117" t="s">
        <v>2222</v>
      </c>
      <c r="AS894" s="117">
        <v>5209408</v>
      </c>
      <c r="AT894" s="117"/>
      <c r="AU894" s="117"/>
    </row>
    <row r="895" spans="1:47" s="139" customFormat="1" ht="30" customHeight="1">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AQ895" s="117" t="s">
        <v>55</v>
      </c>
      <c r="AR895" s="117" t="s">
        <v>2238</v>
      </c>
      <c r="AS895" s="117">
        <v>5209457</v>
      </c>
      <c r="AT895" s="117"/>
      <c r="AU895" s="117"/>
    </row>
    <row r="896" spans="1:47" s="139" customFormat="1" ht="30" customHeight="1">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AQ896" s="117" t="s">
        <v>55</v>
      </c>
      <c r="AR896" s="117" t="s">
        <v>2252</v>
      </c>
      <c r="AS896" s="117">
        <v>5209606</v>
      </c>
      <c r="AT896" s="117"/>
      <c r="AU896" s="117"/>
    </row>
    <row r="897" spans="1:47" s="139" customFormat="1" ht="30" customHeight="1">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AQ897" s="117" t="s">
        <v>55</v>
      </c>
      <c r="AR897" s="117" t="s">
        <v>1653</v>
      </c>
      <c r="AS897" s="117">
        <v>5209705</v>
      </c>
      <c r="AT897" s="117"/>
      <c r="AU897" s="117"/>
    </row>
    <row r="898" spans="1:47" s="139" customFormat="1" ht="30" customHeight="1">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AQ898" s="117" t="s">
        <v>55</v>
      </c>
      <c r="AR898" s="117" t="s">
        <v>2283</v>
      </c>
      <c r="AS898" s="117">
        <v>5209804</v>
      </c>
      <c r="AT898" s="117"/>
      <c r="AU898" s="117"/>
    </row>
    <row r="899" spans="1:47" s="139" customFormat="1" ht="30" customHeight="1">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AQ899" s="117" t="s">
        <v>55</v>
      </c>
      <c r="AR899" s="117" t="s">
        <v>2299</v>
      </c>
      <c r="AS899" s="117">
        <v>5209903</v>
      </c>
      <c r="AT899" s="117"/>
      <c r="AU899" s="117"/>
    </row>
    <row r="900" spans="1:47" s="139" customFormat="1" ht="30" customHeight="1">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AQ900" s="117" t="s">
        <v>55</v>
      </c>
      <c r="AR900" s="117" t="s">
        <v>2314</v>
      </c>
      <c r="AS900" s="117">
        <v>5209937</v>
      </c>
      <c r="AT900" s="117"/>
      <c r="AU900" s="117"/>
    </row>
    <row r="901" spans="1:47" s="139" customFormat="1" ht="30" customHeight="1">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AQ901" s="117" t="s">
        <v>55</v>
      </c>
      <c r="AR901" s="117" t="s">
        <v>2328</v>
      </c>
      <c r="AS901" s="117">
        <v>5209952</v>
      </c>
      <c r="AT901" s="117"/>
      <c r="AU901" s="117"/>
    </row>
    <row r="902" spans="1:47" s="139" customFormat="1" ht="30" customHeight="1">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AQ902" s="117" t="s">
        <v>55</v>
      </c>
      <c r="AR902" s="117" t="s">
        <v>2344</v>
      </c>
      <c r="AS902" s="117">
        <v>5210000</v>
      </c>
      <c r="AT902" s="117"/>
      <c r="AU902" s="117"/>
    </row>
    <row r="903" spans="1:47" s="139" customFormat="1" ht="30" customHeight="1">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AQ903" s="117" t="s">
        <v>55</v>
      </c>
      <c r="AR903" s="117" t="s">
        <v>2360</v>
      </c>
      <c r="AS903" s="117">
        <v>5210109</v>
      </c>
      <c r="AT903" s="117"/>
      <c r="AU903" s="117"/>
    </row>
    <row r="904" spans="1:47" s="139" customFormat="1" ht="30" customHeight="1">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AQ904" s="117" t="s">
        <v>55</v>
      </c>
      <c r="AR904" s="117" t="s">
        <v>2374</v>
      </c>
      <c r="AS904" s="117">
        <v>5210158</v>
      </c>
      <c r="AT904" s="117"/>
      <c r="AU904" s="117"/>
    </row>
    <row r="905" spans="1:47" s="139" customFormat="1" ht="30" customHeight="1">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AQ905" s="117" t="s">
        <v>55</v>
      </c>
      <c r="AR905" s="117" t="s">
        <v>2389</v>
      </c>
      <c r="AS905" s="117">
        <v>5210208</v>
      </c>
      <c r="AT905" s="117"/>
      <c r="AU905" s="117"/>
    </row>
    <row r="906" spans="1:47" s="139" customFormat="1" ht="30" customHeight="1">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AQ906" s="117" t="s">
        <v>55</v>
      </c>
      <c r="AR906" s="117" t="s">
        <v>2405</v>
      </c>
      <c r="AS906" s="117">
        <v>5210307</v>
      </c>
      <c r="AT906" s="117"/>
      <c r="AU906" s="117"/>
    </row>
    <row r="907" spans="1:47" s="139" customFormat="1" ht="30" customHeight="1">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AQ907" s="117" t="s">
        <v>55</v>
      </c>
      <c r="AR907" s="117" t="s">
        <v>2421</v>
      </c>
      <c r="AS907" s="117">
        <v>5210406</v>
      </c>
      <c r="AT907" s="117"/>
      <c r="AU907" s="117"/>
    </row>
    <row r="908" spans="1:47" s="139" customFormat="1" ht="30" customHeight="1">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AQ908" s="117" t="s">
        <v>55</v>
      </c>
      <c r="AR908" s="117" t="s">
        <v>2437</v>
      </c>
      <c r="AS908" s="117">
        <v>5210562</v>
      </c>
      <c r="AT908" s="117"/>
      <c r="AU908" s="117"/>
    </row>
    <row r="909" spans="1:47" s="139" customFormat="1" ht="30" customHeight="1">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AQ909" s="117" t="s">
        <v>55</v>
      </c>
      <c r="AR909" s="117" t="s">
        <v>2453</v>
      </c>
      <c r="AS909" s="117">
        <v>5210604</v>
      </c>
      <c r="AT909" s="117"/>
      <c r="AU909" s="117"/>
    </row>
    <row r="910" spans="1:47" s="139" customFormat="1" ht="30" customHeight="1">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AQ910" s="117" t="s">
        <v>55</v>
      </c>
      <c r="AR910" s="117" t="s">
        <v>1309</v>
      </c>
      <c r="AS910" s="117">
        <v>5210802</v>
      </c>
      <c r="AT910" s="117"/>
      <c r="AU910" s="117"/>
    </row>
    <row r="911" spans="1:47" s="139" customFormat="1" ht="30" customHeight="1">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AQ911" s="117" t="s">
        <v>55</v>
      </c>
      <c r="AR911" s="117" t="s">
        <v>2482</v>
      </c>
      <c r="AS911" s="117">
        <v>5210901</v>
      </c>
      <c r="AT911" s="117"/>
      <c r="AU911" s="117"/>
    </row>
    <row r="912" spans="1:47" s="139" customFormat="1" ht="30" customHeight="1">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AQ912" s="117" t="s">
        <v>55</v>
      </c>
      <c r="AR912" s="117" t="s">
        <v>2498</v>
      </c>
      <c r="AS912" s="117">
        <v>5211008</v>
      </c>
      <c r="AT912" s="117"/>
      <c r="AU912" s="117"/>
    </row>
    <row r="913" spans="1:47" s="139" customFormat="1" ht="30" customHeight="1">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AQ913" s="117" t="s">
        <v>55</v>
      </c>
      <c r="AR913" s="117" t="s">
        <v>2512</v>
      </c>
      <c r="AS913" s="117">
        <v>5211206</v>
      </c>
      <c r="AT913" s="117"/>
      <c r="AU913" s="117"/>
    </row>
    <row r="914" spans="1:47" s="139" customFormat="1" ht="30" customHeight="1">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AQ914" s="117" t="s">
        <v>55</v>
      </c>
      <c r="AR914" s="117" t="s">
        <v>2527</v>
      </c>
      <c r="AS914" s="117">
        <v>5211305</v>
      </c>
      <c r="AT914" s="117"/>
      <c r="AU914" s="117"/>
    </row>
    <row r="915" spans="1:47" s="139" customFormat="1" ht="30" customHeight="1">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AQ915" s="117" t="s">
        <v>55</v>
      </c>
      <c r="AR915" s="117" t="s">
        <v>2543</v>
      </c>
      <c r="AS915" s="117">
        <v>5211404</v>
      </c>
      <c r="AT915" s="117"/>
      <c r="AU915" s="117"/>
    </row>
    <row r="916" spans="1:47" s="139" customFormat="1" ht="30" customHeight="1">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AQ916" s="117" t="s">
        <v>55</v>
      </c>
      <c r="AR916" s="117" t="s">
        <v>2558</v>
      </c>
      <c r="AS916" s="117">
        <v>5211503</v>
      </c>
      <c r="AT916" s="117"/>
      <c r="AU916" s="117"/>
    </row>
    <row r="917" spans="1:47" s="139" customFormat="1" ht="30" customHeight="1">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AQ917" s="117" t="s">
        <v>55</v>
      </c>
      <c r="AR917" s="117" t="s">
        <v>2573</v>
      </c>
      <c r="AS917" s="117">
        <v>5211602</v>
      </c>
      <c r="AT917" s="117"/>
      <c r="AU917" s="117"/>
    </row>
    <row r="918" spans="1:47" s="139" customFormat="1" ht="30" customHeight="1">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AQ918" s="117" t="s">
        <v>55</v>
      </c>
      <c r="AR918" s="117" t="s">
        <v>2588</v>
      </c>
      <c r="AS918" s="117">
        <v>5211701</v>
      </c>
      <c r="AT918" s="117"/>
      <c r="AU918" s="117"/>
    </row>
    <row r="919" spans="1:47" s="139" customFormat="1" ht="30" customHeight="1">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AQ919" s="117" t="s">
        <v>55</v>
      </c>
      <c r="AR919" s="117" t="s">
        <v>2604</v>
      </c>
      <c r="AS919" s="117">
        <v>5211800</v>
      </c>
      <c r="AT919" s="117"/>
      <c r="AU919" s="117"/>
    </row>
    <row r="920" spans="1:47" s="139" customFormat="1" ht="30" customHeight="1">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AQ920" s="117" t="s">
        <v>55</v>
      </c>
      <c r="AR920" s="117" t="s">
        <v>2618</v>
      </c>
      <c r="AS920" s="117">
        <v>5211909</v>
      </c>
      <c r="AT920" s="117"/>
      <c r="AU920" s="117"/>
    </row>
    <row r="921" spans="1:47" s="139" customFormat="1" ht="30" customHeight="1">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AQ921" s="117" t="s">
        <v>55</v>
      </c>
      <c r="AR921" s="117" t="s">
        <v>2631</v>
      </c>
      <c r="AS921" s="117">
        <v>5212006</v>
      </c>
      <c r="AT921" s="117"/>
      <c r="AU921" s="117"/>
    </row>
    <row r="922" spans="1:47" s="139" customFormat="1" ht="30" customHeight="1">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AQ922" s="117" t="s">
        <v>55</v>
      </c>
      <c r="AR922" s="117" t="s">
        <v>2646</v>
      </c>
      <c r="AS922" s="117">
        <v>5212055</v>
      </c>
      <c r="AT922" s="117"/>
      <c r="AU922" s="117"/>
    </row>
    <row r="923" spans="1:47" s="139" customFormat="1" ht="30" customHeight="1">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AQ923" s="117" t="s">
        <v>55</v>
      </c>
      <c r="AR923" s="117" t="s">
        <v>2659</v>
      </c>
      <c r="AS923" s="117">
        <v>5212105</v>
      </c>
      <c r="AT923" s="117"/>
      <c r="AU923" s="117"/>
    </row>
    <row r="924" spans="1:47" s="139" customFormat="1" ht="30" customHeight="1">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AQ924" s="117" t="s">
        <v>55</v>
      </c>
      <c r="AR924" s="117" t="s">
        <v>2673</v>
      </c>
      <c r="AS924" s="117">
        <v>5212204</v>
      </c>
      <c r="AT924" s="117"/>
      <c r="AU924" s="117"/>
    </row>
    <row r="925" spans="1:47" s="139" customFormat="1" ht="30" customHeight="1">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AQ925" s="117" t="s">
        <v>55</v>
      </c>
      <c r="AR925" s="117" t="s">
        <v>2688</v>
      </c>
      <c r="AS925" s="117">
        <v>5212253</v>
      </c>
      <c r="AT925" s="117"/>
      <c r="AU925" s="117"/>
    </row>
    <row r="926" spans="1:47" s="139" customFormat="1" ht="30" customHeight="1">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AQ926" s="117" t="s">
        <v>55</v>
      </c>
      <c r="AR926" s="117" t="s">
        <v>2704</v>
      </c>
      <c r="AS926" s="117">
        <v>5212303</v>
      </c>
      <c r="AT926" s="117"/>
      <c r="AU926" s="117"/>
    </row>
    <row r="927" spans="1:47" s="139" customFormat="1" ht="30" customHeight="1">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AQ927" s="117" t="s">
        <v>55</v>
      </c>
      <c r="AR927" s="117" t="s">
        <v>2719</v>
      </c>
      <c r="AS927" s="117">
        <v>5212501</v>
      </c>
      <c r="AT927" s="117"/>
      <c r="AU927" s="117"/>
    </row>
    <row r="928" spans="1:47" s="139" customFormat="1" ht="30" customHeight="1">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AQ928" s="117" t="s">
        <v>55</v>
      </c>
      <c r="AR928" s="117" t="s">
        <v>2735</v>
      </c>
      <c r="AS928" s="117">
        <v>5212600</v>
      </c>
      <c r="AT928" s="117"/>
      <c r="AU928" s="117"/>
    </row>
    <row r="929" spans="1:47" s="139" customFormat="1" ht="30" customHeight="1">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AQ929" s="117" t="s">
        <v>55</v>
      </c>
      <c r="AR929" s="117" t="s">
        <v>2750</v>
      </c>
      <c r="AS929" s="117">
        <v>5212709</v>
      </c>
      <c r="AT929" s="117"/>
      <c r="AU929" s="117"/>
    </row>
    <row r="930" spans="1:47" s="139" customFormat="1" ht="30" customHeight="1">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AQ930" s="117" t="s">
        <v>55</v>
      </c>
      <c r="AR930" s="117" t="s">
        <v>2765</v>
      </c>
      <c r="AS930" s="117">
        <v>5212808</v>
      </c>
      <c r="AT930" s="117"/>
      <c r="AU930" s="117"/>
    </row>
    <row r="931" spans="1:47" s="139" customFormat="1" ht="30" customHeight="1">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AQ931" s="117" t="s">
        <v>55</v>
      </c>
      <c r="AR931" s="117" t="s">
        <v>2781</v>
      </c>
      <c r="AS931" s="117">
        <v>5212907</v>
      </c>
      <c r="AT931" s="117"/>
      <c r="AU931" s="117"/>
    </row>
    <row r="932" spans="1:47" s="139" customFormat="1" ht="30" customHeight="1">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AQ932" s="117" t="s">
        <v>55</v>
      </c>
      <c r="AR932" s="117" t="s">
        <v>2796</v>
      </c>
      <c r="AS932" s="117">
        <v>5212956</v>
      </c>
      <c r="AT932" s="117"/>
      <c r="AU932" s="117"/>
    </row>
    <row r="933" spans="1:47" s="139" customFormat="1" ht="30" customHeight="1">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AQ933" s="117" t="s">
        <v>55</v>
      </c>
      <c r="AR933" s="117" t="s">
        <v>2811</v>
      </c>
      <c r="AS933" s="117">
        <v>5213004</v>
      </c>
      <c r="AT933" s="117"/>
      <c r="AU933" s="117"/>
    </row>
    <row r="934" spans="1:47" s="139" customFormat="1" ht="30" customHeight="1">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AQ934" s="117" t="s">
        <v>55</v>
      </c>
      <c r="AR934" s="117" t="s">
        <v>2826</v>
      </c>
      <c r="AS934" s="117">
        <v>5213053</v>
      </c>
      <c r="AT934" s="117"/>
      <c r="AU934" s="117"/>
    </row>
    <row r="935" spans="1:47" s="139" customFormat="1" ht="30" customHeight="1">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AQ935" s="117" t="s">
        <v>55</v>
      </c>
      <c r="AR935" s="117" t="s">
        <v>2838</v>
      </c>
      <c r="AS935" s="117">
        <v>5213087</v>
      </c>
      <c r="AT935" s="117"/>
      <c r="AU935" s="117"/>
    </row>
    <row r="936" spans="1:47" s="139" customFormat="1" ht="30" customHeight="1">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AQ936" s="117" t="s">
        <v>55</v>
      </c>
      <c r="AR936" s="117" t="s">
        <v>2851</v>
      </c>
      <c r="AS936" s="117">
        <v>5213103</v>
      </c>
      <c r="AT936" s="117"/>
      <c r="AU936" s="117"/>
    </row>
    <row r="937" spans="1:47" s="139" customFormat="1" ht="30" customHeight="1">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AQ937" s="117" t="s">
        <v>55</v>
      </c>
      <c r="AR937" s="117" t="s">
        <v>2864</v>
      </c>
      <c r="AS937" s="117">
        <v>5213400</v>
      </c>
      <c r="AT937" s="117"/>
      <c r="AU937" s="117"/>
    </row>
    <row r="938" spans="1:47" s="139" customFormat="1" ht="30" customHeight="1">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AQ938" s="117" t="s">
        <v>55</v>
      </c>
      <c r="AR938" s="117" t="s">
        <v>2877</v>
      </c>
      <c r="AS938" s="117">
        <v>5213509</v>
      </c>
      <c r="AT938" s="117"/>
      <c r="AU938" s="117"/>
    </row>
    <row r="939" spans="1:47" s="139" customFormat="1" ht="30" customHeight="1">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AQ939" s="117" t="s">
        <v>55</v>
      </c>
      <c r="AR939" s="117" t="s">
        <v>2889</v>
      </c>
      <c r="AS939" s="117">
        <v>5213707</v>
      </c>
      <c r="AT939" s="117"/>
      <c r="AU939" s="117"/>
    </row>
    <row r="940" spans="1:47" s="139" customFormat="1" ht="30" customHeight="1">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AQ940" s="117" t="s">
        <v>55</v>
      </c>
      <c r="AR940" s="117" t="s">
        <v>2902</v>
      </c>
      <c r="AS940" s="117">
        <v>5213756</v>
      </c>
      <c r="AT940" s="117"/>
      <c r="AU940" s="117"/>
    </row>
    <row r="941" spans="1:47" s="139" customFormat="1" ht="30" customHeight="1">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AQ941" s="117" t="s">
        <v>55</v>
      </c>
      <c r="AR941" s="117" t="s">
        <v>2914</v>
      </c>
      <c r="AS941" s="117">
        <v>5213772</v>
      </c>
      <c r="AT941" s="117"/>
      <c r="AU941" s="117"/>
    </row>
    <row r="942" spans="1:47" s="139" customFormat="1" ht="30" customHeight="1">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AQ942" s="117" t="s">
        <v>55</v>
      </c>
      <c r="AR942" s="117" t="s">
        <v>2481</v>
      </c>
      <c r="AS942" s="117">
        <v>5213806</v>
      </c>
      <c r="AT942" s="117"/>
      <c r="AU942" s="117"/>
    </row>
    <row r="943" spans="1:47" s="139" customFormat="1" ht="30" customHeight="1">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AQ943" s="117" t="s">
        <v>55</v>
      </c>
      <c r="AR943" s="117" t="s">
        <v>2938</v>
      </c>
      <c r="AS943" s="117">
        <v>5213855</v>
      </c>
      <c r="AT943" s="117"/>
      <c r="AU943" s="117"/>
    </row>
    <row r="944" spans="1:47" s="139" customFormat="1" ht="30" customHeight="1">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AQ944" s="117" t="s">
        <v>55</v>
      </c>
      <c r="AR944" s="117" t="s">
        <v>2950</v>
      </c>
      <c r="AS944" s="117">
        <v>5213905</v>
      </c>
      <c r="AT944" s="117"/>
      <c r="AU944" s="117"/>
    </row>
    <row r="945" spans="1:47" s="139" customFormat="1" ht="30" customHeight="1">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AQ945" s="117" t="s">
        <v>55</v>
      </c>
      <c r="AR945" s="117" t="s">
        <v>2961</v>
      </c>
      <c r="AS945" s="117">
        <v>5214002</v>
      </c>
      <c r="AT945" s="117"/>
      <c r="AU945" s="117"/>
    </row>
    <row r="946" spans="1:47" s="139" customFormat="1" ht="30" customHeight="1">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AQ946" s="117" t="s">
        <v>55</v>
      </c>
      <c r="AR946" s="117" t="s">
        <v>1280</v>
      </c>
      <c r="AS946" s="117">
        <v>5214051</v>
      </c>
      <c r="AT946" s="117"/>
      <c r="AU946" s="117"/>
    </row>
    <row r="947" spans="1:47" s="139" customFormat="1" ht="30" customHeight="1">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AQ947" s="117" t="s">
        <v>55</v>
      </c>
      <c r="AR947" s="117" t="s">
        <v>2986</v>
      </c>
      <c r="AS947" s="117">
        <v>5214101</v>
      </c>
      <c r="AT947" s="117"/>
      <c r="AU947" s="117"/>
    </row>
    <row r="948" spans="1:47" s="139" customFormat="1" ht="30" customHeight="1">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AQ948" s="117" t="s">
        <v>55</v>
      </c>
      <c r="AR948" s="117" t="s">
        <v>2998</v>
      </c>
      <c r="AS948" s="117">
        <v>5214408</v>
      </c>
      <c r="AT948" s="117"/>
      <c r="AU948" s="117"/>
    </row>
    <row r="949" spans="1:47" s="139" customFormat="1" ht="30" customHeight="1">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AQ949" s="117" t="s">
        <v>55</v>
      </c>
      <c r="AR949" s="117" t="s">
        <v>3011</v>
      </c>
      <c r="AS949" s="117">
        <v>5214507</v>
      </c>
      <c r="AT949" s="117"/>
      <c r="AU949" s="117"/>
    </row>
    <row r="950" spans="1:47" s="139" customFormat="1" ht="30" customHeight="1">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AQ950" s="117" t="s">
        <v>55</v>
      </c>
      <c r="AR950" s="117" t="s">
        <v>3024</v>
      </c>
      <c r="AS950" s="117">
        <v>5214606</v>
      </c>
      <c r="AT950" s="117"/>
      <c r="AU950" s="117"/>
    </row>
    <row r="951" spans="1:47" s="139" customFormat="1" ht="30" customHeight="1">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AQ951" s="117" t="s">
        <v>55</v>
      </c>
      <c r="AR951" s="117" t="s">
        <v>3036</v>
      </c>
      <c r="AS951" s="117">
        <v>5214705</v>
      </c>
      <c r="AT951" s="117"/>
      <c r="AU951" s="117"/>
    </row>
    <row r="952" spans="1:47" s="139" customFormat="1" ht="30" customHeight="1">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AQ952" s="117" t="s">
        <v>55</v>
      </c>
      <c r="AR952" s="117" t="s">
        <v>3048</v>
      </c>
      <c r="AS952" s="117">
        <v>5214804</v>
      </c>
      <c r="AT952" s="117"/>
      <c r="AU952" s="117"/>
    </row>
    <row r="953" spans="1:47" s="139" customFormat="1" ht="30" customHeight="1">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AQ953" s="117" t="s">
        <v>55</v>
      </c>
      <c r="AR953" s="117" t="s">
        <v>3060</v>
      </c>
      <c r="AS953" s="117">
        <v>5214838</v>
      </c>
      <c r="AT953" s="117"/>
      <c r="AU953" s="117"/>
    </row>
    <row r="954" spans="1:47" s="139" customFormat="1" ht="30" customHeight="1">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AQ954" s="117" t="s">
        <v>55</v>
      </c>
      <c r="AR954" s="117" t="s">
        <v>3071</v>
      </c>
      <c r="AS954" s="117">
        <v>5214861</v>
      </c>
      <c r="AT954" s="117"/>
      <c r="AU954" s="117"/>
    </row>
    <row r="955" spans="1:47" s="139" customFormat="1" ht="30" customHeight="1">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AQ955" s="117" t="s">
        <v>55</v>
      </c>
      <c r="AR955" s="117" t="s">
        <v>3084</v>
      </c>
      <c r="AS955" s="117">
        <v>5214879</v>
      </c>
      <c r="AT955" s="117"/>
      <c r="AU955" s="117"/>
    </row>
    <row r="956" spans="1:47" s="139" customFormat="1" ht="30" customHeight="1">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AQ956" s="117" t="s">
        <v>55</v>
      </c>
      <c r="AR956" s="117" t="s">
        <v>3097</v>
      </c>
      <c r="AS956" s="117">
        <v>5214903</v>
      </c>
      <c r="AT956" s="117"/>
      <c r="AU956" s="117"/>
    </row>
    <row r="957" spans="1:47" s="139" customFormat="1" ht="30" customHeight="1">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AQ957" s="117" t="s">
        <v>55</v>
      </c>
      <c r="AR957" s="117" t="s">
        <v>3109</v>
      </c>
      <c r="AS957" s="117">
        <v>5215009</v>
      </c>
      <c r="AT957" s="117"/>
      <c r="AU957" s="117"/>
    </row>
    <row r="958" spans="1:47" s="139" customFormat="1" ht="30" customHeight="1">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AQ958" s="117" t="s">
        <v>55</v>
      </c>
      <c r="AR958" s="117" t="s">
        <v>3121</v>
      </c>
      <c r="AS958" s="117">
        <v>5215207</v>
      </c>
      <c r="AT958" s="117"/>
      <c r="AU958" s="117"/>
    </row>
    <row r="959" spans="1:47" s="139" customFormat="1" ht="30" customHeight="1">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AQ959" s="117" t="s">
        <v>55</v>
      </c>
      <c r="AR959" s="117" t="s">
        <v>3133</v>
      </c>
      <c r="AS959" s="117">
        <v>5215231</v>
      </c>
      <c r="AT959" s="117"/>
      <c r="AU959" s="117"/>
    </row>
    <row r="960" spans="1:47" s="139" customFormat="1" ht="30" customHeight="1">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AQ960" s="117" t="s">
        <v>55</v>
      </c>
      <c r="AR960" s="117" t="s">
        <v>3145</v>
      </c>
      <c r="AS960" s="117">
        <v>5215256</v>
      </c>
      <c r="AT960" s="117"/>
      <c r="AU960" s="117"/>
    </row>
    <row r="961" spans="1:47" s="139" customFormat="1" ht="30" customHeight="1">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AQ961" s="117" t="s">
        <v>55</v>
      </c>
      <c r="AR961" s="117" t="s">
        <v>3156</v>
      </c>
      <c r="AS961" s="117">
        <v>5215306</v>
      </c>
      <c r="AT961" s="117"/>
      <c r="AU961" s="117"/>
    </row>
    <row r="962" spans="1:47" s="139" customFormat="1" ht="30" customHeight="1">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AQ962" s="117" t="s">
        <v>55</v>
      </c>
      <c r="AR962" s="117" t="s">
        <v>3167</v>
      </c>
      <c r="AS962" s="117">
        <v>5215405</v>
      </c>
      <c r="AT962" s="117"/>
      <c r="AU962" s="117"/>
    </row>
    <row r="963" spans="1:47" s="139" customFormat="1" ht="30" customHeight="1">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AQ963" s="117" t="s">
        <v>55</v>
      </c>
      <c r="AR963" s="117" t="s">
        <v>3178</v>
      </c>
      <c r="AS963" s="117">
        <v>5215504</v>
      </c>
      <c r="AT963" s="117"/>
      <c r="AU963" s="117"/>
    </row>
    <row r="964" spans="1:47" s="139" customFormat="1" ht="30" customHeight="1">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AQ964" s="117" t="s">
        <v>55</v>
      </c>
      <c r="AR964" s="117" t="s">
        <v>3189</v>
      </c>
      <c r="AS964" s="117">
        <v>5215603</v>
      </c>
      <c r="AT964" s="117"/>
      <c r="AU964" s="117"/>
    </row>
    <row r="965" spans="1:47" s="139" customFormat="1" ht="30" customHeight="1">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AQ965" s="117" t="s">
        <v>55</v>
      </c>
      <c r="AR965" s="117" t="s">
        <v>3201</v>
      </c>
      <c r="AS965" s="117">
        <v>5215652</v>
      </c>
      <c r="AT965" s="117"/>
      <c r="AU965" s="117"/>
    </row>
    <row r="966" spans="1:47" s="139" customFormat="1" ht="30" customHeight="1">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AQ966" s="117" t="s">
        <v>55</v>
      </c>
      <c r="AR966" s="117" t="s">
        <v>3213</v>
      </c>
      <c r="AS966" s="117">
        <v>5215702</v>
      </c>
      <c r="AT966" s="117"/>
      <c r="AU966" s="117"/>
    </row>
    <row r="967" spans="1:47" s="139" customFormat="1" ht="30" customHeight="1">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AQ967" s="117" t="s">
        <v>55</v>
      </c>
      <c r="AR967" s="117" t="s">
        <v>3225</v>
      </c>
      <c r="AS967" s="117">
        <v>5215801</v>
      </c>
      <c r="AT967" s="117"/>
      <c r="AU967" s="117"/>
    </row>
    <row r="968" spans="1:47" s="139" customFormat="1" ht="30" customHeight="1">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AQ968" s="117" t="s">
        <v>55</v>
      </c>
      <c r="AR968" s="117" t="s">
        <v>3235</v>
      </c>
      <c r="AS968" s="117">
        <v>5215900</v>
      </c>
      <c r="AT968" s="117"/>
      <c r="AU968" s="117"/>
    </row>
    <row r="969" spans="1:47" s="139" customFormat="1" ht="30" customHeight="1">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AQ969" s="117" t="s">
        <v>55</v>
      </c>
      <c r="AR969" s="117" t="s">
        <v>3246</v>
      </c>
      <c r="AS969" s="117">
        <v>5216007</v>
      </c>
      <c r="AT969" s="117"/>
      <c r="AU969" s="117"/>
    </row>
    <row r="970" spans="1:47" s="139" customFormat="1" ht="30" customHeight="1">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AQ970" s="117" t="s">
        <v>55</v>
      </c>
      <c r="AR970" s="117" t="s">
        <v>3256</v>
      </c>
      <c r="AS970" s="117">
        <v>5216304</v>
      </c>
      <c r="AT970" s="117"/>
      <c r="AU970" s="117"/>
    </row>
    <row r="971" spans="1:47" s="139" customFormat="1" ht="30" customHeight="1">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AQ971" s="117" t="s">
        <v>55</v>
      </c>
      <c r="AR971" s="117" t="s">
        <v>3267</v>
      </c>
      <c r="AS971" s="117">
        <v>5216403</v>
      </c>
      <c r="AT971" s="117"/>
      <c r="AU971" s="117"/>
    </row>
    <row r="972" spans="1:47" s="139" customFormat="1" ht="30" customHeight="1">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AQ972" s="117" t="s">
        <v>55</v>
      </c>
      <c r="AR972" s="117" t="s">
        <v>3279</v>
      </c>
      <c r="AS972" s="117">
        <v>5216452</v>
      </c>
      <c r="AT972" s="117"/>
      <c r="AU972" s="117"/>
    </row>
    <row r="973" spans="1:47" s="139" customFormat="1" ht="30" customHeight="1">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AQ973" s="117" t="s">
        <v>55</v>
      </c>
      <c r="AR973" s="117" t="s">
        <v>3290</v>
      </c>
      <c r="AS973" s="117">
        <v>5216809</v>
      </c>
      <c r="AT973" s="117"/>
      <c r="AU973" s="117"/>
    </row>
    <row r="974" spans="1:47" s="139" customFormat="1" ht="30" customHeight="1">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AQ974" s="117" t="s">
        <v>55</v>
      </c>
      <c r="AR974" s="117" t="s">
        <v>3302</v>
      </c>
      <c r="AS974" s="117">
        <v>5216908</v>
      </c>
      <c r="AT974" s="117"/>
      <c r="AU974" s="117"/>
    </row>
    <row r="975" spans="1:47" s="139" customFormat="1" ht="30" customHeight="1">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AQ975" s="117" t="s">
        <v>55</v>
      </c>
      <c r="AR975" s="117" t="s">
        <v>3314</v>
      </c>
      <c r="AS975" s="117">
        <v>5217104</v>
      </c>
      <c r="AT975" s="117"/>
      <c r="AU975" s="117"/>
    </row>
    <row r="976" spans="1:47" s="139" customFormat="1" ht="30" customHeight="1">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AQ976" s="117" t="s">
        <v>55</v>
      </c>
      <c r="AR976" s="117" t="s">
        <v>1793</v>
      </c>
      <c r="AS976" s="117">
        <v>5217203</v>
      </c>
      <c r="AT976" s="117"/>
      <c r="AU976" s="117"/>
    </row>
    <row r="977" spans="1:47" s="139" customFormat="1" ht="30" customHeight="1">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AQ977" s="117" t="s">
        <v>55</v>
      </c>
      <c r="AR977" s="117" t="s">
        <v>3335</v>
      </c>
      <c r="AS977" s="117">
        <v>5217302</v>
      </c>
      <c r="AT977" s="117"/>
      <c r="AU977" s="117"/>
    </row>
    <row r="978" spans="1:47" s="139" customFormat="1" ht="30" customHeight="1">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AQ978" s="117" t="s">
        <v>55</v>
      </c>
      <c r="AR978" s="117" t="s">
        <v>3346</v>
      </c>
      <c r="AS978" s="117">
        <v>5217401</v>
      </c>
      <c r="AT978" s="117"/>
      <c r="AU978" s="117"/>
    </row>
    <row r="979" spans="1:47" s="139" customFormat="1" ht="30" customHeight="1">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AQ979" s="117" t="s">
        <v>55</v>
      </c>
      <c r="AR979" s="117" t="s">
        <v>3356</v>
      </c>
      <c r="AS979" s="117">
        <v>5217609</v>
      </c>
      <c r="AT979" s="117"/>
      <c r="AU979" s="117"/>
    </row>
    <row r="980" spans="1:47" s="139" customFormat="1" ht="30" customHeight="1">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AQ980" s="117" t="s">
        <v>55</v>
      </c>
      <c r="AR980" s="117" t="s">
        <v>3365</v>
      </c>
      <c r="AS980" s="117">
        <v>5217708</v>
      </c>
      <c r="AT980" s="117"/>
      <c r="AU980" s="117"/>
    </row>
    <row r="981" spans="1:47" s="139" customFormat="1" ht="30" customHeight="1">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AQ981" s="117" t="s">
        <v>55</v>
      </c>
      <c r="AR981" s="117" t="s">
        <v>3375</v>
      </c>
      <c r="AS981" s="117">
        <v>5218003</v>
      </c>
      <c r="AT981" s="117"/>
      <c r="AU981" s="117"/>
    </row>
    <row r="982" spans="1:47" s="139" customFormat="1" ht="30" customHeight="1">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AQ982" s="117" t="s">
        <v>55</v>
      </c>
      <c r="AR982" s="117" t="s">
        <v>3385</v>
      </c>
      <c r="AS982" s="117">
        <v>5218052</v>
      </c>
      <c r="AT982" s="117"/>
      <c r="AU982" s="117"/>
    </row>
    <row r="983" spans="1:47" s="139" customFormat="1" ht="30" customHeight="1">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AQ983" s="117" t="s">
        <v>55</v>
      </c>
      <c r="AR983" s="117" t="s">
        <v>3395</v>
      </c>
      <c r="AS983" s="117">
        <v>5218102</v>
      </c>
      <c r="AT983" s="117"/>
      <c r="AU983" s="117"/>
    </row>
    <row r="984" spans="1:47" s="139" customFormat="1" ht="30" customHeight="1">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AQ984" s="117" t="s">
        <v>55</v>
      </c>
      <c r="AR984" s="117" t="s">
        <v>3405</v>
      </c>
      <c r="AS984" s="117">
        <v>5218300</v>
      </c>
      <c r="AT984" s="117"/>
      <c r="AU984" s="117"/>
    </row>
    <row r="985" spans="1:47" s="139" customFormat="1" ht="30" customHeight="1">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AQ985" s="117" t="s">
        <v>55</v>
      </c>
      <c r="AR985" s="117" t="s">
        <v>3415</v>
      </c>
      <c r="AS985" s="117">
        <v>5218391</v>
      </c>
      <c r="AT985" s="117"/>
      <c r="AU985" s="117"/>
    </row>
    <row r="986" spans="1:47" s="139" customFormat="1" ht="30" customHeight="1">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AQ986" s="117" t="s">
        <v>55</v>
      </c>
      <c r="AR986" s="117" t="s">
        <v>3425</v>
      </c>
      <c r="AS986" s="117">
        <v>5218508</v>
      </c>
      <c r="AT986" s="117"/>
      <c r="AU986" s="117"/>
    </row>
    <row r="987" spans="1:47" s="139" customFormat="1" ht="30" customHeight="1">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AQ987" s="117" t="s">
        <v>55</v>
      </c>
      <c r="AR987" s="117" t="s">
        <v>3434</v>
      </c>
      <c r="AS987" s="117">
        <v>5218607</v>
      </c>
      <c r="AT987" s="117"/>
      <c r="AU987" s="117"/>
    </row>
    <row r="988" spans="1:47" s="139" customFormat="1" ht="30" customHeight="1">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AQ988" s="117" t="s">
        <v>55</v>
      </c>
      <c r="AR988" s="117" t="s">
        <v>3443</v>
      </c>
      <c r="AS988" s="117">
        <v>5218706</v>
      </c>
      <c r="AT988" s="117"/>
      <c r="AU988" s="117"/>
    </row>
    <row r="989" spans="1:47" s="139" customFormat="1" ht="30" customHeight="1">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AQ989" s="117" t="s">
        <v>55</v>
      </c>
      <c r="AR989" s="117" t="s">
        <v>3452</v>
      </c>
      <c r="AS989" s="117">
        <v>5218789</v>
      </c>
      <c r="AT989" s="117"/>
      <c r="AU989" s="117"/>
    </row>
    <row r="990" spans="1:47" s="139" customFormat="1" ht="30" customHeight="1">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AQ990" s="117" t="s">
        <v>55</v>
      </c>
      <c r="AR990" s="117" t="s">
        <v>3462</v>
      </c>
      <c r="AS990" s="117">
        <v>5218805</v>
      </c>
      <c r="AT990" s="117"/>
      <c r="AU990" s="117"/>
    </row>
    <row r="991" spans="1:47" s="139" customFormat="1" ht="30" customHeight="1">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AQ991" s="117" t="s">
        <v>55</v>
      </c>
      <c r="AR991" s="117" t="s">
        <v>3472</v>
      </c>
      <c r="AS991" s="117">
        <v>5218904</v>
      </c>
      <c r="AT991" s="117"/>
      <c r="AU991" s="117"/>
    </row>
    <row r="992" spans="1:47" s="139" customFormat="1" ht="30" customHeight="1">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AQ992" s="117" t="s">
        <v>55</v>
      </c>
      <c r="AR992" s="117" t="s">
        <v>3481</v>
      </c>
      <c r="AS992" s="117">
        <v>5219001</v>
      </c>
      <c r="AT992" s="117"/>
      <c r="AU992" s="117"/>
    </row>
    <row r="993" spans="1:47" s="139" customFormat="1" ht="30" customHeight="1">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AQ993" s="117" t="s">
        <v>55</v>
      </c>
      <c r="AR993" s="117" t="s">
        <v>3491</v>
      </c>
      <c r="AS993" s="117">
        <v>5219100</v>
      </c>
      <c r="AT993" s="117"/>
      <c r="AU993" s="117"/>
    </row>
    <row r="994" spans="1:47" s="139" customFormat="1" ht="30" customHeight="1">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AQ994" s="117" t="s">
        <v>55</v>
      </c>
      <c r="AR994" s="117" t="s">
        <v>3500</v>
      </c>
      <c r="AS994" s="117">
        <v>5219209</v>
      </c>
      <c r="AT994" s="117"/>
      <c r="AU994" s="117"/>
    </row>
    <row r="995" spans="1:47" s="139" customFormat="1" ht="30" customHeight="1">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AQ995" s="117" t="s">
        <v>55</v>
      </c>
      <c r="AR995" s="117" t="s">
        <v>3510</v>
      </c>
      <c r="AS995" s="117">
        <v>5219258</v>
      </c>
      <c r="AT995" s="117"/>
      <c r="AU995" s="117"/>
    </row>
    <row r="996" spans="1:47" s="139" customFormat="1" ht="30" customHeight="1">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AQ996" s="117" t="s">
        <v>55</v>
      </c>
      <c r="AR996" s="117" t="s">
        <v>3520</v>
      </c>
      <c r="AS996" s="117">
        <v>5219308</v>
      </c>
      <c r="AT996" s="117"/>
      <c r="AU996" s="117"/>
    </row>
    <row r="997" spans="1:47" s="139" customFormat="1" ht="30" customHeight="1">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AQ997" s="117" t="s">
        <v>55</v>
      </c>
      <c r="AR997" s="117" t="s">
        <v>3530</v>
      </c>
      <c r="AS997" s="117">
        <v>5219357</v>
      </c>
      <c r="AT997" s="117"/>
      <c r="AU997" s="117"/>
    </row>
    <row r="998" spans="1:47" s="139" customFormat="1" ht="30" customHeight="1">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AQ998" s="117" t="s">
        <v>55</v>
      </c>
      <c r="AR998" s="117" t="s">
        <v>3540</v>
      </c>
      <c r="AS998" s="117">
        <v>5219407</v>
      </c>
      <c r="AT998" s="117"/>
      <c r="AU998" s="117"/>
    </row>
    <row r="999" spans="1:47" s="139" customFormat="1" ht="30" customHeight="1">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AQ999" s="117" t="s">
        <v>55</v>
      </c>
      <c r="AR999" s="117" t="s">
        <v>3548</v>
      </c>
      <c r="AS999" s="117">
        <v>5219456</v>
      </c>
      <c r="AT999" s="117"/>
      <c r="AU999" s="117"/>
    </row>
    <row r="1000" spans="1:47" s="139" customFormat="1" ht="30" customHeight="1">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AQ1000" s="117" t="s">
        <v>55</v>
      </c>
      <c r="AR1000" s="117" t="s">
        <v>3558</v>
      </c>
      <c r="AS1000" s="117">
        <v>5219506</v>
      </c>
      <c r="AT1000" s="117"/>
      <c r="AU1000" s="117"/>
    </row>
    <row r="1001" spans="1:47" s="139" customFormat="1" ht="30" customHeight="1">
      <c r="A1001" s="54"/>
      <c r="B1001" s="54"/>
      <c r="C1001" s="54"/>
      <c r="D1001" s="54"/>
      <c r="E1001" s="54"/>
      <c r="F1001" s="54"/>
      <c r="G1001" s="54"/>
      <c r="H1001" s="54"/>
      <c r="I1001" s="54"/>
      <c r="J1001" s="54"/>
      <c r="K1001" s="54"/>
      <c r="L1001" s="54"/>
      <c r="M1001" s="54"/>
      <c r="N1001" s="54"/>
      <c r="O1001" s="54"/>
      <c r="P1001" s="54"/>
      <c r="Q1001" s="54"/>
      <c r="R1001" s="54"/>
      <c r="S1001" s="54"/>
      <c r="T1001" s="54"/>
      <c r="U1001" s="54"/>
      <c r="V1001" s="54"/>
      <c r="W1001" s="54"/>
      <c r="AQ1001" s="117" t="s">
        <v>55</v>
      </c>
      <c r="AR1001" s="117" t="s">
        <v>3568</v>
      </c>
      <c r="AS1001" s="117">
        <v>5219605</v>
      </c>
      <c r="AT1001" s="117"/>
      <c r="AU1001" s="117"/>
    </row>
    <row r="1002" spans="1:47" s="139" customFormat="1" ht="30" customHeight="1">
      <c r="A1002" s="54"/>
      <c r="B1002" s="54"/>
      <c r="C1002" s="54"/>
      <c r="D1002" s="54"/>
      <c r="E1002" s="54"/>
      <c r="F1002" s="54"/>
      <c r="G1002" s="54"/>
      <c r="H1002" s="54"/>
      <c r="I1002" s="54"/>
      <c r="J1002" s="54"/>
      <c r="K1002" s="54"/>
      <c r="L1002" s="54"/>
      <c r="M1002" s="54"/>
      <c r="N1002" s="54"/>
      <c r="O1002" s="54"/>
      <c r="P1002" s="54"/>
      <c r="Q1002" s="54"/>
      <c r="R1002" s="54"/>
      <c r="S1002" s="54"/>
      <c r="T1002" s="54"/>
      <c r="U1002" s="54"/>
      <c r="V1002" s="54"/>
      <c r="W1002" s="54"/>
      <c r="AQ1002" s="117" t="s">
        <v>55</v>
      </c>
      <c r="AR1002" s="117" t="s">
        <v>3578</v>
      </c>
      <c r="AS1002" s="117">
        <v>5219704</v>
      </c>
      <c r="AT1002" s="117"/>
      <c r="AU1002" s="117"/>
    </row>
    <row r="1003" spans="1:47" s="139" customFormat="1" ht="30" customHeight="1">
      <c r="A1003" s="54"/>
      <c r="B1003" s="54"/>
      <c r="C1003" s="54"/>
      <c r="D1003" s="54"/>
      <c r="E1003" s="54"/>
      <c r="F1003" s="54"/>
      <c r="G1003" s="54"/>
      <c r="H1003" s="54"/>
      <c r="I1003" s="54"/>
      <c r="J1003" s="54"/>
      <c r="K1003" s="54"/>
      <c r="L1003" s="54"/>
      <c r="M1003" s="54"/>
      <c r="N1003" s="54"/>
      <c r="O1003" s="54"/>
      <c r="P1003" s="54"/>
      <c r="Q1003" s="54"/>
      <c r="R1003" s="54"/>
      <c r="S1003" s="54"/>
      <c r="T1003" s="54"/>
      <c r="U1003" s="54"/>
      <c r="V1003" s="54"/>
      <c r="W1003" s="54"/>
      <c r="AQ1003" s="117" t="s">
        <v>55</v>
      </c>
      <c r="AR1003" s="117" t="s">
        <v>3588</v>
      </c>
      <c r="AS1003" s="117">
        <v>5219712</v>
      </c>
      <c r="AT1003" s="117"/>
      <c r="AU1003" s="117"/>
    </row>
    <row r="1004" spans="1:47" s="139" customFormat="1" ht="30" customHeight="1">
      <c r="A1004" s="54"/>
      <c r="B1004" s="54"/>
      <c r="C1004" s="54"/>
      <c r="D1004" s="54"/>
      <c r="E1004" s="54"/>
      <c r="F1004" s="54"/>
      <c r="G1004" s="54"/>
      <c r="H1004" s="54"/>
      <c r="I1004" s="54"/>
      <c r="J1004" s="54"/>
      <c r="K1004" s="54"/>
      <c r="L1004" s="54"/>
      <c r="M1004" s="54"/>
      <c r="N1004" s="54"/>
      <c r="O1004" s="54"/>
      <c r="P1004" s="54"/>
      <c r="Q1004" s="54"/>
      <c r="R1004" s="54"/>
      <c r="S1004" s="54"/>
      <c r="T1004" s="54"/>
      <c r="U1004" s="54"/>
      <c r="V1004" s="54"/>
      <c r="W1004" s="54"/>
      <c r="AQ1004" s="117" t="s">
        <v>55</v>
      </c>
      <c r="AR1004" s="117" t="s">
        <v>3597</v>
      </c>
      <c r="AS1004" s="117">
        <v>5219738</v>
      </c>
      <c r="AT1004" s="117"/>
      <c r="AU1004" s="117"/>
    </row>
    <row r="1005" spans="1:47" s="139" customFormat="1" ht="30" customHeight="1">
      <c r="A1005" s="54"/>
      <c r="B1005" s="54"/>
      <c r="C1005" s="54"/>
      <c r="D1005" s="54"/>
      <c r="E1005" s="54"/>
      <c r="F1005" s="54"/>
      <c r="G1005" s="54"/>
      <c r="H1005" s="54"/>
      <c r="I1005" s="54"/>
      <c r="J1005" s="54"/>
      <c r="K1005" s="54"/>
      <c r="L1005" s="54"/>
      <c r="M1005" s="54"/>
      <c r="N1005" s="54"/>
      <c r="O1005" s="54"/>
      <c r="P1005" s="54"/>
      <c r="Q1005" s="54"/>
      <c r="R1005" s="54"/>
      <c r="S1005" s="54"/>
      <c r="T1005" s="54"/>
      <c r="U1005" s="54"/>
      <c r="V1005" s="54"/>
      <c r="W1005" s="54"/>
      <c r="AQ1005" s="117" t="s">
        <v>55</v>
      </c>
      <c r="AR1005" s="117" t="s">
        <v>3607</v>
      </c>
      <c r="AS1005" s="117">
        <v>5219753</v>
      </c>
      <c r="AT1005" s="117"/>
      <c r="AU1005" s="117"/>
    </row>
    <row r="1006" spans="1:47" s="139" customFormat="1" ht="30" customHeight="1">
      <c r="A1006" s="54"/>
      <c r="B1006" s="54"/>
      <c r="C1006" s="54"/>
      <c r="D1006" s="54"/>
      <c r="E1006" s="54"/>
      <c r="F1006" s="54"/>
      <c r="G1006" s="54"/>
      <c r="H1006" s="54"/>
      <c r="I1006" s="54"/>
      <c r="J1006" s="54"/>
      <c r="K1006" s="54"/>
      <c r="L1006" s="54"/>
      <c r="M1006" s="54"/>
      <c r="N1006" s="54"/>
      <c r="O1006" s="54"/>
      <c r="P1006" s="54"/>
      <c r="Q1006" s="54"/>
      <c r="R1006" s="54"/>
      <c r="S1006" s="54"/>
      <c r="T1006" s="54"/>
      <c r="U1006" s="54"/>
      <c r="V1006" s="54"/>
      <c r="W1006" s="54"/>
      <c r="AQ1006" s="117" t="s">
        <v>55</v>
      </c>
      <c r="AR1006" s="117" t="s">
        <v>1607</v>
      </c>
      <c r="AS1006" s="117">
        <v>5219803</v>
      </c>
      <c r="AT1006" s="117"/>
      <c r="AU1006" s="117"/>
    </row>
    <row r="1007" spans="1:47" s="139" customFormat="1" ht="30" customHeight="1">
      <c r="A1007" s="54"/>
      <c r="B1007" s="54"/>
      <c r="C1007" s="54"/>
      <c r="D1007" s="54"/>
      <c r="E1007" s="54"/>
      <c r="F1007" s="54"/>
      <c r="G1007" s="54"/>
      <c r="H1007" s="54"/>
      <c r="I1007" s="54"/>
      <c r="J1007" s="54"/>
      <c r="K1007" s="54"/>
      <c r="L1007" s="54"/>
      <c r="M1007" s="54"/>
      <c r="N1007" s="54"/>
      <c r="O1007" s="54"/>
      <c r="P1007" s="54"/>
      <c r="Q1007" s="54"/>
      <c r="R1007" s="54"/>
      <c r="S1007" s="54"/>
      <c r="T1007" s="54"/>
      <c r="U1007" s="54"/>
      <c r="V1007" s="54"/>
      <c r="W1007" s="54"/>
      <c r="AQ1007" s="117" t="s">
        <v>55</v>
      </c>
      <c r="AR1007" s="117" t="s">
        <v>3625</v>
      </c>
      <c r="AS1007" s="117">
        <v>5219902</v>
      </c>
      <c r="AT1007" s="117"/>
      <c r="AU1007" s="117"/>
    </row>
    <row r="1008" spans="1:47" s="139" customFormat="1" ht="30" customHeight="1">
      <c r="A1008" s="54"/>
      <c r="B1008" s="54"/>
      <c r="C1008" s="54"/>
      <c r="D1008" s="54"/>
      <c r="E1008" s="54"/>
      <c r="F1008" s="54"/>
      <c r="G1008" s="54"/>
      <c r="H1008" s="54"/>
      <c r="I1008" s="54"/>
      <c r="J1008" s="54"/>
      <c r="K1008" s="54"/>
      <c r="L1008" s="54"/>
      <c r="M1008" s="54"/>
      <c r="N1008" s="54"/>
      <c r="O1008" s="54"/>
      <c r="P1008" s="54"/>
      <c r="Q1008" s="54"/>
      <c r="R1008" s="54"/>
      <c r="S1008" s="54"/>
      <c r="T1008" s="54"/>
      <c r="U1008" s="54"/>
      <c r="V1008" s="54"/>
      <c r="W1008" s="54"/>
      <c r="AQ1008" s="117" t="s">
        <v>55</v>
      </c>
      <c r="AR1008" s="117" t="s">
        <v>3635</v>
      </c>
      <c r="AS1008" s="117">
        <v>5220058</v>
      </c>
      <c r="AT1008" s="117"/>
      <c r="AU1008" s="117"/>
    </row>
    <row r="1009" spans="1:47" s="139" customFormat="1" ht="30" customHeight="1">
      <c r="A1009" s="54"/>
      <c r="B1009" s="54"/>
      <c r="C1009" s="54"/>
      <c r="D1009" s="54"/>
      <c r="E1009" s="54"/>
      <c r="F1009" s="54"/>
      <c r="G1009" s="54"/>
      <c r="H1009" s="54"/>
      <c r="I1009" s="54"/>
      <c r="J1009" s="54"/>
      <c r="K1009" s="54"/>
      <c r="L1009" s="54"/>
      <c r="M1009" s="54"/>
      <c r="N1009" s="54"/>
      <c r="O1009" s="54"/>
      <c r="P1009" s="54"/>
      <c r="Q1009" s="54"/>
      <c r="R1009" s="54"/>
      <c r="S1009" s="54"/>
      <c r="T1009" s="54"/>
      <c r="U1009" s="54"/>
      <c r="V1009" s="54"/>
      <c r="W1009" s="54"/>
      <c r="AQ1009" s="117" t="s">
        <v>55</v>
      </c>
      <c r="AR1009" s="117" t="s">
        <v>3645</v>
      </c>
      <c r="AS1009" s="117">
        <v>5220009</v>
      </c>
      <c r="AT1009" s="117"/>
      <c r="AU1009" s="117"/>
    </row>
    <row r="1010" spans="1:47" s="139" customFormat="1" ht="30" customHeight="1">
      <c r="A1010" s="54"/>
      <c r="B1010" s="54"/>
      <c r="C1010" s="54"/>
      <c r="D1010" s="54"/>
      <c r="E1010" s="54"/>
      <c r="F1010" s="54"/>
      <c r="G1010" s="54"/>
      <c r="H1010" s="54"/>
      <c r="I1010" s="54"/>
      <c r="J1010" s="54"/>
      <c r="K1010" s="54"/>
      <c r="L1010" s="54"/>
      <c r="M1010" s="54"/>
      <c r="N1010" s="54"/>
      <c r="O1010" s="54"/>
      <c r="P1010" s="54"/>
      <c r="Q1010" s="54"/>
      <c r="R1010" s="54"/>
      <c r="S1010" s="54"/>
      <c r="T1010" s="54"/>
      <c r="U1010" s="54"/>
      <c r="V1010" s="54"/>
      <c r="W1010" s="54"/>
      <c r="AQ1010" s="117" t="s">
        <v>55</v>
      </c>
      <c r="AR1010" s="117" t="s">
        <v>3654</v>
      </c>
      <c r="AS1010" s="117">
        <v>5220108</v>
      </c>
      <c r="AT1010" s="117"/>
      <c r="AU1010" s="117"/>
    </row>
    <row r="1011" spans="1:47" s="139" customFormat="1" ht="30" customHeight="1">
      <c r="A1011" s="54"/>
      <c r="B1011" s="54"/>
      <c r="C1011" s="54"/>
      <c r="D1011" s="54"/>
      <c r="E1011" s="54"/>
      <c r="F1011" s="54"/>
      <c r="G1011" s="54"/>
      <c r="H1011" s="54"/>
      <c r="I1011" s="54"/>
      <c r="J1011" s="54"/>
      <c r="K1011" s="54"/>
      <c r="L1011" s="54"/>
      <c r="M1011" s="54"/>
      <c r="N1011" s="54"/>
      <c r="O1011" s="54"/>
      <c r="P1011" s="54"/>
      <c r="Q1011" s="54"/>
      <c r="R1011" s="54"/>
      <c r="S1011" s="54"/>
      <c r="T1011" s="54"/>
      <c r="U1011" s="54"/>
      <c r="V1011" s="54"/>
      <c r="W1011" s="54"/>
      <c r="AQ1011" s="117" t="s">
        <v>55</v>
      </c>
      <c r="AR1011" s="117" t="s">
        <v>3663</v>
      </c>
      <c r="AS1011" s="117">
        <v>5220157</v>
      </c>
      <c r="AT1011" s="117"/>
      <c r="AU1011" s="117"/>
    </row>
    <row r="1012" spans="1:47" s="139" customFormat="1" ht="30" customHeight="1">
      <c r="A1012" s="54"/>
      <c r="B1012" s="54"/>
      <c r="C1012" s="54"/>
      <c r="D1012" s="54"/>
      <c r="E1012" s="54"/>
      <c r="F1012" s="54"/>
      <c r="G1012" s="54"/>
      <c r="H1012" s="54"/>
      <c r="I1012" s="54"/>
      <c r="J1012" s="54"/>
      <c r="K1012" s="54"/>
      <c r="L1012" s="54"/>
      <c r="M1012" s="54"/>
      <c r="N1012" s="54"/>
      <c r="O1012" s="54"/>
      <c r="P1012" s="54"/>
      <c r="Q1012" s="54"/>
      <c r="R1012" s="54"/>
      <c r="S1012" s="54"/>
      <c r="T1012" s="54"/>
      <c r="U1012" s="54"/>
      <c r="V1012" s="54"/>
      <c r="W1012" s="54"/>
      <c r="AQ1012" s="117" t="s">
        <v>55</v>
      </c>
      <c r="AR1012" s="117" t="s">
        <v>3671</v>
      </c>
      <c r="AS1012" s="117">
        <v>5220207</v>
      </c>
      <c r="AT1012" s="117"/>
      <c r="AU1012" s="117"/>
    </row>
    <row r="1013" spans="1:47" s="139" customFormat="1" ht="30" customHeight="1">
      <c r="A1013" s="54"/>
      <c r="B1013" s="54"/>
      <c r="C1013" s="54"/>
      <c r="D1013" s="54"/>
      <c r="E1013" s="54"/>
      <c r="F1013" s="54"/>
      <c r="G1013" s="54"/>
      <c r="H1013" s="54"/>
      <c r="I1013" s="54"/>
      <c r="J1013" s="54"/>
      <c r="K1013" s="54"/>
      <c r="L1013" s="54"/>
      <c r="M1013" s="54"/>
      <c r="N1013" s="54"/>
      <c r="O1013" s="54"/>
      <c r="P1013" s="54"/>
      <c r="Q1013" s="54"/>
      <c r="R1013" s="54"/>
      <c r="S1013" s="54"/>
      <c r="T1013" s="54"/>
      <c r="U1013" s="54"/>
      <c r="V1013" s="54"/>
      <c r="W1013" s="54"/>
      <c r="AQ1013" s="117" t="s">
        <v>55</v>
      </c>
      <c r="AR1013" s="117" t="s">
        <v>3679</v>
      </c>
      <c r="AS1013" s="117">
        <v>5220264</v>
      </c>
      <c r="AT1013" s="117"/>
      <c r="AU1013" s="117"/>
    </row>
    <row r="1014" spans="1:47" s="139" customFormat="1" ht="30" customHeight="1">
      <c r="A1014" s="54"/>
      <c r="B1014" s="54"/>
      <c r="C1014" s="54"/>
      <c r="D1014" s="54"/>
      <c r="E1014" s="54"/>
      <c r="F1014" s="54"/>
      <c r="G1014" s="54"/>
      <c r="H1014" s="54"/>
      <c r="I1014" s="54"/>
      <c r="J1014" s="54"/>
      <c r="K1014" s="54"/>
      <c r="L1014" s="54"/>
      <c r="M1014" s="54"/>
      <c r="N1014" s="54"/>
      <c r="O1014" s="54"/>
      <c r="P1014" s="54"/>
      <c r="Q1014" s="54"/>
      <c r="R1014" s="54"/>
      <c r="S1014" s="54"/>
      <c r="T1014" s="54"/>
      <c r="U1014" s="54"/>
      <c r="V1014" s="54"/>
      <c r="W1014" s="54"/>
      <c r="AQ1014" s="117" t="s">
        <v>55</v>
      </c>
      <c r="AR1014" s="117" t="s">
        <v>3687</v>
      </c>
      <c r="AS1014" s="117">
        <v>5220280</v>
      </c>
      <c r="AT1014" s="117"/>
      <c r="AU1014" s="117"/>
    </row>
    <row r="1015" spans="1:47" s="139" customFormat="1" ht="30" customHeight="1">
      <c r="A1015" s="54"/>
      <c r="B1015" s="54"/>
      <c r="C1015" s="54"/>
      <c r="D1015" s="54"/>
      <c r="E1015" s="54"/>
      <c r="F1015" s="54"/>
      <c r="G1015" s="54"/>
      <c r="H1015" s="54"/>
      <c r="I1015" s="54"/>
      <c r="J1015" s="54"/>
      <c r="K1015" s="54"/>
      <c r="L1015" s="54"/>
      <c r="M1015" s="54"/>
      <c r="N1015" s="54"/>
      <c r="O1015" s="54"/>
      <c r="P1015" s="54"/>
      <c r="Q1015" s="54"/>
      <c r="R1015" s="54"/>
      <c r="S1015" s="54"/>
      <c r="T1015" s="54"/>
      <c r="U1015" s="54"/>
      <c r="V1015" s="54"/>
      <c r="W1015" s="54"/>
      <c r="AQ1015" s="117" t="s">
        <v>55</v>
      </c>
      <c r="AR1015" s="117" t="s">
        <v>3696</v>
      </c>
      <c r="AS1015" s="117">
        <v>5220405</v>
      </c>
      <c r="AT1015" s="117"/>
      <c r="AU1015" s="117"/>
    </row>
    <row r="1016" spans="1:47" s="139" customFormat="1" ht="30" customHeight="1">
      <c r="A1016" s="54"/>
      <c r="B1016" s="54"/>
      <c r="C1016" s="54"/>
      <c r="D1016" s="54"/>
      <c r="E1016" s="54"/>
      <c r="F1016" s="54"/>
      <c r="G1016" s="54"/>
      <c r="H1016" s="54"/>
      <c r="I1016" s="54"/>
      <c r="J1016" s="54"/>
      <c r="K1016" s="54"/>
      <c r="L1016" s="54"/>
      <c r="M1016" s="54"/>
      <c r="N1016" s="54"/>
      <c r="O1016" s="54"/>
      <c r="P1016" s="54"/>
      <c r="Q1016" s="54"/>
      <c r="R1016" s="54"/>
      <c r="S1016" s="54"/>
      <c r="T1016" s="54"/>
      <c r="U1016" s="54"/>
      <c r="V1016" s="54"/>
      <c r="W1016" s="54"/>
      <c r="AQ1016" s="117" t="s">
        <v>55</v>
      </c>
      <c r="AR1016" s="117" t="s">
        <v>3704</v>
      </c>
      <c r="AS1016" s="117">
        <v>5220454</v>
      </c>
      <c r="AT1016" s="117"/>
      <c r="AU1016" s="117"/>
    </row>
    <row r="1017" spans="1:47" s="139" customFormat="1" ht="30" customHeight="1">
      <c r="A1017" s="54"/>
      <c r="B1017" s="54"/>
      <c r="C1017" s="54"/>
      <c r="D1017" s="54"/>
      <c r="E1017" s="54"/>
      <c r="F1017" s="54"/>
      <c r="G1017" s="54"/>
      <c r="H1017" s="54"/>
      <c r="I1017" s="54"/>
      <c r="J1017" s="54"/>
      <c r="K1017" s="54"/>
      <c r="L1017" s="54"/>
      <c r="M1017" s="54"/>
      <c r="N1017" s="54"/>
      <c r="O1017" s="54"/>
      <c r="P1017" s="54"/>
      <c r="Q1017" s="54"/>
      <c r="R1017" s="54"/>
      <c r="S1017" s="54"/>
      <c r="T1017" s="54"/>
      <c r="U1017" s="54"/>
      <c r="V1017" s="54"/>
      <c r="W1017" s="54"/>
      <c r="AQ1017" s="117" t="s">
        <v>55</v>
      </c>
      <c r="AR1017" s="117" t="s">
        <v>3712</v>
      </c>
      <c r="AS1017" s="117">
        <v>5220504</v>
      </c>
      <c r="AT1017" s="117"/>
      <c r="AU1017" s="117"/>
    </row>
    <row r="1018" spans="1:47" s="139" customFormat="1" ht="30" customHeight="1">
      <c r="A1018" s="54"/>
      <c r="B1018" s="54"/>
      <c r="C1018" s="54"/>
      <c r="D1018" s="54"/>
      <c r="E1018" s="54"/>
      <c r="F1018" s="54"/>
      <c r="G1018" s="54"/>
      <c r="H1018" s="54"/>
      <c r="I1018" s="54"/>
      <c r="J1018" s="54"/>
      <c r="K1018" s="54"/>
      <c r="L1018" s="54"/>
      <c r="M1018" s="54"/>
      <c r="N1018" s="54"/>
      <c r="O1018" s="54"/>
      <c r="P1018" s="54"/>
      <c r="Q1018" s="54"/>
      <c r="R1018" s="54"/>
      <c r="S1018" s="54"/>
      <c r="T1018" s="54"/>
      <c r="U1018" s="54"/>
      <c r="V1018" s="54"/>
      <c r="W1018" s="54"/>
      <c r="AQ1018" s="117" t="s">
        <v>55</v>
      </c>
      <c r="AR1018" s="117" t="s">
        <v>3719</v>
      </c>
      <c r="AS1018" s="117">
        <v>5220603</v>
      </c>
      <c r="AT1018" s="117"/>
      <c r="AU1018" s="117"/>
    </row>
    <row r="1019" spans="1:47" s="139" customFormat="1" ht="30" customHeight="1">
      <c r="A1019" s="54"/>
      <c r="B1019" s="54"/>
      <c r="C1019" s="54"/>
      <c r="D1019" s="54"/>
      <c r="E1019" s="54"/>
      <c r="F1019" s="54"/>
      <c r="G1019" s="54"/>
      <c r="H1019" s="54"/>
      <c r="I1019" s="54"/>
      <c r="J1019" s="54"/>
      <c r="K1019" s="54"/>
      <c r="L1019" s="54"/>
      <c r="M1019" s="54"/>
      <c r="N1019" s="54"/>
      <c r="O1019" s="54"/>
      <c r="P1019" s="54"/>
      <c r="Q1019" s="54"/>
      <c r="R1019" s="54"/>
      <c r="S1019" s="54"/>
      <c r="T1019" s="54"/>
      <c r="U1019" s="54"/>
      <c r="V1019" s="54"/>
      <c r="W1019" s="54"/>
      <c r="AQ1019" s="117" t="s">
        <v>55</v>
      </c>
      <c r="AR1019" s="117" t="s">
        <v>3726</v>
      </c>
      <c r="AS1019" s="117">
        <v>5220686</v>
      </c>
      <c r="AT1019" s="117"/>
      <c r="AU1019" s="117"/>
    </row>
    <row r="1020" spans="1:47" s="139" customFormat="1" ht="30" customHeight="1">
      <c r="A1020" s="54"/>
      <c r="B1020" s="54"/>
      <c r="C1020" s="54"/>
      <c r="D1020" s="54"/>
      <c r="E1020" s="54"/>
      <c r="F1020" s="54"/>
      <c r="G1020" s="54"/>
      <c r="H1020" s="54"/>
      <c r="I1020" s="54"/>
      <c r="J1020" s="54"/>
      <c r="K1020" s="54"/>
      <c r="L1020" s="54"/>
      <c r="M1020" s="54"/>
      <c r="N1020" s="54"/>
      <c r="O1020" s="54"/>
      <c r="P1020" s="54"/>
      <c r="Q1020" s="54"/>
      <c r="R1020" s="54"/>
      <c r="S1020" s="54"/>
      <c r="T1020" s="54"/>
      <c r="U1020" s="54"/>
      <c r="V1020" s="54"/>
      <c r="W1020" s="54"/>
      <c r="AQ1020" s="117" t="s">
        <v>55</v>
      </c>
      <c r="AR1020" s="117" t="s">
        <v>3733</v>
      </c>
      <c r="AS1020" s="117">
        <v>5220702</v>
      </c>
      <c r="AT1020" s="117"/>
      <c r="AU1020" s="117"/>
    </row>
    <row r="1021" spans="1:47" s="139" customFormat="1" ht="30" customHeight="1">
      <c r="A1021" s="54"/>
      <c r="B1021" s="54"/>
      <c r="C1021" s="54"/>
      <c r="D1021" s="54"/>
      <c r="E1021" s="54"/>
      <c r="F1021" s="54"/>
      <c r="G1021" s="54"/>
      <c r="H1021" s="54"/>
      <c r="I1021" s="54"/>
      <c r="J1021" s="54"/>
      <c r="K1021" s="54"/>
      <c r="L1021" s="54"/>
      <c r="M1021" s="54"/>
      <c r="N1021" s="54"/>
      <c r="O1021" s="54"/>
      <c r="P1021" s="54"/>
      <c r="Q1021" s="54"/>
      <c r="R1021" s="54"/>
      <c r="S1021" s="54"/>
      <c r="T1021" s="54"/>
      <c r="U1021" s="54"/>
      <c r="V1021" s="54"/>
      <c r="W1021" s="54"/>
      <c r="AQ1021" s="117" t="s">
        <v>55</v>
      </c>
      <c r="AR1021" s="117" t="s">
        <v>3740</v>
      </c>
      <c r="AS1021" s="117">
        <v>5221007</v>
      </c>
      <c r="AT1021" s="117"/>
      <c r="AU1021" s="117"/>
    </row>
    <row r="1022" spans="1:47" s="139" customFormat="1" ht="30" customHeight="1">
      <c r="A1022" s="54"/>
      <c r="B1022" s="54"/>
      <c r="C1022" s="54"/>
      <c r="D1022" s="54"/>
      <c r="E1022" s="54"/>
      <c r="F1022" s="54"/>
      <c r="G1022" s="54"/>
      <c r="H1022" s="54"/>
      <c r="I1022" s="54"/>
      <c r="J1022" s="54"/>
      <c r="K1022" s="54"/>
      <c r="L1022" s="54"/>
      <c r="M1022" s="54"/>
      <c r="N1022" s="54"/>
      <c r="O1022" s="54"/>
      <c r="P1022" s="54"/>
      <c r="Q1022" s="54"/>
      <c r="R1022" s="54"/>
      <c r="S1022" s="54"/>
      <c r="T1022" s="54"/>
      <c r="U1022" s="54"/>
      <c r="V1022" s="54"/>
      <c r="W1022" s="54"/>
      <c r="AQ1022" s="117" t="s">
        <v>55</v>
      </c>
      <c r="AR1022" s="117" t="s">
        <v>3747</v>
      </c>
      <c r="AS1022" s="117">
        <v>5221080</v>
      </c>
      <c r="AT1022" s="117"/>
      <c r="AU1022" s="117"/>
    </row>
    <row r="1023" spans="1:47" s="139" customFormat="1" ht="30" customHeight="1">
      <c r="A1023" s="54"/>
      <c r="B1023" s="54"/>
      <c r="C1023" s="54"/>
      <c r="D1023" s="54"/>
      <c r="E1023" s="54"/>
      <c r="F1023" s="54"/>
      <c r="G1023" s="54"/>
      <c r="H1023" s="54"/>
      <c r="I1023" s="54"/>
      <c r="J1023" s="54"/>
      <c r="K1023" s="54"/>
      <c r="L1023" s="54"/>
      <c r="M1023" s="54"/>
      <c r="N1023" s="54"/>
      <c r="O1023" s="54"/>
      <c r="P1023" s="54"/>
      <c r="Q1023" s="54"/>
      <c r="R1023" s="54"/>
      <c r="S1023" s="54"/>
      <c r="T1023" s="54"/>
      <c r="U1023" s="54"/>
      <c r="V1023" s="54"/>
      <c r="W1023" s="54"/>
      <c r="AQ1023" s="117" t="s">
        <v>55</v>
      </c>
      <c r="AR1023" s="117" t="s">
        <v>3753</v>
      </c>
      <c r="AS1023" s="117">
        <v>5221197</v>
      </c>
      <c r="AT1023" s="117"/>
      <c r="AU1023" s="117"/>
    </row>
    <row r="1024" spans="1:47" s="139" customFormat="1" ht="30" customHeight="1">
      <c r="A1024" s="54"/>
      <c r="B1024" s="54"/>
      <c r="C1024" s="54"/>
      <c r="D1024" s="54"/>
      <c r="E1024" s="54"/>
      <c r="F1024" s="54"/>
      <c r="G1024" s="54"/>
      <c r="H1024" s="54"/>
      <c r="I1024" s="54"/>
      <c r="J1024" s="54"/>
      <c r="K1024" s="54"/>
      <c r="L1024" s="54"/>
      <c r="M1024" s="54"/>
      <c r="N1024" s="54"/>
      <c r="O1024" s="54"/>
      <c r="P1024" s="54"/>
      <c r="Q1024" s="54"/>
      <c r="R1024" s="54"/>
      <c r="S1024" s="54"/>
      <c r="T1024" s="54"/>
      <c r="U1024" s="54"/>
      <c r="V1024" s="54"/>
      <c r="W1024" s="54"/>
      <c r="AQ1024" s="117" t="s">
        <v>55</v>
      </c>
      <c r="AR1024" s="117" t="s">
        <v>3759</v>
      </c>
      <c r="AS1024" s="117">
        <v>5221304</v>
      </c>
      <c r="AT1024" s="117"/>
      <c r="AU1024" s="117"/>
    </row>
    <row r="1025" spans="1:47" s="139" customFormat="1" ht="30" customHeight="1">
      <c r="A1025" s="54"/>
      <c r="B1025" s="54"/>
      <c r="C1025" s="54"/>
      <c r="D1025" s="54"/>
      <c r="E1025" s="54"/>
      <c r="F1025" s="54"/>
      <c r="G1025" s="54"/>
      <c r="H1025" s="54"/>
      <c r="I1025" s="54"/>
      <c r="J1025" s="54"/>
      <c r="K1025" s="54"/>
      <c r="L1025" s="54"/>
      <c r="M1025" s="54"/>
      <c r="N1025" s="54"/>
      <c r="O1025" s="54"/>
      <c r="P1025" s="54"/>
      <c r="Q1025" s="54"/>
      <c r="R1025" s="54"/>
      <c r="S1025" s="54"/>
      <c r="T1025" s="54"/>
      <c r="U1025" s="54"/>
      <c r="V1025" s="54"/>
      <c r="W1025" s="54"/>
      <c r="AQ1025" s="117" t="s">
        <v>55</v>
      </c>
      <c r="AR1025" s="117" t="s">
        <v>3229</v>
      </c>
      <c r="AS1025" s="117">
        <v>5221403</v>
      </c>
      <c r="AT1025" s="117"/>
      <c r="AU1025" s="117"/>
    </row>
    <row r="1026" spans="1:47" s="139" customFormat="1" ht="30" customHeight="1">
      <c r="A1026" s="54"/>
      <c r="B1026" s="54"/>
      <c r="C1026" s="54"/>
      <c r="D1026" s="54"/>
      <c r="E1026" s="54"/>
      <c r="F1026" s="54"/>
      <c r="G1026" s="54"/>
      <c r="H1026" s="54"/>
      <c r="I1026" s="54"/>
      <c r="J1026" s="54"/>
      <c r="K1026" s="54"/>
      <c r="L1026" s="54"/>
      <c r="M1026" s="54"/>
      <c r="N1026" s="54"/>
      <c r="O1026" s="54"/>
      <c r="P1026" s="54"/>
      <c r="Q1026" s="54"/>
      <c r="R1026" s="54"/>
      <c r="S1026" s="54"/>
      <c r="T1026" s="54"/>
      <c r="U1026" s="54"/>
      <c r="V1026" s="54"/>
      <c r="W1026" s="54"/>
      <c r="AQ1026" s="117" t="s">
        <v>55</v>
      </c>
      <c r="AR1026" s="117" t="s">
        <v>3769</v>
      </c>
      <c r="AS1026" s="117">
        <v>5221452</v>
      </c>
      <c r="AT1026" s="117"/>
      <c r="AU1026" s="117"/>
    </row>
    <row r="1027" spans="1:47" s="139" customFormat="1" ht="30" customHeight="1">
      <c r="A1027" s="54"/>
      <c r="B1027" s="54"/>
      <c r="C1027" s="54"/>
      <c r="D1027" s="54"/>
      <c r="E1027" s="54"/>
      <c r="F1027" s="54"/>
      <c r="G1027" s="54"/>
      <c r="H1027" s="54"/>
      <c r="I1027" s="54"/>
      <c r="J1027" s="54"/>
      <c r="K1027" s="54"/>
      <c r="L1027" s="54"/>
      <c r="M1027" s="54"/>
      <c r="N1027" s="54"/>
      <c r="O1027" s="54"/>
      <c r="P1027" s="54"/>
      <c r="Q1027" s="54"/>
      <c r="R1027" s="54"/>
      <c r="S1027" s="54"/>
      <c r="T1027" s="54"/>
      <c r="U1027" s="54"/>
      <c r="V1027" s="54"/>
      <c r="W1027" s="54"/>
      <c r="AQ1027" s="117" t="s">
        <v>55</v>
      </c>
      <c r="AR1027" s="117" t="s">
        <v>3775</v>
      </c>
      <c r="AS1027" s="117">
        <v>5221502</v>
      </c>
      <c r="AT1027" s="117"/>
      <c r="AU1027" s="117"/>
    </row>
    <row r="1028" spans="1:47" s="139" customFormat="1" ht="30" customHeight="1">
      <c r="A1028" s="54"/>
      <c r="B1028" s="54"/>
      <c r="C1028" s="54"/>
      <c r="D1028" s="54"/>
      <c r="E1028" s="54"/>
      <c r="F1028" s="54"/>
      <c r="G1028" s="54"/>
      <c r="H1028" s="54"/>
      <c r="I1028" s="54"/>
      <c r="J1028" s="54"/>
      <c r="K1028" s="54"/>
      <c r="L1028" s="54"/>
      <c r="M1028" s="54"/>
      <c r="N1028" s="54"/>
      <c r="O1028" s="54"/>
      <c r="P1028" s="54"/>
      <c r="Q1028" s="54"/>
      <c r="R1028" s="54"/>
      <c r="S1028" s="54"/>
      <c r="T1028" s="54"/>
      <c r="U1028" s="54"/>
      <c r="V1028" s="54"/>
      <c r="W1028" s="54"/>
      <c r="AQ1028" s="117" t="s">
        <v>55</v>
      </c>
      <c r="AR1028" s="117" t="s">
        <v>3782</v>
      </c>
      <c r="AS1028" s="117">
        <v>5221551</v>
      </c>
      <c r="AT1028" s="117"/>
      <c r="AU1028" s="117"/>
    </row>
    <row r="1029" spans="1:47" s="139" customFormat="1" ht="30" customHeight="1">
      <c r="A1029" s="54"/>
      <c r="B1029" s="54"/>
      <c r="C1029" s="54"/>
      <c r="D1029" s="54"/>
      <c r="E1029" s="54"/>
      <c r="F1029" s="54"/>
      <c r="G1029" s="54"/>
      <c r="H1029" s="54"/>
      <c r="I1029" s="54"/>
      <c r="J1029" s="54"/>
      <c r="K1029" s="54"/>
      <c r="L1029" s="54"/>
      <c r="M1029" s="54"/>
      <c r="N1029" s="54"/>
      <c r="O1029" s="54"/>
      <c r="P1029" s="54"/>
      <c r="Q1029" s="54"/>
      <c r="R1029" s="54"/>
      <c r="S1029" s="54"/>
      <c r="T1029" s="54"/>
      <c r="U1029" s="54"/>
      <c r="V1029" s="54"/>
      <c r="W1029" s="54"/>
      <c r="AQ1029" s="117" t="s">
        <v>55</v>
      </c>
      <c r="AR1029" s="117" t="s">
        <v>3789</v>
      </c>
      <c r="AS1029" s="117">
        <v>5221577</v>
      </c>
      <c r="AT1029" s="117"/>
      <c r="AU1029" s="117"/>
    </row>
    <row r="1030" spans="1:47" s="139" customFormat="1" ht="30" customHeight="1">
      <c r="A1030" s="54"/>
      <c r="B1030" s="54"/>
      <c r="C1030" s="54"/>
      <c r="D1030" s="54"/>
      <c r="E1030" s="54"/>
      <c r="F1030" s="54"/>
      <c r="G1030" s="54"/>
      <c r="H1030" s="54"/>
      <c r="I1030" s="54"/>
      <c r="J1030" s="54"/>
      <c r="K1030" s="54"/>
      <c r="L1030" s="54"/>
      <c r="M1030" s="54"/>
      <c r="N1030" s="54"/>
      <c r="O1030" s="54"/>
      <c r="P1030" s="54"/>
      <c r="Q1030" s="54"/>
      <c r="R1030" s="54"/>
      <c r="S1030" s="54"/>
      <c r="T1030" s="54"/>
      <c r="U1030" s="54"/>
      <c r="V1030" s="54"/>
      <c r="W1030" s="54"/>
      <c r="AQ1030" s="117" t="s">
        <v>55</v>
      </c>
      <c r="AR1030" s="117" t="s">
        <v>3796</v>
      </c>
      <c r="AS1030" s="117">
        <v>5221601</v>
      </c>
      <c r="AT1030" s="117"/>
      <c r="AU1030" s="117"/>
    </row>
    <row r="1031" spans="1:47" s="139" customFormat="1" ht="30" customHeight="1">
      <c r="A1031" s="54"/>
      <c r="B1031" s="54"/>
      <c r="C1031" s="54"/>
      <c r="D1031" s="54"/>
      <c r="E1031" s="54"/>
      <c r="F1031" s="54"/>
      <c r="G1031" s="54"/>
      <c r="H1031" s="54"/>
      <c r="I1031" s="54"/>
      <c r="J1031" s="54"/>
      <c r="K1031" s="54"/>
      <c r="L1031" s="54"/>
      <c r="M1031" s="54"/>
      <c r="N1031" s="54"/>
      <c r="O1031" s="54"/>
      <c r="P1031" s="54"/>
      <c r="Q1031" s="54"/>
      <c r="R1031" s="54"/>
      <c r="S1031" s="54"/>
      <c r="T1031" s="54"/>
      <c r="U1031" s="54"/>
      <c r="V1031" s="54"/>
      <c r="W1031" s="54"/>
      <c r="AQ1031" s="117" t="s">
        <v>55</v>
      </c>
      <c r="AR1031" s="117" t="s">
        <v>3803</v>
      </c>
      <c r="AS1031" s="117">
        <v>5221700</v>
      </c>
      <c r="AT1031" s="117"/>
      <c r="AU1031" s="117"/>
    </row>
    <row r="1032" spans="1:47" s="139" customFormat="1" ht="30" customHeight="1">
      <c r="A1032" s="54"/>
      <c r="B1032" s="54"/>
      <c r="C1032" s="54"/>
      <c r="D1032" s="54"/>
      <c r="E1032" s="54"/>
      <c r="F1032" s="54"/>
      <c r="G1032" s="54"/>
      <c r="H1032" s="54"/>
      <c r="I1032" s="54"/>
      <c r="J1032" s="54"/>
      <c r="K1032" s="54"/>
      <c r="L1032" s="54"/>
      <c r="M1032" s="54"/>
      <c r="N1032" s="54"/>
      <c r="O1032" s="54"/>
      <c r="P1032" s="54"/>
      <c r="Q1032" s="54"/>
      <c r="R1032" s="54"/>
      <c r="S1032" s="54"/>
      <c r="T1032" s="54"/>
      <c r="U1032" s="54"/>
      <c r="V1032" s="54"/>
      <c r="W1032" s="54"/>
      <c r="AQ1032" s="117" t="s">
        <v>55</v>
      </c>
      <c r="AR1032" s="117" t="s">
        <v>3809</v>
      </c>
      <c r="AS1032" s="117">
        <v>5221809</v>
      </c>
      <c r="AT1032" s="117"/>
      <c r="AU1032" s="117"/>
    </row>
    <row r="1033" spans="1:47" s="139" customFormat="1" ht="30" customHeight="1">
      <c r="A1033" s="54"/>
      <c r="B1033" s="54"/>
      <c r="C1033" s="54"/>
      <c r="D1033" s="54"/>
      <c r="E1033" s="54"/>
      <c r="F1033" s="54"/>
      <c r="G1033" s="54"/>
      <c r="H1033" s="54"/>
      <c r="I1033" s="54"/>
      <c r="J1033" s="54"/>
      <c r="K1033" s="54"/>
      <c r="L1033" s="54"/>
      <c r="M1033" s="54"/>
      <c r="N1033" s="54"/>
      <c r="O1033" s="54"/>
      <c r="P1033" s="54"/>
      <c r="Q1033" s="54"/>
      <c r="R1033" s="54"/>
      <c r="S1033" s="54"/>
      <c r="T1033" s="54"/>
      <c r="U1033" s="54"/>
      <c r="V1033" s="54"/>
      <c r="W1033" s="54"/>
      <c r="AQ1033" s="117" t="s">
        <v>55</v>
      </c>
      <c r="AR1033" s="117" t="s">
        <v>3816</v>
      </c>
      <c r="AS1033" s="117">
        <v>5221858</v>
      </c>
      <c r="AT1033" s="117"/>
      <c r="AU1033" s="117"/>
    </row>
    <row r="1034" spans="1:47" s="139" customFormat="1" ht="30" customHeight="1">
      <c r="A1034" s="54"/>
      <c r="B1034" s="54"/>
      <c r="C1034" s="54"/>
      <c r="D1034" s="54"/>
      <c r="E1034" s="54"/>
      <c r="F1034" s="54"/>
      <c r="G1034" s="54"/>
      <c r="H1034" s="54"/>
      <c r="I1034" s="54"/>
      <c r="J1034" s="54"/>
      <c r="K1034" s="54"/>
      <c r="L1034" s="54"/>
      <c r="M1034" s="54"/>
      <c r="N1034" s="54"/>
      <c r="O1034" s="54"/>
      <c r="P1034" s="54"/>
      <c r="Q1034" s="54"/>
      <c r="R1034" s="54"/>
      <c r="S1034" s="54"/>
      <c r="T1034" s="54"/>
      <c r="U1034" s="54"/>
      <c r="V1034" s="54"/>
      <c r="W1034" s="54"/>
      <c r="AQ1034" s="117" t="s">
        <v>55</v>
      </c>
      <c r="AR1034" s="117" t="s">
        <v>3823</v>
      </c>
      <c r="AS1034" s="117">
        <v>5221908</v>
      </c>
      <c r="AT1034" s="117"/>
      <c r="AU1034" s="117"/>
    </row>
    <row r="1035" spans="1:47" s="139" customFormat="1" ht="30" customHeight="1">
      <c r="A1035" s="54"/>
      <c r="B1035" s="54"/>
      <c r="C1035" s="54"/>
      <c r="D1035" s="54"/>
      <c r="E1035" s="54"/>
      <c r="F1035" s="54"/>
      <c r="G1035" s="54"/>
      <c r="H1035" s="54"/>
      <c r="I1035" s="54"/>
      <c r="J1035" s="54"/>
      <c r="K1035" s="54"/>
      <c r="L1035" s="54"/>
      <c r="M1035" s="54"/>
      <c r="N1035" s="54"/>
      <c r="O1035" s="54"/>
      <c r="P1035" s="54"/>
      <c r="Q1035" s="54"/>
      <c r="R1035" s="54"/>
      <c r="S1035" s="54"/>
      <c r="T1035" s="54"/>
      <c r="U1035" s="54"/>
      <c r="V1035" s="54"/>
      <c r="W1035" s="54"/>
      <c r="AQ1035" s="117" t="s">
        <v>55</v>
      </c>
      <c r="AR1035" s="117" t="s">
        <v>3830</v>
      </c>
      <c r="AS1035" s="117">
        <v>5222005</v>
      </c>
      <c r="AT1035" s="117"/>
      <c r="AU1035" s="117"/>
    </row>
    <row r="1036" spans="1:47" s="139" customFormat="1" ht="30" customHeight="1">
      <c r="A1036" s="54"/>
      <c r="B1036" s="54"/>
      <c r="C1036" s="54"/>
      <c r="D1036" s="54"/>
      <c r="E1036" s="54"/>
      <c r="F1036" s="54"/>
      <c r="G1036" s="54"/>
      <c r="H1036" s="54"/>
      <c r="I1036" s="54"/>
      <c r="J1036" s="54"/>
      <c r="K1036" s="54"/>
      <c r="L1036" s="54"/>
      <c r="M1036" s="54"/>
      <c r="N1036" s="54"/>
      <c r="O1036" s="54"/>
      <c r="P1036" s="54"/>
      <c r="Q1036" s="54"/>
      <c r="R1036" s="54"/>
      <c r="S1036" s="54"/>
      <c r="T1036" s="54"/>
      <c r="U1036" s="54"/>
      <c r="V1036" s="54"/>
      <c r="W1036" s="54"/>
      <c r="AQ1036" s="117" t="s">
        <v>55</v>
      </c>
      <c r="AR1036" s="117" t="s">
        <v>3836</v>
      </c>
      <c r="AS1036" s="117">
        <v>5222054</v>
      </c>
      <c r="AT1036" s="117"/>
      <c r="AU1036" s="117"/>
    </row>
    <row r="1037" spans="1:47" s="139" customFormat="1" ht="30" customHeight="1">
      <c r="A1037" s="54"/>
      <c r="B1037" s="54"/>
      <c r="C1037" s="54"/>
      <c r="D1037" s="54"/>
      <c r="E1037" s="54"/>
      <c r="F1037" s="54"/>
      <c r="G1037" s="54"/>
      <c r="H1037" s="54"/>
      <c r="I1037" s="54"/>
      <c r="J1037" s="54"/>
      <c r="K1037" s="54"/>
      <c r="L1037" s="54"/>
      <c r="M1037" s="54"/>
      <c r="N1037" s="54"/>
      <c r="O1037" s="54"/>
      <c r="P1037" s="54"/>
      <c r="Q1037" s="54"/>
      <c r="R1037" s="54"/>
      <c r="S1037" s="54"/>
      <c r="T1037" s="54"/>
      <c r="U1037" s="54"/>
      <c r="V1037" s="54"/>
      <c r="W1037" s="54"/>
      <c r="AQ1037" s="117" t="s">
        <v>55</v>
      </c>
      <c r="AR1037" s="117" t="s">
        <v>3843</v>
      </c>
      <c r="AS1037" s="117">
        <v>5222203</v>
      </c>
      <c r="AT1037" s="117"/>
      <c r="AU1037" s="117"/>
    </row>
    <row r="1038" spans="1:47" s="139" customFormat="1" ht="30" customHeight="1">
      <c r="A1038" s="54"/>
      <c r="B1038" s="54"/>
      <c r="C1038" s="54"/>
      <c r="D1038" s="54"/>
      <c r="E1038" s="54"/>
      <c r="F1038" s="54"/>
      <c r="G1038" s="54"/>
      <c r="H1038" s="54"/>
      <c r="I1038" s="54"/>
      <c r="J1038" s="54"/>
      <c r="K1038" s="54"/>
      <c r="L1038" s="54"/>
      <c r="M1038" s="54"/>
      <c r="N1038" s="54"/>
      <c r="O1038" s="54"/>
      <c r="P1038" s="54"/>
      <c r="Q1038" s="54"/>
      <c r="R1038" s="54"/>
      <c r="S1038" s="54"/>
      <c r="T1038" s="54"/>
      <c r="U1038" s="54"/>
      <c r="V1038" s="54"/>
      <c r="W1038" s="54"/>
      <c r="AQ1038" s="117" t="s">
        <v>55</v>
      </c>
      <c r="AR1038" s="117" t="s">
        <v>3849</v>
      </c>
      <c r="AS1038" s="117">
        <v>5222302</v>
      </c>
      <c r="AT1038" s="117"/>
      <c r="AU1038" s="117"/>
    </row>
    <row r="1039" spans="1:47" s="139" customFormat="1" ht="30" customHeight="1">
      <c r="A1039" s="54"/>
      <c r="B1039" s="54"/>
      <c r="C1039" s="54"/>
      <c r="D1039" s="54"/>
      <c r="E1039" s="54"/>
      <c r="F1039" s="54"/>
      <c r="G1039" s="54"/>
      <c r="H1039" s="54"/>
      <c r="I1039" s="54"/>
      <c r="J1039" s="54"/>
      <c r="K1039" s="54"/>
      <c r="L1039" s="54"/>
      <c r="M1039" s="54"/>
      <c r="N1039" s="54"/>
      <c r="O1039" s="54"/>
      <c r="P1039" s="54"/>
      <c r="Q1039" s="54"/>
      <c r="R1039" s="54"/>
      <c r="S1039" s="54"/>
      <c r="T1039" s="54"/>
      <c r="U1039" s="54"/>
      <c r="V1039" s="54"/>
      <c r="W1039" s="54"/>
      <c r="AQ1039" s="117" t="s">
        <v>57</v>
      </c>
      <c r="AR1039" s="117" t="s">
        <v>98</v>
      </c>
      <c r="AS1039" s="117">
        <v>2100055</v>
      </c>
      <c r="AT1039" s="117"/>
      <c r="AU1039" s="117"/>
    </row>
    <row r="1040" spans="1:47" s="139" customFormat="1" ht="30" customHeight="1">
      <c r="A1040" s="54"/>
      <c r="B1040" s="54"/>
      <c r="C1040" s="54"/>
      <c r="D1040" s="54"/>
      <c r="E1040" s="54"/>
      <c r="F1040" s="54"/>
      <c r="G1040" s="54"/>
      <c r="H1040" s="54"/>
      <c r="I1040" s="54"/>
      <c r="J1040" s="54"/>
      <c r="K1040" s="54"/>
      <c r="L1040" s="54"/>
      <c r="M1040" s="54"/>
      <c r="N1040" s="54"/>
      <c r="O1040" s="54"/>
      <c r="P1040" s="54"/>
      <c r="Q1040" s="54"/>
      <c r="R1040" s="54"/>
      <c r="S1040" s="54"/>
      <c r="T1040" s="54"/>
      <c r="U1040" s="54"/>
      <c r="V1040" s="54"/>
      <c r="W1040" s="54"/>
      <c r="AQ1040" s="117" t="s">
        <v>57</v>
      </c>
      <c r="AR1040" s="117" t="s">
        <v>123</v>
      </c>
      <c r="AS1040" s="117">
        <v>2100105</v>
      </c>
      <c r="AT1040" s="117"/>
      <c r="AU1040" s="117"/>
    </row>
    <row r="1041" spans="1:47" s="139" customFormat="1" ht="30" customHeight="1">
      <c r="A1041" s="54"/>
      <c r="B1041" s="54"/>
      <c r="C1041" s="54"/>
      <c r="D1041" s="54"/>
      <c r="E1041" s="54"/>
      <c r="F1041" s="54"/>
      <c r="G1041" s="54"/>
      <c r="H1041" s="54"/>
      <c r="I1041" s="54"/>
      <c r="J1041" s="54"/>
      <c r="K1041" s="54"/>
      <c r="L1041" s="54"/>
      <c r="M1041" s="54"/>
      <c r="N1041" s="54"/>
      <c r="O1041" s="54"/>
      <c r="P1041" s="54"/>
      <c r="Q1041" s="54"/>
      <c r="R1041" s="54"/>
      <c r="S1041" s="54"/>
      <c r="T1041" s="54"/>
      <c r="U1041" s="54"/>
      <c r="V1041" s="54"/>
      <c r="W1041" s="54"/>
      <c r="AQ1041" s="117" t="s">
        <v>57</v>
      </c>
      <c r="AR1041" s="117" t="s">
        <v>149</v>
      </c>
      <c r="AS1041" s="117">
        <v>2100154</v>
      </c>
      <c r="AT1041" s="117"/>
      <c r="AU1041" s="117"/>
    </row>
    <row r="1042" spans="1:47" s="139" customFormat="1" ht="30" customHeight="1">
      <c r="A1042" s="54"/>
      <c r="B1042" s="54"/>
      <c r="C1042" s="54"/>
      <c r="D1042" s="54"/>
      <c r="E1042" s="54"/>
      <c r="F1042" s="54"/>
      <c r="G1042" s="54"/>
      <c r="H1042" s="54"/>
      <c r="I1042" s="54"/>
      <c r="J1042" s="54"/>
      <c r="K1042" s="54"/>
      <c r="L1042" s="54"/>
      <c r="M1042" s="54"/>
      <c r="N1042" s="54"/>
      <c r="O1042" s="54"/>
      <c r="P1042" s="54"/>
      <c r="Q1042" s="54"/>
      <c r="R1042" s="54"/>
      <c r="S1042" s="54"/>
      <c r="T1042" s="54"/>
      <c r="U1042" s="54"/>
      <c r="V1042" s="54"/>
      <c r="W1042" s="54"/>
      <c r="AQ1042" s="117" t="s">
        <v>57</v>
      </c>
      <c r="AR1042" s="117" t="s">
        <v>174</v>
      </c>
      <c r="AS1042" s="117">
        <v>2100204</v>
      </c>
      <c r="AT1042" s="117"/>
      <c r="AU1042" s="117"/>
    </row>
    <row r="1043" spans="1:47" s="139" customFormat="1" ht="30" customHeight="1">
      <c r="A1043" s="54"/>
      <c r="B1043" s="54"/>
      <c r="C1043" s="54"/>
      <c r="D1043" s="54"/>
      <c r="E1043" s="54"/>
      <c r="F1043" s="54"/>
      <c r="G1043" s="54"/>
      <c r="H1043" s="54"/>
      <c r="I1043" s="54"/>
      <c r="J1043" s="54"/>
      <c r="K1043" s="54"/>
      <c r="L1043" s="54"/>
      <c r="M1043" s="54"/>
      <c r="N1043" s="54"/>
      <c r="O1043" s="54"/>
      <c r="P1043" s="54"/>
      <c r="Q1043" s="54"/>
      <c r="R1043" s="54"/>
      <c r="S1043" s="54"/>
      <c r="T1043" s="54"/>
      <c r="U1043" s="54"/>
      <c r="V1043" s="54"/>
      <c r="W1043" s="54"/>
      <c r="AQ1043" s="117" t="s">
        <v>57</v>
      </c>
      <c r="AR1043" s="117" t="s">
        <v>200</v>
      </c>
      <c r="AS1043" s="117">
        <v>2100303</v>
      </c>
      <c r="AT1043" s="117"/>
      <c r="AU1043" s="117"/>
    </row>
    <row r="1044" spans="1:47" s="139" customFormat="1" ht="30" customHeight="1">
      <c r="A1044" s="54"/>
      <c r="B1044" s="54"/>
      <c r="C1044" s="54"/>
      <c r="D1044" s="54"/>
      <c r="E1044" s="54"/>
      <c r="F1044" s="54"/>
      <c r="G1044" s="54"/>
      <c r="H1044" s="54"/>
      <c r="I1044" s="54"/>
      <c r="J1044" s="54"/>
      <c r="K1044" s="54"/>
      <c r="L1044" s="54"/>
      <c r="M1044" s="54"/>
      <c r="N1044" s="54"/>
      <c r="O1044" s="54"/>
      <c r="P1044" s="54"/>
      <c r="Q1044" s="54"/>
      <c r="R1044" s="54"/>
      <c r="S1044" s="54"/>
      <c r="T1044" s="54"/>
      <c r="U1044" s="54"/>
      <c r="V1044" s="54"/>
      <c r="W1044" s="54"/>
      <c r="AQ1044" s="117" t="s">
        <v>57</v>
      </c>
      <c r="AR1044" s="117" t="s">
        <v>226</v>
      </c>
      <c r="AS1044" s="117">
        <v>2100402</v>
      </c>
      <c r="AT1044" s="117"/>
      <c r="AU1044" s="117"/>
    </row>
    <row r="1045" spans="1:47" s="139" customFormat="1" ht="30"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AQ1045" s="117" t="s">
        <v>57</v>
      </c>
      <c r="AR1045" s="117" t="s">
        <v>250</v>
      </c>
      <c r="AS1045" s="117">
        <v>2100436</v>
      </c>
      <c r="AT1045" s="117"/>
      <c r="AU1045" s="117"/>
    </row>
    <row r="1046" spans="1:47" s="139" customFormat="1" ht="30" customHeight="1">
      <c r="A1046" s="54"/>
      <c r="B1046" s="54"/>
      <c r="C1046" s="54"/>
      <c r="D1046" s="54"/>
      <c r="E1046" s="54"/>
      <c r="F1046" s="54"/>
      <c r="G1046" s="54"/>
      <c r="H1046" s="54"/>
      <c r="I1046" s="54"/>
      <c r="J1046" s="54"/>
      <c r="K1046" s="54"/>
      <c r="L1046" s="54"/>
      <c r="M1046" s="54"/>
      <c r="N1046" s="54"/>
      <c r="O1046" s="54"/>
      <c r="P1046" s="54"/>
      <c r="Q1046" s="54"/>
      <c r="R1046" s="54"/>
      <c r="S1046" s="54"/>
      <c r="T1046" s="54"/>
      <c r="U1046" s="54"/>
      <c r="V1046" s="54"/>
      <c r="W1046" s="54"/>
      <c r="AQ1046" s="117" t="s">
        <v>57</v>
      </c>
      <c r="AR1046" s="117" t="s">
        <v>275</v>
      </c>
      <c r="AS1046" s="117">
        <v>2100477</v>
      </c>
      <c r="AT1046" s="117"/>
      <c r="AU1046" s="117"/>
    </row>
    <row r="1047" spans="1:47" s="139" customFormat="1" ht="30" customHeight="1">
      <c r="A1047" s="54"/>
      <c r="B1047" s="54"/>
      <c r="C1047" s="54"/>
      <c r="D1047" s="54"/>
      <c r="E1047" s="54"/>
      <c r="F1047" s="54"/>
      <c r="G1047" s="54"/>
      <c r="H1047" s="54"/>
      <c r="I1047" s="54"/>
      <c r="J1047" s="54"/>
      <c r="K1047" s="54"/>
      <c r="L1047" s="54"/>
      <c r="M1047" s="54"/>
      <c r="N1047" s="54"/>
      <c r="O1047" s="54"/>
      <c r="P1047" s="54"/>
      <c r="Q1047" s="54"/>
      <c r="R1047" s="54"/>
      <c r="S1047" s="54"/>
      <c r="T1047" s="54"/>
      <c r="U1047" s="54"/>
      <c r="V1047" s="54"/>
      <c r="W1047" s="54"/>
      <c r="AQ1047" s="117" t="s">
        <v>57</v>
      </c>
      <c r="AR1047" s="117" t="s">
        <v>301</v>
      </c>
      <c r="AS1047" s="117">
        <v>2100501</v>
      </c>
      <c r="AT1047" s="117"/>
      <c r="AU1047" s="117"/>
    </row>
    <row r="1048" spans="1:47" s="139" customFormat="1" ht="30" customHeight="1">
      <c r="A1048" s="54"/>
      <c r="B1048" s="54"/>
      <c r="C1048" s="54"/>
      <c r="D1048" s="54"/>
      <c r="E1048" s="54"/>
      <c r="F1048" s="54"/>
      <c r="G1048" s="54"/>
      <c r="H1048" s="54"/>
      <c r="I1048" s="54"/>
      <c r="J1048" s="54"/>
      <c r="K1048" s="54"/>
      <c r="L1048" s="54"/>
      <c r="M1048" s="54"/>
      <c r="N1048" s="54"/>
      <c r="O1048" s="54"/>
      <c r="P1048" s="54"/>
      <c r="Q1048" s="54"/>
      <c r="R1048" s="54"/>
      <c r="S1048" s="54"/>
      <c r="T1048" s="54"/>
      <c r="U1048" s="54"/>
      <c r="V1048" s="54"/>
      <c r="W1048" s="54"/>
      <c r="AQ1048" s="117" t="s">
        <v>57</v>
      </c>
      <c r="AR1048" s="117" t="s">
        <v>327</v>
      </c>
      <c r="AS1048" s="117">
        <v>2100550</v>
      </c>
      <c r="AT1048" s="117"/>
      <c r="AU1048" s="117"/>
    </row>
    <row r="1049" spans="1:47" s="139" customFormat="1" ht="30" customHeight="1">
      <c r="A1049" s="54"/>
      <c r="B1049" s="54"/>
      <c r="C1049" s="54"/>
      <c r="D1049" s="54"/>
      <c r="E1049" s="54"/>
      <c r="F1049" s="54"/>
      <c r="G1049" s="54"/>
      <c r="H1049" s="54"/>
      <c r="I1049" s="54"/>
      <c r="J1049" s="54"/>
      <c r="K1049" s="54"/>
      <c r="L1049" s="54"/>
      <c r="M1049" s="54"/>
      <c r="N1049" s="54"/>
      <c r="O1049" s="54"/>
      <c r="P1049" s="54"/>
      <c r="Q1049" s="54"/>
      <c r="R1049" s="54"/>
      <c r="S1049" s="54"/>
      <c r="T1049" s="54"/>
      <c r="U1049" s="54"/>
      <c r="V1049" s="54"/>
      <c r="W1049" s="54"/>
      <c r="AQ1049" s="117" t="s">
        <v>57</v>
      </c>
      <c r="AR1049" s="117" t="s">
        <v>352</v>
      </c>
      <c r="AS1049" s="117">
        <v>2100600</v>
      </c>
      <c r="AT1049" s="117"/>
      <c r="AU1049" s="117"/>
    </row>
    <row r="1050" spans="1:47" s="139" customFormat="1" ht="30" customHeight="1">
      <c r="A1050" s="54"/>
      <c r="B1050" s="54"/>
      <c r="C1050" s="54"/>
      <c r="D1050" s="54"/>
      <c r="E1050" s="54"/>
      <c r="F1050" s="54"/>
      <c r="G1050" s="54"/>
      <c r="H1050" s="54"/>
      <c r="I1050" s="54"/>
      <c r="J1050" s="54"/>
      <c r="K1050" s="54"/>
      <c r="L1050" s="54"/>
      <c r="M1050" s="54"/>
      <c r="N1050" s="54"/>
      <c r="O1050" s="54"/>
      <c r="P1050" s="54"/>
      <c r="Q1050" s="54"/>
      <c r="R1050" s="54"/>
      <c r="S1050" s="54"/>
      <c r="T1050" s="54"/>
      <c r="U1050" s="54"/>
      <c r="V1050" s="54"/>
      <c r="W1050" s="54"/>
      <c r="AQ1050" s="117" t="s">
        <v>57</v>
      </c>
      <c r="AR1050" s="117" t="s">
        <v>376</v>
      </c>
      <c r="AS1050" s="117">
        <v>2100709</v>
      </c>
      <c r="AT1050" s="117"/>
      <c r="AU1050" s="117"/>
    </row>
    <row r="1051" spans="1:47" s="139" customFormat="1" ht="30" customHeight="1">
      <c r="A1051" s="54"/>
      <c r="B1051" s="54"/>
      <c r="C1051" s="54"/>
      <c r="D1051" s="54"/>
      <c r="E1051" s="54"/>
      <c r="F1051" s="54"/>
      <c r="G1051" s="54"/>
      <c r="H1051" s="54"/>
      <c r="I1051" s="54"/>
      <c r="J1051" s="54"/>
      <c r="K1051" s="54"/>
      <c r="L1051" s="54"/>
      <c r="M1051" s="54"/>
      <c r="N1051" s="54"/>
      <c r="O1051" s="54"/>
      <c r="P1051" s="54"/>
      <c r="Q1051" s="54"/>
      <c r="R1051" s="54"/>
      <c r="S1051" s="54"/>
      <c r="T1051" s="54"/>
      <c r="U1051" s="54"/>
      <c r="V1051" s="54"/>
      <c r="W1051" s="54"/>
      <c r="AQ1051" s="117" t="s">
        <v>57</v>
      </c>
      <c r="AR1051" s="117" t="s">
        <v>401</v>
      </c>
      <c r="AS1051" s="117">
        <v>2100808</v>
      </c>
      <c r="AT1051" s="117"/>
      <c r="AU1051" s="117"/>
    </row>
    <row r="1052" spans="1:47" s="139" customFormat="1" ht="30" customHeight="1">
      <c r="A1052" s="54"/>
      <c r="B1052" s="54"/>
      <c r="C1052" s="54"/>
      <c r="D1052" s="54"/>
      <c r="E1052" s="54"/>
      <c r="F1052" s="54"/>
      <c r="G1052" s="54"/>
      <c r="H1052" s="54"/>
      <c r="I1052" s="54"/>
      <c r="J1052" s="54"/>
      <c r="K1052" s="54"/>
      <c r="L1052" s="54"/>
      <c r="M1052" s="54"/>
      <c r="N1052" s="54"/>
      <c r="O1052" s="54"/>
      <c r="P1052" s="54"/>
      <c r="Q1052" s="54"/>
      <c r="R1052" s="54"/>
      <c r="S1052" s="54"/>
      <c r="T1052" s="54"/>
      <c r="U1052" s="54"/>
      <c r="V1052" s="54"/>
      <c r="W1052" s="54"/>
      <c r="AQ1052" s="117" t="s">
        <v>57</v>
      </c>
      <c r="AR1052" s="117" t="s">
        <v>426</v>
      </c>
      <c r="AS1052" s="117">
        <v>2100832</v>
      </c>
      <c r="AT1052" s="117"/>
      <c r="AU1052" s="117"/>
    </row>
    <row r="1053" spans="1:47" s="139" customFormat="1" ht="30" customHeight="1">
      <c r="A1053" s="54"/>
      <c r="B1053" s="54"/>
      <c r="C1053" s="54"/>
      <c r="D1053" s="54"/>
      <c r="E1053" s="54"/>
      <c r="F1053" s="54"/>
      <c r="G1053" s="54"/>
      <c r="H1053" s="54"/>
      <c r="I1053" s="54"/>
      <c r="J1053" s="54"/>
      <c r="K1053" s="54"/>
      <c r="L1053" s="54"/>
      <c r="M1053" s="54"/>
      <c r="N1053" s="54"/>
      <c r="O1053" s="54"/>
      <c r="P1053" s="54"/>
      <c r="Q1053" s="54"/>
      <c r="R1053" s="54"/>
      <c r="S1053" s="54"/>
      <c r="T1053" s="54"/>
      <c r="U1053" s="54"/>
      <c r="V1053" s="54"/>
      <c r="W1053" s="54"/>
      <c r="AQ1053" s="117" t="s">
        <v>57</v>
      </c>
      <c r="AR1053" s="117" t="s">
        <v>417</v>
      </c>
      <c r="AS1053" s="117">
        <v>2100873</v>
      </c>
      <c r="AT1053" s="117"/>
      <c r="AU1053" s="117"/>
    </row>
    <row r="1054" spans="1:47" s="139" customFormat="1" ht="30" customHeight="1">
      <c r="A1054" s="54"/>
      <c r="B1054" s="54"/>
      <c r="C1054" s="54"/>
      <c r="D1054" s="54"/>
      <c r="E1054" s="54"/>
      <c r="F1054" s="54"/>
      <c r="G1054" s="54"/>
      <c r="H1054" s="54"/>
      <c r="I1054" s="54"/>
      <c r="J1054" s="54"/>
      <c r="K1054" s="54"/>
      <c r="L1054" s="54"/>
      <c r="M1054" s="54"/>
      <c r="N1054" s="54"/>
      <c r="O1054" s="54"/>
      <c r="P1054" s="54"/>
      <c r="Q1054" s="54"/>
      <c r="R1054" s="54"/>
      <c r="S1054" s="54"/>
      <c r="T1054" s="54"/>
      <c r="U1054" s="54"/>
      <c r="V1054" s="54"/>
      <c r="W1054" s="54"/>
      <c r="AQ1054" s="117" t="s">
        <v>57</v>
      </c>
      <c r="AR1054" s="117" t="s">
        <v>477</v>
      </c>
      <c r="AS1054" s="117">
        <v>2100907</v>
      </c>
      <c r="AT1054" s="117"/>
      <c r="AU1054" s="117"/>
    </row>
    <row r="1055" spans="1:47" s="139" customFormat="1" ht="30" customHeight="1">
      <c r="A1055" s="54"/>
      <c r="B1055" s="54"/>
      <c r="C1055" s="54"/>
      <c r="D1055" s="54"/>
      <c r="E1055" s="54"/>
      <c r="F1055" s="54"/>
      <c r="G1055" s="54"/>
      <c r="H1055" s="54"/>
      <c r="I1055" s="54"/>
      <c r="J1055" s="54"/>
      <c r="K1055" s="54"/>
      <c r="L1055" s="54"/>
      <c r="M1055" s="54"/>
      <c r="N1055" s="54"/>
      <c r="O1055" s="54"/>
      <c r="P1055" s="54"/>
      <c r="Q1055" s="54"/>
      <c r="R1055" s="54"/>
      <c r="S1055" s="54"/>
      <c r="T1055" s="54"/>
      <c r="U1055" s="54"/>
      <c r="V1055" s="54"/>
      <c r="W1055" s="54"/>
      <c r="AQ1055" s="117" t="s">
        <v>57</v>
      </c>
      <c r="AR1055" s="117" t="s">
        <v>501</v>
      </c>
      <c r="AS1055" s="117">
        <v>2100956</v>
      </c>
      <c r="AT1055" s="117"/>
      <c r="AU1055" s="117"/>
    </row>
    <row r="1056" spans="1:47" s="139" customFormat="1" ht="30" customHeight="1">
      <c r="A1056" s="54"/>
      <c r="B1056" s="54"/>
      <c r="C1056" s="54"/>
      <c r="D1056" s="54"/>
      <c r="E1056" s="54"/>
      <c r="F1056" s="54"/>
      <c r="G1056" s="54"/>
      <c r="H1056" s="54"/>
      <c r="I1056" s="54"/>
      <c r="J1056" s="54"/>
      <c r="K1056" s="54"/>
      <c r="L1056" s="54"/>
      <c r="M1056" s="54"/>
      <c r="N1056" s="54"/>
      <c r="O1056" s="54"/>
      <c r="P1056" s="54"/>
      <c r="Q1056" s="54"/>
      <c r="R1056" s="54"/>
      <c r="S1056" s="54"/>
      <c r="T1056" s="54"/>
      <c r="U1056" s="54"/>
      <c r="V1056" s="54"/>
      <c r="W1056" s="54"/>
      <c r="AQ1056" s="117" t="s">
        <v>57</v>
      </c>
      <c r="AR1056" s="117" t="s">
        <v>524</v>
      </c>
      <c r="AS1056" s="117">
        <v>2101004</v>
      </c>
      <c r="AT1056" s="117"/>
      <c r="AU1056" s="117"/>
    </row>
    <row r="1057" spans="1:47" s="139" customFormat="1" ht="30" customHeight="1">
      <c r="A1057" s="54"/>
      <c r="B1057" s="54"/>
      <c r="C1057" s="54"/>
      <c r="D1057" s="54"/>
      <c r="E1057" s="54"/>
      <c r="F1057" s="54"/>
      <c r="G1057" s="54"/>
      <c r="H1057" s="54"/>
      <c r="I1057" s="54"/>
      <c r="J1057" s="54"/>
      <c r="K1057" s="54"/>
      <c r="L1057" s="54"/>
      <c r="M1057" s="54"/>
      <c r="N1057" s="54"/>
      <c r="O1057" s="54"/>
      <c r="P1057" s="54"/>
      <c r="Q1057" s="54"/>
      <c r="R1057" s="54"/>
      <c r="S1057" s="54"/>
      <c r="T1057" s="54"/>
      <c r="U1057" s="54"/>
      <c r="V1057" s="54"/>
      <c r="W1057" s="54"/>
      <c r="AQ1057" s="117" t="s">
        <v>57</v>
      </c>
      <c r="AR1057" s="117" t="s">
        <v>548</v>
      </c>
      <c r="AS1057" s="117">
        <v>2101103</v>
      </c>
      <c r="AT1057" s="117"/>
      <c r="AU1057" s="117"/>
    </row>
    <row r="1058" spans="1:47" s="139" customFormat="1" ht="30" customHeight="1">
      <c r="A1058" s="54"/>
      <c r="B1058" s="54"/>
      <c r="C1058" s="54"/>
      <c r="D1058" s="54"/>
      <c r="E1058" s="54"/>
      <c r="F1058" s="54"/>
      <c r="G1058" s="54"/>
      <c r="H1058" s="54"/>
      <c r="I1058" s="54"/>
      <c r="J1058" s="54"/>
      <c r="K1058" s="54"/>
      <c r="L1058" s="54"/>
      <c r="M1058" s="54"/>
      <c r="N1058" s="54"/>
      <c r="O1058" s="54"/>
      <c r="P1058" s="54"/>
      <c r="Q1058" s="54"/>
      <c r="R1058" s="54"/>
      <c r="S1058" s="54"/>
      <c r="T1058" s="54"/>
      <c r="U1058" s="54"/>
      <c r="V1058" s="54"/>
      <c r="W1058" s="54"/>
      <c r="AQ1058" s="117" t="s">
        <v>57</v>
      </c>
      <c r="AR1058" s="117" t="s">
        <v>571</v>
      </c>
      <c r="AS1058" s="117">
        <v>2101202</v>
      </c>
      <c r="AT1058" s="117"/>
      <c r="AU1058" s="117"/>
    </row>
    <row r="1059" spans="1:47" s="139" customFormat="1" ht="30" customHeight="1">
      <c r="A1059" s="54"/>
      <c r="B1059" s="54"/>
      <c r="C1059" s="54"/>
      <c r="D1059" s="54"/>
      <c r="E1059" s="54"/>
      <c r="F1059" s="54"/>
      <c r="G1059" s="54"/>
      <c r="H1059" s="54"/>
      <c r="I1059" s="54"/>
      <c r="J1059" s="54"/>
      <c r="K1059" s="54"/>
      <c r="L1059" s="54"/>
      <c r="M1059" s="54"/>
      <c r="N1059" s="54"/>
      <c r="O1059" s="54"/>
      <c r="P1059" s="54"/>
      <c r="Q1059" s="54"/>
      <c r="R1059" s="54"/>
      <c r="S1059" s="54"/>
      <c r="T1059" s="54"/>
      <c r="U1059" s="54"/>
      <c r="V1059" s="54"/>
      <c r="W1059" s="54"/>
      <c r="AQ1059" s="117" t="s">
        <v>57</v>
      </c>
      <c r="AR1059" s="117" t="s">
        <v>594</v>
      </c>
      <c r="AS1059" s="117">
        <v>2101251</v>
      </c>
      <c r="AT1059" s="117"/>
      <c r="AU1059" s="117"/>
    </row>
    <row r="1060" spans="1:47" s="139" customFormat="1" ht="30" customHeight="1">
      <c r="A1060" s="54"/>
      <c r="B1060" s="54"/>
      <c r="C1060" s="54"/>
      <c r="D1060" s="54"/>
      <c r="E1060" s="54"/>
      <c r="F1060" s="54"/>
      <c r="G1060" s="54"/>
      <c r="H1060" s="54"/>
      <c r="I1060" s="54"/>
      <c r="J1060" s="54"/>
      <c r="K1060" s="54"/>
      <c r="L1060" s="54"/>
      <c r="M1060" s="54"/>
      <c r="N1060" s="54"/>
      <c r="O1060" s="54"/>
      <c r="P1060" s="54"/>
      <c r="Q1060" s="54"/>
      <c r="R1060" s="54"/>
      <c r="S1060" s="54"/>
      <c r="T1060" s="54"/>
      <c r="U1060" s="54"/>
      <c r="V1060" s="54"/>
      <c r="W1060" s="54"/>
      <c r="AQ1060" s="117" t="s">
        <v>57</v>
      </c>
      <c r="AR1060" s="117" t="s">
        <v>617</v>
      </c>
      <c r="AS1060" s="117">
        <v>2101301</v>
      </c>
      <c r="AT1060" s="117"/>
      <c r="AU1060" s="117"/>
    </row>
    <row r="1061" spans="1:47" s="139" customFormat="1" ht="30" customHeight="1">
      <c r="A1061" s="54"/>
      <c r="B1061" s="54"/>
      <c r="C1061" s="54"/>
      <c r="D1061" s="54"/>
      <c r="E1061" s="54"/>
      <c r="F1061" s="54"/>
      <c r="G1061" s="54"/>
      <c r="H1061" s="54"/>
      <c r="I1061" s="54"/>
      <c r="J1061" s="54"/>
      <c r="K1061" s="54"/>
      <c r="L1061" s="54"/>
      <c r="M1061" s="54"/>
      <c r="N1061" s="54"/>
      <c r="O1061" s="54"/>
      <c r="P1061" s="54"/>
      <c r="Q1061" s="54"/>
      <c r="R1061" s="54"/>
      <c r="S1061" s="54"/>
      <c r="T1061" s="54"/>
      <c r="U1061" s="54"/>
      <c r="V1061" s="54"/>
      <c r="W1061" s="54"/>
      <c r="AQ1061" s="117" t="s">
        <v>57</v>
      </c>
      <c r="AR1061" s="117" t="s">
        <v>638</v>
      </c>
      <c r="AS1061" s="117">
        <v>2101350</v>
      </c>
      <c r="AT1061" s="117"/>
      <c r="AU1061" s="117"/>
    </row>
    <row r="1062" spans="1:47" s="139" customFormat="1" ht="30" customHeight="1">
      <c r="A1062" s="54"/>
      <c r="B1062" s="54"/>
      <c r="C1062" s="54"/>
      <c r="D1062" s="54"/>
      <c r="E1062" s="54"/>
      <c r="F1062" s="54"/>
      <c r="G1062" s="54"/>
      <c r="H1062" s="54"/>
      <c r="I1062" s="54"/>
      <c r="J1062" s="54"/>
      <c r="K1062" s="54"/>
      <c r="L1062" s="54"/>
      <c r="M1062" s="54"/>
      <c r="N1062" s="54"/>
      <c r="O1062" s="54"/>
      <c r="P1062" s="54"/>
      <c r="Q1062" s="54"/>
      <c r="R1062" s="54"/>
      <c r="S1062" s="54"/>
      <c r="T1062" s="54"/>
      <c r="U1062" s="54"/>
      <c r="V1062" s="54"/>
      <c r="W1062" s="54"/>
      <c r="AQ1062" s="117" t="s">
        <v>57</v>
      </c>
      <c r="AR1062" s="117" t="s">
        <v>659</v>
      </c>
      <c r="AS1062" s="117">
        <v>2101400</v>
      </c>
      <c r="AT1062" s="117"/>
      <c r="AU1062" s="117"/>
    </row>
    <row r="1063" spans="1:47" s="139" customFormat="1" ht="30" customHeight="1">
      <c r="A1063" s="54"/>
      <c r="B1063" s="54"/>
      <c r="C1063" s="54"/>
      <c r="D1063" s="54"/>
      <c r="E1063" s="54"/>
      <c r="F1063" s="54"/>
      <c r="G1063" s="54"/>
      <c r="H1063" s="54"/>
      <c r="I1063" s="54"/>
      <c r="J1063" s="54"/>
      <c r="K1063" s="54"/>
      <c r="L1063" s="54"/>
      <c r="M1063" s="54"/>
      <c r="N1063" s="54"/>
      <c r="O1063" s="54"/>
      <c r="P1063" s="54"/>
      <c r="Q1063" s="54"/>
      <c r="R1063" s="54"/>
      <c r="S1063" s="54"/>
      <c r="T1063" s="54"/>
      <c r="U1063" s="54"/>
      <c r="V1063" s="54"/>
      <c r="W1063" s="54"/>
      <c r="AQ1063" s="117" t="s">
        <v>57</v>
      </c>
      <c r="AR1063" s="117" t="s">
        <v>680</v>
      </c>
      <c r="AS1063" s="117">
        <v>2101509</v>
      </c>
      <c r="AT1063" s="117"/>
      <c r="AU1063" s="117"/>
    </row>
    <row r="1064" spans="1:47" s="139" customFormat="1" ht="30" customHeight="1">
      <c r="A1064" s="54"/>
      <c r="B1064" s="54"/>
      <c r="C1064" s="54"/>
      <c r="D1064" s="54"/>
      <c r="E1064" s="54"/>
      <c r="F1064" s="54"/>
      <c r="G1064" s="54"/>
      <c r="H1064" s="54"/>
      <c r="I1064" s="54"/>
      <c r="J1064" s="54"/>
      <c r="K1064" s="54"/>
      <c r="L1064" s="54"/>
      <c r="M1064" s="54"/>
      <c r="N1064" s="54"/>
      <c r="O1064" s="54"/>
      <c r="P1064" s="54"/>
      <c r="Q1064" s="54"/>
      <c r="R1064" s="54"/>
      <c r="S1064" s="54"/>
      <c r="T1064" s="54"/>
      <c r="U1064" s="54"/>
      <c r="V1064" s="54"/>
      <c r="W1064" s="54"/>
      <c r="AQ1064" s="117" t="s">
        <v>57</v>
      </c>
      <c r="AR1064" s="117" t="s">
        <v>700</v>
      </c>
      <c r="AS1064" s="117">
        <v>2101608</v>
      </c>
      <c r="AT1064" s="117"/>
      <c r="AU1064" s="117"/>
    </row>
    <row r="1065" spans="1:47" s="139" customFormat="1" ht="30" customHeight="1">
      <c r="A1065" s="54"/>
      <c r="B1065" s="54"/>
      <c r="C1065" s="54"/>
      <c r="D1065" s="54"/>
      <c r="E1065" s="54"/>
      <c r="F1065" s="54"/>
      <c r="G1065" s="54"/>
      <c r="H1065" s="54"/>
      <c r="I1065" s="54"/>
      <c r="J1065" s="54"/>
      <c r="K1065" s="54"/>
      <c r="L1065" s="54"/>
      <c r="M1065" s="54"/>
      <c r="N1065" s="54"/>
      <c r="O1065" s="54"/>
      <c r="P1065" s="54"/>
      <c r="Q1065" s="54"/>
      <c r="R1065" s="54"/>
      <c r="S1065" s="54"/>
      <c r="T1065" s="54"/>
      <c r="U1065" s="54"/>
      <c r="V1065" s="54"/>
      <c r="W1065" s="54"/>
      <c r="AQ1065" s="117" t="s">
        <v>57</v>
      </c>
      <c r="AR1065" s="117" t="s">
        <v>722</v>
      </c>
      <c r="AS1065" s="117">
        <v>2101707</v>
      </c>
      <c r="AT1065" s="117"/>
      <c r="AU1065" s="117"/>
    </row>
    <row r="1066" spans="1:47" s="139" customFormat="1" ht="30" customHeight="1">
      <c r="A1066" s="54"/>
      <c r="B1066" s="54"/>
      <c r="C1066" s="54"/>
      <c r="D1066" s="54"/>
      <c r="E1066" s="54"/>
      <c r="F1066" s="54"/>
      <c r="G1066" s="54"/>
      <c r="H1066" s="54"/>
      <c r="I1066" s="54"/>
      <c r="J1066" s="54"/>
      <c r="K1066" s="54"/>
      <c r="L1066" s="54"/>
      <c r="M1066" s="54"/>
      <c r="N1066" s="54"/>
      <c r="O1066" s="54"/>
      <c r="P1066" s="54"/>
      <c r="Q1066" s="54"/>
      <c r="R1066" s="54"/>
      <c r="S1066" s="54"/>
      <c r="T1066" s="54"/>
      <c r="U1066" s="54"/>
      <c r="V1066" s="54"/>
      <c r="W1066" s="54"/>
      <c r="AQ1066" s="117" t="s">
        <v>57</v>
      </c>
      <c r="AR1066" s="117" t="s">
        <v>744</v>
      </c>
      <c r="AS1066" s="117">
        <v>2101772</v>
      </c>
      <c r="AT1066" s="117"/>
      <c r="AU1066" s="117"/>
    </row>
    <row r="1067" spans="1:47" s="139" customFormat="1" ht="30" customHeight="1">
      <c r="A1067" s="54"/>
      <c r="B1067" s="54"/>
      <c r="C1067" s="54"/>
      <c r="D1067" s="54"/>
      <c r="E1067" s="54"/>
      <c r="F1067" s="54"/>
      <c r="G1067" s="54"/>
      <c r="H1067" s="54"/>
      <c r="I1067" s="54"/>
      <c r="J1067" s="54"/>
      <c r="K1067" s="54"/>
      <c r="L1067" s="54"/>
      <c r="M1067" s="54"/>
      <c r="N1067" s="54"/>
      <c r="O1067" s="54"/>
      <c r="P1067" s="54"/>
      <c r="Q1067" s="54"/>
      <c r="R1067" s="54"/>
      <c r="S1067" s="54"/>
      <c r="T1067" s="54"/>
      <c r="U1067" s="54"/>
      <c r="V1067" s="54"/>
      <c r="W1067" s="54"/>
      <c r="AQ1067" s="117" t="s">
        <v>57</v>
      </c>
      <c r="AR1067" s="117" t="s">
        <v>765</v>
      </c>
      <c r="AS1067" s="117">
        <v>2101731</v>
      </c>
      <c r="AT1067" s="117"/>
      <c r="AU1067" s="117"/>
    </row>
    <row r="1068" spans="1:47" s="139" customFormat="1" ht="30" customHeight="1">
      <c r="A1068" s="54"/>
      <c r="B1068" s="54"/>
      <c r="C1068" s="54"/>
      <c r="D1068" s="54"/>
      <c r="E1068" s="54"/>
      <c r="F1068" s="54"/>
      <c r="G1068" s="54"/>
      <c r="H1068" s="54"/>
      <c r="I1068" s="54"/>
      <c r="J1068" s="54"/>
      <c r="K1068" s="54"/>
      <c r="L1068" s="54"/>
      <c r="M1068" s="54"/>
      <c r="N1068" s="54"/>
      <c r="O1068" s="54"/>
      <c r="P1068" s="54"/>
      <c r="Q1068" s="54"/>
      <c r="R1068" s="54"/>
      <c r="S1068" s="54"/>
      <c r="T1068" s="54"/>
      <c r="U1068" s="54"/>
      <c r="V1068" s="54"/>
      <c r="W1068" s="54"/>
      <c r="AQ1068" s="117" t="s">
        <v>57</v>
      </c>
      <c r="AR1068" s="117" t="s">
        <v>788</v>
      </c>
      <c r="AS1068" s="117">
        <v>2101806</v>
      </c>
      <c r="AT1068" s="117"/>
      <c r="AU1068" s="117"/>
    </row>
    <row r="1069" spans="1:47" s="139" customFormat="1" ht="30" customHeight="1">
      <c r="A1069" s="54"/>
      <c r="B1069" s="54"/>
      <c r="C1069" s="54"/>
      <c r="D1069" s="54"/>
      <c r="E1069" s="54"/>
      <c r="F1069" s="54"/>
      <c r="G1069" s="54"/>
      <c r="H1069" s="54"/>
      <c r="I1069" s="54"/>
      <c r="J1069" s="54"/>
      <c r="K1069" s="54"/>
      <c r="L1069" s="54"/>
      <c r="M1069" s="54"/>
      <c r="N1069" s="54"/>
      <c r="O1069" s="54"/>
      <c r="P1069" s="54"/>
      <c r="Q1069" s="54"/>
      <c r="R1069" s="54"/>
      <c r="S1069" s="54"/>
      <c r="T1069" s="54"/>
      <c r="U1069" s="54"/>
      <c r="V1069" s="54"/>
      <c r="W1069" s="54"/>
      <c r="AQ1069" s="117" t="s">
        <v>57</v>
      </c>
      <c r="AR1069" s="117" t="s">
        <v>809</v>
      </c>
      <c r="AS1069" s="117">
        <v>2101905</v>
      </c>
      <c r="AT1069" s="117"/>
      <c r="AU1069" s="117"/>
    </row>
    <row r="1070" spans="1:47" s="139" customFormat="1" ht="30" customHeight="1">
      <c r="A1070" s="54"/>
      <c r="B1070" s="54"/>
      <c r="C1070" s="54"/>
      <c r="D1070" s="54"/>
      <c r="E1070" s="54"/>
      <c r="F1070" s="54"/>
      <c r="G1070" s="54"/>
      <c r="H1070" s="54"/>
      <c r="I1070" s="54"/>
      <c r="J1070" s="54"/>
      <c r="K1070" s="54"/>
      <c r="L1070" s="54"/>
      <c r="M1070" s="54"/>
      <c r="N1070" s="54"/>
      <c r="O1070" s="54"/>
      <c r="P1070" s="54"/>
      <c r="Q1070" s="54"/>
      <c r="R1070" s="54"/>
      <c r="S1070" s="54"/>
      <c r="T1070" s="54"/>
      <c r="U1070" s="54"/>
      <c r="V1070" s="54"/>
      <c r="W1070" s="54"/>
      <c r="AQ1070" s="117" t="s">
        <v>57</v>
      </c>
      <c r="AR1070" s="117" t="s">
        <v>830</v>
      </c>
      <c r="AS1070" s="117">
        <v>2101939</v>
      </c>
      <c r="AT1070" s="117"/>
      <c r="AU1070" s="117"/>
    </row>
    <row r="1071" spans="1:47" s="139" customFormat="1" ht="30" customHeight="1">
      <c r="A1071" s="54"/>
      <c r="B1071" s="54"/>
      <c r="C1071" s="54"/>
      <c r="D1071" s="54"/>
      <c r="E1071" s="54"/>
      <c r="F1071" s="54"/>
      <c r="G1071" s="54"/>
      <c r="H1071" s="54"/>
      <c r="I1071" s="54"/>
      <c r="J1071" s="54"/>
      <c r="K1071" s="54"/>
      <c r="L1071" s="54"/>
      <c r="M1071" s="54"/>
      <c r="N1071" s="54"/>
      <c r="O1071" s="54"/>
      <c r="P1071" s="54"/>
      <c r="Q1071" s="54"/>
      <c r="R1071" s="54"/>
      <c r="S1071" s="54"/>
      <c r="T1071" s="54"/>
      <c r="U1071" s="54"/>
      <c r="V1071" s="54"/>
      <c r="W1071" s="54"/>
      <c r="AQ1071" s="117" t="s">
        <v>57</v>
      </c>
      <c r="AR1071" s="117" t="s">
        <v>852</v>
      </c>
      <c r="AS1071" s="117">
        <v>2101970</v>
      </c>
      <c r="AT1071" s="117"/>
      <c r="AU1071" s="117"/>
    </row>
    <row r="1072" spans="1:47" s="139" customFormat="1" ht="30" customHeight="1">
      <c r="A1072" s="54"/>
      <c r="B1072" s="54"/>
      <c r="C1072" s="54"/>
      <c r="D1072" s="54"/>
      <c r="E1072" s="54"/>
      <c r="F1072" s="54"/>
      <c r="G1072" s="54"/>
      <c r="H1072" s="54"/>
      <c r="I1072" s="54"/>
      <c r="J1072" s="54"/>
      <c r="K1072" s="54"/>
      <c r="L1072" s="54"/>
      <c r="M1072" s="54"/>
      <c r="N1072" s="54"/>
      <c r="O1072" s="54"/>
      <c r="P1072" s="54"/>
      <c r="Q1072" s="54"/>
      <c r="R1072" s="54"/>
      <c r="S1072" s="54"/>
      <c r="T1072" s="54"/>
      <c r="U1072" s="54"/>
      <c r="V1072" s="54"/>
      <c r="W1072" s="54"/>
      <c r="AQ1072" s="117" t="s">
        <v>57</v>
      </c>
      <c r="AR1072" s="117" t="s">
        <v>336</v>
      </c>
      <c r="AS1072" s="117">
        <v>2102002</v>
      </c>
      <c r="AT1072" s="117"/>
      <c r="AU1072" s="117"/>
    </row>
    <row r="1073" spans="1:47" s="139" customFormat="1" ht="30" customHeight="1">
      <c r="A1073" s="54"/>
      <c r="B1073" s="54"/>
      <c r="C1073" s="54"/>
      <c r="D1073" s="54"/>
      <c r="E1073" s="54"/>
      <c r="F1073" s="54"/>
      <c r="G1073" s="54"/>
      <c r="H1073" s="54"/>
      <c r="I1073" s="54"/>
      <c r="J1073" s="54"/>
      <c r="K1073" s="54"/>
      <c r="L1073" s="54"/>
      <c r="M1073" s="54"/>
      <c r="N1073" s="54"/>
      <c r="O1073" s="54"/>
      <c r="P1073" s="54"/>
      <c r="Q1073" s="54"/>
      <c r="R1073" s="54"/>
      <c r="S1073" s="54"/>
      <c r="T1073" s="54"/>
      <c r="U1073" s="54"/>
      <c r="V1073" s="54"/>
      <c r="W1073" s="54"/>
      <c r="AQ1073" s="117" t="s">
        <v>57</v>
      </c>
      <c r="AR1073" s="117" t="s">
        <v>896</v>
      </c>
      <c r="AS1073" s="117">
        <v>2102036</v>
      </c>
      <c r="AT1073" s="117"/>
      <c r="AU1073" s="117"/>
    </row>
    <row r="1074" spans="1:47" s="139" customFormat="1" ht="30" customHeight="1">
      <c r="A1074" s="54"/>
      <c r="B1074" s="54"/>
      <c r="C1074" s="54"/>
      <c r="D1074" s="54"/>
      <c r="E1074" s="54"/>
      <c r="F1074" s="54"/>
      <c r="G1074" s="54"/>
      <c r="H1074" s="54"/>
      <c r="I1074" s="54"/>
      <c r="J1074" s="54"/>
      <c r="K1074" s="54"/>
      <c r="L1074" s="54"/>
      <c r="M1074" s="54"/>
      <c r="N1074" s="54"/>
      <c r="O1074" s="54"/>
      <c r="P1074" s="54"/>
      <c r="Q1074" s="54"/>
      <c r="R1074" s="54"/>
      <c r="S1074" s="54"/>
      <c r="T1074" s="54"/>
      <c r="U1074" s="54"/>
      <c r="V1074" s="54"/>
      <c r="W1074" s="54"/>
      <c r="AQ1074" s="117" t="s">
        <v>57</v>
      </c>
      <c r="AR1074" s="117" t="s">
        <v>919</v>
      </c>
      <c r="AS1074" s="117">
        <v>2102077</v>
      </c>
      <c r="AT1074" s="117"/>
      <c r="AU1074" s="117"/>
    </row>
    <row r="1075" spans="1:47" s="139" customFormat="1" ht="30" customHeight="1">
      <c r="A1075" s="54"/>
      <c r="B1075" s="54"/>
      <c r="C1075" s="54"/>
      <c r="D1075" s="54"/>
      <c r="E1075" s="54"/>
      <c r="F1075" s="54"/>
      <c r="G1075" s="54"/>
      <c r="H1075" s="54"/>
      <c r="I1075" s="54"/>
      <c r="J1075" s="54"/>
      <c r="K1075" s="54"/>
      <c r="L1075" s="54"/>
      <c r="M1075" s="54"/>
      <c r="N1075" s="54"/>
      <c r="O1075" s="54"/>
      <c r="P1075" s="54"/>
      <c r="Q1075" s="54"/>
      <c r="R1075" s="54"/>
      <c r="S1075" s="54"/>
      <c r="T1075" s="54"/>
      <c r="U1075" s="54"/>
      <c r="V1075" s="54"/>
      <c r="W1075" s="54"/>
      <c r="AQ1075" s="117" t="s">
        <v>57</v>
      </c>
      <c r="AR1075" s="117" t="s">
        <v>942</v>
      </c>
      <c r="AS1075" s="117">
        <v>2102101</v>
      </c>
      <c r="AT1075" s="117"/>
      <c r="AU1075" s="117"/>
    </row>
    <row r="1076" spans="1:47" s="139" customFormat="1" ht="30" customHeight="1">
      <c r="A1076" s="54"/>
      <c r="B1076" s="54"/>
      <c r="C1076" s="54"/>
      <c r="D1076" s="54"/>
      <c r="E1076" s="54"/>
      <c r="F1076" s="54"/>
      <c r="G1076" s="54"/>
      <c r="H1076" s="54"/>
      <c r="I1076" s="54"/>
      <c r="J1076" s="54"/>
      <c r="K1076" s="54"/>
      <c r="L1076" s="54"/>
      <c r="M1076" s="54"/>
      <c r="N1076" s="54"/>
      <c r="O1076" s="54"/>
      <c r="P1076" s="54"/>
      <c r="Q1076" s="54"/>
      <c r="R1076" s="54"/>
      <c r="S1076" s="54"/>
      <c r="T1076" s="54"/>
      <c r="U1076" s="54"/>
      <c r="V1076" s="54"/>
      <c r="W1076" s="54"/>
      <c r="AQ1076" s="117" t="s">
        <v>57</v>
      </c>
      <c r="AR1076" s="117" t="s">
        <v>964</v>
      </c>
      <c r="AS1076" s="117">
        <v>2102150</v>
      </c>
      <c r="AT1076" s="117"/>
      <c r="AU1076" s="117"/>
    </row>
    <row r="1077" spans="1:47" s="139" customFormat="1" ht="30" customHeight="1">
      <c r="A1077" s="54"/>
      <c r="B1077" s="54"/>
      <c r="C1077" s="54"/>
      <c r="D1077" s="54"/>
      <c r="E1077" s="54"/>
      <c r="F1077" s="54"/>
      <c r="G1077" s="54"/>
      <c r="H1077" s="54"/>
      <c r="I1077" s="54"/>
      <c r="J1077" s="54"/>
      <c r="K1077" s="54"/>
      <c r="L1077" s="54"/>
      <c r="M1077" s="54"/>
      <c r="N1077" s="54"/>
      <c r="O1077" s="54"/>
      <c r="P1077" s="54"/>
      <c r="Q1077" s="54"/>
      <c r="R1077" s="54"/>
      <c r="S1077" s="54"/>
      <c r="T1077" s="54"/>
      <c r="U1077" s="54"/>
      <c r="V1077" s="54"/>
      <c r="W1077" s="54"/>
      <c r="AQ1077" s="117" t="s">
        <v>57</v>
      </c>
      <c r="AR1077" s="117" t="s">
        <v>986</v>
      </c>
      <c r="AS1077" s="117">
        <v>2102200</v>
      </c>
      <c r="AT1077" s="117"/>
      <c r="AU1077" s="117"/>
    </row>
    <row r="1078" spans="1:47" s="139" customFormat="1" ht="30"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AQ1078" s="117" t="s">
        <v>57</v>
      </c>
      <c r="AR1078" s="117" t="s">
        <v>1009</v>
      </c>
      <c r="AS1078" s="117">
        <v>2102309</v>
      </c>
      <c r="AT1078" s="117"/>
      <c r="AU1078" s="117"/>
    </row>
    <row r="1079" spans="1:47" s="139" customFormat="1" ht="30" customHeight="1">
      <c r="A1079" s="54"/>
      <c r="B1079" s="54"/>
      <c r="C1079" s="54"/>
      <c r="D1079" s="54"/>
      <c r="E1079" s="54"/>
      <c r="F1079" s="54"/>
      <c r="G1079" s="54"/>
      <c r="H1079" s="54"/>
      <c r="I1079" s="54"/>
      <c r="J1079" s="54"/>
      <c r="K1079" s="54"/>
      <c r="L1079" s="54"/>
      <c r="M1079" s="54"/>
      <c r="N1079" s="54"/>
      <c r="O1079" s="54"/>
      <c r="P1079" s="54"/>
      <c r="Q1079" s="54"/>
      <c r="R1079" s="54"/>
      <c r="S1079" s="54"/>
      <c r="T1079" s="54"/>
      <c r="U1079" s="54"/>
      <c r="V1079" s="54"/>
      <c r="W1079" s="54"/>
      <c r="AQ1079" s="117" t="s">
        <v>57</v>
      </c>
      <c r="AR1079" s="117" t="s">
        <v>1031</v>
      </c>
      <c r="AS1079" s="117">
        <v>2102325</v>
      </c>
      <c r="AT1079" s="117"/>
      <c r="AU1079" s="117"/>
    </row>
    <row r="1080" spans="1:47" s="139" customFormat="1" ht="30" customHeight="1">
      <c r="A1080" s="54"/>
      <c r="B1080" s="54"/>
      <c r="C1080" s="54"/>
      <c r="D1080" s="54"/>
      <c r="E1080" s="54"/>
      <c r="F1080" s="54"/>
      <c r="G1080" s="54"/>
      <c r="H1080" s="54"/>
      <c r="I1080" s="54"/>
      <c r="J1080" s="54"/>
      <c r="K1080" s="54"/>
      <c r="L1080" s="54"/>
      <c r="M1080" s="54"/>
      <c r="N1080" s="54"/>
      <c r="O1080" s="54"/>
      <c r="P1080" s="54"/>
      <c r="Q1080" s="54"/>
      <c r="R1080" s="54"/>
      <c r="S1080" s="54"/>
      <c r="T1080" s="54"/>
      <c r="U1080" s="54"/>
      <c r="V1080" s="54"/>
      <c r="W1080" s="54"/>
      <c r="AQ1080" s="117" t="s">
        <v>57</v>
      </c>
      <c r="AR1080" s="117" t="s">
        <v>1053</v>
      </c>
      <c r="AS1080" s="117">
        <v>2102358</v>
      </c>
      <c r="AT1080" s="117"/>
      <c r="AU1080" s="117"/>
    </row>
    <row r="1081" spans="1:47" s="139" customFormat="1" ht="30" customHeight="1">
      <c r="A1081" s="54"/>
      <c r="B1081" s="54"/>
      <c r="C1081" s="54"/>
      <c r="D1081" s="54"/>
      <c r="E1081" s="54"/>
      <c r="F1081" s="54"/>
      <c r="G1081" s="54"/>
      <c r="H1081" s="54"/>
      <c r="I1081" s="54"/>
      <c r="J1081" s="54"/>
      <c r="K1081" s="54"/>
      <c r="L1081" s="54"/>
      <c r="M1081" s="54"/>
      <c r="N1081" s="54"/>
      <c r="O1081" s="54"/>
      <c r="P1081" s="54"/>
      <c r="Q1081" s="54"/>
      <c r="R1081" s="54"/>
      <c r="S1081" s="54"/>
      <c r="T1081" s="54"/>
      <c r="U1081" s="54"/>
      <c r="V1081" s="54"/>
      <c r="W1081" s="54"/>
      <c r="AQ1081" s="117" t="s">
        <v>57</v>
      </c>
      <c r="AR1081" s="117" t="s">
        <v>1075</v>
      </c>
      <c r="AS1081" s="117">
        <v>2102374</v>
      </c>
      <c r="AT1081" s="117"/>
      <c r="AU1081" s="117"/>
    </row>
    <row r="1082" spans="1:47" s="139" customFormat="1" ht="30" customHeight="1">
      <c r="A1082" s="54"/>
      <c r="B1082" s="54"/>
      <c r="C1082" s="54"/>
      <c r="D1082" s="54"/>
      <c r="E1082" s="54"/>
      <c r="F1082" s="54"/>
      <c r="G1082" s="54"/>
      <c r="H1082" s="54"/>
      <c r="I1082" s="54"/>
      <c r="J1082" s="54"/>
      <c r="K1082" s="54"/>
      <c r="L1082" s="54"/>
      <c r="M1082" s="54"/>
      <c r="N1082" s="54"/>
      <c r="O1082" s="54"/>
      <c r="P1082" s="54"/>
      <c r="Q1082" s="54"/>
      <c r="R1082" s="54"/>
      <c r="S1082" s="54"/>
      <c r="T1082" s="54"/>
      <c r="U1082" s="54"/>
      <c r="V1082" s="54"/>
      <c r="W1082" s="54"/>
      <c r="AQ1082" s="117" t="s">
        <v>57</v>
      </c>
      <c r="AR1082" s="117" t="s">
        <v>1097</v>
      </c>
      <c r="AS1082" s="117">
        <v>2102408</v>
      </c>
      <c r="AT1082" s="117"/>
      <c r="AU1082" s="117"/>
    </row>
    <row r="1083" spans="1:47" s="139" customFormat="1" ht="30" customHeight="1">
      <c r="A1083" s="54"/>
      <c r="B1083" s="54"/>
      <c r="C1083" s="54"/>
      <c r="D1083" s="54"/>
      <c r="E1083" s="54"/>
      <c r="F1083" s="54"/>
      <c r="G1083" s="54"/>
      <c r="H1083" s="54"/>
      <c r="I1083" s="54"/>
      <c r="J1083" s="54"/>
      <c r="K1083" s="54"/>
      <c r="L1083" s="54"/>
      <c r="M1083" s="54"/>
      <c r="N1083" s="54"/>
      <c r="O1083" s="54"/>
      <c r="P1083" s="54"/>
      <c r="Q1083" s="54"/>
      <c r="R1083" s="54"/>
      <c r="S1083" s="54"/>
      <c r="T1083" s="54"/>
      <c r="U1083" s="54"/>
      <c r="V1083" s="54"/>
      <c r="W1083" s="54"/>
      <c r="AQ1083" s="117" t="s">
        <v>57</v>
      </c>
      <c r="AR1083" s="117" t="s">
        <v>1120</v>
      </c>
      <c r="AS1083" s="117">
        <v>2102507</v>
      </c>
      <c r="AT1083" s="117"/>
      <c r="AU1083" s="117"/>
    </row>
    <row r="1084" spans="1:47" s="139" customFormat="1" ht="30" customHeight="1">
      <c r="A1084" s="54"/>
      <c r="B1084" s="54"/>
      <c r="C1084" s="54"/>
      <c r="D1084" s="54"/>
      <c r="E1084" s="54"/>
      <c r="F1084" s="54"/>
      <c r="G1084" s="54"/>
      <c r="H1084" s="54"/>
      <c r="I1084" s="54"/>
      <c r="J1084" s="54"/>
      <c r="K1084" s="54"/>
      <c r="L1084" s="54"/>
      <c r="M1084" s="54"/>
      <c r="N1084" s="54"/>
      <c r="O1084" s="54"/>
      <c r="P1084" s="54"/>
      <c r="Q1084" s="54"/>
      <c r="R1084" s="54"/>
      <c r="S1084" s="54"/>
      <c r="T1084" s="54"/>
      <c r="U1084" s="54"/>
      <c r="V1084" s="54"/>
      <c r="W1084" s="54"/>
      <c r="AQ1084" s="117" t="s">
        <v>57</v>
      </c>
      <c r="AR1084" s="117" t="s">
        <v>1143</v>
      </c>
      <c r="AS1084" s="117">
        <v>2102556</v>
      </c>
      <c r="AT1084" s="117"/>
      <c r="AU1084" s="117"/>
    </row>
    <row r="1085" spans="1:47" s="139" customFormat="1" ht="30" customHeight="1">
      <c r="A1085" s="54"/>
      <c r="B1085" s="54"/>
      <c r="C1085" s="54"/>
      <c r="D1085" s="54"/>
      <c r="E1085" s="54"/>
      <c r="F1085" s="54"/>
      <c r="G1085" s="54"/>
      <c r="H1085" s="54"/>
      <c r="I1085" s="54"/>
      <c r="J1085" s="54"/>
      <c r="K1085" s="54"/>
      <c r="L1085" s="54"/>
      <c r="M1085" s="54"/>
      <c r="N1085" s="54"/>
      <c r="O1085" s="54"/>
      <c r="P1085" s="54"/>
      <c r="Q1085" s="54"/>
      <c r="R1085" s="54"/>
      <c r="S1085" s="54"/>
      <c r="T1085" s="54"/>
      <c r="U1085" s="54"/>
      <c r="V1085" s="54"/>
      <c r="W1085" s="54"/>
      <c r="AQ1085" s="117" t="s">
        <v>57</v>
      </c>
      <c r="AR1085" s="117" t="s">
        <v>1166</v>
      </c>
      <c r="AS1085" s="117">
        <v>2102606</v>
      </c>
      <c r="AT1085" s="117"/>
      <c r="AU1085" s="117"/>
    </row>
    <row r="1086" spans="1:47" s="139" customFormat="1" ht="30" customHeight="1">
      <c r="A1086" s="54"/>
      <c r="B1086" s="54"/>
      <c r="C1086" s="54"/>
      <c r="D1086" s="54"/>
      <c r="E1086" s="54"/>
      <c r="F1086" s="54"/>
      <c r="G1086" s="54"/>
      <c r="H1086" s="54"/>
      <c r="I1086" s="54"/>
      <c r="J1086" s="54"/>
      <c r="K1086" s="54"/>
      <c r="L1086" s="54"/>
      <c r="M1086" s="54"/>
      <c r="N1086" s="54"/>
      <c r="O1086" s="54"/>
      <c r="P1086" s="54"/>
      <c r="Q1086" s="54"/>
      <c r="R1086" s="54"/>
      <c r="S1086" s="54"/>
      <c r="T1086" s="54"/>
      <c r="U1086" s="54"/>
      <c r="V1086" s="54"/>
      <c r="W1086" s="54"/>
      <c r="AQ1086" s="117" t="s">
        <v>57</v>
      </c>
      <c r="AR1086" s="117" t="s">
        <v>1189</v>
      </c>
      <c r="AS1086" s="117">
        <v>2102705</v>
      </c>
      <c r="AT1086" s="117"/>
      <c r="AU1086" s="117"/>
    </row>
    <row r="1087" spans="1:47" s="139" customFormat="1" ht="30" customHeight="1">
      <c r="A1087" s="54"/>
      <c r="B1087" s="54"/>
      <c r="C1087" s="54"/>
      <c r="D1087" s="54"/>
      <c r="E1087" s="54"/>
      <c r="F1087" s="54"/>
      <c r="G1087" s="54"/>
      <c r="H1087" s="54"/>
      <c r="I1087" s="54"/>
      <c r="J1087" s="54"/>
      <c r="K1087" s="54"/>
      <c r="L1087" s="54"/>
      <c r="M1087" s="54"/>
      <c r="N1087" s="54"/>
      <c r="O1087" s="54"/>
      <c r="P1087" s="54"/>
      <c r="Q1087" s="54"/>
      <c r="R1087" s="54"/>
      <c r="S1087" s="54"/>
      <c r="T1087" s="54"/>
      <c r="U1087" s="54"/>
      <c r="V1087" s="54"/>
      <c r="W1087" s="54"/>
      <c r="AQ1087" s="117" t="s">
        <v>57</v>
      </c>
      <c r="AR1087" s="117" t="s">
        <v>1211</v>
      </c>
      <c r="AS1087" s="117">
        <v>2102754</v>
      </c>
      <c r="AT1087" s="117"/>
      <c r="AU1087" s="117"/>
    </row>
    <row r="1088" spans="1:47" s="139" customFormat="1" ht="30" customHeight="1">
      <c r="A1088" s="54"/>
      <c r="B1088" s="54"/>
      <c r="C1088" s="54"/>
      <c r="D1088" s="54"/>
      <c r="E1088" s="54"/>
      <c r="F1088" s="54"/>
      <c r="G1088" s="54"/>
      <c r="H1088" s="54"/>
      <c r="I1088" s="54"/>
      <c r="J1088" s="54"/>
      <c r="K1088" s="54"/>
      <c r="L1088" s="54"/>
      <c r="M1088" s="54"/>
      <c r="N1088" s="54"/>
      <c r="O1088" s="54"/>
      <c r="P1088" s="54"/>
      <c r="Q1088" s="54"/>
      <c r="R1088" s="54"/>
      <c r="S1088" s="54"/>
      <c r="T1088" s="54"/>
      <c r="U1088" s="54"/>
      <c r="V1088" s="54"/>
      <c r="W1088" s="54"/>
      <c r="AQ1088" s="117" t="s">
        <v>57</v>
      </c>
      <c r="AR1088" s="117" t="s">
        <v>1232</v>
      </c>
      <c r="AS1088" s="117">
        <v>2102804</v>
      </c>
      <c r="AT1088" s="117"/>
      <c r="AU1088" s="117"/>
    </row>
    <row r="1089" spans="1:47" s="139" customFormat="1" ht="30" customHeight="1">
      <c r="A1089" s="54"/>
      <c r="B1089" s="54"/>
      <c r="C1089" s="54"/>
      <c r="D1089" s="54"/>
      <c r="E1089" s="54"/>
      <c r="F1089" s="54"/>
      <c r="G1089" s="54"/>
      <c r="H1089" s="54"/>
      <c r="I1089" s="54"/>
      <c r="J1089" s="54"/>
      <c r="K1089" s="54"/>
      <c r="L1089" s="54"/>
      <c r="M1089" s="54"/>
      <c r="N1089" s="54"/>
      <c r="O1089" s="54"/>
      <c r="P1089" s="54"/>
      <c r="Q1089" s="54"/>
      <c r="R1089" s="54"/>
      <c r="S1089" s="54"/>
      <c r="T1089" s="54"/>
      <c r="U1089" s="54"/>
      <c r="V1089" s="54"/>
      <c r="W1089" s="54"/>
      <c r="AQ1089" s="117" t="s">
        <v>57</v>
      </c>
      <c r="AR1089" s="117" t="s">
        <v>1255</v>
      </c>
      <c r="AS1089" s="117">
        <v>2102903</v>
      </c>
      <c r="AT1089" s="117"/>
      <c r="AU1089" s="117"/>
    </row>
    <row r="1090" spans="1:47" s="139" customFormat="1" ht="30" customHeight="1">
      <c r="A1090" s="54"/>
      <c r="B1090" s="54"/>
      <c r="C1090" s="54"/>
      <c r="D1090" s="54"/>
      <c r="E1090" s="54"/>
      <c r="F1090" s="54"/>
      <c r="G1090" s="54"/>
      <c r="H1090" s="54"/>
      <c r="I1090" s="54"/>
      <c r="J1090" s="54"/>
      <c r="K1090" s="54"/>
      <c r="L1090" s="54"/>
      <c r="M1090" s="54"/>
      <c r="N1090" s="54"/>
      <c r="O1090" s="54"/>
      <c r="P1090" s="54"/>
      <c r="Q1090" s="54"/>
      <c r="R1090" s="54"/>
      <c r="S1090" s="54"/>
      <c r="T1090" s="54"/>
      <c r="U1090" s="54"/>
      <c r="V1090" s="54"/>
      <c r="W1090" s="54"/>
      <c r="AQ1090" s="117" t="s">
        <v>57</v>
      </c>
      <c r="AR1090" s="117" t="s">
        <v>1278</v>
      </c>
      <c r="AS1090" s="117">
        <v>2103000</v>
      </c>
      <c r="AT1090" s="117"/>
      <c r="AU1090" s="117"/>
    </row>
    <row r="1091" spans="1:47" s="139" customFormat="1" ht="30" customHeight="1">
      <c r="A1091" s="54"/>
      <c r="B1091" s="54"/>
      <c r="C1091" s="54"/>
      <c r="D1091" s="54"/>
      <c r="E1091" s="54"/>
      <c r="F1091" s="54"/>
      <c r="G1091" s="54"/>
      <c r="H1091" s="54"/>
      <c r="I1091" s="54"/>
      <c r="J1091" s="54"/>
      <c r="K1091" s="54"/>
      <c r="L1091" s="54"/>
      <c r="M1091" s="54"/>
      <c r="N1091" s="54"/>
      <c r="O1091" s="54"/>
      <c r="P1091" s="54"/>
      <c r="Q1091" s="54"/>
      <c r="R1091" s="54"/>
      <c r="S1091" s="54"/>
      <c r="T1091" s="54"/>
      <c r="U1091" s="54"/>
      <c r="V1091" s="54"/>
      <c r="W1091" s="54"/>
      <c r="AQ1091" s="117" t="s">
        <v>57</v>
      </c>
      <c r="AR1091" s="117" t="s">
        <v>1299</v>
      </c>
      <c r="AS1091" s="117">
        <v>2103109</v>
      </c>
      <c r="AT1091" s="117"/>
      <c r="AU1091" s="117"/>
    </row>
    <row r="1092" spans="1:47" s="139" customFormat="1" ht="30" customHeight="1">
      <c r="A1092" s="54"/>
      <c r="B1092" s="54"/>
      <c r="C1092" s="54"/>
      <c r="D1092" s="54"/>
      <c r="E1092" s="54"/>
      <c r="F1092" s="54"/>
      <c r="G1092" s="54"/>
      <c r="H1092" s="54"/>
      <c r="I1092" s="54"/>
      <c r="J1092" s="54"/>
      <c r="K1092" s="54"/>
      <c r="L1092" s="54"/>
      <c r="M1092" s="54"/>
      <c r="N1092" s="54"/>
      <c r="O1092" s="54"/>
      <c r="P1092" s="54"/>
      <c r="Q1092" s="54"/>
      <c r="R1092" s="54"/>
      <c r="S1092" s="54"/>
      <c r="T1092" s="54"/>
      <c r="U1092" s="54"/>
      <c r="V1092" s="54"/>
      <c r="W1092" s="54"/>
      <c r="AQ1092" s="117" t="s">
        <v>57</v>
      </c>
      <c r="AR1092" s="117" t="s">
        <v>1321</v>
      </c>
      <c r="AS1092" s="117">
        <v>2103125</v>
      </c>
      <c r="AT1092" s="117"/>
      <c r="AU1092" s="117"/>
    </row>
    <row r="1093" spans="1:47" s="139" customFormat="1" ht="30" customHeight="1">
      <c r="A1093" s="54"/>
      <c r="B1093" s="54"/>
      <c r="C1093" s="54"/>
      <c r="D1093" s="54"/>
      <c r="E1093" s="54"/>
      <c r="F1093" s="54"/>
      <c r="G1093" s="54"/>
      <c r="H1093" s="54"/>
      <c r="I1093" s="54"/>
      <c r="J1093" s="54"/>
      <c r="K1093" s="54"/>
      <c r="L1093" s="54"/>
      <c r="M1093" s="54"/>
      <c r="N1093" s="54"/>
      <c r="O1093" s="54"/>
      <c r="P1093" s="54"/>
      <c r="Q1093" s="54"/>
      <c r="R1093" s="54"/>
      <c r="S1093" s="54"/>
      <c r="T1093" s="54"/>
      <c r="U1093" s="54"/>
      <c r="V1093" s="54"/>
      <c r="W1093" s="54"/>
      <c r="AQ1093" s="117" t="s">
        <v>57</v>
      </c>
      <c r="AR1093" s="117" t="s">
        <v>1343</v>
      </c>
      <c r="AS1093" s="117">
        <v>2103158</v>
      </c>
      <c r="AT1093" s="117"/>
      <c r="AU1093" s="117"/>
    </row>
    <row r="1094" spans="1:47" s="139" customFormat="1" ht="30" customHeight="1">
      <c r="A1094" s="54"/>
      <c r="B1094" s="54"/>
      <c r="C1094" s="54"/>
      <c r="D1094" s="54"/>
      <c r="E1094" s="54"/>
      <c r="F1094" s="54"/>
      <c r="G1094" s="54"/>
      <c r="H1094" s="54"/>
      <c r="I1094" s="54"/>
      <c r="J1094" s="54"/>
      <c r="K1094" s="54"/>
      <c r="L1094" s="54"/>
      <c r="M1094" s="54"/>
      <c r="N1094" s="54"/>
      <c r="O1094" s="54"/>
      <c r="P1094" s="54"/>
      <c r="Q1094" s="54"/>
      <c r="R1094" s="54"/>
      <c r="S1094" s="54"/>
      <c r="T1094" s="54"/>
      <c r="U1094" s="54"/>
      <c r="V1094" s="54"/>
      <c r="W1094" s="54"/>
      <c r="AQ1094" s="117" t="s">
        <v>57</v>
      </c>
      <c r="AR1094" s="117" t="s">
        <v>1364</v>
      </c>
      <c r="AS1094" s="117">
        <v>2103174</v>
      </c>
      <c r="AT1094" s="117"/>
      <c r="AU1094" s="117"/>
    </row>
    <row r="1095" spans="1:47" s="139" customFormat="1" ht="30" customHeight="1">
      <c r="A1095" s="54"/>
      <c r="B1095" s="54"/>
      <c r="C1095" s="54"/>
      <c r="D1095" s="54"/>
      <c r="E1095" s="54"/>
      <c r="F1095" s="54"/>
      <c r="G1095" s="54"/>
      <c r="H1095" s="54"/>
      <c r="I1095" s="54"/>
      <c r="J1095" s="54"/>
      <c r="K1095" s="54"/>
      <c r="L1095" s="54"/>
      <c r="M1095" s="54"/>
      <c r="N1095" s="54"/>
      <c r="O1095" s="54"/>
      <c r="P1095" s="54"/>
      <c r="Q1095" s="54"/>
      <c r="R1095" s="54"/>
      <c r="S1095" s="54"/>
      <c r="T1095" s="54"/>
      <c r="U1095" s="54"/>
      <c r="V1095" s="54"/>
      <c r="W1095" s="54"/>
      <c r="AQ1095" s="117" t="s">
        <v>57</v>
      </c>
      <c r="AR1095" s="117" t="s">
        <v>1386</v>
      </c>
      <c r="AS1095" s="117">
        <v>2103208</v>
      </c>
      <c r="AT1095" s="117"/>
      <c r="AU1095" s="117"/>
    </row>
    <row r="1096" spans="1:47" s="139" customFormat="1" ht="30" customHeight="1">
      <c r="A1096" s="54"/>
      <c r="B1096" s="54"/>
      <c r="C1096" s="54"/>
      <c r="D1096" s="54"/>
      <c r="E1096" s="54"/>
      <c r="F1096" s="54"/>
      <c r="G1096" s="54"/>
      <c r="H1096" s="54"/>
      <c r="I1096" s="54"/>
      <c r="J1096" s="54"/>
      <c r="K1096" s="54"/>
      <c r="L1096" s="54"/>
      <c r="M1096" s="54"/>
      <c r="N1096" s="54"/>
      <c r="O1096" s="54"/>
      <c r="P1096" s="54"/>
      <c r="Q1096" s="54"/>
      <c r="R1096" s="54"/>
      <c r="S1096" s="54"/>
      <c r="T1096" s="54"/>
      <c r="U1096" s="54"/>
      <c r="V1096" s="54"/>
      <c r="W1096" s="54"/>
      <c r="AQ1096" s="117" t="s">
        <v>57</v>
      </c>
      <c r="AR1096" s="117" t="s">
        <v>1408</v>
      </c>
      <c r="AS1096" s="117">
        <v>2103257</v>
      </c>
      <c r="AT1096" s="117"/>
      <c r="AU1096" s="117"/>
    </row>
    <row r="1097" spans="1:47" s="139" customFormat="1" ht="30" customHeight="1">
      <c r="A1097" s="54"/>
      <c r="B1097" s="54"/>
      <c r="C1097" s="54"/>
      <c r="D1097" s="54"/>
      <c r="E1097" s="54"/>
      <c r="F1097" s="54"/>
      <c r="G1097" s="54"/>
      <c r="H1097" s="54"/>
      <c r="I1097" s="54"/>
      <c r="J1097" s="54"/>
      <c r="K1097" s="54"/>
      <c r="L1097" s="54"/>
      <c r="M1097" s="54"/>
      <c r="N1097" s="54"/>
      <c r="O1097" s="54"/>
      <c r="P1097" s="54"/>
      <c r="Q1097" s="54"/>
      <c r="R1097" s="54"/>
      <c r="S1097" s="54"/>
      <c r="T1097" s="54"/>
      <c r="U1097" s="54"/>
      <c r="V1097" s="54"/>
      <c r="W1097" s="54"/>
      <c r="AQ1097" s="117" t="s">
        <v>57</v>
      </c>
      <c r="AR1097" s="117" t="s">
        <v>1430</v>
      </c>
      <c r="AS1097" s="117">
        <v>2103307</v>
      </c>
      <c r="AT1097" s="117"/>
      <c r="AU1097" s="117"/>
    </row>
    <row r="1098" spans="1:47" s="139" customFormat="1" ht="30" customHeight="1">
      <c r="A1098" s="54"/>
      <c r="B1098" s="54"/>
      <c r="C1098" s="54"/>
      <c r="D1098" s="54"/>
      <c r="E1098" s="54"/>
      <c r="F1098" s="54"/>
      <c r="G1098" s="54"/>
      <c r="H1098" s="54"/>
      <c r="I1098" s="54"/>
      <c r="J1098" s="54"/>
      <c r="K1098" s="54"/>
      <c r="L1098" s="54"/>
      <c r="M1098" s="54"/>
      <c r="N1098" s="54"/>
      <c r="O1098" s="54"/>
      <c r="P1098" s="54"/>
      <c r="Q1098" s="54"/>
      <c r="R1098" s="54"/>
      <c r="S1098" s="54"/>
      <c r="T1098" s="54"/>
      <c r="U1098" s="54"/>
      <c r="V1098" s="54"/>
      <c r="W1098" s="54"/>
      <c r="AQ1098" s="117" t="s">
        <v>57</v>
      </c>
      <c r="AR1098" s="117" t="s">
        <v>1451</v>
      </c>
      <c r="AS1098" s="117">
        <v>2103406</v>
      </c>
      <c r="AT1098" s="117"/>
      <c r="AU1098" s="117"/>
    </row>
    <row r="1099" spans="1:47" s="139" customFormat="1" ht="30" customHeight="1">
      <c r="A1099" s="54"/>
      <c r="B1099" s="54"/>
      <c r="C1099" s="54"/>
      <c r="D1099" s="54"/>
      <c r="E1099" s="54"/>
      <c r="F1099" s="54"/>
      <c r="G1099" s="54"/>
      <c r="H1099" s="54"/>
      <c r="I1099" s="54"/>
      <c r="J1099" s="54"/>
      <c r="K1099" s="54"/>
      <c r="L1099" s="54"/>
      <c r="M1099" s="54"/>
      <c r="N1099" s="54"/>
      <c r="O1099" s="54"/>
      <c r="P1099" s="54"/>
      <c r="Q1099" s="54"/>
      <c r="R1099" s="54"/>
      <c r="S1099" s="54"/>
      <c r="T1099" s="54"/>
      <c r="U1099" s="54"/>
      <c r="V1099" s="54"/>
      <c r="W1099" s="54"/>
      <c r="AQ1099" s="117" t="s">
        <v>57</v>
      </c>
      <c r="AR1099" s="117" t="s">
        <v>1471</v>
      </c>
      <c r="AS1099" s="117">
        <v>2103505</v>
      </c>
      <c r="AT1099" s="117"/>
      <c r="AU1099" s="117"/>
    </row>
    <row r="1100" spans="1:47" s="139" customFormat="1" ht="30" customHeight="1">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AQ1100" s="117" t="s">
        <v>57</v>
      </c>
      <c r="AR1100" s="117" t="s">
        <v>1493</v>
      </c>
      <c r="AS1100" s="117">
        <v>2103554</v>
      </c>
      <c r="AT1100" s="117"/>
      <c r="AU1100" s="117"/>
    </row>
    <row r="1101" spans="1:47" s="139" customFormat="1" ht="30" customHeight="1">
      <c r="A1101" s="54"/>
      <c r="B1101" s="54"/>
      <c r="C1101" s="54"/>
      <c r="D1101" s="54"/>
      <c r="E1101" s="54"/>
      <c r="F1101" s="54"/>
      <c r="G1101" s="54"/>
      <c r="H1101" s="54"/>
      <c r="I1101" s="54"/>
      <c r="J1101" s="54"/>
      <c r="K1101" s="54"/>
      <c r="L1101" s="54"/>
      <c r="M1101" s="54"/>
      <c r="N1101" s="54"/>
      <c r="O1101" s="54"/>
      <c r="P1101" s="54"/>
      <c r="Q1101" s="54"/>
      <c r="R1101" s="54"/>
      <c r="S1101" s="54"/>
      <c r="T1101" s="54"/>
      <c r="U1101" s="54"/>
      <c r="V1101" s="54"/>
      <c r="W1101" s="54"/>
      <c r="AQ1101" s="117" t="s">
        <v>57</v>
      </c>
      <c r="AR1101" s="117" t="s">
        <v>1513</v>
      </c>
      <c r="AS1101" s="117">
        <v>2103604</v>
      </c>
      <c r="AT1101" s="117"/>
      <c r="AU1101" s="117"/>
    </row>
    <row r="1102" spans="1:47" s="139" customFormat="1" ht="30" customHeight="1">
      <c r="A1102" s="54"/>
      <c r="B1102" s="54"/>
      <c r="C1102" s="54"/>
      <c r="D1102" s="54"/>
      <c r="E1102" s="54"/>
      <c r="F1102" s="54"/>
      <c r="G1102" s="54"/>
      <c r="H1102" s="54"/>
      <c r="I1102" s="54"/>
      <c r="J1102" s="54"/>
      <c r="K1102" s="54"/>
      <c r="L1102" s="54"/>
      <c r="M1102" s="54"/>
      <c r="N1102" s="54"/>
      <c r="O1102" s="54"/>
      <c r="P1102" s="54"/>
      <c r="Q1102" s="54"/>
      <c r="R1102" s="54"/>
      <c r="S1102" s="54"/>
      <c r="T1102" s="54"/>
      <c r="U1102" s="54"/>
      <c r="V1102" s="54"/>
      <c r="W1102" s="54"/>
      <c r="AQ1102" s="117" t="s">
        <v>57</v>
      </c>
      <c r="AR1102" s="117" t="s">
        <v>1534</v>
      </c>
      <c r="AS1102" s="117">
        <v>2103703</v>
      </c>
      <c r="AT1102" s="117"/>
      <c r="AU1102" s="117"/>
    </row>
    <row r="1103" spans="1:47" s="139" customFormat="1" ht="30" customHeight="1">
      <c r="A1103" s="54"/>
      <c r="B1103" s="54"/>
      <c r="C1103" s="54"/>
      <c r="D1103" s="54"/>
      <c r="E1103" s="54"/>
      <c r="F1103" s="54"/>
      <c r="G1103" s="54"/>
      <c r="H1103" s="54"/>
      <c r="I1103" s="54"/>
      <c r="J1103" s="54"/>
      <c r="K1103" s="54"/>
      <c r="L1103" s="54"/>
      <c r="M1103" s="54"/>
      <c r="N1103" s="54"/>
      <c r="O1103" s="54"/>
      <c r="P1103" s="54"/>
      <c r="Q1103" s="54"/>
      <c r="R1103" s="54"/>
      <c r="S1103" s="54"/>
      <c r="T1103" s="54"/>
      <c r="U1103" s="54"/>
      <c r="V1103" s="54"/>
      <c r="W1103" s="54"/>
      <c r="AQ1103" s="117" t="s">
        <v>57</v>
      </c>
      <c r="AR1103" s="117" t="s">
        <v>1555</v>
      </c>
      <c r="AS1103" s="117">
        <v>2103752</v>
      </c>
      <c r="AT1103" s="117"/>
      <c r="AU1103" s="117"/>
    </row>
    <row r="1104" spans="1:47" s="139" customFormat="1" ht="30" customHeight="1">
      <c r="A1104" s="54"/>
      <c r="B1104" s="54"/>
      <c r="C1104" s="54"/>
      <c r="D1104" s="54"/>
      <c r="E1104" s="54"/>
      <c r="F1104" s="54"/>
      <c r="G1104" s="54"/>
      <c r="H1104" s="54"/>
      <c r="I1104" s="54"/>
      <c r="J1104" s="54"/>
      <c r="K1104" s="54"/>
      <c r="L1104" s="54"/>
      <c r="M1104" s="54"/>
      <c r="N1104" s="54"/>
      <c r="O1104" s="54"/>
      <c r="P1104" s="54"/>
      <c r="Q1104" s="54"/>
      <c r="R1104" s="54"/>
      <c r="S1104" s="54"/>
      <c r="T1104" s="54"/>
      <c r="U1104" s="54"/>
      <c r="V1104" s="54"/>
      <c r="W1104" s="54"/>
      <c r="AQ1104" s="117" t="s">
        <v>57</v>
      </c>
      <c r="AR1104" s="117" t="s">
        <v>1574</v>
      </c>
      <c r="AS1104" s="117">
        <v>2103802</v>
      </c>
      <c r="AT1104" s="117"/>
      <c r="AU1104" s="117"/>
    </row>
    <row r="1105" spans="1:47" s="139" customFormat="1" ht="30" customHeight="1">
      <c r="A1105" s="54"/>
      <c r="B1105" s="54"/>
      <c r="C1105" s="54"/>
      <c r="D1105" s="54"/>
      <c r="E1105" s="54"/>
      <c r="F1105" s="54"/>
      <c r="G1105" s="54"/>
      <c r="H1105" s="54"/>
      <c r="I1105" s="54"/>
      <c r="J1105" s="54"/>
      <c r="K1105" s="54"/>
      <c r="L1105" s="54"/>
      <c r="M1105" s="54"/>
      <c r="N1105" s="54"/>
      <c r="O1105" s="54"/>
      <c r="P1105" s="54"/>
      <c r="Q1105" s="54"/>
      <c r="R1105" s="54"/>
      <c r="S1105" s="54"/>
      <c r="T1105" s="54"/>
      <c r="U1105" s="54"/>
      <c r="V1105" s="54"/>
      <c r="W1105" s="54"/>
      <c r="AQ1105" s="117" t="s">
        <v>57</v>
      </c>
      <c r="AR1105" s="117" t="s">
        <v>1594</v>
      </c>
      <c r="AS1105" s="117">
        <v>2103901</v>
      </c>
      <c r="AT1105" s="117"/>
      <c r="AU1105" s="117"/>
    </row>
    <row r="1106" spans="1:47" s="139" customFormat="1" ht="30" customHeight="1">
      <c r="A1106" s="54"/>
      <c r="B1106" s="54"/>
      <c r="C1106" s="54"/>
      <c r="D1106" s="54"/>
      <c r="E1106" s="54"/>
      <c r="F1106" s="54"/>
      <c r="G1106" s="54"/>
      <c r="H1106" s="54"/>
      <c r="I1106" s="54"/>
      <c r="J1106" s="54"/>
      <c r="K1106" s="54"/>
      <c r="L1106" s="54"/>
      <c r="M1106" s="54"/>
      <c r="N1106" s="54"/>
      <c r="O1106" s="54"/>
      <c r="P1106" s="54"/>
      <c r="Q1106" s="54"/>
      <c r="R1106" s="54"/>
      <c r="S1106" s="54"/>
      <c r="T1106" s="54"/>
      <c r="U1106" s="54"/>
      <c r="V1106" s="54"/>
      <c r="W1106" s="54"/>
      <c r="AQ1106" s="117" t="s">
        <v>57</v>
      </c>
      <c r="AR1106" s="117" t="s">
        <v>1614</v>
      </c>
      <c r="AS1106" s="117">
        <v>2104008</v>
      </c>
      <c r="AT1106" s="117"/>
      <c r="AU1106" s="117"/>
    </row>
    <row r="1107" spans="1:47" s="139" customFormat="1" ht="30" customHeight="1">
      <c r="A1107" s="54"/>
      <c r="B1107" s="54"/>
      <c r="C1107" s="54"/>
      <c r="D1107" s="54"/>
      <c r="E1107" s="54"/>
      <c r="F1107" s="54"/>
      <c r="G1107" s="54"/>
      <c r="H1107" s="54"/>
      <c r="I1107" s="54"/>
      <c r="J1107" s="54"/>
      <c r="K1107" s="54"/>
      <c r="L1107" s="54"/>
      <c r="M1107" s="54"/>
      <c r="N1107" s="54"/>
      <c r="O1107" s="54"/>
      <c r="P1107" s="54"/>
      <c r="Q1107" s="54"/>
      <c r="R1107" s="54"/>
      <c r="S1107" s="54"/>
      <c r="T1107" s="54"/>
      <c r="U1107" s="54"/>
      <c r="V1107" s="54"/>
      <c r="W1107" s="54"/>
      <c r="AQ1107" s="117" t="s">
        <v>57</v>
      </c>
      <c r="AR1107" s="117" t="s">
        <v>1635</v>
      </c>
      <c r="AS1107" s="117">
        <v>2104057</v>
      </c>
      <c r="AT1107" s="117"/>
      <c r="AU1107" s="117"/>
    </row>
    <row r="1108" spans="1:47" s="139" customFormat="1" ht="30" customHeight="1">
      <c r="A1108" s="54"/>
      <c r="B1108" s="54"/>
      <c r="C1108" s="54"/>
      <c r="D1108" s="54"/>
      <c r="E1108" s="54"/>
      <c r="F1108" s="54"/>
      <c r="G1108" s="54"/>
      <c r="H1108" s="54"/>
      <c r="I1108" s="54"/>
      <c r="J1108" s="54"/>
      <c r="K1108" s="54"/>
      <c r="L1108" s="54"/>
      <c r="M1108" s="54"/>
      <c r="N1108" s="54"/>
      <c r="O1108" s="54"/>
      <c r="P1108" s="54"/>
      <c r="Q1108" s="54"/>
      <c r="R1108" s="54"/>
      <c r="S1108" s="54"/>
      <c r="T1108" s="54"/>
      <c r="U1108" s="54"/>
      <c r="V1108" s="54"/>
      <c r="W1108" s="54"/>
      <c r="AQ1108" s="117" t="s">
        <v>57</v>
      </c>
      <c r="AR1108" s="117" t="s">
        <v>1656</v>
      </c>
      <c r="AS1108" s="117">
        <v>2104073</v>
      </c>
      <c r="AT1108" s="117"/>
      <c r="AU1108" s="117"/>
    </row>
    <row r="1109" spans="1:47" s="139" customFormat="1" ht="30" customHeight="1">
      <c r="A1109" s="54"/>
      <c r="B1109" s="54"/>
      <c r="C1109" s="54"/>
      <c r="D1109" s="54"/>
      <c r="E1109" s="54"/>
      <c r="F1109" s="54"/>
      <c r="G1109" s="54"/>
      <c r="H1109" s="54"/>
      <c r="I1109" s="54"/>
      <c r="J1109" s="54"/>
      <c r="K1109" s="54"/>
      <c r="L1109" s="54"/>
      <c r="M1109" s="54"/>
      <c r="N1109" s="54"/>
      <c r="O1109" s="54"/>
      <c r="P1109" s="54"/>
      <c r="Q1109" s="54"/>
      <c r="R1109" s="54"/>
      <c r="S1109" s="54"/>
      <c r="T1109" s="54"/>
      <c r="U1109" s="54"/>
      <c r="V1109" s="54"/>
      <c r="W1109" s="54"/>
      <c r="AQ1109" s="117" t="s">
        <v>57</v>
      </c>
      <c r="AR1109" s="117" t="s">
        <v>1676</v>
      </c>
      <c r="AS1109" s="117">
        <v>2104081</v>
      </c>
      <c r="AT1109" s="117"/>
      <c r="AU1109" s="117"/>
    </row>
    <row r="1110" spans="1:47" s="139" customFormat="1" ht="30" customHeight="1">
      <c r="A1110" s="54"/>
      <c r="B1110" s="54"/>
      <c r="C1110" s="54"/>
      <c r="D1110" s="54"/>
      <c r="E1110" s="54"/>
      <c r="F1110" s="54"/>
      <c r="G1110" s="54"/>
      <c r="H1110" s="54"/>
      <c r="I1110" s="54"/>
      <c r="J1110" s="54"/>
      <c r="K1110" s="54"/>
      <c r="L1110" s="54"/>
      <c r="M1110" s="54"/>
      <c r="N1110" s="54"/>
      <c r="O1110" s="54"/>
      <c r="P1110" s="54"/>
      <c r="Q1110" s="54"/>
      <c r="R1110" s="54"/>
      <c r="S1110" s="54"/>
      <c r="T1110" s="54"/>
      <c r="U1110" s="54"/>
      <c r="V1110" s="54"/>
      <c r="W1110" s="54"/>
      <c r="AQ1110" s="117" t="s">
        <v>57</v>
      </c>
      <c r="AR1110" s="117" t="s">
        <v>1697</v>
      </c>
      <c r="AS1110" s="117">
        <v>2104099</v>
      </c>
      <c r="AT1110" s="117"/>
      <c r="AU1110" s="117"/>
    </row>
    <row r="1111" spans="1:47" s="139" customFormat="1" ht="30" customHeight="1">
      <c r="A1111" s="54"/>
      <c r="B1111" s="54"/>
      <c r="C1111" s="54"/>
      <c r="D1111" s="54"/>
      <c r="E1111" s="54"/>
      <c r="F1111" s="54"/>
      <c r="G1111" s="54"/>
      <c r="H1111" s="54"/>
      <c r="I1111" s="54"/>
      <c r="J1111" s="54"/>
      <c r="K1111" s="54"/>
      <c r="L1111" s="54"/>
      <c r="M1111" s="54"/>
      <c r="N1111" s="54"/>
      <c r="O1111" s="54"/>
      <c r="P1111" s="54"/>
      <c r="Q1111" s="54"/>
      <c r="R1111" s="54"/>
      <c r="S1111" s="54"/>
      <c r="T1111" s="54"/>
      <c r="U1111" s="54"/>
      <c r="V1111" s="54"/>
      <c r="W1111" s="54"/>
      <c r="AQ1111" s="117" t="s">
        <v>57</v>
      </c>
      <c r="AR1111" s="117" t="s">
        <v>1717</v>
      </c>
      <c r="AS1111" s="117">
        <v>2104107</v>
      </c>
      <c r="AT1111" s="117"/>
      <c r="AU1111" s="117"/>
    </row>
    <row r="1112" spans="1:47" s="139" customFormat="1" ht="30" customHeight="1">
      <c r="A1112" s="54"/>
      <c r="B1112" s="54"/>
      <c r="C1112" s="54"/>
      <c r="D1112" s="54"/>
      <c r="E1112" s="54"/>
      <c r="F1112" s="54"/>
      <c r="G1112" s="54"/>
      <c r="H1112" s="54"/>
      <c r="I1112" s="54"/>
      <c r="J1112" s="54"/>
      <c r="K1112" s="54"/>
      <c r="L1112" s="54"/>
      <c r="M1112" s="54"/>
      <c r="N1112" s="54"/>
      <c r="O1112" s="54"/>
      <c r="P1112" s="54"/>
      <c r="Q1112" s="54"/>
      <c r="R1112" s="54"/>
      <c r="S1112" s="54"/>
      <c r="T1112" s="54"/>
      <c r="U1112" s="54"/>
      <c r="V1112" s="54"/>
      <c r="W1112" s="54"/>
      <c r="AQ1112" s="117" t="s">
        <v>57</v>
      </c>
      <c r="AR1112" s="117" t="s">
        <v>1738</v>
      </c>
      <c r="AS1112" s="117">
        <v>2104206</v>
      </c>
      <c r="AT1112" s="117"/>
      <c r="AU1112" s="117"/>
    </row>
    <row r="1113" spans="1:47" s="139" customFormat="1" ht="30" customHeight="1">
      <c r="A1113" s="54"/>
      <c r="B1113" s="54"/>
      <c r="C1113" s="54"/>
      <c r="D1113" s="54"/>
      <c r="E1113" s="54"/>
      <c r="F1113" s="54"/>
      <c r="G1113" s="54"/>
      <c r="H1113" s="54"/>
      <c r="I1113" s="54"/>
      <c r="J1113" s="54"/>
      <c r="K1113" s="54"/>
      <c r="L1113" s="54"/>
      <c r="M1113" s="54"/>
      <c r="N1113" s="54"/>
      <c r="O1113" s="54"/>
      <c r="P1113" s="54"/>
      <c r="Q1113" s="54"/>
      <c r="R1113" s="54"/>
      <c r="S1113" s="54"/>
      <c r="T1113" s="54"/>
      <c r="U1113" s="54"/>
      <c r="V1113" s="54"/>
      <c r="W1113" s="54"/>
      <c r="AQ1113" s="117" t="s">
        <v>57</v>
      </c>
      <c r="AR1113" s="117" t="s">
        <v>1758</v>
      </c>
      <c r="AS1113" s="117">
        <v>2104305</v>
      </c>
      <c r="AT1113" s="117"/>
      <c r="AU1113" s="117"/>
    </row>
    <row r="1114" spans="1:47" s="139" customFormat="1" ht="30" customHeight="1">
      <c r="A1114" s="54"/>
      <c r="B1114" s="54"/>
      <c r="C1114" s="54"/>
      <c r="D1114" s="54"/>
      <c r="E1114" s="54"/>
      <c r="F1114" s="54"/>
      <c r="G1114" s="54"/>
      <c r="H1114" s="54"/>
      <c r="I1114" s="54"/>
      <c r="J1114" s="54"/>
      <c r="K1114" s="54"/>
      <c r="L1114" s="54"/>
      <c r="M1114" s="54"/>
      <c r="N1114" s="54"/>
      <c r="O1114" s="54"/>
      <c r="P1114" s="54"/>
      <c r="Q1114" s="54"/>
      <c r="R1114" s="54"/>
      <c r="S1114" s="54"/>
      <c r="T1114" s="54"/>
      <c r="U1114" s="54"/>
      <c r="V1114" s="54"/>
      <c r="W1114" s="54"/>
      <c r="AQ1114" s="117" t="s">
        <v>57</v>
      </c>
      <c r="AR1114" s="117" t="s">
        <v>1779</v>
      </c>
      <c r="AS1114" s="117">
        <v>2104404</v>
      </c>
      <c r="AT1114" s="117"/>
      <c r="AU1114" s="117"/>
    </row>
    <row r="1115" spans="1:47" s="139" customFormat="1" ht="30" customHeight="1">
      <c r="A1115" s="54"/>
      <c r="B1115" s="54"/>
      <c r="C1115" s="54"/>
      <c r="D1115" s="54"/>
      <c r="E1115" s="54"/>
      <c r="F1115" s="54"/>
      <c r="G1115" s="54"/>
      <c r="H1115" s="54"/>
      <c r="I1115" s="54"/>
      <c r="J1115" s="54"/>
      <c r="K1115" s="54"/>
      <c r="L1115" s="54"/>
      <c r="M1115" s="54"/>
      <c r="N1115" s="54"/>
      <c r="O1115" s="54"/>
      <c r="P1115" s="54"/>
      <c r="Q1115" s="54"/>
      <c r="R1115" s="54"/>
      <c r="S1115" s="54"/>
      <c r="T1115" s="54"/>
      <c r="U1115" s="54"/>
      <c r="V1115" s="54"/>
      <c r="W1115" s="54"/>
      <c r="AQ1115" s="117" t="s">
        <v>57</v>
      </c>
      <c r="AR1115" s="117" t="s">
        <v>1798</v>
      </c>
      <c r="AS1115" s="117">
        <v>2104503</v>
      </c>
      <c r="AT1115" s="117"/>
      <c r="AU1115" s="117"/>
    </row>
    <row r="1116" spans="1:47" s="139" customFormat="1" ht="30" customHeight="1">
      <c r="A1116" s="54"/>
      <c r="B1116" s="54"/>
      <c r="C1116" s="54"/>
      <c r="D1116" s="54"/>
      <c r="E1116" s="54"/>
      <c r="F1116" s="54"/>
      <c r="G1116" s="54"/>
      <c r="H1116" s="54"/>
      <c r="I1116" s="54"/>
      <c r="J1116" s="54"/>
      <c r="K1116" s="54"/>
      <c r="L1116" s="54"/>
      <c r="M1116" s="54"/>
      <c r="N1116" s="54"/>
      <c r="O1116" s="54"/>
      <c r="P1116" s="54"/>
      <c r="Q1116" s="54"/>
      <c r="R1116" s="54"/>
      <c r="S1116" s="54"/>
      <c r="T1116" s="54"/>
      <c r="U1116" s="54"/>
      <c r="V1116" s="54"/>
      <c r="W1116" s="54"/>
      <c r="AQ1116" s="117" t="s">
        <v>57</v>
      </c>
      <c r="AR1116" s="117" t="s">
        <v>1816</v>
      </c>
      <c r="AS1116" s="117">
        <v>2104552</v>
      </c>
      <c r="AT1116" s="117"/>
      <c r="AU1116" s="117"/>
    </row>
    <row r="1117" spans="1:47" s="139" customFormat="1" ht="30" customHeight="1">
      <c r="A1117" s="54"/>
      <c r="B1117" s="54"/>
      <c r="C1117" s="54"/>
      <c r="D1117" s="54"/>
      <c r="E1117" s="54"/>
      <c r="F1117" s="54"/>
      <c r="G1117" s="54"/>
      <c r="H1117" s="54"/>
      <c r="I1117" s="54"/>
      <c r="J1117" s="54"/>
      <c r="K1117" s="54"/>
      <c r="L1117" s="54"/>
      <c r="M1117" s="54"/>
      <c r="N1117" s="54"/>
      <c r="O1117" s="54"/>
      <c r="P1117" s="54"/>
      <c r="Q1117" s="54"/>
      <c r="R1117" s="54"/>
      <c r="S1117" s="54"/>
      <c r="T1117" s="54"/>
      <c r="U1117" s="54"/>
      <c r="V1117" s="54"/>
      <c r="W1117" s="54"/>
      <c r="AQ1117" s="117" t="s">
        <v>57</v>
      </c>
      <c r="AR1117" s="117" t="s">
        <v>1835</v>
      </c>
      <c r="AS1117" s="117">
        <v>2104602</v>
      </c>
      <c r="AT1117" s="117"/>
      <c r="AU1117" s="117"/>
    </row>
    <row r="1118" spans="1:47" s="139" customFormat="1" ht="30" customHeight="1">
      <c r="A1118" s="54"/>
      <c r="B1118" s="54"/>
      <c r="C1118" s="54"/>
      <c r="D1118" s="54"/>
      <c r="E1118" s="54"/>
      <c r="F1118" s="54"/>
      <c r="G1118" s="54"/>
      <c r="H1118" s="54"/>
      <c r="I1118" s="54"/>
      <c r="J1118" s="54"/>
      <c r="K1118" s="54"/>
      <c r="L1118" s="54"/>
      <c r="M1118" s="54"/>
      <c r="N1118" s="54"/>
      <c r="O1118" s="54"/>
      <c r="P1118" s="54"/>
      <c r="Q1118" s="54"/>
      <c r="R1118" s="54"/>
      <c r="S1118" s="54"/>
      <c r="T1118" s="54"/>
      <c r="U1118" s="54"/>
      <c r="V1118" s="54"/>
      <c r="W1118" s="54"/>
      <c r="AQ1118" s="117" t="s">
        <v>57</v>
      </c>
      <c r="AR1118" s="117" t="s">
        <v>1853</v>
      </c>
      <c r="AS1118" s="117">
        <v>2104628</v>
      </c>
      <c r="AT1118" s="117"/>
      <c r="AU1118" s="117"/>
    </row>
    <row r="1119" spans="1:47" s="139" customFormat="1" ht="30" customHeight="1">
      <c r="A1119" s="54"/>
      <c r="B1119" s="54"/>
      <c r="C1119" s="54"/>
      <c r="D1119" s="54"/>
      <c r="E1119" s="54"/>
      <c r="F1119" s="54"/>
      <c r="G1119" s="54"/>
      <c r="H1119" s="54"/>
      <c r="I1119" s="54"/>
      <c r="J1119" s="54"/>
      <c r="K1119" s="54"/>
      <c r="L1119" s="54"/>
      <c r="M1119" s="54"/>
      <c r="N1119" s="54"/>
      <c r="O1119" s="54"/>
      <c r="P1119" s="54"/>
      <c r="Q1119" s="54"/>
      <c r="R1119" s="54"/>
      <c r="S1119" s="54"/>
      <c r="T1119" s="54"/>
      <c r="U1119" s="54"/>
      <c r="V1119" s="54"/>
      <c r="W1119" s="54"/>
      <c r="AQ1119" s="117" t="s">
        <v>57</v>
      </c>
      <c r="AR1119" s="117" t="s">
        <v>1871</v>
      </c>
      <c r="AS1119" s="117">
        <v>2104651</v>
      </c>
      <c r="AT1119" s="117"/>
      <c r="AU1119" s="117"/>
    </row>
    <row r="1120" spans="1:47" s="139" customFormat="1" ht="30" customHeight="1">
      <c r="A1120" s="54"/>
      <c r="B1120" s="54"/>
      <c r="C1120" s="54"/>
      <c r="D1120" s="54"/>
      <c r="E1120" s="54"/>
      <c r="F1120" s="54"/>
      <c r="G1120" s="54"/>
      <c r="H1120" s="54"/>
      <c r="I1120" s="54"/>
      <c r="J1120" s="54"/>
      <c r="K1120" s="54"/>
      <c r="L1120" s="54"/>
      <c r="M1120" s="54"/>
      <c r="N1120" s="54"/>
      <c r="O1120" s="54"/>
      <c r="P1120" s="54"/>
      <c r="Q1120" s="54"/>
      <c r="R1120" s="54"/>
      <c r="S1120" s="54"/>
      <c r="T1120" s="54"/>
      <c r="U1120" s="54"/>
      <c r="V1120" s="54"/>
      <c r="W1120" s="54"/>
      <c r="AQ1120" s="117" t="s">
        <v>57</v>
      </c>
      <c r="AR1120" s="117" t="s">
        <v>1887</v>
      </c>
      <c r="AS1120" s="117">
        <v>2104677</v>
      </c>
      <c r="AT1120" s="117"/>
      <c r="AU1120" s="117"/>
    </row>
    <row r="1121" spans="1:47" s="139" customFormat="1" ht="30" customHeight="1">
      <c r="A1121" s="54"/>
      <c r="B1121" s="54"/>
      <c r="C1121" s="54"/>
      <c r="D1121" s="54"/>
      <c r="E1121" s="54"/>
      <c r="F1121" s="54"/>
      <c r="G1121" s="54"/>
      <c r="H1121" s="54"/>
      <c r="I1121" s="54"/>
      <c r="J1121" s="54"/>
      <c r="K1121" s="54"/>
      <c r="L1121" s="54"/>
      <c r="M1121" s="54"/>
      <c r="N1121" s="54"/>
      <c r="O1121" s="54"/>
      <c r="P1121" s="54"/>
      <c r="Q1121" s="54"/>
      <c r="R1121" s="54"/>
      <c r="S1121" s="54"/>
      <c r="T1121" s="54"/>
      <c r="U1121" s="54"/>
      <c r="V1121" s="54"/>
      <c r="W1121" s="54"/>
      <c r="AQ1121" s="117" t="s">
        <v>57</v>
      </c>
      <c r="AR1121" s="117" t="s">
        <v>1904</v>
      </c>
      <c r="AS1121" s="117">
        <v>2104701</v>
      </c>
      <c r="AT1121" s="117"/>
      <c r="AU1121" s="117"/>
    </row>
    <row r="1122" spans="1:47" s="139" customFormat="1" ht="30" customHeight="1">
      <c r="A1122" s="54"/>
      <c r="B1122" s="54"/>
      <c r="C1122" s="54"/>
      <c r="D1122" s="54"/>
      <c r="E1122" s="54"/>
      <c r="F1122" s="54"/>
      <c r="G1122" s="54"/>
      <c r="H1122" s="54"/>
      <c r="I1122" s="54"/>
      <c r="J1122" s="54"/>
      <c r="K1122" s="54"/>
      <c r="L1122" s="54"/>
      <c r="M1122" s="54"/>
      <c r="N1122" s="54"/>
      <c r="O1122" s="54"/>
      <c r="P1122" s="54"/>
      <c r="Q1122" s="54"/>
      <c r="R1122" s="54"/>
      <c r="S1122" s="54"/>
      <c r="T1122" s="54"/>
      <c r="U1122" s="54"/>
      <c r="V1122" s="54"/>
      <c r="W1122" s="54"/>
      <c r="AQ1122" s="117" t="s">
        <v>57</v>
      </c>
      <c r="AR1122" s="117" t="s">
        <v>1922</v>
      </c>
      <c r="AS1122" s="117">
        <v>2104800</v>
      </c>
      <c r="AT1122" s="117"/>
      <c r="AU1122" s="117"/>
    </row>
    <row r="1123" spans="1:47" s="139" customFormat="1" ht="30" customHeight="1">
      <c r="A1123" s="54"/>
      <c r="B1123" s="54"/>
      <c r="C1123" s="54"/>
      <c r="D1123" s="54"/>
      <c r="E1123" s="54"/>
      <c r="F1123" s="54"/>
      <c r="G1123" s="54"/>
      <c r="H1123" s="54"/>
      <c r="I1123" s="54"/>
      <c r="J1123" s="54"/>
      <c r="K1123" s="54"/>
      <c r="L1123" s="54"/>
      <c r="M1123" s="54"/>
      <c r="N1123" s="54"/>
      <c r="O1123" s="54"/>
      <c r="P1123" s="54"/>
      <c r="Q1123" s="54"/>
      <c r="R1123" s="54"/>
      <c r="S1123" s="54"/>
      <c r="T1123" s="54"/>
      <c r="U1123" s="54"/>
      <c r="V1123" s="54"/>
      <c r="W1123" s="54"/>
      <c r="AQ1123" s="117" t="s">
        <v>57</v>
      </c>
      <c r="AR1123" s="117" t="s">
        <v>1939</v>
      </c>
      <c r="AS1123" s="117">
        <v>2104909</v>
      </c>
      <c r="AT1123" s="117"/>
      <c r="AU1123" s="117"/>
    </row>
    <row r="1124" spans="1:47" s="139" customFormat="1" ht="30" customHeight="1">
      <c r="A1124" s="54"/>
      <c r="B1124" s="54"/>
      <c r="C1124" s="54"/>
      <c r="D1124" s="54"/>
      <c r="E1124" s="54"/>
      <c r="F1124" s="54"/>
      <c r="G1124" s="54"/>
      <c r="H1124" s="54"/>
      <c r="I1124" s="54"/>
      <c r="J1124" s="54"/>
      <c r="K1124" s="54"/>
      <c r="L1124" s="54"/>
      <c r="M1124" s="54"/>
      <c r="N1124" s="54"/>
      <c r="O1124" s="54"/>
      <c r="P1124" s="54"/>
      <c r="Q1124" s="54"/>
      <c r="R1124" s="54"/>
      <c r="S1124" s="54"/>
      <c r="T1124" s="54"/>
      <c r="U1124" s="54"/>
      <c r="V1124" s="54"/>
      <c r="W1124" s="54"/>
      <c r="AQ1124" s="117" t="s">
        <v>57</v>
      </c>
      <c r="AR1124" s="117" t="s">
        <v>1955</v>
      </c>
      <c r="AS1124" s="117">
        <v>2105005</v>
      </c>
      <c r="AT1124" s="117"/>
      <c r="AU1124" s="117"/>
    </row>
    <row r="1125" spans="1:47" s="139" customFormat="1" ht="30" customHeight="1">
      <c r="A1125" s="54"/>
      <c r="B1125" s="54"/>
      <c r="C1125" s="54"/>
      <c r="D1125" s="54"/>
      <c r="E1125" s="54"/>
      <c r="F1125" s="54"/>
      <c r="G1125" s="54"/>
      <c r="H1125" s="54"/>
      <c r="I1125" s="54"/>
      <c r="J1125" s="54"/>
      <c r="K1125" s="54"/>
      <c r="L1125" s="54"/>
      <c r="M1125" s="54"/>
      <c r="N1125" s="54"/>
      <c r="O1125" s="54"/>
      <c r="P1125" s="54"/>
      <c r="Q1125" s="54"/>
      <c r="R1125" s="54"/>
      <c r="S1125" s="54"/>
      <c r="T1125" s="54"/>
      <c r="U1125" s="54"/>
      <c r="V1125" s="54"/>
      <c r="W1125" s="54"/>
      <c r="AQ1125" s="117" t="s">
        <v>57</v>
      </c>
      <c r="AR1125" s="117" t="s">
        <v>1972</v>
      </c>
      <c r="AS1125" s="117">
        <v>2105104</v>
      </c>
      <c r="AT1125" s="117"/>
      <c r="AU1125" s="117"/>
    </row>
    <row r="1126" spans="1:47" s="139" customFormat="1" ht="30" customHeight="1">
      <c r="A1126" s="54"/>
      <c r="B1126" s="54"/>
      <c r="C1126" s="54"/>
      <c r="D1126" s="54"/>
      <c r="E1126" s="54"/>
      <c r="F1126" s="54"/>
      <c r="G1126" s="54"/>
      <c r="H1126" s="54"/>
      <c r="I1126" s="54"/>
      <c r="J1126" s="54"/>
      <c r="K1126" s="54"/>
      <c r="L1126" s="54"/>
      <c r="M1126" s="54"/>
      <c r="N1126" s="54"/>
      <c r="O1126" s="54"/>
      <c r="P1126" s="54"/>
      <c r="Q1126" s="54"/>
      <c r="R1126" s="54"/>
      <c r="S1126" s="54"/>
      <c r="T1126" s="54"/>
      <c r="U1126" s="54"/>
      <c r="V1126" s="54"/>
      <c r="W1126" s="54"/>
      <c r="AQ1126" s="117" t="s">
        <v>57</v>
      </c>
      <c r="AR1126" s="117" t="s">
        <v>1990</v>
      </c>
      <c r="AS1126" s="117">
        <v>2105153</v>
      </c>
      <c r="AT1126" s="117"/>
      <c r="AU1126" s="117"/>
    </row>
    <row r="1127" spans="1:47" s="139" customFormat="1" ht="30" customHeight="1">
      <c r="A1127" s="54"/>
      <c r="B1127" s="54"/>
      <c r="C1127" s="54"/>
      <c r="D1127" s="54"/>
      <c r="E1127" s="54"/>
      <c r="F1127" s="54"/>
      <c r="G1127" s="54"/>
      <c r="H1127" s="54"/>
      <c r="I1127" s="54"/>
      <c r="J1127" s="54"/>
      <c r="K1127" s="54"/>
      <c r="L1127" s="54"/>
      <c r="M1127" s="54"/>
      <c r="N1127" s="54"/>
      <c r="O1127" s="54"/>
      <c r="P1127" s="54"/>
      <c r="Q1127" s="54"/>
      <c r="R1127" s="54"/>
      <c r="S1127" s="54"/>
      <c r="T1127" s="54"/>
      <c r="U1127" s="54"/>
      <c r="V1127" s="54"/>
      <c r="W1127" s="54"/>
      <c r="AQ1127" s="117" t="s">
        <v>57</v>
      </c>
      <c r="AR1127" s="117" t="s">
        <v>2007</v>
      </c>
      <c r="AS1127" s="117">
        <v>2105203</v>
      </c>
      <c r="AT1127" s="117"/>
      <c r="AU1127" s="117"/>
    </row>
    <row r="1128" spans="1:47" s="139" customFormat="1" ht="30" customHeight="1">
      <c r="A1128" s="54"/>
      <c r="B1128" s="54"/>
      <c r="C1128" s="54"/>
      <c r="D1128" s="54"/>
      <c r="E1128" s="54"/>
      <c r="F1128" s="54"/>
      <c r="G1128" s="54"/>
      <c r="H1128" s="54"/>
      <c r="I1128" s="54"/>
      <c r="J1128" s="54"/>
      <c r="K1128" s="54"/>
      <c r="L1128" s="54"/>
      <c r="M1128" s="54"/>
      <c r="N1128" s="54"/>
      <c r="O1128" s="54"/>
      <c r="P1128" s="54"/>
      <c r="Q1128" s="54"/>
      <c r="R1128" s="54"/>
      <c r="S1128" s="54"/>
      <c r="T1128" s="54"/>
      <c r="U1128" s="54"/>
      <c r="V1128" s="54"/>
      <c r="W1128" s="54"/>
      <c r="AQ1128" s="117" t="s">
        <v>57</v>
      </c>
      <c r="AR1128" s="117" t="s">
        <v>2025</v>
      </c>
      <c r="AS1128" s="117">
        <v>2105302</v>
      </c>
      <c r="AT1128" s="117"/>
      <c r="AU1128" s="117"/>
    </row>
    <row r="1129" spans="1:47" s="139" customFormat="1" ht="30" customHeight="1">
      <c r="A1129" s="54"/>
      <c r="B1129" s="54"/>
      <c r="C1129" s="54"/>
      <c r="D1129" s="54"/>
      <c r="E1129" s="54"/>
      <c r="F1129" s="54"/>
      <c r="G1129" s="54"/>
      <c r="H1129" s="54"/>
      <c r="I1129" s="54"/>
      <c r="J1129" s="54"/>
      <c r="K1129" s="54"/>
      <c r="L1129" s="54"/>
      <c r="M1129" s="54"/>
      <c r="N1129" s="54"/>
      <c r="O1129" s="54"/>
      <c r="P1129" s="54"/>
      <c r="Q1129" s="54"/>
      <c r="R1129" s="54"/>
      <c r="S1129" s="54"/>
      <c r="T1129" s="54"/>
      <c r="U1129" s="54"/>
      <c r="V1129" s="54"/>
      <c r="W1129" s="54"/>
      <c r="AQ1129" s="117" t="s">
        <v>57</v>
      </c>
      <c r="AR1129" s="117" t="s">
        <v>2043</v>
      </c>
      <c r="AS1129" s="117">
        <v>2105351</v>
      </c>
      <c r="AT1129" s="117"/>
      <c r="AU1129" s="117"/>
    </row>
    <row r="1130" spans="1:47" s="139" customFormat="1" ht="30" customHeight="1">
      <c r="A1130" s="54"/>
      <c r="B1130" s="54"/>
      <c r="C1130" s="54"/>
      <c r="D1130" s="54"/>
      <c r="E1130" s="54"/>
      <c r="F1130" s="54"/>
      <c r="G1130" s="54"/>
      <c r="H1130" s="54"/>
      <c r="I1130" s="54"/>
      <c r="J1130" s="54"/>
      <c r="K1130" s="54"/>
      <c r="L1130" s="54"/>
      <c r="M1130" s="54"/>
      <c r="N1130" s="54"/>
      <c r="O1130" s="54"/>
      <c r="P1130" s="54"/>
      <c r="Q1130" s="54"/>
      <c r="R1130" s="54"/>
      <c r="S1130" s="54"/>
      <c r="T1130" s="54"/>
      <c r="U1130" s="54"/>
      <c r="V1130" s="54"/>
      <c r="W1130" s="54"/>
      <c r="AQ1130" s="117" t="s">
        <v>57</v>
      </c>
      <c r="AR1130" s="117" t="s">
        <v>2061</v>
      </c>
      <c r="AS1130" s="117">
        <v>2105401</v>
      </c>
      <c r="AT1130" s="117"/>
      <c r="AU1130" s="117"/>
    </row>
    <row r="1131" spans="1:47" s="139" customFormat="1" ht="30" customHeight="1">
      <c r="A1131" s="54"/>
      <c r="B1131" s="54"/>
      <c r="C1131" s="54"/>
      <c r="D1131" s="54"/>
      <c r="E1131" s="54"/>
      <c r="F1131" s="54"/>
      <c r="G1131" s="54"/>
      <c r="H1131" s="54"/>
      <c r="I1131" s="54"/>
      <c r="J1131" s="54"/>
      <c r="K1131" s="54"/>
      <c r="L1131" s="54"/>
      <c r="M1131" s="54"/>
      <c r="N1131" s="54"/>
      <c r="O1131" s="54"/>
      <c r="P1131" s="54"/>
      <c r="Q1131" s="54"/>
      <c r="R1131" s="54"/>
      <c r="S1131" s="54"/>
      <c r="T1131" s="54"/>
      <c r="U1131" s="54"/>
      <c r="V1131" s="54"/>
      <c r="W1131" s="54"/>
      <c r="AQ1131" s="117" t="s">
        <v>57</v>
      </c>
      <c r="AR1131" s="117" t="s">
        <v>2078</v>
      </c>
      <c r="AS1131" s="117">
        <v>2105427</v>
      </c>
      <c r="AT1131" s="117"/>
      <c r="AU1131" s="117"/>
    </row>
    <row r="1132" spans="1:47" s="139" customFormat="1" ht="30" customHeight="1">
      <c r="A1132" s="54"/>
      <c r="B1132" s="54"/>
      <c r="C1132" s="54"/>
      <c r="D1132" s="54"/>
      <c r="E1132" s="54"/>
      <c r="F1132" s="54"/>
      <c r="G1132" s="54"/>
      <c r="H1132" s="54"/>
      <c r="I1132" s="54"/>
      <c r="J1132" s="54"/>
      <c r="K1132" s="54"/>
      <c r="L1132" s="54"/>
      <c r="M1132" s="54"/>
      <c r="N1132" s="54"/>
      <c r="O1132" s="54"/>
      <c r="P1132" s="54"/>
      <c r="Q1132" s="54"/>
      <c r="R1132" s="54"/>
      <c r="S1132" s="54"/>
      <c r="T1132" s="54"/>
      <c r="U1132" s="54"/>
      <c r="V1132" s="54"/>
      <c r="W1132" s="54"/>
      <c r="AQ1132" s="117" t="s">
        <v>57</v>
      </c>
      <c r="AR1132" s="117" t="s">
        <v>2049</v>
      </c>
      <c r="AS1132" s="117">
        <v>2105450</v>
      </c>
      <c r="AT1132" s="117"/>
      <c r="AU1132" s="117"/>
    </row>
    <row r="1133" spans="1:47" s="139" customFormat="1" ht="30" customHeight="1">
      <c r="A1133" s="54"/>
      <c r="B1133" s="54"/>
      <c r="C1133" s="54"/>
      <c r="D1133" s="54"/>
      <c r="E1133" s="54"/>
      <c r="F1133" s="54"/>
      <c r="G1133" s="54"/>
      <c r="H1133" s="54"/>
      <c r="I1133" s="54"/>
      <c r="J1133" s="54"/>
      <c r="K1133" s="54"/>
      <c r="L1133" s="54"/>
      <c r="M1133" s="54"/>
      <c r="N1133" s="54"/>
      <c r="O1133" s="54"/>
      <c r="P1133" s="54"/>
      <c r="Q1133" s="54"/>
      <c r="R1133" s="54"/>
      <c r="S1133" s="54"/>
      <c r="T1133" s="54"/>
      <c r="U1133" s="54"/>
      <c r="V1133" s="54"/>
      <c r="W1133" s="54"/>
      <c r="AQ1133" s="117" t="s">
        <v>57</v>
      </c>
      <c r="AR1133" s="117" t="s">
        <v>2110</v>
      </c>
      <c r="AS1133" s="117">
        <v>2105476</v>
      </c>
      <c r="AT1133" s="117"/>
      <c r="AU1133" s="117"/>
    </row>
    <row r="1134" spans="1:47" s="139" customFormat="1" ht="30" customHeight="1">
      <c r="A1134" s="54"/>
      <c r="B1134" s="54"/>
      <c r="C1134" s="54"/>
      <c r="D1134" s="54"/>
      <c r="E1134" s="54"/>
      <c r="F1134" s="54"/>
      <c r="G1134" s="54"/>
      <c r="H1134" s="54"/>
      <c r="I1134" s="54"/>
      <c r="J1134" s="54"/>
      <c r="K1134" s="54"/>
      <c r="L1134" s="54"/>
      <c r="M1134" s="54"/>
      <c r="N1134" s="54"/>
      <c r="O1134" s="54"/>
      <c r="P1134" s="54"/>
      <c r="Q1134" s="54"/>
      <c r="R1134" s="54"/>
      <c r="S1134" s="54"/>
      <c r="T1134" s="54"/>
      <c r="U1134" s="54"/>
      <c r="V1134" s="54"/>
      <c r="W1134" s="54"/>
      <c r="AQ1134" s="117" t="s">
        <v>57</v>
      </c>
      <c r="AR1134" s="117" t="s">
        <v>2125</v>
      </c>
      <c r="AS1134" s="117">
        <v>2105500</v>
      </c>
      <c r="AT1134" s="117"/>
      <c r="AU1134" s="117"/>
    </row>
    <row r="1135" spans="1:47" s="139" customFormat="1" ht="30" customHeight="1">
      <c r="A1135" s="54"/>
      <c r="B1135" s="54"/>
      <c r="C1135" s="54"/>
      <c r="D1135" s="54"/>
      <c r="E1135" s="54"/>
      <c r="F1135" s="54"/>
      <c r="G1135" s="54"/>
      <c r="H1135" s="54"/>
      <c r="I1135" s="54"/>
      <c r="J1135" s="54"/>
      <c r="K1135" s="54"/>
      <c r="L1135" s="54"/>
      <c r="M1135" s="54"/>
      <c r="N1135" s="54"/>
      <c r="O1135" s="54"/>
      <c r="P1135" s="54"/>
      <c r="Q1135" s="54"/>
      <c r="R1135" s="54"/>
      <c r="S1135" s="54"/>
      <c r="T1135" s="54"/>
      <c r="U1135" s="54"/>
      <c r="V1135" s="54"/>
      <c r="W1135" s="54"/>
      <c r="AQ1135" s="117" t="s">
        <v>57</v>
      </c>
      <c r="AR1135" s="117" t="s">
        <v>2142</v>
      </c>
      <c r="AS1135" s="117">
        <v>2105609</v>
      </c>
      <c r="AT1135" s="117"/>
      <c r="AU1135" s="117"/>
    </row>
    <row r="1136" spans="1:47" s="139" customFormat="1" ht="30" customHeight="1">
      <c r="A1136" s="54"/>
      <c r="B1136" s="54"/>
      <c r="C1136" s="54"/>
      <c r="D1136" s="54"/>
      <c r="E1136" s="54"/>
      <c r="F1136" s="54"/>
      <c r="G1136" s="54"/>
      <c r="H1136" s="54"/>
      <c r="I1136" s="54"/>
      <c r="J1136" s="54"/>
      <c r="K1136" s="54"/>
      <c r="L1136" s="54"/>
      <c r="M1136" s="54"/>
      <c r="N1136" s="54"/>
      <c r="O1136" s="54"/>
      <c r="P1136" s="54"/>
      <c r="Q1136" s="54"/>
      <c r="R1136" s="54"/>
      <c r="S1136" s="54"/>
      <c r="T1136" s="54"/>
      <c r="U1136" s="54"/>
      <c r="V1136" s="54"/>
      <c r="W1136" s="54"/>
      <c r="AQ1136" s="117" t="s">
        <v>57</v>
      </c>
      <c r="AR1136" s="117" t="s">
        <v>2158</v>
      </c>
      <c r="AS1136" s="117">
        <v>2105658</v>
      </c>
      <c r="AT1136" s="117"/>
      <c r="AU1136" s="117"/>
    </row>
    <row r="1137" spans="1:47" s="139" customFormat="1" ht="30" customHeight="1">
      <c r="A1137" s="54"/>
      <c r="B1137" s="54"/>
      <c r="C1137" s="54"/>
      <c r="D1137" s="54"/>
      <c r="E1137" s="54"/>
      <c r="F1137" s="54"/>
      <c r="G1137" s="54"/>
      <c r="H1137" s="54"/>
      <c r="I1137" s="54"/>
      <c r="J1137" s="54"/>
      <c r="K1137" s="54"/>
      <c r="L1137" s="54"/>
      <c r="M1137" s="54"/>
      <c r="N1137" s="54"/>
      <c r="O1137" s="54"/>
      <c r="P1137" s="54"/>
      <c r="Q1137" s="54"/>
      <c r="R1137" s="54"/>
      <c r="S1137" s="54"/>
      <c r="T1137" s="54"/>
      <c r="U1137" s="54"/>
      <c r="V1137" s="54"/>
      <c r="W1137" s="54"/>
      <c r="AQ1137" s="117" t="s">
        <v>57</v>
      </c>
      <c r="AR1137" s="117" t="s">
        <v>2175</v>
      </c>
      <c r="AS1137" s="117">
        <v>2105708</v>
      </c>
      <c r="AT1137" s="117"/>
      <c r="AU1137" s="117"/>
    </row>
    <row r="1138" spans="1:47" s="139" customFormat="1" ht="30" customHeight="1">
      <c r="A1138" s="54"/>
      <c r="B1138" s="54"/>
      <c r="C1138" s="54"/>
      <c r="D1138" s="54"/>
      <c r="E1138" s="54"/>
      <c r="F1138" s="54"/>
      <c r="G1138" s="54"/>
      <c r="H1138" s="54"/>
      <c r="I1138" s="54"/>
      <c r="J1138" s="54"/>
      <c r="K1138" s="54"/>
      <c r="L1138" s="54"/>
      <c r="M1138" s="54"/>
      <c r="N1138" s="54"/>
      <c r="O1138" s="54"/>
      <c r="P1138" s="54"/>
      <c r="Q1138" s="54"/>
      <c r="R1138" s="54"/>
      <c r="S1138" s="54"/>
      <c r="T1138" s="54"/>
      <c r="U1138" s="54"/>
      <c r="V1138" s="54"/>
      <c r="W1138" s="54"/>
      <c r="AQ1138" s="117" t="s">
        <v>57</v>
      </c>
      <c r="AR1138" s="117" t="s">
        <v>2192</v>
      </c>
      <c r="AS1138" s="117">
        <v>2105807</v>
      </c>
      <c r="AT1138" s="117"/>
      <c r="AU1138" s="117"/>
    </row>
    <row r="1139" spans="1:47" s="139" customFormat="1" ht="30" customHeight="1">
      <c r="A1139" s="54"/>
      <c r="B1139" s="54"/>
      <c r="C1139" s="54"/>
      <c r="D1139" s="54"/>
      <c r="E1139" s="54"/>
      <c r="F1139" s="54"/>
      <c r="G1139" s="54"/>
      <c r="H1139" s="54"/>
      <c r="I1139" s="54"/>
      <c r="J1139" s="54"/>
      <c r="K1139" s="54"/>
      <c r="L1139" s="54"/>
      <c r="M1139" s="54"/>
      <c r="N1139" s="54"/>
      <c r="O1139" s="54"/>
      <c r="P1139" s="54"/>
      <c r="Q1139" s="54"/>
      <c r="R1139" s="54"/>
      <c r="S1139" s="54"/>
      <c r="T1139" s="54"/>
      <c r="U1139" s="54"/>
      <c r="V1139" s="54"/>
      <c r="W1139" s="54"/>
      <c r="AQ1139" s="117" t="s">
        <v>57</v>
      </c>
      <c r="AR1139" s="117" t="s">
        <v>2208</v>
      </c>
      <c r="AS1139" s="117">
        <v>2105948</v>
      </c>
      <c r="AT1139" s="117"/>
      <c r="AU1139" s="117"/>
    </row>
    <row r="1140" spans="1:47" s="139" customFormat="1" ht="30" customHeight="1">
      <c r="A1140" s="54"/>
      <c r="B1140" s="54"/>
      <c r="C1140" s="54"/>
      <c r="D1140" s="54"/>
      <c r="E1140" s="54"/>
      <c r="F1140" s="54"/>
      <c r="G1140" s="54"/>
      <c r="H1140" s="54"/>
      <c r="I1140" s="54"/>
      <c r="J1140" s="54"/>
      <c r="K1140" s="54"/>
      <c r="L1140" s="54"/>
      <c r="M1140" s="54"/>
      <c r="N1140" s="54"/>
      <c r="O1140" s="54"/>
      <c r="P1140" s="54"/>
      <c r="Q1140" s="54"/>
      <c r="R1140" s="54"/>
      <c r="S1140" s="54"/>
      <c r="T1140" s="54"/>
      <c r="U1140" s="54"/>
      <c r="V1140" s="54"/>
      <c r="W1140" s="54"/>
      <c r="AQ1140" s="117" t="s">
        <v>57</v>
      </c>
      <c r="AR1140" s="117" t="s">
        <v>2223</v>
      </c>
      <c r="AS1140" s="117">
        <v>2105906</v>
      </c>
      <c r="AT1140" s="117"/>
      <c r="AU1140" s="117"/>
    </row>
    <row r="1141" spans="1:47" s="139" customFormat="1" ht="30" customHeight="1">
      <c r="A1141" s="54"/>
      <c r="B1141" s="54"/>
      <c r="C1141" s="54"/>
      <c r="D1141" s="54"/>
      <c r="E1141" s="54"/>
      <c r="F1141" s="54"/>
      <c r="G1141" s="54"/>
      <c r="H1141" s="54"/>
      <c r="I1141" s="54"/>
      <c r="J1141" s="54"/>
      <c r="K1141" s="54"/>
      <c r="L1141" s="54"/>
      <c r="M1141" s="54"/>
      <c r="N1141" s="54"/>
      <c r="O1141" s="54"/>
      <c r="P1141" s="54"/>
      <c r="Q1141" s="54"/>
      <c r="R1141" s="54"/>
      <c r="S1141" s="54"/>
      <c r="T1141" s="54"/>
      <c r="U1141" s="54"/>
      <c r="V1141" s="54"/>
      <c r="W1141" s="54"/>
      <c r="AQ1141" s="117" t="s">
        <v>57</v>
      </c>
      <c r="AR1141" s="117" t="s">
        <v>2239</v>
      </c>
      <c r="AS1141" s="117">
        <v>2105922</v>
      </c>
      <c r="AT1141" s="117"/>
      <c r="AU1141" s="117"/>
    </row>
    <row r="1142" spans="1:47" s="139" customFormat="1" ht="30" customHeight="1">
      <c r="A1142" s="54"/>
      <c r="B1142" s="54"/>
      <c r="C1142" s="54"/>
      <c r="D1142" s="54"/>
      <c r="E1142" s="54"/>
      <c r="F1142" s="54"/>
      <c r="G1142" s="54"/>
      <c r="H1142" s="54"/>
      <c r="I1142" s="54"/>
      <c r="J1142" s="54"/>
      <c r="K1142" s="54"/>
      <c r="L1142" s="54"/>
      <c r="M1142" s="54"/>
      <c r="N1142" s="54"/>
      <c r="O1142" s="54"/>
      <c r="P1142" s="54"/>
      <c r="Q1142" s="54"/>
      <c r="R1142" s="54"/>
      <c r="S1142" s="54"/>
      <c r="T1142" s="54"/>
      <c r="U1142" s="54"/>
      <c r="V1142" s="54"/>
      <c r="W1142" s="54"/>
      <c r="AQ1142" s="117" t="s">
        <v>57</v>
      </c>
      <c r="AR1142" s="117" t="s">
        <v>2253</v>
      </c>
      <c r="AS1142" s="117">
        <v>2105963</v>
      </c>
      <c r="AT1142" s="117"/>
      <c r="AU1142" s="117"/>
    </row>
    <row r="1143" spans="1:47" s="139" customFormat="1" ht="30" customHeight="1">
      <c r="A1143" s="54"/>
      <c r="B1143" s="54"/>
      <c r="C1143" s="54"/>
      <c r="D1143" s="54"/>
      <c r="E1143" s="54"/>
      <c r="F1143" s="54"/>
      <c r="G1143" s="54"/>
      <c r="H1143" s="54"/>
      <c r="I1143" s="54"/>
      <c r="J1143" s="54"/>
      <c r="K1143" s="54"/>
      <c r="L1143" s="54"/>
      <c r="M1143" s="54"/>
      <c r="N1143" s="54"/>
      <c r="O1143" s="54"/>
      <c r="P1143" s="54"/>
      <c r="Q1143" s="54"/>
      <c r="R1143" s="54"/>
      <c r="S1143" s="54"/>
      <c r="T1143" s="54"/>
      <c r="U1143" s="54"/>
      <c r="V1143" s="54"/>
      <c r="W1143" s="54"/>
      <c r="AQ1143" s="117" t="s">
        <v>57</v>
      </c>
      <c r="AR1143" s="117" t="s">
        <v>2268</v>
      </c>
      <c r="AS1143" s="117">
        <v>2105989</v>
      </c>
      <c r="AT1143" s="117"/>
      <c r="AU1143" s="117"/>
    </row>
    <row r="1144" spans="1:47" s="139" customFormat="1" ht="30" customHeight="1">
      <c r="A1144" s="54"/>
      <c r="B1144" s="54"/>
      <c r="C1144" s="54"/>
      <c r="D1144" s="54"/>
      <c r="E1144" s="54"/>
      <c r="F1144" s="54"/>
      <c r="G1144" s="54"/>
      <c r="H1144" s="54"/>
      <c r="I1144" s="54"/>
      <c r="J1144" s="54"/>
      <c r="K1144" s="54"/>
      <c r="L1144" s="54"/>
      <c r="M1144" s="54"/>
      <c r="N1144" s="54"/>
      <c r="O1144" s="54"/>
      <c r="P1144" s="54"/>
      <c r="Q1144" s="54"/>
      <c r="R1144" s="54"/>
      <c r="S1144" s="54"/>
      <c r="T1144" s="54"/>
      <c r="U1144" s="54"/>
      <c r="V1144" s="54"/>
      <c r="W1144" s="54"/>
      <c r="AQ1144" s="117" t="s">
        <v>57</v>
      </c>
      <c r="AR1144" s="117" t="s">
        <v>2284</v>
      </c>
      <c r="AS1144" s="117">
        <v>2106003</v>
      </c>
      <c r="AT1144" s="117"/>
      <c r="AU1144" s="117"/>
    </row>
    <row r="1145" spans="1:47" s="139" customFormat="1" ht="30" customHeight="1">
      <c r="A1145" s="54"/>
      <c r="B1145" s="54"/>
      <c r="C1145" s="54"/>
      <c r="D1145" s="54"/>
      <c r="E1145" s="54"/>
      <c r="F1145" s="54"/>
      <c r="G1145" s="54"/>
      <c r="H1145" s="54"/>
      <c r="I1145" s="54"/>
      <c r="J1145" s="54"/>
      <c r="K1145" s="54"/>
      <c r="L1145" s="54"/>
      <c r="M1145" s="54"/>
      <c r="N1145" s="54"/>
      <c r="O1145" s="54"/>
      <c r="P1145" s="54"/>
      <c r="Q1145" s="54"/>
      <c r="R1145" s="54"/>
      <c r="S1145" s="54"/>
      <c r="T1145" s="54"/>
      <c r="U1145" s="54"/>
      <c r="V1145" s="54"/>
      <c r="W1145" s="54"/>
      <c r="AQ1145" s="117" t="s">
        <v>57</v>
      </c>
      <c r="AR1145" s="117" t="s">
        <v>2300</v>
      </c>
      <c r="AS1145" s="117">
        <v>2106102</v>
      </c>
      <c r="AT1145" s="117"/>
      <c r="AU1145" s="117"/>
    </row>
    <row r="1146" spans="1:47" s="139" customFormat="1" ht="30" customHeight="1">
      <c r="A1146" s="54"/>
      <c r="B1146" s="54"/>
      <c r="C1146" s="54"/>
      <c r="D1146" s="54"/>
      <c r="E1146" s="54"/>
      <c r="F1146" s="54"/>
      <c r="G1146" s="54"/>
      <c r="H1146" s="54"/>
      <c r="I1146" s="54"/>
      <c r="J1146" s="54"/>
      <c r="K1146" s="54"/>
      <c r="L1146" s="54"/>
      <c r="M1146" s="54"/>
      <c r="N1146" s="54"/>
      <c r="O1146" s="54"/>
      <c r="P1146" s="54"/>
      <c r="Q1146" s="54"/>
      <c r="R1146" s="54"/>
      <c r="S1146" s="54"/>
      <c r="T1146" s="54"/>
      <c r="U1146" s="54"/>
      <c r="V1146" s="54"/>
      <c r="W1146" s="54"/>
      <c r="AQ1146" s="117" t="s">
        <v>57</v>
      </c>
      <c r="AR1146" s="117" t="s">
        <v>2315</v>
      </c>
      <c r="AS1146" s="117">
        <v>2106201</v>
      </c>
      <c r="AT1146" s="117"/>
      <c r="AU1146" s="117"/>
    </row>
    <row r="1147" spans="1:47" s="139" customFormat="1" ht="30" customHeight="1">
      <c r="A1147" s="54"/>
      <c r="B1147" s="54"/>
      <c r="C1147" s="54"/>
      <c r="D1147" s="54"/>
      <c r="E1147" s="54"/>
      <c r="F1147" s="54"/>
      <c r="G1147" s="54"/>
      <c r="H1147" s="54"/>
      <c r="I1147" s="54"/>
      <c r="J1147" s="54"/>
      <c r="K1147" s="54"/>
      <c r="L1147" s="54"/>
      <c r="M1147" s="54"/>
      <c r="N1147" s="54"/>
      <c r="O1147" s="54"/>
      <c r="P1147" s="54"/>
      <c r="Q1147" s="54"/>
      <c r="R1147" s="54"/>
      <c r="S1147" s="54"/>
      <c r="T1147" s="54"/>
      <c r="U1147" s="54"/>
      <c r="V1147" s="54"/>
      <c r="W1147" s="54"/>
      <c r="AQ1147" s="117" t="s">
        <v>57</v>
      </c>
      <c r="AR1147" s="117" t="s">
        <v>2329</v>
      </c>
      <c r="AS1147" s="117">
        <v>2106300</v>
      </c>
      <c r="AT1147" s="117"/>
      <c r="AU1147" s="117"/>
    </row>
    <row r="1148" spans="1:47" s="139" customFormat="1" ht="30" customHeight="1">
      <c r="A1148" s="54"/>
      <c r="B1148" s="54"/>
      <c r="C1148" s="54"/>
      <c r="D1148" s="54"/>
      <c r="E1148" s="54"/>
      <c r="F1148" s="54"/>
      <c r="G1148" s="54"/>
      <c r="H1148" s="54"/>
      <c r="I1148" s="54"/>
      <c r="J1148" s="54"/>
      <c r="K1148" s="54"/>
      <c r="L1148" s="54"/>
      <c r="M1148" s="54"/>
      <c r="N1148" s="54"/>
      <c r="O1148" s="54"/>
      <c r="P1148" s="54"/>
      <c r="Q1148" s="54"/>
      <c r="R1148" s="54"/>
      <c r="S1148" s="54"/>
      <c r="T1148" s="54"/>
      <c r="U1148" s="54"/>
      <c r="V1148" s="54"/>
      <c r="W1148" s="54"/>
      <c r="AQ1148" s="117" t="s">
        <v>57</v>
      </c>
      <c r="AR1148" s="117" t="s">
        <v>2345</v>
      </c>
      <c r="AS1148" s="117">
        <v>2106326</v>
      </c>
      <c r="AT1148" s="117"/>
      <c r="AU1148" s="117"/>
    </row>
    <row r="1149" spans="1:47" s="139" customFormat="1" ht="30" customHeight="1">
      <c r="A1149" s="54"/>
      <c r="B1149" s="54"/>
      <c r="C1149" s="54"/>
      <c r="D1149" s="54"/>
      <c r="E1149" s="54"/>
      <c r="F1149" s="54"/>
      <c r="G1149" s="54"/>
      <c r="H1149" s="54"/>
      <c r="I1149" s="54"/>
      <c r="J1149" s="54"/>
      <c r="K1149" s="54"/>
      <c r="L1149" s="54"/>
      <c r="M1149" s="54"/>
      <c r="N1149" s="54"/>
      <c r="O1149" s="54"/>
      <c r="P1149" s="54"/>
      <c r="Q1149" s="54"/>
      <c r="R1149" s="54"/>
      <c r="S1149" s="54"/>
      <c r="T1149" s="54"/>
      <c r="U1149" s="54"/>
      <c r="V1149" s="54"/>
      <c r="W1149" s="54"/>
      <c r="AQ1149" s="117" t="s">
        <v>57</v>
      </c>
      <c r="AR1149" s="117" t="s">
        <v>2361</v>
      </c>
      <c r="AS1149" s="117">
        <v>2106359</v>
      </c>
      <c r="AT1149" s="117"/>
      <c r="AU1149" s="117"/>
    </row>
    <row r="1150" spans="1:47" s="139" customFormat="1" ht="30" customHeight="1">
      <c r="A1150" s="54"/>
      <c r="B1150" s="54"/>
      <c r="C1150" s="54"/>
      <c r="D1150" s="54"/>
      <c r="E1150" s="54"/>
      <c r="F1150" s="54"/>
      <c r="G1150" s="54"/>
      <c r="H1150" s="54"/>
      <c r="I1150" s="54"/>
      <c r="J1150" s="54"/>
      <c r="K1150" s="54"/>
      <c r="L1150" s="54"/>
      <c r="M1150" s="54"/>
      <c r="N1150" s="54"/>
      <c r="O1150" s="54"/>
      <c r="P1150" s="54"/>
      <c r="Q1150" s="54"/>
      <c r="R1150" s="54"/>
      <c r="S1150" s="54"/>
      <c r="T1150" s="54"/>
      <c r="U1150" s="54"/>
      <c r="V1150" s="54"/>
      <c r="W1150" s="54"/>
      <c r="AQ1150" s="117" t="s">
        <v>57</v>
      </c>
      <c r="AR1150" s="117" t="s">
        <v>2375</v>
      </c>
      <c r="AS1150" s="117">
        <v>2106375</v>
      </c>
      <c r="AT1150" s="117"/>
      <c r="AU1150" s="117"/>
    </row>
    <row r="1151" spans="1:47" s="139" customFormat="1" ht="30" customHeight="1">
      <c r="A1151" s="54"/>
      <c r="B1151" s="54"/>
      <c r="C1151" s="54"/>
      <c r="D1151" s="54"/>
      <c r="E1151" s="54"/>
      <c r="F1151" s="54"/>
      <c r="G1151" s="54"/>
      <c r="H1151" s="54"/>
      <c r="I1151" s="54"/>
      <c r="J1151" s="54"/>
      <c r="K1151" s="54"/>
      <c r="L1151" s="54"/>
      <c r="M1151" s="54"/>
      <c r="N1151" s="54"/>
      <c r="O1151" s="54"/>
      <c r="P1151" s="54"/>
      <c r="Q1151" s="54"/>
      <c r="R1151" s="54"/>
      <c r="S1151" s="54"/>
      <c r="T1151" s="54"/>
      <c r="U1151" s="54"/>
      <c r="V1151" s="54"/>
      <c r="W1151" s="54"/>
      <c r="AQ1151" s="117" t="s">
        <v>57</v>
      </c>
      <c r="AR1151" s="117" t="s">
        <v>2390</v>
      </c>
      <c r="AS1151" s="117">
        <v>2106409</v>
      </c>
      <c r="AT1151" s="117"/>
      <c r="AU1151" s="117"/>
    </row>
    <row r="1152" spans="1:47" s="139" customFormat="1" ht="30" customHeight="1">
      <c r="A1152" s="54"/>
      <c r="B1152" s="54"/>
      <c r="C1152" s="54"/>
      <c r="D1152" s="54"/>
      <c r="E1152" s="54"/>
      <c r="F1152" s="54"/>
      <c r="G1152" s="54"/>
      <c r="H1152" s="54"/>
      <c r="I1152" s="54"/>
      <c r="J1152" s="54"/>
      <c r="K1152" s="54"/>
      <c r="L1152" s="54"/>
      <c r="M1152" s="54"/>
      <c r="N1152" s="54"/>
      <c r="O1152" s="54"/>
      <c r="P1152" s="54"/>
      <c r="Q1152" s="54"/>
      <c r="R1152" s="54"/>
      <c r="S1152" s="54"/>
      <c r="T1152" s="54"/>
      <c r="U1152" s="54"/>
      <c r="V1152" s="54"/>
      <c r="W1152" s="54"/>
      <c r="AQ1152" s="117" t="s">
        <v>57</v>
      </c>
      <c r="AR1152" s="117" t="s">
        <v>2406</v>
      </c>
      <c r="AS1152" s="117">
        <v>2106508</v>
      </c>
      <c r="AT1152" s="117"/>
      <c r="AU1152" s="117"/>
    </row>
    <row r="1153" spans="1:47" s="139" customFormat="1" ht="30" customHeight="1">
      <c r="A1153" s="54"/>
      <c r="B1153" s="54"/>
      <c r="C1153" s="54"/>
      <c r="D1153" s="54"/>
      <c r="E1153" s="54"/>
      <c r="F1153" s="54"/>
      <c r="G1153" s="54"/>
      <c r="H1153" s="54"/>
      <c r="I1153" s="54"/>
      <c r="J1153" s="54"/>
      <c r="K1153" s="54"/>
      <c r="L1153" s="54"/>
      <c r="M1153" s="54"/>
      <c r="N1153" s="54"/>
      <c r="O1153" s="54"/>
      <c r="P1153" s="54"/>
      <c r="Q1153" s="54"/>
      <c r="R1153" s="54"/>
      <c r="S1153" s="54"/>
      <c r="T1153" s="54"/>
      <c r="U1153" s="54"/>
      <c r="V1153" s="54"/>
      <c r="W1153" s="54"/>
      <c r="AQ1153" s="117" t="s">
        <v>57</v>
      </c>
      <c r="AR1153" s="117" t="s">
        <v>2422</v>
      </c>
      <c r="AS1153" s="117">
        <v>2106607</v>
      </c>
      <c r="AT1153" s="117"/>
      <c r="AU1153" s="117"/>
    </row>
    <row r="1154" spans="1:47" s="139" customFormat="1" ht="30" customHeight="1">
      <c r="A1154" s="54"/>
      <c r="B1154" s="54"/>
      <c r="C1154" s="54"/>
      <c r="D1154" s="54"/>
      <c r="E1154" s="54"/>
      <c r="F1154" s="54"/>
      <c r="G1154" s="54"/>
      <c r="H1154" s="54"/>
      <c r="I1154" s="54"/>
      <c r="J1154" s="54"/>
      <c r="K1154" s="54"/>
      <c r="L1154" s="54"/>
      <c r="M1154" s="54"/>
      <c r="N1154" s="54"/>
      <c r="O1154" s="54"/>
      <c r="P1154" s="54"/>
      <c r="Q1154" s="54"/>
      <c r="R1154" s="54"/>
      <c r="S1154" s="54"/>
      <c r="T1154" s="54"/>
      <c r="U1154" s="54"/>
      <c r="V1154" s="54"/>
      <c r="W1154" s="54"/>
      <c r="AQ1154" s="117" t="s">
        <v>57</v>
      </c>
      <c r="AR1154" s="117" t="s">
        <v>2438</v>
      </c>
      <c r="AS1154" s="117">
        <v>2106631</v>
      </c>
      <c r="AT1154" s="117"/>
      <c r="AU1154" s="117"/>
    </row>
    <row r="1155" spans="1:47" s="139" customFormat="1" ht="30" customHeight="1">
      <c r="A1155" s="54"/>
      <c r="B1155" s="54"/>
      <c r="C1155" s="54"/>
      <c r="D1155" s="54"/>
      <c r="E1155" s="54"/>
      <c r="F1155" s="54"/>
      <c r="G1155" s="54"/>
      <c r="H1155" s="54"/>
      <c r="I1155" s="54"/>
      <c r="J1155" s="54"/>
      <c r="K1155" s="54"/>
      <c r="L1155" s="54"/>
      <c r="M1155" s="54"/>
      <c r="N1155" s="54"/>
      <c r="O1155" s="54"/>
      <c r="P1155" s="54"/>
      <c r="Q1155" s="54"/>
      <c r="R1155" s="54"/>
      <c r="S1155" s="54"/>
      <c r="T1155" s="54"/>
      <c r="U1155" s="54"/>
      <c r="V1155" s="54"/>
      <c r="W1155" s="54"/>
      <c r="AQ1155" s="117" t="s">
        <v>57</v>
      </c>
      <c r="AR1155" s="117" t="s">
        <v>2454</v>
      </c>
      <c r="AS1155" s="117">
        <v>2106672</v>
      </c>
      <c r="AT1155" s="117"/>
      <c r="AU1155" s="117"/>
    </row>
    <row r="1156" spans="1:47" s="139" customFormat="1" ht="30" customHeight="1">
      <c r="A1156" s="54"/>
      <c r="B1156" s="54"/>
      <c r="C1156" s="54"/>
      <c r="D1156" s="54"/>
      <c r="E1156" s="54"/>
      <c r="F1156" s="54"/>
      <c r="G1156" s="54"/>
      <c r="H1156" s="54"/>
      <c r="I1156" s="54"/>
      <c r="J1156" s="54"/>
      <c r="K1156" s="54"/>
      <c r="L1156" s="54"/>
      <c r="M1156" s="54"/>
      <c r="N1156" s="54"/>
      <c r="O1156" s="54"/>
      <c r="P1156" s="54"/>
      <c r="Q1156" s="54"/>
      <c r="R1156" s="54"/>
      <c r="S1156" s="54"/>
      <c r="T1156" s="54"/>
      <c r="U1156" s="54"/>
      <c r="V1156" s="54"/>
      <c r="W1156" s="54"/>
      <c r="AQ1156" s="117" t="s">
        <v>57</v>
      </c>
      <c r="AR1156" s="117" t="s">
        <v>2467</v>
      </c>
      <c r="AS1156" s="117">
        <v>2106706</v>
      </c>
      <c r="AT1156" s="117"/>
      <c r="AU1156" s="117"/>
    </row>
    <row r="1157" spans="1:47" s="139" customFormat="1" ht="30" customHeight="1">
      <c r="A1157" s="54"/>
      <c r="B1157" s="54"/>
      <c r="C1157" s="54"/>
      <c r="D1157" s="54"/>
      <c r="E1157" s="54"/>
      <c r="F1157" s="54"/>
      <c r="G1157" s="54"/>
      <c r="H1157" s="54"/>
      <c r="I1157" s="54"/>
      <c r="J1157" s="54"/>
      <c r="K1157" s="54"/>
      <c r="L1157" s="54"/>
      <c r="M1157" s="54"/>
      <c r="N1157" s="54"/>
      <c r="O1157" s="54"/>
      <c r="P1157" s="54"/>
      <c r="Q1157" s="54"/>
      <c r="R1157" s="54"/>
      <c r="S1157" s="54"/>
      <c r="T1157" s="54"/>
      <c r="U1157" s="54"/>
      <c r="V1157" s="54"/>
      <c r="W1157" s="54"/>
      <c r="AQ1157" s="117" t="s">
        <v>57</v>
      </c>
      <c r="AR1157" s="117" t="s">
        <v>2483</v>
      </c>
      <c r="AS1157" s="117">
        <v>2106755</v>
      </c>
      <c r="AT1157" s="117"/>
      <c r="AU1157" s="117"/>
    </row>
    <row r="1158" spans="1:47" s="139" customFormat="1" ht="30" customHeight="1">
      <c r="A1158" s="54"/>
      <c r="B1158" s="54"/>
      <c r="C1158" s="54"/>
      <c r="D1158" s="54"/>
      <c r="E1158" s="54"/>
      <c r="F1158" s="54"/>
      <c r="G1158" s="54"/>
      <c r="H1158" s="54"/>
      <c r="I1158" s="54"/>
      <c r="J1158" s="54"/>
      <c r="K1158" s="54"/>
      <c r="L1158" s="54"/>
      <c r="M1158" s="54"/>
      <c r="N1158" s="54"/>
      <c r="O1158" s="54"/>
      <c r="P1158" s="54"/>
      <c r="Q1158" s="54"/>
      <c r="R1158" s="54"/>
      <c r="S1158" s="54"/>
      <c r="T1158" s="54"/>
      <c r="U1158" s="54"/>
      <c r="V1158" s="54"/>
      <c r="W1158" s="54"/>
      <c r="AQ1158" s="117" t="s">
        <v>57</v>
      </c>
      <c r="AR1158" s="117" t="s">
        <v>2499</v>
      </c>
      <c r="AS1158" s="117">
        <v>2106805</v>
      </c>
      <c r="AT1158" s="117"/>
      <c r="AU1158" s="117"/>
    </row>
    <row r="1159" spans="1:47" s="139" customFormat="1" ht="30" customHeight="1">
      <c r="A1159" s="54"/>
      <c r="B1159" s="54"/>
      <c r="C1159" s="54"/>
      <c r="D1159" s="54"/>
      <c r="E1159" s="54"/>
      <c r="F1159" s="54"/>
      <c r="G1159" s="54"/>
      <c r="H1159" s="54"/>
      <c r="I1159" s="54"/>
      <c r="J1159" s="54"/>
      <c r="K1159" s="54"/>
      <c r="L1159" s="54"/>
      <c r="M1159" s="54"/>
      <c r="N1159" s="54"/>
      <c r="O1159" s="54"/>
      <c r="P1159" s="54"/>
      <c r="Q1159" s="54"/>
      <c r="R1159" s="54"/>
      <c r="S1159" s="54"/>
      <c r="T1159" s="54"/>
      <c r="U1159" s="54"/>
      <c r="V1159" s="54"/>
      <c r="W1159" s="54"/>
      <c r="AQ1159" s="117" t="s">
        <v>57</v>
      </c>
      <c r="AR1159" s="117" t="s">
        <v>2513</v>
      </c>
      <c r="AS1159" s="117">
        <v>2106904</v>
      </c>
      <c r="AT1159" s="117"/>
      <c r="AU1159" s="117"/>
    </row>
    <row r="1160" spans="1:47" s="139" customFormat="1" ht="30" customHeight="1">
      <c r="A1160" s="54"/>
      <c r="B1160" s="54"/>
      <c r="C1160" s="54"/>
      <c r="D1160" s="54"/>
      <c r="E1160" s="54"/>
      <c r="F1160" s="54"/>
      <c r="G1160" s="54"/>
      <c r="H1160" s="54"/>
      <c r="I1160" s="54"/>
      <c r="J1160" s="54"/>
      <c r="K1160" s="54"/>
      <c r="L1160" s="54"/>
      <c r="M1160" s="54"/>
      <c r="N1160" s="54"/>
      <c r="O1160" s="54"/>
      <c r="P1160" s="54"/>
      <c r="Q1160" s="54"/>
      <c r="R1160" s="54"/>
      <c r="S1160" s="54"/>
      <c r="T1160" s="54"/>
      <c r="U1160" s="54"/>
      <c r="V1160" s="54"/>
      <c r="W1160" s="54"/>
      <c r="AQ1160" s="117" t="s">
        <v>57</v>
      </c>
      <c r="AR1160" s="117" t="s">
        <v>2528</v>
      </c>
      <c r="AS1160" s="117">
        <v>2107001</v>
      </c>
      <c r="AT1160" s="117"/>
      <c r="AU1160" s="117"/>
    </row>
    <row r="1161" spans="1:47" s="139" customFormat="1" ht="30" customHeight="1">
      <c r="A1161" s="54"/>
      <c r="B1161" s="54"/>
      <c r="C1161" s="54"/>
      <c r="D1161" s="54"/>
      <c r="E1161" s="54"/>
      <c r="F1161" s="54"/>
      <c r="G1161" s="54"/>
      <c r="H1161" s="54"/>
      <c r="I1161" s="54"/>
      <c r="J1161" s="54"/>
      <c r="K1161" s="54"/>
      <c r="L1161" s="54"/>
      <c r="M1161" s="54"/>
      <c r="N1161" s="54"/>
      <c r="O1161" s="54"/>
      <c r="P1161" s="54"/>
      <c r="Q1161" s="54"/>
      <c r="R1161" s="54"/>
      <c r="S1161" s="54"/>
      <c r="T1161" s="54"/>
      <c r="U1161" s="54"/>
      <c r="V1161" s="54"/>
      <c r="W1161" s="54"/>
      <c r="AQ1161" s="117" t="s">
        <v>57</v>
      </c>
      <c r="AR1161" s="117" t="s">
        <v>2544</v>
      </c>
      <c r="AS1161" s="117">
        <v>2107100</v>
      </c>
      <c r="AT1161" s="117"/>
      <c r="AU1161" s="117"/>
    </row>
    <row r="1162" spans="1:47" s="139" customFormat="1" ht="30" customHeight="1">
      <c r="A1162" s="54"/>
      <c r="B1162" s="54"/>
      <c r="C1162" s="54"/>
      <c r="D1162" s="54"/>
      <c r="E1162" s="54"/>
      <c r="F1162" s="54"/>
      <c r="G1162" s="54"/>
      <c r="H1162" s="54"/>
      <c r="I1162" s="54"/>
      <c r="J1162" s="54"/>
      <c r="K1162" s="54"/>
      <c r="L1162" s="54"/>
      <c r="M1162" s="54"/>
      <c r="N1162" s="54"/>
      <c r="O1162" s="54"/>
      <c r="P1162" s="54"/>
      <c r="Q1162" s="54"/>
      <c r="R1162" s="54"/>
      <c r="S1162" s="54"/>
      <c r="T1162" s="54"/>
      <c r="U1162" s="54"/>
      <c r="V1162" s="54"/>
      <c r="W1162" s="54"/>
      <c r="AQ1162" s="117" t="s">
        <v>57</v>
      </c>
      <c r="AR1162" s="117" t="s">
        <v>2559</v>
      </c>
      <c r="AS1162" s="117">
        <v>2107209</v>
      </c>
      <c r="AT1162" s="117"/>
      <c r="AU1162" s="117"/>
    </row>
    <row r="1163" spans="1:47" s="139" customFormat="1" ht="30" customHeight="1">
      <c r="A1163" s="54"/>
      <c r="B1163" s="54"/>
      <c r="C1163" s="54"/>
      <c r="D1163" s="54"/>
      <c r="E1163" s="54"/>
      <c r="F1163" s="54"/>
      <c r="G1163" s="54"/>
      <c r="H1163" s="54"/>
      <c r="I1163" s="54"/>
      <c r="J1163" s="54"/>
      <c r="K1163" s="54"/>
      <c r="L1163" s="54"/>
      <c r="M1163" s="54"/>
      <c r="N1163" s="54"/>
      <c r="O1163" s="54"/>
      <c r="P1163" s="54"/>
      <c r="Q1163" s="54"/>
      <c r="R1163" s="54"/>
      <c r="S1163" s="54"/>
      <c r="T1163" s="54"/>
      <c r="U1163" s="54"/>
      <c r="V1163" s="54"/>
      <c r="W1163" s="54"/>
      <c r="AQ1163" s="117" t="s">
        <v>57</v>
      </c>
      <c r="AR1163" s="117" t="s">
        <v>2574</v>
      </c>
      <c r="AS1163" s="117">
        <v>2107258</v>
      </c>
      <c r="AT1163" s="117"/>
      <c r="AU1163" s="117"/>
    </row>
    <row r="1164" spans="1:47" s="139" customFormat="1" ht="30" customHeight="1">
      <c r="A1164" s="54"/>
      <c r="B1164" s="54"/>
      <c r="C1164" s="54"/>
      <c r="D1164" s="54"/>
      <c r="E1164" s="54"/>
      <c r="F1164" s="54"/>
      <c r="G1164" s="54"/>
      <c r="H1164" s="54"/>
      <c r="I1164" s="54"/>
      <c r="J1164" s="54"/>
      <c r="K1164" s="54"/>
      <c r="L1164" s="54"/>
      <c r="M1164" s="54"/>
      <c r="N1164" s="54"/>
      <c r="O1164" s="54"/>
      <c r="P1164" s="54"/>
      <c r="Q1164" s="54"/>
      <c r="R1164" s="54"/>
      <c r="S1164" s="54"/>
      <c r="T1164" s="54"/>
      <c r="U1164" s="54"/>
      <c r="V1164" s="54"/>
      <c r="W1164" s="54"/>
      <c r="AQ1164" s="117" t="s">
        <v>57</v>
      </c>
      <c r="AR1164" s="117" t="s">
        <v>2589</v>
      </c>
      <c r="AS1164" s="117">
        <v>2107308</v>
      </c>
      <c r="AT1164" s="117"/>
      <c r="AU1164" s="117"/>
    </row>
    <row r="1165" spans="1:47" s="139" customFormat="1" ht="30" customHeight="1">
      <c r="A1165" s="54"/>
      <c r="B1165" s="54"/>
      <c r="C1165" s="54"/>
      <c r="D1165" s="54"/>
      <c r="E1165" s="54"/>
      <c r="F1165" s="54"/>
      <c r="G1165" s="54"/>
      <c r="H1165" s="54"/>
      <c r="I1165" s="54"/>
      <c r="J1165" s="54"/>
      <c r="K1165" s="54"/>
      <c r="L1165" s="54"/>
      <c r="M1165" s="54"/>
      <c r="N1165" s="54"/>
      <c r="O1165" s="54"/>
      <c r="P1165" s="54"/>
      <c r="Q1165" s="54"/>
      <c r="R1165" s="54"/>
      <c r="S1165" s="54"/>
      <c r="T1165" s="54"/>
      <c r="U1165" s="54"/>
      <c r="V1165" s="54"/>
      <c r="W1165" s="54"/>
      <c r="AQ1165" s="117" t="s">
        <v>57</v>
      </c>
      <c r="AR1165" s="117" t="s">
        <v>2605</v>
      </c>
      <c r="AS1165" s="117">
        <v>2107357</v>
      </c>
      <c r="AT1165" s="117"/>
      <c r="AU1165" s="117"/>
    </row>
    <row r="1166" spans="1:47" s="139" customFormat="1" ht="30" customHeight="1">
      <c r="A1166" s="54"/>
      <c r="B1166" s="54"/>
      <c r="C1166" s="54"/>
      <c r="D1166" s="54"/>
      <c r="E1166" s="54"/>
      <c r="F1166" s="54"/>
      <c r="G1166" s="54"/>
      <c r="H1166" s="54"/>
      <c r="I1166" s="54"/>
      <c r="J1166" s="54"/>
      <c r="K1166" s="54"/>
      <c r="L1166" s="54"/>
      <c r="M1166" s="54"/>
      <c r="N1166" s="54"/>
      <c r="O1166" s="54"/>
      <c r="P1166" s="54"/>
      <c r="Q1166" s="54"/>
      <c r="R1166" s="54"/>
      <c r="S1166" s="54"/>
      <c r="T1166" s="54"/>
      <c r="U1166" s="54"/>
      <c r="V1166" s="54"/>
      <c r="W1166" s="54"/>
      <c r="AQ1166" s="117" t="s">
        <v>57</v>
      </c>
      <c r="AR1166" s="117" t="s">
        <v>2619</v>
      </c>
      <c r="AS1166" s="117">
        <v>2107407</v>
      </c>
      <c r="AT1166" s="117"/>
      <c r="AU1166" s="117"/>
    </row>
    <row r="1167" spans="1:47" s="139" customFormat="1" ht="30" customHeight="1">
      <c r="A1167" s="54"/>
      <c r="B1167" s="54"/>
      <c r="C1167" s="54"/>
      <c r="D1167" s="54"/>
      <c r="E1167" s="54"/>
      <c r="F1167" s="54"/>
      <c r="G1167" s="54"/>
      <c r="H1167" s="54"/>
      <c r="I1167" s="54"/>
      <c r="J1167" s="54"/>
      <c r="K1167" s="54"/>
      <c r="L1167" s="54"/>
      <c r="M1167" s="54"/>
      <c r="N1167" s="54"/>
      <c r="O1167" s="54"/>
      <c r="P1167" s="54"/>
      <c r="Q1167" s="54"/>
      <c r="R1167" s="54"/>
      <c r="S1167" s="54"/>
      <c r="T1167" s="54"/>
      <c r="U1167" s="54"/>
      <c r="V1167" s="54"/>
      <c r="W1167" s="54"/>
      <c r="AQ1167" s="117" t="s">
        <v>57</v>
      </c>
      <c r="AR1167" s="117" t="s">
        <v>2632</v>
      </c>
      <c r="AS1167" s="117">
        <v>2107456</v>
      </c>
      <c r="AT1167" s="117"/>
      <c r="AU1167" s="117"/>
    </row>
    <row r="1168" spans="1:47" s="139" customFormat="1" ht="30" customHeight="1">
      <c r="A1168" s="54"/>
      <c r="B1168" s="54"/>
      <c r="C1168" s="54"/>
      <c r="D1168" s="54"/>
      <c r="E1168" s="54"/>
      <c r="F1168" s="54"/>
      <c r="G1168" s="54"/>
      <c r="H1168" s="54"/>
      <c r="I1168" s="54"/>
      <c r="J1168" s="54"/>
      <c r="K1168" s="54"/>
      <c r="L1168" s="54"/>
      <c r="M1168" s="54"/>
      <c r="N1168" s="54"/>
      <c r="O1168" s="54"/>
      <c r="P1168" s="54"/>
      <c r="Q1168" s="54"/>
      <c r="R1168" s="54"/>
      <c r="S1168" s="54"/>
      <c r="T1168" s="54"/>
      <c r="U1168" s="54"/>
      <c r="V1168" s="54"/>
      <c r="W1168" s="54"/>
      <c r="AQ1168" s="117" t="s">
        <v>57</v>
      </c>
      <c r="AR1168" s="117" t="s">
        <v>2647</v>
      </c>
      <c r="AS1168" s="117">
        <v>2107506</v>
      </c>
      <c r="AT1168" s="117"/>
      <c r="AU1168" s="117"/>
    </row>
    <row r="1169" spans="1:47" s="139" customFormat="1" ht="30" customHeight="1">
      <c r="A1169" s="54"/>
      <c r="B1169" s="54"/>
      <c r="C1169" s="54"/>
      <c r="D1169" s="54"/>
      <c r="E1169" s="54"/>
      <c r="F1169" s="54"/>
      <c r="G1169" s="54"/>
      <c r="H1169" s="54"/>
      <c r="I1169" s="54"/>
      <c r="J1169" s="54"/>
      <c r="K1169" s="54"/>
      <c r="L1169" s="54"/>
      <c r="M1169" s="54"/>
      <c r="N1169" s="54"/>
      <c r="O1169" s="54"/>
      <c r="P1169" s="54"/>
      <c r="Q1169" s="54"/>
      <c r="R1169" s="54"/>
      <c r="S1169" s="54"/>
      <c r="T1169" s="54"/>
      <c r="U1169" s="54"/>
      <c r="V1169" s="54"/>
      <c r="W1169" s="54"/>
      <c r="AQ1169" s="117" t="s">
        <v>57</v>
      </c>
      <c r="AR1169" s="117" t="s">
        <v>2660</v>
      </c>
      <c r="AS1169" s="117">
        <v>2107605</v>
      </c>
      <c r="AT1169" s="117"/>
      <c r="AU1169" s="117"/>
    </row>
    <row r="1170" spans="1:47" s="139" customFormat="1" ht="30" customHeight="1">
      <c r="A1170" s="54"/>
      <c r="B1170" s="54"/>
      <c r="C1170" s="54"/>
      <c r="D1170" s="54"/>
      <c r="E1170" s="54"/>
      <c r="F1170" s="54"/>
      <c r="G1170" s="54"/>
      <c r="H1170" s="54"/>
      <c r="I1170" s="54"/>
      <c r="J1170" s="54"/>
      <c r="K1170" s="54"/>
      <c r="L1170" s="54"/>
      <c r="M1170" s="54"/>
      <c r="N1170" s="54"/>
      <c r="O1170" s="54"/>
      <c r="P1170" s="54"/>
      <c r="Q1170" s="54"/>
      <c r="R1170" s="54"/>
      <c r="S1170" s="54"/>
      <c r="T1170" s="54"/>
      <c r="U1170" s="54"/>
      <c r="V1170" s="54"/>
      <c r="W1170" s="54"/>
      <c r="AQ1170" s="117" t="s">
        <v>57</v>
      </c>
      <c r="AR1170" s="117" t="s">
        <v>2674</v>
      </c>
      <c r="AS1170" s="117">
        <v>2107704</v>
      </c>
      <c r="AT1170" s="117"/>
      <c r="AU1170" s="117"/>
    </row>
    <row r="1171" spans="1:47" s="139" customFormat="1" ht="30" customHeight="1">
      <c r="A1171" s="54"/>
      <c r="B1171" s="54"/>
      <c r="C1171" s="54"/>
      <c r="D1171" s="54"/>
      <c r="E1171" s="54"/>
      <c r="F1171" s="54"/>
      <c r="G1171" s="54"/>
      <c r="H1171" s="54"/>
      <c r="I1171" s="54"/>
      <c r="J1171" s="54"/>
      <c r="K1171" s="54"/>
      <c r="L1171" s="54"/>
      <c r="M1171" s="54"/>
      <c r="N1171" s="54"/>
      <c r="O1171" s="54"/>
      <c r="P1171" s="54"/>
      <c r="Q1171" s="54"/>
      <c r="R1171" s="54"/>
      <c r="S1171" s="54"/>
      <c r="T1171" s="54"/>
      <c r="U1171" s="54"/>
      <c r="V1171" s="54"/>
      <c r="W1171" s="54"/>
      <c r="AQ1171" s="117" t="s">
        <v>57</v>
      </c>
      <c r="AR1171" s="117" t="s">
        <v>2689</v>
      </c>
      <c r="AS1171" s="117">
        <v>2107803</v>
      </c>
      <c r="AT1171" s="117"/>
      <c r="AU1171" s="117"/>
    </row>
    <row r="1172" spans="1:47" s="139" customFormat="1" ht="30" customHeight="1">
      <c r="A1172" s="54"/>
      <c r="B1172" s="54"/>
      <c r="C1172" s="54"/>
      <c r="D1172" s="54"/>
      <c r="E1172" s="54"/>
      <c r="F1172" s="54"/>
      <c r="G1172" s="54"/>
      <c r="H1172" s="54"/>
      <c r="I1172" s="54"/>
      <c r="J1172" s="54"/>
      <c r="K1172" s="54"/>
      <c r="L1172" s="54"/>
      <c r="M1172" s="54"/>
      <c r="N1172" s="54"/>
      <c r="O1172" s="54"/>
      <c r="P1172" s="54"/>
      <c r="Q1172" s="54"/>
      <c r="R1172" s="54"/>
      <c r="S1172" s="54"/>
      <c r="T1172" s="54"/>
      <c r="U1172" s="54"/>
      <c r="V1172" s="54"/>
      <c r="W1172" s="54"/>
      <c r="AQ1172" s="117" t="s">
        <v>57</v>
      </c>
      <c r="AR1172" s="117" t="s">
        <v>2705</v>
      </c>
      <c r="AS1172" s="117">
        <v>2107902</v>
      </c>
      <c r="AT1172" s="117"/>
      <c r="AU1172" s="117"/>
    </row>
    <row r="1173" spans="1:47" s="139" customFormat="1" ht="30" customHeight="1">
      <c r="A1173" s="54"/>
      <c r="B1173" s="54"/>
      <c r="C1173" s="54"/>
      <c r="D1173" s="54"/>
      <c r="E1173" s="54"/>
      <c r="F1173" s="54"/>
      <c r="G1173" s="54"/>
      <c r="H1173" s="54"/>
      <c r="I1173" s="54"/>
      <c r="J1173" s="54"/>
      <c r="K1173" s="54"/>
      <c r="L1173" s="54"/>
      <c r="M1173" s="54"/>
      <c r="N1173" s="54"/>
      <c r="O1173" s="54"/>
      <c r="P1173" s="54"/>
      <c r="Q1173" s="54"/>
      <c r="R1173" s="54"/>
      <c r="S1173" s="54"/>
      <c r="T1173" s="54"/>
      <c r="U1173" s="54"/>
      <c r="V1173" s="54"/>
      <c r="W1173" s="54"/>
      <c r="AQ1173" s="117" t="s">
        <v>57</v>
      </c>
      <c r="AR1173" s="117" t="s">
        <v>2720</v>
      </c>
      <c r="AS1173" s="117">
        <v>2108009</v>
      </c>
      <c r="AT1173" s="117"/>
      <c r="AU1173" s="117"/>
    </row>
    <row r="1174" spans="1:47" s="139" customFormat="1" ht="30" customHeight="1">
      <c r="A1174" s="54"/>
      <c r="B1174" s="54"/>
      <c r="C1174" s="54"/>
      <c r="D1174" s="54"/>
      <c r="E1174" s="54"/>
      <c r="F1174" s="54"/>
      <c r="G1174" s="54"/>
      <c r="H1174" s="54"/>
      <c r="I1174" s="54"/>
      <c r="J1174" s="54"/>
      <c r="K1174" s="54"/>
      <c r="L1174" s="54"/>
      <c r="M1174" s="54"/>
      <c r="N1174" s="54"/>
      <c r="O1174" s="54"/>
      <c r="P1174" s="54"/>
      <c r="Q1174" s="54"/>
      <c r="R1174" s="54"/>
      <c r="S1174" s="54"/>
      <c r="T1174" s="54"/>
      <c r="U1174" s="54"/>
      <c r="V1174" s="54"/>
      <c r="W1174" s="54"/>
      <c r="AQ1174" s="117" t="s">
        <v>57</v>
      </c>
      <c r="AR1174" s="117" t="s">
        <v>2736</v>
      </c>
      <c r="AS1174" s="117">
        <v>2108058</v>
      </c>
      <c r="AT1174" s="117"/>
      <c r="AU1174" s="117"/>
    </row>
    <row r="1175" spans="1:47" s="139" customFormat="1" ht="30" customHeight="1">
      <c r="A1175" s="54"/>
      <c r="B1175" s="54"/>
      <c r="C1175" s="54"/>
      <c r="D1175" s="54"/>
      <c r="E1175" s="54"/>
      <c r="F1175" s="54"/>
      <c r="G1175" s="54"/>
      <c r="H1175" s="54"/>
      <c r="I1175" s="54"/>
      <c r="J1175" s="54"/>
      <c r="K1175" s="54"/>
      <c r="L1175" s="54"/>
      <c r="M1175" s="54"/>
      <c r="N1175" s="54"/>
      <c r="O1175" s="54"/>
      <c r="P1175" s="54"/>
      <c r="Q1175" s="54"/>
      <c r="R1175" s="54"/>
      <c r="S1175" s="54"/>
      <c r="T1175" s="54"/>
      <c r="U1175" s="54"/>
      <c r="V1175" s="54"/>
      <c r="W1175" s="54"/>
      <c r="AQ1175" s="117" t="s">
        <v>57</v>
      </c>
      <c r="AR1175" s="117" t="s">
        <v>2751</v>
      </c>
      <c r="AS1175" s="117">
        <v>2108108</v>
      </c>
      <c r="AT1175" s="117"/>
      <c r="AU1175" s="117"/>
    </row>
    <row r="1176" spans="1:47" s="139" customFormat="1" ht="30" customHeight="1">
      <c r="A1176" s="54"/>
      <c r="B1176" s="54"/>
      <c r="C1176" s="54"/>
      <c r="D1176" s="54"/>
      <c r="E1176" s="54"/>
      <c r="F1176" s="54"/>
      <c r="G1176" s="54"/>
      <c r="H1176" s="54"/>
      <c r="I1176" s="54"/>
      <c r="J1176" s="54"/>
      <c r="K1176" s="54"/>
      <c r="L1176" s="54"/>
      <c r="M1176" s="54"/>
      <c r="N1176" s="54"/>
      <c r="O1176" s="54"/>
      <c r="P1176" s="54"/>
      <c r="Q1176" s="54"/>
      <c r="R1176" s="54"/>
      <c r="S1176" s="54"/>
      <c r="T1176" s="54"/>
      <c r="U1176" s="54"/>
      <c r="V1176" s="54"/>
      <c r="W1176" s="54"/>
      <c r="AQ1176" s="117" t="s">
        <v>57</v>
      </c>
      <c r="AR1176" s="117" t="s">
        <v>2766</v>
      </c>
      <c r="AS1176" s="117">
        <v>2108207</v>
      </c>
      <c r="AT1176" s="117"/>
      <c r="AU1176" s="117"/>
    </row>
    <row r="1177" spans="1:47" s="139" customFormat="1" ht="30" customHeight="1">
      <c r="A1177" s="54"/>
      <c r="B1177" s="54"/>
      <c r="C1177" s="54"/>
      <c r="D1177" s="54"/>
      <c r="E1177" s="54"/>
      <c r="F1177" s="54"/>
      <c r="G1177" s="54"/>
      <c r="H1177" s="54"/>
      <c r="I1177" s="54"/>
      <c r="J1177" s="54"/>
      <c r="K1177" s="54"/>
      <c r="L1177" s="54"/>
      <c r="M1177" s="54"/>
      <c r="N1177" s="54"/>
      <c r="O1177" s="54"/>
      <c r="P1177" s="54"/>
      <c r="Q1177" s="54"/>
      <c r="R1177" s="54"/>
      <c r="S1177" s="54"/>
      <c r="T1177" s="54"/>
      <c r="U1177" s="54"/>
      <c r="V1177" s="54"/>
      <c r="W1177" s="54"/>
      <c r="AQ1177" s="117" t="s">
        <v>57</v>
      </c>
      <c r="AR1177" s="117" t="s">
        <v>2782</v>
      </c>
      <c r="AS1177" s="117">
        <v>2108256</v>
      </c>
      <c r="AT1177" s="117"/>
      <c r="AU1177" s="117"/>
    </row>
    <row r="1178" spans="1:47" s="139" customFormat="1" ht="30" customHeight="1">
      <c r="A1178" s="54"/>
      <c r="B1178" s="54"/>
      <c r="C1178" s="54"/>
      <c r="D1178" s="54"/>
      <c r="E1178" s="54"/>
      <c r="F1178" s="54"/>
      <c r="G1178" s="54"/>
      <c r="H1178" s="54"/>
      <c r="I1178" s="54"/>
      <c r="J1178" s="54"/>
      <c r="K1178" s="54"/>
      <c r="L1178" s="54"/>
      <c r="M1178" s="54"/>
      <c r="N1178" s="54"/>
      <c r="O1178" s="54"/>
      <c r="P1178" s="54"/>
      <c r="Q1178" s="54"/>
      <c r="R1178" s="54"/>
      <c r="S1178" s="54"/>
      <c r="T1178" s="54"/>
      <c r="U1178" s="54"/>
      <c r="V1178" s="54"/>
      <c r="W1178" s="54"/>
      <c r="AQ1178" s="117" t="s">
        <v>57</v>
      </c>
      <c r="AR1178" s="117" t="s">
        <v>2797</v>
      </c>
      <c r="AS1178" s="117">
        <v>2108306</v>
      </c>
      <c r="AT1178" s="117"/>
      <c r="AU1178" s="117"/>
    </row>
    <row r="1179" spans="1:47" s="139" customFormat="1" ht="30" customHeight="1">
      <c r="A1179" s="54"/>
      <c r="B1179" s="54"/>
      <c r="C1179" s="54"/>
      <c r="D1179" s="54"/>
      <c r="E1179" s="54"/>
      <c r="F1179" s="54"/>
      <c r="G1179" s="54"/>
      <c r="H1179" s="54"/>
      <c r="I1179" s="54"/>
      <c r="J1179" s="54"/>
      <c r="K1179" s="54"/>
      <c r="L1179" s="54"/>
      <c r="M1179" s="54"/>
      <c r="N1179" s="54"/>
      <c r="O1179" s="54"/>
      <c r="P1179" s="54"/>
      <c r="Q1179" s="54"/>
      <c r="R1179" s="54"/>
      <c r="S1179" s="54"/>
      <c r="T1179" s="54"/>
      <c r="U1179" s="54"/>
      <c r="V1179" s="54"/>
      <c r="W1179" s="54"/>
      <c r="AQ1179" s="117" t="s">
        <v>57</v>
      </c>
      <c r="AR1179" s="117" t="s">
        <v>2812</v>
      </c>
      <c r="AS1179" s="117">
        <v>2108405</v>
      </c>
      <c r="AT1179" s="117"/>
      <c r="AU1179" s="117"/>
    </row>
    <row r="1180" spans="1:47" s="139" customFormat="1" ht="30" customHeight="1">
      <c r="A1180" s="54"/>
      <c r="B1180" s="54"/>
      <c r="C1180" s="54"/>
      <c r="D1180" s="54"/>
      <c r="E1180" s="54"/>
      <c r="F1180" s="54"/>
      <c r="G1180" s="54"/>
      <c r="H1180" s="54"/>
      <c r="I1180" s="54"/>
      <c r="J1180" s="54"/>
      <c r="K1180" s="54"/>
      <c r="L1180" s="54"/>
      <c r="M1180" s="54"/>
      <c r="N1180" s="54"/>
      <c r="O1180" s="54"/>
      <c r="P1180" s="54"/>
      <c r="Q1180" s="54"/>
      <c r="R1180" s="54"/>
      <c r="S1180" s="54"/>
      <c r="T1180" s="54"/>
      <c r="U1180" s="54"/>
      <c r="V1180" s="54"/>
      <c r="W1180" s="54"/>
      <c r="AQ1180" s="117" t="s">
        <v>57</v>
      </c>
      <c r="AR1180" s="117" t="s">
        <v>2827</v>
      </c>
      <c r="AS1180" s="117">
        <v>2108454</v>
      </c>
      <c r="AT1180" s="117"/>
      <c r="AU1180" s="117"/>
    </row>
    <row r="1181" spans="1:47" s="139" customFormat="1" ht="30" customHeight="1">
      <c r="A1181" s="54"/>
      <c r="B1181" s="54"/>
      <c r="C1181" s="54"/>
      <c r="D1181" s="54"/>
      <c r="E1181" s="54"/>
      <c r="F1181" s="54"/>
      <c r="G1181" s="54"/>
      <c r="H1181" s="54"/>
      <c r="I1181" s="54"/>
      <c r="J1181" s="54"/>
      <c r="K1181" s="54"/>
      <c r="L1181" s="54"/>
      <c r="M1181" s="54"/>
      <c r="N1181" s="54"/>
      <c r="O1181" s="54"/>
      <c r="P1181" s="54"/>
      <c r="Q1181" s="54"/>
      <c r="R1181" s="54"/>
      <c r="S1181" s="54"/>
      <c r="T1181" s="54"/>
      <c r="U1181" s="54"/>
      <c r="V1181" s="54"/>
      <c r="W1181" s="54"/>
      <c r="AQ1181" s="117" t="s">
        <v>57</v>
      </c>
      <c r="AR1181" s="117" t="s">
        <v>2839</v>
      </c>
      <c r="AS1181" s="117">
        <v>2108504</v>
      </c>
      <c r="AT1181" s="117"/>
      <c r="AU1181" s="117"/>
    </row>
    <row r="1182" spans="1:47" s="139" customFormat="1" ht="30" customHeight="1">
      <c r="A1182" s="54"/>
      <c r="B1182" s="54"/>
      <c r="C1182" s="54"/>
      <c r="D1182" s="54"/>
      <c r="E1182" s="54"/>
      <c r="F1182" s="54"/>
      <c r="G1182" s="54"/>
      <c r="H1182" s="54"/>
      <c r="I1182" s="54"/>
      <c r="J1182" s="54"/>
      <c r="K1182" s="54"/>
      <c r="L1182" s="54"/>
      <c r="M1182" s="54"/>
      <c r="N1182" s="54"/>
      <c r="O1182" s="54"/>
      <c r="P1182" s="54"/>
      <c r="Q1182" s="54"/>
      <c r="R1182" s="54"/>
      <c r="S1182" s="54"/>
      <c r="T1182" s="54"/>
      <c r="U1182" s="54"/>
      <c r="V1182" s="54"/>
      <c r="W1182" s="54"/>
      <c r="AQ1182" s="117" t="s">
        <v>57</v>
      </c>
      <c r="AR1182" s="117" t="s">
        <v>2852</v>
      </c>
      <c r="AS1182" s="117">
        <v>2108603</v>
      </c>
      <c r="AT1182" s="117"/>
      <c r="AU1182" s="117"/>
    </row>
    <row r="1183" spans="1:47" s="139" customFormat="1" ht="30" customHeight="1">
      <c r="A1183" s="54"/>
      <c r="B1183" s="54"/>
      <c r="C1183" s="54"/>
      <c r="D1183" s="54"/>
      <c r="E1183" s="54"/>
      <c r="F1183" s="54"/>
      <c r="G1183" s="54"/>
      <c r="H1183" s="54"/>
      <c r="I1183" s="54"/>
      <c r="J1183" s="54"/>
      <c r="K1183" s="54"/>
      <c r="L1183" s="54"/>
      <c r="M1183" s="54"/>
      <c r="N1183" s="54"/>
      <c r="O1183" s="54"/>
      <c r="P1183" s="54"/>
      <c r="Q1183" s="54"/>
      <c r="R1183" s="54"/>
      <c r="S1183" s="54"/>
      <c r="T1183" s="54"/>
      <c r="U1183" s="54"/>
      <c r="V1183" s="54"/>
      <c r="W1183" s="54"/>
      <c r="AQ1183" s="117" t="s">
        <v>57</v>
      </c>
      <c r="AR1183" s="117" t="s">
        <v>2865</v>
      </c>
      <c r="AS1183" s="117">
        <v>2108702</v>
      </c>
      <c r="AT1183" s="117"/>
      <c r="AU1183" s="117"/>
    </row>
    <row r="1184" spans="1:47" s="139" customFormat="1" ht="30" customHeight="1">
      <c r="A1184" s="54"/>
      <c r="B1184" s="54"/>
      <c r="C1184" s="54"/>
      <c r="D1184" s="54"/>
      <c r="E1184" s="54"/>
      <c r="F1184" s="54"/>
      <c r="G1184" s="54"/>
      <c r="H1184" s="54"/>
      <c r="I1184" s="54"/>
      <c r="J1184" s="54"/>
      <c r="K1184" s="54"/>
      <c r="L1184" s="54"/>
      <c r="M1184" s="54"/>
      <c r="N1184" s="54"/>
      <c r="O1184" s="54"/>
      <c r="P1184" s="54"/>
      <c r="Q1184" s="54"/>
      <c r="R1184" s="54"/>
      <c r="S1184" s="54"/>
      <c r="T1184" s="54"/>
      <c r="U1184" s="54"/>
      <c r="V1184" s="54"/>
      <c r="W1184" s="54"/>
      <c r="AQ1184" s="117" t="s">
        <v>57</v>
      </c>
      <c r="AR1184" s="117" t="s">
        <v>2878</v>
      </c>
      <c r="AS1184" s="117">
        <v>2108801</v>
      </c>
      <c r="AT1184" s="117"/>
      <c r="AU1184" s="117"/>
    </row>
    <row r="1185" spans="1:47" s="139" customFormat="1" ht="30" customHeight="1">
      <c r="A1185" s="54"/>
      <c r="B1185" s="54"/>
      <c r="C1185" s="54"/>
      <c r="D1185" s="54"/>
      <c r="E1185" s="54"/>
      <c r="F1185" s="54"/>
      <c r="G1185" s="54"/>
      <c r="H1185" s="54"/>
      <c r="I1185" s="54"/>
      <c r="J1185" s="54"/>
      <c r="K1185" s="54"/>
      <c r="L1185" s="54"/>
      <c r="M1185" s="54"/>
      <c r="N1185" s="54"/>
      <c r="O1185" s="54"/>
      <c r="P1185" s="54"/>
      <c r="Q1185" s="54"/>
      <c r="R1185" s="54"/>
      <c r="S1185" s="54"/>
      <c r="T1185" s="54"/>
      <c r="U1185" s="54"/>
      <c r="V1185" s="54"/>
      <c r="W1185" s="54"/>
      <c r="AQ1185" s="117" t="s">
        <v>57</v>
      </c>
      <c r="AR1185" s="117" t="s">
        <v>2890</v>
      </c>
      <c r="AS1185" s="117">
        <v>2108900</v>
      </c>
      <c r="AT1185" s="117"/>
      <c r="AU1185" s="117"/>
    </row>
    <row r="1186" spans="1:47" s="139" customFormat="1" ht="30" customHeight="1">
      <c r="A1186" s="54"/>
      <c r="B1186" s="54"/>
      <c r="C1186" s="54"/>
      <c r="D1186" s="54"/>
      <c r="E1186" s="54"/>
      <c r="F1186" s="54"/>
      <c r="G1186" s="54"/>
      <c r="H1186" s="54"/>
      <c r="I1186" s="54"/>
      <c r="J1186" s="54"/>
      <c r="K1186" s="54"/>
      <c r="L1186" s="54"/>
      <c r="M1186" s="54"/>
      <c r="N1186" s="54"/>
      <c r="O1186" s="54"/>
      <c r="P1186" s="54"/>
      <c r="Q1186" s="54"/>
      <c r="R1186" s="54"/>
      <c r="S1186" s="54"/>
      <c r="T1186" s="54"/>
      <c r="U1186" s="54"/>
      <c r="V1186" s="54"/>
      <c r="W1186" s="54"/>
      <c r="AQ1186" s="117" t="s">
        <v>57</v>
      </c>
      <c r="AR1186" s="117" t="s">
        <v>2903</v>
      </c>
      <c r="AS1186" s="117">
        <v>2109007</v>
      </c>
      <c r="AT1186" s="117"/>
      <c r="AU1186" s="117"/>
    </row>
    <row r="1187" spans="1:47" s="139" customFormat="1" ht="30" customHeight="1">
      <c r="A1187" s="54"/>
      <c r="B1187" s="54"/>
      <c r="C1187" s="54"/>
      <c r="D1187" s="54"/>
      <c r="E1187" s="54"/>
      <c r="F1187" s="54"/>
      <c r="G1187" s="54"/>
      <c r="H1187" s="54"/>
      <c r="I1187" s="54"/>
      <c r="J1187" s="54"/>
      <c r="K1187" s="54"/>
      <c r="L1187" s="54"/>
      <c r="M1187" s="54"/>
      <c r="N1187" s="54"/>
      <c r="O1187" s="54"/>
      <c r="P1187" s="54"/>
      <c r="Q1187" s="54"/>
      <c r="R1187" s="54"/>
      <c r="S1187" s="54"/>
      <c r="T1187" s="54"/>
      <c r="U1187" s="54"/>
      <c r="V1187" s="54"/>
      <c r="W1187" s="54"/>
      <c r="AQ1187" s="117" t="s">
        <v>57</v>
      </c>
      <c r="AR1187" s="117" t="s">
        <v>2915</v>
      </c>
      <c r="AS1187" s="117">
        <v>2109056</v>
      </c>
      <c r="AT1187" s="117"/>
      <c r="AU1187" s="117"/>
    </row>
    <row r="1188" spans="1:47" s="139" customFormat="1" ht="30" customHeight="1">
      <c r="A1188" s="54"/>
      <c r="B1188" s="54"/>
      <c r="C1188" s="54"/>
      <c r="D1188" s="54"/>
      <c r="E1188" s="54"/>
      <c r="F1188" s="54"/>
      <c r="G1188" s="54"/>
      <c r="H1188" s="54"/>
      <c r="I1188" s="54"/>
      <c r="J1188" s="54"/>
      <c r="K1188" s="54"/>
      <c r="L1188" s="54"/>
      <c r="M1188" s="54"/>
      <c r="N1188" s="54"/>
      <c r="O1188" s="54"/>
      <c r="P1188" s="54"/>
      <c r="Q1188" s="54"/>
      <c r="R1188" s="54"/>
      <c r="S1188" s="54"/>
      <c r="T1188" s="54"/>
      <c r="U1188" s="54"/>
      <c r="V1188" s="54"/>
      <c r="W1188" s="54"/>
      <c r="AQ1188" s="117" t="s">
        <v>57</v>
      </c>
      <c r="AR1188" s="117" t="s">
        <v>2927</v>
      </c>
      <c r="AS1188" s="117">
        <v>2109106</v>
      </c>
      <c r="AT1188" s="117"/>
      <c r="AU1188" s="117"/>
    </row>
    <row r="1189" spans="1:47" s="139" customFormat="1" ht="30" customHeight="1">
      <c r="A1189" s="54"/>
      <c r="B1189" s="54"/>
      <c r="C1189" s="54"/>
      <c r="D1189" s="54"/>
      <c r="E1189" s="54"/>
      <c r="F1189" s="54"/>
      <c r="G1189" s="54"/>
      <c r="H1189" s="54"/>
      <c r="I1189" s="54"/>
      <c r="J1189" s="54"/>
      <c r="K1189" s="54"/>
      <c r="L1189" s="54"/>
      <c r="M1189" s="54"/>
      <c r="N1189" s="54"/>
      <c r="O1189" s="54"/>
      <c r="P1189" s="54"/>
      <c r="Q1189" s="54"/>
      <c r="R1189" s="54"/>
      <c r="S1189" s="54"/>
      <c r="T1189" s="54"/>
      <c r="U1189" s="54"/>
      <c r="V1189" s="54"/>
      <c r="W1189" s="54"/>
      <c r="AQ1189" s="117" t="s">
        <v>57</v>
      </c>
      <c r="AR1189" s="117" t="s">
        <v>2368</v>
      </c>
      <c r="AS1189" s="117">
        <v>2109205</v>
      </c>
      <c r="AT1189" s="117"/>
      <c r="AU1189" s="117"/>
    </row>
    <row r="1190" spans="1:47" s="139" customFormat="1" ht="30" customHeight="1">
      <c r="A1190" s="54"/>
      <c r="B1190" s="54"/>
      <c r="C1190" s="54"/>
      <c r="D1190" s="54"/>
      <c r="E1190" s="54"/>
      <c r="F1190" s="54"/>
      <c r="G1190" s="54"/>
      <c r="H1190" s="54"/>
      <c r="I1190" s="54"/>
      <c r="J1190" s="54"/>
      <c r="K1190" s="54"/>
      <c r="L1190" s="54"/>
      <c r="M1190" s="54"/>
      <c r="N1190" s="54"/>
      <c r="O1190" s="54"/>
      <c r="P1190" s="54"/>
      <c r="Q1190" s="54"/>
      <c r="R1190" s="54"/>
      <c r="S1190" s="54"/>
      <c r="T1190" s="54"/>
      <c r="U1190" s="54"/>
      <c r="V1190" s="54"/>
      <c r="W1190" s="54"/>
      <c r="AQ1190" s="117" t="s">
        <v>57</v>
      </c>
      <c r="AR1190" s="117" t="s">
        <v>976</v>
      </c>
      <c r="AS1190" s="117">
        <v>2109239</v>
      </c>
      <c r="AT1190" s="117"/>
      <c r="AU1190" s="117"/>
    </row>
    <row r="1191" spans="1:47" s="139" customFormat="1" ht="30" customHeight="1">
      <c r="A1191" s="54"/>
      <c r="B1191" s="54"/>
      <c r="C1191" s="54"/>
      <c r="D1191" s="54"/>
      <c r="E1191" s="54"/>
      <c r="F1191" s="54"/>
      <c r="G1191" s="54"/>
      <c r="H1191" s="54"/>
      <c r="I1191" s="54"/>
      <c r="J1191" s="54"/>
      <c r="K1191" s="54"/>
      <c r="L1191" s="54"/>
      <c r="M1191" s="54"/>
      <c r="N1191" s="54"/>
      <c r="O1191" s="54"/>
      <c r="P1191" s="54"/>
      <c r="Q1191" s="54"/>
      <c r="R1191" s="54"/>
      <c r="S1191" s="54"/>
      <c r="T1191" s="54"/>
      <c r="U1191" s="54"/>
      <c r="V1191" s="54"/>
      <c r="W1191" s="54"/>
      <c r="AQ1191" s="117" t="s">
        <v>57</v>
      </c>
      <c r="AR1191" s="117" t="s">
        <v>2962</v>
      </c>
      <c r="AS1191" s="117">
        <v>2109270</v>
      </c>
      <c r="AT1191" s="117"/>
      <c r="AU1191" s="117"/>
    </row>
    <row r="1192" spans="1:47" s="139" customFormat="1" ht="30" customHeight="1">
      <c r="A1192" s="54"/>
      <c r="B1192" s="54"/>
      <c r="C1192" s="54"/>
      <c r="D1192" s="54"/>
      <c r="E1192" s="54"/>
      <c r="F1192" s="54"/>
      <c r="G1192" s="54"/>
      <c r="H1192" s="54"/>
      <c r="I1192" s="54"/>
      <c r="J1192" s="54"/>
      <c r="K1192" s="54"/>
      <c r="L1192" s="54"/>
      <c r="M1192" s="54"/>
      <c r="N1192" s="54"/>
      <c r="O1192" s="54"/>
      <c r="P1192" s="54"/>
      <c r="Q1192" s="54"/>
      <c r="R1192" s="54"/>
      <c r="S1192" s="54"/>
      <c r="T1192" s="54"/>
      <c r="U1192" s="54"/>
      <c r="V1192" s="54"/>
      <c r="W1192" s="54"/>
      <c r="AQ1192" s="117" t="s">
        <v>57</v>
      </c>
      <c r="AR1192" s="117" t="s">
        <v>2974</v>
      </c>
      <c r="AS1192" s="117">
        <v>2109304</v>
      </c>
      <c r="AT1192" s="117"/>
      <c r="AU1192" s="117"/>
    </row>
    <row r="1193" spans="1:47" s="139" customFormat="1" ht="30" customHeight="1">
      <c r="A1193" s="54"/>
      <c r="B1193" s="54"/>
      <c r="C1193" s="54"/>
      <c r="D1193" s="54"/>
      <c r="E1193" s="54"/>
      <c r="F1193" s="54"/>
      <c r="G1193" s="54"/>
      <c r="H1193" s="54"/>
      <c r="I1193" s="54"/>
      <c r="J1193" s="54"/>
      <c r="K1193" s="54"/>
      <c r="L1193" s="54"/>
      <c r="M1193" s="54"/>
      <c r="N1193" s="54"/>
      <c r="O1193" s="54"/>
      <c r="P1193" s="54"/>
      <c r="Q1193" s="54"/>
      <c r="R1193" s="54"/>
      <c r="S1193" s="54"/>
      <c r="T1193" s="54"/>
      <c r="U1193" s="54"/>
      <c r="V1193" s="54"/>
      <c r="W1193" s="54"/>
      <c r="AQ1193" s="117" t="s">
        <v>57</v>
      </c>
      <c r="AR1193" s="117" t="s">
        <v>2987</v>
      </c>
      <c r="AS1193" s="117">
        <v>2109403</v>
      </c>
      <c r="AT1193" s="117"/>
      <c r="AU1193" s="117"/>
    </row>
    <row r="1194" spans="1:47" s="139" customFormat="1" ht="30" customHeight="1">
      <c r="A1194" s="54"/>
      <c r="B1194" s="54"/>
      <c r="C1194" s="54"/>
      <c r="D1194" s="54"/>
      <c r="E1194" s="54"/>
      <c r="F1194" s="54"/>
      <c r="G1194" s="54"/>
      <c r="H1194" s="54"/>
      <c r="I1194" s="54"/>
      <c r="J1194" s="54"/>
      <c r="K1194" s="54"/>
      <c r="L1194" s="54"/>
      <c r="M1194" s="54"/>
      <c r="N1194" s="54"/>
      <c r="O1194" s="54"/>
      <c r="P1194" s="54"/>
      <c r="Q1194" s="54"/>
      <c r="R1194" s="54"/>
      <c r="S1194" s="54"/>
      <c r="T1194" s="54"/>
      <c r="U1194" s="54"/>
      <c r="V1194" s="54"/>
      <c r="W1194" s="54"/>
      <c r="AQ1194" s="117" t="s">
        <v>57</v>
      </c>
      <c r="AR1194" s="117" t="s">
        <v>2999</v>
      </c>
      <c r="AS1194" s="117">
        <v>2109452</v>
      </c>
      <c r="AT1194" s="117"/>
      <c r="AU1194" s="117"/>
    </row>
    <row r="1195" spans="1:47" s="139" customFormat="1" ht="30" customHeight="1">
      <c r="A1195" s="54"/>
      <c r="B1195" s="54"/>
      <c r="C1195" s="54"/>
      <c r="D1195" s="54"/>
      <c r="E1195" s="54"/>
      <c r="F1195" s="54"/>
      <c r="G1195" s="54"/>
      <c r="H1195" s="54"/>
      <c r="I1195" s="54"/>
      <c r="J1195" s="54"/>
      <c r="K1195" s="54"/>
      <c r="L1195" s="54"/>
      <c r="M1195" s="54"/>
      <c r="N1195" s="54"/>
      <c r="O1195" s="54"/>
      <c r="P1195" s="54"/>
      <c r="Q1195" s="54"/>
      <c r="R1195" s="54"/>
      <c r="S1195" s="54"/>
      <c r="T1195" s="54"/>
      <c r="U1195" s="54"/>
      <c r="V1195" s="54"/>
      <c r="W1195" s="54"/>
      <c r="AQ1195" s="117" t="s">
        <v>57</v>
      </c>
      <c r="AR1195" s="117" t="s">
        <v>3012</v>
      </c>
      <c r="AS1195" s="117">
        <v>2109502</v>
      </c>
      <c r="AT1195" s="117"/>
      <c r="AU1195" s="117"/>
    </row>
    <row r="1196" spans="1:47" s="139" customFormat="1" ht="30" customHeight="1">
      <c r="A1196" s="54"/>
      <c r="B1196" s="54"/>
      <c r="C1196" s="54"/>
      <c r="D1196" s="54"/>
      <c r="E1196" s="54"/>
      <c r="F1196" s="54"/>
      <c r="G1196" s="54"/>
      <c r="H1196" s="54"/>
      <c r="I1196" s="54"/>
      <c r="J1196" s="54"/>
      <c r="K1196" s="54"/>
      <c r="L1196" s="54"/>
      <c r="M1196" s="54"/>
      <c r="N1196" s="54"/>
      <c r="O1196" s="54"/>
      <c r="P1196" s="54"/>
      <c r="Q1196" s="54"/>
      <c r="R1196" s="54"/>
      <c r="S1196" s="54"/>
      <c r="T1196" s="54"/>
      <c r="U1196" s="54"/>
      <c r="V1196" s="54"/>
      <c r="W1196" s="54"/>
      <c r="AQ1196" s="117" t="s">
        <v>57</v>
      </c>
      <c r="AR1196" s="117" t="s">
        <v>3025</v>
      </c>
      <c r="AS1196" s="117">
        <v>2109551</v>
      </c>
      <c r="AT1196" s="117"/>
      <c r="AU1196" s="117"/>
    </row>
    <row r="1197" spans="1:47" s="139" customFormat="1" ht="30" customHeight="1">
      <c r="A1197" s="54"/>
      <c r="B1197" s="54"/>
      <c r="C1197" s="54"/>
      <c r="D1197" s="54"/>
      <c r="E1197" s="54"/>
      <c r="F1197" s="54"/>
      <c r="G1197" s="54"/>
      <c r="H1197" s="54"/>
      <c r="I1197" s="54"/>
      <c r="J1197" s="54"/>
      <c r="K1197" s="54"/>
      <c r="L1197" s="54"/>
      <c r="M1197" s="54"/>
      <c r="N1197" s="54"/>
      <c r="O1197" s="54"/>
      <c r="P1197" s="54"/>
      <c r="Q1197" s="54"/>
      <c r="R1197" s="54"/>
      <c r="S1197" s="54"/>
      <c r="T1197" s="54"/>
      <c r="U1197" s="54"/>
      <c r="V1197" s="54"/>
      <c r="W1197" s="54"/>
      <c r="AQ1197" s="117" t="s">
        <v>57</v>
      </c>
      <c r="AR1197" s="117" t="s">
        <v>3037</v>
      </c>
      <c r="AS1197" s="117">
        <v>2109601</v>
      </c>
      <c r="AT1197" s="117"/>
      <c r="AU1197" s="117"/>
    </row>
    <row r="1198" spans="1:47" s="139" customFormat="1" ht="30" customHeight="1">
      <c r="A1198" s="54"/>
      <c r="B1198" s="54"/>
      <c r="C1198" s="54"/>
      <c r="D1198" s="54"/>
      <c r="E1198" s="54"/>
      <c r="F1198" s="54"/>
      <c r="G1198" s="54"/>
      <c r="H1198" s="54"/>
      <c r="I1198" s="54"/>
      <c r="J1198" s="54"/>
      <c r="K1198" s="54"/>
      <c r="L1198" s="54"/>
      <c r="M1198" s="54"/>
      <c r="N1198" s="54"/>
      <c r="O1198" s="54"/>
      <c r="P1198" s="54"/>
      <c r="Q1198" s="54"/>
      <c r="R1198" s="54"/>
      <c r="S1198" s="54"/>
      <c r="T1198" s="54"/>
      <c r="U1198" s="54"/>
      <c r="V1198" s="54"/>
      <c r="W1198" s="54"/>
      <c r="AQ1198" s="117" t="s">
        <v>57</v>
      </c>
      <c r="AR1198" s="117" t="s">
        <v>3049</v>
      </c>
      <c r="AS1198" s="117">
        <v>2109700</v>
      </c>
      <c r="AT1198" s="117"/>
      <c r="AU1198" s="117"/>
    </row>
    <row r="1199" spans="1:47" s="139" customFormat="1" ht="30" customHeight="1">
      <c r="A1199" s="54"/>
      <c r="B1199" s="54"/>
      <c r="C1199" s="54"/>
      <c r="D1199" s="54"/>
      <c r="E1199" s="54"/>
      <c r="F1199" s="54"/>
      <c r="G1199" s="54"/>
      <c r="H1199" s="54"/>
      <c r="I1199" s="54"/>
      <c r="J1199" s="54"/>
      <c r="K1199" s="54"/>
      <c r="L1199" s="54"/>
      <c r="M1199" s="54"/>
      <c r="N1199" s="54"/>
      <c r="O1199" s="54"/>
      <c r="P1199" s="54"/>
      <c r="Q1199" s="54"/>
      <c r="R1199" s="54"/>
      <c r="S1199" s="54"/>
      <c r="T1199" s="54"/>
      <c r="U1199" s="54"/>
      <c r="V1199" s="54"/>
      <c r="W1199" s="54"/>
      <c r="AQ1199" s="117" t="s">
        <v>57</v>
      </c>
      <c r="AR1199" s="117" t="s">
        <v>3061</v>
      </c>
      <c r="AS1199" s="117">
        <v>2109759</v>
      </c>
      <c r="AT1199" s="117"/>
      <c r="AU1199" s="117"/>
    </row>
    <row r="1200" spans="1:47" s="139" customFormat="1" ht="30" customHeight="1">
      <c r="A1200" s="54"/>
      <c r="B1200" s="54"/>
      <c r="C1200" s="54"/>
      <c r="D1200" s="54"/>
      <c r="E1200" s="54"/>
      <c r="F1200" s="54"/>
      <c r="G1200" s="54"/>
      <c r="H1200" s="54"/>
      <c r="I1200" s="54"/>
      <c r="J1200" s="54"/>
      <c r="K1200" s="54"/>
      <c r="L1200" s="54"/>
      <c r="M1200" s="54"/>
      <c r="N1200" s="54"/>
      <c r="O1200" s="54"/>
      <c r="P1200" s="54"/>
      <c r="Q1200" s="54"/>
      <c r="R1200" s="54"/>
      <c r="S1200" s="54"/>
      <c r="T1200" s="54"/>
      <c r="U1200" s="54"/>
      <c r="V1200" s="54"/>
      <c r="W1200" s="54"/>
      <c r="AQ1200" s="117" t="s">
        <v>57</v>
      </c>
      <c r="AR1200" s="117" t="s">
        <v>3072</v>
      </c>
      <c r="AS1200" s="117">
        <v>2109809</v>
      </c>
      <c r="AT1200" s="117"/>
      <c r="AU1200" s="117"/>
    </row>
    <row r="1201" spans="1:47" s="139" customFormat="1" ht="30" customHeight="1">
      <c r="A1201" s="54"/>
      <c r="B1201" s="54"/>
      <c r="C1201" s="54"/>
      <c r="D1201" s="54"/>
      <c r="E1201" s="54"/>
      <c r="F1201" s="54"/>
      <c r="G1201" s="54"/>
      <c r="H1201" s="54"/>
      <c r="I1201" s="54"/>
      <c r="J1201" s="54"/>
      <c r="K1201" s="54"/>
      <c r="L1201" s="54"/>
      <c r="M1201" s="54"/>
      <c r="N1201" s="54"/>
      <c r="O1201" s="54"/>
      <c r="P1201" s="54"/>
      <c r="Q1201" s="54"/>
      <c r="R1201" s="54"/>
      <c r="S1201" s="54"/>
      <c r="T1201" s="54"/>
      <c r="U1201" s="54"/>
      <c r="V1201" s="54"/>
      <c r="W1201" s="54"/>
      <c r="AQ1201" s="117" t="s">
        <v>57</v>
      </c>
      <c r="AR1201" s="117" t="s">
        <v>3085</v>
      </c>
      <c r="AS1201" s="117">
        <v>2109908</v>
      </c>
      <c r="AT1201" s="117"/>
      <c r="AU1201" s="117"/>
    </row>
    <row r="1202" spans="1:47" s="139" customFormat="1" ht="30" customHeight="1">
      <c r="A1202" s="54"/>
      <c r="B1202" s="54"/>
      <c r="C1202" s="54"/>
      <c r="D1202" s="54"/>
      <c r="E1202" s="54"/>
      <c r="F1202" s="54"/>
      <c r="G1202" s="54"/>
      <c r="H1202" s="54"/>
      <c r="I1202" s="54"/>
      <c r="J1202" s="54"/>
      <c r="K1202" s="54"/>
      <c r="L1202" s="54"/>
      <c r="M1202" s="54"/>
      <c r="N1202" s="54"/>
      <c r="O1202" s="54"/>
      <c r="P1202" s="54"/>
      <c r="Q1202" s="54"/>
      <c r="R1202" s="54"/>
      <c r="S1202" s="54"/>
      <c r="T1202" s="54"/>
      <c r="U1202" s="54"/>
      <c r="V1202" s="54"/>
      <c r="W1202" s="54"/>
      <c r="AQ1202" s="117" t="s">
        <v>57</v>
      </c>
      <c r="AR1202" s="117" t="s">
        <v>3098</v>
      </c>
      <c r="AS1202" s="117">
        <v>2110005</v>
      </c>
      <c r="AT1202" s="117"/>
      <c r="AU1202" s="117"/>
    </row>
    <row r="1203" spans="1:47" s="139" customFormat="1" ht="30" customHeight="1">
      <c r="A1203" s="54"/>
      <c r="B1203" s="54"/>
      <c r="C1203" s="54"/>
      <c r="D1203" s="54"/>
      <c r="E1203" s="54"/>
      <c r="F1203" s="54"/>
      <c r="G1203" s="54"/>
      <c r="H1203" s="54"/>
      <c r="I1203" s="54"/>
      <c r="J1203" s="54"/>
      <c r="K1203" s="54"/>
      <c r="L1203" s="54"/>
      <c r="M1203" s="54"/>
      <c r="N1203" s="54"/>
      <c r="O1203" s="54"/>
      <c r="P1203" s="54"/>
      <c r="Q1203" s="54"/>
      <c r="R1203" s="54"/>
      <c r="S1203" s="54"/>
      <c r="T1203" s="54"/>
      <c r="U1203" s="54"/>
      <c r="V1203" s="54"/>
      <c r="W1203" s="54"/>
      <c r="AQ1203" s="117" t="s">
        <v>57</v>
      </c>
      <c r="AR1203" s="117" t="s">
        <v>3110</v>
      </c>
      <c r="AS1203" s="117">
        <v>2110039</v>
      </c>
      <c r="AT1203" s="117"/>
      <c r="AU1203" s="117"/>
    </row>
    <row r="1204" spans="1:47" s="139" customFormat="1" ht="30" customHeight="1">
      <c r="A1204" s="54"/>
      <c r="B1204" s="54"/>
      <c r="C1204" s="54"/>
      <c r="D1204" s="54"/>
      <c r="E1204" s="54"/>
      <c r="F1204" s="54"/>
      <c r="G1204" s="54"/>
      <c r="H1204" s="54"/>
      <c r="I1204" s="54"/>
      <c r="J1204" s="54"/>
      <c r="K1204" s="54"/>
      <c r="L1204" s="54"/>
      <c r="M1204" s="54"/>
      <c r="N1204" s="54"/>
      <c r="O1204" s="54"/>
      <c r="P1204" s="54"/>
      <c r="Q1204" s="54"/>
      <c r="R1204" s="54"/>
      <c r="S1204" s="54"/>
      <c r="T1204" s="54"/>
      <c r="U1204" s="54"/>
      <c r="V1204" s="54"/>
      <c r="W1204" s="54"/>
      <c r="AQ1204" s="117" t="s">
        <v>57</v>
      </c>
      <c r="AR1204" s="117" t="s">
        <v>3122</v>
      </c>
      <c r="AS1204" s="117">
        <v>2110104</v>
      </c>
      <c r="AT1204" s="117"/>
      <c r="AU1204" s="117"/>
    </row>
    <row r="1205" spans="1:47" s="139" customFormat="1" ht="30" customHeight="1">
      <c r="A1205" s="54"/>
      <c r="B1205" s="54"/>
      <c r="C1205" s="54"/>
      <c r="D1205" s="54"/>
      <c r="E1205" s="54"/>
      <c r="F1205" s="54"/>
      <c r="G1205" s="54"/>
      <c r="H1205" s="54"/>
      <c r="I1205" s="54"/>
      <c r="J1205" s="54"/>
      <c r="K1205" s="54"/>
      <c r="L1205" s="54"/>
      <c r="M1205" s="54"/>
      <c r="N1205" s="54"/>
      <c r="O1205" s="54"/>
      <c r="P1205" s="54"/>
      <c r="Q1205" s="54"/>
      <c r="R1205" s="54"/>
      <c r="S1205" s="54"/>
      <c r="T1205" s="54"/>
      <c r="U1205" s="54"/>
      <c r="V1205" s="54"/>
      <c r="W1205" s="54"/>
      <c r="AQ1205" s="117" t="s">
        <v>57</v>
      </c>
      <c r="AR1205" s="117" t="s">
        <v>3134</v>
      </c>
      <c r="AS1205" s="117">
        <v>2110203</v>
      </c>
      <c r="AT1205" s="117"/>
      <c r="AU1205" s="117"/>
    </row>
    <row r="1206" spans="1:47" s="139" customFormat="1" ht="30" customHeight="1">
      <c r="A1206" s="54"/>
      <c r="B1206" s="54"/>
      <c r="C1206" s="54"/>
      <c r="D1206" s="54"/>
      <c r="E1206" s="54"/>
      <c r="F1206" s="54"/>
      <c r="G1206" s="54"/>
      <c r="H1206" s="54"/>
      <c r="I1206" s="54"/>
      <c r="J1206" s="54"/>
      <c r="K1206" s="54"/>
      <c r="L1206" s="54"/>
      <c r="M1206" s="54"/>
      <c r="N1206" s="54"/>
      <c r="O1206" s="54"/>
      <c r="P1206" s="54"/>
      <c r="Q1206" s="54"/>
      <c r="R1206" s="54"/>
      <c r="S1206" s="54"/>
      <c r="T1206" s="54"/>
      <c r="U1206" s="54"/>
      <c r="V1206" s="54"/>
      <c r="W1206" s="54"/>
      <c r="AQ1206" s="117" t="s">
        <v>57</v>
      </c>
      <c r="AR1206" s="117" t="s">
        <v>3146</v>
      </c>
      <c r="AS1206" s="117">
        <v>2110237</v>
      </c>
      <c r="AT1206" s="117"/>
      <c r="AU1206" s="117"/>
    </row>
    <row r="1207" spans="1:47" s="139" customFormat="1" ht="30" customHeight="1">
      <c r="A1207" s="54"/>
      <c r="B1207" s="54"/>
      <c r="C1207" s="54"/>
      <c r="D1207" s="54"/>
      <c r="E1207" s="54"/>
      <c r="F1207" s="54"/>
      <c r="G1207" s="54"/>
      <c r="H1207" s="54"/>
      <c r="I1207" s="54"/>
      <c r="J1207" s="54"/>
      <c r="K1207" s="54"/>
      <c r="L1207" s="54"/>
      <c r="M1207" s="54"/>
      <c r="N1207" s="54"/>
      <c r="O1207" s="54"/>
      <c r="P1207" s="54"/>
      <c r="Q1207" s="54"/>
      <c r="R1207" s="54"/>
      <c r="S1207" s="54"/>
      <c r="T1207" s="54"/>
      <c r="U1207" s="54"/>
      <c r="V1207" s="54"/>
      <c r="W1207" s="54"/>
      <c r="AQ1207" s="117" t="s">
        <v>57</v>
      </c>
      <c r="AR1207" s="117" t="s">
        <v>3157</v>
      </c>
      <c r="AS1207" s="117">
        <v>2110278</v>
      </c>
      <c r="AT1207" s="117"/>
      <c r="AU1207" s="117"/>
    </row>
    <row r="1208" spans="1:47" s="139" customFormat="1" ht="30" customHeight="1">
      <c r="A1208" s="54"/>
      <c r="B1208" s="54"/>
      <c r="C1208" s="54"/>
      <c r="D1208" s="54"/>
      <c r="E1208" s="54"/>
      <c r="F1208" s="54"/>
      <c r="G1208" s="54"/>
      <c r="H1208" s="54"/>
      <c r="I1208" s="54"/>
      <c r="J1208" s="54"/>
      <c r="K1208" s="54"/>
      <c r="L1208" s="54"/>
      <c r="M1208" s="54"/>
      <c r="N1208" s="54"/>
      <c r="O1208" s="54"/>
      <c r="P1208" s="54"/>
      <c r="Q1208" s="54"/>
      <c r="R1208" s="54"/>
      <c r="S1208" s="54"/>
      <c r="T1208" s="54"/>
      <c r="U1208" s="54"/>
      <c r="V1208" s="54"/>
      <c r="W1208" s="54"/>
      <c r="AQ1208" s="117" t="s">
        <v>57</v>
      </c>
      <c r="AR1208" s="117" t="s">
        <v>3168</v>
      </c>
      <c r="AS1208" s="117">
        <v>2110302</v>
      </c>
      <c r="AT1208" s="117"/>
      <c r="AU1208" s="117"/>
    </row>
    <row r="1209" spans="1:47" s="139" customFormat="1" ht="30" customHeight="1">
      <c r="A1209" s="54"/>
      <c r="B1209" s="54"/>
      <c r="C1209" s="54"/>
      <c r="D1209" s="54"/>
      <c r="E1209" s="54"/>
      <c r="F1209" s="54"/>
      <c r="G1209" s="54"/>
      <c r="H1209" s="54"/>
      <c r="I1209" s="54"/>
      <c r="J1209" s="54"/>
      <c r="K1209" s="54"/>
      <c r="L1209" s="54"/>
      <c r="M1209" s="54"/>
      <c r="N1209" s="54"/>
      <c r="O1209" s="54"/>
      <c r="P1209" s="54"/>
      <c r="Q1209" s="54"/>
      <c r="R1209" s="54"/>
      <c r="S1209" s="54"/>
      <c r="T1209" s="54"/>
      <c r="U1209" s="54"/>
      <c r="V1209" s="54"/>
      <c r="W1209" s="54"/>
      <c r="AQ1209" s="117" t="s">
        <v>57</v>
      </c>
      <c r="AR1209" s="117" t="s">
        <v>3179</v>
      </c>
      <c r="AS1209" s="117">
        <v>2110401</v>
      </c>
      <c r="AT1209" s="117"/>
      <c r="AU1209" s="117"/>
    </row>
    <row r="1210" spans="1:47" s="139" customFormat="1" ht="30" customHeight="1">
      <c r="A1210" s="54"/>
      <c r="B1210" s="54"/>
      <c r="C1210" s="54"/>
      <c r="D1210" s="54"/>
      <c r="E1210" s="54"/>
      <c r="F1210" s="54"/>
      <c r="G1210" s="54"/>
      <c r="H1210" s="54"/>
      <c r="I1210" s="54"/>
      <c r="J1210" s="54"/>
      <c r="K1210" s="54"/>
      <c r="L1210" s="54"/>
      <c r="M1210" s="54"/>
      <c r="N1210" s="54"/>
      <c r="O1210" s="54"/>
      <c r="P1210" s="54"/>
      <c r="Q1210" s="54"/>
      <c r="R1210" s="54"/>
      <c r="S1210" s="54"/>
      <c r="T1210" s="54"/>
      <c r="U1210" s="54"/>
      <c r="V1210" s="54"/>
      <c r="W1210" s="54"/>
      <c r="AQ1210" s="117" t="s">
        <v>57</v>
      </c>
      <c r="AR1210" s="117" t="s">
        <v>3190</v>
      </c>
      <c r="AS1210" s="117">
        <v>2110500</v>
      </c>
      <c r="AT1210" s="117"/>
      <c r="AU1210" s="117"/>
    </row>
    <row r="1211" spans="1:47" s="139" customFormat="1" ht="30" customHeight="1">
      <c r="A1211" s="54"/>
      <c r="B1211" s="54"/>
      <c r="C1211" s="54"/>
      <c r="D1211" s="54"/>
      <c r="E1211" s="54"/>
      <c r="F1211" s="54"/>
      <c r="G1211" s="54"/>
      <c r="H1211" s="54"/>
      <c r="I1211" s="54"/>
      <c r="J1211" s="54"/>
      <c r="K1211" s="54"/>
      <c r="L1211" s="54"/>
      <c r="M1211" s="54"/>
      <c r="N1211" s="54"/>
      <c r="O1211" s="54"/>
      <c r="P1211" s="54"/>
      <c r="Q1211" s="54"/>
      <c r="R1211" s="54"/>
      <c r="S1211" s="54"/>
      <c r="T1211" s="54"/>
      <c r="U1211" s="54"/>
      <c r="V1211" s="54"/>
      <c r="W1211" s="54"/>
      <c r="AQ1211" s="117" t="s">
        <v>57</v>
      </c>
      <c r="AR1211" s="117" t="s">
        <v>3202</v>
      </c>
      <c r="AS1211" s="117">
        <v>2110609</v>
      </c>
      <c r="AT1211" s="117"/>
      <c r="AU1211" s="117"/>
    </row>
    <row r="1212" spans="1:47" s="139" customFormat="1" ht="30" customHeight="1">
      <c r="A1212" s="54"/>
      <c r="B1212" s="54"/>
      <c r="C1212" s="54"/>
      <c r="D1212" s="54"/>
      <c r="E1212" s="54"/>
      <c r="F1212" s="54"/>
      <c r="G1212" s="54"/>
      <c r="H1212" s="54"/>
      <c r="I1212" s="54"/>
      <c r="J1212" s="54"/>
      <c r="K1212" s="54"/>
      <c r="L1212" s="54"/>
      <c r="M1212" s="54"/>
      <c r="N1212" s="54"/>
      <c r="O1212" s="54"/>
      <c r="P1212" s="54"/>
      <c r="Q1212" s="54"/>
      <c r="R1212" s="54"/>
      <c r="S1212" s="54"/>
      <c r="T1212" s="54"/>
      <c r="U1212" s="54"/>
      <c r="V1212" s="54"/>
      <c r="W1212" s="54"/>
      <c r="AQ1212" s="117" t="s">
        <v>57</v>
      </c>
      <c r="AR1212" s="117" t="s">
        <v>3214</v>
      </c>
      <c r="AS1212" s="117">
        <v>2110658</v>
      </c>
      <c r="AT1212" s="117"/>
      <c r="AU1212" s="117"/>
    </row>
    <row r="1213" spans="1:47" s="139" customFormat="1" ht="30" customHeight="1">
      <c r="A1213" s="54"/>
      <c r="B1213" s="54"/>
      <c r="C1213" s="54"/>
      <c r="D1213" s="54"/>
      <c r="E1213" s="54"/>
      <c r="F1213" s="54"/>
      <c r="G1213" s="54"/>
      <c r="H1213" s="54"/>
      <c r="I1213" s="54"/>
      <c r="J1213" s="54"/>
      <c r="K1213" s="54"/>
      <c r="L1213" s="54"/>
      <c r="M1213" s="54"/>
      <c r="N1213" s="54"/>
      <c r="O1213" s="54"/>
      <c r="P1213" s="54"/>
      <c r="Q1213" s="54"/>
      <c r="R1213" s="54"/>
      <c r="S1213" s="54"/>
      <c r="T1213" s="54"/>
      <c r="U1213" s="54"/>
      <c r="V1213" s="54"/>
      <c r="W1213" s="54"/>
      <c r="AQ1213" s="117" t="s">
        <v>57</v>
      </c>
      <c r="AR1213" s="117" t="s">
        <v>3226</v>
      </c>
      <c r="AS1213" s="117">
        <v>2110708</v>
      </c>
      <c r="AT1213" s="117"/>
      <c r="AU1213" s="117"/>
    </row>
    <row r="1214" spans="1:47" s="139" customFormat="1" ht="30" customHeight="1">
      <c r="A1214" s="54"/>
      <c r="B1214" s="54"/>
      <c r="C1214" s="54"/>
      <c r="D1214" s="54"/>
      <c r="E1214" s="54"/>
      <c r="F1214" s="54"/>
      <c r="G1214" s="54"/>
      <c r="H1214" s="54"/>
      <c r="I1214" s="54"/>
      <c r="J1214" s="54"/>
      <c r="K1214" s="54"/>
      <c r="L1214" s="54"/>
      <c r="M1214" s="54"/>
      <c r="N1214" s="54"/>
      <c r="O1214" s="54"/>
      <c r="P1214" s="54"/>
      <c r="Q1214" s="54"/>
      <c r="R1214" s="54"/>
      <c r="S1214" s="54"/>
      <c r="T1214" s="54"/>
      <c r="U1214" s="54"/>
      <c r="V1214" s="54"/>
      <c r="W1214" s="54"/>
      <c r="AQ1214" s="117" t="s">
        <v>57</v>
      </c>
      <c r="AR1214" s="117" t="s">
        <v>3236</v>
      </c>
      <c r="AS1214" s="117">
        <v>2110807</v>
      </c>
      <c r="AT1214" s="117"/>
      <c r="AU1214" s="117"/>
    </row>
    <row r="1215" spans="1:47" s="139" customFormat="1" ht="30" customHeight="1">
      <c r="A1215" s="54"/>
      <c r="B1215" s="54"/>
      <c r="C1215" s="54"/>
      <c r="D1215" s="54"/>
      <c r="E1215" s="54"/>
      <c r="F1215" s="54"/>
      <c r="G1215" s="54"/>
      <c r="H1215" s="54"/>
      <c r="I1215" s="54"/>
      <c r="J1215" s="54"/>
      <c r="K1215" s="54"/>
      <c r="L1215" s="54"/>
      <c r="M1215" s="54"/>
      <c r="N1215" s="54"/>
      <c r="O1215" s="54"/>
      <c r="P1215" s="54"/>
      <c r="Q1215" s="54"/>
      <c r="R1215" s="54"/>
      <c r="S1215" s="54"/>
      <c r="T1215" s="54"/>
      <c r="U1215" s="54"/>
      <c r="V1215" s="54"/>
      <c r="W1215" s="54"/>
      <c r="AQ1215" s="117" t="s">
        <v>57</v>
      </c>
      <c r="AR1215" s="117" t="s">
        <v>3247</v>
      </c>
      <c r="AS1215" s="117">
        <v>2110856</v>
      </c>
      <c r="AT1215" s="117"/>
      <c r="AU1215" s="117"/>
    </row>
    <row r="1216" spans="1:47" s="139" customFormat="1" ht="30" customHeight="1">
      <c r="A1216" s="54"/>
      <c r="B1216" s="54"/>
      <c r="C1216" s="54"/>
      <c r="D1216" s="54"/>
      <c r="E1216" s="54"/>
      <c r="F1216" s="54"/>
      <c r="G1216" s="54"/>
      <c r="H1216" s="54"/>
      <c r="I1216" s="54"/>
      <c r="J1216" s="54"/>
      <c r="K1216" s="54"/>
      <c r="L1216" s="54"/>
      <c r="M1216" s="54"/>
      <c r="N1216" s="54"/>
      <c r="O1216" s="54"/>
      <c r="P1216" s="54"/>
      <c r="Q1216" s="54"/>
      <c r="R1216" s="54"/>
      <c r="S1216" s="54"/>
      <c r="T1216" s="54"/>
      <c r="U1216" s="54"/>
      <c r="V1216" s="54"/>
      <c r="W1216" s="54"/>
      <c r="AQ1216" s="117" t="s">
        <v>57</v>
      </c>
      <c r="AR1216" s="117" t="s">
        <v>3257</v>
      </c>
      <c r="AS1216" s="117">
        <v>2110906</v>
      </c>
      <c r="AT1216" s="117"/>
      <c r="AU1216" s="117"/>
    </row>
    <row r="1217" spans="1:47" s="139" customFormat="1" ht="30" customHeight="1">
      <c r="A1217" s="54"/>
      <c r="B1217" s="54"/>
      <c r="C1217" s="54"/>
      <c r="D1217" s="54"/>
      <c r="E1217" s="54"/>
      <c r="F1217" s="54"/>
      <c r="G1217" s="54"/>
      <c r="H1217" s="54"/>
      <c r="I1217" s="54"/>
      <c r="J1217" s="54"/>
      <c r="K1217" s="54"/>
      <c r="L1217" s="54"/>
      <c r="M1217" s="54"/>
      <c r="N1217" s="54"/>
      <c r="O1217" s="54"/>
      <c r="P1217" s="54"/>
      <c r="Q1217" s="54"/>
      <c r="R1217" s="54"/>
      <c r="S1217" s="54"/>
      <c r="T1217" s="54"/>
      <c r="U1217" s="54"/>
      <c r="V1217" s="54"/>
      <c r="W1217" s="54"/>
      <c r="AQ1217" s="117" t="s">
        <v>57</v>
      </c>
      <c r="AR1217" s="117" t="s">
        <v>3268</v>
      </c>
      <c r="AS1217" s="117">
        <v>2111003</v>
      </c>
      <c r="AT1217" s="117"/>
      <c r="AU1217" s="117"/>
    </row>
    <row r="1218" spans="1:47" s="139" customFormat="1" ht="30" customHeight="1">
      <c r="A1218" s="54"/>
      <c r="B1218" s="54"/>
      <c r="C1218" s="54"/>
      <c r="D1218" s="54"/>
      <c r="E1218" s="54"/>
      <c r="F1218" s="54"/>
      <c r="G1218" s="54"/>
      <c r="H1218" s="54"/>
      <c r="I1218" s="54"/>
      <c r="J1218" s="54"/>
      <c r="K1218" s="54"/>
      <c r="L1218" s="54"/>
      <c r="M1218" s="54"/>
      <c r="N1218" s="54"/>
      <c r="O1218" s="54"/>
      <c r="P1218" s="54"/>
      <c r="Q1218" s="54"/>
      <c r="R1218" s="54"/>
      <c r="S1218" s="54"/>
      <c r="T1218" s="54"/>
      <c r="U1218" s="54"/>
      <c r="V1218" s="54"/>
      <c r="W1218" s="54"/>
      <c r="AQ1218" s="117" t="s">
        <v>57</v>
      </c>
      <c r="AR1218" s="117" t="s">
        <v>3280</v>
      </c>
      <c r="AS1218" s="117">
        <v>2111029</v>
      </c>
      <c r="AT1218" s="117"/>
      <c r="AU1218" s="117"/>
    </row>
    <row r="1219" spans="1:47" s="139" customFormat="1" ht="30" customHeight="1">
      <c r="A1219" s="54"/>
      <c r="B1219" s="54"/>
      <c r="C1219" s="54"/>
      <c r="D1219" s="54"/>
      <c r="E1219" s="54"/>
      <c r="F1219" s="54"/>
      <c r="G1219" s="54"/>
      <c r="H1219" s="54"/>
      <c r="I1219" s="54"/>
      <c r="J1219" s="54"/>
      <c r="K1219" s="54"/>
      <c r="L1219" s="54"/>
      <c r="M1219" s="54"/>
      <c r="N1219" s="54"/>
      <c r="O1219" s="54"/>
      <c r="P1219" s="54"/>
      <c r="Q1219" s="54"/>
      <c r="R1219" s="54"/>
      <c r="S1219" s="54"/>
      <c r="T1219" s="54"/>
      <c r="U1219" s="54"/>
      <c r="V1219" s="54"/>
      <c r="W1219" s="54"/>
      <c r="AQ1219" s="117" t="s">
        <v>57</v>
      </c>
      <c r="AR1219" s="117" t="s">
        <v>3291</v>
      </c>
      <c r="AS1219" s="117">
        <v>2111052</v>
      </c>
      <c r="AT1219" s="117"/>
      <c r="AU1219" s="117"/>
    </row>
    <row r="1220" spans="1:47" s="139" customFormat="1" ht="30" customHeight="1">
      <c r="A1220" s="54"/>
      <c r="B1220" s="54"/>
      <c r="C1220" s="54"/>
      <c r="D1220" s="54"/>
      <c r="E1220" s="54"/>
      <c r="F1220" s="54"/>
      <c r="G1220" s="54"/>
      <c r="H1220" s="54"/>
      <c r="I1220" s="54"/>
      <c r="J1220" s="54"/>
      <c r="K1220" s="54"/>
      <c r="L1220" s="54"/>
      <c r="M1220" s="54"/>
      <c r="N1220" s="54"/>
      <c r="O1220" s="54"/>
      <c r="P1220" s="54"/>
      <c r="Q1220" s="54"/>
      <c r="R1220" s="54"/>
      <c r="S1220" s="54"/>
      <c r="T1220" s="54"/>
      <c r="U1220" s="54"/>
      <c r="V1220" s="54"/>
      <c r="W1220" s="54"/>
      <c r="AQ1220" s="117" t="s">
        <v>57</v>
      </c>
      <c r="AR1220" s="117" t="s">
        <v>3303</v>
      </c>
      <c r="AS1220" s="117">
        <v>2111078</v>
      </c>
      <c r="AT1220" s="117"/>
      <c r="AU1220" s="117"/>
    </row>
    <row r="1221" spans="1:47" s="139" customFormat="1" ht="30" customHeight="1">
      <c r="A1221" s="54"/>
      <c r="B1221" s="54"/>
      <c r="C1221" s="54"/>
      <c r="D1221" s="54"/>
      <c r="E1221" s="54"/>
      <c r="F1221" s="54"/>
      <c r="G1221" s="54"/>
      <c r="H1221" s="54"/>
      <c r="I1221" s="54"/>
      <c r="J1221" s="54"/>
      <c r="K1221" s="54"/>
      <c r="L1221" s="54"/>
      <c r="M1221" s="54"/>
      <c r="N1221" s="54"/>
      <c r="O1221" s="54"/>
      <c r="P1221" s="54"/>
      <c r="Q1221" s="54"/>
      <c r="R1221" s="54"/>
      <c r="S1221" s="54"/>
      <c r="T1221" s="54"/>
      <c r="U1221" s="54"/>
      <c r="V1221" s="54"/>
      <c r="W1221" s="54"/>
      <c r="AQ1221" s="117" t="s">
        <v>57</v>
      </c>
      <c r="AR1221" s="117" t="s">
        <v>3315</v>
      </c>
      <c r="AS1221" s="117">
        <v>2111102</v>
      </c>
      <c r="AT1221" s="117"/>
      <c r="AU1221" s="117"/>
    </row>
    <row r="1222" spans="1:47" s="139" customFormat="1" ht="30" customHeight="1">
      <c r="A1222" s="54"/>
      <c r="B1222" s="54"/>
      <c r="C1222" s="54"/>
      <c r="D1222" s="54"/>
      <c r="E1222" s="54"/>
      <c r="F1222" s="54"/>
      <c r="G1222" s="54"/>
      <c r="H1222" s="54"/>
      <c r="I1222" s="54"/>
      <c r="J1222" s="54"/>
      <c r="K1222" s="54"/>
      <c r="L1222" s="54"/>
      <c r="M1222" s="54"/>
      <c r="N1222" s="54"/>
      <c r="O1222" s="54"/>
      <c r="P1222" s="54"/>
      <c r="Q1222" s="54"/>
      <c r="R1222" s="54"/>
      <c r="S1222" s="54"/>
      <c r="T1222" s="54"/>
      <c r="U1222" s="54"/>
      <c r="V1222" s="54"/>
      <c r="W1222" s="54"/>
      <c r="AQ1222" s="117" t="s">
        <v>57</v>
      </c>
      <c r="AR1222" s="117" t="s">
        <v>3325</v>
      </c>
      <c r="AS1222" s="117">
        <v>2111201</v>
      </c>
      <c r="AT1222" s="117"/>
      <c r="AU1222" s="117"/>
    </row>
    <row r="1223" spans="1:47" s="139" customFormat="1" ht="30" customHeight="1">
      <c r="A1223" s="54"/>
      <c r="B1223" s="54"/>
      <c r="C1223" s="54"/>
      <c r="D1223" s="54"/>
      <c r="E1223" s="54"/>
      <c r="F1223" s="54"/>
      <c r="G1223" s="54"/>
      <c r="H1223" s="54"/>
      <c r="I1223" s="54"/>
      <c r="J1223" s="54"/>
      <c r="K1223" s="54"/>
      <c r="L1223" s="54"/>
      <c r="M1223" s="54"/>
      <c r="N1223" s="54"/>
      <c r="O1223" s="54"/>
      <c r="P1223" s="54"/>
      <c r="Q1223" s="54"/>
      <c r="R1223" s="54"/>
      <c r="S1223" s="54"/>
      <c r="T1223" s="54"/>
      <c r="U1223" s="54"/>
      <c r="V1223" s="54"/>
      <c r="W1223" s="54"/>
      <c r="AQ1223" s="117" t="s">
        <v>57</v>
      </c>
      <c r="AR1223" s="117" t="s">
        <v>3336</v>
      </c>
      <c r="AS1223" s="117">
        <v>2111250</v>
      </c>
      <c r="AT1223" s="117"/>
      <c r="AU1223" s="117"/>
    </row>
    <row r="1224" spans="1:47" s="139" customFormat="1" ht="30" customHeight="1">
      <c r="A1224" s="54"/>
      <c r="B1224" s="54"/>
      <c r="C1224" s="54"/>
      <c r="D1224" s="54"/>
      <c r="E1224" s="54"/>
      <c r="F1224" s="54"/>
      <c r="G1224" s="54"/>
      <c r="H1224" s="54"/>
      <c r="I1224" s="54"/>
      <c r="J1224" s="54"/>
      <c r="K1224" s="54"/>
      <c r="L1224" s="54"/>
      <c r="M1224" s="54"/>
      <c r="N1224" s="54"/>
      <c r="O1224" s="54"/>
      <c r="P1224" s="54"/>
      <c r="Q1224" s="54"/>
      <c r="R1224" s="54"/>
      <c r="S1224" s="54"/>
      <c r="T1224" s="54"/>
      <c r="U1224" s="54"/>
      <c r="V1224" s="54"/>
      <c r="W1224" s="54"/>
      <c r="AQ1224" s="117" t="s">
        <v>57</v>
      </c>
      <c r="AR1224" s="117" t="s">
        <v>3347</v>
      </c>
      <c r="AS1224" s="117">
        <v>2111300</v>
      </c>
      <c r="AT1224" s="117"/>
      <c r="AU1224" s="117"/>
    </row>
    <row r="1225" spans="1:47" s="139" customFormat="1" ht="30" customHeight="1">
      <c r="A1225" s="54"/>
      <c r="B1225" s="54"/>
      <c r="C1225" s="54"/>
      <c r="D1225" s="54"/>
      <c r="E1225" s="54"/>
      <c r="F1225" s="54"/>
      <c r="G1225" s="54"/>
      <c r="H1225" s="54"/>
      <c r="I1225" s="54"/>
      <c r="J1225" s="54"/>
      <c r="K1225" s="54"/>
      <c r="L1225" s="54"/>
      <c r="M1225" s="54"/>
      <c r="N1225" s="54"/>
      <c r="O1225" s="54"/>
      <c r="P1225" s="54"/>
      <c r="Q1225" s="54"/>
      <c r="R1225" s="54"/>
      <c r="S1225" s="54"/>
      <c r="T1225" s="54"/>
      <c r="U1225" s="54"/>
      <c r="V1225" s="54"/>
      <c r="W1225" s="54"/>
      <c r="AQ1225" s="117" t="s">
        <v>57</v>
      </c>
      <c r="AR1225" s="117" t="s">
        <v>3357</v>
      </c>
      <c r="AS1225" s="117">
        <v>2111409</v>
      </c>
      <c r="AT1225" s="117"/>
      <c r="AU1225" s="117"/>
    </row>
    <row r="1226" spans="1:47" s="139" customFormat="1" ht="30" customHeight="1">
      <c r="A1226" s="54"/>
      <c r="B1226" s="54"/>
      <c r="C1226" s="54"/>
      <c r="D1226" s="54"/>
      <c r="E1226" s="54"/>
      <c r="F1226" s="54"/>
      <c r="G1226" s="54"/>
      <c r="H1226" s="54"/>
      <c r="I1226" s="54"/>
      <c r="J1226" s="54"/>
      <c r="K1226" s="54"/>
      <c r="L1226" s="54"/>
      <c r="M1226" s="54"/>
      <c r="N1226" s="54"/>
      <c r="O1226" s="54"/>
      <c r="P1226" s="54"/>
      <c r="Q1226" s="54"/>
      <c r="R1226" s="54"/>
      <c r="S1226" s="54"/>
      <c r="T1226" s="54"/>
      <c r="U1226" s="54"/>
      <c r="V1226" s="54"/>
      <c r="W1226" s="54"/>
      <c r="AQ1226" s="117" t="s">
        <v>57</v>
      </c>
      <c r="AR1226" s="117" t="s">
        <v>3366</v>
      </c>
      <c r="AS1226" s="117">
        <v>2111508</v>
      </c>
      <c r="AT1226" s="117"/>
      <c r="AU1226" s="117"/>
    </row>
    <row r="1227" spans="1:47" s="139" customFormat="1" ht="30" customHeight="1">
      <c r="A1227" s="54"/>
      <c r="B1227" s="54"/>
      <c r="C1227" s="54"/>
      <c r="D1227" s="54"/>
      <c r="E1227" s="54"/>
      <c r="F1227" s="54"/>
      <c r="G1227" s="54"/>
      <c r="H1227" s="54"/>
      <c r="I1227" s="54"/>
      <c r="J1227" s="54"/>
      <c r="K1227" s="54"/>
      <c r="L1227" s="54"/>
      <c r="M1227" s="54"/>
      <c r="N1227" s="54"/>
      <c r="O1227" s="54"/>
      <c r="P1227" s="54"/>
      <c r="Q1227" s="54"/>
      <c r="R1227" s="54"/>
      <c r="S1227" s="54"/>
      <c r="T1227" s="54"/>
      <c r="U1227" s="54"/>
      <c r="V1227" s="54"/>
      <c r="W1227" s="54"/>
      <c r="AQ1227" s="117" t="s">
        <v>57</v>
      </c>
      <c r="AR1227" s="117" t="s">
        <v>3376</v>
      </c>
      <c r="AS1227" s="117">
        <v>2111532</v>
      </c>
      <c r="AT1227" s="117"/>
      <c r="AU1227" s="117"/>
    </row>
    <row r="1228" spans="1:47" s="139" customFormat="1" ht="30" customHeight="1">
      <c r="A1228" s="54"/>
      <c r="B1228" s="54"/>
      <c r="C1228" s="54"/>
      <c r="D1228" s="54"/>
      <c r="E1228" s="54"/>
      <c r="F1228" s="54"/>
      <c r="G1228" s="54"/>
      <c r="H1228" s="54"/>
      <c r="I1228" s="54"/>
      <c r="J1228" s="54"/>
      <c r="K1228" s="54"/>
      <c r="L1228" s="54"/>
      <c r="M1228" s="54"/>
      <c r="N1228" s="54"/>
      <c r="O1228" s="54"/>
      <c r="P1228" s="54"/>
      <c r="Q1228" s="54"/>
      <c r="R1228" s="54"/>
      <c r="S1228" s="54"/>
      <c r="T1228" s="54"/>
      <c r="U1228" s="54"/>
      <c r="V1228" s="54"/>
      <c r="W1228" s="54"/>
      <c r="AQ1228" s="117" t="s">
        <v>57</v>
      </c>
      <c r="AR1228" s="117" t="s">
        <v>3386</v>
      </c>
      <c r="AS1228" s="117">
        <v>2111573</v>
      </c>
      <c r="AT1228" s="117"/>
      <c r="AU1228" s="117"/>
    </row>
    <row r="1229" spans="1:47" s="139" customFormat="1" ht="30" customHeight="1">
      <c r="A1229" s="54"/>
      <c r="B1229" s="54"/>
      <c r="C1229" s="54"/>
      <c r="D1229" s="54"/>
      <c r="E1229" s="54"/>
      <c r="F1229" s="54"/>
      <c r="G1229" s="54"/>
      <c r="H1229" s="54"/>
      <c r="I1229" s="54"/>
      <c r="J1229" s="54"/>
      <c r="K1229" s="54"/>
      <c r="L1229" s="54"/>
      <c r="M1229" s="54"/>
      <c r="N1229" s="54"/>
      <c r="O1229" s="54"/>
      <c r="P1229" s="54"/>
      <c r="Q1229" s="54"/>
      <c r="R1229" s="54"/>
      <c r="S1229" s="54"/>
      <c r="T1229" s="54"/>
      <c r="U1229" s="54"/>
      <c r="V1229" s="54"/>
      <c r="W1229" s="54"/>
      <c r="AQ1229" s="117" t="s">
        <v>57</v>
      </c>
      <c r="AR1229" s="117" t="s">
        <v>3396</v>
      </c>
      <c r="AS1229" s="117">
        <v>2111607</v>
      </c>
      <c r="AT1229" s="117"/>
      <c r="AU1229" s="117"/>
    </row>
    <row r="1230" spans="1:47" s="139" customFormat="1" ht="30" customHeight="1">
      <c r="A1230" s="54"/>
      <c r="B1230" s="54"/>
      <c r="C1230" s="54"/>
      <c r="D1230" s="54"/>
      <c r="E1230" s="54"/>
      <c r="F1230" s="54"/>
      <c r="G1230" s="54"/>
      <c r="H1230" s="54"/>
      <c r="I1230" s="54"/>
      <c r="J1230" s="54"/>
      <c r="K1230" s="54"/>
      <c r="L1230" s="54"/>
      <c r="M1230" s="54"/>
      <c r="N1230" s="54"/>
      <c r="O1230" s="54"/>
      <c r="P1230" s="54"/>
      <c r="Q1230" s="54"/>
      <c r="R1230" s="54"/>
      <c r="S1230" s="54"/>
      <c r="T1230" s="54"/>
      <c r="U1230" s="54"/>
      <c r="V1230" s="54"/>
      <c r="W1230" s="54"/>
      <c r="AQ1230" s="117" t="s">
        <v>57</v>
      </c>
      <c r="AR1230" s="117" t="s">
        <v>3406</v>
      </c>
      <c r="AS1230" s="117">
        <v>2111631</v>
      </c>
      <c r="AT1230" s="117"/>
      <c r="AU1230" s="117"/>
    </row>
    <row r="1231" spans="1:47" s="139" customFormat="1" ht="30" customHeight="1">
      <c r="A1231" s="54"/>
      <c r="B1231" s="54"/>
      <c r="C1231" s="54"/>
      <c r="D1231" s="54"/>
      <c r="E1231" s="54"/>
      <c r="F1231" s="54"/>
      <c r="G1231" s="54"/>
      <c r="H1231" s="54"/>
      <c r="I1231" s="54"/>
      <c r="J1231" s="54"/>
      <c r="K1231" s="54"/>
      <c r="L1231" s="54"/>
      <c r="M1231" s="54"/>
      <c r="N1231" s="54"/>
      <c r="O1231" s="54"/>
      <c r="P1231" s="54"/>
      <c r="Q1231" s="54"/>
      <c r="R1231" s="54"/>
      <c r="S1231" s="54"/>
      <c r="T1231" s="54"/>
      <c r="U1231" s="54"/>
      <c r="V1231" s="54"/>
      <c r="W1231" s="54"/>
      <c r="AQ1231" s="117" t="s">
        <v>57</v>
      </c>
      <c r="AR1231" s="117" t="s">
        <v>3416</v>
      </c>
      <c r="AS1231" s="117">
        <v>2111672</v>
      </c>
      <c r="AT1231" s="117"/>
      <c r="AU1231" s="117"/>
    </row>
    <row r="1232" spans="1:47" s="139" customFormat="1" ht="30" customHeight="1">
      <c r="A1232" s="54"/>
      <c r="B1232" s="54"/>
      <c r="C1232" s="54"/>
      <c r="D1232" s="54"/>
      <c r="E1232" s="54"/>
      <c r="F1232" s="54"/>
      <c r="G1232" s="54"/>
      <c r="H1232" s="54"/>
      <c r="I1232" s="54"/>
      <c r="J1232" s="54"/>
      <c r="K1232" s="54"/>
      <c r="L1232" s="54"/>
      <c r="M1232" s="54"/>
      <c r="N1232" s="54"/>
      <c r="O1232" s="54"/>
      <c r="P1232" s="54"/>
      <c r="Q1232" s="54"/>
      <c r="R1232" s="54"/>
      <c r="S1232" s="54"/>
      <c r="T1232" s="54"/>
      <c r="U1232" s="54"/>
      <c r="V1232" s="54"/>
      <c r="W1232" s="54"/>
      <c r="AQ1232" s="117" t="s">
        <v>57</v>
      </c>
      <c r="AR1232" s="117" t="s">
        <v>3028</v>
      </c>
      <c r="AS1232" s="117">
        <v>2111706</v>
      </c>
      <c r="AT1232" s="117"/>
      <c r="AU1232" s="117"/>
    </row>
    <row r="1233" spans="1:47" s="139" customFormat="1" ht="30" customHeight="1">
      <c r="A1233" s="54"/>
      <c r="B1233" s="54"/>
      <c r="C1233" s="54"/>
      <c r="D1233" s="54"/>
      <c r="E1233" s="54"/>
      <c r="F1233" s="54"/>
      <c r="G1233" s="54"/>
      <c r="H1233" s="54"/>
      <c r="I1233" s="54"/>
      <c r="J1233" s="54"/>
      <c r="K1233" s="54"/>
      <c r="L1233" s="54"/>
      <c r="M1233" s="54"/>
      <c r="N1233" s="54"/>
      <c r="O1233" s="54"/>
      <c r="P1233" s="54"/>
      <c r="Q1233" s="54"/>
      <c r="R1233" s="54"/>
      <c r="S1233" s="54"/>
      <c r="T1233" s="54"/>
      <c r="U1233" s="54"/>
      <c r="V1233" s="54"/>
      <c r="W1233" s="54"/>
      <c r="AQ1233" s="117" t="s">
        <v>57</v>
      </c>
      <c r="AR1233" s="117" t="s">
        <v>3435</v>
      </c>
      <c r="AS1233" s="117">
        <v>2111722</v>
      </c>
      <c r="AT1233" s="117"/>
      <c r="AU1233" s="117"/>
    </row>
    <row r="1234" spans="1:47" s="139" customFormat="1" ht="30" customHeight="1">
      <c r="A1234" s="54"/>
      <c r="B1234" s="54"/>
      <c r="C1234" s="54"/>
      <c r="D1234" s="54"/>
      <c r="E1234" s="54"/>
      <c r="F1234" s="54"/>
      <c r="G1234" s="54"/>
      <c r="H1234" s="54"/>
      <c r="I1234" s="54"/>
      <c r="J1234" s="54"/>
      <c r="K1234" s="54"/>
      <c r="L1234" s="54"/>
      <c r="M1234" s="54"/>
      <c r="N1234" s="54"/>
      <c r="O1234" s="54"/>
      <c r="P1234" s="54"/>
      <c r="Q1234" s="54"/>
      <c r="R1234" s="54"/>
      <c r="S1234" s="54"/>
      <c r="T1234" s="54"/>
      <c r="U1234" s="54"/>
      <c r="V1234" s="54"/>
      <c r="W1234" s="54"/>
      <c r="AQ1234" s="117" t="s">
        <v>57</v>
      </c>
      <c r="AR1234" s="117" t="s">
        <v>3444</v>
      </c>
      <c r="AS1234" s="117">
        <v>2111748</v>
      </c>
      <c r="AT1234" s="117"/>
      <c r="AU1234" s="117"/>
    </row>
    <row r="1235" spans="1:47" s="139" customFormat="1" ht="30" customHeight="1">
      <c r="A1235" s="54"/>
      <c r="B1235" s="54"/>
      <c r="C1235" s="54"/>
      <c r="D1235" s="54"/>
      <c r="E1235" s="54"/>
      <c r="F1235" s="54"/>
      <c r="G1235" s="54"/>
      <c r="H1235" s="54"/>
      <c r="I1235" s="54"/>
      <c r="J1235" s="54"/>
      <c r="K1235" s="54"/>
      <c r="L1235" s="54"/>
      <c r="M1235" s="54"/>
      <c r="N1235" s="54"/>
      <c r="O1235" s="54"/>
      <c r="P1235" s="54"/>
      <c r="Q1235" s="54"/>
      <c r="R1235" s="54"/>
      <c r="S1235" s="54"/>
      <c r="T1235" s="54"/>
      <c r="U1235" s="54"/>
      <c r="V1235" s="54"/>
      <c r="W1235" s="54"/>
      <c r="AQ1235" s="117" t="s">
        <v>57</v>
      </c>
      <c r="AR1235" s="117" t="s">
        <v>3453</v>
      </c>
      <c r="AS1235" s="117">
        <v>2111763</v>
      </c>
      <c r="AT1235" s="117"/>
      <c r="AU1235" s="117"/>
    </row>
    <row r="1236" spans="1:47" s="139" customFormat="1" ht="30" customHeight="1">
      <c r="A1236" s="54"/>
      <c r="B1236" s="54"/>
      <c r="C1236" s="54"/>
      <c r="D1236" s="54"/>
      <c r="E1236" s="54"/>
      <c r="F1236" s="54"/>
      <c r="G1236" s="54"/>
      <c r="H1236" s="54"/>
      <c r="I1236" s="54"/>
      <c r="J1236" s="54"/>
      <c r="K1236" s="54"/>
      <c r="L1236" s="54"/>
      <c r="M1236" s="54"/>
      <c r="N1236" s="54"/>
      <c r="O1236" s="54"/>
      <c r="P1236" s="54"/>
      <c r="Q1236" s="54"/>
      <c r="R1236" s="54"/>
      <c r="S1236" s="54"/>
      <c r="T1236" s="54"/>
      <c r="U1236" s="54"/>
      <c r="V1236" s="54"/>
      <c r="W1236" s="54"/>
      <c r="AQ1236" s="117" t="s">
        <v>57</v>
      </c>
      <c r="AR1236" s="117" t="s">
        <v>3463</v>
      </c>
      <c r="AS1236" s="117">
        <v>2111789</v>
      </c>
      <c r="AT1236" s="117"/>
      <c r="AU1236" s="117"/>
    </row>
    <row r="1237" spans="1:47" s="139" customFormat="1" ht="30" customHeight="1">
      <c r="A1237" s="54"/>
      <c r="B1237" s="54"/>
      <c r="C1237" s="54"/>
      <c r="D1237" s="54"/>
      <c r="E1237" s="54"/>
      <c r="F1237" s="54"/>
      <c r="G1237" s="54"/>
      <c r="H1237" s="54"/>
      <c r="I1237" s="54"/>
      <c r="J1237" s="54"/>
      <c r="K1237" s="54"/>
      <c r="L1237" s="54"/>
      <c r="M1237" s="54"/>
      <c r="N1237" s="54"/>
      <c r="O1237" s="54"/>
      <c r="P1237" s="54"/>
      <c r="Q1237" s="54"/>
      <c r="R1237" s="54"/>
      <c r="S1237" s="54"/>
      <c r="T1237" s="54"/>
      <c r="U1237" s="54"/>
      <c r="V1237" s="54"/>
      <c r="W1237" s="54"/>
      <c r="AQ1237" s="117" t="s">
        <v>57</v>
      </c>
      <c r="AR1237" s="117" t="s">
        <v>2932</v>
      </c>
      <c r="AS1237" s="117">
        <v>2111805</v>
      </c>
      <c r="AT1237" s="117"/>
      <c r="AU1237" s="117"/>
    </row>
    <row r="1238" spans="1:47" s="139" customFormat="1" ht="30" customHeight="1">
      <c r="A1238" s="54"/>
      <c r="B1238" s="54"/>
      <c r="C1238" s="54"/>
      <c r="D1238" s="54"/>
      <c r="E1238" s="54"/>
      <c r="F1238" s="54"/>
      <c r="G1238" s="54"/>
      <c r="H1238" s="54"/>
      <c r="I1238" s="54"/>
      <c r="J1238" s="54"/>
      <c r="K1238" s="54"/>
      <c r="L1238" s="54"/>
      <c r="M1238" s="54"/>
      <c r="N1238" s="54"/>
      <c r="O1238" s="54"/>
      <c r="P1238" s="54"/>
      <c r="Q1238" s="54"/>
      <c r="R1238" s="54"/>
      <c r="S1238" s="54"/>
      <c r="T1238" s="54"/>
      <c r="U1238" s="54"/>
      <c r="V1238" s="54"/>
      <c r="W1238" s="54"/>
      <c r="AQ1238" s="117" t="s">
        <v>57</v>
      </c>
      <c r="AR1238" s="117" t="s">
        <v>3482</v>
      </c>
      <c r="AS1238" s="117">
        <v>2111904</v>
      </c>
      <c r="AT1238" s="117"/>
      <c r="AU1238" s="117"/>
    </row>
    <row r="1239" spans="1:47" s="139" customFormat="1" ht="30" customHeight="1">
      <c r="A1239" s="54"/>
      <c r="B1239" s="54"/>
      <c r="C1239" s="54"/>
      <c r="D1239" s="54"/>
      <c r="E1239" s="54"/>
      <c r="F1239" s="54"/>
      <c r="G1239" s="54"/>
      <c r="H1239" s="54"/>
      <c r="I1239" s="54"/>
      <c r="J1239" s="54"/>
      <c r="K1239" s="54"/>
      <c r="L1239" s="54"/>
      <c r="M1239" s="54"/>
      <c r="N1239" s="54"/>
      <c r="O1239" s="54"/>
      <c r="P1239" s="54"/>
      <c r="Q1239" s="54"/>
      <c r="R1239" s="54"/>
      <c r="S1239" s="54"/>
      <c r="T1239" s="54"/>
      <c r="U1239" s="54"/>
      <c r="V1239" s="54"/>
      <c r="W1239" s="54"/>
      <c r="AQ1239" s="117" t="s">
        <v>57</v>
      </c>
      <c r="AR1239" s="117" t="s">
        <v>3492</v>
      </c>
      <c r="AS1239" s="117">
        <v>2111953</v>
      </c>
      <c r="AT1239" s="117"/>
      <c r="AU1239" s="117"/>
    </row>
    <row r="1240" spans="1:47" s="139" customFormat="1" ht="30" customHeight="1">
      <c r="A1240" s="54"/>
      <c r="B1240" s="54"/>
      <c r="C1240" s="54"/>
      <c r="D1240" s="54"/>
      <c r="E1240" s="54"/>
      <c r="F1240" s="54"/>
      <c r="G1240" s="54"/>
      <c r="H1240" s="54"/>
      <c r="I1240" s="54"/>
      <c r="J1240" s="54"/>
      <c r="K1240" s="54"/>
      <c r="L1240" s="54"/>
      <c r="M1240" s="54"/>
      <c r="N1240" s="54"/>
      <c r="O1240" s="54"/>
      <c r="P1240" s="54"/>
      <c r="Q1240" s="54"/>
      <c r="R1240" s="54"/>
      <c r="S1240" s="54"/>
      <c r="T1240" s="54"/>
      <c r="U1240" s="54"/>
      <c r="V1240" s="54"/>
      <c r="W1240" s="54"/>
      <c r="AQ1240" s="117" t="s">
        <v>57</v>
      </c>
      <c r="AR1240" s="117" t="s">
        <v>3501</v>
      </c>
      <c r="AS1240" s="117">
        <v>2112001</v>
      </c>
      <c r="AT1240" s="117"/>
      <c r="AU1240" s="117"/>
    </row>
    <row r="1241" spans="1:47" s="139" customFormat="1" ht="30" customHeight="1">
      <c r="A1241" s="54"/>
      <c r="B1241" s="54"/>
      <c r="C1241" s="54"/>
      <c r="D1241" s="54"/>
      <c r="E1241" s="54"/>
      <c r="F1241" s="54"/>
      <c r="G1241" s="54"/>
      <c r="H1241" s="54"/>
      <c r="I1241" s="54"/>
      <c r="J1241" s="54"/>
      <c r="K1241" s="54"/>
      <c r="L1241" s="54"/>
      <c r="M1241" s="54"/>
      <c r="N1241" s="54"/>
      <c r="O1241" s="54"/>
      <c r="P1241" s="54"/>
      <c r="Q1241" s="54"/>
      <c r="R1241" s="54"/>
      <c r="S1241" s="54"/>
      <c r="T1241" s="54"/>
      <c r="U1241" s="54"/>
      <c r="V1241" s="54"/>
      <c r="W1241" s="54"/>
      <c r="AQ1241" s="117" t="s">
        <v>57</v>
      </c>
      <c r="AR1241" s="117" t="s">
        <v>3511</v>
      </c>
      <c r="AS1241" s="117">
        <v>2112100</v>
      </c>
      <c r="AT1241" s="117"/>
      <c r="AU1241" s="117"/>
    </row>
    <row r="1242" spans="1:47" s="139" customFormat="1" ht="30" customHeight="1">
      <c r="A1242" s="54"/>
      <c r="B1242" s="54"/>
      <c r="C1242" s="54"/>
      <c r="D1242" s="54"/>
      <c r="E1242" s="54"/>
      <c r="F1242" s="54"/>
      <c r="G1242" s="54"/>
      <c r="H1242" s="54"/>
      <c r="I1242" s="54"/>
      <c r="J1242" s="54"/>
      <c r="K1242" s="54"/>
      <c r="L1242" s="54"/>
      <c r="M1242" s="54"/>
      <c r="N1242" s="54"/>
      <c r="O1242" s="54"/>
      <c r="P1242" s="54"/>
      <c r="Q1242" s="54"/>
      <c r="R1242" s="54"/>
      <c r="S1242" s="54"/>
      <c r="T1242" s="54"/>
      <c r="U1242" s="54"/>
      <c r="V1242" s="54"/>
      <c r="W1242" s="54"/>
      <c r="AQ1242" s="117" t="s">
        <v>57</v>
      </c>
      <c r="AR1242" s="117" t="s">
        <v>3521</v>
      </c>
      <c r="AS1242" s="117">
        <v>2112209</v>
      </c>
      <c r="AT1242" s="117"/>
      <c r="AU1242" s="117"/>
    </row>
    <row r="1243" spans="1:47" s="139" customFormat="1" ht="30" customHeight="1">
      <c r="A1243" s="54"/>
      <c r="B1243" s="54"/>
      <c r="C1243" s="54"/>
      <c r="D1243" s="54"/>
      <c r="E1243" s="54"/>
      <c r="F1243" s="54"/>
      <c r="G1243" s="54"/>
      <c r="H1243" s="54"/>
      <c r="I1243" s="54"/>
      <c r="J1243" s="54"/>
      <c r="K1243" s="54"/>
      <c r="L1243" s="54"/>
      <c r="M1243" s="54"/>
      <c r="N1243" s="54"/>
      <c r="O1243" s="54"/>
      <c r="P1243" s="54"/>
      <c r="Q1243" s="54"/>
      <c r="R1243" s="54"/>
      <c r="S1243" s="54"/>
      <c r="T1243" s="54"/>
      <c r="U1243" s="54"/>
      <c r="V1243" s="54"/>
      <c r="W1243" s="54"/>
      <c r="AQ1243" s="117" t="s">
        <v>57</v>
      </c>
      <c r="AR1243" s="117" t="s">
        <v>3531</v>
      </c>
      <c r="AS1243" s="117">
        <v>2112233</v>
      </c>
      <c r="AT1243" s="117"/>
      <c r="AU1243" s="117"/>
    </row>
    <row r="1244" spans="1:47" s="139" customFormat="1" ht="30" customHeight="1">
      <c r="A1244" s="54"/>
      <c r="B1244" s="54"/>
      <c r="C1244" s="54"/>
      <c r="D1244" s="54"/>
      <c r="E1244" s="54"/>
      <c r="F1244" s="54"/>
      <c r="G1244" s="54"/>
      <c r="H1244" s="54"/>
      <c r="I1244" s="54"/>
      <c r="J1244" s="54"/>
      <c r="K1244" s="54"/>
      <c r="L1244" s="54"/>
      <c r="M1244" s="54"/>
      <c r="N1244" s="54"/>
      <c r="O1244" s="54"/>
      <c r="P1244" s="54"/>
      <c r="Q1244" s="54"/>
      <c r="R1244" s="54"/>
      <c r="S1244" s="54"/>
      <c r="T1244" s="54"/>
      <c r="U1244" s="54"/>
      <c r="V1244" s="54"/>
      <c r="W1244" s="54"/>
      <c r="AQ1244" s="117" t="s">
        <v>57</v>
      </c>
      <c r="AR1244" s="117" t="s">
        <v>3541</v>
      </c>
      <c r="AS1244" s="117">
        <v>2112274</v>
      </c>
      <c r="AT1244" s="117"/>
      <c r="AU1244" s="117"/>
    </row>
    <row r="1245" spans="1:47" s="139" customFormat="1" ht="30" customHeight="1">
      <c r="A1245" s="54"/>
      <c r="B1245" s="54"/>
      <c r="C1245" s="54"/>
      <c r="D1245" s="54"/>
      <c r="E1245" s="54"/>
      <c r="F1245" s="54"/>
      <c r="G1245" s="54"/>
      <c r="H1245" s="54"/>
      <c r="I1245" s="54"/>
      <c r="J1245" s="54"/>
      <c r="K1245" s="54"/>
      <c r="L1245" s="54"/>
      <c r="M1245" s="54"/>
      <c r="N1245" s="54"/>
      <c r="O1245" s="54"/>
      <c r="P1245" s="54"/>
      <c r="Q1245" s="54"/>
      <c r="R1245" s="54"/>
      <c r="S1245" s="54"/>
      <c r="T1245" s="54"/>
      <c r="U1245" s="54"/>
      <c r="V1245" s="54"/>
      <c r="W1245" s="54"/>
      <c r="AQ1245" s="117" t="s">
        <v>57</v>
      </c>
      <c r="AR1245" s="117" t="s">
        <v>3549</v>
      </c>
      <c r="AS1245" s="117">
        <v>2112308</v>
      </c>
      <c r="AT1245" s="117"/>
      <c r="AU1245" s="117"/>
    </row>
    <row r="1246" spans="1:47" s="139" customFormat="1" ht="30" customHeight="1">
      <c r="A1246" s="54"/>
      <c r="B1246" s="54"/>
      <c r="C1246" s="54"/>
      <c r="D1246" s="54"/>
      <c r="E1246" s="54"/>
      <c r="F1246" s="54"/>
      <c r="G1246" s="54"/>
      <c r="H1246" s="54"/>
      <c r="I1246" s="54"/>
      <c r="J1246" s="54"/>
      <c r="K1246" s="54"/>
      <c r="L1246" s="54"/>
      <c r="M1246" s="54"/>
      <c r="N1246" s="54"/>
      <c r="O1246" s="54"/>
      <c r="P1246" s="54"/>
      <c r="Q1246" s="54"/>
      <c r="R1246" s="54"/>
      <c r="S1246" s="54"/>
      <c r="T1246" s="54"/>
      <c r="U1246" s="54"/>
      <c r="V1246" s="54"/>
      <c r="W1246" s="54"/>
      <c r="AQ1246" s="117" t="s">
        <v>57</v>
      </c>
      <c r="AR1246" s="117" t="s">
        <v>3559</v>
      </c>
      <c r="AS1246" s="117">
        <v>2112407</v>
      </c>
      <c r="AT1246" s="117"/>
      <c r="AU1246" s="117"/>
    </row>
    <row r="1247" spans="1:47" s="139" customFormat="1" ht="30" customHeight="1">
      <c r="A1247" s="54"/>
      <c r="B1247" s="54"/>
      <c r="C1247" s="54"/>
      <c r="D1247" s="54"/>
      <c r="E1247" s="54"/>
      <c r="F1247" s="54"/>
      <c r="G1247" s="54"/>
      <c r="H1247" s="54"/>
      <c r="I1247" s="54"/>
      <c r="J1247" s="54"/>
      <c r="K1247" s="54"/>
      <c r="L1247" s="54"/>
      <c r="M1247" s="54"/>
      <c r="N1247" s="54"/>
      <c r="O1247" s="54"/>
      <c r="P1247" s="54"/>
      <c r="Q1247" s="54"/>
      <c r="R1247" s="54"/>
      <c r="S1247" s="54"/>
      <c r="T1247" s="54"/>
      <c r="U1247" s="54"/>
      <c r="V1247" s="54"/>
      <c r="W1247" s="54"/>
      <c r="AQ1247" s="117" t="s">
        <v>57</v>
      </c>
      <c r="AR1247" s="117" t="s">
        <v>3569</v>
      </c>
      <c r="AS1247" s="117">
        <v>2112456</v>
      </c>
      <c r="AT1247" s="117"/>
      <c r="AU1247" s="117"/>
    </row>
    <row r="1248" spans="1:47" s="139" customFormat="1" ht="30" customHeight="1">
      <c r="A1248" s="54"/>
      <c r="B1248" s="54"/>
      <c r="C1248" s="54"/>
      <c r="D1248" s="54"/>
      <c r="E1248" s="54"/>
      <c r="F1248" s="54"/>
      <c r="G1248" s="54"/>
      <c r="H1248" s="54"/>
      <c r="I1248" s="54"/>
      <c r="J1248" s="54"/>
      <c r="K1248" s="54"/>
      <c r="L1248" s="54"/>
      <c r="M1248" s="54"/>
      <c r="N1248" s="54"/>
      <c r="O1248" s="54"/>
      <c r="P1248" s="54"/>
      <c r="Q1248" s="54"/>
      <c r="R1248" s="54"/>
      <c r="S1248" s="54"/>
      <c r="T1248" s="54"/>
      <c r="U1248" s="54"/>
      <c r="V1248" s="54"/>
      <c r="W1248" s="54"/>
      <c r="AQ1248" s="117" t="s">
        <v>57</v>
      </c>
      <c r="AR1248" s="117" t="s">
        <v>3579</v>
      </c>
      <c r="AS1248" s="117">
        <v>2112506</v>
      </c>
      <c r="AT1248" s="117"/>
      <c r="AU1248" s="117"/>
    </row>
    <row r="1249" spans="1:47" s="139" customFormat="1" ht="30" customHeight="1">
      <c r="A1249" s="54"/>
      <c r="B1249" s="54"/>
      <c r="C1249" s="54"/>
      <c r="D1249" s="54"/>
      <c r="E1249" s="54"/>
      <c r="F1249" s="54"/>
      <c r="G1249" s="54"/>
      <c r="H1249" s="54"/>
      <c r="I1249" s="54"/>
      <c r="J1249" s="54"/>
      <c r="K1249" s="54"/>
      <c r="L1249" s="54"/>
      <c r="M1249" s="54"/>
      <c r="N1249" s="54"/>
      <c r="O1249" s="54"/>
      <c r="P1249" s="54"/>
      <c r="Q1249" s="54"/>
      <c r="R1249" s="54"/>
      <c r="S1249" s="54"/>
      <c r="T1249" s="54"/>
      <c r="U1249" s="54"/>
      <c r="V1249" s="54"/>
      <c r="W1249" s="54"/>
      <c r="AQ1249" s="117" t="s">
        <v>57</v>
      </c>
      <c r="AR1249" s="117" t="s">
        <v>3589</v>
      </c>
      <c r="AS1249" s="117">
        <v>2112605</v>
      </c>
      <c r="AT1249" s="117"/>
      <c r="AU1249" s="117"/>
    </row>
    <row r="1250" spans="1:47" s="139" customFormat="1" ht="30" customHeight="1">
      <c r="A1250" s="54"/>
      <c r="B1250" s="54"/>
      <c r="C1250" s="54"/>
      <c r="D1250" s="54"/>
      <c r="E1250" s="54"/>
      <c r="F1250" s="54"/>
      <c r="G1250" s="54"/>
      <c r="H1250" s="54"/>
      <c r="I1250" s="54"/>
      <c r="J1250" s="54"/>
      <c r="K1250" s="54"/>
      <c r="L1250" s="54"/>
      <c r="M1250" s="54"/>
      <c r="N1250" s="54"/>
      <c r="O1250" s="54"/>
      <c r="P1250" s="54"/>
      <c r="Q1250" s="54"/>
      <c r="R1250" s="54"/>
      <c r="S1250" s="54"/>
      <c r="T1250" s="54"/>
      <c r="U1250" s="54"/>
      <c r="V1250" s="54"/>
      <c r="W1250" s="54"/>
      <c r="AQ1250" s="117" t="s">
        <v>57</v>
      </c>
      <c r="AR1250" s="117" t="s">
        <v>3598</v>
      </c>
      <c r="AS1250" s="117">
        <v>2112704</v>
      </c>
      <c r="AT1250" s="117"/>
      <c r="AU1250" s="117"/>
    </row>
    <row r="1251" spans="1:47" s="139" customFormat="1" ht="30" customHeight="1">
      <c r="A1251" s="54"/>
      <c r="B1251" s="54"/>
      <c r="C1251" s="54"/>
      <c r="D1251" s="54"/>
      <c r="E1251" s="54"/>
      <c r="F1251" s="54"/>
      <c r="G1251" s="54"/>
      <c r="H1251" s="54"/>
      <c r="I1251" s="54"/>
      <c r="J1251" s="54"/>
      <c r="K1251" s="54"/>
      <c r="L1251" s="54"/>
      <c r="M1251" s="54"/>
      <c r="N1251" s="54"/>
      <c r="O1251" s="54"/>
      <c r="P1251" s="54"/>
      <c r="Q1251" s="54"/>
      <c r="R1251" s="54"/>
      <c r="S1251" s="54"/>
      <c r="T1251" s="54"/>
      <c r="U1251" s="54"/>
      <c r="V1251" s="54"/>
      <c r="W1251" s="54"/>
      <c r="AQ1251" s="117" t="s">
        <v>57</v>
      </c>
      <c r="AR1251" s="117" t="s">
        <v>1736</v>
      </c>
      <c r="AS1251" s="117">
        <v>2112803</v>
      </c>
      <c r="AT1251" s="117"/>
      <c r="AU1251" s="117"/>
    </row>
    <row r="1252" spans="1:47" s="139" customFormat="1" ht="30" customHeight="1">
      <c r="A1252" s="54"/>
      <c r="B1252" s="54"/>
      <c r="C1252" s="54"/>
      <c r="D1252" s="54"/>
      <c r="E1252" s="54"/>
      <c r="F1252" s="54"/>
      <c r="G1252" s="54"/>
      <c r="H1252" s="54"/>
      <c r="I1252" s="54"/>
      <c r="J1252" s="54"/>
      <c r="K1252" s="54"/>
      <c r="L1252" s="54"/>
      <c r="M1252" s="54"/>
      <c r="N1252" s="54"/>
      <c r="O1252" s="54"/>
      <c r="P1252" s="54"/>
      <c r="Q1252" s="54"/>
      <c r="R1252" s="54"/>
      <c r="S1252" s="54"/>
      <c r="T1252" s="54"/>
      <c r="U1252" s="54"/>
      <c r="V1252" s="54"/>
      <c r="W1252" s="54"/>
      <c r="AQ1252" s="117" t="s">
        <v>57</v>
      </c>
      <c r="AR1252" s="117" t="s">
        <v>3616</v>
      </c>
      <c r="AS1252" s="117">
        <v>2112852</v>
      </c>
      <c r="AT1252" s="117"/>
      <c r="AU1252" s="117"/>
    </row>
    <row r="1253" spans="1:47" s="139" customFormat="1" ht="30" customHeight="1">
      <c r="A1253" s="54"/>
      <c r="B1253" s="54"/>
      <c r="C1253" s="54"/>
      <c r="D1253" s="54"/>
      <c r="E1253" s="54"/>
      <c r="F1253" s="54"/>
      <c r="G1253" s="54"/>
      <c r="H1253" s="54"/>
      <c r="I1253" s="54"/>
      <c r="J1253" s="54"/>
      <c r="K1253" s="54"/>
      <c r="L1253" s="54"/>
      <c r="M1253" s="54"/>
      <c r="N1253" s="54"/>
      <c r="O1253" s="54"/>
      <c r="P1253" s="54"/>
      <c r="Q1253" s="54"/>
      <c r="R1253" s="54"/>
      <c r="S1253" s="54"/>
      <c r="T1253" s="54"/>
      <c r="U1253" s="54"/>
      <c r="V1253" s="54"/>
      <c r="W1253" s="54"/>
      <c r="AQ1253" s="117" t="s">
        <v>57</v>
      </c>
      <c r="AR1253" s="117" t="s">
        <v>3626</v>
      </c>
      <c r="AS1253" s="117">
        <v>2112902</v>
      </c>
      <c r="AT1253" s="117"/>
      <c r="AU1253" s="117"/>
    </row>
    <row r="1254" spans="1:47" s="139" customFormat="1" ht="30" customHeight="1">
      <c r="A1254" s="54"/>
      <c r="B1254" s="54"/>
      <c r="C1254" s="54"/>
      <c r="D1254" s="54"/>
      <c r="E1254" s="54"/>
      <c r="F1254" s="54"/>
      <c r="G1254" s="54"/>
      <c r="H1254" s="54"/>
      <c r="I1254" s="54"/>
      <c r="J1254" s="54"/>
      <c r="K1254" s="54"/>
      <c r="L1254" s="54"/>
      <c r="M1254" s="54"/>
      <c r="N1254" s="54"/>
      <c r="O1254" s="54"/>
      <c r="P1254" s="54"/>
      <c r="Q1254" s="54"/>
      <c r="R1254" s="54"/>
      <c r="S1254" s="54"/>
      <c r="T1254" s="54"/>
      <c r="U1254" s="54"/>
      <c r="V1254" s="54"/>
      <c r="W1254" s="54"/>
      <c r="AQ1254" s="117" t="s">
        <v>57</v>
      </c>
      <c r="AR1254" s="117" t="s">
        <v>3636</v>
      </c>
      <c r="AS1254" s="117">
        <v>2113009</v>
      </c>
      <c r="AT1254" s="117"/>
      <c r="AU1254" s="117"/>
    </row>
    <row r="1255" spans="1:47" s="139" customFormat="1" ht="30" customHeight="1">
      <c r="A1255" s="54"/>
      <c r="B1255" s="54"/>
      <c r="C1255" s="54"/>
      <c r="D1255" s="54"/>
      <c r="E1255" s="54"/>
      <c r="F1255" s="54"/>
      <c r="G1255" s="54"/>
      <c r="H1255" s="54"/>
      <c r="I1255" s="54"/>
      <c r="J1255" s="54"/>
      <c r="K1255" s="54"/>
      <c r="L1255" s="54"/>
      <c r="M1255" s="54"/>
      <c r="N1255" s="54"/>
      <c r="O1255" s="54"/>
      <c r="P1255" s="54"/>
      <c r="Q1255" s="54"/>
      <c r="R1255" s="54"/>
      <c r="S1255" s="54"/>
      <c r="T1255" s="54"/>
      <c r="U1255" s="54"/>
      <c r="V1255" s="54"/>
      <c r="W1255" s="54"/>
      <c r="AQ1255" s="117" t="s">
        <v>57</v>
      </c>
      <c r="AR1255" s="117" t="s">
        <v>3646</v>
      </c>
      <c r="AS1255" s="117">
        <v>2114007</v>
      </c>
      <c r="AT1255" s="117"/>
      <c r="AU1255" s="117"/>
    </row>
    <row r="1256" spans="1:47" s="139" customFormat="1" ht="30" customHeight="1">
      <c r="A1256" s="54"/>
      <c r="B1256" s="54"/>
      <c r="C1256" s="54"/>
      <c r="D1256" s="54"/>
      <c r="E1256" s="54"/>
      <c r="F1256" s="54"/>
      <c r="G1256" s="54"/>
      <c r="H1256" s="54"/>
      <c r="I1256" s="54"/>
      <c r="J1256" s="54"/>
      <c r="K1256" s="54"/>
      <c r="L1256" s="54"/>
      <c r="M1256" s="54"/>
      <c r="N1256" s="54"/>
      <c r="O1256" s="54"/>
      <c r="P1256" s="54"/>
      <c r="Q1256" s="54"/>
      <c r="R1256" s="54"/>
      <c r="S1256" s="54"/>
      <c r="T1256" s="54"/>
      <c r="U1256" s="54"/>
      <c r="V1256" s="54"/>
      <c r="W1256" s="54"/>
      <c r="AQ1256" s="117" t="s">
        <v>59</v>
      </c>
      <c r="AR1256" s="117" t="s">
        <v>101</v>
      </c>
      <c r="AS1256" s="117">
        <v>3100104</v>
      </c>
      <c r="AT1256" s="117"/>
      <c r="AU1256" s="117"/>
    </row>
    <row r="1257" spans="1:47" s="139" customFormat="1" ht="30" customHeight="1">
      <c r="A1257" s="54"/>
      <c r="B1257" s="54"/>
      <c r="C1257" s="54"/>
      <c r="D1257" s="54"/>
      <c r="E1257" s="54"/>
      <c r="F1257" s="54"/>
      <c r="G1257" s="54"/>
      <c r="H1257" s="54"/>
      <c r="I1257" s="54"/>
      <c r="J1257" s="54"/>
      <c r="K1257" s="54"/>
      <c r="L1257" s="54"/>
      <c r="M1257" s="54"/>
      <c r="N1257" s="54"/>
      <c r="O1257" s="54"/>
      <c r="P1257" s="54"/>
      <c r="Q1257" s="54"/>
      <c r="R1257" s="54"/>
      <c r="S1257" s="54"/>
      <c r="T1257" s="54"/>
      <c r="U1257" s="54"/>
      <c r="V1257" s="54"/>
      <c r="W1257" s="54"/>
      <c r="AQ1257" s="117" t="s">
        <v>59</v>
      </c>
      <c r="AR1257" s="117" t="s">
        <v>126</v>
      </c>
      <c r="AS1257" s="117">
        <v>3100203</v>
      </c>
      <c r="AT1257" s="117"/>
      <c r="AU1257" s="117"/>
    </row>
    <row r="1258" spans="1:47" s="139" customFormat="1" ht="30" customHeight="1">
      <c r="A1258" s="54"/>
      <c r="B1258" s="54"/>
      <c r="C1258" s="54"/>
      <c r="D1258" s="54"/>
      <c r="E1258" s="54"/>
      <c r="F1258" s="54"/>
      <c r="G1258" s="54"/>
      <c r="H1258" s="54"/>
      <c r="I1258" s="54"/>
      <c r="J1258" s="54"/>
      <c r="K1258" s="54"/>
      <c r="L1258" s="54"/>
      <c r="M1258" s="54"/>
      <c r="N1258" s="54"/>
      <c r="O1258" s="54"/>
      <c r="P1258" s="54"/>
      <c r="Q1258" s="54"/>
      <c r="R1258" s="54"/>
      <c r="S1258" s="54"/>
      <c r="T1258" s="54"/>
      <c r="U1258" s="54"/>
      <c r="V1258" s="54"/>
      <c r="W1258" s="54"/>
      <c r="AQ1258" s="117" t="s">
        <v>59</v>
      </c>
      <c r="AR1258" s="117" t="s">
        <v>152</v>
      </c>
      <c r="AS1258" s="117">
        <v>3100302</v>
      </c>
      <c r="AT1258" s="117"/>
      <c r="AU1258" s="117"/>
    </row>
    <row r="1259" spans="1:47" s="139" customFormat="1" ht="30" customHeight="1">
      <c r="A1259" s="54"/>
      <c r="B1259" s="54"/>
      <c r="C1259" s="54"/>
      <c r="D1259" s="54"/>
      <c r="E1259" s="54"/>
      <c r="F1259" s="54"/>
      <c r="G1259" s="54"/>
      <c r="H1259" s="54"/>
      <c r="I1259" s="54"/>
      <c r="J1259" s="54"/>
      <c r="K1259" s="54"/>
      <c r="L1259" s="54"/>
      <c r="M1259" s="54"/>
      <c r="N1259" s="54"/>
      <c r="O1259" s="54"/>
      <c r="P1259" s="54"/>
      <c r="Q1259" s="54"/>
      <c r="R1259" s="54"/>
      <c r="S1259" s="54"/>
      <c r="T1259" s="54"/>
      <c r="U1259" s="54"/>
      <c r="V1259" s="54"/>
      <c r="W1259" s="54"/>
      <c r="AQ1259" s="117" t="s">
        <v>59</v>
      </c>
      <c r="AR1259" s="117" t="s">
        <v>177</v>
      </c>
      <c r="AS1259" s="117">
        <v>3100401</v>
      </c>
      <c r="AT1259" s="117"/>
      <c r="AU1259" s="117"/>
    </row>
    <row r="1260" spans="1:47" s="139" customFormat="1" ht="30" customHeight="1">
      <c r="A1260" s="54"/>
      <c r="B1260" s="54"/>
      <c r="C1260" s="54"/>
      <c r="D1260" s="54"/>
      <c r="E1260" s="54"/>
      <c r="F1260" s="54"/>
      <c r="G1260" s="54"/>
      <c r="H1260" s="54"/>
      <c r="I1260" s="54"/>
      <c r="J1260" s="54"/>
      <c r="K1260" s="54"/>
      <c r="L1260" s="54"/>
      <c r="M1260" s="54"/>
      <c r="N1260" s="54"/>
      <c r="O1260" s="54"/>
      <c r="P1260" s="54"/>
      <c r="Q1260" s="54"/>
      <c r="R1260" s="54"/>
      <c r="S1260" s="54"/>
      <c r="T1260" s="54"/>
      <c r="U1260" s="54"/>
      <c r="V1260" s="54"/>
      <c r="W1260" s="54"/>
      <c r="AQ1260" s="117" t="s">
        <v>59</v>
      </c>
      <c r="AR1260" s="117" t="s">
        <v>203</v>
      </c>
      <c r="AS1260" s="117">
        <v>3100500</v>
      </c>
      <c r="AT1260" s="117"/>
      <c r="AU1260" s="117"/>
    </row>
    <row r="1261" spans="1:47" s="139" customFormat="1" ht="30" customHeight="1">
      <c r="A1261" s="54"/>
      <c r="B1261" s="54"/>
      <c r="C1261" s="54"/>
      <c r="D1261" s="54"/>
      <c r="E1261" s="54"/>
      <c r="F1261" s="54"/>
      <c r="G1261" s="54"/>
      <c r="H1261" s="54"/>
      <c r="I1261" s="54"/>
      <c r="J1261" s="54"/>
      <c r="K1261" s="54"/>
      <c r="L1261" s="54"/>
      <c r="M1261" s="54"/>
      <c r="N1261" s="54"/>
      <c r="O1261" s="54"/>
      <c r="P1261" s="54"/>
      <c r="Q1261" s="54"/>
      <c r="R1261" s="54"/>
      <c r="S1261" s="54"/>
      <c r="T1261" s="54"/>
      <c r="U1261" s="54"/>
      <c r="V1261" s="54"/>
      <c r="W1261" s="54"/>
      <c r="AQ1261" s="117" t="s">
        <v>59</v>
      </c>
      <c r="AR1261" s="117" t="s">
        <v>124</v>
      </c>
      <c r="AS1261" s="117">
        <v>3100609</v>
      </c>
      <c r="AT1261" s="117"/>
      <c r="AU1261" s="117"/>
    </row>
    <row r="1262" spans="1:47" s="139" customFormat="1" ht="30" customHeight="1">
      <c r="A1262" s="54"/>
      <c r="B1262" s="54"/>
      <c r="C1262" s="54"/>
      <c r="D1262" s="54"/>
      <c r="E1262" s="54"/>
      <c r="F1262" s="54"/>
      <c r="G1262" s="54"/>
      <c r="H1262" s="54"/>
      <c r="I1262" s="54"/>
      <c r="J1262" s="54"/>
      <c r="K1262" s="54"/>
      <c r="L1262" s="54"/>
      <c r="M1262" s="54"/>
      <c r="N1262" s="54"/>
      <c r="O1262" s="54"/>
      <c r="P1262" s="54"/>
      <c r="Q1262" s="54"/>
      <c r="R1262" s="54"/>
      <c r="S1262" s="54"/>
      <c r="T1262" s="54"/>
      <c r="U1262" s="54"/>
      <c r="V1262" s="54"/>
      <c r="W1262" s="54"/>
      <c r="AQ1262" s="117" t="s">
        <v>59</v>
      </c>
      <c r="AR1262" s="117" t="s">
        <v>253</v>
      </c>
      <c r="AS1262" s="117">
        <v>3100708</v>
      </c>
      <c r="AT1262" s="117"/>
      <c r="AU1262" s="117"/>
    </row>
    <row r="1263" spans="1:47" s="139" customFormat="1" ht="30" customHeight="1">
      <c r="A1263" s="54"/>
      <c r="B1263" s="54"/>
      <c r="C1263" s="54"/>
      <c r="D1263" s="54"/>
      <c r="E1263" s="54"/>
      <c r="F1263" s="54"/>
      <c r="G1263" s="54"/>
      <c r="H1263" s="54"/>
      <c r="I1263" s="54"/>
      <c r="J1263" s="54"/>
      <c r="K1263" s="54"/>
      <c r="L1263" s="54"/>
      <c r="M1263" s="54"/>
      <c r="N1263" s="54"/>
      <c r="O1263" s="54"/>
      <c r="P1263" s="54"/>
      <c r="Q1263" s="54"/>
      <c r="R1263" s="54"/>
      <c r="S1263" s="54"/>
      <c r="T1263" s="54"/>
      <c r="U1263" s="54"/>
      <c r="V1263" s="54"/>
      <c r="W1263" s="54"/>
      <c r="AQ1263" s="117" t="s">
        <v>59</v>
      </c>
      <c r="AR1263" s="117" t="s">
        <v>278</v>
      </c>
      <c r="AS1263" s="117">
        <v>3100807</v>
      </c>
      <c r="AT1263" s="117"/>
      <c r="AU1263" s="117"/>
    </row>
    <row r="1264" spans="1:47" s="139" customFormat="1" ht="30" customHeight="1">
      <c r="A1264" s="54"/>
      <c r="B1264" s="54"/>
      <c r="C1264" s="54"/>
      <c r="D1264" s="54"/>
      <c r="E1264" s="54"/>
      <c r="F1264" s="54"/>
      <c r="G1264" s="54"/>
      <c r="H1264" s="54"/>
      <c r="I1264" s="54"/>
      <c r="J1264" s="54"/>
      <c r="K1264" s="54"/>
      <c r="L1264" s="54"/>
      <c r="M1264" s="54"/>
      <c r="N1264" s="54"/>
      <c r="O1264" s="54"/>
      <c r="P1264" s="54"/>
      <c r="Q1264" s="54"/>
      <c r="R1264" s="54"/>
      <c r="S1264" s="54"/>
      <c r="T1264" s="54"/>
      <c r="U1264" s="54"/>
      <c r="V1264" s="54"/>
      <c r="W1264" s="54"/>
      <c r="AQ1264" s="117" t="s">
        <v>59</v>
      </c>
      <c r="AR1264" s="117" t="s">
        <v>304</v>
      </c>
      <c r="AS1264" s="117">
        <v>3100906</v>
      </c>
      <c r="AT1264" s="117"/>
      <c r="AU1264" s="117"/>
    </row>
    <row r="1265" spans="1:47" s="139" customFormat="1" ht="30" customHeight="1">
      <c r="A1265" s="54"/>
      <c r="B1265" s="54"/>
      <c r="C1265" s="54"/>
      <c r="D1265" s="54"/>
      <c r="E1265" s="54"/>
      <c r="F1265" s="54"/>
      <c r="G1265" s="54"/>
      <c r="H1265" s="54"/>
      <c r="I1265" s="54"/>
      <c r="J1265" s="54"/>
      <c r="K1265" s="54"/>
      <c r="L1265" s="54"/>
      <c r="M1265" s="54"/>
      <c r="N1265" s="54"/>
      <c r="O1265" s="54"/>
      <c r="P1265" s="54"/>
      <c r="Q1265" s="54"/>
      <c r="R1265" s="54"/>
      <c r="S1265" s="54"/>
      <c r="T1265" s="54"/>
      <c r="U1265" s="54"/>
      <c r="V1265" s="54"/>
      <c r="W1265" s="54"/>
      <c r="AQ1265" s="117" t="s">
        <v>59</v>
      </c>
      <c r="AR1265" s="117" t="s">
        <v>330</v>
      </c>
      <c r="AS1265" s="117">
        <v>3101003</v>
      </c>
      <c r="AT1265" s="117"/>
      <c r="AU1265" s="117"/>
    </row>
    <row r="1266" spans="1:47" s="139" customFormat="1" ht="30" customHeight="1">
      <c r="A1266" s="54"/>
      <c r="B1266" s="54"/>
      <c r="C1266" s="54"/>
      <c r="D1266" s="54"/>
      <c r="E1266" s="54"/>
      <c r="F1266" s="54"/>
      <c r="G1266" s="54"/>
      <c r="H1266" s="54"/>
      <c r="I1266" s="54"/>
      <c r="J1266" s="54"/>
      <c r="K1266" s="54"/>
      <c r="L1266" s="54"/>
      <c r="M1266" s="54"/>
      <c r="N1266" s="54"/>
      <c r="O1266" s="54"/>
      <c r="P1266" s="54"/>
      <c r="Q1266" s="54"/>
      <c r="R1266" s="54"/>
      <c r="S1266" s="54"/>
      <c r="T1266" s="54"/>
      <c r="U1266" s="54"/>
      <c r="V1266" s="54"/>
      <c r="W1266" s="54"/>
      <c r="AQ1266" s="117" t="s">
        <v>59</v>
      </c>
      <c r="AR1266" s="117" t="s">
        <v>355</v>
      </c>
      <c r="AS1266" s="117">
        <v>3101102</v>
      </c>
      <c r="AT1266" s="117"/>
      <c r="AU1266" s="117"/>
    </row>
    <row r="1267" spans="1:47" s="139" customFormat="1" ht="30" customHeight="1">
      <c r="A1267" s="54"/>
      <c r="B1267" s="54"/>
      <c r="C1267" s="54"/>
      <c r="D1267" s="54"/>
      <c r="E1267" s="54"/>
      <c r="F1267" s="54"/>
      <c r="G1267" s="54"/>
      <c r="H1267" s="54"/>
      <c r="I1267" s="54"/>
      <c r="J1267" s="54"/>
      <c r="K1267" s="54"/>
      <c r="L1267" s="54"/>
      <c r="M1267" s="54"/>
      <c r="N1267" s="54"/>
      <c r="O1267" s="54"/>
      <c r="P1267" s="54"/>
      <c r="Q1267" s="54"/>
      <c r="R1267" s="54"/>
      <c r="S1267" s="54"/>
      <c r="T1267" s="54"/>
      <c r="U1267" s="54"/>
      <c r="V1267" s="54"/>
      <c r="W1267" s="54"/>
      <c r="AQ1267" s="117" t="s">
        <v>59</v>
      </c>
      <c r="AR1267" s="117" t="s">
        <v>379</v>
      </c>
      <c r="AS1267" s="117">
        <v>3101201</v>
      </c>
      <c r="AT1267" s="117"/>
      <c r="AU1267" s="117"/>
    </row>
    <row r="1268" spans="1:47" s="139" customFormat="1" ht="30" customHeight="1">
      <c r="A1268" s="54"/>
      <c r="B1268" s="54"/>
      <c r="C1268" s="54"/>
      <c r="D1268" s="54"/>
      <c r="E1268" s="54"/>
      <c r="F1268" s="54"/>
      <c r="G1268" s="54"/>
      <c r="H1268" s="54"/>
      <c r="I1268" s="54"/>
      <c r="J1268" s="54"/>
      <c r="K1268" s="54"/>
      <c r="L1268" s="54"/>
      <c r="M1268" s="54"/>
      <c r="N1268" s="54"/>
      <c r="O1268" s="54"/>
      <c r="P1268" s="54"/>
      <c r="Q1268" s="54"/>
      <c r="R1268" s="54"/>
      <c r="S1268" s="54"/>
      <c r="T1268" s="54"/>
      <c r="U1268" s="54"/>
      <c r="V1268" s="54"/>
      <c r="W1268" s="54"/>
      <c r="AQ1268" s="117" t="s">
        <v>59</v>
      </c>
      <c r="AR1268" s="117" t="s">
        <v>404</v>
      </c>
      <c r="AS1268" s="117">
        <v>3101300</v>
      </c>
      <c r="AT1268" s="117"/>
      <c r="AU1268" s="117"/>
    </row>
    <row r="1269" spans="1:47" s="139" customFormat="1" ht="30" customHeight="1">
      <c r="A1269" s="54"/>
      <c r="B1269" s="54"/>
      <c r="C1269" s="54"/>
      <c r="D1269" s="54"/>
      <c r="E1269" s="54"/>
      <c r="F1269" s="54"/>
      <c r="G1269" s="54"/>
      <c r="H1269" s="54"/>
      <c r="I1269" s="54"/>
      <c r="J1269" s="54"/>
      <c r="K1269" s="54"/>
      <c r="L1269" s="54"/>
      <c r="M1269" s="54"/>
      <c r="N1269" s="54"/>
      <c r="O1269" s="54"/>
      <c r="P1269" s="54"/>
      <c r="Q1269" s="54"/>
      <c r="R1269" s="54"/>
      <c r="S1269" s="54"/>
      <c r="T1269" s="54"/>
      <c r="U1269" s="54"/>
      <c r="V1269" s="54"/>
      <c r="W1269" s="54"/>
      <c r="AQ1269" s="117" t="s">
        <v>59</v>
      </c>
      <c r="AR1269" s="117" t="s">
        <v>429</v>
      </c>
      <c r="AS1269" s="117">
        <v>3101409</v>
      </c>
      <c r="AT1269" s="117"/>
      <c r="AU1269" s="117"/>
    </row>
    <row r="1270" spans="1:47" s="139" customFormat="1" ht="30" customHeight="1">
      <c r="A1270" s="54"/>
      <c r="B1270" s="54"/>
      <c r="C1270" s="54"/>
      <c r="D1270" s="54"/>
      <c r="E1270" s="54"/>
      <c r="F1270" s="54"/>
      <c r="G1270" s="54"/>
      <c r="H1270" s="54"/>
      <c r="I1270" s="54"/>
      <c r="J1270" s="54"/>
      <c r="K1270" s="54"/>
      <c r="L1270" s="54"/>
      <c r="M1270" s="54"/>
      <c r="N1270" s="54"/>
      <c r="O1270" s="54"/>
      <c r="P1270" s="54"/>
      <c r="Q1270" s="54"/>
      <c r="R1270" s="54"/>
      <c r="S1270" s="54"/>
      <c r="T1270" s="54"/>
      <c r="U1270" s="54"/>
      <c r="V1270" s="54"/>
      <c r="W1270" s="54"/>
      <c r="AQ1270" s="117" t="s">
        <v>59</v>
      </c>
      <c r="AR1270" s="117" t="s">
        <v>454</v>
      </c>
      <c r="AS1270" s="117">
        <v>3101508</v>
      </c>
      <c r="AT1270" s="117"/>
      <c r="AU1270" s="117"/>
    </row>
    <row r="1271" spans="1:47" s="139" customFormat="1" ht="30" customHeight="1">
      <c r="A1271" s="54"/>
      <c r="B1271" s="54"/>
      <c r="C1271" s="54"/>
      <c r="D1271" s="54"/>
      <c r="E1271" s="54"/>
      <c r="F1271" s="54"/>
      <c r="G1271" s="54"/>
      <c r="H1271" s="54"/>
      <c r="I1271" s="54"/>
      <c r="J1271" s="54"/>
      <c r="K1271" s="54"/>
      <c r="L1271" s="54"/>
      <c r="M1271" s="54"/>
      <c r="N1271" s="54"/>
      <c r="O1271" s="54"/>
      <c r="P1271" s="54"/>
      <c r="Q1271" s="54"/>
      <c r="R1271" s="54"/>
      <c r="S1271" s="54"/>
      <c r="T1271" s="54"/>
      <c r="U1271" s="54"/>
      <c r="V1271" s="54"/>
      <c r="W1271" s="54"/>
      <c r="AQ1271" s="117" t="s">
        <v>59</v>
      </c>
      <c r="AR1271" s="117" t="s">
        <v>480</v>
      </c>
      <c r="AS1271" s="117">
        <v>3101607</v>
      </c>
      <c r="AT1271" s="117"/>
      <c r="AU1271" s="117"/>
    </row>
    <row r="1272" spans="1:47" s="139" customFormat="1" ht="30" customHeight="1">
      <c r="A1272" s="54"/>
      <c r="B1272" s="54"/>
      <c r="C1272" s="54"/>
      <c r="D1272" s="54"/>
      <c r="E1272" s="54"/>
      <c r="F1272" s="54"/>
      <c r="G1272" s="54"/>
      <c r="H1272" s="54"/>
      <c r="I1272" s="54"/>
      <c r="J1272" s="54"/>
      <c r="K1272" s="54"/>
      <c r="L1272" s="54"/>
      <c r="M1272" s="54"/>
      <c r="N1272" s="54"/>
      <c r="O1272" s="54"/>
      <c r="P1272" s="54"/>
      <c r="Q1272" s="54"/>
      <c r="R1272" s="54"/>
      <c r="S1272" s="54"/>
      <c r="T1272" s="54"/>
      <c r="U1272" s="54"/>
      <c r="V1272" s="54"/>
      <c r="W1272" s="54"/>
      <c r="AQ1272" s="117" t="s">
        <v>59</v>
      </c>
      <c r="AR1272" s="117" t="s">
        <v>504</v>
      </c>
      <c r="AS1272" s="117">
        <v>3101631</v>
      </c>
      <c r="AT1272" s="117"/>
      <c r="AU1272" s="117"/>
    </row>
    <row r="1273" spans="1:47" s="139" customFormat="1" ht="30" customHeight="1">
      <c r="A1273" s="54"/>
      <c r="B1273" s="54"/>
      <c r="C1273" s="54"/>
      <c r="D1273" s="54"/>
      <c r="E1273" s="54"/>
      <c r="F1273" s="54"/>
      <c r="G1273" s="54"/>
      <c r="H1273" s="54"/>
      <c r="I1273" s="54"/>
      <c r="J1273" s="54"/>
      <c r="K1273" s="54"/>
      <c r="L1273" s="54"/>
      <c r="M1273" s="54"/>
      <c r="N1273" s="54"/>
      <c r="O1273" s="54"/>
      <c r="P1273" s="54"/>
      <c r="Q1273" s="54"/>
      <c r="R1273" s="54"/>
      <c r="S1273" s="54"/>
      <c r="T1273" s="54"/>
      <c r="U1273" s="54"/>
      <c r="V1273" s="54"/>
      <c r="W1273" s="54"/>
      <c r="AQ1273" s="117" t="s">
        <v>59</v>
      </c>
      <c r="AR1273" s="117" t="s">
        <v>527</v>
      </c>
      <c r="AS1273" s="117">
        <v>3101706</v>
      </c>
      <c r="AT1273" s="117"/>
      <c r="AU1273" s="117"/>
    </row>
    <row r="1274" spans="1:47" s="139" customFormat="1" ht="30" customHeight="1">
      <c r="A1274" s="54"/>
      <c r="B1274" s="54"/>
      <c r="C1274" s="54"/>
      <c r="D1274" s="54"/>
      <c r="E1274" s="54"/>
      <c r="F1274" s="54"/>
      <c r="G1274" s="54"/>
      <c r="H1274" s="54"/>
      <c r="I1274" s="54"/>
      <c r="J1274" s="54"/>
      <c r="K1274" s="54"/>
      <c r="L1274" s="54"/>
      <c r="M1274" s="54"/>
      <c r="N1274" s="54"/>
      <c r="O1274" s="54"/>
      <c r="P1274" s="54"/>
      <c r="Q1274" s="54"/>
      <c r="R1274" s="54"/>
      <c r="S1274" s="54"/>
      <c r="T1274" s="54"/>
      <c r="U1274" s="54"/>
      <c r="V1274" s="54"/>
      <c r="W1274" s="54"/>
      <c r="AQ1274" s="117" t="s">
        <v>59</v>
      </c>
      <c r="AR1274" s="117" t="s">
        <v>551</v>
      </c>
      <c r="AS1274" s="117">
        <v>3101805</v>
      </c>
      <c r="AT1274" s="117"/>
      <c r="AU1274" s="117"/>
    </row>
    <row r="1275" spans="1:47" s="139" customFormat="1" ht="30" customHeight="1">
      <c r="A1275" s="54"/>
      <c r="B1275" s="54"/>
      <c r="C1275" s="54"/>
      <c r="D1275" s="54"/>
      <c r="E1275" s="54"/>
      <c r="F1275" s="54"/>
      <c r="G1275" s="54"/>
      <c r="H1275" s="54"/>
      <c r="I1275" s="54"/>
      <c r="J1275" s="54"/>
      <c r="K1275" s="54"/>
      <c r="L1275" s="54"/>
      <c r="M1275" s="54"/>
      <c r="N1275" s="54"/>
      <c r="O1275" s="54"/>
      <c r="P1275" s="54"/>
      <c r="Q1275" s="54"/>
      <c r="R1275" s="54"/>
      <c r="S1275" s="54"/>
      <c r="T1275" s="54"/>
      <c r="U1275" s="54"/>
      <c r="V1275" s="54"/>
      <c r="W1275" s="54"/>
      <c r="AQ1275" s="117" t="s">
        <v>59</v>
      </c>
      <c r="AR1275" s="117" t="s">
        <v>573</v>
      </c>
      <c r="AS1275" s="117">
        <v>3101904</v>
      </c>
      <c r="AT1275" s="117"/>
      <c r="AU1275" s="117"/>
    </row>
    <row r="1276" spans="1:47" s="139" customFormat="1" ht="30" customHeight="1">
      <c r="A1276" s="54"/>
      <c r="B1276" s="54"/>
      <c r="C1276" s="54"/>
      <c r="D1276" s="54"/>
      <c r="E1276" s="54"/>
      <c r="F1276" s="54"/>
      <c r="G1276" s="54"/>
      <c r="H1276" s="54"/>
      <c r="I1276" s="54"/>
      <c r="J1276" s="54"/>
      <c r="K1276" s="54"/>
      <c r="L1276" s="54"/>
      <c r="M1276" s="54"/>
      <c r="N1276" s="54"/>
      <c r="O1276" s="54"/>
      <c r="P1276" s="54"/>
      <c r="Q1276" s="54"/>
      <c r="R1276" s="54"/>
      <c r="S1276" s="54"/>
      <c r="T1276" s="54"/>
      <c r="U1276" s="54"/>
      <c r="V1276" s="54"/>
      <c r="W1276" s="54"/>
      <c r="AQ1276" s="117" t="s">
        <v>59</v>
      </c>
      <c r="AR1276" s="117" t="s">
        <v>597</v>
      </c>
      <c r="AS1276" s="117">
        <v>3102001</v>
      </c>
      <c r="AT1276" s="117"/>
      <c r="AU1276" s="117"/>
    </row>
    <row r="1277" spans="1:47" s="139" customFormat="1" ht="30" customHeight="1">
      <c r="A1277" s="54"/>
      <c r="B1277" s="54"/>
      <c r="C1277" s="54"/>
      <c r="D1277" s="54"/>
      <c r="E1277" s="54"/>
      <c r="F1277" s="54"/>
      <c r="G1277" s="54"/>
      <c r="H1277" s="54"/>
      <c r="I1277" s="54"/>
      <c r="J1277" s="54"/>
      <c r="K1277" s="54"/>
      <c r="L1277" s="54"/>
      <c r="M1277" s="54"/>
      <c r="N1277" s="54"/>
      <c r="O1277" s="54"/>
      <c r="P1277" s="54"/>
      <c r="Q1277" s="54"/>
      <c r="R1277" s="54"/>
      <c r="S1277" s="54"/>
      <c r="T1277" s="54"/>
      <c r="U1277" s="54"/>
      <c r="V1277" s="54"/>
      <c r="W1277" s="54"/>
      <c r="AQ1277" s="117" t="s">
        <v>59</v>
      </c>
      <c r="AR1277" s="117" t="s">
        <v>620</v>
      </c>
      <c r="AS1277" s="117">
        <v>3102050</v>
      </c>
      <c r="AT1277" s="117"/>
      <c r="AU1277" s="117"/>
    </row>
    <row r="1278" spans="1:47" s="139" customFormat="1" ht="30" customHeight="1">
      <c r="A1278" s="54"/>
      <c r="B1278" s="54"/>
      <c r="C1278" s="54"/>
      <c r="D1278" s="54"/>
      <c r="E1278" s="54"/>
      <c r="F1278" s="54"/>
      <c r="G1278" s="54"/>
      <c r="H1278" s="54"/>
      <c r="I1278" s="54"/>
      <c r="J1278" s="54"/>
      <c r="K1278" s="54"/>
      <c r="L1278" s="54"/>
      <c r="M1278" s="54"/>
      <c r="N1278" s="54"/>
      <c r="O1278" s="54"/>
      <c r="P1278" s="54"/>
      <c r="Q1278" s="54"/>
      <c r="R1278" s="54"/>
      <c r="S1278" s="54"/>
      <c r="T1278" s="54"/>
      <c r="U1278" s="54"/>
      <c r="V1278" s="54"/>
      <c r="W1278" s="54"/>
      <c r="AQ1278" s="117" t="s">
        <v>59</v>
      </c>
      <c r="AR1278" s="117" t="s">
        <v>641</v>
      </c>
      <c r="AS1278" s="117">
        <v>3153509</v>
      </c>
      <c r="AT1278" s="117"/>
      <c r="AU1278" s="117"/>
    </row>
    <row r="1279" spans="1:47" s="139" customFormat="1" ht="30" customHeight="1">
      <c r="A1279" s="54"/>
      <c r="B1279" s="54"/>
      <c r="C1279" s="54"/>
      <c r="D1279" s="54"/>
      <c r="E1279" s="54"/>
      <c r="F1279" s="54"/>
      <c r="G1279" s="54"/>
      <c r="H1279" s="54"/>
      <c r="I1279" s="54"/>
      <c r="J1279" s="54"/>
      <c r="K1279" s="54"/>
      <c r="L1279" s="54"/>
      <c r="M1279" s="54"/>
      <c r="N1279" s="54"/>
      <c r="O1279" s="54"/>
      <c r="P1279" s="54"/>
      <c r="Q1279" s="54"/>
      <c r="R1279" s="54"/>
      <c r="S1279" s="54"/>
      <c r="T1279" s="54"/>
      <c r="U1279" s="54"/>
      <c r="V1279" s="54"/>
      <c r="W1279" s="54"/>
      <c r="AQ1279" s="117" t="s">
        <v>59</v>
      </c>
      <c r="AR1279" s="117" t="s">
        <v>662</v>
      </c>
      <c r="AS1279" s="117">
        <v>3102100</v>
      </c>
      <c r="AT1279" s="117"/>
      <c r="AU1279" s="117"/>
    </row>
    <row r="1280" spans="1:47" s="139" customFormat="1" ht="30" customHeight="1">
      <c r="A1280" s="54"/>
      <c r="B1280" s="54"/>
      <c r="C1280" s="54"/>
      <c r="D1280" s="54"/>
      <c r="E1280" s="54"/>
      <c r="F1280" s="54"/>
      <c r="G1280" s="54"/>
      <c r="H1280" s="54"/>
      <c r="I1280" s="54"/>
      <c r="J1280" s="54"/>
      <c r="K1280" s="54"/>
      <c r="L1280" s="54"/>
      <c r="M1280" s="54"/>
      <c r="N1280" s="54"/>
      <c r="O1280" s="54"/>
      <c r="P1280" s="54"/>
      <c r="Q1280" s="54"/>
      <c r="R1280" s="54"/>
      <c r="S1280" s="54"/>
      <c r="T1280" s="54"/>
      <c r="U1280" s="54"/>
      <c r="V1280" s="54"/>
      <c r="W1280" s="54"/>
      <c r="AQ1280" s="117" t="s">
        <v>59</v>
      </c>
      <c r="AR1280" s="117" t="s">
        <v>683</v>
      </c>
      <c r="AS1280" s="117">
        <v>3102209</v>
      </c>
      <c r="AT1280" s="117"/>
      <c r="AU1280" s="117"/>
    </row>
    <row r="1281" spans="1:47" s="139" customFormat="1" ht="30" customHeight="1">
      <c r="A1281" s="54"/>
      <c r="B1281" s="54"/>
      <c r="C1281" s="54"/>
      <c r="D1281" s="54"/>
      <c r="E1281" s="54"/>
      <c r="F1281" s="54"/>
      <c r="G1281" s="54"/>
      <c r="H1281" s="54"/>
      <c r="I1281" s="54"/>
      <c r="J1281" s="54"/>
      <c r="K1281" s="54"/>
      <c r="L1281" s="54"/>
      <c r="M1281" s="54"/>
      <c r="N1281" s="54"/>
      <c r="O1281" s="54"/>
      <c r="P1281" s="54"/>
      <c r="Q1281" s="54"/>
      <c r="R1281" s="54"/>
      <c r="S1281" s="54"/>
      <c r="T1281" s="54"/>
      <c r="U1281" s="54"/>
      <c r="V1281" s="54"/>
      <c r="W1281" s="54"/>
      <c r="AQ1281" s="117" t="s">
        <v>59</v>
      </c>
      <c r="AR1281" s="117" t="s">
        <v>703</v>
      </c>
      <c r="AS1281" s="117">
        <v>3102308</v>
      </c>
      <c r="AT1281" s="117"/>
      <c r="AU1281" s="117"/>
    </row>
    <row r="1282" spans="1:47" s="139" customFormat="1" ht="30" customHeight="1">
      <c r="A1282" s="54"/>
      <c r="B1282" s="54"/>
      <c r="C1282" s="54"/>
      <c r="D1282" s="54"/>
      <c r="E1282" s="54"/>
      <c r="F1282" s="54"/>
      <c r="G1282" s="54"/>
      <c r="H1282" s="54"/>
      <c r="I1282" s="54"/>
      <c r="J1282" s="54"/>
      <c r="K1282" s="54"/>
      <c r="L1282" s="54"/>
      <c r="M1282" s="54"/>
      <c r="N1282" s="54"/>
      <c r="O1282" s="54"/>
      <c r="P1282" s="54"/>
      <c r="Q1282" s="54"/>
      <c r="R1282" s="54"/>
      <c r="S1282" s="54"/>
      <c r="T1282" s="54"/>
      <c r="U1282" s="54"/>
      <c r="V1282" s="54"/>
      <c r="W1282" s="54"/>
      <c r="AQ1282" s="117" t="s">
        <v>59</v>
      </c>
      <c r="AR1282" s="117" t="s">
        <v>725</v>
      </c>
      <c r="AS1282" s="117">
        <v>3102407</v>
      </c>
      <c r="AT1282" s="117"/>
      <c r="AU1282" s="117"/>
    </row>
    <row r="1283" spans="1:47" s="139" customFormat="1" ht="30" customHeight="1">
      <c r="A1283" s="54"/>
      <c r="B1283" s="54"/>
      <c r="C1283" s="54"/>
      <c r="D1283" s="54"/>
      <c r="E1283" s="54"/>
      <c r="F1283" s="54"/>
      <c r="G1283" s="54"/>
      <c r="H1283" s="54"/>
      <c r="I1283" s="54"/>
      <c r="J1283" s="54"/>
      <c r="K1283" s="54"/>
      <c r="L1283" s="54"/>
      <c r="M1283" s="54"/>
      <c r="N1283" s="54"/>
      <c r="O1283" s="54"/>
      <c r="P1283" s="54"/>
      <c r="Q1283" s="54"/>
      <c r="R1283" s="54"/>
      <c r="S1283" s="54"/>
      <c r="T1283" s="54"/>
      <c r="U1283" s="54"/>
      <c r="V1283" s="54"/>
      <c r="W1283" s="54"/>
      <c r="AQ1283" s="117" t="s">
        <v>59</v>
      </c>
      <c r="AR1283" s="117" t="s">
        <v>747</v>
      </c>
      <c r="AS1283" s="117">
        <v>3102506</v>
      </c>
      <c r="AT1283" s="117"/>
      <c r="AU1283" s="117"/>
    </row>
    <row r="1284" spans="1:47" s="139" customFormat="1" ht="30" customHeight="1">
      <c r="A1284" s="54"/>
      <c r="B1284" s="54"/>
      <c r="C1284" s="54"/>
      <c r="D1284" s="54"/>
      <c r="E1284" s="54"/>
      <c r="F1284" s="54"/>
      <c r="G1284" s="54"/>
      <c r="H1284" s="54"/>
      <c r="I1284" s="54"/>
      <c r="J1284" s="54"/>
      <c r="K1284" s="54"/>
      <c r="L1284" s="54"/>
      <c r="M1284" s="54"/>
      <c r="N1284" s="54"/>
      <c r="O1284" s="54"/>
      <c r="P1284" s="54"/>
      <c r="Q1284" s="54"/>
      <c r="R1284" s="54"/>
      <c r="S1284" s="54"/>
      <c r="T1284" s="54"/>
      <c r="U1284" s="54"/>
      <c r="V1284" s="54"/>
      <c r="W1284" s="54"/>
      <c r="AQ1284" s="117" t="s">
        <v>59</v>
      </c>
      <c r="AR1284" s="117" t="s">
        <v>768</v>
      </c>
      <c r="AS1284" s="117">
        <v>3102605</v>
      </c>
      <c r="AT1284" s="117"/>
      <c r="AU1284" s="117"/>
    </row>
    <row r="1285" spans="1:47" s="139" customFormat="1" ht="30" customHeight="1">
      <c r="A1285" s="54"/>
      <c r="B1285" s="54"/>
      <c r="C1285" s="54"/>
      <c r="D1285" s="54"/>
      <c r="E1285" s="54"/>
      <c r="F1285" s="54"/>
      <c r="G1285" s="54"/>
      <c r="H1285" s="54"/>
      <c r="I1285" s="54"/>
      <c r="J1285" s="54"/>
      <c r="K1285" s="54"/>
      <c r="L1285" s="54"/>
      <c r="M1285" s="54"/>
      <c r="N1285" s="54"/>
      <c r="O1285" s="54"/>
      <c r="P1285" s="54"/>
      <c r="Q1285" s="54"/>
      <c r="R1285" s="54"/>
      <c r="S1285" s="54"/>
      <c r="T1285" s="54"/>
      <c r="U1285" s="54"/>
      <c r="V1285" s="54"/>
      <c r="W1285" s="54"/>
      <c r="AQ1285" s="117" t="s">
        <v>59</v>
      </c>
      <c r="AR1285" s="117" t="s">
        <v>791</v>
      </c>
      <c r="AS1285" s="117">
        <v>3102803</v>
      </c>
      <c r="AT1285" s="117"/>
      <c r="AU1285" s="117"/>
    </row>
    <row r="1286" spans="1:47" s="139" customFormat="1" ht="30" customHeight="1">
      <c r="A1286" s="54"/>
      <c r="B1286" s="54"/>
      <c r="C1286" s="54"/>
      <c r="D1286" s="54"/>
      <c r="E1286" s="54"/>
      <c r="F1286" s="54"/>
      <c r="G1286" s="54"/>
      <c r="H1286" s="54"/>
      <c r="I1286" s="54"/>
      <c r="J1286" s="54"/>
      <c r="K1286" s="54"/>
      <c r="L1286" s="54"/>
      <c r="M1286" s="54"/>
      <c r="N1286" s="54"/>
      <c r="O1286" s="54"/>
      <c r="P1286" s="54"/>
      <c r="Q1286" s="54"/>
      <c r="R1286" s="54"/>
      <c r="S1286" s="54"/>
      <c r="T1286" s="54"/>
      <c r="U1286" s="54"/>
      <c r="V1286" s="54"/>
      <c r="W1286" s="54"/>
      <c r="AQ1286" s="117" t="s">
        <v>59</v>
      </c>
      <c r="AR1286" s="117" t="s">
        <v>812</v>
      </c>
      <c r="AS1286" s="117">
        <v>3102852</v>
      </c>
      <c r="AT1286" s="117"/>
      <c r="AU1286" s="117"/>
    </row>
    <row r="1287" spans="1:47" s="139" customFormat="1" ht="30" customHeight="1">
      <c r="A1287" s="54"/>
      <c r="B1287" s="54"/>
      <c r="C1287" s="54"/>
      <c r="D1287" s="54"/>
      <c r="E1287" s="54"/>
      <c r="F1287" s="54"/>
      <c r="G1287" s="54"/>
      <c r="H1287" s="54"/>
      <c r="I1287" s="54"/>
      <c r="J1287" s="54"/>
      <c r="K1287" s="54"/>
      <c r="L1287" s="54"/>
      <c r="M1287" s="54"/>
      <c r="N1287" s="54"/>
      <c r="O1287" s="54"/>
      <c r="P1287" s="54"/>
      <c r="Q1287" s="54"/>
      <c r="R1287" s="54"/>
      <c r="S1287" s="54"/>
      <c r="T1287" s="54"/>
      <c r="U1287" s="54"/>
      <c r="V1287" s="54"/>
      <c r="W1287" s="54"/>
      <c r="AQ1287" s="117" t="s">
        <v>59</v>
      </c>
      <c r="AR1287" s="117" t="s">
        <v>465</v>
      </c>
      <c r="AS1287" s="117">
        <v>3102902</v>
      </c>
      <c r="AT1287" s="117"/>
      <c r="AU1287" s="117"/>
    </row>
    <row r="1288" spans="1:47" s="139" customFormat="1" ht="30" customHeight="1">
      <c r="A1288" s="54"/>
      <c r="B1288" s="54"/>
      <c r="C1288" s="54"/>
      <c r="D1288" s="54"/>
      <c r="E1288" s="54"/>
      <c r="F1288" s="54"/>
      <c r="G1288" s="54"/>
      <c r="H1288" s="54"/>
      <c r="I1288" s="54"/>
      <c r="J1288" s="54"/>
      <c r="K1288" s="54"/>
      <c r="L1288" s="54"/>
      <c r="M1288" s="54"/>
      <c r="N1288" s="54"/>
      <c r="O1288" s="54"/>
      <c r="P1288" s="54"/>
      <c r="Q1288" s="54"/>
      <c r="R1288" s="54"/>
      <c r="S1288" s="54"/>
      <c r="T1288" s="54"/>
      <c r="U1288" s="54"/>
      <c r="V1288" s="54"/>
      <c r="W1288" s="54"/>
      <c r="AQ1288" s="117" t="s">
        <v>59</v>
      </c>
      <c r="AR1288" s="117" t="s">
        <v>855</v>
      </c>
      <c r="AS1288" s="117">
        <v>3103009</v>
      </c>
      <c r="AT1288" s="117"/>
      <c r="AU1288" s="117"/>
    </row>
    <row r="1289" spans="1:47" s="139" customFormat="1" ht="30" customHeight="1">
      <c r="A1289" s="54"/>
      <c r="B1289" s="54"/>
      <c r="C1289" s="54"/>
      <c r="D1289" s="54"/>
      <c r="E1289" s="54"/>
      <c r="F1289" s="54"/>
      <c r="G1289" s="54"/>
      <c r="H1289" s="54"/>
      <c r="I1289" s="54"/>
      <c r="J1289" s="54"/>
      <c r="K1289" s="54"/>
      <c r="L1289" s="54"/>
      <c r="M1289" s="54"/>
      <c r="N1289" s="54"/>
      <c r="O1289" s="54"/>
      <c r="P1289" s="54"/>
      <c r="Q1289" s="54"/>
      <c r="R1289" s="54"/>
      <c r="S1289" s="54"/>
      <c r="T1289" s="54"/>
      <c r="U1289" s="54"/>
      <c r="V1289" s="54"/>
      <c r="W1289" s="54"/>
      <c r="AQ1289" s="117" t="s">
        <v>59</v>
      </c>
      <c r="AR1289" s="117" t="s">
        <v>876</v>
      </c>
      <c r="AS1289" s="117">
        <v>3103108</v>
      </c>
      <c r="AT1289" s="117"/>
      <c r="AU1289" s="117"/>
    </row>
    <row r="1290" spans="1:47" s="139" customFormat="1" ht="30" customHeight="1">
      <c r="A1290" s="54"/>
      <c r="B1290" s="54"/>
      <c r="C1290" s="54"/>
      <c r="D1290" s="54"/>
      <c r="E1290" s="54"/>
      <c r="F1290" s="54"/>
      <c r="G1290" s="54"/>
      <c r="H1290" s="54"/>
      <c r="I1290" s="54"/>
      <c r="J1290" s="54"/>
      <c r="K1290" s="54"/>
      <c r="L1290" s="54"/>
      <c r="M1290" s="54"/>
      <c r="N1290" s="54"/>
      <c r="O1290" s="54"/>
      <c r="P1290" s="54"/>
      <c r="Q1290" s="54"/>
      <c r="R1290" s="54"/>
      <c r="S1290" s="54"/>
      <c r="T1290" s="54"/>
      <c r="U1290" s="54"/>
      <c r="V1290" s="54"/>
      <c r="W1290" s="54"/>
      <c r="AQ1290" s="117" t="s">
        <v>59</v>
      </c>
      <c r="AR1290" s="117" t="s">
        <v>899</v>
      </c>
      <c r="AS1290" s="117">
        <v>3103207</v>
      </c>
      <c r="AT1290" s="117"/>
      <c r="AU1290" s="117"/>
    </row>
    <row r="1291" spans="1:47" s="139" customFormat="1" ht="30" customHeight="1">
      <c r="A1291" s="54"/>
      <c r="B1291" s="54"/>
      <c r="C1291" s="54"/>
      <c r="D1291" s="54"/>
      <c r="E1291" s="54"/>
      <c r="F1291" s="54"/>
      <c r="G1291" s="54"/>
      <c r="H1291" s="54"/>
      <c r="I1291" s="54"/>
      <c r="J1291" s="54"/>
      <c r="K1291" s="54"/>
      <c r="L1291" s="54"/>
      <c r="M1291" s="54"/>
      <c r="N1291" s="54"/>
      <c r="O1291" s="54"/>
      <c r="P1291" s="54"/>
      <c r="Q1291" s="54"/>
      <c r="R1291" s="54"/>
      <c r="S1291" s="54"/>
      <c r="T1291" s="54"/>
      <c r="U1291" s="54"/>
      <c r="V1291" s="54"/>
      <c r="W1291" s="54"/>
      <c r="AQ1291" s="117" t="s">
        <v>59</v>
      </c>
      <c r="AR1291" s="117" t="s">
        <v>922</v>
      </c>
      <c r="AS1291" s="117">
        <v>3103306</v>
      </c>
      <c r="AT1291" s="117"/>
      <c r="AU1291" s="117"/>
    </row>
    <row r="1292" spans="1:47" s="139" customFormat="1" ht="30" customHeight="1">
      <c r="A1292" s="54"/>
      <c r="B1292" s="54"/>
      <c r="C1292" s="54"/>
      <c r="D1292" s="54"/>
      <c r="E1292" s="54"/>
      <c r="F1292" s="54"/>
      <c r="G1292" s="54"/>
      <c r="H1292" s="54"/>
      <c r="I1292" s="54"/>
      <c r="J1292" s="54"/>
      <c r="K1292" s="54"/>
      <c r="L1292" s="54"/>
      <c r="M1292" s="54"/>
      <c r="N1292" s="54"/>
      <c r="O1292" s="54"/>
      <c r="P1292" s="54"/>
      <c r="Q1292" s="54"/>
      <c r="R1292" s="54"/>
      <c r="S1292" s="54"/>
      <c r="T1292" s="54"/>
      <c r="U1292" s="54"/>
      <c r="V1292" s="54"/>
      <c r="W1292" s="54"/>
      <c r="AQ1292" s="117" t="s">
        <v>59</v>
      </c>
      <c r="AR1292" s="117" t="s">
        <v>945</v>
      </c>
      <c r="AS1292" s="117">
        <v>3103405</v>
      </c>
      <c r="AT1292" s="117"/>
      <c r="AU1292" s="117"/>
    </row>
    <row r="1293" spans="1:47" s="139" customFormat="1" ht="30" customHeight="1">
      <c r="A1293" s="54"/>
      <c r="B1293" s="54"/>
      <c r="C1293" s="54"/>
      <c r="D1293" s="54"/>
      <c r="E1293" s="54"/>
      <c r="F1293" s="54"/>
      <c r="G1293" s="54"/>
      <c r="H1293" s="54"/>
      <c r="I1293" s="54"/>
      <c r="J1293" s="54"/>
      <c r="K1293" s="54"/>
      <c r="L1293" s="54"/>
      <c r="M1293" s="54"/>
      <c r="N1293" s="54"/>
      <c r="O1293" s="54"/>
      <c r="P1293" s="54"/>
      <c r="Q1293" s="54"/>
      <c r="R1293" s="54"/>
      <c r="S1293" s="54"/>
      <c r="T1293" s="54"/>
      <c r="U1293" s="54"/>
      <c r="V1293" s="54"/>
      <c r="W1293" s="54"/>
      <c r="AQ1293" s="117" t="s">
        <v>59</v>
      </c>
      <c r="AR1293" s="117" t="s">
        <v>967</v>
      </c>
      <c r="AS1293" s="117">
        <v>3103504</v>
      </c>
      <c r="AT1293" s="117"/>
      <c r="AU1293" s="117"/>
    </row>
    <row r="1294" spans="1:47" s="139" customFormat="1" ht="30" customHeight="1">
      <c r="A1294" s="54"/>
      <c r="B1294" s="54"/>
      <c r="C1294" s="54"/>
      <c r="D1294" s="54"/>
      <c r="E1294" s="54"/>
      <c r="F1294" s="54"/>
      <c r="G1294" s="54"/>
      <c r="H1294" s="54"/>
      <c r="I1294" s="54"/>
      <c r="J1294" s="54"/>
      <c r="K1294" s="54"/>
      <c r="L1294" s="54"/>
      <c r="M1294" s="54"/>
      <c r="N1294" s="54"/>
      <c r="O1294" s="54"/>
      <c r="P1294" s="54"/>
      <c r="Q1294" s="54"/>
      <c r="R1294" s="54"/>
      <c r="S1294" s="54"/>
      <c r="T1294" s="54"/>
      <c r="U1294" s="54"/>
      <c r="V1294" s="54"/>
      <c r="W1294" s="54"/>
      <c r="AQ1294" s="117" t="s">
        <v>59</v>
      </c>
      <c r="AR1294" s="117" t="s">
        <v>989</v>
      </c>
      <c r="AS1294" s="117">
        <v>3103603</v>
      </c>
      <c r="AT1294" s="117"/>
      <c r="AU1294" s="117"/>
    </row>
    <row r="1295" spans="1:47" s="139" customFormat="1" ht="30" customHeight="1">
      <c r="A1295" s="54"/>
      <c r="B1295" s="54"/>
      <c r="C1295" s="54"/>
      <c r="D1295" s="54"/>
      <c r="E1295" s="54"/>
      <c r="F1295" s="54"/>
      <c r="G1295" s="54"/>
      <c r="H1295" s="54"/>
      <c r="I1295" s="54"/>
      <c r="J1295" s="54"/>
      <c r="K1295" s="54"/>
      <c r="L1295" s="54"/>
      <c r="M1295" s="54"/>
      <c r="N1295" s="54"/>
      <c r="O1295" s="54"/>
      <c r="P1295" s="54"/>
      <c r="Q1295" s="54"/>
      <c r="R1295" s="54"/>
      <c r="S1295" s="54"/>
      <c r="T1295" s="54"/>
      <c r="U1295" s="54"/>
      <c r="V1295" s="54"/>
      <c r="W1295" s="54"/>
      <c r="AQ1295" s="117" t="s">
        <v>59</v>
      </c>
      <c r="AR1295" s="117" t="s">
        <v>1012</v>
      </c>
      <c r="AS1295" s="117">
        <v>3103702</v>
      </c>
      <c r="AT1295" s="117"/>
      <c r="AU1295" s="117"/>
    </row>
    <row r="1296" spans="1:47" s="139" customFormat="1" ht="30" customHeight="1">
      <c r="A1296" s="54"/>
      <c r="B1296" s="54"/>
      <c r="C1296" s="54"/>
      <c r="D1296" s="54"/>
      <c r="E1296" s="54"/>
      <c r="F1296" s="54"/>
      <c r="G1296" s="54"/>
      <c r="H1296" s="54"/>
      <c r="I1296" s="54"/>
      <c r="J1296" s="54"/>
      <c r="K1296" s="54"/>
      <c r="L1296" s="54"/>
      <c r="M1296" s="54"/>
      <c r="N1296" s="54"/>
      <c r="O1296" s="54"/>
      <c r="P1296" s="54"/>
      <c r="Q1296" s="54"/>
      <c r="R1296" s="54"/>
      <c r="S1296" s="54"/>
      <c r="T1296" s="54"/>
      <c r="U1296" s="54"/>
      <c r="V1296" s="54"/>
      <c r="W1296" s="54"/>
      <c r="AQ1296" s="117" t="s">
        <v>59</v>
      </c>
      <c r="AR1296" s="117" t="s">
        <v>1034</v>
      </c>
      <c r="AS1296" s="117">
        <v>3103751</v>
      </c>
      <c r="AT1296" s="117"/>
      <c r="AU1296" s="117"/>
    </row>
    <row r="1297" spans="1:47" s="139" customFormat="1" ht="30" customHeight="1">
      <c r="A1297" s="54"/>
      <c r="B1297" s="54"/>
      <c r="C1297" s="54"/>
      <c r="D1297" s="54"/>
      <c r="E1297" s="54"/>
      <c r="F1297" s="54"/>
      <c r="G1297" s="54"/>
      <c r="H1297" s="54"/>
      <c r="I1297" s="54"/>
      <c r="J1297" s="54"/>
      <c r="K1297" s="54"/>
      <c r="L1297" s="54"/>
      <c r="M1297" s="54"/>
      <c r="N1297" s="54"/>
      <c r="O1297" s="54"/>
      <c r="P1297" s="54"/>
      <c r="Q1297" s="54"/>
      <c r="R1297" s="54"/>
      <c r="S1297" s="54"/>
      <c r="T1297" s="54"/>
      <c r="U1297" s="54"/>
      <c r="V1297" s="54"/>
      <c r="W1297" s="54"/>
      <c r="AQ1297" s="117" t="s">
        <v>59</v>
      </c>
      <c r="AR1297" s="117" t="s">
        <v>1056</v>
      </c>
      <c r="AS1297" s="117">
        <v>3103801</v>
      </c>
      <c r="AT1297" s="117"/>
      <c r="AU1297" s="117"/>
    </row>
    <row r="1298" spans="1:47" s="139" customFormat="1" ht="30" customHeight="1">
      <c r="A1298" s="54"/>
      <c r="B1298" s="54"/>
      <c r="C1298" s="54"/>
      <c r="D1298" s="54"/>
      <c r="E1298" s="54"/>
      <c r="F1298" s="54"/>
      <c r="G1298" s="54"/>
      <c r="H1298" s="54"/>
      <c r="I1298" s="54"/>
      <c r="J1298" s="54"/>
      <c r="K1298" s="54"/>
      <c r="L1298" s="54"/>
      <c r="M1298" s="54"/>
      <c r="N1298" s="54"/>
      <c r="O1298" s="54"/>
      <c r="P1298" s="54"/>
      <c r="Q1298" s="54"/>
      <c r="R1298" s="54"/>
      <c r="S1298" s="54"/>
      <c r="T1298" s="54"/>
      <c r="U1298" s="54"/>
      <c r="V1298" s="54"/>
      <c r="W1298" s="54"/>
      <c r="AQ1298" s="117" t="s">
        <v>59</v>
      </c>
      <c r="AR1298" s="117" t="s">
        <v>1078</v>
      </c>
      <c r="AS1298" s="117">
        <v>3103900</v>
      </c>
      <c r="AT1298" s="117"/>
      <c r="AU1298" s="117"/>
    </row>
    <row r="1299" spans="1:47" s="139" customFormat="1" ht="30" customHeight="1">
      <c r="A1299" s="54"/>
      <c r="B1299" s="54"/>
      <c r="C1299" s="54"/>
      <c r="D1299" s="54"/>
      <c r="E1299" s="54"/>
      <c r="F1299" s="54"/>
      <c r="G1299" s="54"/>
      <c r="H1299" s="54"/>
      <c r="I1299" s="54"/>
      <c r="J1299" s="54"/>
      <c r="K1299" s="54"/>
      <c r="L1299" s="54"/>
      <c r="M1299" s="54"/>
      <c r="N1299" s="54"/>
      <c r="O1299" s="54"/>
      <c r="P1299" s="54"/>
      <c r="Q1299" s="54"/>
      <c r="R1299" s="54"/>
      <c r="S1299" s="54"/>
      <c r="T1299" s="54"/>
      <c r="U1299" s="54"/>
      <c r="V1299" s="54"/>
      <c r="W1299" s="54"/>
      <c r="AQ1299" s="117" t="s">
        <v>59</v>
      </c>
      <c r="AR1299" s="117" t="s">
        <v>1100</v>
      </c>
      <c r="AS1299" s="117">
        <v>3104007</v>
      </c>
      <c r="AT1299" s="117"/>
      <c r="AU1299" s="117"/>
    </row>
    <row r="1300" spans="1:47" s="139" customFormat="1" ht="30" customHeight="1">
      <c r="A1300" s="54"/>
      <c r="B1300" s="54"/>
      <c r="C1300" s="54"/>
      <c r="D1300" s="54"/>
      <c r="E1300" s="54"/>
      <c r="F1300" s="54"/>
      <c r="G1300" s="54"/>
      <c r="H1300" s="54"/>
      <c r="I1300" s="54"/>
      <c r="J1300" s="54"/>
      <c r="K1300" s="54"/>
      <c r="L1300" s="54"/>
      <c r="M1300" s="54"/>
      <c r="N1300" s="54"/>
      <c r="O1300" s="54"/>
      <c r="P1300" s="54"/>
      <c r="Q1300" s="54"/>
      <c r="R1300" s="54"/>
      <c r="S1300" s="54"/>
      <c r="T1300" s="54"/>
      <c r="U1300" s="54"/>
      <c r="V1300" s="54"/>
      <c r="W1300" s="54"/>
      <c r="AQ1300" s="117" t="s">
        <v>59</v>
      </c>
      <c r="AR1300" s="117" t="s">
        <v>1123</v>
      </c>
      <c r="AS1300" s="117">
        <v>3104106</v>
      </c>
      <c r="AT1300" s="117"/>
      <c r="AU1300" s="117"/>
    </row>
    <row r="1301" spans="1:47" s="139" customFormat="1" ht="30" customHeight="1">
      <c r="A1301" s="54"/>
      <c r="B1301" s="54"/>
      <c r="C1301" s="54"/>
      <c r="D1301" s="54"/>
      <c r="E1301" s="54"/>
      <c r="F1301" s="54"/>
      <c r="G1301" s="54"/>
      <c r="H1301" s="54"/>
      <c r="I1301" s="54"/>
      <c r="J1301" s="54"/>
      <c r="K1301" s="54"/>
      <c r="L1301" s="54"/>
      <c r="M1301" s="54"/>
      <c r="N1301" s="54"/>
      <c r="O1301" s="54"/>
      <c r="P1301" s="54"/>
      <c r="Q1301" s="54"/>
      <c r="R1301" s="54"/>
      <c r="S1301" s="54"/>
      <c r="T1301" s="54"/>
      <c r="U1301" s="54"/>
      <c r="V1301" s="54"/>
      <c r="W1301" s="54"/>
      <c r="AQ1301" s="117" t="s">
        <v>59</v>
      </c>
      <c r="AR1301" s="117" t="s">
        <v>1146</v>
      </c>
      <c r="AS1301" s="117">
        <v>3104205</v>
      </c>
      <c r="AT1301" s="117"/>
      <c r="AU1301" s="117"/>
    </row>
    <row r="1302" spans="1:47" s="139" customFormat="1" ht="30" customHeight="1">
      <c r="A1302" s="54"/>
      <c r="B1302" s="54"/>
      <c r="C1302" s="54"/>
      <c r="D1302" s="54"/>
      <c r="E1302" s="54"/>
      <c r="F1302" s="54"/>
      <c r="G1302" s="54"/>
      <c r="H1302" s="54"/>
      <c r="I1302" s="54"/>
      <c r="J1302" s="54"/>
      <c r="K1302" s="54"/>
      <c r="L1302" s="54"/>
      <c r="M1302" s="54"/>
      <c r="N1302" s="54"/>
      <c r="O1302" s="54"/>
      <c r="P1302" s="54"/>
      <c r="Q1302" s="54"/>
      <c r="R1302" s="54"/>
      <c r="S1302" s="54"/>
      <c r="T1302" s="54"/>
      <c r="U1302" s="54"/>
      <c r="V1302" s="54"/>
      <c r="W1302" s="54"/>
      <c r="AQ1302" s="117" t="s">
        <v>59</v>
      </c>
      <c r="AR1302" s="117" t="s">
        <v>1169</v>
      </c>
      <c r="AS1302" s="117">
        <v>3104304</v>
      </c>
      <c r="AT1302" s="117"/>
      <c r="AU1302" s="117"/>
    </row>
    <row r="1303" spans="1:47" s="139" customFormat="1" ht="30" customHeight="1">
      <c r="A1303" s="54"/>
      <c r="B1303" s="54"/>
      <c r="C1303" s="54"/>
      <c r="D1303" s="54"/>
      <c r="E1303" s="54"/>
      <c r="F1303" s="54"/>
      <c r="G1303" s="54"/>
      <c r="H1303" s="54"/>
      <c r="I1303" s="54"/>
      <c r="J1303" s="54"/>
      <c r="K1303" s="54"/>
      <c r="L1303" s="54"/>
      <c r="M1303" s="54"/>
      <c r="N1303" s="54"/>
      <c r="O1303" s="54"/>
      <c r="P1303" s="54"/>
      <c r="Q1303" s="54"/>
      <c r="R1303" s="54"/>
      <c r="S1303" s="54"/>
      <c r="T1303" s="54"/>
      <c r="U1303" s="54"/>
      <c r="V1303" s="54"/>
      <c r="W1303" s="54"/>
      <c r="AQ1303" s="117" t="s">
        <v>59</v>
      </c>
      <c r="AR1303" s="117" t="s">
        <v>1192</v>
      </c>
      <c r="AS1303" s="117">
        <v>3104403</v>
      </c>
      <c r="AT1303" s="117"/>
      <c r="AU1303" s="117"/>
    </row>
    <row r="1304" spans="1:47" s="139" customFormat="1" ht="30" customHeight="1">
      <c r="A1304" s="54"/>
      <c r="B1304" s="54"/>
      <c r="C1304" s="54"/>
      <c r="D1304" s="54"/>
      <c r="E1304" s="54"/>
      <c r="F1304" s="54"/>
      <c r="G1304" s="54"/>
      <c r="H1304" s="54"/>
      <c r="I1304" s="54"/>
      <c r="J1304" s="54"/>
      <c r="K1304" s="54"/>
      <c r="L1304" s="54"/>
      <c r="M1304" s="54"/>
      <c r="N1304" s="54"/>
      <c r="O1304" s="54"/>
      <c r="P1304" s="54"/>
      <c r="Q1304" s="54"/>
      <c r="R1304" s="54"/>
      <c r="S1304" s="54"/>
      <c r="T1304" s="54"/>
      <c r="U1304" s="54"/>
      <c r="V1304" s="54"/>
      <c r="W1304" s="54"/>
      <c r="AQ1304" s="117" t="s">
        <v>59</v>
      </c>
      <c r="AR1304" s="117" t="s">
        <v>1214</v>
      </c>
      <c r="AS1304" s="117">
        <v>3104452</v>
      </c>
      <c r="AT1304" s="117"/>
      <c r="AU1304" s="117"/>
    </row>
    <row r="1305" spans="1:47" s="139" customFormat="1" ht="30" customHeight="1">
      <c r="A1305" s="54"/>
      <c r="B1305" s="54"/>
      <c r="C1305" s="54"/>
      <c r="D1305" s="54"/>
      <c r="E1305" s="54"/>
      <c r="F1305" s="54"/>
      <c r="G1305" s="54"/>
      <c r="H1305" s="54"/>
      <c r="I1305" s="54"/>
      <c r="J1305" s="54"/>
      <c r="K1305" s="54"/>
      <c r="L1305" s="54"/>
      <c r="M1305" s="54"/>
      <c r="N1305" s="54"/>
      <c r="O1305" s="54"/>
      <c r="P1305" s="54"/>
      <c r="Q1305" s="54"/>
      <c r="R1305" s="54"/>
      <c r="S1305" s="54"/>
      <c r="T1305" s="54"/>
      <c r="U1305" s="54"/>
      <c r="V1305" s="54"/>
      <c r="W1305" s="54"/>
      <c r="AQ1305" s="117" t="s">
        <v>59</v>
      </c>
      <c r="AR1305" s="117" t="s">
        <v>1235</v>
      </c>
      <c r="AS1305" s="117">
        <v>3104502</v>
      </c>
      <c r="AT1305" s="117"/>
      <c r="AU1305" s="117"/>
    </row>
    <row r="1306" spans="1:47" s="139" customFormat="1" ht="30" customHeight="1">
      <c r="A1306" s="54"/>
      <c r="B1306" s="54"/>
      <c r="C1306" s="54"/>
      <c r="D1306" s="54"/>
      <c r="E1306" s="54"/>
      <c r="F1306" s="54"/>
      <c r="G1306" s="54"/>
      <c r="H1306" s="54"/>
      <c r="I1306" s="54"/>
      <c r="J1306" s="54"/>
      <c r="K1306" s="54"/>
      <c r="L1306" s="54"/>
      <c r="M1306" s="54"/>
      <c r="N1306" s="54"/>
      <c r="O1306" s="54"/>
      <c r="P1306" s="54"/>
      <c r="Q1306" s="54"/>
      <c r="R1306" s="54"/>
      <c r="S1306" s="54"/>
      <c r="T1306" s="54"/>
      <c r="U1306" s="54"/>
      <c r="V1306" s="54"/>
      <c r="W1306" s="54"/>
      <c r="AQ1306" s="117" t="s">
        <v>59</v>
      </c>
      <c r="AR1306" s="117" t="s">
        <v>1258</v>
      </c>
      <c r="AS1306" s="117">
        <v>3104601</v>
      </c>
      <c r="AT1306" s="117"/>
      <c r="AU1306" s="117"/>
    </row>
    <row r="1307" spans="1:47" s="139" customFormat="1" ht="30" customHeight="1">
      <c r="A1307" s="54"/>
      <c r="B1307" s="54"/>
      <c r="C1307" s="54"/>
      <c r="D1307" s="54"/>
      <c r="E1307" s="54"/>
      <c r="F1307" s="54"/>
      <c r="G1307" s="54"/>
      <c r="H1307" s="54"/>
      <c r="I1307" s="54"/>
      <c r="J1307" s="54"/>
      <c r="K1307" s="54"/>
      <c r="L1307" s="54"/>
      <c r="M1307" s="54"/>
      <c r="N1307" s="54"/>
      <c r="O1307" s="54"/>
      <c r="P1307" s="54"/>
      <c r="Q1307" s="54"/>
      <c r="R1307" s="54"/>
      <c r="S1307" s="54"/>
      <c r="T1307" s="54"/>
      <c r="U1307" s="54"/>
      <c r="V1307" s="54"/>
      <c r="W1307" s="54"/>
      <c r="AQ1307" s="117" t="s">
        <v>59</v>
      </c>
      <c r="AR1307" s="117" t="s">
        <v>1281</v>
      </c>
      <c r="AS1307" s="117">
        <v>3104700</v>
      </c>
      <c r="AT1307" s="117"/>
      <c r="AU1307" s="117"/>
    </row>
    <row r="1308" spans="1:47" s="139" customFormat="1" ht="30" customHeight="1">
      <c r="A1308" s="54"/>
      <c r="B1308" s="54"/>
      <c r="C1308" s="54"/>
      <c r="D1308" s="54"/>
      <c r="E1308" s="54"/>
      <c r="F1308" s="54"/>
      <c r="G1308" s="54"/>
      <c r="H1308" s="54"/>
      <c r="I1308" s="54"/>
      <c r="J1308" s="54"/>
      <c r="K1308" s="54"/>
      <c r="L1308" s="54"/>
      <c r="M1308" s="54"/>
      <c r="N1308" s="54"/>
      <c r="O1308" s="54"/>
      <c r="P1308" s="54"/>
      <c r="Q1308" s="54"/>
      <c r="R1308" s="54"/>
      <c r="S1308" s="54"/>
      <c r="T1308" s="54"/>
      <c r="U1308" s="54"/>
      <c r="V1308" s="54"/>
      <c r="W1308" s="54"/>
      <c r="AQ1308" s="117" t="s">
        <v>59</v>
      </c>
      <c r="AR1308" s="117" t="s">
        <v>1302</v>
      </c>
      <c r="AS1308" s="117">
        <v>3104809</v>
      </c>
      <c r="AT1308" s="117"/>
      <c r="AU1308" s="117"/>
    </row>
    <row r="1309" spans="1:47" s="139" customFormat="1" ht="30" customHeight="1">
      <c r="A1309" s="54"/>
      <c r="B1309" s="54"/>
      <c r="C1309" s="54"/>
      <c r="D1309" s="54"/>
      <c r="E1309" s="54"/>
      <c r="F1309" s="54"/>
      <c r="G1309" s="54"/>
      <c r="H1309" s="54"/>
      <c r="I1309" s="54"/>
      <c r="J1309" s="54"/>
      <c r="K1309" s="54"/>
      <c r="L1309" s="54"/>
      <c r="M1309" s="54"/>
      <c r="N1309" s="54"/>
      <c r="O1309" s="54"/>
      <c r="P1309" s="54"/>
      <c r="Q1309" s="54"/>
      <c r="R1309" s="54"/>
      <c r="S1309" s="54"/>
      <c r="T1309" s="54"/>
      <c r="U1309" s="54"/>
      <c r="V1309" s="54"/>
      <c r="W1309" s="54"/>
      <c r="AQ1309" s="117" t="s">
        <v>59</v>
      </c>
      <c r="AR1309" s="117" t="s">
        <v>1324</v>
      </c>
      <c r="AS1309" s="117">
        <v>3104908</v>
      </c>
      <c r="AT1309" s="117"/>
      <c r="AU1309" s="117"/>
    </row>
    <row r="1310" spans="1:47" s="139" customFormat="1" ht="30" customHeight="1">
      <c r="A1310" s="54"/>
      <c r="B1310" s="54"/>
      <c r="C1310" s="54"/>
      <c r="D1310" s="54"/>
      <c r="E1310" s="54"/>
      <c r="F1310" s="54"/>
      <c r="G1310" s="54"/>
      <c r="H1310" s="54"/>
      <c r="I1310" s="54"/>
      <c r="J1310" s="54"/>
      <c r="K1310" s="54"/>
      <c r="L1310" s="54"/>
      <c r="M1310" s="54"/>
      <c r="N1310" s="54"/>
      <c r="O1310" s="54"/>
      <c r="P1310" s="54"/>
      <c r="Q1310" s="54"/>
      <c r="R1310" s="54"/>
      <c r="S1310" s="54"/>
      <c r="T1310" s="54"/>
      <c r="U1310" s="54"/>
      <c r="V1310" s="54"/>
      <c r="W1310" s="54"/>
      <c r="AQ1310" s="117" t="s">
        <v>59</v>
      </c>
      <c r="AR1310" s="117" t="s">
        <v>1346</v>
      </c>
      <c r="AS1310" s="117">
        <v>3105004</v>
      </c>
      <c r="AT1310" s="117"/>
      <c r="AU1310" s="117"/>
    </row>
    <row r="1311" spans="1:47" s="139" customFormat="1" ht="30" customHeight="1">
      <c r="A1311" s="54"/>
      <c r="B1311" s="54"/>
      <c r="C1311" s="54"/>
      <c r="D1311" s="54"/>
      <c r="E1311" s="54"/>
      <c r="F1311" s="54"/>
      <c r="G1311" s="54"/>
      <c r="H1311" s="54"/>
      <c r="I1311" s="54"/>
      <c r="J1311" s="54"/>
      <c r="K1311" s="54"/>
      <c r="L1311" s="54"/>
      <c r="M1311" s="54"/>
      <c r="N1311" s="54"/>
      <c r="O1311" s="54"/>
      <c r="P1311" s="54"/>
      <c r="Q1311" s="54"/>
      <c r="R1311" s="54"/>
      <c r="S1311" s="54"/>
      <c r="T1311" s="54"/>
      <c r="U1311" s="54"/>
      <c r="V1311" s="54"/>
      <c r="W1311" s="54"/>
      <c r="AQ1311" s="117" t="s">
        <v>59</v>
      </c>
      <c r="AR1311" s="117" t="s">
        <v>1367</v>
      </c>
      <c r="AS1311" s="117">
        <v>3105103</v>
      </c>
      <c r="AT1311" s="117"/>
      <c r="AU1311" s="117"/>
    </row>
    <row r="1312" spans="1:47" s="139" customFormat="1" ht="30" customHeight="1">
      <c r="A1312" s="54"/>
      <c r="B1312" s="54"/>
      <c r="C1312" s="54"/>
      <c r="D1312" s="54"/>
      <c r="E1312" s="54"/>
      <c r="F1312" s="54"/>
      <c r="G1312" s="54"/>
      <c r="H1312" s="54"/>
      <c r="I1312" s="54"/>
      <c r="J1312" s="54"/>
      <c r="K1312" s="54"/>
      <c r="L1312" s="54"/>
      <c r="M1312" s="54"/>
      <c r="N1312" s="54"/>
      <c r="O1312" s="54"/>
      <c r="P1312" s="54"/>
      <c r="Q1312" s="54"/>
      <c r="R1312" s="54"/>
      <c r="S1312" s="54"/>
      <c r="T1312" s="54"/>
      <c r="U1312" s="54"/>
      <c r="V1312" s="54"/>
      <c r="W1312" s="54"/>
      <c r="AQ1312" s="117" t="s">
        <v>59</v>
      </c>
      <c r="AR1312" s="117" t="s">
        <v>1389</v>
      </c>
      <c r="AS1312" s="117">
        <v>3105202</v>
      </c>
      <c r="AT1312" s="117"/>
      <c r="AU1312" s="117"/>
    </row>
    <row r="1313" spans="1:47" s="139" customFormat="1" ht="30" customHeight="1">
      <c r="A1313" s="54"/>
      <c r="B1313" s="54"/>
      <c r="C1313" s="54"/>
      <c r="D1313" s="54"/>
      <c r="E1313" s="54"/>
      <c r="F1313" s="54"/>
      <c r="G1313" s="54"/>
      <c r="H1313" s="54"/>
      <c r="I1313" s="54"/>
      <c r="J1313" s="54"/>
      <c r="K1313" s="54"/>
      <c r="L1313" s="54"/>
      <c r="M1313" s="54"/>
      <c r="N1313" s="54"/>
      <c r="O1313" s="54"/>
      <c r="P1313" s="54"/>
      <c r="Q1313" s="54"/>
      <c r="R1313" s="54"/>
      <c r="S1313" s="54"/>
      <c r="T1313" s="54"/>
      <c r="U1313" s="54"/>
      <c r="V1313" s="54"/>
      <c r="W1313" s="54"/>
      <c r="AQ1313" s="117" t="s">
        <v>59</v>
      </c>
      <c r="AR1313" s="117" t="s">
        <v>1411</v>
      </c>
      <c r="AS1313" s="117">
        <v>3105301</v>
      </c>
      <c r="AT1313" s="117"/>
      <c r="AU1313" s="117"/>
    </row>
    <row r="1314" spans="1:47" s="139" customFormat="1" ht="30" customHeight="1">
      <c r="A1314" s="54"/>
      <c r="B1314" s="54"/>
      <c r="C1314" s="54"/>
      <c r="D1314" s="54"/>
      <c r="E1314" s="54"/>
      <c r="F1314" s="54"/>
      <c r="G1314" s="54"/>
      <c r="H1314" s="54"/>
      <c r="I1314" s="54"/>
      <c r="J1314" s="54"/>
      <c r="K1314" s="54"/>
      <c r="L1314" s="54"/>
      <c r="M1314" s="54"/>
      <c r="N1314" s="54"/>
      <c r="O1314" s="54"/>
      <c r="P1314" s="54"/>
      <c r="Q1314" s="54"/>
      <c r="R1314" s="54"/>
      <c r="S1314" s="54"/>
      <c r="T1314" s="54"/>
      <c r="U1314" s="54"/>
      <c r="V1314" s="54"/>
      <c r="W1314" s="54"/>
      <c r="AQ1314" s="117" t="s">
        <v>59</v>
      </c>
      <c r="AR1314" s="117" t="s">
        <v>1433</v>
      </c>
      <c r="AS1314" s="117">
        <v>3105400</v>
      </c>
      <c r="AT1314" s="117"/>
      <c r="AU1314" s="117"/>
    </row>
    <row r="1315" spans="1:47" s="139" customFormat="1" ht="30" customHeight="1">
      <c r="A1315" s="54"/>
      <c r="B1315" s="54"/>
      <c r="C1315" s="54"/>
      <c r="D1315" s="54"/>
      <c r="E1315" s="54"/>
      <c r="F1315" s="54"/>
      <c r="G1315" s="54"/>
      <c r="H1315" s="54"/>
      <c r="I1315" s="54"/>
      <c r="J1315" s="54"/>
      <c r="K1315" s="54"/>
      <c r="L1315" s="54"/>
      <c r="M1315" s="54"/>
      <c r="N1315" s="54"/>
      <c r="O1315" s="54"/>
      <c r="P1315" s="54"/>
      <c r="Q1315" s="54"/>
      <c r="R1315" s="54"/>
      <c r="S1315" s="54"/>
      <c r="T1315" s="54"/>
      <c r="U1315" s="54"/>
      <c r="V1315" s="54"/>
      <c r="W1315" s="54"/>
      <c r="AQ1315" s="117" t="s">
        <v>59</v>
      </c>
      <c r="AR1315" s="117" t="s">
        <v>1454</v>
      </c>
      <c r="AS1315" s="117">
        <v>3105509</v>
      </c>
      <c r="AT1315" s="117"/>
      <c r="AU1315" s="117"/>
    </row>
    <row r="1316" spans="1:47" s="139" customFormat="1" ht="30" customHeight="1">
      <c r="A1316" s="54"/>
      <c r="B1316" s="54"/>
      <c r="C1316" s="54"/>
      <c r="D1316" s="54"/>
      <c r="E1316" s="54"/>
      <c r="F1316" s="54"/>
      <c r="G1316" s="54"/>
      <c r="H1316" s="54"/>
      <c r="I1316" s="54"/>
      <c r="J1316" s="54"/>
      <c r="K1316" s="54"/>
      <c r="L1316" s="54"/>
      <c r="M1316" s="54"/>
      <c r="N1316" s="54"/>
      <c r="O1316" s="54"/>
      <c r="P1316" s="54"/>
      <c r="Q1316" s="54"/>
      <c r="R1316" s="54"/>
      <c r="S1316" s="54"/>
      <c r="T1316" s="54"/>
      <c r="U1316" s="54"/>
      <c r="V1316" s="54"/>
      <c r="W1316" s="54"/>
      <c r="AQ1316" s="117" t="s">
        <v>59</v>
      </c>
      <c r="AR1316" s="117" t="s">
        <v>1474</v>
      </c>
      <c r="AS1316" s="117">
        <v>3105608</v>
      </c>
      <c r="AT1316" s="117"/>
      <c r="AU1316" s="117"/>
    </row>
    <row r="1317" spans="1:47" s="139" customFormat="1" ht="30" customHeight="1">
      <c r="A1317" s="54"/>
      <c r="B1317" s="54"/>
      <c r="C1317" s="54"/>
      <c r="D1317" s="54"/>
      <c r="E1317" s="54"/>
      <c r="F1317" s="54"/>
      <c r="G1317" s="54"/>
      <c r="H1317" s="54"/>
      <c r="I1317" s="54"/>
      <c r="J1317" s="54"/>
      <c r="K1317" s="54"/>
      <c r="L1317" s="54"/>
      <c r="M1317" s="54"/>
      <c r="N1317" s="54"/>
      <c r="O1317" s="54"/>
      <c r="P1317" s="54"/>
      <c r="Q1317" s="54"/>
      <c r="R1317" s="54"/>
      <c r="S1317" s="54"/>
      <c r="T1317" s="54"/>
      <c r="U1317" s="54"/>
      <c r="V1317" s="54"/>
      <c r="W1317" s="54"/>
      <c r="AQ1317" s="117" t="s">
        <v>59</v>
      </c>
      <c r="AR1317" s="117" t="s">
        <v>1496</v>
      </c>
      <c r="AS1317" s="117">
        <v>3105707</v>
      </c>
      <c r="AT1317" s="117"/>
      <c r="AU1317" s="117"/>
    </row>
    <row r="1318" spans="1:47" s="139" customFormat="1" ht="30" customHeight="1">
      <c r="A1318" s="54"/>
      <c r="B1318" s="54"/>
      <c r="C1318" s="54"/>
      <c r="D1318" s="54"/>
      <c r="E1318" s="54"/>
      <c r="F1318" s="54"/>
      <c r="G1318" s="54"/>
      <c r="H1318" s="54"/>
      <c r="I1318" s="54"/>
      <c r="J1318" s="54"/>
      <c r="K1318" s="54"/>
      <c r="L1318" s="54"/>
      <c r="M1318" s="54"/>
      <c r="N1318" s="54"/>
      <c r="O1318" s="54"/>
      <c r="P1318" s="54"/>
      <c r="Q1318" s="54"/>
      <c r="R1318" s="54"/>
      <c r="S1318" s="54"/>
      <c r="T1318" s="54"/>
      <c r="U1318" s="54"/>
      <c r="V1318" s="54"/>
      <c r="W1318" s="54"/>
      <c r="AQ1318" s="117" t="s">
        <v>59</v>
      </c>
      <c r="AR1318" s="117" t="s">
        <v>1516</v>
      </c>
      <c r="AS1318" s="117">
        <v>3105905</v>
      </c>
      <c r="AT1318" s="117"/>
      <c r="AU1318" s="117"/>
    </row>
    <row r="1319" spans="1:47" s="139" customFormat="1" ht="30" customHeight="1">
      <c r="A1319" s="54"/>
      <c r="B1319" s="54"/>
      <c r="C1319" s="54"/>
      <c r="D1319" s="54"/>
      <c r="E1319" s="54"/>
      <c r="F1319" s="54"/>
      <c r="G1319" s="54"/>
      <c r="H1319" s="54"/>
      <c r="I1319" s="54"/>
      <c r="J1319" s="54"/>
      <c r="K1319" s="54"/>
      <c r="L1319" s="54"/>
      <c r="M1319" s="54"/>
      <c r="N1319" s="54"/>
      <c r="O1319" s="54"/>
      <c r="P1319" s="54"/>
      <c r="Q1319" s="54"/>
      <c r="R1319" s="54"/>
      <c r="S1319" s="54"/>
      <c r="T1319" s="54"/>
      <c r="U1319" s="54"/>
      <c r="V1319" s="54"/>
      <c r="W1319" s="54"/>
      <c r="AQ1319" s="117" t="s">
        <v>59</v>
      </c>
      <c r="AR1319" s="117" t="s">
        <v>1537</v>
      </c>
      <c r="AS1319" s="117">
        <v>3106002</v>
      </c>
      <c r="AT1319" s="117"/>
      <c r="AU1319" s="117"/>
    </row>
    <row r="1320" spans="1:47" s="139" customFormat="1" ht="30" customHeight="1">
      <c r="A1320" s="54"/>
      <c r="B1320" s="54"/>
      <c r="C1320" s="54"/>
      <c r="D1320" s="54"/>
      <c r="E1320" s="54"/>
      <c r="F1320" s="54"/>
      <c r="G1320" s="54"/>
      <c r="H1320" s="54"/>
      <c r="I1320" s="54"/>
      <c r="J1320" s="54"/>
      <c r="K1320" s="54"/>
      <c r="L1320" s="54"/>
      <c r="M1320" s="54"/>
      <c r="N1320" s="54"/>
      <c r="O1320" s="54"/>
      <c r="P1320" s="54"/>
      <c r="Q1320" s="54"/>
      <c r="R1320" s="54"/>
      <c r="S1320" s="54"/>
      <c r="T1320" s="54"/>
      <c r="U1320" s="54"/>
      <c r="V1320" s="54"/>
      <c r="W1320" s="54"/>
      <c r="AQ1320" s="117" t="s">
        <v>59</v>
      </c>
      <c r="AR1320" s="117" t="s">
        <v>1558</v>
      </c>
      <c r="AS1320" s="117">
        <v>3106101</v>
      </c>
      <c r="AT1320" s="117"/>
      <c r="AU1320" s="117"/>
    </row>
    <row r="1321" spans="1:47" s="139" customFormat="1" ht="30" customHeight="1">
      <c r="A1321" s="54"/>
      <c r="B1321" s="54"/>
      <c r="C1321" s="54"/>
      <c r="D1321" s="54"/>
      <c r="E1321" s="54"/>
      <c r="F1321" s="54"/>
      <c r="G1321" s="54"/>
      <c r="H1321" s="54"/>
      <c r="I1321" s="54"/>
      <c r="J1321" s="54"/>
      <c r="K1321" s="54"/>
      <c r="L1321" s="54"/>
      <c r="M1321" s="54"/>
      <c r="N1321" s="54"/>
      <c r="O1321" s="54"/>
      <c r="P1321" s="54"/>
      <c r="Q1321" s="54"/>
      <c r="R1321" s="54"/>
      <c r="S1321" s="54"/>
      <c r="T1321" s="54"/>
      <c r="U1321" s="54"/>
      <c r="V1321" s="54"/>
      <c r="W1321" s="54"/>
      <c r="AQ1321" s="117" t="s">
        <v>59</v>
      </c>
      <c r="AR1321" s="117" t="s">
        <v>1577</v>
      </c>
      <c r="AS1321" s="117">
        <v>3106200</v>
      </c>
      <c r="AT1321" s="117"/>
      <c r="AU1321" s="117"/>
    </row>
    <row r="1322" spans="1:47" s="139" customFormat="1" ht="30" customHeight="1">
      <c r="A1322" s="54"/>
      <c r="B1322" s="54"/>
      <c r="C1322" s="54"/>
      <c r="D1322" s="54"/>
      <c r="E1322" s="54"/>
      <c r="F1322" s="54"/>
      <c r="G1322" s="54"/>
      <c r="H1322" s="54"/>
      <c r="I1322" s="54"/>
      <c r="J1322" s="54"/>
      <c r="K1322" s="54"/>
      <c r="L1322" s="54"/>
      <c r="M1322" s="54"/>
      <c r="N1322" s="54"/>
      <c r="O1322" s="54"/>
      <c r="P1322" s="54"/>
      <c r="Q1322" s="54"/>
      <c r="R1322" s="54"/>
      <c r="S1322" s="54"/>
      <c r="T1322" s="54"/>
      <c r="U1322" s="54"/>
      <c r="V1322" s="54"/>
      <c r="W1322" s="54"/>
      <c r="AQ1322" s="117" t="s">
        <v>59</v>
      </c>
      <c r="AR1322" s="117" t="s">
        <v>1597</v>
      </c>
      <c r="AS1322" s="117">
        <v>3106309</v>
      </c>
      <c r="AT1322" s="117"/>
      <c r="AU1322" s="117"/>
    </row>
    <row r="1323" spans="1:47" s="139" customFormat="1" ht="30" customHeight="1">
      <c r="A1323" s="54"/>
      <c r="B1323" s="54"/>
      <c r="C1323" s="54"/>
      <c r="D1323" s="54"/>
      <c r="E1323" s="54"/>
      <c r="F1323" s="54"/>
      <c r="G1323" s="54"/>
      <c r="H1323" s="54"/>
      <c r="I1323" s="54"/>
      <c r="J1323" s="54"/>
      <c r="K1323" s="54"/>
      <c r="L1323" s="54"/>
      <c r="M1323" s="54"/>
      <c r="N1323" s="54"/>
      <c r="O1323" s="54"/>
      <c r="P1323" s="54"/>
      <c r="Q1323" s="54"/>
      <c r="R1323" s="54"/>
      <c r="S1323" s="54"/>
      <c r="T1323" s="54"/>
      <c r="U1323" s="54"/>
      <c r="V1323" s="54"/>
      <c r="W1323" s="54"/>
      <c r="AQ1323" s="117" t="s">
        <v>59</v>
      </c>
      <c r="AR1323" s="117" t="s">
        <v>1617</v>
      </c>
      <c r="AS1323" s="117">
        <v>3106408</v>
      </c>
      <c r="AT1323" s="117"/>
      <c r="AU1323" s="117"/>
    </row>
    <row r="1324" spans="1:47" s="139" customFormat="1" ht="30" customHeight="1">
      <c r="A1324" s="54"/>
      <c r="B1324" s="54"/>
      <c r="C1324" s="54"/>
      <c r="D1324" s="54"/>
      <c r="E1324" s="54"/>
      <c r="F1324" s="54"/>
      <c r="G1324" s="54"/>
      <c r="H1324" s="54"/>
      <c r="I1324" s="54"/>
      <c r="J1324" s="54"/>
      <c r="K1324" s="54"/>
      <c r="L1324" s="54"/>
      <c r="M1324" s="54"/>
      <c r="N1324" s="54"/>
      <c r="O1324" s="54"/>
      <c r="P1324" s="54"/>
      <c r="Q1324" s="54"/>
      <c r="R1324" s="54"/>
      <c r="S1324" s="54"/>
      <c r="T1324" s="54"/>
      <c r="U1324" s="54"/>
      <c r="V1324" s="54"/>
      <c r="W1324" s="54"/>
      <c r="AQ1324" s="117" t="s">
        <v>59</v>
      </c>
      <c r="AR1324" s="117" t="s">
        <v>1638</v>
      </c>
      <c r="AS1324" s="117">
        <v>3106507</v>
      </c>
      <c r="AT1324" s="117"/>
      <c r="AU1324" s="117"/>
    </row>
    <row r="1325" spans="1:47" s="139" customFormat="1" ht="30" customHeight="1">
      <c r="A1325" s="54"/>
      <c r="B1325" s="54"/>
      <c r="C1325" s="54"/>
      <c r="D1325" s="54"/>
      <c r="E1325" s="54"/>
      <c r="F1325" s="54"/>
      <c r="G1325" s="54"/>
      <c r="H1325" s="54"/>
      <c r="I1325" s="54"/>
      <c r="J1325" s="54"/>
      <c r="K1325" s="54"/>
      <c r="L1325" s="54"/>
      <c r="M1325" s="54"/>
      <c r="N1325" s="54"/>
      <c r="O1325" s="54"/>
      <c r="P1325" s="54"/>
      <c r="Q1325" s="54"/>
      <c r="R1325" s="54"/>
      <c r="S1325" s="54"/>
      <c r="T1325" s="54"/>
      <c r="U1325" s="54"/>
      <c r="V1325" s="54"/>
      <c r="W1325" s="54"/>
      <c r="AQ1325" s="117" t="s">
        <v>59</v>
      </c>
      <c r="AR1325" s="117" t="s">
        <v>1659</v>
      </c>
      <c r="AS1325" s="117">
        <v>3106655</v>
      </c>
      <c r="AT1325" s="117"/>
      <c r="AU1325" s="117"/>
    </row>
    <row r="1326" spans="1:47" s="139" customFormat="1" ht="30" customHeight="1">
      <c r="A1326" s="54"/>
      <c r="B1326" s="54"/>
      <c r="C1326" s="54"/>
      <c r="D1326" s="54"/>
      <c r="E1326" s="54"/>
      <c r="F1326" s="54"/>
      <c r="G1326" s="54"/>
      <c r="H1326" s="54"/>
      <c r="I1326" s="54"/>
      <c r="J1326" s="54"/>
      <c r="K1326" s="54"/>
      <c r="L1326" s="54"/>
      <c r="M1326" s="54"/>
      <c r="N1326" s="54"/>
      <c r="O1326" s="54"/>
      <c r="P1326" s="54"/>
      <c r="Q1326" s="54"/>
      <c r="R1326" s="54"/>
      <c r="S1326" s="54"/>
      <c r="T1326" s="54"/>
      <c r="U1326" s="54"/>
      <c r="V1326" s="54"/>
      <c r="W1326" s="54"/>
      <c r="AQ1326" s="117" t="s">
        <v>59</v>
      </c>
      <c r="AR1326" s="117" t="s">
        <v>1679</v>
      </c>
      <c r="AS1326" s="117">
        <v>3106606</v>
      </c>
      <c r="AT1326" s="117"/>
      <c r="AU1326" s="117"/>
    </row>
    <row r="1327" spans="1:47" s="139" customFormat="1" ht="30" customHeight="1">
      <c r="A1327" s="54"/>
      <c r="B1327" s="54"/>
      <c r="C1327" s="54"/>
      <c r="D1327" s="54"/>
      <c r="E1327" s="54"/>
      <c r="F1327" s="54"/>
      <c r="G1327" s="54"/>
      <c r="H1327" s="54"/>
      <c r="I1327" s="54"/>
      <c r="J1327" s="54"/>
      <c r="K1327" s="54"/>
      <c r="L1327" s="54"/>
      <c r="M1327" s="54"/>
      <c r="N1327" s="54"/>
      <c r="O1327" s="54"/>
      <c r="P1327" s="54"/>
      <c r="Q1327" s="54"/>
      <c r="R1327" s="54"/>
      <c r="S1327" s="54"/>
      <c r="T1327" s="54"/>
      <c r="U1327" s="54"/>
      <c r="V1327" s="54"/>
      <c r="W1327" s="54"/>
      <c r="AQ1327" s="117" t="s">
        <v>59</v>
      </c>
      <c r="AR1327" s="117" t="s">
        <v>1700</v>
      </c>
      <c r="AS1327" s="117">
        <v>3106705</v>
      </c>
      <c r="AT1327" s="117"/>
      <c r="AU1327" s="117"/>
    </row>
    <row r="1328" spans="1:47" s="139" customFormat="1" ht="30" customHeight="1">
      <c r="A1328" s="54"/>
      <c r="B1328" s="54"/>
      <c r="C1328" s="54"/>
      <c r="D1328" s="54"/>
      <c r="E1328" s="54"/>
      <c r="F1328" s="54"/>
      <c r="G1328" s="54"/>
      <c r="H1328" s="54"/>
      <c r="I1328" s="54"/>
      <c r="J1328" s="54"/>
      <c r="K1328" s="54"/>
      <c r="L1328" s="54"/>
      <c r="M1328" s="54"/>
      <c r="N1328" s="54"/>
      <c r="O1328" s="54"/>
      <c r="P1328" s="54"/>
      <c r="Q1328" s="54"/>
      <c r="R1328" s="54"/>
      <c r="S1328" s="54"/>
      <c r="T1328" s="54"/>
      <c r="U1328" s="54"/>
      <c r="V1328" s="54"/>
      <c r="W1328" s="54"/>
      <c r="AQ1328" s="117" t="s">
        <v>59</v>
      </c>
      <c r="AR1328" s="117" t="s">
        <v>1720</v>
      </c>
      <c r="AS1328" s="117">
        <v>3106804</v>
      </c>
      <c r="AT1328" s="117"/>
      <c r="AU1328" s="117"/>
    </row>
    <row r="1329" spans="1:47" s="139" customFormat="1" ht="30" customHeight="1">
      <c r="A1329" s="54"/>
      <c r="B1329" s="54"/>
      <c r="C1329" s="54"/>
      <c r="D1329" s="54"/>
      <c r="E1329" s="54"/>
      <c r="F1329" s="54"/>
      <c r="G1329" s="54"/>
      <c r="H1329" s="54"/>
      <c r="I1329" s="54"/>
      <c r="J1329" s="54"/>
      <c r="K1329" s="54"/>
      <c r="L1329" s="54"/>
      <c r="M1329" s="54"/>
      <c r="N1329" s="54"/>
      <c r="O1329" s="54"/>
      <c r="P1329" s="54"/>
      <c r="Q1329" s="54"/>
      <c r="R1329" s="54"/>
      <c r="S1329" s="54"/>
      <c r="T1329" s="54"/>
      <c r="U1329" s="54"/>
      <c r="V1329" s="54"/>
      <c r="W1329" s="54"/>
      <c r="AQ1329" s="117" t="s">
        <v>59</v>
      </c>
      <c r="AR1329" s="117" t="s">
        <v>1741</v>
      </c>
      <c r="AS1329" s="117">
        <v>3106903</v>
      </c>
      <c r="AT1329" s="117"/>
      <c r="AU1329" s="117"/>
    </row>
    <row r="1330" spans="1:47" s="139" customFormat="1" ht="30" customHeight="1">
      <c r="A1330" s="54"/>
      <c r="B1330" s="54"/>
      <c r="C1330" s="54"/>
      <c r="D1330" s="54"/>
      <c r="E1330" s="54"/>
      <c r="F1330" s="54"/>
      <c r="G1330" s="54"/>
      <c r="H1330" s="54"/>
      <c r="I1330" s="54"/>
      <c r="J1330" s="54"/>
      <c r="K1330" s="54"/>
      <c r="L1330" s="54"/>
      <c r="M1330" s="54"/>
      <c r="N1330" s="54"/>
      <c r="O1330" s="54"/>
      <c r="P1330" s="54"/>
      <c r="Q1330" s="54"/>
      <c r="R1330" s="54"/>
      <c r="S1330" s="54"/>
      <c r="T1330" s="54"/>
      <c r="U1330" s="54"/>
      <c r="V1330" s="54"/>
      <c r="W1330" s="54"/>
      <c r="AQ1330" s="117" t="s">
        <v>59</v>
      </c>
      <c r="AR1330" s="117" t="s">
        <v>1761</v>
      </c>
      <c r="AS1330" s="117">
        <v>3107000</v>
      </c>
      <c r="AT1330" s="117"/>
      <c r="AU1330" s="117"/>
    </row>
    <row r="1331" spans="1:47" s="139" customFormat="1" ht="30" customHeight="1">
      <c r="A1331" s="54"/>
      <c r="B1331" s="54"/>
      <c r="C1331" s="54"/>
      <c r="D1331" s="54"/>
      <c r="E1331" s="54"/>
      <c r="F1331" s="54"/>
      <c r="G1331" s="54"/>
      <c r="H1331" s="54"/>
      <c r="I1331" s="54"/>
      <c r="J1331" s="54"/>
      <c r="K1331" s="54"/>
      <c r="L1331" s="54"/>
      <c r="M1331" s="54"/>
      <c r="N1331" s="54"/>
      <c r="O1331" s="54"/>
      <c r="P1331" s="54"/>
      <c r="Q1331" s="54"/>
      <c r="R1331" s="54"/>
      <c r="S1331" s="54"/>
      <c r="T1331" s="54"/>
      <c r="U1331" s="54"/>
      <c r="V1331" s="54"/>
      <c r="W1331" s="54"/>
      <c r="AQ1331" s="117" t="s">
        <v>59</v>
      </c>
      <c r="AR1331" s="117" t="s">
        <v>399</v>
      </c>
      <c r="AS1331" s="117">
        <v>3107109</v>
      </c>
      <c r="AT1331" s="117"/>
      <c r="AU1331" s="117"/>
    </row>
    <row r="1332" spans="1:47" s="139" customFormat="1" ht="30" customHeight="1">
      <c r="A1332" s="54"/>
      <c r="B1332" s="54"/>
      <c r="C1332" s="54"/>
      <c r="D1332" s="54"/>
      <c r="E1332" s="54"/>
      <c r="F1332" s="54"/>
      <c r="G1332" s="54"/>
      <c r="H1332" s="54"/>
      <c r="I1332" s="54"/>
      <c r="J1332" s="54"/>
      <c r="K1332" s="54"/>
      <c r="L1332" s="54"/>
      <c r="M1332" s="54"/>
      <c r="N1332" s="54"/>
      <c r="O1332" s="54"/>
      <c r="P1332" s="54"/>
      <c r="Q1332" s="54"/>
      <c r="R1332" s="54"/>
      <c r="S1332" s="54"/>
      <c r="T1332" s="54"/>
      <c r="U1332" s="54"/>
      <c r="V1332" s="54"/>
      <c r="W1332" s="54"/>
      <c r="AQ1332" s="117" t="s">
        <v>59</v>
      </c>
      <c r="AR1332" s="117" t="s">
        <v>1801</v>
      </c>
      <c r="AS1332" s="117">
        <v>3107208</v>
      </c>
      <c r="AT1332" s="117"/>
      <c r="AU1332" s="117"/>
    </row>
    <row r="1333" spans="1:47" s="139" customFormat="1" ht="30" customHeight="1">
      <c r="A1333" s="54"/>
      <c r="B1333" s="54"/>
      <c r="C1333" s="54"/>
      <c r="D1333" s="54"/>
      <c r="E1333" s="54"/>
      <c r="F1333" s="54"/>
      <c r="G1333" s="54"/>
      <c r="H1333" s="54"/>
      <c r="I1333" s="54"/>
      <c r="J1333" s="54"/>
      <c r="K1333" s="54"/>
      <c r="L1333" s="54"/>
      <c r="M1333" s="54"/>
      <c r="N1333" s="54"/>
      <c r="O1333" s="54"/>
      <c r="P1333" s="54"/>
      <c r="Q1333" s="54"/>
      <c r="R1333" s="54"/>
      <c r="S1333" s="54"/>
      <c r="T1333" s="54"/>
      <c r="U1333" s="54"/>
      <c r="V1333" s="54"/>
      <c r="W1333" s="54"/>
      <c r="AQ1333" s="117" t="s">
        <v>59</v>
      </c>
      <c r="AR1333" s="117" t="s">
        <v>1819</v>
      </c>
      <c r="AS1333" s="117">
        <v>3107307</v>
      </c>
      <c r="AT1333" s="117"/>
      <c r="AU1333" s="117"/>
    </row>
    <row r="1334" spans="1:47" s="139" customFormat="1" ht="30" customHeight="1">
      <c r="A1334" s="54"/>
      <c r="B1334" s="54"/>
      <c r="C1334" s="54"/>
      <c r="D1334" s="54"/>
      <c r="E1334" s="54"/>
      <c r="F1334" s="54"/>
      <c r="G1334" s="54"/>
      <c r="H1334" s="54"/>
      <c r="I1334" s="54"/>
      <c r="J1334" s="54"/>
      <c r="K1334" s="54"/>
      <c r="L1334" s="54"/>
      <c r="M1334" s="54"/>
      <c r="N1334" s="54"/>
      <c r="O1334" s="54"/>
      <c r="P1334" s="54"/>
      <c r="Q1334" s="54"/>
      <c r="R1334" s="54"/>
      <c r="S1334" s="54"/>
      <c r="T1334" s="54"/>
      <c r="U1334" s="54"/>
      <c r="V1334" s="54"/>
      <c r="W1334" s="54"/>
      <c r="AQ1334" s="117" t="s">
        <v>59</v>
      </c>
      <c r="AR1334" s="117" t="s">
        <v>1838</v>
      </c>
      <c r="AS1334" s="117">
        <v>3107406</v>
      </c>
      <c r="AT1334" s="117"/>
      <c r="AU1334" s="117"/>
    </row>
    <row r="1335" spans="1:47" s="139" customFormat="1" ht="30" customHeight="1">
      <c r="A1335" s="54"/>
      <c r="B1335" s="54"/>
      <c r="C1335" s="54"/>
      <c r="D1335" s="54"/>
      <c r="E1335" s="54"/>
      <c r="F1335" s="54"/>
      <c r="G1335" s="54"/>
      <c r="H1335" s="54"/>
      <c r="I1335" s="54"/>
      <c r="J1335" s="54"/>
      <c r="K1335" s="54"/>
      <c r="L1335" s="54"/>
      <c r="M1335" s="54"/>
      <c r="N1335" s="54"/>
      <c r="O1335" s="54"/>
      <c r="P1335" s="54"/>
      <c r="Q1335" s="54"/>
      <c r="R1335" s="54"/>
      <c r="S1335" s="54"/>
      <c r="T1335" s="54"/>
      <c r="U1335" s="54"/>
      <c r="V1335" s="54"/>
      <c r="W1335" s="54"/>
      <c r="AQ1335" s="117" t="s">
        <v>59</v>
      </c>
      <c r="AR1335" s="117" t="s">
        <v>1855</v>
      </c>
      <c r="AS1335" s="117">
        <v>3107505</v>
      </c>
      <c r="AT1335" s="117"/>
      <c r="AU1335" s="117"/>
    </row>
    <row r="1336" spans="1:47" s="139" customFormat="1" ht="30" customHeight="1">
      <c r="A1336" s="54"/>
      <c r="B1336" s="54"/>
      <c r="C1336" s="54"/>
      <c r="D1336" s="54"/>
      <c r="E1336" s="54"/>
      <c r="F1336" s="54"/>
      <c r="G1336" s="54"/>
      <c r="H1336" s="54"/>
      <c r="I1336" s="54"/>
      <c r="J1336" s="54"/>
      <c r="K1336" s="54"/>
      <c r="L1336" s="54"/>
      <c r="M1336" s="54"/>
      <c r="N1336" s="54"/>
      <c r="O1336" s="54"/>
      <c r="P1336" s="54"/>
      <c r="Q1336" s="54"/>
      <c r="R1336" s="54"/>
      <c r="S1336" s="54"/>
      <c r="T1336" s="54"/>
      <c r="U1336" s="54"/>
      <c r="V1336" s="54"/>
      <c r="W1336" s="54"/>
      <c r="AQ1336" s="117" t="s">
        <v>59</v>
      </c>
      <c r="AR1336" s="117" t="s">
        <v>1873</v>
      </c>
      <c r="AS1336" s="117">
        <v>3107604</v>
      </c>
      <c r="AT1336" s="117"/>
      <c r="AU1336" s="117"/>
    </row>
    <row r="1337" spans="1:47" s="139" customFormat="1" ht="30" customHeight="1">
      <c r="A1337" s="54"/>
      <c r="B1337" s="54"/>
      <c r="C1337" s="54"/>
      <c r="D1337" s="54"/>
      <c r="E1337" s="54"/>
      <c r="F1337" s="54"/>
      <c r="G1337" s="54"/>
      <c r="H1337" s="54"/>
      <c r="I1337" s="54"/>
      <c r="J1337" s="54"/>
      <c r="K1337" s="54"/>
      <c r="L1337" s="54"/>
      <c r="M1337" s="54"/>
      <c r="N1337" s="54"/>
      <c r="O1337" s="54"/>
      <c r="P1337" s="54"/>
      <c r="Q1337" s="54"/>
      <c r="R1337" s="54"/>
      <c r="S1337" s="54"/>
      <c r="T1337" s="54"/>
      <c r="U1337" s="54"/>
      <c r="V1337" s="54"/>
      <c r="W1337" s="54"/>
      <c r="AQ1337" s="117" t="s">
        <v>59</v>
      </c>
      <c r="AR1337" s="117" t="s">
        <v>1889</v>
      </c>
      <c r="AS1337" s="117">
        <v>3107703</v>
      </c>
      <c r="AT1337" s="117"/>
      <c r="AU1337" s="117"/>
    </row>
    <row r="1338" spans="1:47" s="139" customFormat="1" ht="30" customHeight="1">
      <c r="A1338" s="54"/>
      <c r="B1338" s="54"/>
      <c r="C1338" s="54"/>
      <c r="D1338" s="54"/>
      <c r="E1338" s="54"/>
      <c r="F1338" s="54"/>
      <c r="G1338" s="54"/>
      <c r="H1338" s="54"/>
      <c r="I1338" s="54"/>
      <c r="J1338" s="54"/>
      <c r="K1338" s="54"/>
      <c r="L1338" s="54"/>
      <c r="M1338" s="54"/>
      <c r="N1338" s="54"/>
      <c r="O1338" s="54"/>
      <c r="P1338" s="54"/>
      <c r="Q1338" s="54"/>
      <c r="R1338" s="54"/>
      <c r="S1338" s="54"/>
      <c r="T1338" s="54"/>
      <c r="U1338" s="54"/>
      <c r="V1338" s="54"/>
      <c r="W1338" s="54"/>
      <c r="AQ1338" s="117" t="s">
        <v>59</v>
      </c>
      <c r="AR1338" s="117" t="s">
        <v>1906</v>
      </c>
      <c r="AS1338" s="117">
        <v>3107802</v>
      </c>
      <c r="AT1338" s="117"/>
      <c r="AU1338" s="117"/>
    </row>
    <row r="1339" spans="1:47" s="139" customFormat="1" ht="30" customHeight="1">
      <c r="A1339" s="54"/>
      <c r="B1339" s="54"/>
      <c r="C1339" s="54"/>
      <c r="D1339" s="54"/>
      <c r="E1339" s="54"/>
      <c r="F1339" s="54"/>
      <c r="G1339" s="54"/>
      <c r="H1339" s="54"/>
      <c r="I1339" s="54"/>
      <c r="J1339" s="54"/>
      <c r="K1339" s="54"/>
      <c r="L1339" s="54"/>
      <c r="M1339" s="54"/>
      <c r="N1339" s="54"/>
      <c r="O1339" s="54"/>
      <c r="P1339" s="54"/>
      <c r="Q1339" s="54"/>
      <c r="R1339" s="54"/>
      <c r="S1339" s="54"/>
      <c r="T1339" s="54"/>
      <c r="U1339" s="54"/>
      <c r="V1339" s="54"/>
      <c r="W1339" s="54"/>
      <c r="AQ1339" s="117" t="s">
        <v>59</v>
      </c>
      <c r="AR1339" s="117" t="s">
        <v>1924</v>
      </c>
      <c r="AS1339" s="117">
        <v>3107901</v>
      </c>
      <c r="AT1339" s="117"/>
      <c r="AU1339" s="117"/>
    </row>
    <row r="1340" spans="1:47" s="139" customFormat="1" ht="30" customHeight="1">
      <c r="A1340" s="54"/>
      <c r="B1340" s="54"/>
      <c r="C1340" s="54"/>
      <c r="D1340" s="54"/>
      <c r="E1340" s="54"/>
      <c r="F1340" s="54"/>
      <c r="G1340" s="54"/>
      <c r="H1340" s="54"/>
      <c r="I1340" s="54"/>
      <c r="J1340" s="54"/>
      <c r="K1340" s="54"/>
      <c r="L1340" s="54"/>
      <c r="M1340" s="54"/>
      <c r="N1340" s="54"/>
      <c r="O1340" s="54"/>
      <c r="P1340" s="54"/>
      <c r="Q1340" s="54"/>
      <c r="R1340" s="54"/>
      <c r="S1340" s="54"/>
      <c r="T1340" s="54"/>
      <c r="U1340" s="54"/>
      <c r="V1340" s="54"/>
      <c r="W1340" s="54"/>
      <c r="AQ1340" s="117" t="s">
        <v>59</v>
      </c>
      <c r="AR1340" s="117" t="s">
        <v>834</v>
      </c>
      <c r="AS1340" s="117">
        <v>3108008</v>
      </c>
      <c r="AT1340" s="117"/>
      <c r="AU1340" s="117"/>
    </row>
    <row r="1341" spans="1:47" s="139" customFormat="1" ht="30" customHeight="1">
      <c r="A1341" s="54"/>
      <c r="B1341" s="54"/>
      <c r="C1341" s="54"/>
      <c r="D1341" s="54"/>
      <c r="E1341" s="54"/>
      <c r="F1341" s="54"/>
      <c r="G1341" s="54"/>
      <c r="H1341" s="54"/>
      <c r="I1341" s="54"/>
      <c r="J1341" s="54"/>
      <c r="K1341" s="54"/>
      <c r="L1341" s="54"/>
      <c r="M1341" s="54"/>
      <c r="N1341" s="54"/>
      <c r="O1341" s="54"/>
      <c r="P1341" s="54"/>
      <c r="Q1341" s="54"/>
      <c r="R1341" s="54"/>
      <c r="S1341" s="54"/>
      <c r="T1341" s="54"/>
      <c r="U1341" s="54"/>
      <c r="V1341" s="54"/>
      <c r="W1341" s="54"/>
      <c r="AQ1341" s="117" t="s">
        <v>59</v>
      </c>
      <c r="AR1341" s="117" t="s">
        <v>187</v>
      </c>
      <c r="AS1341" s="117">
        <v>3108107</v>
      </c>
      <c r="AT1341" s="117"/>
      <c r="AU1341" s="117"/>
    </row>
    <row r="1342" spans="1:47" s="139" customFormat="1" ht="30" customHeight="1">
      <c r="A1342" s="54"/>
      <c r="B1342" s="54"/>
      <c r="C1342" s="54"/>
      <c r="D1342" s="54"/>
      <c r="E1342" s="54"/>
      <c r="F1342" s="54"/>
      <c r="G1342" s="54"/>
      <c r="H1342" s="54"/>
      <c r="I1342" s="54"/>
      <c r="J1342" s="54"/>
      <c r="K1342" s="54"/>
      <c r="L1342" s="54"/>
      <c r="M1342" s="54"/>
      <c r="N1342" s="54"/>
      <c r="O1342" s="54"/>
      <c r="P1342" s="54"/>
      <c r="Q1342" s="54"/>
      <c r="R1342" s="54"/>
      <c r="S1342" s="54"/>
      <c r="T1342" s="54"/>
      <c r="U1342" s="54"/>
      <c r="V1342" s="54"/>
      <c r="W1342" s="54"/>
      <c r="AQ1342" s="117" t="s">
        <v>59</v>
      </c>
      <c r="AR1342" s="117" t="s">
        <v>1974</v>
      </c>
      <c r="AS1342" s="117">
        <v>3108206</v>
      </c>
      <c r="AT1342" s="117"/>
      <c r="AU1342" s="117"/>
    </row>
    <row r="1343" spans="1:47" s="139" customFormat="1" ht="30" customHeight="1">
      <c r="A1343" s="54"/>
      <c r="B1343" s="54"/>
      <c r="C1343" s="54"/>
      <c r="D1343" s="54"/>
      <c r="E1343" s="54"/>
      <c r="F1343" s="54"/>
      <c r="G1343" s="54"/>
      <c r="H1343" s="54"/>
      <c r="I1343" s="54"/>
      <c r="J1343" s="54"/>
      <c r="K1343" s="54"/>
      <c r="L1343" s="54"/>
      <c r="M1343" s="54"/>
      <c r="N1343" s="54"/>
      <c r="O1343" s="54"/>
      <c r="P1343" s="54"/>
      <c r="Q1343" s="54"/>
      <c r="R1343" s="54"/>
      <c r="S1343" s="54"/>
      <c r="T1343" s="54"/>
      <c r="U1343" s="54"/>
      <c r="V1343" s="54"/>
      <c r="W1343" s="54"/>
      <c r="AQ1343" s="117" t="s">
        <v>59</v>
      </c>
      <c r="AR1343" s="117" t="s">
        <v>1992</v>
      </c>
      <c r="AS1343" s="117">
        <v>3108255</v>
      </c>
      <c r="AT1343" s="117"/>
      <c r="AU1343" s="117"/>
    </row>
    <row r="1344" spans="1:47" s="139" customFormat="1" ht="30" customHeight="1">
      <c r="A1344" s="54"/>
      <c r="B1344" s="54"/>
      <c r="C1344" s="54"/>
      <c r="D1344" s="54"/>
      <c r="E1344" s="54"/>
      <c r="F1344" s="54"/>
      <c r="G1344" s="54"/>
      <c r="H1344" s="54"/>
      <c r="I1344" s="54"/>
      <c r="J1344" s="54"/>
      <c r="K1344" s="54"/>
      <c r="L1344" s="54"/>
      <c r="M1344" s="54"/>
      <c r="N1344" s="54"/>
      <c r="O1344" s="54"/>
      <c r="P1344" s="54"/>
      <c r="Q1344" s="54"/>
      <c r="R1344" s="54"/>
      <c r="S1344" s="54"/>
      <c r="T1344" s="54"/>
      <c r="U1344" s="54"/>
      <c r="V1344" s="54"/>
      <c r="W1344" s="54"/>
      <c r="AQ1344" s="117" t="s">
        <v>59</v>
      </c>
      <c r="AR1344" s="117" t="s">
        <v>2009</v>
      </c>
      <c r="AS1344" s="117">
        <v>3108305</v>
      </c>
      <c r="AT1344" s="117"/>
      <c r="AU1344" s="117"/>
    </row>
    <row r="1345" spans="1:47" s="139" customFormat="1" ht="30" customHeight="1">
      <c r="A1345" s="54"/>
      <c r="B1345" s="54"/>
      <c r="C1345" s="54"/>
      <c r="D1345" s="54"/>
      <c r="E1345" s="54"/>
      <c r="F1345" s="54"/>
      <c r="G1345" s="54"/>
      <c r="H1345" s="54"/>
      <c r="I1345" s="54"/>
      <c r="J1345" s="54"/>
      <c r="K1345" s="54"/>
      <c r="L1345" s="54"/>
      <c r="M1345" s="54"/>
      <c r="N1345" s="54"/>
      <c r="O1345" s="54"/>
      <c r="P1345" s="54"/>
      <c r="Q1345" s="54"/>
      <c r="R1345" s="54"/>
      <c r="S1345" s="54"/>
      <c r="T1345" s="54"/>
      <c r="U1345" s="54"/>
      <c r="V1345" s="54"/>
      <c r="W1345" s="54"/>
      <c r="AQ1345" s="117" t="s">
        <v>59</v>
      </c>
      <c r="AR1345" s="117" t="s">
        <v>2027</v>
      </c>
      <c r="AS1345" s="117">
        <v>3108404</v>
      </c>
      <c r="AT1345" s="117"/>
      <c r="AU1345" s="117"/>
    </row>
    <row r="1346" spans="1:47" s="139" customFormat="1" ht="30" customHeight="1">
      <c r="A1346" s="54"/>
      <c r="B1346" s="54"/>
      <c r="C1346" s="54"/>
      <c r="D1346" s="54"/>
      <c r="E1346" s="54"/>
      <c r="F1346" s="54"/>
      <c r="G1346" s="54"/>
      <c r="H1346" s="54"/>
      <c r="I1346" s="54"/>
      <c r="J1346" s="54"/>
      <c r="K1346" s="54"/>
      <c r="L1346" s="54"/>
      <c r="M1346" s="54"/>
      <c r="N1346" s="54"/>
      <c r="O1346" s="54"/>
      <c r="P1346" s="54"/>
      <c r="Q1346" s="54"/>
      <c r="R1346" s="54"/>
      <c r="S1346" s="54"/>
      <c r="T1346" s="54"/>
      <c r="U1346" s="54"/>
      <c r="V1346" s="54"/>
      <c r="W1346" s="54"/>
      <c r="AQ1346" s="117" t="s">
        <v>59</v>
      </c>
      <c r="AR1346" s="117" t="s">
        <v>2045</v>
      </c>
      <c r="AS1346" s="117">
        <v>3108503</v>
      </c>
      <c r="AT1346" s="117"/>
      <c r="AU1346" s="117"/>
    </row>
    <row r="1347" spans="1:47" s="139" customFormat="1" ht="30" customHeight="1">
      <c r="A1347" s="54"/>
      <c r="B1347" s="54"/>
      <c r="C1347" s="54"/>
      <c r="D1347" s="54"/>
      <c r="E1347" s="54"/>
      <c r="F1347" s="54"/>
      <c r="G1347" s="54"/>
      <c r="H1347" s="54"/>
      <c r="I1347" s="54"/>
      <c r="J1347" s="54"/>
      <c r="K1347" s="54"/>
      <c r="L1347" s="54"/>
      <c r="M1347" s="54"/>
      <c r="N1347" s="54"/>
      <c r="O1347" s="54"/>
      <c r="P1347" s="54"/>
      <c r="Q1347" s="54"/>
      <c r="R1347" s="54"/>
      <c r="S1347" s="54"/>
      <c r="T1347" s="54"/>
      <c r="U1347" s="54"/>
      <c r="V1347" s="54"/>
      <c r="W1347" s="54"/>
      <c r="AQ1347" s="117" t="s">
        <v>59</v>
      </c>
      <c r="AR1347" s="117" t="s">
        <v>2063</v>
      </c>
      <c r="AS1347" s="117">
        <v>3108701</v>
      </c>
      <c r="AT1347" s="117"/>
      <c r="AU1347" s="117"/>
    </row>
    <row r="1348" spans="1:47" s="139" customFormat="1" ht="30" customHeight="1">
      <c r="A1348" s="54"/>
      <c r="B1348" s="54"/>
      <c r="C1348" s="54"/>
      <c r="D1348" s="54"/>
      <c r="E1348" s="54"/>
      <c r="F1348" s="54"/>
      <c r="G1348" s="54"/>
      <c r="H1348" s="54"/>
      <c r="I1348" s="54"/>
      <c r="J1348" s="54"/>
      <c r="K1348" s="54"/>
      <c r="L1348" s="54"/>
      <c r="M1348" s="54"/>
      <c r="N1348" s="54"/>
      <c r="O1348" s="54"/>
      <c r="P1348" s="54"/>
      <c r="Q1348" s="54"/>
      <c r="R1348" s="54"/>
      <c r="S1348" s="54"/>
      <c r="T1348" s="54"/>
      <c r="U1348" s="54"/>
      <c r="V1348" s="54"/>
      <c r="W1348" s="54"/>
      <c r="AQ1348" s="117" t="s">
        <v>59</v>
      </c>
      <c r="AR1348" s="117" t="s">
        <v>2080</v>
      </c>
      <c r="AS1348" s="117">
        <v>3108552</v>
      </c>
      <c r="AT1348" s="117"/>
      <c r="AU1348" s="117"/>
    </row>
    <row r="1349" spans="1:47" s="139" customFormat="1" ht="30" customHeight="1">
      <c r="A1349" s="54"/>
      <c r="B1349" s="54"/>
      <c r="C1349" s="54"/>
      <c r="D1349" s="54"/>
      <c r="E1349" s="54"/>
      <c r="F1349" s="54"/>
      <c r="G1349" s="54"/>
      <c r="H1349" s="54"/>
      <c r="I1349" s="54"/>
      <c r="J1349" s="54"/>
      <c r="K1349" s="54"/>
      <c r="L1349" s="54"/>
      <c r="M1349" s="54"/>
      <c r="N1349" s="54"/>
      <c r="O1349" s="54"/>
      <c r="P1349" s="54"/>
      <c r="Q1349" s="54"/>
      <c r="R1349" s="54"/>
      <c r="S1349" s="54"/>
      <c r="T1349" s="54"/>
      <c r="U1349" s="54"/>
      <c r="V1349" s="54"/>
      <c r="W1349" s="54"/>
      <c r="AQ1349" s="117" t="s">
        <v>59</v>
      </c>
      <c r="AR1349" s="117" t="s">
        <v>2095</v>
      </c>
      <c r="AS1349" s="117">
        <v>3108602</v>
      </c>
      <c r="AT1349" s="117"/>
      <c r="AU1349" s="117"/>
    </row>
    <row r="1350" spans="1:47" s="139" customFormat="1" ht="30" customHeight="1">
      <c r="A1350" s="54"/>
      <c r="B1350" s="54"/>
      <c r="C1350" s="54"/>
      <c r="D1350" s="54"/>
      <c r="E1350" s="54"/>
      <c r="F1350" s="54"/>
      <c r="G1350" s="54"/>
      <c r="H1350" s="54"/>
      <c r="I1350" s="54"/>
      <c r="J1350" s="54"/>
      <c r="K1350" s="54"/>
      <c r="L1350" s="54"/>
      <c r="M1350" s="54"/>
      <c r="N1350" s="54"/>
      <c r="O1350" s="54"/>
      <c r="P1350" s="54"/>
      <c r="Q1350" s="54"/>
      <c r="R1350" s="54"/>
      <c r="S1350" s="54"/>
      <c r="T1350" s="54"/>
      <c r="U1350" s="54"/>
      <c r="V1350" s="54"/>
      <c r="W1350" s="54"/>
      <c r="AQ1350" s="117" t="s">
        <v>59</v>
      </c>
      <c r="AR1350" s="117" t="s">
        <v>2112</v>
      </c>
      <c r="AS1350" s="117">
        <v>3108800</v>
      </c>
      <c r="AT1350" s="117"/>
      <c r="AU1350" s="117"/>
    </row>
    <row r="1351" spans="1:47" s="139" customFormat="1" ht="30" customHeight="1">
      <c r="A1351" s="54"/>
      <c r="B1351" s="54"/>
      <c r="C1351" s="54"/>
      <c r="D1351" s="54"/>
      <c r="E1351" s="54"/>
      <c r="F1351" s="54"/>
      <c r="G1351" s="54"/>
      <c r="H1351" s="54"/>
      <c r="I1351" s="54"/>
      <c r="J1351" s="54"/>
      <c r="K1351" s="54"/>
      <c r="L1351" s="54"/>
      <c r="M1351" s="54"/>
      <c r="N1351" s="54"/>
      <c r="O1351" s="54"/>
      <c r="P1351" s="54"/>
      <c r="Q1351" s="54"/>
      <c r="R1351" s="54"/>
      <c r="S1351" s="54"/>
      <c r="T1351" s="54"/>
      <c r="U1351" s="54"/>
      <c r="V1351" s="54"/>
      <c r="W1351" s="54"/>
      <c r="AQ1351" s="117" t="s">
        <v>59</v>
      </c>
      <c r="AR1351" s="117" t="s">
        <v>2127</v>
      </c>
      <c r="AS1351" s="117">
        <v>3108909</v>
      </c>
      <c r="AT1351" s="117"/>
      <c r="AU1351" s="117"/>
    </row>
    <row r="1352" spans="1:47" s="139" customFormat="1" ht="30" customHeight="1">
      <c r="A1352" s="54"/>
      <c r="B1352" s="54"/>
      <c r="C1352" s="54"/>
      <c r="D1352" s="54"/>
      <c r="E1352" s="54"/>
      <c r="F1352" s="54"/>
      <c r="G1352" s="54"/>
      <c r="H1352" s="54"/>
      <c r="I1352" s="54"/>
      <c r="J1352" s="54"/>
      <c r="K1352" s="54"/>
      <c r="L1352" s="54"/>
      <c r="M1352" s="54"/>
      <c r="N1352" s="54"/>
      <c r="O1352" s="54"/>
      <c r="P1352" s="54"/>
      <c r="Q1352" s="54"/>
      <c r="R1352" s="54"/>
      <c r="S1352" s="54"/>
      <c r="T1352" s="54"/>
      <c r="U1352" s="54"/>
      <c r="V1352" s="54"/>
      <c r="W1352" s="54"/>
      <c r="AQ1352" s="117" t="s">
        <v>59</v>
      </c>
      <c r="AR1352" s="117" t="s">
        <v>2144</v>
      </c>
      <c r="AS1352" s="117">
        <v>3109006</v>
      </c>
      <c r="AT1352" s="117"/>
      <c r="AU1352" s="117"/>
    </row>
    <row r="1353" spans="1:47" s="139" customFormat="1" ht="30" customHeight="1">
      <c r="A1353" s="54"/>
      <c r="B1353" s="54"/>
      <c r="C1353" s="54"/>
      <c r="D1353" s="54"/>
      <c r="E1353" s="54"/>
      <c r="F1353" s="54"/>
      <c r="G1353" s="54"/>
      <c r="H1353" s="54"/>
      <c r="I1353" s="54"/>
      <c r="J1353" s="54"/>
      <c r="K1353" s="54"/>
      <c r="L1353" s="54"/>
      <c r="M1353" s="54"/>
      <c r="N1353" s="54"/>
      <c r="O1353" s="54"/>
      <c r="P1353" s="54"/>
      <c r="Q1353" s="54"/>
      <c r="R1353" s="54"/>
      <c r="S1353" s="54"/>
      <c r="T1353" s="54"/>
      <c r="U1353" s="54"/>
      <c r="V1353" s="54"/>
      <c r="W1353" s="54"/>
      <c r="AQ1353" s="117" t="s">
        <v>59</v>
      </c>
      <c r="AR1353" s="117" t="s">
        <v>2160</v>
      </c>
      <c r="AS1353" s="117">
        <v>3109105</v>
      </c>
      <c r="AT1353" s="117"/>
      <c r="AU1353" s="117"/>
    </row>
    <row r="1354" spans="1:47" s="139" customFormat="1" ht="30" customHeight="1">
      <c r="A1354" s="54"/>
      <c r="B1354" s="54"/>
      <c r="C1354" s="54"/>
      <c r="D1354" s="54"/>
      <c r="E1354" s="54"/>
      <c r="F1354" s="54"/>
      <c r="G1354" s="54"/>
      <c r="H1354" s="54"/>
      <c r="I1354" s="54"/>
      <c r="J1354" s="54"/>
      <c r="K1354" s="54"/>
      <c r="L1354" s="54"/>
      <c r="M1354" s="54"/>
      <c r="N1354" s="54"/>
      <c r="O1354" s="54"/>
      <c r="P1354" s="54"/>
      <c r="Q1354" s="54"/>
      <c r="R1354" s="54"/>
      <c r="S1354" s="54"/>
      <c r="T1354" s="54"/>
      <c r="U1354" s="54"/>
      <c r="V1354" s="54"/>
      <c r="W1354" s="54"/>
      <c r="AQ1354" s="117" t="s">
        <v>59</v>
      </c>
      <c r="AR1354" s="117" t="s">
        <v>2177</v>
      </c>
      <c r="AS1354" s="117">
        <v>3109204</v>
      </c>
      <c r="AT1354" s="117"/>
      <c r="AU1354" s="117"/>
    </row>
    <row r="1355" spans="1:47" s="139" customFormat="1" ht="30" customHeight="1">
      <c r="A1355" s="54"/>
      <c r="B1355" s="54"/>
      <c r="C1355" s="54"/>
      <c r="D1355" s="54"/>
      <c r="E1355" s="54"/>
      <c r="F1355" s="54"/>
      <c r="G1355" s="54"/>
      <c r="H1355" s="54"/>
      <c r="I1355" s="54"/>
      <c r="J1355" s="54"/>
      <c r="K1355" s="54"/>
      <c r="L1355" s="54"/>
      <c r="M1355" s="54"/>
      <c r="N1355" s="54"/>
      <c r="O1355" s="54"/>
      <c r="P1355" s="54"/>
      <c r="Q1355" s="54"/>
      <c r="R1355" s="54"/>
      <c r="S1355" s="54"/>
      <c r="T1355" s="54"/>
      <c r="U1355" s="54"/>
      <c r="V1355" s="54"/>
      <c r="W1355" s="54"/>
      <c r="AQ1355" s="117" t="s">
        <v>59</v>
      </c>
      <c r="AR1355" s="117" t="s">
        <v>2194</v>
      </c>
      <c r="AS1355" s="117">
        <v>3109253</v>
      </c>
      <c r="AT1355" s="117"/>
      <c r="AU1355" s="117"/>
    </row>
    <row r="1356" spans="1:47" s="139" customFormat="1" ht="30" customHeight="1">
      <c r="A1356" s="54"/>
      <c r="B1356" s="54"/>
      <c r="C1356" s="54"/>
      <c r="D1356" s="54"/>
      <c r="E1356" s="54"/>
      <c r="F1356" s="54"/>
      <c r="G1356" s="54"/>
      <c r="H1356" s="54"/>
      <c r="I1356" s="54"/>
      <c r="J1356" s="54"/>
      <c r="K1356" s="54"/>
      <c r="L1356" s="54"/>
      <c r="M1356" s="54"/>
      <c r="N1356" s="54"/>
      <c r="O1356" s="54"/>
      <c r="P1356" s="54"/>
      <c r="Q1356" s="54"/>
      <c r="R1356" s="54"/>
      <c r="S1356" s="54"/>
      <c r="T1356" s="54"/>
      <c r="U1356" s="54"/>
      <c r="V1356" s="54"/>
      <c r="W1356" s="54"/>
      <c r="AQ1356" s="117" t="s">
        <v>59</v>
      </c>
      <c r="AR1356" s="117" t="s">
        <v>236</v>
      </c>
      <c r="AS1356" s="117">
        <v>3109303</v>
      </c>
      <c r="AT1356" s="117"/>
      <c r="AU1356" s="117"/>
    </row>
    <row r="1357" spans="1:47" s="139" customFormat="1" ht="30" customHeight="1">
      <c r="A1357" s="54"/>
      <c r="B1357" s="54"/>
      <c r="C1357" s="54"/>
      <c r="D1357" s="54"/>
      <c r="E1357" s="54"/>
      <c r="F1357" s="54"/>
      <c r="G1357" s="54"/>
      <c r="H1357" s="54"/>
      <c r="I1357" s="54"/>
      <c r="J1357" s="54"/>
      <c r="K1357" s="54"/>
      <c r="L1357" s="54"/>
      <c r="M1357" s="54"/>
      <c r="N1357" s="54"/>
      <c r="O1357" s="54"/>
      <c r="P1357" s="54"/>
      <c r="Q1357" s="54"/>
      <c r="R1357" s="54"/>
      <c r="S1357" s="54"/>
      <c r="T1357" s="54"/>
      <c r="U1357" s="54"/>
      <c r="V1357" s="54"/>
      <c r="W1357" s="54"/>
      <c r="AQ1357" s="117" t="s">
        <v>59</v>
      </c>
      <c r="AR1357" s="117" t="s">
        <v>2225</v>
      </c>
      <c r="AS1357" s="117">
        <v>3109402</v>
      </c>
      <c r="AT1357" s="117"/>
      <c r="AU1357" s="117"/>
    </row>
    <row r="1358" spans="1:47" s="139" customFormat="1" ht="30" customHeight="1">
      <c r="A1358" s="54"/>
      <c r="B1358" s="54"/>
      <c r="C1358" s="54"/>
      <c r="D1358" s="54"/>
      <c r="E1358" s="54"/>
      <c r="F1358" s="54"/>
      <c r="G1358" s="54"/>
      <c r="H1358" s="54"/>
      <c r="I1358" s="54"/>
      <c r="J1358" s="54"/>
      <c r="K1358" s="54"/>
      <c r="L1358" s="54"/>
      <c r="M1358" s="54"/>
      <c r="N1358" s="54"/>
      <c r="O1358" s="54"/>
      <c r="P1358" s="54"/>
      <c r="Q1358" s="54"/>
      <c r="R1358" s="54"/>
      <c r="S1358" s="54"/>
      <c r="T1358" s="54"/>
      <c r="U1358" s="54"/>
      <c r="V1358" s="54"/>
      <c r="W1358" s="54"/>
      <c r="AQ1358" s="117" t="s">
        <v>59</v>
      </c>
      <c r="AR1358" s="117" t="s">
        <v>2241</v>
      </c>
      <c r="AS1358" s="117">
        <v>3109451</v>
      </c>
      <c r="AT1358" s="117"/>
      <c r="AU1358" s="117"/>
    </row>
    <row r="1359" spans="1:47" s="139" customFormat="1" ht="30" customHeight="1">
      <c r="A1359" s="54"/>
      <c r="B1359" s="54"/>
      <c r="C1359" s="54"/>
      <c r="D1359" s="54"/>
      <c r="E1359" s="54"/>
      <c r="F1359" s="54"/>
      <c r="G1359" s="54"/>
      <c r="H1359" s="54"/>
      <c r="I1359" s="54"/>
      <c r="J1359" s="54"/>
      <c r="K1359" s="54"/>
      <c r="L1359" s="54"/>
      <c r="M1359" s="54"/>
      <c r="N1359" s="54"/>
      <c r="O1359" s="54"/>
      <c r="P1359" s="54"/>
      <c r="Q1359" s="54"/>
      <c r="R1359" s="54"/>
      <c r="S1359" s="54"/>
      <c r="T1359" s="54"/>
      <c r="U1359" s="54"/>
      <c r="V1359" s="54"/>
      <c r="W1359" s="54"/>
      <c r="AQ1359" s="117" t="s">
        <v>59</v>
      </c>
      <c r="AR1359" s="117" t="s">
        <v>2255</v>
      </c>
      <c r="AS1359" s="117">
        <v>3109501</v>
      </c>
      <c r="AT1359" s="117"/>
      <c r="AU1359" s="117"/>
    </row>
    <row r="1360" spans="1:47" s="139" customFormat="1" ht="30" customHeight="1">
      <c r="A1360" s="54"/>
      <c r="B1360" s="54"/>
      <c r="C1360" s="54"/>
      <c r="D1360" s="54"/>
      <c r="E1360" s="54"/>
      <c r="F1360" s="54"/>
      <c r="G1360" s="54"/>
      <c r="H1360" s="54"/>
      <c r="I1360" s="54"/>
      <c r="J1360" s="54"/>
      <c r="K1360" s="54"/>
      <c r="L1360" s="54"/>
      <c r="M1360" s="54"/>
      <c r="N1360" s="54"/>
      <c r="O1360" s="54"/>
      <c r="P1360" s="54"/>
      <c r="Q1360" s="54"/>
      <c r="R1360" s="54"/>
      <c r="S1360" s="54"/>
      <c r="T1360" s="54"/>
      <c r="U1360" s="54"/>
      <c r="V1360" s="54"/>
      <c r="W1360" s="54"/>
      <c r="AQ1360" s="117" t="s">
        <v>59</v>
      </c>
      <c r="AR1360" s="117" t="s">
        <v>2270</v>
      </c>
      <c r="AS1360" s="117">
        <v>3109600</v>
      </c>
      <c r="AT1360" s="117"/>
      <c r="AU1360" s="117"/>
    </row>
    <row r="1361" spans="1:47" s="139" customFormat="1" ht="30" customHeight="1">
      <c r="A1361" s="54"/>
      <c r="B1361" s="54"/>
      <c r="C1361" s="54"/>
      <c r="D1361" s="54"/>
      <c r="E1361" s="54"/>
      <c r="F1361" s="54"/>
      <c r="G1361" s="54"/>
      <c r="H1361" s="54"/>
      <c r="I1361" s="54"/>
      <c r="J1361" s="54"/>
      <c r="K1361" s="54"/>
      <c r="L1361" s="54"/>
      <c r="M1361" s="54"/>
      <c r="N1361" s="54"/>
      <c r="O1361" s="54"/>
      <c r="P1361" s="54"/>
      <c r="Q1361" s="54"/>
      <c r="R1361" s="54"/>
      <c r="S1361" s="54"/>
      <c r="T1361" s="54"/>
      <c r="U1361" s="54"/>
      <c r="V1361" s="54"/>
      <c r="W1361" s="54"/>
      <c r="AQ1361" s="117" t="s">
        <v>59</v>
      </c>
      <c r="AR1361" s="117" t="s">
        <v>2286</v>
      </c>
      <c r="AS1361" s="117">
        <v>3109709</v>
      </c>
      <c r="AT1361" s="117"/>
      <c r="AU1361" s="117"/>
    </row>
    <row r="1362" spans="1:47" s="139" customFormat="1" ht="30" customHeight="1">
      <c r="A1362" s="54"/>
      <c r="B1362" s="54"/>
      <c r="C1362" s="54"/>
      <c r="D1362" s="54"/>
      <c r="E1362" s="54"/>
      <c r="F1362" s="54"/>
      <c r="G1362" s="54"/>
      <c r="H1362" s="54"/>
      <c r="I1362" s="54"/>
      <c r="J1362" s="54"/>
      <c r="K1362" s="54"/>
      <c r="L1362" s="54"/>
      <c r="M1362" s="54"/>
      <c r="N1362" s="54"/>
      <c r="O1362" s="54"/>
      <c r="P1362" s="54"/>
      <c r="Q1362" s="54"/>
      <c r="R1362" s="54"/>
      <c r="S1362" s="54"/>
      <c r="T1362" s="54"/>
      <c r="U1362" s="54"/>
      <c r="V1362" s="54"/>
      <c r="W1362" s="54"/>
      <c r="AQ1362" s="117" t="s">
        <v>59</v>
      </c>
      <c r="AR1362" s="117" t="s">
        <v>2302</v>
      </c>
      <c r="AS1362" s="117">
        <v>3102704</v>
      </c>
      <c r="AT1362" s="117"/>
      <c r="AU1362" s="117"/>
    </row>
    <row r="1363" spans="1:47" s="139" customFormat="1" ht="30" customHeight="1">
      <c r="A1363" s="54"/>
      <c r="B1363" s="54"/>
      <c r="C1363" s="54"/>
      <c r="D1363" s="54"/>
      <c r="E1363" s="54"/>
      <c r="F1363" s="54"/>
      <c r="G1363" s="54"/>
      <c r="H1363" s="54"/>
      <c r="I1363" s="54"/>
      <c r="J1363" s="54"/>
      <c r="K1363" s="54"/>
      <c r="L1363" s="54"/>
      <c r="M1363" s="54"/>
      <c r="N1363" s="54"/>
      <c r="O1363" s="54"/>
      <c r="P1363" s="54"/>
      <c r="Q1363" s="54"/>
      <c r="R1363" s="54"/>
      <c r="S1363" s="54"/>
      <c r="T1363" s="54"/>
      <c r="U1363" s="54"/>
      <c r="V1363" s="54"/>
      <c r="W1363" s="54"/>
      <c r="AQ1363" s="117" t="s">
        <v>59</v>
      </c>
      <c r="AR1363" s="117" t="s">
        <v>1119</v>
      </c>
      <c r="AS1363" s="117">
        <v>3109808</v>
      </c>
      <c r="AT1363" s="117"/>
      <c r="AU1363" s="117"/>
    </row>
    <row r="1364" spans="1:47" s="139" customFormat="1" ht="30" customHeight="1">
      <c r="A1364" s="54"/>
      <c r="B1364" s="54"/>
      <c r="C1364" s="54"/>
      <c r="D1364" s="54"/>
      <c r="E1364" s="54"/>
      <c r="F1364" s="54"/>
      <c r="G1364" s="54"/>
      <c r="H1364" s="54"/>
      <c r="I1364" s="54"/>
      <c r="J1364" s="54"/>
      <c r="K1364" s="54"/>
      <c r="L1364" s="54"/>
      <c r="M1364" s="54"/>
      <c r="N1364" s="54"/>
      <c r="O1364" s="54"/>
      <c r="P1364" s="54"/>
      <c r="Q1364" s="54"/>
      <c r="R1364" s="54"/>
      <c r="S1364" s="54"/>
      <c r="T1364" s="54"/>
      <c r="U1364" s="54"/>
      <c r="V1364" s="54"/>
      <c r="W1364" s="54"/>
      <c r="AQ1364" s="117" t="s">
        <v>59</v>
      </c>
      <c r="AR1364" s="117" t="s">
        <v>2331</v>
      </c>
      <c r="AS1364" s="117">
        <v>3109907</v>
      </c>
      <c r="AT1364" s="117"/>
      <c r="AU1364" s="117"/>
    </row>
    <row r="1365" spans="1:47" s="139" customFormat="1" ht="30" customHeight="1">
      <c r="A1365" s="54"/>
      <c r="B1365" s="54"/>
      <c r="C1365" s="54"/>
      <c r="D1365" s="54"/>
      <c r="E1365" s="54"/>
      <c r="F1365" s="54"/>
      <c r="G1365" s="54"/>
      <c r="H1365" s="54"/>
      <c r="I1365" s="54"/>
      <c r="J1365" s="54"/>
      <c r="K1365" s="54"/>
      <c r="L1365" s="54"/>
      <c r="M1365" s="54"/>
      <c r="N1365" s="54"/>
      <c r="O1365" s="54"/>
      <c r="P1365" s="54"/>
      <c r="Q1365" s="54"/>
      <c r="R1365" s="54"/>
      <c r="S1365" s="54"/>
      <c r="T1365" s="54"/>
      <c r="U1365" s="54"/>
      <c r="V1365" s="54"/>
      <c r="W1365" s="54"/>
      <c r="AQ1365" s="117" t="s">
        <v>59</v>
      </c>
      <c r="AR1365" s="117" t="s">
        <v>2347</v>
      </c>
      <c r="AS1365" s="117">
        <v>3110004</v>
      </c>
      <c r="AT1365" s="117"/>
      <c r="AU1365" s="117"/>
    </row>
    <row r="1366" spans="1:47" s="139" customFormat="1" ht="30" customHeight="1">
      <c r="A1366" s="54"/>
      <c r="B1366" s="54"/>
      <c r="C1366" s="54"/>
      <c r="D1366" s="54"/>
      <c r="E1366" s="54"/>
      <c r="F1366" s="54"/>
      <c r="G1366" s="54"/>
      <c r="H1366" s="54"/>
      <c r="I1366" s="54"/>
      <c r="J1366" s="54"/>
      <c r="K1366" s="54"/>
      <c r="L1366" s="54"/>
      <c r="M1366" s="54"/>
      <c r="N1366" s="54"/>
      <c r="O1366" s="54"/>
      <c r="P1366" s="54"/>
      <c r="Q1366" s="54"/>
      <c r="R1366" s="54"/>
      <c r="S1366" s="54"/>
      <c r="T1366" s="54"/>
      <c r="U1366" s="54"/>
      <c r="V1366" s="54"/>
      <c r="W1366" s="54"/>
      <c r="AQ1366" s="117" t="s">
        <v>59</v>
      </c>
      <c r="AR1366" s="117" t="s">
        <v>2363</v>
      </c>
      <c r="AS1366" s="117">
        <v>3110103</v>
      </c>
      <c r="AT1366" s="117"/>
      <c r="AU1366" s="117"/>
    </row>
    <row r="1367" spans="1:47" s="139" customFormat="1" ht="30" customHeight="1">
      <c r="A1367" s="54"/>
      <c r="B1367" s="54"/>
      <c r="C1367" s="54"/>
      <c r="D1367" s="54"/>
      <c r="E1367" s="54"/>
      <c r="F1367" s="54"/>
      <c r="G1367" s="54"/>
      <c r="H1367" s="54"/>
      <c r="I1367" s="54"/>
      <c r="J1367" s="54"/>
      <c r="K1367" s="54"/>
      <c r="L1367" s="54"/>
      <c r="M1367" s="54"/>
      <c r="N1367" s="54"/>
      <c r="O1367" s="54"/>
      <c r="P1367" s="54"/>
      <c r="Q1367" s="54"/>
      <c r="R1367" s="54"/>
      <c r="S1367" s="54"/>
      <c r="T1367" s="54"/>
      <c r="U1367" s="54"/>
      <c r="V1367" s="54"/>
      <c r="W1367" s="54"/>
      <c r="AQ1367" s="117" t="s">
        <v>59</v>
      </c>
      <c r="AR1367" s="117" t="s">
        <v>2377</v>
      </c>
      <c r="AS1367" s="117">
        <v>3110202</v>
      </c>
      <c r="AT1367" s="117"/>
      <c r="AU1367" s="117"/>
    </row>
    <row r="1368" spans="1:47" s="139" customFormat="1" ht="30" customHeight="1">
      <c r="A1368" s="54"/>
      <c r="B1368" s="54"/>
      <c r="C1368" s="54"/>
      <c r="D1368" s="54"/>
      <c r="E1368" s="54"/>
      <c r="F1368" s="54"/>
      <c r="G1368" s="54"/>
      <c r="H1368" s="54"/>
      <c r="I1368" s="54"/>
      <c r="J1368" s="54"/>
      <c r="K1368" s="54"/>
      <c r="L1368" s="54"/>
      <c r="M1368" s="54"/>
      <c r="N1368" s="54"/>
      <c r="O1368" s="54"/>
      <c r="P1368" s="54"/>
      <c r="Q1368" s="54"/>
      <c r="R1368" s="54"/>
      <c r="S1368" s="54"/>
      <c r="T1368" s="54"/>
      <c r="U1368" s="54"/>
      <c r="V1368" s="54"/>
      <c r="W1368" s="54"/>
      <c r="AQ1368" s="117" t="s">
        <v>59</v>
      </c>
      <c r="AR1368" s="117" t="s">
        <v>2392</v>
      </c>
      <c r="AS1368" s="117">
        <v>3110301</v>
      </c>
      <c r="AT1368" s="117"/>
      <c r="AU1368" s="117"/>
    </row>
    <row r="1369" spans="1:47" s="139" customFormat="1" ht="30" customHeight="1">
      <c r="A1369" s="54"/>
      <c r="B1369" s="54"/>
      <c r="C1369" s="54"/>
      <c r="D1369" s="54"/>
      <c r="E1369" s="54"/>
      <c r="F1369" s="54"/>
      <c r="G1369" s="54"/>
      <c r="H1369" s="54"/>
      <c r="I1369" s="54"/>
      <c r="J1369" s="54"/>
      <c r="K1369" s="54"/>
      <c r="L1369" s="54"/>
      <c r="M1369" s="54"/>
      <c r="N1369" s="54"/>
      <c r="O1369" s="54"/>
      <c r="P1369" s="54"/>
      <c r="Q1369" s="54"/>
      <c r="R1369" s="54"/>
      <c r="S1369" s="54"/>
      <c r="T1369" s="54"/>
      <c r="U1369" s="54"/>
      <c r="V1369" s="54"/>
      <c r="W1369" s="54"/>
      <c r="AQ1369" s="117" t="s">
        <v>59</v>
      </c>
      <c r="AR1369" s="117" t="s">
        <v>2408</v>
      </c>
      <c r="AS1369" s="117">
        <v>3110400</v>
      </c>
      <c r="AT1369" s="117"/>
      <c r="AU1369" s="117"/>
    </row>
    <row r="1370" spans="1:47" s="139" customFormat="1" ht="30" customHeight="1">
      <c r="A1370" s="54"/>
      <c r="B1370" s="54"/>
      <c r="C1370" s="54"/>
      <c r="D1370" s="54"/>
      <c r="E1370" s="54"/>
      <c r="F1370" s="54"/>
      <c r="G1370" s="54"/>
      <c r="H1370" s="54"/>
      <c r="I1370" s="54"/>
      <c r="J1370" s="54"/>
      <c r="K1370" s="54"/>
      <c r="L1370" s="54"/>
      <c r="M1370" s="54"/>
      <c r="N1370" s="54"/>
      <c r="O1370" s="54"/>
      <c r="P1370" s="54"/>
      <c r="Q1370" s="54"/>
      <c r="R1370" s="54"/>
      <c r="S1370" s="54"/>
      <c r="T1370" s="54"/>
      <c r="U1370" s="54"/>
      <c r="V1370" s="54"/>
      <c r="W1370" s="54"/>
      <c r="AQ1370" s="117" t="s">
        <v>59</v>
      </c>
      <c r="AR1370" s="117" t="s">
        <v>2424</v>
      </c>
      <c r="AS1370" s="117">
        <v>3110509</v>
      </c>
      <c r="AT1370" s="117"/>
      <c r="AU1370" s="117"/>
    </row>
    <row r="1371" spans="1:47" s="139" customFormat="1" ht="30" customHeight="1">
      <c r="A1371" s="54"/>
      <c r="B1371" s="54"/>
      <c r="C1371" s="54"/>
      <c r="D1371" s="54"/>
      <c r="E1371" s="54"/>
      <c r="F1371" s="54"/>
      <c r="G1371" s="54"/>
      <c r="H1371" s="54"/>
      <c r="I1371" s="54"/>
      <c r="J1371" s="54"/>
      <c r="K1371" s="54"/>
      <c r="L1371" s="54"/>
      <c r="M1371" s="54"/>
      <c r="N1371" s="54"/>
      <c r="O1371" s="54"/>
      <c r="P1371" s="54"/>
      <c r="Q1371" s="54"/>
      <c r="R1371" s="54"/>
      <c r="S1371" s="54"/>
      <c r="T1371" s="54"/>
      <c r="U1371" s="54"/>
      <c r="V1371" s="54"/>
      <c r="W1371" s="54"/>
      <c r="AQ1371" s="117" t="s">
        <v>59</v>
      </c>
      <c r="AR1371" s="117" t="s">
        <v>2440</v>
      </c>
      <c r="AS1371" s="117">
        <v>3110608</v>
      </c>
      <c r="AT1371" s="117"/>
      <c r="AU1371" s="117"/>
    </row>
    <row r="1372" spans="1:47" s="139" customFormat="1" ht="30" customHeight="1">
      <c r="A1372" s="54"/>
      <c r="B1372" s="54"/>
      <c r="C1372" s="54"/>
      <c r="D1372" s="54"/>
      <c r="E1372" s="54"/>
      <c r="F1372" s="54"/>
      <c r="G1372" s="54"/>
      <c r="H1372" s="54"/>
      <c r="I1372" s="54"/>
      <c r="J1372" s="54"/>
      <c r="K1372" s="54"/>
      <c r="L1372" s="54"/>
      <c r="M1372" s="54"/>
      <c r="N1372" s="54"/>
      <c r="O1372" s="54"/>
      <c r="P1372" s="54"/>
      <c r="Q1372" s="54"/>
      <c r="R1372" s="54"/>
      <c r="S1372" s="54"/>
      <c r="T1372" s="54"/>
      <c r="U1372" s="54"/>
      <c r="V1372" s="54"/>
      <c r="W1372" s="54"/>
      <c r="AQ1372" s="117" t="s">
        <v>59</v>
      </c>
      <c r="AR1372" s="117" t="s">
        <v>2456</v>
      </c>
      <c r="AS1372" s="117">
        <v>3110707</v>
      </c>
      <c r="AT1372" s="117"/>
      <c r="AU1372" s="117"/>
    </row>
    <row r="1373" spans="1:47" s="139" customFormat="1" ht="30" customHeight="1">
      <c r="A1373" s="54"/>
      <c r="B1373" s="54"/>
      <c r="C1373" s="54"/>
      <c r="D1373" s="54"/>
      <c r="E1373" s="54"/>
      <c r="F1373" s="54"/>
      <c r="G1373" s="54"/>
      <c r="H1373" s="54"/>
      <c r="I1373" s="54"/>
      <c r="J1373" s="54"/>
      <c r="K1373" s="54"/>
      <c r="L1373" s="54"/>
      <c r="M1373" s="54"/>
      <c r="N1373" s="54"/>
      <c r="O1373" s="54"/>
      <c r="P1373" s="54"/>
      <c r="Q1373" s="54"/>
      <c r="R1373" s="54"/>
      <c r="S1373" s="54"/>
      <c r="T1373" s="54"/>
      <c r="U1373" s="54"/>
      <c r="V1373" s="54"/>
      <c r="W1373" s="54"/>
      <c r="AQ1373" s="117" t="s">
        <v>59</v>
      </c>
      <c r="AR1373" s="117" t="s">
        <v>2469</v>
      </c>
      <c r="AS1373" s="117">
        <v>3110806</v>
      </c>
      <c r="AT1373" s="117"/>
      <c r="AU1373" s="117"/>
    </row>
    <row r="1374" spans="1:47" s="139" customFormat="1" ht="30" customHeight="1">
      <c r="A1374" s="54"/>
      <c r="B1374" s="54"/>
      <c r="C1374" s="54"/>
      <c r="D1374" s="54"/>
      <c r="E1374" s="54"/>
      <c r="F1374" s="54"/>
      <c r="G1374" s="54"/>
      <c r="H1374" s="54"/>
      <c r="I1374" s="54"/>
      <c r="J1374" s="54"/>
      <c r="K1374" s="54"/>
      <c r="L1374" s="54"/>
      <c r="M1374" s="54"/>
      <c r="N1374" s="54"/>
      <c r="O1374" s="54"/>
      <c r="P1374" s="54"/>
      <c r="Q1374" s="54"/>
      <c r="R1374" s="54"/>
      <c r="S1374" s="54"/>
      <c r="T1374" s="54"/>
      <c r="U1374" s="54"/>
      <c r="V1374" s="54"/>
      <c r="W1374" s="54"/>
      <c r="AQ1374" s="117" t="s">
        <v>59</v>
      </c>
      <c r="AR1374" s="117" t="s">
        <v>2485</v>
      </c>
      <c r="AS1374" s="117">
        <v>3110905</v>
      </c>
      <c r="AT1374" s="117"/>
      <c r="AU1374" s="117"/>
    </row>
    <row r="1375" spans="1:47" s="139" customFormat="1" ht="30" customHeight="1">
      <c r="A1375" s="54"/>
      <c r="B1375" s="54"/>
      <c r="C1375" s="54"/>
      <c r="D1375" s="54"/>
      <c r="E1375" s="54"/>
      <c r="F1375" s="54"/>
      <c r="G1375" s="54"/>
      <c r="H1375" s="54"/>
      <c r="I1375" s="54"/>
      <c r="J1375" s="54"/>
      <c r="K1375" s="54"/>
      <c r="L1375" s="54"/>
      <c r="M1375" s="54"/>
      <c r="N1375" s="54"/>
      <c r="O1375" s="54"/>
      <c r="P1375" s="54"/>
      <c r="Q1375" s="54"/>
      <c r="R1375" s="54"/>
      <c r="S1375" s="54"/>
      <c r="T1375" s="54"/>
      <c r="U1375" s="54"/>
      <c r="V1375" s="54"/>
      <c r="W1375" s="54"/>
      <c r="AQ1375" s="117" t="s">
        <v>59</v>
      </c>
      <c r="AR1375" s="117" t="s">
        <v>419</v>
      </c>
      <c r="AS1375" s="117">
        <v>3111002</v>
      </c>
      <c r="AT1375" s="117"/>
      <c r="AU1375" s="117"/>
    </row>
    <row r="1376" spans="1:47" s="139" customFormat="1" ht="30" customHeight="1">
      <c r="A1376" s="54"/>
      <c r="B1376" s="54"/>
      <c r="C1376" s="54"/>
      <c r="D1376" s="54"/>
      <c r="E1376" s="54"/>
      <c r="F1376" s="54"/>
      <c r="G1376" s="54"/>
      <c r="H1376" s="54"/>
      <c r="I1376" s="54"/>
      <c r="J1376" s="54"/>
      <c r="K1376" s="54"/>
      <c r="L1376" s="54"/>
      <c r="M1376" s="54"/>
      <c r="N1376" s="54"/>
      <c r="O1376" s="54"/>
      <c r="P1376" s="54"/>
      <c r="Q1376" s="54"/>
      <c r="R1376" s="54"/>
      <c r="S1376" s="54"/>
      <c r="T1376" s="54"/>
      <c r="U1376" s="54"/>
      <c r="V1376" s="54"/>
      <c r="W1376" s="54"/>
      <c r="AQ1376" s="117" t="s">
        <v>59</v>
      </c>
      <c r="AR1376" s="117" t="s">
        <v>2515</v>
      </c>
      <c r="AS1376" s="117">
        <v>3111101</v>
      </c>
      <c r="AT1376" s="117"/>
      <c r="AU1376" s="117"/>
    </row>
    <row r="1377" spans="1:47" s="139" customFormat="1" ht="30" customHeight="1">
      <c r="A1377" s="54"/>
      <c r="B1377" s="54"/>
      <c r="C1377" s="54"/>
      <c r="D1377" s="54"/>
      <c r="E1377" s="54"/>
      <c r="F1377" s="54"/>
      <c r="G1377" s="54"/>
      <c r="H1377" s="54"/>
      <c r="I1377" s="54"/>
      <c r="J1377" s="54"/>
      <c r="K1377" s="54"/>
      <c r="L1377" s="54"/>
      <c r="M1377" s="54"/>
      <c r="N1377" s="54"/>
      <c r="O1377" s="54"/>
      <c r="P1377" s="54"/>
      <c r="Q1377" s="54"/>
      <c r="R1377" s="54"/>
      <c r="S1377" s="54"/>
      <c r="T1377" s="54"/>
      <c r="U1377" s="54"/>
      <c r="V1377" s="54"/>
      <c r="W1377" s="54"/>
      <c r="AQ1377" s="117" t="s">
        <v>59</v>
      </c>
      <c r="AR1377" s="117" t="s">
        <v>2530</v>
      </c>
      <c r="AS1377" s="117">
        <v>3111150</v>
      </c>
      <c r="AT1377" s="117"/>
      <c r="AU1377" s="117"/>
    </row>
    <row r="1378" spans="1:47" s="139" customFormat="1" ht="30" customHeight="1">
      <c r="A1378" s="54"/>
      <c r="B1378" s="54"/>
      <c r="C1378" s="54"/>
      <c r="D1378" s="54"/>
      <c r="E1378" s="54"/>
      <c r="F1378" s="54"/>
      <c r="G1378" s="54"/>
      <c r="H1378" s="54"/>
      <c r="I1378" s="54"/>
      <c r="J1378" s="54"/>
      <c r="K1378" s="54"/>
      <c r="L1378" s="54"/>
      <c r="M1378" s="54"/>
      <c r="N1378" s="54"/>
      <c r="O1378" s="54"/>
      <c r="P1378" s="54"/>
      <c r="Q1378" s="54"/>
      <c r="R1378" s="54"/>
      <c r="S1378" s="54"/>
      <c r="T1378" s="54"/>
      <c r="U1378" s="54"/>
      <c r="V1378" s="54"/>
      <c r="W1378" s="54"/>
      <c r="AQ1378" s="117" t="s">
        <v>59</v>
      </c>
      <c r="AR1378" s="117" t="s">
        <v>2546</v>
      </c>
      <c r="AS1378" s="117">
        <v>3111200</v>
      </c>
      <c r="AT1378" s="117"/>
      <c r="AU1378" s="117"/>
    </row>
    <row r="1379" spans="1:47" s="139" customFormat="1" ht="30" customHeight="1">
      <c r="A1379" s="54"/>
      <c r="B1379" s="54"/>
      <c r="C1379" s="54"/>
      <c r="D1379" s="54"/>
      <c r="E1379" s="54"/>
      <c r="F1379" s="54"/>
      <c r="G1379" s="54"/>
      <c r="H1379" s="54"/>
      <c r="I1379" s="54"/>
      <c r="J1379" s="54"/>
      <c r="K1379" s="54"/>
      <c r="L1379" s="54"/>
      <c r="M1379" s="54"/>
      <c r="N1379" s="54"/>
      <c r="O1379" s="54"/>
      <c r="P1379" s="54"/>
      <c r="Q1379" s="54"/>
      <c r="R1379" s="54"/>
      <c r="S1379" s="54"/>
      <c r="T1379" s="54"/>
      <c r="U1379" s="54"/>
      <c r="V1379" s="54"/>
      <c r="W1379" s="54"/>
      <c r="AQ1379" s="117" t="s">
        <v>59</v>
      </c>
      <c r="AR1379" s="117" t="s">
        <v>2561</v>
      </c>
      <c r="AS1379" s="117">
        <v>3111309</v>
      </c>
      <c r="AT1379" s="117"/>
      <c r="AU1379" s="117"/>
    </row>
    <row r="1380" spans="1:47" s="139" customFormat="1" ht="30" customHeight="1">
      <c r="A1380" s="54"/>
      <c r="B1380" s="54"/>
      <c r="C1380" s="54"/>
      <c r="D1380" s="54"/>
      <c r="E1380" s="54"/>
      <c r="F1380" s="54"/>
      <c r="G1380" s="54"/>
      <c r="H1380" s="54"/>
      <c r="I1380" s="54"/>
      <c r="J1380" s="54"/>
      <c r="K1380" s="54"/>
      <c r="L1380" s="54"/>
      <c r="M1380" s="54"/>
      <c r="N1380" s="54"/>
      <c r="O1380" s="54"/>
      <c r="P1380" s="54"/>
      <c r="Q1380" s="54"/>
      <c r="R1380" s="54"/>
      <c r="S1380" s="54"/>
      <c r="T1380" s="54"/>
      <c r="U1380" s="54"/>
      <c r="V1380" s="54"/>
      <c r="W1380" s="54"/>
      <c r="AQ1380" s="117" t="s">
        <v>59</v>
      </c>
      <c r="AR1380" s="117" t="s">
        <v>2576</v>
      </c>
      <c r="AS1380" s="117">
        <v>3111408</v>
      </c>
      <c r="AT1380" s="117"/>
      <c r="AU1380" s="117"/>
    </row>
    <row r="1381" spans="1:47" s="139" customFormat="1" ht="30" customHeight="1">
      <c r="A1381" s="54"/>
      <c r="B1381" s="54"/>
      <c r="C1381" s="54"/>
      <c r="D1381" s="54"/>
      <c r="E1381" s="54"/>
      <c r="F1381" s="54"/>
      <c r="G1381" s="54"/>
      <c r="H1381" s="54"/>
      <c r="I1381" s="54"/>
      <c r="J1381" s="54"/>
      <c r="K1381" s="54"/>
      <c r="L1381" s="54"/>
      <c r="M1381" s="54"/>
      <c r="N1381" s="54"/>
      <c r="O1381" s="54"/>
      <c r="P1381" s="54"/>
      <c r="Q1381" s="54"/>
      <c r="R1381" s="54"/>
      <c r="S1381" s="54"/>
      <c r="T1381" s="54"/>
      <c r="U1381" s="54"/>
      <c r="V1381" s="54"/>
      <c r="W1381" s="54"/>
      <c r="AQ1381" s="117" t="s">
        <v>59</v>
      </c>
      <c r="AR1381" s="117" t="s">
        <v>2591</v>
      </c>
      <c r="AS1381" s="117">
        <v>3111507</v>
      </c>
      <c r="AT1381" s="117"/>
      <c r="AU1381" s="117"/>
    </row>
    <row r="1382" spans="1:47" s="139" customFormat="1" ht="30" customHeight="1">
      <c r="A1382" s="54"/>
      <c r="B1382" s="54"/>
      <c r="C1382" s="54"/>
      <c r="D1382" s="54"/>
      <c r="E1382" s="54"/>
      <c r="F1382" s="54"/>
      <c r="G1382" s="54"/>
      <c r="H1382" s="54"/>
      <c r="I1382" s="54"/>
      <c r="J1382" s="54"/>
      <c r="K1382" s="54"/>
      <c r="L1382" s="54"/>
      <c r="M1382" s="54"/>
      <c r="N1382" s="54"/>
      <c r="O1382" s="54"/>
      <c r="P1382" s="54"/>
      <c r="Q1382" s="54"/>
      <c r="R1382" s="54"/>
      <c r="S1382" s="54"/>
      <c r="T1382" s="54"/>
      <c r="U1382" s="54"/>
      <c r="V1382" s="54"/>
      <c r="W1382" s="54"/>
      <c r="AQ1382" s="117" t="s">
        <v>59</v>
      </c>
      <c r="AR1382" s="117" t="s">
        <v>2607</v>
      </c>
      <c r="AS1382" s="117">
        <v>3111606</v>
      </c>
      <c r="AT1382" s="117"/>
      <c r="AU1382" s="117"/>
    </row>
    <row r="1383" spans="1:47" s="139" customFormat="1" ht="30" customHeight="1">
      <c r="A1383" s="54"/>
      <c r="B1383" s="54"/>
      <c r="C1383" s="54"/>
      <c r="D1383" s="54"/>
      <c r="E1383" s="54"/>
      <c r="F1383" s="54"/>
      <c r="G1383" s="54"/>
      <c r="H1383" s="54"/>
      <c r="I1383" s="54"/>
      <c r="J1383" s="54"/>
      <c r="K1383" s="54"/>
      <c r="L1383" s="54"/>
      <c r="M1383" s="54"/>
      <c r="N1383" s="54"/>
      <c r="O1383" s="54"/>
      <c r="P1383" s="54"/>
      <c r="Q1383" s="54"/>
      <c r="R1383" s="54"/>
      <c r="S1383" s="54"/>
      <c r="T1383" s="54"/>
      <c r="U1383" s="54"/>
      <c r="V1383" s="54"/>
      <c r="W1383" s="54"/>
      <c r="AQ1383" s="117" t="s">
        <v>59</v>
      </c>
      <c r="AR1383" s="117" t="s">
        <v>2621</v>
      </c>
      <c r="AS1383" s="117">
        <v>3111903</v>
      </c>
      <c r="AT1383" s="117"/>
      <c r="AU1383" s="117"/>
    </row>
    <row r="1384" spans="1:47" s="139" customFormat="1" ht="30" customHeight="1">
      <c r="A1384" s="54"/>
      <c r="B1384" s="54"/>
      <c r="C1384" s="54"/>
      <c r="D1384" s="54"/>
      <c r="E1384" s="54"/>
      <c r="F1384" s="54"/>
      <c r="G1384" s="54"/>
      <c r="H1384" s="54"/>
      <c r="I1384" s="54"/>
      <c r="J1384" s="54"/>
      <c r="K1384" s="54"/>
      <c r="L1384" s="54"/>
      <c r="M1384" s="54"/>
      <c r="N1384" s="54"/>
      <c r="O1384" s="54"/>
      <c r="P1384" s="54"/>
      <c r="Q1384" s="54"/>
      <c r="R1384" s="54"/>
      <c r="S1384" s="54"/>
      <c r="T1384" s="54"/>
      <c r="U1384" s="54"/>
      <c r="V1384" s="54"/>
      <c r="W1384" s="54"/>
      <c r="AQ1384" s="117" t="s">
        <v>59</v>
      </c>
      <c r="AR1384" s="117" t="s">
        <v>2634</v>
      </c>
      <c r="AS1384" s="117">
        <v>3111705</v>
      </c>
      <c r="AT1384" s="117"/>
      <c r="AU1384" s="117"/>
    </row>
    <row r="1385" spans="1:47" s="139" customFormat="1" ht="30" customHeight="1">
      <c r="A1385" s="54"/>
      <c r="B1385" s="54"/>
      <c r="C1385" s="54"/>
      <c r="D1385" s="54"/>
      <c r="E1385" s="54"/>
      <c r="F1385" s="54"/>
      <c r="G1385" s="54"/>
      <c r="H1385" s="54"/>
      <c r="I1385" s="54"/>
      <c r="J1385" s="54"/>
      <c r="K1385" s="54"/>
      <c r="L1385" s="54"/>
      <c r="M1385" s="54"/>
      <c r="N1385" s="54"/>
      <c r="O1385" s="54"/>
      <c r="P1385" s="54"/>
      <c r="Q1385" s="54"/>
      <c r="R1385" s="54"/>
      <c r="S1385" s="54"/>
      <c r="T1385" s="54"/>
      <c r="U1385" s="54"/>
      <c r="V1385" s="54"/>
      <c r="W1385" s="54"/>
      <c r="AQ1385" s="117" t="s">
        <v>59</v>
      </c>
      <c r="AR1385" s="117" t="s">
        <v>1734</v>
      </c>
      <c r="AS1385" s="117">
        <v>3111804</v>
      </c>
      <c r="AT1385" s="117"/>
      <c r="AU1385" s="117"/>
    </row>
    <row r="1386" spans="1:47" s="139" customFormat="1" ht="30" customHeight="1">
      <c r="A1386" s="54"/>
      <c r="B1386" s="54"/>
      <c r="C1386" s="54"/>
      <c r="D1386" s="54"/>
      <c r="E1386" s="54"/>
      <c r="F1386" s="54"/>
      <c r="G1386" s="54"/>
      <c r="H1386" s="54"/>
      <c r="I1386" s="54"/>
      <c r="J1386" s="54"/>
      <c r="K1386" s="54"/>
      <c r="L1386" s="54"/>
      <c r="M1386" s="54"/>
      <c r="N1386" s="54"/>
      <c r="O1386" s="54"/>
      <c r="P1386" s="54"/>
      <c r="Q1386" s="54"/>
      <c r="R1386" s="54"/>
      <c r="S1386" s="54"/>
      <c r="T1386" s="54"/>
      <c r="U1386" s="54"/>
      <c r="V1386" s="54"/>
      <c r="W1386" s="54"/>
      <c r="AQ1386" s="117" t="s">
        <v>59</v>
      </c>
      <c r="AR1386" s="117" t="s">
        <v>1813</v>
      </c>
      <c r="AS1386" s="117">
        <v>3112000</v>
      </c>
      <c r="AT1386" s="117"/>
      <c r="AU1386" s="117"/>
    </row>
    <row r="1387" spans="1:47" s="139" customFormat="1" ht="30" customHeight="1">
      <c r="A1387" s="54"/>
      <c r="B1387" s="54"/>
      <c r="C1387" s="54"/>
      <c r="D1387" s="54"/>
      <c r="E1387" s="54"/>
      <c r="F1387" s="54"/>
      <c r="G1387" s="54"/>
      <c r="H1387" s="54"/>
      <c r="I1387" s="54"/>
      <c r="J1387" s="54"/>
      <c r="K1387" s="54"/>
      <c r="L1387" s="54"/>
      <c r="M1387" s="54"/>
      <c r="N1387" s="54"/>
      <c r="O1387" s="54"/>
      <c r="P1387" s="54"/>
      <c r="Q1387" s="54"/>
      <c r="R1387" s="54"/>
      <c r="S1387" s="54"/>
      <c r="T1387" s="54"/>
      <c r="U1387" s="54"/>
      <c r="V1387" s="54"/>
      <c r="W1387" s="54"/>
      <c r="AQ1387" s="117" t="s">
        <v>59</v>
      </c>
      <c r="AR1387" s="117" t="s">
        <v>486</v>
      </c>
      <c r="AS1387" s="117">
        <v>3112059</v>
      </c>
      <c r="AT1387" s="117"/>
      <c r="AU1387" s="117"/>
    </row>
    <row r="1388" spans="1:47" s="139" customFormat="1" ht="30" customHeight="1">
      <c r="A1388" s="54"/>
      <c r="B1388" s="54"/>
      <c r="C1388" s="54"/>
      <c r="D1388" s="54"/>
      <c r="E1388" s="54"/>
      <c r="F1388" s="54"/>
      <c r="G1388" s="54"/>
      <c r="H1388" s="54"/>
      <c r="I1388" s="54"/>
      <c r="J1388" s="54"/>
      <c r="K1388" s="54"/>
      <c r="L1388" s="54"/>
      <c r="M1388" s="54"/>
      <c r="N1388" s="54"/>
      <c r="O1388" s="54"/>
      <c r="P1388" s="54"/>
      <c r="Q1388" s="54"/>
      <c r="R1388" s="54"/>
      <c r="S1388" s="54"/>
      <c r="T1388" s="54"/>
      <c r="U1388" s="54"/>
      <c r="V1388" s="54"/>
      <c r="W1388" s="54"/>
      <c r="AQ1388" s="117" t="s">
        <v>59</v>
      </c>
      <c r="AR1388" s="117" t="s">
        <v>2691</v>
      </c>
      <c r="AS1388" s="117">
        <v>3112109</v>
      </c>
      <c r="AT1388" s="117"/>
      <c r="AU1388" s="117"/>
    </row>
    <row r="1389" spans="1:47" s="139" customFormat="1" ht="30" customHeight="1">
      <c r="A1389" s="54"/>
      <c r="B1389" s="54"/>
      <c r="C1389" s="54"/>
      <c r="D1389" s="54"/>
      <c r="E1389" s="54"/>
      <c r="F1389" s="54"/>
      <c r="G1389" s="54"/>
      <c r="H1389" s="54"/>
      <c r="I1389" s="54"/>
      <c r="J1389" s="54"/>
      <c r="K1389" s="54"/>
      <c r="L1389" s="54"/>
      <c r="M1389" s="54"/>
      <c r="N1389" s="54"/>
      <c r="O1389" s="54"/>
      <c r="P1389" s="54"/>
      <c r="Q1389" s="54"/>
      <c r="R1389" s="54"/>
      <c r="S1389" s="54"/>
      <c r="T1389" s="54"/>
      <c r="U1389" s="54"/>
      <c r="V1389" s="54"/>
      <c r="W1389" s="54"/>
      <c r="AQ1389" s="117" t="s">
        <v>59</v>
      </c>
      <c r="AR1389" s="117" t="s">
        <v>2707</v>
      </c>
      <c r="AS1389" s="117">
        <v>3112208</v>
      </c>
      <c r="AT1389" s="117"/>
      <c r="AU1389" s="117"/>
    </row>
    <row r="1390" spans="1:47" s="139" customFormat="1" ht="30" customHeight="1">
      <c r="A1390" s="54"/>
      <c r="B1390" s="54"/>
      <c r="C1390" s="54"/>
      <c r="D1390" s="54"/>
      <c r="E1390" s="54"/>
      <c r="F1390" s="54"/>
      <c r="G1390" s="54"/>
      <c r="H1390" s="54"/>
      <c r="I1390" s="54"/>
      <c r="J1390" s="54"/>
      <c r="K1390" s="54"/>
      <c r="L1390" s="54"/>
      <c r="M1390" s="54"/>
      <c r="N1390" s="54"/>
      <c r="O1390" s="54"/>
      <c r="P1390" s="54"/>
      <c r="Q1390" s="54"/>
      <c r="R1390" s="54"/>
      <c r="S1390" s="54"/>
      <c r="T1390" s="54"/>
      <c r="U1390" s="54"/>
      <c r="V1390" s="54"/>
      <c r="W1390" s="54"/>
      <c r="AQ1390" s="117" t="s">
        <v>59</v>
      </c>
      <c r="AR1390" s="117" t="s">
        <v>2722</v>
      </c>
      <c r="AS1390" s="117">
        <v>3112307</v>
      </c>
      <c r="AT1390" s="117"/>
      <c r="AU1390" s="117"/>
    </row>
    <row r="1391" spans="1:47" s="139" customFormat="1" ht="30" customHeight="1">
      <c r="A1391" s="54"/>
      <c r="B1391" s="54"/>
      <c r="C1391" s="54"/>
      <c r="D1391" s="54"/>
      <c r="E1391" s="54"/>
      <c r="F1391" s="54"/>
      <c r="G1391" s="54"/>
      <c r="H1391" s="54"/>
      <c r="I1391" s="54"/>
      <c r="J1391" s="54"/>
      <c r="K1391" s="54"/>
      <c r="L1391" s="54"/>
      <c r="M1391" s="54"/>
      <c r="N1391" s="54"/>
      <c r="O1391" s="54"/>
      <c r="P1391" s="54"/>
      <c r="Q1391" s="54"/>
      <c r="R1391" s="54"/>
      <c r="S1391" s="54"/>
      <c r="T1391" s="54"/>
      <c r="U1391" s="54"/>
      <c r="V1391" s="54"/>
      <c r="W1391" s="54"/>
      <c r="AQ1391" s="117" t="s">
        <v>59</v>
      </c>
      <c r="AR1391" s="117" t="s">
        <v>2738</v>
      </c>
      <c r="AS1391" s="117">
        <v>3112406</v>
      </c>
      <c r="AT1391" s="117"/>
      <c r="AU1391" s="117"/>
    </row>
    <row r="1392" spans="1:47" s="139" customFormat="1" ht="30" customHeight="1">
      <c r="A1392" s="54"/>
      <c r="B1392" s="54"/>
      <c r="C1392" s="54"/>
      <c r="D1392" s="54"/>
      <c r="E1392" s="54"/>
      <c r="F1392" s="54"/>
      <c r="G1392" s="54"/>
      <c r="H1392" s="54"/>
      <c r="I1392" s="54"/>
      <c r="J1392" s="54"/>
      <c r="K1392" s="54"/>
      <c r="L1392" s="54"/>
      <c r="M1392" s="54"/>
      <c r="N1392" s="54"/>
      <c r="O1392" s="54"/>
      <c r="P1392" s="54"/>
      <c r="Q1392" s="54"/>
      <c r="R1392" s="54"/>
      <c r="S1392" s="54"/>
      <c r="T1392" s="54"/>
      <c r="U1392" s="54"/>
      <c r="V1392" s="54"/>
      <c r="W1392" s="54"/>
      <c r="AQ1392" s="117" t="s">
        <v>59</v>
      </c>
      <c r="AR1392" s="117" t="s">
        <v>2753</v>
      </c>
      <c r="AS1392" s="117">
        <v>3112505</v>
      </c>
      <c r="AT1392" s="117"/>
      <c r="AU1392" s="117"/>
    </row>
    <row r="1393" spans="1:47" s="139" customFormat="1" ht="30" customHeight="1">
      <c r="A1393" s="54"/>
      <c r="B1393" s="54"/>
      <c r="C1393" s="54"/>
      <c r="D1393" s="54"/>
      <c r="E1393" s="54"/>
      <c r="F1393" s="54"/>
      <c r="G1393" s="54"/>
      <c r="H1393" s="54"/>
      <c r="I1393" s="54"/>
      <c r="J1393" s="54"/>
      <c r="K1393" s="54"/>
      <c r="L1393" s="54"/>
      <c r="M1393" s="54"/>
      <c r="N1393" s="54"/>
      <c r="O1393" s="54"/>
      <c r="P1393" s="54"/>
      <c r="Q1393" s="54"/>
      <c r="R1393" s="54"/>
      <c r="S1393" s="54"/>
      <c r="T1393" s="54"/>
      <c r="U1393" s="54"/>
      <c r="V1393" s="54"/>
      <c r="W1393" s="54"/>
      <c r="AQ1393" s="117" t="s">
        <v>59</v>
      </c>
      <c r="AR1393" s="117" t="s">
        <v>2768</v>
      </c>
      <c r="AS1393" s="117">
        <v>3112604</v>
      </c>
      <c r="AT1393" s="117"/>
      <c r="AU1393" s="117"/>
    </row>
    <row r="1394" spans="1:47" s="139" customFormat="1" ht="30" customHeight="1">
      <c r="A1394" s="54"/>
      <c r="B1394" s="54"/>
      <c r="C1394" s="54"/>
      <c r="D1394" s="54"/>
      <c r="E1394" s="54"/>
      <c r="F1394" s="54"/>
      <c r="G1394" s="54"/>
      <c r="H1394" s="54"/>
      <c r="I1394" s="54"/>
      <c r="J1394" s="54"/>
      <c r="K1394" s="54"/>
      <c r="L1394" s="54"/>
      <c r="M1394" s="54"/>
      <c r="N1394" s="54"/>
      <c r="O1394" s="54"/>
      <c r="P1394" s="54"/>
      <c r="Q1394" s="54"/>
      <c r="R1394" s="54"/>
      <c r="S1394" s="54"/>
      <c r="T1394" s="54"/>
      <c r="U1394" s="54"/>
      <c r="V1394" s="54"/>
      <c r="W1394" s="54"/>
      <c r="AQ1394" s="117" t="s">
        <v>59</v>
      </c>
      <c r="AR1394" s="117" t="s">
        <v>2784</v>
      </c>
      <c r="AS1394" s="117">
        <v>3112653</v>
      </c>
      <c r="AT1394" s="117"/>
      <c r="AU1394" s="117"/>
    </row>
    <row r="1395" spans="1:47" s="139" customFormat="1" ht="30" customHeight="1">
      <c r="A1395" s="54"/>
      <c r="B1395" s="54"/>
      <c r="C1395" s="54"/>
      <c r="D1395" s="54"/>
      <c r="E1395" s="54"/>
      <c r="F1395" s="54"/>
      <c r="G1395" s="54"/>
      <c r="H1395" s="54"/>
      <c r="I1395" s="54"/>
      <c r="J1395" s="54"/>
      <c r="K1395" s="54"/>
      <c r="L1395" s="54"/>
      <c r="M1395" s="54"/>
      <c r="N1395" s="54"/>
      <c r="O1395" s="54"/>
      <c r="P1395" s="54"/>
      <c r="Q1395" s="54"/>
      <c r="R1395" s="54"/>
      <c r="S1395" s="54"/>
      <c r="T1395" s="54"/>
      <c r="U1395" s="54"/>
      <c r="V1395" s="54"/>
      <c r="W1395" s="54"/>
      <c r="AQ1395" s="117" t="s">
        <v>59</v>
      </c>
      <c r="AR1395" s="117" t="s">
        <v>2799</v>
      </c>
      <c r="AS1395" s="117">
        <v>3112703</v>
      </c>
      <c r="AT1395" s="117"/>
      <c r="AU1395" s="117"/>
    </row>
    <row r="1396" spans="1:47" s="139" customFormat="1" ht="30" customHeight="1">
      <c r="A1396" s="54"/>
      <c r="B1396" s="54"/>
      <c r="C1396" s="54"/>
      <c r="D1396" s="54"/>
      <c r="E1396" s="54"/>
      <c r="F1396" s="54"/>
      <c r="G1396" s="54"/>
      <c r="H1396" s="54"/>
      <c r="I1396" s="54"/>
      <c r="J1396" s="54"/>
      <c r="K1396" s="54"/>
      <c r="L1396" s="54"/>
      <c r="M1396" s="54"/>
      <c r="N1396" s="54"/>
      <c r="O1396" s="54"/>
      <c r="P1396" s="54"/>
      <c r="Q1396" s="54"/>
      <c r="R1396" s="54"/>
      <c r="S1396" s="54"/>
      <c r="T1396" s="54"/>
      <c r="U1396" s="54"/>
      <c r="V1396" s="54"/>
      <c r="W1396" s="54"/>
      <c r="AQ1396" s="117" t="s">
        <v>59</v>
      </c>
      <c r="AR1396" s="117" t="s">
        <v>2814</v>
      </c>
      <c r="AS1396" s="117">
        <v>3112802</v>
      </c>
      <c r="AT1396" s="117"/>
      <c r="AU1396" s="117"/>
    </row>
    <row r="1397" spans="1:47" s="139" customFormat="1" ht="30" customHeight="1">
      <c r="A1397" s="54"/>
      <c r="B1397" s="54"/>
      <c r="C1397" s="54"/>
      <c r="D1397" s="54"/>
      <c r="E1397" s="54"/>
      <c r="F1397" s="54"/>
      <c r="G1397" s="54"/>
      <c r="H1397" s="54"/>
      <c r="I1397" s="54"/>
      <c r="J1397" s="54"/>
      <c r="K1397" s="54"/>
      <c r="L1397" s="54"/>
      <c r="M1397" s="54"/>
      <c r="N1397" s="54"/>
      <c r="O1397" s="54"/>
      <c r="P1397" s="54"/>
      <c r="Q1397" s="54"/>
      <c r="R1397" s="54"/>
      <c r="S1397" s="54"/>
      <c r="T1397" s="54"/>
      <c r="U1397" s="54"/>
      <c r="V1397" s="54"/>
      <c r="W1397" s="54"/>
      <c r="AQ1397" s="117" t="s">
        <v>59</v>
      </c>
      <c r="AR1397" s="117" t="s">
        <v>2828</v>
      </c>
      <c r="AS1397" s="117">
        <v>3112901</v>
      </c>
      <c r="AT1397" s="117"/>
      <c r="AU1397" s="117"/>
    </row>
    <row r="1398" spans="1:47" s="139" customFormat="1" ht="30" customHeight="1">
      <c r="A1398" s="54"/>
      <c r="B1398" s="54"/>
      <c r="C1398" s="54"/>
      <c r="D1398" s="54"/>
      <c r="E1398" s="54"/>
      <c r="F1398" s="54"/>
      <c r="G1398" s="54"/>
      <c r="H1398" s="54"/>
      <c r="I1398" s="54"/>
      <c r="J1398" s="54"/>
      <c r="K1398" s="54"/>
      <c r="L1398" s="54"/>
      <c r="M1398" s="54"/>
      <c r="N1398" s="54"/>
      <c r="O1398" s="54"/>
      <c r="P1398" s="54"/>
      <c r="Q1398" s="54"/>
      <c r="R1398" s="54"/>
      <c r="S1398" s="54"/>
      <c r="T1398" s="54"/>
      <c r="U1398" s="54"/>
      <c r="V1398" s="54"/>
      <c r="W1398" s="54"/>
      <c r="AQ1398" s="117" t="s">
        <v>59</v>
      </c>
      <c r="AR1398" s="117" t="s">
        <v>2840</v>
      </c>
      <c r="AS1398" s="117">
        <v>3113008</v>
      </c>
      <c r="AT1398" s="117"/>
      <c r="AU1398" s="117"/>
    </row>
    <row r="1399" spans="1:47" s="139" customFormat="1" ht="30" customHeight="1">
      <c r="A1399" s="54"/>
      <c r="B1399" s="54"/>
      <c r="C1399" s="54"/>
      <c r="D1399" s="54"/>
      <c r="E1399" s="54"/>
      <c r="F1399" s="54"/>
      <c r="G1399" s="54"/>
      <c r="H1399" s="54"/>
      <c r="I1399" s="54"/>
      <c r="J1399" s="54"/>
      <c r="K1399" s="54"/>
      <c r="L1399" s="54"/>
      <c r="M1399" s="54"/>
      <c r="N1399" s="54"/>
      <c r="O1399" s="54"/>
      <c r="P1399" s="54"/>
      <c r="Q1399" s="54"/>
      <c r="R1399" s="54"/>
      <c r="S1399" s="54"/>
      <c r="T1399" s="54"/>
      <c r="U1399" s="54"/>
      <c r="V1399" s="54"/>
      <c r="W1399" s="54"/>
      <c r="AQ1399" s="117" t="s">
        <v>59</v>
      </c>
      <c r="AR1399" s="117" t="s">
        <v>2853</v>
      </c>
      <c r="AS1399" s="117">
        <v>3113107</v>
      </c>
      <c r="AT1399" s="117"/>
      <c r="AU1399" s="117"/>
    </row>
    <row r="1400" spans="1:47" s="139" customFormat="1" ht="30" customHeight="1">
      <c r="A1400" s="54"/>
      <c r="B1400" s="54"/>
      <c r="C1400" s="54"/>
      <c r="D1400" s="54"/>
      <c r="E1400" s="54"/>
      <c r="F1400" s="54"/>
      <c r="G1400" s="54"/>
      <c r="H1400" s="54"/>
      <c r="I1400" s="54"/>
      <c r="J1400" s="54"/>
      <c r="K1400" s="54"/>
      <c r="L1400" s="54"/>
      <c r="M1400" s="54"/>
      <c r="N1400" s="54"/>
      <c r="O1400" s="54"/>
      <c r="P1400" s="54"/>
      <c r="Q1400" s="54"/>
      <c r="R1400" s="54"/>
      <c r="S1400" s="54"/>
      <c r="T1400" s="54"/>
      <c r="U1400" s="54"/>
      <c r="V1400" s="54"/>
      <c r="W1400" s="54"/>
      <c r="AQ1400" s="117" t="s">
        <v>59</v>
      </c>
      <c r="AR1400" s="117" t="s">
        <v>2866</v>
      </c>
      <c r="AS1400" s="117">
        <v>3113206</v>
      </c>
      <c r="AT1400" s="117"/>
      <c r="AU1400" s="117"/>
    </row>
    <row r="1401" spans="1:47" s="139" customFormat="1" ht="30" customHeight="1">
      <c r="A1401" s="54"/>
      <c r="B1401" s="54"/>
      <c r="C1401" s="54"/>
      <c r="D1401" s="54"/>
      <c r="E1401" s="54"/>
      <c r="F1401" s="54"/>
      <c r="G1401" s="54"/>
      <c r="H1401" s="54"/>
      <c r="I1401" s="54"/>
      <c r="J1401" s="54"/>
      <c r="K1401" s="54"/>
      <c r="L1401" s="54"/>
      <c r="M1401" s="54"/>
      <c r="N1401" s="54"/>
      <c r="O1401" s="54"/>
      <c r="P1401" s="54"/>
      <c r="Q1401" s="54"/>
      <c r="R1401" s="54"/>
      <c r="S1401" s="54"/>
      <c r="T1401" s="54"/>
      <c r="U1401" s="54"/>
      <c r="V1401" s="54"/>
      <c r="W1401" s="54"/>
      <c r="AQ1401" s="117" t="s">
        <v>59</v>
      </c>
      <c r="AR1401" s="117" t="s">
        <v>2879</v>
      </c>
      <c r="AS1401" s="117">
        <v>3113305</v>
      </c>
      <c r="AT1401" s="117"/>
      <c r="AU1401" s="117"/>
    </row>
    <row r="1402" spans="1:47" s="139" customFormat="1" ht="30" customHeight="1">
      <c r="A1402" s="54"/>
      <c r="B1402" s="54"/>
      <c r="C1402" s="54"/>
      <c r="D1402" s="54"/>
      <c r="E1402" s="54"/>
      <c r="F1402" s="54"/>
      <c r="G1402" s="54"/>
      <c r="H1402" s="54"/>
      <c r="I1402" s="54"/>
      <c r="J1402" s="54"/>
      <c r="K1402" s="54"/>
      <c r="L1402" s="54"/>
      <c r="M1402" s="54"/>
      <c r="N1402" s="54"/>
      <c r="O1402" s="54"/>
      <c r="P1402" s="54"/>
      <c r="Q1402" s="54"/>
      <c r="R1402" s="54"/>
      <c r="S1402" s="54"/>
      <c r="T1402" s="54"/>
      <c r="U1402" s="54"/>
      <c r="V1402" s="54"/>
      <c r="W1402" s="54"/>
      <c r="AQ1402" s="117" t="s">
        <v>59</v>
      </c>
      <c r="AR1402" s="117" t="s">
        <v>2891</v>
      </c>
      <c r="AS1402" s="117">
        <v>3113404</v>
      </c>
      <c r="AT1402" s="117"/>
      <c r="AU1402" s="117"/>
    </row>
    <row r="1403" spans="1:47" s="139" customFormat="1" ht="30" customHeight="1">
      <c r="A1403" s="54"/>
      <c r="B1403" s="54"/>
      <c r="C1403" s="54"/>
      <c r="D1403" s="54"/>
      <c r="E1403" s="54"/>
      <c r="F1403" s="54"/>
      <c r="G1403" s="54"/>
      <c r="H1403" s="54"/>
      <c r="I1403" s="54"/>
      <c r="J1403" s="54"/>
      <c r="K1403" s="54"/>
      <c r="L1403" s="54"/>
      <c r="M1403" s="54"/>
      <c r="N1403" s="54"/>
      <c r="O1403" s="54"/>
      <c r="P1403" s="54"/>
      <c r="Q1403" s="54"/>
      <c r="R1403" s="54"/>
      <c r="S1403" s="54"/>
      <c r="T1403" s="54"/>
      <c r="U1403" s="54"/>
      <c r="V1403" s="54"/>
      <c r="W1403" s="54"/>
      <c r="AQ1403" s="117" t="s">
        <v>59</v>
      </c>
      <c r="AR1403" s="117" t="s">
        <v>2904</v>
      </c>
      <c r="AS1403" s="117">
        <v>3113503</v>
      </c>
      <c r="AT1403" s="117"/>
      <c r="AU1403" s="117"/>
    </row>
    <row r="1404" spans="1:47" s="139" customFormat="1" ht="30" customHeight="1">
      <c r="A1404" s="54"/>
      <c r="B1404" s="54"/>
      <c r="C1404" s="54"/>
      <c r="D1404" s="54"/>
      <c r="E1404" s="54"/>
      <c r="F1404" s="54"/>
      <c r="G1404" s="54"/>
      <c r="H1404" s="54"/>
      <c r="I1404" s="54"/>
      <c r="J1404" s="54"/>
      <c r="K1404" s="54"/>
      <c r="L1404" s="54"/>
      <c r="M1404" s="54"/>
      <c r="N1404" s="54"/>
      <c r="O1404" s="54"/>
      <c r="P1404" s="54"/>
      <c r="Q1404" s="54"/>
      <c r="R1404" s="54"/>
      <c r="S1404" s="54"/>
      <c r="T1404" s="54"/>
      <c r="U1404" s="54"/>
      <c r="V1404" s="54"/>
      <c r="W1404" s="54"/>
      <c r="AQ1404" s="117" t="s">
        <v>59</v>
      </c>
      <c r="AR1404" s="117" t="s">
        <v>2916</v>
      </c>
      <c r="AS1404" s="117">
        <v>3113602</v>
      </c>
      <c r="AT1404" s="117"/>
      <c r="AU1404" s="117"/>
    </row>
    <row r="1405" spans="1:47" s="139" customFormat="1" ht="30" customHeight="1">
      <c r="A1405" s="54"/>
      <c r="B1405" s="54"/>
      <c r="C1405" s="54"/>
      <c r="D1405" s="54"/>
      <c r="E1405" s="54"/>
      <c r="F1405" s="54"/>
      <c r="G1405" s="54"/>
      <c r="H1405" s="54"/>
      <c r="I1405" s="54"/>
      <c r="J1405" s="54"/>
      <c r="K1405" s="54"/>
      <c r="L1405" s="54"/>
      <c r="M1405" s="54"/>
      <c r="N1405" s="54"/>
      <c r="O1405" s="54"/>
      <c r="P1405" s="54"/>
      <c r="Q1405" s="54"/>
      <c r="R1405" s="54"/>
      <c r="S1405" s="54"/>
      <c r="T1405" s="54"/>
      <c r="U1405" s="54"/>
      <c r="V1405" s="54"/>
      <c r="W1405" s="54"/>
      <c r="AQ1405" s="117" t="s">
        <v>59</v>
      </c>
      <c r="AR1405" s="117" t="s">
        <v>2928</v>
      </c>
      <c r="AS1405" s="117">
        <v>3113701</v>
      </c>
      <c r="AT1405" s="117"/>
      <c r="AU1405" s="117"/>
    </row>
    <row r="1406" spans="1:47" s="139" customFormat="1" ht="30" customHeight="1">
      <c r="A1406" s="54"/>
      <c r="B1406" s="54"/>
      <c r="C1406" s="54"/>
      <c r="D1406" s="54"/>
      <c r="E1406" s="54"/>
      <c r="F1406" s="54"/>
      <c r="G1406" s="54"/>
      <c r="H1406" s="54"/>
      <c r="I1406" s="54"/>
      <c r="J1406" s="54"/>
      <c r="K1406" s="54"/>
      <c r="L1406" s="54"/>
      <c r="M1406" s="54"/>
      <c r="N1406" s="54"/>
      <c r="O1406" s="54"/>
      <c r="P1406" s="54"/>
      <c r="Q1406" s="54"/>
      <c r="R1406" s="54"/>
      <c r="S1406" s="54"/>
      <c r="T1406" s="54"/>
      <c r="U1406" s="54"/>
      <c r="V1406" s="54"/>
      <c r="W1406" s="54"/>
      <c r="AQ1406" s="117" t="s">
        <v>59</v>
      </c>
      <c r="AR1406" s="117" t="s">
        <v>2939</v>
      </c>
      <c r="AS1406" s="117">
        <v>3113800</v>
      </c>
      <c r="AT1406" s="117"/>
      <c r="AU1406" s="117"/>
    </row>
    <row r="1407" spans="1:47" s="139" customFormat="1" ht="30" customHeight="1">
      <c r="A1407" s="54"/>
      <c r="B1407" s="54"/>
      <c r="C1407" s="54"/>
      <c r="D1407" s="54"/>
      <c r="E1407" s="54"/>
      <c r="F1407" s="54"/>
      <c r="G1407" s="54"/>
      <c r="H1407" s="54"/>
      <c r="I1407" s="54"/>
      <c r="J1407" s="54"/>
      <c r="K1407" s="54"/>
      <c r="L1407" s="54"/>
      <c r="M1407" s="54"/>
      <c r="N1407" s="54"/>
      <c r="O1407" s="54"/>
      <c r="P1407" s="54"/>
      <c r="Q1407" s="54"/>
      <c r="R1407" s="54"/>
      <c r="S1407" s="54"/>
      <c r="T1407" s="54"/>
      <c r="U1407" s="54"/>
      <c r="V1407" s="54"/>
      <c r="W1407" s="54"/>
      <c r="AQ1407" s="117" t="s">
        <v>59</v>
      </c>
      <c r="AR1407" s="117" t="s">
        <v>2951</v>
      </c>
      <c r="AS1407" s="117">
        <v>3113909</v>
      </c>
      <c r="AT1407" s="117"/>
      <c r="AU1407" s="117"/>
    </row>
    <row r="1408" spans="1:47" s="139" customFormat="1" ht="30" customHeight="1">
      <c r="A1408" s="54"/>
      <c r="B1408" s="54"/>
      <c r="C1408" s="54"/>
      <c r="D1408" s="54"/>
      <c r="E1408" s="54"/>
      <c r="F1408" s="54"/>
      <c r="G1408" s="54"/>
      <c r="H1408" s="54"/>
      <c r="I1408" s="54"/>
      <c r="J1408" s="54"/>
      <c r="K1408" s="54"/>
      <c r="L1408" s="54"/>
      <c r="M1408" s="54"/>
      <c r="N1408" s="54"/>
      <c r="O1408" s="54"/>
      <c r="P1408" s="54"/>
      <c r="Q1408" s="54"/>
      <c r="R1408" s="54"/>
      <c r="S1408" s="54"/>
      <c r="T1408" s="54"/>
      <c r="U1408" s="54"/>
      <c r="V1408" s="54"/>
      <c r="W1408" s="54"/>
      <c r="AQ1408" s="117" t="s">
        <v>59</v>
      </c>
      <c r="AR1408" s="117" t="s">
        <v>2963</v>
      </c>
      <c r="AS1408" s="117">
        <v>3114006</v>
      </c>
      <c r="AT1408" s="117"/>
      <c r="AU1408" s="117"/>
    </row>
    <row r="1409" spans="1:47" s="139" customFormat="1" ht="30" customHeight="1">
      <c r="A1409" s="54"/>
      <c r="B1409" s="54"/>
      <c r="C1409" s="54"/>
      <c r="D1409" s="54"/>
      <c r="E1409" s="54"/>
      <c r="F1409" s="54"/>
      <c r="G1409" s="54"/>
      <c r="H1409" s="54"/>
      <c r="I1409" s="54"/>
      <c r="J1409" s="54"/>
      <c r="K1409" s="54"/>
      <c r="L1409" s="54"/>
      <c r="M1409" s="54"/>
      <c r="N1409" s="54"/>
      <c r="O1409" s="54"/>
      <c r="P1409" s="54"/>
      <c r="Q1409" s="54"/>
      <c r="R1409" s="54"/>
      <c r="S1409" s="54"/>
      <c r="T1409" s="54"/>
      <c r="U1409" s="54"/>
      <c r="V1409" s="54"/>
      <c r="W1409" s="54"/>
      <c r="AQ1409" s="117" t="s">
        <v>59</v>
      </c>
      <c r="AR1409" s="117" t="s">
        <v>2975</v>
      </c>
      <c r="AS1409" s="117">
        <v>3114105</v>
      </c>
      <c r="AT1409" s="117"/>
      <c r="AU1409" s="117"/>
    </row>
    <row r="1410" spans="1:47" s="139" customFormat="1" ht="30" customHeight="1">
      <c r="A1410" s="54"/>
      <c r="B1410" s="54"/>
      <c r="C1410" s="54"/>
      <c r="D1410" s="54"/>
      <c r="E1410" s="54"/>
      <c r="F1410" s="54"/>
      <c r="G1410" s="54"/>
      <c r="H1410" s="54"/>
      <c r="I1410" s="54"/>
      <c r="J1410" s="54"/>
      <c r="K1410" s="54"/>
      <c r="L1410" s="54"/>
      <c r="M1410" s="54"/>
      <c r="N1410" s="54"/>
      <c r="O1410" s="54"/>
      <c r="P1410" s="54"/>
      <c r="Q1410" s="54"/>
      <c r="R1410" s="54"/>
      <c r="S1410" s="54"/>
      <c r="T1410" s="54"/>
      <c r="U1410" s="54"/>
      <c r="V1410" s="54"/>
      <c r="W1410" s="54"/>
      <c r="AQ1410" s="117" t="s">
        <v>59</v>
      </c>
      <c r="AR1410" s="117" t="s">
        <v>2988</v>
      </c>
      <c r="AS1410" s="117">
        <v>3114204</v>
      </c>
      <c r="AT1410" s="117"/>
      <c r="AU1410" s="117"/>
    </row>
    <row r="1411" spans="1:47" s="139" customFormat="1" ht="30" customHeight="1">
      <c r="A1411" s="54"/>
      <c r="B1411" s="54"/>
      <c r="C1411" s="54"/>
      <c r="D1411" s="54"/>
      <c r="E1411" s="54"/>
      <c r="F1411" s="54"/>
      <c r="G1411" s="54"/>
      <c r="H1411" s="54"/>
      <c r="I1411" s="54"/>
      <c r="J1411" s="54"/>
      <c r="K1411" s="54"/>
      <c r="L1411" s="54"/>
      <c r="M1411" s="54"/>
      <c r="N1411" s="54"/>
      <c r="O1411" s="54"/>
      <c r="P1411" s="54"/>
      <c r="Q1411" s="54"/>
      <c r="R1411" s="54"/>
      <c r="S1411" s="54"/>
      <c r="T1411" s="54"/>
      <c r="U1411" s="54"/>
      <c r="V1411" s="54"/>
      <c r="W1411" s="54"/>
      <c r="AQ1411" s="117" t="s">
        <v>59</v>
      </c>
      <c r="AR1411" s="117" t="s">
        <v>3000</v>
      </c>
      <c r="AS1411" s="117">
        <v>3114303</v>
      </c>
      <c r="AT1411" s="117"/>
      <c r="AU1411" s="117"/>
    </row>
    <row r="1412" spans="1:47" s="139" customFormat="1" ht="30" customHeight="1">
      <c r="A1412" s="54"/>
      <c r="B1412" s="54"/>
      <c r="C1412" s="54"/>
      <c r="D1412" s="54"/>
      <c r="E1412" s="54"/>
      <c r="F1412" s="54"/>
      <c r="G1412" s="54"/>
      <c r="H1412" s="54"/>
      <c r="I1412" s="54"/>
      <c r="J1412" s="54"/>
      <c r="K1412" s="54"/>
      <c r="L1412" s="54"/>
      <c r="M1412" s="54"/>
      <c r="N1412" s="54"/>
      <c r="O1412" s="54"/>
      <c r="P1412" s="54"/>
      <c r="Q1412" s="54"/>
      <c r="R1412" s="54"/>
      <c r="S1412" s="54"/>
      <c r="T1412" s="54"/>
      <c r="U1412" s="54"/>
      <c r="V1412" s="54"/>
      <c r="W1412" s="54"/>
      <c r="AQ1412" s="117" t="s">
        <v>59</v>
      </c>
      <c r="AR1412" s="117" t="s">
        <v>3013</v>
      </c>
      <c r="AS1412" s="117">
        <v>3114402</v>
      </c>
      <c r="AT1412" s="117"/>
      <c r="AU1412" s="117"/>
    </row>
    <row r="1413" spans="1:47" s="139" customFormat="1" ht="30" customHeight="1">
      <c r="A1413" s="54"/>
      <c r="B1413" s="54"/>
      <c r="C1413" s="54"/>
      <c r="D1413" s="54"/>
      <c r="E1413" s="54"/>
      <c r="F1413" s="54"/>
      <c r="G1413" s="54"/>
      <c r="H1413" s="54"/>
      <c r="I1413" s="54"/>
      <c r="J1413" s="54"/>
      <c r="K1413" s="54"/>
      <c r="L1413" s="54"/>
      <c r="M1413" s="54"/>
      <c r="N1413" s="54"/>
      <c r="O1413" s="54"/>
      <c r="P1413" s="54"/>
      <c r="Q1413" s="54"/>
      <c r="R1413" s="54"/>
      <c r="S1413" s="54"/>
      <c r="T1413" s="54"/>
      <c r="U1413" s="54"/>
      <c r="V1413" s="54"/>
      <c r="W1413" s="54"/>
      <c r="AQ1413" s="117" t="s">
        <v>59</v>
      </c>
      <c r="AR1413" s="117" t="s">
        <v>3026</v>
      </c>
      <c r="AS1413" s="117">
        <v>3114501</v>
      </c>
      <c r="AT1413" s="117"/>
      <c r="AU1413" s="117"/>
    </row>
    <row r="1414" spans="1:47" s="139" customFormat="1" ht="30" customHeight="1">
      <c r="A1414" s="54"/>
      <c r="B1414" s="54"/>
      <c r="C1414" s="54"/>
      <c r="D1414" s="54"/>
      <c r="E1414" s="54"/>
      <c r="F1414" s="54"/>
      <c r="G1414" s="54"/>
      <c r="H1414" s="54"/>
      <c r="I1414" s="54"/>
      <c r="J1414" s="54"/>
      <c r="K1414" s="54"/>
      <c r="L1414" s="54"/>
      <c r="M1414" s="54"/>
      <c r="N1414" s="54"/>
      <c r="O1414" s="54"/>
      <c r="P1414" s="54"/>
      <c r="Q1414" s="54"/>
      <c r="R1414" s="54"/>
      <c r="S1414" s="54"/>
      <c r="T1414" s="54"/>
      <c r="U1414" s="54"/>
      <c r="V1414" s="54"/>
      <c r="W1414" s="54"/>
      <c r="AQ1414" s="117" t="s">
        <v>59</v>
      </c>
      <c r="AR1414" s="117" t="s">
        <v>3038</v>
      </c>
      <c r="AS1414" s="117">
        <v>3114550</v>
      </c>
      <c r="AT1414" s="117"/>
      <c r="AU1414" s="117"/>
    </row>
    <row r="1415" spans="1:47" s="139" customFormat="1" ht="30" customHeight="1">
      <c r="A1415" s="54"/>
      <c r="B1415" s="54"/>
      <c r="C1415" s="54"/>
      <c r="D1415" s="54"/>
      <c r="E1415" s="54"/>
      <c r="F1415" s="54"/>
      <c r="G1415" s="54"/>
      <c r="H1415" s="54"/>
      <c r="I1415" s="54"/>
      <c r="J1415" s="54"/>
      <c r="K1415" s="54"/>
      <c r="L1415" s="54"/>
      <c r="M1415" s="54"/>
      <c r="N1415" s="54"/>
      <c r="O1415" s="54"/>
      <c r="P1415" s="54"/>
      <c r="Q1415" s="54"/>
      <c r="R1415" s="54"/>
      <c r="S1415" s="54"/>
      <c r="T1415" s="54"/>
      <c r="U1415" s="54"/>
      <c r="V1415" s="54"/>
      <c r="W1415" s="54"/>
      <c r="AQ1415" s="117" t="s">
        <v>59</v>
      </c>
      <c r="AR1415" s="117" t="s">
        <v>3050</v>
      </c>
      <c r="AS1415" s="117">
        <v>3114600</v>
      </c>
      <c r="AT1415" s="117"/>
      <c r="AU1415" s="117"/>
    </row>
    <row r="1416" spans="1:47" s="139" customFormat="1" ht="30" customHeight="1">
      <c r="A1416" s="54"/>
      <c r="B1416" s="54"/>
      <c r="C1416" s="54"/>
      <c r="D1416" s="54"/>
      <c r="E1416" s="54"/>
      <c r="F1416" s="54"/>
      <c r="G1416" s="54"/>
      <c r="H1416" s="54"/>
      <c r="I1416" s="54"/>
      <c r="J1416" s="54"/>
      <c r="K1416" s="54"/>
      <c r="L1416" s="54"/>
      <c r="M1416" s="54"/>
      <c r="N1416" s="54"/>
      <c r="O1416" s="54"/>
      <c r="P1416" s="54"/>
      <c r="Q1416" s="54"/>
      <c r="R1416" s="54"/>
      <c r="S1416" s="54"/>
      <c r="T1416" s="54"/>
      <c r="U1416" s="54"/>
      <c r="V1416" s="54"/>
      <c r="W1416" s="54"/>
      <c r="AQ1416" s="117" t="s">
        <v>59</v>
      </c>
      <c r="AR1416" s="117" t="s">
        <v>3062</v>
      </c>
      <c r="AS1416" s="117">
        <v>3114709</v>
      </c>
      <c r="AT1416" s="117"/>
      <c r="AU1416" s="117"/>
    </row>
    <row r="1417" spans="1:47" s="139" customFormat="1" ht="30" customHeight="1">
      <c r="A1417" s="54"/>
      <c r="B1417" s="54"/>
      <c r="C1417" s="54"/>
      <c r="D1417" s="54"/>
      <c r="E1417" s="54"/>
      <c r="F1417" s="54"/>
      <c r="G1417" s="54"/>
      <c r="H1417" s="54"/>
      <c r="I1417" s="54"/>
      <c r="J1417" s="54"/>
      <c r="K1417" s="54"/>
      <c r="L1417" s="54"/>
      <c r="M1417" s="54"/>
      <c r="N1417" s="54"/>
      <c r="O1417" s="54"/>
      <c r="P1417" s="54"/>
      <c r="Q1417" s="54"/>
      <c r="R1417" s="54"/>
      <c r="S1417" s="54"/>
      <c r="T1417" s="54"/>
      <c r="U1417" s="54"/>
      <c r="V1417" s="54"/>
      <c r="W1417" s="54"/>
      <c r="AQ1417" s="117" t="s">
        <v>59</v>
      </c>
      <c r="AR1417" s="117" t="s">
        <v>3073</v>
      </c>
      <c r="AS1417" s="117">
        <v>3114808</v>
      </c>
      <c r="AT1417" s="117"/>
      <c r="AU1417" s="117"/>
    </row>
    <row r="1418" spans="1:47" s="139" customFormat="1" ht="30" customHeight="1">
      <c r="A1418" s="54"/>
      <c r="B1418" s="54"/>
      <c r="C1418" s="54"/>
      <c r="D1418" s="54"/>
      <c r="E1418" s="54"/>
      <c r="F1418" s="54"/>
      <c r="G1418" s="54"/>
      <c r="H1418" s="54"/>
      <c r="I1418" s="54"/>
      <c r="J1418" s="54"/>
      <c r="K1418" s="54"/>
      <c r="L1418" s="54"/>
      <c r="M1418" s="54"/>
      <c r="N1418" s="54"/>
      <c r="O1418" s="54"/>
      <c r="P1418" s="54"/>
      <c r="Q1418" s="54"/>
      <c r="R1418" s="54"/>
      <c r="S1418" s="54"/>
      <c r="T1418" s="54"/>
      <c r="U1418" s="54"/>
      <c r="V1418" s="54"/>
      <c r="W1418" s="54"/>
      <c r="AQ1418" s="117" t="s">
        <v>59</v>
      </c>
      <c r="AR1418" s="117" t="s">
        <v>3086</v>
      </c>
      <c r="AS1418" s="117">
        <v>3114907</v>
      </c>
      <c r="AT1418" s="117"/>
      <c r="AU1418" s="117"/>
    </row>
    <row r="1419" spans="1:47" s="139" customFormat="1" ht="30" customHeight="1">
      <c r="A1419" s="54"/>
      <c r="B1419" s="54"/>
      <c r="C1419" s="54"/>
      <c r="D1419" s="54"/>
      <c r="E1419" s="54"/>
      <c r="F1419" s="54"/>
      <c r="G1419" s="54"/>
      <c r="H1419" s="54"/>
      <c r="I1419" s="54"/>
      <c r="J1419" s="54"/>
      <c r="K1419" s="54"/>
      <c r="L1419" s="54"/>
      <c r="M1419" s="54"/>
      <c r="N1419" s="54"/>
      <c r="O1419" s="54"/>
      <c r="P1419" s="54"/>
      <c r="Q1419" s="54"/>
      <c r="R1419" s="54"/>
      <c r="S1419" s="54"/>
      <c r="T1419" s="54"/>
      <c r="U1419" s="54"/>
      <c r="V1419" s="54"/>
      <c r="W1419" s="54"/>
      <c r="AQ1419" s="117" t="s">
        <v>59</v>
      </c>
      <c r="AR1419" s="117" t="s">
        <v>3099</v>
      </c>
      <c r="AS1419" s="117">
        <v>3115003</v>
      </c>
      <c r="AT1419" s="117"/>
      <c r="AU1419" s="117"/>
    </row>
    <row r="1420" spans="1:47" s="139" customFormat="1" ht="30" customHeight="1">
      <c r="A1420" s="54"/>
      <c r="B1420" s="54"/>
      <c r="C1420" s="54"/>
      <c r="D1420" s="54"/>
      <c r="E1420" s="54"/>
      <c r="F1420" s="54"/>
      <c r="G1420" s="54"/>
      <c r="H1420" s="54"/>
      <c r="I1420" s="54"/>
      <c r="J1420" s="54"/>
      <c r="K1420" s="54"/>
      <c r="L1420" s="54"/>
      <c r="M1420" s="54"/>
      <c r="N1420" s="54"/>
      <c r="O1420" s="54"/>
      <c r="P1420" s="54"/>
      <c r="Q1420" s="54"/>
      <c r="R1420" s="54"/>
      <c r="S1420" s="54"/>
      <c r="T1420" s="54"/>
      <c r="U1420" s="54"/>
      <c r="V1420" s="54"/>
      <c r="W1420" s="54"/>
      <c r="AQ1420" s="117" t="s">
        <v>59</v>
      </c>
      <c r="AR1420" s="117" t="s">
        <v>3111</v>
      </c>
      <c r="AS1420" s="117">
        <v>3115102</v>
      </c>
      <c r="AT1420" s="117"/>
      <c r="AU1420" s="117"/>
    </row>
    <row r="1421" spans="1:47" s="139" customFormat="1" ht="30" customHeight="1">
      <c r="A1421" s="54"/>
      <c r="B1421" s="54"/>
      <c r="C1421" s="54"/>
      <c r="D1421" s="54"/>
      <c r="E1421" s="54"/>
      <c r="F1421" s="54"/>
      <c r="G1421" s="54"/>
      <c r="H1421" s="54"/>
      <c r="I1421" s="54"/>
      <c r="J1421" s="54"/>
      <c r="K1421" s="54"/>
      <c r="L1421" s="54"/>
      <c r="M1421" s="54"/>
      <c r="N1421" s="54"/>
      <c r="O1421" s="54"/>
      <c r="P1421" s="54"/>
      <c r="Q1421" s="54"/>
      <c r="R1421" s="54"/>
      <c r="S1421" s="54"/>
      <c r="T1421" s="54"/>
      <c r="U1421" s="54"/>
      <c r="V1421" s="54"/>
      <c r="W1421" s="54"/>
      <c r="AQ1421" s="117" t="s">
        <v>59</v>
      </c>
      <c r="AR1421" s="117" t="s">
        <v>3123</v>
      </c>
      <c r="AS1421" s="117">
        <v>3115300</v>
      </c>
      <c r="AT1421" s="117"/>
      <c r="AU1421" s="117"/>
    </row>
    <row r="1422" spans="1:47" s="139" customFormat="1" ht="30" customHeight="1">
      <c r="A1422" s="54"/>
      <c r="B1422" s="54"/>
      <c r="C1422" s="54"/>
      <c r="D1422" s="54"/>
      <c r="E1422" s="54"/>
      <c r="F1422" s="54"/>
      <c r="G1422" s="54"/>
      <c r="H1422" s="54"/>
      <c r="I1422" s="54"/>
      <c r="J1422" s="54"/>
      <c r="K1422" s="54"/>
      <c r="L1422" s="54"/>
      <c r="M1422" s="54"/>
      <c r="N1422" s="54"/>
      <c r="O1422" s="54"/>
      <c r="P1422" s="54"/>
      <c r="Q1422" s="54"/>
      <c r="R1422" s="54"/>
      <c r="S1422" s="54"/>
      <c r="T1422" s="54"/>
      <c r="U1422" s="54"/>
      <c r="V1422" s="54"/>
      <c r="W1422" s="54"/>
      <c r="AQ1422" s="117" t="s">
        <v>59</v>
      </c>
      <c r="AR1422" s="117" t="s">
        <v>3135</v>
      </c>
      <c r="AS1422" s="117">
        <v>3115359</v>
      </c>
      <c r="AT1422" s="117"/>
      <c r="AU1422" s="117"/>
    </row>
    <row r="1423" spans="1:47" s="139" customFormat="1" ht="30" customHeight="1">
      <c r="A1423" s="54"/>
      <c r="B1423" s="54"/>
      <c r="C1423" s="54"/>
      <c r="D1423" s="54"/>
      <c r="E1423" s="54"/>
      <c r="F1423" s="54"/>
      <c r="G1423" s="54"/>
      <c r="H1423" s="54"/>
      <c r="I1423" s="54"/>
      <c r="J1423" s="54"/>
      <c r="K1423" s="54"/>
      <c r="L1423" s="54"/>
      <c r="M1423" s="54"/>
      <c r="N1423" s="54"/>
      <c r="O1423" s="54"/>
      <c r="P1423" s="54"/>
      <c r="Q1423" s="54"/>
      <c r="R1423" s="54"/>
      <c r="S1423" s="54"/>
      <c r="T1423" s="54"/>
      <c r="U1423" s="54"/>
      <c r="V1423" s="54"/>
      <c r="W1423" s="54"/>
      <c r="AQ1423" s="117" t="s">
        <v>59</v>
      </c>
      <c r="AR1423" s="117" t="s">
        <v>3147</v>
      </c>
      <c r="AS1423" s="117">
        <v>3115409</v>
      </c>
      <c r="AT1423" s="117"/>
      <c r="AU1423" s="117"/>
    </row>
    <row r="1424" spans="1:47" s="139" customFormat="1" ht="30" customHeight="1">
      <c r="A1424" s="54"/>
      <c r="B1424" s="54"/>
      <c r="C1424" s="54"/>
      <c r="D1424" s="54"/>
      <c r="E1424" s="54"/>
      <c r="F1424" s="54"/>
      <c r="G1424" s="54"/>
      <c r="H1424" s="54"/>
      <c r="I1424" s="54"/>
      <c r="J1424" s="54"/>
      <c r="K1424" s="54"/>
      <c r="L1424" s="54"/>
      <c r="M1424" s="54"/>
      <c r="N1424" s="54"/>
      <c r="O1424" s="54"/>
      <c r="P1424" s="54"/>
      <c r="Q1424" s="54"/>
      <c r="R1424" s="54"/>
      <c r="S1424" s="54"/>
      <c r="T1424" s="54"/>
      <c r="U1424" s="54"/>
      <c r="V1424" s="54"/>
      <c r="W1424" s="54"/>
      <c r="AQ1424" s="117" t="s">
        <v>59</v>
      </c>
      <c r="AR1424" s="117" t="s">
        <v>3158</v>
      </c>
      <c r="AS1424" s="117">
        <v>3115458</v>
      </c>
      <c r="AT1424" s="117"/>
      <c r="AU1424" s="117"/>
    </row>
    <row r="1425" spans="1:47" s="139" customFormat="1" ht="30" customHeight="1">
      <c r="A1425" s="54"/>
      <c r="B1425" s="54"/>
      <c r="C1425" s="54"/>
      <c r="D1425" s="54"/>
      <c r="E1425" s="54"/>
      <c r="F1425" s="54"/>
      <c r="G1425" s="54"/>
      <c r="H1425" s="54"/>
      <c r="I1425" s="54"/>
      <c r="J1425" s="54"/>
      <c r="K1425" s="54"/>
      <c r="L1425" s="54"/>
      <c r="M1425" s="54"/>
      <c r="N1425" s="54"/>
      <c r="O1425" s="54"/>
      <c r="P1425" s="54"/>
      <c r="Q1425" s="54"/>
      <c r="R1425" s="54"/>
      <c r="S1425" s="54"/>
      <c r="T1425" s="54"/>
      <c r="U1425" s="54"/>
      <c r="V1425" s="54"/>
      <c r="W1425" s="54"/>
      <c r="AQ1425" s="117" t="s">
        <v>59</v>
      </c>
      <c r="AR1425" s="117" t="s">
        <v>3169</v>
      </c>
      <c r="AS1425" s="117">
        <v>3115474</v>
      </c>
      <c r="AT1425" s="117"/>
      <c r="AU1425" s="117"/>
    </row>
    <row r="1426" spans="1:47" s="139" customFormat="1" ht="30" customHeight="1">
      <c r="A1426" s="54"/>
      <c r="B1426" s="54"/>
      <c r="C1426" s="54"/>
      <c r="D1426" s="54"/>
      <c r="E1426" s="54"/>
      <c r="F1426" s="54"/>
      <c r="G1426" s="54"/>
      <c r="H1426" s="54"/>
      <c r="I1426" s="54"/>
      <c r="J1426" s="54"/>
      <c r="K1426" s="54"/>
      <c r="L1426" s="54"/>
      <c r="M1426" s="54"/>
      <c r="N1426" s="54"/>
      <c r="O1426" s="54"/>
      <c r="P1426" s="54"/>
      <c r="Q1426" s="54"/>
      <c r="R1426" s="54"/>
      <c r="S1426" s="54"/>
      <c r="T1426" s="54"/>
      <c r="U1426" s="54"/>
      <c r="V1426" s="54"/>
      <c r="W1426" s="54"/>
      <c r="AQ1426" s="117" t="s">
        <v>59</v>
      </c>
      <c r="AR1426" s="117" t="s">
        <v>3180</v>
      </c>
      <c r="AS1426" s="117">
        <v>3115508</v>
      </c>
      <c r="AT1426" s="117"/>
      <c r="AU1426" s="117"/>
    </row>
    <row r="1427" spans="1:47" s="139" customFormat="1" ht="30" customHeight="1">
      <c r="A1427" s="54"/>
      <c r="B1427" s="54"/>
      <c r="C1427" s="54"/>
      <c r="D1427" s="54"/>
      <c r="E1427" s="54"/>
      <c r="F1427" s="54"/>
      <c r="G1427" s="54"/>
      <c r="H1427" s="54"/>
      <c r="I1427" s="54"/>
      <c r="J1427" s="54"/>
      <c r="K1427" s="54"/>
      <c r="L1427" s="54"/>
      <c r="M1427" s="54"/>
      <c r="N1427" s="54"/>
      <c r="O1427" s="54"/>
      <c r="P1427" s="54"/>
      <c r="Q1427" s="54"/>
      <c r="R1427" s="54"/>
      <c r="S1427" s="54"/>
      <c r="T1427" s="54"/>
      <c r="U1427" s="54"/>
      <c r="V1427" s="54"/>
      <c r="W1427" s="54"/>
      <c r="AQ1427" s="117" t="s">
        <v>59</v>
      </c>
      <c r="AR1427" s="117" t="s">
        <v>3191</v>
      </c>
      <c r="AS1427" s="117">
        <v>3115607</v>
      </c>
      <c r="AT1427" s="117"/>
      <c r="AU1427" s="117"/>
    </row>
    <row r="1428" spans="1:47" s="139" customFormat="1" ht="30" customHeight="1">
      <c r="A1428" s="54"/>
      <c r="B1428" s="54"/>
      <c r="C1428" s="54"/>
      <c r="D1428" s="54"/>
      <c r="E1428" s="54"/>
      <c r="F1428" s="54"/>
      <c r="G1428" s="54"/>
      <c r="H1428" s="54"/>
      <c r="I1428" s="54"/>
      <c r="J1428" s="54"/>
      <c r="K1428" s="54"/>
      <c r="L1428" s="54"/>
      <c r="M1428" s="54"/>
      <c r="N1428" s="54"/>
      <c r="O1428" s="54"/>
      <c r="P1428" s="54"/>
      <c r="Q1428" s="54"/>
      <c r="R1428" s="54"/>
      <c r="S1428" s="54"/>
      <c r="T1428" s="54"/>
      <c r="U1428" s="54"/>
      <c r="V1428" s="54"/>
      <c r="W1428" s="54"/>
      <c r="AQ1428" s="117" t="s">
        <v>59</v>
      </c>
      <c r="AR1428" s="117" t="s">
        <v>3203</v>
      </c>
      <c r="AS1428" s="117">
        <v>3115706</v>
      </c>
      <c r="AT1428" s="117"/>
      <c r="AU1428" s="117"/>
    </row>
    <row r="1429" spans="1:47" s="139" customFormat="1" ht="30" customHeight="1">
      <c r="A1429" s="54"/>
      <c r="B1429" s="54"/>
      <c r="C1429" s="54"/>
      <c r="D1429" s="54"/>
      <c r="E1429" s="54"/>
      <c r="F1429" s="54"/>
      <c r="G1429" s="54"/>
      <c r="H1429" s="54"/>
      <c r="I1429" s="54"/>
      <c r="J1429" s="54"/>
      <c r="K1429" s="54"/>
      <c r="L1429" s="54"/>
      <c r="M1429" s="54"/>
      <c r="N1429" s="54"/>
      <c r="O1429" s="54"/>
      <c r="P1429" s="54"/>
      <c r="Q1429" s="54"/>
      <c r="R1429" s="54"/>
      <c r="S1429" s="54"/>
      <c r="T1429" s="54"/>
      <c r="U1429" s="54"/>
      <c r="V1429" s="54"/>
      <c r="W1429" s="54"/>
      <c r="AQ1429" s="117" t="s">
        <v>59</v>
      </c>
      <c r="AR1429" s="117" t="s">
        <v>3215</v>
      </c>
      <c r="AS1429" s="117">
        <v>3115805</v>
      </c>
      <c r="AT1429" s="117"/>
      <c r="AU1429" s="117"/>
    </row>
    <row r="1430" spans="1:47" s="139" customFormat="1" ht="30" customHeight="1">
      <c r="A1430" s="54"/>
      <c r="B1430" s="54"/>
      <c r="C1430" s="54"/>
      <c r="D1430" s="54"/>
      <c r="E1430" s="54"/>
      <c r="F1430" s="54"/>
      <c r="G1430" s="54"/>
      <c r="H1430" s="54"/>
      <c r="I1430" s="54"/>
      <c r="J1430" s="54"/>
      <c r="K1430" s="54"/>
      <c r="L1430" s="54"/>
      <c r="M1430" s="54"/>
      <c r="N1430" s="54"/>
      <c r="O1430" s="54"/>
      <c r="P1430" s="54"/>
      <c r="Q1430" s="54"/>
      <c r="R1430" s="54"/>
      <c r="S1430" s="54"/>
      <c r="T1430" s="54"/>
      <c r="U1430" s="54"/>
      <c r="V1430" s="54"/>
      <c r="W1430" s="54"/>
      <c r="AQ1430" s="117" t="s">
        <v>59</v>
      </c>
      <c r="AR1430" s="117" t="s">
        <v>3227</v>
      </c>
      <c r="AS1430" s="117">
        <v>3115904</v>
      </c>
      <c r="AT1430" s="117"/>
      <c r="AU1430" s="117"/>
    </row>
    <row r="1431" spans="1:47" s="139" customFormat="1" ht="30" customHeight="1">
      <c r="A1431" s="54"/>
      <c r="B1431" s="54"/>
      <c r="C1431" s="54"/>
      <c r="D1431" s="54"/>
      <c r="E1431" s="54"/>
      <c r="F1431" s="54"/>
      <c r="G1431" s="54"/>
      <c r="H1431" s="54"/>
      <c r="I1431" s="54"/>
      <c r="J1431" s="54"/>
      <c r="K1431" s="54"/>
      <c r="L1431" s="54"/>
      <c r="M1431" s="54"/>
      <c r="N1431" s="54"/>
      <c r="O1431" s="54"/>
      <c r="P1431" s="54"/>
      <c r="Q1431" s="54"/>
      <c r="R1431" s="54"/>
      <c r="S1431" s="54"/>
      <c r="T1431" s="54"/>
      <c r="U1431" s="54"/>
      <c r="V1431" s="54"/>
      <c r="W1431" s="54"/>
      <c r="AQ1431" s="117" t="s">
        <v>59</v>
      </c>
      <c r="AR1431" s="117" t="s">
        <v>3237</v>
      </c>
      <c r="AS1431" s="117">
        <v>3116001</v>
      </c>
      <c r="AT1431" s="117"/>
      <c r="AU1431" s="117"/>
    </row>
    <row r="1432" spans="1:47" s="139" customFormat="1" ht="30" customHeight="1">
      <c r="A1432" s="54"/>
      <c r="B1432" s="54"/>
      <c r="C1432" s="54"/>
      <c r="D1432" s="54"/>
      <c r="E1432" s="54"/>
      <c r="F1432" s="54"/>
      <c r="G1432" s="54"/>
      <c r="H1432" s="54"/>
      <c r="I1432" s="54"/>
      <c r="J1432" s="54"/>
      <c r="K1432" s="54"/>
      <c r="L1432" s="54"/>
      <c r="M1432" s="54"/>
      <c r="N1432" s="54"/>
      <c r="O1432" s="54"/>
      <c r="P1432" s="54"/>
      <c r="Q1432" s="54"/>
      <c r="R1432" s="54"/>
      <c r="S1432" s="54"/>
      <c r="T1432" s="54"/>
      <c r="U1432" s="54"/>
      <c r="V1432" s="54"/>
      <c r="W1432" s="54"/>
      <c r="AQ1432" s="117" t="s">
        <v>59</v>
      </c>
      <c r="AR1432" s="117" t="s">
        <v>3248</v>
      </c>
      <c r="AS1432" s="117">
        <v>3116100</v>
      </c>
      <c r="AT1432" s="117"/>
      <c r="AU1432" s="117"/>
    </row>
    <row r="1433" spans="1:47" s="139" customFormat="1" ht="30" customHeight="1">
      <c r="A1433" s="54"/>
      <c r="B1433" s="54"/>
      <c r="C1433" s="54"/>
      <c r="D1433" s="54"/>
      <c r="E1433" s="54"/>
      <c r="F1433" s="54"/>
      <c r="G1433" s="54"/>
      <c r="H1433" s="54"/>
      <c r="I1433" s="54"/>
      <c r="J1433" s="54"/>
      <c r="K1433" s="54"/>
      <c r="L1433" s="54"/>
      <c r="M1433" s="54"/>
      <c r="N1433" s="54"/>
      <c r="O1433" s="54"/>
      <c r="P1433" s="54"/>
      <c r="Q1433" s="54"/>
      <c r="R1433" s="54"/>
      <c r="S1433" s="54"/>
      <c r="T1433" s="54"/>
      <c r="U1433" s="54"/>
      <c r="V1433" s="54"/>
      <c r="W1433" s="54"/>
      <c r="AQ1433" s="117" t="s">
        <v>59</v>
      </c>
      <c r="AR1433" s="117" t="s">
        <v>3258</v>
      </c>
      <c r="AS1433" s="117">
        <v>3116159</v>
      </c>
      <c r="AT1433" s="117"/>
      <c r="AU1433" s="117"/>
    </row>
    <row r="1434" spans="1:47" s="139" customFormat="1" ht="30" customHeight="1">
      <c r="A1434" s="54"/>
      <c r="B1434" s="54"/>
      <c r="C1434" s="54"/>
      <c r="D1434" s="54"/>
      <c r="E1434" s="54"/>
      <c r="F1434" s="54"/>
      <c r="G1434" s="54"/>
      <c r="H1434" s="54"/>
      <c r="I1434" s="54"/>
      <c r="J1434" s="54"/>
      <c r="K1434" s="54"/>
      <c r="L1434" s="54"/>
      <c r="M1434" s="54"/>
      <c r="N1434" s="54"/>
      <c r="O1434" s="54"/>
      <c r="P1434" s="54"/>
      <c r="Q1434" s="54"/>
      <c r="R1434" s="54"/>
      <c r="S1434" s="54"/>
      <c r="T1434" s="54"/>
      <c r="U1434" s="54"/>
      <c r="V1434" s="54"/>
      <c r="W1434" s="54"/>
      <c r="AQ1434" s="117" t="s">
        <v>59</v>
      </c>
      <c r="AR1434" s="117" t="s">
        <v>3269</v>
      </c>
      <c r="AS1434" s="117">
        <v>3116209</v>
      </c>
      <c r="AT1434" s="117"/>
      <c r="AU1434" s="117"/>
    </row>
    <row r="1435" spans="1:47" s="139" customFormat="1" ht="30" customHeight="1">
      <c r="A1435" s="54"/>
      <c r="B1435" s="54"/>
      <c r="C1435" s="54"/>
      <c r="D1435" s="54"/>
      <c r="E1435" s="54"/>
      <c r="F1435" s="54"/>
      <c r="G1435" s="54"/>
      <c r="H1435" s="54"/>
      <c r="I1435" s="54"/>
      <c r="J1435" s="54"/>
      <c r="K1435" s="54"/>
      <c r="L1435" s="54"/>
      <c r="M1435" s="54"/>
      <c r="N1435" s="54"/>
      <c r="O1435" s="54"/>
      <c r="P1435" s="54"/>
      <c r="Q1435" s="54"/>
      <c r="R1435" s="54"/>
      <c r="S1435" s="54"/>
      <c r="T1435" s="54"/>
      <c r="U1435" s="54"/>
      <c r="V1435" s="54"/>
      <c r="W1435" s="54"/>
      <c r="AQ1435" s="117" t="s">
        <v>59</v>
      </c>
      <c r="AR1435" s="117" t="s">
        <v>3281</v>
      </c>
      <c r="AS1435" s="117">
        <v>3116308</v>
      </c>
      <c r="AT1435" s="117"/>
      <c r="AU1435" s="117"/>
    </row>
    <row r="1436" spans="1:47" s="139" customFormat="1" ht="30" customHeight="1">
      <c r="A1436" s="54"/>
      <c r="B1436" s="54"/>
      <c r="C1436" s="54"/>
      <c r="D1436" s="54"/>
      <c r="E1436" s="54"/>
      <c r="F1436" s="54"/>
      <c r="G1436" s="54"/>
      <c r="H1436" s="54"/>
      <c r="I1436" s="54"/>
      <c r="J1436" s="54"/>
      <c r="K1436" s="54"/>
      <c r="L1436" s="54"/>
      <c r="M1436" s="54"/>
      <c r="N1436" s="54"/>
      <c r="O1436" s="54"/>
      <c r="P1436" s="54"/>
      <c r="Q1436" s="54"/>
      <c r="R1436" s="54"/>
      <c r="S1436" s="54"/>
      <c r="T1436" s="54"/>
      <c r="U1436" s="54"/>
      <c r="V1436" s="54"/>
      <c r="W1436" s="54"/>
      <c r="AQ1436" s="117" t="s">
        <v>59</v>
      </c>
      <c r="AR1436" s="117" t="s">
        <v>3292</v>
      </c>
      <c r="AS1436" s="117">
        <v>3116407</v>
      </c>
      <c r="AT1436" s="117"/>
      <c r="AU1436" s="117"/>
    </row>
    <row r="1437" spans="1:47" s="139" customFormat="1" ht="30" customHeight="1">
      <c r="A1437" s="54"/>
      <c r="B1437" s="54"/>
      <c r="C1437" s="54"/>
      <c r="D1437" s="54"/>
      <c r="E1437" s="54"/>
      <c r="F1437" s="54"/>
      <c r="G1437" s="54"/>
      <c r="H1437" s="54"/>
      <c r="I1437" s="54"/>
      <c r="J1437" s="54"/>
      <c r="K1437" s="54"/>
      <c r="L1437" s="54"/>
      <c r="M1437" s="54"/>
      <c r="N1437" s="54"/>
      <c r="O1437" s="54"/>
      <c r="P1437" s="54"/>
      <c r="Q1437" s="54"/>
      <c r="R1437" s="54"/>
      <c r="S1437" s="54"/>
      <c r="T1437" s="54"/>
      <c r="U1437" s="54"/>
      <c r="V1437" s="54"/>
      <c r="W1437" s="54"/>
      <c r="AQ1437" s="117" t="s">
        <v>59</v>
      </c>
      <c r="AR1437" s="117" t="s">
        <v>3304</v>
      </c>
      <c r="AS1437" s="117">
        <v>3116506</v>
      </c>
      <c r="AT1437" s="117"/>
      <c r="AU1437" s="117"/>
    </row>
    <row r="1438" spans="1:47" s="139" customFormat="1" ht="30" customHeight="1">
      <c r="A1438" s="54"/>
      <c r="B1438" s="54"/>
      <c r="C1438" s="54"/>
      <c r="D1438" s="54"/>
      <c r="E1438" s="54"/>
      <c r="F1438" s="54"/>
      <c r="G1438" s="54"/>
      <c r="H1438" s="54"/>
      <c r="I1438" s="54"/>
      <c r="J1438" s="54"/>
      <c r="K1438" s="54"/>
      <c r="L1438" s="54"/>
      <c r="M1438" s="54"/>
      <c r="N1438" s="54"/>
      <c r="O1438" s="54"/>
      <c r="P1438" s="54"/>
      <c r="Q1438" s="54"/>
      <c r="R1438" s="54"/>
      <c r="S1438" s="54"/>
      <c r="T1438" s="54"/>
      <c r="U1438" s="54"/>
      <c r="V1438" s="54"/>
      <c r="W1438" s="54"/>
      <c r="AQ1438" s="117" t="s">
        <v>59</v>
      </c>
      <c r="AR1438" s="117" t="s">
        <v>3316</v>
      </c>
      <c r="AS1438" s="117">
        <v>3116605</v>
      </c>
      <c r="AT1438" s="117"/>
      <c r="AU1438" s="117"/>
    </row>
    <row r="1439" spans="1:47" s="139" customFormat="1" ht="30" customHeight="1">
      <c r="A1439" s="54"/>
      <c r="B1439" s="54"/>
      <c r="C1439" s="54"/>
      <c r="D1439" s="54"/>
      <c r="E1439" s="54"/>
      <c r="F1439" s="54"/>
      <c r="G1439" s="54"/>
      <c r="H1439" s="54"/>
      <c r="I1439" s="54"/>
      <c r="J1439" s="54"/>
      <c r="K1439" s="54"/>
      <c r="L1439" s="54"/>
      <c r="M1439" s="54"/>
      <c r="N1439" s="54"/>
      <c r="O1439" s="54"/>
      <c r="P1439" s="54"/>
      <c r="Q1439" s="54"/>
      <c r="R1439" s="54"/>
      <c r="S1439" s="54"/>
      <c r="T1439" s="54"/>
      <c r="U1439" s="54"/>
      <c r="V1439" s="54"/>
      <c r="W1439" s="54"/>
      <c r="AQ1439" s="117" t="s">
        <v>59</v>
      </c>
      <c r="AR1439" s="117" t="s">
        <v>3326</v>
      </c>
      <c r="AS1439" s="117">
        <v>3116704</v>
      </c>
      <c r="AT1439" s="117"/>
      <c r="AU1439" s="117"/>
    </row>
    <row r="1440" spans="1:47" s="139" customFormat="1" ht="30" customHeight="1">
      <c r="A1440" s="54"/>
      <c r="B1440" s="54"/>
      <c r="C1440" s="54"/>
      <c r="D1440" s="54"/>
      <c r="E1440" s="54"/>
      <c r="F1440" s="54"/>
      <c r="G1440" s="54"/>
      <c r="H1440" s="54"/>
      <c r="I1440" s="54"/>
      <c r="J1440" s="54"/>
      <c r="K1440" s="54"/>
      <c r="L1440" s="54"/>
      <c r="M1440" s="54"/>
      <c r="N1440" s="54"/>
      <c r="O1440" s="54"/>
      <c r="P1440" s="54"/>
      <c r="Q1440" s="54"/>
      <c r="R1440" s="54"/>
      <c r="S1440" s="54"/>
      <c r="T1440" s="54"/>
      <c r="U1440" s="54"/>
      <c r="V1440" s="54"/>
      <c r="W1440" s="54"/>
      <c r="AQ1440" s="117" t="s">
        <v>59</v>
      </c>
      <c r="AR1440" s="117" t="s">
        <v>3337</v>
      </c>
      <c r="AS1440" s="117">
        <v>3116803</v>
      </c>
      <c r="AT1440" s="117"/>
      <c r="AU1440" s="117"/>
    </row>
    <row r="1441" spans="1:47" s="139" customFormat="1" ht="30" customHeight="1">
      <c r="A1441" s="54"/>
      <c r="B1441" s="54"/>
      <c r="C1441" s="54"/>
      <c r="D1441" s="54"/>
      <c r="E1441" s="54"/>
      <c r="F1441" s="54"/>
      <c r="G1441" s="54"/>
      <c r="H1441" s="54"/>
      <c r="I1441" s="54"/>
      <c r="J1441" s="54"/>
      <c r="K1441" s="54"/>
      <c r="L1441" s="54"/>
      <c r="M1441" s="54"/>
      <c r="N1441" s="54"/>
      <c r="O1441" s="54"/>
      <c r="P1441" s="54"/>
      <c r="Q1441" s="54"/>
      <c r="R1441" s="54"/>
      <c r="S1441" s="54"/>
      <c r="T1441" s="54"/>
      <c r="U1441" s="54"/>
      <c r="V1441" s="54"/>
      <c r="W1441" s="54"/>
      <c r="AQ1441" s="117" t="s">
        <v>59</v>
      </c>
      <c r="AR1441" s="117" t="s">
        <v>3348</v>
      </c>
      <c r="AS1441" s="117">
        <v>3116902</v>
      </c>
      <c r="AT1441" s="117"/>
      <c r="AU1441" s="117"/>
    </row>
    <row r="1442" spans="1:47" s="139" customFormat="1" ht="30" customHeight="1">
      <c r="A1442" s="54"/>
      <c r="B1442" s="54"/>
      <c r="C1442" s="54"/>
      <c r="D1442" s="54"/>
      <c r="E1442" s="54"/>
      <c r="F1442" s="54"/>
      <c r="G1442" s="54"/>
      <c r="H1442" s="54"/>
      <c r="I1442" s="54"/>
      <c r="J1442" s="54"/>
      <c r="K1442" s="54"/>
      <c r="L1442" s="54"/>
      <c r="M1442" s="54"/>
      <c r="N1442" s="54"/>
      <c r="O1442" s="54"/>
      <c r="P1442" s="54"/>
      <c r="Q1442" s="54"/>
      <c r="R1442" s="54"/>
      <c r="S1442" s="54"/>
      <c r="T1442" s="54"/>
      <c r="U1442" s="54"/>
      <c r="V1442" s="54"/>
      <c r="W1442" s="54"/>
      <c r="AQ1442" s="117" t="s">
        <v>59</v>
      </c>
      <c r="AR1442" s="117" t="s">
        <v>3358</v>
      </c>
      <c r="AS1442" s="117">
        <v>3117009</v>
      </c>
      <c r="AT1442" s="117"/>
      <c r="AU1442" s="117"/>
    </row>
    <row r="1443" spans="1:47" s="139" customFormat="1" ht="30" customHeight="1">
      <c r="A1443" s="54"/>
      <c r="B1443" s="54"/>
      <c r="C1443" s="54"/>
      <c r="D1443" s="54"/>
      <c r="E1443" s="54"/>
      <c r="F1443" s="54"/>
      <c r="G1443" s="54"/>
      <c r="H1443" s="54"/>
      <c r="I1443" s="54"/>
      <c r="J1443" s="54"/>
      <c r="K1443" s="54"/>
      <c r="L1443" s="54"/>
      <c r="M1443" s="54"/>
      <c r="N1443" s="54"/>
      <c r="O1443" s="54"/>
      <c r="P1443" s="54"/>
      <c r="Q1443" s="54"/>
      <c r="R1443" s="54"/>
      <c r="S1443" s="54"/>
      <c r="T1443" s="54"/>
      <c r="U1443" s="54"/>
      <c r="V1443" s="54"/>
      <c r="W1443" s="54"/>
      <c r="AQ1443" s="117" t="s">
        <v>59</v>
      </c>
      <c r="AR1443" s="117" t="s">
        <v>3367</v>
      </c>
      <c r="AS1443" s="117">
        <v>3117108</v>
      </c>
      <c r="AT1443" s="117"/>
      <c r="AU1443" s="117"/>
    </row>
    <row r="1444" spans="1:47" s="139" customFormat="1" ht="30" customHeight="1">
      <c r="A1444" s="54"/>
      <c r="B1444" s="54"/>
      <c r="C1444" s="54"/>
      <c r="D1444" s="54"/>
      <c r="E1444" s="54"/>
      <c r="F1444" s="54"/>
      <c r="G1444" s="54"/>
      <c r="H1444" s="54"/>
      <c r="I1444" s="54"/>
      <c r="J1444" s="54"/>
      <c r="K1444" s="54"/>
      <c r="L1444" s="54"/>
      <c r="M1444" s="54"/>
      <c r="N1444" s="54"/>
      <c r="O1444" s="54"/>
      <c r="P1444" s="54"/>
      <c r="Q1444" s="54"/>
      <c r="R1444" s="54"/>
      <c r="S1444" s="54"/>
      <c r="T1444" s="54"/>
      <c r="U1444" s="54"/>
      <c r="V1444" s="54"/>
      <c r="W1444" s="54"/>
      <c r="AQ1444" s="117" t="s">
        <v>59</v>
      </c>
      <c r="AR1444" s="117" t="s">
        <v>3377</v>
      </c>
      <c r="AS1444" s="117">
        <v>3115201</v>
      </c>
      <c r="AT1444" s="117"/>
      <c r="AU1444" s="117"/>
    </row>
    <row r="1445" spans="1:47" s="139" customFormat="1" ht="30" customHeight="1">
      <c r="A1445" s="54"/>
      <c r="B1445" s="54"/>
      <c r="C1445" s="54"/>
      <c r="D1445" s="54"/>
      <c r="E1445" s="54"/>
      <c r="F1445" s="54"/>
      <c r="G1445" s="54"/>
      <c r="H1445" s="54"/>
      <c r="I1445" s="54"/>
      <c r="J1445" s="54"/>
      <c r="K1445" s="54"/>
      <c r="L1445" s="54"/>
      <c r="M1445" s="54"/>
      <c r="N1445" s="54"/>
      <c r="O1445" s="54"/>
      <c r="P1445" s="54"/>
      <c r="Q1445" s="54"/>
      <c r="R1445" s="54"/>
      <c r="S1445" s="54"/>
      <c r="T1445" s="54"/>
      <c r="U1445" s="54"/>
      <c r="V1445" s="54"/>
      <c r="W1445" s="54"/>
      <c r="AQ1445" s="117" t="s">
        <v>59</v>
      </c>
      <c r="AR1445" s="117" t="s">
        <v>3387</v>
      </c>
      <c r="AS1445" s="117">
        <v>3117306</v>
      </c>
      <c r="AT1445" s="117"/>
      <c r="AU1445" s="117"/>
    </row>
    <row r="1446" spans="1:47" s="139" customFormat="1" ht="30" customHeight="1">
      <c r="A1446" s="54"/>
      <c r="B1446" s="54"/>
      <c r="C1446" s="54"/>
      <c r="D1446" s="54"/>
      <c r="E1446" s="54"/>
      <c r="F1446" s="54"/>
      <c r="G1446" s="54"/>
      <c r="H1446" s="54"/>
      <c r="I1446" s="54"/>
      <c r="J1446" s="54"/>
      <c r="K1446" s="54"/>
      <c r="L1446" s="54"/>
      <c r="M1446" s="54"/>
      <c r="N1446" s="54"/>
      <c r="O1446" s="54"/>
      <c r="P1446" s="54"/>
      <c r="Q1446" s="54"/>
      <c r="R1446" s="54"/>
      <c r="S1446" s="54"/>
      <c r="T1446" s="54"/>
      <c r="U1446" s="54"/>
      <c r="V1446" s="54"/>
      <c r="W1446" s="54"/>
      <c r="AQ1446" s="117" t="s">
        <v>59</v>
      </c>
      <c r="AR1446" s="117" t="s">
        <v>3397</v>
      </c>
      <c r="AS1446" s="117">
        <v>3117207</v>
      </c>
      <c r="AT1446" s="117"/>
      <c r="AU1446" s="117"/>
    </row>
    <row r="1447" spans="1:47" s="139" customFormat="1" ht="30" customHeight="1">
      <c r="A1447" s="54"/>
      <c r="B1447" s="54"/>
      <c r="C1447" s="54"/>
      <c r="D1447" s="54"/>
      <c r="E1447" s="54"/>
      <c r="F1447" s="54"/>
      <c r="G1447" s="54"/>
      <c r="H1447" s="54"/>
      <c r="I1447" s="54"/>
      <c r="J1447" s="54"/>
      <c r="K1447" s="54"/>
      <c r="L1447" s="54"/>
      <c r="M1447" s="54"/>
      <c r="N1447" s="54"/>
      <c r="O1447" s="54"/>
      <c r="P1447" s="54"/>
      <c r="Q1447" s="54"/>
      <c r="R1447" s="54"/>
      <c r="S1447" s="54"/>
      <c r="T1447" s="54"/>
      <c r="U1447" s="54"/>
      <c r="V1447" s="54"/>
      <c r="W1447" s="54"/>
      <c r="AQ1447" s="117" t="s">
        <v>59</v>
      </c>
      <c r="AR1447" s="117" t="s">
        <v>3407</v>
      </c>
      <c r="AS1447" s="117">
        <v>3117405</v>
      </c>
      <c r="AT1447" s="117"/>
      <c r="AU1447" s="117"/>
    </row>
    <row r="1448" spans="1:47" s="139" customFormat="1" ht="30" customHeight="1">
      <c r="A1448" s="54"/>
      <c r="B1448" s="54"/>
      <c r="C1448" s="54"/>
      <c r="D1448" s="54"/>
      <c r="E1448" s="54"/>
      <c r="F1448" s="54"/>
      <c r="G1448" s="54"/>
      <c r="H1448" s="54"/>
      <c r="I1448" s="54"/>
      <c r="J1448" s="54"/>
      <c r="K1448" s="54"/>
      <c r="L1448" s="54"/>
      <c r="M1448" s="54"/>
      <c r="N1448" s="54"/>
      <c r="O1448" s="54"/>
      <c r="P1448" s="54"/>
      <c r="Q1448" s="54"/>
      <c r="R1448" s="54"/>
      <c r="S1448" s="54"/>
      <c r="T1448" s="54"/>
      <c r="U1448" s="54"/>
      <c r="V1448" s="54"/>
      <c r="W1448" s="54"/>
      <c r="AQ1448" s="117" t="s">
        <v>59</v>
      </c>
      <c r="AR1448" s="117" t="s">
        <v>3417</v>
      </c>
      <c r="AS1448" s="117">
        <v>3117504</v>
      </c>
      <c r="AT1448" s="117"/>
      <c r="AU1448" s="117"/>
    </row>
    <row r="1449" spans="1:47" s="139" customFormat="1" ht="30" customHeight="1">
      <c r="A1449" s="54"/>
      <c r="B1449" s="54"/>
      <c r="C1449" s="54"/>
      <c r="D1449" s="54"/>
      <c r="E1449" s="54"/>
      <c r="F1449" s="54"/>
      <c r="G1449" s="54"/>
      <c r="H1449" s="54"/>
      <c r="I1449" s="54"/>
      <c r="J1449" s="54"/>
      <c r="K1449" s="54"/>
      <c r="L1449" s="54"/>
      <c r="M1449" s="54"/>
      <c r="N1449" s="54"/>
      <c r="O1449" s="54"/>
      <c r="P1449" s="54"/>
      <c r="Q1449" s="54"/>
      <c r="R1449" s="54"/>
      <c r="S1449" s="54"/>
      <c r="T1449" s="54"/>
      <c r="U1449" s="54"/>
      <c r="V1449" s="54"/>
      <c r="W1449" s="54"/>
      <c r="AQ1449" s="117" t="s">
        <v>59</v>
      </c>
      <c r="AR1449" s="117" t="s">
        <v>3426</v>
      </c>
      <c r="AS1449" s="117">
        <v>3117603</v>
      </c>
      <c r="AT1449" s="117"/>
      <c r="AU1449" s="117"/>
    </row>
    <row r="1450" spans="1:47" s="139" customFormat="1" ht="30" customHeight="1">
      <c r="A1450" s="54"/>
      <c r="B1450" s="54"/>
      <c r="C1450" s="54"/>
      <c r="D1450" s="54"/>
      <c r="E1450" s="54"/>
      <c r="F1450" s="54"/>
      <c r="G1450" s="54"/>
      <c r="H1450" s="54"/>
      <c r="I1450" s="54"/>
      <c r="J1450" s="54"/>
      <c r="K1450" s="54"/>
      <c r="L1450" s="54"/>
      <c r="M1450" s="54"/>
      <c r="N1450" s="54"/>
      <c r="O1450" s="54"/>
      <c r="P1450" s="54"/>
      <c r="Q1450" s="54"/>
      <c r="R1450" s="54"/>
      <c r="S1450" s="54"/>
      <c r="T1450" s="54"/>
      <c r="U1450" s="54"/>
      <c r="V1450" s="54"/>
      <c r="W1450" s="54"/>
      <c r="AQ1450" s="117" t="s">
        <v>59</v>
      </c>
      <c r="AR1450" s="117" t="s">
        <v>3436</v>
      </c>
      <c r="AS1450" s="117">
        <v>3117702</v>
      </c>
      <c r="AT1450" s="117"/>
      <c r="AU1450" s="117"/>
    </row>
    <row r="1451" spans="1:47" s="139" customFormat="1" ht="30" customHeight="1">
      <c r="A1451" s="54"/>
      <c r="B1451" s="54"/>
      <c r="C1451" s="54"/>
      <c r="D1451" s="54"/>
      <c r="E1451" s="54"/>
      <c r="F1451" s="54"/>
      <c r="G1451" s="54"/>
      <c r="H1451" s="54"/>
      <c r="I1451" s="54"/>
      <c r="J1451" s="54"/>
      <c r="K1451" s="54"/>
      <c r="L1451" s="54"/>
      <c r="M1451" s="54"/>
      <c r="N1451" s="54"/>
      <c r="O1451" s="54"/>
      <c r="P1451" s="54"/>
      <c r="Q1451" s="54"/>
      <c r="R1451" s="54"/>
      <c r="S1451" s="54"/>
      <c r="T1451" s="54"/>
      <c r="U1451" s="54"/>
      <c r="V1451" s="54"/>
      <c r="W1451" s="54"/>
      <c r="AQ1451" s="117" t="s">
        <v>59</v>
      </c>
      <c r="AR1451" s="117" t="s">
        <v>3445</v>
      </c>
      <c r="AS1451" s="117">
        <v>3117801</v>
      </c>
      <c r="AT1451" s="117"/>
      <c r="AU1451" s="117"/>
    </row>
    <row r="1452" spans="1:47" s="139" customFormat="1" ht="30" customHeight="1">
      <c r="A1452" s="54"/>
      <c r="B1452" s="54"/>
      <c r="C1452" s="54"/>
      <c r="D1452" s="54"/>
      <c r="E1452" s="54"/>
      <c r="F1452" s="54"/>
      <c r="G1452" s="54"/>
      <c r="H1452" s="54"/>
      <c r="I1452" s="54"/>
      <c r="J1452" s="54"/>
      <c r="K1452" s="54"/>
      <c r="L1452" s="54"/>
      <c r="M1452" s="54"/>
      <c r="N1452" s="54"/>
      <c r="O1452" s="54"/>
      <c r="P1452" s="54"/>
      <c r="Q1452" s="54"/>
      <c r="R1452" s="54"/>
      <c r="S1452" s="54"/>
      <c r="T1452" s="54"/>
      <c r="U1452" s="54"/>
      <c r="V1452" s="54"/>
      <c r="W1452" s="54"/>
      <c r="AQ1452" s="117" t="s">
        <v>59</v>
      </c>
      <c r="AR1452" s="117" t="s">
        <v>3454</v>
      </c>
      <c r="AS1452" s="117">
        <v>3117836</v>
      </c>
      <c r="AT1452" s="117"/>
      <c r="AU1452" s="117"/>
    </row>
    <row r="1453" spans="1:47" s="139" customFormat="1" ht="30" customHeight="1">
      <c r="A1453" s="54"/>
      <c r="B1453" s="54"/>
      <c r="C1453" s="54"/>
      <c r="D1453" s="54"/>
      <c r="E1453" s="54"/>
      <c r="F1453" s="54"/>
      <c r="G1453" s="54"/>
      <c r="H1453" s="54"/>
      <c r="I1453" s="54"/>
      <c r="J1453" s="54"/>
      <c r="K1453" s="54"/>
      <c r="L1453" s="54"/>
      <c r="M1453" s="54"/>
      <c r="N1453" s="54"/>
      <c r="O1453" s="54"/>
      <c r="P1453" s="54"/>
      <c r="Q1453" s="54"/>
      <c r="R1453" s="54"/>
      <c r="S1453" s="54"/>
      <c r="T1453" s="54"/>
      <c r="U1453" s="54"/>
      <c r="V1453" s="54"/>
      <c r="W1453" s="54"/>
      <c r="AQ1453" s="117" t="s">
        <v>59</v>
      </c>
      <c r="AR1453" s="117" t="s">
        <v>3464</v>
      </c>
      <c r="AS1453" s="117">
        <v>3117876</v>
      </c>
      <c r="AT1453" s="117"/>
      <c r="AU1453" s="117"/>
    </row>
    <row r="1454" spans="1:47" s="139" customFormat="1" ht="30" customHeight="1">
      <c r="A1454" s="54"/>
      <c r="B1454" s="54"/>
      <c r="C1454" s="54"/>
      <c r="D1454" s="54"/>
      <c r="E1454" s="54"/>
      <c r="F1454" s="54"/>
      <c r="G1454" s="54"/>
      <c r="H1454" s="54"/>
      <c r="I1454" s="54"/>
      <c r="J1454" s="54"/>
      <c r="K1454" s="54"/>
      <c r="L1454" s="54"/>
      <c r="M1454" s="54"/>
      <c r="N1454" s="54"/>
      <c r="O1454" s="54"/>
      <c r="P1454" s="54"/>
      <c r="Q1454" s="54"/>
      <c r="R1454" s="54"/>
      <c r="S1454" s="54"/>
      <c r="T1454" s="54"/>
      <c r="U1454" s="54"/>
      <c r="V1454" s="54"/>
      <c r="W1454" s="54"/>
      <c r="AQ1454" s="117" t="s">
        <v>59</v>
      </c>
      <c r="AR1454" s="117" t="s">
        <v>3473</v>
      </c>
      <c r="AS1454" s="117">
        <v>3117900</v>
      </c>
      <c r="AT1454" s="117"/>
      <c r="AU1454" s="117"/>
    </row>
    <row r="1455" spans="1:47" s="139" customFormat="1" ht="30" customHeight="1">
      <c r="A1455" s="54"/>
      <c r="B1455" s="54"/>
      <c r="C1455" s="54"/>
      <c r="D1455" s="54"/>
      <c r="E1455" s="54"/>
      <c r="F1455" s="54"/>
      <c r="G1455" s="54"/>
      <c r="H1455" s="54"/>
      <c r="I1455" s="54"/>
      <c r="J1455" s="54"/>
      <c r="K1455" s="54"/>
      <c r="L1455" s="54"/>
      <c r="M1455" s="54"/>
      <c r="N1455" s="54"/>
      <c r="O1455" s="54"/>
      <c r="P1455" s="54"/>
      <c r="Q1455" s="54"/>
      <c r="R1455" s="54"/>
      <c r="S1455" s="54"/>
      <c r="T1455" s="54"/>
      <c r="U1455" s="54"/>
      <c r="V1455" s="54"/>
      <c r="W1455" s="54"/>
      <c r="AQ1455" s="117" t="s">
        <v>59</v>
      </c>
      <c r="AR1455" s="117" t="s">
        <v>3483</v>
      </c>
      <c r="AS1455" s="117">
        <v>3118007</v>
      </c>
      <c r="AT1455" s="117"/>
      <c r="AU1455" s="117"/>
    </row>
    <row r="1456" spans="1:47" s="139" customFormat="1" ht="30" customHeight="1">
      <c r="A1456" s="54"/>
      <c r="B1456" s="54"/>
      <c r="C1456" s="54"/>
      <c r="D1456" s="54"/>
      <c r="E1456" s="54"/>
      <c r="F1456" s="54"/>
      <c r="G1456" s="54"/>
      <c r="H1456" s="54"/>
      <c r="I1456" s="54"/>
      <c r="J1456" s="54"/>
      <c r="K1456" s="54"/>
      <c r="L1456" s="54"/>
      <c r="M1456" s="54"/>
      <c r="N1456" s="54"/>
      <c r="O1456" s="54"/>
      <c r="P1456" s="54"/>
      <c r="Q1456" s="54"/>
      <c r="R1456" s="54"/>
      <c r="S1456" s="54"/>
      <c r="T1456" s="54"/>
      <c r="U1456" s="54"/>
      <c r="V1456" s="54"/>
      <c r="W1456" s="54"/>
      <c r="AQ1456" s="117" t="s">
        <v>59</v>
      </c>
      <c r="AR1456" s="117" t="s">
        <v>3493</v>
      </c>
      <c r="AS1456" s="117">
        <v>3118106</v>
      </c>
      <c r="AT1456" s="117"/>
      <c r="AU1456" s="117"/>
    </row>
    <row r="1457" spans="1:47" s="139" customFormat="1" ht="30" customHeight="1">
      <c r="A1457" s="54"/>
      <c r="B1457" s="54"/>
      <c r="C1457" s="54"/>
      <c r="D1457" s="54"/>
      <c r="E1457" s="54"/>
      <c r="F1457" s="54"/>
      <c r="G1457" s="54"/>
      <c r="H1457" s="54"/>
      <c r="I1457" s="54"/>
      <c r="J1457" s="54"/>
      <c r="K1457" s="54"/>
      <c r="L1457" s="54"/>
      <c r="M1457" s="54"/>
      <c r="N1457" s="54"/>
      <c r="O1457" s="54"/>
      <c r="P1457" s="54"/>
      <c r="Q1457" s="54"/>
      <c r="R1457" s="54"/>
      <c r="S1457" s="54"/>
      <c r="T1457" s="54"/>
      <c r="U1457" s="54"/>
      <c r="V1457" s="54"/>
      <c r="W1457" s="54"/>
      <c r="AQ1457" s="117" t="s">
        <v>59</v>
      </c>
      <c r="AR1457" s="117" t="s">
        <v>3502</v>
      </c>
      <c r="AS1457" s="117">
        <v>3118205</v>
      </c>
      <c r="AT1457" s="117"/>
      <c r="AU1457" s="117"/>
    </row>
    <row r="1458" spans="1:47" s="139" customFormat="1" ht="30" customHeight="1">
      <c r="A1458" s="54"/>
      <c r="B1458" s="54"/>
      <c r="C1458" s="54"/>
      <c r="D1458" s="54"/>
      <c r="E1458" s="54"/>
      <c r="F1458" s="54"/>
      <c r="G1458" s="54"/>
      <c r="H1458" s="54"/>
      <c r="I1458" s="54"/>
      <c r="J1458" s="54"/>
      <c r="K1458" s="54"/>
      <c r="L1458" s="54"/>
      <c r="M1458" s="54"/>
      <c r="N1458" s="54"/>
      <c r="O1458" s="54"/>
      <c r="P1458" s="54"/>
      <c r="Q1458" s="54"/>
      <c r="R1458" s="54"/>
      <c r="S1458" s="54"/>
      <c r="T1458" s="54"/>
      <c r="U1458" s="54"/>
      <c r="V1458" s="54"/>
      <c r="W1458" s="54"/>
      <c r="AQ1458" s="117" t="s">
        <v>59</v>
      </c>
      <c r="AR1458" s="117" t="s">
        <v>3512</v>
      </c>
      <c r="AS1458" s="117">
        <v>3118304</v>
      </c>
      <c r="AT1458" s="117"/>
      <c r="AU1458" s="117"/>
    </row>
    <row r="1459" spans="1:47" s="139" customFormat="1" ht="30" customHeight="1">
      <c r="A1459" s="54"/>
      <c r="B1459" s="54"/>
      <c r="C1459" s="54"/>
      <c r="D1459" s="54"/>
      <c r="E1459" s="54"/>
      <c r="F1459" s="54"/>
      <c r="G1459" s="54"/>
      <c r="H1459" s="54"/>
      <c r="I1459" s="54"/>
      <c r="J1459" s="54"/>
      <c r="K1459" s="54"/>
      <c r="L1459" s="54"/>
      <c r="M1459" s="54"/>
      <c r="N1459" s="54"/>
      <c r="O1459" s="54"/>
      <c r="P1459" s="54"/>
      <c r="Q1459" s="54"/>
      <c r="R1459" s="54"/>
      <c r="S1459" s="54"/>
      <c r="T1459" s="54"/>
      <c r="U1459" s="54"/>
      <c r="V1459" s="54"/>
      <c r="W1459" s="54"/>
      <c r="AQ1459" s="117" t="s">
        <v>59</v>
      </c>
      <c r="AR1459" s="117" t="s">
        <v>3522</v>
      </c>
      <c r="AS1459" s="117">
        <v>3118403</v>
      </c>
      <c r="AT1459" s="117"/>
      <c r="AU1459" s="117"/>
    </row>
    <row r="1460" spans="1:47" s="139" customFormat="1" ht="30" customHeight="1">
      <c r="A1460" s="54"/>
      <c r="B1460" s="54"/>
      <c r="C1460" s="54"/>
      <c r="D1460" s="54"/>
      <c r="E1460" s="54"/>
      <c r="F1460" s="54"/>
      <c r="G1460" s="54"/>
      <c r="H1460" s="54"/>
      <c r="I1460" s="54"/>
      <c r="J1460" s="54"/>
      <c r="K1460" s="54"/>
      <c r="L1460" s="54"/>
      <c r="M1460" s="54"/>
      <c r="N1460" s="54"/>
      <c r="O1460" s="54"/>
      <c r="P1460" s="54"/>
      <c r="Q1460" s="54"/>
      <c r="R1460" s="54"/>
      <c r="S1460" s="54"/>
      <c r="T1460" s="54"/>
      <c r="U1460" s="54"/>
      <c r="V1460" s="54"/>
      <c r="W1460" s="54"/>
      <c r="AQ1460" s="117" t="s">
        <v>59</v>
      </c>
      <c r="AR1460" s="117" t="s">
        <v>3532</v>
      </c>
      <c r="AS1460" s="117">
        <v>3118502</v>
      </c>
      <c r="AT1460" s="117"/>
      <c r="AU1460" s="117"/>
    </row>
    <row r="1461" spans="1:47" s="139" customFormat="1" ht="30" customHeight="1">
      <c r="A1461" s="54"/>
      <c r="B1461" s="54"/>
      <c r="C1461" s="54"/>
      <c r="D1461" s="54"/>
      <c r="E1461" s="54"/>
      <c r="F1461" s="54"/>
      <c r="G1461" s="54"/>
      <c r="H1461" s="54"/>
      <c r="I1461" s="54"/>
      <c r="J1461" s="54"/>
      <c r="K1461" s="54"/>
      <c r="L1461" s="54"/>
      <c r="M1461" s="54"/>
      <c r="N1461" s="54"/>
      <c r="O1461" s="54"/>
      <c r="P1461" s="54"/>
      <c r="Q1461" s="54"/>
      <c r="R1461" s="54"/>
      <c r="S1461" s="54"/>
      <c r="T1461" s="54"/>
      <c r="U1461" s="54"/>
      <c r="V1461" s="54"/>
      <c r="W1461" s="54"/>
      <c r="AQ1461" s="117" t="s">
        <v>59</v>
      </c>
      <c r="AR1461" s="117" t="s">
        <v>3542</v>
      </c>
      <c r="AS1461" s="117">
        <v>3118601</v>
      </c>
      <c r="AT1461" s="117"/>
      <c r="AU1461" s="117"/>
    </row>
    <row r="1462" spans="1:47" s="139" customFormat="1" ht="30" customHeight="1">
      <c r="A1462" s="54"/>
      <c r="B1462" s="54"/>
      <c r="C1462" s="54"/>
      <c r="D1462" s="54"/>
      <c r="E1462" s="54"/>
      <c r="F1462" s="54"/>
      <c r="G1462" s="54"/>
      <c r="H1462" s="54"/>
      <c r="I1462" s="54"/>
      <c r="J1462" s="54"/>
      <c r="K1462" s="54"/>
      <c r="L1462" s="54"/>
      <c r="M1462" s="54"/>
      <c r="N1462" s="54"/>
      <c r="O1462" s="54"/>
      <c r="P1462" s="54"/>
      <c r="Q1462" s="54"/>
      <c r="R1462" s="54"/>
      <c r="S1462" s="54"/>
      <c r="T1462" s="54"/>
      <c r="U1462" s="54"/>
      <c r="V1462" s="54"/>
      <c r="W1462" s="54"/>
      <c r="AQ1462" s="117" t="s">
        <v>59</v>
      </c>
      <c r="AR1462" s="117" t="s">
        <v>3550</v>
      </c>
      <c r="AS1462" s="117">
        <v>3118700</v>
      </c>
      <c r="AT1462" s="117"/>
      <c r="AU1462" s="117"/>
    </row>
    <row r="1463" spans="1:47" s="139" customFormat="1" ht="30" customHeight="1">
      <c r="A1463" s="54"/>
      <c r="B1463" s="54"/>
      <c r="C1463" s="54"/>
      <c r="D1463" s="54"/>
      <c r="E1463" s="54"/>
      <c r="F1463" s="54"/>
      <c r="G1463" s="54"/>
      <c r="H1463" s="54"/>
      <c r="I1463" s="54"/>
      <c r="J1463" s="54"/>
      <c r="K1463" s="54"/>
      <c r="L1463" s="54"/>
      <c r="M1463" s="54"/>
      <c r="N1463" s="54"/>
      <c r="O1463" s="54"/>
      <c r="P1463" s="54"/>
      <c r="Q1463" s="54"/>
      <c r="R1463" s="54"/>
      <c r="S1463" s="54"/>
      <c r="T1463" s="54"/>
      <c r="U1463" s="54"/>
      <c r="V1463" s="54"/>
      <c r="W1463" s="54"/>
      <c r="AQ1463" s="117" t="s">
        <v>59</v>
      </c>
      <c r="AR1463" s="117" t="s">
        <v>3560</v>
      </c>
      <c r="AS1463" s="117">
        <v>3118809</v>
      </c>
      <c r="AT1463" s="117"/>
      <c r="AU1463" s="117"/>
    </row>
    <row r="1464" spans="1:47" s="139" customFormat="1" ht="30" customHeight="1">
      <c r="A1464" s="54"/>
      <c r="B1464" s="54"/>
      <c r="C1464" s="54"/>
      <c r="D1464" s="54"/>
      <c r="E1464" s="54"/>
      <c r="F1464" s="54"/>
      <c r="G1464" s="54"/>
      <c r="H1464" s="54"/>
      <c r="I1464" s="54"/>
      <c r="J1464" s="54"/>
      <c r="K1464" s="54"/>
      <c r="L1464" s="54"/>
      <c r="M1464" s="54"/>
      <c r="N1464" s="54"/>
      <c r="O1464" s="54"/>
      <c r="P1464" s="54"/>
      <c r="Q1464" s="54"/>
      <c r="R1464" s="54"/>
      <c r="S1464" s="54"/>
      <c r="T1464" s="54"/>
      <c r="U1464" s="54"/>
      <c r="V1464" s="54"/>
      <c r="W1464" s="54"/>
      <c r="AQ1464" s="117" t="s">
        <v>59</v>
      </c>
      <c r="AR1464" s="117" t="s">
        <v>3570</v>
      </c>
      <c r="AS1464" s="117">
        <v>3118908</v>
      </c>
      <c r="AT1464" s="117"/>
      <c r="AU1464" s="117"/>
    </row>
    <row r="1465" spans="1:47" s="139" customFormat="1" ht="30" customHeight="1">
      <c r="A1465" s="54"/>
      <c r="B1465" s="54"/>
      <c r="C1465" s="54"/>
      <c r="D1465" s="54"/>
      <c r="E1465" s="54"/>
      <c r="F1465" s="54"/>
      <c r="G1465" s="54"/>
      <c r="H1465" s="54"/>
      <c r="I1465" s="54"/>
      <c r="J1465" s="54"/>
      <c r="K1465" s="54"/>
      <c r="L1465" s="54"/>
      <c r="M1465" s="54"/>
      <c r="N1465" s="54"/>
      <c r="O1465" s="54"/>
      <c r="P1465" s="54"/>
      <c r="Q1465" s="54"/>
      <c r="R1465" s="54"/>
      <c r="S1465" s="54"/>
      <c r="T1465" s="54"/>
      <c r="U1465" s="54"/>
      <c r="V1465" s="54"/>
      <c r="W1465" s="54"/>
      <c r="AQ1465" s="117" t="s">
        <v>59</v>
      </c>
      <c r="AR1465" s="117" t="s">
        <v>3580</v>
      </c>
      <c r="AS1465" s="117">
        <v>3119005</v>
      </c>
      <c r="AT1465" s="117"/>
      <c r="AU1465" s="117"/>
    </row>
    <row r="1466" spans="1:47" s="139" customFormat="1" ht="30" customHeight="1">
      <c r="A1466" s="54"/>
      <c r="B1466" s="54"/>
      <c r="C1466" s="54"/>
      <c r="D1466" s="54"/>
      <c r="E1466" s="54"/>
      <c r="F1466" s="54"/>
      <c r="G1466" s="54"/>
      <c r="H1466" s="54"/>
      <c r="I1466" s="54"/>
      <c r="J1466" s="54"/>
      <c r="K1466" s="54"/>
      <c r="L1466" s="54"/>
      <c r="M1466" s="54"/>
      <c r="N1466" s="54"/>
      <c r="O1466" s="54"/>
      <c r="P1466" s="54"/>
      <c r="Q1466" s="54"/>
      <c r="R1466" s="54"/>
      <c r="S1466" s="54"/>
      <c r="T1466" s="54"/>
      <c r="U1466" s="54"/>
      <c r="V1466" s="54"/>
      <c r="W1466" s="54"/>
      <c r="AQ1466" s="117" t="s">
        <v>59</v>
      </c>
      <c r="AR1466" s="117" t="s">
        <v>3590</v>
      </c>
      <c r="AS1466" s="117">
        <v>3119104</v>
      </c>
      <c r="AT1466" s="117"/>
      <c r="AU1466" s="117"/>
    </row>
    <row r="1467" spans="1:47" s="139" customFormat="1" ht="30" customHeight="1">
      <c r="A1467" s="54"/>
      <c r="B1467" s="54"/>
      <c r="C1467" s="54"/>
      <c r="D1467" s="54"/>
      <c r="E1467" s="54"/>
      <c r="F1467" s="54"/>
      <c r="G1467" s="54"/>
      <c r="H1467" s="54"/>
      <c r="I1467" s="54"/>
      <c r="J1467" s="54"/>
      <c r="K1467" s="54"/>
      <c r="L1467" s="54"/>
      <c r="M1467" s="54"/>
      <c r="N1467" s="54"/>
      <c r="O1467" s="54"/>
      <c r="P1467" s="54"/>
      <c r="Q1467" s="54"/>
      <c r="R1467" s="54"/>
      <c r="S1467" s="54"/>
      <c r="T1467" s="54"/>
      <c r="U1467" s="54"/>
      <c r="V1467" s="54"/>
      <c r="W1467" s="54"/>
      <c r="AQ1467" s="117" t="s">
        <v>59</v>
      </c>
      <c r="AR1467" s="117" t="s">
        <v>3599</v>
      </c>
      <c r="AS1467" s="117">
        <v>3119203</v>
      </c>
      <c r="AT1467" s="117"/>
      <c r="AU1467" s="117"/>
    </row>
    <row r="1468" spans="1:47" s="139" customFormat="1" ht="30" customHeight="1">
      <c r="A1468" s="54"/>
      <c r="B1468" s="54"/>
      <c r="C1468" s="54"/>
      <c r="D1468" s="54"/>
      <c r="E1468" s="54"/>
      <c r="F1468" s="54"/>
      <c r="G1468" s="54"/>
      <c r="H1468" s="54"/>
      <c r="I1468" s="54"/>
      <c r="J1468" s="54"/>
      <c r="K1468" s="54"/>
      <c r="L1468" s="54"/>
      <c r="M1468" s="54"/>
      <c r="N1468" s="54"/>
      <c r="O1468" s="54"/>
      <c r="P1468" s="54"/>
      <c r="Q1468" s="54"/>
      <c r="R1468" s="54"/>
      <c r="S1468" s="54"/>
      <c r="T1468" s="54"/>
      <c r="U1468" s="54"/>
      <c r="V1468" s="54"/>
      <c r="W1468" s="54"/>
      <c r="AQ1468" s="117" t="s">
        <v>59</v>
      </c>
      <c r="AR1468" s="117" t="s">
        <v>3608</v>
      </c>
      <c r="AS1468" s="117">
        <v>3119302</v>
      </c>
      <c r="AT1468" s="117"/>
      <c r="AU1468" s="117"/>
    </row>
    <row r="1469" spans="1:47" s="139" customFormat="1" ht="30" customHeight="1">
      <c r="A1469" s="54"/>
      <c r="B1469" s="54"/>
      <c r="C1469" s="54"/>
      <c r="D1469" s="54"/>
      <c r="E1469" s="54"/>
      <c r="F1469" s="54"/>
      <c r="G1469" s="54"/>
      <c r="H1469" s="54"/>
      <c r="I1469" s="54"/>
      <c r="J1469" s="54"/>
      <c r="K1469" s="54"/>
      <c r="L1469" s="54"/>
      <c r="M1469" s="54"/>
      <c r="N1469" s="54"/>
      <c r="O1469" s="54"/>
      <c r="P1469" s="54"/>
      <c r="Q1469" s="54"/>
      <c r="R1469" s="54"/>
      <c r="S1469" s="54"/>
      <c r="T1469" s="54"/>
      <c r="U1469" s="54"/>
      <c r="V1469" s="54"/>
      <c r="W1469" s="54"/>
      <c r="AQ1469" s="117" t="s">
        <v>59</v>
      </c>
      <c r="AR1469" s="117" t="s">
        <v>3617</v>
      </c>
      <c r="AS1469" s="117">
        <v>3119401</v>
      </c>
      <c r="AT1469" s="117"/>
      <c r="AU1469" s="117"/>
    </row>
    <row r="1470" spans="1:47" s="139" customFormat="1" ht="30" customHeight="1">
      <c r="A1470" s="54"/>
      <c r="B1470" s="54"/>
      <c r="C1470" s="54"/>
      <c r="D1470" s="54"/>
      <c r="E1470" s="54"/>
      <c r="F1470" s="54"/>
      <c r="G1470" s="54"/>
      <c r="H1470" s="54"/>
      <c r="I1470" s="54"/>
      <c r="J1470" s="54"/>
      <c r="K1470" s="54"/>
      <c r="L1470" s="54"/>
      <c r="M1470" s="54"/>
      <c r="N1470" s="54"/>
      <c r="O1470" s="54"/>
      <c r="P1470" s="54"/>
      <c r="Q1470" s="54"/>
      <c r="R1470" s="54"/>
      <c r="S1470" s="54"/>
      <c r="T1470" s="54"/>
      <c r="U1470" s="54"/>
      <c r="V1470" s="54"/>
      <c r="W1470" s="54"/>
      <c r="AQ1470" s="117" t="s">
        <v>59</v>
      </c>
      <c r="AR1470" s="117" t="s">
        <v>3627</v>
      </c>
      <c r="AS1470" s="117">
        <v>3119500</v>
      </c>
      <c r="AT1470" s="117"/>
      <c r="AU1470" s="117"/>
    </row>
    <row r="1471" spans="1:47" s="139" customFormat="1" ht="30" customHeight="1">
      <c r="A1471" s="54"/>
      <c r="B1471" s="54"/>
      <c r="C1471" s="54"/>
      <c r="D1471" s="54"/>
      <c r="E1471" s="54"/>
      <c r="F1471" s="54"/>
      <c r="G1471" s="54"/>
      <c r="H1471" s="54"/>
      <c r="I1471" s="54"/>
      <c r="J1471" s="54"/>
      <c r="K1471" s="54"/>
      <c r="L1471" s="54"/>
      <c r="M1471" s="54"/>
      <c r="N1471" s="54"/>
      <c r="O1471" s="54"/>
      <c r="P1471" s="54"/>
      <c r="Q1471" s="54"/>
      <c r="R1471" s="54"/>
      <c r="S1471" s="54"/>
      <c r="T1471" s="54"/>
      <c r="U1471" s="54"/>
      <c r="V1471" s="54"/>
      <c r="W1471" s="54"/>
      <c r="AQ1471" s="117" t="s">
        <v>59</v>
      </c>
      <c r="AR1471" s="117" t="s">
        <v>3637</v>
      </c>
      <c r="AS1471" s="117">
        <v>3119609</v>
      </c>
      <c r="AT1471" s="117"/>
      <c r="AU1471" s="117"/>
    </row>
    <row r="1472" spans="1:47" s="139" customFormat="1" ht="30" customHeight="1">
      <c r="A1472" s="54"/>
      <c r="B1472" s="54"/>
      <c r="C1472" s="54"/>
      <c r="D1472" s="54"/>
      <c r="E1472" s="54"/>
      <c r="F1472" s="54"/>
      <c r="G1472" s="54"/>
      <c r="H1472" s="54"/>
      <c r="I1472" s="54"/>
      <c r="J1472" s="54"/>
      <c r="K1472" s="54"/>
      <c r="L1472" s="54"/>
      <c r="M1472" s="54"/>
      <c r="N1472" s="54"/>
      <c r="O1472" s="54"/>
      <c r="P1472" s="54"/>
      <c r="Q1472" s="54"/>
      <c r="R1472" s="54"/>
      <c r="S1472" s="54"/>
      <c r="T1472" s="54"/>
      <c r="U1472" s="54"/>
      <c r="V1472" s="54"/>
      <c r="W1472" s="54"/>
      <c r="AQ1472" s="117" t="s">
        <v>59</v>
      </c>
      <c r="AR1472" s="117" t="s">
        <v>3647</v>
      </c>
      <c r="AS1472" s="117">
        <v>3119708</v>
      </c>
      <c r="AT1472" s="117"/>
      <c r="AU1472" s="117"/>
    </row>
    <row r="1473" spans="1:47" s="139" customFormat="1" ht="30" customHeight="1">
      <c r="A1473" s="54"/>
      <c r="B1473" s="54"/>
      <c r="C1473" s="54"/>
      <c r="D1473" s="54"/>
      <c r="E1473" s="54"/>
      <c r="F1473" s="54"/>
      <c r="G1473" s="54"/>
      <c r="H1473" s="54"/>
      <c r="I1473" s="54"/>
      <c r="J1473" s="54"/>
      <c r="K1473" s="54"/>
      <c r="L1473" s="54"/>
      <c r="M1473" s="54"/>
      <c r="N1473" s="54"/>
      <c r="O1473" s="54"/>
      <c r="P1473" s="54"/>
      <c r="Q1473" s="54"/>
      <c r="R1473" s="54"/>
      <c r="S1473" s="54"/>
      <c r="T1473" s="54"/>
      <c r="U1473" s="54"/>
      <c r="V1473" s="54"/>
      <c r="W1473" s="54"/>
      <c r="AQ1473" s="117" t="s">
        <v>59</v>
      </c>
      <c r="AR1473" s="117" t="s">
        <v>3655</v>
      </c>
      <c r="AS1473" s="117">
        <v>3119807</v>
      </c>
      <c r="AT1473" s="117"/>
      <c r="AU1473" s="117"/>
    </row>
    <row r="1474" spans="1:47" s="139" customFormat="1" ht="30" customHeight="1">
      <c r="A1474" s="54"/>
      <c r="B1474" s="54"/>
      <c r="C1474" s="54"/>
      <c r="D1474" s="54"/>
      <c r="E1474" s="54"/>
      <c r="F1474" s="54"/>
      <c r="G1474" s="54"/>
      <c r="H1474" s="54"/>
      <c r="I1474" s="54"/>
      <c r="J1474" s="54"/>
      <c r="K1474" s="54"/>
      <c r="L1474" s="54"/>
      <c r="M1474" s="54"/>
      <c r="N1474" s="54"/>
      <c r="O1474" s="54"/>
      <c r="P1474" s="54"/>
      <c r="Q1474" s="54"/>
      <c r="R1474" s="54"/>
      <c r="S1474" s="54"/>
      <c r="T1474" s="54"/>
      <c r="U1474" s="54"/>
      <c r="V1474" s="54"/>
      <c r="W1474" s="54"/>
      <c r="AQ1474" s="117" t="s">
        <v>59</v>
      </c>
      <c r="AR1474" s="117" t="s">
        <v>3664</v>
      </c>
      <c r="AS1474" s="117">
        <v>3119906</v>
      </c>
      <c r="AT1474" s="117"/>
      <c r="AU1474" s="117"/>
    </row>
    <row r="1475" spans="1:47" s="139" customFormat="1" ht="30" customHeight="1">
      <c r="A1475" s="54"/>
      <c r="B1475" s="54"/>
      <c r="C1475" s="54"/>
      <c r="D1475" s="54"/>
      <c r="E1475" s="54"/>
      <c r="F1475" s="54"/>
      <c r="G1475" s="54"/>
      <c r="H1475" s="54"/>
      <c r="I1475" s="54"/>
      <c r="J1475" s="54"/>
      <c r="K1475" s="54"/>
      <c r="L1475" s="54"/>
      <c r="M1475" s="54"/>
      <c r="N1475" s="54"/>
      <c r="O1475" s="54"/>
      <c r="P1475" s="54"/>
      <c r="Q1475" s="54"/>
      <c r="R1475" s="54"/>
      <c r="S1475" s="54"/>
      <c r="T1475" s="54"/>
      <c r="U1475" s="54"/>
      <c r="V1475" s="54"/>
      <c r="W1475" s="54"/>
      <c r="AQ1475" s="117" t="s">
        <v>59</v>
      </c>
      <c r="AR1475" s="117" t="s">
        <v>3672</v>
      </c>
      <c r="AS1475" s="117">
        <v>3119955</v>
      </c>
      <c r="AT1475" s="117"/>
      <c r="AU1475" s="117"/>
    </row>
    <row r="1476" spans="1:47" s="139" customFormat="1" ht="30" customHeight="1">
      <c r="A1476" s="54"/>
      <c r="B1476" s="54"/>
      <c r="C1476" s="54"/>
      <c r="D1476" s="54"/>
      <c r="E1476" s="54"/>
      <c r="F1476" s="54"/>
      <c r="G1476" s="54"/>
      <c r="H1476" s="54"/>
      <c r="I1476" s="54"/>
      <c r="J1476" s="54"/>
      <c r="K1476" s="54"/>
      <c r="L1476" s="54"/>
      <c r="M1476" s="54"/>
      <c r="N1476" s="54"/>
      <c r="O1476" s="54"/>
      <c r="P1476" s="54"/>
      <c r="Q1476" s="54"/>
      <c r="R1476" s="54"/>
      <c r="S1476" s="54"/>
      <c r="T1476" s="54"/>
      <c r="U1476" s="54"/>
      <c r="V1476" s="54"/>
      <c r="W1476" s="54"/>
      <c r="AQ1476" s="117" t="s">
        <v>59</v>
      </c>
      <c r="AR1476" s="117" t="s">
        <v>3680</v>
      </c>
      <c r="AS1476" s="117">
        <v>3120003</v>
      </c>
      <c r="AT1476" s="117"/>
      <c r="AU1476" s="117"/>
    </row>
    <row r="1477" spans="1:47" s="139" customFormat="1" ht="30" customHeight="1">
      <c r="A1477" s="54"/>
      <c r="B1477" s="54"/>
      <c r="C1477" s="54"/>
      <c r="D1477" s="54"/>
      <c r="E1477" s="54"/>
      <c r="F1477" s="54"/>
      <c r="G1477" s="54"/>
      <c r="H1477" s="54"/>
      <c r="I1477" s="54"/>
      <c r="J1477" s="54"/>
      <c r="K1477" s="54"/>
      <c r="L1477" s="54"/>
      <c r="M1477" s="54"/>
      <c r="N1477" s="54"/>
      <c r="O1477" s="54"/>
      <c r="P1477" s="54"/>
      <c r="Q1477" s="54"/>
      <c r="R1477" s="54"/>
      <c r="S1477" s="54"/>
      <c r="T1477" s="54"/>
      <c r="U1477" s="54"/>
      <c r="V1477" s="54"/>
      <c r="W1477" s="54"/>
      <c r="AQ1477" s="117" t="s">
        <v>59</v>
      </c>
      <c r="AR1477" s="117" t="s">
        <v>3688</v>
      </c>
      <c r="AS1477" s="117">
        <v>3120102</v>
      </c>
      <c r="AT1477" s="117"/>
      <c r="AU1477" s="117"/>
    </row>
    <row r="1478" spans="1:47" s="139" customFormat="1" ht="30" customHeight="1">
      <c r="A1478" s="54"/>
      <c r="B1478" s="54"/>
      <c r="C1478" s="54"/>
      <c r="D1478" s="54"/>
      <c r="E1478" s="54"/>
      <c r="F1478" s="54"/>
      <c r="G1478" s="54"/>
      <c r="H1478" s="54"/>
      <c r="I1478" s="54"/>
      <c r="J1478" s="54"/>
      <c r="K1478" s="54"/>
      <c r="L1478" s="54"/>
      <c r="M1478" s="54"/>
      <c r="N1478" s="54"/>
      <c r="O1478" s="54"/>
      <c r="P1478" s="54"/>
      <c r="Q1478" s="54"/>
      <c r="R1478" s="54"/>
      <c r="S1478" s="54"/>
      <c r="T1478" s="54"/>
      <c r="U1478" s="54"/>
      <c r="V1478" s="54"/>
      <c r="W1478" s="54"/>
      <c r="AQ1478" s="117" t="s">
        <v>59</v>
      </c>
      <c r="AR1478" s="117" t="s">
        <v>3697</v>
      </c>
      <c r="AS1478" s="117">
        <v>3120151</v>
      </c>
      <c r="AT1478" s="117"/>
      <c r="AU1478" s="117"/>
    </row>
    <row r="1479" spans="1:47" s="139" customFormat="1" ht="30" customHeight="1">
      <c r="A1479" s="54"/>
      <c r="B1479" s="54"/>
      <c r="C1479" s="54"/>
      <c r="D1479" s="54"/>
      <c r="E1479" s="54"/>
      <c r="F1479" s="54"/>
      <c r="G1479" s="54"/>
      <c r="H1479" s="54"/>
      <c r="I1479" s="54"/>
      <c r="J1479" s="54"/>
      <c r="K1479" s="54"/>
      <c r="L1479" s="54"/>
      <c r="M1479" s="54"/>
      <c r="N1479" s="54"/>
      <c r="O1479" s="54"/>
      <c r="P1479" s="54"/>
      <c r="Q1479" s="54"/>
      <c r="R1479" s="54"/>
      <c r="S1479" s="54"/>
      <c r="T1479" s="54"/>
      <c r="U1479" s="54"/>
      <c r="V1479" s="54"/>
      <c r="W1479" s="54"/>
      <c r="AQ1479" s="117" t="s">
        <v>59</v>
      </c>
      <c r="AR1479" s="117" t="s">
        <v>3705</v>
      </c>
      <c r="AS1479" s="117">
        <v>3120201</v>
      </c>
      <c r="AT1479" s="117"/>
      <c r="AU1479" s="117"/>
    </row>
    <row r="1480" spans="1:47" s="139" customFormat="1" ht="30" customHeight="1">
      <c r="A1480" s="54"/>
      <c r="B1480" s="54"/>
      <c r="C1480" s="54"/>
      <c r="D1480" s="54"/>
      <c r="E1480" s="54"/>
      <c r="F1480" s="54"/>
      <c r="G1480" s="54"/>
      <c r="H1480" s="54"/>
      <c r="I1480" s="54"/>
      <c r="J1480" s="54"/>
      <c r="K1480" s="54"/>
      <c r="L1480" s="54"/>
      <c r="M1480" s="54"/>
      <c r="N1480" s="54"/>
      <c r="O1480" s="54"/>
      <c r="P1480" s="54"/>
      <c r="Q1480" s="54"/>
      <c r="R1480" s="54"/>
      <c r="S1480" s="54"/>
      <c r="T1480" s="54"/>
      <c r="U1480" s="54"/>
      <c r="V1480" s="54"/>
      <c r="W1480" s="54"/>
      <c r="AQ1480" s="117" t="s">
        <v>59</v>
      </c>
      <c r="AR1480" s="117" t="s">
        <v>3713</v>
      </c>
      <c r="AS1480" s="117">
        <v>3120300</v>
      </c>
      <c r="AT1480" s="117"/>
      <c r="AU1480" s="117"/>
    </row>
    <row r="1481" spans="1:47" s="139" customFormat="1" ht="30" customHeight="1">
      <c r="A1481" s="54"/>
      <c r="B1481" s="54"/>
      <c r="C1481" s="54"/>
      <c r="D1481" s="54"/>
      <c r="E1481" s="54"/>
      <c r="F1481" s="54"/>
      <c r="G1481" s="54"/>
      <c r="H1481" s="54"/>
      <c r="I1481" s="54"/>
      <c r="J1481" s="54"/>
      <c r="K1481" s="54"/>
      <c r="L1481" s="54"/>
      <c r="M1481" s="54"/>
      <c r="N1481" s="54"/>
      <c r="O1481" s="54"/>
      <c r="P1481" s="54"/>
      <c r="Q1481" s="54"/>
      <c r="R1481" s="54"/>
      <c r="S1481" s="54"/>
      <c r="T1481" s="54"/>
      <c r="U1481" s="54"/>
      <c r="V1481" s="54"/>
      <c r="W1481" s="54"/>
      <c r="AQ1481" s="117" t="s">
        <v>59</v>
      </c>
      <c r="AR1481" s="117" t="s">
        <v>3720</v>
      </c>
      <c r="AS1481" s="117">
        <v>3120409</v>
      </c>
      <c r="AT1481" s="117"/>
      <c r="AU1481" s="117"/>
    </row>
    <row r="1482" spans="1:47" s="139" customFormat="1" ht="30" customHeight="1">
      <c r="A1482" s="54"/>
      <c r="B1482" s="54"/>
      <c r="C1482" s="54"/>
      <c r="D1482" s="54"/>
      <c r="E1482" s="54"/>
      <c r="F1482" s="54"/>
      <c r="G1482" s="54"/>
      <c r="H1482" s="54"/>
      <c r="I1482" s="54"/>
      <c r="J1482" s="54"/>
      <c r="K1482" s="54"/>
      <c r="L1482" s="54"/>
      <c r="M1482" s="54"/>
      <c r="N1482" s="54"/>
      <c r="O1482" s="54"/>
      <c r="P1482" s="54"/>
      <c r="Q1482" s="54"/>
      <c r="R1482" s="54"/>
      <c r="S1482" s="54"/>
      <c r="T1482" s="54"/>
      <c r="U1482" s="54"/>
      <c r="V1482" s="54"/>
      <c r="W1482" s="54"/>
      <c r="AQ1482" s="117" t="s">
        <v>59</v>
      </c>
      <c r="AR1482" s="117" t="s">
        <v>3727</v>
      </c>
      <c r="AS1482" s="117">
        <v>3120508</v>
      </c>
      <c r="AT1482" s="117"/>
      <c r="AU1482" s="117"/>
    </row>
    <row r="1483" spans="1:47" s="139" customFormat="1" ht="30" customHeight="1">
      <c r="A1483" s="54"/>
      <c r="B1483" s="54"/>
      <c r="C1483" s="54"/>
      <c r="D1483" s="54"/>
      <c r="E1483" s="54"/>
      <c r="F1483" s="54"/>
      <c r="G1483" s="54"/>
      <c r="H1483" s="54"/>
      <c r="I1483" s="54"/>
      <c r="J1483" s="54"/>
      <c r="K1483" s="54"/>
      <c r="L1483" s="54"/>
      <c r="M1483" s="54"/>
      <c r="N1483" s="54"/>
      <c r="O1483" s="54"/>
      <c r="P1483" s="54"/>
      <c r="Q1483" s="54"/>
      <c r="R1483" s="54"/>
      <c r="S1483" s="54"/>
      <c r="T1483" s="54"/>
      <c r="U1483" s="54"/>
      <c r="V1483" s="54"/>
      <c r="W1483" s="54"/>
      <c r="AQ1483" s="117" t="s">
        <v>59</v>
      </c>
      <c r="AR1483" s="117" t="s">
        <v>3734</v>
      </c>
      <c r="AS1483" s="117">
        <v>3120607</v>
      </c>
      <c r="AT1483" s="117"/>
      <c r="AU1483" s="117"/>
    </row>
    <row r="1484" spans="1:47" s="139" customFormat="1" ht="30" customHeight="1">
      <c r="A1484" s="54"/>
      <c r="B1484" s="54"/>
      <c r="C1484" s="54"/>
      <c r="D1484" s="54"/>
      <c r="E1484" s="54"/>
      <c r="F1484" s="54"/>
      <c r="G1484" s="54"/>
      <c r="H1484" s="54"/>
      <c r="I1484" s="54"/>
      <c r="J1484" s="54"/>
      <c r="K1484" s="54"/>
      <c r="L1484" s="54"/>
      <c r="M1484" s="54"/>
      <c r="N1484" s="54"/>
      <c r="O1484" s="54"/>
      <c r="P1484" s="54"/>
      <c r="Q1484" s="54"/>
      <c r="R1484" s="54"/>
      <c r="S1484" s="54"/>
      <c r="T1484" s="54"/>
      <c r="U1484" s="54"/>
      <c r="V1484" s="54"/>
      <c r="W1484" s="54"/>
      <c r="AQ1484" s="117" t="s">
        <v>59</v>
      </c>
      <c r="AR1484" s="117" t="s">
        <v>3741</v>
      </c>
      <c r="AS1484" s="117">
        <v>3120706</v>
      </c>
      <c r="AT1484" s="117"/>
      <c r="AU1484" s="117"/>
    </row>
    <row r="1485" spans="1:47" s="139" customFormat="1" ht="30" customHeight="1">
      <c r="A1485" s="54"/>
      <c r="B1485" s="54"/>
      <c r="C1485" s="54"/>
      <c r="D1485" s="54"/>
      <c r="E1485" s="54"/>
      <c r="F1485" s="54"/>
      <c r="G1485" s="54"/>
      <c r="H1485" s="54"/>
      <c r="I1485" s="54"/>
      <c r="J1485" s="54"/>
      <c r="K1485" s="54"/>
      <c r="L1485" s="54"/>
      <c r="M1485" s="54"/>
      <c r="N1485" s="54"/>
      <c r="O1485" s="54"/>
      <c r="P1485" s="54"/>
      <c r="Q1485" s="54"/>
      <c r="R1485" s="54"/>
      <c r="S1485" s="54"/>
      <c r="T1485" s="54"/>
      <c r="U1485" s="54"/>
      <c r="V1485" s="54"/>
      <c r="W1485" s="54"/>
      <c r="AQ1485" s="117" t="s">
        <v>59</v>
      </c>
      <c r="AR1485" s="117" t="s">
        <v>3748</v>
      </c>
      <c r="AS1485" s="117">
        <v>3120805</v>
      </c>
      <c r="AT1485" s="117"/>
      <c r="AU1485" s="117"/>
    </row>
    <row r="1486" spans="1:47" s="139" customFormat="1" ht="30" customHeight="1">
      <c r="A1486" s="54"/>
      <c r="B1486" s="54"/>
      <c r="C1486" s="54"/>
      <c r="D1486" s="54"/>
      <c r="E1486" s="54"/>
      <c r="F1486" s="54"/>
      <c r="G1486" s="54"/>
      <c r="H1486" s="54"/>
      <c r="I1486" s="54"/>
      <c r="J1486" s="54"/>
      <c r="K1486" s="54"/>
      <c r="L1486" s="54"/>
      <c r="M1486" s="54"/>
      <c r="N1486" s="54"/>
      <c r="O1486" s="54"/>
      <c r="P1486" s="54"/>
      <c r="Q1486" s="54"/>
      <c r="R1486" s="54"/>
      <c r="S1486" s="54"/>
      <c r="T1486" s="54"/>
      <c r="U1486" s="54"/>
      <c r="V1486" s="54"/>
      <c r="W1486" s="54"/>
      <c r="AQ1486" s="117" t="s">
        <v>59</v>
      </c>
      <c r="AR1486" s="117" t="s">
        <v>3754</v>
      </c>
      <c r="AS1486" s="117">
        <v>3120839</v>
      </c>
      <c r="AT1486" s="117"/>
      <c r="AU1486" s="117"/>
    </row>
    <row r="1487" spans="1:47" s="139" customFormat="1" ht="30" customHeight="1">
      <c r="A1487" s="54"/>
      <c r="B1487" s="54"/>
      <c r="C1487" s="54"/>
      <c r="D1487" s="54"/>
      <c r="E1487" s="54"/>
      <c r="F1487" s="54"/>
      <c r="G1487" s="54"/>
      <c r="H1487" s="54"/>
      <c r="I1487" s="54"/>
      <c r="J1487" s="54"/>
      <c r="K1487" s="54"/>
      <c r="L1487" s="54"/>
      <c r="M1487" s="54"/>
      <c r="N1487" s="54"/>
      <c r="O1487" s="54"/>
      <c r="P1487" s="54"/>
      <c r="Q1487" s="54"/>
      <c r="R1487" s="54"/>
      <c r="S1487" s="54"/>
      <c r="T1487" s="54"/>
      <c r="U1487" s="54"/>
      <c r="V1487" s="54"/>
      <c r="W1487" s="54"/>
      <c r="AQ1487" s="117" t="s">
        <v>59</v>
      </c>
      <c r="AR1487" s="117" t="s">
        <v>3760</v>
      </c>
      <c r="AS1487" s="117">
        <v>3120870</v>
      </c>
      <c r="AT1487" s="117"/>
      <c r="AU1487" s="117"/>
    </row>
    <row r="1488" spans="1:47" s="139" customFormat="1" ht="30" customHeight="1">
      <c r="A1488" s="54"/>
      <c r="B1488" s="54"/>
      <c r="C1488" s="54"/>
      <c r="D1488" s="54"/>
      <c r="E1488" s="54"/>
      <c r="F1488" s="54"/>
      <c r="G1488" s="54"/>
      <c r="H1488" s="54"/>
      <c r="I1488" s="54"/>
      <c r="J1488" s="54"/>
      <c r="K1488" s="54"/>
      <c r="L1488" s="54"/>
      <c r="M1488" s="54"/>
      <c r="N1488" s="54"/>
      <c r="O1488" s="54"/>
      <c r="P1488" s="54"/>
      <c r="Q1488" s="54"/>
      <c r="R1488" s="54"/>
      <c r="S1488" s="54"/>
      <c r="T1488" s="54"/>
      <c r="U1488" s="54"/>
      <c r="V1488" s="54"/>
      <c r="W1488" s="54"/>
      <c r="AQ1488" s="117" t="s">
        <v>59</v>
      </c>
      <c r="AR1488" s="117" t="s">
        <v>3763</v>
      </c>
      <c r="AS1488" s="117">
        <v>3120904</v>
      </c>
      <c r="AT1488" s="117"/>
      <c r="AU1488" s="117"/>
    </row>
    <row r="1489" spans="1:47" s="139" customFormat="1" ht="30" customHeight="1">
      <c r="A1489" s="54"/>
      <c r="B1489" s="54"/>
      <c r="C1489" s="54"/>
      <c r="D1489" s="54"/>
      <c r="E1489" s="54"/>
      <c r="F1489" s="54"/>
      <c r="G1489" s="54"/>
      <c r="H1489" s="54"/>
      <c r="I1489" s="54"/>
      <c r="J1489" s="54"/>
      <c r="K1489" s="54"/>
      <c r="L1489" s="54"/>
      <c r="M1489" s="54"/>
      <c r="N1489" s="54"/>
      <c r="O1489" s="54"/>
      <c r="P1489" s="54"/>
      <c r="Q1489" s="54"/>
      <c r="R1489" s="54"/>
      <c r="S1489" s="54"/>
      <c r="T1489" s="54"/>
      <c r="U1489" s="54"/>
      <c r="V1489" s="54"/>
      <c r="W1489" s="54"/>
      <c r="AQ1489" s="117" t="s">
        <v>59</v>
      </c>
      <c r="AR1489" s="117" t="s">
        <v>3770</v>
      </c>
      <c r="AS1489" s="117">
        <v>3121001</v>
      </c>
      <c r="AT1489" s="117"/>
      <c r="AU1489" s="117"/>
    </row>
    <row r="1490" spans="1:47" s="139" customFormat="1" ht="30" customHeight="1">
      <c r="A1490" s="54"/>
      <c r="B1490" s="54"/>
      <c r="C1490" s="54"/>
      <c r="D1490" s="54"/>
      <c r="E1490" s="54"/>
      <c r="F1490" s="54"/>
      <c r="G1490" s="54"/>
      <c r="H1490" s="54"/>
      <c r="I1490" s="54"/>
      <c r="J1490" s="54"/>
      <c r="K1490" s="54"/>
      <c r="L1490" s="54"/>
      <c r="M1490" s="54"/>
      <c r="N1490" s="54"/>
      <c r="O1490" s="54"/>
      <c r="P1490" s="54"/>
      <c r="Q1490" s="54"/>
      <c r="R1490" s="54"/>
      <c r="S1490" s="54"/>
      <c r="T1490" s="54"/>
      <c r="U1490" s="54"/>
      <c r="V1490" s="54"/>
      <c r="W1490" s="54"/>
      <c r="AQ1490" s="117" t="s">
        <v>59</v>
      </c>
      <c r="AR1490" s="117" t="s">
        <v>3776</v>
      </c>
      <c r="AS1490" s="117">
        <v>3121100</v>
      </c>
      <c r="AT1490" s="117"/>
      <c r="AU1490" s="117"/>
    </row>
    <row r="1491" spans="1:47" s="139" customFormat="1" ht="30" customHeight="1">
      <c r="A1491" s="54"/>
      <c r="B1491" s="54"/>
      <c r="C1491" s="54"/>
      <c r="D1491" s="54"/>
      <c r="E1491" s="54"/>
      <c r="F1491" s="54"/>
      <c r="G1491" s="54"/>
      <c r="H1491" s="54"/>
      <c r="I1491" s="54"/>
      <c r="J1491" s="54"/>
      <c r="K1491" s="54"/>
      <c r="L1491" s="54"/>
      <c r="M1491" s="54"/>
      <c r="N1491" s="54"/>
      <c r="O1491" s="54"/>
      <c r="P1491" s="54"/>
      <c r="Q1491" s="54"/>
      <c r="R1491" s="54"/>
      <c r="S1491" s="54"/>
      <c r="T1491" s="54"/>
      <c r="U1491" s="54"/>
      <c r="V1491" s="54"/>
      <c r="W1491" s="54"/>
      <c r="AQ1491" s="117" t="s">
        <v>59</v>
      </c>
      <c r="AR1491" s="117" t="s">
        <v>3783</v>
      </c>
      <c r="AS1491" s="117">
        <v>3121209</v>
      </c>
      <c r="AT1491" s="117"/>
      <c r="AU1491" s="117"/>
    </row>
    <row r="1492" spans="1:47" s="139" customFormat="1" ht="30" customHeight="1">
      <c r="A1492" s="54"/>
      <c r="B1492" s="54"/>
      <c r="C1492" s="54"/>
      <c r="D1492" s="54"/>
      <c r="E1492" s="54"/>
      <c r="F1492" s="54"/>
      <c r="G1492" s="54"/>
      <c r="H1492" s="54"/>
      <c r="I1492" s="54"/>
      <c r="J1492" s="54"/>
      <c r="K1492" s="54"/>
      <c r="L1492" s="54"/>
      <c r="M1492" s="54"/>
      <c r="N1492" s="54"/>
      <c r="O1492" s="54"/>
      <c r="P1492" s="54"/>
      <c r="Q1492" s="54"/>
      <c r="R1492" s="54"/>
      <c r="S1492" s="54"/>
      <c r="T1492" s="54"/>
      <c r="U1492" s="54"/>
      <c r="V1492" s="54"/>
      <c r="W1492" s="54"/>
      <c r="AQ1492" s="117" t="s">
        <v>59</v>
      </c>
      <c r="AR1492" s="117" t="s">
        <v>3790</v>
      </c>
      <c r="AS1492" s="117">
        <v>3121258</v>
      </c>
      <c r="AT1492" s="117"/>
      <c r="AU1492" s="117"/>
    </row>
    <row r="1493" spans="1:47" s="139" customFormat="1" ht="30" customHeight="1">
      <c r="A1493" s="54"/>
      <c r="B1493" s="54"/>
      <c r="C1493" s="54"/>
      <c r="D1493" s="54"/>
      <c r="E1493" s="54"/>
      <c r="F1493" s="54"/>
      <c r="G1493" s="54"/>
      <c r="H1493" s="54"/>
      <c r="I1493" s="54"/>
      <c r="J1493" s="54"/>
      <c r="K1493" s="54"/>
      <c r="L1493" s="54"/>
      <c r="M1493" s="54"/>
      <c r="N1493" s="54"/>
      <c r="O1493" s="54"/>
      <c r="P1493" s="54"/>
      <c r="Q1493" s="54"/>
      <c r="R1493" s="54"/>
      <c r="S1493" s="54"/>
      <c r="T1493" s="54"/>
      <c r="U1493" s="54"/>
      <c r="V1493" s="54"/>
      <c r="W1493" s="54"/>
      <c r="AQ1493" s="117" t="s">
        <v>59</v>
      </c>
      <c r="AR1493" s="117" t="s">
        <v>3797</v>
      </c>
      <c r="AS1493" s="117">
        <v>3121308</v>
      </c>
      <c r="AT1493" s="117"/>
      <c r="AU1493" s="117"/>
    </row>
    <row r="1494" spans="1:47" s="139" customFormat="1" ht="30" customHeight="1">
      <c r="A1494" s="54"/>
      <c r="B1494" s="54"/>
      <c r="C1494" s="54"/>
      <c r="D1494" s="54"/>
      <c r="E1494" s="54"/>
      <c r="F1494" s="54"/>
      <c r="G1494" s="54"/>
      <c r="H1494" s="54"/>
      <c r="I1494" s="54"/>
      <c r="J1494" s="54"/>
      <c r="K1494" s="54"/>
      <c r="L1494" s="54"/>
      <c r="M1494" s="54"/>
      <c r="N1494" s="54"/>
      <c r="O1494" s="54"/>
      <c r="P1494" s="54"/>
      <c r="Q1494" s="54"/>
      <c r="R1494" s="54"/>
      <c r="S1494" s="54"/>
      <c r="T1494" s="54"/>
      <c r="U1494" s="54"/>
      <c r="V1494" s="54"/>
      <c r="W1494" s="54"/>
      <c r="AQ1494" s="117" t="s">
        <v>59</v>
      </c>
      <c r="AR1494" s="117" t="s">
        <v>3804</v>
      </c>
      <c r="AS1494" s="117">
        <v>3121407</v>
      </c>
      <c r="AT1494" s="117"/>
      <c r="AU1494" s="117"/>
    </row>
    <row r="1495" spans="1:47" s="139" customFormat="1" ht="30" customHeight="1">
      <c r="A1495" s="54"/>
      <c r="B1495" s="54"/>
      <c r="C1495" s="54"/>
      <c r="D1495" s="54"/>
      <c r="E1495" s="54"/>
      <c r="F1495" s="54"/>
      <c r="G1495" s="54"/>
      <c r="H1495" s="54"/>
      <c r="I1495" s="54"/>
      <c r="J1495" s="54"/>
      <c r="K1495" s="54"/>
      <c r="L1495" s="54"/>
      <c r="M1495" s="54"/>
      <c r="N1495" s="54"/>
      <c r="O1495" s="54"/>
      <c r="P1495" s="54"/>
      <c r="Q1495" s="54"/>
      <c r="R1495" s="54"/>
      <c r="S1495" s="54"/>
      <c r="T1495" s="54"/>
      <c r="U1495" s="54"/>
      <c r="V1495" s="54"/>
      <c r="W1495" s="54"/>
      <c r="AQ1495" s="117" t="s">
        <v>59</v>
      </c>
      <c r="AR1495" s="117" t="s">
        <v>3810</v>
      </c>
      <c r="AS1495" s="117">
        <v>3121506</v>
      </c>
      <c r="AT1495" s="117"/>
      <c r="AU1495" s="117"/>
    </row>
    <row r="1496" spans="1:47" s="139" customFormat="1" ht="30" customHeight="1">
      <c r="A1496" s="54"/>
      <c r="B1496" s="54"/>
      <c r="C1496" s="54"/>
      <c r="D1496" s="54"/>
      <c r="E1496" s="54"/>
      <c r="F1496" s="54"/>
      <c r="G1496" s="54"/>
      <c r="H1496" s="54"/>
      <c r="I1496" s="54"/>
      <c r="J1496" s="54"/>
      <c r="K1496" s="54"/>
      <c r="L1496" s="54"/>
      <c r="M1496" s="54"/>
      <c r="N1496" s="54"/>
      <c r="O1496" s="54"/>
      <c r="P1496" s="54"/>
      <c r="Q1496" s="54"/>
      <c r="R1496" s="54"/>
      <c r="S1496" s="54"/>
      <c r="T1496" s="54"/>
      <c r="U1496" s="54"/>
      <c r="V1496" s="54"/>
      <c r="W1496" s="54"/>
      <c r="AQ1496" s="117" t="s">
        <v>59</v>
      </c>
      <c r="AR1496" s="117" t="s">
        <v>3817</v>
      </c>
      <c r="AS1496" s="117">
        <v>3121605</v>
      </c>
      <c r="AT1496" s="117"/>
      <c r="AU1496" s="117"/>
    </row>
    <row r="1497" spans="1:47" s="139" customFormat="1" ht="30" customHeight="1">
      <c r="A1497" s="54"/>
      <c r="B1497" s="54"/>
      <c r="C1497" s="54"/>
      <c r="D1497" s="54"/>
      <c r="E1497" s="54"/>
      <c r="F1497" s="54"/>
      <c r="G1497" s="54"/>
      <c r="H1497" s="54"/>
      <c r="I1497" s="54"/>
      <c r="J1497" s="54"/>
      <c r="K1497" s="54"/>
      <c r="L1497" s="54"/>
      <c r="M1497" s="54"/>
      <c r="N1497" s="54"/>
      <c r="O1497" s="54"/>
      <c r="P1497" s="54"/>
      <c r="Q1497" s="54"/>
      <c r="R1497" s="54"/>
      <c r="S1497" s="54"/>
      <c r="T1497" s="54"/>
      <c r="U1497" s="54"/>
      <c r="V1497" s="54"/>
      <c r="W1497" s="54"/>
      <c r="AQ1497" s="117" t="s">
        <v>59</v>
      </c>
      <c r="AR1497" s="117" t="s">
        <v>3824</v>
      </c>
      <c r="AS1497" s="117">
        <v>3121704</v>
      </c>
      <c r="AT1497" s="117"/>
      <c r="AU1497" s="117"/>
    </row>
    <row r="1498" spans="1:47" s="139" customFormat="1" ht="30" customHeight="1">
      <c r="A1498" s="54"/>
      <c r="B1498" s="54"/>
      <c r="C1498" s="54"/>
      <c r="D1498" s="54"/>
      <c r="E1498" s="54"/>
      <c r="F1498" s="54"/>
      <c r="G1498" s="54"/>
      <c r="H1498" s="54"/>
      <c r="I1498" s="54"/>
      <c r="J1498" s="54"/>
      <c r="K1498" s="54"/>
      <c r="L1498" s="54"/>
      <c r="M1498" s="54"/>
      <c r="N1498" s="54"/>
      <c r="O1498" s="54"/>
      <c r="P1498" s="54"/>
      <c r="Q1498" s="54"/>
      <c r="R1498" s="54"/>
      <c r="S1498" s="54"/>
      <c r="T1498" s="54"/>
      <c r="U1498" s="54"/>
      <c r="V1498" s="54"/>
      <c r="W1498" s="54"/>
      <c r="AQ1498" s="117" t="s">
        <v>59</v>
      </c>
      <c r="AR1498" s="117" t="s">
        <v>3831</v>
      </c>
      <c r="AS1498" s="117">
        <v>3121803</v>
      </c>
      <c r="AT1498" s="117"/>
      <c r="AU1498" s="117"/>
    </row>
    <row r="1499" spans="1:47" s="139" customFormat="1" ht="30" customHeight="1">
      <c r="A1499" s="54"/>
      <c r="B1499" s="54"/>
      <c r="C1499" s="54"/>
      <c r="D1499" s="54"/>
      <c r="E1499" s="54"/>
      <c r="F1499" s="54"/>
      <c r="G1499" s="54"/>
      <c r="H1499" s="54"/>
      <c r="I1499" s="54"/>
      <c r="J1499" s="54"/>
      <c r="K1499" s="54"/>
      <c r="L1499" s="54"/>
      <c r="M1499" s="54"/>
      <c r="N1499" s="54"/>
      <c r="O1499" s="54"/>
      <c r="P1499" s="54"/>
      <c r="Q1499" s="54"/>
      <c r="R1499" s="54"/>
      <c r="S1499" s="54"/>
      <c r="T1499" s="54"/>
      <c r="U1499" s="54"/>
      <c r="V1499" s="54"/>
      <c r="W1499" s="54"/>
      <c r="AQ1499" s="117" t="s">
        <v>59</v>
      </c>
      <c r="AR1499" s="117" t="s">
        <v>3837</v>
      </c>
      <c r="AS1499" s="117">
        <v>3121902</v>
      </c>
      <c r="AT1499" s="117"/>
      <c r="AU1499" s="117"/>
    </row>
    <row r="1500" spans="1:47" s="139" customFormat="1" ht="30" customHeight="1">
      <c r="A1500" s="54"/>
      <c r="B1500" s="54"/>
      <c r="C1500" s="54"/>
      <c r="D1500" s="54"/>
      <c r="E1500" s="54"/>
      <c r="F1500" s="54"/>
      <c r="G1500" s="54"/>
      <c r="H1500" s="54"/>
      <c r="I1500" s="54"/>
      <c r="J1500" s="54"/>
      <c r="K1500" s="54"/>
      <c r="L1500" s="54"/>
      <c r="M1500" s="54"/>
      <c r="N1500" s="54"/>
      <c r="O1500" s="54"/>
      <c r="P1500" s="54"/>
      <c r="Q1500" s="54"/>
      <c r="R1500" s="54"/>
      <c r="S1500" s="54"/>
      <c r="T1500" s="54"/>
      <c r="U1500" s="54"/>
      <c r="V1500" s="54"/>
      <c r="W1500" s="54"/>
      <c r="AQ1500" s="117" t="s">
        <v>59</v>
      </c>
      <c r="AR1500" s="117" t="s">
        <v>3844</v>
      </c>
      <c r="AS1500" s="117">
        <v>3122009</v>
      </c>
      <c r="AT1500" s="117"/>
      <c r="AU1500" s="117"/>
    </row>
    <row r="1501" spans="1:47" s="139" customFormat="1" ht="30" customHeight="1">
      <c r="A1501" s="54"/>
      <c r="B1501" s="54"/>
      <c r="C1501" s="54"/>
      <c r="D1501" s="54"/>
      <c r="E1501" s="54"/>
      <c r="F1501" s="54"/>
      <c r="G1501" s="54"/>
      <c r="H1501" s="54"/>
      <c r="I1501" s="54"/>
      <c r="J1501" s="54"/>
      <c r="K1501" s="54"/>
      <c r="L1501" s="54"/>
      <c r="M1501" s="54"/>
      <c r="N1501" s="54"/>
      <c r="O1501" s="54"/>
      <c r="P1501" s="54"/>
      <c r="Q1501" s="54"/>
      <c r="R1501" s="54"/>
      <c r="S1501" s="54"/>
      <c r="T1501" s="54"/>
      <c r="U1501" s="54"/>
      <c r="V1501" s="54"/>
      <c r="W1501" s="54"/>
      <c r="AQ1501" s="117" t="s">
        <v>59</v>
      </c>
      <c r="AR1501" s="117" t="s">
        <v>3850</v>
      </c>
      <c r="AS1501" s="117">
        <v>3122108</v>
      </c>
      <c r="AT1501" s="117"/>
      <c r="AU1501" s="117"/>
    </row>
    <row r="1502" spans="1:47" s="139" customFormat="1" ht="30" customHeight="1">
      <c r="A1502" s="54"/>
      <c r="B1502" s="54"/>
      <c r="C1502" s="54"/>
      <c r="D1502" s="54"/>
      <c r="E1502" s="54"/>
      <c r="F1502" s="54"/>
      <c r="G1502" s="54"/>
      <c r="H1502" s="54"/>
      <c r="I1502" s="54"/>
      <c r="J1502" s="54"/>
      <c r="K1502" s="54"/>
      <c r="L1502" s="54"/>
      <c r="M1502" s="54"/>
      <c r="N1502" s="54"/>
      <c r="O1502" s="54"/>
      <c r="P1502" s="54"/>
      <c r="Q1502" s="54"/>
      <c r="R1502" s="54"/>
      <c r="S1502" s="54"/>
      <c r="T1502" s="54"/>
      <c r="U1502" s="54"/>
      <c r="V1502" s="54"/>
      <c r="W1502" s="54"/>
      <c r="AQ1502" s="117" t="s">
        <v>59</v>
      </c>
      <c r="AR1502" s="117" t="s">
        <v>3856</v>
      </c>
      <c r="AS1502" s="117">
        <v>3122207</v>
      </c>
      <c r="AT1502" s="117"/>
      <c r="AU1502" s="117"/>
    </row>
    <row r="1503" spans="1:47" s="139" customFormat="1" ht="30" customHeight="1">
      <c r="A1503" s="54"/>
      <c r="B1503" s="54"/>
      <c r="C1503" s="54"/>
      <c r="D1503" s="54"/>
      <c r="E1503" s="54"/>
      <c r="F1503" s="54"/>
      <c r="G1503" s="54"/>
      <c r="H1503" s="54"/>
      <c r="I1503" s="54"/>
      <c r="J1503" s="54"/>
      <c r="K1503" s="54"/>
      <c r="L1503" s="54"/>
      <c r="M1503" s="54"/>
      <c r="N1503" s="54"/>
      <c r="O1503" s="54"/>
      <c r="P1503" s="54"/>
      <c r="Q1503" s="54"/>
      <c r="R1503" s="54"/>
      <c r="S1503" s="54"/>
      <c r="T1503" s="54"/>
      <c r="U1503" s="54"/>
      <c r="V1503" s="54"/>
      <c r="W1503" s="54"/>
      <c r="AQ1503" s="117" t="s">
        <v>59</v>
      </c>
      <c r="AR1503" s="117" t="s">
        <v>3862</v>
      </c>
      <c r="AS1503" s="117">
        <v>3122306</v>
      </c>
      <c r="AT1503" s="117"/>
      <c r="AU1503" s="117"/>
    </row>
    <row r="1504" spans="1:47" s="139" customFormat="1" ht="30" customHeight="1">
      <c r="A1504" s="54"/>
      <c r="B1504" s="54"/>
      <c r="C1504" s="54"/>
      <c r="D1504" s="54"/>
      <c r="E1504" s="54"/>
      <c r="F1504" s="54"/>
      <c r="G1504" s="54"/>
      <c r="H1504" s="54"/>
      <c r="I1504" s="54"/>
      <c r="J1504" s="54"/>
      <c r="K1504" s="54"/>
      <c r="L1504" s="54"/>
      <c r="M1504" s="54"/>
      <c r="N1504" s="54"/>
      <c r="O1504" s="54"/>
      <c r="P1504" s="54"/>
      <c r="Q1504" s="54"/>
      <c r="R1504" s="54"/>
      <c r="S1504" s="54"/>
      <c r="T1504" s="54"/>
      <c r="U1504" s="54"/>
      <c r="V1504" s="54"/>
      <c r="W1504" s="54"/>
      <c r="AQ1504" s="117" t="s">
        <v>59</v>
      </c>
      <c r="AR1504" s="117" t="s">
        <v>3868</v>
      </c>
      <c r="AS1504" s="117">
        <v>3122355</v>
      </c>
      <c r="AT1504" s="117"/>
      <c r="AU1504" s="117"/>
    </row>
    <row r="1505" spans="1:47" s="139" customFormat="1" ht="30" customHeight="1">
      <c r="A1505" s="54"/>
      <c r="B1505" s="54"/>
      <c r="C1505" s="54"/>
      <c r="D1505" s="54"/>
      <c r="E1505" s="54"/>
      <c r="F1505" s="54"/>
      <c r="G1505" s="54"/>
      <c r="H1505" s="54"/>
      <c r="I1505" s="54"/>
      <c r="J1505" s="54"/>
      <c r="K1505" s="54"/>
      <c r="L1505" s="54"/>
      <c r="M1505" s="54"/>
      <c r="N1505" s="54"/>
      <c r="O1505" s="54"/>
      <c r="P1505" s="54"/>
      <c r="Q1505" s="54"/>
      <c r="R1505" s="54"/>
      <c r="S1505" s="54"/>
      <c r="T1505" s="54"/>
      <c r="U1505" s="54"/>
      <c r="V1505" s="54"/>
      <c r="W1505" s="54"/>
      <c r="AQ1505" s="117" t="s">
        <v>59</v>
      </c>
      <c r="AR1505" s="117" t="s">
        <v>3873</v>
      </c>
      <c r="AS1505" s="117">
        <v>3122405</v>
      </c>
      <c r="AT1505" s="117"/>
      <c r="AU1505" s="117"/>
    </row>
    <row r="1506" spans="1:47" s="139" customFormat="1" ht="30" customHeight="1">
      <c r="A1506" s="54"/>
      <c r="B1506" s="54"/>
      <c r="C1506" s="54"/>
      <c r="D1506" s="54"/>
      <c r="E1506" s="54"/>
      <c r="F1506" s="54"/>
      <c r="G1506" s="54"/>
      <c r="H1506" s="54"/>
      <c r="I1506" s="54"/>
      <c r="J1506" s="54"/>
      <c r="K1506" s="54"/>
      <c r="L1506" s="54"/>
      <c r="M1506" s="54"/>
      <c r="N1506" s="54"/>
      <c r="O1506" s="54"/>
      <c r="P1506" s="54"/>
      <c r="Q1506" s="54"/>
      <c r="R1506" s="54"/>
      <c r="S1506" s="54"/>
      <c r="T1506" s="54"/>
      <c r="U1506" s="54"/>
      <c r="V1506" s="54"/>
      <c r="W1506" s="54"/>
      <c r="AQ1506" s="117" t="s">
        <v>59</v>
      </c>
      <c r="AR1506" s="117" t="s">
        <v>3878</v>
      </c>
      <c r="AS1506" s="117">
        <v>3122454</v>
      </c>
      <c r="AT1506" s="117"/>
      <c r="AU1506" s="117"/>
    </row>
    <row r="1507" spans="1:47" s="139" customFormat="1" ht="30" customHeight="1">
      <c r="A1507" s="54"/>
      <c r="B1507" s="54"/>
      <c r="C1507" s="54"/>
      <c r="D1507" s="54"/>
      <c r="E1507" s="54"/>
      <c r="F1507" s="54"/>
      <c r="G1507" s="54"/>
      <c r="H1507" s="54"/>
      <c r="I1507" s="54"/>
      <c r="J1507" s="54"/>
      <c r="K1507" s="54"/>
      <c r="L1507" s="54"/>
      <c r="M1507" s="54"/>
      <c r="N1507" s="54"/>
      <c r="O1507" s="54"/>
      <c r="P1507" s="54"/>
      <c r="Q1507" s="54"/>
      <c r="R1507" s="54"/>
      <c r="S1507" s="54"/>
      <c r="T1507" s="54"/>
      <c r="U1507" s="54"/>
      <c r="V1507" s="54"/>
      <c r="W1507" s="54"/>
      <c r="AQ1507" s="117" t="s">
        <v>59</v>
      </c>
      <c r="AR1507" s="117" t="s">
        <v>3884</v>
      </c>
      <c r="AS1507" s="117">
        <v>3122470</v>
      </c>
      <c r="AT1507" s="117"/>
      <c r="AU1507" s="117"/>
    </row>
    <row r="1508" spans="1:47" s="139" customFormat="1" ht="30" customHeight="1">
      <c r="A1508" s="54"/>
      <c r="B1508" s="54"/>
      <c r="C1508" s="54"/>
      <c r="D1508" s="54"/>
      <c r="E1508" s="54"/>
      <c r="F1508" s="54"/>
      <c r="G1508" s="54"/>
      <c r="H1508" s="54"/>
      <c r="I1508" s="54"/>
      <c r="J1508" s="54"/>
      <c r="K1508" s="54"/>
      <c r="L1508" s="54"/>
      <c r="M1508" s="54"/>
      <c r="N1508" s="54"/>
      <c r="O1508" s="54"/>
      <c r="P1508" s="54"/>
      <c r="Q1508" s="54"/>
      <c r="R1508" s="54"/>
      <c r="S1508" s="54"/>
      <c r="T1508" s="54"/>
      <c r="U1508" s="54"/>
      <c r="V1508" s="54"/>
      <c r="W1508" s="54"/>
      <c r="AQ1508" s="117" t="s">
        <v>59</v>
      </c>
      <c r="AR1508" s="117" t="s">
        <v>3890</v>
      </c>
      <c r="AS1508" s="117">
        <v>3122504</v>
      </c>
      <c r="AT1508" s="117"/>
      <c r="AU1508" s="117"/>
    </row>
    <row r="1509" spans="1:47" s="139" customFormat="1" ht="30" customHeight="1">
      <c r="A1509" s="54"/>
      <c r="B1509" s="54"/>
      <c r="C1509" s="54"/>
      <c r="D1509" s="54"/>
      <c r="E1509" s="54"/>
      <c r="F1509" s="54"/>
      <c r="G1509" s="54"/>
      <c r="H1509" s="54"/>
      <c r="I1509" s="54"/>
      <c r="J1509" s="54"/>
      <c r="K1509" s="54"/>
      <c r="L1509" s="54"/>
      <c r="M1509" s="54"/>
      <c r="N1509" s="54"/>
      <c r="O1509" s="54"/>
      <c r="P1509" s="54"/>
      <c r="Q1509" s="54"/>
      <c r="R1509" s="54"/>
      <c r="S1509" s="54"/>
      <c r="T1509" s="54"/>
      <c r="U1509" s="54"/>
      <c r="V1509" s="54"/>
      <c r="W1509" s="54"/>
      <c r="AQ1509" s="117" t="s">
        <v>59</v>
      </c>
      <c r="AR1509" s="117" t="s">
        <v>3896</v>
      </c>
      <c r="AS1509" s="117">
        <v>3122603</v>
      </c>
      <c r="AT1509" s="117"/>
      <c r="AU1509" s="117"/>
    </row>
    <row r="1510" spans="1:47" s="139" customFormat="1" ht="30" customHeight="1">
      <c r="A1510" s="54"/>
      <c r="B1510" s="54"/>
      <c r="C1510" s="54"/>
      <c r="D1510" s="54"/>
      <c r="E1510" s="54"/>
      <c r="F1510" s="54"/>
      <c r="G1510" s="54"/>
      <c r="H1510" s="54"/>
      <c r="I1510" s="54"/>
      <c r="J1510" s="54"/>
      <c r="K1510" s="54"/>
      <c r="L1510" s="54"/>
      <c r="M1510" s="54"/>
      <c r="N1510" s="54"/>
      <c r="O1510" s="54"/>
      <c r="P1510" s="54"/>
      <c r="Q1510" s="54"/>
      <c r="R1510" s="54"/>
      <c r="S1510" s="54"/>
      <c r="T1510" s="54"/>
      <c r="U1510" s="54"/>
      <c r="V1510" s="54"/>
      <c r="W1510" s="54"/>
      <c r="AQ1510" s="117" t="s">
        <v>59</v>
      </c>
      <c r="AR1510" s="117" t="s">
        <v>3902</v>
      </c>
      <c r="AS1510" s="117">
        <v>3122702</v>
      </c>
      <c r="AT1510" s="117"/>
      <c r="AU1510" s="117"/>
    </row>
    <row r="1511" spans="1:47" s="139" customFormat="1" ht="30" customHeight="1">
      <c r="A1511" s="54"/>
      <c r="B1511" s="54"/>
      <c r="C1511" s="54"/>
      <c r="D1511" s="54"/>
      <c r="E1511" s="54"/>
      <c r="F1511" s="54"/>
      <c r="G1511" s="54"/>
      <c r="H1511" s="54"/>
      <c r="I1511" s="54"/>
      <c r="J1511" s="54"/>
      <c r="K1511" s="54"/>
      <c r="L1511" s="54"/>
      <c r="M1511" s="54"/>
      <c r="N1511" s="54"/>
      <c r="O1511" s="54"/>
      <c r="P1511" s="54"/>
      <c r="Q1511" s="54"/>
      <c r="R1511" s="54"/>
      <c r="S1511" s="54"/>
      <c r="T1511" s="54"/>
      <c r="U1511" s="54"/>
      <c r="V1511" s="54"/>
      <c r="W1511" s="54"/>
      <c r="AQ1511" s="117" t="s">
        <v>59</v>
      </c>
      <c r="AR1511" s="117" t="s">
        <v>3908</v>
      </c>
      <c r="AS1511" s="117">
        <v>3122801</v>
      </c>
      <c r="AT1511" s="117"/>
      <c r="AU1511" s="117"/>
    </row>
    <row r="1512" spans="1:47" s="139" customFormat="1" ht="30" customHeight="1">
      <c r="A1512" s="54"/>
      <c r="B1512" s="54"/>
      <c r="C1512" s="54"/>
      <c r="D1512" s="54"/>
      <c r="E1512" s="54"/>
      <c r="F1512" s="54"/>
      <c r="G1512" s="54"/>
      <c r="H1512" s="54"/>
      <c r="I1512" s="54"/>
      <c r="J1512" s="54"/>
      <c r="K1512" s="54"/>
      <c r="L1512" s="54"/>
      <c r="M1512" s="54"/>
      <c r="N1512" s="54"/>
      <c r="O1512" s="54"/>
      <c r="P1512" s="54"/>
      <c r="Q1512" s="54"/>
      <c r="R1512" s="54"/>
      <c r="S1512" s="54"/>
      <c r="T1512" s="54"/>
      <c r="U1512" s="54"/>
      <c r="V1512" s="54"/>
      <c r="W1512" s="54"/>
      <c r="AQ1512" s="117" t="s">
        <v>59</v>
      </c>
      <c r="AR1512" s="117" t="s">
        <v>3913</v>
      </c>
      <c r="AS1512" s="117">
        <v>3122900</v>
      </c>
      <c r="AT1512" s="117"/>
      <c r="AU1512" s="117"/>
    </row>
    <row r="1513" spans="1:47" s="139" customFormat="1" ht="30" customHeight="1">
      <c r="A1513" s="54"/>
      <c r="B1513" s="54"/>
      <c r="C1513" s="54"/>
      <c r="D1513" s="54"/>
      <c r="E1513" s="54"/>
      <c r="F1513" s="54"/>
      <c r="G1513" s="54"/>
      <c r="H1513" s="54"/>
      <c r="I1513" s="54"/>
      <c r="J1513" s="54"/>
      <c r="K1513" s="54"/>
      <c r="L1513" s="54"/>
      <c r="M1513" s="54"/>
      <c r="N1513" s="54"/>
      <c r="O1513" s="54"/>
      <c r="P1513" s="54"/>
      <c r="Q1513" s="54"/>
      <c r="R1513" s="54"/>
      <c r="S1513" s="54"/>
      <c r="T1513" s="54"/>
      <c r="U1513" s="54"/>
      <c r="V1513" s="54"/>
      <c r="W1513" s="54"/>
      <c r="AQ1513" s="117" t="s">
        <v>59</v>
      </c>
      <c r="AR1513" s="117" t="s">
        <v>3919</v>
      </c>
      <c r="AS1513" s="117">
        <v>3123007</v>
      </c>
      <c r="AT1513" s="117"/>
      <c r="AU1513" s="117"/>
    </row>
    <row r="1514" spans="1:47" s="139" customFormat="1" ht="30" customHeight="1">
      <c r="A1514" s="54"/>
      <c r="B1514" s="54"/>
      <c r="C1514" s="54"/>
      <c r="D1514" s="54"/>
      <c r="E1514" s="54"/>
      <c r="F1514" s="54"/>
      <c r="G1514" s="54"/>
      <c r="H1514" s="54"/>
      <c r="I1514" s="54"/>
      <c r="J1514" s="54"/>
      <c r="K1514" s="54"/>
      <c r="L1514" s="54"/>
      <c r="M1514" s="54"/>
      <c r="N1514" s="54"/>
      <c r="O1514" s="54"/>
      <c r="P1514" s="54"/>
      <c r="Q1514" s="54"/>
      <c r="R1514" s="54"/>
      <c r="S1514" s="54"/>
      <c r="T1514" s="54"/>
      <c r="U1514" s="54"/>
      <c r="V1514" s="54"/>
      <c r="W1514" s="54"/>
      <c r="AQ1514" s="117" t="s">
        <v>59</v>
      </c>
      <c r="AR1514" s="117" t="s">
        <v>3925</v>
      </c>
      <c r="AS1514" s="117">
        <v>3123106</v>
      </c>
      <c r="AT1514" s="117"/>
      <c r="AU1514" s="117"/>
    </row>
    <row r="1515" spans="1:47" s="139" customFormat="1" ht="30" customHeight="1">
      <c r="A1515" s="54"/>
      <c r="B1515" s="54"/>
      <c r="C1515" s="54"/>
      <c r="D1515" s="54"/>
      <c r="E1515" s="54"/>
      <c r="F1515" s="54"/>
      <c r="G1515" s="54"/>
      <c r="H1515" s="54"/>
      <c r="I1515" s="54"/>
      <c r="J1515" s="54"/>
      <c r="K1515" s="54"/>
      <c r="L1515" s="54"/>
      <c r="M1515" s="54"/>
      <c r="N1515" s="54"/>
      <c r="O1515" s="54"/>
      <c r="P1515" s="54"/>
      <c r="Q1515" s="54"/>
      <c r="R1515" s="54"/>
      <c r="S1515" s="54"/>
      <c r="T1515" s="54"/>
      <c r="U1515" s="54"/>
      <c r="V1515" s="54"/>
      <c r="W1515" s="54"/>
      <c r="AQ1515" s="117" t="s">
        <v>59</v>
      </c>
      <c r="AR1515" s="117" t="s">
        <v>3931</v>
      </c>
      <c r="AS1515" s="117">
        <v>3123205</v>
      </c>
      <c r="AT1515" s="117"/>
      <c r="AU1515" s="117"/>
    </row>
    <row r="1516" spans="1:47" s="139" customFormat="1" ht="30" customHeight="1">
      <c r="A1516" s="54"/>
      <c r="B1516" s="54"/>
      <c r="C1516" s="54"/>
      <c r="D1516" s="54"/>
      <c r="E1516" s="54"/>
      <c r="F1516" s="54"/>
      <c r="G1516" s="54"/>
      <c r="H1516" s="54"/>
      <c r="I1516" s="54"/>
      <c r="J1516" s="54"/>
      <c r="K1516" s="54"/>
      <c r="L1516" s="54"/>
      <c r="M1516" s="54"/>
      <c r="N1516" s="54"/>
      <c r="O1516" s="54"/>
      <c r="P1516" s="54"/>
      <c r="Q1516" s="54"/>
      <c r="R1516" s="54"/>
      <c r="S1516" s="54"/>
      <c r="T1516" s="54"/>
      <c r="U1516" s="54"/>
      <c r="V1516" s="54"/>
      <c r="W1516" s="54"/>
      <c r="AQ1516" s="117" t="s">
        <v>59</v>
      </c>
      <c r="AR1516" s="117" t="s">
        <v>3937</v>
      </c>
      <c r="AS1516" s="117">
        <v>3123304</v>
      </c>
      <c r="AT1516" s="117"/>
      <c r="AU1516" s="117"/>
    </row>
    <row r="1517" spans="1:47" s="139" customFormat="1" ht="30" customHeight="1">
      <c r="A1517" s="54"/>
      <c r="B1517" s="54"/>
      <c r="C1517" s="54"/>
      <c r="D1517" s="54"/>
      <c r="E1517" s="54"/>
      <c r="F1517" s="54"/>
      <c r="G1517" s="54"/>
      <c r="H1517" s="54"/>
      <c r="I1517" s="54"/>
      <c r="J1517" s="54"/>
      <c r="K1517" s="54"/>
      <c r="L1517" s="54"/>
      <c r="M1517" s="54"/>
      <c r="N1517" s="54"/>
      <c r="O1517" s="54"/>
      <c r="P1517" s="54"/>
      <c r="Q1517" s="54"/>
      <c r="R1517" s="54"/>
      <c r="S1517" s="54"/>
      <c r="T1517" s="54"/>
      <c r="U1517" s="54"/>
      <c r="V1517" s="54"/>
      <c r="W1517" s="54"/>
      <c r="AQ1517" s="117" t="s">
        <v>59</v>
      </c>
      <c r="AR1517" s="117" t="s">
        <v>3943</v>
      </c>
      <c r="AS1517" s="117">
        <v>3123403</v>
      </c>
      <c r="AT1517" s="117"/>
      <c r="AU1517" s="117"/>
    </row>
    <row r="1518" spans="1:47" s="139" customFormat="1" ht="30" customHeight="1">
      <c r="A1518" s="54"/>
      <c r="B1518" s="54"/>
      <c r="C1518" s="54"/>
      <c r="D1518" s="54"/>
      <c r="E1518" s="54"/>
      <c r="F1518" s="54"/>
      <c r="G1518" s="54"/>
      <c r="H1518" s="54"/>
      <c r="I1518" s="54"/>
      <c r="J1518" s="54"/>
      <c r="K1518" s="54"/>
      <c r="L1518" s="54"/>
      <c r="M1518" s="54"/>
      <c r="N1518" s="54"/>
      <c r="O1518" s="54"/>
      <c r="P1518" s="54"/>
      <c r="Q1518" s="54"/>
      <c r="R1518" s="54"/>
      <c r="S1518" s="54"/>
      <c r="T1518" s="54"/>
      <c r="U1518" s="54"/>
      <c r="V1518" s="54"/>
      <c r="W1518" s="54"/>
      <c r="AQ1518" s="117" t="s">
        <v>59</v>
      </c>
      <c r="AR1518" s="117" t="s">
        <v>3949</v>
      </c>
      <c r="AS1518" s="117">
        <v>3123502</v>
      </c>
      <c r="AT1518" s="117"/>
      <c r="AU1518" s="117"/>
    </row>
    <row r="1519" spans="1:47" s="139" customFormat="1" ht="30" customHeight="1">
      <c r="A1519" s="54"/>
      <c r="B1519" s="54"/>
      <c r="C1519" s="54"/>
      <c r="D1519" s="54"/>
      <c r="E1519" s="54"/>
      <c r="F1519" s="54"/>
      <c r="G1519" s="54"/>
      <c r="H1519" s="54"/>
      <c r="I1519" s="54"/>
      <c r="J1519" s="54"/>
      <c r="K1519" s="54"/>
      <c r="L1519" s="54"/>
      <c r="M1519" s="54"/>
      <c r="N1519" s="54"/>
      <c r="O1519" s="54"/>
      <c r="P1519" s="54"/>
      <c r="Q1519" s="54"/>
      <c r="R1519" s="54"/>
      <c r="S1519" s="54"/>
      <c r="T1519" s="54"/>
      <c r="U1519" s="54"/>
      <c r="V1519" s="54"/>
      <c r="W1519" s="54"/>
      <c r="AQ1519" s="117" t="s">
        <v>59</v>
      </c>
      <c r="AR1519" s="117" t="s">
        <v>3955</v>
      </c>
      <c r="AS1519" s="117">
        <v>3123528</v>
      </c>
      <c r="AT1519" s="117"/>
      <c r="AU1519" s="117"/>
    </row>
    <row r="1520" spans="1:47" s="139" customFormat="1" ht="30" customHeight="1">
      <c r="A1520" s="54"/>
      <c r="B1520" s="54"/>
      <c r="C1520" s="54"/>
      <c r="D1520" s="54"/>
      <c r="E1520" s="54"/>
      <c r="F1520" s="54"/>
      <c r="G1520" s="54"/>
      <c r="H1520" s="54"/>
      <c r="I1520" s="54"/>
      <c r="J1520" s="54"/>
      <c r="K1520" s="54"/>
      <c r="L1520" s="54"/>
      <c r="M1520" s="54"/>
      <c r="N1520" s="54"/>
      <c r="O1520" s="54"/>
      <c r="P1520" s="54"/>
      <c r="Q1520" s="54"/>
      <c r="R1520" s="54"/>
      <c r="S1520" s="54"/>
      <c r="T1520" s="54"/>
      <c r="U1520" s="54"/>
      <c r="V1520" s="54"/>
      <c r="W1520" s="54"/>
      <c r="AQ1520" s="117" t="s">
        <v>59</v>
      </c>
      <c r="AR1520" s="117" t="s">
        <v>3960</v>
      </c>
      <c r="AS1520" s="117">
        <v>3123601</v>
      </c>
      <c r="AT1520" s="117"/>
      <c r="AU1520" s="117"/>
    </row>
    <row r="1521" spans="1:47" s="139" customFormat="1" ht="30" customHeight="1">
      <c r="A1521" s="54"/>
      <c r="B1521" s="54"/>
      <c r="C1521" s="54"/>
      <c r="D1521" s="54"/>
      <c r="E1521" s="54"/>
      <c r="F1521" s="54"/>
      <c r="G1521" s="54"/>
      <c r="H1521" s="54"/>
      <c r="I1521" s="54"/>
      <c r="J1521" s="54"/>
      <c r="K1521" s="54"/>
      <c r="L1521" s="54"/>
      <c r="M1521" s="54"/>
      <c r="N1521" s="54"/>
      <c r="O1521" s="54"/>
      <c r="P1521" s="54"/>
      <c r="Q1521" s="54"/>
      <c r="R1521" s="54"/>
      <c r="S1521" s="54"/>
      <c r="T1521" s="54"/>
      <c r="U1521" s="54"/>
      <c r="V1521" s="54"/>
      <c r="W1521" s="54"/>
      <c r="AQ1521" s="117" t="s">
        <v>59</v>
      </c>
      <c r="AR1521" s="117" t="s">
        <v>3966</v>
      </c>
      <c r="AS1521" s="117">
        <v>3123700</v>
      </c>
      <c r="AT1521" s="117"/>
      <c r="AU1521" s="117"/>
    </row>
    <row r="1522" spans="1:47" s="139" customFormat="1" ht="30" customHeight="1">
      <c r="A1522" s="54"/>
      <c r="B1522" s="54"/>
      <c r="C1522" s="54"/>
      <c r="D1522" s="54"/>
      <c r="E1522" s="54"/>
      <c r="F1522" s="54"/>
      <c r="G1522" s="54"/>
      <c r="H1522" s="54"/>
      <c r="I1522" s="54"/>
      <c r="J1522" s="54"/>
      <c r="K1522" s="54"/>
      <c r="L1522" s="54"/>
      <c r="M1522" s="54"/>
      <c r="N1522" s="54"/>
      <c r="O1522" s="54"/>
      <c r="P1522" s="54"/>
      <c r="Q1522" s="54"/>
      <c r="R1522" s="54"/>
      <c r="S1522" s="54"/>
      <c r="T1522" s="54"/>
      <c r="U1522" s="54"/>
      <c r="V1522" s="54"/>
      <c r="W1522" s="54"/>
      <c r="AQ1522" s="117" t="s">
        <v>59</v>
      </c>
      <c r="AR1522" s="117" t="s">
        <v>3971</v>
      </c>
      <c r="AS1522" s="117">
        <v>3123809</v>
      </c>
      <c r="AT1522" s="117"/>
      <c r="AU1522" s="117"/>
    </row>
    <row r="1523" spans="1:47" s="139" customFormat="1" ht="30" customHeight="1">
      <c r="A1523" s="54"/>
      <c r="B1523" s="54"/>
      <c r="C1523" s="54"/>
      <c r="D1523" s="54"/>
      <c r="E1523" s="54"/>
      <c r="F1523" s="54"/>
      <c r="G1523" s="54"/>
      <c r="H1523" s="54"/>
      <c r="I1523" s="54"/>
      <c r="J1523" s="54"/>
      <c r="K1523" s="54"/>
      <c r="L1523" s="54"/>
      <c r="M1523" s="54"/>
      <c r="N1523" s="54"/>
      <c r="O1523" s="54"/>
      <c r="P1523" s="54"/>
      <c r="Q1523" s="54"/>
      <c r="R1523" s="54"/>
      <c r="S1523" s="54"/>
      <c r="T1523" s="54"/>
      <c r="U1523" s="54"/>
      <c r="V1523" s="54"/>
      <c r="W1523" s="54"/>
      <c r="AQ1523" s="117" t="s">
        <v>59</v>
      </c>
      <c r="AR1523" s="117" t="s">
        <v>3976</v>
      </c>
      <c r="AS1523" s="117">
        <v>3123858</v>
      </c>
      <c r="AT1523" s="117"/>
      <c r="AU1523" s="117"/>
    </row>
    <row r="1524" spans="1:47" s="139" customFormat="1" ht="30" customHeight="1">
      <c r="A1524" s="54"/>
      <c r="B1524" s="54"/>
      <c r="C1524" s="54"/>
      <c r="D1524" s="54"/>
      <c r="E1524" s="54"/>
      <c r="F1524" s="54"/>
      <c r="G1524" s="54"/>
      <c r="H1524" s="54"/>
      <c r="I1524" s="54"/>
      <c r="J1524" s="54"/>
      <c r="K1524" s="54"/>
      <c r="L1524" s="54"/>
      <c r="M1524" s="54"/>
      <c r="N1524" s="54"/>
      <c r="O1524" s="54"/>
      <c r="P1524" s="54"/>
      <c r="Q1524" s="54"/>
      <c r="R1524" s="54"/>
      <c r="S1524" s="54"/>
      <c r="T1524" s="54"/>
      <c r="U1524" s="54"/>
      <c r="V1524" s="54"/>
      <c r="W1524" s="54"/>
      <c r="AQ1524" s="117" t="s">
        <v>59</v>
      </c>
      <c r="AR1524" s="117" t="s">
        <v>3982</v>
      </c>
      <c r="AS1524" s="117">
        <v>3123908</v>
      </c>
      <c r="AT1524" s="117"/>
      <c r="AU1524" s="117"/>
    </row>
    <row r="1525" spans="1:47" s="139" customFormat="1" ht="30" customHeight="1">
      <c r="A1525" s="54"/>
      <c r="B1525" s="54"/>
      <c r="C1525" s="54"/>
      <c r="D1525" s="54"/>
      <c r="E1525" s="54"/>
      <c r="F1525" s="54"/>
      <c r="G1525" s="54"/>
      <c r="H1525" s="54"/>
      <c r="I1525" s="54"/>
      <c r="J1525" s="54"/>
      <c r="K1525" s="54"/>
      <c r="L1525" s="54"/>
      <c r="M1525" s="54"/>
      <c r="N1525" s="54"/>
      <c r="O1525" s="54"/>
      <c r="P1525" s="54"/>
      <c r="Q1525" s="54"/>
      <c r="R1525" s="54"/>
      <c r="S1525" s="54"/>
      <c r="T1525" s="54"/>
      <c r="U1525" s="54"/>
      <c r="V1525" s="54"/>
      <c r="W1525" s="54"/>
      <c r="AQ1525" s="117" t="s">
        <v>59</v>
      </c>
      <c r="AR1525" s="117" t="s">
        <v>3988</v>
      </c>
      <c r="AS1525" s="117">
        <v>3124005</v>
      </c>
      <c r="AT1525" s="117"/>
      <c r="AU1525" s="117"/>
    </row>
    <row r="1526" spans="1:47" s="139" customFormat="1" ht="30" customHeight="1">
      <c r="A1526" s="54"/>
      <c r="B1526" s="54"/>
      <c r="C1526" s="54"/>
      <c r="D1526" s="54"/>
      <c r="E1526" s="54"/>
      <c r="F1526" s="54"/>
      <c r="G1526" s="54"/>
      <c r="H1526" s="54"/>
      <c r="I1526" s="54"/>
      <c r="J1526" s="54"/>
      <c r="K1526" s="54"/>
      <c r="L1526" s="54"/>
      <c r="M1526" s="54"/>
      <c r="N1526" s="54"/>
      <c r="O1526" s="54"/>
      <c r="P1526" s="54"/>
      <c r="Q1526" s="54"/>
      <c r="R1526" s="54"/>
      <c r="S1526" s="54"/>
      <c r="T1526" s="54"/>
      <c r="U1526" s="54"/>
      <c r="V1526" s="54"/>
      <c r="W1526" s="54"/>
      <c r="AQ1526" s="117" t="s">
        <v>59</v>
      </c>
      <c r="AR1526" s="117" t="s">
        <v>3993</v>
      </c>
      <c r="AS1526" s="117">
        <v>3124104</v>
      </c>
      <c r="AT1526" s="117"/>
      <c r="AU1526" s="117"/>
    </row>
    <row r="1527" spans="1:47" s="139" customFormat="1" ht="30" customHeight="1">
      <c r="A1527" s="54"/>
      <c r="B1527" s="54"/>
      <c r="C1527" s="54"/>
      <c r="D1527" s="54"/>
      <c r="E1527" s="54"/>
      <c r="F1527" s="54"/>
      <c r="G1527" s="54"/>
      <c r="H1527" s="54"/>
      <c r="I1527" s="54"/>
      <c r="J1527" s="54"/>
      <c r="K1527" s="54"/>
      <c r="L1527" s="54"/>
      <c r="M1527" s="54"/>
      <c r="N1527" s="54"/>
      <c r="O1527" s="54"/>
      <c r="P1527" s="54"/>
      <c r="Q1527" s="54"/>
      <c r="R1527" s="54"/>
      <c r="S1527" s="54"/>
      <c r="T1527" s="54"/>
      <c r="U1527" s="54"/>
      <c r="V1527" s="54"/>
      <c r="W1527" s="54"/>
      <c r="AQ1527" s="117" t="s">
        <v>59</v>
      </c>
      <c r="AR1527" s="117" t="s">
        <v>3998</v>
      </c>
      <c r="AS1527" s="117">
        <v>3124203</v>
      </c>
      <c r="AT1527" s="117"/>
      <c r="AU1527" s="117"/>
    </row>
    <row r="1528" spans="1:47" s="139" customFormat="1" ht="30" customHeight="1">
      <c r="A1528" s="54"/>
      <c r="B1528" s="54"/>
      <c r="C1528" s="54"/>
      <c r="D1528" s="54"/>
      <c r="E1528" s="54"/>
      <c r="F1528" s="54"/>
      <c r="G1528" s="54"/>
      <c r="H1528" s="54"/>
      <c r="I1528" s="54"/>
      <c r="J1528" s="54"/>
      <c r="K1528" s="54"/>
      <c r="L1528" s="54"/>
      <c r="M1528" s="54"/>
      <c r="N1528" s="54"/>
      <c r="O1528" s="54"/>
      <c r="P1528" s="54"/>
      <c r="Q1528" s="54"/>
      <c r="R1528" s="54"/>
      <c r="S1528" s="54"/>
      <c r="T1528" s="54"/>
      <c r="U1528" s="54"/>
      <c r="V1528" s="54"/>
      <c r="W1528" s="54"/>
      <c r="AQ1528" s="117" t="s">
        <v>59</v>
      </c>
      <c r="AR1528" s="117" t="s">
        <v>4004</v>
      </c>
      <c r="AS1528" s="117">
        <v>3124302</v>
      </c>
      <c r="AT1528" s="117"/>
      <c r="AU1528" s="117"/>
    </row>
    <row r="1529" spans="1:47" s="139" customFormat="1" ht="30" customHeight="1">
      <c r="A1529" s="54"/>
      <c r="B1529" s="54"/>
      <c r="C1529" s="54"/>
      <c r="D1529" s="54"/>
      <c r="E1529" s="54"/>
      <c r="F1529" s="54"/>
      <c r="G1529" s="54"/>
      <c r="H1529" s="54"/>
      <c r="I1529" s="54"/>
      <c r="J1529" s="54"/>
      <c r="K1529" s="54"/>
      <c r="L1529" s="54"/>
      <c r="M1529" s="54"/>
      <c r="N1529" s="54"/>
      <c r="O1529" s="54"/>
      <c r="P1529" s="54"/>
      <c r="Q1529" s="54"/>
      <c r="R1529" s="54"/>
      <c r="S1529" s="54"/>
      <c r="T1529" s="54"/>
      <c r="U1529" s="54"/>
      <c r="V1529" s="54"/>
      <c r="W1529" s="54"/>
      <c r="AQ1529" s="117" t="s">
        <v>59</v>
      </c>
      <c r="AR1529" s="117" t="s">
        <v>4010</v>
      </c>
      <c r="AS1529" s="117">
        <v>3124401</v>
      </c>
      <c r="AT1529" s="117"/>
      <c r="AU1529" s="117"/>
    </row>
    <row r="1530" spans="1:47" s="139" customFormat="1" ht="30" customHeight="1">
      <c r="A1530" s="54"/>
      <c r="B1530" s="54"/>
      <c r="C1530" s="54"/>
      <c r="D1530" s="54"/>
      <c r="E1530" s="54"/>
      <c r="F1530" s="54"/>
      <c r="G1530" s="54"/>
      <c r="H1530" s="54"/>
      <c r="I1530" s="54"/>
      <c r="J1530" s="54"/>
      <c r="K1530" s="54"/>
      <c r="L1530" s="54"/>
      <c r="M1530" s="54"/>
      <c r="N1530" s="54"/>
      <c r="O1530" s="54"/>
      <c r="P1530" s="54"/>
      <c r="Q1530" s="54"/>
      <c r="R1530" s="54"/>
      <c r="S1530" s="54"/>
      <c r="T1530" s="54"/>
      <c r="U1530" s="54"/>
      <c r="V1530" s="54"/>
      <c r="W1530" s="54"/>
      <c r="AQ1530" s="117" t="s">
        <v>59</v>
      </c>
      <c r="AR1530" s="117" t="s">
        <v>4016</v>
      </c>
      <c r="AS1530" s="117">
        <v>3124500</v>
      </c>
      <c r="AT1530" s="117"/>
      <c r="AU1530" s="117"/>
    </row>
    <row r="1531" spans="1:47" s="139" customFormat="1" ht="30" customHeight="1">
      <c r="A1531" s="54"/>
      <c r="B1531" s="54"/>
      <c r="C1531" s="54"/>
      <c r="D1531" s="54"/>
      <c r="E1531" s="54"/>
      <c r="F1531" s="54"/>
      <c r="G1531" s="54"/>
      <c r="H1531" s="54"/>
      <c r="I1531" s="54"/>
      <c r="J1531" s="54"/>
      <c r="K1531" s="54"/>
      <c r="L1531" s="54"/>
      <c r="M1531" s="54"/>
      <c r="N1531" s="54"/>
      <c r="O1531" s="54"/>
      <c r="P1531" s="54"/>
      <c r="Q1531" s="54"/>
      <c r="R1531" s="54"/>
      <c r="S1531" s="54"/>
      <c r="T1531" s="54"/>
      <c r="U1531" s="54"/>
      <c r="V1531" s="54"/>
      <c r="W1531" s="54"/>
      <c r="AQ1531" s="117" t="s">
        <v>59</v>
      </c>
      <c r="AR1531" s="117" t="s">
        <v>4021</v>
      </c>
      <c r="AS1531" s="117">
        <v>3124609</v>
      </c>
      <c r="AT1531" s="117"/>
      <c r="AU1531" s="117"/>
    </row>
    <row r="1532" spans="1:47" s="139" customFormat="1" ht="30" customHeight="1">
      <c r="A1532" s="54"/>
      <c r="B1532" s="54"/>
      <c r="C1532" s="54"/>
      <c r="D1532" s="54"/>
      <c r="E1532" s="54"/>
      <c r="F1532" s="54"/>
      <c r="G1532" s="54"/>
      <c r="H1532" s="54"/>
      <c r="I1532" s="54"/>
      <c r="J1532" s="54"/>
      <c r="K1532" s="54"/>
      <c r="L1532" s="54"/>
      <c r="M1532" s="54"/>
      <c r="N1532" s="54"/>
      <c r="O1532" s="54"/>
      <c r="P1532" s="54"/>
      <c r="Q1532" s="54"/>
      <c r="R1532" s="54"/>
      <c r="S1532" s="54"/>
      <c r="T1532" s="54"/>
      <c r="U1532" s="54"/>
      <c r="V1532" s="54"/>
      <c r="W1532" s="54"/>
      <c r="AQ1532" s="117" t="s">
        <v>59</v>
      </c>
      <c r="AR1532" s="117" t="s">
        <v>4027</v>
      </c>
      <c r="AS1532" s="117">
        <v>3124708</v>
      </c>
      <c r="AT1532" s="117"/>
      <c r="AU1532" s="117"/>
    </row>
    <row r="1533" spans="1:47" s="139" customFormat="1" ht="30" customHeight="1">
      <c r="A1533" s="54"/>
      <c r="B1533" s="54"/>
      <c r="C1533" s="54"/>
      <c r="D1533" s="54"/>
      <c r="E1533" s="54"/>
      <c r="F1533" s="54"/>
      <c r="G1533" s="54"/>
      <c r="H1533" s="54"/>
      <c r="I1533" s="54"/>
      <c r="J1533" s="54"/>
      <c r="K1533" s="54"/>
      <c r="L1533" s="54"/>
      <c r="M1533" s="54"/>
      <c r="N1533" s="54"/>
      <c r="O1533" s="54"/>
      <c r="P1533" s="54"/>
      <c r="Q1533" s="54"/>
      <c r="R1533" s="54"/>
      <c r="S1533" s="54"/>
      <c r="T1533" s="54"/>
      <c r="U1533" s="54"/>
      <c r="V1533" s="54"/>
      <c r="W1533" s="54"/>
      <c r="AQ1533" s="117" t="s">
        <v>59</v>
      </c>
      <c r="AR1533" s="117" t="s">
        <v>4033</v>
      </c>
      <c r="AS1533" s="117">
        <v>3124807</v>
      </c>
      <c r="AT1533" s="117"/>
      <c r="AU1533" s="117"/>
    </row>
    <row r="1534" spans="1:47" s="139" customFormat="1" ht="30" customHeight="1">
      <c r="A1534" s="54"/>
      <c r="B1534" s="54"/>
      <c r="C1534" s="54"/>
      <c r="D1534" s="54"/>
      <c r="E1534" s="54"/>
      <c r="F1534" s="54"/>
      <c r="G1534" s="54"/>
      <c r="H1534" s="54"/>
      <c r="I1534" s="54"/>
      <c r="J1534" s="54"/>
      <c r="K1534" s="54"/>
      <c r="L1534" s="54"/>
      <c r="M1534" s="54"/>
      <c r="N1534" s="54"/>
      <c r="O1534" s="54"/>
      <c r="P1534" s="54"/>
      <c r="Q1534" s="54"/>
      <c r="R1534" s="54"/>
      <c r="S1534" s="54"/>
      <c r="T1534" s="54"/>
      <c r="U1534" s="54"/>
      <c r="V1534" s="54"/>
      <c r="W1534" s="54"/>
      <c r="AQ1534" s="117" t="s">
        <v>59</v>
      </c>
      <c r="AR1534" s="117" t="s">
        <v>4038</v>
      </c>
      <c r="AS1534" s="117">
        <v>3124906</v>
      </c>
      <c r="AT1534" s="117"/>
      <c r="AU1534" s="117"/>
    </row>
    <row r="1535" spans="1:47" s="139" customFormat="1" ht="30" customHeight="1">
      <c r="A1535" s="54"/>
      <c r="B1535" s="54"/>
      <c r="C1535" s="54"/>
      <c r="D1535" s="54"/>
      <c r="E1535" s="54"/>
      <c r="F1535" s="54"/>
      <c r="G1535" s="54"/>
      <c r="H1535" s="54"/>
      <c r="I1535" s="54"/>
      <c r="J1535" s="54"/>
      <c r="K1535" s="54"/>
      <c r="L1535" s="54"/>
      <c r="M1535" s="54"/>
      <c r="N1535" s="54"/>
      <c r="O1535" s="54"/>
      <c r="P1535" s="54"/>
      <c r="Q1535" s="54"/>
      <c r="R1535" s="54"/>
      <c r="S1535" s="54"/>
      <c r="T1535" s="54"/>
      <c r="U1535" s="54"/>
      <c r="V1535" s="54"/>
      <c r="W1535" s="54"/>
      <c r="AQ1535" s="117" t="s">
        <v>59</v>
      </c>
      <c r="AR1535" s="117" t="s">
        <v>4044</v>
      </c>
      <c r="AS1535" s="117">
        <v>3125002</v>
      </c>
      <c r="AT1535" s="117"/>
      <c r="AU1535" s="117"/>
    </row>
    <row r="1536" spans="1:47" s="139" customFormat="1" ht="30" customHeight="1">
      <c r="A1536" s="54"/>
      <c r="B1536" s="54"/>
      <c r="C1536" s="54"/>
      <c r="D1536" s="54"/>
      <c r="E1536" s="54"/>
      <c r="F1536" s="54"/>
      <c r="G1536" s="54"/>
      <c r="H1536" s="54"/>
      <c r="I1536" s="54"/>
      <c r="J1536" s="54"/>
      <c r="K1536" s="54"/>
      <c r="L1536" s="54"/>
      <c r="M1536" s="54"/>
      <c r="N1536" s="54"/>
      <c r="O1536" s="54"/>
      <c r="P1536" s="54"/>
      <c r="Q1536" s="54"/>
      <c r="R1536" s="54"/>
      <c r="S1536" s="54"/>
      <c r="T1536" s="54"/>
      <c r="U1536" s="54"/>
      <c r="V1536" s="54"/>
      <c r="W1536" s="54"/>
      <c r="AQ1536" s="117" t="s">
        <v>59</v>
      </c>
      <c r="AR1536" s="117" t="s">
        <v>4050</v>
      </c>
      <c r="AS1536" s="117">
        <v>3125101</v>
      </c>
      <c r="AT1536" s="117"/>
      <c r="AU1536" s="117"/>
    </row>
    <row r="1537" spans="1:47" s="139" customFormat="1" ht="30" customHeight="1">
      <c r="A1537" s="54"/>
      <c r="B1537" s="54"/>
      <c r="C1537" s="54"/>
      <c r="D1537" s="54"/>
      <c r="E1537" s="54"/>
      <c r="F1537" s="54"/>
      <c r="G1537" s="54"/>
      <c r="H1537" s="54"/>
      <c r="I1537" s="54"/>
      <c r="J1537" s="54"/>
      <c r="K1537" s="54"/>
      <c r="L1537" s="54"/>
      <c r="M1537" s="54"/>
      <c r="N1537" s="54"/>
      <c r="O1537" s="54"/>
      <c r="P1537" s="54"/>
      <c r="Q1537" s="54"/>
      <c r="R1537" s="54"/>
      <c r="S1537" s="54"/>
      <c r="T1537" s="54"/>
      <c r="U1537" s="54"/>
      <c r="V1537" s="54"/>
      <c r="W1537" s="54"/>
      <c r="AQ1537" s="117" t="s">
        <v>59</v>
      </c>
      <c r="AR1537" s="117" t="s">
        <v>4055</v>
      </c>
      <c r="AS1537" s="117">
        <v>3125200</v>
      </c>
      <c r="AT1537" s="117"/>
      <c r="AU1537" s="117"/>
    </row>
    <row r="1538" spans="1:47" s="139" customFormat="1" ht="30" customHeight="1">
      <c r="A1538" s="54"/>
      <c r="B1538" s="54"/>
      <c r="C1538" s="54"/>
      <c r="D1538" s="54"/>
      <c r="E1538" s="54"/>
      <c r="F1538" s="54"/>
      <c r="G1538" s="54"/>
      <c r="H1538" s="54"/>
      <c r="I1538" s="54"/>
      <c r="J1538" s="54"/>
      <c r="K1538" s="54"/>
      <c r="L1538" s="54"/>
      <c r="M1538" s="54"/>
      <c r="N1538" s="54"/>
      <c r="O1538" s="54"/>
      <c r="P1538" s="54"/>
      <c r="Q1538" s="54"/>
      <c r="R1538" s="54"/>
      <c r="S1538" s="54"/>
      <c r="T1538" s="54"/>
      <c r="U1538" s="54"/>
      <c r="V1538" s="54"/>
      <c r="W1538" s="54"/>
      <c r="AQ1538" s="117" t="s">
        <v>59</v>
      </c>
      <c r="AR1538" s="117" t="s">
        <v>4061</v>
      </c>
      <c r="AS1538" s="117">
        <v>3125309</v>
      </c>
      <c r="AT1538" s="117"/>
      <c r="AU1538" s="117"/>
    </row>
    <row r="1539" spans="1:47" s="139" customFormat="1" ht="30" customHeight="1">
      <c r="A1539" s="54"/>
      <c r="B1539" s="54"/>
      <c r="C1539" s="54"/>
      <c r="D1539" s="54"/>
      <c r="E1539" s="54"/>
      <c r="F1539" s="54"/>
      <c r="G1539" s="54"/>
      <c r="H1539" s="54"/>
      <c r="I1539" s="54"/>
      <c r="J1539" s="54"/>
      <c r="K1539" s="54"/>
      <c r="L1539" s="54"/>
      <c r="M1539" s="54"/>
      <c r="N1539" s="54"/>
      <c r="O1539" s="54"/>
      <c r="P1539" s="54"/>
      <c r="Q1539" s="54"/>
      <c r="R1539" s="54"/>
      <c r="S1539" s="54"/>
      <c r="T1539" s="54"/>
      <c r="U1539" s="54"/>
      <c r="V1539" s="54"/>
      <c r="W1539" s="54"/>
      <c r="AQ1539" s="117" t="s">
        <v>59</v>
      </c>
      <c r="AR1539" s="117" t="s">
        <v>4067</v>
      </c>
      <c r="AS1539" s="117">
        <v>3125408</v>
      </c>
      <c r="AT1539" s="117"/>
      <c r="AU1539" s="117"/>
    </row>
    <row r="1540" spans="1:47" s="139" customFormat="1" ht="30" customHeight="1">
      <c r="A1540" s="54"/>
      <c r="B1540" s="54"/>
      <c r="C1540" s="54"/>
      <c r="D1540" s="54"/>
      <c r="E1540" s="54"/>
      <c r="F1540" s="54"/>
      <c r="G1540" s="54"/>
      <c r="H1540" s="54"/>
      <c r="I1540" s="54"/>
      <c r="J1540" s="54"/>
      <c r="K1540" s="54"/>
      <c r="L1540" s="54"/>
      <c r="M1540" s="54"/>
      <c r="N1540" s="54"/>
      <c r="O1540" s="54"/>
      <c r="P1540" s="54"/>
      <c r="Q1540" s="54"/>
      <c r="R1540" s="54"/>
      <c r="S1540" s="54"/>
      <c r="T1540" s="54"/>
      <c r="U1540" s="54"/>
      <c r="V1540" s="54"/>
      <c r="W1540" s="54"/>
      <c r="AQ1540" s="117" t="s">
        <v>59</v>
      </c>
      <c r="AR1540" s="117" t="s">
        <v>4073</v>
      </c>
      <c r="AS1540" s="117">
        <v>3125606</v>
      </c>
      <c r="AT1540" s="117"/>
      <c r="AU1540" s="117"/>
    </row>
    <row r="1541" spans="1:47" s="139" customFormat="1" ht="30" customHeight="1">
      <c r="A1541" s="54"/>
      <c r="B1541" s="54"/>
      <c r="C1541" s="54"/>
      <c r="D1541" s="54"/>
      <c r="E1541" s="54"/>
      <c r="F1541" s="54"/>
      <c r="G1541" s="54"/>
      <c r="H1541" s="54"/>
      <c r="I1541" s="54"/>
      <c r="J1541" s="54"/>
      <c r="K1541" s="54"/>
      <c r="L1541" s="54"/>
      <c r="M1541" s="54"/>
      <c r="N1541" s="54"/>
      <c r="O1541" s="54"/>
      <c r="P1541" s="54"/>
      <c r="Q1541" s="54"/>
      <c r="R1541" s="54"/>
      <c r="S1541" s="54"/>
      <c r="T1541" s="54"/>
      <c r="U1541" s="54"/>
      <c r="V1541" s="54"/>
      <c r="W1541" s="54"/>
      <c r="AQ1541" s="117" t="s">
        <v>59</v>
      </c>
      <c r="AR1541" s="117" t="s">
        <v>4078</v>
      </c>
      <c r="AS1541" s="117">
        <v>3125705</v>
      </c>
      <c r="AT1541" s="117"/>
      <c r="AU1541" s="117"/>
    </row>
    <row r="1542" spans="1:47" s="139" customFormat="1" ht="30" customHeight="1">
      <c r="A1542" s="54"/>
      <c r="B1542" s="54"/>
      <c r="C1542" s="54"/>
      <c r="D1542" s="54"/>
      <c r="E1542" s="54"/>
      <c r="F1542" s="54"/>
      <c r="G1542" s="54"/>
      <c r="H1542" s="54"/>
      <c r="I1542" s="54"/>
      <c r="J1542" s="54"/>
      <c r="K1542" s="54"/>
      <c r="L1542" s="54"/>
      <c r="M1542" s="54"/>
      <c r="N1542" s="54"/>
      <c r="O1542" s="54"/>
      <c r="P1542" s="54"/>
      <c r="Q1542" s="54"/>
      <c r="R1542" s="54"/>
      <c r="S1542" s="54"/>
      <c r="T1542" s="54"/>
      <c r="U1542" s="54"/>
      <c r="V1542" s="54"/>
      <c r="W1542" s="54"/>
      <c r="AQ1542" s="117" t="s">
        <v>59</v>
      </c>
      <c r="AR1542" s="117" t="s">
        <v>4084</v>
      </c>
      <c r="AS1542" s="117">
        <v>3125804</v>
      </c>
      <c r="AT1542" s="117"/>
      <c r="AU1542" s="117"/>
    </row>
    <row r="1543" spans="1:47" s="139" customFormat="1" ht="30" customHeight="1">
      <c r="A1543" s="54"/>
      <c r="B1543" s="54"/>
      <c r="C1543" s="54"/>
      <c r="D1543" s="54"/>
      <c r="E1543" s="54"/>
      <c r="F1543" s="54"/>
      <c r="G1543" s="54"/>
      <c r="H1543" s="54"/>
      <c r="I1543" s="54"/>
      <c r="J1543" s="54"/>
      <c r="K1543" s="54"/>
      <c r="L1543" s="54"/>
      <c r="M1543" s="54"/>
      <c r="N1543" s="54"/>
      <c r="O1543" s="54"/>
      <c r="P1543" s="54"/>
      <c r="Q1543" s="54"/>
      <c r="R1543" s="54"/>
      <c r="S1543" s="54"/>
      <c r="T1543" s="54"/>
      <c r="U1543" s="54"/>
      <c r="V1543" s="54"/>
      <c r="W1543" s="54"/>
      <c r="AQ1543" s="117" t="s">
        <v>59</v>
      </c>
      <c r="AR1543" s="117" t="s">
        <v>4089</v>
      </c>
      <c r="AS1543" s="117">
        <v>3125903</v>
      </c>
      <c r="AT1543" s="117"/>
      <c r="AU1543" s="117"/>
    </row>
    <row r="1544" spans="1:47" s="139" customFormat="1" ht="30" customHeight="1">
      <c r="A1544" s="54"/>
      <c r="B1544" s="54"/>
      <c r="C1544" s="54"/>
      <c r="D1544" s="54"/>
      <c r="E1544" s="54"/>
      <c r="F1544" s="54"/>
      <c r="G1544" s="54"/>
      <c r="H1544" s="54"/>
      <c r="I1544" s="54"/>
      <c r="J1544" s="54"/>
      <c r="K1544" s="54"/>
      <c r="L1544" s="54"/>
      <c r="M1544" s="54"/>
      <c r="N1544" s="54"/>
      <c r="O1544" s="54"/>
      <c r="P1544" s="54"/>
      <c r="Q1544" s="54"/>
      <c r="R1544" s="54"/>
      <c r="S1544" s="54"/>
      <c r="T1544" s="54"/>
      <c r="U1544" s="54"/>
      <c r="V1544" s="54"/>
      <c r="W1544" s="54"/>
      <c r="AQ1544" s="117" t="s">
        <v>59</v>
      </c>
      <c r="AR1544" s="117" t="s">
        <v>4095</v>
      </c>
      <c r="AS1544" s="117">
        <v>3125952</v>
      </c>
      <c r="AT1544" s="117"/>
      <c r="AU1544" s="117"/>
    </row>
    <row r="1545" spans="1:47" s="139" customFormat="1" ht="30" customHeight="1">
      <c r="A1545" s="54"/>
      <c r="B1545" s="54"/>
      <c r="C1545" s="54"/>
      <c r="D1545" s="54"/>
      <c r="E1545" s="54"/>
      <c r="F1545" s="54"/>
      <c r="G1545" s="54"/>
      <c r="H1545" s="54"/>
      <c r="I1545" s="54"/>
      <c r="J1545" s="54"/>
      <c r="K1545" s="54"/>
      <c r="L1545" s="54"/>
      <c r="M1545" s="54"/>
      <c r="N1545" s="54"/>
      <c r="O1545" s="54"/>
      <c r="P1545" s="54"/>
      <c r="Q1545" s="54"/>
      <c r="R1545" s="54"/>
      <c r="S1545" s="54"/>
      <c r="T1545" s="54"/>
      <c r="U1545" s="54"/>
      <c r="V1545" s="54"/>
      <c r="W1545" s="54"/>
      <c r="AQ1545" s="117" t="s">
        <v>59</v>
      </c>
      <c r="AR1545" s="117" t="s">
        <v>4101</v>
      </c>
      <c r="AS1545" s="117">
        <v>3126000</v>
      </c>
      <c r="AT1545" s="117"/>
      <c r="AU1545" s="117"/>
    </row>
    <row r="1546" spans="1:47" s="139" customFormat="1" ht="30" customHeight="1">
      <c r="A1546" s="54"/>
      <c r="B1546" s="54"/>
      <c r="C1546" s="54"/>
      <c r="D1546" s="54"/>
      <c r="E1546" s="54"/>
      <c r="F1546" s="54"/>
      <c r="G1546" s="54"/>
      <c r="H1546" s="54"/>
      <c r="I1546" s="54"/>
      <c r="J1546" s="54"/>
      <c r="K1546" s="54"/>
      <c r="L1546" s="54"/>
      <c r="M1546" s="54"/>
      <c r="N1546" s="54"/>
      <c r="O1546" s="54"/>
      <c r="P1546" s="54"/>
      <c r="Q1546" s="54"/>
      <c r="R1546" s="54"/>
      <c r="S1546" s="54"/>
      <c r="T1546" s="54"/>
      <c r="U1546" s="54"/>
      <c r="V1546" s="54"/>
      <c r="W1546" s="54"/>
      <c r="AQ1546" s="117" t="s">
        <v>59</v>
      </c>
      <c r="AR1546" s="117" t="s">
        <v>4107</v>
      </c>
      <c r="AS1546" s="117">
        <v>3126109</v>
      </c>
      <c r="AT1546" s="117"/>
      <c r="AU1546" s="117"/>
    </row>
    <row r="1547" spans="1:47" s="139" customFormat="1" ht="30" customHeight="1">
      <c r="A1547" s="54"/>
      <c r="B1547" s="54"/>
      <c r="C1547" s="54"/>
      <c r="D1547" s="54"/>
      <c r="E1547" s="54"/>
      <c r="F1547" s="54"/>
      <c r="G1547" s="54"/>
      <c r="H1547" s="54"/>
      <c r="I1547" s="54"/>
      <c r="J1547" s="54"/>
      <c r="K1547" s="54"/>
      <c r="L1547" s="54"/>
      <c r="M1547" s="54"/>
      <c r="N1547" s="54"/>
      <c r="O1547" s="54"/>
      <c r="P1547" s="54"/>
      <c r="Q1547" s="54"/>
      <c r="R1547" s="54"/>
      <c r="S1547" s="54"/>
      <c r="T1547" s="54"/>
      <c r="U1547" s="54"/>
      <c r="V1547" s="54"/>
      <c r="W1547" s="54"/>
      <c r="AQ1547" s="117" t="s">
        <v>59</v>
      </c>
      <c r="AR1547" s="117" t="s">
        <v>2024</v>
      </c>
      <c r="AS1547" s="117">
        <v>3126208</v>
      </c>
      <c r="AT1547" s="117"/>
      <c r="AU1547" s="117"/>
    </row>
    <row r="1548" spans="1:47" s="139" customFormat="1" ht="30" customHeight="1">
      <c r="A1548" s="54"/>
      <c r="B1548" s="54"/>
      <c r="C1548" s="54"/>
      <c r="D1548" s="54"/>
      <c r="E1548" s="54"/>
      <c r="F1548" s="54"/>
      <c r="G1548" s="54"/>
      <c r="H1548" s="54"/>
      <c r="I1548" s="54"/>
      <c r="J1548" s="54"/>
      <c r="K1548" s="54"/>
      <c r="L1548" s="54"/>
      <c r="M1548" s="54"/>
      <c r="N1548" s="54"/>
      <c r="O1548" s="54"/>
      <c r="P1548" s="54"/>
      <c r="Q1548" s="54"/>
      <c r="R1548" s="54"/>
      <c r="S1548" s="54"/>
      <c r="T1548" s="54"/>
      <c r="U1548" s="54"/>
      <c r="V1548" s="54"/>
      <c r="W1548" s="54"/>
      <c r="AQ1548" s="117" t="s">
        <v>59</v>
      </c>
      <c r="AR1548" s="117" t="s">
        <v>4118</v>
      </c>
      <c r="AS1548" s="117">
        <v>3126307</v>
      </c>
      <c r="AT1548" s="117"/>
      <c r="AU1548" s="117"/>
    </row>
    <row r="1549" spans="1:47" s="139" customFormat="1" ht="30" customHeight="1">
      <c r="A1549" s="54"/>
      <c r="B1549" s="54"/>
      <c r="C1549" s="54"/>
      <c r="D1549" s="54"/>
      <c r="E1549" s="54"/>
      <c r="F1549" s="54"/>
      <c r="G1549" s="54"/>
      <c r="H1549" s="54"/>
      <c r="I1549" s="54"/>
      <c r="J1549" s="54"/>
      <c r="K1549" s="54"/>
      <c r="L1549" s="54"/>
      <c r="M1549" s="54"/>
      <c r="N1549" s="54"/>
      <c r="O1549" s="54"/>
      <c r="P1549" s="54"/>
      <c r="Q1549" s="54"/>
      <c r="R1549" s="54"/>
      <c r="S1549" s="54"/>
      <c r="T1549" s="54"/>
      <c r="U1549" s="54"/>
      <c r="V1549" s="54"/>
      <c r="W1549" s="54"/>
      <c r="AQ1549" s="117" t="s">
        <v>59</v>
      </c>
      <c r="AR1549" s="117" t="s">
        <v>4124</v>
      </c>
      <c r="AS1549" s="117">
        <v>3126406</v>
      </c>
      <c r="AT1549" s="117"/>
      <c r="AU1549" s="117"/>
    </row>
    <row r="1550" spans="1:47" s="139" customFormat="1" ht="30" customHeight="1">
      <c r="A1550" s="54"/>
      <c r="B1550" s="54"/>
      <c r="C1550" s="54"/>
      <c r="D1550" s="54"/>
      <c r="E1550" s="54"/>
      <c r="F1550" s="54"/>
      <c r="G1550" s="54"/>
      <c r="H1550" s="54"/>
      <c r="I1550" s="54"/>
      <c r="J1550" s="54"/>
      <c r="K1550" s="54"/>
      <c r="L1550" s="54"/>
      <c r="M1550" s="54"/>
      <c r="N1550" s="54"/>
      <c r="O1550" s="54"/>
      <c r="P1550" s="54"/>
      <c r="Q1550" s="54"/>
      <c r="R1550" s="54"/>
      <c r="S1550" s="54"/>
      <c r="T1550" s="54"/>
      <c r="U1550" s="54"/>
      <c r="V1550" s="54"/>
      <c r="W1550" s="54"/>
      <c r="AQ1550" s="117" t="s">
        <v>59</v>
      </c>
      <c r="AR1550" s="117" t="s">
        <v>4130</v>
      </c>
      <c r="AS1550" s="117">
        <v>3126505</v>
      </c>
      <c r="AT1550" s="117"/>
      <c r="AU1550" s="117"/>
    </row>
    <row r="1551" spans="1:47" s="139" customFormat="1" ht="30" customHeight="1">
      <c r="A1551" s="54"/>
      <c r="B1551" s="54"/>
      <c r="C1551" s="54"/>
      <c r="D1551" s="54"/>
      <c r="E1551" s="54"/>
      <c r="F1551" s="54"/>
      <c r="G1551" s="54"/>
      <c r="H1551" s="54"/>
      <c r="I1551" s="54"/>
      <c r="J1551" s="54"/>
      <c r="K1551" s="54"/>
      <c r="L1551" s="54"/>
      <c r="M1551" s="54"/>
      <c r="N1551" s="54"/>
      <c r="O1551" s="54"/>
      <c r="P1551" s="54"/>
      <c r="Q1551" s="54"/>
      <c r="R1551" s="54"/>
      <c r="S1551" s="54"/>
      <c r="T1551" s="54"/>
      <c r="U1551" s="54"/>
      <c r="V1551" s="54"/>
      <c r="W1551" s="54"/>
      <c r="AQ1551" s="117" t="s">
        <v>59</v>
      </c>
      <c r="AR1551" s="117" t="s">
        <v>4136</v>
      </c>
      <c r="AS1551" s="117">
        <v>3126604</v>
      </c>
      <c r="AT1551" s="117"/>
      <c r="AU1551" s="117"/>
    </row>
    <row r="1552" spans="1:47" s="139" customFormat="1" ht="30" customHeight="1">
      <c r="A1552" s="54"/>
      <c r="B1552" s="54"/>
      <c r="C1552" s="54"/>
      <c r="D1552" s="54"/>
      <c r="E1552" s="54"/>
      <c r="F1552" s="54"/>
      <c r="G1552" s="54"/>
      <c r="H1552" s="54"/>
      <c r="I1552" s="54"/>
      <c r="J1552" s="54"/>
      <c r="K1552" s="54"/>
      <c r="L1552" s="54"/>
      <c r="M1552" s="54"/>
      <c r="N1552" s="54"/>
      <c r="O1552" s="54"/>
      <c r="P1552" s="54"/>
      <c r="Q1552" s="54"/>
      <c r="R1552" s="54"/>
      <c r="S1552" s="54"/>
      <c r="T1552" s="54"/>
      <c r="U1552" s="54"/>
      <c r="V1552" s="54"/>
      <c r="W1552" s="54"/>
      <c r="AQ1552" s="117" t="s">
        <v>59</v>
      </c>
      <c r="AR1552" s="117" t="s">
        <v>4141</v>
      </c>
      <c r="AS1552" s="117">
        <v>3126703</v>
      </c>
      <c r="AT1552" s="117"/>
      <c r="AU1552" s="117"/>
    </row>
    <row r="1553" spans="1:47" s="139" customFormat="1" ht="30" customHeight="1">
      <c r="A1553" s="54"/>
      <c r="B1553" s="54"/>
      <c r="C1553" s="54"/>
      <c r="D1553" s="54"/>
      <c r="E1553" s="54"/>
      <c r="F1553" s="54"/>
      <c r="G1553" s="54"/>
      <c r="H1553" s="54"/>
      <c r="I1553" s="54"/>
      <c r="J1553" s="54"/>
      <c r="K1553" s="54"/>
      <c r="L1553" s="54"/>
      <c r="M1553" s="54"/>
      <c r="N1553" s="54"/>
      <c r="O1553" s="54"/>
      <c r="P1553" s="54"/>
      <c r="Q1553" s="54"/>
      <c r="R1553" s="54"/>
      <c r="S1553" s="54"/>
      <c r="T1553" s="54"/>
      <c r="U1553" s="54"/>
      <c r="V1553" s="54"/>
      <c r="W1553" s="54"/>
      <c r="AQ1553" s="117" t="s">
        <v>59</v>
      </c>
      <c r="AR1553" s="117" t="s">
        <v>4146</v>
      </c>
      <c r="AS1553" s="117">
        <v>3126752</v>
      </c>
      <c r="AT1553" s="117"/>
      <c r="AU1553" s="117"/>
    </row>
    <row r="1554" spans="1:47" s="139" customFormat="1" ht="30" customHeight="1">
      <c r="A1554" s="54"/>
      <c r="B1554" s="54"/>
      <c r="C1554" s="54"/>
      <c r="D1554" s="54"/>
      <c r="E1554" s="54"/>
      <c r="F1554" s="54"/>
      <c r="G1554" s="54"/>
      <c r="H1554" s="54"/>
      <c r="I1554" s="54"/>
      <c r="J1554" s="54"/>
      <c r="K1554" s="54"/>
      <c r="L1554" s="54"/>
      <c r="M1554" s="54"/>
      <c r="N1554" s="54"/>
      <c r="O1554" s="54"/>
      <c r="P1554" s="54"/>
      <c r="Q1554" s="54"/>
      <c r="R1554" s="54"/>
      <c r="S1554" s="54"/>
      <c r="T1554" s="54"/>
      <c r="U1554" s="54"/>
      <c r="V1554" s="54"/>
      <c r="W1554" s="54"/>
      <c r="AQ1554" s="117" t="s">
        <v>59</v>
      </c>
      <c r="AR1554" s="117" t="s">
        <v>4151</v>
      </c>
      <c r="AS1554" s="117">
        <v>3126802</v>
      </c>
      <c r="AT1554" s="117"/>
      <c r="AU1554" s="117"/>
    </row>
    <row r="1555" spans="1:47" s="139" customFormat="1" ht="30" customHeight="1">
      <c r="A1555" s="54"/>
      <c r="B1555" s="54"/>
      <c r="C1555" s="54"/>
      <c r="D1555" s="54"/>
      <c r="E1555" s="54"/>
      <c r="F1555" s="54"/>
      <c r="G1555" s="54"/>
      <c r="H1555" s="54"/>
      <c r="I1555" s="54"/>
      <c r="J1555" s="54"/>
      <c r="K1555" s="54"/>
      <c r="L1555" s="54"/>
      <c r="M1555" s="54"/>
      <c r="N1555" s="54"/>
      <c r="O1555" s="54"/>
      <c r="P1555" s="54"/>
      <c r="Q1555" s="54"/>
      <c r="R1555" s="54"/>
      <c r="S1555" s="54"/>
      <c r="T1555" s="54"/>
      <c r="U1555" s="54"/>
      <c r="V1555" s="54"/>
      <c r="W1555" s="54"/>
      <c r="AQ1555" s="117" t="s">
        <v>59</v>
      </c>
      <c r="AR1555" s="117" t="s">
        <v>4156</v>
      </c>
      <c r="AS1555" s="117">
        <v>3126901</v>
      </c>
      <c r="AT1555" s="117"/>
      <c r="AU1555" s="117"/>
    </row>
    <row r="1556" spans="1:47" s="139" customFormat="1" ht="30" customHeight="1">
      <c r="A1556" s="54"/>
      <c r="B1556" s="54"/>
      <c r="C1556" s="54"/>
      <c r="D1556" s="54"/>
      <c r="E1556" s="54"/>
      <c r="F1556" s="54"/>
      <c r="G1556" s="54"/>
      <c r="H1556" s="54"/>
      <c r="I1556" s="54"/>
      <c r="J1556" s="54"/>
      <c r="K1556" s="54"/>
      <c r="L1556" s="54"/>
      <c r="M1556" s="54"/>
      <c r="N1556" s="54"/>
      <c r="O1556" s="54"/>
      <c r="P1556" s="54"/>
      <c r="Q1556" s="54"/>
      <c r="R1556" s="54"/>
      <c r="S1556" s="54"/>
      <c r="T1556" s="54"/>
      <c r="U1556" s="54"/>
      <c r="V1556" s="54"/>
      <c r="W1556" s="54"/>
      <c r="AQ1556" s="117" t="s">
        <v>59</v>
      </c>
      <c r="AR1556" s="117" t="s">
        <v>4161</v>
      </c>
      <c r="AS1556" s="117">
        <v>3126950</v>
      </c>
      <c r="AT1556" s="117"/>
      <c r="AU1556" s="117"/>
    </row>
    <row r="1557" spans="1:47" s="139" customFormat="1" ht="30" customHeight="1">
      <c r="A1557" s="54"/>
      <c r="B1557" s="54"/>
      <c r="C1557" s="54"/>
      <c r="D1557" s="54"/>
      <c r="E1557" s="54"/>
      <c r="F1557" s="54"/>
      <c r="G1557" s="54"/>
      <c r="H1557" s="54"/>
      <c r="I1557" s="54"/>
      <c r="J1557" s="54"/>
      <c r="K1557" s="54"/>
      <c r="L1557" s="54"/>
      <c r="M1557" s="54"/>
      <c r="N1557" s="54"/>
      <c r="O1557" s="54"/>
      <c r="P1557" s="54"/>
      <c r="Q1557" s="54"/>
      <c r="R1557" s="54"/>
      <c r="S1557" s="54"/>
      <c r="T1557" s="54"/>
      <c r="U1557" s="54"/>
      <c r="V1557" s="54"/>
      <c r="W1557" s="54"/>
      <c r="AQ1557" s="117" t="s">
        <v>59</v>
      </c>
      <c r="AR1557" s="117" t="s">
        <v>4166</v>
      </c>
      <c r="AS1557" s="117">
        <v>3127008</v>
      </c>
      <c r="AT1557" s="117"/>
      <c r="AU1557" s="117"/>
    </row>
    <row r="1558" spans="1:47" s="139" customFormat="1" ht="30" customHeight="1">
      <c r="A1558" s="54"/>
      <c r="B1558" s="54"/>
      <c r="C1558" s="54"/>
      <c r="D1558" s="54"/>
      <c r="E1558" s="54"/>
      <c r="F1558" s="54"/>
      <c r="G1558" s="54"/>
      <c r="H1558" s="54"/>
      <c r="I1558" s="54"/>
      <c r="J1558" s="54"/>
      <c r="K1558" s="54"/>
      <c r="L1558" s="54"/>
      <c r="M1558" s="54"/>
      <c r="N1558" s="54"/>
      <c r="O1558" s="54"/>
      <c r="P1558" s="54"/>
      <c r="Q1558" s="54"/>
      <c r="R1558" s="54"/>
      <c r="S1558" s="54"/>
      <c r="T1558" s="54"/>
      <c r="U1558" s="54"/>
      <c r="V1558" s="54"/>
      <c r="W1558" s="54"/>
      <c r="AQ1558" s="117" t="s">
        <v>59</v>
      </c>
      <c r="AR1558" s="117" t="s">
        <v>4171</v>
      </c>
      <c r="AS1558" s="117">
        <v>3127057</v>
      </c>
      <c r="AT1558" s="117"/>
      <c r="AU1558" s="117"/>
    </row>
    <row r="1559" spans="1:47" s="139" customFormat="1" ht="30" customHeight="1">
      <c r="A1559" s="54"/>
      <c r="B1559" s="54"/>
      <c r="C1559" s="54"/>
      <c r="D1559" s="54"/>
      <c r="E1559" s="54"/>
      <c r="F1559" s="54"/>
      <c r="G1559" s="54"/>
      <c r="H1559" s="54"/>
      <c r="I1559" s="54"/>
      <c r="J1559" s="54"/>
      <c r="K1559" s="54"/>
      <c r="L1559" s="54"/>
      <c r="M1559" s="54"/>
      <c r="N1559" s="54"/>
      <c r="O1559" s="54"/>
      <c r="P1559" s="54"/>
      <c r="Q1559" s="54"/>
      <c r="R1559" s="54"/>
      <c r="S1559" s="54"/>
      <c r="T1559" s="54"/>
      <c r="U1559" s="54"/>
      <c r="V1559" s="54"/>
      <c r="W1559" s="54"/>
      <c r="AQ1559" s="117" t="s">
        <v>59</v>
      </c>
      <c r="AR1559" s="117" t="s">
        <v>4176</v>
      </c>
      <c r="AS1559" s="117">
        <v>3127073</v>
      </c>
      <c r="AT1559" s="117"/>
      <c r="AU1559" s="117"/>
    </row>
    <row r="1560" spans="1:47" s="139" customFormat="1" ht="30" customHeight="1">
      <c r="A1560" s="54"/>
      <c r="B1560" s="54"/>
      <c r="C1560" s="54"/>
      <c r="D1560" s="54"/>
      <c r="E1560" s="54"/>
      <c r="F1560" s="54"/>
      <c r="G1560" s="54"/>
      <c r="H1560" s="54"/>
      <c r="I1560" s="54"/>
      <c r="J1560" s="54"/>
      <c r="K1560" s="54"/>
      <c r="L1560" s="54"/>
      <c r="M1560" s="54"/>
      <c r="N1560" s="54"/>
      <c r="O1560" s="54"/>
      <c r="P1560" s="54"/>
      <c r="Q1560" s="54"/>
      <c r="R1560" s="54"/>
      <c r="S1560" s="54"/>
      <c r="T1560" s="54"/>
      <c r="U1560" s="54"/>
      <c r="V1560" s="54"/>
      <c r="W1560" s="54"/>
      <c r="AQ1560" s="117" t="s">
        <v>59</v>
      </c>
      <c r="AR1560" s="117" t="s">
        <v>4181</v>
      </c>
      <c r="AS1560" s="117">
        <v>3127107</v>
      </c>
      <c r="AT1560" s="117"/>
      <c r="AU1560" s="117"/>
    </row>
    <row r="1561" spans="1:47" s="139" customFormat="1" ht="30" customHeight="1">
      <c r="A1561" s="54"/>
      <c r="B1561" s="54"/>
      <c r="C1561" s="54"/>
      <c r="D1561" s="54"/>
      <c r="E1561" s="54"/>
      <c r="F1561" s="54"/>
      <c r="G1561" s="54"/>
      <c r="H1561" s="54"/>
      <c r="I1561" s="54"/>
      <c r="J1561" s="54"/>
      <c r="K1561" s="54"/>
      <c r="L1561" s="54"/>
      <c r="M1561" s="54"/>
      <c r="N1561" s="54"/>
      <c r="O1561" s="54"/>
      <c r="P1561" s="54"/>
      <c r="Q1561" s="54"/>
      <c r="R1561" s="54"/>
      <c r="S1561" s="54"/>
      <c r="T1561" s="54"/>
      <c r="U1561" s="54"/>
      <c r="V1561" s="54"/>
      <c r="W1561" s="54"/>
      <c r="AQ1561" s="117" t="s">
        <v>59</v>
      </c>
      <c r="AR1561" s="117" t="s">
        <v>4186</v>
      </c>
      <c r="AS1561" s="117">
        <v>3127206</v>
      </c>
      <c r="AT1561" s="117"/>
      <c r="AU1561" s="117"/>
    </row>
    <row r="1562" spans="1:47" s="139" customFormat="1" ht="30" customHeight="1">
      <c r="A1562" s="54"/>
      <c r="B1562" s="54"/>
      <c r="C1562" s="54"/>
      <c r="D1562" s="54"/>
      <c r="E1562" s="54"/>
      <c r="F1562" s="54"/>
      <c r="G1562" s="54"/>
      <c r="H1562" s="54"/>
      <c r="I1562" s="54"/>
      <c r="J1562" s="54"/>
      <c r="K1562" s="54"/>
      <c r="L1562" s="54"/>
      <c r="M1562" s="54"/>
      <c r="N1562" s="54"/>
      <c r="O1562" s="54"/>
      <c r="P1562" s="54"/>
      <c r="Q1562" s="54"/>
      <c r="R1562" s="54"/>
      <c r="S1562" s="54"/>
      <c r="T1562" s="54"/>
      <c r="U1562" s="54"/>
      <c r="V1562" s="54"/>
      <c r="W1562" s="54"/>
      <c r="AQ1562" s="117" t="s">
        <v>59</v>
      </c>
      <c r="AR1562" s="117" t="s">
        <v>4190</v>
      </c>
      <c r="AS1562" s="117">
        <v>3127305</v>
      </c>
      <c r="AT1562" s="117"/>
      <c r="AU1562" s="117"/>
    </row>
    <row r="1563" spans="1:47" s="139" customFormat="1" ht="30" customHeight="1">
      <c r="A1563" s="54"/>
      <c r="B1563" s="54"/>
      <c r="C1563" s="54"/>
      <c r="D1563" s="54"/>
      <c r="E1563" s="54"/>
      <c r="F1563" s="54"/>
      <c r="G1563" s="54"/>
      <c r="H1563" s="54"/>
      <c r="I1563" s="54"/>
      <c r="J1563" s="54"/>
      <c r="K1563" s="54"/>
      <c r="L1563" s="54"/>
      <c r="M1563" s="54"/>
      <c r="N1563" s="54"/>
      <c r="O1563" s="54"/>
      <c r="P1563" s="54"/>
      <c r="Q1563" s="54"/>
      <c r="R1563" s="54"/>
      <c r="S1563" s="54"/>
      <c r="T1563" s="54"/>
      <c r="U1563" s="54"/>
      <c r="V1563" s="54"/>
      <c r="W1563" s="54"/>
      <c r="AQ1563" s="117" t="s">
        <v>59</v>
      </c>
      <c r="AR1563" s="117" t="s">
        <v>4195</v>
      </c>
      <c r="AS1563" s="117">
        <v>3127339</v>
      </c>
      <c r="AT1563" s="117"/>
      <c r="AU1563" s="117"/>
    </row>
    <row r="1564" spans="1:47" s="139" customFormat="1" ht="30" customHeight="1">
      <c r="A1564" s="54"/>
      <c r="B1564" s="54"/>
      <c r="C1564" s="54"/>
      <c r="D1564" s="54"/>
      <c r="E1564" s="54"/>
      <c r="F1564" s="54"/>
      <c r="G1564" s="54"/>
      <c r="H1564" s="54"/>
      <c r="I1564" s="54"/>
      <c r="J1564" s="54"/>
      <c r="K1564" s="54"/>
      <c r="L1564" s="54"/>
      <c r="M1564" s="54"/>
      <c r="N1564" s="54"/>
      <c r="O1564" s="54"/>
      <c r="P1564" s="54"/>
      <c r="Q1564" s="54"/>
      <c r="R1564" s="54"/>
      <c r="S1564" s="54"/>
      <c r="T1564" s="54"/>
      <c r="U1564" s="54"/>
      <c r="V1564" s="54"/>
      <c r="W1564" s="54"/>
      <c r="AQ1564" s="117" t="s">
        <v>59</v>
      </c>
      <c r="AR1564" s="117" t="s">
        <v>4200</v>
      </c>
      <c r="AS1564" s="117">
        <v>3127354</v>
      </c>
      <c r="AT1564" s="117"/>
      <c r="AU1564" s="117"/>
    </row>
    <row r="1565" spans="1:47" s="139" customFormat="1" ht="30" customHeight="1">
      <c r="A1565" s="54"/>
      <c r="B1565" s="54"/>
      <c r="C1565" s="54"/>
      <c r="D1565" s="54"/>
      <c r="E1565" s="54"/>
      <c r="F1565" s="54"/>
      <c r="G1565" s="54"/>
      <c r="H1565" s="54"/>
      <c r="I1565" s="54"/>
      <c r="J1565" s="54"/>
      <c r="K1565" s="54"/>
      <c r="L1565" s="54"/>
      <c r="M1565" s="54"/>
      <c r="N1565" s="54"/>
      <c r="O1565" s="54"/>
      <c r="P1565" s="54"/>
      <c r="Q1565" s="54"/>
      <c r="R1565" s="54"/>
      <c r="S1565" s="54"/>
      <c r="T1565" s="54"/>
      <c r="U1565" s="54"/>
      <c r="V1565" s="54"/>
      <c r="W1565" s="54"/>
      <c r="AQ1565" s="117" t="s">
        <v>59</v>
      </c>
      <c r="AR1565" s="117" t="s">
        <v>4205</v>
      </c>
      <c r="AS1565" s="117">
        <v>3127370</v>
      </c>
      <c r="AT1565" s="117"/>
      <c r="AU1565" s="117"/>
    </row>
    <row r="1566" spans="1:47" s="139" customFormat="1" ht="30" customHeight="1">
      <c r="A1566" s="54"/>
      <c r="B1566" s="54"/>
      <c r="C1566" s="54"/>
      <c r="D1566" s="54"/>
      <c r="E1566" s="54"/>
      <c r="F1566" s="54"/>
      <c r="G1566" s="54"/>
      <c r="H1566" s="54"/>
      <c r="I1566" s="54"/>
      <c r="J1566" s="54"/>
      <c r="K1566" s="54"/>
      <c r="L1566" s="54"/>
      <c r="M1566" s="54"/>
      <c r="N1566" s="54"/>
      <c r="O1566" s="54"/>
      <c r="P1566" s="54"/>
      <c r="Q1566" s="54"/>
      <c r="R1566" s="54"/>
      <c r="S1566" s="54"/>
      <c r="T1566" s="54"/>
      <c r="U1566" s="54"/>
      <c r="V1566" s="54"/>
      <c r="W1566" s="54"/>
      <c r="AQ1566" s="117" t="s">
        <v>59</v>
      </c>
      <c r="AR1566" s="117" t="s">
        <v>4210</v>
      </c>
      <c r="AS1566" s="117">
        <v>3127388</v>
      </c>
      <c r="AT1566" s="117"/>
      <c r="AU1566" s="117"/>
    </row>
    <row r="1567" spans="1:47" s="139" customFormat="1" ht="30" customHeight="1">
      <c r="A1567" s="54"/>
      <c r="B1567" s="54"/>
      <c r="C1567" s="54"/>
      <c r="D1567" s="54"/>
      <c r="E1567" s="54"/>
      <c r="F1567" s="54"/>
      <c r="G1567" s="54"/>
      <c r="H1567" s="54"/>
      <c r="I1567" s="54"/>
      <c r="J1567" s="54"/>
      <c r="K1567" s="54"/>
      <c r="L1567" s="54"/>
      <c r="M1567" s="54"/>
      <c r="N1567" s="54"/>
      <c r="O1567" s="54"/>
      <c r="P1567" s="54"/>
      <c r="Q1567" s="54"/>
      <c r="R1567" s="54"/>
      <c r="S1567" s="54"/>
      <c r="T1567" s="54"/>
      <c r="U1567" s="54"/>
      <c r="V1567" s="54"/>
      <c r="W1567" s="54"/>
      <c r="AQ1567" s="117" t="s">
        <v>59</v>
      </c>
      <c r="AR1567" s="117" t="s">
        <v>4215</v>
      </c>
      <c r="AS1567" s="117">
        <v>3127404</v>
      </c>
      <c r="AT1567" s="117"/>
      <c r="AU1567" s="117"/>
    </row>
    <row r="1568" spans="1:47" s="139" customFormat="1" ht="30" customHeight="1">
      <c r="A1568" s="54"/>
      <c r="B1568" s="54"/>
      <c r="C1568" s="54"/>
      <c r="D1568" s="54"/>
      <c r="E1568" s="54"/>
      <c r="F1568" s="54"/>
      <c r="G1568" s="54"/>
      <c r="H1568" s="54"/>
      <c r="I1568" s="54"/>
      <c r="J1568" s="54"/>
      <c r="K1568" s="54"/>
      <c r="L1568" s="54"/>
      <c r="M1568" s="54"/>
      <c r="N1568" s="54"/>
      <c r="O1568" s="54"/>
      <c r="P1568" s="54"/>
      <c r="Q1568" s="54"/>
      <c r="R1568" s="54"/>
      <c r="S1568" s="54"/>
      <c r="T1568" s="54"/>
      <c r="U1568" s="54"/>
      <c r="V1568" s="54"/>
      <c r="W1568" s="54"/>
      <c r="AQ1568" s="117" t="s">
        <v>59</v>
      </c>
      <c r="AR1568" s="117" t="s">
        <v>4219</v>
      </c>
      <c r="AS1568" s="117">
        <v>3127503</v>
      </c>
      <c r="AT1568" s="117"/>
      <c r="AU1568" s="117"/>
    </row>
    <row r="1569" spans="1:47" s="139" customFormat="1" ht="30" customHeight="1">
      <c r="A1569" s="54"/>
      <c r="B1569" s="54"/>
      <c r="C1569" s="54"/>
      <c r="D1569" s="54"/>
      <c r="E1569" s="54"/>
      <c r="F1569" s="54"/>
      <c r="G1569" s="54"/>
      <c r="H1569" s="54"/>
      <c r="I1569" s="54"/>
      <c r="J1569" s="54"/>
      <c r="K1569" s="54"/>
      <c r="L1569" s="54"/>
      <c r="M1569" s="54"/>
      <c r="N1569" s="54"/>
      <c r="O1569" s="54"/>
      <c r="P1569" s="54"/>
      <c r="Q1569" s="54"/>
      <c r="R1569" s="54"/>
      <c r="S1569" s="54"/>
      <c r="T1569" s="54"/>
      <c r="U1569" s="54"/>
      <c r="V1569" s="54"/>
      <c r="W1569" s="54"/>
      <c r="AQ1569" s="117" t="s">
        <v>59</v>
      </c>
      <c r="AR1569" s="117" t="s">
        <v>4223</v>
      </c>
      <c r="AS1569" s="117">
        <v>3127602</v>
      </c>
      <c r="AT1569" s="117"/>
      <c r="AU1569" s="117"/>
    </row>
    <row r="1570" spans="1:47" s="139" customFormat="1" ht="30" customHeight="1">
      <c r="A1570" s="54"/>
      <c r="B1570" s="54"/>
      <c r="C1570" s="54"/>
      <c r="D1570" s="54"/>
      <c r="E1570" s="54"/>
      <c r="F1570" s="54"/>
      <c r="G1570" s="54"/>
      <c r="H1570" s="54"/>
      <c r="I1570" s="54"/>
      <c r="J1570" s="54"/>
      <c r="K1570" s="54"/>
      <c r="L1570" s="54"/>
      <c r="M1570" s="54"/>
      <c r="N1570" s="54"/>
      <c r="O1570" s="54"/>
      <c r="P1570" s="54"/>
      <c r="Q1570" s="54"/>
      <c r="R1570" s="54"/>
      <c r="S1570" s="54"/>
      <c r="T1570" s="54"/>
      <c r="U1570" s="54"/>
      <c r="V1570" s="54"/>
      <c r="W1570" s="54"/>
      <c r="AQ1570" s="117" t="s">
        <v>59</v>
      </c>
      <c r="AR1570" s="117" t="s">
        <v>4228</v>
      </c>
      <c r="AS1570" s="117">
        <v>3127701</v>
      </c>
      <c r="AT1570" s="117"/>
      <c r="AU1570" s="117"/>
    </row>
    <row r="1571" spans="1:47" s="139" customFormat="1" ht="30" customHeight="1">
      <c r="A1571" s="54"/>
      <c r="B1571" s="54"/>
      <c r="C1571" s="54"/>
      <c r="D1571" s="54"/>
      <c r="E1571" s="54"/>
      <c r="F1571" s="54"/>
      <c r="G1571" s="54"/>
      <c r="H1571" s="54"/>
      <c r="I1571" s="54"/>
      <c r="J1571" s="54"/>
      <c r="K1571" s="54"/>
      <c r="L1571" s="54"/>
      <c r="M1571" s="54"/>
      <c r="N1571" s="54"/>
      <c r="O1571" s="54"/>
      <c r="P1571" s="54"/>
      <c r="Q1571" s="54"/>
      <c r="R1571" s="54"/>
      <c r="S1571" s="54"/>
      <c r="T1571" s="54"/>
      <c r="U1571" s="54"/>
      <c r="V1571" s="54"/>
      <c r="W1571" s="54"/>
      <c r="AQ1571" s="117" t="s">
        <v>59</v>
      </c>
      <c r="AR1571" s="117" t="s">
        <v>4233</v>
      </c>
      <c r="AS1571" s="117">
        <v>3127800</v>
      </c>
      <c r="AT1571" s="117"/>
      <c r="AU1571" s="117"/>
    </row>
    <row r="1572" spans="1:47" s="139" customFormat="1" ht="30" customHeight="1">
      <c r="A1572" s="54"/>
      <c r="B1572" s="54"/>
      <c r="C1572" s="54"/>
      <c r="D1572" s="54"/>
      <c r="E1572" s="54"/>
      <c r="F1572" s="54"/>
      <c r="G1572" s="54"/>
      <c r="H1572" s="54"/>
      <c r="I1572" s="54"/>
      <c r="J1572" s="54"/>
      <c r="K1572" s="54"/>
      <c r="L1572" s="54"/>
      <c r="M1572" s="54"/>
      <c r="N1572" s="54"/>
      <c r="O1572" s="54"/>
      <c r="P1572" s="54"/>
      <c r="Q1572" s="54"/>
      <c r="R1572" s="54"/>
      <c r="S1572" s="54"/>
      <c r="T1572" s="54"/>
      <c r="U1572" s="54"/>
      <c r="V1572" s="54"/>
      <c r="W1572" s="54"/>
      <c r="AQ1572" s="117" t="s">
        <v>59</v>
      </c>
      <c r="AR1572" s="117" t="s">
        <v>4237</v>
      </c>
      <c r="AS1572" s="117">
        <v>3127909</v>
      </c>
      <c r="AT1572" s="117"/>
      <c r="AU1572" s="117"/>
    </row>
    <row r="1573" spans="1:47" s="139" customFormat="1" ht="30" customHeight="1">
      <c r="A1573" s="54"/>
      <c r="B1573" s="54"/>
      <c r="C1573" s="54"/>
      <c r="D1573" s="54"/>
      <c r="E1573" s="54"/>
      <c r="F1573" s="54"/>
      <c r="G1573" s="54"/>
      <c r="H1573" s="54"/>
      <c r="I1573" s="54"/>
      <c r="J1573" s="54"/>
      <c r="K1573" s="54"/>
      <c r="L1573" s="54"/>
      <c r="M1573" s="54"/>
      <c r="N1573" s="54"/>
      <c r="O1573" s="54"/>
      <c r="P1573" s="54"/>
      <c r="Q1573" s="54"/>
      <c r="R1573" s="54"/>
      <c r="S1573" s="54"/>
      <c r="T1573" s="54"/>
      <c r="U1573" s="54"/>
      <c r="V1573" s="54"/>
      <c r="W1573" s="54"/>
      <c r="AQ1573" s="117" t="s">
        <v>59</v>
      </c>
      <c r="AR1573" s="117" t="s">
        <v>4242</v>
      </c>
      <c r="AS1573" s="117">
        <v>3128006</v>
      </c>
      <c r="AT1573" s="117"/>
      <c r="AU1573" s="117"/>
    </row>
    <row r="1574" spans="1:47" s="139" customFormat="1" ht="30" customHeight="1">
      <c r="A1574" s="54"/>
      <c r="B1574" s="54"/>
      <c r="C1574" s="54"/>
      <c r="D1574" s="54"/>
      <c r="E1574" s="54"/>
      <c r="F1574" s="54"/>
      <c r="G1574" s="54"/>
      <c r="H1574" s="54"/>
      <c r="I1574" s="54"/>
      <c r="J1574" s="54"/>
      <c r="K1574" s="54"/>
      <c r="L1574" s="54"/>
      <c r="M1574" s="54"/>
      <c r="N1574" s="54"/>
      <c r="O1574" s="54"/>
      <c r="P1574" s="54"/>
      <c r="Q1574" s="54"/>
      <c r="R1574" s="54"/>
      <c r="S1574" s="54"/>
      <c r="T1574" s="54"/>
      <c r="U1574" s="54"/>
      <c r="V1574" s="54"/>
      <c r="W1574" s="54"/>
      <c r="AQ1574" s="117" t="s">
        <v>59</v>
      </c>
      <c r="AR1574" s="117" t="s">
        <v>4247</v>
      </c>
      <c r="AS1574" s="117">
        <v>3128105</v>
      </c>
      <c r="AT1574" s="117"/>
      <c r="AU1574" s="117"/>
    </row>
    <row r="1575" spans="1:47" s="139" customFormat="1" ht="30" customHeight="1">
      <c r="A1575" s="54"/>
      <c r="B1575" s="54"/>
      <c r="C1575" s="54"/>
      <c r="D1575" s="54"/>
      <c r="E1575" s="54"/>
      <c r="F1575" s="54"/>
      <c r="G1575" s="54"/>
      <c r="H1575" s="54"/>
      <c r="I1575" s="54"/>
      <c r="J1575" s="54"/>
      <c r="K1575" s="54"/>
      <c r="L1575" s="54"/>
      <c r="M1575" s="54"/>
      <c r="N1575" s="54"/>
      <c r="O1575" s="54"/>
      <c r="P1575" s="54"/>
      <c r="Q1575" s="54"/>
      <c r="R1575" s="54"/>
      <c r="S1575" s="54"/>
      <c r="T1575" s="54"/>
      <c r="U1575" s="54"/>
      <c r="V1575" s="54"/>
      <c r="W1575" s="54"/>
      <c r="AQ1575" s="117" t="s">
        <v>59</v>
      </c>
      <c r="AR1575" s="117" t="s">
        <v>2248</v>
      </c>
      <c r="AS1575" s="117">
        <v>3128204</v>
      </c>
      <c r="AT1575" s="117"/>
      <c r="AU1575" s="117"/>
    </row>
    <row r="1576" spans="1:47" s="139" customFormat="1" ht="30" customHeight="1">
      <c r="A1576" s="54"/>
      <c r="B1576" s="54"/>
      <c r="C1576" s="54"/>
      <c r="D1576" s="54"/>
      <c r="E1576" s="54"/>
      <c r="F1576" s="54"/>
      <c r="G1576" s="54"/>
      <c r="H1576" s="54"/>
      <c r="I1576" s="54"/>
      <c r="J1576" s="54"/>
      <c r="K1576" s="54"/>
      <c r="L1576" s="54"/>
      <c r="M1576" s="54"/>
      <c r="N1576" s="54"/>
      <c r="O1576" s="54"/>
      <c r="P1576" s="54"/>
      <c r="Q1576" s="54"/>
      <c r="R1576" s="54"/>
      <c r="S1576" s="54"/>
      <c r="T1576" s="54"/>
      <c r="U1576" s="54"/>
      <c r="V1576" s="54"/>
      <c r="W1576" s="54"/>
      <c r="AQ1576" s="117" t="s">
        <v>59</v>
      </c>
      <c r="AR1576" s="117" t="s">
        <v>4256</v>
      </c>
      <c r="AS1576" s="117">
        <v>3128253</v>
      </c>
      <c r="AT1576" s="117"/>
      <c r="AU1576" s="117"/>
    </row>
    <row r="1577" spans="1:47" s="139" customFormat="1" ht="30" customHeight="1">
      <c r="A1577" s="54"/>
      <c r="B1577" s="54"/>
      <c r="C1577" s="54"/>
      <c r="D1577" s="54"/>
      <c r="E1577" s="54"/>
      <c r="F1577" s="54"/>
      <c r="G1577" s="54"/>
      <c r="H1577" s="54"/>
      <c r="I1577" s="54"/>
      <c r="J1577" s="54"/>
      <c r="K1577" s="54"/>
      <c r="L1577" s="54"/>
      <c r="M1577" s="54"/>
      <c r="N1577" s="54"/>
      <c r="O1577" s="54"/>
      <c r="P1577" s="54"/>
      <c r="Q1577" s="54"/>
      <c r="R1577" s="54"/>
      <c r="S1577" s="54"/>
      <c r="T1577" s="54"/>
      <c r="U1577" s="54"/>
      <c r="V1577" s="54"/>
      <c r="W1577" s="54"/>
      <c r="AQ1577" s="117" t="s">
        <v>59</v>
      </c>
      <c r="AR1577" s="117" t="s">
        <v>4260</v>
      </c>
      <c r="AS1577" s="117">
        <v>3128303</v>
      </c>
      <c r="AT1577" s="117"/>
      <c r="AU1577" s="117"/>
    </row>
    <row r="1578" spans="1:47" s="139" customFormat="1" ht="30" customHeight="1">
      <c r="A1578" s="54"/>
      <c r="B1578" s="54"/>
      <c r="C1578" s="54"/>
      <c r="D1578" s="54"/>
      <c r="E1578" s="54"/>
      <c r="F1578" s="54"/>
      <c r="G1578" s="54"/>
      <c r="H1578" s="54"/>
      <c r="I1578" s="54"/>
      <c r="J1578" s="54"/>
      <c r="K1578" s="54"/>
      <c r="L1578" s="54"/>
      <c r="M1578" s="54"/>
      <c r="N1578" s="54"/>
      <c r="O1578" s="54"/>
      <c r="P1578" s="54"/>
      <c r="Q1578" s="54"/>
      <c r="R1578" s="54"/>
      <c r="S1578" s="54"/>
      <c r="T1578" s="54"/>
      <c r="U1578" s="54"/>
      <c r="V1578" s="54"/>
      <c r="W1578" s="54"/>
      <c r="AQ1578" s="117" t="s">
        <v>59</v>
      </c>
      <c r="AR1578" s="117" t="s">
        <v>4265</v>
      </c>
      <c r="AS1578" s="117">
        <v>3128402</v>
      </c>
      <c r="AT1578" s="117"/>
      <c r="AU1578" s="117"/>
    </row>
    <row r="1579" spans="1:47" s="139" customFormat="1" ht="30" customHeight="1">
      <c r="A1579" s="54"/>
      <c r="B1579" s="54"/>
      <c r="C1579" s="54"/>
      <c r="D1579" s="54"/>
      <c r="E1579" s="54"/>
      <c r="F1579" s="54"/>
      <c r="G1579" s="54"/>
      <c r="H1579" s="54"/>
      <c r="I1579" s="54"/>
      <c r="J1579" s="54"/>
      <c r="K1579" s="54"/>
      <c r="L1579" s="54"/>
      <c r="M1579" s="54"/>
      <c r="N1579" s="54"/>
      <c r="O1579" s="54"/>
      <c r="P1579" s="54"/>
      <c r="Q1579" s="54"/>
      <c r="R1579" s="54"/>
      <c r="S1579" s="54"/>
      <c r="T1579" s="54"/>
      <c r="U1579" s="54"/>
      <c r="V1579" s="54"/>
      <c r="W1579" s="54"/>
      <c r="AQ1579" s="117" t="s">
        <v>59</v>
      </c>
      <c r="AR1579" s="117" t="s">
        <v>4270</v>
      </c>
      <c r="AS1579" s="117">
        <v>3128501</v>
      </c>
      <c r="AT1579" s="117"/>
      <c r="AU1579" s="117"/>
    </row>
    <row r="1580" spans="1:47" s="139" customFormat="1" ht="30" customHeight="1">
      <c r="A1580" s="54"/>
      <c r="B1580" s="54"/>
      <c r="C1580" s="54"/>
      <c r="D1580" s="54"/>
      <c r="E1580" s="54"/>
      <c r="F1580" s="54"/>
      <c r="G1580" s="54"/>
      <c r="H1580" s="54"/>
      <c r="I1580" s="54"/>
      <c r="J1580" s="54"/>
      <c r="K1580" s="54"/>
      <c r="L1580" s="54"/>
      <c r="M1580" s="54"/>
      <c r="N1580" s="54"/>
      <c r="O1580" s="54"/>
      <c r="P1580" s="54"/>
      <c r="Q1580" s="54"/>
      <c r="R1580" s="54"/>
      <c r="S1580" s="54"/>
      <c r="T1580" s="54"/>
      <c r="U1580" s="54"/>
      <c r="V1580" s="54"/>
      <c r="W1580" s="54"/>
      <c r="AQ1580" s="117" t="s">
        <v>59</v>
      </c>
      <c r="AR1580" s="117" t="s">
        <v>4274</v>
      </c>
      <c r="AS1580" s="117">
        <v>3128600</v>
      </c>
      <c r="AT1580" s="117"/>
      <c r="AU1580" s="117"/>
    </row>
    <row r="1581" spans="1:47" s="139" customFormat="1" ht="30" customHeight="1">
      <c r="A1581" s="54"/>
      <c r="B1581" s="54"/>
      <c r="C1581" s="54"/>
      <c r="D1581" s="54"/>
      <c r="E1581" s="54"/>
      <c r="F1581" s="54"/>
      <c r="G1581" s="54"/>
      <c r="H1581" s="54"/>
      <c r="I1581" s="54"/>
      <c r="J1581" s="54"/>
      <c r="K1581" s="54"/>
      <c r="L1581" s="54"/>
      <c r="M1581" s="54"/>
      <c r="N1581" s="54"/>
      <c r="O1581" s="54"/>
      <c r="P1581" s="54"/>
      <c r="Q1581" s="54"/>
      <c r="R1581" s="54"/>
      <c r="S1581" s="54"/>
      <c r="T1581" s="54"/>
      <c r="U1581" s="54"/>
      <c r="V1581" s="54"/>
      <c r="W1581" s="54"/>
      <c r="AQ1581" s="117" t="s">
        <v>59</v>
      </c>
      <c r="AR1581" s="117" t="s">
        <v>4278</v>
      </c>
      <c r="AS1581" s="117">
        <v>3128709</v>
      </c>
      <c r="AT1581" s="117"/>
      <c r="AU1581" s="117"/>
    </row>
    <row r="1582" spans="1:47" s="139" customFormat="1" ht="30" customHeight="1">
      <c r="A1582" s="54"/>
      <c r="B1582" s="54"/>
      <c r="C1582" s="54"/>
      <c r="D1582" s="54"/>
      <c r="E1582" s="54"/>
      <c r="F1582" s="54"/>
      <c r="G1582" s="54"/>
      <c r="H1582" s="54"/>
      <c r="I1582" s="54"/>
      <c r="J1582" s="54"/>
      <c r="K1582" s="54"/>
      <c r="L1582" s="54"/>
      <c r="M1582" s="54"/>
      <c r="N1582" s="54"/>
      <c r="O1582" s="54"/>
      <c r="P1582" s="54"/>
      <c r="Q1582" s="54"/>
      <c r="R1582" s="54"/>
      <c r="S1582" s="54"/>
      <c r="T1582" s="54"/>
      <c r="U1582" s="54"/>
      <c r="V1582" s="54"/>
      <c r="W1582" s="54"/>
      <c r="AQ1582" s="117" t="s">
        <v>59</v>
      </c>
      <c r="AR1582" s="117" t="s">
        <v>4282</v>
      </c>
      <c r="AS1582" s="117">
        <v>3128808</v>
      </c>
      <c r="AT1582" s="117"/>
      <c r="AU1582" s="117"/>
    </row>
    <row r="1583" spans="1:47" s="139" customFormat="1" ht="30" customHeight="1">
      <c r="A1583" s="54"/>
      <c r="B1583" s="54"/>
      <c r="C1583" s="54"/>
      <c r="D1583" s="54"/>
      <c r="E1583" s="54"/>
      <c r="F1583" s="54"/>
      <c r="G1583" s="54"/>
      <c r="H1583" s="54"/>
      <c r="I1583" s="54"/>
      <c r="J1583" s="54"/>
      <c r="K1583" s="54"/>
      <c r="L1583" s="54"/>
      <c r="M1583" s="54"/>
      <c r="N1583" s="54"/>
      <c r="O1583" s="54"/>
      <c r="P1583" s="54"/>
      <c r="Q1583" s="54"/>
      <c r="R1583" s="54"/>
      <c r="S1583" s="54"/>
      <c r="T1583" s="54"/>
      <c r="U1583" s="54"/>
      <c r="V1583" s="54"/>
      <c r="W1583" s="54"/>
      <c r="AQ1583" s="117" t="s">
        <v>59</v>
      </c>
      <c r="AR1583" s="117" t="s">
        <v>4287</v>
      </c>
      <c r="AS1583" s="117">
        <v>3128907</v>
      </c>
      <c r="AT1583" s="117"/>
      <c r="AU1583" s="117"/>
    </row>
    <row r="1584" spans="1:47" s="139" customFormat="1" ht="30" customHeight="1">
      <c r="A1584" s="54"/>
      <c r="B1584" s="54"/>
      <c r="C1584" s="54"/>
      <c r="D1584" s="54"/>
      <c r="E1584" s="54"/>
      <c r="F1584" s="54"/>
      <c r="G1584" s="54"/>
      <c r="H1584" s="54"/>
      <c r="I1584" s="54"/>
      <c r="J1584" s="54"/>
      <c r="K1584" s="54"/>
      <c r="L1584" s="54"/>
      <c r="M1584" s="54"/>
      <c r="N1584" s="54"/>
      <c r="O1584" s="54"/>
      <c r="P1584" s="54"/>
      <c r="Q1584" s="54"/>
      <c r="R1584" s="54"/>
      <c r="S1584" s="54"/>
      <c r="T1584" s="54"/>
      <c r="U1584" s="54"/>
      <c r="V1584" s="54"/>
      <c r="W1584" s="54"/>
      <c r="AQ1584" s="117" t="s">
        <v>59</v>
      </c>
      <c r="AR1584" s="117" t="s">
        <v>4292</v>
      </c>
      <c r="AS1584" s="117">
        <v>3129004</v>
      </c>
      <c r="AT1584" s="117"/>
      <c r="AU1584" s="117"/>
    </row>
    <row r="1585" spans="1:47" s="139" customFormat="1" ht="30" customHeight="1">
      <c r="A1585" s="54"/>
      <c r="B1585" s="54"/>
      <c r="C1585" s="54"/>
      <c r="D1585" s="54"/>
      <c r="E1585" s="54"/>
      <c r="F1585" s="54"/>
      <c r="G1585" s="54"/>
      <c r="H1585" s="54"/>
      <c r="I1585" s="54"/>
      <c r="J1585" s="54"/>
      <c r="K1585" s="54"/>
      <c r="L1585" s="54"/>
      <c r="M1585" s="54"/>
      <c r="N1585" s="54"/>
      <c r="O1585" s="54"/>
      <c r="P1585" s="54"/>
      <c r="Q1585" s="54"/>
      <c r="R1585" s="54"/>
      <c r="S1585" s="54"/>
      <c r="T1585" s="54"/>
      <c r="U1585" s="54"/>
      <c r="V1585" s="54"/>
      <c r="W1585" s="54"/>
      <c r="AQ1585" s="117" t="s">
        <v>59</v>
      </c>
      <c r="AR1585" s="117" t="s">
        <v>4297</v>
      </c>
      <c r="AS1585" s="117">
        <v>3129103</v>
      </c>
      <c r="AT1585" s="117"/>
      <c r="AU1585" s="117"/>
    </row>
    <row r="1586" spans="1:47" s="139" customFormat="1" ht="30" customHeight="1">
      <c r="A1586" s="54"/>
      <c r="B1586" s="54"/>
      <c r="C1586" s="54"/>
      <c r="D1586" s="54"/>
      <c r="E1586" s="54"/>
      <c r="F1586" s="54"/>
      <c r="G1586" s="54"/>
      <c r="H1586" s="54"/>
      <c r="I1586" s="54"/>
      <c r="J1586" s="54"/>
      <c r="K1586" s="54"/>
      <c r="L1586" s="54"/>
      <c r="M1586" s="54"/>
      <c r="N1586" s="54"/>
      <c r="O1586" s="54"/>
      <c r="P1586" s="54"/>
      <c r="Q1586" s="54"/>
      <c r="R1586" s="54"/>
      <c r="S1586" s="54"/>
      <c r="T1586" s="54"/>
      <c r="U1586" s="54"/>
      <c r="V1586" s="54"/>
      <c r="W1586" s="54"/>
      <c r="AQ1586" s="117" t="s">
        <v>59</v>
      </c>
      <c r="AR1586" s="117" t="s">
        <v>4302</v>
      </c>
      <c r="AS1586" s="117">
        <v>3129202</v>
      </c>
      <c r="AT1586" s="117"/>
      <c r="AU1586" s="117"/>
    </row>
    <row r="1587" spans="1:47" s="139" customFormat="1" ht="30" customHeight="1">
      <c r="A1587" s="54"/>
      <c r="B1587" s="54"/>
      <c r="C1587" s="54"/>
      <c r="D1587" s="54"/>
      <c r="E1587" s="54"/>
      <c r="F1587" s="54"/>
      <c r="G1587" s="54"/>
      <c r="H1587" s="54"/>
      <c r="I1587" s="54"/>
      <c r="J1587" s="54"/>
      <c r="K1587" s="54"/>
      <c r="L1587" s="54"/>
      <c r="M1587" s="54"/>
      <c r="N1587" s="54"/>
      <c r="O1587" s="54"/>
      <c r="P1587" s="54"/>
      <c r="Q1587" s="54"/>
      <c r="R1587" s="54"/>
      <c r="S1587" s="54"/>
      <c r="T1587" s="54"/>
      <c r="U1587" s="54"/>
      <c r="V1587" s="54"/>
      <c r="W1587" s="54"/>
      <c r="AQ1587" s="117" t="s">
        <v>59</v>
      </c>
      <c r="AR1587" s="117" t="s">
        <v>4307</v>
      </c>
      <c r="AS1587" s="117">
        <v>3129301</v>
      </c>
      <c r="AT1587" s="117"/>
      <c r="AU1587" s="117"/>
    </row>
    <row r="1588" spans="1:47" s="139" customFormat="1" ht="30" customHeight="1">
      <c r="A1588" s="54"/>
      <c r="B1588" s="54"/>
      <c r="C1588" s="54"/>
      <c r="D1588" s="54"/>
      <c r="E1588" s="54"/>
      <c r="F1588" s="54"/>
      <c r="G1588" s="54"/>
      <c r="H1588" s="54"/>
      <c r="I1588" s="54"/>
      <c r="J1588" s="54"/>
      <c r="K1588" s="54"/>
      <c r="L1588" s="54"/>
      <c r="M1588" s="54"/>
      <c r="N1588" s="54"/>
      <c r="O1588" s="54"/>
      <c r="P1588" s="54"/>
      <c r="Q1588" s="54"/>
      <c r="R1588" s="54"/>
      <c r="S1588" s="54"/>
      <c r="T1588" s="54"/>
      <c r="U1588" s="54"/>
      <c r="V1588" s="54"/>
      <c r="W1588" s="54"/>
      <c r="AQ1588" s="117" t="s">
        <v>59</v>
      </c>
      <c r="AR1588" s="117" t="s">
        <v>4312</v>
      </c>
      <c r="AS1588" s="117">
        <v>3129400</v>
      </c>
      <c r="AT1588" s="117"/>
      <c r="AU1588" s="117"/>
    </row>
    <row r="1589" spans="1:47" s="139" customFormat="1" ht="30" customHeight="1">
      <c r="A1589" s="54"/>
      <c r="B1589" s="54"/>
      <c r="C1589" s="54"/>
      <c r="D1589" s="54"/>
      <c r="E1589" s="54"/>
      <c r="F1589" s="54"/>
      <c r="G1589" s="54"/>
      <c r="H1589" s="54"/>
      <c r="I1589" s="54"/>
      <c r="J1589" s="54"/>
      <c r="K1589" s="54"/>
      <c r="L1589" s="54"/>
      <c r="M1589" s="54"/>
      <c r="N1589" s="54"/>
      <c r="O1589" s="54"/>
      <c r="P1589" s="54"/>
      <c r="Q1589" s="54"/>
      <c r="R1589" s="54"/>
      <c r="S1589" s="54"/>
      <c r="T1589" s="54"/>
      <c r="U1589" s="54"/>
      <c r="V1589" s="54"/>
      <c r="W1589" s="54"/>
      <c r="AQ1589" s="117" t="s">
        <v>59</v>
      </c>
      <c r="AR1589" s="117" t="s">
        <v>4316</v>
      </c>
      <c r="AS1589" s="117">
        <v>3129509</v>
      </c>
      <c r="AT1589" s="117"/>
      <c r="AU1589" s="117"/>
    </row>
    <row r="1590" spans="1:47" s="139" customFormat="1" ht="30" customHeight="1">
      <c r="A1590" s="54"/>
      <c r="B1590" s="54"/>
      <c r="C1590" s="54"/>
      <c r="D1590" s="54"/>
      <c r="E1590" s="54"/>
      <c r="F1590" s="54"/>
      <c r="G1590" s="54"/>
      <c r="H1590" s="54"/>
      <c r="I1590" s="54"/>
      <c r="J1590" s="54"/>
      <c r="K1590" s="54"/>
      <c r="L1590" s="54"/>
      <c r="M1590" s="54"/>
      <c r="N1590" s="54"/>
      <c r="O1590" s="54"/>
      <c r="P1590" s="54"/>
      <c r="Q1590" s="54"/>
      <c r="R1590" s="54"/>
      <c r="S1590" s="54"/>
      <c r="T1590" s="54"/>
      <c r="U1590" s="54"/>
      <c r="V1590" s="54"/>
      <c r="W1590" s="54"/>
      <c r="AQ1590" s="117" t="s">
        <v>59</v>
      </c>
      <c r="AR1590" s="117" t="s">
        <v>4321</v>
      </c>
      <c r="AS1590" s="117">
        <v>3129608</v>
      </c>
      <c r="AT1590" s="117"/>
      <c r="AU1590" s="117"/>
    </row>
    <row r="1591" spans="1:47" s="139" customFormat="1" ht="30" customHeight="1">
      <c r="A1591" s="54"/>
      <c r="B1591" s="54"/>
      <c r="C1591" s="54"/>
      <c r="D1591" s="54"/>
      <c r="E1591" s="54"/>
      <c r="F1591" s="54"/>
      <c r="G1591" s="54"/>
      <c r="H1591" s="54"/>
      <c r="I1591" s="54"/>
      <c r="J1591" s="54"/>
      <c r="K1591" s="54"/>
      <c r="L1591" s="54"/>
      <c r="M1591" s="54"/>
      <c r="N1591" s="54"/>
      <c r="O1591" s="54"/>
      <c r="P1591" s="54"/>
      <c r="Q1591" s="54"/>
      <c r="R1591" s="54"/>
      <c r="S1591" s="54"/>
      <c r="T1591" s="54"/>
      <c r="U1591" s="54"/>
      <c r="V1591" s="54"/>
      <c r="W1591" s="54"/>
      <c r="AQ1591" s="117" t="s">
        <v>59</v>
      </c>
      <c r="AR1591" s="117" t="s">
        <v>4326</v>
      </c>
      <c r="AS1591" s="117">
        <v>3129657</v>
      </c>
      <c r="AT1591" s="117"/>
      <c r="AU1591" s="117"/>
    </row>
    <row r="1592" spans="1:47" s="139" customFormat="1" ht="30" customHeight="1">
      <c r="A1592" s="54"/>
      <c r="B1592" s="54"/>
      <c r="C1592" s="54"/>
      <c r="D1592" s="54"/>
      <c r="E1592" s="54"/>
      <c r="F1592" s="54"/>
      <c r="G1592" s="54"/>
      <c r="H1592" s="54"/>
      <c r="I1592" s="54"/>
      <c r="J1592" s="54"/>
      <c r="K1592" s="54"/>
      <c r="L1592" s="54"/>
      <c r="M1592" s="54"/>
      <c r="N1592" s="54"/>
      <c r="O1592" s="54"/>
      <c r="P1592" s="54"/>
      <c r="Q1592" s="54"/>
      <c r="R1592" s="54"/>
      <c r="S1592" s="54"/>
      <c r="T1592" s="54"/>
      <c r="U1592" s="54"/>
      <c r="V1592" s="54"/>
      <c r="W1592" s="54"/>
      <c r="AQ1592" s="117" t="s">
        <v>59</v>
      </c>
      <c r="AR1592" s="117" t="s">
        <v>4331</v>
      </c>
      <c r="AS1592" s="117">
        <v>3129707</v>
      </c>
      <c r="AT1592" s="117"/>
      <c r="AU1592" s="117"/>
    </row>
    <row r="1593" spans="1:47" s="139" customFormat="1" ht="30" customHeight="1">
      <c r="A1593" s="54"/>
      <c r="B1593" s="54"/>
      <c r="C1593" s="54"/>
      <c r="D1593" s="54"/>
      <c r="E1593" s="54"/>
      <c r="F1593" s="54"/>
      <c r="G1593" s="54"/>
      <c r="H1593" s="54"/>
      <c r="I1593" s="54"/>
      <c r="J1593" s="54"/>
      <c r="K1593" s="54"/>
      <c r="L1593" s="54"/>
      <c r="M1593" s="54"/>
      <c r="N1593" s="54"/>
      <c r="O1593" s="54"/>
      <c r="P1593" s="54"/>
      <c r="Q1593" s="54"/>
      <c r="R1593" s="54"/>
      <c r="S1593" s="54"/>
      <c r="T1593" s="54"/>
      <c r="U1593" s="54"/>
      <c r="V1593" s="54"/>
      <c r="W1593" s="54"/>
      <c r="AQ1593" s="117" t="s">
        <v>59</v>
      </c>
      <c r="AR1593" s="117" t="s">
        <v>4336</v>
      </c>
      <c r="AS1593" s="117">
        <v>3129806</v>
      </c>
      <c r="AT1593" s="117"/>
      <c r="AU1593" s="117"/>
    </row>
    <row r="1594" spans="1:47" s="139" customFormat="1" ht="30" customHeight="1">
      <c r="A1594" s="54"/>
      <c r="B1594" s="54"/>
      <c r="C1594" s="54"/>
      <c r="D1594" s="54"/>
      <c r="E1594" s="54"/>
      <c r="F1594" s="54"/>
      <c r="G1594" s="54"/>
      <c r="H1594" s="54"/>
      <c r="I1594" s="54"/>
      <c r="J1594" s="54"/>
      <c r="K1594" s="54"/>
      <c r="L1594" s="54"/>
      <c r="M1594" s="54"/>
      <c r="N1594" s="54"/>
      <c r="O1594" s="54"/>
      <c r="P1594" s="54"/>
      <c r="Q1594" s="54"/>
      <c r="R1594" s="54"/>
      <c r="S1594" s="54"/>
      <c r="T1594" s="54"/>
      <c r="U1594" s="54"/>
      <c r="V1594" s="54"/>
      <c r="W1594" s="54"/>
      <c r="AQ1594" s="117" t="s">
        <v>59</v>
      </c>
      <c r="AR1594" s="117" t="s">
        <v>4341</v>
      </c>
      <c r="AS1594" s="117">
        <v>3129905</v>
      </c>
      <c r="AT1594" s="117"/>
      <c r="AU1594" s="117"/>
    </row>
    <row r="1595" spans="1:47" s="139" customFormat="1" ht="30" customHeight="1">
      <c r="A1595" s="54"/>
      <c r="B1595" s="54"/>
      <c r="C1595" s="54"/>
      <c r="D1595" s="54"/>
      <c r="E1595" s="54"/>
      <c r="F1595" s="54"/>
      <c r="G1595" s="54"/>
      <c r="H1595" s="54"/>
      <c r="I1595" s="54"/>
      <c r="J1595" s="54"/>
      <c r="K1595" s="54"/>
      <c r="L1595" s="54"/>
      <c r="M1595" s="54"/>
      <c r="N1595" s="54"/>
      <c r="O1595" s="54"/>
      <c r="P1595" s="54"/>
      <c r="Q1595" s="54"/>
      <c r="R1595" s="54"/>
      <c r="S1595" s="54"/>
      <c r="T1595" s="54"/>
      <c r="U1595" s="54"/>
      <c r="V1595" s="54"/>
      <c r="W1595" s="54"/>
      <c r="AQ1595" s="117" t="s">
        <v>59</v>
      </c>
      <c r="AR1595" s="117" t="s">
        <v>4346</v>
      </c>
      <c r="AS1595" s="117">
        <v>3130002</v>
      </c>
      <c r="AT1595" s="117"/>
      <c r="AU1595" s="117"/>
    </row>
    <row r="1596" spans="1:47" s="139" customFormat="1" ht="30" customHeight="1">
      <c r="A1596" s="54"/>
      <c r="B1596" s="54"/>
      <c r="C1596" s="54"/>
      <c r="D1596" s="54"/>
      <c r="E1596" s="54"/>
      <c r="F1596" s="54"/>
      <c r="G1596" s="54"/>
      <c r="H1596" s="54"/>
      <c r="I1596" s="54"/>
      <c r="J1596" s="54"/>
      <c r="K1596" s="54"/>
      <c r="L1596" s="54"/>
      <c r="M1596" s="54"/>
      <c r="N1596" s="54"/>
      <c r="O1596" s="54"/>
      <c r="P1596" s="54"/>
      <c r="Q1596" s="54"/>
      <c r="R1596" s="54"/>
      <c r="S1596" s="54"/>
      <c r="T1596" s="54"/>
      <c r="U1596" s="54"/>
      <c r="V1596" s="54"/>
      <c r="W1596" s="54"/>
      <c r="AQ1596" s="117" t="s">
        <v>59</v>
      </c>
      <c r="AR1596" s="117" t="s">
        <v>4350</v>
      </c>
      <c r="AS1596" s="117">
        <v>3130051</v>
      </c>
      <c r="AT1596" s="117"/>
      <c r="AU1596" s="117"/>
    </row>
    <row r="1597" spans="1:47" s="139" customFormat="1" ht="30" customHeight="1">
      <c r="A1597" s="54"/>
      <c r="B1597" s="54"/>
      <c r="C1597" s="54"/>
      <c r="D1597" s="54"/>
      <c r="E1597" s="54"/>
      <c r="F1597" s="54"/>
      <c r="G1597" s="54"/>
      <c r="H1597" s="54"/>
      <c r="I1597" s="54"/>
      <c r="J1597" s="54"/>
      <c r="K1597" s="54"/>
      <c r="L1597" s="54"/>
      <c r="M1597" s="54"/>
      <c r="N1597" s="54"/>
      <c r="O1597" s="54"/>
      <c r="P1597" s="54"/>
      <c r="Q1597" s="54"/>
      <c r="R1597" s="54"/>
      <c r="S1597" s="54"/>
      <c r="T1597" s="54"/>
      <c r="U1597" s="54"/>
      <c r="V1597" s="54"/>
      <c r="W1597" s="54"/>
      <c r="AQ1597" s="117" t="s">
        <v>59</v>
      </c>
      <c r="AR1597" s="117" t="s">
        <v>4354</v>
      </c>
      <c r="AS1597" s="117">
        <v>3130101</v>
      </c>
      <c r="AT1597" s="117"/>
      <c r="AU1597" s="117"/>
    </row>
    <row r="1598" spans="1:47" s="139" customFormat="1" ht="30" customHeight="1">
      <c r="A1598" s="54"/>
      <c r="B1598" s="54"/>
      <c r="C1598" s="54"/>
      <c r="D1598" s="54"/>
      <c r="E1598" s="54"/>
      <c r="F1598" s="54"/>
      <c r="G1598" s="54"/>
      <c r="H1598" s="54"/>
      <c r="I1598" s="54"/>
      <c r="J1598" s="54"/>
      <c r="K1598" s="54"/>
      <c r="L1598" s="54"/>
      <c r="M1598" s="54"/>
      <c r="N1598" s="54"/>
      <c r="O1598" s="54"/>
      <c r="P1598" s="54"/>
      <c r="Q1598" s="54"/>
      <c r="R1598" s="54"/>
      <c r="S1598" s="54"/>
      <c r="T1598" s="54"/>
      <c r="U1598" s="54"/>
      <c r="V1598" s="54"/>
      <c r="W1598" s="54"/>
      <c r="AQ1598" s="117" t="s">
        <v>59</v>
      </c>
      <c r="AR1598" s="117" t="s">
        <v>4359</v>
      </c>
      <c r="AS1598" s="117">
        <v>3130200</v>
      </c>
      <c r="AT1598" s="117"/>
      <c r="AU1598" s="117"/>
    </row>
    <row r="1599" spans="1:47" s="139" customFormat="1" ht="30" customHeight="1">
      <c r="A1599" s="54"/>
      <c r="B1599" s="54"/>
      <c r="C1599" s="54"/>
      <c r="D1599" s="54"/>
      <c r="E1599" s="54"/>
      <c r="F1599" s="54"/>
      <c r="G1599" s="54"/>
      <c r="H1599" s="54"/>
      <c r="I1599" s="54"/>
      <c r="J1599" s="54"/>
      <c r="K1599" s="54"/>
      <c r="L1599" s="54"/>
      <c r="M1599" s="54"/>
      <c r="N1599" s="54"/>
      <c r="O1599" s="54"/>
      <c r="P1599" s="54"/>
      <c r="Q1599" s="54"/>
      <c r="R1599" s="54"/>
      <c r="S1599" s="54"/>
      <c r="T1599" s="54"/>
      <c r="U1599" s="54"/>
      <c r="V1599" s="54"/>
      <c r="W1599" s="54"/>
      <c r="AQ1599" s="117" t="s">
        <v>59</v>
      </c>
      <c r="AR1599" s="117" t="s">
        <v>4363</v>
      </c>
      <c r="AS1599" s="117">
        <v>3130309</v>
      </c>
      <c r="AT1599" s="117"/>
      <c r="AU1599" s="117"/>
    </row>
    <row r="1600" spans="1:47" s="139" customFormat="1" ht="30" customHeight="1">
      <c r="A1600" s="54"/>
      <c r="B1600" s="54"/>
      <c r="C1600" s="54"/>
      <c r="D1600" s="54"/>
      <c r="E1600" s="54"/>
      <c r="F1600" s="54"/>
      <c r="G1600" s="54"/>
      <c r="H1600" s="54"/>
      <c r="I1600" s="54"/>
      <c r="J1600" s="54"/>
      <c r="K1600" s="54"/>
      <c r="L1600" s="54"/>
      <c r="M1600" s="54"/>
      <c r="N1600" s="54"/>
      <c r="O1600" s="54"/>
      <c r="P1600" s="54"/>
      <c r="Q1600" s="54"/>
      <c r="R1600" s="54"/>
      <c r="S1600" s="54"/>
      <c r="T1600" s="54"/>
      <c r="U1600" s="54"/>
      <c r="V1600" s="54"/>
      <c r="W1600" s="54"/>
      <c r="AQ1600" s="117" t="s">
        <v>59</v>
      </c>
      <c r="AR1600" s="117" t="s">
        <v>4367</v>
      </c>
      <c r="AS1600" s="117">
        <v>3130408</v>
      </c>
      <c r="AT1600" s="117"/>
      <c r="AU1600" s="117"/>
    </row>
    <row r="1601" spans="1:47" s="139" customFormat="1" ht="30" customHeight="1">
      <c r="A1601" s="54"/>
      <c r="B1601" s="54"/>
      <c r="C1601" s="54"/>
      <c r="D1601" s="54"/>
      <c r="E1601" s="54"/>
      <c r="F1601" s="54"/>
      <c r="G1601" s="54"/>
      <c r="H1601" s="54"/>
      <c r="I1601" s="54"/>
      <c r="J1601" s="54"/>
      <c r="K1601" s="54"/>
      <c r="L1601" s="54"/>
      <c r="M1601" s="54"/>
      <c r="N1601" s="54"/>
      <c r="O1601" s="54"/>
      <c r="P1601" s="54"/>
      <c r="Q1601" s="54"/>
      <c r="R1601" s="54"/>
      <c r="S1601" s="54"/>
      <c r="T1601" s="54"/>
      <c r="U1601" s="54"/>
      <c r="V1601" s="54"/>
      <c r="W1601" s="54"/>
      <c r="AQ1601" s="117" t="s">
        <v>59</v>
      </c>
      <c r="AR1601" s="117" t="s">
        <v>4372</v>
      </c>
      <c r="AS1601" s="117">
        <v>3130507</v>
      </c>
      <c r="AT1601" s="117"/>
      <c r="AU1601" s="117"/>
    </row>
    <row r="1602" spans="1:47" s="139" customFormat="1" ht="30" customHeight="1">
      <c r="A1602" s="54"/>
      <c r="B1602" s="54"/>
      <c r="C1602" s="54"/>
      <c r="D1602" s="54"/>
      <c r="E1602" s="54"/>
      <c r="F1602" s="54"/>
      <c r="G1602" s="54"/>
      <c r="H1602" s="54"/>
      <c r="I1602" s="54"/>
      <c r="J1602" s="54"/>
      <c r="K1602" s="54"/>
      <c r="L1602" s="54"/>
      <c r="M1602" s="54"/>
      <c r="N1602" s="54"/>
      <c r="O1602" s="54"/>
      <c r="P1602" s="54"/>
      <c r="Q1602" s="54"/>
      <c r="R1602" s="54"/>
      <c r="S1602" s="54"/>
      <c r="T1602" s="54"/>
      <c r="U1602" s="54"/>
      <c r="V1602" s="54"/>
      <c r="W1602" s="54"/>
      <c r="AQ1602" s="117" t="s">
        <v>59</v>
      </c>
      <c r="AR1602" s="117" t="s">
        <v>4376</v>
      </c>
      <c r="AS1602" s="117">
        <v>3130556</v>
      </c>
      <c r="AT1602" s="117"/>
      <c r="AU1602" s="117"/>
    </row>
    <row r="1603" spans="1:47" s="139" customFormat="1" ht="30" customHeight="1">
      <c r="A1603" s="54"/>
      <c r="B1603" s="54"/>
      <c r="C1603" s="54"/>
      <c r="D1603" s="54"/>
      <c r="E1603" s="54"/>
      <c r="F1603" s="54"/>
      <c r="G1603" s="54"/>
      <c r="H1603" s="54"/>
      <c r="I1603" s="54"/>
      <c r="J1603" s="54"/>
      <c r="K1603" s="54"/>
      <c r="L1603" s="54"/>
      <c r="M1603" s="54"/>
      <c r="N1603" s="54"/>
      <c r="O1603" s="54"/>
      <c r="P1603" s="54"/>
      <c r="Q1603" s="54"/>
      <c r="R1603" s="54"/>
      <c r="S1603" s="54"/>
      <c r="T1603" s="54"/>
      <c r="U1603" s="54"/>
      <c r="V1603" s="54"/>
      <c r="W1603" s="54"/>
      <c r="AQ1603" s="117" t="s">
        <v>59</v>
      </c>
      <c r="AR1603" s="117" t="s">
        <v>4381</v>
      </c>
      <c r="AS1603" s="117">
        <v>3130606</v>
      </c>
      <c r="AT1603" s="117"/>
      <c r="AU1603" s="117"/>
    </row>
    <row r="1604" spans="1:47" s="139" customFormat="1" ht="30" customHeight="1">
      <c r="A1604" s="54"/>
      <c r="B1604" s="54"/>
      <c r="C1604" s="54"/>
      <c r="D1604" s="54"/>
      <c r="E1604" s="54"/>
      <c r="F1604" s="54"/>
      <c r="G1604" s="54"/>
      <c r="H1604" s="54"/>
      <c r="I1604" s="54"/>
      <c r="J1604" s="54"/>
      <c r="K1604" s="54"/>
      <c r="L1604" s="54"/>
      <c r="M1604" s="54"/>
      <c r="N1604" s="54"/>
      <c r="O1604" s="54"/>
      <c r="P1604" s="54"/>
      <c r="Q1604" s="54"/>
      <c r="R1604" s="54"/>
      <c r="S1604" s="54"/>
      <c r="T1604" s="54"/>
      <c r="U1604" s="54"/>
      <c r="V1604" s="54"/>
      <c r="W1604" s="54"/>
      <c r="AQ1604" s="117" t="s">
        <v>59</v>
      </c>
      <c r="AR1604" s="117" t="s">
        <v>4386</v>
      </c>
      <c r="AS1604" s="117">
        <v>3130655</v>
      </c>
      <c r="AT1604" s="117"/>
      <c r="AU1604" s="117"/>
    </row>
    <row r="1605" spans="1:47" s="139" customFormat="1" ht="30" customHeight="1">
      <c r="A1605" s="54"/>
      <c r="B1605" s="54"/>
      <c r="C1605" s="54"/>
      <c r="D1605" s="54"/>
      <c r="E1605" s="54"/>
      <c r="F1605" s="54"/>
      <c r="G1605" s="54"/>
      <c r="H1605" s="54"/>
      <c r="I1605" s="54"/>
      <c r="J1605" s="54"/>
      <c r="K1605" s="54"/>
      <c r="L1605" s="54"/>
      <c r="M1605" s="54"/>
      <c r="N1605" s="54"/>
      <c r="O1605" s="54"/>
      <c r="P1605" s="54"/>
      <c r="Q1605" s="54"/>
      <c r="R1605" s="54"/>
      <c r="S1605" s="54"/>
      <c r="T1605" s="54"/>
      <c r="U1605" s="54"/>
      <c r="V1605" s="54"/>
      <c r="W1605" s="54"/>
      <c r="AQ1605" s="117" t="s">
        <v>59</v>
      </c>
      <c r="AR1605" s="117" t="s">
        <v>2941</v>
      </c>
      <c r="AS1605" s="117">
        <v>3130705</v>
      </c>
      <c r="AT1605" s="117"/>
      <c r="AU1605" s="117"/>
    </row>
    <row r="1606" spans="1:47" s="139" customFormat="1" ht="30" customHeight="1">
      <c r="A1606" s="54"/>
      <c r="B1606" s="54"/>
      <c r="C1606" s="54"/>
      <c r="D1606" s="54"/>
      <c r="E1606" s="54"/>
      <c r="F1606" s="54"/>
      <c r="G1606" s="54"/>
      <c r="H1606" s="54"/>
      <c r="I1606" s="54"/>
      <c r="J1606" s="54"/>
      <c r="K1606" s="54"/>
      <c r="L1606" s="54"/>
      <c r="M1606" s="54"/>
      <c r="N1606" s="54"/>
      <c r="O1606" s="54"/>
      <c r="P1606" s="54"/>
      <c r="Q1606" s="54"/>
      <c r="R1606" s="54"/>
      <c r="S1606" s="54"/>
      <c r="T1606" s="54"/>
      <c r="U1606" s="54"/>
      <c r="V1606" s="54"/>
      <c r="W1606" s="54"/>
      <c r="AQ1606" s="117" t="s">
        <v>59</v>
      </c>
      <c r="AR1606" s="117" t="s">
        <v>4395</v>
      </c>
      <c r="AS1606" s="117">
        <v>3130804</v>
      </c>
      <c r="AT1606" s="117"/>
      <c r="AU1606" s="117"/>
    </row>
    <row r="1607" spans="1:47" s="139" customFormat="1" ht="30" customHeight="1">
      <c r="A1607" s="54"/>
      <c r="B1607" s="54"/>
      <c r="C1607" s="54"/>
      <c r="D1607" s="54"/>
      <c r="E1607" s="54"/>
      <c r="F1607" s="54"/>
      <c r="G1607" s="54"/>
      <c r="H1607" s="54"/>
      <c r="I1607" s="54"/>
      <c r="J1607" s="54"/>
      <c r="K1607" s="54"/>
      <c r="L1607" s="54"/>
      <c r="M1607" s="54"/>
      <c r="N1607" s="54"/>
      <c r="O1607" s="54"/>
      <c r="P1607" s="54"/>
      <c r="Q1607" s="54"/>
      <c r="R1607" s="54"/>
      <c r="S1607" s="54"/>
      <c r="T1607" s="54"/>
      <c r="U1607" s="54"/>
      <c r="V1607" s="54"/>
      <c r="W1607" s="54"/>
      <c r="AQ1607" s="117" t="s">
        <v>59</v>
      </c>
      <c r="AR1607" s="117" t="s">
        <v>4400</v>
      </c>
      <c r="AS1607" s="117">
        <v>3130903</v>
      </c>
      <c r="AT1607" s="117"/>
      <c r="AU1607" s="117"/>
    </row>
    <row r="1608" spans="1:47" s="139" customFormat="1" ht="30" customHeight="1">
      <c r="A1608" s="54"/>
      <c r="B1608" s="54"/>
      <c r="C1608" s="54"/>
      <c r="D1608" s="54"/>
      <c r="E1608" s="54"/>
      <c r="F1608" s="54"/>
      <c r="G1608" s="54"/>
      <c r="H1608" s="54"/>
      <c r="I1608" s="54"/>
      <c r="J1608" s="54"/>
      <c r="K1608" s="54"/>
      <c r="L1608" s="54"/>
      <c r="M1608" s="54"/>
      <c r="N1608" s="54"/>
      <c r="O1608" s="54"/>
      <c r="P1608" s="54"/>
      <c r="Q1608" s="54"/>
      <c r="R1608" s="54"/>
      <c r="S1608" s="54"/>
      <c r="T1608" s="54"/>
      <c r="U1608" s="54"/>
      <c r="V1608" s="54"/>
      <c r="W1608" s="54"/>
      <c r="AQ1608" s="117" t="s">
        <v>59</v>
      </c>
      <c r="AR1608" s="117" t="s">
        <v>4404</v>
      </c>
      <c r="AS1608" s="117">
        <v>3131000</v>
      </c>
      <c r="AT1608" s="117"/>
      <c r="AU1608" s="117"/>
    </row>
    <row r="1609" spans="1:47" s="139" customFormat="1" ht="30" customHeight="1">
      <c r="A1609" s="54"/>
      <c r="B1609" s="54"/>
      <c r="C1609" s="54"/>
      <c r="D1609" s="54"/>
      <c r="E1609" s="54"/>
      <c r="F1609" s="54"/>
      <c r="G1609" s="54"/>
      <c r="H1609" s="54"/>
      <c r="I1609" s="54"/>
      <c r="J1609" s="54"/>
      <c r="K1609" s="54"/>
      <c r="L1609" s="54"/>
      <c r="M1609" s="54"/>
      <c r="N1609" s="54"/>
      <c r="O1609" s="54"/>
      <c r="P1609" s="54"/>
      <c r="Q1609" s="54"/>
      <c r="R1609" s="54"/>
      <c r="S1609" s="54"/>
      <c r="T1609" s="54"/>
      <c r="U1609" s="54"/>
      <c r="V1609" s="54"/>
      <c r="W1609" s="54"/>
      <c r="AQ1609" s="117" t="s">
        <v>59</v>
      </c>
      <c r="AR1609" s="117" t="s">
        <v>4409</v>
      </c>
      <c r="AS1609" s="117">
        <v>3131109</v>
      </c>
      <c r="AT1609" s="117"/>
      <c r="AU1609" s="117"/>
    </row>
    <row r="1610" spans="1:47" s="139" customFormat="1" ht="30" customHeight="1">
      <c r="A1610" s="54"/>
      <c r="B1610" s="54"/>
      <c r="C1610" s="54"/>
      <c r="D1610" s="54"/>
      <c r="E1610" s="54"/>
      <c r="F1610" s="54"/>
      <c r="G1610" s="54"/>
      <c r="H1610" s="54"/>
      <c r="I1610" s="54"/>
      <c r="J1610" s="54"/>
      <c r="K1610" s="54"/>
      <c r="L1610" s="54"/>
      <c r="M1610" s="54"/>
      <c r="N1610" s="54"/>
      <c r="O1610" s="54"/>
      <c r="P1610" s="54"/>
      <c r="Q1610" s="54"/>
      <c r="R1610" s="54"/>
      <c r="S1610" s="54"/>
      <c r="T1610" s="54"/>
      <c r="U1610" s="54"/>
      <c r="V1610" s="54"/>
      <c r="W1610" s="54"/>
      <c r="AQ1610" s="117" t="s">
        <v>59</v>
      </c>
      <c r="AR1610" s="117" t="s">
        <v>4414</v>
      </c>
      <c r="AS1610" s="117">
        <v>3131158</v>
      </c>
      <c r="AT1610" s="117"/>
      <c r="AU1610" s="117"/>
    </row>
    <row r="1611" spans="1:47" s="139" customFormat="1" ht="30" customHeight="1">
      <c r="A1611" s="54"/>
      <c r="B1611" s="54"/>
      <c r="C1611" s="54"/>
      <c r="D1611" s="54"/>
      <c r="E1611" s="54"/>
      <c r="F1611" s="54"/>
      <c r="G1611" s="54"/>
      <c r="H1611" s="54"/>
      <c r="I1611" s="54"/>
      <c r="J1611" s="54"/>
      <c r="K1611" s="54"/>
      <c r="L1611" s="54"/>
      <c r="M1611" s="54"/>
      <c r="N1611" s="54"/>
      <c r="O1611" s="54"/>
      <c r="P1611" s="54"/>
      <c r="Q1611" s="54"/>
      <c r="R1611" s="54"/>
      <c r="S1611" s="54"/>
      <c r="T1611" s="54"/>
      <c r="U1611" s="54"/>
      <c r="V1611" s="54"/>
      <c r="W1611" s="54"/>
      <c r="AQ1611" s="117" t="s">
        <v>59</v>
      </c>
      <c r="AR1611" s="117" t="s">
        <v>4419</v>
      </c>
      <c r="AS1611" s="117">
        <v>3131208</v>
      </c>
      <c r="AT1611" s="117"/>
      <c r="AU1611" s="117"/>
    </row>
    <row r="1612" spans="1:47" s="139" customFormat="1" ht="30" customHeight="1">
      <c r="A1612" s="54"/>
      <c r="B1612" s="54"/>
      <c r="C1612" s="54"/>
      <c r="D1612" s="54"/>
      <c r="E1612" s="54"/>
      <c r="F1612" s="54"/>
      <c r="G1612" s="54"/>
      <c r="H1612" s="54"/>
      <c r="I1612" s="54"/>
      <c r="J1612" s="54"/>
      <c r="K1612" s="54"/>
      <c r="L1612" s="54"/>
      <c r="M1612" s="54"/>
      <c r="N1612" s="54"/>
      <c r="O1612" s="54"/>
      <c r="P1612" s="54"/>
      <c r="Q1612" s="54"/>
      <c r="R1612" s="54"/>
      <c r="S1612" s="54"/>
      <c r="T1612" s="54"/>
      <c r="U1612" s="54"/>
      <c r="V1612" s="54"/>
      <c r="W1612" s="54"/>
      <c r="AQ1612" s="117" t="s">
        <v>59</v>
      </c>
      <c r="AR1612" s="117" t="s">
        <v>4423</v>
      </c>
      <c r="AS1612" s="117">
        <v>3131307</v>
      </c>
      <c r="AT1612" s="117"/>
      <c r="AU1612" s="117"/>
    </row>
    <row r="1613" spans="1:47" s="139" customFormat="1" ht="30" customHeight="1">
      <c r="A1613" s="54"/>
      <c r="B1613" s="54"/>
      <c r="C1613" s="54"/>
      <c r="D1613" s="54"/>
      <c r="E1613" s="54"/>
      <c r="F1613" s="54"/>
      <c r="G1613" s="54"/>
      <c r="H1613" s="54"/>
      <c r="I1613" s="54"/>
      <c r="J1613" s="54"/>
      <c r="K1613" s="54"/>
      <c r="L1613" s="54"/>
      <c r="M1613" s="54"/>
      <c r="N1613" s="54"/>
      <c r="O1613" s="54"/>
      <c r="P1613" s="54"/>
      <c r="Q1613" s="54"/>
      <c r="R1613" s="54"/>
      <c r="S1613" s="54"/>
      <c r="T1613" s="54"/>
      <c r="U1613" s="54"/>
      <c r="V1613" s="54"/>
      <c r="W1613" s="54"/>
      <c r="AQ1613" s="117" t="s">
        <v>59</v>
      </c>
      <c r="AR1613" s="117" t="s">
        <v>4428</v>
      </c>
      <c r="AS1613" s="117">
        <v>3131406</v>
      </c>
      <c r="AT1613" s="117"/>
      <c r="AU1613" s="117"/>
    </row>
    <row r="1614" spans="1:47" s="139" customFormat="1" ht="30" customHeight="1">
      <c r="A1614" s="54"/>
      <c r="B1614" s="54"/>
      <c r="C1614" s="54"/>
      <c r="D1614" s="54"/>
      <c r="E1614" s="54"/>
      <c r="F1614" s="54"/>
      <c r="G1614" s="54"/>
      <c r="H1614" s="54"/>
      <c r="I1614" s="54"/>
      <c r="J1614" s="54"/>
      <c r="K1614" s="54"/>
      <c r="L1614" s="54"/>
      <c r="M1614" s="54"/>
      <c r="N1614" s="54"/>
      <c r="O1614" s="54"/>
      <c r="P1614" s="54"/>
      <c r="Q1614" s="54"/>
      <c r="R1614" s="54"/>
      <c r="S1614" s="54"/>
      <c r="T1614" s="54"/>
      <c r="U1614" s="54"/>
      <c r="V1614" s="54"/>
      <c r="W1614" s="54"/>
      <c r="AQ1614" s="117" t="s">
        <v>59</v>
      </c>
      <c r="AR1614" s="117" t="s">
        <v>4433</v>
      </c>
      <c r="AS1614" s="117">
        <v>3131505</v>
      </c>
      <c r="AT1614" s="117"/>
      <c r="AU1614" s="117"/>
    </row>
    <row r="1615" spans="1:47" s="139" customFormat="1" ht="30" customHeight="1">
      <c r="A1615" s="54"/>
      <c r="B1615" s="54"/>
      <c r="C1615" s="54"/>
      <c r="D1615" s="54"/>
      <c r="E1615" s="54"/>
      <c r="F1615" s="54"/>
      <c r="G1615" s="54"/>
      <c r="H1615" s="54"/>
      <c r="I1615" s="54"/>
      <c r="J1615" s="54"/>
      <c r="K1615" s="54"/>
      <c r="L1615" s="54"/>
      <c r="M1615" s="54"/>
      <c r="N1615" s="54"/>
      <c r="O1615" s="54"/>
      <c r="P1615" s="54"/>
      <c r="Q1615" s="54"/>
      <c r="R1615" s="54"/>
      <c r="S1615" s="54"/>
      <c r="T1615" s="54"/>
      <c r="U1615" s="54"/>
      <c r="V1615" s="54"/>
      <c r="W1615" s="54"/>
      <c r="AQ1615" s="117" t="s">
        <v>59</v>
      </c>
      <c r="AR1615" s="117" t="s">
        <v>4438</v>
      </c>
      <c r="AS1615" s="117">
        <v>3131604</v>
      </c>
      <c r="AT1615" s="117"/>
      <c r="AU1615" s="117"/>
    </row>
    <row r="1616" spans="1:47" s="139" customFormat="1" ht="30" customHeight="1">
      <c r="A1616" s="54"/>
      <c r="B1616" s="54"/>
      <c r="C1616" s="54"/>
      <c r="D1616" s="54"/>
      <c r="E1616" s="54"/>
      <c r="F1616" s="54"/>
      <c r="G1616" s="54"/>
      <c r="H1616" s="54"/>
      <c r="I1616" s="54"/>
      <c r="J1616" s="54"/>
      <c r="K1616" s="54"/>
      <c r="L1616" s="54"/>
      <c r="M1616" s="54"/>
      <c r="N1616" s="54"/>
      <c r="O1616" s="54"/>
      <c r="P1616" s="54"/>
      <c r="Q1616" s="54"/>
      <c r="R1616" s="54"/>
      <c r="S1616" s="54"/>
      <c r="T1616" s="54"/>
      <c r="U1616" s="54"/>
      <c r="V1616" s="54"/>
      <c r="W1616" s="54"/>
      <c r="AQ1616" s="117" t="s">
        <v>59</v>
      </c>
      <c r="AR1616" s="117" t="s">
        <v>4442</v>
      </c>
      <c r="AS1616" s="117">
        <v>3131703</v>
      </c>
      <c r="AT1616" s="117"/>
      <c r="AU1616" s="117"/>
    </row>
    <row r="1617" spans="1:47" s="139" customFormat="1" ht="30" customHeight="1">
      <c r="A1617" s="54"/>
      <c r="B1617" s="54"/>
      <c r="C1617" s="54"/>
      <c r="D1617" s="54"/>
      <c r="E1617" s="54"/>
      <c r="F1617" s="54"/>
      <c r="G1617" s="54"/>
      <c r="H1617" s="54"/>
      <c r="I1617" s="54"/>
      <c r="J1617" s="54"/>
      <c r="K1617" s="54"/>
      <c r="L1617" s="54"/>
      <c r="M1617" s="54"/>
      <c r="N1617" s="54"/>
      <c r="O1617" s="54"/>
      <c r="P1617" s="54"/>
      <c r="Q1617" s="54"/>
      <c r="R1617" s="54"/>
      <c r="S1617" s="54"/>
      <c r="T1617" s="54"/>
      <c r="U1617" s="54"/>
      <c r="V1617" s="54"/>
      <c r="W1617" s="54"/>
      <c r="AQ1617" s="117" t="s">
        <v>59</v>
      </c>
      <c r="AR1617" s="117" t="s">
        <v>4447</v>
      </c>
      <c r="AS1617" s="117">
        <v>3131802</v>
      </c>
      <c r="AT1617" s="117"/>
      <c r="AU1617" s="117"/>
    </row>
    <row r="1618" spans="1:47" s="139" customFormat="1" ht="30" customHeight="1">
      <c r="A1618" s="54"/>
      <c r="B1618" s="54"/>
      <c r="C1618" s="54"/>
      <c r="D1618" s="54"/>
      <c r="E1618" s="54"/>
      <c r="F1618" s="54"/>
      <c r="G1618" s="54"/>
      <c r="H1618" s="54"/>
      <c r="I1618" s="54"/>
      <c r="J1618" s="54"/>
      <c r="K1618" s="54"/>
      <c r="L1618" s="54"/>
      <c r="M1618" s="54"/>
      <c r="N1618" s="54"/>
      <c r="O1618" s="54"/>
      <c r="P1618" s="54"/>
      <c r="Q1618" s="54"/>
      <c r="R1618" s="54"/>
      <c r="S1618" s="54"/>
      <c r="T1618" s="54"/>
      <c r="U1618" s="54"/>
      <c r="V1618" s="54"/>
      <c r="W1618" s="54"/>
      <c r="AQ1618" s="117" t="s">
        <v>59</v>
      </c>
      <c r="AR1618" s="117" t="s">
        <v>4452</v>
      </c>
      <c r="AS1618" s="117">
        <v>3131901</v>
      </c>
      <c r="AT1618" s="117"/>
      <c r="AU1618" s="117"/>
    </row>
    <row r="1619" spans="1:47" s="139" customFormat="1" ht="30" customHeight="1">
      <c r="A1619" s="54"/>
      <c r="B1619" s="54"/>
      <c r="C1619" s="54"/>
      <c r="D1619" s="54"/>
      <c r="E1619" s="54"/>
      <c r="F1619" s="54"/>
      <c r="G1619" s="54"/>
      <c r="H1619" s="54"/>
      <c r="I1619" s="54"/>
      <c r="J1619" s="54"/>
      <c r="K1619" s="54"/>
      <c r="L1619" s="54"/>
      <c r="M1619" s="54"/>
      <c r="N1619" s="54"/>
      <c r="O1619" s="54"/>
      <c r="P1619" s="54"/>
      <c r="Q1619" s="54"/>
      <c r="R1619" s="54"/>
      <c r="S1619" s="54"/>
      <c r="T1619" s="54"/>
      <c r="U1619" s="54"/>
      <c r="V1619" s="54"/>
      <c r="W1619" s="54"/>
      <c r="AQ1619" s="117" t="s">
        <v>59</v>
      </c>
      <c r="AR1619" s="117" t="s">
        <v>4457</v>
      </c>
      <c r="AS1619" s="117">
        <v>3132008</v>
      </c>
      <c r="AT1619" s="117"/>
      <c r="AU1619" s="117"/>
    </row>
    <row r="1620" spans="1:47" s="139" customFormat="1" ht="30" customHeight="1">
      <c r="A1620" s="54"/>
      <c r="B1620" s="54"/>
      <c r="C1620" s="54"/>
      <c r="D1620" s="54"/>
      <c r="E1620" s="54"/>
      <c r="F1620" s="54"/>
      <c r="G1620" s="54"/>
      <c r="H1620" s="54"/>
      <c r="I1620" s="54"/>
      <c r="J1620" s="54"/>
      <c r="K1620" s="54"/>
      <c r="L1620" s="54"/>
      <c r="M1620" s="54"/>
      <c r="N1620" s="54"/>
      <c r="O1620" s="54"/>
      <c r="P1620" s="54"/>
      <c r="Q1620" s="54"/>
      <c r="R1620" s="54"/>
      <c r="S1620" s="54"/>
      <c r="T1620" s="54"/>
      <c r="U1620" s="54"/>
      <c r="V1620" s="54"/>
      <c r="W1620" s="54"/>
      <c r="AQ1620" s="117" t="s">
        <v>59</v>
      </c>
      <c r="AR1620" s="117" t="s">
        <v>4462</v>
      </c>
      <c r="AS1620" s="117">
        <v>3132107</v>
      </c>
      <c r="AT1620" s="117"/>
      <c r="AU1620" s="117"/>
    </row>
    <row r="1621" spans="1:47" s="139" customFormat="1" ht="30" customHeight="1">
      <c r="A1621" s="54"/>
      <c r="B1621" s="54"/>
      <c r="C1621" s="54"/>
      <c r="D1621" s="54"/>
      <c r="E1621" s="54"/>
      <c r="F1621" s="54"/>
      <c r="G1621" s="54"/>
      <c r="H1621" s="54"/>
      <c r="I1621" s="54"/>
      <c r="J1621" s="54"/>
      <c r="K1621" s="54"/>
      <c r="L1621" s="54"/>
      <c r="M1621" s="54"/>
      <c r="N1621" s="54"/>
      <c r="O1621" s="54"/>
      <c r="P1621" s="54"/>
      <c r="Q1621" s="54"/>
      <c r="R1621" s="54"/>
      <c r="S1621" s="54"/>
      <c r="T1621" s="54"/>
      <c r="U1621" s="54"/>
      <c r="V1621" s="54"/>
      <c r="W1621" s="54"/>
      <c r="AQ1621" s="117" t="s">
        <v>59</v>
      </c>
      <c r="AR1621" s="117" t="s">
        <v>4467</v>
      </c>
      <c r="AS1621" s="117">
        <v>3132206</v>
      </c>
      <c r="AT1621" s="117"/>
      <c r="AU1621" s="117"/>
    </row>
    <row r="1622" spans="1:47" s="139" customFormat="1" ht="30" customHeight="1">
      <c r="A1622" s="54"/>
      <c r="B1622" s="54"/>
      <c r="C1622" s="54"/>
      <c r="D1622" s="54"/>
      <c r="E1622" s="54"/>
      <c r="F1622" s="54"/>
      <c r="G1622" s="54"/>
      <c r="H1622" s="54"/>
      <c r="I1622" s="54"/>
      <c r="J1622" s="54"/>
      <c r="K1622" s="54"/>
      <c r="L1622" s="54"/>
      <c r="M1622" s="54"/>
      <c r="N1622" s="54"/>
      <c r="O1622" s="54"/>
      <c r="P1622" s="54"/>
      <c r="Q1622" s="54"/>
      <c r="R1622" s="54"/>
      <c r="S1622" s="54"/>
      <c r="T1622" s="54"/>
      <c r="U1622" s="54"/>
      <c r="V1622" s="54"/>
      <c r="W1622" s="54"/>
      <c r="AQ1622" s="117" t="s">
        <v>59</v>
      </c>
      <c r="AR1622" s="117" t="s">
        <v>4471</v>
      </c>
      <c r="AS1622" s="117">
        <v>3132305</v>
      </c>
      <c r="AT1622" s="117"/>
      <c r="AU1622" s="117"/>
    </row>
    <row r="1623" spans="1:47" s="139" customFormat="1" ht="30" customHeight="1">
      <c r="A1623" s="54"/>
      <c r="B1623" s="54"/>
      <c r="C1623" s="54"/>
      <c r="D1623" s="54"/>
      <c r="E1623" s="54"/>
      <c r="F1623" s="54"/>
      <c r="G1623" s="54"/>
      <c r="H1623" s="54"/>
      <c r="I1623" s="54"/>
      <c r="J1623" s="54"/>
      <c r="K1623" s="54"/>
      <c r="L1623" s="54"/>
      <c r="M1623" s="54"/>
      <c r="N1623" s="54"/>
      <c r="O1623" s="54"/>
      <c r="P1623" s="54"/>
      <c r="Q1623" s="54"/>
      <c r="R1623" s="54"/>
      <c r="S1623" s="54"/>
      <c r="T1623" s="54"/>
      <c r="U1623" s="54"/>
      <c r="V1623" s="54"/>
      <c r="W1623" s="54"/>
      <c r="AQ1623" s="117" t="s">
        <v>59</v>
      </c>
      <c r="AR1623" s="117" t="s">
        <v>4476</v>
      </c>
      <c r="AS1623" s="117">
        <v>3132404</v>
      </c>
      <c r="AT1623" s="117"/>
      <c r="AU1623" s="117"/>
    </row>
    <row r="1624" spans="1:47" s="139" customFormat="1" ht="30" customHeight="1">
      <c r="A1624" s="54"/>
      <c r="B1624" s="54"/>
      <c r="C1624" s="54"/>
      <c r="D1624" s="54"/>
      <c r="E1624" s="54"/>
      <c r="F1624" s="54"/>
      <c r="G1624" s="54"/>
      <c r="H1624" s="54"/>
      <c r="I1624" s="54"/>
      <c r="J1624" s="54"/>
      <c r="K1624" s="54"/>
      <c r="L1624" s="54"/>
      <c r="M1624" s="54"/>
      <c r="N1624" s="54"/>
      <c r="O1624" s="54"/>
      <c r="P1624" s="54"/>
      <c r="Q1624" s="54"/>
      <c r="R1624" s="54"/>
      <c r="S1624" s="54"/>
      <c r="T1624" s="54"/>
      <c r="U1624" s="54"/>
      <c r="V1624" s="54"/>
      <c r="W1624" s="54"/>
      <c r="AQ1624" s="117" t="s">
        <v>59</v>
      </c>
      <c r="AR1624" s="117" t="s">
        <v>4481</v>
      </c>
      <c r="AS1624" s="117">
        <v>3132503</v>
      </c>
      <c r="AT1624" s="117"/>
      <c r="AU1624" s="117"/>
    </row>
    <row r="1625" spans="1:47" s="139" customFormat="1" ht="30" customHeight="1">
      <c r="A1625" s="54"/>
      <c r="B1625" s="54"/>
      <c r="C1625" s="54"/>
      <c r="D1625" s="54"/>
      <c r="E1625" s="54"/>
      <c r="F1625" s="54"/>
      <c r="G1625" s="54"/>
      <c r="H1625" s="54"/>
      <c r="I1625" s="54"/>
      <c r="J1625" s="54"/>
      <c r="K1625" s="54"/>
      <c r="L1625" s="54"/>
      <c r="M1625" s="54"/>
      <c r="N1625" s="54"/>
      <c r="O1625" s="54"/>
      <c r="P1625" s="54"/>
      <c r="Q1625" s="54"/>
      <c r="R1625" s="54"/>
      <c r="S1625" s="54"/>
      <c r="T1625" s="54"/>
      <c r="U1625" s="54"/>
      <c r="V1625" s="54"/>
      <c r="W1625" s="54"/>
      <c r="AQ1625" s="117" t="s">
        <v>59</v>
      </c>
      <c r="AR1625" s="117" t="s">
        <v>4486</v>
      </c>
      <c r="AS1625" s="117">
        <v>3132602</v>
      </c>
      <c r="AT1625" s="117"/>
      <c r="AU1625" s="117"/>
    </row>
    <row r="1626" spans="1:47" s="139" customFormat="1" ht="30" customHeight="1">
      <c r="A1626" s="54"/>
      <c r="B1626" s="54"/>
      <c r="C1626" s="54"/>
      <c r="D1626" s="54"/>
      <c r="E1626" s="54"/>
      <c r="F1626" s="54"/>
      <c r="G1626" s="54"/>
      <c r="H1626" s="54"/>
      <c r="I1626" s="54"/>
      <c r="J1626" s="54"/>
      <c r="K1626" s="54"/>
      <c r="L1626" s="54"/>
      <c r="M1626" s="54"/>
      <c r="N1626" s="54"/>
      <c r="O1626" s="54"/>
      <c r="P1626" s="54"/>
      <c r="Q1626" s="54"/>
      <c r="R1626" s="54"/>
      <c r="S1626" s="54"/>
      <c r="T1626" s="54"/>
      <c r="U1626" s="54"/>
      <c r="V1626" s="54"/>
      <c r="W1626" s="54"/>
      <c r="AQ1626" s="117" t="s">
        <v>59</v>
      </c>
      <c r="AR1626" s="117" t="s">
        <v>4491</v>
      </c>
      <c r="AS1626" s="117">
        <v>3132701</v>
      </c>
      <c r="AT1626" s="117"/>
      <c r="AU1626" s="117"/>
    </row>
    <row r="1627" spans="1:47" s="139" customFormat="1" ht="30" customHeight="1">
      <c r="A1627" s="54"/>
      <c r="B1627" s="54"/>
      <c r="C1627" s="54"/>
      <c r="D1627" s="54"/>
      <c r="E1627" s="54"/>
      <c r="F1627" s="54"/>
      <c r="G1627" s="54"/>
      <c r="H1627" s="54"/>
      <c r="I1627" s="54"/>
      <c r="J1627" s="54"/>
      <c r="K1627" s="54"/>
      <c r="L1627" s="54"/>
      <c r="M1627" s="54"/>
      <c r="N1627" s="54"/>
      <c r="O1627" s="54"/>
      <c r="P1627" s="54"/>
      <c r="Q1627" s="54"/>
      <c r="R1627" s="54"/>
      <c r="S1627" s="54"/>
      <c r="T1627" s="54"/>
      <c r="U1627" s="54"/>
      <c r="V1627" s="54"/>
      <c r="W1627" s="54"/>
      <c r="AQ1627" s="117" t="s">
        <v>59</v>
      </c>
      <c r="AR1627" s="117" t="s">
        <v>4496</v>
      </c>
      <c r="AS1627" s="117">
        <v>3132800</v>
      </c>
      <c r="AT1627" s="117"/>
      <c r="AU1627" s="117"/>
    </row>
    <row r="1628" spans="1:47" s="139" customFormat="1" ht="30" customHeight="1">
      <c r="A1628" s="54"/>
      <c r="B1628" s="54"/>
      <c r="C1628" s="54"/>
      <c r="D1628" s="54"/>
      <c r="E1628" s="54"/>
      <c r="F1628" s="54"/>
      <c r="G1628" s="54"/>
      <c r="H1628" s="54"/>
      <c r="I1628" s="54"/>
      <c r="J1628" s="54"/>
      <c r="K1628" s="54"/>
      <c r="L1628" s="54"/>
      <c r="M1628" s="54"/>
      <c r="N1628" s="54"/>
      <c r="O1628" s="54"/>
      <c r="P1628" s="54"/>
      <c r="Q1628" s="54"/>
      <c r="R1628" s="54"/>
      <c r="S1628" s="54"/>
      <c r="T1628" s="54"/>
      <c r="U1628" s="54"/>
      <c r="V1628" s="54"/>
      <c r="W1628" s="54"/>
      <c r="AQ1628" s="117" t="s">
        <v>59</v>
      </c>
      <c r="AR1628" s="117" t="s">
        <v>4501</v>
      </c>
      <c r="AS1628" s="117">
        <v>3132909</v>
      </c>
      <c r="AT1628" s="117"/>
      <c r="AU1628" s="117"/>
    </row>
    <row r="1629" spans="1:47" s="139" customFormat="1" ht="30" customHeight="1">
      <c r="A1629" s="54"/>
      <c r="B1629" s="54"/>
      <c r="C1629" s="54"/>
      <c r="D1629" s="54"/>
      <c r="E1629" s="54"/>
      <c r="F1629" s="54"/>
      <c r="G1629" s="54"/>
      <c r="H1629" s="54"/>
      <c r="I1629" s="54"/>
      <c r="J1629" s="54"/>
      <c r="K1629" s="54"/>
      <c r="L1629" s="54"/>
      <c r="M1629" s="54"/>
      <c r="N1629" s="54"/>
      <c r="O1629" s="54"/>
      <c r="P1629" s="54"/>
      <c r="Q1629" s="54"/>
      <c r="R1629" s="54"/>
      <c r="S1629" s="54"/>
      <c r="T1629" s="54"/>
      <c r="U1629" s="54"/>
      <c r="V1629" s="54"/>
      <c r="W1629" s="54"/>
      <c r="AQ1629" s="117" t="s">
        <v>59</v>
      </c>
      <c r="AR1629" s="117" t="s">
        <v>4506</v>
      </c>
      <c r="AS1629" s="117">
        <v>3133006</v>
      </c>
      <c r="AT1629" s="117"/>
      <c r="AU1629" s="117"/>
    </row>
    <row r="1630" spans="1:47" s="139" customFormat="1" ht="30" customHeight="1">
      <c r="A1630" s="54"/>
      <c r="B1630" s="54"/>
      <c r="C1630" s="54"/>
      <c r="D1630" s="54"/>
      <c r="E1630" s="54"/>
      <c r="F1630" s="54"/>
      <c r="G1630" s="54"/>
      <c r="H1630" s="54"/>
      <c r="I1630" s="54"/>
      <c r="J1630" s="54"/>
      <c r="K1630" s="54"/>
      <c r="L1630" s="54"/>
      <c r="M1630" s="54"/>
      <c r="N1630" s="54"/>
      <c r="O1630" s="54"/>
      <c r="P1630" s="54"/>
      <c r="Q1630" s="54"/>
      <c r="R1630" s="54"/>
      <c r="S1630" s="54"/>
      <c r="T1630" s="54"/>
      <c r="U1630" s="54"/>
      <c r="V1630" s="54"/>
      <c r="W1630" s="54"/>
      <c r="AQ1630" s="117" t="s">
        <v>59</v>
      </c>
      <c r="AR1630" s="117" t="s">
        <v>4510</v>
      </c>
      <c r="AS1630" s="117">
        <v>3133105</v>
      </c>
      <c r="AT1630" s="117"/>
      <c r="AU1630" s="117"/>
    </row>
    <row r="1631" spans="1:47" s="139" customFormat="1" ht="30" customHeight="1">
      <c r="A1631" s="54"/>
      <c r="B1631" s="54"/>
      <c r="C1631" s="54"/>
      <c r="D1631" s="54"/>
      <c r="E1631" s="54"/>
      <c r="F1631" s="54"/>
      <c r="G1631" s="54"/>
      <c r="H1631" s="54"/>
      <c r="I1631" s="54"/>
      <c r="J1631" s="54"/>
      <c r="K1631" s="54"/>
      <c r="L1631" s="54"/>
      <c r="M1631" s="54"/>
      <c r="N1631" s="54"/>
      <c r="O1631" s="54"/>
      <c r="P1631" s="54"/>
      <c r="Q1631" s="54"/>
      <c r="R1631" s="54"/>
      <c r="S1631" s="54"/>
      <c r="T1631" s="54"/>
      <c r="U1631" s="54"/>
      <c r="V1631" s="54"/>
      <c r="W1631" s="54"/>
      <c r="AQ1631" s="117" t="s">
        <v>59</v>
      </c>
      <c r="AR1631" s="117" t="s">
        <v>4515</v>
      </c>
      <c r="AS1631" s="117">
        <v>3133204</v>
      </c>
      <c r="AT1631" s="117"/>
      <c r="AU1631" s="117"/>
    </row>
    <row r="1632" spans="1:47" s="139" customFormat="1" ht="30" customHeight="1">
      <c r="A1632" s="54"/>
      <c r="B1632" s="54"/>
      <c r="C1632" s="54"/>
      <c r="D1632" s="54"/>
      <c r="E1632" s="54"/>
      <c r="F1632" s="54"/>
      <c r="G1632" s="54"/>
      <c r="H1632" s="54"/>
      <c r="I1632" s="54"/>
      <c r="J1632" s="54"/>
      <c r="K1632" s="54"/>
      <c r="L1632" s="54"/>
      <c r="M1632" s="54"/>
      <c r="N1632" s="54"/>
      <c r="O1632" s="54"/>
      <c r="P1632" s="54"/>
      <c r="Q1632" s="54"/>
      <c r="R1632" s="54"/>
      <c r="S1632" s="54"/>
      <c r="T1632" s="54"/>
      <c r="U1632" s="54"/>
      <c r="V1632" s="54"/>
      <c r="W1632" s="54"/>
      <c r="AQ1632" s="117" t="s">
        <v>59</v>
      </c>
      <c r="AR1632" s="117" t="s">
        <v>4520</v>
      </c>
      <c r="AS1632" s="117">
        <v>3133303</v>
      </c>
      <c r="AT1632" s="117"/>
      <c r="AU1632" s="117"/>
    </row>
    <row r="1633" spans="1:47" s="139" customFormat="1" ht="30" customHeight="1">
      <c r="A1633" s="54"/>
      <c r="B1633" s="54"/>
      <c r="C1633" s="54"/>
      <c r="D1633" s="54"/>
      <c r="E1633" s="54"/>
      <c r="F1633" s="54"/>
      <c r="G1633" s="54"/>
      <c r="H1633" s="54"/>
      <c r="I1633" s="54"/>
      <c r="J1633" s="54"/>
      <c r="K1633" s="54"/>
      <c r="L1633" s="54"/>
      <c r="M1633" s="54"/>
      <c r="N1633" s="54"/>
      <c r="O1633" s="54"/>
      <c r="P1633" s="54"/>
      <c r="Q1633" s="54"/>
      <c r="R1633" s="54"/>
      <c r="S1633" s="54"/>
      <c r="T1633" s="54"/>
      <c r="U1633" s="54"/>
      <c r="V1633" s="54"/>
      <c r="W1633" s="54"/>
      <c r="AQ1633" s="117" t="s">
        <v>59</v>
      </c>
      <c r="AR1633" s="117" t="s">
        <v>4525</v>
      </c>
      <c r="AS1633" s="117">
        <v>3133402</v>
      </c>
      <c r="AT1633" s="117"/>
      <c r="AU1633" s="117"/>
    </row>
    <row r="1634" spans="1:47" s="139" customFormat="1" ht="30" customHeight="1">
      <c r="A1634" s="54"/>
      <c r="B1634" s="54"/>
      <c r="C1634" s="54"/>
      <c r="D1634" s="54"/>
      <c r="E1634" s="54"/>
      <c r="F1634" s="54"/>
      <c r="G1634" s="54"/>
      <c r="H1634" s="54"/>
      <c r="I1634" s="54"/>
      <c r="J1634" s="54"/>
      <c r="K1634" s="54"/>
      <c r="L1634" s="54"/>
      <c r="M1634" s="54"/>
      <c r="N1634" s="54"/>
      <c r="O1634" s="54"/>
      <c r="P1634" s="54"/>
      <c r="Q1634" s="54"/>
      <c r="R1634" s="54"/>
      <c r="S1634" s="54"/>
      <c r="T1634" s="54"/>
      <c r="U1634" s="54"/>
      <c r="V1634" s="54"/>
      <c r="W1634" s="54"/>
      <c r="AQ1634" s="117" t="s">
        <v>59</v>
      </c>
      <c r="AR1634" s="117" t="s">
        <v>4530</v>
      </c>
      <c r="AS1634" s="117">
        <v>3133501</v>
      </c>
      <c r="AT1634" s="117"/>
      <c r="AU1634" s="117"/>
    </row>
    <row r="1635" spans="1:47" s="139" customFormat="1" ht="30" customHeight="1">
      <c r="A1635" s="54"/>
      <c r="B1635" s="54"/>
      <c r="C1635" s="54"/>
      <c r="D1635" s="54"/>
      <c r="E1635" s="54"/>
      <c r="F1635" s="54"/>
      <c r="G1635" s="54"/>
      <c r="H1635" s="54"/>
      <c r="I1635" s="54"/>
      <c r="J1635" s="54"/>
      <c r="K1635" s="54"/>
      <c r="L1635" s="54"/>
      <c r="M1635" s="54"/>
      <c r="N1635" s="54"/>
      <c r="O1635" s="54"/>
      <c r="P1635" s="54"/>
      <c r="Q1635" s="54"/>
      <c r="R1635" s="54"/>
      <c r="S1635" s="54"/>
      <c r="T1635" s="54"/>
      <c r="U1635" s="54"/>
      <c r="V1635" s="54"/>
      <c r="W1635" s="54"/>
      <c r="AQ1635" s="117" t="s">
        <v>59</v>
      </c>
      <c r="AR1635" s="117" t="s">
        <v>3929</v>
      </c>
      <c r="AS1635" s="117">
        <v>3133600</v>
      </c>
      <c r="AT1635" s="117"/>
      <c r="AU1635" s="117"/>
    </row>
    <row r="1636" spans="1:47" s="139" customFormat="1" ht="30" customHeight="1">
      <c r="A1636" s="54"/>
      <c r="B1636" s="54"/>
      <c r="C1636" s="54"/>
      <c r="D1636" s="54"/>
      <c r="E1636" s="54"/>
      <c r="F1636" s="54"/>
      <c r="G1636" s="54"/>
      <c r="H1636" s="54"/>
      <c r="I1636" s="54"/>
      <c r="J1636" s="54"/>
      <c r="K1636" s="54"/>
      <c r="L1636" s="54"/>
      <c r="M1636" s="54"/>
      <c r="N1636" s="54"/>
      <c r="O1636" s="54"/>
      <c r="P1636" s="54"/>
      <c r="Q1636" s="54"/>
      <c r="R1636" s="54"/>
      <c r="S1636" s="54"/>
      <c r="T1636" s="54"/>
      <c r="U1636" s="54"/>
      <c r="V1636" s="54"/>
      <c r="W1636" s="54"/>
      <c r="AQ1636" s="117" t="s">
        <v>59</v>
      </c>
      <c r="AR1636" s="117" t="s">
        <v>4539</v>
      </c>
      <c r="AS1636" s="117">
        <v>3133709</v>
      </c>
      <c r="AT1636" s="117"/>
      <c r="AU1636" s="117"/>
    </row>
    <row r="1637" spans="1:47" s="139" customFormat="1" ht="30" customHeight="1">
      <c r="A1637" s="54"/>
      <c r="B1637" s="54"/>
      <c r="C1637" s="54"/>
      <c r="D1637" s="54"/>
      <c r="E1637" s="54"/>
      <c r="F1637" s="54"/>
      <c r="G1637" s="54"/>
      <c r="H1637" s="54"/>
      <c r="I1637" s="54"/>
      <c r="J1637" s="54"/>
      <c r="K1637" s="54"/>
      <c r="L1637" s="54"/>
      <c r="M1637" s="54"/>
      <c r="N1637" s="54"/>
      <c r="O1637" s="54"/>
      <c r="P1637" s="54"/>
      <c r="Q1637" s="54"/>
      <c r="R1637" s="54"/>
      <c r="S1637" s="54"/>
      <c r="T1637" s="54"/>
      <c r="U1637" s="54"/>
      <c r="V1637" s="54"/>
      <c r="W1637" s="54"/>
      <c r="AQ1637" s="117" t="s">
        <v>59</v>
      </c>
      <c r="AR1637" s="117" t="s">
        <v>4543</v>
      </c>
      <c r="AS1637" s="117">
        <v>3133758</v>
      </c>
      <c r="AT1637" s="117"/>
      <c r="AU1637" s="117"/>
    </row>
    <row r="1638" spans="1:47" s="139" customFormat="1" ht="30" customHeight="1">
      <c r="A1638" s="54"/>
      <c r="B1638" s="54"/>
      <c r="C1638" s="54"/>
      <c r="D1638" s="54"/>
      <c r="E1638" s="54"/>
      <c r="F1638" s="54"/>
      <c r="G1638" s="54"/>
      <c r="H1638" s="54"/>
      <c r="I1638" s="54"/>
      <c r="J1638" s="54"/>
      <c r="K1638" s="54"/>
      <c r="L1638" s="54"/>
      <c r="M1638" s="54"/>
      <c r="N1638" s="54"/>
      <c r="O1638" s="54"/>
      <c r="P1638" s="54"/>
      <c r="Q1638" s="54"/>
      <c r="R1638" s="54"/>
      <c r="S1638" s="54"/>
      <c r="T1638" s="54"/>
      <c r="U1638" s="54"/>
      <c r="V1638" s="54"/>
      <c r="W1638" s="54"/>
      <c r="AQ1638" s="117" t="s">
        <v>59</v>
      </c>
      <c r="AR1638" s="117" t="s">
        <v>4548</v>
      </c>
      <c r="AS1638" s="117">
        <v>3133808</v>
      </c>
      <c r="AT1638" s="117"/>
      <c r="AU1638" s="117"/>
    </row>
    <row r="1639" spans="1:47" s="139" customFormat="1" ht="30" customHeight="1">
      <c r="A1639" s="54"/>
      <c r="B1639" s="54"/>
      <c r="C1639" s="54"/>
      <c r="D1639" s="54"/>
      <c r="E1639" s="54"/>
      <c r="F1639" s="54"/>
      <c r="G1639" s="54"/>
      <c r="H1639" s="54"/>
      <c r="I1639" s="54"/>
      <c r="J1639" s="54"/>
      <c r="K1639" s="54"/>
      <c r="L1639" s="54"/>
      <c r="M1639" s="54"/>
      <c r="N1639" s="54"/>
      <c r="O1639" s="54"/>
      <c r="P1639" s="54"/>
      <c r="Q1639" s="54"/>
      <c r="R1639" s="54"/>
      <c r="S1639" s="54"/>
      <c r="T1639" s="54"/>
      <c r="U1639" s="54"/>
      <c r="V1639" s="54"/>
      <c r="W1639" s="54"/>
      <c r="AQ1639" s="117" t="s">
        <v>59</v>
      </c>
      <c r="AR1639" s="117" t="s">
        <v>4553</v>
      </c>
      <c r="AS1639" s="117">
        <v>3133907</v>
      </c>
      <c r="AT1639" s="117"/>
      <c r="AU1639" s="117"/>
    </row>
    <row r="1640" spans="1:47" s="139" customFormat="1" ht="30" customHeight="1">
      <c r="A1640" s="54"/>
      <c r="B1640" s="54"/>
      <c r="C1640" s="54"/>
      <c r="D1640" s="54"/>
      <c r="E1640" s="54"/>
      <c r="F1640" s="54"/>
      <c r="G1640" s="54"/>
      <c r="H1640" s="54"/>
      <c r="I1640" s="54"/>
      <c r="J1640" s="54"/>
      <c r="K1640" s="54"/>
      <c r="L1640" s="54"/>
      <c r="M1640" s="54"/>
      <c r="N1640" s="54"/>
      <c r="O1640" s="54"/>
      <c r="P1640" s="54"/>
      <c r="Q1640" s="54"/>
      <c r="R1640" s="54"/>
      <c r="S1640" s="54"/>
      <c r="T1640" s="54"/>
      <c r="U1640" s="54"/>
      <c r="V1640" s="54"/>
      <c r="W1640" s="54"/>
      <c r="AQ1640" s="117" t="s">
        <v>59</v>
      </c>
      <c r="AR1640" s="117" t="s">
        <v>4558</v>
      </c>
      <c r="AS1640" s="117">
        <v>3134004</v>
      </c>
      <c r="AT1640" s="117"/>
      <c r="AU1640" s="117"/>
    </row>
    <row r="1641" spans="1:47" s="139" customFormat="1" ht="30" customHeight="1">
      <c r="A1641" s="54"/>
      <c r="B1641" s="54"/>
      <c r="C1641" s="54"/>
      <c r="D1641" s="54"/>
      <c r="E1641" s="54"/>
      <c r="F1641" s="54"/>
      <c r="G1641" s="54"/>
      <c r="H1641" s="54"/>
      <c r="I1641" s="54"/>
      <c r="J1641" s="54"/>
      <c r="K1641" s="54"/>
      <c r="L1641" s="54"/>
      <c r="M1641" s="54"/>
      <c r="N1641" s="54"/>
      <c r="O1641" s="54"/>
      <c r="P1641" s="54"/>
      <c r="Q1641" s="54"/>
      <c r="R1641" s="54"/>
      <c r="S1641" s="54"/>
      <c r="T1641" s="54"/>
      <c r="U1641" s="54"/>
      <c r="V1641" s="54"/>
      <c r="W1641" s="54"/>
      <c r="AQ1641" s="117" t="s">
        <v>59</v>
      </c>
      <c r="AR1641" s="117" t="s">
        <v>4562</v>
      </c>
      <c r="AS1641" s="117">
        <v>3134103</v>
      </c>
      <c r="AT1641" s="117"/>
      <c r="AU1641" s="117"/>
    </row>
    <row r="1642" spans="1:47" s="139" customFormat="1" ht="30" customHeight="1">
      <c r="A1642" s="54"/>
      <c r="B1642" s="54"/>
      <c r="C1642" s="54"/>
      <c r="D1642" s="54"/>
      <c r="E1642" s="54"/>
      <c r="F1642" s="54"/>
      <c r="G1642" s="54"/>
      <c r="H1642" s="54"/>
      <c r="I1642" s="54"/>
      <c r="J1642" s="54"/>
      <c r="K1642" s="54"/>
      <c r="L1642" s="54"/>
      <c r="M1642" s="54"/>
      <c r="N1642" s="54"/>
      <c r="O1642" s="54"/>
      <c r="P1642" s="54"/>
      <c r="Q1642" s="54"/>
      <c r="R1642" s="54"/>
      <c r="S1642" s="54"/>
      <c r="T1642" s="54"/>
      <c r="U1642" s="54"/>
      <c r="V1642" s="54"/>
      <c r="W1642" s="54"/>
      <c r="AQ1642" s="117" t="s">
        <v>59</v>
      </c>
      <c r="AR1642" s="117" t="s">
        <v>4566</v>
      </c>
      <c r="AS1642" s="117">
        <v>3134202</v>
      </c>
      <c r="AT1642" s="117"/>
      <c r="AU1642" s="117"/>
    </row>
    <row r="1643" spans="1:47" s="139" customFormat="1" ht="30" customHeight="1">
      <c r="A1643" s="54"/>
      <c r="B1643" s="54"/>
      <c r="C1643" s="54"/>
      <c r="D1643" s="54"/>
      <c r="E1643" s="54"/>
      <c r="F1643" s="54"/>
      <c r="G1643" s="54"/>
      <c r="H1643" s="54"/>
      <c r="I1643" s="54"/>
      <c r="J1643" s="54"/>
      <c r="K1643" s="54"/>
      <c r="L1643" s="54"/>
      <c r="M1643" s="54"/>
      <c r="N1643" s="54"/>
      <c r="O1643" s="54"/>
      <c r="P1643" s="54"/>
      <c r="Q1643" s="54"/>
      <c r="R1643" s="54"/>
      <c r="S1643" s="54"/>
      <c r="T1643" s="54"/>
      <c r="U1643" s="54"/>
      <c r="V1643" s="54"/>
      <c r="W1643" s="54"/>
      <c r="AQ1643" s="117" t="s">
        <v>59</v>
      </c>
      <c r="AR1643" s="117" t="s">
        <v>4570</v>
      </c>
      <c r="AS1643" s="117">
        <v>3134301</v>
      </c>
      <c r="AT1643" s="117"/>
      <c r="AU1643" s="117"/>
    </row>
    <row r="1644" spans="1:47" s="139" customFormat="1" ht="30" customHeight="1">
      <c r="A1644" s="54"/>
      <c r="B1644" s="54"/>
      <c r="C1644" s="54"/>
      <c r="D1644" s="54"/>
      <c r="E1644" s="54"/>
      <c r="F1644" s="54"/>
      <c r="G1644" s="54"/>
      <c r="H1644" s="54"/>
      <c r="I1644" s="54"/>
      <c r="J1644" s="54"/>
      <c r="K1644" s="54"/>
      <c r="L1644" s="54"/>
      <c r="M1644" s="54"/>
      <c r="N1644" s="54"/>
      <c r="O1644" s="54"/>
      <c r="P1644" s="54"/>
      <c r="Q1644" s="54"/>
      <c r="R1644" s="54"/>
      <c r="S1644" s="54"/>
      <c r="T1644" s="54"/>
      <c r="U1644" s="54"/>
      <c r="V1644" s="54"/>
      <c r="W1644" s="54"/>
      <c r="AQ1644" s="117" t="s">
        <v>59</v>
      </c>
      <c r="AR1644" s="117" t="s">
        <v>4575</v>
      </c>
      <c r="AS1644" s="117">
        <v>3134400</v>
      </c>
      <c r="AT1644" s="117"/>
      <c r="AU1644" s="117"/>
    </row>
    <row r="1645" spans="1:47" s="139" customFormat="1" ht="30" customHeight="1">
      <c r="A1645" s="54"/>
      <c r="B1645" s="54"/>
      <c r="C1645" s="54"/>
      <c r="D1645" s="54"/>
      <c r="E1645" s="54"/>
      <c r="F1645" s="54"/>
      <c r="G1645" s="54"/>
      <c r="H1645" s="54"/>
      <c r="I1645" s="54"/>
      <c r="J1645" s="54"/>
      <c r="K1645" s="54"/>
      <c r="L1645" s="54"/>
      <c r="M1645" s="54"/>
      <c r="N1645" s="54"/>
      <c r="O1645" s="54"/>
      <c r="P1645" s="54"/>
      <c r="Q1645" s="54"/>
      <c r="R1645" s="54"/>
      <c r="S1645" s="54"/>
      <c r="T1645" s="54"/>
      <c r="U1645" s="54"/>
      <c r="V1645" s="54"/>
      <c r="W1645" s="54"/>
      <c r="AQ1645" s="117" t="s">
        <v>59</v>
      </c>
      <c r="AR1645" s="117" t="s">
        <v>4580</v>
      </c>
      <c r="AS1645" s="117">
        <v>3134509</v>
      </c>
      <c r="AT1645" s="117"/>
      <c r="AU1645" s="117"/>
    </row>
    <row r="1646" spans="1:47" s="139" customFormat="1" ht="30" customHeight="1">
      <c r="A1646" s="54"/>
      <c r="B1646" s="54"/>
      <c r="C1646" s="54"/>
      <c r="D1646" s="54"/>
      <c r="E1646" s="54"/>
      <c r="F1646" s="54"/>
      <c r="G1646" s="54"/>
      <c r="H1646" s="54"/>
      <c r="I1646" s="54"/>
      <c r="J1646" s="54"/>
      <c r="K1646" s="54"/>
      <c r="L1646" s="54"/>
      <c r="M1646" s="54"/>
      <c r="N1646" s="54"/>
      <c r="O1646" s="54"/>
      <c r="P1646" s="54"/>
      <c r="Q1646" s="54"/>
      <c r="R1646" s="54"/>
      <c r="S1646" s="54"/>
      <c r="T1646" s="54"/>
      <c r="U1646" s="54"/>
      <c r="V1646" s="54"/>
      <c r="W1646" s="54"/>
      <c r="AQ1646" s="117" t="s">
        <v>59</v>
      </c>
      <c r="AR1646" s="117" t="s">
        <v>4585</v>
      </c>
      <c r="AS1646" s="117">
        <v>3134608</v>
      </c>
      <c r="AT1646" s="117"/>
      <c r="AU1646" s="117"/>
    </row>
    <row r="1647" spans="1:47" s="139" customFormat="1" ht="30" customHeight="1">
      <c r="A1647" s="54"/>
      <c r="B1647" s="54"/>
      <c r="C1647" s="54"/>
      <c r="D1647" s="54"/>
      <c r="E1647" s="54"/>
      <c r="F1647" s="54"/>
      <c r="G1647" s="54"/>
      <c r="H1647" s="54"/>
      <c r="I1647" s="54"/>
      <c r="J1647" s="54"/>
      <c r="K1647" s="54"/>
      <c r="L1647" s="54"/>
      <c r="M1647" s="54"/>
      <c r="N1647" s="54"/>
      <c r="O1647" s="54"/>
      <c r="P1647" s="54"/>
      <c r="Q1647" s="54"/>
      <c r="R1647" s="54"/>
      <c r="S1647" s="54"/>
      <c r="T1647" s="54"/>
      <c r="U1647" s="54"/>
      <c r="V1647" s="54"/>
      <c r="W1647" s="54"/>
      <c r="AQ1647" s="117" t="s">
        <v>59</v>
      </c>
      <c r="AR1647" s="117" t="s">
        <v>4589</v>
      </c>
      <c r="AS1647" s="117">
        <v>3134707</v>
      </c>
      <c r="AT1647" s="117"/>
      <c r="AU1647" s="117"/>
    </row>
    <row r="1648" spans="1:47" s="139" customFormat="1" ht="30" customHeight="1">
      <c r="A1648" s="54"/>
      <c r="B1648" s="54"/>
      <c r="C1648" s="54"/>
      <c r="D1648" s="54"/>
      <c r="E1648" s="54"/>
      <c r="F1648" s="54"/>
      <c r="G1648" s="54"/>
      <c r="H1648" s="54"/>
      <c r="I1648" s="54"/>
      <c r="J1648" s="54"/>
      <c r="K1648" s="54"/>
      <c r="L1648" s="54"/>
      <c r="M1648" s="54"/>
      <c r="N1648" s="54"/>
      <c r="O1648" s="54"/>
      <c r="P1648" s="54"/>
      <c r="Q1648" s="54"/>
      <c r="R1648" s="54"/>
      <c r="S1648" s="54"/>
      <c r="T1648" s="54"/>
      <c r="U1648" s="54"/>
      <c r="V1648" s="54"/>
      <c r="W1648" s="54"/>
      <c r="AQ1648" s="117" t="s">
        <v>59</v>
      </c>
      <c r="AR1648" s="117" t="s">
        <v>4594</v>
      </c>
      <c r="AS1648" s="117">
        <v>3134806</v>
      </c>
      <c r="AT1648" s="117"/>
      <c r="AU1648" s="117"/>
    </row>
    <row r="1649" spans="1:47" s="139" customFormat="1" ht="30" customHeight="1">
      <c r="A1649" s="54"/>
      <c r="B1649" s="54"/>
      <c r="C1649" s="54"/>
      <c r="D1649" s="54"/>
      <c r="E1649" s="54"/>
      <c r="F1649" s="54"/>
      <c r="G1649" s="54"/>
      <c r="H1649" s="54"/>
      <c r="I1649" s="54"/>
      <c r="J1649" s="54"/>
      <c r="K1649" s="54"/>
      <c r="L1649" s="54"/>
      <c r="M1649" s="54"/>
      <c r="N1649" s="54"/>
      <c r="O1649" s="54"/>
      <c r="P1649" s="54"/>
      <c r="Q1649" s="54"/>
      <c r="R1649" s="54"/>
      <c r="S1649" s="54"/>
      <c r="T1649" s="54"/>
      <c r="U1649" s="54"/>
      <c r="V1649" s="54"/>
      <c r="W1649" s="54"/>
      <c r="AQ1649" s="117" t="s">
        <v>59</v>
      </c>
      <c r="AR1649" s="117" t="s">
        <v>3683</v>
      </c>
      <c r="AS1649" s="117">
        <v>3134905</v>
      </c>
      <c r="AT1649" s="117"/>
      <c r="AU1649" s="117"/>
    </row>
    <row r="1650" spans="1:47" s="139" customFormat="1" ht="30" customHeight="1">
      <c r="A1650" s="54"/>
      <c r="B1650" s="54"/>
      <c r="C1650" s="54"/>
      <c r="D1650" s="54"/>
      <c r="E1650" s="54"/>
      <c r="F1650" s="54"/>
      <c r="G1650" s="54"/>
      <c r="H1650" s="54"/>
      <c r="I1650" s="54"/>
      <c r="J1650" s="54"/>
      <c r="K1650" s="54"/>
      <c r="L1650" s="54"/>
      <c r="M1650" s="54"/>
      <c r="N1650" s="54"/>
      <c r="O1650" s="54"/>
      <c r="P1650" s="54"/>
      <c r="Q1650" s="54"/>
      <c r="R1650" s="54"/>
      <c r="S1650" s="54"/>
      <c r="T1650" s="54"/>
      <c r="U1650" s="54"/>
      <c r="V1650" s="54"/>
      <c r="W1650" s="54"/>
      <c r="AQ1650" s="117" t="s">
        <v>59</v>
      </c>
      <c r="AR1650" s="117" t="s">
        <v>4602</v>
      </c>
      <c r="AS1650" s="117">
        <v>3135001</v>
      </c>
      <c r="AT1650" s="117"/>
      <c r="AU1650" s="117"/>
    </row>
    <row r="1651" spans="1:47" s="139" customFormat="1" ht="30" customHeight="1">
      <c r="A1651" s="54"/>
      <c r="B1651" s="54"/>
      <c r="C1651" s="54"/>
      <c r="D1651" s="54"/>
      <c r="E1651" s="54"/>
      <c r="F1651" s="54"/>
      <c r="G1651" s="54"/>
      <c r="H1651" s="54"/>
      <c r="I1651" s="54"/>
      <c r="J1651" s="54"/>
      <c r="K1651" s="54"/>
      <c r="L1651" s="54"/>
      <c r="M1651" s="54"/>
      <c r="N1651" s="54"/>
      <c r="O1651" s="54"/>
      <c r="P1651" s="54"/>
      <c r="Q1651" s="54"/>
      <c r="R1651" s="54"/>
      <c r="S1651" s="54"/>
      <c r="T1651" s="54"/>
      <c r="U1651" s="54"/>
      <c r="V1651" s="54"/>
      <c r="W1651" s="54"/>
      <c r="AQ1651" s="117" t="s">
        <v>59</v>
      </c>
      <c r="AR1651" s="117" t="s">
        <v>4607</v>
      </c>
      <c r="AS1651" s="117">
        <v>3135050</v>
      </c>
      <c r="AT1651" s="117"/>
      <c r="AU1651" s="117"/>
    </row>
    <row r="1652" spans="1:47" s="139" customFormat="1" ht="30" customHeight="1">
      <c r="A1652" s="54"/>
      <c r="B1652" s="54"/>
      <c r="C1652" s="54"/>
      <c r="D1652" s="54"/>
      <c r="E1652" s="54"/>
      <c r="F1652" s="54"/>
      <c r="G1652" s="54"/>
      <c r="H1652" s="54"/>
      <c r="I1652" s="54"/>
      <c r="J1652" s="54"/>
      <c r="K1652" s="54"/>
      <c r="L1652" s="54"/>
      <c r="M1652" s="54"/>
      <c r="N1652" s="54"/>
      <c r="O1652" s="54"/>
      <c r="P1652" s="54"/>
      <c r="Q1652" s="54"/>
      <c r="R1652" s="54"/>
      <c r="S1652" s="54"/>
      <c r="T1652" s="54"/>
      <c r="U1652" s="54"/>
      <c r="V1652" s="54"/>
      <c r="W1652" s="54"/>
      <c r="AQ1652" s="117" t="s">
        <v>59</v>
      </c>
      <c r="AR1652" s="117" t="s">
        <v>4612</v>
      </c>
      <c r="AS1652" s="117">
        <v>3135076</v>
      </c>
      <c r="AT1652" s="117"/>
      <c r="AU1652" s="117"/>
    </row>
    <row r="1653" spans="1:47" s="139" customFormat="1" ht="30" customHeight="1">
      <c r="A1653" s="54"/>
      <c r="B1653" s="54"/>
      <c r="C1653" s="54"/>
      <c r="D1653" s="54"/>
      <c r="E1653" s="54"/>
      <c r="F1653" s="54"/>
      <c r="G1653" s="54"/>
      <c r="H1653" s="54"/>
      <c r="I1653" s="54"/>
      <c r="J1653" s="54"/>
      <c r="K1653" s="54"/>
      <c r="L1653" s="54"/>
      <c r="M1653" s="54"/>
      <c r="N1653" s="54"/>
      <c r="O1653" s="54"/>
      <c r="P1653" s="54"/>
      <c r="Q1653" s="54"/>
      <c r="R1653" s="54"/>
      <c r="S1653" s="54"/>
      <c r="T1653" s="54"/>
      <c r="U1653" s="54"/>
      <c r="V1653" s="54"/>
      <c r="W1653" s="54"/>
      <c r="AQ1653" s="117" t="s">
        <v>59</v>
      </c>
      <c r="AR1653" s="117" t="s">
        <v>4616</v>
      </c>
      <c r="AS1653" s="117">
        <v>3135100</v>
      </c>
      <c r="AT1653" s="117"/>
      <c r="AU1653" s="117"/>
    </row>
    <row r="1654" spans="1:47" s="139" customFormat="1" ht="30" customHeight="1">
      <c r="A1654" s="54"/>
      <c r="B1654" s="54"/>
      <c r="C1654" s="54"/>
      <c r="D1654" s="54"/>
      <c r="E1654" s="54"/>
      <c r="F1654" s="54"/>
      <c r="G1654" s="54"/>
      <c r="H1654" s="54"/>
      <c r="I1654" s="54"/>
      <c r="J1654" s="54"/>
      <c r="K1654" s="54"/>
      <c r="L1654" s="54"/>
      <c r="M1654" s="54"/>
      <c r="N1654" s="54"/>
      <c r="O1654" s="54"/>
      <c r="P1654" s="54"/>
      <c r="Q1654" s="54"/>
      <c r="R1654" s="54"/>
      <c r="S1654" s="54"/>
      <c r="T1654" s="54"/>
      <c r="U1654" s="54"/>
      <c r="V1654" s="54"/>
      <c r="W1654" s="54"/>
      <c r="AQ1654" s="117" t="s">
        <v>59</v>
      </c>
      <c r="AR1654" s="117" t="s">
        <v>4621</v>
      </c>
      <c r="AS1654" s="117">
        <v>3135209</v>
      </c>
      <c r="AT1654" s="117"/>
      <c r="AU1654" s="117"/>
    </row>
    <row r="1655" spans="1:47" s="139" customFormat="1" ht="30" customHeight="1">
      <c r="A1655" s="54"/>
      <c r="B1655" s="54"/>
      <c r="C1655" s="54"/>
      <c r="D1655" s="54"/>
      <c r="E1655" s="54"/>
      <c r="F1655" s="54"/>
      <c r="G1655" s="54"/>
      <c r="H1655" s="54"/>
      <c r="I1655" s="54"/>
      <c r="J1655" s="54"/>
      <c r="K1655" s="54"/>
      <c r="L1655" s="54"/>
      <c r="M1655" s="54"/>
      <c r="N1655" s="54"/>
      <c r="O1655" s="54"/>
      <c r="P1655" s="54"/>
      <c r="Q1655" s="54"/>
      <c r="R1655" s="54"/>
      <c r="S1655" s="54"/>
      <c r="T1655" s="54"/>
      <c r="U1655" s="54"/>
      <c r="V1655" s="54"/>
      <c r="W1655" s="54"/>
      <c r="AQ1655" s="117" t="s">
        <v>59</v>
      </c>
      <c r="AR1655" s="117" t="s">
        <v>4626</v>
      </c>
      <c r="AS1655" s="117">
        <v>3135308</v>
      </c>
      <c r="AT1655" s="117"/>
      <c r="AU1655" s="117"/>
    </row>
    <row r="1656" spans="1:47" s="139" customFormat="1" ht="30" customHeight="1">
      <c r="A1656" s="54"/>
      <c r="B1656" s="54"/>
      <c r="C1656" s="54"/>
      <c r="D1656" s="54"/>
      <c r="E1656" s="54"/>
      <c r="F1656" s="54"/>
      <c r="G1656" s="54"/>
      <c r="H1656" s="54"/>
      <c r="I1656" s="54"/>
      <c r="J1656" s="54"/>
      <c r="K1656" s="54"/>
      <c r="L1656" s="54"/>
      <c r="M1656" s="54"/>
      <c r="N1656" s="54"/>
      <c r="O1656" s="54"/>
      <c r="P1656" s="54"/>
      <c r="Q1656" s="54"/>
      <c r="R1656" s="54"/>
      <c r="S1656" s="54"/>
      <c r="T1656" s="54"/>
      <c r="U1656" s="54"/>
      <c r="V1656" s="54"/>
      <c r="W1656" s="54"/>
      <c r="AQ1656" s="117" t="s">
        <v>59</v>
      </c>
      <c r="AR1656" s="117" t="s">
        <v>4629</v>
      </c>
      <c r="AS1656" s="117">
        <v>3135357</v>
      </c>
      <c r="AT1656" s="117"/>
      <c r="AU1656" s="117"/>
    </row>
    <row r="1657" spans="1:47" s="139" customFormat="1" ht="30" customHeight="1">
      <c r="A1657" s="54"/>
      <c r="B1657" s="54"/>
      <c r="C1657" s="54"/>
      <c r="D1657" s="54"/>
      <c r="E1657" s="54"/>
      <c r="F1657" s="54"/>
      <c r="G1657" s="54"/>
      <c r="H1657" s="54"/>
      <c r="I1657" s="54"/>
      <c r="J1657" s="54"/>
      <c r="K1657" s="54"/>
      <c r="L1657" s="54"/>
      <c r="M1657" s="54"/>
      <c r="N1657" s="54"/>
      <c r="O1657" s="54"/>
      <c r="P1657" s="54"/>
      <c r="Q1657" s="54"/>
      <c r="R1657" s="54"/>
      <c r="S1657" s="54"/>
      <c r="T1657" s="54"/>
      <c r="U1657" s="54"/>
      <c r="V1657" s="54"/>
      <c r="W1657" s="54"/>
      <c r="AQ1657" s="117" t="s">
        <v>59</v>
      </c>
      <c r="AR1657" s="117" t="s">
        <v>4633</v>
      </c>
      <c r="AS1657" s="117">
        <v>3135407</v>
      </c>
      <c r="AT1657" s="117"/>
      <c r="AU1657" s="117"/>
    </row>
    <row r="1658" spans="1:47" s="139" customFormat="1" ht="30" customHeight="1">
      <c r="A1658" s="54"/>
      <c r="B1658" s="54"/>
      <c r="C1658" s="54"/>
      <c r="D1658" s="54"/>
      <c r="E1658" s="54"/>
      <c r="F1658" s="54"/>
      <c r="G1658" s="54"/>
      <c r="H1658" s="54"/>
      <c r="I1658" s="54"/>
      <c r="J1658" s="54"/>
      <c r="K1658" s="54"/>
      <c r="L1658" s="54"/>
      <c r="M1658" s="54"/>
      <c r="N1658" s="54"/>
      <c r="O1658" s="54"/>
      <c r="P1658" s="54"/>
      <c r="Q1658" s="54"/>
      <c r="R1658" s="54"/>
      <c r="S1658" s="54"/>
      <c r="T1658" s="54"/>
      <c r="U1658" s="54"/>
      <c r="V1658" s="54"/>
      <c r="W1658" s="54"/>
      <c r="AQ1658" s="117" t="s">
        <v>59</v>
      </c>
      <c r="AR1658" s="117" t="s">
        <v>4637</v>
      </c>
      <c r="AS1658" s="117">
        <v>3135456</v>
      </c>
      <c r="AT1658" s="117"/>
      <c r="AU1658" s="117"/>
    </row>
    <row r="1659" spans="1:47" s="139" customFormat="1" ht="30" customHeight="1">
      <c r="A1659" s="54"/>
      <c r="B1659" s="54"/>
      <c r="C1659" s="54"/>
      <c r="D1659" s="54"/>
      <c r="E1659" s="54"/>
      <c r="F1659" s="54"/>
      <c r="G1659" s="54"/>
      <c r="H1659" s="54"/>
      <c r="I1659" s="54"/>
      <c r="J1659" s="54"/>
      <c r="K1659" s="54"/>
      <c r="L1659" s="54"/>
      <c r="M1659" s="54"/>
      <c r="N1659" s="54"/>
      <c r="O1659" s="54"/>
      <c r="P1659" s="54"/>
      <c r="Q1659" s="54"/>
      <c r="R1659" s="54"/>
      <c r="S1659" s="54"/>
      <c r="T1659" s="54"/>
      <c r="U1659" s="54"/>
      <c r="V1659" s="54"/>
      <c r="W1659" s="54"/>
      <c r="AQ1659" s="117" t="s">
        <v>59</v>
      </c>
      <c r="AR1659" s="117" t="s">
        <v>4640</v>
      </c>
      <c r="AS1659" s="117">
        <v>3135506</v>
      </c>
      <c r="AT1659" s="117"/>
      <c r="AU1659" s="117"/>
    </row>
    <row r="1660" spans="1:47" s="139" customFormat="1" ht="30" customHeight="1">
      <c r="A1660" s="54"/>
      <c r="B1660" s="54"/>
      <c r="C1660" s="54"/>
      <c r="D1660" s="54"/>
      <c r="E1660" s="54"/>
      <c r="F1660" s="54"/>
      <c r="G1660" s="54"/>
      <c r="H1660" s="54"/>
      <c r="I1660" s="54"/>
      <c r="J1660" s="54"/>
      <c r="K1660" s="54"/>
      <c r="L1660" s="54"/>
      <c r="M1660" s="54"/>
      <c r="N1660" s="54"/>
      <c r="O1660" s="54"/>
      <c r="P1660" s="54"/>
      <c r="Q1660" s="54"/>
      <c r="R1660" s="54"/>
      <c r="S1660" s="54"/>
      <c r="T1660" s="54"/>
      <c r="U1660" s="54"/>
      <c r="V1660" s="54"/>
      <c r="W1660" s="54"/>
      <c r="AQ1660" s="117" t="s">
        <v>59</v>
      </c>
      <c r="AR1660" s="117" t="s">
        <v>4642</v>
      </c>
      <c r="AS1660" s="117">
        <v>3135605</v>
      </c>
      <c r="AT1660" s="117"/>
      <c r="AU1660" s="117"/>
    </row>
    <row r="1661" spans="1:47" s="139" customFormat="1" ht="30" customHeight="1">
      <c r="A1661" s="54"/>
      <c r="B1661" s="54"/>
      <c r="C1661" s="54"/>
      <c r="D1661" s="54"/>
      <c r="E1661" s="54"/>
      <c r="F1661" s="54"/>
      <c r="G1661" s="54"/>
      <c r="H1661" s="54"/>
      <c r="I1661" s="54"/>
      <c r="J1661" s="54"/>
      <c r="K1661" s="54"/>
      <c r="L1661" s="54"/>
      <c r="M1661" s="54"/>
      <c r="N1661" s="54"/>
      <c r="O1661" s="54"/>
      <c r="P1661" s="54"/>
      <c r="Q1661" s="54"/>
      <c r="R1661" s="54"/>
      <c r="S1661" s="54"/>
      <c r="T1661" s="54"/>
      <c r="U1661" s="54"/>
      <c r="V1661" s="54"/>
      <c r="W1661" s="54"/>
      <c r="AQ1661" s="117" t="s">
        <v>59</v>
      </c>
      <c r="AR1661" s="117" t="s">
        <v>4646</v>
      </c>
      <c r="AS1661" s="117">
        <v>3135704</v>
      </c>
      <c r="AT1661" s="117"/>
      <c r="AU1661" s="117"/>
    </row>
    <row r="1662" spans="1:47" s="139" customFormat="1" ht="30" customHeight="1">
      <c r="A1662" s="54"/>
      <c r="B1662" s="54"/>
      <c r="C1662" s="54"/>
      <c r="D1662" s="54"/>
      <c r="E1662" s="54"/>
      <c r="F1662" s="54"/>
      <c r="G1662" s="54"/>
      <c r="H1662" s="54"/>
      <c r="I1662" s="54"/>
      <c r="J1662" s="54"/>
      <c r="K1662" s="54"/>
      <c r="L1662" s="54"/>
      <c r="M1662" s="54"/>
      <c r="N1662" s="54"/>
      <c r="O1662" s="54"/>
      <c r="P1662" s="54"/>
      <c r="Q1662" s="54"/>
      <c r="R1662" s="54"/>
      <c r="S1662" s="54"/>
      <c r="T1662" s="54"/>
      <c r="U1662" s="54"/>
      <c r="V1662" s="54"/>
      <c r="W1662" s="54"/>
      <c r="AQ1662" s="117" t="s">
        <v>59</v>
      </c>
      <c r="AR1662" s="117" t="s">
        <v>4650</v>
      </c>
      <c r="AS1662" s="117">
        <v>3135803</v>
      </c>
      <c r="AT1662" s="117"/>
      <c r="AU1662" s="117"/>
    </row>
    <row r="1663" spans="1:47" s="139" customFormat="1" ht="30" customHeight="1">
      <c r="A1663" s="54"/>
      <c r="B1663" s="54"/>
      <c r="C1663" s="54"/>
      <c r="D1663" s="54"/>
      <c r="E1663" s="54"/>
      <c r="F1663" s="54"/>
      <c r="G1663" s="54"/>
      <c r="H1663" s="54"/>
      <c r="I1663" s="54"/>
      <c r="J1663" s="54"/>
      <c r="K1663" s="54"/>
      <c r="L1663" s="54"/>
      <c r="M1663" s="54"/>
      <c r="N1663" s="54"/>
      <c r="O1663" s="54"/>
      <c r="P1663" s="54"/>
      <c r="Q1663" s="54"/>
      <c r="R1663" s="54"/>
      <c r="S1663" s="54"/>
      <c r="T1663" s="54"/>
      <c r="U1663" s="54"/>
      <c r="V1663" s="54"/>
      <c r="W1663" s="54"/>
      <c r="AQ1663" s="117" t="s">
        <v>59</v>
      </c>
      <c r="AR1663" s="117" t="s">
        <v>4654</v>
      </c>
      <c r="AS1663" s="117">
        <v>3135902</v>
      </c>
      <c r="AT1663" s="117"/>
      <c r="AU1663" s="117"/>
    </row>
    <row r="1664" spans="1:47" s="139" customFormat="1" ht="30" customHeight="1">
      <c r="A1664" s="54"/>
      <c r="B1664" s="54"/>
      <c r="C1664" s="54"/>
      <c r="D1664" s="54"/>
      <c r="E1664" s="54"/>
      <c r="F1664" s="54"/>
      <c r="G1664" s="54"/>
      <c r="H1664" s="54"/>
      <c r="I1664" s="54"/>
      <c r="J1664" s="54"/>
      <c r="K1664" s="54"/>
      <c r="L1664" s="54"/>
      <c r="M1664" s="54"/>
      <c r="N1664" s="54"/>
      <c r="O1664" s="54"/>
      <c r="P1664" s="54"/>
      <c r="Q1664" s="54"/>
      <c r="R1664" s="54"/>
      <c r="S1664" s="54"/>
      <c r="T1664" s="54"/>
      <c r="U1664" s="54"/>
      <c r="V1664" s="54"/>
      <c r="W1664" s="54"/>
      <c r="AQ1664" s="117" t="s">
        <v>59</v>
      </c>
      <c r="AR1664" s="117" t="s">
        <v>4658</v>
      </c>
      <c r="AS1664" s="117">
        <v>3136009</v>
      </c>
      <c r="AT1664" s="117"/>
      <c r="AU1664" s="117"/>
    </row>
    <row r="1665" spans="1:47" s="139" customFormat="1" ht="30" customHeight="1">
      <c r="A1665" s="54"/>
      <c r="B1665" s="54"/>
      <c r="C1665" s="54"/>
      <c r="D1665" s="54"/>
      <c r="E1665" s="54"/>
      <c r="F1665" s="54"/>
      <c r="G1665" s="54"/>
      <c r="H1665" s="54"/>
      <c r="I1665" s="54"/>
      <c r="J1665" s="54"/>
      <c r="K1665" s="54"/>
      <c r="L1665" s="54"/>
      <c r="M1665" s="54"/>
      <c r="N1665" s="54"/>
      <c r="O1665" s="54"/>
      <c r="P1665" s="54"/>
      <c r="Q1665" s="54"/>
      <c r="R1665" s="54"/>
      <c r="S1665" s="54"/>
      <c r="T1665" s="54"/>
      <c r="U1665" s="54"/>
      <c r="V1665" s="54"/>
      <c r="W1665" s="54"/>
      <c r="AQ1665" s="117" t="s">
        <v>59</v>
      </c>
      <c r="AR1665" s="117" t="s">
        <v>4662</v>
      </c>
      <c r="AS1665" s="117">
        <v>3136108</v>
      </c>
      <c r="AT1665" s="117"/>
      <c r="AU1665" s="117"/>
    </row>
    <row r="1666" spans="1:47" s="139" customFormat="1" ht="30" customHeight="1">
      <c r="A1666" s="54"/>
      <c r="B1666" s="54"/>
      <c r="C1666" s="54"/>
      <c r="D1666" s="54"/>
      <c r="E1666" s="54"/>
      <c r="F1666" s="54"/>
      <c r="G1666" s="54"/>
      <c r="H1666" s="54"/>
      <c r="I1666" s="54"/>
      <c r="J1666" s="54"/>
      <c r="K1666" s="54"/>
      <c r="L1666" s="54"/>
      <c r="M1666" s="54"/>
      <c r="N1666" s="54"/>
      <c r="O1666" s="54"/>
      <c r="P1666" s="54"/>
      <c r="Q1666" s="54"/>
      <c r="R1666" s="54"/>
      <c r="S1666" s="54"/>
      <c r="T1666" s="54"/>
      <c r="U1666" s="54"/>
      <c r="V1666" s="54"/>
      <c r="W1666" s="54"/>
      <c r="AQ1666" s="117" t="s">
        <v>59</v>
      </c>
      <c r="AR1666" s="117" t="s">
        <v>4665</v>
      </c>
      <c r="AS1666" s="117">
        <v>3136207</v>
      </c>
      <c r="AT1666" s="117"/>
      <c r="AU1666" s="117"/>
    </row>
    <row r="1667" spans="1:47" s="139" customFormat="1" ht="30" customHeight="1">
      <c r="A1667" s="54"/>
      <c r="B1667" s="54"/>
      <c r="C1667" s="54"/>
      <c r="D1667" s="54"/>
      <c r="E1667" s="54"/>
      <c r="F1667" s="54"/>
      <c r="G1667" s="54"/>
      <c r="H1667" s="54"/>
      <c r="I1667" s="54"/>
      <c r="J1667" s="54"/>
      <c r="K1667" s="54"/>
      <c r="L1667" s="54"/>
      <c r="M1667" s="54"/>
      <c r="N1667" s="54"/>
      <c r="O1667" s="54"/>
      <c r="P1667" s="54"/>
      <c r="Q1667" s="54"/>
      <c r="R1667" s="54"/>
      <c r="S1667" s="54"/>
      <c r="T1667" s="54"/>
      <c r="U1667" s="54"/>
      <c r="V1667" s="54"/>
      <c r="W1667" s="54"/>
      <c r="AQ1667" s="117" t="s">
        <v>59</v>
      </c>
      <c r="AR1667" s="117" t="s">
        <v>4669</v>
      </c>
      <c r="AS1667" s="117">
        <v>3136306</v>
      </c>
      <c r="AT1667" s="117"/>
      <c r="AU1667" s="117"/>
    </row>
    <row r="1668" spans="1:47" s="139" customFormat="1" ht="30" customHeight="1">
      <c r="A1668" s="54"/>
      <c r="B1668" s="54"/>
      <c r="C1668" s="54"/>
      <c r="D1668" s="54"/>
      <c r="E1668" s="54"/>
      <c r="F1668" s="54"/>
      <c r="G1668" s="54"/>
      <c r="H1668" s="54"/>
      <c r="I1668" s="54"/>
      <c r="J1668" s="54"/>
      <c r="K1668" s="54"/>
      <c r="L1668" s="54"/>
      <c r="M1668" s="54"/>
      <c r="N1668" s="54"/>
      <c r="O1668" s="54"/>
      <c r="P1668" s="54"/>
      <c r="Q1668" s="54"/>
      <c r="R1668" s="54"/>
      <c r="S1668" s="54"/>
      <c r="T1668" s="54"/>
      <c r="U1668" s="54"/>
      <c r="V1668" s="54"/>
      <c r="W1668" s="54"/>
      <c r="AQ1668" s="117" t="s">
        <v>59</v>
      </c>
      <c r="AR1668" s="117" t="s">
        <v>4673</v>
      </c>
      <c r="AS1668" s="117">
        <v>3136405</v>
      </c>
      <c r="AT1668" s="117"/>
      <c r="AU1668" s="117"/>
    </row>
    <row r="1669" spans="1:47" s="139" customFormat="1" ht="30" customHeight="1">
      <c r="A1669" s="54"/>
      <c r="B1669" s="54"/>
      <c r="C1669" s="54"/>
      <c r="D1669" s="54"/>
      <c r="E1669" s="54"/>
      <c r="F1669" s="54"/>
      <c r="G1669" s="54"/>
      <c r="H1669" s="54"/>
      <c r="I1669" s="54"/>
      <c r="J1669" s="54"/>
      <c r="K1669" s="54"/>
      <c r="L1669" s="54"/>
      <c r="M1669" s="54"/>
      <c r="N1669" s="54"/>
      <c r="O1669" s="54"/>
      <c r="P1669" s="54"/>
      <c r="Q1669" s="54"/>
      <c r="R1669" s="54"/>
      <c r="S1669" s="54"/>
      <c r="T1669" s="54"/>
      <c r="U1669" s="54"/>
      <c r="V1669" s="54"/>
      <c r="W1669" s="54"/>
      <c r="AQ1669" s="117" t="s">
        <v>59</v>
      </c>
      <c r="AR1669" s="117" t="s">
        <v>4677</v>
      </c>
      <c r="AS1669" s="117">
        <v>3136504</v>
      </c>
      <c r="AT1669" s="117"/>
      <c r="AU1669" s="117"/>
    </row>
    <row r="1670" spans="1:47" s="139" customFormat="1" ht="30" customHeight="1">
      <c r="A1670" s="54"/>
      <c r="B1670" s="54"/>
      <c r="C1670" s="54"/>
      <c r="D1670" s="54"/>
      <c r="E1670" s="54"/>
      <c r="F1670" s="54"/>
      <c r="G1670" s="54"/>
      <c r="H1670" s="54"/>
      <c r="I1670" s="54"/>
      <c r="J1670" s="54"/>
      <c r="K1670" s="54"/>
      <c r="L1670" s="54"/>
      <c r="M1670" s="54"/>
      <c r="N1670" s="54"/>
      <c r="O1670" s="54"/>
      <c r="P1670" s="54"/>
      <c r="Q1670" s="54"/>
      <c r="R1670" s="54"/>
      <c r="S1670" s="54"/>
      <c r="T1670" s="54"/>
      <c r="U1670" s="54"/>
      <c r="V1670" s="54"/>
      <c r="W1670" s="54"/>
      <c r="AQ1670" s="117" t="s">
        <v>59</v>
      </c>
      <c r="AR1670" s="117" t="s">
        <v>4681</v>
      </c>
      <c r="AS1670" s="117">
        <v>3136520</v>
      </c>
      <c r="AT1670" s="117"/>
      <c r="AU1670" s="117"/>
    </row>
    <row r="1671" spans="1:47" s="139" customFormat="1" ht="30" customHeight="1">
      <c r="A1671" s="54"/>
      <c r="B1671" s="54"/>
      <c r="C1671" s="54"/>
      <c r="D1671" s="54"/>
      <c r="E1671" s="54"/>
      <c r="F1671" s="54"/>
      <c r="G1671" s="54"/>
      <c r="H1671" s="54"/>
      <c r="I1671" s="54"/>
      <c r="J1671" s="54"/>
      <c r="K1671" s="54"/>
      <c r="L1671" s="54"/>
      <c r="M1671" s="54"/>
      <c r="N1671" s="54"/>
      <c r="O1671" s="54"/>
      <c r="P1671" s="54"/>
      <c r="Q1671" s="54"/>
      <c r="R1671" s="54"/>
      <c r="S1671" s="54"/>
      <c r="T1671" s="54"/>
      <c r="U1671" s="54"/>
      <c r="V1671" s="54"/>
      <c r="W1671" s="54"/>
      <c r="AQ1671" s="117" t="s">
        <v>59</v>
      </c>
      <c r="AR1671" s="117" t="s">
        <v>4685</v>
      </c>
      <c r="AS1671" s="117">
        <v>3136553</v>
      </c>
      <c r="AT1671" s="117"/>
      <c r="AU1671" s="117"/>
    </row>
    <row r="1672" spans="1:47" s="139" customFormat="1" ht="30" customHeight="1">
      <c r="A1672" s="54"/>
      <c r="B1672" s="54"/>
      <c r="C1672" s="54"/>
      <c r="D1672" s="54"/>
      <c r="E1672" s="54"/>
      <c r="F1672" s="54"/>
      <c r="G1672" s="54"/>
      <c r="H1672" s="54"/>
      <c r="I1672" s="54"/>
      <c r="J1672" s="54"/>
      <c r="K1672" s="54"/>
      <c r="L1672" s="54"/>
      <c r="M1672" s="54"/>
      <c r="N1672" s="54"/>
      <c r="O1672" s="54"/>
      <c r="P1672" s="54"/>
      <c r="Q1672" s="54"/>
      <c r="R1672" s="54"/>
      <c r="S1672" s="54"/>
      <c r="T1672" s="54"/>
      <c r="U1672" s="54"/>
      <c r="V1672" s="54"/>
      <c r="W1672" s="54"/>
      <c r="AQ1672" s="117" t="s">
        <v>59</v>
      </c>
      <c r="AR1672" s="117" t="s">
        <v>4689</v>
      </c>
      <c r="AS1672" s="117">
        <v>3136579</v>
      </c>
      <c r="AT1672" s="117"/>
      <c r="AU1672" s="117"/>
    </row>
    <row r="1673" spans="1:47" s="139" customFormat="1" ht="30" customHeight="1">
      <c r="A1673" s="54"/>
      <c r="B1673" s="54"/>
      <c r="C1673" s="54"/>
      <c r="D1673" s="54"/>
      <c r="E1673" s="54"/>
      <c r="F1673" s="54"/>
      <c r="G1673" s="54"/>
      <c r="H1673" s="54"/>
      <c r="I1673" s="54"/>
      <c r="J1673" s="54"/>
      <c r="K1673" s="54"/>
      <c r="L1673" s="54"/>
      <c r="M1673" s="54"/>
      <c r="N1673" s="54"/>
      <c r="O1673" s="54"/>
      <c r="P1673" s="54"/>
      <c r="Q1673" s="54"/>
      <c r="R1673" s="54"/>
      <c r="S1673" s="54"/>
      <c r="T1673" s="54"/>
      <c r="U1673" s="54"/>
      <c r="V1673" s="54"/>
      <c r="W1673" s="54"/>
      <c r="AQ1673" s="117" t="s">
        <v>59</v>
      </c>
      <c r="AR1673" s="117" t="s">
        <v>4692</v>
      </c>
      <c r="AS1673" s="117">
        <v>3136652</v>
      </c>
      <c r="AT1673" s="117"/>
      <c r="AU1673" s="117"/>
    </row>
    <row r="1674" spans="1:47" s="139" customFormat="1" ht="30" customHeight="1">
      <c r="A1674" s="54"/>
      <c r="B1674" s="54"/>
      <c r="C1674" s="54"/>
      <c r="D1674" s="54"/>
      <c r="E1674" s="54"/>
      <c r="F1674" s="54"/>
      <c r="G1674" s="54"/>
      <c r="H1674" s="54"/>
      <c r="I1674" s="54"/>
      <c r="J1674" s="54"/>
      <c r="K1674" s="54"/>
      <c r="L1674" s="54"/>
      <c r="M1674" s="54"/>
      <c r="N1674" s="54"/>
      <c r="O1674" s="54"/>
      <c r="P1674" s="54"/>
      <c r="Q1674" s="54"/>
      <c r="R1674" s="54"/>
      <c r="S1674" s="54"/>
      <c r="T1674" s="54"/>
      <c r="U1674" s="54"/>
      <c r="V1674" s="54"/>
      <c r="W1674" s="54"/>
      <c r="AQ1674" s="117" t="s">
        <v>59</v>
      </c>
      <c r="AR1674" s="117" t="s">
        <v>4695</v>
      </c>
      <c r="AS1674" s="117">
        <v>3136702</v>
      </c>
      <c r="AT1674" s="117"/>
      <c r="AU1674" s="117"/>
    </row>
    <row r="1675" spans="1:47" s="139" customFormat="1" ht="30" customHeight="1">
      <c r="A1675" s="54"/>
      <c r="B1675" s="54"/>
      <c r="C1675" s="54"/>
      <c r="D1675" s="54"/>
      <c r="E1675" s="54"/>
      <c r="F1675" s="54"/>
      <c r="G1675" s="54"/>
      <c r="H1675" s="54"/>
      <c r="I1675" s="54"/>
      <c r="J1675" s="54"/>
      <c r="K1675" s="54"/>
      <c r="L1675" s="54"/>
      <c r="M1675" s="54"/>
      <c r="N1675" s="54"/>
      <c r="O1675" s="54"/>
      <c r="P1675" s="54"/>
      <c r="Q1675" s="54"/>
      <c r="R1675" s="54"/>
      <c r="S1675" s="54"/>
      <c r="T1675" s="54"/>
      <c r="U1675" s="54"/>
      <c r="V1675" s="54"/>
      <c r="W1675" s="54"/>
      <c r="AQ1675" s="117" t="s">
        <v>59</v>
      </c>
      <c r="AR1675" s="117" t="s">
        <v>4698</v>
      </c>
      <c r="AS1675" s="117">
        <v>3136801</v>
      </c>
      <c r="AT1675" s="117"/>
      <c r="AU1675" s="117"/>
    </row>
    <row r="1676" spans="1:47" s="139" customFormat="1" ht="30" customHeight="1">
      <c r="A1676" s="54"/>
      <c r="B1676" s="54"/>
      <c r="C1676" s="54"/>
      <c r="D1676" s="54"/>
      <c r="E1676" s="54"/>
      <c r="F1676" s="54"/>
      <c r="G1676" s="54"/>
      <c r="H1676" s="54"/>
      <c r="I1676" s="54"/>
      <c r="J1676" s="54"/>
      <c r="K1676" s="54"/>
      <c r="L1676" s="54"/>
      <c r="M1676" s="54"/>
      <c r="N1676" s="54"/>
      <c r="O1676" s="54"/>
      <c r="P1676" s="54"/>
      <c r="Q1676" s="54"/>
      <c r="R1676" s="54"/>
      <c r="S1676" s="54"/>
      <c r="T1676" s="54"/>
      <c r="U1676" s="54"/>
      <c r="V1676" s="54"/>
      <c r="W1676" s="54"/>
      <c r="AQ1676" s="117" t="s">
        <v>59</v>
      </c>
      <c r="AR1676" s="117" t="s">
        <v>4701</v>
      </c>
      <c r="AS1676" s="117">
        <v>3136900</v>
      </c>
      <c r="AT1676" s="117"/>
      <c r="AU1676" s="117"/>
    </row>
    <row r="1677" spans="1:47" s="139" customFormat="1" ht="30" customHeight="1">
      <c r="A1677" s="54"/>
      <c r="B1677" s="54"/>
      <c r="C1677" s="54"/>
      <c r="D1677" s="54"/>
      <c r="E1677" s="54"/>
      <c r="F1677" s="54"/>
      <c r="G1677" s="54"/>
      <c r="H1677" s="54"/>
      <c r="I1677" s="54"/>
      <c r="J1677" s="54"/>
      <c r="K1677" s="54"/>
      <c r="L1677" s="54"/>
      <c r="M1677" s="54"/>
      <c r="N1677" s="54"/>
      <c r="O1677" s="54"/>
      <c r="P1677" s="54"/>
      <c r="Q1677" s="54"/>
      <c r="R1677" s="54"/>
      <c r="S1677" s="54"/>
      <c r="T1677" s="54"/>
      <c r="U1677" s="54"/>
      <c r="V1677" s="54"/>
      <c r="W1677" s="54"/>
      <c r="AQ1677" s="117" t="s">
        <v>59</v>
      </c>
      <c r="AR1677" s="117" t="s">
        <v>4703</v>
      </c>
      <c r="AS1677" s="117">
        <v>3136959</v>
      </c>
      <c r="AT1677" s="117"/>
      <c r="AU1677" s="117"/>
    </row>
    <row r="1678" spans="1:47" s="139" customFormat="1" ht="30" customHeight="1">
      <c r="A1678" s="54"/>
      <c r="B1678" s="54"/>
      <c r="C1678" s="54"/>
      <c r="D1678" s="54"/>
      <c r="E1678" s="54"/>
      <c r="F1678" s="54"/>
      <c r="G1678" s="54"/>
      <c r="H1678" s="54"/>
      <c r="I1678" s="54"/>
      <c r="J1678" s="54"/>
      <c r="K1678" s="54"/>
      <c r="L1678" s="54"/>
      <c r="M1678" s="54"/>
      <c r="N1678" s="54"/>
      <c r="O1678" s="54"/>
      <c r="P1678" s="54"/>
      <c r="Q1678" s="54"/>
      <c r="R1678" s="54"/>
      <c r="S1678" s="54"/>
      <c r="T1678" s="54"/>
      <c r="U1678" s="54"/>
      <c r="V1678" s="54"/>
      <c r="W1678" s="54"/>
      <c r="AQ1678" s="117" t="s">
        <v>59</v>
      </c>
      <c r="AR1678" s="117" t="s">
        <v>4706</v>
      </c>
      <c r="AS1678" s="117">
        <v>3137007</v>
      </c>
      <c r="AT1678" s="117"/>
      <c r="AU1678" s="117"/>
    </row>
    <row r="1679" spans="1:47" s="139" customFormat="1" ht="30" customHeight="1">
      <c r="A1679" s="54"/>
      <c r="B1679" s="54"/>
      <c r="C1679" s="54"/>
      <c r="D1679" s="54"/>
      <c r="E1679" s="54"/>
      <c r="F1679" s="54"/>
      <c r="G1679" s="54"/>
      <c r="H1679" s="54"/>
      <c r="I1679" s="54"/>
      <c r="J1679" s="54"/>
      <c r="K1679" s="54"/>
      <c r="L1679" s="54"/>
      <c r="M1679" s="54"/>
      <c r="N1679" s="54"/>
      <c r="O1679" s="54"/>
      <c r="P1679" s="54"/>
      <c r="Q1679" s="54"/>
      <c r="R1679" s="54"/>
      <c r="S1679" s="54"/>
      <c r="T1679" s="54"/>
      <c r="U1679" s="54"/>
      <c r="V1679" s="54"/>
      <c r="W1679" s="54"/>
      <c r="AQ1679" s="117" t="s">
        <v>59</v>
      </c>
      <c r="AR1679" s="117" t="s">
        <v>4709</v>
      </c>
      <c r="AS1679" s="117">
        <v>3137106</v>
      </c>
      <c r="AT1679" s="117"/>
      <c r="AU1679" s="117"/>
    </row>
    <row r="1680" spans="1:47" s="139" customFormat="1" ht="30" customHeight="1">
      <c r="A1680" s="54"/>
      <c r="B1680" s="54"/>
      <c r="C1680" s="54"/>
      <c r="D1680" s="54"/>
      <c r="E1680" s="54"/>
      <c r="F1680" s="54"/>
      <c r="G1680" s="54"/>
      <c r="H1680" s="54"/>
      <c r="I1680" s="54"/>
      <c r="J1680" s="54"/>
      <c r="K1680" s="54"/>
      <c r="L1680" s="54"/>
      <c r="M1680" s="54"/>
      <c r="N1680" s="54"/>
      <c r="O1680" s="54"/>
      <c r="P1680" s="54"/>
      <c r="Q1680" s="54"/>
      <c r="R1680" s="54"/>
      <c r="S1680" s="54"/>
      <c r="T1680" s="54"/>
      <c r="U1680" s="54"/>
      <c r="V1680" s="54"/>
      <c r="W1680" s="54"/>
      <c r="AQ1680" s="117" t="s">
        <v>59</v>
      </c>
      <c r="AR1680" s="117" t="s">
        <v>4712</v>
      </c>
      <c r="AS1680" s="117">
        <v>3137205</v>
      </c>
      <c r="AT1680" s="117"/>
      <c r="AU1680" s="117"/>
    </row>
    <row r="1681" spans="1:47" s="139" customFormat="1" ht="30" customHeight="1">
      <c r="A1681" s="54"/>
      <c r="B1681" s="54"/>
      <c r="C1681" s="54"/>
      <c r="D1681" s="54"/>
      <c r="E1681" s="54"/>
      <c r="F1681" s="54"/>
      <c r="G1681" s="54"/>
      <c r="H1681" s="54"/>
      <c r="I1681" s="54"/>
      <c r="J1681" s="54"/>
      <c r="K1681" s="54"/>
      <c r="L1681" s="54"/>
      <c r="M1681" s="54"/>
      <c r="N1681" s="54"/>
      <c r="O1681" s="54"/>
      <c r="P1681" s="54"/>
      <c r="Q1681" s="54"/>
      <c r="R1681" s="54"/>
      <c r="S1681" s="54"/>
      <c r="T1681" s="54"/>
      <c r="U1681" s="54"/>
      <c r="V1681" s="54"/>
      <c r="W1681" s="54"/>
      <c r="AQ1681" s="117" t="s">
        <v>59</v>
      </c>
      <c r="AR1681" s="117" t="s">
        <v>4715</v>
      </c>
      <c r="AS1681" s="117">
        <v>3137304</v>
      </c>
      <c r="AT1681" s="117"/>
      <c r="AU1681" s="117"/>
    </row>
    <row r="1682" spans="1:47" s="139" customFormat="1" ht="30" customHeight="1">
      <c r="A1682" s="54"/>
      <c r="B1682" s="54"/>
      <c r="C1682" s="54"/>
      <c r="D1682" s="54"/>
      <c r="E1682" s="54"/>
      <c r="F1682" s="54"/>
      <c r="G1682" s="54"/>
      <c r="H1682" s="54"/>
      <c r="I1682" s="54"/>
      <c r="J1682" s="54"/>
      <c r="K1682" s="54"/>
      <c r="L1682" s="54"/>
      <c r="M1682" s="54"/>
      <c r="N1682" s="54"/>
      <c r="O1682" s="54"/>
      <c r="P1682" s="54"/>
      <c r="Q1682" s="54"/>
      <c r="R1682" s="54"/>
      <c r="S1682" s="54"/>
      <c r="T1682" s="54"/>
      <c r="U1682" s="54"/>
      <c r="V1682" s="54"/>
      <c r="W1682" s="54"/>
      <c r="AQ1682" s="117" t="s">
        <v>59</v>
      </c>
      <c r="AR1682" s="117" t="s">
        <v>4718</v>
      </c>
      <c r="AS1682" s="117">
        <v>3137403</v>
      </c>
      <c r="AT1682" s="117"/>
      <c r="AU1682" s="117"/>
    </row>
    <row r="1683" spans="1:47" s="139" customFormat="1" ht="30" customHeight="1">
      <c r="A1683" s="54"/>
      <c r="B1683" s="54"/>
      <c r="C1683" s="54"/>
      <c r="D1683" s="54"/>
      <c r="E1683" s="54"/>
      <c r="F1683" s="54"/>
      <c r="G1683" s="54"/>
      <c r="H1683" s="54"/>
      <c r="I1683" s="54"/>
      <c r="J1683" s="54"/>
      <c r="K1683" s="54"/>
      <c r="L1683" s="54"/>
      <c r="M1683" s="54"/>
      <c r="N1683" s="54"/>
      <c r="O1683" s="54"/>
      <c r="P1683" s="54"/>
      <c r="Q1683" s="54"/>
      <c r="R1683" s="54"/>
      <c r="S1683" s="54"/>
      <c r="T1683" s="54"/>
      <c r="U1683" s="54"/>
      <c r="V1683" s="54"/>
      <c r="W1683" s="54"/>
      <c r="AQ1683" s="117" t="s">
        <v>59</v>
      </c>
      <c r="AR1683" s="117" t="s">
        <v>4721</v>
      </c>
      <c r="AS1683" s="117">
        <v>3137502</v>
      </c>
      <c r="AT1683" s="117"/>
      <c r="AU1683" s="117"/>
    </row>
    <row r="1684" spans="1:47" s="139" customFormat="1" ht="30" customHeight="1">
      <c r="A1684" s="54"/>
      <c r="B1684" s="54"/>
      <c r="C1684" s="54"/>
      <c r="D1684" s="54"/>
      <c r="E1684" s="54"/>
      <c r="F1684" s="54"/>
      <c r="G1684" s="54"/>
      <c r="H1684" s="54"/>
      <c r="I1684" s="54"/>
      <c r="J1684" s="54"/>
      <c r="K1684" s="54"/>
      <c r="L1684" s="54"/>
      <c r="M1684" s="54"/>
      <c r="N1684" s="54"/>
      <c r="O1684" s="54"/>
      <c r="P1684" s="54"/>
      <c r="Q1684" s="54"/>
      <c r="R1684" s="54"/>
      <c r="S1684" s="54"/>
      <c r="T1684" s="54"/>
      <c r="U1684" s="54"/>
      <c r="V1684" s="54"/>
      <c r="W1684" s="54"/>
      <c r="AQ1684" s="117" t="s">
        <v>59</v>
      </c>
      <c r="AR1684" s="117" t="s">
        <v>2212</v>
      </c>
      <c r="AS1684" s="117">
        <v>3137536</v>
      </c>
      <c r="AT1684" s="117"/>
      <c r="AU1684" s="117"/>
    </row>
    <row r="1685" spans="1:47" s="139" customFormat="1" ht="30" customHeight="1">
      <c r="A1685" s="54"/>
      <c r="B1685" s="54"/>
      <c r="C1685" s="54"/>
      <c r="D1685" s="54"/>
      <c r="E1685" s="54"/>
      <c r="F1685" s="54"/>
      <c r="G1685" s="54"/>
      <c r="H1685" s="54"/>
      <c r="I1685" s="54"/>
      <c r="J1685" s="54"/>
      <c r="K1685" s="54"/>
      <c r="L1685" s="54"/>
      <c r="M1685" s="54"/>
      <c r="N1685" s="54"/>
      <c r="O1685" s="54"/>
      <c r="P1685" s="54"/>
      <c r="Q1685" s="54"/>
      <c r="R1685" s="54"/>
      <c r="S1685" s="54"/>
      <c r="T1685" s="54"/>
      <c r="U1685" s="54"/>
      <c r="V1685" s="54"/>
      <c r="W1685" s="54"/>
      <c r="AQ1685" s="117" t="s">
        <v>59</v>
      </c>
      <c r="AR1685" s="117" t="s">
        <v>2688</v>
      </c>
      <c r="AS1685" s="117">
        <v>3137601</v>
      </c>
      <c r="AT1685" s="117"/>
      <c r="AU1685" s="117"/>
    </row>
    <row r="1686" spans="1:47" s="139" customFormat="1" ht="30" customHeight="1">
      <c r="A1686" s="54"/>
      <c r="B1686" s="54"/>
      <c r="C1686" s="54"/>
      <c r="D1686" s="54"/>
      <c r="E1686" s="54"/>
      <c r="F1686" s="54"/>
      <c r="G1686" s="54"/>
      <c r="H1686" s="54"/>
      <c r="I1686" s="54"/>
      <c r="J1686" s="54"/>
      <c r="K1686" s="54"/>
      <c r="L1686" s="54"/>
      <c r="M1686" s="54"/>
      <c r="N1686" s="54"/>
      <c r="O1686" s="54"/>
      <c r="P1686" s="54"/>
      <c r="Q1686" s="54"/>
      <c r="R1686" s="54"/>
      <c r="S1686" s="54"/>
      <c r="T1686" s="54"/>
      <c r="U1686" s="54"/>
      <c r="V1686" s="54"/>
      <c r="W1686" s="54"/>
      <c r="AQ1686" s="117" t="s">
        <v>59</v>
      </c>
      <c r="AR1686" s="117" t="s">
        <v>4728</v>
      </c>
      <c r="AS1686" s="117">
        <v>3137700</v>
      </c>
      <c r="AT1686" s="117"/>
      <c r="AU1686" s="117"/>
    </row>
    <row r="1687" spans="1:47" s="139" customFormat="1" ht="30" customHeight="1">
      <c r="A1687" s="54"/>
      <c r="B1687" s="54"/>
      <c r="C1687" s="54"/>
      <c r="D1687" s="54"/>
      <c r="E1687" s="54"/>
      <c r="F1687" s="54"/>
      <c r="G1687" s="54"/>
      <c r="H1687" s="54"/>
      <c r="I1687" s="54"/>
      <c r="J1687" s="54"/>
      <c r="K1687" s="54"/>
      <c r="L1687" s="54"/>
      <c r="M1687" s="54"/>
      <c r="N1687" s="54"/>
      <c r="O1687" s="54"/>
      <c r="P1687" s="54"/>
      <c r="Q1687" s="54"/>
      <c r="R1687" s="54"/>
      <c r="S1687" s="54"/>
      <c r="T1687" s="54"/>
      <c r="U1687" s="54"/>
      <c r="V1687" s="54"/>
      <c r="W1687" s="54"/>
      <c r="AQ1687" s="117" t="s">
        <v>59</v>
      </c>
      <c r="AR1687" s="117" t="s">
        <v>4731</v>
      </c>
      <c r="AS1687" s="117">
        <v>3137809</v>
      </c>
      <c r="AT1687" s="117"/>
      <c r="AU1687" s="117"/>
    </row>
    <row r="1688" spans="1:47" s="139" customFormat="1" ht="30" customHeight="1">
      <c r="A1688" s="54"/>
      <c r="B1688" s="54"/>
      <c r="C1688" s="54"/>
      <c r="D1688" s="54"/>
      <c r="E1688" s="54"/>
      <c r="F1688" s="54"/>
      <c r="G1688" s="54"/>
      <c r="H1688" s="54"/>
      <c r="I1688" s="54"/>
      <c r="J1688" s="54"/>
      <c r="K1688" s="54"/>
      <c r="L1688" s="54"/>
      <c r="M1688" s="54"/>
      <c r="N1688" s="54"/>
      <c r="O1688" s="54"/>
      <c r="P1688" s="54"/>
      <c r="Q1688" s="54"/>
      <c r="R1688" s="54"/>
      <c r="S1688" s="54"/>
      <c r="T1688" s="54"/>
      <c r="U1688" s="54"/>
      <c r="V1688" s="54"/>
      <c r="W1688" s="54"/>
      <c r="AQ1688" s="117" t="s">
        <v>59</v>
      </c>
      <c r="AR1688" s="117" t="s">
        <v>4733</v>
      </c>
      <c r="AS1688" s="117">
        <v>3137908</v>
      </c>
      <c r="AT1688" s="117"/>
      <c r="AU1688" s="117"/>
    </row>
    <row r="1689" spans="1:47" s="139" customFormat="1" ht="30" customHeight="1">
      <c r="A1689" s="54"/>
      <c r="B1689" s="54"/>
      <c r="C1689" s="54"/>
      <c r="D1689" s="54"/>
      <c r="E1689" s="54"/>
      <c r="F1689" s="54"/>
      <c r="G1689" s="54"/>
      <c r="H1689" s="54"/>
      <c r="I1689" s="54"/>
      <c r="J1689" s="54"/>
      <c r="K1689" s="54"/>
      <c r="L1689" s="54"/>
      <c r="M1689" s="54"/>
      <c r="N1689" s="54"/>
      <c r="O1689" s="54"/>
      <c r="P1689" s="54"/>
      <c r="Q1689" s="54"/>
      <c r="R1689" s="54"/>
      <c r="S1689" s="54"/>
      <c r="T1689" s="54"/>
      <c r="U1689" s="54"/>
      <c r="V1689" s="54"/>
      <c r="W1689" s="54"/>
      <c r="AQ1689" s="117" t="s">
        <v>59</v>
      </c>
      <c r="AR1689" s="117" t="s">
        <v>3350</v>
      </c>
      <c r="AS1689" s="117">
        <v>3138005</v>
      </c>
      <c r="AT1689" s="117"/>
      <c r="AU1689" s="117"/>
    </row>
    <row r="1690" spans="1:47" s="139" customFormat="1" ht="30" customHeight="1">
      <c r="A1690" s="54"/>
      <c r="B1690" s="54"/>
      <c r="C1690" s="54"/>
      <c r="D1690" s="54"/>
      <c r="E1690" s="54"/>
      <c r="F1690" s="54"/>
      <c r="G1690" s="54"/>
      <c r="H1690" s="54"/>
      <c r="I1690" s="54"/>
      <c r="J1690" s="54"/>
      <c r="K1690" s="54"/>
      <c r="L1690" s="54"/>
      <c r="M1690" s="54"/>
      <c r="N1690" s="54"/>
      <c r="O1690" s="54"/>
      <c r="P1690" s="54"/>
      <c r="Q1690" s="54"/>
      <c r="R1690" s="54"/>
      <c r="S1690" s="54"/>
      <c r="T1690" s="54"/>
      <c r="U1690" s="54"/>
      <c r="V1690" s="54"/>
      <c r="W1690" s="54"/>
      <c r="AQ1690" s="117" t="s">
        <v>59</v>
      </c>
      <c r="AR1690" s="117" t="s">
        <v>4738</v>
      </c>
      <c r="AS1690" s="117">
        <v>3138104</v>
      </c>
      <c r="AT1690" s="117"/>
      <c r="AU1690" s="117"/>
    </row>
    <row r="1691" spans="1:47" s="139" customFormat="1" ht="30" customHeight="1">
      <c r="A1691" s="54"/>
      <c r="B1691" s="54"/>
      <c r="C1691" s="54"/>
      <c r="D1691" s="54"/>
      <c r="E1691" s="54"/>
      <c r="F1691" s="54"/>
      <c r="G1691" s="54"/>
      <c r="H1691" s="54"/>
      <c r="I1691" s="54"/>
      <c r="J1691" s="54"/>
      <c r="K1691" s="54"/>
      <c r="L1691" s="54"/>
      <c r="M1691" s="54"/>
      <c r="N1691" s="54"/>
      <c r="O1691" s="54"/>
      <c r="P1691" s="54"/>
      <c r="Q1691" s="54"/>
      <c r="R1691" s="54"/>
      <c r="S1691" s="54"/>
      <c r="T1691" s="54"/>
      <c r="U1691" s="54"/>
      <c r="V1691" s="54"/>
      <c r="W1691" s="54"/>
      <c r="AQ1691" s="117" t="s">
        <v>59</v>
      </c>
      <c r="AR1691" s="117" t="s">
        <v>4741</v>
      </c>
      <c r="AS1691" s="117">
        <v>3138203</v>
      </c>
      <c r="AT1691" s="117"/>
      <c r="AU1691" s="117"/>
    </row>
    <row r="1692" spans="1:47" s="139" customFormat="1" ht="30" customHeight="1">
      <c r="A1692" s="54"/>
      <c r="B1692" s="54"/>
      <c r="C1692" s="54"/>
      <c r="D1692" s="54"/>
      <c r="E1692" s="54"/>
      <c r="F1692" s="54"/>
      <c r="G1692" s="54"/>
      <c r="H1692" s="54"/>
      <c r="I1692" s="54"/>
      <c r="J1692" s="54"/>
      <c r="K1692" s="54"/>
      <c r="L1692" s="54"/>
      <c r="M1692" s="54"/>
      <c r="N1692" s="54"/>
      <c r="O1692" s="54"/>
      <c r="P1692" s="54"/>
      <c r="Q1692" s="54"/>
      <c r="R1692" s="54"/>
      <c r="S1692" s="54"/>
      <c r="T1692" s="54"/>
      <c r="U1692" s="54"/>
      <c r="V1692" s="54"/>
      <c r="W1692" s="54"/>
      <c r="AQ1692" s="117" t="s">
        <v>59</v>
      </c>
      <c r="AR1692" s="117" t="s">
        <v>4743</v>
      </c>
      <c r="AS1692" s="117">
        <v>3138302</v>
      </c>
      <c r="AT1692" s="117"/>
      <c r="AU1692" s="117"/>
    </row>
    <row r="1693" spans="1:47" s="139" customFormat="1" ht="30" customHeight="1">
      <c r="A1693" s="54"/>
      <c r="B1693" s="54"/>
      <c r="C1693" s="54"/>
      <c r="D1693" s="54"/>
      <c r="E1693" s="54"/>
      <c r="F1693" s="54"/>
      <c r="G1693" s="54"/>
      <c r="H1693" s="54"/>
      <c r="I1693" s="54"/>
      <c r="J1693" s="54"/>
      <c r="K1693" s="54"/>
      <c r="L1693" s="54"/>
      <c r="M1693" s="54"/>
      <c r="N1693" s="54"/>
      <c r="O1693" s="54"/>
      <c r="P1693" s="54"/>
      <c r="Q1693" s="54"/>
      <c r="R1693" s="54"/>
      <c r="S1693" s="54"/>
      <c r="T1693" s="54"/>
      <c r="U1693" s="54"/>
      <c r="V1693" s="54"/>
      <c r="W1693" s="54"/>
      <c r="AQ1693" s="117" t="s">
        <v>59</v>
      </c>
      <c r="AR1693" s="117" t="s">
        <v>4745</v>
      </c>
      <c r="AS1693" s="117">
        <v>3138351</v>
      </c>
      <c r="AT1693" s="117"/>
      <c r="AU1693" s="117"/>
    </row>
    <row r="1694" spans="1:47" s="139" customFormat="1" ht="30" customHeight="1">
      <c r="A1694" s="54"/>
      <c r="B1694" s="54"/>
      <c r="C1694" s="54"/>
      <c r="D1694" s="54"/>
      <c r="E1694" s="54"/>
      <c r="F1694" s="54"/>
      <c r="G1694" s="54"/>
      <c r="H1694" s="54"/>
      <c r="I1694" s="54"/>
      <c r="J1694" s="54"/>
      <c r="K1694" s="54"/>
      <c r="L1694" s="54"/>
      <c r="M1694" s="54"/>
      <c r="N1694" s="54"/>
      <c r="O1694" s="54"/>
      <c r="P1694" s="54"/>
      <c r="Q1694" s="54"/>
      <c r="R1694" s="54"/>
      <c r="S1694" s="54"/>
      <c r="T1694" s="54"/>
      <c r="U1694" s="54"/>
      <c r="V1694" s="54"/>
      <c r="W1694" s="54"/>
      <c r="AQ1694" s="117" t="s">
        <v>59</v>
      </c>
      <c r="AR1694" s="117" t="s">
        <v>4748</v>
      </c>
      <c r="AS1694" s="117">
        <v>3138401</v>
      </c>
      <c r="AT1694" s="117"/>
      <c r="AU1694" s="117"/>
    </row>
    <row r="1695" spans="1:47" s="139" customFormat="1" ht="30" customHeight="1">
      <c r="A1695" s="54"/>
      <c r="B1695" s="54"/>
      <c r="C1695" s="54"/>
      <c r="D1695" s="54"/>
      <c r="E1695" s="54"/>
      <c r="F1695" s="54"/>
      <c r="G1695" s="54"/>
      <c r="H1695" s="54"/>
      <c r="I1695" s="54"/>
      <c r="J1695" s="54"/>
      <c r="K1695" s="54"/>
      <c r="L1695" s="54"/>
      <c r="M1695" s="54"/>
      <c r="N1695" s="54"/>
      <c r="O1695" s="54"/>
      <c r="P1695" s="54"/>
      <c r="Q1695" s="54"/>
      <c r="R1695" s="54"/>
      <c r="S1695" s="54"/>
      <c r="T1695" s="54"/>
      <c r="U1695" s="54"/>
      <c r="V1695" s="54"/>
      <c r="W1695" s="54"/>
      <c r="AQ1695" s="117" t="s">
        <v>59</v>
      </c>
      <c r="AR1695" s="117" t="s">
        <v>4750</v>
      </c>
      <c r="AS1695" s="117">
        <v>3138500</v>
      </c>
      <c r="AT1695" s="117"/>
      <c r="AU1695" s="117"/>
    </row>
    <row r="1696" spans="1:47" s="139" customFormat="1" ht="30" customHeight="1">
      <c r="A1696" s="54"/>
      <c r="B1696" s="54"/>
      <c r="C1696" s="54"/>
      <c r="D1696" s="54"/>
      <c r="E1696" s="54"/>
      <c r="F1696" s="54"/>
      <c r="G1696" s="54"/>
      <c r="H1696" s="54"/>
      <c r="I1696" s="54"/>
      <c r="J1696" s="54"/>
      <c r="K1696" s="54"/>
      <c r="L1696" s="54"/>
      <c r="M1696" s="54"/>
      <c r="N1696" s="54"/>
      <c r="O1696" s="54"/>
      <c r="P1696" s="54"/>
      <c r="Q1696" s="54"/>
      <c r="R1696" s="54"/>
      <c r="S1696" s="54"/>
      <c r="T1696" s="54"/>
      <c r="U1696" s="54"/>
      <c r="V1696" s="54"/>
      <c r="W1696" s="54"/>
      <c r="AQ1696" s="117" t="s">
        <v>59</v>
      </c>
      <c r="AR1696" s="117" t="s">
        <v>4753</v>
      </c>
      <c r="AS1696" s="117">
        <v>3138609</v>
      </c>
      <c r="AT1696" s="117"/>
      <c r="AU1696" s="117"/>
    </row>
    <row r="1697" spans="1:47" s="139" customFormat="1" ht="30" customHeight="1">
      <c r="A1697" s="54"/>
      <c r="B1697" s="54"/>
      <c r="C1697" s="54"/>
      <c r="D1697" s="54"/>
      <c r="E1697" s="54"/>
      <c r="F1697" s="54"/>
      <c r="G1697" s="54"/>
      <c r="H1697" s="54"/>
      <c r="I1697" s="54"/>
      <c r="J1697" s="54"/>
      <c r="K1697" s="54"/>
      <c r="L1697" s="54"/>
      <c r="M1697" s="54"/>
      <c r="N1697" s="54"/>
      <c r="O1697" s="54"/>
      <c r="P1697" s="54"/>
      <c r="Q1697" s="54"/>
      <c r="R1697" s="54"/>
      <c r="S1697" s="54"/>
      <c r="T1697" s="54"/>
      <c r="U1697" s="54"/>
      <c r="V1697" s="54"/>
      <c r="W1697" s="54"/>
      <c r="AQ1697" s="117" t="s">
        <v>59</v>
      </c>
      <c r="AR1697" s="117" t="s">
        <v>4756</v>
      </c>
      <c r="AS1697" s="117">
        <v>3138625</v>
      </c>
      <c r="AT1697" s="117"/>
      <c r="AU1697" s="117"/>
    </row>
    <row r="1698" spans="1:47" s="139" customFormat="1" ht="30" customHeight="1">
      <c r="A1698" s="54"/>
      <c r="B1698" s="54"/>
      <c r="C1698" s="54"/>
      <c r="D1698" s="54"/>
      <c r="E1698" s="54"/>
      <c r="F1698" s="54"/>
      <c r="G1698" s="54"/>
      <c r="H1698" s="54"/>
      <c r="I1698" s="54"/>
      <c r="J1698" s="54"/>
      <c r="K1698" s="54"/>
      <c r="L1698" s="54"/>
      <c r="M1698" s="54"/>
      <c r="N1698" s="54"/>
      <c r="O1698" s="54"/>
      <c r="P1698" s="54"/>
      <c r="Q1698" s="54"/>
      <c r="R1698" s="54"/>
      <c r="S1698" s="54"/>
      <c r="T1698" s="54"/>
      <c r="U1698" s="54"/>
      <c r="V1698" s="54"/>
      <c r="W1698" s="54"/>
      <c r="AQ1698" s="117" t="s">
        <v>59</v>
      </c>
      <c r="AR1698" s="117" t="s">
        <v>4759</v>
      </c>
      <c r="AS1698" s="117">
        <v>3138658</v>
      </c>
      <c r="AT1698" s="117"/>
      <c r="AU1698" s="117"/>
    </row>
    <row r="1699" spans="1:47" s="139" customFormat="1" ht="30" customHeight="1">
      <c r="A1699" s="54"/>
      <c r="B1699" s="54"/>
      <c r="C1699" s="54"/>
      <c r="D1699" s="54"/>
      <c r="E1699" s="54"/>
      <c r="F1699" s="54"/>
      <c r="G1699" s="54"/>
      <c r="H1699" s="54"/>
      <c r="I1699" s="54"/>
      <c r="J1699" s="54"/>
      <c r="K1699" s="54"/>
      <c r="L1699" s="54"/>
      <c r="M1699" s="54"/>
      <c r="N1699" s="54"/>
      <c r="O1699" s="54"/>
      <c r="P1699" s="54"/>
      <c r="Q1699" s="54"/>
      <c r="R1699" s="54"/>
      <c r="S1699" s="54"/>
      <c r="T1699" s="54"/>
      <c r="U1699" s="54"/>
      <c r="V1699" s="54"/>
      <c r="W1699" s="54"/>
      <c r="AQ1699" s="117" t="s">
        <v>59</v>
      </c>
      <c r="AR1699" s="117" t="s">
        <v>4762</v>
      </c>
      <c r="AS1699" s="117">
        <v>3138674</v>
      </c>
      <c r="AT1699" s="117"/>
      <c r="AU1699" s="117"/>
    </row>
    <row r="1700" spans="1:47" s="139" customFormat="1" ht="30" customHeight="1">
      <c r="A1700" s="54"/>
      <c r="B1700" s="54"/>
      <c r="C1700" s="54"/>
      <c r="D1700" s="54"/>
      <c r="E1700" s="54"/>
      <c r="F1700" s="54"/>
      <c r="G1700" s="54"/>
      <c r="H1700" s="54"/>
      <c r="I1700" s="54"/>
      <c r="J1700" s="54"/>
      <c r="K1700" s="54"/>
      <c r="L1700" s="54"/>
      <c r="M1700" s="54"/>
      <c r="N1700" s="54"/>
      <c r="O1700" s="54"/>
      <c r="P1700" s="54"/>
      <c r="Q1700" s="54"/>
      <c r="R1700" s="54"/>
      <c r="S1700" s="54"/>
      <c r="T1700" s="54"/>
      <c r="U1700" s="54"/>
      <c r="V1700" s="54"/>
      <c r="W1700" s="54"/>
      <c r="AQ1700" s="117" t="s">
        <v>59</v>
      </c>
      <c r="AR1700" s="117" t="s">
        <v>4764</v>
      </c>
      <c r="AS1700" s="117">
        <v>3138682</v>
      </c>
      <c r="AT1700" s="117"/>
      <c r="AU1700" s="117"/>
    </row>
    <row r="1701" spans="1:47" s="139" customFormat="1" ht="30" customHeight="1">
      <c r="A1701" s="54"/>
      <c r="B1701" s="54"/>
      <c r="C1701" s="54"/>
      <c r="D1701" s="54"/>
      <c r="E1701" s="54"/>
      <c r="F1701" s="54"/>
      <c r="G1701" s="54"/>
      <c r="H1701" s="54"/>
      <c r="I1701" s="54"/>
      <c r="J1701" s="54"/>
      <c r="K1701" s="54"/>
      <c r="L1701" s="54"/>
      <c r="M1701" s="54"/>
      <c r="N1701" s="54"/>
      <c r="O1701" s="54"/>
      <c r="P1701" s="54"/>
      <c r="Q1701" s="54"/>
      <c r="R1701" s="54"/>
      <c r="S1701" s="54"/>
      <c r="T1701" s="54"/>
      <c r="U1701" s="54"/>
      <c r="V1701" s="54"/>
      <c r="W1701" s="54"/>
      <c r="AQ1701" s="117" t="s">
        <v>59</v>
      </c>
      <c r="AR1701" s="117" t="s">
        <v>4765</v>
      </c>
      <c r="AS1701" s="117">
        <v>3138708</v>
      </c>
      <c r="AT1701" s="117"/>
      <c r="AU1701" s="117"/>
    </row>
    <row r="1702" spans="1:47" s="139" customFormat="1" ht="30" customHeight="1">
      <c r="A1702" s="54"/>
      <c r="B1702" s="54"/>
      <c r="C1702" s="54"/>
      <c r="D1702" s="54"/>
      <c r="E1702" s="54"/>
      <c r="F1702" s="54"/>
      <c r="G1702" s="54"/>
      <c r="H1702" s="54"/>
      <c r="I1702" s="54"/>
      <c r="J1702" s="54"/>
      <c r="K1702" s="54"/>
      <c r="L1702" s="54"/>
      <c r="M1702" s="54"/>
      <c r="N1702" s="54"/>
      <c r="O1702" s="54"/>
      <c r="P1702" s="54"/>
      <c r="Q1702" s="54"/>
      <c r="R1702" s="54"/>
      <c r="S1702" s="54"/>
      <c r="T1702" s="54"/>
      <c r="U1702" s="54"/>
      <c r="V1702" s="54"/>
      <c r="W1702" s="54"/>
      <c r="AQ1702" s="117" t="s">
        <v>59</v>
      </c>
      <c r="AR1702" s="117" t="s">
        <v>4768</v>
      </c>
      <c r="AS1702" s="117">
        <v>3138807</v>
      </c>
      <c r="AT1702" s="117"/>
      <c r="AU1702" s="117"/>
    </row>
    <row r="1703" spans="1:47" s="139" customFormat="1" ht="30" customHeight="1">
      <c r="A1703" s="54"/>
      <c r="B1703" s="54"/>
      <c r="C1703" s="54"/>
      <c r="D1703" s="54"/>
      <c r="E1703" s="54"/>
      <c r="F1703" s="54"/>
      <c r="G1703" s="54"/>
      <c r="H1703" s="54"/>
      <c r="I1703" s="54"/>
      <c r="J1703" s="54"/>
      <c r="K1703" s="54"/>
      <c r="L1703" s="54"/>
      <c r="M1703" s="54"/>
      <c r="N1703" s="54"/>
      <c r="O1703" s="54"/>
      <c r="P1703" s="54"/>
      <c r="Q1703" s="54"/>
      <c r="R1703" s="54"/>
      <c r="S1703" s="54"/>
      <c r="T1703" s="54"/>
      <c r="U1703" s="54"/>
      <c r="V1703" s="54"/>
      <c r="W1703" s="54"/>
      <c r="AQ1703" s="117" t="s">
        <v>59</v>
      </c>
      <c r="AR1703" s="117" t="s">
        <v>4771</v>
      </c>
      <c r="AS1703" s="117">
        <v>3138906</v>
      </c>
      <c r="AT1703" s="117"/>
      <c r="AU1703" s="117"/>
    </row>
    <row r="1704" spans="1:47" s="139" customFormat="1" ht="30" customHeight="1">
      <c r="A1704" s="54"/>
      <c r="B1704" s="54"/>
      <c r="C1704" s="54"/>
      <c r="D1704" s="54"/>
      <c r="E1704" s="54"/>
      <c r="F1704" s="54"/>
      <c r="G1704" s="54"/>
      <c r="H1704" s="54"/>
      <c r="I1704" s="54"/>
      <c r="J1704" s="54"/>
      <c r="K1704" s="54"/>
      <c r="L1704" s="54"/>
      <c r="M1704" s="54"/>
      <c r="N1704" s="54"/>
      <c r="O1704" s="54"/>
      <c r="P1704" s="54"/>
      <c r="Q1704" s="54"/>
      <c r="R1704" s="54"/>
      <c r="S1704" s="54"/>
      <c r="T1704" s="54"/>
      <c r="U1704" s="54"/>
      <c r="V1704" s="54"/>
      <c r="W1704" s="54"/>
      <c r="AQ1704" s="117" t="s">
        <v>59</v>
      </c>
      <c r="AR1704" s="117" t="s">
        <v>4774</v>
      </c>
      <c r="AS1704" s="117">
        <v>3139003</v>
      </c>
      <c r="AT1704" s="117"/>
      <c r="AU1704" s="117"/>
    </row>
    <row r="1705" spans="1:47" s="139" customFormat="1" ht="30" customHeight="1">
      <c r="A1705" s="54"/>
      <c r="B1705" s="54"/>
      <c r="C1705" s="54"/>
      <c r="D1705" s="54"/>
      <c r="E1705" s="54"/>
      <c r="F1705" s="54"/>
      <c r="G1705" s="54"/>
      <c r="H1705" s="54"/>
      <c r="I1705" s="54"/>
      <c r="J1705" s="54"/>
      <c r="K1705" s="54"/>
      <c r="L1705" s="54"/>
      <c r="M1705" s="54"/>
      <c r="N1705" s="54"/>
      <c r="O1705" s="54"/>
      <c r="P1705" s="54"/>
      <c r="Q1705" s="54"/>
      <c r="R1705" s="54"/>
      <c r="S1705" s="54"/>
      <c r="T1705" s="54"/>
      <c r="U1705" s="54"/>
      <c r="V1705" s="54"/>
      <c r="W1705" s="54"/>
      <c r="AQ1705" s="117" t="s">
        <v>59</v>
      </c>
      <c r="AR1705" s="117" t="s">
        <v>4777</v>
      </c>
      <c r="AS1705" s="117">
        <v>3139102</v>
      </c>
      <c r="AT1705" s="117"/>
      <c r="AU1705" s="117"/>
    </row>
    <row r="1706" spans="1:47" s="139" customFormat="1" ht="30" customHeight="1">
      <c r="A1706" s="54"/>
      <c r="B1706" s="54"/>
      <c r="C1706" s="54"/>
      <c r="D1706" s="54"/>
      <c r="E1706" s="54"/>
      <c r="F1706" s="54"/>
      <c r="G1706" s="54"/>
      <c r="H1706" s="54"/>
      <c r="I1706" s="54"/>
      <c r="J1706" s="54"/>
      <c r="K1706" s="54"/>
      <c r="L1706" s="54"/>
      <c r="M1706" s="54"/>
      <c r="N1706" s="54"/>
      <c r="O1706" s="54"/>
      <c r="P1706" s="54"/>
      <c r="Q1706" s="54"/>
      <c r="R1706" s="54"/>
      <c r="S1706" s="54"/>
      <c r="T1706" s="54"/>
      <c r="U1706" s="54"/>
      <c r="V1706" s="54"/>
      <c r="W1706" s="54"/>
      <c r="AQ1706" s="117" t="s">
        <v>59</v>
      </c>
      <c r="AR1706" s="117" t="s">
        <v>4780</v>
      </c>
      <c r="AS1706" s="117">
        <v>3139201</v>
      </c>
      <c r="AT1706" s="117"/>
      <c r="AU1706" s="117"/>
    </row>
    <row r="1707" spans="1:47" s="139" customFormat="1" ht="30" customHeight="1">
      <c r="A1707" s="54"/>
      <c r="B1707" s="54"/>
      <c r="C1707" s="54"/>
      <c r="D1707" s="54"/>
      <c r="E1707" s="54"/>
      <c r="F1707" s="54"/>
      <c r="G1707" s="54"/>
      <c r="H1707" s="54"/>
      <c r="I1707" s="54"/>
      <c r="J1707" s="54"/>
      <c r="K1707" s="54"/>
      <c r="L1707" s="54"/>
      <c r="M1707" s="54"/>
      <c r="N1707" s="54"/>
      <c r="O1707" s="54"/>
      <c r="P1707" s="54"/>
      <c r="Q1707" s="54"/>
      <c r="R1707" s="54"/>
      <c r="S1707" s="54"/>
      <c r="T1707" s="54"/>
      <c r="U1707" s="54"/>
      <c r="V1707" s="54"/>
      <c r="W1707" s="54"/>
      <c r="AQ1707" s="117" t="s">
        <v>59</v>
      </c>
      <c r="AR1707" s="117" t="s">
        <v>4783</v>
      </c>
      <c r="AS1707" s="117">
        <v>3139250</v>
      </c>
      <c r="AT1707" s="117"/>
      <c r="AU1707" s="117"/>
    </row>
    <row r="1708" spans="1:47" s="139" customFormat="1" ht="30" customHeight="1">
      <c r="A1708" s="54"/>
      <c r="B1708" s="54"/>
      <c r="C1708" s="54"/>
      <c r="D1708" s="54"/>
      <c r="E1708" s="54"/>
      <c r="F1708" s="54"/>
      <c r="G1708" s="54"/>
      <c r="H1708" s="54"/>
      <c r="I1708" s="54"/>
      <c r="J1708" s="54"/>
      <c r="K1708" s="54"/>
      <c r="L1708" s="54"/>
      <c r="M1708" s="54"/>
      <c r="N1708" s="54"/>
      <c r="O1708" s="54"/>
      <c r="P1708" s="54"/>
      <c r="Q1708" s="54"/>
      <c r="R1708" s="54"/>
      <c r="S1708" s="54"/>
      <c r="T1708" s="54"/>
      <c r="U1708" s="54"/>
      <c r="V1708" s="54"/>
      <c r="W1708" s="54"/>
      <c r="AQ1708" s="117" t="s">
        <v>59</v>
      </c>
      <c r="AR1708" s="117" t="s">
        <v>4786</v>
      </c>
      <c r="AS1708" s="117">
        <v>3139300</v>
      </c>
      <c r="AT1708" s="117"/>
      <c r="AU1708" s="117"/>
    </row>
    <row r="1709" spans="1:47" s="139" customFormat="1" ht="30" customHeight="1">
      <c r="A1709" s="54"/>
      <c r="B1709" s="54"/>
      <c r="C1709" s="54"/>
      <c r="D1709" s="54"/>
      <c r="E1709" s="54"/>
      <c r="F1709" s="54"/>
      <c r="G1709" s="54"/>
      <c r="H1709" s="54"/>
      <c r="I1709" s="54"/>
      <c r="J1709" s="54"/>
      <c r="K1709" s="54"/>
      <c r="L1709" s="54"/>
      <c r="M1709" s="54"/>
      <c r="N1709" s="54"/>
      <c r="O1709" s="54"/>
      <c r="P1709" s="54"/>
      <c r="Q1709" s="54"/>
      <c r="R1709" s="54"/>
      <c r="S1709" s="54"/>
      <c r="T1709" s="54"/>
      <c r="U1709" s="54"/>
      <c r="V1709" s="54"/>
      <c r="W1709" s="54"/>
      <c r="AQ1709" s="117" t="s">
        <v>59</v>
      </c>
      <c r="AR1709" s="117" t="s">
        <v>4789</v>
      </c>
      <c r="AS1709" s="117">
        <v>3139409</v>
      </c>
      <c r="AT1709" s="117"/>
      <c r="AU1709" s="117"/>
    </row>
    <row r="1710" spans="1:47" s="139" customFormat="1" ht="30" customHeight="1">
      <c r="A1710" s="54"/>
      <c r="B1710" s="54"/>
      <c r="C1710" s="54"/>
      <c r="D1710" s="54"/>
      <c r="E1710" s="54"/>
      <c r="F1710" s="54"/>
      <c r="G1710" s="54"/>
      <c r="H1710" s="54"/>
      <c r="I1710" s="54"/>
      <c r="J1710" s="54"/>
      <c r="K1710" s="54"/>
      <c r="L1710" s="54"/>
      <c r="M1710" s="54"/>
      <c r="N1710" s="54"/>
      <c r="O1710" s="54"/>
      <c r="P1710" s="54"/>
      <c r="Q1710" s="54"/>
      <c r="R1710" s="54"/>
      <c r="S1710" s="54"/>
      <c r="T1710" s="54"/>
      <c r="U1710" s="54"/>
      <c r="V1710" s="54"/>
      <c r="W1710" s="54"/>
      <c r="AQ1710" s="117" t="s">
        <v>59</v>
      </c>
      <c r="AR1710" s="117" t="s">
        <v>4792</v>
      </c>
      <c r="AS1710" s="117">
        <v>3139508</v>
      </c>
      <c r="AT1710" s="117"/>
      <c r="AU1710" s="117"/>
    </row>
    <row r="1711" spans="1:47" s="139" customFormat="1" ht="30" customHeight="1">
      <c r="A1711" s="54"/>
      <c r="B1711" s="54"/>
      <c r="C1711" s="54"/>
      <c r="D1711" s="54"/>
      <c r="E1711" s="54"/>
      <c r="F1711" s="54"/>
      <c r="G1711" s="54"/>
      <c r="H1711" s="54"/>
      <c r="I1711" s="54"/>
      <c r="J1711" s="54"/>
      <c r="K1711" s="54"/>
      <c r="L1711" s="54"/>
      <c r="M1711" s="54"/>
      <c r="N1711" s="54"/>
      <c r="O1711" s="54"/>
      <c r="P1711" s="54"/>
      <c r="Q1711" s="54"/>
      <c r="R1711" s="54"/>
      <c r="S1711" s="54"/>
      <c r="T1711" s="54"/>
      <c r="U1711" s="54"/>
      <c r="V1711" s="54"/>
      <c r="W1711" s="54"/>
      <c r="AQ1711" s="117" t="s">
        <v>59</v>
      </c>
      <c r="AR1711" s="117" t="s">
        <v>4795</v>
      </c>
      <c r="AS1711" s="117">
        <v>3139607</v>
      </c>
      <c r="AT1711" s="117"/>
      <c r="AU1711" s="117"/>
    </row>
    <row r="1712" spans="1:47" s="139" customFormat="1" ht="30" customHeight="1">
      <c r="A1712" s="54"/>
      <c r="B1712" s="54"/>
      <c r="C1712" s="54"/>
      <c r="D1712" s="54"/>
      <c r="E1712" s="54"/>
      <c r="F1712" s="54"/>
      <c r="G1712" s="54"/>
      <c r="H1712" s="54"/>
      <c r="I1712" s="54"/>
      <c r="J1712" s="54"/>
      <c r="K1712" s="54"/>
      <c r="L1712" s="54"/>
      <c r="M1712" s="54"/>
      <c r="N1712" s="54"/>
      <c r="O1712" s="54"/>
      <c r="P1712" s="54"/>
      <c r="Q1712" s="54"/>
      <c r="R1712" s="54"/>
      <c r="S1712" s="54"/>
      <c r="T1712" s="54"/>
      <c r="U1712" s="54"/>
      <c r="V1712" s="54"/>
      <c r="W1712" s="54"/>
      <c r="AQ1712" s="117" t="s">
        <v>59</v>
      </c>
      <c r="AR1712" s="117" t="s">
        <v>4798</v>
      </c>
      <c r="AS1712" s="117">
        <v>3139805</v>
      </c>
      <c r="AT1712" s="117"/>
      <c r="AU1712" s="117"/>
    </row>
    <row r="1713" spans="1:47" s="139" customFormat="1" ht="30" customHeight="1">
      <c r="A1713" s="54"/>
      <c r="B1713" s="54"/>
      <c r="C1713" s="54"/>
      <c r="D1713" s="54"/>
      <c r="E1713" s="54"/>
      <c r="F1713" s="54"/>
      <c r="G1713" s="54"/>
      <c r="H1713" s="54"/>
      <c r="I1713" s="54"/>
      <c r="J1713" s="54"/>
      <c r="K1713" s="54"/>
      <c r="L1713" s="54"/>
      <c r="M1713" s="54"/>
      <c r="N1713" s="54"/>
      <c r="O1713" s="54"/>
      <c r="P1713" s="54"/>
      <c r="Q1713" s="54"/>
      <c r="R1713" s="54"/>
      <c r="S1713" s="54"/>
      <c r="T1713" s="54"/>
      <c r="U1713" s="54"/>
      <c r="V1713" s="54"/>
      <c r="W1713" s="54"/>
      <c r="AQ1713" s="117" t="s">
        <v>59</v>
      </c>
      <c r="AR1713" s="117" t="s">
        <v>4801</v>
      </c>
      <c r="AS1713" s="117">
        <v>3139706</v>
      </c>
      <c r="AT1713" s="117"/>
      <c r="AU1713" s="117"/>
    </row>
    <row r="1714" spans="1:47" s="139" customFormat="1" ht="30" customHeight="1">
      <c r="A1714" s="54"/>
      <c r="B1714" s="54"/>
      <c r="C1714" s="54"/>
      <c r="D1714" s="54"/>
      <c r="E1714" s="54"/>
      <c r="F1714" s="54"/>
      <c r="G1714" s="54"/>
      <c r="H1714" s="54"/>
      <c r="I1714" s="54"/>
      <c r="J1714" s="54"/>
      <c r="K1714" s="54"/>
      <c r="L1714" s="54"/>
      <c r="M1714" s="54"/>
      <c r="N1714" s="54"/>
      <c r="O1714" s="54"/>
      <c r="P1714" s="54"/>
      <c r="Q1714" s="54"/>
      <c r="R1714" s="54"/>
      <c r="S1714" s="54"/>
      <c r="T1714" s="54"/>
      <c r="U1714" s="54"/>
      <c r="V1714" s="54"/>
      <c r="W1714" s="54"/>
      <c r="AQ1714" s="117" t="s">
        <v>59</v>
      </c>
      <c r="AR1714" s="117" t="s">
        <v>4804</v>
      </c>
      <c r="AS1714" s="117">
        <v>3139904</v>
      </c>
      <c r="AT1714" s="117"/>
      <c r="AU1714" s="117"/>
    </row>
    <row r="1715" spans="1:47" s="139" customFormat="1" ht="30" customHeight="1">
      <c r="A1715" s="54"/>
      <c r="B1715" s="54"/>
      <c r="C1715" s="54"/>
      <c r="D1715" s="54"/>
      <c r="E1715" s="54"/>
      <c r="F1715" s="54"/>
      <c r="G1715" s="54"/>
      <c r="H1715" s="54"/>
      <c r="I1715" s="54"/>
      <c r="J1715" s="54"/>
      <c r="K1715" s="54"/>
      <c r="L1715" s="54"/>
      <c r="M1715" s="54"/>
      <c r="N1715" s="54"/>
      <c r="O1715" s="54"/>
      <c r="P1715" s="54"/>
      <c r="Q1715" s="54"/>
      <c r="R1715" s="54"/>
      <c r="S1715" s="54"/>
      <c r="T1715" s="54"/>
      <c r="U1715" s="54"/>
      <c r="V1715" s="54"/>
      <c r="W1715" s="54"/>
      <c r="AQ1715" s="117" t="s">
        <v>59</v>
      </c>
      <c r="AR1715" s="117" t="s">
        <v>4807</v>
      </c>
      <c r="AS1715" s="117">
        <v>3140001</v>
      </c>
      <c r="AT1715" s="117"/>
      <c r="AU1715" s="117"/>
    </row>
    <row r="1716" spans="1:47" s="139" customFormat="1" ht="30" customHeight="1">
      <c r="A1716" s="54"/>
      <c r="B1716" s="54"/>
      <c r="C1716" s="54"/>
      <c r="D1716" s="54"/>
      <c r="E1716" s="54"/>
      <c r="F1716" s="54"/>
      <c r="G1716" s="54"/>
      <c r="H1716" s="54"/>
      <c r="I1716" s="54"/>
      <c r="J1716" s="54"/>
      <c r="K1716" s="54"/>
      <c r="L1716" s="54"/>
      <c r="M1716" s="54"/>
      <c r="N1716" s="54"/>
      <c r="O1716" s="54"/>
      <c r="P1716" s="54"/>
      <c r="Q1716" s="54"/>
      <c r="R1716" s="54"/>
      <c r="S1716" s="54"/>
      <c r="T1716" s="54"/>
      <c r="U1716" s="54"/>
      <c r="V1716" s="54"/>
      <c r="W1716" s="54"/>
      <c r="AQ1716" s="117" t="s">
        <v>59</v>
      </c>
      <c r="AR1716" s="117" t="s">
        <v>4810</v>
      </c>
      <c r="AS1716" s="117">
        <v>3140100</v>
      </c>
      <c r="AT1716" s="117"/>
      <c r="AU1716" s="117"/>
    </row>
    <row r="1717" spans="1:47" s="139" customFormat="1" ht="30" customHeight="1">
      <c r="A1717" s="54"/>
      <c r="B1717" s="54"/>
      <c r="C1717" s="54"/>
      <c r="D1717" s="54"/>
      <c r="E1717" s="54"/>
      <c r="F1717" s="54"/>
      <c r="G1717" s="54"/>
      <c r="H1717" s="54"/>
      <c r="I1717" s="54"/>
      <c r="J1717" s="54"/>
      <c r="K1717" s="54"/>
      <c r="L1717" s="54"/>
      <c r="M1717" s="54"/>
      <c r="N1717" s="54"/>
      <c r="O1717" s="54"/>
      <c r="P1717" s="54"/>
      <c r="Q1717" s="54"/>
      <c r="R1717" s="54"/>
      <c r="S1717" s="54"/>
      <c r="T1717" s="54"/>
      <c r="U1717" s="54"/>
      <c r="V1717" s="54"/>
      <c r="W1717" s="54"/>
      <c r="AQ1717" s="117" t="s">
        <v>59</v>
      </c>
      <c r="AR1717" s="117" t="s">
        <v>4813</v>
      </c>
      <c r="AS1717" s="117">
        <v>3140159</v>
      </c>
      <c r="AT1717" s="117"/>
      <c r="AU1717" s="117"/>
    </row>
    <row r="1718" spans="1:47" s="139" customFormat="1" ht="30" customHeight="1">
      <c r="A1718" s="54"/>
      <c r="B1718" s="54"/>
      <c r="C1718" s="54"/>
      <c r="D1718" s="54"/>
      <c r="E1718" s="54"/>
      <c r="F1718" s="54"/>
      <c r="G1718" s="54"/>
      <c r="H1718" s="54"/>
      <c r="I1718" s="54"/>
      <c r="J1718" s="54"/>
      <c r="K1718" s="54"/>
      <c r="L1718" s="54"/>
      <c r="M1718" s="54"/>
      <c r="N1718" s="54"/>
      <c r="O1718" s="54"/>
      <c r="P1718" s="54"/>
      <c r="Q1718" s="54"/>
      <c r="R1718" s="54"/>
      <c r="S1718" s="54"/>
      <c r="T1718" s="54"/>
      <c r="U1718" s="54"/>
      <c r="V1718" s="54"/>
      <c r="W1718" s="54"/>
      <c r="AQ1718" s="117" t="s">
        <v>59</v>
      </c>
      <c r="AR1718" s="117" t="s">
        <v>4815</v>
      </c>
      <c r="AS1718" s="117">
        <v>3140209</v>
      </c>
      <c r="AT1718" s="117"/>
      <c r="AU1718" s="117"/>
    </row>
    <row r="1719" spans="1:47" s="139" customFormat="1" ht="30" customHeight="1">
      <c r="A1719" s="54"/>
      <c r="B1719" s="54"/>
      <c r="C1719" s="54"/>
      <c r="D1719" s="54"/>
      <c r="E1719" s="54"/>
      <c r="F1719" s="54"/>
      <c r="G1719" s="54"/>
      <c r="H1719" s="54"/>
      <c r="I1719" s="54"/>
      <c r="J1719" s="54"/>
      <c r="K1719" s="54"/>
      <c r="L1719" s="54"/>
      <c r="M1719" s="54"/>
      <c r="N1719" s="54"/>
      <c r="O1719" s="54"/>
      <c r="P1719" s="54"/>
      <c r="Q1719" s="54"/>
      <c r="R1719" s="54"/>
      <c r="S1719" s="54"/>
      <c r="T1719" s="54"/>
      <c r="U1719" s="54"/>
      <c r="V1719" s="54"/>
      <c r="W1719" s="54"/>
      <c r="AQ1719" s="117" t="s">
        <v>59</v>
      </c>
      <c r="AR1719" s="117" t="s">
        <v>4817</v>
      </c>
      <c r="AS1719" s="117">
        <v>3140308</v>
      </c>
      <c r="AT1719" s="117"/>
      <c r="AU1719" s="117"/>
    </row>
    <row r="1720" spans="1:47" s="139" customFormat="1" ht="30" customHeight="1">
      <c r="A1720" s="54"/>
      <c r="B1720" s="54"/>
      <c r="C1720" s="54"/>
      <c r="D1720" s="54"/>
      <c r="E1720" s="54"/>
      <c r="F1720" s="54"/>
      <c r="G1720" s="54"/>
      <c r="H1720" s="54"/>
      <c r="I1720" s="54"/>
      <c r="J1720" s="54"/>
      <c r="K1720" s="54"/>
      <c r="L1720" s="54"/>
      <c r="M1720" s="54"/>
      <c r="N1720" s="54"/>
      <c r="O1720" s="54"/>
      <c r="P1720" s="54"/>
      <c r="Q1720" s="54"/>
      <c r="R1720" s="54"/>
      <c r="S1720" s="54"/>
      <c r="T1720" s="54"/>
      <c r="U1720" s="54"/>
      <c r="V1720" s="54"/>
      <c r="W1720" s="54"/>
      <c r="AQ1720" s="117" t="s">
        <v>59</v>
      </c>
      <c r="AR1720" s="117" t="s">
        <v>4820</v>
      </c>
      <c r="AS1720" s="117">
        <v>3140407</v>
      </c>
      <c r="AT1720" s="117"/>
      <c r="AU1720" s="117"/>
    </row>
    <row r="1721" spans="1:47" s="139" customFormat="1" ht="30" customHeight="1">
      <c r="A1721" s="54"/>
      <c r="B1721" s="54"/>
      <c r="C1721" s="54"/>
      <c r="D1721" s="54"/>
      <c r="E1721" s="54"/>
      <c r="F1721" s="54"/>
      <c r="G1721" s="54"/>
      <c r="H1721" s="54"/>
      <c r="I1721" s="54"/>
      <c r="J1721" s="54"/>
      <c r="K1721" s="54"/>
      <c r="L1721" s="54"/>
      <c r="M1721" s="54"/>
      <c r="N1721" s="54"/>
      <c r="O1721" s="54"/>
      <c r="P1721" s="54"/>
      <c r="Q1721" s="54"/>
      <c r="R1721" s="54"/>
      <c r="S1721" s="54"/>
      <c r="T1721" s="54"/>
      <c r="U1721" s="54"/>
      <c r="V1721" s="54"/>
      <c r="W1721" s="54"/>
      <c r="AQ1721" s="117" t="s">
        <v>59</v>
      </c>
      <c r="AR1721" s="117" t="s">
        <v>4823</v>
      </c>
      <c r="AS1721" s="117">
        <v>3140506</v>
      </c>
      <c r="AT1721" s="117"/>
      <c r="AU1721" s="117"/>
    </row>
    <row r="1722" spans="1:47" s="139" customFormat="1" ht="30" customHeight="1">
      <c r="A1722" s="54"/>
      <c r="B1722" s="54"/>
      <c r="C1722" s="54"/>
      <c r="D1722" s="54"/>
      <c r="E1722" s="54"/>
      <c r="F1722" s="54"/>
      <c r="G1722" s="54"/>
      <c r="H1722" s="54"/>
      <c r="I1722" s="54"/>
      <c r="J1722" s="54"/>
      <c r="K1722" s="54"/>
      <c r="L1722" s="54"/>
      <c r="M1722" s="54"/>
      <c r="N1722" s="54"/>
      <c r="O1722" s="54"/>
      <c r="P1722" s="54"/>
      <c r="Q1722" s="54"/>
      <c r="R1722" s="54"/>
      <c r="S1722" s="54"/>
      <c r="T1722" s="54"/>
      <c r="U1722" s="54"/>
      <c r="V1722" s="54"/>
      <c r="W1722" s="54"/>
      <c r="AQ1722" s="117" t="s">
        <v>59</v>
      </c>
      <c r="AR1722" s="117" t="s">
        <v>4826</v>
      </c>
      <c r="AS1722" s="117">
        <v>3140530</v>
      </c>
      <c r="AT1722" s="117"/>
      <c r="AU1722" s="117"/>
    </row>
    <row r="1723" spans="1:47" s="139" customFormat="1" ht="30" customHeight="1">
      <c r="A1723" s="54"/>
      <c r="B1723" s="54"/>
      <c r="C1723" s="54"/>
      <c r="D1723" s="54"/>
      <c r="E1723" s="54"/>
      <c r="F1723" s="54"/>
      <c r="G1723" s="54"/>
      <c r="H1723" s="54"/>
      <c r="I1723" s="54"/>
      <c r="J1723" s="54"/>
      <c r="K1723" s="54"/>
      <c r="L1723" s="54"/>
      <c r="M1723" s="54"/>
      <c r="N1723" s="54"/>
      <c r="O1723" s="54"/>
      <c r="P1723" s="54"/>
      <c r="Q1723" s="54"/>
      <c r="R1723" s="54"/>
      <c r="S1723" s="54"/>
      <c r="T1723" s="54"/>
      <c r="U1723" s="54"/>
      <c r="V1723" s="54"/>
      <c r="W1723" s="54"/>
      <c r="AQ1723" s="117" t="s">
        <v>59</v>
      </c>
      <c r="AR1723" s="117" t="s">
        <v>4829</v>
      </c>
      <c r="AS1723" s="117">
        <v>3140555</v>
      </c>
      <c r="AT1723" s="117"/>
      <c r="AU1723" s="117"/>
    </row>
    <row r="1724" spans="1:47" s="139" customFormat="1" ht="30" customHeight="1">
      <c r="A1724" s="54"/>
      <c r="B1724" s="54"/>
      <c r="C1724" s="54"/>
      <c r="D1724" s="54"/>
      <c r="E1724" s="54"/>
      <c r="F1724" s="54"/>
      <c r="G1724" s="54"/>
      <c r="H1724" s="54"/>
      <c r="I1724" s="54"/>
      <c r="J1724" s="54"/>
      <c r="K1724" s="54"/>
      <c r="L1724" s="54"/>
      <c r="M1724" s="54"/>
      <c r="N1724" s="54"/>
      <c r="O1724" s="54"/>
      <c r="P1724" s="54"/>
      <c r="Q1724" s="54"/>
      <c r="R1724" s="54"/>
      <c r="S1724" s="54"/>
      <c r="T1724" s="54"/>
      <c r="U1724" s="54"/>
      <c r="V1724" s="54"/>
      <c r="W1724" s="54"/>
      <c r="AQ1724" s="117" t="s">
        <v>59</v>
      </c>
      <c r="AR1724" s="117" t="s">
        <v>4832</v>
      </c>
      <c r="AS1724" s="117">
        <v>3140605</v>
      </c>
      <c r="AT1724" s="117"/>
      <c r="AU1724" s="117"/>
    </row>
    <row r="1725" spans="1:47" s="139" customFormat="1" ht="30" customHeight="1">
      <c r="A1725" s="54"/>
      <c r="B1725" s="54"/>
      <c r="C1725" s="54"/>
      <c r="D1725" s="54"/>
      <c r="E1725" s="54"/>
      <c r="F1725" s="54"/>
      <c r="G1725" s="54"/>
      <c r="H1725" s="54"/>
      <c r="I1725" s="54"/>
      <c r="J1725" s="54"/>
      <c r="K1725" s="54"/>
      <c r="L1725" s="54"/>
      <c r="M1725" s="54"/>
      <c r="N1725" s="54"/>
      <c r="O1725" s="54"/>
      <c r="P1725" s="54"/>
      <c r="Q1725" s="54"/>
      <c r="R1725" s="54"/>
      <c r="S1725" s="54"/>
      <c r="T1725" s="54"/>
      <c r="U1725" s="54"/>
      <c r="V1725" s="54"/>
      <c r="W1725" s="54"/>
      <c r="AQ1725" s="117" t="s">
        <v>59</v>
      </c>
      <c r="AR1725" s="117" t="s">
        <v>4835</v>
      </c>
      <c r="AS1725" s="117">
        <v>3140704</v>
      </c>
      <c r="AT1725" s="117"/>
      <c r="AU1725" s="117"/>
    </row>
    <row r="1726" spans="1:47" s="139" customFormat="1" ht="30" customHeight="1">
      <c r="A1726" s="54"/>
      <c r="B1726" s="54"/>
      <c r="C1726" s="54"/>
      <c r="D1726" s="54"/>
      <c r="E1726" s="54"/>
      <c r="F1726" s="54"/>
      <c r="G1726" s="54"/>
      <c r="H1726" s="54"/>
      <c r="I1726" s="54"/>
      <c r="J1726" s="54"/>
      <c r="K1726" s="54"/>
      <c r="L1726" s="54"/>
      <c r="M1726" s="54"/>
      <c r="N1726" s="54"/>
      <c r="O1726" s="54"/>
      <c r="P1726" s="54"/>
      <c r="Q1726" s="54"/>
      <c r="R1726" s="54"/>
      <c r="S1726" s="54"/>
      <c r="T1726" s="54"/>
      <c r="U1726" s="54"/>
      <c r="V1726" s="54"/>
      <c r="W1726" s="54"/>
      <c r="AQ1726" s="117" t="s">
        <v>59</v>
      </c>
      <c r="AR1726" s="117" t="s">
        <v>4838</v>
      </c>
      <c r="AS1726" s="117">
        <v>3171501</v>
      </c>
      <c r="AT1726" s="117"/>
      <c r="AU1726" s="117"/>
    </row>
    <row r="1727" spans="1:47" s="139" customFormat="1" ht="30" customHeight="1">
      <c r="A1727" s="54"/>
      <c r="B1727" s="54"/>
      <c r="C1727" s="54"/>
      <c r="D1727" s="54"/>
      <c r="E1727" s="54"/>
      <c r="F1727" s="54"/>
      <c r="G1727" s="54"/>
      <c r="H1727" s="54"/>
      <c r="I1727" s="54"/>
      <c r="J1727" s="54"/>
      <c r="K1727" s="54"/>
      <c r="L1727" s="54"/>
      <c r="M1727" s="54"/>
      <c r="N1727" s="54"/>
      <c r="O1727" s="54"/>
      <c r="P1727" s="54"/>
      <c r="Q1727" s="54"/>
      <c r="R1727" s="54"/>
      <c r="S1727" s="54"/>
      <c r="T1727" s="54"/>
      <c r="U1727" s="54"/>
      <c r="V1727" s="54"/>
      <c r="W1727" s="54"/>
      <c r="AQ1727" s="117" t="s">
        <v>59</v>
      </c>
      <c r="AR1727" s="117" t="s">
        <v>4841</v>
      </c>
      <c r="AS1727" s="117">
        <v>3140803</v>
      </c>
      <c r="AT1727" s="117"/>
      <c r="AU1727" s="117"/>
    </row>
    <row r="1728" spans="1:47" s="139" customFormat="1" ht="30" customHeight="1">
      <c r="A1728" s="54"/>
      <c r="B1728" s="54"/>
      <c r="C1728" s="54"/>
      <c r="D1728" s="54"/>
      <c r="E1728" s="54"/>
      <c r="F1728" s="54"/>
      <c r="G1728" s="54"/>
      <c r="H1728" s="54"/>
      <c r="I1728" s="54"/>
      <c r="J1728" s="54"/>
      <c r="K1728" s="54"/>
      <c r="L1728" s="54"/>
      <c r="M1728" s="54"/>
      <c r="N1728" s="54"/>
      <c r="O1728" s="54"/>
      <c r="P1728" s="54"/>
      <c r="Q1728" s="54"/>
      <c r="R1728" s="54"/>
      <c r="S1728" s="54"/>
      <c r="T1728" s="54"/>
      <c r="U1728" s="54"/>
      <c r="V1728" s="54"/>
      <c r="W1728" s="54"/>
      <c r="AQ1728" s="117" t="s">
        <v>59</v>
      </c>
      <c r="AR1728" s="117" t="s">
        <v>4844</v>
      </c>
      <c r="AS1728" s="117">
        <v>3140852</v>
      </c>
      <c r="AT1728" s="117"/>
      <c r="AU1728" s="117"/>
    </row>
    <row r="1729" spans="1:47" s="139" customFormat="1" ht="30" customHeight="1">
      <c r="A1729" s="54"/>
      <c r="B1729" s="54"/>
      <c r="C1729" s="54"/>
      <c r="D1729" s="54"/>
      <c r="E1729" s="54"/>
      <c r="F1729" s="54"/>
      <c r="G1729" s="54"/>
      <c r="H1729" s="54"/>
      <c r="I1729" s="54"/>
      <c r="J1729" s="54"/>
      <c r="K1729" s="54"/>
      <c r="L1729" s="54"/>
      <c r="M1729" s="54"/>
      <c r="N1729" s="54"/>
      <c r="O1729" s="54"/>
      <c r="P1729" s="54"/>
      <c r="Q1729" s="54"/>
      <c r="R1729" s="54"/>
      <c r="S1729" s="54"/>
      <c r="T1729" s="54"/>
      <c r="U1729" s="54"/>
      <c r="V1729" s="54"/>
      <c r="W1729" s="54"/>
      <c r="AQ1729" s="117" t="s">
        <v>59</v>
      </c>
      <c r="AR1729" s="117" t="s">
        <v>4847</v>
      </c>
      <c r="AS1729" s="117">
        <v>3140902</v>
      </c>
      <c r="AT1729" s="117"/>
      <c r="AU1729" s="117"/>
    </row>
    <row r="1730" spans="1:47" s="139" customFormat="1" ht="30" customHeight="1">
      <c r="A1730" s="54"/>
      <c r="B1730" s="54"/>
      <c r="C1730" s="54"/>
      <c r="D1730" s="54"/>
      <c r="E1730" s="54"/>
      <c r="F1730" s="54"/>
      <c r="G1730" s="54"/>
      <c r="H1730" s="54"/>
      <c r="I1730" s="54"/>
      <c r="J1730" s="54"/>
      <c r="K1730" s="54"/>
      <c r="L1730" s="54"/>
      <c r="M1730" s="54"/>
      <c r="N1730" s="54"/>
      <c r="O1730" s="54"/>
      <c r="P1730" s="54"/>
      <c r="Q1730" s="54"/>
      <c r="R1730" s="54"/>
      <c r="S1730" s="54"/>
      <c r="T1730" s="54"/>
      <c r="U1730" s="54"/>
      <c r="V1730" s="54"/>
      <c r="W1730" s="54"/>
      <c r="AQ1730" s="117" t="s">
        <v>59</v>
      </c>
      <c r="AR1730" s="117" t="s">
        <v>4850</v>
      </c>
      <c r="AS1730" s="117">
        <v>3141009</v>
      </c>
      <c r="AT1730" s="117"/>
      <c r="AU1730" s="117"/>
    </row>
    <row r="1731" spans="1:47" s="139" customFormat="1" ht="30" customHeight="1">
      <c r="A1731" s="54"/>
      <c r="B1731" s="54"/>
      <c r="C1731" s="54"/>
      <c r="D1731" s="54"/>
      <c r="E1731" s="54"/>
      <c r="F1731" s="54"/>
      <c r="G1731" s="54"/>
      <c r="H1731" s="54"/>
      <c r="I1731" s="54"/>
      <c r="J1731" s="54"/>
      <c r="K1731" s="54"/>
      <c r="L1731" s="54"/>
      <c r="M1731" s="54"/>
      <c r="N1731" s="54"/>
      <c r="O1731" s="54"/>
      <c r="P1731" s="54"/>
      <c r="Q1731" s="54"/>
      <c r="R1731" s="54"/>
      <c r="S1731" s="54"/>
      <c r="T1731" s="54"/>
      <c r="U1731" s="54"/>
      <c r="V1731" s="54"/>
      <c r="W1731" s="54"/>
      <c r="AQ1731" s="117" t="s">
        <v>59</v>
      </c>
      <c r="AR1731" s="117" t="s">
        <v>4853</v>
      </c>
      <c r="AS1731" s="117">
        <v>3141108</v>
      </c>
      <c r="AT1731" s="117"/>
      <c r="AU1731" s="117"/>
    </row>
    <row r="1732" spans="1:47" s="139" customFormat="1" ht="30" customHeight="1">
      <c r="A1732" s="54"/>
      <c r="B1732" s="54"/>
      <c r="C1732" s="54"/>
      <c r="D1732" s="54"/>
      <c r="E1732" s="54"/>
      <c r="F1732" s="54"/>
      <c r="G1732" s="54"/>
      <c r="H1732" s="54"/>
      <c r="I1732" s="54"/>
      <c r="J1732" s="54"/>
      <c r="K1732" s="54"/>
      <c r="L1732" s="54"/>
      <c r="M1732" s="54"/>
      <c r="N1732" s="54"/>
      <c r="O1732" s="54"/>
      <c r="P1732" s="54"/>
      <c r="Q1732" s="54"/>
      <c r="R1732" s="54"/>
      <c r="S1732" s="54"/>
      <c r="T1732" s="54"/>
      <c r="U1732" s="54"/>
      <c r="V1732" s="54"/>
      <c r="W1732" s="54"/>
      <c r="AQ1732" s="117" t="s">
        <v>59</v>
      </c>
      <c r="AR1732" s="117" t="s">
        <v>4856</v>
      </c>
      <c r="AS1732" s="117">
        <v>3141207</v>
      </c>
      <c r="AT1732" s="117"/>
      <c r="AU1732" s="117"/>
    </row>
    <row r="1733" spans="1:47" s="139" customFormat="1" ht="30" customHeight="1">
      <c r="A1733" s="54"/>
      <c r="B1733" s="54"/>
      <c r="C1733" s="54"/>
      <c r="D1733" s="54"/>
      <c r="E1733" s="54"/>
      <c r="F1733" s="54"/>
      <c r="G1733" s="54"/>
      <c r="H1733" s="54"/>
      <c r="I1733" s="54"/>
      <c r="J1733" s="54"/>
      <c r="K1733" s="54"/>
      <c r="L1733" s="54"/>
      <c r="M1733" s="54"/>
      <c r="N1733" s="54"/>
      <c r="O1733" s="54"/>
      <c r="P1733" s="54"/>
      <c r="Q1733" s="54"/>
      <c r="R1733" s="54"/>
      <c r="S1733" s="54"/>
      <c r="T1733" s="54"/>
      <c r="U1733" s="54"/>
      <c r="V1733" s="54"/>
      <c r="W1733" s="54"/>
      <c r="AQ1733" s="117" t="s">
        <v>59</v>
      </c>
      <c r="AR1733" s="117" t="s">
        <v>4859</v>
      </c>
      <c r="AS1733" s="117">
        <v>3141306</v>
      </c>
      <c r="AT1733" s="117"/>
      <c r="AU1733" s="117"/>
    </row>
    <row r="1734" spans="1:47" s="139" customFormat="1" ht="30" customHeight="1">
      <c r="A1734" s="54"/>
      <c r="B1734" s="54"/>
      <c r="C1734" s="54"/>
      <c r="D1734" s="54"/>
      <c r="E1734" s="54"/>
      <c r="F1734" s="54"/>
      <c r="G1734" s="54"/>
      <c r="H1734" s="54"/>
      <c r="I1734" s="54"/>
      <c r="J1734" s="54"/>
      <c r="K1734" s="54"/>
      <c r="L1734" s="54"/>
      <c r="M1734" s="54"/>
      <c r="N1734" s="54"/>
      <c r="O1734" s="54"/>
      <c r="P1734" s="54"/>
      <c r="Q1734" s="54"/>
      <c r="R1734" s="54"/>
      <c r="S1734" s="54"/>
      <c r="T1734" s="54"/>
      <c r="U1734" s="54"/>
      <c r="V1734" s="54"/>
      <c r="W1734" s="54"/>
      <c r="AQ1734" s="117" t="s">
        <v>59</v>
      </c>
      <c r="AR1734" s="117" t="s">
        <v>4862</v>
      </c>
      <c r="AS1734" s="117">
        <v>3141405</v>
      </c>
      <c r="AT1734" s="117"/>
      <c r="AU1734" s="117"/>
    </row>
    <row r="1735" spans="1:47" s="139" customFormat="1" ht="30" customHeight="1">
      <c r="A1735" s="54"/>
      <c r="B1735" s="54"/>
      <c r="C1735" s="54"/>
      <c r="D1735" s="54"/>
      <c r="E1735" s="54"/>
      <c r="F1735" s="54"/>
      <c r="G1735" s="54"/>
      <c r="H1735" s="54"/>
      <c r="I1735" s="54"/>
      <c r="J1735" s="54"/>
      <c r="K1735" s="54"/>
      <c r="L1735" s="54"/>
      <c r="M1735" s="54"/>
      <c r="N1735" s="54"/>
      <c r="O1735" s="54"/>
      <c r="P1735" s="54"/>
      <c r="Q1735" s="54"/>
      <c r="R1735" s="54"/>
      <c r="S1735" s="54"/>
      <c r="T1735" s="54"/>
      <c r="U1735" s="54"/>
      <c r="V1735" s="54"/>
      <c r="W1735" s="54"/>
      <c r="AQ1735" s="117" t="s">
        <v>59</v>
      </c>
      <c r="AR1735" s="117" t="s">
        <v>4865</v>
      </c>
      <c r="AS1735" s="117">
        <v>3141504</v>
      </c>
      <c r="AT1735" s="117"/>
      <c r="AU1735" s="117"/>
    </row>
    <row r="1736" spans="1:47" s="139" customFormat="1" ht="30" customHeight="1">
      <c r="A1736" s="54"/>
      <c r="B1736" s="54"/>
      <c r="C1736" s="54"/>
      <c r="D1736" s="54"/>
      <c r="E1736" s="54"/>
      <c r="F1736" s="54"/>
      <c r="G1736" s="54"/>
      <c r="H1736" s="54"/>
      <c r="I1736" s="54"/>
      <c r="J1736" s="54"/>
      <c r="K1736" s="54"/>
      <c r="L1736" s="54"/>
      <c r="M1736" s="54"/>
      <c r="N1736" s="54"/>
      <c r="O1736" s="54"/>
      <c r="P1736" s="54"/>
      <c r="Q1736" s="54"/>
      <c r="R1736" s="54"/>
      <c r="S1736" s="54"/>
      <c r="T1736" s="54"/>
      <c r="U1736" s="54"/>
      <c r="V1736" s="54"/>
      <c r="W1736" s="54"/>
      <c r="AQ1736" s="117" t="s">
        <v>59</v>
      </c>
      <c r="AR1736" s="117" t="s">
        <v>4868</v>
      </c>
      <c r="AS1736" s="117">
        <v>3141603</v>
      </c>
      <c r="AT1736" s="117"/>
      <c r="AU1736" s="117"/>
    </row>
    <row r="1737" spans="1:47" s="139" customFormat="1" ht="30" customHeight="1">
      <c r="A1737" s="54"/>
      <c r="B1737" s="54"/>
      <c r="C1737" s="54"/>
      <c r="D1737" s="54"/>
      <c r="E1737" s="54"/>
      <c r="F1737" s="54"/>
      <c r="G1737" s="54"/>
      <c r="H1737" s="54"/>
      <c r="I1737" s="54"/>
      <c r="J1737" s="54"/>
      <c r="K1737" s="54"/>
      <c r="L1737" s="54"/>
      <c r="M1737" s="54"/>
      <c r="N1737" s="54"/>
      <c r="O1737" s="54"/>
      <c r="P1737" s="54"/>
      <c r="Q1737" s="54"/>
      <c r="R1737" s="54"/>
      <c r="S1737" s="54"/>
      <c r="T1737" s="54"/>
      <c r="U1737" s="54"/>
      <c r="V1737" s="54"/>
      <c r="W1737" s="54"/>
      <c r="AQ1737" s="117" t="s">
        <v>59</v>
      </c>
      <c r="AR1737" s="117" t="s">
        <v>1083</v>
      </c>
      <c r="AS1737" s="117">
        <v>3141702</v>
      </c>
      <c r="AT1737" s="117"/>
      <c r="AU1737" s="117"/>
    </row>
    <row r="1738" spans="1:47" s="139" customFormat="1" ht="30" customHeight="1">
      <c r="A1738" s="54"/>
      <c r="B1738" s="54"/>
      <c r="C1738" s="54"/>
      <c r="D1738" s="54"/>
      <c r="E1738" s="54"/>
      <c r="F1738" s="54"/>
      <c r="G1738" s="54"/>
      <c r="H1738" s="54"/>
      <c r="I1738" s="54"/>
      <c r="J1738" s="54"/>
      <c r="K1738" s="54"/>
      <c r="L1738" s="54"/>
      <c r="M1738" s="54"/>
      <c r="N1738" s="54"/>
      <c r="O1738" s="54"/>
      <c r="P1738" s="54"/>
      <c r="Q1738" s="54"/>
      <c r="R1738" s="54"/>
      <c r="S1738" s="54"/>
      <c r="T1738" s="54"/>
      <c r="U1738" s="54"/>
      <c r="V1738" s="54"/>
      <c r="W1738" s="54"/>
      <c r="AQ1738" s="117" t="s">
        <v>59</v>
      </c>
      <c r="AR1738" s="117" t="s">
        <v>4872</v>
      </c>
      <c r="AS1738" s="117">
        <v>3141801</v>
      </c>
      <c r="AT1738" s="117"/>
      <c r="AU1738" s="117"/>
    </row>
    <row r="1739" spans="1:47" s="139" customFormat="1" ht="30" customHeight="1">
      <c r="A1739" s="54"/>
      <c r="B1739" s="54"/>
      <c r="C1739" s="54"/>
      <c r="D1739" s="54"/>
      <c r="E1739" s="54"/>
      <c r="F1739" s="54"/>
      <c r="G1739" s="54"/>
      <c r="H1739" s="54"/>
      <c r="I1739" s="54"/>
      <c r="J1739" s="54"/>
      <c r="K1739" s="54"/>
      <c r="L1739" s="54"/>
      <c r="M1739" s="54"/>
      <c r="N1739" s="54"/>
      <c r="O1739" s="54"/>
      <c r="P1739" s="54"/>
      <c r="Q1739" s="54"/>
      <c r="R1739" s="54"/>
      <c r="S1739" s="54"/>
      <c r="T1739" s="54"/>
      <c r="U1739" s="54"/>
      <c r="V1739" s="54"/>
      <c r="W1739" s="54"/>
      <c r="AQ1739" s="117" t="s">
        <v>59</v>
      </c>
      <c r="AR1739" s="117" t="s">
        <v>4875</v>
      </c>
      <c r="AS1739" s="117">
        <v>3141900</v>
      </c>
      <c r="AT1739" s="117"/>
      <c r="AU1739" s="117"/>
    </row>
    <row r="1740" spans="1:47" s="139" customFormat="1" ht="30" customHeight="1">
      <c r="A1740" s="54"/>
      <c r="B1740" s="54"/>
      <c r="C1740" s="54"/>
      <c r="D1740" s="54"/>
      <c r="E1740" s="54"/>
      <c r="F1740" s="54"/>
      <c r="G1740" s="54"/>
      <c r="H1740" s="54"/>
      <c r="I1740" s="54"/>
      <c r="J1740" s="54"/>
      <c r="K1740" s="54"/>
      <c r="L1740" s="54"/>
      <c r="M1740" s="54"/>
      <c r="N1740" s="54"/>
      <c r="O1740" s="54"/>
      <c r="P1740" s="54"/>
      <c r="Q1740" s="54"/>
      <c r="R1740" s="54"/>
      <c r="S1740" s="54"/>
      <c r="T1740" s="54"/>
      <c r="U1740" s="54"/>
      <c r="V1740" s="54"/>
      <c r="W1740" s="54"/>
      <c r="AQ1740" s="117" t="s">
        <v>59</v>
      </c>
      <c r="AR1740" s="117" t="s">
        <v>4878</v>
      </c>
      <c r="AS1740" s="117">
        <v>3142007</v>
      </c>
      <c r="AT1740" s="117"/>
      <c r="AU1740" s="117"/>
    </row>
    <row r="1741" spans="1:47" s="139" customFormat="1" ht="30" customHeight="1">
      <c r="A1741" s="54"/>
      <c r="B1741" s="54"/>
      <c r="C1741" s="54"/>
      <c r="D1741" s="54"/>
      <c r="E1741" s="54"/>
      <c r="F1741" s="54"/>
      <c r="G1741" s="54"/>
      <c r="H1741" s="54"/>
      <c r="I1741" s="54"/>
      <c r="J1741" s="54"/>
      <c r="K1741" s="54"/>
      <c r="L1741" s="54"/>
      <c r="M1741" s="54"/>
      <c r="N1741" s="54"/>
      <c r="O1741" s="54"/>
      <c r="P1741" s="54"/>
      <c r="Q1741" s="54"/>
      <c r="R1741" s="54"/>
      <c r="S1741" s="54"/>
      <c r="T1741" s="54"/>
      <c r="U1741" s="54"/>
      <c r="V1741" s="54"/>
      <c r="W1741" s="54"/>
      <c r="AQ1741" s="117" t="s">
        <v>59</v>
      </c>
      <c r="AR1741" s="117" t="s">
        <v>4881</v>
      </c>
      <c r="AS1741" s="117">
        <v>3142106</v>
      </c>
      <c r="AT1741" s="117"/>
      <c r="AU1741" s="117"/>
    </row>
    <row r="1742" spans="1:47" s="139" customFormat="1" ht="30" customHeight="1">
      <c r="A1742" s="54"/>
      <c r="B1742" s="54"/>
      <c r="C1742" s="54"/>
      <c r="D1742" s="54"/>
      <c r="E1742" s="54"/>
      <c r="F1742" s="54"/>
      <c r="G1742" s="54"/>
      <c r="H1742" s="54"/>
      <c r="I1742" s="54"/>
      <c r="J1742" s="54"/>
      <c r="K1742" s="54"/>
      <c r="L1742" s="54"/>
      <c r="M1742" s="54"/>
      <c r="N1742" s="54"/>
      <c r="O1742" s="54"/>
      <c r="P1742" s="54"/>
      <c r="Q1742" s="54"/>
      <c r="R1742" s="54"/>
      <c r="S1742" s="54"/>
      <c r="T1742" s="54"/>
      <c r="U1742" s="54"/>
      <c r="V1742" s="54"/>
      <c r="W1742" s="54"/>
      <c r="AQ1742" s="117" t="s">
        <v>59</v>
      </c>
      <c r="AR1742" s="117" t="s">
        <v>4884</v>
      </c>
      <c r="AS1742" s="117">
        <v>3142205</v>
      </c>
      <c r="AT1742" s="117"/>
      <c r="AU1742" s="117"/>
    </row>
    <row r="1743" spans="1:47" s="139" customFormat="1" ht="30" customHeight="1">
      <c r="A1743" s="54"/>
      <c r="B1743" s="54"/>
      <c r="C1743" s="54"/>
      <c r="D1743" s="54"/>
      <c r="E1743" s="54"/>
      <c r="F1743" s="54"/>
      <c r="G1743" s="54"/>
      <c r="H1743" s="54"/>
      <c r="I1743" s="54"/>
      <c r="J1743" s="54"/>
      <c r="K1743" s="54"/>
      <c r="L1743" s="54"/>
      <c r="M1743" s="54"/>
      <c r="N1743" s="54"/>
      <c r="O1743" s="54"/>
      <c r="P1743" s="54"/>
      <c r="Q1743" s="54"/>
      <c r="R1743" s="54"/>
      <c r="S1743" s="54"/>
      <c r="T1743" s="54"/>
      <c r="U1743" s="54"/>
      <c r="V1743" s="54"/>
      <c r="W1743" s="54"/>
      <c r="AQ1743" s="117" t="s">
        <v>59</v>
      </c>
      <c r="AR1743" s="117" t="s">
        <v>4887</v>
      </c>
      <c r="AS1743" s="117">
        <v>3142254</v>
      </c>
      <c r="AT1743" s="117"/>
      <c r="AU1743" s="117"/>
    </row>
    <row r="1744" spans="1:47" s="139" customFormat="1" ht="30" customHeight="1">
      <c r="A1744" s="54"/>
      <c r="B1744" s="54"/>
      <c r="C1744" s="54"/>
      <c r="D1744" s="54"/>
      <c r="E1744" s="54"/>
      <c r="F1744" s="54"/>
      <c r="G1744" s="54"/>
      <c r="H1744" s="54"/>
      <c r="I1744" s="54"/>
      <c r="J1744" s="54"/>
      <c r="K1744" s="54"/>
      <c r="L1744" s="54"/>
      <c r="M1744" s="54"/>
      <c r="N1744" s="54"/>
      <c r="O1744" s="54"/>
      <c r="P1744" s="54"/>
      <c r="Q1744" s="54"/>
      <c r="R1744" s="54"/>
      <c r="S1744" s="54"/>
      <c r="T1744" s="54"/>
      <c r="U1744" s="54"/>
      <c r="V1744" s="54"/>
      <c r="W1744" s="54"/>
      <c r="AQ1744" s="117" t="s">
        <v>59</v>
      </c>
      <c r="AR1744" s="117" t="s">
        <v>4890</v>
      </c>
      <c r="AS1744" s="117">
        <v>3142304</v>
      </c>
      <c r="AT1744" s="117"/>
      <c r="AU1744" s="117"/>
    </row>
    <row r="1745" spans="1:47" s="139" customFormat="1" ht="30" customHeight="1">
      <c r="A1745" s="54"/>
      <c r="B1745" s="54"/>
      <c r="C1745" s="54"/>
      <c r="D1745" s="54"/>
      <c r="E1745" s="54"/>
      <c r="F1745" s="54"/>
      <c r="G1745" s="54"/>
      <c r="H1745" s="54"/>
      <c r="I1745" s="54"/>
      <c r="J1745" s="54"/>
      <c r="K1745" s="54"/>
      <c r="L1745" s="54"/>
      <c r="M1745" s="54"/>
      <c r="N1745" s="54"/>
      <c r="O1745" s="54"/>
      <c r="P1745" s="54"/>
      <c r="Q1745" s="54"/>
      <c r="R1745" s="54"/>
      <c r="S1745" s="54"/>
      <c r="T1745" s="54"/>
      <c r="U1745" s="54"/>
      <c r="V1745" s="54"/>
      <c r="W1745" s="54"/>
      <c r="AQ1745" s="117" t="s">
        <v>59</v>
      </c>
      <c r="AR1745" s="117" t="s">
        <v>4893</v>
      </c>
      <c r="AS1745" s="117">
        <v>3142403</v>
      </c>
      <c r="AT1745" s="117"/>
      <c r="AU1745" s="117"/>
    </row>
    <row r="1746" spans="1:47" s="139" customFormat="1" ht="30" customHeight="1">
      <c r="A1746" s="54"/>
      <c r="B1746" s="54"/>
      <c r="C1746" s="54"/>
      <c r="D1746" s="54"/>
      <c r="E1746" s="54"/>
      <c r="F1746" s="54"/>
      <c r="G1746" s="54"/>
      <c r="H1746" s="54"/>
      <c r="I1746" s="54"/>
      <c r="J1746" s="54"/>
      <c r="K1746" s="54"/>
      <c r="L1746" s="54"/>
      <c r="M1746" s="54"/>
      <c r="N1746" s="54"/>
      <c r="O1746" s="54"/>
      <c r="P1746" s="54"/>
      <c r="Q1746" s="54"/>
      <c r="R1746" s="54"/>
      <c r="S1746" s="54"/>
      <c r="T1746" s="54"/>
      <c r="U1746" s="54"/>
      <c r="V1746" s="54"/>
      <c r="W1746" s="54"/>
      <c r="AQ1746" s="117" t="s">
        <v>59</v>
      </c>
      <c r="AR1746" s="117" t="s">
        <v>4896</v>
      </c>
      <c r="AS1746" s="117">
        <v>3142502</v>
      </c>
      <c r="AT1746" s="117"/>
      <c r="AU1746" s="117"/>
    </row>
    <row r="1747" spans="1:47" s="139" customFormat="1" ht="30" customHeight="1">
      <c r="A1747" s="54"/>
      <c r="B1747" s="54"/>
      <c r="C1747" s="54"/>
      <c r="D1747" s="54"/>
      <c r="E1747" s="54"/>
      <c r="F1747" s="54"/>
      <c r="G1747" s="54"/>
      <c r="H1747" s="54"/>
      <c r="I1747" s="54"/>
      <c r="J1747" s="54"/>
      <c r="K1747" s="54"/>
      <c r="L1747" s="54"/>
      <c r="M1747" s="54"/>
      <c r="N1747" s="54"/>
      <c r="O1747" s="54"/>
      <c r="P1747" s="54"/>
      <c r="Q1747" s="54"/>
      <c r="R1747" s="54"/>
      <c r="S1747" s="54"/>
      <c r="T1747" s="54"/>
      <c r="U1747" s="54"/>
      <c r="V1747" s="54"/>
      <c r="W1747" s="54"/>
      <c r="AQ1747" s="117" t="s">
        <v>59</v>
      </c>
      <c r="AR1747" s="117" t="s">
        <v>4899</v>
      </c>
      <c r="AS1747" s="117">
        <v>3142601</v>
      </c>
      <c r="AT1747" s="117"/>
      <c r="AU1747" s="117"/>
    </row>
    <row r="1748" spans="1:47" s="139" customFormat="1" ht="30" customHeight="1">
      <c r="A1748" s="54"/>
      <c r="B1748" s="54"/>
      <c r="C1748" s="54"/>
      <c r="D1748" s="54"/>
      <c r="E1748" s="54"/>
      <c r="F1748" s="54"/>
      <c r="G1748" s="54"/>
      <c r="H1748" s="54"/>
      <c r="I1748" s="54"/>
      <c r="J1748" s="54"/>
      <c r="K1748" s="54"/>
      <c r="L1748" s="54"/>
      <c r="M1748" s="54"/>
      <c r="N1748" s="54"/>
      <c r="O1748" s="54"/>
      <c r="P1748" s="54"/>
      <c r="Q1748" s="54"/>
      <c r="R1748" s="54"/>
      <c r="S1748" s="54"/>
      <c r="T1748" s="54"/>
      <c r="U1748" s="54"/>
      <c r="V1748" s="54"/>
      <c r="W1748" s="54"/>
      <c r="AQ1748" s="117" t="s">
        <v>59</v>
      </c>
      <c r="AR1748" s="117" t="s">
        <v>4902</v>
      </c>
      <c r="AS1748" s="117">
        <v>3142700</v>
      </c>
      <c r="AT1748" s="117"/>
      <c r="AU1748" s="117"/>
    </row>
    <row r="1749" spans="1:47" s="139" customFormat="1" ht="30" customHeight="1">
      <c r="A1749" s="54"/>
      <c r="B1749" s="54"/>
      <c r="C1749" s="54"/>
      <c r="D1749" s="54"/>
      <c r="E1749" s="54"/>
      <c r="F1749" s="54"/>
      <c r="G1749" s="54"/>
      <c r="H1749" s="54"/>
      <c r="I1749" s="54"/>
      <c r="J1749" s="54"/>
      <c r="K1749" s="54"/>
      <c r="L1749" s="54"/>
      <c r="M1749" s="54"/>
      <c r="N1749" s="54"/>
      <c r="O1749" s="54"/>
      <c r="P1749" s="54"/>
      <c r="Q1749" s="54"/>
      <c r="R1749" s="54"/>
      <c r="S1749" s="54"/>
      <c r="T1749" s="54"/>
      <c r="U1749" s="54"/>
      <c r="V1749" s="54"/>
      <c r="W1749" s="54"/>
      <c r="AQ1749" s="117" t="s">
        <v>59</v>
      </c>
      <c r="AR1749" s="117" t="s">
        <v>4905</v>
      </c>
      <c r="AS1749" s="117">
        <v>3142809</v>
      </c>
      <c r="AT1749" s="117"/>
      <c r="AU1749" s="117"/>
    </row>
    <row r="1750" spans="1:47" s="139" customFormat="1" ht="30" customHeight="1">
      <c r="A1750" s="54"/>
      <c r="B1750" s="54"/>
      <c r="C1750" s="54"/>
      <c r="D1750" s="54"/>
      <c r="E1750" s="54"/>
      <c r="F1750" s="54"/>
      <c r="G1750" s="54"/>
      <c r="H1750" s="54"/>
      <c r="I1750" s="54"/>
      <c r="J1750" s="54"/>
      <c r="K1750" s="54"/>
      <c r="L1750" s="54"/>
      <c r="M1750" s="54"/>
      <c r="N1750" s="54"/>
      <c r="O1750" s="54"/>
      <c r="P1750" s="54"/>
      <c r="Q1750" s="54"/>
      <c r="R1750" s="54"/>
      <c r="S1750" s="54"/>
      <c r="T1750" s="54"/>
      <c r="U1750" s="54"/>
      <c r="V1750" s="54"/>
      <c r="W1750" s="54"/>
      <c r="AQ1750" s="117" t="s">
        <v>59</v>
      </c>
      <c r="AR1750" s="117" t="s">
        <v>4907</v>
      </c>
      <c r="AS1750" s="117">
        <v>3142908</v>
      </c>
      <c r="AT1750" s="117"/>
      <c r="AU1750" s="117"/>
    </row>
    <row r="1751" spans="1:47" s="139" customFormat="1" ht="30" customHeight="1">
      <c r="A1751" s="54"/>
      <c r="B1751" s="54"/>
      <c r="C1751" s="54"/>
      <c r="D1751" s="54"/>
      <c r="E1751" s="54"/>
      <c r="F1751" s="54"/>
      <c r="G1751" s="54"/>
      <c r="H1751" s="54"/>
      <c r="I1751" s="54"/>
      <c r="J1751" s="54"/>
      <c r="K1751" s="54"/>
      <c r="L1751" s="54"/>
      <c r="M1751" s="54"/>
      <c r="N1751" s="54"/>
      <c r="O1751" s="54"/>
      <c r="P1751" s="54"/>
      <c r="Q1751" s="54"/>
      <c r="R1751" s="54"/>
      <c r="S1751" s="54"/>
      <c r="T1751" s="54"/>
      <c r="U1751" s="54"/>
      <c r="V1751" s="54"/>
      <c r="W1751" s="54"/>
      <c r="AQ1751" s="117" t="s">
        <v>59</v>
      </c>
      <c r="AR1751" s="117" t="s">
        <v>4910</v>
      </c>
      <c r="AS1751" s="117">
        <v>3143005</v>
      </c>
      <c r="AT1751" s="117"/>
      <c r="AU1751" s="117"/>
    </row>
    <row r="1752" spans="1:47" s="139" customFormat="1" ht="30" customHeight="1">
      <c r="A1752" s="54"/>
      <c r="B1752" s="54"/>
      <c r="C1752" s="54"/>
      <c r="D1752" s="54"/>
      <c r="E1752" s="54"/>
      <c r="F1752" s="54"/>
      <c r="G1752" s="54"/>
      <c r="H1752" s="54"/>
      <c r="I1752" s="54"/>
      <c r="J1752" s="54"/>
      <c r="K1752" s="54"/>
      <c r="L1752" s="54"/>
      <c r="M1752" s="54"/>
      <c r="N1752" s="54"/>
      <c r="O1752" s="54"/>
      <c r="P1752" s="54"/>
      <c r="Q1752" s="54"/>
      <c r="R1752" s="54"/>
      <c r="S1752" s="54"/>
      <c r="T1752" s="54"/>
      <c r="U1752" s="54"/>
      <c r="V1752" s="54"/>
      <c r="W1752" s="54"/>
      <c r="AQ1752" s="117" t="s">
        <v>59</v>
      </c>
      <c r="AR1752" s="117" t="s">
        <v>4913</v>
      </c>
      <c r="AS1752" s="117">
        <v>3143104</v>
      </c>
      <c r="AT1752" s="117"/>
      <c r="AU1752" s="117"/>
    </row>
    <row r="1753" spans="1:47" s="139" customFormat="1" ht="30" customHeight="1">
      <c r="A1753" s="54"/>
      <c r="B1753" s="54"/>
      <c r="C1753" s="54"/>
      <c r="D1753" s="54"/>
      <c r="E1753" s="54"/>
      <c r="F1753" s="54"/>
      <c r="G1753" s="54"/>
      <c r="H1753" s="54"/>
      <c r="I1753" s="54"/>
      <c r="J1753" s="54"/>
      <c r="K1753" s="54"/>
      <c r="L1753" s="54"/>
      <c r="M1753" s="54"/>
      <c r="N1753" s="54"/>
      <c r="O1753" s="54"/>
      <c r="P1753" s="54"/>
      <c r="Q1753" s="54"/>
      <c r="R1753" s="54"/>
      <c r="S1753" s="54"/>
      <c r="T1753" s="54"/>
      <c r="U1753" s="54"/>
      <c r="V1753" s="54"/>
      <c r="W1753" s="54"/>
      <c r="AQ1753" s="117" t="s">
        <v>59</v>
      </c>
      <c r="AR1753" s="117" t="s">
        <v>4916</v>
      </c>
      <c r="AS1753" s="117">
        <v>3143153</v>
      </c>
      <c r="AT1753" s="117"/>
      <c r="AU1753" s="117"/>
    </row>
    <row r="1754" spans="1:47" s="139" customFormat="1" ht="30" customHeight="1">
      <c r="A1754" s="54"/>
      <c r="B1754" s="54"/>
      <c r="C1754" s="54"/>
      <c r="D1754" s="54"/>
      <c r="E1754" s="54"/>
      <c r="F1754" s="54"/>
      <c r="G1754" s="54"/>
      <c r="H1754" s="54"/>
      <c r="I1754" s="54"/>
      <c r="J1754" s="54"/>
      <c r="K1754" s="54"/>
      <c r="L1754" s="54"/>
      <c r="M1754" s="54"/>
      <c r="N1754" s="54"/>
      <c r="O1754" s="54"/>
      <c r="P1754" s="54"/>
      <c r="Q1754" s="54"/>
      <c r="R1754" s="54"/>
      <c r="S1754" s="54"/>
      <c r="T1754" s="54"/>
      <c r="U1754" s="54"/>
      <c r="V1754" s="54"/>
      <c r="W1754" s="54"/>
      <c r="AQ1754" s="117" t="s">
        <v>59</v>
      </c>
      <c r="AR1754" s="117" t="s">
        <v>4918</v>
      </c>
      <c r="AS1754" s="117">
        <v>3143203</v>
      </c>
      <c r="AT1754" s="117"/>
      <c r="AU1754" s="117"/>
    </row>
    <row r="1755" spans="1:47" s="139" customFormat="1" ht="30" customHeight="1">
      <c r="A1755" s="54"/>
      <c r="B1755" s="54"/>
      <c r="C1755" s="54"/>
      <c r="D1755" s="54"/>
      <c r="E1755" s="54"/>
      <c r="F1755" s="54"/>
      <c r="G1755" s="54"/>
      <c r="H1755" s="54"/>
      <c r="I1755" s="54"/>
      <c r="J1755" s="54"/>
      <c r="K1755" s="54"/>
      <c r="L1755" s="54"/>
      <c r="M1755" s="54"/>
      <c r="N1755" s="54"/>
      <c r="O1755" s="54"/>
      <c r="P1755" s="54"/>
      <c r="Q1755" s="54"/>
      <c r="R1755" s="54"/>
      <c r="S1755" s="54"/>
      <c r="T1755" s="54"/>
      <c r="U1755" s="54"/>
      <c r="V1755" s="54"/>
      <c r="W1755" s="54"/>
      <c r="AQ1755" s="117" t="s">
        <v>59</v>
      </c>
      <c r="AR1755" s="117" t="s">
        <v>4920</v>
      </c>
      <c r="AS1755" s="117">
        <v>3143401</v>
      </c>
      <c r="AT1755" s="117"/>
      <c r="AU1755" s="117"/>
    </row>
    <row r="1756" spans="1:47" s="139" customFormat="1" ht="30" customHeight="1">
      <c r="A1756" s="54"/>
      <c r="B1756" s="54"/>
      <c r="C1756" s="54"/>
      <c r="D1756" s="54"/>
      <c r="E1756" s="54"/>
      <c r="F1756" s="54"/>
      <c r="G1756" s="54"/>
      <c r="H1756" s="54"/>
      <c r="I1756" s="54"/>
      <c r="J1756" s="54"/>
      <c r="K1756" s="54"/>
      <c r="L1756" s="54"/>
      <c r="M1756" s="54"/>
      <c r="N1756" s="54"/>
      <c r="O1756" s="54"/>
      <c r="P1756" s="54"/>
      <c r="Q1756" s="54"/>
      <c r="R1756" s="54"/>
      <c r="S1756" s="54"/>
      <c r="T1756" s="54"/>
      <c r="U1756" s="54"/>
      <c r="V1756" s="54"/>
      <c r="W1756" s="54"/>
      <c r="AQ1756" s="117" t="s">
        <v>59</v>
      </c>
      <c r="AR1756" s="117" t="s">
        <v>4922</v>
      </c>
      <c r="AS1756" s="117">
        <v>3143302</v>
      </c>
      <c r="AT1756" s="117"/>
      <c r="AU1756" s="117"/>
    </row>
    <row r="1757" spans="1:47" s="139" customFormat="1" ht="30" customHeight="1">
      <c r="A1757" s="54"/>
      <c r="B1757" s="54"/>
      <c r="C1757" s="54"/>
      <c r="D1757" s="54"/>
      <c r="E1757" s="54"/>
      <c r="F1757" s="54"/>
      <c r="G1757" s="54"/>
      <c r="H1757" s="54"/>
      <c r="I1757" s="54"/>
      <c r="J1757" s="54"/>
      <c r="K1757" s="54"/>
      <c r="L1757" s="54"/>
      <c r="M1757" s="54"/>
      <c r="N1757" s="54"/>
      <c r="O1757" s="54"/>
      <c r="P1757" s="54"/>
      <c r="Q1757" s="54"/>
      <c r="R1757" s="54"/>
      <c r="S1757" s="54"/>
      <c r="T1757" s="54"/>
      <c r="U1757" s="54"/>
      <c r="V1757" s="54"/>
      <c r="W1757" s="54"/>
      <c r="AQ1757" s="117" t="s">
        <v>59</v>
      </c>
      <c r="AR1757" s="117" t="s">
        <v>4924</v>
      </c>
      <c r="AS1757" s="117">
        <v>3143450</v>
      </c>
      <c r="AT1757" s="117"/>
      <c r="AU1757" s="117"/>
    </row>
    <row r="1758" spans="1:47" s="139" customFormat="1" ht="30" customHeight="1">
      <c r="A1758" s="54"/>
      <c r="B1758" s="54"/>
      <c r="C1758" s="54"/>
      <c r="D1758" s="54"/>
      <c r="E1758" s="54"/>
      <c r="F1758" s="54"/>
      <c r="G1758" s="54"/>
      <c r="H1758" s="54"/>
      <c r="I1758" s="54"/>
      <c r="J1758" s="54"/>
      <c r="K1758" s="54"/>
      <c r="L1758" s="54"/>
      <c r="M1758" s="54"/>
      <c r="N1758" s="54"/>
      <c r="O1758" s="54"/>
      <c r="P1758" s="54"/>
      <c r="Q1758" s="54"/>
      <c r="R1758" s="54"/>
      <c r="S1758" s="54"/>
      <c r="T1758" s="54"/>
      <c r="U1758" s="54"/>
      <c r="V1758" s="54"/>
      <c r="W1758" s="54"/>
      <c r="AQ1758" s="117" t="s">
        <v>59</v>
      </c>
      <c r="AR1758" s="117" t="s">
        <v>4926</v>
      </c>
      <c r="AS1758" s="117">
        <v>3143500</v>
      </c>
      <c r="AT1758" s="117"/>
      <c r="AU1758" s="117"/>
    </row>
    <row r="1759" spans="1:47" s="139" customFormat="1" ht="30" customHeight="1">
      <c r="A1759" s="54"/>
      <c r="B1759" s="54"/>
      <c r="C1759" s="54"/>
      <c r="D1759" s="54"/>
      <c r="E1759" s="54"/>
      <c r="F1759" s="54"/>
      <c r="G1759" s="54"/>
      <c r="H1759" s="54"/>
      <c r="I1759" s="54"/>
      <c r="J1759" s="54"/>
      <c r="K1759" s="54"/>
      <c r="L1759" s="54"/>
      <c r="M1759" s="54"/>
      <c r="N1759" s="54"/>
      <c r="O1759" s="54"/>
      <c r="P1759" s="54"/>
      <c r="Q1759" s="54"/>
      <c r="R1759" s="54"/>
      <c r="S1759" s="54"/>
      <c r="T1759" s="54"/>
      <c r="U1759" s="54"/>
      <c r="V1759" s="54"/>
      <c r="W1759" s="54"/>
      <c r="AQ1759" s="117" t="s">
        <v>59</v>
      </c>
      <c r="AR1759" s="117" t="s">
        <v>4928</v>
      </c>
      <c r="AS1759" s="117">
        <v>3143609</v>
      </c>
      <c r="AT1759" s="117"/>
      <c r="AU1759" s="117"/>
    </row>
    <row r="1760" spans="1:47" s="139" customFormat="1" ht="30" customHeight="1">
      <c r="A1760" s="54"/>
      <c r="B1760" s="54"/>
      <c r="C1760" s="54"/>
      <c r="D1760" s="54"/>
      <c r="E1760" s="54"/>
      <c r="F1760" s="54"/>
      <c r="G1760" s="54"/>
      <c r="H1760" s="54"/>
      <c r="I1760" s="54"/>
      <c r="J1760" s="54"/>
      <c r="K1760" s="54"/>
      <c r="L1760" s="54"/>
      <c r="M1760" s="54"/>
      <c r="N1760" s="54"/>
      <c r="O1760" s="54"/>
      <c r="P1760" s="54"/>
      <c r="Q1760" s="54"/>
      <c r="R1760" s="54"/>
      <c r="S1760" s="54"/>
      <c r="T1760" s="54"/>
      <c r="U1760" s="54"/>
      <c r="V1760" s="54"/>
      <c r="W1760" s="54"/>
      <c r="AQ1760" s="117" t="s">
        <v>59</v>
      </c>
      <c r="AR1760" s="117" t="s">
        <v>4930</v>
      </c>
      <c r="AS1760" s="117">
        <v>3143708</v>
      </c>
      <c r="AT1760" s="117"/>
      <c r="AU1760" s="117"/>
    </row>
    <row r="1761" spans="1:47" s="139" customFormat="1" ht="30" customHeight="1">
      <c r="A1761" s="54"/>
      <c r="B1761" s="54"/>
      <c r="C1761" s="54"/>
      <c r="D1761" s="54"/>
      <c r="E1761" s="54"/>
      <c r="F1761" s="54"/>
      <c r="G1761" s="54"/>
      <c r="H1761" s="54"/>
      <c r="I1761" s="54"/>
      <c r="J1761" s="54"/>
      <c r="K1761" s="54"/>
      <c r="L1761" s="54"/>
      <c r="M1761" s="54"/>
      <c r="N1761" s="54"/>
      <c r="O1761" s="54"/>
      <c r="P1761" s="54"/>
      <c r="Q1761" s="54"/>
      <c r="R1761" s="54"/>
      <c r="S1761" s="54"/>
      <c r="T1761" s="54"/>
      <c r="U1761" s="54"/>
      <c r="V1761" s="54"/>
      <c r="W1761" s="54"/>
      <c r="AQ1761" s="117" t="s">
        <v>59</v>
      </c>
      <c r="AR1761" s="117" t="s">
        <v>4932</v>
      </c>
      <c r="AS1761" s="117">
        <v>3143807</v>
      </c>
      <c r="AT1761" s="117"/>
      <c r="AU1761" s="117"/>
    </row>
    <row r="1762" spans="1:47" s="139" customFormat="1" ht="30" customHeight="1">
      <c r="A1762" s="54"/>
      <c r="B1762" s="54"/>
      <c r="C1762" s="54"/>
      <c r="D1762" s="54"/>
      <c r="E1762" s="54"/>
      <c r="F1762" s="54"/>
      <c r="G1762" s="54"/>
      <c r="H1762" s="54"/>
      <c r="I1762" s="54"/>
      <c r="J1762" s="54"/>
      <c r="K1762" s="54"/>
      <c r="L1762" s="54"/>
      <c r="M1762" s="54"/>
      <c r="N1762" s="54"/>
      <c r="O1762" s="54"/>
      <c r="P1762" s="54"/>
      <c r="Q1762" s="54"/>
      <c r="R1762" s="54"/>
      <c r="S1762" s="54"/>
      <c r="T1762" s="54"/>
      <c r="U1762" s="54"/>
      <c r="V1762" s="54"/>
      <c r="W1762" s="54"/>
      <c r="AQ1762" s="117" t="s">
        <v>59</v>
      </c>
      <c r="AR1762" s="117" t="s">
        <v>4934</v>
      </c>
      <c r="AS1762" s="117">
        <v>3143906</v>
      </c>
      <c r="AT1762" s="117"/>
      <c r="AU1762" s="117"/>
    </row>
    <row r="1763" spans="1:47" s="139" customFormat="1" ht="30" customHeight="1">
      <c r="A1763" s="54"/>
      <c r="B1763" s="54"/>
      <c r="C1763" s="54"/>
      <c r="D1763" s="54"/>
      <c r="E1763" s="54"/>
      <c r="F1763" s="54"/>
      <c r="G1763" s="54"/>
      <c r="H1763" s="54"/>
      <c r="I1763" s="54"/>
      <c r="J1763" s="54"/>
      <c r="K1763" s="54"/>
      <c r="L1763" s="54"/>
      <c r="M1763" s="54"/>
      <c r="N1763" s="54"/>
      <c r="O1763" s="54"/>
      <c r="P1763" s="54"/>
      <c r="Q1763" s="54"/>
      <c r="R1763" s="54"/>
      <c r="S1763" s="54"/>
      <c r="T1763" s="54"/>
      <c r="U1763" s="54"/>
      <c r="V1763" s="54"/>
      <c r="W1763" s="54"/>
      <c r="AQ1763" s="117" t="s">
        <v>59</v>
      </c>
      <c r="AR1763" s="117" t="s">
        <v>4936</v>
      </c>
      <c r="AS1763" s="117">
        <v>3144003</v>
      </c>
      <c r="AT1763" s="117"/>
      <c r="AU1763" s="117"/>
    </row>
    <row r="1764" spans="1:47" s="139" customFormat="1" ht="30" customHeight="1">
      <c r="A1764" s="54"/>
      <c r="B1764" s="54"/>
      <c r="C1764" s="54"/>
      <c r="D1764" s="54"/>
      <c r="E1764" s="54"/>
      <c r="F1764" s="54"/>
      <c r="G1764" s="54"/>
      <c r="H1764" s="54"/>
      <c r="I1764" s="54"/>
      <c r="J1764" s="54"/>
      <c r="K1764" s="54"/>
      <c r="L1764" s="54"/>
      <c r="M1764" s="54"/>
      <c r="N1764" s="54"/>
      <c r="O1764" s="54"/>
      <c r="P1764" s="54"/>
      <c r="Q1764" s="54"/>
      <c r="R1764" s="54"/>
      <c r="S1764" s="54"/>
      <c r="T1764" s="54"/>
      <c r="U1764" s="54"/>
      <c r="V1764" s="54"/>
      <c r="W1764" s="54"/>
      <c r="AQ1764" s="117" t="s">
        <v>59</v>
      </c>
      <c r="AR1764" s="117" t="s">
        <v>4938</v>
      </c>
      <c r="AS1764" s="117">
        <v>3144102</v>
      </c>
      <c r="AT1764" s="117"/>
      <c r="AU1764" s="117"/>
    </row>
    <row r="1765" spans="1:47" s="139" customFormat="1" ht="30" customHeight="1">
      <c r="A1765" s="54"/>
      <c r="B1765" s="54"/>
      <c r="C1765" s="54"/>
      <c r="D1765" s="54"/>
      <c r="E1765" s="54"/>
      <c r="F1765" s="54"/>
      <c r="G1765" s="54"/>
      <c r="H1765" s="54"/>
      <c r="I1765" s="54"/>
      <c r="J1765" s="54"/>
      <c r="K1765" s="54"/>
      <c r="L1765" s="54"/>
      <c r="M1765" s="54"/>
      <c r="N1765" s="54"/>
      <c r="O1765" s="54"/>
      <c r="P1765" s="54"/>
      <c r="Q1765" s="54"/>
      <c r="R1765" s="54"/>
      <c r="S1765" s="54"/>
      <c r="T1765" s="54"/>
      <c r="U1765" s="54"/>
      <c r="V1765" s="54"/>
      <c r="W1765" s="54"/>
      <c r="AQ1765" s="117" t="s">
        <v>59</v>
      </c>
      <c r="AR1765" s="117" t="s">
        <v>4939</v>
      </c>
      <c r="AS1765" s="117">
        <v>3144201</v>
      </c>
      <c r="AT1765" s="117"/>
      <c r="AU1765" s="117"/>
    </row>
    <row r="1766" spans="1:47" s="139" customFormat="1" ht="30" customHeight="1">
      <c r="A1766" s="54"/>
      <c r="B1766" s="54"/>
      <c r="C1766" s="54"/>
      <c r="D1766" s="54"/>
      <c r="E1766" s="54"/>
      <c r="F1766" s="54"/>
      <c r="G1766" s="54"/>
      <c r="H1766" s="54"/>
      <c r="I1766" s="54"/>
      <c r="J1766" s="54"/>
      <c r="K1766" s="54"/>
      <c r="L1766" s="54"/>
      <c r="M1766" s="54"/>
      <c r="N1766" s="54"/>
      <c r="O1766" s="54"/>
      <c r="P1766" s="54"/>
      <c r="Q1766" s="54"/>
      <c r="R1766" s="54"/>
      <c r="S1766" s="54"/>
      <c r="T1766" s="54"/>
      <c r="U1766" s="54"/>
      <c r="V1766" s="54"/>
      <c r="W1766" s="54"/>
      <c r="AQ1766" s="117" t="s">
        <v>59</v>
      </c>
      <c r="AR1766" s="117" t="s">
        <v>4941</v>
      </c>
      <c r="AS1766" s="117">
        <v>3144300</v>
      </c>
      <c r="AT1766" s="117"/>
      <c r="AU1766" s="117"/>
    </row>
    <row r="1767" spans="1:47" s="139" customFormat="1" ht="30" customHeight="1">
      <c r="A1767" s="54"/>
      <c r="B1767" s="54"/>
      <c r="C1767" s="54"/>
      <c r="D1767" s="54"/>
      <c r="E1767" s="54"/>
      <c r="F1767" s="54"/>
      <c r="G1767" s="54"/>
      <c r="H1767" s="54"/>
      <c r="I1767" s="54"/>
      <c r="J1767" s="54"/>
      <c r="K1767" s="54"/>
      <c r="L1767" s="54"/>
      <c r="M1767" s="54"/>
      <c r="N1767" s="54"/>
      <c r="O1767" s="54"/>
      <c r="P1767" s="54"/>
      <c r="Q1767" s="54"/>
      <c r="R1767" s="54"/>
      <c r="S1767" s="54"/>
      <c r="T1767" s="54"/>
      <c r="U1767" s="54"/>
      <c r="V1767" s="54"/>
      <c r="W1767" s="54"/>
      <c r="AQ1767" s="117" t="s">
        <v>59</v>
      </c>
      <c r="AR1767" s="117" t="s">
        <v>4943</v>
      </c>
      <c r="AS1767" s="117">
        <v>3144359</v>
      </c>
      <c r="AT1767" s="117"/>
      <c r="AU1767" s="117"/>
    </row>
    <row r="1768" spans="1:47" s="139" customFormat="1" ht="30" customHeight="1">
      <c r="A1768" s="54"/>
      <c r="B1768" s="54"/>
      <c r="C1768" s="54"/>
      <c r="D1768" s="54"/>
      <c r="E1768" s="54"/>
      <c r="F1768" s="54"/>
      <c r="G1768" s="54"/>
      <c r="H1768" s="54"/>
      <c r="I1768" s="54"/>
      <c r="J1768" s="54"/>
      <c r="K1768" s="54"/>
      <c r="L1768" s="54"/>
      <c r="M1768" s="54"/>
      <c r="N1768" s="54"/>
      <c r="O1768" s="54"/>
      <c r="P1768" s="54"/>
      <c r="Q1768" s="54"/>
      <c r="R1768" s="54"/>
      <c r="S1768" s="54"/>
      <c r="T1768" s="54"/>
      <c r="U1768" s="54"/>
      <c r="V1768" s="54"/>
      <c r="W1768" s="54"/>
      <c r="AQ1768" s="117" t="s">
        <v>59</v>
      </c>
      <c r="AR1768" s="117" t="s">
        <v>4945</v>
      </c>
      <c r="AS1768" s="117">
        <v>3144375</v>
      </c>
      <c r="AT1768" s="117"/>
      <c r="AU1768" s="117"/>
    </row>
    <row r="1769" spans="1:47" s="139" customFormat="1" ht="30" customHeight="1">
      <c r="A1769" s="54"/>
      <c r="B1769" s="54"/>
      <c r="C1769" s="54"/>
      <c r="D1769" s="54"/>
      <c r="E1769" s="54"/>
      <c r="F1769" s="54"/>
      <c r="G1769" s="54"/>
      <c r="H1769" s="54"/>
      <c r="I1769" s="54"/>
      <c r="J1769" s="54"/>
      <c r="K1769" s="54"/>
      <c r="L1769" s="54"/>
      <c r="M1769" s="54"/>
      <c r="N1769" s="54"/>
      <c r="O1769" s="54"/>
      <c r="P1769" s="54"/>
      <c r="Q1769" s="54"/>
      <c r="R1769" s="54"/>
      <c r="S1769" s="54"/>
      <c r="T1769" s="54"/>
      <c r="U1769" s="54"/>
      <c r="V1769" s="54"/>
      <c r="W1769" s="54"/>
      <c r="AQ1769" s="117" t="s">
        <v>59</v>
      </c>
      <c r="AR1769" s="117" t="s">
        <v>4947</v>
      </c>
      <c r="AS1769" s="117">
        <v>3144409</v>
      </c>
      <c r="AT1769" s="117"/>
      <c r="AU1769" s="117"/>
    </row>
    <row r="1770" spans="1:47" s="139" customFormat="1" ht="30" customHeight="1">
      <c r="A1770" s="54"/>
      <c r="B1770" s="54"/>
      <c r="C1770" s="54"/>
      <c r="D1770" s="54"/>
      <c r="E1770" s="54"/>
      <c r="F1770" s="54"/>
      <c r="G1770" s="54"/>
      <c r="H1770" s="54"/>
      <c r="I1770" s="54"/>
      <c r="J1770" s="54"/>
      <c r="K1770" s="54"/>
      <c r="L1770" s="54"/>
      <c r="M1770" s="54"/>
      <c r="N1770" s="54"/>
      <c r="O1770" s="54"/>
      <c r="P1770" s="54"/>
      <c r="Q1770" s="54"/>
      <c r="R1770" s="54"/>
      <c r="S1770" s="54"/>
      <c r="T1770" s="54"/>
      <c r="U1770" s="54"/>
      <c r="V1770" s="54"/>
      <c r="W1770" s="54"/>
      <c r="AQ1770" s="117" t="s">
        <v>59</v>
      </c>
      <c r="AR1770" s="117" t="s">
        <v>4949</v>
      </c>
      <c r="AS1770" s="117">
        <v>3144508</v>
      </c>
      <c r="AT1770" s="117"/>
      <c r="AU1770" s="117"/>
    </row>
    <row r="1771" spans="1:47" s="139" customFormat="1" ht="30" customHeight="1">
      <c r="A1771" s="54"/>
      <c r="B1771" s="54"/>
      <c r="C1771" s="54"/>
      <c r="D1771" s="54"/>
      <c r="E1771" s="54"/>
      <c r="F1771" s="54"/>
      <c r="G1771" s="54"/>
      <c r="H1771" s="54"/>
      <c r="I1771" s="54"/>
      <c r="J1771" s="54"/>
      <c r="K1771" s="54"/>
      <c r="L1771" s="54"/>
      <c r="M1771" s="54"/>
      <c r="N1771" s="54"/>
      <c r="O1771" s="54"/>
      <c r="P1771" s="54"/>
      <c r="Q1771" s="54"/>
      <c r="R1771" s="54"/>
      <c r="S1771" s="54"/>
      <c r="T1771" s="54"/>
      <c r="U1771" s="54"/>
      <c r="V1771" s="54"/>
      <c r="W1771" s="54"/>
      <c r="AQ1771" s="117" t="s">
        <v>59</v>
      </c>
      <c r="AR1771" s="117" t="s">
        <v>4951</v>
      </c>
      <c r="AS1771" s="117">
        <v>3144607</v>
      </c>
      <c r="AT1771" s="117"/>
      <c r="AU1771" s="117"/>
    </row>
    <row r="1772" spans="1:47" s="139" customFormat="1" ht="30" customHeight="1">
      <c r="A1772" s="54"/>
      <c r="B1772" s="54"/>
      <c r="C1772" s="54"/>
      <c r="D1772" s="54"/>
      <c r="E1772" s="54"/>
      <c r="F1772" s="54"/>
      <c r="G1772" s="54"/>
      <c r="H1772" s="54"/>
      <c r="I1772" s="54"/>
      <c r="J1772" s="54"/>
      <c r="K1772" s="54"/>
      <c r="L1772" s="54"/>
      <c r="M1772" s="54"/>
      <c r="N1772" s="54"/>
      <c r="O1772" s="54"/>
      <c r="P1772" s="54"/>
      <c r="Q1772" s="54"/>
      <c r="R1772" s="54"/>
      <c r="S1772" s="54"/>
      <c r="T1772" s="54"/>
      <c r="U1772" s="54"/>
      <c r="V1772" s="54"/>
      <c r="W1772" s="54"/>
      <c r="AQ1772" s="117" t="s">
        <v>59</v>
      </c>
      <c r="AR1772" s="117" t="s">
        <v>4953</v>
      </c>
      <c r="AS1772" s="117">
        <v>3144656</v>
      </c>
      <c r="AT1772" s="117"/>
      <c r="AU1772" s="117"/>
    </row>
    <row r="1773" spans="1:47" s="139" customFormat="1" ht="30" customHeight="1">
      <c r="A1773" s="54"/>
      <c r="B1773" s="54"/>
      <c r="C1773" s="54"/>
      <c r="D1773" s="54"/>
      <c r="E1773" s="54"/>
      <c r="F1773" s="54"/>
      <c r="G1773" s="54"/>
      <c r="H1773" s="54"/>
      <c r="I1773" s="54"/>
      <c r="J1773" s="54"/>
      <c r="K1773" s="54"/>
      <c r="L1773" s="54"/>
      <c r="M1773" s="54"/>
      <c r="N1773" s="54"/>
      <c r="O1773" s="54"/>
      <c r="P1773" s="54"/>
      <c r="Q1773" s="54"/>
      <c r="R1773" s="54"/>
      <c r="S1773" s="54"/>
      <c r="T1773" s="54"/>
      <c r="U1773" s="54"/>
      <c r="V1773" s="54"/>
      <c r="W1773" s="54"/>
      <c r="AQ1773" s="117" t="s">
        <v>59</v>
      </c>
      <c r="AR1773" s="117" t="s">
        <v>4955</v>
      </c>
      <c r="AS1773" s="117">
        <v>3144672</v>
      </c>
      <c r="AT1773" s="117"/>
      <c r="AU1773" s="117"/>
    </row>
    <row r="1774" spans="1:47" s="139" customFormat="1" ht="30" customHeight="1">
      <c r="A1774" s="54"/>
      <c r="B1774" s="54"/>
      <c r="C1774" s="54"/>
      <c r="D1774" s="54"/>
      <c r="E1774" s="54"/>
      <c r="F1774" s="54"/>
      <c r="G1774" s="54"/>
      <c r="H1774" s="54"/>
      <c r="I1774" s="54"/>
      <c r="J1774" s="54"/>
      <c r="K1774" s="54"/>
      <c r="L1774" s="54"/>
      <c r="M1774" s="54"/>
      <c r="N1774" s="54"/>
      <c r="O1774" s="54"/>
      <c r="P1774" s="54"/>
      <c r="Q1774" s="54"/>
      <c r="R1774" s="54"/>
      <c r="S1774" s="54"/>
      <c r="T1774" s="54"/>
      <c r="U1774" s="54"/>
      <c r="V1774" s="54"/>
      <c r="W1774" s="54"/>
      <c r="AQ1774" s="117" t="s">
        <v>59</v>
      </c>
      <c r="AR1774" s="117" t="s">
        <v>4957</v>
      </c>
      <c r="AS1774" s="117">
        <v>3144706</v>
      </c>
      <c r="AT1774" s="117"/>
      <c r="AU1774" s="117"/>
    </row>
    <row r="1775" spans="1:47" s="139" customFormat="1" ht="30" customHeight="1">
      <c r="A1775" s="54"/>
      <c r="B1775" s="54"/>
      <c r="C1775" s="54"/>
      <c r="D1775" s="54"/>
      <c r="E1775" s="54"/>
      <c r="F1775" s="54"/>
      <c r="G1775" s="54"/>
      <c r="H1775" s="54"/>
      <c r="I1775" s="54"/>
      <c r="J1775" s="54"/>
      <c r="K1775" s="54"/>
      <c r="L1775" s="54"/>
      <c r="M1775" s="54"/>
      <c r="N1775" s="54"/>
      <c r="O1775" s="54"/>
      <c r="P1775" s="54"/>
      <c r="Q1775" s="54"/>
      <c r="R1775" s="54"/>
      <c r="S1775" s="54"/>
      <c r="T1775" s="54"/>
      <c r="U1775" s="54"/>
      <c r="V1775" s="54"/>
      <c r="W1775" s="54"/>
      <c r="AQ1775" s="117" t="s">
        <v>59</v>
      </c>
      <c r="AR1775" s="117" t="s">
        <v>4959</v>
      </c>
      <c r="AS1775" s="117">
        <v>3144805</v>
      </c>
      <c r="AT1775" s="117"/>
      <c r="AU1775" s="117"/>
    </row>
    <row r="1776" spans="1:47" s="139" customFormat="1" ht="30" customHeight="1">
      <c r="A1776" s="54"/>
      <c r="B1776" s="54"/>
      <c r="C1776" s="54"/>
      <c r="D1776" s="54"/>
      <c r="E1776" s="54"/>
      <c r="F1776" s="54"/>
      <c r="G1776" s="54"/>
      <c r="H1776" s="54"/>
      <c r="I1776" s="54"/>
      <c r="J1776" s="54"/>
      <c r="K1776" s="54"/>
      <c r="L1776" s="54"/>
      <c r="M1776" s="54"/>
      <c r="N1776" s="54"/>
      <c r="O1776" s="54"/>
      <c r="P1776" s="54"/>
      <c r="Q1776" s="54"/>
      <c r="R1776" s="54"/>
      <c r="S1776" s="54"/>
      <c r="T1776" s="54"/>
      <c r="U1776" s="54"/>
      <c r="V1776" s="54"/>
      <c r="W1776" s="54"/>
      <c r="AQ1776" s="117" t="s">
        <v>59</v>
      </c>
      <c r="AR1776" s="117" t="s">
        <v>4961</v>
      </c>
      <c r="AS1776" s="117">
        <v>3144904</v>
      </c>
      <c r="AT1776" s="117"/>
      <c r="AU1776" s="117"/>
    </row>
    <row r="1777" spans="1:47" s="139" customFormat="1" ht="30" customHeight="1">
      <c r="A1777" s="54"/>
      <c r="B1777" s="54"/>
      <c r="C1777" s="54"/>
      <c r="D1777" s="54"/>
      <c r="E1777" s="54"/>
      <c r="F1777" s="54"/>
      <c r="G1777" s="54"/>
      <c r="H1777" s="54"/>
      <c r="I1777" s="54"/>
      <c r="J1777" s="54"/>
      <c r="K1777" s="54"/>
      <c r="L1777" s="54"/>
      <c r="M1777" s="54"/>
      <c r="N1777" s="54"/>
      <c r="O1777" s="54"/>
      <c r="P1777" s="54"/>
      <c r="Q1777" s="54"/>
      <c r="R1777" s="54"/>
      <c r="S1777" s="54"/>
      <c r="T1777" s="54"/>
      <c r="U1777" s="54"/>
      <c r="V1777" s="54"/>
      <c r="W1777" s="54"/>
      <c r="AQ1777" s="117" t="s">
        <v>59</v>
      </c>
      <c r="AR1777" s="117" t="s">
        <v>4963</v>
      </c>
      <c r="AS1777" s="117">
        <v>3145000</v>
      </c>
      <c r="AT1777" s="117"/>
      <c r="AU1777" s="117"/>
    </row>
    <row r="1778" spans="1:47" s="139" customFormat="1" ht="30" customHeight="1">
      <c r="A1778" s="54"/>
      <c r="B1778" s="54"/>
      <c r="C1778" s="54"/>
      <c r="D1778" s="54"/>
      <c r="E1778" s="54"/>
      <c r="F1778" s="54"/>
      <c r="G1778" s="54"/>
      <c r="H1778" s="54"/>
      <c r="I1778" s="54"/>
      <c r="J1778" s="54"/>
      <c r="K1778" s="54"/>
      <c r="L1778" s="54"/>
      <c r="M1778" s="54"/>
      <c r="N1778" s="54"/>
      <c r="O1778" s="54"/>
      <c r="P1778" s="54"/>
      <c r="Q1778" s="54"/>
      <c r="R1778" s="54"/>
      <c r="S1778" s="54"/>
      <c r="T1778" s="54"/>
      <c r="U1778" s="54"/>
      <c r="V1778" s="54"/>
      <c r="W1778" s="54"/>
      <c r="AQ1778" s="117" t="s">
        <v>59</v>
      </c>
      <c r="AR1778" s="117" t="s">
        <v>4965</v>
      </c>
      <c r="AS1778" s="117">
        <v>3145059</v>
      </c>
      <c r="AT1778" s="117"/>
      <c r="AU1778" s="117"/>
    </row>
    <row r="1779" spans="1:47" s="139" customFormat="1" ht="30" customHeight="1">
      <c r="A1779" s="54"/>
      <c r="B1779" s="54"/>
      <c r="C1779" s="54"/>
      <c r="D1779" s="54"/>
      <c r="E1779" s="54"/>
      <c r="F1779" s="54"/>
      <c r="G1779" s="54"/>
      <c r="H1779" s="54"/>
      <c r="I1779" s="54"/>
      <c r="J1779" s="54"/>
      <c r="K1779" s="54"/>
      <c r="L1779" s="54"/>
      <c r="M1779" s="54"/>
      <c r="N1779" s="54"/>
      <c r="O1779" s="54"/>
      <c r="P1779" s="54"/>
      <c r="Q1779" s="54"/>
      <c r="R1779" s="54"/>
      <c r="S1779" s="54"/>
      <c r="T1779" s="54"/>
      <c r="U1779" s="54"/>
      <c r="V1779" s="54"/>
      <c r="W1779" s="54"/>
      <c r="AQ1779" s="117" t="s">
        <v>59</v>
      </c>
      <c r="AR1779" s="117" t="s">
        <v>4967</v>
      </c>
      <c r="AS1779" s="117">
        <v>3145109</v>
      </c>
      <c r="AT1779" s="117"/>
      <c r="AU1779" s="117"/>
    </row>
    <row r="1780" spans="1:47" s="139" customFormat="1" ht="30" customHeight="1">
      <c r="A1780" s="54"/>
      <c r="B1780" s="54"/>
      <c r="C1780" s="54"/>
      <c r="D1780" s="54"/>
      <c r="E1780" s="54"/>
      <c r="F1780" s="54"/>
      <c r="G1780" s="54"/>
      <c r="H1780" s="54"/>
      <c r="I1780" s="54"/>
      <c r="J1780" s="54"/>
      <c r="K1780" s="54"/>
      <c r="L1780" s="54"/>
      <c r="M1780" s="54"/>
      <c r="N1780" s="54"/>
      <c r="O1780" s="54"/>
      <c r="P1780" s="54"/>
      <c r="Q1780" s="54"/>
      <c r="R1780" s="54"/>
      <c r="S1780" s="54"/>
      <c r="T1780" s="54"/>
      <c r="U1780" s="54"/>
      <c r="V1780" s="54"/>
      <c r="W1780" s="54"/>
      <c r="AQ1780" s="117" t="s">
        <v>59</v>
      </c>
      <c r="AR1780" s="117" t="s">
        <v>4969</v>
      </c>
      <c r="AS1780" s="117">
        <v>3145208</v>
      </c>
      <c r="AT1780" s="117"/>
      <c r="AU1780" s="117"/>
    </row>
    <row r="1781" spans="1:47" s="139" customFormat="1" ht="30" customHeight="1">
      <c r="A1781" s="54"/>
      <c r="B1781" s="54"/>
      <c r="C1781" s="54"/>
      <c r="D1781" s="54"/>
      <c r="E1781" s="54"/>
      <c r="F1781" s="54"/>
      <c r="G1781" s="54"/>
      <c r="H1781" s="54"/>
      <c r="I1781" s="54"/>
      <c r="J1781" s="54"/>
      <c r="K1781" s="54"/>
      <c r="L1781" s="54"/>
      <c r="M1781" s="54"/>
      <c r="N1781" s="54"/>
      <c r="O1781" s="54"/>
      <c r="P1781" s="54"/>
      <c r="Q1781" s="54"/>
      <c r="R1781" s="54"/>
      <c r="S1781" s="54"/>
      <c r="T1781" s="54"/>
      <c r="U1781" s="54"/>
      <c r="V1781" s="54"/>
      <c r="W1781" s="54"/>
      <c r="AQ1781" s="117" t="s">
        <v>59</v>
      </c>
      <c r="AR1781" s="117" t="s">
        <v>819</v>
      </c>
      <c r="AS1781" s="117">
        <v>3136603</v>
      </c>
      <c r="AT1781" s="117"/>
      <c r="AU1781" s="117"/>
    </row>
    <row r="1782" spans="1:47" s="139" customFormat="1" ht="30" customHeight="1">
      <c r="A1782" s="54"/>
      <c r="B1782" s="54"/>
      <c r="C1782" s="54"/>
      <c r="D1782" s="54"/>
      <c r="E1782" s="54"/>
      <c r="F1782" s="54"/>
      <c r="G1782" s="54"/>
      <c r="H1782" s="54"/>
      <c r="I1782" s="54"/>
      <c r="J1782" s="54"/>
      <c r="K1782" s="54"/>
      <c r="L1782" s="54"/>
      <c r="M1782" s="54"/>
      <c r="N1782" s="54"/>
      <c r="O1782" s="54"/>
      <c r="P1782" s="54"/>
      <c r="Q1782" s="54"/>
      <c r="R1782" s="54"/>
      <c r="S1782" s="54"/>
      <c r="T1782" s="54"/>
      <c r="U1782" s="54"/>
      <c r="V1782" s="54"/>
      <c r="W1782" s="54"/>
      <c r="AQ1782" s="117" t="s">
        <v>59</v>
      </c>
      <c r="AR1782" s="117" t="s">
        <v>4971</v>
      </c>
      <c r="AS1782" s="117">
        <v>3145307</v>
      </c>
      <c r="AT1782" s="117"/>
      <c r="AU1782" s="117"/>
    </row>
    <row r="1783" spans="1:47" s="139" customFormat="1" ht="30" customHeight="1">
      <c r="A1783" s="54"/>
      <c r="B1783" s="54"/>
      <c r="C1783" s="54"/>
      <c r="D1783" s="54"/>
      <c r="E1783" s="54"/>
      <c r="F1783" s="54"/>
      <c r="G1783" s="54"/>
      <c r="H1783" s="54"/>
      <c r="I1783" s="54"/>
      <c r="J1783" s="54"/>
      <c r="K1783" s="54"/>
      <c r="L1783" s="54"/>
      <c r="M1783" s="54"/>
      <c r="N1783" s="54"/>
      <c r="O1783" s="54"/>
      <c r="P1783" s="54"/>
      <c r="Q1783" s="54"/>
      <c r="R1783" s="54"/>
      <c r="S1783" s="54"/>
      <c r="T1783" s="54"/>
      <c r="U1783" s="54"/>
      <c r="V1783" s="54"/>
      <c r="W1783" s="54"/>
      <c r="AQ1783" s="117" t="s">
        <v>59</v>
      </c>
      <c r="AR1783" s="117" t="s">
        <v>4972</v>
      </c>
      <c r="AS1783" s="117">
        <v>3145356</v>
      </c>
      <c r="AT1783" s="117"/>
      <c r="AU1783" s="117"/>
    </row>
    <row r="1784" spans="1:47" s="139" customFormat="1" ht="30" customHeight="1">
      <c r="A1784" s="54"/>
      <c r="B1784" s="54"/>
      <c r="C1784" s="54"/>
      <c r="D1784" s="54"/>
      <c r="E1784" s="54"/>
      <c r="F1784" s="54"/>
      <c r="G1784" s="54"/>
      <c r="H1784" s="54"/>
      <c r="I1784" s="54"/>
      <c r="J1784" s="54"/>
      <c r="K1784" s="54"/>
      <c r="L1784" s="54"/>
      <c r="M1784" s="54"/>
      <c r="N1784" s="54"/>
      <c r="O1784" s="54"/>
      <c r="P1784" s="54"/>
      <c r="Q1784" s="54"/>
      <c r="R1784" s="54"/>
      <c r="S1784" s="54"/>
      <c r="T1784" s="54"/>
      <c r="U1784" s="54"/>
      <c r="V1784" s="54"/>
      <c r="W1784" s="54"/>
      <c r="AQ1784" s="117" t="s">
        <v>59</v>
      </c>
      <c r="AR1784" s="117" t="s">
        <v>4974</v>
      </c>
      <c r="AS1784" s="117">
        <v>3145372</v>
      </c>
      <c r="AT1784" s="117"/>
      <c r="AU1784" s="117"/>
    </row>
    <row r="1785" spans="1:47" s="139" customFormat="1" ht="30" customHeight="1">
      <c r="A1785" s="54"/>
      <c r="B1785" s="54"/>
      <c r="C1785" s="54"/>
      <c r="D1785" s="54"/>
      <c r="E1785" s="54"/>
      <c r="F1785" s="54"/>
      <c r="G1785" s="54"/>
      <c r="H1785" s="54"/>
      <c r="I1785" s="54"/>
      <c r="J1785" s="54"/>
      <c r="K1785" s="54"/>
      <c r="L1785" s="54"/>
      <c r="M1785" s="54"/>
      <c r="N1785" s="54"/>
      <c r="O1785" s="54"/>
      <c r="P1785" s="54"/>
      <c r="Q1785" s="54"/>
      <c r="R1785" s="54"/>
      <c r="S1785" s="54"/>
      <c r="T1785" s="54"/>
      <c r="U1785" s="54"/>
      <c r="V1785" s="54"/>
      <c r="W1785" s="54"/>
      <c r="AQ1785" s="117" t="s">
        <v>59</v>
      </c>
      <c r="AR1785" s="117" t="s">
        <v>4976</v>
      </c>
      <c r="AS1785" s="117">
        <v>3145406</v>
      </c>
      <c r="AT1785" s="117"/>
      <c r="AU1785" s="117"/>
    </row>
    <row r="1786" spans="1:47" s="139" customFormat="1" ht="30" customHeight="1">
      <c r="A1786" s="54"/>
      <c r="B1786" s="54"/>
      <c r="C1786" s="54"/>
      <c r="D1786" s="54"/>
      <c r="E1786" s="54"/>
      <c r="F1786" s="54"/>
      <c r="G1786" s="54"/>
      <c r="H1786" s="54"/>
      <c r="I1786" s="54"/>
      <c r="J1786" s="54"/>
      <c r="K1786" s="54"/>
      <c r="L1786" s="54"/>
      <c r="M1786" s="54"/>
      <c r="N1786" s="54"/>
      <c r="O1786" s="54"/>
      <c r="P1786" s="54"/>
      <c r="Q1786" s="54"/>
      <c r="R1786" s="54"/>
      <c r="S1786" s="54"/>
      <c r="T1786" s="54"/>
      <c r="U1786" s="54"/>
      <c r="V1786" s="54"/>
      <c r="W1786" s="54"/>
      <c r="AQ1786" s="117" t="s">
        <v>59</v>
      </c>
      <c r="AR1786" s="117" t="s">
        <v>4978</v>
      </c>
      <c r="AS1786" s="117">
        <v>3145455</v>
      </c>
      <c r="AT1786" s="117"/>
      <c r="AU1786" s="117"/>
    </row>
    <row r="1787" spans="1:47" s="139" customFormat="1" ht="30" customHeight="1">
      <c r="A1787" s="54"/>
      <c r="B1787" s="54"/>
      <c r="C1787" s="54"/>
      <c r="D1787" s="54"/>
      <c r="E1787" s="54"/>
      <c r="F1787" s="54"/>
      <c r="G1787" s="54"/>
      <c r="H1787" s="54"/>
      <c r="I1787" s="54"/>
      <c r="J1787" s="54"/>
      <c r="K1787" s="54"/>
      <c r="L1787" s="54"/>
      <c r="M1787" s="54"/>
      <c r="N1787" s="54"/>
      <c r="O1787" s="54"/>
      <c r="P1787" s="54"/>
      <c r="Q1787" s="54"/>
      <c r="R1787" s="54"/>
      <c r="S1787" s="54"/>
      <c r="T1787" s="54"/>
      <c r="U1787" s="54"/>
      <c r="V1787" s="54"/>
      <c r="W1787" s="54"/>
      <c r="AQ1787" s="117" t="s">
        <v>59</v>
      </c>
      <c r="AR1787" s="117" t="s">
        <v>4980</v>
      </c>
      <c r="AS1787" s="117">
        <v>3145505</v>
      </c>
      <c r="AT1787" s="117"/>
      <c r="AU1787" s="117"/>
    </row>
    <row r="1788" spans="1:47" s="139" customFormat="1" ht="30" customHeight="1">
      <c r="A1788" s="54"/>
      <c r="B1788" s="54"/>
      <c r="C1788" s="54"/>
      <c r="D1788" s="54"/>
      <c r="E1788" s="54"/>
      <c r="F1788" s="54"/>
      <c r="G1788" s="54"/>
      <c r="H1788" s="54"/>
      <c r="I1788" s="54"/>
      <c r="J1788" s="54"/>
      <c r="K1788" s="54"/>
      <c r="L1788" s="54"/>
      <c r="M1788" s="54"/>
      <c r="N1788" s="54"/>
      <c r="O1788" s="54"/>
      <c r="P1788" s="54"/>
      <c r="Q1788" s="54"/>
      <c r="R1788" s="54"/>
      <c r="S1788" s="54"/>
      <c r="T1788" s="54"/>
      <c r="U1788" s="54"/>
      <c r="V1788" s="54"/>
      <c r="W1788" s="54"/>
      <c r="AQ1788" s="117" t="s">
        <v>59</v>
      </c>
      <c r="AR1788" s="117" t="s">
        <v>4982</v>
      </c>
      <c r="AS1788" s="117">
        <v>3145604</v>
      </c>
      <c r="AT1788" s="117"/>
      <c r="AU1788" s="117"/>
    </row>
    <row r="1789" spans="1:47" s="139" customFormat="1" ht="30" customHeight="1">
      <c r="A1789" s="54"/>
      <c r="B1789" s="54"/>
      <c r="C1789" s="54"/>
      <c r="D1789" s="54"/>
      <c r="E1789" s="54"/>
      <c r="F1789" s="54"/>
      <c r="G1789" s="54"/>
      <c r="H1789" s="54"/>
      <c r="I1789" s="54"/>
      <c r="J1789" s="54"/>
      <c r="K1789" s="54"/>
      <c r="L1789" s="54"/>
      <c r="M1789" s="54"/>
      <c r="N1789" s="54"/>
      <c r="O1789" s="54"/>
      <c r="P1789" s="54"/>
      <c r="Q1789" s="54"/>
      <c r="R1789" s="54"/>
      <c r="S1789" s="54"/>
      <c r="T1789" s="54"/>
      <c r="U1789" s="54"/>
      <c r="V1789" s="54"/>
      <c r="W1789" s="54"/>
      <c r="AQ1789" s="117" t="s">
        <v>59</v>
      </c>
      <c r="AR1789" s="117" t="s">
        <v>4984</v>
      </c>
      <c r="AS1789" s="117">
        <v>3145703</v>
      </c>
      <c r="AT1789" s="117"/>
      <c r="AU1789" s="117"/>
    </row>
    <row r="1790" spans="1:47" s="139" customFormat="1" ht="30" customHeight="1">
      <c r="A1790" s="54"/>
      <c r="B1790" s="54"/>
      <c r="C1790" s="54"/>
      <c r="D1790" s="54"/>
      <c r="E1790" s="54"/>
      <c r="F1790" s="54"/>
      <c r="G1790" s="54"/>
      <c r="H1790" s="54"/>
      <c r="I1790" s="54"/>
      <c r="J1790" s="54"/>
      <c r="K1790" s="54"/>
      <c r="L1790" s="54"/>
      <c r="M1790" s="54"/>
      <c r="N1790" s="54"/>
      <c r="O1790" s="54"/>
      <c r="P1790" s="54"/>
      <c r="Q1790" s="54"/>
      <c r="R1790" s="54"/>
      <c r="S1790" s="54"/>
      <c r="T1790" s="54"/>
      <c r="U1790" s="54"/>
      <c r="V1790" s="54"/>
      <c r="W1790" s="54"/>
      <c r="AQ1790" s="117" t="s">
        <v>59</v>
      </c>
      <c r="AR1790" s="117" t="s">
        <v>4986</v>
      </c>
      <c r="AS1790" s="117">
        <v>3145802</v>
      </c>
      <c r="AT1790" s="117"/>
      <c r="AU1790" s="117"/>
    </row>
    <row r="1791" spans="1:47" s="139" customFormat="1" ht="30" customHeight="1">
      <c r="A1791" s="54"/>
      <c r="B1791" s="54"/>
      <c r="C1791" s="54"/>
      <c r="D1791" s="54"/>
      <c r="E1791" s="54"/>
      <c r="F1791" s="54"/>
      <c r="G1791" s="54"/>
      <c r="H1791" s="54"/>
      <c r="I1791" s="54"/>
      <c r="J1791" s="54"/>
      <c r="K1791" s="54"/>
      <c r="L1791" s="54"/>
      <c r="M1791" s="54"/>
      <c r="N1791" s="54"/>
      <c r="O1791" s="54"/>
      <c r="P1791" s="54"/>
      <c r="Q1791" s="54"/>
      <c r="R1791" s="54"/>
      <c r="S1791" s="54"/>
      <c r="T1791" s="54"/>
      <c r="U1791" s="54"/>
      <c r="V1791" s="54"/>
      <c r="W1791" s="54"/>
      <c r="AQ1791" s="117" t="s">
        <v>59</v>
      </c>
      <c r="AR1791" s="117" t="s">
        <v>4988</v>
      </c>
      <c r="AS1791" s="117">
        <v>3145851</v>
      </c>
      <c r="AT1791" s="117"/>
      <c r="AU1791" s="117"/>
    </row>
    <row r="1792" spans="1:47" s="139" customFormat="1" ht="30" customHeight="1">
      <c r="A1792" s="54"/>
      <c r="B1792" s="54"/>
      <c r="C1792" s="54"/>
      <c r="D1792" s="54"/>
      <c r="E1792" s="54"/>
      <c r="F1792" s="54"/>
      <c r="G1792" s="54"/>
      <c r="H1792" s="54"/>
      <c r="I1792" s="54"/>
      <c r="J1792" s="54"/>
      <c r="K1792" s="54"/>
      <c r="L1792" s="54"/>
      <c r="M1792" s="54"/>
      <c r="N1792" s="54"/>
      <c r="O1792" s="54"/>
      <c r="P1792" s="54"/>
      <c r="Q1792" s="54"/>
      <c r="R1792" s="54"/>
      <c r="S1792" s="54"/>
      <c r="T1792" s="54"/>
      <c r="U1792" s="54"/>
      <c r="V1792" s="54"/>
      <c r="W1792" s="54"/>
      <c r="AQ1792" s="117" t="s">
        <v>59</v>
      </c>
      <c r="AR1792" s="117" t="s">
        <v>4990</v>
      </c>
      <c r="AS1792" s="117">
        <v>3145877</v>
      </c>
      <c r="AT1792" s="117"/>
      <c r="AU1792" s="117"/>
    </row>
    <row r="1793" spans="1:47" s="139" customFormat="1" ht="30" customHeight="1">
      <c r="A1793" s="54"/>
      <c r="B1793" s="54"/>
      <c r="C1793" s="54"/>
      <c r="D1793" s="54"/>
      <c r="E1793" s="54"/>
      <c r="F1793" s="54"/>
      <c r="G1793" s="54"/>
      <c r="H1793" s="54"/>
      <c r="I1793" s="54"/>
      <c r="J1793" s="54"/>
      <c r="K1793" s="54"/>
      <c r="L1793" s="54"/>
      <c r="M1793" s="54"/>
      <c r="N1793" s="54"/>
      <c r="O1793" s="54"/>
      <c r="P1793" s="54"/>
      <c r="Q1793" s="54"/>
      <c r="R1793" s="54"/>
      <c r="S1793" s="54"/>
      <c r="T1793" s="54"/>
      <c r="U1793" s="54"/>
      <c r="V1793" s="54"/>
      <c r="W1793" s="54"/>
      <c r="AQ1793" s="117" t="s">
        <v>59</v>
      </c>
      <c r="AR1793" s="117" t="s">
        <v>1550</v>
      </c>
      <c r="AS1793" s="117">
        <v>3145901</v>
      </c>
      <c r="AT1793" s="117"/>
      <c r="AU1793" s="117"/>
    </row>
    <row r="1794" spans="1:47" s="139" customFormat="1" ht="30" customHeight="1">
      <c r="A1794" s="54"/>
      <c r="B1794" s="54"/>
      <c r="C1794" s="54"/>
      <c r="D1794" s="54"/>
      <c r="E1794" s="54"/>
      <c r="F1794" s="54"/>
      <c r="G1794" s="54"/>
      <c r="H1794" s="54"/>
      <c r="I1794" s="54"/>
      <c r="J1794" s="54"/>
      <c r="K1794" s="54"/>
      <c r="L1794" s="54"/>
      <c r="M1794" s="54"/>
      <c r="N1794" s="54"/>
      <c r="O1794" s="54"/>
      <c r="P1794" s="54"/>
      <c r="Q1794" s="54"/>
      <c r="R1794" s="54"/>
      <c r="S1794" s="54"/>
      <c r="T1794" s="54"/>
      <c r="U1794" s="54"/>
      <c r="V1794" s="54"/>
      <c r="W1794" s="54"/>
      <c r="AQ1794" s="117" t="s">
        <v>59</v>
      </c>
      <c r="AR1794" s="117" t="s">
        <v>4992</v>
      </c>
      <c r="AS1794" s="117">
        <v>3146008</v>
      </c>
      <c r="AT1794" s="117"/>
      <c r="AU1794" s="117"/>
    </row>
    <row r="1795" spans="1:47" s="139" customFormat="1" ht="30" customHeight="1">
      <c r="A1795" s="54"/>
      <c r="B1795" s="54"/>
      <c r="C1795" s="54"/>
      <c r="D1795" s="54"/>
      <c r="E1795" s="54"/>
      <c r="F1795" s="54"/>
      <c r="G1795" s="54"/>
      <c r="H1795" s="54"/>
      <c r="I1795" s="54"/>
      <c r="J1795" s="54"/>
      <c r="K1795" s="54"/>
      <c r="L1795" s="54"/>
      <c r="M1795" s="54"/>
      <c r="N1795" s="54"/>
      <c r="O1795" s="54"/>
      <c r="P1795" s="54"/>
      <c r="Q1795" s="54"/>
      <c r="R1795" s="54"/>
      <c r="S1795" s="54"/>
      <c r="T1795" s="54"/>
      <c r="U1795" s="54"/>
      <c r="V1795" s="54"/>
      <c r="W1795" s="54"/>
      <c r="AQ1795" s="117" t="s">
        <v>59</v>
      </c>
      <c r="AR1795" s="117" t="s">
        <v>4994</v>
      </c>
      <c r="AS1795" s="117">
        <v>3146107</v>
      </c>
      <c r="AT1795" s="117"/>
      <c r="AU1795" s="117"/>
    </row>
    <row r="1796" spans="1:47" s="139" customFormat="1" ht="30" customHeight="1">
      <c r="A1796" s="54"/>
      <c r="B1796" s="54"/>
      <c r="C1796" s="54"/>
      <c r="D1796" s="54"/>
      <c r="E1796" s="54"/>
      <c r="F1796" s="54"/>
      <c r="G1796" s="54"/>
      <c r="H1796" s="54"/>
      <c r="I1796" s="54"/>
      <c r="J1796" s="54"/>
      <c r="K1796" s="54"/>
      <c r="L1796" s="54"/>
      <c r="M1796" s="54"/>
      <c r="N1796" s="54"/>
      <c r="O1796" s="54"/>
      <c r="P1796" s="54"/>
      <c r="Q1796" s="54"/>
      <c r="R1796" s="54"/>
      <c r="S1796" s="54"/>
      <c r="T1796" s="54"/>
      <c r="U1796" s="54"/>
      <c r="V1796" s="54"/>
      <c r="W1796" s="54"/>
      <c r="AQ1796" s="117" t="s">
        <v>59</v>
      </c>
      <c r="AR1796" s="117" t="s">
        <v>4996</v>
      </c>
      <c r="AS1796" s="117">
        <v>3146206</v>
      </c>
      <c r="AT1796" s="117"/>
      <c r="AU1796" s="117"/>
    </row>
    <row r="1797" spans="1:47" s="139" customFormat="1" ht="30" customHeight="1">
      <c r="A1797" s="54"/>
      <c r="B1797" s="54"/>
      <c r="C1797" s="54"/>
      <c r="D1797" s="54"/>
      <c r="E1797" s="54"/>
      <c r="F1797" s="54"/>
      <c r="G1797" s="54"/>
      <c r="H1797" s="54"/>
      <c r="I1797" s="54"/>
      <c r="J1797" s="54"/>
      <c r="K1797" s="54"/>
      <c r="L1797" s="54"/>
      <c r="M1797" s="54"/>
      <c r="N1797" s="54"/>
      <c r="O1797" s="54"/>
      <c r="P1797" s="54"/>
      <c r="Q1797" s="54"/>
      <c r="R1797" s="54"/>
      <c r="S1797" s="54"/>
      <c r="T1797" s="54"/>
      <c r="U1797" s="54"/>
      <c r="V1797" s="54"/>
      <c r="W1797" s="54"/>
      <c r="AQ1797" s="117" t="s">
        <v>59</v>
      </c>
      <c r="AR1797" s="117" t="s">
        <v>4998</v>
      </c>
      <c r="AS1797" s="117">
        <v>3146255</v>
      </c>
      <c r="AT1797" s="117"/>
      <c r="AU1797" s="117"/>
    </row>
    <row r="1798" spans="1:47" s="139" customFormat="1" ht="30" customHeight="1">
      <c r="A1798" s="54"/>
      <c r="B1798" s="54"/>
      <c r="C1798" s="54"/>
      <c r="D1798" s="54"/>
      <c r="E1798" s="54"/>
      <c r="F1798" s="54"/>
      <c r="G1798" s="54"/>
      <c r="H1798" s="54"/>
      <c r="I1798" s="54"/>
      <c r="J1798" s="54"/>
      <c r="K1798" s="54"/>
      <c r="L1798" s="54"/>
      <c r="M1798" s="54"/>
      <c r="N1798" s="54"/>
      <c r="O1798" s="54"/>
      <c r="P1798" s="54"/>
      <c r="Q1798" s="54"/>
      <c r="R1798" s="54"/>
      <c r="S1798" s="54"/>
      <c r="T1798" s="54"/>
      <c r="U1798" s="54"/>
      <c r="V1798" s="54"/>
      <c r="W1798" s="54"/>
      <c r="AQ1798" s="117" t="s">
        <v>59</v>
      </c>
      <c r="AR1798" s="117" t="s">
        <v>5000</v>
      </c>
      <c r="AS1798" s="117">
        <v>3146305</v>
      </c>
      <c r="AT1798" s="117"/>
      <c r="AU1798" s="117"/>
    </row>
    <row r="1799" spans="1:47" s="139" customFormat="1" ht="30" customHeight="1">
      <c r="A1799" s="54"/>
      <c r="B1799" s="54"/>
      <c r="C1799" s="54"/>
      <c r="D1799" s="54"/>
      <c r="E1799" s="54"/>
      <c r="F1799" s="54"/>
      <c r="G1799" s="54"/>
      <c r="H1799" s="54"/>
      <c r="I1799" s="54"/>
      <c r="J1799" s="54"/>
      <c r="K1799" s="54"/>
      <c r="L1799" s="54"/>
      <c r="M1799" s="54"/>
      <c r="N1799" s="54"/>
      <c r="O1799" s="54"/>
      <c r="P1799" s="54"/>
      <c r="Q1799" s="54"/>
      <c r="R1799" s="54"/>
      <c r="S1799" s="54"/>
      <c r="T1799" s="54"/>
      <c r="U1799" s="54"/>
      <c r="V1799" s="54"/>
      <c r="W1799" s="54"/>
      <c r="AQ1799" s="117" t="s">
        <v>59</v>
      </c>
      <c r="AR1799" s="117" t="s">
        <v>5002</v>
      </c>
      <c r="AS1799" s="117">
        <v>3146552</v>
      </c>
      <c r="AT1799" s="117"/>
      <c r="AU1799" s="117"/>
    </row>
    <row r="1800" spans="1:47" s="139" customFormat="1" ht="30" customHeight="1">
      <c r="A1800" s="54"/>
      <c r="B1800" s="54"/>
      <c r="C1800" s="54"/>
      <c r="D1800" s="54"/>
      <c r="E1800" s="54"/>
      <c r="F1800" s="54"/>
      <c r="G1800" s="54"/>
      <c r="H1800" s="54"/>
      <c r="I1800" s="54"/>
      <c r="J1800" s="54"/>
      <c r="K1800" s="54"/>
      <c r="L1800" s="54"/>
      <c r="M1800" s="54"/>
      <c r="N1800" s="54"/>
      <c r="O1800" s="54"/>
      <c r="P1800" s="54"/>
      <c r="Q1800" s="54"/>
      <c r="R1800" s="54"/>
      <c r="S1800" s="54"/>
      <c r="T1800" s="54"/>
      <c r="U1800" s="54"/>
      <c r="V1800" s="54"/>
      <c r="W1800" s="54"/>
      <c r="AQ1800" s="117" t="s">
        <v>59</v>
      </c>
      <c r="AR1800" s="117" t="s">
        <v>5004</v>
      </c>
      <c r="AS1800" s="117">
        <v>3146404</v>
      </c>
      <c r="AT1800" s="117"/>
      <c r="AU1800" s="117"/>
    </row>
    <row r="1801" spans="1:47" s="139" customFormat="1" ht="30" customHeight="1">
      <c r="A1801" s="54"/>
      <c r="B1801" s="54"/>
      <c r="C1801" s="54"/>
      <c r="D1801" s="54"/>
      <c r="E1801" s="54"/>
      <c r="F1801" s="54"/>
      <c r="G1801" s="54"/>
      <c r="H1801" s="54"/>
      <c r="I1801" s="54"/>
      <c r="J1801" s="54"/>
      <c r="K1801" s="54"/>
      <c r="L1801" s="54"/>
      <c r="M1801" s="54"/>
      <c r="N1801" s="54"/>
      <c r="O1801" s="54"/>
      <c r="P1801" s="54"/>
      <c r="Q1801" s="54"/>
      <c r="R1801" s="54"/>
      <c r="S1801" s="54"/>
      <c r="T1801" s="54"/>
      <c r="U1801" s="54"/>
      <c r="V1801" s="54"/>
      <c r="W1801" s="54"/>
      <c r="AQ1801" s="117" t="s">
        <v>59</v>
      </c>
      <c r="AR1801" s="117" t="s">
        <v>5006</v>
      </c>
      <c r="AS1801" s="117">
        <v>3146503</v>
      </c>
      <c r="AT1801" s="117"/>
      <c r="AU1801" s="117"/>
    </row>
    <row r="1802" spans="1:47" s="139" customFormat="1" ht="30" customHeight="1">
      <c r="A1802" s="54"/>
      <c r="B1802" s="54"/>
      <c r="C1802" s="54"/>
      <c r="D1802" s="54"/>
      <c r="E1802" s="54"/>
      <c r="F1802" s="54"/>
      <c r="G1802" s="54"/>
      <c r="H1802" s="54"/>
      <c r="I1802" s="54"/>
      <c r="J1802" s="54"/>
      <c r="K1802" s="54"/>
      <c r="L1802" s="54"/>
      <c r="M1802" s="54"/>
      <c r="N1802" s="54"/>
      <c r="O1802" s="54"/>
      <c r="P1802" s="54"/>
      <c r="Q1802" s="54"/>
      <c r="R1802" s="54"/>
      <c r="S1802" s="54"/>
      <c r="T1802" s="54"/>
      <c r="U1802" s="54"/>
      <c r="V1802" s="54"/>
      <c r="W1802" s="54"/>
      <c r="AQ1802" s="117" t="s">
        <v>59</v>
      </c>
      <c r="AR1802" s="117" t="s">
        <v>5008</v>
      </c>
      <c r="AS1802" s="117">
        <v>3146602</v>
      </c>
      <c r="AT1802" s="117"/>
      <c r="AU1802" s="117"/>
    </row>
    <row r="1803" spans="1:47" s="139" customFormat="1" ht="30" customHeight="1">
      <c r="A1803" s="54"/>
      <c r="B1803" s="54"/>
      <c r="C1803" s="54"/>
      <c r="D1803" s="54"/>
      <c r="E1803" s="54"/>
      <c r="F1803" s="54"/>
      <c r="G1803" s="54"/>
      <c r="H1803" s="54"/>
      <c r="I1803" s="54"/>
      <c r="J1803" s="54"/>
      <c r="K1803" s="54"/>
      <c r="L1803" s="54"/>
      <c r="M1803" s="54"/>
      <c r="N1803" s="54"/>
      <c r="O1803" s="54"/>
      <c r="P1803" s="54"/>
      <c r="Q1803" s="54"/>
      <c r="R1803" s="54"/>
      <c r="S1803" s="54"/>
      <c r="T1803" s="54"/>
      <c r="U1803" s="54"/>
      <c r="V1803" s="54"/>
      <c r="W1803" s="54"/>
      <c r="AQ1803" s="117" t="s">
        <v>59</v>
      </c>
      <c r="AR1803" s="117" t="s">
        <v>5010</v>
      </c>
      <c r="AS1803" s="117">
        <v>3146701</v>
      </c>
      <c r="AT1803" s="117"/>
      <c r="AU1803" s="117"/>
    </row>
    <row r="1804" spans="1:47" s="139" customFormat="1" ht="30" customHeight="1">
      <c r="A1804" s="54"/>
      <c r="B1804" s="54"/>
      <c r="C1804" s="54"/>
      <c r="D1804" s="54"/>
      <c r="E1804" s="54"/>
      <c r="F1804" s="54"/>
      <c r="G1804" s="54"/>
      <c r="H1804" s="54"/>
      <c r="I1804" s="54"/>
      <c r="J1804" s="54"/>
      <c r="K1804" s="54"/>
      <c r="L1804" s="54"/>
      <c r="M1804" s="54"/>
      <c r="N1804" s="54"/>
      <c r="O1804" s="54"/>
      <c r="P1804" s="54"/>
      <c r="Q1804" s="54"/>
      <c r="R1804" s="54"/>
      <c r="S1804" s="54"/>
      <c r="T1804" s="54"/>
      <c r="U1804" s="54"/>
      <c r="V1804" s="54"/>
      <c r="W1804" s="54"/>
      <c r="AQ1804" s="117" t="s">
        <v>59</v>
      </c>
      <c r="AR1804" s="117" t="s">
        <v>5012</v>
      </c>
      <c r="AS1804" s="117">
        <v>3146750</v>
      </c>
      <c r="AT1804" s="117"/>
      <c r="AU1804" s="117"/>
    </row>
    <row r="1805" spans="1:47" s="139" customFormat="1" ht="30" customHeight="1">
      <c r="A1805" s="54"/>
      <c r="B1805" s="54"/>
      <c r="C1805" s="54"/>
      <c r="D1805" s="54"/>
      <c r="E1805" s="54"/>
      <c r="F1805" s="54"/>
      <c r="G1805" s="54"/>
      <c r="H1805" s="54"/>
      <c r="I1805" s="54"/>
      <c r="J1805" s="54"/>
      <c r="K1805" s="54"/>
      <c r="L1805" s="54"/>
      <c r="M1805" s="54"/>
      <c r="N1805" s="54"/>
      <c r="O1805" s="54"/>
      <c r="P1805" s="54"/>
      <c r="Q1805" s="54"/>
      <c r="R1805" s="54"/>
      <c r="S1805" s="54"/>
      <c r="T1805" s="54"/>
      <c r="U1805" s="54"/>
      <c r="V1805" s="54"/>
      <c r="W1805" s="54"/>
      <c r="AQ1805" s="117" t="s">
        <v>59</v>
      </c>
      <c r="AR1805" s="117" t="s">
        <v>5013</v>
      </c>
      <c r="AS1805" s="117">
        <v>3146909</v>
      </c>
      <c r="AT1805" s="117"/>
      <c r="AU1805" s="117"/>
    </row>
    <row r="1806" spans="1:47" s="139" customFormat="1" ht="30" customHeight="1">
      <c r="A1806" s="54"/>
      <c r="B1806" s="54"/>
      <c r="C1806" s="54"/>
      <c r="D1806" s="54"/>
      <c r="E1806" s="54"/>
      <c r="F1806" s="54"/>
      <c r="G1806" s="54"/>
      <c r="H1806" s="54"/>
      <c r="I1806" s="54"/>
      <c r="J1806" s="54"/>
      <c r="K1806" s="54"/>
      <c r="L1806" s="54"/>
      <c r="M1806" s="54"/>
      <c r="N1806" s="54"/>
      <c r="O1806" s="54"/>
      <c r="P1806" s="54"/>
      <c r="Q1806" s="54"/>
      <c r="R1806" s="54"/>
      <c r="S1806" s="54"/>
      <c r="T1806" s="54"/>
      <c r="U1806" s="54"/>
      <c r="V1806" s="54"/>
      <c r="W1806" s="54"/>
      <c r="AQ1806" s="117" t="s">
        <v>59</v>
      </c>
      <c r="AR1806" s="117" t="s">
        <v>5014</v>
      </c>
      <c r="AS1806" s="117">
        <v>3147105</v>
      </c>
      <c r="AT1806" s="117"/>
      <c r="AU1806" s="117"/>
    </row>
    <row r="1807" spans="1:47" s="139" customFormat="1" ht="30" customHeight="1">
      <c r="A1807" s="54"/>
      <c r="B1807" s="54"/>
      <c r="C1807" s="54"/>
      <c r="D1807" s="54"/>
      <c r="E1807" s="54"/>
      <c r="F1807" s="54"/>
      <c r="G1807" s="54"/>
      <c r="H1807" s="54"/>
      <c r="I1807" s="54"/>
      <c r="J1807" s="54"/>
      <c r="K1807" s="54"/>
      <c r="L1807" s="54"/>
      <c r="M1807" s="54"/>
      <c r="N1807" s="54"/>
      <c r="O1807" s="54"/>
      <c r="P1807" s="54"/>
      <c r="Q1807" s="54"/>
      <c r="R1807" s="54"/>
      <c r="S1807" s="54"/>
      <c r="T1807" s="54"/>
      <c r="U1807" s="54"/>
      <c r="V1807" s="54"/>
      <c r="W1807" s="54"/>
      <c r="AQ1807" s="117" t="s">
        <v>59</v>
      </c>
      <c r="AR1807" s="117" t="s">
        <v>5016</v>
      </c>
      <c r="AS1807" s="117">
        <v>3147006</v>
      </c>
      <c r="AT1807" s="117"/>
      <c r="AU1807" s="117"/>
    </row>
    <row r="1808" spans="1:47" s="139" customFormat="1" ht="30" customHeight="1">
      <c r="A1808" s="54"/>
      <c r="B1808" s="54"/>
      <c r="C1808" s="54"/>
      <c r="D1808" s="54"/>
      <c r="E1808" s="54"/>
      <c r="F1808" s="54"/>
      <c r="G1808" s="54"/>
      <c r="H1808" s="54"/>
      <c r="I1808" s="54"/>
      <c r="J1808" s="54"/>
      <c r="K1808" s="54"/>
      <c r="L1808" s="54"/>
      <c r="M1808" s="54"/>
      <c r="N1808" s="54"/>
      <c r="O1808" s="54"/>
      <c r="P1808" s="54"/>
      <c r="Q1808" s="54"/>
      <c r="R1808" s="54"/>
      <c r="S1808" s="54"/>
      <c r="T1808" s="54"/>
      <c r="U1808" s="54"/>
      <c r="V1808" s="54"/>
      <c r="W1808" s="54"/>
      <c r="AQ1808" s="117" t="s">
        <v>59</v>
      </c>
      <c r="AR1808" s="117" t="s">
        <v>5018</v>
      </c>
      <c r="AS1808" s="117">
        <v>3147204</v>
      </c>
      <c r="AT1808" s="117"/>
      <c r="AU1808" s="117"/>
    </row>
    <row r="1809" spans="1:47" s="139" customFormat="1" ht="30" customHeight="1">
      <c r="A1809" s="54"/>
      <c r="B1809" s="54"/>
      <c r="C1809" s="54"/>
      <c r="D1809" s="54"/>
      <c r="E1809" s="54"/>
      <c r="F1809" s="54"/>
      <c r="G1809" s="54"/>
      <c r="H1809" s="54"/>
      <c r="I1809" s="54"/>
      <c r="J1809" s="54"/>
      <c r="K1809" s="54"/>
      <c r="L1809" s="54"/>
      <c r="M1809" s="54"/>
      <c r="N1809" s="54"/>
      <c r="O1809" s="54"/>
      <c r="P1809" s="54"/>
      <c r="Q1809" s="54"/>
      <c r="R1809" s="54"/>
      <c r="S1809" s="54"/>
      <c r="T1809" s="54"/>
      <c r="U1809" s="54"/>
      <c r="V1809" s="54"/>
      <c r="W1809" s="54"/>
      <c r="AQ1809" s="117" t="s">
        <v>59</v>
      </c>
      <c r="AR1809" s="117" t="s">
        <v>5020</v>
      </c>
      <c r="AS1809" s="117">
        <v>3147303</v>
      </c>
      <c r="AT1809" s="117"/>
      <c r="AU1809" s="117"/>
    </row>
    <row r="1810" spans="1:47" s="139" customFormat="1" ht="30" customHeight="1">
      <c r="A1810" s="54"/>
      <c r="B1810" s="54"/>
      <c r="C1810" s="54"/>
      <c r="D1810" s="54"/>
      <c r="E1810" s="54"/>
      <c r="F1810" s="54"/>
      <c r="G1810" s="54"/>
      <c r="H1810" s="54"/>
      <c r="I1810" s="54"/>
      <c r="J1810" s="54"/>
      <c r="K1810" s="54"/>
      <c r="L1810" s="54"/>
      <c r="M1810" s="54"/>
      <c r="N1810" s="54"/>
      <c r="O1810" s="54"/>
      <c r="P1810" s="54"/>
      <c r="Q1810" s="54"/>
      <c r="R1810" s="54"/>
      <c r="S1810" s="54"/>
      <c r="T1810" s="54"/>
      <c r="U1810" s="54"/>
      <c r="V1810" s="54"/>
      <c r="W1810" s="54"/>
      <c r="AQ1810" s="117" t="s">
        <v>59</v>
      </c>
      <c r="AR1810" s="117" t="s">
        <v>5022</v>
      </c>
      <c r="AS1810" s="117">
        <v>3147402</v>
      </c>
      <c r="AT1810" s="117"/>
      <c r="AU1810" s="117"/>
    </row>
    <row r="1811" spans="1:47" s="139" customFormat="1" ht="30" customHeight="1">
      <c r="A1811" s="54"/>
      <c r="B1811" s="54"/>
      <c r="C1811" s="54"/>
      <c r="D1811" s="54"/>
      <c r="E1811" s="54"/>
      <c r="F1811" s="54"/>
      <c r="G1811" s="54"/>
      <c r="H1811" s="54"/>
      <c r="I1811" s="54"/>
      <c r="J1811" s="54"/>
      <c r="K1811" s="54"/>
      <c r="L1811" s="54"/>
      <c r="M1811" s="54"/>
      <c r="N1811" s="54"/>
      <c r="O1811" s="54"/>
      <c r="P1811" s="54"/>
      <c r="Q1811" s="54"/>
      <c r="R1811" s="54"/>
      <c r="S1811" s="54"/>
      <c r="T1811" s="54"/>
      <c r="U1811" s="54"/>
      <c r="V1811" s="54"/>
      <c r="W1811" s="54"/>
      <c r="AQ1811" s="117" t="s">
        <v>59</v>
      </c>
      <c r="AR1811" s="117" t="s">
        <v>5024</v>
      </c>
      <c r="AS1811" s="117">
        <v>3147600</v>
      </c>
      <c r="AT1811" s="117"/>
      <c r="AU1811" s="117"/>
    </row>
    <row r="1812" spans="1:47" s="139" customFormat="1" ht="30" customHeight="1">
      <c r="A1812" s="54"/>
      <c r="B1812" s="54"/>
      <c r="C1812" s="54"/>
      <c r="D1812" s="54"/>
      <c r="E1812" s="54"/>
      <c r="F1812" s="54"/>
      <c r="G1812" s="54"/>
      <c r="H1812" s="54"/>
      <c r="I1812" s="54"/>
      <c r="J1812" s="54"/>
      <c r="K1812" s="54"/>
      <c r="L1812" s="54"/>
      <c r="M1812" s="54"/>
      <c r="N1812" s="54"/>
      <c r="O1812" s="54"/>
      <c r="P1812" s="54"/>
      <c r="Q1812" s="54"/>
      <c r="R1812" s="54"/>
      <c r="S1812" s="54"/>
      <c r="T1812" s="54"/>
      <c r="U1812" s="54"/>
      <c r="V1812" s="54"/>
      <c r="W1812" s="54"/>
      <c r="AQ1812" s="117" t="s">
        <v>59</v>
      </c>
      <c r="AR1812" s="117" t="s">
        <v>5026</v>
      </c>
      <c r="AS1812" s="117">
        <v>3147709</v>
      </c>
      <c r="AT1812" s="117"/>
      <c r="AU1812" s="117"/>
    </row>
    <row r="1813" spans="1:47" s="139" customFormat="1" ht="30" customHeight="1">
      <c r="A1813" s="54"/>
      <c r="B1813" s="54"/>
      <c r="C1813" s="54"/>
      <c r="D1813" s="54"/>
      <c r="E1813" s="54"/>
      <c r="F1813" s="54"/>
      <c r="G1813" s="54"/>
      <c r="H1813" s="54"/>
      <c r="I1813" s="54"/>
      <c r="J1813" s="54"/>
      <c r="K1813" s="54"/>
      <c r="L1813" s="54"/>
      <c r="M1813" s="54"/>
      <c r="N1813" s="54"/>
      <c r="O1813" s="54"/>
      <c r="P1813" s="54"/>
      <c r="Q1813" s="54"/>
      <c r="R1813" s="54"/>
      <c r="S1813" s="54"/>
      <c r="T1813" s="54"/>
      <c r="U1813" s="54"/>
      <c r="V1813" s="54"/>
      <c r="W1813" s="54"/>
      <c r="AQ1813" s="117" t="s">
        <v>59</v>
      </c>
      <c r="AR1813" s="117" t="s">
        <v>5028</v>
      </c>
      <c r="AS1813" s="117">
        <v>3147501</v>
      </c>
      <c r="AT1813" s="117"/>
      <c r="AU1813" s="117"/>
    </row>
    <row r="1814" spans="1:47" s="139" customFormat="1" ht="30" customHeight="1">
      <c r="A1814" s="54"/>
      <c r="B1814" s="54"/>
      <c r="C1814" s="54"/>
      <c r="D1814" s="54"/>
      <c r="E1814" s="54"/>
      <c r="F1814" s="54"/>
      <c r="G1814" s="54"/>
      <c r="H1814" s="54"/>
      <c r="I1814" s="54"/>
      <c r="J1814" s="54"/>
      <c r="K1814" s="54"/>
      <c r="L1814" s="54"/>
      <c r="M1814" s="54"/>
      <c r="N1814" s="54"/>
      <c r="O1814" s="54"/>
      <c r="P1814" s="54"/>
      <c r="Q1814" s="54"/>
      <c r="R1814" s="54"/>
      <c r="S1814" s="54"/>
      <c r="T1814" s="54"/>
      <c r="U1814" s="54"/>
      <c r="V1814" s="54"/>
      <c r="W1814" s="54"/>
      <c r="AQ1814" s="117" t="s">
        <v>59</v>
      </c>
      <c r="AR1814" s="117" t="s">
        <v>5030</v>
      </c>
      <c r="AS1814" s="117">
        <v>3147808</v>
      </c>
      <c r="AT1814" s="117"/>
      <c r="AU1814" s="117"/>
    </row>
    <row r="1815" spans="1:47" s="139" customFormat="1" ht="30" customHeight="1">
      <c r="A1815" s="54"/>
      <c r="B1815" s="54"/>
      <c r="C1815" s="54"/>
      <c r="D1815" s="54"/>
      <c r="E1815" s="54"/>
      <c r="F1815" s="54"/>
      <c r="G1815" s="54"/>
      <c r="H1815" s="54"/>
      <c r="I1815" s="54"/>
      <c r="J1815" s="54"/>
      <c r="K1815" s="54"/>
      <c r="L1815" s="54"/>
      <c r="M1815" s="54"/>
      <c r="N1815" s="54"/>
      <c r="O1815" s="54"/>
      <c r="P1815" s="54"/>
      <c r="Q1815" s="54"/>
      <c r="R1815" s="54"/>
      <c r="S1815" s="54"/>
      <c r="T1815" s="54"/>
      <c r="U1815" s="54"/>
      <c r="V1815" s="54"/>
      <c r="W1815" s="54"/>
      <c r="AQ1815" s="117" t="s">
        <v>59</v>
      </c>
      <c r="AR1815" s="117" t="s">
        <v>5032</v>
      </c>
      <c r="AS1815" s="117">
        <v>3147907</v>
      </c>
      <c r="AT1815" s="117"/>
      <c r="AU1815" s="117"/>
    </row>
    <row r="1816" spans="1:47" s="139" customFormat="1" ht="30" customHeight="1">
      <c r="A1816" s="54"/>
      <c r="B1816" s="54"/>
      <c r="C1816" s="54"/>
      <c r="D1816" s="54"/>
      <c r="E1816" s="54"/>
      <c r="F1816" s="54"/>
      <c r="G1816" s="54"/>
      <c r="H1816" s="54"/>
      <c r="I1816" s="54"/>
      <c r="J1816" s="54"/>
      <c r="K1816" s="54"/>
      <c r="L1816" s="54"/>
      <c r="M1816" s="54"/>
      <c r="N1816" s="54"/>
      <c r="O1816" s="54"/>
      <c r="P1816" s="54"/>
      <c r="Q1816" s="54"/>
      <c r="R1816" s="54"/>
      <c r="S1816" s="54"/>
      <c r="T1816" s="54"/>
      <c r="U1816" s="54"/>
      <c r="V1816" s="54"/>
      <c r="W1816" s="54"/>
      <c r="AQ1816" s="117" t="s">
        <v>59</v>
      </c>
      <c r="AR1816" s="117" t="s">
        <v>5034</v>
      </c>
      <c r="AS1816" s="117">
        <v>3147956</v>
      </c>
      <c r="AT1816" s="117"/>
      <c r="AU1816" s="117"/>
    </row>
    <row r="1817" spans="1:47" s="139" customFormat="1" ht="30" customHeight="1">
      <c r="A1817" s="54"/>
      <c r="B1817" s="54"/>
      <c r="C1817" s="54"/>
      <c r="D1817" s="54"/>
      <c r="E1817" s="54"/>
      <c r="F1817" s="54"/>
      <c r="G1817" s="54"/>
      <c r="H1817" s="54"/>
      <c r="I1817" s="54"/>
      <c r="J1817" s="54"/>
      <c r="K1817" s="54"/>
      <c r="L1817" s="54"/>
      <c r="M1817" s="54"/>
      <c r="N1817" s="54"/>
      <c r="O1817" s="54"/>
      <c r="P1817" s="54"/>
      <c r="Q1817" s="54"/>
      <c r="R1817" s="54"/>
      <c r="S1817" s="54"/>
      <c r="T1817" s="54"/>
      <c r="U1817" s="54"/>
      <c r="V1817" s="54"/>
      <c r="W1817" s="54"/>
      <c r="AQ1817" s="117" t="s">
        <v>59</v>
      </c>
      <c r="AR1817" s="117" t="s">
        <v>5036</v>
      </c>
      <c r="AS1817" s="117">
        <v>3148004</v>
      </c>
      <c r="AT1817" s="117"/>
      <c r="AU1817" s="117"/>
    </row>
    <row r="1818" spans="1:47" s="139" customFormat="1" ht="30" customHeight="1">
      <c r="A1818" s="54"/>
      <c r="B1818" s="54"/>
      <c r="C1818" s="54"/>
      <c r="D1818" s="54"/>
      <c r="E1818" s="54"/>
      <c r="F1818" s="54"/>
      <c r="G1818" s="54"/>
      <c r="H1818" s="54"/>
      <c r="I1818" s="54"/>
      <c r="J1818" s="54"/>
      <c r="K1818" s="54"/>
      <c r="L1818" s="54"/>
      <c r="M1818" s="54"/>
      <c r="N1818" s="54"/>
      <c r="O1818" s="54"/>
      <c r="P1818" s="54"/>
      <c r="Q1818" s="54"/>
      <c r="R1818" s="54"/>
      <c r="S1818" s="54"/>
      <c r="T1818" s="54"/>
      <c r="U1818" s="54"/>
      <c r="V1818" s="54"/>
      <c r="W1818" s="54"/>
      <c r="AQ1818" s="117" t="s">
        <v>59</v>
      </c>
      <c r="AR1818" s="117" t="s">
        <v>5038</v>
      </c>
      <c r="AS1818" s="117">
        <v>3148103</v>
      </c>
      <c r="AT1818" s="117"/>
      <c r="AU1818" s="117"/>
    </row>
    <row r="1819" spans="1:47" s="139" customFormat="1" ht="30" customHeight="1">
      <c r="A1819" s="54"/>
      <c r="B1819" s="54"/>
      <c r="C1819" s="54"/>
      <c r="D1819" s="54"/>
      <c r="E1819" s="54"/>
      <c r="F1819" s="54"/>
      <c r="G1819" s="54"/>
      <c r="H1819" s="54"/>
      <c r="I1819" s="54"/>
      <c r="J1819" s="54"/>
      <c r="K1819" s="54"/>
      <c r="L1819" s="54"/>
      <c r="M1819" s="54"/>
      <c r="N1819" s="54"/>
      <c r="O1819" s="54"/>
      <c r="P1819" s="54"/>
      <c r="Q1819" s="54"/>
      <c r="R1819" s="54"/>
      <c r="S1819" s="54"/>
      <c r="T1819" s="54"/>
      <c r="U1819" s="54"/>
      <c r="V1819" s="54"/>
      <c r="W1819" s="54"/>
      <c r="AQ1819" s="117" t="s">
        <v>59</v>
      </c>
      <c r="AR1819" s="117" t="s">
        <v>5040</v>
      </c>
      <c r="AS1819" s="117">
        <v>3148202</v>
      </c>
      <c r="AT1819" s="117"/>
      <c r="AU1819" s="117"/>
    </row>
    <row r="1820" spans="1:47" s="139" customFormat="1" ht="30" customHeight="1">
      <c r="A1820" s="54"/>
      <c r="B1820" s="54"/>
      <c r="C1820" s="54"/>
      <c r="D1820" s="54"/>
      <c r="E1820" s="54"/>
      <c r="F1820" s="54"/>
      <c r="G1820" s="54"/>
      <c r="H1820" s="54"/>
      <c r="I1820" s="54"/>
      <c r="J1820" s="54"/>
      <c r="K1820" s="54"/>
      <c r="L1820" s="54"/>
      <c r="M1820" s="54"/>
      <c r="N1820" s="54"/>
      <c r="O1820" s="54"/>
      <c r="P1820" s="54"/>
      <c r="Q1820" s="54"/>
      <c r="R1820" s="54"/>
      <c r="S1820" s="54"/>
      <c r="T1820" s="54"/>
      <c r="U1820" s="54"/>
      <c r="V1820" s="54"/>
      <c r="W1820" s="54"/>
      <c r="AQ1820" s="117" t="s">
        <v>59</v>
      </c>
      <c r="AR1820" s="117" t="s">
        <v>5042</v>
      </c>
      <c r="AS1820" s="117">
        <v>3148301</v>
      </c>
      <c r="AT1820" s="117"/>
      <c r="AU1820" s="117"/>
    </row>
    <row r="1821" spans="1:47" s="139" customFormat="1" ht="30" customHeight="1">
      <c r="A1821" s="54"/>
      <c r="B1821" s="54"/>
      <c r="C1821" s="54"/>
      <c r="D1821" s="54"/>
      <c r="E1821" s="54"/>
      <c r="F1821" s="54"/>
      <c r="G1821" s="54"/>
      <c r="H1821" s="54"/>
      <c r="I1821" s="54"/>
      <c r="J1821" s="54"/>
      <c r="K1821" s="54"/>
      <c r="L1821" s="54"/>
      <c r="M1821" s="54"/>
      <c r="N1821" s="54"/>
      <c r="O1821" s="54"/>
      <c r="P1821" s="54"/>
      <c r="Q1821" s="54"/>
      <c r="R1821" s="54"/>
      <c r="S1821" s="54"/>
      <c r="T1821" s="54"/>
      <c r="U1821" s="54"/>
      <c r="V1821" s="54"/>
      <c r="W1821" s="54"/>
      <c r="AQ1821" s="117" t="s">
        <v>59</v>
      </c>
      <c r="AR1821" s="117" t="s">
        <v>5044</v>
      </c>
      <c r="AS1821" s="117">
        <v>3148400</v>
      </c>
      <c r="AT1821" s="117"/>
      <c r="AU1821" s="117"/>
    </row>
    <row r="1822" spans="1:47" s="139" customFormat="1" ht="30" customHeight="1">
      <c r="A1822" s="54"/>
      <c r="B1822" s="54"/>
      <c r="C1822" s="54"/>
      <c r="D1822" s="54"/>
      <c r="E1822" s="54"/>
      <c r="F1822" s="54"/>
      <c r="G1822" s="54"/>
      <c r="H1822" s="54"/>
      <c r="I1822" s="54"/>
      <c r="J1822" s="54"/>
      <c r="K1822" s="54"/>
      <c r="L1822" s="54"/>
      <c r="M1822" s="54"/>
      <c r="N1822" s="54"/>
      <c r="O1822" s="54"/>
      <c r="P1822" s="54"/>
      <c r="Q1822" s="54"/>
      <c r="R1822" s="54"/>
      <c r="S1822" s="54"/>
      <c r="T1822" s="54"/>
      <c r="U1822" s="54"/>
      <c r="V1822" s="54"/>
      <c r="W1822" s="54"/>
      <c r="AQ1822" s="117" t="s">
        <v>59</v>
      </c>
      <c r="AR1822" s="117" t="s">
        <v>5045</v>
      </c>
      <c r="AS1822" s="117">
        <v>3148509</v>
      </c>
      <c r="AT1822" s="117"/>
      <c r="AU1822" s="117"/>
    </row>
    <row r="1823" spans="1:47" s="139" customFormat="1" ht="30" customHeight="1">
      <c r="A1823" s="54"/>
      <c r="B1823" s="54"/>
      <c r="C1823" s="54"/>
      <c r="D1823" s="54"/>
      <c r="E1823" s="54"/>
      <c r="F1823" s="54"/>
      <c r="G1823" s="54"/>
      <c r="H1823" s="54"/>
      <c r="I1823" s="54"/>
      <c r="J1823" s="54"/>
      <c r="K1823" s="54"/>
      <c r="L1823" s="54"/>
      <c r="M1823" s="54"/>
      <c r="N1823" s="54"/>
      <c r="O1823" s="54"/>
      <c r="P1823" s="54"/>
      <c r="Q1823" s="54"/>
      <c r="R1823" s="54"/>
      <c r="S1823" s="54"/>
      <c r="T1823" s="54"/>
      <c r="U1823" s="54"/>
      <c r="V1823" s="54"/>
      <c r="W1823" s="54"/>
      <c r="AQ1823" s="117" t="s">
        <v>59</v>
      </c>
      <c r="AR1823" s="117" t="s">
        <v>5047</v>
      </c>
      <c r="AS1823" s="117">
        <v>3148608</v>
      </c>
      <c r="AT1823" s="117"/>
      <c r="AU1823" s="117"/>
    </row>
    <row r="1824" spans="1:47" s="139" customFormat="1" ht="30" customHeight="1">
      <c r="A1824" s="54"/>
      <c r="B1824" s="54"/>
      <c r="C1824" s="54"/>
      <c r="D1824" s="54"/>
      <c r="E1824" s="54"/>
      <c r="F1824" s="54"/>
      <c r="G1824" s="54"/>
      <c r="H1824" s="54"/>
      <c r="I1824" s="54"/>
      <c r="J1824" s="54"/>
      <c r="K1824" s="54"/>
      <c r="L1824" s="54"/>
      <c r="M1824" s="54"/>
      <c r="N1824" s="54"/>
      <c r="O1824" s="54"/>
      <c r="P1824" s="54"/>
      <c r="Q1824" s="54"/>
      <c r="R1824" s="54"/>
      <c r="S1824" s="54"/>
      <c r="T1824" s="54"/>
      <c r="U1824" s="54"/>
      <c r="V1824" s="54"/>
      <c r="W1824" s="54"/>
      <c r="AQ1824" s="117" t="s">
        <v>59</v>
      </c>
      <c r="AR1824" s="117" t="s">
        <v>5049</v>
      </c>
      <c r="AS1824" s="117">
        <v>3148707</v>
      </c>
      <c r="AT1824" s="117"/>
      <c r="AU1824" s="117"/>
    </row>
    <row r="1825" spans="1:47" s="139" customFormat="1" ht="30" customHeight="1">
      <c r="A1825" s="54"/>
      <c r="B1825" s="54"/>
      <c r="C1825" s="54"/>
      <c r="D1825" s="54"/>
      <c r="E1825" s="54"/>
      <c r="F1825" s="54"/>
      <c r="G1825" s="54"/>
      <c r="H1825" s="54"/>
      <c r="I1825" s="54"/>
      <c r="J1825" s="54"/>
      <c r="K1825" s="54"/>
      <c r="L1825" s="54"/>
      <c r="M1825" s="54"/>
      <c r="N1825" s="54"/>
      <c r="O1825" s="54"/>
      <c r="P1825" s="54"/>
      <c r="Q1825" s="54"/>
      <c r="R1825" s="54"/>
      <c r="S1825" s="54"/>
      <c r="T1825" s="54"/>
      <c r="U1825" s="54"/>
      <c r="V1825" s="54"/>
      <c r="W1825" s="54"/>
      <c r="AQ1825" s="117" t="s">
        <v>59</v>
      </c>
      <c r="AR1825" s="117" t="s">
        <v>5050</v>
      </c>
      <c r="AS1825" s="117">
        <v>3148756</v>
      </c>
      <c r="AT1825" s="117"/>
      <c r="AU1825" s="117"/>
    </row>
    <row r="1826" spans="1:47" s="139" customFormat="1" ht="30" customHeight="1">
      <c r="A1826" s="54"/>
      <c r="B1826" s="54"/>
      <c r="C1826" s="54"/>
      <c r="D1826" s="54"/>
      <c r="E1826" s="54"/>
      <c r="F1826" s="54"/>
      <c r="G1826" s="54"/>
      <c r="H1826" s="54"/>
      <c r="I1826" s="54"/>
      <c r="J1826" s="54"/>
      <c r="K1826" s="54"/>
      <c r="L1826" s="54"/>
      <c r="M1826" s="54"/>
      <c r="N1826" s="54"/>
      <c r="O1826" s="54"/>
      <c r="P1826" s="54"/>
      <c r="Q1826" s="54"/>
      <c r="R1826" s="54"/>
      <c r="S1826" s="54"/>
      <c r="T1826" s="54"/>
      <c r="U1826" s="54"/>
      <c r="V1826" s="54"/>
      <c r="W1826" s="54"/>
      <c r="AQ1826" s="117" t="s">
        <v>59</v>
      </c>
      <c r="AR1826" s="117" t="s">
        <v>5052</v>
      </c>
      <c r="AS1826" s="117">
        <v>3148806</v>
      </c>
      <c r="AT1826" s="117"/>
      <c r="AU1826" s="117"/>
    </row>
    <row r="1827" spans="1:47" s="139" customFormat="1" ht="30" customHeight="1">
      <c r="A1827" s="54"/>
      <c r="B1827" s="54"/>
      <c r="C1827" s="54"/>
      <c r="D1827" s="54"/>
      <c r="E1827" s="54"/>
      <c r="F1827" s="54"/>
      <c r="G1827" s="54"/>
      <c r="H1827" s="54"/>
      <c r="I1827" s="54"/>
      <c r="J1827" s="54"/>
      <c r="K1827" s="54"/>
      <c r="L1827" s="54"/>
      <c r="M1827" s="54"/>
      <c r="N1827" s="54"/>
      <c r="O1827" s="54"/>
      <c r="P1827" s="54"/>
      <c r="Q1827" s="54"/>
      <c r="R1827" s="54"/>
      <c r="S1827" s="54"/>
      <c r="T1827" s="54"/>
      <c r="U1827" s="54"/>
      <c r="V1827" s="54"/>
      <c r="W1827" s="54"/>
      <c r="AQ1827" s="117" t="s">
        <v>59</v>
      </c>
      <c r="AR1827" s="117" t="s">
        <v>5053</v>
      </c>
      <c r="AS1827" s="117">
        <v>3148905</v>
      </c>
      <c r="AT1827" s="117"/>
      <c r="AU1827" s="117"/>
    </row>
    <row r="1828" spans="1:47" s="139" customFormat="1" ht="30" customHeight="1">
      <c r="A1828" s="54"/>
      <c r="B1828" s="54"/>
      <c r="C1828" s="54"/>
      <c r="D1828" s="54"/>
      <c r="E1828" s="54"/>
      <c r="F1828" s="54"/>
      <c r="G1828" s="54"/>
      <c r="H1828" s="54"/>
      <c r="I1828" s="54"/>
      <c r="J1828" s="54"/>
      <c r="K1828" s="54"/>
      <c r="L1828" s="54"/>
      <c r="M1828" s="54"/>
      <c r="N1828" s="54"/>
      <c r="O1828" s="54"/>
      <c r="P1828" s="54"/>
      <c r="Q1828" s="54"/>
      <c r="R1828" s="54"/>
      <c r="S1828" s="54"/>
      <c r="T1828" s="54"/>
      <c r="U1828" s="54"/>
      <c r="V1828" s="54"/>
      <c r="W1828" s="54"/>
      <c r="AQ1828" s="117" t="s">
        <v>59</v>
      </c>
      <c r="AR1828" s="117" t="s">
        <v>5054</v>
      </c>
      <c r="AS1828" s="117">
        <v>3149002</v>
      </c>
      <c r="AT1828" s="117"/>
      <c r="AU1828" s="117"/>
    </row>
    <row r="1829" spans="1:47" s="139" customFormat="1" ht="30" customHeight="1">
      <c r="A1829" s="54"/>
      <c r="B1829" s="54"/>
      <c r="C1829" s="54"/>
      <c r="D1829" s="54"/>
      <c r="E1829" s="54"/>
      <c r="F1829" s="54"/>
      <c r="G1829" s="54"/>
      <c r="H1829" s="54"/>
      <c r="I1829" s="54"/>
      <c r="J1829" s="54"/>
      <c r="K1829" s="54"/>
      <c r="L1829" s="54"/>
      <c r="M1829" s="54"/>
      <c r="N1829" s="54"/>
      <c r="O1829" s="54"/>
      <c r="P1829" s="54"/>
      <c r="Q1829" s="54"/>
      <c r="R1829" s="54"/>
      <c r="S1829" s="54"/>
      <c r="T1829" s="54"/>
      <c r="U1829" s="54"/>
      <c r="V1829" s="54"/>
      <c r="W1829" s="54"/>
      <c r="AQ1829" s="117" t="s">
        <v>59</v>
      </c>
      <c r="AR1829" s="117" t="s">
        <v>5056</v>
      </c>
      <c r="AS1829" s="117">
        <v>3149101</v>
      </c>
      <c r="AT1829" s="117"/>
      <c r="AU1829" s="117"/>
    </row>
    <row r="1830" spans="1:47" s="139" customFormat="1" ht="30" customHeight="1">
      <c r="A1830" s="54"/>
      <c r="B1830" s="54"/>
      <c r="C1830" s="54"/>
      <c r="D1830" s="54"/>
      <c r="E1830" s="54"/>
      <c r="F1830" s="54"/>
      <c r="G1830" s="54"/>
      <c r="H1830" s="54"/>
      <c r="I1830" s="54"/>
      <c r="J1830" s="54"/>
      <c r="K1830" s="54"/>
      <c r="L1830" s="54"/>
      <c r="M1830" s="54"/>
      <c r="N1830" s="54"/>
      <c r="O1830" s="54"/>
      <c r="P1830" s="54"/>
      <c r="Q1830" s="54"/>
      <c r="R1830" s="54"/>
      <c r="S1830" s="54"/>
      <c r="T1830" s="54"/>
      <c r="U1830" s="54"/>
      <c r="V1830" s="54"/>
      <c r="W1830" s="54"/>
      <c r="AQ1830" s="117" t="s">
        <v>59</v>
      </c>
      <c r="AR1830" s="117" t="s">
        <v>5058</v>
      </c>
      <c r="AS1830" s="117">
        <v>3149150</v>
      </c>
      <c r="AT1830" s="117"/>
      <c r="AU1830" s="117"/>
    </row>
    <row r="1831" spans="1:47" s="139" customFormat="1" ht="30" customHeight="1">
      <c r="A1831" s="54"/>
      <c r="B1831" s="54"/>
      <c r="C1831" s="54"/>
      <c r="D1831" s="54"/>
      <c r="E1831" s="54"/>
      <c r="F1831" s="54"/>
      <c r="G1831" s="54"/>
      <c r="H1831" s="54"/>
      <c r="I1831" s="54"/>
      <c r="J1831" s="54"/>
      <c r="K1831" s="54"/>
      <c r="L1831" s="54"/>
      <c r="M1831" s="54"/>
      <c r="N1831" s="54"/>
      <c r="O1831" s="54"/>
      <c r="P1831" s="54"/>
      <c r="Q1831" s="54"/>
      <c r="R1831" s="54"/>
      <c r="S1831" s="54"/>
      <c r="T1831" s="54"/>
      <c r="U1831" s="54"/>
      <c r="V1831" s="54"/>
      <c r="W1831" s="54"/>
      <c r="AQ1831" s="117" t="s">
        <v>59</v>
      </c>
      <c r="AR1831" s="117" t="s">
        <v>5060</v>
      </c>
      <c r="AS1831" s="117">
        <v>3149200</v>
      </c>
      <c r="AT1831" s="117"/>
      <c r="AU1831" s="117"/>
    </row>
    <row r="1832" spans="1:47" s="139" customFormat="1" ht="30" customHeight="1">
      <c r="A1832" s="54"/>
      <c r="B1832" s="54"/>
      <c r="C1832" s="54"/>
      <c r="D1832" s="54"/>
      <c r="E1832" s="54"/>
      <c r="F1832" s="54"/>
      <c r="G1832" s="54"/>
      <c r="H1832" s="54"/>
      <c r="I1832" s="54"/>
      <c r="J1832" s="54"/>
      <c r="K1832" s="54"/>
      <c r="L1832" s="54"/>
      <c r="M1832" s="54"/>
      <c r="N1832" s="54"/>
      <c r="O1832" s="54"/>
      <c r="P1832" s="54"/>
      <c r="Q1832" s="54"/>
      <c r="R1832" s="54"/>
      <c r="S1832" s="54"/>
      <c r="T1832" s="54"/>
      <c r="U1832" s="54"/>
      <c r="V1832" s="54"/>
      <c r="W1832" s="54"/>
      <c r="AQ1832" s="117" t="s">
        <v>59</v>
      </c>
      <c r="AR1832" s="117" t="s">
        <v>5062</v>
      </c>
      <c r="AS1832" s="117">
        <v>3149309</v>
      </c>
      <c r="AT1832" s="117"/>
      <c r="AU1832" s="117"/>
    </row>
    <row r="1833" spans="1:47" s="139" customFormat="1" ht="30" customHeight="1">
      <c r="A1833" s="54"/>
      <c r="B1833" s="54"/>
      <c r="C1833" s="54"/>
      <c r="D1833" s="54"/>
      <c r="E1833" s="54"/>
      <c r="F1833" s="54"/>
      <c r="G1833" s="54"/>
      <c r="H1833" s="54"/>
      <c r="I1833" s="54"/>
      <c r="J1833" s="54"/>
      <c r="K1833" s="54"/>
      <c r="L1833" s="54"/>
      <c r="M1833" s="54"/>
      <c r="N1833" s="54"/>
      <c r="O1833" s="54"/>
      <c r="P1833" s="54"/>
      <c r="Q1833" s="54"/>
      <c r="R1833" s="54"/>
      <c r="S1833" s="54"/>
      <c r="T1833" s="54"/>
      <c r="U1833" s="54"/>
      <c r="V1833" s="54"/>
      <c r="W1833" s="54"/>
      <c r="AQ1833" s="117" t="s">
        <v>59</v>
      </c>
      <c r="AR1833" s="117" t="s">
        <v>5064</v>
      </c>
      <c r="AS1833" s="117">
        <v>3149408</v>
      </c>
      <c r="AT1833" s="117"/>
      <c r="AU1833" s="117"/>
    </row>
    <row r="1834" spans="1:47" s="139" customFormat="1" ht="30" customHeight="1">
      <c r="A1834" s="54"/>
      <c r="B1834" s="54"/>
      <c r="C1834" s="54"/>
      <c r="D1834" s="54"/>
      <c r="E1834" s="54"/>
      <c r="F1834" s="54"/>
      <c r="G1834" s="54"/>
      <c r="H1834" s="54"/>
      <c r="I1834" s="54"/>
      <c r="J1834" s="54"/>
      <c r="K1834" s="54"/>
      <c r="L1834" s="54"/>
      <c r="M1834" s="54"/>
      <c r="N1834" s="54"/>
      <c r="O1834" s="54"/>
      <c r="P1834" s="54"/>
      <c r="Q1834" s="54"/>
      <c r="R1834" s="54"/>
      <c r="S1834" s="54"/>
      <c r="T1834" s="54"/>
      <c r="U1834" s="54"/>
      <c r="V1834" s="54"/>
      <c r="W1834" s="54"/>
      <c r="AQ1834" s="117" t="s">
        <v>59</v>
      </c>
      <c r="AR1834" s="117" t="s">
        <v>5066</v>
      </c>
      <c r="AS1834" s="117">
        <v>3149507</v>
      </c>
      <c r="AT1834" s="117"/>
      <c r="AU1834" s="117"/>
    </row>
    <row r="1835" spans="1:47" s="139" customFormat="1" ht="30" customHeight="1">
      <c r="A1835" s="54"/>
      <c r="B1835" s="54"/>
      <c r="C1835" s="54"/>
      <c r="D1835" s="54"/>
      <c r="E1835" s="54"/>
      <c r="F1835" s="54"/>
      <c r="G1835" s="54"/>
      <c r="H1835" s="54"/>
      <c r="I1835" s="54"/>
      <c r="J1835" s="54"/>
      <c r="K1835" s="54"/>
      <c r="L1835" s="54"/>
      <c r="M1835" s="54"/>
      <c r="N1835" s="54"/>
      <c r="O1835" s="54"/>
      <c r="P1835" s="54"/>
      <c r="Q1835" s="54"/>
      <c r="R1835" s="54"/>
      <c r="S1835" s="54"/>
      <c r="T1835" s="54"/>
      <c r="U1835" s="54"/>
      <c r="V1835" s="54"/>
      <c r="W1835" s="54"/>
      <c r="AQ1835" s="117" t="s">
        <v>59</v>
      </c>
      <c r="AR1835" s="117" t="s">
        <v>5067</v>
      </c>
      <c r="AS1835" s="117">
        <v>3149606</v>
      </c>
      <c r="AT1835" s="117"/>
      <c r="AU1835" s="117"/>
    </row>
    <row r="1836" spans="1:47" s="139" customFormat="1" ht="30" customHeight="1">
      <c r="A1836" s="54"/>
      <c r="B1836" s="54"/>
      <c r="C1836" s="54"/>
      <c r="D1836" s="54"/>
      <c r="E1836" s="54"/>
      <c r="F1836" s="54"/>
      <c r="G1836" s="54"/>
      <c r="H1836" s="54"/>
      <c r="I1836" s="54"/>
      <c r="J1836" s="54"/>
      <c r="K1836" s="54"/>
      <c r="L1836" s="54"/>
      <c r="M1836" s="54"/>
      <c r="N1836" s="54"/>
      <c r="O1836" s="54"/>
      <c r="P1836" s="54"/>
      <c r="Q1836" s="54"/>
      <c r="R1836" s="54"/>
      <c r="S1836" s="54"/>
      <c r="T1836" s="54"/>
      <c r="U1836" s="54"/>
      <c r="V1836" s="54"/>
      <c r="W1836" s="54"/>
      <c r="AQ1836" s="117" t="s">
        <v>59</v>
      </c>
      <c r="AR1836" s="117" t="s">
        <v>5069</v>
      </c>
      <c r="AS1836" s="117">
        <v>3149705</v>
      </c>
      <c r="AT1836" s="117"/>
      <c r="AU1836" s="117"/>
    </row>
    <row r="1837" spans="1:47" s="139" customFormat="1" ht="30" customHeight="1">
      <c r="A1837" s="54"/>
      <c r="B1837" s="54"/>
      <c r="C1837" s="54"/>
      <c r="D1837" s="54"/>
      <c r="E1837" s="54"/>
      <c r="F1837" s="54"/>
      <c r="G1837" s="54"/>
      <c r="H1837" s="54"/>
      <c r="I1837" s="54"/>
      <c r="J1837" s="54"/>
      <c r="K1837" s="54"/>
      <c r="L1837" s="54"/>
      <c r="M1837" s="54"/>
      <c r="N1837" s="54"/>
      <c r="O1837" s="54"/>
      <c r="P1837" s="54"/>
      <c r="Q1837" s="54"/>
      <c r="R1837" s="54"/>
      <c r="S1837" s="54"/>
      <c r="T1837" s="54"/>
      <c r="U1837" s="54"/>
      <c r="V1837" s="54"/>
      <c r="W1837" s="54"/>
      <c r="AQ1837" s="117" t="s">
        <v>59</v>
      </c>
      <c r="AR1837" s="117" t="s">
        <v>5071</v>
      </c>
      <c r="AS1837" s="117">
        <v>3149804</v>
      </c>
      <c r="AT1837" s="117"/>
      <c r="AU1837" s="117"/>
    </row>
    <row r="1838" spans="1:47" s="139" customFormat="1" ht="30" customHeight="1">
      <c r="A1838" s="54"/>
      <c r="B1838" s="54"/>
      <c r="C1838" s="54"/>
      <c r="D1838" s="54"/>
      <c r="E1838" s="54"/>
      <c r="F1838" s="54"/>
      <c r="G1838" s="54"/>
      <c r="H1838" s="54"/>
      <c r="I1838" s="54"/>
      <c r="J1838" s="54"/>
      <c r="K1838" s="54"/>
      <c r="L1838" s="54"/>
      <c r="M1838" s="54"/>
      <c r="N1838" s="54"/>
      <c r="O1838" s="54"/>
      <c r="P1838" s="54"/>
      <c r="Q1838" s="54"/>
      <c r="R1838" s="54"/>
      <c r="S1838" s="54"/>
      <c r="T1838" s="54"/>
      <c r="U1838" s="54"/>
      <c r="V1838" s="54"/>
      <c r="W1838" s="54"/>
      <c r="AQ1838" s="117" t="s">
        <v>59</v>
      </c>
      <c r="AR1838" s="117" t="s">
        <v>5073</v>
      </c>
      <c r="AS1838" s="117">
        <v>3149903</v>
      </c>
      <c r="AT1838" s="117"/>
      <c r="AU1838" s="117"/>
    </row>
    <row r="1839" spans="1:47" s="139" customFormat="1" ht="30" customHeight="1">
      <c r="A1839" s="54"/>
      <c r="B1839" s="54"/>
      <c r="C1839" s="54"/>
      <c r="D1839" s="54"/>
      <c r="E1839" s="54"/>
      <c r="F1839" s="54"/>
      <c r="G1839" s="54"/>
      <c r="H1839" s="54"/>
      <c r="I1839" s="54"/>
      <c r="J1839" s="54"/>
      <c r="K1839" s="54"/>
      <c r="L1839" s="54"/>
      <c r="M1839" s="54"/>
      <c r="N1839" s="54"/>
      <c r="O1839" s="54"/>
      <c r="P1839" s="54"/>
      <c r="Q1839" s="54"/>
      <c r="R1839" s="54"/>
      <c r="S1839" s="54"/>
      <c r="T1839" s="54"/>
      <c r="U1839" s="54"/>
      <c r="V1839" s="54"/>
      <c r="W1839" s="54"/>
      <c r="AQ1839" s="117" t="s">
        <v>59</v>
      </c>
      <c r="AR1839" s="117" t="s">
        <v>5075</v>
      </c>
      <c r="AS1839" s="117">
        <v>3149952</v>
      </c>
      <c r="AT1839" s="117"/>
      <c r="AU1839" s="117"/>
    </row>
    <row r="1840" spans="1:47" s="139" customFormat="1" ht="30" customHeight="1">
      <c r="A1840" s="54"/>
      <c r="B1840" s="54"/>
      <c r="C1840" s="54"/>
      <c r="D1840" s="54"/>
      <c r="E1840" s="54"/>
      <c r="F1840" s="54"/>
      <c r="G1840" s="54"/>
      <c r="H1840" s="54"/>
      <c r="I1840" s="54"/>
      <c r="J1840" s="54"/>
      <c r="K1840" s="54"/>
      <c r="L1840" s="54"/>
      <c r="M1840" s="54"/>
      <c r="N1840" s="54"/>
      <c r="O1840" s="54"/>
      <c r="P1840" s="54"/>
      <c r="Q1840" s="54"/>
      <c r="R1840" s="54"/>
      <c r="S1840" s="54"/>
      <c r="T1840" s="54"/>
      <c r="U1840" s="54"/>
      <c r="V1840" s="54"/>
      <c r="W1840" s="54"/>
      <c r="AQ1840" s="117" t="s">
        <v>59</v>
      </c>
      <c r="AR1840" s="117" t="s">
        <v>5077</v>
      </c>
      <c r="AS1840" s="117">
        <v>3150000</v>
      </c>
      <c r="AT1840" s="117"/>
      <c r="AU1840" s="117"/>
    </row>
    <row r="1841" spans="1:47" s="139" customFormat="1" ht="30" customHeight="1">
      <c r="A1841" s="54"/>
      <c r="B1841" s="54"/>
      <c r="C1841" s="54"/>
      <c r="D1841" s="54"/>
      <c r="E1841" s="54"/>
      <c r="F1841" s="54"/>
      <c r="G1841" s="54"/>
      <c r="H1841" s="54"/>
      <c r="I1841" s="54"/>
      <c r="J1841" s="54"/>
      <c r="K1841" s="54"/>
      <c r="L1841" s="54"/>
      <c r="M1841" s="54"/>
      <c r="N1841" s="54"/>
      <c r="O1841" s="54"/>
      <c r="P1841" s="54"/>
      <c r="Q1841" s="54"/>
      <c r="R1841" s="54"/>
      <c r="S1841" s="54"/>
      <c r="T1841" s="54"/>
      <c r="U1841" s="54"/>
      <c r="V1841" s="54"/>
      <c r="W1841" s="54"/>
      <c r="AQ1841" s="117" t="s">
        <v>59</v>
      </c>
      <c r="AR1841" s="117" t="s">
        <v>5079</v>
      </c>
      <c r="AS1841" s="117">
        <v>3150109</v>
      </c>
      <c r="AT1841" s="117"/>
      <c r="AU1841" s="117"/>
    </row>
    <row r="1842" spans="1:47" s="139" customFormat="1" ht="30" customHeight="1">
      <c r="A1842" s="54"/>
      <c r="B1842" s="54"/>
      <c r="C1842" s="54"/>
      <c r="D1842" s="54"/>
      <c r="E1842" s="54"/>
      <c r="F1842" s="54"/>
      <c r="G1842" s="54"/>
      <c r="H1842" s="54"/>
      <c r="I1842" s="54"/>
      <c r="J1842" s="54"/>
      <c r="K1842" s="54"/>
      <c r="L1842" s="54"/>
      <c r="M1842" s="54"/>
      <c r="N1842" s="54"/>
      <c r="O1842" s="54"/>
      <c r="P1842" s="54"/>
      <c r="Q1842" s="54"/>
      <c r="R1842" s="54"/>
      <c r="S1842" s="54"/>
      <c r="T1842" s="54"/>
      <c r="U1842" s="54"/>
      <c r="V1842" s="54"/>
      <c r="W1842" s="54"/>
      <c r="AQ1842" s="117" t="s">
        <v>59</v>
      </c>
      <c r="AR1842" s="117" t="s">
        <v>5081</v>
      </c>
      <c r="AS1842" s="117">
        <v>3150158</v>
      </c>
      <c r="AT1842" s="117"/>
      <c r="AU1842" s="117"/>
    </row>
    <row r="1843" spans="1:47" s="139" customFormat="1" ht="30" customHeight="1">
      <c r="A1843" s="54"/>
      <c r="B1843" s="54"/>
      <c r="C1843" s="54"/>
      <c r="D1843" s="54"/>
      <c r="E1843" s="54"/>
      <c r="F1843" s="54"/>
      <c r="G1843" s="54"/>
      <c r="H1843" s="54"/>
      <c r="I1843" s="54"/>
      <c r="J1843" s="54"/>
      <c r="K1843" s="54"/>
      <c r="L1843" s="54"/>
      <c r="M1843" s="54"/>
      <c r="N1843" s="54"/>
      <c r="O1843" s="54"/>
      <c r="P1843" s="54"/>
      <c r="Q1843" s="54"/>
      <c r="R1843" s="54"/>
      <c r="S1843" s="54"/>
      <c r="T1843" s="54"/>
      <c r="U1843" s="54"/>
      <c r="V1843" s="54"/>
      <c r="W1843" s="54"/>
      <c r="AQ1843" s="117" t="s">
        <v>59</v>
      </c>
      <c r="AR1843" s="117" t="s">
        <v>5083</v>
      </c>
      <c r="AS1843" s="117">
        <v>3150208</v>
      </c>
      <c r="AT1843" s="117"/>
      <c r="AU1843" s="117"/>
    </row>
    <row r="1844" spans="1:47" s="139" customFormat="1" ht="30" customHeight="1">
      <c r="A1844" s="54"/>
      <c r="B1844" s="54"/>
      <c r="C1844" s="54"/>
      <c r="D1844" s="54"/>
      <c r="E1844" s="54"/>
      <c r="F1844" s="54"/>
      <c r="G1844" s="54"/>
      <c r="H1844" s="54"/>
      <c r="I1844" s="54"/>
      <c r="J1844" s="54"/>
      <c r="K1844" s="54"/>
      <c r="L1844" s="54"/>
      <c r="M1844" s="54"/>
      <c r="N1844" s="54"/>
      <c r="O1844" s="54"/>
      <c r="P1844" s="54"/>
      <c r="Q1844" s="54"/>
      <c r="R1844" s="54"/>
      <c r="S1844" s="54"/>
      <c r="T1844" s="54"/>
      <c r="U1844" s="54"/>
      <c r="V1844" s="54"/>
      <c r="W1844" s="54"/>
      <c r="AQ1844" s="117" t="s">
        <v>59</v>
      </c>
      <c r="AR1844" s="117" t="s">
        <v>5085</v>
      </c>
      <c r="AS1844" s="117">
        <v>3150307</v>
      </c>
      <c r="AT1844" s="117"/>
      <c r="AU1844" s="117"/>
    </row>
    <row r="1845" spans="1:47" s="139" customFormat="1" ht="30" customHeight="1">
      <c r="A1845" s="54"/>
      <c r="B1845" s="54"/>
      <c r="C1845" s="54"/>
      <c r="D1845" s="54"/>
      <c r="E1845" s="54"/>
      <c r="F1845" s="54"/>
      <c r="G1845" s="54"/>
      <c r="H1845" s="54"/>
      <c r="I1845" s="54"/>
      <c r="J1845" s="54"/>
      <c r="K1845" s="54"/>
      <c r="L1845" s="54"/>
      <c r="M1845" s="54"/>
      <c r="N1845" s="54"/>
      <c r="O1845" s="54"/>
      <c r="P1845" s="54"/>
      <c r="Q1845" s="54"/>
      <c r="R1845" s="54"/>
      <c r="S1845" s="54"/>
      <c r="T1845" s="54"/>
      <c r="U1845" s="54"/>
      <c r="V1845" s="54"/>
      <c r="W1845" s="54"/>
      <c r="AQ1845" s="117" t="s">
        <v>59</v>
      </c>
      <c r="AR1845" s="117" t="s">
        <v>5087</v>
      </c>
      <c r="AS1845" s="117">
        <v>3150406</v>
      </c>
      <c r="AT1845" s="117"/>
      <c r="AU1845" s="117"/>
    </row>
    <row r="1846" spans="1:47" s="139" customFormat="1" ht="30" customHeight="1">
      <c r="A1846" s="54"/>
      <c r="B1846" s="54"/>
      <c r="C1846" s="54"/>
      <c r="D1846" s="54"/>
      <c r="E1846" s="54"/>
      <c r="F1846" s="54"/>
      <c r="G1846" s="54"/>
      <c r="H1846" s="54"/>
      <c r="I1846" s="54"/>
      <c r="J1846" s="54"/>
      <c r="K1846" s="54"/>
      <c r="L1846" s="54"/>
      <c r="M1846" s="54"/>
      <c r="N1846" s="54"/>
      <c r="O1846" s="54"/>
      <c r="P1846" s="54"/>
      <c r="Q1846" s="54"/>
      <c r="R1846" s="54"/>
      <c r="S1846" s="54"/>
      <c r="T1846" s="54"/>
      <c r="U1846" s="54"/>
      <c r="V1846" s="54"/>
      <c r="W1846" s="54"/>
      <c r="AQ1846" s="117" t="s">
        <v>59</v>
      </c>
      <c r="AR1846" s="117" t="s">
        <v>5088</v>
      </c>
      <c r="AS1846" s="117">
        <v>3150505</v>
      </c>
      <c r="AT1846" s="117"/>
      <c r="AU1846" s="117"/>
    </row>
    <row r="1847" spans="1:47" s="139" customFormat="1" ht="30" customHeight="1">
      <c r="A1847" s="54"/>
      <c r="B1847" s="54"/>
      <c r="C1847" s="54"/>
      <c r="D1847" s="54"/>
      <c r="E1847" s="54"/>
      <c r="F1847" s="54"/>
      <c r="G1847" s="54"/>
      <c r="H1847" s="54"/>
      <c r="I1847" s="54"/>
      <c r="J1847" s="54"/>
      <c r="K1847" s="54"/>
      <c r="L1847" s="54"/>
      <c r="M1847" s="54"/>
      <c r="N1847" s="54"/>
      <c r="O1847" s="54"/>
      <c r="P1847" s="54"/>
      <c r="Q1847" s="54"/>
      <c r="R1847" s="54"/>
      <c r="S1847" s="54"/>
      <c r="T1847" s="54"/>
      <c r="U1847" s="54"/>
      <c r="V1847" s="54"/>
      <c r="W1847" s="54"/>
      <c r="AQ1847" s="117" t="s">
        <v>59</v>
      </c>
      <c r="AR1847" s="117" t="s">
        <v>5090</v>
      </c>
      <c r="AS1847" s="117">
        <v>3150539</v>
      </c>
      <c r="AT1847" s="117"/>
      <c r="AU1847" s="117"/>
    </row>
    <row r="1848" spans="1:47" s="139" customFormat="1" ht="30" customHeight="1">
      <c r="A1848" s="54"/>
      <c r="B1848" s="54"/>
      <c r="C1848" s="54"/>
      <c r="D1848" s="54"/>
      <c r="E1848" s="54"/>
      <c r="F1848" s="54"/>
      <c r="G1848" s="54"/>
      <c r="H1848" s="54"/>
      <c r="I1848" s="54"/>
      <c r="J1848" s="54"/>
      <c r="K1848" s="54"/>
      <c r="L1848" s="54"/>
      <c r="M1848" s="54"/>
      <c r="N1848" s="54"/>
      <c r="O1848" s="54"/>
      <c r="P1848" s="54"/>
      <c r="Q1848" s="54"/>
      <c r="R1848" s="54"/>
      <c r="S1848" s="54"/>
      <c r="T1848" s="54"/>
      <c r="U1848" s="54"/>
      <c r="V1848" s="54"/>
      <c r="W1848" s="54"/>
      <c r="AQ1848" s="117" t="s">
        <v>59</v>
      </c>
      <c r="AR1848" s="117" t="s">
        <v>5092</v>
      </c>
      <c r="AS1848" s="117">
        <v>3150570</v>
      </c>
      <c r="AT1848" s="117"/>
      <c r="AU1848" s="117"/>
    </row>
    <row r="1849" spans="1:47" s="139" customFormat="1" ht="30" customHeight="1">
      <c r="A1849" s="54"/>
      <c r="B1849" s="54"/>
      <c r="C1849" s="54"/>
      <c r="D1849" s="54"/>
      <c r="E1849" s="54"/>
      <c r="F1849" s="54"/>
      <c r="G1849" s="54"/>
      <c r="H1849" s="54"/>
      <c r="I1849" s="54"/>
      <c r="J1849" s="54"/>
      <c r="K1849" s="54"/>
      <c r="L1849" s="54"/>
      <c r="M1849" s="54"/>
      <c r="N1849" s="54"/>
      <c r="O1849" s="54"/>
      <c r="P1849" s="54"/>
      <c r="Q1849" s="54"/>
      <c r="R1849" s="54"/>
      <c r="S1849" s="54"/>
      <c r="T1849" s="54"/>
      <c r="U1849" s="54"/>
      <c r="V1849" s="54"/>
      <c r="W1849" s="54"/>
      <c r="AQ1849" s="117" t="s">
        <v>59</v>
      </c>
      <c r="AR1849" s="117" t="s">
        <v>5094</v>
      </c>
      <c r="AS1849" s="117">
        <v>3150604</v>
      </c>
      <c r="AT1849" s="117"/>
      <c r="AU1849" s="117"/>
    </row>
    <row r="1850" spans="1:47" s="139" customFormat="1" ht="30" customHeight="1">
      <c r="A1850" s="54"/>
      <c r="B1850" s="54"/>
      <c r="C1850" s="54"/>
      <c r="D1850" s="54"/>
      <c r="E1850" s="54"/>
      <c r="F1850" s="54"/>
      <c r="G1850" s="54"/>
      <c r="H1850" s="54"/>
      <c r="I1850" s="54"/>
      <c r="J1850" s="54"/>
      <c r="K1850" s="54"/>
      <c r="L1850" s="54"/>
      <c r="M1850" s="54"/>
      <c r="N1850" s="54"/>
      <c r="O1850" s="54"/>
      <c r="P1850" s="54"/>
      <c r="Q1850" s="54"/>
      <c r="R1850" s="54"/>
      <c r="S1850" s="54"/>
      <c r="T1850" s="54"/>
      <c r="U1850" s="54"/>
      <c r="V1850" s="54"/>
      <c r="W1850" s="54"/>
      <c r="AQ1850" s="117" t="s">
        <v>59</v>
      </c>
      <c r="AR1850" s="117" t="s">
        <v>5096</v>
      </c>
      <c r="AS1850" s="117">
        <v>3150703</v>
      </c>
      <c r="AT1850" s="117"/>
      <c r="AU1850" s="117"/>
    </row>
    <row r="1851" spans="1:47" s="139" customFormat="1" ht="30" customHeight="1">
      <c r="A1851" s="54"/>
      <c r="B1851" s="54"/>
      <c r="C1851" s="54"/>
      <c r="D1851" s="54"/>
      <c r="E1851" s="54"/>
      <c r="F1851" s="54"/>
      <c r="G1851" s="54"/>
      <c r="H1851" s="54"/>
      <c r="I1851" s="54"/>
      <c r="J1851" s="54"/>
      <c r="K1851" s="54"/>
      <c r="L1851" s="54"/>
      <c r="M1851" s="54"/>
      <c r="N1851" s="54"/>
      <c r="O1851" s="54"/>
      <c r="P1851" s="54"/>
      <c r="Q1851" s="54"/>
      <c r="R1851" s="54"/>
      <c r="S1851" s="54"/>
      <c r="T1851" s="54"/>
      <c r="U1851" s="54"/>
      <c r="V1851" s="54"/>
      <c r="W1851" s="54"/>
      <c r="AQ1851" s="117" t="s">
        <v>59</v>
      </c>
      <c r="AR1851" s="117" t="s">
        <v>5098</v>
      </c>
      <c r="AS1851" s="117">
        <v>3150802</v>
      </c>
      <c r="AT1851" s="117"/>
      <c r="AU1851" s="117"/>
    </row>
    <row r="1852" spans="1:47" s="139" customFormat="1" ht="30" customHeight="1">
      <c r="A1852" s="54"/>
      <c r="B1852" s="54"/>
      <c r="C1852" s="54"/>
      <c r="D1852" s="54"/>
      <c r="E1852" s="54"/>
      <c r="F1852" s="54"/>
      <c r="G1852" s="54"/>
      <c r="H1852" s="54"/>
      <c r="I1852" s="54"/>
      <c r="J1852" s="54"/>
      <c r="K1852" s="54"/>
      <c r="L1852" s="54"/>
      <c r="M1852" s="54"/>
      <c r="N1852" s="54"/>
      <c r="O1852" s="54"/>
      <c r="P1852" s="54"/>
      <c r="Q1852" s="54"/>
      <c r="R1852" s="54"/>
      <c r="S1852" s="54"/>
      <c r="T1852" s="54"/>
      <c r="U1852" s="54"/>
      <c r="V1852" s="54"/>
      <c r="W1852" s="54"/>
      <c r="AQ1852" s="117" t="s">
        <v>59</v>
      </c>
      <c r="AR1852" s="117" t="s">
        <v>5100</v>
      </c>
      <c r="AS1852" s="117">
        <v>3150901</v>
      </c>
      <c r="AT1852" s="117"/>
      <c r="AU1852" s="117"/>
    </row>
    <row r="1853" spans="1:47" s="139" customFormat="1" ht="30" customHeight="1">
      <c r="A1853" s="54"/>
      <c r="B1853" s="54"/>
      <c r="C1853" s="54"/>
      <c r="D1853" s="54"/>
      <c r="E1853" s="54"/>
      <c r="F1853" s="54"/>
      <c r="G1853" s="54"/>
      <c r="H1853" s="54"/>
      <c r="I1853" s="54"/>
      <c r="J1853" s="54"/>
      <c r="K1853" s="54"/>
      <c r="L1853" s="54"/>
      <c r="M1853" s="54"/>
      <c r="N1853" s="54"/>
      <c r="O1853" s="54"/>
      <c r="P1853" s="54"/>
      <c r="Q1853" s="54"/>
      <c r="R1853" s="54"/>
      <c r="S1853" s="54"/>
      <c r="T1853" s="54"/>
      <c r="U1853" s="54"/>
      <c r="V1853" s="54"/>
      <c r="W1853" s="54"/>
      <c r="AQ1853" s="117" t="s">
        <v>59</v>
      </c>
      <c r="AR1853" s="117" t="s">
        <v>5102</v>
      </c>
      <c r="AS1853" s="117">
        <v>3151008</v>
      </c>
      <c r="AT1853" s="117"/>
      <c r="AU1853" s="117"/>
    </row>
    <row r="1854" spans="1:47" s="139" customFormat="1" ht="30" customHeight="1">
      <c r="A1854" s="54"/>
      <c r="B1854" s="54"/>
      <c r="C1854" s="54"/>
      <c r="D1854" s="54"/>
      <c r="E1854" s="54"/>
      <c r="F1854" s="54"/>
      <c r="G1854" s="54"/>
      <c r="H1854" s="54"/>
      <c r="I1854" s="54"/>
      <c r="J1854" s="54"/>
      <c r="K1854" s="54"/>
      <c r="L1854" s="54"/>
      <c r="M1854" s="54"/>
      <c r="N1854" s="54"/>
      <c r="O1854" s="54"/>
      <c r="P1854" s="54"/>
      <c r="Q1854" s="54"/>
      <c r="R1854" s="54"/>
      <c r="S1854" s="54"/>
      <c r="T1854" s="54"/>
      <c r="U1854" s="54"/>
      <c r="V1854" s="54"/>
      <c r="W1854" s="54"/>
      <c r="AQ1854" s="117" t="s">
        <v>59</v>
      </c>
      <c r="AR1854" s="117" t="s">
        <v>5104</v>
      </c>
      <c r="AS1854" s="117">
        <v>3151107</v>
      </c>
      <c r="AT1854" s="117"/>
      <c r="AU1854" s="117"/>
    </row>
    <row r="1855" spans="1:47" s="139" customFormat="1" ht="30" customHeight="1">
      <c r="A1855" s="54"/>
      <c r="B1855" s="54"/>
      <c r="C1855" s="54"/>
      <c r="D1855" s="54"/>
      <c r="E1855" s="54"/>
      <c r="F1855" s="54"/>
      <c r="G1855" s="54"/>
      <c r="H1855" s="54"/>
      <c r="I1855" s="54"/>
      <c r="J1855" s="54"/>
      <c r="K1855" s="54"/>
      <c r="L1855" s="54"/>
      <c r="M1855" s="54"/>
      <c r="N1855" s="54"/>
      <c r="O1855" s="54"/>
      <c r="P1855" s="54"/>
      <c r="Q1855" s="54"/>
      <c r="R1855" s="54"/>
      <c r="S1855" s="54"/>
      <c r="T1855" s="54"/>
      <c r="U1855" s="54"/>
      <c r="V1855" s="54"/>
      <c r="W1855" s="54"/>
      <c r="AQ1855" s="117" t="s">
        <v>59</v>
      </c>
      <c r="AR1855" s="117" t="s">
        <v>5106</v>
      </c>
      <c r="AS1855" s="117">
        <v>3151206</v>
      </c>
      <c r="AT1855" s="117"/>
      <c r="AU1855" s="117"/>
    </row>
    <row r="1856" spans="1:47" s="139" customFormat="1" ht="30" customHeight="1">
      <c r="A1856" s="54"/>
      <c r="B1856" s="54"/>
      <c r="C1856" s="54"/>
      <c r="D1856" s="54"/>
      <c r="E1856" s="54"/>
      <c r="F1856" s="54"/>
      <c r="G1856" s="54"/>
      <c r="H1856" s="54"/>
      <c r="I1856" s="54"/>
      <c r="J1856" s="54"/>
      <c r="K1856" s="54"/>
      <c r="L1856" s="54"/>
      <c r="M1856" s="54"/>
      <c r="N1856" s="54"/>
      <c r="O1856" s="54"/>
      <c r="P1856" s="54"/>
      <c r="Q1856" s="54"/>
      <c r="R1856" s="54"/>
      <c r="S1856" s="54"/>
      <c r="T1856" s="54"/>
      <c r="U1856" s="54"/>
      <c r="V1856" s="54"/>
      <c r="W1856" s="54"/>
      <c r="AQ1856" s="117" t="s">
        <v>59</v>
      </c>
      <c r="AR1856" s="117" t="s">
        <v>5108</v>
      </c>
      <c r="AS1856" s="117">
        <v>3151305</v>
      </c>
      <c r="AT1856" s="117"/>
      <c r="AU1856" s="117"/>
    </row>
    <row r="1857" spans="1:47" s="139" customFormat="1" ht="30" customHeight="1">
      <c r="A1857" s="54"/>
      <c r="B1857" s="54"/>
      <c r="C1857" s="54"/>
      <c r="D1857" s="54"/>
      <c r="E1857" s="54"/>
      <c r="F1857" s="54"/>
      <c r="G1857" s="54"/>
      <c r="H1857" s="54"/>
      <c r="I1857" s="54"/>
      <c r="J1857" s="54"/>
      <c r="K1857" s="54"/>
      <c r="L1857" s="54"/>
      <c r="M1857" s="54"/>
      <c r="N1857" s="54"/>
      <c r="O1857" s="54"/>
      <c r="P1857" s="54"/>
      <c r="Q1857" s="54"/>
      <c r="R1857" s="54"/>
      <c r="S1857" s="54"/>
      <c r="T1857" s="54"/>
      <c r="U1857" s="54"/>
      <c r="V1857" s="54"/>
      <c r="W1857" s="54"/>
      <c r="AQ1857" s="117" t="s">
        <v>59</v>
      </c>
      <c r="AR1857" s="117" t="s">
        <v>5110</v>
      </c>
      <c r="AS1857" s="117">
        <v>3151404</v>
      </c>
      <c r="AT1857" s="117"/>
      <c r="AU1857" s="117"/>
    </row>
    <row r="1858" spans="1:47" s="139" customFormat="1" ht="30" customHeight="1">
      <c r="A1858" s="54"/>
      <c r="B1858" s="54"/>
      <c r="C1858" s="54"/>
      <c r="D1858" s="54"/>
      <c r="E1858" s="54"/>
      <c r="F1858" s="54"/>
      <c r="G1858" s="54"/>
      <c r="H1858" s="54"/>
      <c r="I1858" s="54"/>
      <c r="J1858" s="54"/>
      <c r="K1858" s="54"/>
      <c r="L1858" s="54"/>
      <c r="M1858" s="54"/>
      <c r="N1858" s="54"/>
      <c r="O1858" s="54"/>
      <c r="P1858" s="54"/>
      <c r="Q1858" s="54"/>
      <c r="R1858" s="54"/>
      <c r="S1858" s="54"/>
      <c r="T1858" s="54"/>
      <c r="U1858" s="54"/>
      <c r="V1858" s="54"/>
      <c r="W1858" s="54"/>
      <c r="AQ1858" s="117" t="s">
        <v>59</v>
      </c>
      <c r="AR1858" s="117" t="s">
        <v>5112</v>
      </c>
      <c r="AS1858" s="117">
        <v>3151503</v>
      </c>
      <c r="AT1858" s="117"/>
      <c r="AU1858" s="117"/>
    </row>
    <row r="1859" spans="1:47" s="139" customFormat="1" ht="30" customHeight="1">
      <c r="A1859" s="54"/>
      <c r="B1859" s="54"/>
      <c r="C1859" s="54"/>
      <c r="D1859" s="54"/>
      <c r="E1859" s="54"/>
      <c r="F1859" s="54"/>
      <c r="G1859" s="54"/>
      <c r="H1859" s="54"/>
      <c r="I1859" s="54"/>
      <c r="J1859" s="54"/>
      <c r="K1859" s="54"/>
      <c r="L1859" s="54"/>
      <c r="M1859" s="54"/>
      <c r="N1859" s="54"/>
      <c r="O1859" s="54"/>
      <c r="P1859" s="54"/>
      <c r="Q1859" s="54"/>
      <c r="R1859" s="54"/>
      <c r="S1859" s="54"/>
      <c r="T1859" s="54"/>
      <c r="U1859" s="54"/>
      <c r="V1859" s="54"/>
      <c r="W1859" s="54"/>
      <c r="AQ1859" s="117" t="s">
        <v>59</v>
      </c>
      <c r="AR1859" s="117" t="s">
        <v>5114</v>
      </c>
      <c r="AS1859" s="117">
        <v>3151602</v>
      </c>
      <c r="AT1859" s="117"/>
      <c r="AU1859" s="117"/>
    </row>
    <row r="1860" spans="1:47" s="139" customFormat="1" ht="30" customHeight="1">
      <c r="A1860" s="54"/>
      <c r="B1860" s="54"/>
      <c r="C1860" s="54"/>
      <c r="D1860" s="54"/>
      <c r="E1860" s="54"/>
      <c r="F1860" s="54"/>
      <c r="G1860" s="54"/>
      <c r="H1860" s="54"/>
      <c r="I1860" s="54"/>
      <c r="J1860" s="54"/>
      <c r="K1860" s="54"/>
      <c r="L1860" s="54"/>
      <c r="M1860" s="54"/>
      <c r="N1860" s="54"/>
      <c r="O1860" s="54"/>
      <c r="P1860" s="54"/>
      <c r="Q1860" s="54"/>
      <c r="R1860" s="54"/>
      <c r="S1860" s="54"/>
      <c r="T1860" s="54"/>
      <c r="U1860" s="54"/>
      <c r="V1860" s="54"/>
      <c r="W1860" s="54"/>
      <c r="AQ1860" s="117" t="s">
        <v>59</v>
      </c>
      <c r="AR1860" s="117" t="s">
        <v>5116</v>
      </c>
      <c r="AS1860" s="117">
        <v>3151701</v>
      </c>
      <c r="AT1860" s="117"/>
      <c r="AU1860" s="117"/>
    </row>
    <row r="1861" spans="1:47" s="139" customFormat="1" ht="30" customHeight="1">
      <c r="A1861" s="54"/>
      <c r="B1861" s="54"/>
      <c r="C1861" s="54"/>
      <c r="D1861" s="54"/>
      <c r="E1861" s="54"/>
      <c r="F1861" s="54"/>
      <c r="G1861" s="54"/>
      <c r="H1861" s="54"/>
      <c r="I1861" s="54"/>
      <c r="J1861" s="54"/>
      <c r="K1861" s="54"/>
      <c r="L1861" s="54"/>
      <c r="M1861" s="54"/>
      <c r="N1861" s="54"/>
      <c r="O1861" s="54"/>
      <c r="P1861" s="54"/>
      <c r="Q1861" s="54"/>
      <c r="R1861" s="54"/>
      <c r="S1861" s="54"/>
      <c r="T1861" s="54"/>
      <c r="U1861" s="54"/>
      <c r="V1861" s="54"/>
      <c r="W1861" s="54"/>
      <c r="AQ1861" s="117" t="s">
        <v>59</v>
      </c>
      <c r="AR1861" s="117" t="s">
        <v>5118</v>
      </c>
      <c r="AS1861" s="117">
        <v>3151800</v>
      </c>
      <c r="AT1861" s="117"/>
      <c r="AU1861" s="117"/>
    </row>
    <row r="1862" spans="1:47" s="139" customFormat="1" ht="30" customHeight="1">
      <c r="A1862" s="54"/>
      <c r="B1862" s="54"/>
      <c r="C1862" s="54"/>
      <c r="D1862" s="54"/>
      <c r="E1862" s="54"/>
      <c r="F1862" s="54"/>
      <c r="G1862" s="54"/>
      <c r="H1862" s="54"/>
      <c r="I1862" s="54"/>
      <c r="J1862" s="54"/>
      <c r="K1862" s="54"/>
      <c r="L1862" s="54"/>
      <c r="M1862" s="54"/>
      <c r="N1862" s="54"/>
      <c r="O1862" s="54"/>
      <c r="P1862" s="54"/>
      <c r="Q1862" s="54"/>
      <c r="R1862" s="54"/>
      <c r="S1862" s="54"/>
      <c r="T1862" s="54"/>
      <c r="U1862" s="54"/>
      <c r="V1862" s="54"/>
      <c r="W1862" s="54"/>
      <c r="AQ1862" s="117" t="s">
        <v>59</v>
      </c>
      <c r="AR1862" s="117" t="s">
        <v>5120</v>
      </c>
      <c r="AS1862" s="117">
        <v>3151909</v>
      </c>
      <c r="AT1862" s="117"/>
      <c r="AU1862" s="117"/>
    </row>
    <row r="1863" spans="1:47" s="139" customFormat="1" ht="30" customHeight="1">
      <c r="A1863" s="54"/>
      <c r="B1863" s="54"/>
      <c r="C1863" s="54"/>
      <c r="D1863" s="54"/>
      <c r="E1863" s="54"/>
      <c r="F1863" s="54"/>
      <c r="G1863" s="54"/>
      <c r="H1863" s="54"/>
      <c r="I1863" s="54"/>
      <c r="J1863" s="54"/>
      <c r="K1863" s="54"/>
      <c r="L1863" s="54"/>
      <c r="M1863" s="54"/>
      <c r="N1863" s="54"/>
      <c r="O1863" s="54"/>
      <c r="P1863" s="54"/>
      <c r="Q1863" s="54"/>
      <c r="R1863" s="54"/>
      <c r="S1863" s="54"/>
      <c r="T1863" s="54"/>
      <c r="U1863" s="54"/>
      <c r="V1863" s="54"/>
      <c r="W1863" s="54"/>
      <c r="AQ1863" s="117" t="s">
        <v>59</v>
      </c>
      <c r="AR1863" s="117" t="s">
        <v>5122</v>
      </c>
      <c r="AS1863" s="117">
        <v>3152006</v>
      </c>
      <c r="AT1863" s="117"/>
      <c r="AU1863" s="117"/>
    </row>
    <row r="1864" spans="1:47" s="139" customFormat="1" ht="30" customHeight="1">
      <c r="A1864" s="54"/>
      <c r="B1864" s="54"/>
      <c r="C1864" s="54"/>
      <c r="D1864" s="54"/>
      <c r="E1864" s="54"/>
      <c r="F1864" s="54"/>
      <c r="G1864" s="54"/>
      <c r="H1864" s="54"/>
      <c r="I1864" s="54"/>
      <c r="J1864" s="54"/>
      <c r="K1864" s="54"/>
      <c r="L1864" s="54"/>
      <c r="M1864" s="54"/>
      <c r="N1864" s="54"/>
      <c r="O1864" s="54"/>
      <c r="P1864" s="54"/>
      <c r="Q1864" s="54"/>
      <c r="R1864" s="54"/>
      <c r="S1864" s="54"/>
      <c r="T1864" s="54"/>
      <c r="U1864" s="54"/>
      <c r="V1864" s="54"/>
      <c r="W1864" s="54"/>
      <c r="AQ1864" s="117" t="s">
        <v>59</v>
      </c>
      <c r="AR1864" s="117" t="s">
        <v>5124</v>
      </c>
      <c r="AS1864" s="117">
        <v>3152105</v>
      </c>
      <c r="AT1864" s="117"/>
      <c r="AU1864" s="117"/>
    </row>
    <row r="1865" spans="1:47" s="139" customFormat="1" ht="30" customHeight="1">
      <c r="A1865" s="54"/>
      <c r="B1865" s="54"/>
      <c r="C1865" s="54"/>
      <c r="D1865" s="54"/>
      <c r="E1865" s="54"/>
      <c r="F1865" s="54"/>
      <c r="G1865" s="54"/>
      <c r="H1865" s="54"/>
      <c r="I1865" s="54"/>
      <c r="J1865" s="54"/>
      <c r="K1865" s="54"/>
      <c r="L1865" s="54"/>
      <c r="M1865" s="54"/>
      <c r="N1865" s="54"/>
      <c r="O1865" s="54"/>
      <c r="P1865" s="54"/>
      <c r="Q1865" s="54"/>
      <c r="R1865" s="54"/>
      <c r="S1865" s="54"/>
      <c r="T1865" s="54"/>
      <c r="U1865" s="54"/>
      <c r="V1865" s="54"/>
      <c r="W1865" s="54"/>
      <c r="AQ1865" s="117" t="s">
        <v>59</v>
      </c>
      <c r="AR1865" s="117" t="s">
        <v>5125</v>
      </c>
      <c r="AS1865" s="117">
        <v>3152131</v>
      </c>
      <c r="AT1865" s="117"/>
      <c r="AU1865" s="117"/>
    </row>
    <row r="1866" spans="1:47" s="139" customFormat="1" ht="30" customHeight="1">
      <c r="A1866" s="54"/>
      <c r="B1866" s="54"/>
      <c r="C1866" s="54"/>
      <c r="D1866" s="54"/>
      <c r="E1866" s="54"/>
      <c r="F1866" s="54"/>
      <c r="G1866" s="54"/>
      <c r="H1866" s="54"/>
      <c r="I1866" s="54"/>
      <c r="J1866" s="54"/>
      <c r="K1866" s="54"/>
      <c r="L1866" s="54"/>
      <c r="M1866" s="54"/>
      <c r="N1866" s="54"/>
      <c r="O1866" s="54"/>
      <c r="P1866" s="54"/>
      <c r="Q1866" s="54"/>
      <c r="R1866" s="54"/>
      <c r="S1866" s="54"/>
      <c r="T1866" s="54"/>
      <c r="U1866" s="54"/>
      <c r="V1866" s="54"/>
      <c r="W1866" s="54"/>
      <c r="AQ1866" s="117" t="s">
        <v>59</v>
      </c>
      <c r="AR1866" s="117" t="s">
        <v>5126</v>
      </c>
      <c r="AS1866" s="117">
        <v>3152170</v>
      </c>
      <c r="AT1866" s="117"/>
      <c r="AU1866" s="117"/>
    </row>
    <row r="1867" spans="1:47" s="139" customFormat="1" ht="30" customHeight="1">
      <c r="A1867" s="54"/>
      <c r="B1867" s="54"/>
      <c r="C1867" s="54"/>
      <c r="D1867" s="54"/>
      <c r="E1867" s="54"/>
      <c r="F1867" s="54"/>
      <c r="G1867" s="54"/>
      <c r="H1867" s="54"/>
      <c r="I1867" s="54"/>
      <c r="J1867" s="54"/>
      <c r="K1867" s="54"/>
      <c r="L1867" s="54"/>
      <c r="M1867" s="54"/>
      <c r="N1867" s="54"/>
      <c r="O1867" s="54"/>
      <c r="P1867" s="54"/>
      <c r="Q1867" s="54"/>
      <c r="R1867" s="54"/>
      <c r="S1867" s="54"/>
      <c r="T1867" s="54"/>
      <c r="U1867" s="54"/>
      <c r="V1867" s="54"/>
      <c r="W1867" s="54"/>
      <c r="AQ1867" s="117" t="s">
        <v>59</v>
      </c>
      <c r="AR1867" s="117" t="s">
        <v>5128</v>
      </c>
      <c r="AS1867" s="117">
        <v>3152204</v>
      </c>
      <c r="AT1867" s="117"/>
      <c r="AU1867" s="117"/>
    </row>
    <row r="1868" spans="1:47" s="139" customFormat="1" ht="30" customHeight="1">
      <c r="A1868" s="54"/>
      <c r="B1868" s="54"/>
      <c r="C1868" s="54"/>
      <c r="D1868" s="54"/>
      <c r="E1868" s="54"/>
      <c r="F1868" s="54"/>
      <c r="G1868" s="54"/>
      <c r="H1868" s="54"/>
      <c r="I1868" s="54"/>
      <c r="J1868" s="54"/>
      <c r="K1868" s="54"/>
      <c r="L1868" s="54"/>
      <c r="M1868" s="54"/>
      <c r="N1868" s="54"/>
      <c r="O1868" s="54"/>
      <c r="P1868" s="54"/>
      <c r="Q1868" s="54"/>
      <c r="R1868" s="54"/>
      <c r="S1868" s="54"/>
      <c r="T1868" s="54"/>
      <c r="U1868" s="54"/>
      <c r="V1868" s="54"/>
      <c r="W1868" s="54"/>
      <c r="AQ1868" s="117" t="s">
        <v>59</v>
      </c>
      <c r="AR1868" s="117" t="s">
        <v>5130</v>
      </c>
      <c r="AS1868" s="117">
        <v>3152303</v>
      </c>
      <c r="AT1868" s="117"/>
      <c r="AU1868" s="117"/>
    </row>
    <row r="1869" spans="1:47" s="139" customFormat="1" ht="30" customHeight="1">
      <c r="A1869" s="54"/>
      <c r="B1869" s="54"/>
      <c r="C1869" s="54"/>
      <c r="D1869" s="54"/>
      <c r="E1869" s="54"/>
      <c r="F1869" s="54"/>
      <c r="G1869" s="54"/>
      <c r="H1869" s="54"/>
      <c r="I1869" s="54"/>
      <c r="J1869" s="54"/>
      <c r="K1869" s="54"/>
      <c r="L1869" s="54"/>
      <c r="M1869" s="54"/>
      <c r="N1869" s="54"/>
      <c r="O1869" s="54"/>
      <c r="P1869" s="54"/>
      <c r="Q1869" s="54"/>
      <c r="R1869" s="54"/>
      <c r="S1869" s="54"/>
      <c r="T1869" s="54"/>
      <c r="U1869" s="54"/>
      <c r="V1869" s="54"/>
      <c r="W1869" s="54"/>
      <c r="AQ1869" s="117" t="s">
        <v>59</v>
      </c>
      <c r="AR1869" s="117" t="s">
        <v>5132</v>
      </c>
      <c r="AS1869" s="117">
        <v>3152402</v>
      </c>
      <c r="AT1869" s="117"/>
      <c r="AU1869" s="117"/>
    </row>
    <row r="1870" spans="1:47" s="139" customFormat="1" ht="30" customHeight="1">
      <c r="A1870" s="54"/>
      <c r="B1870" s="54"/>
      <c r="C1870" s="54"/>
      <c r="D1870" s="54"/>
      <c r="E1870" s="54"/>
      <c r="F1870" s="54"/>
      <c r="G1870" s="54"/>
      <c r="H1870" s="54"/>
      <c r="I1870" s="54"/>
      <c r="J1870" s="54"/>
      <c r="K1870" s="54"/>
      <c r="L1870" s="54"/>
      <c r="M1870" s="54"/>
      <c r="N1870" s="54"/>
      <c r="O1870" s="54"/>
      <c r="P1870" s="54"/>
      <c r="Q1870" s="54"/>
      <c r="R1870" s="54"/>
      <c r="S1870" s="54"/>
      <c r="T1870" s="54"/>
      <c r="U1870" s="54"/>
      <c r="V1870" s="54"/>
      <c r="W1870" s="54"/>
      <c r="AQ1870" s="117" t="s">
        <v>59</v>
      </c>
      <c r="AR1870" s="117" t="s">
        <v>5134</v>
      </c>
      <c r="AS1870" s="117">
        <v>3152501</v>
      </c>
      <c r="AT1870" s="117"/>
      <c r="AU1870" s="117"/>
    </row>
    <row r="1871" spans="1:47" s="139" customFormat="1" ht="30" customHeight="1">
      <c r="A1871" s="54"/>
      <c r="B1871" s="54"/>
      <c r="C1871" s="54"/>
      <c r="D1871" s="54"/>
      <c r="E1871" s="54"/>
      <c r="F1871" s="54"/>
      <c r="G1871" s="54"/>
      <c r="H1871" s="54"/>
      <c r="I1871" s="54"/>
      <c r="J1871" s="54"/>
      <c r="K1871" s="54"/>
      <c r="L1871" s="54"/>
      <c r="M1871" s="54"/>
      <c r="N1871" s="54"/>
      <c r="O1871" s="54"/>
      <c r="P1871" s="54"/>
      <c r="Q1871" s="54"/>
      <c r="R1871" s="54"/>
      <c r="S1871" s="54"/>
      <c r="T1871" s="54"/>
      <c r="U1871" s="54"/>
      <c r="V1871" s="54"/>
      <c r="W1871" s="54"/>
      <c r="AQ1871" s="117" t="s">
        <v>59</v>
      </c>
      <c r="AR1871" s="117" t="s">
        <v>5136</v>
      </c>
      <c r="AS1871" s="117">
        <v>3152600</v>
      </c>
      <c r="AT1871" s="117"/>
      <c r="AU1871" s="117"/>
    </row>
    <row r="1872" spans="1:47" s="139" customFormat="1" ht="30" customHeight="1">
      <c r="A1872" s="54"/>
      <c r="B1872" s="54"/>
      <c r="C1872" s="54"/>
      <c r="D1872" s="54"/>
      <c r="E1872" s="54"/>
      <c r="F1872" s="54"/>
      <c r="G1872" s="54"/>
      <c r="H1872" s="54"/>
      <c r="I1872" s="54"/>
      <c r="J1872" s="54"/>
      <c r="K1872" s="54"/>
      <c r="L1872" s="54"/>
      <c r="M1872" s="54"/>
      <c r="N1872" s="54"/>
      <c r="O1872" s="54"/>
      <c r="P1872" s="54"/>
      <c r="Q1872" s="54"/>
      <c r="R1872" s="54"/>
      <c r="S1872" s="54"/>
      <c r="T1872" s="54"/>
      <c r="U1872" s="54"/>
      <c r="V1872" s="54"/>
      <c r="W1872" s="54"/>
      <c r="AQ1872" s="117" t="s">
        <v>59</v>
      </c>
      <c r="AR1872" s="117" t="s">
        <v>5138</v>
      </c>
      <c r="AS1872" s="117">
        <v>3152709</v>
      </c>
      <c r="AT1872" s="117"/>
      <c r="AU1872" s="117"/>
    </row>
    <row r="1873" spans="1:47" s="139" customFormat="1" ht="30" customHeight="1">
      <c r="A1873" s="54"/>
      <c r="B1873" s="54"/>
      <c r="C1873" s="54"/>
      <c r="D1873" s="54"/>
      <c r="E1873" s="54"/>
      <c r="F1873" s="54"/>
      <c r="G1873" s="54"/>
      <c r="H1873" s="54"/>
      <c r="I1873" s="54"/>
      <c r="J1873" s="54"/>
      <c r="K1873" s="54"/>
      <c r="L1873" s="54"/>
      <c r="M1873" s="54"/>
      <c r="N1873" s="54"/>
      <c r="O1873" s="54"/>
      <c r="P1873" s="54"/>
      <c r="Q1873" s="54"/>
      <c r="R1873" s="54"/>
      <c r="S1873" s="54"/>
      <c r="T1873" s="54"/>
      <c r="U1873" s="54"/>
      <c r="V1873" s="54"/>
      <c r="W1873" s="54"/>
      <c r="AQ1873" s="117" t="s">
        <v>59</v>
      </c>
      <c r="AR1873" s="117" t="s">
        <v>2952</v>
      </c>
      <c r="AS1873" s="117">
        <v>3152808</v>
      </c>
      <c r="AT1873" s="117"/>
      <c r="AU1873" s="117"/>
    </row>
    <row r="1874" spans="1:47" s="139" customFormat="1" ht="30" customHeight="1">
      <c r="A1874" s="54"/>
      <c r="B1874" s="54"/>
      <c r="C1874" s="54"/>
      <c r="D1874" s="54"/>
      <c r="E1874" s="54"/>
      <c r="F1874" s="54"/>
      <c r="G1874" s="54"/>
      <c r="H1874" s="54"/>
      <c r="I1874" s="54"/>
      <c r="J1874" s="54"/>
      <c r="K1874" s="54"/>
      <c r="L1874" s="54"/>
      <c r="M1874" s="54"/>
      <c r="N1874" s="54"/>
      <c r="O1874" s="54"/>
      <c r="P1874" s="54"/>
      <c r="Q1874" s="54"/>
      <c r="R1874" s="54"/>
      <c r="S1874" s="54"/>
      <c r="T1874" s="54"/>
      <c r="U1874" s="54"/>
      <c r="V1874" s="54"/>
      <c r="W1874" s="54"/>
      <c r="AQ1874" s="117" t="s">
        <v>59</v>
      </c>
      <c r="AR1874" s="117" t="s">
        <v>5141</v>
      </c>
      <c r="AS1874" s="117">
        <v>3152907</v>
      </c>
      <c r="AT1874" s="117"/>
      <c r="AU1874" s="117"/>
    </row>
    <row r="1875" spans="1:47" s="139" customFormat="1" ht="30" customHeight="1">
      <c r="A1875" s="54"/>
      <c r="B1875" s="54"/>
      <c r="C1875" s="54"/>
      <c r="D1875" s="54"/>
      <c r="E1875" s="54"/>
      <c r="F1875" s="54"/>
      <c r="G1875" s="54"/>
      <c r="H1875" s="54"/>
      <c r="I1875" s="54"/>
      <c r="J1875" s="54"/>
      <c r="K1875" s="54"/>
      <c r="L1875" s="54"/>
      <c r="M1875" s="54"/>
      <c r="N1875" s="54"/>
      <c r="O1875" s="54"/>
      <c r="P1875" s="54"/>
      <c r="Q1875" s="54"/>
      <c r="R1875" s="54"/>
      <c r="S1875" s="54"/>
      <c r="T1875" s="54"/>
      <c r="U1875" s="54"/>
      <c r="V1875" s="54"/>
      <c r="W1875" s="54"/>
      <c r="AQ1875" s="117" t="s">
        <v>59</v>
      </c>
      <c r="AR1875" s="117" t="s">
        <v>5143</v>
      </c>
      <c r="AS1875" s="117">
        <v>3153004</v>
      </c>
      <c r="AT1875" s="117"/>
      <c r="AU1875" s="117"/>
    </row>
    <row r="1876" spans="1:47" s="139" customFormat="1" ht="30" customHeight="1">
      <c r="A1876" s="54"/>
      <c r="B1876" s="54"/>
      <c r="C1876" s="54"/>
      <c r="D1876" s="54"/>
      <c r="E1876" s="54"/>
      <c r="F1876" s="54"/>
      <c r="G1876" s="54"/>
      <c r="H1876" s="54"/>
      <c r="I1876" s="54"/>
      <c r="J1876" s="54"/>
      <c r="K1876" s="54"/>
      <c r="L1876" s="54"/>
      <c r="M1876" s="54"/>
      <c r="N1876" s="54"/>
      <c r="O1876" s="54"/>
      <c r="P1876" s="54"/>
      <c r="Q1876" s="54"/>
      <c r="R1876" s="54"/>
      <c r="S1876" s="54"/>
      <c r="T1876" s="54"/>
      <c r="U1876" s="54"/>
      <c r="V1876" s="54"/>
      <c r="W1876" s="54"/>
      <c r="AQ1876" s="117" t="s">
        <v>59</v>
      </c>
      <c r="AR1876" s="117" t="s">
        <v>4822</v>
      </c>
      <c r="AS1876" s="117">
        <v>3153103</v>
      </c>
      <c r="AT1876" s="117"/>
      <c r="AU1876" s="117"/>
    </row>
    <row r="1877" spans="1:47" s="139" customFormat="1" ht="30" customHeight="1">
      <c r="A1877" s="54"/>
      <c r="B1877" s="54"/>
      <c r="C1877" s="54"/>
      <c r="D1877" s="54"/>
      <c r="E1877" s="54"/>
      <c r="F1877" s="54"/>
      <c r="G1877" s="54"/>
      <c r="H1877" s="54"/>
      <c r="I1877" s="54"/>
      <c r="J1877" s="54"/>
      <c r="K1877" s="54"/>
      <c r="L1877" s="54"/>
      <c r="M1877" s="54"/>
      <c r="N1877" s="54"/>
      <c r="O1877" s="54"/>
      <c r="P1877" s="54"/>
      <c r="Q1877" s="54"/>
      <c r="R1877" s="54"/>
      <c r="S1877" s="54"/>
      <c r="T1877" s="54"/>
      <c r="U1877" s="54"/>
      <c r="V1877" s="54"/>
      <c r="W1877" s="54"/>
      <c r="AQ1877" s="117" t="s">
        <v>59</v>
      </c>
      <c r="AR1877" s="117" t="s">
        <v>2368</v>
      </c>
      <c r="AS1877" s="117">
        <v>3153202</v>
      </c>
      <c r="AT1877" s="117"/>
      <c r="AU1877" s="117"/>
    </row>
    <row r="1878" spans="1:47" s="139" customFormat="1" ht="30" customHeight="1">
      <c r="A1878" s="54"/>
      <c r="B1878" s="54"/>
      <c r="C1878" s="54"/>
      <c r="D1878" s="54"/>
      <c r="E1878" s="54"/>
      <c r="F1878" s="54"/>
      <c r="G1878" s="54"/>
      <c r="H1878" s="54"/>
      <c r="I1878" s="54"/>
      <c r="J1878" s="54"/>
      <c r="K1878" s="54"/>
      <c r="L1878" s="54"/>
      <c r="M1878" s="54"/>
      <c r="N1878" s="54"/>
      <c r="O1878" s="54"/>
      <c r="P1878" s="54"/>
      <c r="Q1878" s="54"/>
      <c r="R1878" s="54"/>
      <c r="S1878" s="54"/>
      <c r="T1878" s="54"/>
      <c r="U1878" s="54"/>
      <c r="V1878" s="54"/>
      <c r="W1878" s="54"/>
      <c r="AQ1878" s="117" t="s">
        <v>59</v>
      </c>
      <c r="AR1878" s="117" t="s">
        <v>5147</v>
      </c>
      <c r="AS1878" s="117">
        <v>3153301</v>
      </c>
      <c r="AT1878" s="117"/>
      <c r="AU1878" s="117"/>
    </row>
    <row r="1879" spans="1:47" s="139" customFormat="1" ht="30" customHeight="1">
      <c r="A1879" s="54"/>
      <c r="B1879" s="54"/>
      <c r="C1879" s="54"/>
      <c r="D1879" s="54"/>
      <c r="E1879" s="54"/>
      <c r="F1879" s="54"/>
      <c r="G1879" s="54"/>
      <c r="H1879" s="54"/>
      <c r="I1879" s="54"/>
      <c r="J1879" s="54"/>
      <c r="K1879" s="54"/>
      <c r="L1879" s="54"/>
      <c r="M1879" s="54"/>
      <c r="N1879" s="54"/>
      <c r="O1879" s="54"/>
      <c r="P1879" s="54"/>
      <c r="Q1879" s="54"/>
      <c r="R1879" s="54"/>
      <c r="S1879" s="54"/>
      <c r="T1879" s="54"/>
      <c r="U1879" s="54"/>
      <c r="V1879" s="54"/>
      <c r="W1879" s="54"/>
      <c r="AQ1879" s="117" t="s">
        <v>59</v>
      </c>
      <c r="AR1879" s="117" t="s">
        <v>5149</v>
      </c>
      <c r="AS1879" s="117">
        <v>3153400</v>
      </c>
      <c r="AT1879" s="117"/>
      <c r="AU1879" s="117"/>
    </row>
    <row r="1880" spans="1:47" s="139" customFormat="1" ht="30" customHeight="1">
      <c r="A1880" s="54"/>
      <c r="B1880" s="54"/>
      <c r="C1880" s="54"/>
      <c r="D1880" s="54"/>
      <c r="E1880" s="54"/>
      <c r="F1880" s="54"/>
      <c r="G1880" s="54"/>
      <c r="H1880" s="54"/>
      <c r="I1880" s="54"/>
      <c r="J1880" s="54"/>
      <c r="K1880" s="54"/>
      <c r="L1880" s="54"/>
      <c r="M1880" s="54"/>
      <c r="N1880" s="54"/>
      <c r="O1880" s="54"/>
      <c r="P1880" s="54"/>
      <c r="Q1880" s="54"/>
      <c r="R1880" s="54"/>
      <c r="S1880" s="54"/>
      <c r="T1880" s="54"/>
      <c r="U1880" s="54"/>
      <c r="V1880" s="54"/>
      <c r="W1880" s="54"/>
      <c r="AQ1880" s="117" t="s">
        <v>59</v>
      </c>
      <c r="AR1880" s="117" t="s">
        <v>5151</v>
      </c>
      <c r="AS1880" s="117">
        <v>3153608</v>
      </c>
      <c r="AT1880" s="117"/>
      <c r="AU1880" s="117"/>
    </row>
    <row r="1881" spans="1:47" s="139" customFormat="1" ht="30" customHeight="1">
      <c r="A1881" s="54"/>
      <c r="B1881" s="54"/>
      <c r="C1881" s="54"/>
      <c r="D1881" s="54"/>
      <c r="E1881" s="54"/>
      <c r="F1881" s="54"/>
      <c r="G1881" s="54"/>
      <c r="H1881" s="54"/>
      <c r="I1881" s="54"/>
      <c r="J1881" s="54"/>
      <c r="K1881" s="54"/>
      <c r="L1881" s="54"/>
      <c r="M1881" s="54"/>
      <c r="N1881" s="54"/>
      <c r="O1881" s="54"/>
      <c r="P1881" s="54"/>
      <c r="Q1881" s="54"/>
      <c r="R1881" s="54"/>
      <c r="S1881" s="54"/>
      <c r="T1881" s="54"/>
      <c r="U1881" s="54"/>
      <c r="V1881" s="54"/>
      <c r="W1881" s="54"/>
      <c r="AQ1881" s="117" t="s">
        <v>59</v>
      </c>
      <c r="AR1881" s="117" t="s">
        <v>5153</v>
      </c>
      <c r="AS1881" s="117">
        <v>3153707</v>
      </c>
      <c r="AT1881" s="117"/>
      <c r="AU1881" s="117"/>
    </row>
    <row r="1882" spans="1:47" s="139" customFormat="1" ht="30" customHeight="1">
      <c r="A1882" s="54"/>
      <c r="B1882" s="54"/>
      <c r="C1882" s="54"/>
      <c r="D1882" s="54"/>
      <c r="E1882" s="54"/>
      <c r="F1882" s="54"/>
      <c r="G1882" s="54"/>
      <c r="H1882" s="54"/>
      <c r="I1882" s="54"/>
      <c r="J1882" s="54"/>
      <c r="K1882" s="54"/>
      <c r="L1882" s="54"/>
      <c r="M1882" s="54"/>
      <c r="N1882" s="54"/>
      <c r="O1882" s="54"/>
      <c r="P1882" s="54"/>
      <c r="Q1882" s="54"/>
      <c r="R1882" s="54"/>
      <c r="S1882" s="54"/>
      <c r="T1882" s="54"/>
      <c r="U1882" s="54"/>
      <c r="V1882" s="54"/>
      <c r="W1882" s="54"/>
      <c r="AQ1882" s="117" t="s">
        <v>59</v>
      </c>
      <c r="AR1882" s="117" t="s">
        <v>5155</v>
      </c>
      <c r="AS1882" s="117">
        <v>3153806</v>
      </c>
      <c r="AT1882" s="117"/>
      <c r="AU1882" s="117"/>
    </row>
    <row r="1883" spans="1:47" s="139" customFormat="1" ht="30" customHeight="1">
      <c r="A1883" s="54"/>
      <c r="B1883" s="54"/>
      <c r="C1883" s="54"/>
      <c r="D1883" s="54"/>
      <c r="E1883" s="54"/>
      <c r="F1883" s="54"/>
      <c r="G1883" s="54"/>
      <c r="H1883" s="54"/>
      <c r="I1883" s="54"/>
      <c r="J1883" s="54"/>
      <c r="K1883" s="54"/>
      <c r="L1883" s="54"/>
      <c r="M1883" s="54"/>
      <c r="N1883" s="54"/>
      <c r="O1883" s="54"/>
      <c r="P1883" s="54"/>
      <c r="Q1883" s="54"/>
      <c r="R1883" s="54"/>
      <c r="S1883" s="54"/>
      <c r="T1883" s="54"/>
      <c r="U1883" s="54"/>
      <c r="V1883" s="54"/>
      <c r="W1883" s="54"/>
      <c r="AQ1883" s="117" t="s">
        <v>59</v>
      </c>
      <c r="AR1883" s="117" t="s">
        <v>5157</v>
      </c>
      <c r="AS1883" s="117">
        <v>3153905</v>
      </c>
      <c r="AT1883" s="117"/>
      <c r="AU1883" s="117"/>
    </row>
    <row r="1884" spans="1:47" s="139" customFormat="1" ht="30" customHeight="1">
      <c r="A1884" s="54"/>
      <c r="B1884" s="54"/>
      <c r="C1884" s="54"/>
      <c r="D1884" s="54"/>
      <c r="E1884" s="54"/>
      <c r="F1884" s="54"/>
      <c r="G1884" s="54"/>
      <c r="H1884" s="54"/>
      <c r="I1884" s="54"/>
      <c r="J1884" s="54"/>
      <c r="K1884" s="54"/>
      <c r="L1884" s="54"/>
      <c r="M1884" s="54"/>
      <c r="N1884" s="54"/>
      <c r="O1884" s="54"/>
      <c r="P1884" s="54"/>
      <c r="Q1884" s="54"/>
      <c r="R1884" s="54"/>
      <c r="S1884" s="54"/>
      <c r="T1884" s="54"/>
      <c r="U1884" s="54"/>
      <c r="V1884" s="54"/>
      <c r="W1884" s="54"/>
      <c r="AQ1884" s="117" t="s">
        <v>59</v>
      </c>
      <c r="AR1884" s="117" t="s">
        <v>5159</v>
      </c>
      <c r="AS1884" s="117">
        <v>3154002</v>
      </c>
      <c r="AT1884" s="117"/>
      <c r="AU1884" s="117"/>
    </row>
    <row r="1885" spans="1:47" s="139" customFormat="1" ht="30" customHeight="1">
      <c r="A1885" s="54"/>
      <c r="B1885" s="54"/>
      <c r="C1885" s="54"/>
      <c r="D1885" s="54"/>
      <c r="E1885" s="54"/>
      <c r="F1885" s="54"/>
      <c r="G1885" s="54"/>
      <c r="H1885" s="54"/>
      <c r="I1885" s="54"/>
      <c r="J1885" s="54"/>
      <c r="K1885" s="54"/>
      <c r="L1885" s="54"/>
      <c r="M1885" s="54"/>
      <c r="N1885" s="54"/>
      <c r="O1885" s="54"/>
      <c r="P1885" s="54"/>
      <c r="Q1885" s="54"/>
      <c r="R1885" s="54"/>
      <c r="S1885" s="54"/>
      <c r="T1885" s="54"/>
      <c r="U1885" s="54"/>
      <c r="V1885" s="54"/>
      <c r="W1885" s="54"/>
      <c r="AQ1885" s="117" t="s">
        <v>59</v>
      </c>
      <c r="AR1885" s="117" t="s">
        <v>5161</v>
      </c>
      <c r="AS1885" s="117">
        <v>3154101</v>
      </c>
      <c r="AT1885" s="117"/>
      <c r="AU1885" s="117"/>
    </row>
    <row r="1886" spans="1:47" s="139" customFormat="1" ht="30" customHeight="1">
      <c r="A1886" s="54"/>
      <c r="B1886" s="54"/>
      <c r="C1886" s="54"/>
      <c r="D1886" s="54"/>
      <c r="E1886" s="54"/>
      <c r="F1886" s="54"/>
      <c r="G1886" s="54"/>
      <c r="H1886" s="54"/>
      <c r="I1886" s="54"/>
      <c r="J1886" s="54"/>
      <c r="K1886" s="54"/>
      <c r="L1886" s="54"/>
      <c r="M1886" s="54"/>
      <c r="N1886" s="54"/>
      <c r="O1886" s="54"/>
      <c r="P1886" s="54"/>
      <c r="Q1886" s="54"/>
      <c r="R1886" s="54"/>
      <c r="S1886" s="54"/>
      <c r="T1886" s="54"/>
      <c r="U1886" s="54"/>
      <c r="V1886" s="54"/>
      <c r="W1886" s="54"/>
      <c r="AQ1886" s="117" t="s">
        <v>59</v>
      </c>
      <c r="AR1886" s="117" t="s">
        <v>5163</v>
      </c>
      <c r="AS1886" s="117">
        <v>3154150</v>
      </c>
      <c r="AT1886" s="117"/>
      <c r="AU1886" s="117"/>
    </row>
    <row r="1887" spans="1:47" s="139" customFormat="1" ht="30" customHeight="1">
      <c r="A1887" s="54"/>
      <c r="B1887" s="54"/>
      <c r="C1887" s="54"/>
      <c r="D1887" s="54"/>
      <c r="E1887" s="54"/>
      <c r="F1887" s="54"/>
      <c r="G1887" s="54"/>
      <c r="H1887" s="54"/>
      <c r="I1887" s="54"/>
      <c r="J1887" s="54"/>
      <c r="K1887" s="54"/>
      <c r="L1887" s="54"/>
      <c r="M1887" s="54"/>
      <c r="N1887" s="54"/>
      <c r="O1887" s="54"/>
      <c r="P1887" s="54"/>
      <c r="Q1887" s="54"/>
      <c r="R1887" s="54"/>
      <c r="S1887" s="54"/>
      <c r="T1887" s="54"/>
      <c r="U1887" s="54"/>
      <c r="V1887" s="54"/>
      <c r="W1887" s="54"/>
      <c r="AQ1887" s="117" t="s">
        <v>59</v>
      </c>
      <c r="AR1887" s="117" t="s">
        <v>5165</v>
      </c>
      <c r="AS1887" s="117">
        <v>3154200</v>
      </c>
      <c r="AT1887" s="117"/>
      <c r="AU1887" s="117"/>
    </row>
    <row r="1888" spans="1:47" s="139" customFormat="1" ht="30" customHeight="1">
      <c r="A1888" s="54"/>
      <c r="B1888" s="54"/>
      <c r="C1888" s="54"/>
      <c r="D1888" s="54"/>
      <c r="E1888" s="54"/>
      <c r="F1888" s="54"/>
      <c r="G1888" s="54"/>
      <c r="H1888" s="54"/>
      <c r="I1888" s="54"/>
      <c r="J1888" s="54"/>
      <c r="K1888" s="54"/>
      <c r="L1888" s="54"/>
      <c r="M1888" s="54"/>
      <c r="N1888" s="54"/>
      <c r="O1888" s="54"/>
      <c r="P1888" s="54"/>
      <c r="Q1888" s="54"/>
      <c r="R1888" s="54"/>
      <c r="S1888" s="54"/>
      <c r="T1888" s="54"/>
      <c r="U1888" s="54"/>
      <c r="V1888" s="54"/>
      <c r="W1888" s="54"/>
      <c r="AQ1888" s="117" t="s">
        <v>59</v>
      </c>
      <c r="AR1888" s="117" t="s">
        <v>5167</v>
      </c>
      <c r="AS1888" s="117">
        <v>3154309</v>
      </c>
      <c r="AT1888" s="117"/>
      <c r="AU1888" s="117"/>
    </row>
    <row r="1889" spans="1:47" s="139" customFormat="1" ht="30" customHeight="1">
      <c r="A1889" s="54"/>
      <c r="B1889" s="54"/>
      <c r="C1889" s="54"/>
      <c r="D1889" s="54"/>
      <c r="E1889" s="54"/>
      <c r="F1889" s="54"/>
      <c r="G1889" s="54"/>
      <c r="H1889" s="54"/>
      <c r="I1889" s="54"/>
      <c r="J1889" s="54"/>
      <c r="K1889" s="54"/>
      <c r="L1889" s="54"/>
      <c r="M1889" s="54"/>
      <c r="N1889" s="54"/>
      <c r="O1889" s="54"/>
      <c r="P1889" s="54"/>
      <c r="Q1889" s="54"/>
      <c r="R1889" s="54"/>
      <c r="S1889" s="54"/>
      <c r="T1889" s="54"/>
      <c r="U1889" s="54"/>
      <c r="V1889" s="54"/>
      <c r="W1889" s="54"/>
      <c r="AQ1889" s="117" t="s">
        <v>59</v>
      </c>
      <c r="AR1889" s="117" t="s">
        <v>5169</v>
      </c>
      <c r="AS1889" s="117">
        <v>3154408</v>
      </c>
      <c r="AT1889" s="117"/>
      <c r="AU1889" s="117"/>
    </row>
    <row r="1890" spans="1:47" s="139" customFormat="1" ht="30" customHeight="1">
      <c r="A1890" s="54"/>
      <c r="B1890" s="54"/>
      <c r="C1890" s="54"/>
      <c r="D1890" s="54"/>
      <c r="E1890" s="54"/>
      <c r="F1890" s="54"/>
      <c r="G1890" s="54"/>
      <c r="H1890" s="54"/>
      <c r="I1890" s="54"/>
      <c r="J1890" s="54"/>
      <c r="K1890" s="54"/>
      <c r="L1890" s="54"/>
      <c r="M1890" s="54"/>
      <c r="N1890" s="54"/>
      <c r="O1890" s="54"/>
      <c r="P1890" s="54"/>
      <c r="Q1890" s="54"/>
      <c r="R1890" s="54"/>
      <c r="S1890" s="54"/>
      <c r="T1890" s="54"/>
      <c r="U1890" s="54"/>
      <c r="V1890" s="54"/>
      <c r="W1890" s="54"/>
      <c r="AQ1890" s="117" t="s">
        <v>59</v>
      </c>
      <c r="AR1890" s="117" t="s">
        <v>2357</v>
      </c>
      <c r="AS1890" s="117">
        <v>3154457</v>
      </c>
      <c r="AT1890" s="117"/>
      <c r="AU1890" s="117"/>
    </row>
    <row r="1891" spans="1:47" s="139" customFormat="1" ht="30" customHeight="1">
      <c r="A1891" s="54"/>
      <c r="B1891" s="54"/>
      <c r="C1891" s="54"/>
      <c r="D1891" s="54"/>
      <c r="E1891" s="54"/>
      <c r="F1891" s="54"/>
      <c r="G1891" s="54"/>
      <c r="H1891" s="54"/>
      <c r="I1891" s="54"/>
      <c r="J1891" s="54"/>
      <c r="K1891" s="54"/>
      <c r="L1891" s="54"/>
      <c r="M1891" s="54"/>
      <c r="N1891" s="54"/>
      <c r="O1891" s="54"/>
      <c r="P1891" s="54"/>
      <c r="Q1891" s="54"/>
      <c r="R1891" s="54"/>
      <c r="S1891" s="54"/>
      <c r="T1891" s="54"/>
      <c r="U1891" s="54"/>
      <c r="V1891" s="54"/>
      <c r="W1891" s="54"/>
      <c r="AQ1891" s="117" t="s">
        <v>59</v>
      </c>
      <c r="AR1891" s="117" t="s">
        <v>5171</v>
      </c>
      <c r="AS1891" s="117">
        <v>3154507</v>
      </c>
      <c r="AT1891" s="117"/>
      <c r="AU1891" s="117"/>
    </row>
    <row r="1892" spans="1:47" s="139" customFormat="1" ht="30" customHeight="1">
      <c r="A1892" s="54"/>
      <c r="B1892" s="54"/>
      <c r="C1892" s="54"/>
      <c r="D1892" s="54"/>
      <c r="E1892" s="54"/>
      <c r="F1892" s="54"/>
      <c r="G1892" s="54"/>
      <c r="H1892" s="54"/>
      <c r="I1892" s="54"/>
      <c r="J1892" s="54"/>
      <c r="K1892" s="54"/>
      <c r="L1892" s="54"/>
      <c r="M1892" s="54"/>
      <c r="N1892" s="54"/>
      <c r="O1892" s="54"/>
      <c r="P1892" s="54"/>
      <c r="Q1892" s="54"/>
      <c r="R1892" s="54"/>
      <c r="S1892" s="54"/>
      <c r="T1892" s="54"/>
      <c r="U1892" s="54"/>
      <c r="V1892" s="54"/>
      <c r="W1892" s="54"/>
      <c r="AQ1892" s="117" t="s">
        <v>59</v>
      </c>
      <c r="AR1892" s="117" t="s">
        <v>5173</v>
      </c>
      <c r="AS1892" s="117">
        <v>3154606</v>
      </c>
      <c r="AT1892" s="117"/>
      <c r="AU1892" s="117"/>
    </row>
    <row r="1893" spans="1:47" s="139" customFormat="1" ht="30" customHeight="1">
      <c r="A1893" s="54"/>
      <c r="B1893" s="54"/>
      <c r="C1893" s="54"/>
      <c r="D1893" s="54"/>
      <c r="E1893" s="54"/>
      <c r="F1893" s="54"/>
      <c r="G1893" s="54"/>
      <c r="H1893" s="54"/>
      <c r="I1893" s="54"/>
      <c r="J1893" s="54"/>
      <c r="K1893" s="54"/>
      <c r="L1893" s="54"/>
      <c r="M1893" s="54"/>
      <c r="N1893" s="54"/>
      <c r="O1893" s="54"/>
      <c r="P1893" s="54"/>
      <c r="Q1893" s="54"/>
      <c r="R1893" s="54"/>
      <c r="S1893" s="54"/>
      <c r="T1893" s="54"/>
      <c r="U1893" s="54"/>
      <c r="V1893" s="54"/>
      <c r="W1893" s="54"/>
      <c r="AQ1893" s="117" t="s">
        <v>59</v>
      </c>
      <c r="AR1893" s="117" t="s">
        <v>5175</v>
      </c>
      <c r="AS1893" s="117">
        <v>3154705</v>
      </c>
      <c r="AT1893" s="117"/>
      <c r="AU1893" s="117"/>
    </row>
    <row r="1894" spans="1:47" s="139" customFormat="1" ht="30" customHeight="1">
      <c r="A1894" s="54"/>
      <c r="B1894" s="54"/>
      <c r="C1894" s="54"/>
      <c r="D1894" s="54"/>
      <c r="E1894" s="54"/>
      <c r="F1894" s="54"/>
      <c r="G1894" s="54"/>
      <c r="H1894" s="54"/>
      <c r="I1894" s="54"/>
      <c r="J1894" s="54"/>
      <c r="K1894" s="54"/>
      <c r="L1894" s="54"/>
      <c r="M1894" s="54"/>
      <c r="N1894" s="54"/>
      <c r="O1894" s="54"/>
      <c r="P1894" s="54"/>
      <c r="Q1894" s="54"/>
      <c r="R1894" s="54"/>
      <c r="S1894" s="54"/>
      <c r="T1894" s="54"/>
      <c r="U1894" s="54"/>
      <c r="V1894" s="54"/>
      <c r="W1894" s="54"/>
      <c r="AQ1894" s="117" t="s">
        <v>59</v>
      </c>
      <c r="AR1894" s="117" t="s">
        <v>5176</v>
      </c>
      <c r="AS1894" s="117">
        <v>3154804</v>
      </c>
      <c r="AT1894" s="117"/>
      <c r="AU1894" s="117"/>
    </row>
    <row r="1895" spans="1:47" s="139" customFormat="1" ht="30" customHeight="1">
      <c r="A1895" s="54"/>
      <c r="B1895" s="54"/>
      <c r="C1895" s="54"/>
      <c r="D1895" s="54"/>
      <c r="E1895" s="54"/>
      <c r="F1895" s="54"/>
      <c r="G1895" s="54"/>
      <c r="H1895" s="54"/>
      <c r="I1895" s="54"/>
      <c r="J1895" s="54"/>
      <c r="K1895" s="54"/>
      <c r="L1895" s="54"/>
      <c r="M1895" s="54"/>
      <c r="N1895" s="54"/>
      <c r="O1895" s="54"/>
      <c r="P1895" s="54"/>
      <c r="Q1895" s="54"/>
      <c r="R1895" s="54"/>
      <c r="S1895" s="54"/>
      <c r="T1895" s="54"/>
      <c r="U1895" s="54"/>
      <c r="V1895" s="54"/>
      <c r="W1895" s="54"/>
      <c r="AQ1895" s="117" t="s">
        <v>59</v>
      </c>
      <c r="AR1895" s="117" t="s">
        <v>5178</v>
      </c>
      <c r="AS1895" s="117">
        <v>3154903</v>
      </c>
      <c r="AT1895" s="117"/>
      <c r="AU1895" s="117"/>
    </row>
    <row r="1896" spans="1:47" s="139" customFormat="1" ht="30" customHeight="1">
      <c r="A1896" s="54"/>
      <c r="B1896" s="54"/>
      <c r="C1896" s="54"/>
      <c r="D1896" s="54"/>
      <c r="E1896" s="54"/>
      <c r="F1896" s="54"/>
      <c r="G1896" s="54"/>
      <c r="H1896" s="54"/>
      <c r="I1896" s="54"/>
      <c r="J1896" s="54"/>
      <c r="K1896" s="54"/>
      <c r="L1896" s="54"/>
      <c r="M1896" s="54"/>
      <c r="N1896" s="54"/>
      <c r="O1896" s="54"/>
      <c r="P1896" s="54"/>
      <c r="Q1896" s="54"/>
      <c r="R1896" s="54"/>
      <c r="S1896" s="54"/>
      <c r="T1896" s="54"/>
      <c r="U1896" s="54"/>
      <c r="V1896" s="54"/>
      <c r="W1896" s="54"/>
      <c r="AQ1896" s="117" t="s">
        <v>59</v>
      </c>
      <c r="AR1896" s="117" t="s">
        <v>5180</v>
      </c>
      <c r="AS1896" s="117">
        <v>3155108</v>
      </c>
      <c r="AT1896" s="117"/>
      <c r="AU1896" s="117"/>
    </row>
    <row r="1897" spans="1:47" s="139" customFormat="1" ht="30" customHeight="1">
      <c r="A1897" s="54"/>
      <c r="B1897" s="54"/>
      <c r="C1897" s="54"/>
      <c r="D1897" s="54"/>
      <c r="E1897" s="54"/>
      <c r="F1897" s="54"/>
      <c r="G1897" s="54"/>
      <c r="H1897" s="54"/>
      <c r="I1897" s="54"/>
      <c r="J1897" s="54"/>
      <c r="K1897" s="54"/>
      <c r="L1897" s="54"/>
      <c r="M1897" s="54"/>
      <c r="N1897" s="54"/>
      <c r="O1897" s="54"/>
      <c r="P1897" s="54"/>
      <c r="Q1897" s="54"/>
      <c r="R1897" s="54"/>
      <c r="S1897" s="54"/>
      <c r="T1897" s="54"/>
      <c r="U1897" s="54"/>
      <c r="V1897" s="54"/>
      <c r="W1897" s="54"/>
      <c r="AQ1897" s="117" t="s">
        <v>59</v>
      </c>
      <c r="AR1897" s="117" t="s">
        <v>5182</v>
      </c>
      <c r="AS1897" s="117">
        <v>3155009</v>
      </c>
      <c r="AT1897" s="117"/>
      <c r="AU1897" s="117"/>
    </row>
    <row r="1898" spans="1:47" s="139" customFormat="1" ht="30" customHeight="1">
      <c r="A1898" s="54"/>
      <c r="B1898" s="54"/>
      <c r="C1898" s="54"/>
      <c r="D1898" s="54"/>
      <c r="E1898" s="54"/>
      <c r="F1898" s="54"/>
      <c r="G1898" s="54"/>
      <c r="H1898" s="54"/>
      <c r="I1898" s="54"/>
      <c r="J1898" s="54"/>
      <c r="K1898" s="54"/>
      <c r="L1898" s="54"/>
      <c r="M1898" s="54"/>
      <c r="N1898" s="54"/>
      <c r="O1898" s="54"/>
      <c r="P1898" s="54"/>
      <c r="Q1898" s="54"/>
      <c r="R1898" s="54"/>
      <c r="S1898" s="54"/>
      <c r="T1898" s="54"/>
      <c r="U1898" s="54"/>
      <c r="V1898" s="54"/>
      <c r="W1898" s="54"/>
      <c r="AQ1898" s="117" t="s">
        <v>59</v>
      </c>
      <c r="AR1898" s="117" t="s">
        <v>5184</v>
      </c>
      <c r="AS1898" s="117">
        <v>3155207</v>
      </c>
      <c r="AT1898" s="117"/>
      <c r="AU1898" s="117"/>
    </row>
    <row r="1899" spans="1:47" s="139" customFormat="1" ht="30" customHeight="1">
      <c r="A1899" s="54"/>
      <c r="B1899" s="54"/>
      <c r="C1899" s="54"/>
      <c r="D1899" s="54"/>
      <c r="E1899" s="54"/>
      <c r="F1899" s="54"/>
      <c r="G1899" s="54"/>
      <c r="H1899" s="54"/>
      <c r="I1899" s="54"/>
      <c r="J1899" s="54"/>
      <c r="K1899" s="54"/>
      <c r="L1899" s="54"/>
      <c r="M1899" s="54"/>
      <c r="N1899" s="54"/>
      <c r="O1899" s="54"/>
      <c r="P1899" s="54"/>
      <c r="Q1899" s="54"/>
      <c r="R1899" s="54"/>
      <c r="S1899" s="54"/>
      <c r="T1899" s="54"/>
      <c r="U1899" s="54"/>
      <c r="V1899" s="54"/>
      <c r="W1899" s="54"/>
      <c r="AQ1899" s="117" t="s">
        <v>59</v>
      </c>
      <c r="AR1899" s="117" t="s">
        <v>5186</v>
      </c>
      <c r="AS1899" s="117">
        <v>3155306</v>
      </c>
      <c r="AT1899" s="117"/>
      <c r="AU1899" s="117"/>
    </row>
    <row r="1900" spans="1:47" s="139" customFormat="1" ht="30" customHeight="1">
      <c r="A1900" s="54"/>
      <c r="B1900" s="54"/>
      <c r="C1900" s="54"/>
      <c r="D1900" s="54"/>
      <c r="E1900" s="54"/>
      <c r="F1900" s="54"/>
      <c r="G1900" s="54"/>
      <c r="H1900" s="54"/>
      <c r="I1900" s="54"/>
      <c r="J1900" s="54"/>
      <c r="K1900" s="54"/>
      <c r="L1900" s="54"/>
      <c r="M1900" s="54"/>
      <c r="N1900" s="54"/>
      <c r="O1900" s="54"/>
      <c r="P1900" s="54"/>
      <c r="Q1900" s="54"/>
      <c r="R1900" s="54"/>
      <c r="S1900" s="54"/>
      <c r="T1900" s="54"/>
      <c r="U1900" s="54"/>
      <c r="V1900" s="54"/>
      <c r="W1900" s="54"/>
      <c r="AQ1900" s="117" t="s">
        <v>59</v>
      </c>
      <c r="AR1900" s="117" t="s">
        <v>5188</v>
      </c>
      <c r="AS1900" s="117">
        <v>3155405</v>
      </c>
      <c r="AT1900" s="117"/>
      <c r="AU1900" s="117"/>
    </row>
    <row r="1901" spans="1:47" s="139" customFormat="1" ht="30" customHeight="1">
      <c r="A1901" s="54"/>
      <c r="B1901" s="54"/>
      <c r="C1901" s="54"/>
      <c r="D1901" s="54"/>
      <c r="E1901" s="54"/>
      <c r="F1901" s="54"/>
      <c r="G1901" s="54"/>
      <c r="H1901" s="54"/>
      <c r="I1901" s="54"/>
      <c r="J1901" s="54"/>
      <c r="K1901" s="54"/>
      <c r="L1901" s="54"/>
      <c r="M1901" s="54"/>
      <c r="N1901" s="54"/>
      <c r="O1901" s="54"/>
      <c r="P1901" s="54"/>
      <c r="Q1901" s="54"/>
      <c r="R1901" s="54"/>
      <c r="S1901" s="54"/>
      <c r="T1901" s="54"/>
      <c r="U1901" s="54"/>
      <c r="V1901" s="54"/>
      <c r="W1901" s="54"/>
      <c r="AQ1901" s="117" t="s">
        <v>59</v>
      </c>
      <c r="AR1901" s="117" t="s">
        <v>5190</v>
      </c>
      <c r="AS1901" s="117">
        <v>3155504</v>
      </c>
      <c r="AT1901" s="117"/>
      <c r="AU1901" s="117"/>
    </row>
    <row r="1902" spans="1:47" s="139" customFormat="1" ht="30" customHeight="1">
      <c r="A1902" s="54"/>
      <c r="B1902" s="54"/>
      <c r="C1902" s="54"/>
      <c r="D1902" s="54"/>
      <c r="E1902" s="54"/>
      <c r="F1902" s="54"/>
      <c r="G1902" s="54"/>
      <c r="H1902" s="54"/>
      <c r="I1902" s="54"/>
      <c r="J1902" s="54"/>
      <c r="K1902" s="54"/>
      <c r="L1902" s="54"/>
      <c r="M1902" s="54"/>
      <c r="N1902" s="54"/>
      <c r="O1902" s="54"/>
      <c r="P1902" s="54"/>
      <c r="Q1902" s="54"/>
      <c r="R1902" s="54"/>
      <c r="S1902" s="54"/>
      <c r="T1902" s="54"/>
      <c r="U1902" s="54"/>
      <c r="V1902" s="54"/>
      <c r="W1902" s="54"/>
      <c r="AQ1902" s="117" t="s">
        <v>59</v>
      </c>
      <c r="AR1902" s="117" t="s">
        <v>5191</v>
      </c>
      <c r="AS1902" s="117">
        <v>3155603</v>
      </c>
      <c r="AT1902" s="117"/>
      <c r="AU1902" s="117"/>
    </row>
    <row r="1903" spans="1:47" s="139" customFormat="1" ht="30" customHeight="1">
      <c r="A1903" s="54"/>
      <c r="B1903" s="54"/>
      <c r="C1903" s="54"/>
      <c r="D1903" s="54"/>
      <c r="E1903" s="54"/>
      <c r="F1903" s="54"/>
      <c r="G1903" s="54"/>
      <c r="H1903" s="54"/>
      <c r="I1903" s="54"/>
      <c r="J1903" s="54"/>
      <c r="K1903" s="54"/>
      <c r="L1903" s="54"/>
      <c r="M1903" s="54"/>
      <c r="N1903" s="54"/>
      <c r="O1903" s="54"/>
      <c r="P1903" s="54"/>
      <c r="Q1903" s="54"/>
      <c r="R1903" s="54"/>
      <c r="S1903" s="54"/>
      <c r="T1903" s="54"/>
      <c r="U1903" s="54"/>
      <c r="V1903" s="54"/>
      <c r="W1903" s="54"/>
      <c r="AQ1903" s="117" t="s">
        <v>59</v>
      </c>
      <c r="AR1903" s="117" t="s">
        <v>5192</v>
      </c>
      <c r="AS1903" s="117">
        <v>3155702</v>
      </c>
      <c r="AT1903" s="117"/>
      <c r="AU1903" s="117"/>
    </row>
    <row r="1904" spans="1:47" s="139" customFormat="1" ht="30" customHeight="1">
      <c r="A1904" s="54"/>
      <c r="B1904" s="54"/>
      <c r="C1904" s="54"/>
      <c r="D1904" s="54"/>
      <c r="E1904" s="54"/>
      <c r="F1904" s="54"/>
      <c r="G1904" s="54"/>
      <c r="H1904" s="54"/>
      <c r="I1904" s="54"/>
      <c r="J1904" s="54"/>
      <c r="K1904" s="54"/>
      <c r="L1904" s="54"/>
      <c r="M1904" s="54"/>
      <c r="N1904" s="54"/>
      <c r="O1904" s="54"/>
      <c r="P1904" s="54"/>
      <c r="Q1904" s="54"/>
      <c r="R1904" s="54"/>
      <c r="S1904" s="54"/>
      <c r="T1904" s="54"/>
      <c r="U1904" s="54"/>
      <c r="V1904" s="54"/>
      <c r="W1904" s="54"/>
      <c r="AQ1904" s="117" t="s">
        <v>59</v>
      </c>
      <c r="AR1904" s="117" t="s">
        <v>5193</v>
      </c>
      <c r="AS1904" s="117">
        <v>3155801</v>
      </c>
      <c r="AT1904" s="117"/>
      <c r="AU1904" s="117"/>
    </row>
    <row r="1905" spans="1:47" s="139" customFormat="1" ht="30" customHeight="1">
      <c r="A1905" s="54"/>
      <c r="B1905" s="54"/>
      <c r="C1905" s="54"/>
      <c r="D1905" s="54"/>
      <c r="E1905" s="54"/>
      <c r="F1905" s="54"/>
      <c r="G1905" s="54"/>
      <c r="H1905" s="54"/>
      <c r="I1905" s="54"/>
      <c r="J1905" s="54"/>
      <c r="K1905" s="54"/>
      <c r="L1905" s="54"/>
      <c r="M1905" s="54"/>
      <c r="N1905" s="54"/>
      <c r="O1905" s="54"/>
      <c r="P1905" s="54"/>
      <c r="Q1905" s="54"/>
      <c r="R1905" s="54"/>
      <c r="S1905" s="54"/>
      <c r="T1905" s="54"/>
      <c r="U1905" s="54"/>
      <c r="V1905" s="54"/>
      <c r="W1905" s="54"/>
      <c r="AQ1905" s="117" t="s">
        <v>59</v>
      </c>
      <c r="AR1905" s="117" t="s">
        <v>5194</v>
      </c>
      <c r="AS1905" s="117">
        <v>3155900</v>
      </c>
      <c r="AT1905" s="117"/>
      <c r="AU1905" s="117"/>
    </row>
    <row r="1906" spans="1:47" s="139" customFormat="1" ht="30" customHeight="1">
      <c r="A1906" s="54"/>
      <c r="B1906" s="54"/>
      <c r="C1906" s="54"/>
      <c r="D1906" s="54"/>
      <c r="E1906" s="54"/>
      <c r="F1906" s="54"/>
      <c r="G1906" s="54"/>
      <c r="H1906" s="54"/>
      <c r="I1906" s="54"/>
      <c r="J1906" s="54"/>
      <c r="K1906" s="54"/>
      <c r="L1906" s="54"/>
      <c r="M1906" s="54"/>
      <c r="N1906" s="54"/>
      <c r="O1906" s="54"/>
      <c r="P1906" s="54"/>
      <c r="Q1906" s="54"/>
      <c r="R1906" s="54"/>
      <c r="S1906" s="54"/>
      <c r="T1906" s="54"/>
      <c r="U1906" s="54"/>
      <c r="V1906" s="54"/>
      <c r="W1906" s="54"/>
      <c r="AQ1906" s="117" t="s">
        <v>59</v>
      </c>
      <c r="AR1906" s="117" t="s">
        <v>5195</v>
      </c>
      <c r="AS1906" s="117">
        <v>3156007</v>
      </c>
      <c r="AT1906" s="117"/>
      <c r="AU1906" s="117"/>
    </row>
    <row r="1907" spans="1:47" s="139" customFormat="1" ht="30" customHeight="1">
      <c r="A1907" s="54"/>
      <c r="B1907" s="54"/>
      <c r="C1907" s="54"/>
      <c r="D1907" s="54"/>
      <c r="E1907" s="54"/>
      <c r="F1907" s="54"/>
      <c r="G1907" s="54"/>
      <c r="H1907" s="54"/>
      <c r="I1907" s="54"/>
      <c r="J1907" s="54"/>
      <c r="K1907" s="54"/>
      <c r="L1907" s="54"/>
      <c r="M1907" s="54"/>
      <c r="N1907" s="54"/>
      <c r="O1907" s="54"/>
      <c r="P1907" s="54"/>
      <c r="Q1907" s="54"/>
      <c r="R1907" s="54"/>
      <c r="S1907" s="54"/>
      <c r="T1907" s="54"/>
      <c r="U1907" s="54"/>
      <c r="V1907" s="54"/>
      <c r="W1907" s="54"/>
      <c r="AQ1907" s="117" t="s">
        <v>59</v>
      </c>
      <c r="AR1907" s="117" t="s">
        <v>5196</v>
      </c>
      <c r="AS1907" s="117">
        <v>3156106</v>
      </c>
      <c r="AT1907" s="117"/>
      <c r="AU1907" s="117"/>
    </row>
    <row r="1908" spans="1:47" s="139" customFormat="1" ht="30" customHeight="1">
      <c r="A1908" s="54"/>
      <c r="B1908" s="54"/>
      <c r="C1908" s="54"/>
      <c r="D1908" s="54"/>
      <c r="E1908" s="54"/>
      <c r="F1908" s="54"/>
      <c r="G1908" s="54"/>
      <c r="H1908" s="54"/>
      <c r="I1908" s="54"/>
      <c r="J1908" s="54"/>
      <c r="K1908" s="54"/>
      <c r="L1908" s="54"/>
      <c r="M1908" s="54"/>
      <c r="N1908" s="54"/>
      <c r="O1908" s="54"/>
      <c r="P1908" s="54"/>
      <c r="Q1908" s="54"/>
      <c r="R1908" s="54"/>
      <c r="S1908" s="54"/>
      <c r="T1908" s="54"/>
      <c r="U1908" s="54"/>
      <c r="V1908" s="54"/>
      <c r="W1908" s="54"/>
      <c r="AQ1908" s="117" t="s">
        <v>59</v>
      </c>
      <c r="AR1908" s="117" t="s">
        <v>5197</v>
      </c>
      <c r="AS1908" s="117">
        <v>3156205</v>
      </c>
      <c r="AT1908" s="117"/>
      <c r="AU1908" s="117"/>
    </row>
    <row r="1909" spans="1:47" s="139" customFormat="1" ht="30" customHeight="1">
      <c r="A1909" s="54"/>
      <c r="B1909" s="54"/>
      <c r="C1909" s="54"/>
      <c r="D1909" s="54"/>
      <c r="E1909" s="54"/>
      <c r="F1909" s="54"/>
      <c r="G1909" s="54"/>
      <c r="H1909" s="54"/>
      <c r="I1909" s="54"/>
      <c r="J1909" s="54"/>
      <c r="K1909" s="54"/>
      <c r="L1909" s="54"/>
      <c r="M1909" s="54"/>
      <c r="N1909" s="54"/>
      <c r="O1909" s="54"/>
      <c r="P1909" s="54"/>
      <c r="Q1909" s="54"/>
      <c r="R1909" s="54"/>
      <c r="S1909" s="54"/>
      <c r="T1909" s="54"/>
      <c r="U1909" s="54"/>
      <c r="V1909" s="54"/>
      <c r="W1909" s="54"/>
      <c r="AQ1909" s="117" t="s">
        <v>59</v>
      </c>
      <c r="AR1909" s="117" t="s">
        <v>5198</v>
      </c>
      <c r="AS1909" s="117">
        <v>3156304</v>
      </c>
      <c r="AT1909" s="117"/>
      <c r="AU1909" s="117"/>
    </row>
    <row r="1910" spans="1:47" s="139" customFormat="1" ht="30" customHeight="1">
      <c r="A1910" s="54"/>
      <c r="B1910" s="54"/>
      <c r="C1910" s="54"/>
      <c r="D1910" s="54"/>
      <c r="E1910" s="54"/>
      <c r="F1910" s="54"/>
      <c r="G1910" s="54"/>
      <c r="H1910" s="54"/>
      <c r="I1910" s="54"/>
      <c r="J1910" s="54"/>
      <c r="K1910" s="54"/>
      <c r="L1910" s="54"/>
      <c r="M1910" s="54"/>
      <c r="N1910" s="54"/>
      <c r="O1910" s="54"/>
      <c r="P1910" s="54"/>
      <c r="Q1910" s="54"/>
      <c r="R1910" s="54"/>
      <c r="S1910" s="54"/>
      <c r="T1910" s="54"/>
      <c r="U1910" s="54"/>
      <c r="V1910" s="54"/>
      <c r="W1910" s="54"/>
      <c r="AQ1910" s="117" t="s">
        <v>59</v>
      </c>
      <c r="AR1910" s="117" t="s">
        <v>5199</v>
      </c>
      <c r="AS1910" s="117">
        <v>3156403</v>
      </c>
      <c r="AT1910" s="117"/>
      <c r="AU1910" s="117"/>
    </row>
    <row r="1911" spans="1:47" s="139" customFormat="1" ht="30" customHeight="1">
      <c r="A1911" s="54"/>
      <c r="B1911" s="54"/>
      <c r="C1911" s="54"/>
      <c r="D1911" s="54"/>
      <c r="E1911" s="54"/>
      <c r="F1911" s="54"/>
      <c r="G1911" s="54"/>
      <c r="H1911" s="54"/>
      <c r="I1911" s="54"/>
      <c r="J1911" s="54"/>
      <c r="K1911" s="54"/>
      <c r="L1911" s="54"/>
      <c r="M1911" s="54"/>
      <c r="N1911" s="54"/>
      <c r="O1911" s="54"/>
      <c r="P1911" s="54"/>
      <c r="Q1911" s="54"/>
      <c r="R1911" s="54"/>
      <c r="S1911" s="54"/>
      <c r="T1911" s="54"/>
      <c r="U1911" s="54"/>
      <c r="V1911" s="54"/>
      <c r="W1911" s="54"/>
      <c r="AQ1911" s="117" t="s">
        <v>59</v>
      </c>
      <c r="AR1911" s="117" t="s">
        <v>5200</v>
      </c>
      <c r="AS1911" s="117">
        <v>3156452</v>
      </c>
      <c r="AT1911" s="117"/>
      <c r="AU1911" s="117"/>
    </row>
    <row r="1912" spans="1:47" s="139" customFormat="1" ht="30" customHeight="1">
      <c r="A1912" s="54"/>
      <c r="B1912" s="54"/>
      <c r="C1912" s="54"/>
      <c r="D1912" s="54"/>
      <c r="E1912" s="54"/>
      <c r="F1912" s="54"/>
      <c r="G1912" s="54"/>
      <c r="H1912" s="54"/>
      <c r="I1912" s="54"/>
      <c r="J1912" s="54"/>
      <c r="K1912" s="54"/>
      <c r="L1912" s="54"/>
      <c r="M1912" s="54"/>
      <c r="N1912" s="54"/>
      <c r="O1912" s="54"/>
      <c r="P1912" s="54"/>
      <c r="Q1912" s="54"/>
      <c r="R1912" s="54"/>
      <c r="S1912" s="54"/>
      <c r="T1912" s="54"/>
      <c r="U1912" s="54"/>
      <c r="V1912" s="54"/>
      <c r="W1912" s="54"/>
      <c r="AQ1912" s="117" t="s">
        <v>59</v>
      </c>
      <c r="AR1912" s="117" t="s">
        <v>5201</v>
      </c>
      <c r="AS1912" s="117">
        <v>3156502</v>
      </c>
      <c r="AT1912" s="117"/>
      <c r="AU1912" s="117"/>
    </row>
    <row r="1913" spans="1:47" s="139" customFormat="1" ht="30" customHeight="1">
      <c r="A1913" s="54"/>
      <c r="B1913" s="54"/>
      <c r="C1913" s="54"/>
      <c r="D1913" s="54"/>
      <c r="E1913" s="54"/>
      <c r="F1913" s="54"/>
      <c r="G1913" s="54"/>
      <c r="H1913" s="54"/>
      <c r="I1913" s="54"/>
      <c r="J1913" s="54"/>
      <c r="K1913" s="54"/>
      <c r="L1913" s="54"/>
      <c r="M1913" s="54"/>
      <c r="N1913" s="54"/>
      <c r="O1913" s="54"/>
      <c r="P1913" s="54"/>
      <c r="Q1913" s="54"/>
      <c r="R1913" s="54"/>
      <c r="S1913" s="54"/>
      <c r="T1913" s="54"/>
      <c r="U1913" s="54"/>
      <c r="V1913" s="54"/>
      <c r="W1913" s="54"/>
      <c r="AQ1913" s="117" t="s">
        <v>59</v>
      </c>
      <c r="AR1913" s="117" t="s">
        <v>5202</v>
      </c>
      <c r="AS1913" s="117">
        <v>3156601</v>
      </c>
      <c r="AT1913" s="117"/>
      <c r="AU1913" s="117"/>
    </row>
    <row r="1914" spans="1:47" s="139" customFormat="1" ht="30" customHeight="1">
      <c r="A1914" s="54"/>
      <c r="B1914" s="54"/>
      <c r="C1914" s="54"/>
      <c r="D1914" s="54"/>
      <c r="E1914" s="54"/>
      <c r="F1914" s="54"/>
      <c r="G1914" s="54"/>
      <c r="H1914" s="54"/>
      <c r="I1914" s="54"/>
      <c r="J1914" s="54"/>
      <c r="K1914" s="54"/>
      <c r="L1914" s="54"/>
      <c r="M1914" s="54"/>
      <c r="N1914" s="54"/>
      <c r="O1914" s="54"/>
      <c r="P1914" s="54"/>
      <c r="Q1914" s="54"/>
      <c r="R1914" s="54"/>
      <c r="S1914" s="54"/>
      <c r="T1914" s="54"/>
      <c r="U1914" s="54"/>
      <c r="V1914" s="54"/>
      <c r="W1914" s="54"/>
      <c r="AQ1914" s="117" t="s">
        <v>59</v>
      </c>
      <c r="AR1914" s="117" t="s">
        <v>5203</v>
      </c>
      <c r="AS1914" s="117">
        <v>3156700</v>
      </c>
      <c r="AT1914" s="117"/>
      <c r="AU1914" s="117"/>
    </row>
    <row r="1915" spans="1:47" s="139" customFormat="1" ht="30" customHeight="1">
      <c r="A1915" s="54"/>
      <c r="B1915" s="54"/>
      <c r="C1915" s="54"/>
      <c r="D1915" s="54"/>
      <c r="E1915" s="54"/>
      <c r="F1915" s="54"/>
      <c r="G1915" s="54"/>
      <c r="H1915" s="54"/>
      <c r="I1915" s="54"/>
      <c r="J1915" s="54"/>
      <c r="K1915" s="54"/>
      <c r="L1915" s="54"/>
      <c r="M1915" s="54"/>
      <c r="N1915" s="54"/>
      <c r="O1915" s="54"/>
      <c r="P1915" s="54"/>
      <c r="Q1915" s="54"/>
      <c r="R1915" s="54"/>
      <c r="S1915" s="54"/>
      <c r="T1915" s="54"/>
      <c r="U1915" s="54"/>
      <c r="V1915" s="54"/>
      <c r="W1915" s="54"/>
      <c r="AQ1915" s="117" t="s">
        <v>59</v>
      </c>
      <c r="AR1915" s="117" t="s">
        <v>5204</v>
      </c>
      <c r="AS1915" s="117">
        <v>3156809</v>
      </c>
      <c r="AT1915" s="117"/>
      <c r="AU1915" s="117"/>
    </row>
    <row r="1916" spans="1:47" s="139" customFormat="1" ht="30" customHeight="1">
      <c r="A1916" s="54"/>
      <c r="B1916" s="54"/>
      <c r="C1916" s="54"/>
      <c r="D1916" s="54"/>
      <c r="E1916" s="54"/>
      <c r="F1916" s="54"/>
      <c r="G1916" s="54"/>
      <c r="H1916" s="54"/>
      <c r="I1916" s="54"/>
      <c r="J1916" s="54"/>
      <c r="K1916" s="54"/>
      <c r="L1916" s="54"/>
      <c r="M1916" s="54"/>
      <c r="N1916" s="54"/>
      <c r="O1916" s="54"/>
      <c r="P1916" s="54"/>
      <c r="Q1916" s="54"/>
      <c r="R1916" s="54"/>
      <c r="S1916" s="54"/>
      <c r="T1916" s="54"/>
      <c r="U1916" s="54"/>
      <c r="V1916" s="54"/>
      <c r="W1916" s="54"/>
      <c r="AQ1916" s="117" t="s">
        <v>59</v>
      </c>
      <c r="AR1916" s="117" t="s">
        <v>5205</v>
      </c>
      <c r="AS1916" s="117">
        <v>3156908</v>
      </c>
      <c r="AT1916" s="117"/>
      <c r="AU1916" s="117"/>
    </row>
    <row r="1917" spans="1:47" s="139" customFormat="1" ht="30" customHeight="1">
      <c r="A1917" s="54"/>
      <c r="B1917" s="54"/>
      <c r="C1917" s="54"/>
      <c r="D1917" s="54"/>
      <c r="E1917" s="54"/>
      <c r="F1917" s="54"/>
      <c r="G1917" s="54"/>
      <c r="H1917" s="54"/>
      <c r="I1917" s="54"/>
      <c r="J1917" s="54"/>
      <c r="K1917" s="54"/>
      <c r="L1917" s="54"/>
      <c r="M1917" s="54"/>
      <c r="N1917" s="54"/>
      <c r="O1917" s="54"/>
      <c r="P1917" s="54"/>
      <c r="Q1917" s="54"/>
      <c r="R1917" s="54"/>
      <c r="S1917" s="54"/>
      <c r="T1917" s="54"/>
      <c r="U1917" s="54"/>
      <c r="V1917" s="54"/>
      <c r="W1917" s="54"/>
      <c r="AQ1917" s="117" t="s">
        <v>59</v>
      </c>
      <c r="AR1917" s="117" t="s">
        <v>5206</v>
      </c>
      <c r="AS1917" s="117">
        <v>3157005</v>
      </c>
      <c r="AT1917" s="117"/>
      <c r="AU1917" s="117"/>
    </row>
    <row r="1918" spans="1:47" s="139" customFormat="1" ht="30" customHeight="1">
      <c r="A1918" s="54"/>
      <c r="B1918" s="54"/>
      <c r="C1918" s="54"/>
      <c r="D1918" s="54"/>
      <c r="E1918" s="54"/>
      <c r="F1918" s="54"/>
      <c r="G1918" s="54"/>
      <c r="H1918" s="54"/>
      <c r="I1918" s="54"/>
      <c r="J1918" s="54"/>
      <c r="K1918" s="54"/>
      <c r="L1918" s="54"/>
      <c r="M1918" s="54"/>
      <c r="N1918" s="54"/>
      <c r="O1918" s="54"/>
      <c r="P1918" s="54"/>
      <c r="Q1918" s="54"/>
      <c r="R1918" s="54"/>
      <c r="S1918" s="54"/>
      <c r="T1918" s="54"/>
      <c r="U1918" s="54"/>
      <c r="V1918" s="54"/>
      <c r="W1918" s="54"/>
      <c r="AQ1918" s="117" t="s">
        <v>59</v>
      </c>
      <c r="AR1918" s="117" t="s">
        <v>5207</v>
      </c>
      <c r="AS1918" s="117">
        <v>3157104</v>
      </c>
      <c r="AT1918" s="117"/>
      <c r="AU1918" s="117"/>
    </row>
    <row r="1919" spans="1:47" s="139" customFormat="1" ht="30" customHeight="1">
      <c r="A1919" s="54"/>
      <c r="B1919" s="54"/>
      <c r="C1919" s="54"/>
      <c r="D1919" s="54"/>
      <c r="E1919" s="54"/>
      <c r="F1919" s="54"/>
      <c r="G1919" s="54"/>
      <c r="H1919" s="54"/>
      <c r="I1919" s="54"/>
      <c r="J1919" s="54"/>
      <c r="K1919" s="54"/>
      <c r="L1919" s="54"/>
      <c r="M1919" s="54"/>
      <c r="N1919" s="54"/>
      <c r="O1919" s="54"/>
      <c r="P1919" s="54"/>
      <c r="Q1919" s="54"/>
      <c r="R1919" s="54"/>
      <c r="S1919" s="54"/>
      <c r="T1919" s="54"/>
      <c r="U1919" s="54"/>
      <c r="V1919" s="54"/>
      <c r="W1919" s="54"/>
      <c r="AQ1919" s="117" t="s">
        <v>59</v>
      </c>
      <c r="AR1919" s="117" t="s">
        <v>4330</v>
      </c>
      <c r="AS1919" s="117">
        <v>3157203</v>
      </c>
      <c r="AT1919" s="117"/>
      <c r="AU1919" s="117"/>
    </row>
    <row r="1920" spans="1:47" s="139" customFormat="1" ht="30" customHeight="1">
      <c r="A1920" s="54"/>
      <c r="B1920" s="54"/>
      <c r="C1920" s="54"/>
      <c r="D1920" s="54"/>
      <c r="E1920" s="54"/>
      <c r="F1920" s="54"/>
      <c r="G1920" s="54"/>
      <c r="H1920" s="54"/>
      <c r="I1920" s="54"/>
      <c r="J1920" s="54"/>
      <c r="K1920" s="54"/>
      <c r="L1920" s="54"/>
      <c r="M1920" s="54"/>
      <c r="N1920" s="54"/>
      <c r="O1920" s="54"/>
      <c r="P1920" s="54"/>
      <c r="Q1920" s="54"/>
      <c r="R1920" s="54"/>
      <c r="S1920" s="54"/>
      <c r="T1920" s="54"/>
      <c r="U1920" s="54"/>
      <c r="V1920" s="54"/>
      <c r="W1920" s="54"/>
      <c r="AQ1920" s="117" t="s">
        <v>59</v>
      </c>
      <c r="AR1920" s="117" t="s">
        <v>5208</v>
      </c>
      <c r="AS1920" s="117">
        <v>3157252</v>
      </c>
      <c r="AT1920" s="117"/>
      <c r="AU1920" s="117"/>
    </row>
    <row r="1921" spans="1:47" s="139" customFormat="1" ht="30" customHeight="1">
      <c r="A1921" s="54"/>
      <c r="B1921" s="54"/>
      <c r="C1921" s="54"/>
      <c r="D1921" s="54"/>
      <c r="E1921" s="54"/>
      <c r="F1921" s="54"/>
      <c r="G1921" s="54"/>
      <c r="H1921" s="54"/>
      <c r="I1921" s="54"/>
      <c r="J1921" s="54"/>
      <c r="K1921" s="54"/>
      <c r="L1921" s="54"/>
      <c r="M1921" s="54"/>
      <c r="N1921" s="54"/>
      <c r="O1921" s="54"/>
      <c r="P1921" s="54"/>
      <c r="Q1921" s="54"/>
      <c r="R1921" s="54"/>
      <c r="S1921" s="54"/>
      <c r="T1921" s="54"/>
      <c r="U1921" s="54"/>
      <c r="V1921" s="54"/>
      <c r="W1921" s="54"/>
      <c r="AQ1921" s="117" t="s">
        <v>59</v>
      </c>
      <c r="AR1921" s="117" t="s">
        <v>5209</v>
      </c>
      <c r="AS1921" s="117">
        <v>3157278</v>
      </c>
      <c r="AT1921" s="117"/>
      <c r="AU1921" s="117"/>
    </row>
    <row r="1922" spans="1:47" s="139" customFormat="1" ht="30" customHeight="1">
      <c r="A1922" s="54"/>
      <c r="B1922" s="54"/>
      <c r="C1922" s="54"/>
      <c r="D1922" s="54"/>
      <c r="E1922" s="54"/>
      <c r="F1922" s="54"/>
      <c r="G1922" s="54"/>
      <c r="H1922" s="54"/>
      <c r="I1922" s="54"/>
      <c r="J1922" s="54"/>
      <c r="K1922" s="54"/>
      <c r="L1922" s="54"/>
      <c r="M1922" s="54"/>
      <c r="N1922" s="54"/>
      <c r="O1922" s="54"/>
      <c r="P1922" s="54"/>
      <c r="Q1922" s="54"/>
      <c r="R1922" s="54"/>
      <c r="S1922" s="54"/>
      <c r="T1922" s="54"/>
      <c r="U1922" s="54"/>
      <c r="V1922" s="54"/>
      <c r="W1922" s="54"/>
      <c r="AQ1922" s="117" t="s">
        <v>59</v>
      </c>
      <c r="AR1922" s="117" t="s">
        <v>5210</v>
      </c>
      <c r="AS1922" s="117">
        <v>3157302</v>
      </c>
      <c r="AT1922" s="117"/>
      <c r="AU1922" s="117"/>
    </row>
    <row r="1923" spans="1:47" s="139" customFormat="1" ht="30" customHeight="1">
      <c r="A1923" s="54"/>
      <c r="B1923" s="54"/>
      <c r="C1923" s="54"/>
      <c r="D1923" s="54"/>
      <c r="E1923" s="54"/>
      <c r="F1923" s="54"/>
      <c r="G1923" s="54"/>
      <c r="H1923" s="54"/>
      <c r="I1923" s="54"/>
      <c r="J1923" s="54"/>
      <c r="K1923" s="54"/>
      <c r="L1923" s="54"/>
      <c r="M1923" s="54"/>
      <c r="N1923" s="54"/>
      <c r="O1923" s="54"/>
      <c r="P1923" s="54"/>
      <c r="Q1923" s="54"/>
      <c r="R1923" s="54"/>
      <c r="S1923" s="54"/>
      <c r="T1923" s="54"/>
      <c r="U1923" s="54"/>
      <c r="V1923" s="54"/>
      <c r="W1923" s="54"/>
      <c r="AQ1923" s="117" t="s">
        <v>59</v>
      </c>
      <c r="AR1923" s="117" t="s">
        <v>5211</v>
      </c>
      <c r="AS1923" s="117">
        <v>3157336</v>
      </c>
      <c r="AT1923" s="117"/>
      <c r="AU1923" s="117"/>
    </row>
    <row r="1924" spans="1:47" s="139" customFormat="1" ht="30" customHeight="1">
      <c r="A1924" s="54"/>
      <c r="B1924" s="54"/>
      <c r="C1924" s="54"/>
      <c r="D1924" s="54"/>
      <c r="E1924" s="54"/>
      <c r="F1924" s="54"/>
      <c r="G1924" s="54"/>
      <c r="H1924" s="54"/>
      <c r="I1924" s="54"/>
      <c r="J1924" s="54"/>
      <c r="K1924" s="54"/>
      <c r="L1924" s="54"/>
      <c r="M1924" s="54"/>
      <c r="N1924" s="54"/>
      <c r="O1924" s="54"/>
      <c r="P1924" s="54"/>
      <c r="Q1924" s="54"/>
      <c r="R1924" s="54"/>
      <c r="S1924" s="54"/>
      <c r="T1924" s="54"/>
      <c r="U1924" s="54"/>
      <c r="V1924" s="54"/>
      <c r="W1924" s="54"/>
      <c r="AQ1924" s="117" t="s">
        <v>59</v>
      </c>
      <c r="AR1924" s="117" t="s">
        <v>5212</v>
      </c>
      <c r="AS1924" s="117">
        <v>3157377</v>
      </c>
      <c r="AT1924" s="117"/>
      <c r="AU1924" s="117"/>
    </row>
    <row r="1925" spans="1:47" s="139" customFormat="1" ht="30" customHeight="1">
      <c r="A1925" s="54"/>
      <c r="B1925" s="54"/>
      <c r="C1925" s="54"/>
      <c r="D1925" s="54"/>
      <c r="E1925" s="54"/>
      <c r="F1925" s="54"/>
      <c r="G1925" s="54"/>
      <c r="H1925" s="54"/>
      <c r="I1925" s="54"/>
      <c r="J1925" s="54"/>
      <c r="K1925" s="54"/>
      <c r="L1925" s="54"/>
      <c r="M1925" s="54"/>
      <c r="N1925" s="54"/>
      <c r="O1925" s="54"/>
      <c r="P1925" s="54"/>
      <c r="Q1925" s="54"/>
      <c r="R1925" s="54"/>
      <c r="S1925" s="54"/>
      <c r="T1925" s="54"/>
      <c r="U1925" s="54"/>
      <c r="V1925" s="54"/>
      <c r="W1925" s="54"/>
      <c r="AQ1925" s="117" t="s">
        <v>59</v>
      </c>
      <c r="AR1925" s="117" t="s">
        <v>5213</v>
      </c>
      <c r="AS1925" s="117">
        <v>3157401</v>
      </c>
      <c r="AT1925" s="117"/>
      <c r="AU1925" s="117"/>
    </row>
    <row r="1926" spans="1:47" s="139" customFormat="1" ht="30" customHeight="1">
      <c r="A1926" s="54"/>
      <c r="B1926" s="54"/>
      <c r="C1926" s="54"/>
      <c r="D1926" s="54"/>
      <c r="E1926" s="54"/>
      <c r="F1926" s="54"/>
      <c r="G1926" s="54"/>
      <c r="H1926" s="54"/>
      <c r="I1926" s="54"/>
      <c r="J1926" s="54"/>
      <c r="K1926" s="54"/>
      <c r="L1926" s="54"/>
      <c r="M1926" s="54"/>
      <c r="N1926" s="54"/>
      <c r="O1926" s="54"/>
      <c r="P1926" s="54"/>
      <c r="Q1926" s="54"/>
      <c r="R1926" s="54"/>
      <c r="S1926" s="54"/>
      <c r="T1926" s="54"/>
      <c r="U1926" s="54"/>
      <c r="V1926" s="54"/>
      <c r="W1926" s="54"/>
      <c r="AQ1926" s="117" t="s">
        <v>59</v>
      </c>
      <c r="AR1926" s="117" t="s">
        <v>5214</v>
      </c>
      <c r="AS1926" s="117">
        <v>3157500</v>
      </c>
      <c r="AT1926" s="117"/>
      <c r="AU1926" s="117"/>
    </row>
    <row r="1927" spans="1:47" s="139" customFormat="1" ht="30" customHeight="1">
      <c r="A1927" s="54"/>
      <c r="B1927" s="54"/>
      <c r="C1927" s="54"/>
      <c r="D1927" s="54"/>
      <c r="E1927" s="54"/>
      <c r="F1927" s="54"/>
      <c r="G1927" s="54"/>
      <c r="H1927" s="54"/>
      <c r="I1927" s="54"/>
      <c r="J1927" s="54"/>
      <c r="K1927" s="54"/>
      <c r="L1927" s="54"/>
      <c r="M1927" s="54"/>
      <c r="N1927" s="54"/>
      <c r="O1927" s="54"/>
      <c r="P1927" s="54"/>
      <c r="Q1927" s="54"/>
      <c r="R1927" s="54"/>
      <c r="S1927" s="54"/>
      <c r="T1927" s="54"/>
      <c r="U1927" s="54"/>
      <c r="V1927" s="54"/>
      <c r="W1927" s="54"/>
      <c r="AQ1927" s="117" t="s">
        <v>59</v>
      </c>
      <c r="AR1927" s="117" t="s">
        <v>5215</v>
      </c>
      <c r="AS1927" s="117">
        <v>3157609</v>
      </c>
      <c r="AT1927" s="117"/>
      <c r="AU1927" s="117"/>
    </row>
    <row r="1928" spans="1:47" s="139" customFormat="1" ht="30" customHeight="1">
      <c r="A1928" s="54"/>
      <c r="B1928" s="54"/>
      <c r="C1928" s="54"/>
      <c r="D1928" s="54"/>
      <c r="E1928" s="54"/>
      <c r="F1928" s="54"/>
      <c r="G1928" s="54"/>
      <c r="H1928" s="54"/>
      <c r="I1928" s="54"/>
      <c r="J1928" s="54"/>
      <c r="K1928" s="54"/>
      <c r="L1928" s="54"/>
      <c r="M1928" s="54"/>
      <c r="N1928" s="54"/>
      <c r="O1928" s="54"/>
      <c r="P1928" s="54"/>
      <c r="Q1928" s="54"/>
      <c r="R1928" s="54"/>
      <c r="S1928" s="54"/>
      <c r="T1928" s="54"/>
      <c r="U1928" s="54"/>
      <c r="V1928" s="54"/>
      <c r="W1928" s="54"/>
      <c r="AQ1928" s="117" t="s">
        <v>59</v>
      </c>
      <c r="AR1928" s="117" t="s">
        <v>5216</v>
      </c>
      <c r="AS1928" s="117">
        <v>3157658</v>
      </c>
      <c r="AT1928" s="117"/>
      <c r="AU1928" s="117"/>
    </row>
    <row r="1929" spans="1:47" s="139" customFormat="1" ht="30" customHeight="1">
      <c r="A1929" s="54"/>
      <c r="B1929" s="54"/>
      <c r="C1929" s="54"/>
      <c r="D1929" s="54"/>
      <c r="E1929" s="54"/>
      <c r="F1929" s="54"/>
      <c r="G1929" s="54"/>
      <c r="H1929" s="54"/>
      <c r="I1929" s="54"/>
      <c r="J1929" s="54"/>
      <c r="K1929" s="54"/>
      <c r="L1929" s="54"/>
      <c r="M1929" s="54"/>
      <c r="N1929" s="54"/>
      <c r="O1929" s="54"/>
      <c r="P1929" s="54"/>
      <c r="Q1929" s="54"/>
      <c r="R1929" s="54"/>
      <c r="S1929" s="54"/>
      <c r="T1929" s="54"/>
      <c r="U1929" s="54"/>
      <c r="V1929" s="54"/>
      <c r="W1929" s="54"/>
      <c r="AQ1929" s="117" t="s">
        <v>59</v>
      </c>
      <c r="AR1929" s="117" t="s">
        <v>5217</v>
      </c>
      <c r="AS1929" s="117">
        <v>3157708</v>
      </c>
      <c r="AT1929" s="117"/>
      <c r="AU1929" s="117"/>
    </row>
    <row r="1930" spans="1:47" s="139" customFormat="1" ht="30" customHeight="1">
      <c r="A1930" s="54"/>
      <c r="B1930" s="54"/>
      <c r="C1930" s="54"/>
      <c r="D1930" s="54"/>
      <c r="E1930" s="54"/>
      <c r="F1930" s="54"/>
      <c r="G1930" s="54"/>
      <c r="H1930" s="54"/>
      <c r="I1930" s="54"/>
      <c r="J1930" s="54"/>
      <c r="K1930" s="54"/>
      <c r="L1930" s="54"/>
      <c r="M1930" s="54"/>
      <c r="N1930" s="54"/>
      <c r="O1930" s="54"/>
      <c r="P1930" s="54"/>
      <c r="Q1930" s="54"/>
      <c r="R1930" s="54"/>
      <c r="S1930" s="54"/>
      <c r="T1930" s="54"/>
      <c r="U1930" s="54"/>
      <c r="V1930" s="54"/>
      <c r="W1930" s="54"/>
      <c r="AQ1930" s="117" t="s">
        <v>59</v>
      </c>
      <c r="AR1930" s="117" t="s">
        <v>3098</v>
      </c>
      <c r="AS1930" s="117">
        <v>3157807</v>
      </c>
      <c r="AT1930" s="117"/>
      <c r="AU1930" s="117"/>
    </row>
    <row r="1931" spans="1:47" s="139" customFormat="1" ht="30" customHeight="1">
      <c r="A1931" s="54"/>
      <c r="B1931" s="54"/>
      <c r="C1931" s="54"/>
      <c r="D1931" s="54"/>
      <c r="E1931" s="54"/>
      <c r="F1931" s="54"/>
      <c r="G1931" s="54"/>
      <c r="H1931" s="54"/>
      <c r="I1931" s="54"/>
      <c r="J1931" s="54"/>
      <c r="K1931" s="54"/>
      <c r="L1931" s="54"/>
      <c r="M1931" s="54"/>
      <c r="N1931" s="54"/>
      <c r="O1931" s="54"/>
      <c r="P1931" s="54"/>
      <c r="Q1931" s="54"/>
      <c r="R1931" s="54"/>
      <c r="S1931" s="54"/>
      <c r="T1931" s="54"/>
      <c r="U1931" s="54"/>
      <c r="V1931" s="54"/>
      <c r="W1931" s="54"/>
      <c r="AQ1931" s="117" t="s">
        <v>59</v>
      </c>
      <c r="AR1931" s="117" t="s">
        <v>5218</v>
      </c>
      <c r="AS1931" s="117">
        <v>3157906</v>
      </c>
      <c r="AT1931" s="117"/>
      <c r="AU1931" s="117"/>
    </row>
    <row r="1932" spans="1:47" s="139" customFormat="1" ht="30" customHeight="1">
      <c r="A1932" s="54"/>
      <c r="B1932" s="54"/>
      <c r="C1932" s="54"/>
      <c r="D1932" s="54"/>
      <c r="E1932" s="54"/>
      <c r="F1932" s="54"/>
      <c r="G1932" s="54"/>
      <c r="H1932" s="54"/>
      <c r="I1932" s="54"/>
      <c r="J1932" s="54"/>
      <c r="K1932" s="54"/>
      <c r="L1932" s="54"/>
      <c r="M1932" s="54"/>
      <c r="N1932" s="54"/>
      <c r="O1932" s="54"/>
      <c r="P1932" s="54"/>
      <c r="Q1932" s="54"/>
      <c r="R1932" s="54"/>
      <c r="S1932" s="54"/>
      <c r="T1932" s="54"/>
      <c r="U1932" s="54"/>
      <c r="V1932" s="54"/>
      <c r="W1932" s="54"/>
      <c r="AQ1932" s="117" t="s">
        <v>59</v>
      </c>
      <c r="AR1932" s="117" t="s">
        <v>5219</v>
      </c>
      <c r="AS1932" s="117">
        <v>3158003</v>
      </c>
      <c r="AT1932" s="117"/>
      <c r="AU1932" s="117"/>
    </row>
    <row r="1933" spans="1:47" s="139" customFormat="1" ht="30" customHeight="1">
      <c r="A1933" s="54"/>
      <c r="B1933" s="54"/>
      <c r="C1933" s="54"/>
      <c r="D1933" s="54"/>
      <c r="E1933" s="54"/>
      <c r="F1933" s="54"/>
      <c r="G1933" s="54"/>
      <c r="H1933" s="54"/>
      <c r="I1933" s="54"/>
      <c r="J1933" s="54"/>
      <c r="K1933" s="54"/>
      <c r="L1933" s="54"/>
      <c r="M1933" s="54"/>
      <c r="N1933" s="54"/>
      <c r="O1933" s="54"/>
      <c r="P1933" s="54"/>
      <c r="Q1933" s="54"/>
      <c r="R1933" s="54"/>
      <c r="S1933" s="54"/>
      <c r="T1933" s="54"/>
      <c r="U1933" s="54"/>
      <c r="V1933" s="54"/>
      <c r="W1933" s="54"/>
      <c r="AQ1933" s="117" t="s">
        <v>59</v>
      </c>
      <c r="AR1933" s="117" t="s">
        <v>5220</v>
      </c>
      <c r="AS1933" s="117">
        <v>3158102</v>
      </c>
      <c r="AT1933" s="117"/>
      <c r="AU1933" s="117"/>
    </row>
    <row r="1934" spans="1:47" s="139" customFormat="1" ht="30" customHeight="1">
      <c r="A1934" s="54"/>
      <c r="B1934" s="54"/>
      <c r="C1934" s="54"/>
      <c r="D1934" s="54"/>
      <c r="E1934" s="54"/>
      <c r="F1934" s="54"/>
      <c r="G1934" s="54"/>
      <c r="H1934" s="54"/>
      <c r="I1934" s="54"/>
      <c r="J1934" s="54"/>
      <c r="K1934" s="54"/>
      <c r="L1934" s="54"/>
      <c r="M1934" s="54"/>
      <c r="N1934" s="54"/>
      <c r="O1934" s="54"/>
      <c r="P1934" s="54"/>
      <c r="Q1934" s="54"/>
      <c r="R1934" s="54"/>
      <c r="S1934" s="54"/>
      <c r="T1934" s="54"/>
      <c r="U1934" s="54"/>
      <c r="V1934" s="54"/>
      <c r="W1934" s="54"/>
      <c r="AQ1934" s="117" t="s">
        <v>59</v>
      </c>
      <c r="AR1934" s="117" t="s">
        <v>5221</v>
      </c>
      <c r="AS1934" s="117">
        <v>3158201</v>
      </c>
      <c r="AT1934" s="117"/>
      <c r="AU1934" s="117"/>
    </row>
    <row r="1935" spans="1:47" s="139" customFormat="1" ht="30" customHeight="1">
      <c r="A1935" s="54"/>
      <c r="B1935" s="54"/>
      <c r="C1935" s="54"/>
      <c r="D1935" s="54"/>
      <c r="E1935" s="54"/>
      <c r="F1935" s="54"/>
      <c r="G1935" s="54"/>
      <c r="H1935" s="54"/>
      <c r="I1935" s="54"/>
      <c r="J1935" s="54"/>
      <c r="K1935" s="54"/>
      <c r="L1935" s="54"/>
      <c r="M1935" s="54"/>
      <c r="N1935" s="54"/>
      <c r="O1935" s="54"/>
      <c r="P1935" s="54"/>
      <c r="Q1935" s="54"/>
      <c r="R1935" s="54"/>
      <c r="S1935" s="54"/>
      <c r="T1935" s="54"/>
      <c r="U1935" s="54"/>
      <c r="V1935" s="54"/>
      <c r="W1935" s="54"/>
      <c r="AQ1935" s="117" t="s">
        <v>59</v>
      </c>
      <c r="AR1935" s="117" t="s">
        <v>5222</v>
      </c>
      <c r="AS1935" s="117">
        <v>3159209</v>
      </c>
      <c r="AT1935" s="117"/>
      <c r="AU1935" s="117"/>
    </row>
    <row r="1936" spans="1:47" s="139" customFormat="1" ht="30" customHeight="1">
      <c r="A1936" s="54"/>
      <c r="B1936" s="54"/>
      <c r="C1936" s="54"/>
      <c r="D1936" s="54"/>
      <c r="E1936" s="54"/>
      <c r="F1936" s="54"/>
      <c r="G1936" s="54"/>
      <c r="H1936" s="54"/>
      <c r="I1936" s="54"/>
      <c r="J1936" s="54"/>
      <c r="K1936" s="54"/>
      <c r="L1936" s="54"/>
      <c r="M1936" s="54"/>
      <c r="N1936" s="54"/>
      <c r="O1936" s="54"/>
      <c r="P1936" s="54"/>
      <c r="Q1936" s="54"/>
      <c r="R1936" s="54"/>
      <c r="S1936" s="54"/>
      <c r="T1936" s="54"/>
      <c r="U1936" s="54"/>
      <c r="V1936" s="54"/>
      <c r="W1936" s="54"/>
      <c r="AQ1936" s="117" t="s">
        <v>59</v>
      </c>
      <c r="AR1936" s="117" t="s">
        <v>5223</v>
      </c>
      <c r="AS1936" s="117">
        <v>3159407</v>
      </c>
      <c r="AT1936" s="117"/>
      <c r="AU1936" s="117"/>
    </row>
    <row r="1937" spans="1:47" s="139" customFormat="1" ht="30" customHeight="1">
      <c r="A1937" s="54"/>
      <c r="B1937" s="54"/>
      <c r="C1937" s="54"/>
      <c r="D1937" s="54"/>
      <c r="E1937" s="54"/>
      <c r="F1937" s="54"/>
      <c r="G1937" s="54"/>
      <c r="H1937" s="54"/>
      <c r="I1937" s="54"/>
      <c r="J1937" s="54"/>
      <c r="K1937" s="54"/>
      <c r="L1937" s="54"/>
      <c r="M1937" s="54"/>
      <c r="N1937" s="54"/>
      <c r="O1937" s="54"/>
      <c r="P1937" s="54"/>
      <c r="Q1937" s="54"/>
      <c r="R1937" s="54"/>
      <c r="S1937" s="54"/>
      <c r="T1937" s="54"/>
      <c r="U1937" s="54"/>
      <c r="V1937" s="54"/>
      <c r="W1937" s="54"/>
      <c r="AQ1937" s="117" t="s">
        <v>59</v>
      </c>
      <c r="AR1937" s="117" t="s">
        <v>5224</v>
      </c>
      <c r="AS1937" s="117">
        <v>3159308</v>
      </c>
      <c r="AT1937" s="117"/>
      <c r="AU1937" s="117"/>
    </row>
    <row r="1938" spans="1:47" s="139" customFormat="1" ht="30" customHeight="1">
      <c r="A1938" s="54"/>
      <c r="B1938" s="54"/>
      <c r="C1938" s="54"/>
      <c r="D1938" s="54"/>
      <c r="E1938" s="54"/>
      <c r="F1938" s="54"/>
      <c r="G1938" s="54"/>
      <c r="H1938" s="54"/>
      <c r="I1938" s="54"/>
      <c r="J1938" s="54"/>
      <c r="K1938" s="54"/>
      <c r="L1938" s="54"/>
      <c r="M1938" s="54"/>
      <c r="N1938" s="54"/>
      <c r="O1938" s="54"/>
      <c r="P1938" s="54"/>
      <c r="Q1938" s="54"/>
      <c r="R1938" s="54"/>
      <c r="S1938" s="54"/>
      <c r="T1938" s="54"/>
      <c r="U1938" s="54"/>
      <c r="V1938" s="54"/>
      <c r="W1938" s="54"/>
      <c r="AQ1938" s="117" t="s">
        <v>59</v>
      </c>
      <c r="AR1938" s="117" t="s">
        <v>5225</v>
      </c>
      <c r="AS1938" s="117">
        <v>3159357</v>
      </c>
      <c r="AT1938" s="117"/>
      <c r="AU1938" s="117"/>
    </row>
    <row r="1939" spans="1:47" s="139" customFormat="1" ht="30" customHeight="1">
      <c r="A1939" s="54"/>
      <c r="B1939" s="54"/>
      <c r="C1939" s="54"/>
      <c r="D1939" s="54"/>
      <c r="E1939" s="54"/>
      <c r="F1939" s="54"/>
      <c r="G1939" s="54"/>
      <c r="H1939" s="54"/>
      <c r="I1939" s="54"/>
      <c r="J1939" s="54"/>
      <c r="K1939" s="54"/>
      <c r="L1939" s="54"/>
      <c r="M1939" s="54"/>
      <c r="N1939" s="54"/>
      <c r="O1939" s="54"/>
      <c r="P1939" s="54"/>
      <c r="Q1939" s="54"/>
      <c r="R1939" s="54"/>
      <c r="S1939" s="54"/>
      <c r="T1939" s="54"/>
      <c r="U1939" s="54"/>
      <c r="V1939" s="54"/>
      <c r="W1939" s="54"/>
      <c r="AQ1939" s="117" t="s">
        <v>59</v>
      </c>
      <c r="AR1939" s="117" t="s">
        <v>5226</v>
      </c>
      <c r="AS1939" s="117">
        <v>3159506</v>
      </c>
      <c r="AT1939" s="117"/>
      <c r="AU1939" s="117"/>
    </row>
    <row r="1940" spans="1:47" s="139" customFormat="1" ht="30" customHeight="1">
      <c r="A1940" s="54"/>
      <c r="B1940" s="54"/>
      <c r="C1940" s="54"/>
      <c r="D1940" s="54"/>
      <c r="E1940" s="54"/>
      <c r="F1940" s="54"/>
      <c r="G1940" s="54"/>
      <c r="H1940" s="54"/>
      <c r="I1940" s="54"/>
      <c r="J1940" s="54"/>
      <c r="K1940" s="54"/>
      <c r="L1940" s="54"/>
      <c r="M1940" s="54"/>
      <c r="N1940" s="54"/>
      <c r="O1940" s="54"/>
      <c r="P1940" s="54"/>
      <c r="Q1940" s="54"/>
      <c r="R1940" s="54"/>
      <c r="S1940" s="54"/>
      <c r="T1940" s="54"/>
      <c r="U1940" s="54"/>
      <c r="V1940" s="54"/>
      <c r="W1940" s="54"/>
      <c r="AQ1940" s="117" t="s">
        <v>59</v>
      </c>
      <c r="AR1940" s="117" t="s">
        <v>5227</v>
      </c>
      <c r="AS1940" s="117">
        <v>3159605</v>
      </c>
      <c r="AT1940" s="117"/>
      <c r="AU1940" s="117"/>
    </row>
    <row r="1941" spans="1:47" s="139" customFormat="1" ht="30" customHeight="1">
      <c r="A1941" s="54"/>
      <c r="B1941" s="54"/>
      <c r="C1941" s="54"/>
      <c r="D1941" s="54"/>
      <c r="E1941" s="54"/>
      <c r="F1941" s="54"/>
      <c r="G1941" s="54"/>
      <c r="H1941" s="54"/>
      <c r="I1941" s="54"/>
      <c r="J1941" s="54"/>
      <c r="K1941" s="54"/>
      <c r="L1941" s="54"/>
      <c r="M1941" s="54"/>
      <c r="N1941" s="54"/>
      <c r="O1941" s="54"/>
      <c r="P1941" s="54"/>
      <c r="Q1941" s="54"/>
      <c r="R1941" s="54"/>
      <c r="S1941" s="54"/>
      <c r="T1941" s="54"/>
      <c r="U1941" s="54"/>
      <c r="V1941" s="54"/>
      <c r="W1941" s="54"/>
      <c r="AQ1941" s="117" t="s">
        <v>59</v>
      </c>
      <c r="AR1941" s="117" t="s">
        <v>5228</v>
      </c>
      <c r="AS1941" s="117">
        <v>3159704</v>
      </c>
      <c r="AT1941" s="117"/>
      <c r="AU1941" s="117"/>
    </row>
    <row r="1942" spans="1:47" s="139" customFormat="1" ht="30" customHeight="1">
      <c r="A1942" s="54"/>
      <c r="B1942" s="54"/>
      <c r="C1942" s="54"/>
      <c r="D1942" s="54"/>
      <c r="E1942" s="54"/>
      <c r="F1942" s="54"/>
      <c r="G1942" s="54"/>
      <c r="H1942" s="54"/>
      <c r="I1942" s="54"/>
      <c r="J1942" s="54"/>
      <c r="K1942" s="54"/>
      <c r="L1942" s="54"/>
      <c r="M1942" s="54"/>
      <c r="N1942" s="54"/>
      <c r="O1942" s="54"/>
      <c r="P1942" s="54"/>
      <c r="Q1942" s="54"/>
      <c r="R1942" s="54"/>
      <c r="S1942" s="54"/>
      <c r="T1942" s="54"/>
      <c r="U1942" s="54"/>
      <c r="V1942" s="54"/>
      <c r="W1942" s="54"/>
      <c r="AQ1942" s="117" t="s">
        <v>59</v>
      </c>
      <c r="AR1942" s="117" t="s">
        <v>5229</v>
      </c>
      <c r="AS1942" s="117">
        <v>3159803</v>
      </c>
      <c r="AT1942" s="117"/>
      <c r="AU1942" s="117"/>
    </row>
    <row r="1943" spans="1:47" s="139" customFormat="1" ht="30" customHeight="1">
      <c r="A1943" s="54"/>
      <c r="B1943" s="54"/>
      <c r="C1943" s="54"/>
      <c r="D1943" s="54"/>
      <c r="E1943" s="54"/>
      <c r="F1943" s="54"/>
      <c r="G1943" s="54"/>
      <c r="H1943" s="54"/>
      <c r="I1943" s="54"/>
      <c r="J1943" s="54"/>
      <c r="K1943" s="54"/>
      <c r="L1943" s="54"/>
      <c r="M1943" s="54"/>
      <c r="N1943" s="54"/>
      <c r="O1943" s="54"/>
      <c r="P1943" s="54"/>
      <c r="Q1943" s="54"/>
      <c r="R1943" s="54"/>
      <c r="S1943" s="54"/>
      <c r="T1943" s="54"/>
      <c r="U1943" s="54"/>
      <c r="V1943" s="54"/>
      <c r="W1943" s="54"/>
      <c r="AQ1943" s="117" t="s">
        <v>59</v>
      </c>
      <c r="AR1943" s="117" t="s">
        <v>5230</v>
      </c>
      <c r="AS1943" s="117">
        <v>3158300</v>
      </c>
      <c r="AT1943" s="117"/>
      <c r="AU1943" s="117"/>
    </row>
    <row r="1944" spans="1:47" s="139" customFormat="1" ht="30" customHeight="1">
      <c r="A1944" s="54"/>
      <c r="B1944" s="54"/>
      <c r="C1944" s="54"/>
      <c r="D1944" s="54"/>
      <c r="E1944" s="54"/>
      <c r="F1944" s="54"/>
      <c r="G1944" s="54"/>
      <c r="H1944" s="54"/>
      <c r="I1944" s="54"/>
      <c r="J1944" s="54"/>
      <c r="K1944" s="54"/>
      <c r="L1944" s="54"/>
      <c r="M1944" s="54"/>
      <c r="N1944" s="54"/>
      <c r="O1944" s="54"/>
      <c r="P1944" s="54"/>
      <c r="Q1944" s="54"/>
      <c r="R1944" s="54"/>
      <c r="S1944" s="54"/>
      <c r="T1944" s="54"/>
      <c r="U1944" s="54"/>
      <c r="V1944" s="54"/>
      <c r="W1944" s="54"/>
      <c r="AQ1944" s="117" t="s">
        <v>59</v>
      </c>
      <c r="AR1944" s="117" t="s">
        <v>5231</v>
      </c>
      <c r="AS1944" s="117">
        <v>3158409</v>
      </c>
      <c r="AT1944" s="117"/>
      <c r="AU1944" s="117"/>
    </row>
    <row r="1945" spans="1:47" s="139" customFormat="1" ht="30" customHeight="1">
      <c r="A1945" s="54"/>
      <c r="B1945" s="54"/>
      <c r="C1945" s="54"/>
      <c r="D1945" s="54"/>
      <c r="E1945" s="54"/>
      <c r="F1945" s="54"/>
      <c r="G1945" s="54"/>
      <c r="H1945" s="54"/>
      <c r="I1945" s="54"/>
      <c r="J1945" s="54"/>
      <c r="K1945" s="54"/>
      <c r="L1945" s="54"/>
      <c r="M1945" s="54"/>
      <c r="N1945" s="54"/>
      <c r="O1945" s="54"/>
      <c r="P1945" s="54"/>
      <c r="Q1945" s="54"/>
      <c r="R1945" s="54"/>
      <c r="S1945" s="54"/>
      <c r="T1945" s="54"/>
      <c r="U1945" s="54"/>
      <c r="V1945" s="54"/>
      <c r="W1945" s="54"/>
      <c r="AQ1945" s="117" t="s">
        <v>59</v>
      </c>
      <c r="AR1945" s="117" t="s">
        <v>5232</v>
      </c>
      <c r="AS1945" s="117">
        <v>3158508</v>
      </c>
      <c r="AT1945" s="117"/>
      <c r="AU1945" s="117"/>
    </row>
    <row r="1946" spans="1:47" s="139" customFormat="1" ht="30" customHeight="1">
      <c r="A1946" s="54"/>
      <c r="B1946" s="54"/>
      <c r="C1946" s="54"/>
      <c r="D1946" s="54"/>
      <c r="E1946" s="54"/>
      <c r="F1946" s="54"/>
      <c r="G1946" s="54"/>
      <c r="H1946" s="54"/>
      <c r="I1946" s="54"/>
      <c r="J1946" s="54"/>
      <c r="K1946" s="54"/>
      <c r="L1946" s="54"/>
      <c r="M1946" s="54"/>
      <c r="N1946" s="54"/>
      <c r="O1946" s="54"/>
      <c r="P1946" s="54"/>
      <c r="Q1946" s="54"/>
      <c r="R1946" s="54"/>
      <c r="S1946" s="54"/>
      <c r="T1946" s="54"/>
      <c r="U1946" s="54"/>
      <c r="V1946" s="54"/>
      <c r="W1946" s="54"/>
      <c r="AQ1946" s="117" t="s">
        <v>59</v>
      </c>
      <c r="AR1946" s="117" t="s">
        <v>5233</v>
      </c>
      <c r="AS1946" s="117">
        <v>3158607</v>
      </c>
      <c r="AT1946" s="117"/>
      <c r="AU1946" s="117"/>
    </row>
    <row r="1947" spans="1:47" s="139" customFormat="1" ht="30" customHeight="1">
      <c r="A1947" s="54"/>
      <c r="B1947" s="54"/>
      <c r="C1947" s="54"/>
      <c r="D1947" s="54"/>
      <c r="E1947" s="54"/>
      <c r="F1947" s="54"/>
      <c r="G1947" s="54"/>
      <c r="H1947" s="54"/>
      <c r="I1947" s="54"/>
      <c r="J1947" s="54"/>
      <c r="K1947" s="54"/>
      <c r="L1947" s="54"/>
      <c r="M1947" s="54"/>
      <c r="N1947" s="54"/>
      <c r="O1947" s="54"/>
      <c r="P1947" s="54"/>
      <c r="Q1947" s="54"/>
      <c r="R1947" s="54"/>
      <c r="S1947" s="54"/>
      <c r="T1947" s="54"/>
      <c r="U1947" s="54"/>
      <c r="V1947" s="54"/>
      <c r="W1947" s="54"/>
      <c r="AQ1947" s="117" t="s">
        <v>59</v>
      </c>
      <c r="AR1947" s="117" t="s">
        <v>5234</v>
      </c>
      <c r="AS1947" s="117">
        <v>3158706</v>
      </c>
      <c r="AT1947" s="117"/>
      <c r="AU1947" s="117"/>
    </row>
    <row r="1948" spans="1:47" s="139" customFormat="1" ht="30" customHeight="1">
      <c r="A1948" s="54"/>
      <c r="B1948" s="54"/>
      <c r="C1948" s="54"/>
      <c r="D1948" s="54"/>
      <c r="E1948" s="54"/>
      <c r="F1948" s="54"/>
      <c r="G1948" s="54"/>
      <c r="H1948" s="54"/>
      <c r="I1948" s="54"/>
      <c r="J1948" s="54"/>
      <c r="K1948" s="54"/>
      <c r="L1948" s="54"/>
      <c r="M1948" s="54"/>
      <c r="N1948" s="54"/>
      <c r="O1948" s="54"/>
      <c r="P1948" s="54"/>
      <c r="Q1948" s="54"/>
      <c r="R1948" s="54"/>
      <c r="S1948" s="54"/>
      <c r="T1948" s="54"/>
      <c r="U1948" s="54"/>
      <c r="V1948" s="54"/>
      <c r="W1948" s="54"/>
      <c r="AQ1948" s="117" t="s">
        <v>59</v>
      </c>
      <c r="AR1948" s="117" t="s">
        <v>5235</v>
      </c>
      <c r="AS1948" s="117">
        <v>3158805</v>
      </c>
      <c r="AT1948" s="117"/>
      <c r="AU1948" s="117"/>
    </row>
    <row r="1949" spans="1:47" s="139" customFormat="1" ht="30" customHeight="1">
      <c r="A1949" s="54"/>
      <c r="B1949" s="54"/>
      <c r="C1949" s="54"/>
      <c r="D1949" s="54"/>
      <c r="E1949" s="54"/>
      <c r="F1949" s="54"/>
      <c r="G1949" s="54"/>
      <c r="H1949" s="54"/>
      <c r="I1949" s="54"/>
      <c r="J1949" s="54"/>
      <c r="K1949" s="54"/>
      <c r="L1949" s="54"/>
      <c r="M1949" s="54"/>
      <c r="N1949" s="54"/>
      <c r="O1949" s="54"/>
      <c r="P1949" s="54"/>
      <c r="Q1949" s="54"/>
      <c r="R1949" s="54"/>
      <c r="S1949" s="54"/>
      <c r="T1949" s="54"/>
      <c r="U1949" s="54"/>
      <c r="V1949" s="54"/>
      <c r="W1949" s="54"/>
      <c r="AQ1949" s="117" t="s">
        <v>59</v>
      </c>
      <c r="AR1949" s="117" t="s">
        <v>5236</v>
      </c>
      <c r="AS1949" s="117">
        <v>3158904</v>
      </c>
      <c r="AT1949" s="117"/>
      <c r="AU1949" s="117"/>
    </row>
    <row r="1950" spans="1:47" s="139" customFormat="1" ht="30" customHeight="1">
      <c r="A1950" s="54"/>
      <c r="B1950" s="54"/>
      <c r="C1950" s="54"/>
      <c r="D1950" s="54"/>
      <c r="E1950" s="54"/>
      <c r="F1950" s="54"/>
      <c r="G1950" s="54"/>
      <c r="H1950" s="54"/>
      <c r="I1950" s="54"/>
      <c r="J1950" s="54"/>
      <c r="K1950" s="54"/>
      <c r="L1950" s="54"/>
      <c r="M1950" s="54"/>
      <c r="N1950" s="54"/>
      <c r="O1950" s="54"/>
      <c r="P1950" s="54"/>
      <c r="Q1950" s="54"/>
      <c r="R1950" s="54"/>
      <c r="S1950" s="54"/>
      <c r="T1950" s="54"/>
      <c r="U1950" s="54"/>
      <c r="V1950" s="54"/>
      <c r="W1950" s="54"/>
      <c r="AQ1950" s="117" t="s">
        <v>59</v>
      </c>
      <c r="AR1950" s="117" t="s">
        <v>5237</v>
      </c>
      <c r="AS1950" s="117">
        <v>3158953</v>
      </c>
      <c r="AT1950" s="117"/>
      <c r="AU1950" s="117"/>
    </row>
    <row r="1951" spans="1:47" s="139" customFormat="1" ht="30" customHeight="1">
      <c r="A1951" s="54"/>
      <c r="B1951" s="54"/>
      <c r="C1951" s="54"/>
      <c r="D1951" s="54"/>
      <c r="E1951" s="54"/>
      <c r="F1951" s="54"/>
      <c r="G1951" s="54"/>
      <c r="H1951" s="54"/>
      <c r="I1951" s="54"/>
      <c r="J1951" s="54"/>
      <c r="K1951" s="54"/>
      <c r="L1951" s="54"/>
      <c r="M1951" s="54"/>
      <c r="N1951" s="54"/>
      <c r="O1951" s="54"/>
      <c r="P1951" s="54"/>
      <c r="Q1951" s="54"/>
      <c r="R1951" s="54"/>
      <c r="S1951" s="54"/>
      <c r="T1951" s="54"/>
      <c r="U1951" s="54"/>
      <c r="V1951" s="54"/>
      <c r="W1951" s="54"/>
      <c r="AQ1951" s="117" t="s">
        <v>59</v>
      </c>
      <c r="AR1951" s="117" t="s">
        <v>5238</v>
      </c>
      <c r="AS1951" s="117">
        <v>3159001</v>
      </c>
      <c r="AT1951" s="117"/>
      <c r="AU1951" s="117"/>
    </row>
    <row r="1952" spans="1:47" s="139" customFormat="1" ht="30" customHeight="1">
      <c r="A1952" s="54"/>
      <c r="B1952" s="54"/>
      <c r="C1952" s="54"/>
      <c r="D1952" s="54"/>
      <c r="E1952" s="54"/>
      <c r="F1952" s="54"/>
      <c r="G1952" s="54"/>
      <c r="H1952" s="54"/>
      <c r="I1952" s="54"/>
      <c r="J1952" s="54"/>
      <c r="K1952" s="54"/>
      <c r="L1952" s="54"/>
      <c r="M1952" s="54"/>
      <c r="N1952" s="54"/>
      <c r="O1952" s="54"/>
      <c r="P1952" s="54"/>
      <c r="Q1952" s="54"/>
      <c r="R1952" s="54"/>
      <c r="S1952" s="54"/>
      <c r="T1952" s="54"/>
      <c r="U1952" s="54"/>
      <c r="V1952" s="54"/>
      <c r="W1952" s="54"/>
      <c r="AQ1952" s="117" t="s">
        <v>59</v>
      </c>
      <c r="AR1952" s="117" t="s">
        <v>5239</v>
      </c>
      <c r="AS1952" s="117">
        <v>3159100</v>
      </c>
      <c r="AT1952" s="117"/>
      <c r="AU1952" s="117"/>
    </row>
    <row r="1953" spans="1:47" s="139" customFormat="1" ht="30" customHeight="1">
      <c r="A1953" s="54"/>
      <c r="B1953" s="54"/>
      <c r="C1953" s="54"/>
      <c r="D1953" s="54"/>
      <c r="E1953" s="54"/>
      <c r="F1953" s="54"/>
      <c r="G1953" s="54"/>
      <c r="H1953" s="54"/>
      <c r="I1953" s="54"/>
      <c r="J1953" s="54"/>
      <c r="K1953" s="54"/>
      <c r="L1953" s="54"/>
      <c r="M1953" s="54"/>
      <c r="N1953" s="54"/>
      <c r="O1953" s="54"/>
      <c r="P1953" s="54"/>
      <c r="Q1953" s="54"/>
      <c r="R1953" s="54"/>
      <c r="S1953" s="54"/>
      <c r="T1953" s="54"/>
      <c r="U1953" s="54"/>
      <c r="V1953" s="54"/>
      <c r="W1953" s="54"/>
      <c r="AQ1953" s="117" t="s">
        <v>59</v>
      </c>
      <c r="AR1953" s="117" t="s">
        <v>5240</v>
      </c>
      <c r="AS1953" s="117">
        <v>3159902</v>
      </c>
      <c r="AT1953" s="117"/>
      <c r="AU1953" s="117"/>
    </row>
    <row r="1954" spans="1:47" s="139" customFormat="1" ht="30" customHeight="1">
      <c r="A1954" s="54"/>
      <c r="B1954" s="54"/>
      <c r="C1954" s="54"/>
      <c r="D1954" s="54"/>
      <c r="E1954" s="54"/>
      <c r="F1954" s="54"/>
      <c r="G1954" s="54"/>
      <c r="H1954" s="54"/>
      <c r="I1954" s="54"/>
      <c r="J1954" s="54"/>
      <c r="K1954" s="54"/>
      <c r="L1954" s="54"/>
      <c r="M1954" s="54"/>
      <c r="N1954" s="54"/>
      <c r="O1954" s="54"/>
      <c r="P1954" s="54"/>
      <c r="Q1954" s="54"/>
      <c r="R1954" s="54"/>
      <c r="S1954" s="54"/>
      <c r="T1954" s="54"/>
      <c r="U1954" s="54"/>
      <c r="V1954" s="54"/>
      <c r="W1954" s="54"/>
      <c r="AQ1954" s="117" t="s">
        <v>59</v>
      </c>
      <c r="AR1954" s="117" t="s">
        <v>5241</v>
      </c>
      <c r="AS1954" s="117">
        <v>3160009</v>
      </c>
      <c r="AT1954" s="117"/>
      <c r="AU1954" s="117"/>
    </row>
    <row r="1955" spans="1:47" s="139" customFormat="1" ht="30" customHeight="1">
      <c r="A1955" s="54"/>
      <c r="B1955" s="54"/>
      <c r="C1955" s="54"/>
      <c r="D1955" s="54"/>
      <c r="E1955" s="54"/>
      <c r="F1955" s="54"/>
      <c r="G1955" s="54"/>
      <c r="H1955" s="54"/>
      <c r="I1955" s="54"/>
      <c r="J1955" s="54"/>
      <c r="K1955" s="54"/>
      <c r="L1955" s="54"/>
      <c r="M1955" s="54"/>
      <c r="N1955" s="54"/>
      <c r="O1955" s="54"/>
      <c r="P1955" s="54"/>
      <c r="Q1955" s="54"/>
      <c r="R1955" s="54"/>
      <c r="S1955" s="54"/>
      <c r="T1955" s="54"/>
      <c r="U1955" s="54"/>
      <c r="V1955" s="54"/>
      <c r="W1955" s="54"/>
      <c r="AQ1955" s="117" t="s">
        <v>59</v>
      </c>
      <c r="AR1955" s="117" t="s">
        <v>5242</v>
      </c>
      <c r="AS1955" s="117">
        <v>3160108</v>
      </c>
      <c r="AT1955" s="117"/>
      <c r="AU1955" s="117"/>
    </row>
    <row r="1956" spans="1:47" s="139" customFormat="1" ht="30" customHeight="1">
      <c r="A1956" s="54"/>
      <c r="B1956" s="54"/>
      <c r="C1956" s="54"/>
      <c r="D1956" s="54"/>
      <c r="E1956" s="54"/>
      <c r="F1956" s="54"/>
      <c r="G1956" s="54"/>
      <c r="H1956" s="54"/>
      <c r="I1956" s="54"/>
      <c r="J1956" s="54"/>
      <c r="K1956" s="54"/>
      <c r="L1956" s="54"/>
      <c r="M1956" s="54"/>
      <c r="N1956" s="54"/>
      <c r="O1956" s="54"/>
      <c r="P1956" s="54"/>
      <c r="Q1956" s="54"/>
      <c r="R1956" s="54"/>
      <c r="S1956" s="54"/>
      <c r="T1956" s="54"/>
      <c r="U1956" s="54"/>
      <c r="V1956" s="54"/>
      <c r="W1956" s="54"/>
      <c r="AQ1956" s="117" t="s">
        <v>59</v>
      </c>
      <c r="AR1956" s="117" t="s">
        <v>5243</v>
      </c>
      <c r="AS1956" s="117">
        <v>3160207</v>
      </c>
      <c r="AT1956" s="117"/>
      <c r="AU1956" s="117"/>
    </row>
    <row r="1957" spans="1:47" s="139" customFormat="1" ht="30" customHeight="1">
      <c r="A1957" s="54"/>
      <c r="B1957" s="54"/>
      <c r="C1957" s="54"/>
      <c r="D1957" s="54"/>
      <c r="E1957" s="54"/>
      <c r="F1957" s="54"/>
      <c r="G1957" s="54"/>
      <c r="H1957" s="54"/>
      <c r="I1957" s="54"/>
      <c r="J1957" s="54"/>
      <c r="K1957" s="54"/>
      <c r="L1957" s="54"/>
      <c r="M1957" s="54"/>
      <c r="N1957" s="54"/>
      <c r="O1957" s="54"/>
      <c r="P1957" s="54"/>
      <c r="Q1957" s="54"/>
      <c r="R1957" s="54"/>
      <c r="S1957" s="54"/>
      <c r="T1957" s="54"/>
      <c r="U1957" s="54"/>
      <c r="V1957" s="54"/>
      <c r="W1957" s="54"/>
      <c r="AQ1957" s="117" t="s">
        <v>59</v>
      </c>
      <c r="AR1957" s="117" t="s">
        <v>5244</v>
      </c>
      <c r="AS1957" s="117">
        <v>3160306</v>
      </c>
      <c r="AT1957" s="117"/>
      <c r="AU1957" s="117"/>
    </row>
    <row r="1958" spans="1:47" s="139" customFormat="1" ht="30" customHeight="1">
      <c r="A1958" s="54"/>
      <c r="B1958" s="54"/>
      <c r="C1958" s="54"/>
      <c r="D1958" s="54"/>
      <c r="E1958" s="54"/>
      <c r="F1958" s="54"/>
      <c r="G1958" s="54"/>
      <c r="H1958" s="54"/>
      <c r="I1958" s="54"/>
      <c r="J1958" s="54"/>
      <c r="K1958" s="54"/>
      <c r="L1958" s="54"/>
      <c r="M1958" s="54"/>
      <c r="N1958" s="54"/>
      <c r="O1958" s="54"/>
      <c r="P1958" s="54"/>
      <c r="Q1958" s="54"/>
      <c r="R1958" s="54"/>
      <c r="S1958" s="54"/>
      <c r="T1958" s="54"/>
      <c r="U1958" s="54"/>
      <c r="V1958" s="54"/>
      <c r="W1958" s="54"/>
      <c r="AQ1958" s="117" t="s">
        <v>59</v>
      </c>
      <c r="AR1958" s="117" t="s">
        <v>5245</v>
      </c>
      <c r="AS1958" s="117">
        <v>3160405</v>
      </c>
      <c r="AT1958" s="117"/>
      <c r="AU1958" s="117"/>
    </row>
    <row r="1959" spans="1:47" s="139" customFormat="1" ht="30" customHeight="1">
      <c r="A1959" s="54"/>
      <c r="B1959" s="54"/>
      <c r="C1959" s="54"/>
      <c r="D1959" s="54"/>
      <c r="E1959" s="54"/>
      <c r="F1959" s="54"/>
      <c r="G1959" s="54"/>
      <c r="H1959" s="54"/>
      <c r="I1959" s="54"/>
      <c r="J1959" s="54"/>
      <c r="K1959" s="54"/>
      <c r="L1959" s="54"/>
      <c r="M1959" s="54"/>
      <c r="N1959" s="54"/>
      <c r="O1959" s="54"/>
      <c r="P1959" s="54"/>
      <c r="Q1959" s="54"/>
      <c r="R1959" s="54"/>
      <c r="S1959" s="54"/>
      <c r="T1959" s="54"/>
      <c r="U1959" s="54"/>
      <c r="V1959" s="54"/>
      <c r="W1959" s="54"/>
      <c r="AQ1959" s="117" t="s">
        <v>59</v>
      </c>
      <c r="AR1959" s="117" t="s">
        <v>5246</v>
      </c>
      <c r="AS1959" s="117">
        <v>3160454</v>
      </c>
      <c r="AT1959" s="117"/>
      <c r="AU1959" s="117"/>
    </row>
    <row r="1960" spans="1:47" s="139" customFormat="1" ht="30" customHeight="1">
      <c r="A1960" s="54"/>
      <c r="B1960" s="54"/>
      <c r="C1960" s="54"/>
      <c r="D1960" s="54"/>
      <c r="E1960" s="54"/>
      <c r="F1960" s="54"/>
      <c r="G1960" s="54"/>
      <c r="H1960" s="54"/>
      <c r="I1960" s="54"/>
      <c r="J1960" s="54"/>
      <c r="K1960" s="54"/>
      <c r="L1960" s="54"/>
      <c r="M1960" s="54"/>
      <c r="N1960" s="54"/>
      <c r="O1960" s="54"/>
      <c r="P1960" s="54"/>
      <c r="Q1960" s="54"/>
      <c r="R1960" s="54"/>
      <c r="S1960" s="54"/>
      <c r="T1960" s="54"/>
      <c r="U1960" s="54"/>
      <c r="V1960" s="54"/>
      <c r="W1960" s="54"/>
      <c r="AQ1960" s="117" t="s">
        <v>59</v>
      </c>
      <c r="AR1960" s="117" t="s">
        <v>5247</v>
      </c>
      <c r="AS1960" s="117">
        <v>3160504</v>
      </c>
      <c r="AT1960" s="117"/>
      <c r="AU1960" s="117"/>
    </row>
    <row r="1961" spans="1:47" s="139" customFormat="1" ht="30" customHeight="1">
      <c r="A1961" s="54"/>
      <c r="B1961" s="54"/>
      <c r="C1961" s="54"/>
      <c r="D1961" s="54"/>
      <c r="E1961" s="54"/>
      <c r="F1961" s="54"/>
      <c r="G1961" s="54"/>
      <c r="H1961" s="54"/>
      <c r="I1961" s="54"/>
      <c r="J1961" s="54"/>
      <c r="K1961" s="54"/>
      <c r="L1961" s="54"/>
      <c r="M1961" s="54"/>
      <c r="N1961" s="54"/>
      <c r="O1961" s="54"/>
      <c r="P1961" s="54"/>
      <c r="Q1961" s="54"/>
      <c r="R1961" s="54"/>
      <c r="S1961" s="54"/>
      <c r="T1961" s="54"/>
      <c r="U1961" s="54"/>
      <c r="V1961" s="54"/>
      <c r="W1961" s="54"/>
      <c r="AQ1961" s="117" t="s">
        <v>59</v>
      </c>
      <c r="AR1961" s="117" t="s">
        <v>5248</v>
      </c>
      <c r="AS1961" s="117">
        <v>3160603</v>
      </c>
      <c r="AT1961" s="117"/>
      <c r="AU1961" s="117"/>
    </row>
    <row r="1962" spans="1:47" s="139" customFormat="1" ht="30" customHeight="1">
      <c r="A1962" s="54"/>
      <c r="B1962" s="54"/>
      <c r="C1962" s="54"/>
      <c r="D1962" s="54"/>
      <c r="E1962" s="54"/>
      <c r="F1962" s="54"/>
      <c r="G1962" s="54"/>
      <c r="H1962" s="54"/>
      <c r="I1962" s="54"/>
      <c r="J1962" s="54"/>
      <c r="K1962" s="54"/>
      <c r="L1962" s="54"/>
      <c r="M1962" s="54"/>
      <c r="N1962" s="54"/>
      <c r="O1962" s="54"/>
      <c r="P1962" s="54"/>
      <c r="Q1962" s="54"/>
      <c r="R1962" s="54"/>
      <c r="S1962" s="54"/>
      <c r="T1962" s="54"/>
      <c r="U1962" s="54"/>
      <c r="V1962" s="54"/>
      <c r="W1962" s="54"/>
      <c r="AQ1962" s="117" t="s">
        <v>59</v>
      </c>
      <c r="AR1962" s="117" t="s">
        <v>5249</v>
      </c>
      <c r="AS1962" s="117">
        <v>3160702</v>
      </c>
      <c r="AT1962" s="117"/>
      <c r="AU1962" s="117"/>
    </row>
    <row r="1963" spans="1:47" s="139" customFormat="1" ht="30" customHeight="1">
      <c r="A1963" s="54"/>
      <c r="B1963" s="54"/>
      <c r="C1963" s="54"/>
      <c r="D1963" s="54"/>
      <c r="E1963" s="54"/>
      <c r="F1963" s="54"/>
      <c r="G1963" s="54"/>
      <c r="H1963" s="54"/>
      <c r="I1963" s="54"/>
      <c r="J1963" s="54"/>
      <c r="K1963" s="54"/>
      <c r="L1963" s="54"/>
      <c r="M1963" s="54"/>
      <c r="N1963" s="54"/>
      <c r="O1963" s="54"/>
      <c r="P1963" s="54"/>
      <c r="Q1963" s="54"/>
      <c r="R1963" s="54"/>
      <c r="S1963" s="54"/>
      <c r="T1963" s="54"/>
      <c r="U1963" s="54"/>
      <c r="V1963" s="54"/>
      <c r="W1963" s="54"/>
      <c r="AQ1963" s="117" t="s">
        <v>59</v>
      </c>
      <c r="AR1963" s="117" t="s">
        <v>5250</v>
      </c>
      <c r="AS1963" s="117">
        <v>3160801</v>
      </c>
      <c r="AT1963" s="117"/>
      <c r="AU1963" s="117"/>
    </row>
    <row r="1964" spans="1:47" s="139" customFormat="1" ht="30" customHeight="1">
      <c r="A1964" s="54"/>
      <c r="B1964" s="54"/>
      <c r="C1964" s="54"/>
      <c r="D1964" s="54"/>
      <c r="E1964" s="54"/>
      <c r="F1964" s="54"/>
      <c r="G1964" s="54"/>
      <c r="H1964" s="54"/>
      <c r="I1964" s="54"/>
      <c r="J1964" s="54"/>
      <c r="K1964" s="54"/>
      <c r="L1964" s="54"/>
      <c r="M1964" s="54"/>
      <c r="N1964" s="54"/>
      <c r="O1964" s="54"/>
      <c r="P1964" s="54"/>
      <c r="Q1964" s="54"/>
      <c r="R1964" s="54"/>
      <c r="S1964" s="54"/>
      <c r="T1964" s="54"/>
      <c r="U1964" s="54"/>
      <c r="V1964" s="54"/>
      <c r="W1964" s="54"/>
      <c r="AQ1964" s="117" t="s">
        <v>59</v>
      </c>
      <c r="AR1964" s="117" t="s">
        <v>5251</v>
      </c>
      <c r="AS1964" s="117">
        <v>3160900</v>
      </c>
      <c r="AT1964" s="117"/>
      <c r="AU1964" s="117"/>
    </row>
    <row r="1965" spans="1:47" s="139" customFormat="1" ht="30" customHeight="1">
      <c r="A1965" s="54"/>
      <c r="B1965" s="54"/>
      <c r="C1965" s="54"/>
      <c r="D1965" s="54"/>
      <c r="E1965" s="54"/>
      <c r="F1965" s="54"/>
      <c r="G1965" s="54"/>
      <c r="H1965" s="54"/>
      <c r="I1965" s="54"/>
      <c r="J1965" s="54"/>
      <c r="K1965" s="54"/>
      <c r="L1965" s="54"/>
      <c r="M1965" s="54"/>
      <c r="N1965" s="54"/>
      <c r="O1965" s="54"/>
      <c r="P1965" s="54"/>
      <c r="Q1965" s="54"/>
      <c r="R1965" s="54"/>
      <c r="S1965" s="54"/>
      <c r="T1965" s="54"/>
      <c r="U1965" s="54"/>
      <c r="V1965" s="54"/>
      <c r="W1965" s="54"/>
      <c r="AQ1965" s="117" t="s">
        <v>59</v>
      </c>
      <c r="AR1965" s="117" t="s">
        <v>5252</v>
      </c>
      <c r="AS1965" s="117">
        <v>3160959</v>
      </c>
      <c r="AT1965" s="117"/>
      <c r="AU1965" s="117"/>
    </row>
    <row r="1966" spans="1:47" s="139" customFormat="1" ht="30" customHeight="1">
      <c r="A1966" s="54"/>
      <c r="B1966" s="54"/>
      <c r="C1966" s="54"/>
      <c r="D1966" s="54"/>
      <c r="E1966" s="54"/>
      <c r="F1966" s="54"/>
      <c r="G1966" s="54"/>
      <c r="H1966" s="54"/>
      <c r="I1966" s="54"/>
      <c r="J1966" s="54"/>
      <c r="K1966" s="54"/>
      <c r="L1966" s="54"/>
      <c r="M1966" s="54"/>
      <c r="N1966" s="54"/>
      <c r="O1966" s="54"/>
      <c r="P1966" s="54"/>
      <c r="Q1966" s="54"/>
      <c r="R1966" s="54"/>
      <c r="S1966" s="54"/>
      <c r="T1966" s="54"/>
      <c r="U1966" s="54"/>
      <c r="V1966" s="54"/>
      <c r="W1966" s="54"/>
      <c r="AQ1966" s="117" t="s">
        <v>59</v>
      </c>
      <c r="AR1966" s="117" t="s">
        <v>5253</v>
      </c>
      <c r="AS1966" s="117">
        <v>3161007</v>
      </c>
      <c r="AT1966" s="117"/>
      <c r="AU1966" s="117"/>
    </row>
    <row r="1967" spans="1:47" s="139" customFormat="1" ht="30" customHeight="1">
      <c r="A1967" s="54"/>
      <c r="B1967" s="54"/>
      <c r="C1967" s="54"/>
      <c r="D1967" s="54"/>
      <c r="E1967" s="54"/>
      <c r="F1967" s="54"/>
      <c r="G1967" s="54"/>
      <c r="H1967" s="54"/>
      <c r="I1967" s="54"/>
      <c r="J1967" s="54"/>
      <c r="K1967" s="54"/>
      <c r="L1967" s="54"/>
      <c r="M1967" s="54"/>
      <c r="N1967" s="54"/>
      <c r="O1967" s="54"/>
      <c r="P1967" s="54"/>
      <c r="Q1967" s="54"/>
      <c r="R1967" s="54"/>
      <c r="S1967" s="54"/>
      <c r="T1967" s="54"/>
      <c r="U1967" s="54"/>
      <c r="V1967" s="54"/>
      <c r="W1967" s="54"/>
      <c r="AQ1967" s="117" t="s">
        <v>59</v>
      </c>
      <c r="AR1967" s="117" t="s">
        <v>5254</v>
      </c>
      <c r="AS1967" s="117">
        <v>3161056</v>
      </c>
      <c r="AT1967" s="117"/>
      <c r="AU1967" s="117"/>
    </row>
    <row r="1968" spans="1:47" s="139" customFormat="1" ht="30" customHeight="1">
      <c r="A1968" s="54"/>
      <c r="B1968" s="54"/>
      <c r="C1968" s="54"/>
      <c r="D1968" s="54"/>
      <c r="E1968" s="54"/>
      <c r="F1968" s="54"/>
      <c r="G1968" s="54"/>
      <c r="H1968" s="54"/>
      <c r="I1968" s="54"/>
      <c r="J1968" s="54"/>
      <c r="K1968" s="54"/>
      <c r="L1968" s="54"/>
      <c r="M1968" s="54"/>
      <c r="N1968" s="54"/>
      <c r="O1968" s="54"/>
      <c r="P1968" s="54"/>
      <c r="Q1968" s="54"/>
      <c r="R1968" s="54"/>
      <c r="S1968" s="54"/>
      <c r="T1968" s="54"/>
      <c r="U1968" s="54"/>
      <c r="V1968" s="54"/>
      <c r="W1968" s="54"/>
      <c r="AQ1968" s="117" t="s">
        <v>59</v>
      </c>
      <c r="AR1968" s="117" t="s">
        <v>1628</v>
      </c>
      <c r="AS1968" s="117">
        <v>3161106</v>
      </c>
      <c r="AT1968" s="117"/>
      <c r="AU1968" s="117"/>
    </row>
    <row r="1969" spans="1:47" s="139" customFormat="1" ht="30" customHeight="1">
      <c r="A1969" s="54"/>
      <c r="B1969" s="54"/>
      <c r="C1969" s="54"/>
      <c r="D1969" s="54"/>
      <c r="E1969" s="54"/>
      <c r="F1969" s="54"/>
      <c r="G1969" s="54"/>
      <c r="H1969" s="54"/>
      <c r="I1969" s="54"/>
      <c r="J1969" s="54"/>
      <c r="K1969" s="54"/>
      <c r="L1969" s="54"/>
      <c r="M1969" s="54"/>
      <c r="N1969" s="54"/>
      <c r="O1969" s="54"/>
      <c r="P1969" s="54"/>
      <c r="Q1969" s="54"/>
      <c r="R1969" s="54"/>
      <c r="S1969" s="54"/>
      <c r="T1969" s="54"/>
      <c r="U1969" s="54"/>
      <c r="V1969" s="54"/>
      <c r="W1969" s="54"/>
      <c r="AQ1969" s="117" t="s">
        <v>59</v>
      </c>
      <c r="AR1969" s="117" t="s">
        <v>4560</v>
      </c>
      <c r="AS1969" s="117">
        <v>3161205</v>
      </c>
      <c r="AT1969" s="117"/>
      <c r="AU1969" s="117"/>
    </row>
    <row r="1970" spans="1:47" s="139" customFormat="1" ht="30" customHeight="1">
      <c r="A1970" s="54"/>
      <c r="B1970" s="54"/>
      <c r="C1970" s="54"/>
      <c r="D1970" s="54"/>
      <c r="E1970" s="54"/>
      <c r="F1970" s="54"/>
      <c r="G1970" s="54"/>
      <c r="H1970" s="54"/>
      <c r="I1970" s="54"/>
      <c r="J1970" s="54"/>
      <c r="K1970" s="54"/>
      <c r="L1970" s="54"/>
      <c r="M1970" s="54"/>
      <c r="N1970" s="54"/>
      <c r="O1970" s="54"/>
      <c r="P1970" s="54"/>
      <c r="Q1970" s="54"/>
      <c r="R1970" s="54"/>
      <c r="S1970" s="54"/>
      <c r="T1970" s="54"/>
      <c r="U1970" s="54"/>
      <c r="V1970" s="54"/>
      <c r="W1970" s="54"/>
      <c r="AQ1970" s="117" t="s">
        <v>59</v>
      </c>
      <c r="AR1970" s="117" t="s">
        <v>5255</v>
      </c>
      <c r="AS1970" s="117">
        <v>3161304</v>
      </c>
      <c r="AT1970" s="117"/>
      <c r="AU1970" s="117"/>
    </row>
    <row r="1971" spans="1:47" s="139" customFormat="1" ht="30" customHeight="1">
      <c r="A1971" s="54"/>
      <c r="B1971" s="54"/>
      <c r="C1971" s="54"/>
      <c r="D1971" s="54"/>
      <c r="E1971" s="54"/>
      <c r="F1971" s="54"/>
      <c r="G1971" s="54"/>
      <c r="H1971" s="54"/>
      <c r="I1971" s="54"/>
      <c r="J1971" s="54"/>
      <c r="K1971" s="54"/>
      <c r="L1971" s="54"/>
      <c r="M1971" s="54"/>
      <c r="N1971" s="54"/>
      <c r="O1971" s="54"/>
      <c r="P1971" s="54"/>
      <c r="Q1971" s="54"/>
      <c r="R1971" s="54"/>
      <c r="S1971" s="54"/>
      <c r="T1971" s="54"/>
      <c r="U1971" s="54"/>
      <c r="V1971" s="54"/>
      <c r="W1971" s="54"/>
      <c r="AQ1971" s="117" t="s">
        <v>59</v>
      </c>
      <c r="AR1971" s="117" t="s">
        <v>5256</v>
      </c>
      <c r="AS1971" s="117">
        <v>3161403</v>
      </c>
      <c r="AT1971" s="117"/>
      <c r="AU1971" s="117"/>
    </row>
    <row r="1972" spans="1:47" s="139" customFormat="1" ht="30" customHeight="1">
      <c r="A1972" s="54"/>
      <c r="B1972" s="54"/>
      <c r="C1972" s="54"/>
      <c r="D1972" s="54"/>
      <c r="E1972" s="54"/>
      <c r="F1972" s="54"/>
      <c r="G1972" s="54"/>
      <c r="H1972" s="54"/>
      <c r="I1972" s="54"/>
      <c r="J1972" s="54"/>
      <c r="K1972" s="54"/>
      <c r="L1972" s="54"/>
      <c r="M1972" s="54"/>
      <c r="N1972" s="54"/>
      <c r="O1972" s="54"/>
      <c r="P1972" s="54"/>
      <c r="Q1972" s="54"/>
      <c r="R1972" s="54"/>
      <c r="S1972" s="54"/>
      <c r="T1972" s="54"/>
      <c r="U1972" s="54"/>
      <c r="V1972" s="54"/>
      <c r="W1972" s="54"/>
      <c r="AQ1972" s="117" t="s">
        <v>59</v>
      </c>
      <c r="AR1972" s="117" t="s">
        <v>5257</v>
      </c>
      <c r="AS1972" s="117">
        <v>3161502</v>
      </c>
      <c r="AT1972" s="117"/>
      <c r="AU1972" s="117"/>
    </row>
    <row r="1973" spans="1:47" s="139" customFormat="1" ht="30" customHeight="1">
      <c r="A1973" s="54"/>
      <c r="B1973" s="54"/>
      <c r="C1973" s="54"/>
      <c r="D1973" s="54"/>
      <c r="E1973" s="54"/>
      <c r="F1973" s="54"/>
      <c r="G1973" s="54"/>
      <c r="H1973" s="54"/>
      <c r="I1973" s="54"/>
      <c r="J1973" s="54"/>
      <c r="K1973" s="54"/>
      <c r="L1973" s="54"/>
      <c r="M1973" s="54"/>
      <c r="N1973" s="54"/>
      <c r="O1973" s="54"/>
      <c r="P1973" s="54"/>
      <c r="Q1973" s="54"/>
      <c r="R1973" s="54"/>
      <c r="S1973" s="54"/>
      <c r="T1973" s="54"/>
      <c r="U1973" s="54"/>
      <c r="V1973" s="54"/>
      <c r="W1973" s="54"/>
      <c r="AQ1973" s="117" t="s">
        <v>59</v>
      </c>
      <c r="AR1973" s="117" t="s">
        <v>5258</v>
      </c>
      <c r="AS1973" s="117">
        <v>3161601</v>
      </c>
      <c r="AT1973" s="117"/>
      <c r="AU1973" s="117"/>
    </row>
    <row r="1974" spans="1:47" s="139" customFormat="1" ht="30" customHeight="1">
      <c r="A1974" s="54"/>
      <c r="B1974" s="54"/>
      <c r="C1974" s="54"/>
      <c r="D1974" s="54"/>
      <c r="E1974" s="54"/>
      <c r="F1974" s="54"/>
      <c r="G1974" s="54"/>
      <c r="H1974" s="54"/>
      <c r="I1974" s="54"/>
      <c r="J1974" s="54"/>
      <c r="K1974" s="54"/>
      <c r="L1974" s="54"/>
      <c r="M1974" s="54"/>
      <c r="N1974" s="54"/>
      <c r="O1974" s="54"/>
      <c r="P1974" s="54"/>
      <c r="Q1974" s="54"/>
      <c r="R1974" s="54"/>
      <c r="S1974" s="54"/>
      <c r="T1974" s="54"/>
      <c r="U1974" s="54"/>
      <c r="V1974" s="54"/>
      <c r="W1974" s="54"/>
      <c r="AQ1974" s="117" t="s">
        <v>59</v>
      </c>
      <c r="AR1974" s="117" t="s">
        <v>5259</v>
      </c>
      <c r="AS1974" s="117">
        <v>3161650</v>
      </c>
      <c r="AT1974" s="117"/>
      <c r="AU1974" s="117"/>
    </row>
    <row r="1975" spans="1:47" s="139" customFormat="1" ht="30" customHeight="1">
      <c r="A1975" s="54"/>
      <c r="B1975" s="54"/>
      <c r="C1975" s="54"/>
      <c r="D1975" s="54"/>
      <c r="E1975" s="54"/>
      <c r="F1975" s="54"/>
      <c r="G1975" s="54"/>
      <c r="H1975" s="54"/>
      <c r="I1975" s="54"/>
      <c r="J1975" s="54"/>
      <c r="K1975" s="54"/>
      <c r="L1975" s="54"/>
      <c r="M1975" s="54"/>
      <c r="N1975" s="54"/>
      <c r="O1975" s="54"/>
      <c r="P1975" s="54"/>
      <c r="Q1975" s="54"/>
      <c r="R1975" s="54"/>
      <c r="S1975" s="54"/>
      <c r="T1975" s="54"/>
      <c r="U1975" s="54"/>
      <c r="V1975" s="54"/>
      <c r="W1975" s="54"/>
      <c r="AQ1975" s="117" t="s">
        <v>59</v>
      </c>
      <c r="AR1975" s="117" t="s">
        <v>5260</v>
      </c>
      <c r="AS1975" s="117">
        <v>3161700</v>
      </c>
      <c r="AT1975" s="117"/>
      <c r="AU1975" s="117"/>
    </row>
    <row r="1976" spans="1:47" s="139" customFormat="1" ht="30" customHeight="1">
      <c r="A1976" s="54"/>
      <c r="B1976" s="54"/>
      <c r="C1976" s="54"/>
      <c r="D1976" s="54"/>
      <c r="E1976" s="54"/>
      <c r="F1976" s="54"/>
      <c r="G1976" s="54"/>
      <c r="H1976" s="54"/>
      <c r="I1976" s="54"/>
      <c r="J1976" s="54"/>
      <c r="K1976" s="54"/>
      <c r="L1976" s="54"/>
      <c r="M1976" s="54"/>
      <c r="N1976" s="54"/>
      <c r="O1976" s="54"/>
      <c r="P1976" s="54"/>
      <c r="Q1976" s="54"/>
      <c r="R1976" s="54"/>
      <c r="S1976" s="54"/>
      <c r="T1976" s="54"/>
      <c r="U1976" s="54"/>
      <c r="V1976" s="54"/>
      <c r="W1976" s="54"/>
      <c r="AQ1976" s="117" t="s">
        <v>59</v>
      </c>
      <c r="AR1976" s="117" t="s">
        <v>5261</v>
      </c>
      <c r="AS1976" s="117">
        <v>3161809</v>
      </c>
      <c r="AT1976" s="117"/>
      <c r="AU1976" s="117"/>
    </row>
    <row r="1977" spans="1:47" s="139" customFormat="1" ht="30" customHeight="1">
      <c r="A1977" s="54"/>
      <c r="B1977" s="54"/>
      <c r="C1977" s="54"/>
      <c r="D1977" s="54"/>
      <c r="E1977" s="54"/>
      <c r="F1977" s="54"/>
      <c r="G1977" s="54"/>
      <c r="H1977" s="54"/>
      <c r="I1977" s="54"/>
      <c r="J1977" s="54"/>
      <c r="K1977" s="54"/>
      <c r="L1977" s="54"/>
      <c r="M1977" s="54"/>
      <c r="N1977" s="54"/>
      <c r="O1977" s="54"/>
      <c r="P1977" s="54"/>
      <c r="Q1977" s="54"/>
      <c r="R1977" s="54"/>
      <c r="S1977" s="54"/>
      <c r="T1977" s="54"/>
      <c r="U1977" s="54"/>
      <c r="V1977" s="54"/>
      <c r="W1977" s="54"/>
      <c r="AQ1977" s="117" t="s">
        <v>59</v>
      </c>
      <c r="AR1977" s="117" t="s">
        <v>5262</v>
      </c>
      <c r="AS1977" s="117">
        <v>3161908</v>
      </c>
      <c r="AT1977" s="117"/>
      <c r="AU1977" s="117"/>
    </row>
    <row r="1978" spans="1:47" s="139" customFormat="1" ht="30" customHeight="1">
      <c r="A1978" s="54"/>
      <c r="B1978" s="54"/>
      <c r="C1978" s="54"/>
      <c r="D1978" s="54"/>
      <c r="E1978" s="54"/>
      <c r="F1978" s="54"/>
      <c r="G1978" s="54"/>
      <c r="H1978" s="54"/>
      <c r="I1978" s="54"/>
      <c r="J1978" s="54"/>
      <c r="K1978" s="54"/>
      <c r="L1978" s="54"/>
      <c r="M1978" s="54"/>
      <c r="N1978" s="54"/>
      <c r="O1978" s="54"/>
      <c r="P1978" s="54"/>
      <c r="Q1978" s="54"/>
      <c r="R1978" s="54"/>
      <c r="S1978" s="54"/>
      <c r="T1978" s="54"/>
      <c r="U1978" s="54"/>
      <c r="V1978" s="54"/>
      <c r="W1978" s="54"/>
      <c r="AQ1978" s="117" t="s">
        <v>59</v>
      </c>
      <c r="AR1978" s="117" t="s">
        <v>5263</v>
      </c>
      <c r="AS1978" s="117">
        <v>3125507</v>
      </c>
      <c r="AT1978" s="117"/>
      <c r="AU1978" s="117"/>
    </row>
    <row r="1979" spans="1:47" s="139" customFormat="1" ht="30" customHeight="1">
      <c r="A1979" s="54"/>
      <c r="B1979" s="54"/>
      <c r="C1979" s="54"/>
      <c r="D1979" s="54"/>
      <c r="E1979" s="54"/>
      <c r="F1979" s="54"/>
      <c r="G1979" s="54"/>
      <c r="H1979" s="54"/>
      <c r="I1979" s="54"/>
      <c r="J1979" s="54"/>
      <c r="K1979" s="54"/>
      <c r="L1979" s="54"/>
      <c r="M1979" s="54"/>
      <c r="N1979" s="54"/>
      <c r="O1979" s="54"/>
      <c r="P1979" s="54"/>
      <c r="Q1979" s="54"/>
      <c r="R1979" s="54"/>
      <c r="S1979" s="54"/>
      <c r="T1979" s="54"/>
      <c r="U1979" s="54"/>
      <c r="V1979" s="54"/>
      <c r="W1979" s="54"/>
      <c r="AQ1979" s="117" t="s">
        <v>59</v>
      </c>
      <c r="AR1979" s="117" t="s">
        <v>5264</v>
      </c>
      <c r="AS1979" s="117">
        <v>3162005</v>
      </c>
      <c r="AT1979" s="117"/>
      <c r="AU1979" s="117"/>
    </row>
    <row r="1980" spans="1:47" s="139" customFormat="1" ht="30" customHeight="1">
      <c r="A1980" s="54"/>
      <c r="B1980" s="54"/>
      <c r="C1980" s="54"/>
      <c r="D1980" s="54"/>
      <c r="E1980" s="54"/>
      <c r="F1980" s="54"/>
      <c r="G1980" s="54"/>
      <c r="H1980" s="54"/>
      <c r="I1980" s="54"/>
      <c r="J1980" s="54"/>
      <c r="K1980" s="54"/>
      <c r="L1980" s="54"/>
      <c r="M1980" s="54"/>
      <c r="N1980" s="54"/>
      <c r="O1980" s="54"/>
      <c r="P1980" s="54"/>
      <c r="Q1980" s="54"/>
      <c r="R1980" s="54"/>
      <c r="S1980" s="54"/>
      <c r="T1980" s="54"/>
      <c r="U1980" s="54"/>
      <c r="V1980" s="54"/>
      <c r="W1980" s="54"/>
      <c r="AQ1980" s="117" t="s">
        <v>59</v>
      </c>
      <c r="AR1980" s="117" t="s">
        <v>5265</v>
      </c>
      <c r="AS1980" s="117">
        <v>3162104</v>
      </c>
      <c r="AT1980" s="117"/>
      <c r="AU1980" s="117"/>
    </row>
    <row r="1981" spans="1:47" s="139" customFormat="1" ht="30" customHeight="1">
      <c r="A1981" s="54"/>
      <c r="B1981" s="54"/>
      <c r="C1981" s="54"/>
      <c r="D1981" s="54"/>
      <c r="E1981" s="54"/>
      <c r="F1981" s="54"/>
      <c r="G1981" s="54"/>
      <c r="H1981" s="54"/>
      <c r="I1981" s="54"/>
      <c r="J1981" s="54"/>
      <c r="K1981" s="54"/>
      <c r="L1981" s="54"/>
      <c r="M1981" s="54"/>
      <c r="N1981" s="54"/>
      <c r="O1981" s="54"/>
      <c r="P1981" s="54"/>
      <c r="Q1981" s="54"/>
      <c r="R1981" s="54"/>
      <c r="S1981" s="54"/>
      <c r="T1981" s="54"/>
      <c r="U1981" s="54"/>
      <c r="V1981" s="54"/>
      <c r="W1981" s="54"/>
      <c r="AQ1981" s="117" t="s">
        <v>59</v>
      </c>
      <c r="AR1981" s="117" t="s">
        <v>5266</v>
      </c>
      <c r="AS1981" s="117">
        <v>3162203</v>
      </c>
      <c r="AT1981" s="117"/>
      <c r="AU1981" s="117"/>
    </row>
    <row r="1982" spans="1:47" s="139" customFormat="1" ht="30" customHeight="1">
      <c r="A1982" s="54"/>
      <c r="B1982" s="54"/>
      <c r="C1982" s="54"/>
      <c r="D1982" s="54"/>
      <c r="E1982" s="54"/>
      <c r="F1982" s="54"/>
      <c r="G1982" s="54"/>
      <c r="H1982" s="54"/>
      <c r="I1982" s="54"/>
      <c r="J1982" s="54"/>
      <c r="K1982" s="54"/>
      <c r="L1982" s="54"/>
      <c r="M1982" s="54"/>
      <c r="N1982" s="54"/>
      <c r="O1982" s="54"/>
      <c r="P1982" s="54"/>
      <c r="Q1982" s="54"/>
      <c r="R1982" s="54"/>
      <c r="S1982" s="54"/>
      <c r="T1982" s="54"/>
      <c r="U1982" s="54"/>
      <c r="V1982" s="54"/>
      <c r="W1982" s="54"/>
      <c r="AQ1982" s="117" t="s">
        <v>59</v>
      </c>
      <c r="AR1982" s="117" t="s">
        <v>5267</v>
      </c>
      <c r="AS1982" s="117">
        <v>3162252</v>
      </c>
      <c r="AT1982" s="117"/>
      <c r="AU1982" s="117"/>
    </row>
    <row r="1983" spans="1:47" s="139" customFormat="1" ht="30" customHeight="1">
      <c r="A1983" s="54"/>
      <c r="B1983" s="54"/>
      <c r="C1983" s="54"/>
      <c r="D1983" s="54"/>
      <c r="E1983" s="54"/>
      <c r="F1983" s="54"/>
      <c r="G1983" s="54"/>
      <c r="H1983" s="54"/>
      <c r="I1983" s="54"/>
      <c r="J1983" s="54"/>
      <c r="K1983" s="54"/>
      <c r="L1983" s="54"/>
      <c r="M1983" s="54"/>
      <c r="N1983" s="54"/>
      <c r="O1983" s="54"/>
      <c r="P1983" s="54"/>
      <c r="Q1983" s="54"/>
      <c r="R1983" s="54"/>
      <c r="S1983" s="54"/>
      <c r="T1983" s="54"/>
      <c r="U1983" s="54"/>
      <c r="V1983" s="54"/>
      <c r="W1983" s="54"/>
      <c r="AQ1983" s="117" t="s">
        <v>59</v>
      </c>
      <c r="AR1983" s="117" t="s">
        <v>5268</v>
      </c>
      <c r="AS1983" s="117">
        <v>3162302</v>
      </c>
      <c r="AT1983" s="117"/>
      <c r="AU1983" s="117"/>
    </row>
    <row r="1984" spans="1:47" s="139" customFormat="1" ht="30" customHeight="1">
      <c r="A1984" s="54"/>
      <c r="B1984" s="54"/>
      <c r="C1984" s="54"/>
      <c r="D1984" s="54"/>
      <c r="E1984" s="54"/>
      <c r="F1984" s="54"/>
      <c r="G1984" s="54"/>
      <c r="H1984" s="54"/>
      <c r="I1984" s="54"/>
      <c r="J1984" s="54"/>
      <c r="K1984" s="54"/>
      <c r="L1984" s="54"/>
      <c r="M1984" s="54"/>
      <c r="N1984" s="54"/>
      <c r="O1984" s="54"/>
      <c r="P1984" s="54"/>
      <c r="Q1984" s="54"/>
      <c r="R1984" s="54"/>
      <c r="S1984" s="54"/>
      <c r="T1984" s="54"/>
      <c r="U1984" s="54"/>
      <c r="V1984" s="54"/>
      <c r="W1984" s="54"/>
      <c r="AQ1984" s="117" t="s">
        <v>59</v>
      </c>
      <c r="AR1984" s="117" t="s">
        <v>5269</v>
      </c>
      <c r="AS1984" s="117">
        <v>3162401</v>
      </c>
      <c r="AT1984" s="117"/>
      <c r="AU1984" s="117"/>
    </row>
    <row r="1985" spans="1:47" s="139" customFormat="1" ht="30" customHeight="1">
      <c r="A1985" s="54"/>
      <c r="B1985" s="54"/>
      <c r="C1985" s="54"/>
      <c r="D1985" s="54"/>
      <c r="E1985" s="54"/>
      <c r="F1985" s="54"/>
      <c r="G1985" s="54"/>
      <c r="H1985" s="54"/>
      <c r="I1985" s="54"/>
      <c r="J1985" s="54"/>
      <c r="K1985" s="54"/>
      <c r="L1985" s="54"/>
      <c r="M1985" s="54"/>
      <c r="N1985" s="54"/>
      <c r="O1985" s="54"/>
      <c r="P1985" s="54"/>
      <c r="Q1985" s="54"/>
      <c r="R1985" s="54"/>
      <c r="S1985" s="54"/>
      <c r="T1985" s="54"/>
      <c r="U1985" s="54"/>
      <c r="V1985" s="54"/>
      <c r="W1985" s="54"/>
      <c r="AQ1985" s="117" t="s">
        <v>59</v>
      </c>
      <c r="AR1985" s="117" t="s">
        <v>5270</v>
      </c>
      <c r="AS1985" s="117">
        <v>3162450</v>
      </c>
      <c r="AT1985" s="117"/>
      <c r="AU1985" s="117"/>
    </row>
    <row r="1986" spans="1:47" s="139" customFormat="1" ht="30" customHeight="1">
      <c r="A1986" s="54"/>
      <c r="B1986" s="54"/>
      <c r="C1986" s="54"/>
      <c r="D1986" s="54"/>
      <c r="E1986" s="54"/>
      <c r="F1986" s="54"/>
      <c r="G1986" s="54"/>
      <c r="H1986" s="54"/>
      <c r="I1986" s="54"/>
      <c r="J1986" s="54"/>
      <c r="K1986" s="54"/>
      <c r="L1986" s="54"/>
      <c r="M1986" s="54"/>
      <c r="N1986" s="54"/>
      <c r="O1986" s="54"/>
      <c r="P1986" s="54"/>
      <c r="Q1986" s="54"/>
      <c r="R1986" s="54"/>
      <c r="S1986" s="54"/>
      <c r="T1986" s="54"/>
      <c r="U1986" s="54"/>
      <c r="V1986" s="54"/>
      <c r="W1986" s="54"/>
      <c r="AQ1986" s="117" t="s">
        <v>59</v>
      </c>
      <c r="AR1986" s="117" t="s">
        <v>5271</v>
      </c>
      <c r="AS1986" s="117">
        <v>3162500</v>
      </c>
      <c r="AT1986" s="117"/>
      <c r="AU1986" s="117"/>
    </row>
    <row r="1987" spans="1:47" s="139" customFormat="1" ht="30" customHeight="1">
      <c r="A1987" s="54"/>
      <c r="B1987" s="54"/>
      <c r="C1987" s="54"/>
      <c r="D1987" s="54"/>
      <c r="E1987" s="54"/>
      <c r="F1987" s="54"/>
      <c r="G1987" s="54"/>
      <c r="H1987" s="54"/>
      <c r="I1987" s="54"/>
      <c r="J1987" s="54"/>
      <c r="K1987" s="54"/>
      <c r="L1987" s="54"/>
      <c r="M1987" s="54"/>
      <c r="N1987" s="54"/>
      <c r="O1987" s="54"/>
      <c r="P1987" s="54"/>
      <c r="Q1987" s="54"/>
      <c r="R1987" s="54"/>
      <c r="S1987" s="54"/>
      <c r="T1987" s="54"/>
      <c r="U1987" s="54"/>
      <c r="V1987" s="54"/>
      <c r="W1987" s="54"/>
      <c r="AQ1987" s="117" t="s">
        <v>59</v>
      </c>
      <c r="AR1987" s="117" t="s">
        <v>5272</v>
      </c>
      <c r="AS1987" s="117">
        <v>3162559</v>
      </c>
      <c r="AT1987" s="117"/>
      <c r="AU1987" s="117"/>
    </row>
    <row r="1988" spans="1:47" s="139" customFormat="1" ht="30" customHeight="1">
      <c r="A1988" s="54"/>
      <c r="B1988" s="54"/>
      <c r="C1988" s="54"/>
      <c r="D1988" s="54"/>
      <c r="E1988" s="54"/>
      <c r="F1988" s="54"/>
      <c r="G1988" s="54"/>
      <c r="H1988" s="54"/>
      <c r="I1988" s="54"/>
      <c r="J1988" s="54"/>
      <c r="K1988" s="54"/>
      <c r="L1988" s="54"/>
      <c r="M1988" s="54"/>
      <c r="N1988" s="54"/>
      <c r="O1988" s="54"/>
      <c r="P1988" s="54"/>
      <c r="Q1988" s="54"/>
      <c r="R1988" s="54"/>
      <c r="S1988" s="54"/>
      <c r="T1988" s="54"/>
      <c r="U1988" s="54"/>
      <c r="V1988" s="54"/>
      <c r="W1988" s="54"/>
      <c r="AQ1988" s="117" t="s">
        <v>59</v>
      </c>
      <c r="AR1988" s="117" t="s">
        <v>5273</v>
      </c>
      <c r="AS1988" s="117">
        <v>3162575</v>
      </c>
      <c r="AT1988" s="117"/>
      <c r="AU1988" s="117"/>
    </row>
    <row r="1989" spans="1:47" s="139" customFormat="1" ht="30" customHeight="1">
      <c r="A1989" s="54"/>
      <c r="B1989" s="54"/>
      <c r="C1989" s="54"/>
      <c r="D1989" s="54"/>
      <c r="E1989" s="54"/>
      <c r="F1989" s="54"/>
      <c r="G1989" s="54"/>
      <c r="H1989" s="54"/>
      <c r="I1989" s="54"/>
      <c r="J1989" s="54"/>
      <c r="K1989" s="54"/>
      <c r="L1989" s="54"/>
      <c r="M1989" s="54"/>
      <c r="N1989" s="54"/>
      <c r="O1989" s="54"/>
      <c r="P1989" s="54"/>
      <c r="Q1989" s="54"/>
      <c r="R1989" s="54"/>
      <c r="S1989" s="54"/>
      <c r="T1989" s="54"/>
      <c r="U1989" s="54"/>
      <c r="V1989" s="54"/>
      <c r="W1989" s="54"/>
      <c r="AQ1989" s="117" t="s">
        <v>59</v>
      </c>
      <c r="AR1989" s="117" t="s">
        <v>5274</v>
      </c>
      <c r="AS1989" s="117">
        <v>3162609</v>
      </c>
      <c r="AT1989" s="117"/>
      <c r="AU1989" s="117"/>
    </row>
    <row r="1990" spans="1:47" s="139" customFormat="1" ht="30" customHeight="1">
      <c r="A1990" s="54"/>
      <c r="B1990" s="54"/>
      <c r="C1990" s="54"/>
      <c r="D1990" s="54"/>
      <c r="E1990" s="54"/>
      <c r="F1990" s="54"/>
      <c r="G1990" s="54"/>
      <c r="H1990" s="54"/>
      <c r="I1990" s="54"/>
      <c r="J1990" s="54"/>
      <c r="K1990" s="54"/>
      <c r="L1990" s="54"/>
      <c r="M1990" s="54"/>
      <c r="N1990" s="54"/>
      <c r="O1990" s="54"/>
      <c r="P1990" s="54"/>
      <c r="Q1990" s="54"/>
      <c r="R1990" s="54"/>
      <c r="S1990" s="54"/>
      <c r="T1990" s="54"/>
      <c r="U1990" s="54"/>
      <c r="V1990" s="54"/>
      <c r="W1990" s="54"/>
      <c r="AQ1990" s="117" t="s">
        <v>59</v>
      </c>
      <c r="AR1990" s="117" t="s">
        <v>5275</v>
      </c>
      <c r="AS1990" s="117">
        <v>3162658</v>
      </c>
      <c r="AT1990" s="117"/>
      <c r="AU1990" s="117"/>
    </row>
    <row r="1991" spans="1:47" s="139" customFormat="1" ht="30" customHeight="1">
      <c r="A1991" s="54"/>
      <c r="B1991" s="54"/>
      <c r="C1991" s="54"/>
      <c r="D1991" s="54"/>
      <c r="E1991" s="54"/>
      <c r="F1991" s="54"/>
      <c r="G1991" s="54"/>
      <c r="H1991" s="54"/>
      <c r="I1991" s="54"/>
      <c r="J1991" s="54"/>
      <c r="K1991" s="54"/>
      <c r="L1991" s="54"/>
      <c r="M1991" s="54"/>
      <c r="N1991" s="54"/>
      <c r="O1991" s="54"/>
      <c r="P1991" s="54"/>
      <c r="Q1991" s="54"/>
      <c r="R1991" s="54"/>
      <c r="S1991" s="54"/>
      <c r="T1991" s="54"/>
      <c r="U1991" s="54"/>
      <c r="V1991" s="54"/>
      <c r="W1991" s="54"/>
      <c r="AQ1991" s="117" t="s">
        <v>59</v>
      </c>
      <c r="AR1991" s="117" t="s">
        <v>3291</v>
      </c>
      <c r="AS1991" s="117">
        <v>3162708</v>
      </c>
      <c r="AT1991" s="117"/>
      <c r="AU1991" s="117"/>
    </row>
    <row r="1992" spans="1:47" s="139" customFormat="1" ht="30" customHeight="1">
      <c r="A1992" s="54"/>
      <c r="B1992" s="54"/>
      <c r="C1992" s="54"/>
      <c r="D1992" s="54"/>
      <c r="E1992" s="54"/>
      <c r="F1992" s="54"/>
      <c r="G1992" s="54"/>
      <c r="H1992" s="54"/>
      <c r="I1992" s="54"/>
      <c r="J1992" s="54"/>
      <c r="K1992" s="54"/>
      <c r="L1992" s="54"/>
      <c r="M1992" s="54"/>
      <c r="N1992" s="54"/>
      <c r="O1992" s="54"/>
      <c r="P1992" s="54"/>
      <c r="Q1992" s="54"/>
      <c r="R1992" s="54"/>
      <c r="S1992" s="54"/>
      <c r="T1992" s="54"/>
      <c r="U1992" s="54"/>
      <c r="V1992" s="54"/>
      <c r="W1992" s="54"/>
      <c r="AQ1992" s="117" t="s">
        <v>59</v>
      </c>
      <c r="AR1992" s="117" t="s">
        <v>5276</v>
      </c>
      <c r="AS1992" s="117">
        <v>3162807</v>
      </c>
      <c r="AT1992" s="117"/>
      <c r="AU1992" s="117"/>
    </row>
    <row r="1993" spans="1:47" s="139" customFormat="1" ht="30" customHeight="1">
      <c r="A1993" s="54"/>
      <c r="B1993" s="54"/>
      <c r="C1993" s="54"/>
      <c r="D1993" s="54"/>
      <c r="E1993" s="54"/>
      <c r="F1993" s="54"/>
      <c r="G1993" s="54"/>
      <c r="H1993" s="54"/>
      <c r="I1993" s="54"/>
      <c r="J1993" s="54"/>
      <c r="K1993" s="54"/>
      <c r="L1993" s="54"/>
      <c r="M1993" s="54"/>
      <c r="N1993" s="54"/>
      <c r="O1993" s="54"/>
      <c r="P1993" s="54"/>
      <c r="Q1993" s="54"/>
      <c r="R1993" s="54"/>
      <c r="S1993" s="54"/>
      <c r="T1993" s="54"/>
      <c r="U1993" s="54"/>
      <c r="V1993" s="54"/>
      <c r="W1993" s="54"/>
      <c r="AQ1993" s="117" t="s">
        <v>59</v>
      </c>
      <c r="AR1993" s="117" t="s">
        <v>5277</v>
      </c>
      <c r="AS1993" s="117">
        <v>3162906</v>
      </c>
      <c r="AT1993" s="117"/>
      <c r="AU1993" s="117"/>
    </row>
    <row r="1994" spans="1:47" s="139" customFormat="1" ht="30" customHeight="1">
      <c r="A1994" s="54"/>
      <c r="B1994" s="54"/>
      <c r="C1994" s="54"/>
      <c r="D1994" s="54"/>
      <c r="E1994" s="54"/>
      <c r="F1994" s="54"/>
      <c r="G1994" s="54"/>
      <c r="H1994" s="54"/>
      <c r="I1994" s="54"/>
      <c r="J1994" s="54"/>
      <c r="K1994" s="54"/>
      <c r="L1994" s="54"/>
      <c r="M1994" s="54"/>
      <c r="N1994" s="54"/>
      <c r="O1994" s="54"/>
      <c r="P1994" s="54"/>
      <c r="Q1994" s="54"/>
      <c r="R1994" s="54"/>
      <c r="S1994" s="54"/>
      <c r="T1994" s="54"/>
      <c r="U1994" s="54"/>
      <c r="V1994" s="54"/>
      <c r="W1994" s="54"/>
      <c r="AQ1994" s="117" t="s">
        <v>59</v>
      </c>
      <c r="AR1994" s="117" t="s">
        <v>5278</v>
      </c>
      <c r="AS1994" s="117">
        <v>3162922</v>
      </c>
      <c r="AT1994" s="117"/>
      <c r="AU1994" s="117"/>
    </row>
    <row r="1995" spans="1:47" s="139" customFormat="1" ht="30" customHeight="1">
      <c r="A1995" s="54"/>
      <c r="B1995" s="54"/>
      <c r="C1995" s="54"/>
      <c r="D1995" s="54"/>
      <c r="E1995" s="54"/>
      <c r="F1995" s="54"/>
      <c r="G1995" s="54"/>
      <c r="H1995" s="54"/>
      <c r="I1995" s="54"/>
      <c r="J1995" s="54"/>
      <c r="K1995" s="54"/>
      <c r="L1995" s="54"/>
      <c r="M1995" s="54"/>
      <c r="N1995" s="54"/>
      <c r="O1995" s="54"/>
      <c r="P1995" s="54"/>
      <c r="Q1995" s="54"/>
      <c r="R1995" s="54"/>
      <c r="S1995" s="54"/>
      <c r="T1995" s="54"/>
      <c r="U1995" s="54"/>
      <c r="V1995" s="54"/>
      <c r="W1995" s="54"/>
      <c r="AQ1995" s="117" t="s">
        <v>59</v>
      </c>
      <c r="AR1995" s="117" t="s">
        <v>5279</v>
      </c>
      <c r="AS1995" s="117">
        <v>3162948</v>
      </c>
      <c r="AT1995" s="117"/>
      <c r="AU1995" s="117"/>
    </row>
    <row r="1996" spans="1:47" s="139" customFormat="1" ht="30" customHeight="1">
      <c r="A1996" s="54"/>
      <c r="B1996" s="54"/>
      <c r="C1996" s="54"/>
      <c r="D1996" s="54"/>
      <c r="E1996" s="54"/>
      <c r="F1996" s="54"/>
      <c r="G1996" s="54"/>
      <c r="H1996" s="54"/>
      <c r="I1996" s="54"/>
      <c r="J1996" s="54"/>
      <c r="K1996" s="54"/>
      <c r="L1996" s="54"/>
      <c r="M1996" s="54"/>
      <c r="N1996" s="54"/>
      <c r="O1996" s="54"/>
      <c r="P1996" s="54"/>
      <c r="Q1996" s="54"/>
      <c r="R1996" s="54"/>
      <c r="S1996" s="54"/>
      <c r="T1996" s="54"/>
      <c r="U1996" s="54"/>
      <c r="V1996" s="54"/>
      <c r="W1996" s="54"/>
      <c r="AQ1996" s="117" t="s">
        <v>59</v>
      </c>
      <c r="AR1996" s="117" t="s">
        <v>5280</v>
      </c>
      <c r="AS1996" s="117">
        <v>3162955</v>
      </c>
      <c r="AT1996" s="117"/>
      <c r="AU1996" s="117"/>
    </row>
    <row r="1997" spans="1:47" s="139" customFormat="1" ht="30" customHeight="1">
      <c r="A1997" s="54"/>
      <c r="B1997" s="54"/>
      <c r="C1997" s="54"/>
      <c r="D1997" s="54"/>
      <c r="E1997" s="54"/>
      <c r="F1997" s="54"/>
      <c r="G1997" s="54"/>
      <c r="H1997" s="54"/>
      <c r="I1997" s="54"/>
      <c r="J1997" s="54"/>
      <c r="K1997" s="54"/>
      <c r="L1997" s="54"/>
      <c r="M1997" s="54"/>
      <c r="N1997" s="54"/>
      <c r="O1997" s="54"/>
      <c r="P1997" s="54"/>
      <c r="Q1997" s="54"/>
      <c r="R1997" s="54"/>
      <c r="S1997" s="54"/>
      <c r="T1997" s="54"/>
      <c r="U1997" s="54"/>
      <c r="V1997" s="54"/>
      <c r="W1997" s="54"/>
      <c r="AQ1997" s="117" t="s">
        <v>59</v>
      </c>
      <c r="AR1997" s="117" t="s">
        <v>5281</v>
      </c>
      <c r="AS1997" s="117">
        <v>3163003</v>
      </c>
      <c r="AT1997" s="117"/>
      <c r="AU1997" s="117"/>
    </row>
    <row r="1998" spans="1:47" s="139" customFormat="1" ht="30" customHeight="1">
      <c r="A1998" s="54"/>
      <c r="B1998" s="54"/>
      <c r="C1998" s="54"/>
      <c r="D1998" s="54"/>
      <c r="E1998" s="54"/>
      <c r="F1998" s="54"/>
      <c r="G1998" s="54"/>
      <c r="H1998" s="54"/>
      <c r="I1998" s="54"/>
      <c r="J1998" s="54"/>
      <c r="K1998" s="54"/>
      <c r="L1998" s="54"/>
      <c r="M1998" s="54"/>
      <c r="N1998" s="54"/>
      <c r="O1998" s="54"/>
      <c r="P1998" s="54"/>
      <c r="Q1998" s="54"/>
      <c r="R1998" s="54"/>
      <c r="S1998" s="54"/>
      <c r="T1998" s="54"/>
      <c r="U1998" s="54"/>
      <c r="V1998" s="54"/>
      <c r="W1998" s="54"/>
      <c r="AQ1998" s="117" t="s">
        <v>59</v>
      </c>
      <c r="AR1998" s="117" t="s">
        <v>5282</v>
      </c>
      <c r="AS1998" s="117">
        <v>3163102</v>
      </c>
      <c r="AT1998" s="117"/>
      <c r="AU1998" s="117"/>
    </row>
    <row r="1999" spans="1:47" s="139" customFormat="1" ht="30" customHeight="1">
      <c r="A1999" s="54"/>
      <c r="B1999" s="54"/>
      <c r="C1999" s="54"/>
      <c r="D1999" s="54"/>
      <c r="E1999" s="54"/>
      <c r="F1999" s="54"/>
      <c r="G1999" s="54"/>
      <c r="H1999" s="54"/>
      <c r="I1999" s="54"/>
      <c r="J1999" s="54"/>
      <c r="K1999" s="54"/>
      <c r="L1999" s="54"/>
      <c r="M1999" s="54"/>
      <c r="N1999" s="54"/>
      <c r="O1999" s="54"/>
      <c r="P1999" s="54"/>
      <c r="Q1999" s="54"/>
      <c r="R1999" s="54"/>
      <c r="S1999" s="54"/>
      <c r="T1999" s="54"/>
      <c r="U1999" s="54"/>
      <c r="V1999" s="54"/>
      <c r="W1999" s="54"/>
      <c r="AQ1999" s="117" t="s">
        <v>59</v>
      </c>
      <c r="AR1999" s="117" t="s">
        <v>5283</v>
      </c>
      <c r="AS1999" s="117">
        <v>3163201</v>
      </c>
      <c r="AT1999" s="117"/>
      <c r="AU1999" s="117"/>
    </row>
    <row r="2000" spans="1:47" s="139" customFormat="1" ht="30" customHeight="1">
      <c r="A2000" s="54"/>
      <c r="B2000" s="54"/>
      <c r="C2000" s="54"/>
      <c r="D2000" s="54"/>
      <c r="E2000" s="54"/>
      <c r="F2000" s="54"/>
      <c r="G2000" s="54"/>
      <c r="H2000" s="54"/>
      <c r="I2000" s="54"/>
      <c r="J2000" s="54"/>
      <c r="K2000" s="54"/>
      <c r="L2000" s="54"/>
      <c r="M2000" s="54"/>
      <c r="N2000" s="54"/>
      <c r="O2000" s="54"/>
      <c r="P2000" s="54"/>
      <c r="Q2000" s="54"/>
      <c r="R2000" s="54"/>
      <c r="S2000" s="54"/>
      <c r="T2000" s="54"/>
      <c r="U2000" s="54"/>
      <c r="V2000" s="54"/>
      <c r="W2000" s="54"/>
      <c r="AQ2000" s="117" t="s">
        <v>59</v>
      </c>
      <c r="AR2000" s="117" t="s">
        <v>3448</v>
      </c>
      <c r="AS2000" s="117">
        <v>3163300</v>
      </c>
      <c r="AT2000" s="117"/>
      <c r="AU2000" s="117"/>
    </row>
    <row r="2001" spans="1:47" s="139" customFormat="1" ht="30" customHeight="1">
      <c r="A2001" s="54"/>
      <c r="B2001" s="54"/>
      <c r="C2001" s="54"/>
      <c r="D2001" s="54"/>
      <c r="E2001" s="54"/>
      <c r="F2001" s="54"/>
      <c r="G2001" s="54"/>
      <c r="H2001" s="54"/>
      <c r="I2001" s="54"/>
      <c r="J2001" s="54"/>
      <c r="K2001" s="54"/>
      <c r="L2001" s="54"/>
      <c r="M2001" s="54"/>
      <c r="N2001" s="54"/>
      <c r="O2001" s="54"/>
      <c r="P2001" s="54"/>
      <c r="Q2001" s="54"/>
      <c r="R2001" s="54"/>
      <c r="S2001" s="54"/>
      <c r="T2001" s="54"/>
      <c r="U2001" s="54"/>
      <c r="V2001" s="54"/>
      <c r="W2001" s="54"/>
      <c r="AQ2001" s="117" t="s">
        <v>59</v>
      </c>
      <c r="AR2001" s="117" t="s">
        <v>5284</v>
      </c>
      <c r="AS2001" s="117">
        <v>3163409</v>
      </c>
      <c r="AT2001" s="117"/>
      <c r="AU2001" s="117"/>
    </row>
    <row r="2002" spans="1:47" s="139" customFormat="1" ht="30" customHeight="1">
      <c r="A2002" s="54"/>
      <c r="B2002" s="54"/>
      <c r="C2002" s="54"/>
      <c r="D2002" s="54"/>
      <c r="E2002" s="54"/>
      <c r="F2002" s="54"/>
      <c r="G2002" s="54"/>
      <c r="H2002" s="54"/>
      <c r="I2002" s="54"/>
      <c r="J2002" s="54"/>
      <c r="K2002" s="54"/>
      <c r="L2002" s="54"/>
      <c r="M2002" s="54"/>
      <c r="N2002" s="54"/>
      <c r="O2002" s="54"/>
      <c r="P2002" s="54"/>
      <c r="Q2002" s="54"/>
      <c r="R2002" s="54"/>
      <c r="S2002" s="54"/>
      <c r="T2002" s="54"/>
      <c r="U2002" s="54"/>
      <c r="V2002" s="54"/>
      <c r="W2002" s="54"/>
      <c r="AQ2002" s="117" t="s">
        <v>59</v>
      </c>
      <c r="AR2002" s="117" t="s">
        <v>5285</v>
      </c>
      <c r="AS2002" s="117">
        <v>3163508</v>
      </c>
      <c r="AT2002" s="117"/>
      <c r="AU2002" s="117"/>
    </row>
    <row r="2003" spans="1:47" s="139" customFormat="1" ht="30" customHeight="1">
      <c r="A2003" s="54"/>
      <c r="B2003" s="54"/>
      <c r="C2003" s="54"/>
      <c r="D2003" s="54"/>
      <c r="E2003" s="54"/>
      <c r="F2003" s="54"/>
      <c r="G2003" s="54"/>
      <c r="H2003" s="54"/>
      <c r="I2003" s="54"/>
      <c r="J2003" s="54"/>
      <c r="K2003" s="54"/>
      <c r="L2003" s="54"/>
      <c r="M2003" s="54"/>
      <c r="N2003" s="54"/>
      <c r="O2003" s="54"/>
      <c r="P2003" s="54"/>
      <c r="Q2003" s="54"/>
      <c r="R2003" s="54"/>
      <c r="S2003" s="54"/>
      <c r="T2003" s="54"/>
      <c r="U2003" s="54"/>
      <c r="V2003" s="54"/>
      <c r="W2003" s="54"/>
      <c r="AQ2003" s="117" t="s">
        <v>59</v>
      </c>
      <c r="AR2003" s="117" t="s">
        <v>5286</v>
      </c>
      <c r="AS2003" s="117">
        <v>3163607</v>
      </c>
      <c r="AT2003" s="117"/>
      <c r="AU2003" s="117"/>
    </row>
    <row r="2004" spans="1:47" s="139" customFormat="1" ht="30" customHeight="1">
      <c r="A2004" s="54"/>
      <c r="B2004" s="54"/>
      <c r="C2004" s="54"/>
      <c r="D2004" s="54"/>
      <c r="E2004" s="54"/>
      <c r="F2004" s="54"/>
      <c r="G2004" s="54"/>
      <c r="H2004" s="54"/>
      <c r="I2004" s="54"/>
      <c r="J2004" s="54"/>
      <c r="K2004" s="54"/>
      <c r="L2004" s="54"/>
      <c r="M2004" s="54"/>
      <c r="N2004" s="54"/>
      <c r="O2004" s="54"/>
      <c r="P2004" s="54"/>
      <c r="Q2004" s="54"/>
      <c r="R2004" s="54"/>
      <c r="S2004" s="54"/>
      <c r="T2004" s="54"/>
      <c r="U2004" s="54"/>
      <c r="V2004" s="54"/>
      <c r="W2004" s="54"/>
      <c r="AQ2004" s="117" t="s">
        <v>59</v>
      </c>
      <c r="AR2004" s="117" t="s">
        <v>5287</v>
      </c>
      <c r="AS2004" s="117">
        <v>3163706</v>
      </c>
      <c r="AT2004" s="117"/>
      <c r="AU2004" s="117"/>
    </row>
    <row r="2005" spans="1:47" s="139" customFormat="1" ht="30" customHeight="1">
      <c r="A2005" s="54"/>
      <c r="B2005" s="54"/>
      <c r="C2005" s="54"/>
      <c r="D2005" s="54"/>
      <c r="E2005" s="54"/>
      <c r="F2005" s="54"/>
      <c r="G2005" s="54"/>
      <c r="H2005" s="54"/>
      <c r="I2005" s="54"/>
      <c r="J2005" s="54"/>
      <c r="K2005" s="54"/>
      <c r="L2005" s="54"/>
      <c r="M2005" s="54"/>
      <c r="N2005" s="54"/>
      <c r="O2005" s="54"/>
      <c r="P2005" s="54"/>
      <c r="Q2005" s="54"/>
      <c r="R2005" s="54"/>
      <c r="S2005" s="54"/>
      <c r="T2005" s="54"/>
      <c r="U2005" s="54"/>
      <c r="V2005" s="54"/>
      <c r="W2005" s="54"/>
      <c r="AQ2005" s="117" t="s">
        <v>59</v>
      </c>
      <c r="AR2005" s="117" t="s">
        <v>5288</v>
      </c>
      <c r="AS2005" s="117">
        <v>3163805</v>
      </c>
      <c r="AT2005" s="117"/>
      <c r="AU2005" s="117"/>
    </row>
    <row r="2006" spans="1:47" s="139" customFormat="1" ht="30" customHeight="1">
      <c r="A2006" s="54"/>
      <c r="B2006" s="54"/>
      <c r="C2006" s="54"/>
      <c r="D2006" s="54"/>
      <c r="E2006" s="54"/>
      <c r="F2006" s="54"/>
      <c r="G2006" s="54"/>
      <c r="H2006" s="54"/>
      <c r="I2006" s="54"/>
      <c r="J2006" s="54"/>
      <c r="K2006" s="54"/>
      <c r="L2006" s="54"/>
      <c r="M2006" s="54"/>
      <c r="N2006" s="54"/>
      <c r="O2006" s="54"/>
      <c r="P2006" s="54"/>
      <c r="Q2006" s="54"/>
      <c r="R2006" s="54"/>
      <c r="S2006" s="54"/>
      <c r="T2006" s="54"/>
      <c r="U2006" s="54"/>
      <c r="V2006" s="54"/>
      <c r="W2006" s="54"/>
      <c r="AQ2006" s="117" t="s">
        <v>59</v>
      </c>
      <c r="AR2006" s="117" t="s">
        <v>5289</v>
      </c>
      <c r="AS2006" s="117">
        <v>3163904</v>
      </c>
      <c r="AT2006" s="117"/>
      <c r="AU2006" s="117"/>
    </row>
    <row r="2007" spans="1:47" s="139" customFormat="1" ht="30" customHeight="1">
      <c r="A2007" s="54"/>
      <c r="B2007" s="54"/>
      <c r="C2007" s="54"/>
      <c r="D2007" s="54"/>
      <c r="E2007" s="54"/>
      <c r="F2007" s="54"/>
      <c r="G2007" s="54"/>
      <c r="H2007" s="54"/>
      <c r="I2007" s="54"/>
      <c r="J2007" s="54"/>
      <c r="K2007" s="54"/>
      <c r="L2007" s="54"/>
      <c r="M2007" s="54"/>
      <c r="N2007" s="54"/>
      <c r="O2007" s="54"/>
      <c r="P2007" s="54"/>
      <c r="Q2007" s="54"/>
      <c r="R2007" s="54"/>
      <c r="S2007" s="54"/>
      <c r="T2007" s="54"/>
      <c r="U2007" s="54"/>
      <c r="V2007" s="54"/>
      <c r="W2007" s="54"/>
      <c r="AQ2007" s="117" t="s">
        <v>59</v>
      </c>
      <c r="AR2007" s="117" t="s">
        <v>5290</v>
      </c>
      <c r="AS2007" s="117">
        <v>3164100</v>
      </c>
      <c r="AT2007" s="117"/>
      <c r="AU2007" s="117"/>
    </row>
    <row r="2008" spans="1:47" s="139" customFormat="1" ht="30" customHeight="1">
      <c r="A2008" s="54"/>
      <c r="B2008" s="54"/>
      <c r="C2008" s="54"/>
      <c r="D2008" s="54"/>
      <c r="E2008" s="54"/>
      <c r="F2008" s="54"/>
      <c r="G2008" s="54"/>
      <c r="H2008" s="54"/>
      <c r="I2008" s="54"/>
      <c r="J2008" s="54"/>
      <c r="K2008" s="54"/>
      <c r="L2008" s="54"/>
      <c r="M2008" s="54"/>
      <c r="N2008" s="54"/>
      <c r="O2008" s="54"/>
      <c r="P2008" s="54"/>
      <c r="Q2008" s="54"/>
      <c r="R2008" s="54"/>
      <c r="S2008" s="54"/>
      <c r="T2008" s="54"/>
      <c r="U2008" s="54"/>
      <c r="V2008" s="54"/>
      <c r="W2008" s="54"/>
      <c r="AQ2008" s="117" t="s">
        <v>59</v>
      </c>
      <c r="AR2008" s="117" t="s">
        <v>5291</v>
      </c>
      <c r="AS2008" s="117">
        <v>3164001</v>
      </c>
      <c r="AT2008" s="117"/>
      <c r="AU2008" s="117"/>
    </row>
    <row r="2009" spans="1:47" s="139" customFormat="1" ht="30" customHeight="1">
      <c r="A2009" s="54"/>
      <c r="B2009" s="54"/>
      <c r="C2009" s="54"/>
      <c r="D2009" s="54"/>
      <c r="E2009" s="54"/>
      <c r="F2009" s="54"/>
      <c r="G2009" s="54"/>
      <c r="H2009" s="54"/>
      <c r="I2009" s="54"/>
      <c r="J2009" s="54"/>
      <c r="K2009" s="54"/>
      <c r="L2009" s="54"/>
      <c r="M2009" s="54"/>
      <c r="N2009" s="54"/>
      <c r="O2009" s="54"/>
      <c r="P2009" s="54"/>
      <c r="Q2009" s="54"/>
      <c r="R2009" s="54"/>
      <c r="S2009" s="54"/>
      <c r="T2009" s="54"/>
      <c r="U2009" s="54"/>
      <c r="V2009" s="54"/>
      <c r="W2009" s="54"/>
      <c r="AQ2009" s="117" t="s">
        <v>59</v>
      </c>
      <c r="AR2009" s="117" t="s">
        <v>5292</v>
      </c>
      <c r="AS2009" s="117">
        <v>3164209</v>
      </c>
      <c r="AT2009" s="117"/>
      <c r="AU2009" s="117"/>
    </row>
    <row r="2010" spans="1:47" s="139" customFormat="1" ht="30" customHeight="1">
      <c r="A2010" s="54"/>
      <c r="B2010" s="54"/>
      <c r="C2010" s="54"/>
      <c r="D2010" s="54"/>
      <c r="E2010" s="54"/>
      <c r="F2010" s="54"/>
      <c r="G2010" s="54"/>
      <c r="H2010" s="54"/>
      <c r="I2010" s="54"/>
      <c r="J2010" s="54"/>
      <c r="K2010" s="54"/>
      <c r="L2010" s="54"/>
      <c r="M2010" s="54"/>
      <c r="N2010" s="54"/>
      <c r="O2010" s="54"/>
      <c r="P2010" s="54"/>
      <c r="Q2010" s="54"/>
      <c r="R2010" s="54"/>
      <c r="S2010" s="54"/>
      <c r="T2010" s="54"/>
      <c r="U2010" s="54"/>
      <c r="V2010" s="54"/>
      <c r="W2010" s="54"/>
      <c r="AQ2010" s="117" t="s">
        <v>59</v>
      </c>
      <c r="AR2010" s="117" t="s">
        <v>5293</v>
      </c>
      <c r="AS2010" s="117">
        <v>3164308</v>
      </c>
      <c r="AT2010" s="117"/>
      <c r="AU2010" s="117"/>
    </row>
    <row r="2011" spans="1:47" s="139" customFormat="1" ht="30" customHeight="1">
      <c r="A2011" s="54"/>
      <c r="B2011" s="54"/>
      <c r="C2011" s="54"/>
      <c r="D2011" s="54"/>
      <c r="E2011" s="54"/>
      <c r="F2011" s="54"/>
      <c r="G2011" s="54"/>
      <c r="H2011" s="54"/>
      <c r="I2011" s="54"/>
      <c r="J2011" s="54"/>
      <c r="K2011" s="54"/>
      <c r="L2011" s="54"/>
      <c r="M2011" s="54"/>
      <c r="N2011" s="54"/>
      <c r="O2011" s="54"/>
      <c r="P2011" s="54"/>
      <c r="Q2011" s="54"/>
      <c r="R2011" s="54"/>
      <c r="S2011" s="54"/>
      <c r="T2011" s="54"/>
      <c r="U2011" s="54"/>
      <c r="V2011" s="54"/>
      <c r="W2011" s="54"/>
      <c r="AQ2011" s="117" t="s">
        <v>59</v>
      </c>
      <c r="AR2011" s="117" t="s">
        <v>5294</v>
      </c>
      <c r="AS2011" s="117">
        <v>3164407</v>
      </c>
      <c r="AT2011" s="117"/>
      <c r="AU2011" s="117"/>
    </row>
    <row r="2012" spans="1:47" s="139" customFormat="1" ht="30" customHeight="1">
      <c r="A2012" s="54"/>
      <c r="B2012" s="54"/>
      <c r="C2012" s="54"/>
      <c r="D2012" s="54"/>
      <c r="E2012" s="54"/>
      <c r="F2012" s="54"/>
      <c r="G2012" s="54"/>
      <c r="H2012" s="54"/>
      <c r="I2012" s="54"/>
      <c r="J2012" s="54"/>
      <c r="K2012" s="54"/>
      <c r="L2012" s="54"/>
      <c r="M2012" s="54"/>
      <c r="N2012" s="54"/>
      <c r="O2012" s="54"/>
      <c r="P2012" s="54"/>
      <c r="Q2012" s="54"/>
      <c r="R2012" s="54"/>
      <c r="S2012" s="54"/>
      <c r="T2012" s="54"/>
      <c r="U2012" s="54"/>
      <c r="V2012" s="54"/>
      <c r="W2012" s="54"/>
      <c r="AQ2012" s="117" t="s">
        <v>59</v>
      </c>
      <c r="AR2012" s="117" t="s">
        <v>5295</v>
      </c>
      <c r="AS2012" s="117">
        <v>3164431</v>
      </c>
      <c r="AT2012" s="117"/>
      <c r="AU2012" s="117"/>
    </row>
    <row r="2013" spans="1:47" s="139" customFormat="1" ht="30" customHeight="1">
      <c r="A2013" s="54"/>
      <c r="B2013" s="54"/>
      <c r="C2013" s="54"/>
      <c r="D2013" s="54"/>
      <c r="E2013" s="54"/>
      <c r="F2013" s="54"/>
      <c r="G2013" s="54"/>
      <c r="H2013" s="54"/>
      <c r="I2013" s="54"/>
      <c r="J2013" s="54"/>
      <c r="K2013" s="54"/>
      <c r="L2013" s="54"/>
      <c r="M2013" s="54"/>
      <c r="N2013" s="54"/>
      <c r="O2013" s="54"/>
      <c r="P2013" s="54"/>
      <c r="Q2013" s="54"/>
      <c r="R2013" s="54"/>
      <c r="S2013" s="54"/>
      <c r="T2013" s="54"/>
      <c r="U2013" s="54"/>
      <c r="V2013" s="54"/>
      <c r="W2013" s="54"/>
      <c r="AQ2013" s="117" t="s">
        <v>59</v>
      </c>
      <c r="AR2013" s="117" t="s">
        <v>5296</v>
      </c>
      <c r="AS2013" s="117">
        <v>3164472</v>
      </c>
      <c r="AT2013" s="117"/>
      <c r="AU2013" s="117"/>
    </row>
    <row r="2014" spans="1:47" s="139" customFormat="1" ht="30" customHeight="1">
      <c r="A2014" s="54"/>
      <c r="B2014" s="54"/>
      <c r="C2014" s="54"/>
      <c r="D2014" s="54"/>
      <c r="E2014" s="54"/>
      <c r="F2014" s="54"/>
      <c r="G2014" s="54"/>
      <c r="H2014" s="54"/>
      <c r="I2014" s="54"/>
      <c r="J2014" s="54"/>
      <c r="K2014" s="54"/>
      <c r="L2014" s="54"/>
      <c r="M2014" s="54"/>
      <c r="N2014" s="54"/>
      <c r="O2014" s="54"/>
      <c r="P2014" s="54"/>
      <c r="Q2014" s="54"/>
      <c r="R2014" s="54"/>
      <c r="S2014" s="54"/>
      <c r="T2014" s="54"/>
      <c r="U2014" s="54"/>
      <c r="V2014" s="54"/>
      <c r="W2014" s="54"/>
      <c r="AQ2014" s="117" t="s">
        <v>59</v>
      </c>
      <c r="AR2014" s="117" t="s">
        <v>5297</v>
      </c>
      <c r="AS2014" s="117">
        <v>3164506</v>
      </c>
      <c r="AT2014" s="117"/>
      <c r="AU2014" s="117"/>
    </row>
    <row r="2015" spans="1:47" s="139" customFormat="1" ht="30" customHeight="1">
      <c r="A2015" s="54"/>
      <c r="B2015" s="54"/>
      <c r="C2015" s="54"/>
      <c r="D2015" s="54"/>
      <c r="E2015" s="54"/>
      <c r="F2015" s="54"/>
      <c r="G2015" s="54"/>
      <c r="H2015" s="54"/>
      <c r="I2015" s="54"/>
      <c r="J2015" s="54"/>
      <c r="K2015" s="54"/>
      <c r="L2015" s="54"/>
      <c r="M2015" s="54"/>
      <c r="N2015" s="54"/>
      <c r="O2015" s="54"/>
      <c r="P2015" s="54"/>
      <c r="Q2015" s="54"/>
      <c r="R2015" s="54"/>
      <c r="S2015" s="54"/>
      <c r="T2015" s="54"/>
      <c r="U2015" s="54"/>
      <c r="V2015" s="54"/>
      <c r="W2015" s="54"/>
      <c r="AQ2015" s="117" t="s">
        <v>59</v>
      </c>
      <c r="AR2015" s="117" t="s">
        <v>5298</v>
      </c>
      <c r="AS2015" s="117">
        <v>3164605</v>
      </c>
      <c r="AT2015" s="117"/>
      <c r="AU2015" s="117"/>
    </row>
    <row r="2016" spans="1:47" s="139" customFormat="1" ht="30" customHeight="1">
      <c r="A2016" s="54"/>
      <c r="B2016" s="54"/>
      <c r="C2016" s="54"/>
      <c r="D2016" s="54"/>
      <c r="E2016" s="54"/>
      <c r="F2016" s="54"/>
      <c r="G2016" s="54"/>
      <c r="H2016" s="54"/>
      <c r="I2016" s="54"/>
      <c r="J2016" s="54"/>
      <c r="K2016" s="54"/>
      <c r="L2016" s="54"/>
      <c r="M2016" s="54"/>
      <c r="N2016" s="54"/>
      <c r="O2016" s="54"/>
      <c r="P2016" s="54"/>
      <c r="Q2016" s="54"/>
      <c r="R2016" s="54"/>
      <c r="S2016" s="54"/>
      <c r="T2016" s="54"/>
      <c r="U2016" s="54"/>
      <c r="V2016" s="54"/>
      <c r="W2016" s="54"/>
      <c r="AQ2016" s="117" t="s">
        <v>59</v>
      </c>
      <c r="AR2016" s="117" t="s">
        <v>5299</v>
      </c>
      <c r="AS2016" s="117">
        <v>3164704</v>
      </c>
      <c r="AT2016" s="117"/>
      <c r="AU2016" s="117"/>
    </row>
    <row r="2017" spans="1:47" s="139" customFormat="1" ht="30" customHeight="1">
      <c r="A2017" s="54"/>
      <c r="B2017" s="54"/>
      <c r="C2017" s="54"/>
      <c r="D2017" s="54"/>
      <c r="E2017" s="54"/>
      <c r="F2017" s="54"/>
      <c r="G2017" s="54"/>
      <c r="H2017" s="54"/>
      <c r="I2017" s="54"/>
      <c r="J2017" s="54"/>
      <c r="K2017" s="54"/>
      <c r="L2017" s="54"/>
      <c r="M2017" s="54"/>
      <c r="N2017" s="54"/>
      <c r="O2017" s="54"/>
      <c r="P2017" s="54"/>
      <c r="Q2017" s="54"/>
      <c r="R2017" s="54"/>
      <c r="S2017" s="54"/>
      <c r="T2017" s="54"/>
      <c r="U2017" s="54"/>
      <c r="V2017" s="54"/>
      <c r="W2017" s="54"/>
      <c r="AQ2017" s="117" t="s">
        <v>59</v>
      </c>
      <c r="AR2017" s="117" t="s">
        <v>5300</v>
      </c>
      <c r="AS2017" s="117">
        <v>3164803</v>
      </c>
      <c r="AT2017" s="117"/>
      <c r="AU2017" s="117"/>
    </row>
    <row r="2018" spans="1:47" s="139" customFormat="1" ht="30" customHeight="1">
      <c r="A2018" s="54"/>
      <c r="B2018" s="54"/>
      <c r="C2018" s="54"/>
      <c r="D2018" s="54"/>
      <c r="E2018" s="54"/>
      <c r="F2018" s="54"/>
      <c r="G2018" s="54"/>
      <c r="H2018" s="54"/>
      <c r="I2018" s="54"/>
      <c r="J2018" s="54"/>
      <c r="K2018" s="54"/>
      <c r="L2018" s="54"/>
      <c r="M2018" s="54"/>
      <c r="N2018" s="54"/>
      <c r="O2018" s="54"/>
      <c r="P2018" s="54"/>
      <c r="Q2018" s="54"/>
      <c r="R2018" s="54"/>
      <c r="S2018" s="54"/>
      <c r="T2018" s="54"/>
      <c r="U2018" s="54"/>
      <c r="V2018" s="54"/>
      <c r="W2018" s="54"/>
      <c r="AQ2018" s="117" t="s">
        <v>59</v>
      </c>
      <c r="AR2018" s="117" t="s">
        <v>5301</v>
      </c>
      <c r="AS2018" s="117">
        <v>3164902</v>
      </c>
      <c r="AT2018" s="117"/>
      <c r="AU2018" s="117"/>
    </row>
    <row r="2019" spans="1:47" s="139" customFormat="1" ht="30" customHeight="1">
      <c r="A2019" s="54"/>
      <c r="B2019" s="54"/>
      <c r="C2019" s="54"/>
      <c r="D2019" s="54"/>
      <c r="E2019" s="54"/>
      <c r="F2019" s="54"/>
      <c r="G2019" s="54"/>
      <c r="H2019" s="54"/>
      <c r="I2019" s="54"/>
      <c r="J2019" s="54"/>
      <c r="K2019" s="54"/>
      <c r="L2019" s="54"/>
      <c r="M2019" s="54"/>
      <c r="N2019" s="54"/>
      <c r="O2019" s="54"/>
      <c r="P2019" s="54"/>
      <c r="Q2019" s="54"/>
      <c r="R2019" s="54"/>
      <c r="S2019" s="54"/>
      <c r="T2019" s="54"/>
      <c r="U2019" s="54"/>
      <c r="V2019" s="54"/>
      <c r="W2019" s="54"/>
      <c r="AQ2019" s="117" t="s">
        <v>59</v>
      </c>
      <c r="AR2019" s="117" t="s">
        <v>5302</v>
      </c>
      <c r="AS2019" s="117">
        <v>3165206</v>
      </c>
      <c r="AT2019" s="117"/>
      <c r="AU2019" s="117"/>
    </row>
    <row r="2020" spans="1:47" s="139" customFormat="1" ht="30" customHeight="1">
      <c r="A2020" s="54"/>
      <c r="B2020" s="54"/>
      <c r="C2020" s="54"/>
      <c r="D2020" s="54"/>
      <c r="E2020" s="54"/>
      <c r="F2020" s="54"/>
      <c r="G2020" s="54"/>
      <c r="H2020" s="54"/>
      <c r="I2020" s="54"/>
      <c r="J2020" s="54"/>
      <c r="K2020" s="54"/>
      <c r="L2020" s="54"/>
      <c r="M2020" s="54"/>
      <c r="N2020" s="54"/>
      <c r="O2020" s="54"/>
      <c r="P2020" s="54"/>
      <c r="Q2020" s="54"/>
      <c r="R2020" s="54"/>
      <c r="S2020" s="54"/>
      <c r="T2020" s="54"/>
      <c r="U2020" s="54"/>
      <c r="V2020" s="54"/>
      <c r="W2020" s="54"/>
      <c r="AQ2020" s="117" t="s">
        <v>59</v>
      </c>
      <c r="AR2020" s="117" t="s">
        <v>5303</v>
      </c>
      <c r="AS2020" s="117">
        <v>3165008</v>
      </c>
      <c r="AT2020" s="117"/>
      <c r="AU2020" s="117"/>
    </row>
    <row r="2021" spans="1:47" s="139" customFormat="1" ht="30" customHeight="1">
      <c r="A2021" s="54"/>
      <c r="B2021" s="54"/>
      <c r="C2021" s="54"/>
      <c r="D2021" s="54"/>
      <c r="E2021" s="54"/>
      <c r="F2021" s="54"/>
      <c r="G2021" s="54"/>
      <c r="H2021" s="54"/>
      <c r="I2021" s="54"/>
      <c r="J2021" s="54"/>
      <c r="K2021" s="54"/>
      <c r="L2021" s="54"/>
      <c r="M2021" s="54"/>
      <c r="N2021" s="54"/>
      <c r="O2021" s="54"/>
      <c r="P2021" s="54"/>
      <c r="Q2021" s="54"/>
      <c r="R2021" s="54"/>
      <c r="S2021" s="54"/>
      <c r="T2021" s="54"/>
      <c r="U2021" s="54"/>
      <c r="V2021" s="54"/>
      <c r="W2021" s="54"/>
      <c r="AQ2021" s="117" t="s">
        <v>59</v>
      </c>
      <c r="AR2021" s="117" t="s">
        <v>5304</v>
      </c>
      <c r="AS2021" s="117">
        <v>3165107</v>
      </c>
      <c r="AT2021" s="117"/>
      <c r="AU2021" s="117"/>
    </row>
    <row r="2022" spans="1:47" s="139" customFormat="1" ht="30" customHeight="1">
      <c r="A2022" s="54"/>
      <c r="B2022" s="54"/>
      <c r="C2022" s="54"/>
      <c r="D2022" s="54"/>
      <c r="E2022" s="54"/>
      <c r="F2022" s="54"/>
      <c r="G2022" s="54"/>
      <c r="H2022" s="54"/>
      <c r="I2022" s="54"/>
      <c r="J2022" s="54"/>
      <c r="K2022" s="54"/>
      <c r="L2022" s="54"/>
      <c r="M2022" s="54"/>
      <c r="N2022" s="54"/>
      <c r="O2022" s="54"/>
      <c r="P2022" s="54"/>
      <c r="Q2022" s="54"/>
      <c r="R2022" s="54"/>
      <c r="S2022" s="54"/>
      <c r="T2022" s="54"/>
      <c r="U2022" s="54"/>
      <c r="V2022" s="54"/>
      <c r="W2022" s="54"/>
      <c r="AQ2022" s="117" t="s">
        <v>59</v>
      </c>
      <c r="AR2022" s="117" t="s">
        <v>5305</v>
      </c>
      <c r="AS2022" s="117">
        <v>3165305</v>
      </c>
      <c r="AT2022" s="117"/>
      <c r="AU2022" s="117"/>
    </row>
    <row r="2023" spans="1:47" s="139" customFormat="1" ht="30" customHeight="1">
      <c r="A2023" s="54"/>
      <c r="B2023" s="54"/>
      <c r="C2023" s="54"/>
      <c r="D2023" s="54"/>
      <c r="E2023" s="54"/>
      <c r="F2023" s="54"/>
      <c r="G2023" s="54"/>
      <c r="H2023" s="54"/>
      <c r="I2023" s="54"/>
      <c r="J2023" s="54"/>
      <c r="K2023" s="54"/>
      <c r="L2023" s="54"/>
      <c r="M2023" s="54"/>
      <c r="N2023" s="54"/>
      <c r="O2023" s="54"/>
      <c r="P2023" s="54"/>
      <c r="Q2023" s="54"/>
      <c r="R2023" s="54"/>
      <c r="S2023" s="54"/>
      <c r="T2023" s="54"/>
      <c r="U2023" s="54"/>
      <c r="V2023" s="54"/>
      <c r="W2023" s="54"/>
      <c r="AQ2023" s="117" t="s">
        <v>59</v>
      </c>
      <c r="AR2023" s="117" t="s">
        <v>5306</v>
      </c>
      <c r="AS2023" s="117">
        <v>3165404</v>
      </c>
      <c r="AT2023" s="117"/>
      <c r="AU2023" s="117"/>
    </row>
    <row r="2024" spans="1:47" s="139" customFormat="1" ht="30" customHeight="1">
      <c r="A2024" s="54"/>
      <c r="B2024" s="54"/>
      <c r="C2024" s="54"/>
      <c r="D2024" s="54"/>
      <c r="E2024" s="54"/>
      <c r="F2024" s="54"/>
      <c r="G2024" s="54"/>
      <c r="H2024" s="54"/>
      <c r="I2024" s="54"/>
      <c r="J2024" s="54"/>
      <c r="K2024" s="54"/>
      <c r="L2024" s="54"/>
      <c r="M2024" s="54"/>
      <c r="N2024" s="54"/>
      <c r="O2024" s="54"/>
      <c r="P2024" s="54"/>
      <c r="Q2024" s="54"/>
      <c r="R2024" s="54"/>
      <c r="S2024" s="54"/>
      <c r="T2024" s="54"/>
      <c r="U2024" s="54"/>
      <c r="V2024" s="54"/>
      <c r="W2024" s="54"/>
      <c r="AQ2024" s="117" t="s">
        <v>59</v>
      </c>
      <c r="AR2024" s="117" t="s">
        <v>5307</v>
      </c>
      <c r="AS2024" s="117">
        <v>3165503</v>
      </c>
      <c r="AT2024" s="117"/>
      <c r="AU2024" s="117"/>
    </row>
    <row r="2025" spans="1:47" s="139" customFormat="1" ht="30" customHeight="1">
      <c r="A2025" s="54"/>
      <c r="B2025" s="54"/>
      <c r="C2025" s="54"/>
      <c r="D2025" s="54"/>
      <c r="E2025" s="54"/>
      <c r="F2025" s="54"/>
      <c r="G2025" s="54"/>
      <c r="H2025" s="54"/>
      <c r="I2025" s="54"/>
      <c r="J2025" s="54"/>
      <c r="K2025" s="54"/>
      <c r="L2025" s="54"/>
      <c r="M2025" s="54"/>
      <c r="N2025" s="54"/>
      <c r="O2025" s="54"/>
      <c r="P2025" s="54"/>
      <c r="Q2025" s="54"/>
      <c r="R2025" s="54"/>
      <c r="S2025" s="54"/>
      <c r="T2025" s="54"/>
      <c r="U2025" s="54"/>
      <c r="V2025" s="54"/>
      <c r="W2025" s="54"/>
      <c r="AQ2025" s="117" t="s">
        <v>59</v>
      </c>
      <c r="AR2025" s="117" t="s">
        <v>5308</v>
      </c>
      <c r="AS2025" s="117">
        <v>3165537</v>
      </c>
      <c r="AT2025" s="117"/>
      <c r="AU2025" s="117"/>
    </row>
    <row r="2026" spans="1:47" s="139" customFormat="1" ht="30" customHeight="1">
      <c r="A2026" s="54"/>
      <c r="B2026" s="54"/>
      <c r="C2026" s="54"/>
      <c r="D2026" s="54"/>
      <c r="E2026" s="54"/>
      <c r="F2026" s="54"/>
      <c r="G2026" s="54"/>
      <c r="H2026" s="54"/>
      <c r="I2026" s="54"/>
      <c r="J2026" s="54"/>
      <c r="K2026" s="54"/>
      <c r="L2026" s="54"/>
      <c r="M2026" s="54"/>
      <c r="N2026" s="54"/>
      <c r="O2026" s="54"/>
      <c r="P2026" s="54"/>
      <c r="Q2026" s="54"/>
      <c r="R2026" s="54"/>
      <c r="S2026" s="54"/>
      <c r="T2026" s="54"/>
      <c r="U2026" s="54"/>
      <c r="V2026" s="54"/>
      <c r="W2026" s="54"/>
      <c r="AQ2026" s="117" t="s">
        <v>59</v>
      </c>
      <c r="AR2026" s="117" t="s">
        <v>5309</v>
      </c>
      <c r="AS2026" s="117">
        <v>3165560</v>
      </c>
      <c r="AT2026" s="117"/>
      <c r="AU2026" s="117"/>
    </row>
    <row r="2027" spans="1:47" s="139" customFormat="1" ht="30" customHeight="1">
      <c r="A2027" s="54"/>
      <c r="B2027" s="54"/>
      <c r="C2027" s="54"/>
      <c r="D2027" s="54"/>
      <c r="E2027" s="54"/>
      <c r="F2027" s="54"/>
      <c r="G2027" s="54"/>
      <c r="H2027" s="54"/>
      <c r="I2027" s="54"/>
      <c r="J2027" s="54"/>
      <c r="K2027" s="54"/>
      <c r="L2027" s="54"/>
      <c r="M2027" s="54"/>
      <c r="N2027" s="54"/>
      <c r="O2027" s="54"/>
      <c r="P2027" s="54"/>
      <c r="Q2027" s="54"/>
      <c r="R2027" s="54"/>
      <c r="S2027" s="54"/>
      <c r="T2027" s="54"/>
      <c r="U2027" s="54"/>
      <c r="V2027" s="54"/>
      <c r="W2027" s="54"/>
      <c r="AQ2027" s="117" t="s">
        <v>59</v>
      </c>
      <c r="AR2027" s="117" t="s">
        <v>5310</v>
      </c>
      <c r="AS2027" s="117">
        <v>3165578</v>
      </c>
      <c r="AT2027" s="117"/>
      <c r="AU2027" s="117"/>
    </row>
    <row r="2028" spans="1:47" s="139" customFormat="1" ht="30" customHeight="1">
      <c r="A2028" s="54"/>
      <c r="B2028" s="54"/>
      <c r="C2028" s="54"/>
      <c r="D2028" s="54"/>
      <c r="E2028" s="54"/>
      <c r="F2028" s="54"/>
      <c r="G2028" s="54"/>
      <c r="H2028" s="54"/>
      <c r="I2028" s="54"/>
      <c r="J2028" s="54"/>
      <c r="K2028" s="54"/>
      <c r="L2028" s="54"/>
      <c r="M2028" s="54"/>
      <c r="N2028" s="54"/>
      <c r="O2028" s="54"/>
      <c r="P2028" s="54"/>
      <c r="Q2028" s="54"/>
      <c r="R2028" s="54"/>
      <c r="S2028" s="54"/>
      <c r="T2028" s="54"/>
      <c r="U2028" s="54"/>
      <c r="V2028" s="54"/>
      <c r="W2028" s="54"/>
      <c r="AQ2028" s="117" t="s">
        <v>59</v>
      </c>
      <c r="AR2028" s="117" t="s">
        <v>5311</v>
      </c>
      <c r="AS2028" s="117">
        <v>3165602</v>
      </c>
      <c r="AT2028" s="117"/>
      <c r="AU2028" s="117"/>
    </row>
    <row r="2029" spans="1:47" s="139" customFormat="1" ht="30" customHeight="1">
      <c r="A2029" s="54"/>
      <c r="B2029" s="54"/>
      <c r="C2029" s="54"/>
      <c r="D2029" s="54"/>
      <c r="E2029" s="54"/>
      <c r="F2029" s="54"/>
      <c r="G2029" s="54"/>
      <c r="H2029" s="54"/>
      <c r="I2029" s="54"/>
      <c r="J2029" s="54"/>
      <c r="K2029" s="54"/>
      <c r="L2029" s="54"/>
      <c r="M2029" s="54"/>
      <c r="N2029" s="54"/>
      <c r="O2029" s="54"/>
      <c r="P2029" s="54"/>
      <c r="Q2029" s="54"/>
      <c r="R2029" s="54"/>
      <c r="S2029" s="54"/>
      <c r="T2029" s="54"/>
      <c r="U2029" s="54"/>
      <c r="V2029" s="54"/>
      <c r="W2029" s="54"/>
      <c r="AQ2029" s="117" t="s">
        <v>59</v>
      </c>
      <c r="AR2029" s="117" t="s">
        <v>5312</v>
      </c>
      <c r="AS2029" s="117">
        <v>3165701</v>
      </c>
      <c r="AT2029" s="117"/>
      <c r="AU2029" s="117"/>
    </row>
    <row r="2030" spans="1:47" s="139" customFormat="1" ht="30" customHeight="1">
      <c r="A2030" s="54"/>
      <c r="B2030" s="54"/>
      <c r="C2030" s="54"/>
      <c r="D2030" s="54"/>
      <c r="E2030" s="54"/>
      <c r="F2030" s="54"/>
      <c r="G2030" s="54"/>
      <c r="H2030" s="54"/>
      <c r="I2030" s="54"/>
      <c r="J2030" s="54"/>
      <c r="K2030" s="54"/>
      <c r="L2030" s="54"/>
      <c r="M2030" s="54"/>
      <c r="N2030" s="54"/>
      <c r="O2030" s="54"/>
      <c r="P2030" s="54"/>
      <c r="Q2030" s="54"/>
      <c r="R2030" s="54"/>
      <c r="S2030" s="54"/>
      <c r="T2030" s="54"/>
      <c r="U2030" s="54"/>
      <c r="V2030" s="54"/>
      <c r="W2030" s="54"/>
      <c r="AQ2030" s="117" t="s">
        <v>59</v>
      </c>
      <c r="AR2030" s="117" t="s">
        <v>5313</v>
      </c>
      <c r="AS2030" s="117">
        <v>3165800</v>
      </c>
      <c r="AT2030" s="117"/>
      <c r="AU2030" s="117"/>
    </row>
    <row r="2031" spans="1:47" s="139" customFormat="1" ht="30" customHeight="1">
      <c r="A2031" s="54"/>
      <c r="B2031" s="54"/>
      <c r="C2031" s="54"/>
      <c r="D2031" s="54"/>
      <c r="E2031" s="54"/>
      <c r="F2031" s="54"/>
      <c r="G2031" s="54"/>
      <c r="H2031" s="54"/>
      <c r="I2031" s="54"/>
      <c r="J2031" s="54"/>
      <c r="K2031" s="54"/>
      <c r="L2031" s="54"/>
      <c r="M2031" s="54"/>
      <c r="N2031" s="54"/>
      <c r="O2031" s="54"/>
      <c r="P2031" s="54"/>
      <c r="Q2031" s="54"/>
      <c r="R2031" s="54"/>
      <c r="S2031" s="54"/>
      <c r="T2031" s="54"/>
      <c r="U2031" s="54"/>
      <c r="V2031" s="54"/>
      <c r="W2031" s="54"/>
      <c r="AQ2031" s="117" t="s">
        <v>59</v>
      </c>
      <c r="AR2031" s="117" t="s">
        <v>5314</v>
      </c>
      <c r="AS2031" s="117">
        <v>3165909</v>
      </c>
      <c r="AT2031" s="117"/>
      <c r="AU2031" s="117"/>
    </row>
    <row r="2032" spans="1:47" s="139" customFormat="1" ht="30" customHeight="1">
      <c r="A2032" s="54"/>
      <c r="B2032" s="54"/>
      <c r="C2032" s="54"/>
      <c r="D2032" s="54"/>
      <c r="E2032" s="54"/>
      <c r="F2032" s="54"/>
      <c r="G2032" s="54"/>
      <c r="H2032" s="54"/>
      <c r="I2032" s="54"/>
      <c r="J2032" s="54"/>
      <c r="K2032" s="54"/>
      <c r="L2032" s="54"/>
      <c r="M2032" s="54"/>
      <c r="N2032" s="54"/>
      <c r="O2032" s="54"/>
      <c r="P2032" s="54"/>
      <c r="Q2032" s="54"/>
      <c r="R2032" s="54"/>
      <c r="S2032" s="54"/>
      <c r="T2032" s="54"/>
      <c r="U2032" s="54"/>
      <c r="V2032" s="54"/>
      <c r="W2032" s="54"/>
      <c r="AQ2032" s="117" t="s">
        <v>59</v>
      </c>
      <c r="AR2032" s="117" t="s">
        <v>5315</v>
      </c>
      <c r="AS2032" s="117">
        <v>3166006</v>
      </c>
      <c r="AT2032" s="117"/>
      <c r="AU2032" s="117"/>
    </row>
    <row r="2033" spans="1:47" s="139" customFormat="1" ht="30" customHeight="1">
      <c r="A2033" s="54"/>
      <c r="B2033" s="54"/>
      <c r="C2033" s="54"/>
      <c r="D2033" s="54"/>
      <c r="E2033" s="54"/>
      <c r="F2033" s="54"/>
      <c r="G2033" s="54"/>
      <c r="H2033" s="54"/>
      <c r="I2033" s="54"/>
      <c r="J2033" s="54"/>
      <c r="K2033" s="54"/>
      <c r="L2033" s="54"/>
      <c r="M2033" s="54"/>
      <c r="N2033" s="54"/>
      <c r="O2033" s="54"/>
      <c r="P2033" s="54"/>
      <c r="Q2033" s="54"/>
      <c r="R2033" s="54"/>
      <c r="S2033" s="54"/>
      <c r="T2033" s="54"/>
      <c r="U2033" s="54"/>
      <c r="V2033" s="54"/>
      <c r="W2033" s="54"/>
      <c r="AQ2033" s="117" t="s">
        <v>59</v>
      </c>
      <c r="AR2033" s="117" t="s">
        <v>5316</v>
      </c>
      <c r="AS2033" s="117">
        <v>3166105</v>
      </c>
      <c r="AT2033" s="117"/>
      <c r="AU2033" s="117"/>
    </row>
    <row r="2034" spans="1:47" s="139" customFormat="1" ht="30" customHeight="1">
      <c r="A2034" s="54"/>
      <c r="B2034" s="54"/>
      <c r="C2034" s="54"/>
      <c r="D2034" s="54"/>
      <c r="E2034" s="54"/>
      <c r="F2034" s="54"/>
      <c r="G2034" s="54"/>
      <c r="H2034" s="54"/>
      <c r="I2034" s="54"/>
      <c r="J2034" s="54"/>
      <c r="K2034" s="54"/>
      <c r="L2034" s="54"/>
      <c r="M2034" s="54"/>
      <c r="N2034" s="54"/>
      <c r="O2034" s="54"/>
      <c r="P2034" s="54"/>
      <c r="Q2034" s="54"/>
      <c r="R2034" s="54"/>
      <c r="S2034" s="54"/>
      <c r="T2034" s="54"/>
      <c r="U2034" s="54"/>
      <c r="V2034" s="54"/>
      <c r="W2034" s="54"/>
      <c r="AQ2034" s="117" t="s">
        <v>59</v>
      </c>
      <c r="AR2034" s="117" t="s">
        <v>5317</v>
      </c>
      <c r="AS2034" s="117">
        <v>3166204</v>
      </c>
      <c r="AT2034" s="117"/>
      <c r="AU2034" s="117"/>
    </row>
    <row r="2035" spans="1:47" s="139" customFormat="1" ht="30" customHeight="1">
      <c r="A2035" s="54"/>
      <c r="B2035" s="54"/>
      <c r="C2035" s="54"/>
      <c r="D2035" s="54"/>
      <c r="E2035" s="54"/>
      <c r="F2035" s="54"/>
      <c r="G2035" s="54"/>
      <c r="H2035" s="54"/>
      <c r="I2035" s="54"/>
      <c r="J2035" s="54"/>
      <c r="K2035" s="54"/>
      <c r="L2035" s="54"/>
      <c r="M2035" s="54"/>
      <c r="N2035" s="54"/>
      <c r="O2035" s="54"/>
      <c r="P2035" s="54"/>
      <c r="Q2035" s="54"/>
      <c r="R2035" s="54"/>
      <c r="S2035" s="54"/>
      <c r="T2035" s="54"/>
      <c r="U2035" s="54"/>
      <c r="V2035" s="54"/>
      <c r="W2035" s="54"/>
      <c r="AQ2035" s="117" t="s">
        <v>59</v>
      </c>
      <c r="AR2035" s="117" t="s">
        <v>5318</v>
      </c>
      <c r="AS2035" s="117">
        <v>3166303</v>
      </c>
      <c r="AT2035" s="117"/>
      <c r="AU2035" s="117"/>
    </row>
    <row r="2036" spans="1:47" s="139" customFormat="1" ht="30" customHeight="1">
      <c r="A2036" s="54"/>
      <c r="B2036" s="54"/>
      <c r="C2036" s="54"/>
      <c r="D2036" s="54"/>
      <c r="E2036" s="54"/>
      <c r="F2036" s="54"/>
      <c r="G2036" s="54"/>
      <c r="H2036" s="54"/>
      <c r="I2036" s="54"/>
      <c r="J2036" s="54"/>
      <c r="K2036" s="54"/>
      <c r="L2036" s="54"/>
      <c r="M2036" s="54"/>
      <c r="N2036" s="54"/>
      <c r="O2036" s="54"/>
      <c r="P2036" s="54"/>
      <c r="Q2036" s="54"/>
      <c r="R2036" s="54"/>
      <c r="S2036" s="54"/>
      <c r="T2036" s="54"/>
      <c r="U2036" s="54"/>
      <c r="V2036" s="54"/>
      <c r="W2036" s="54"/>
      <c r="AQ2036" s="117" t="s">
        <v>59</v>
      </c>
      <c r="AR2036" s="117" t="s">
        <v>5319</v>
      </c>
      <c r="AS2036" s="117">
        <v>3166402</v>
      </c>
      <c r="AT2036" s="117"/>
      <c r="AU2036" s="117"/>
    </row>
    <row r="2037" spans="1:47" s="139" customFormat="1" ht="30" customHeight="1">
      <c r="A2037" s="54"/>
      <c r="B2037" s="54"/>
      <c r="C2037" s="54"/>
      <c r="D2037" s="54"/>
      <c r="E2037" s="54"/>
      <c r="F2037" s="54"/>
      <c r="G2037" s="54"/>
      <c r="H2037" s="54"/>
      <c r="I2037" s="54"/>
      <c r="J2037" s="54"/>
      <c r="K2037" s="54"/>
      <c r="L2037" s="54"/>
      <c r="M2037" s="54"/>
      <c r="N2037" s="54"/>
      <c r="O2037" s="54"/>
      <c r="P2037" s="54"/>
      <c r="Q2037" s="54"/>
      <c r="R2037" s="54"/>
      <c r="S2037" s="54"/>
      <c r="T2037" s="54"/>
      <c r="U2037" s="54"/>
      <c r="V2037" s="54"/>
      <c r="W2037" s="54"/>
      <c r="AQ2037" s="117" t="s">
        <v>59</v>
      </c>
      <c r="AR2037" s="117" t="s">
        <v>5320</v>
      </c>
      <c r="AS2037" s="117">
        <v>3166501</v>
      </c>
      <c r="AT2037" s="117"/>
      <c r="AU2037" s="117"/>
    </row>
    <row r="2038" spans="1:47" s="139" customFormat="1" ht="30" customHeight="1">
      <c r="A2038" s="54"/>
      <c r="B2038" s="54"/>
      <c r="C2038" s="54"/>
      <c r="D2038" s="54"/>
      <c r="E2038" s="54"/>
      <c r="F2038" s="54"/>
      <c r="G2038" s="54"/>
      <c r="H2038" s="54"/>
      <c r="I2038" s="54"/>
      <c r="J2038" s="54"/>
      <c r="K2038" s="54"/>
      <c r="L2038" s="54"/>
      <c r="M2038" s="54"/>
      <c r="N2038" s="54"/>
      <c r="O2038" s="54"/>
      <c r="P2038" s="54"/>
      <c r="Q2038" s="54"/>
      <c r="R2038" s="54"/>
      <c r="S2038" s="54"/>
      <c r="T2038" s="54"/>
      <c r="U2038" s="54"/>
      <c r="V2038" s="54"/>
      <c r="W2038" s="54"/>
      <c r="AQ2038" s="117" t="s">
        <v>59</v>
      </c>
      <c r="AR2038" s="117" t="s">
        <v>5321</v>
      </c>
      <c r="AS2038" s="117">
        <v>3166600</v>
      </c>
      <c r="AT2038" s="117"/>
      <c r="AU2038" s="117"/>
    </row>
    <row r="2039" spans="1:47" s="139" customFormat="1" ht="30" customHeight="1">
      <c r="A2039" s="54"/>
      <c r="B2039" s="54"/>
      <c r="C2039" s="54"/>
      <c r="D2039" s="54"/>
      <c r="E2039" s="54"/>
      <c r="F2039" s="54"/>
      <c r="G2039" s="54"/>
      <c r="H2039" s="54"/>
      <c r="I2039" s="54"/>
      <c r="J2039" s="54"/>
      <c r="K2039" s="54"/>
      <c r="L2039" s="54"/>
      <c r="M2039" s="54"/>
      <c r="N2039" s="54"/>
      <c r="O2039" s="54"/>
      <c r="P2039" s="54"/>
      <c r="Q2039" s="54"/>
      <c r="R2039" s="54"/>
      <c r="S2039" s="54"/>
      <c r="T2039" s="54"/>
      <c r="U2039" s="54"/>
      <c r="V2039" s="54"/>
      <c r="W2039" s="54"/>
      <c r="AQ2039" s="117" t="s">
        <v>59</v>
      </c>
      <c r="AR2039" s="117" t="s">
        <v>5322</v>
      </c>
      <c r="AS2039" s="117">
        <v>3166808</v>
      </c>
      <c r="AT2039" s="117"/>
      <c r="AU2039" s="117"/>
    </row>
    <row r="2040" spans="1:47" s="139" customFormat="1" ht="30" customHeight="1">
      <c r="A2040" s="54"/>
      <c r="B2040" s="54"/>
      <c r="C2040" s="54"/>
      <c r="D2040" s="54"/>
      <c r="E2040" s="54"/>
      <c r="F2040" s="54"/>
      <c r="G2040" s="54"/>
      <c r="H2040" s="54"/>
      <c r="I2040" s="54"/>
      <c r="J2040" s="54"/>
      <c r="K2040" s="54"/>
      <c r="L2040" s="54"/>
      <c r="M2040" s="54"/>
      <c r="N2040" s="54"/>
      <c r="O2040" s="54"/>
      <c r="P2040" s="54"/>
      <c r="Q2040" s="54"/>
      <c r="R2040" s="54"/>
      <c r="S2040" s="54"/>
      <c r="T2040" s="54"/>
      <c r="U2040" s="54"/>
      <c r="V2040" s="54"/>
      <c r="W2040" s="54"/>
      <c r="AQ2040" s="117" t="s">
        <v>59</v>
      </c>
      <c r="AR2040" s="117" t="s">
        <v>5323</v>
      </c>
      <c r="AS2040" s="117">
        <v>3166709</v>
      </c>
      <c r="AT2040" s="117"/>
      <c r="AU2040" s="117"/>
    </row>
    <row r="2041" spans="1:47" s="139" customFormat="1" ht="30" customHeight="1">
      <c r="A2041" s="54"/>
      <c r="B2041" s="54"/>
      <c r="C2041" s="54"/>
      <c r="D2041" s="54"/>
      <c r="E2041" s="54"/>
      <c r="F2041" s="54"/>
      <c r="G2041" s="54"/>
      <c r="H2041" s="54"/>
      <c r="I2041" s="54"/>
      <c r="J2041" s="54"/>
      <c r="K2041" s="54"/>
      <c r="L2041" s="54"/>
      <c r="M2041" s="54"/>
      <c r="N2041" s="54"/>
      <c r="O2041" s="54"/>
      <c r="P2041" s="54"/>
      <c r="Q2041" s="54"/>
      <c r="R2041" s="54"/>
      <c r="S2041" s="54"/>
      <c r="T2041" s="54"/>
      <c r="U2041" s="54"/>
      <c r="V2041" s="54"/>
      <c r="W2041" s="54"/>
      <c r="AQ2041" s="117" t="s">
        <v>59</v>
      </c>
      <c r="AR2041" s="117" t="s">
        <v>5324</v>
      </c>
      <c r="AS2041" s="117">
        <v>3166907</v>
      </c>
      <c r="AT2041" s="117"/>
      <c r="AU2041" s="117"/>
    </row>
    <row r="2042" spans="1:47" s="139" customFormat="1" ht="30" customHeight="1">
      <c r="A2042" s="54"/>
      <c r="B2042" s="54"/>
      <c r="C2042" s="54"/>
      <c r="D2042" s="54"/>
      <c r="E2042" s="54"/>
      <c r="F2042" s="54"/>
      <c r="G2042" s="54"/>
      <c r="H2042" s="54"/>
      <c r="I2042" s="54"/>
      <c r="J2042" s="54"/>
      <c r="K2042" s="54"/>
      <c r="L2042" s="54"/>
      <c r="M2042" s="54"/>
      <c r="N2042" s="54"/>
      <c r="O2042" s="54"/>
      <c r="P2042" s="54"/>
      <c r="Q2042" s="54"/>
      <c r="R2042" s="54"/>
      <c r="S2042" s="54"/>
      <c r="T2042" s="54"/>
      <c r="U2042" s="54"/>
      <c r="V2042" s="54"/>
      <c r="W2042" s="54"/>
      <c r="AQ2042" s="117" t="s">
        <v>59</v>
      </c>
      <c r="AR2042" s="117" t="s">
        <v>5325</v>
      </c>
      <c r="AS2042" s="117">
        <v>3166956</v>
      </c>
      <c r="AT2042" s="117"/>
      <c r="AU2042" s="117"/>
    </row>
    <row r="2043" spans="1:47" s="139" customFormat="1" ht="30" customHeight="1">
      <c r="A2043" s="54"/>
      <c r="B2043" s="54"/>
      <c r="C2043" s="54"/>
      <c r="D2043" s="54"/>
      <c r="E2043" s="54"/>
      <c r="F2043" s="54"/>
      <c r="G2043" s="54"/>
      <c r="H2043" s="54"/>
      <c r="I2043" s="54"/>
      <c r="J2043" s="54"/>
      <c r="K2043" s="54"/>
      <c r="L2043" s="54"/>
      <c r="M2043" s="54"/>
      <c r="N2043" s="54"/>
      <c r="O2043" s="54"/>
      <c r="P2043" s="54"/>
      <c r="Q2043" s="54"/>
      <c r="R2043" s="54"/>
      <c r="S2043" s="54"/>
      <c r="T2043" s="54"/>
      <c r="U2043" s="54"/>
      <c r="V2043" s="54"/>
      <c r="W2043" s="54"/>
      <c r="AQ2043" s="117" t="s">
        <v>59</v>
      </c>
      <c r="AR2043" s="117" t="s">
        <v>5326</v>
      </c>
      <c r="AS2043" s="117">
        <v>3167004</v>
      </c>
      <c r="AT2043" s="117"/>
      <c r="AU2043" s="117"/>
    </row>
    <row r="2044" spans="1:47" s="139" customFormat="1" ht="30" customHeight="1">
      <c r="A2044" s="54"/>
      <c r="B2044" s="54"/>
      <c r="C2044" s="54"/>
      <c r="D2044" s="54"/>
      <c r="E2044" s="54"/>
      <c r="F2044" s="54"/>
      <c r="G2044" s="54"/>
      <c r="H2044" s="54"/>
      <c r="I2044" s="54"/>
      <c r="J2044" s="54"/>
      <c r="K2044" s="54"/>
      <c r="L2044" s="54"/>
      <c r="M2044" s="54"/>
      <c r="N2044" s="54"/>
      <c r="O2044" s="54"/>
      <c r="P2044" s="54"/>
      <c r="Q2044" s="54"/>
      <c r="R2044" s="54"/>
      <c r="S2044" s="54"/>
      <c r="T2044" s="54"/>
      <c r="U2044" s="54"/>
      <c r="V2044" s="54"/>
      <c r="W2044" s="54"/>
      <c r="AQ2044" s="117" t="s">
        <v>59</v>
      </c>
      <c r="AR2044" s="117" t="s">
        <v>5327</v>
      </c>
      <c r="AS2044" s="117">
        <v>3167103</v>
      </c>
      <c r="AT2044" s="117"/>
      <c r="AU2044" s="117"/>
    </row>
    <row r="2045" spans="1:47" s="139" customFormat="1" ht="30" customHeight="1">
      <c r="A2045" s="54"/>
      <c r="B2045" s="54"/>
      <c r="C2045" s="54"/>
      <c r="D2045" s="54"/>
      <c r="E2045" s="54"/>
      <c r="F2045" s="54"/>
      <c r="G2045" s="54"/>
      <c r="H2045" s="54"/>
      <c r="I2045" s="54"/>
      <c r="J2045" s="54"/>
      <c r="K2045" s="54"/>
      <c r="L2045" s="54"/>
      <c r="M2045" s="54"/>
      <c r="N2045" s="54"/>
      <c r="O2045" s="54"/>
      <c r="P2045" s="54"/>
      <c r="Q2045" s="54"/>
      <c r="R2045" s="54"/>
      <c r="S2045" s="54"/>
      <c r="T2045" s="54"/>
      <c r="U2045" s="54"/>
      <c r="V2045" s="54"/>
      <c r="W2045" s="54"/>
      <c r="AQ2045" s="117" t="s">
        <v>59</v>
      </c>
      <c r="AR2045" s="117" t="s">
        <v>5328</v>
      </c>
      <c r="AS2045" s="117">
        <v>3167202</v>
      </c>
      <c r="AT2045" s="117"/>
      <c r="AU2045" s="117"/>
    </row>
    <row r="2046" spans="1:47" s="139" customFormat="1" ht="30" customHeight="1">
      <c r="A2046" s="54"/>
      <c r="B2046" s="54"/>
      <c r="C2046" s="54"/>
      <c r="D2046" s="54"/>
      <c r="E2046" s="54"/>
      <c r="F2046" s="54"/>
      <c r="G2046" s="54"/>
      <c r="H2046" s="54"/>
      <c r="I2046" s="54"/>
      <c r="J2046" s="54"/>
      <c r="K2046" s="54"/>
      <c r="L2046" s="54"/>
      <c r="M2046" s="54"/>
      <c r="N2046" s="54"/>
      <c r="O2046" s="54"/>
      <c r="P2046" s="54"/>
      <c r="Q2046" s="54"/>
      <c r="R2046" s="54"/>
      <c r="S2046" s="54"/>
      <c r="T2046" s="54"/>
      <c r="U2046" s="54"/>
      <c r="V2046" s="54"/>
      <c r="W2046" s="54"/>
      <c r="AQ2046" s="117" t="s">
        <v>59</v>
      </c>
      <c r="AR2046" s="117" t="s">
        <v>5329</v>
      </c>
      <c r="AS2046" s="117">
        <v>3165552</v>
      </c>
      <c r="AT2046" s="117"/>
      <c r="AU2046" s="117"/>
    </row>
    <row r="2047" spans="1:47" s="139" customFormat="1" ht="30" customHeight="1">
      <c r="A2047" s="54"/>
      <c r="B2047" s="54"/>
      <c r="C2047" s="54"/>
      <c r="D2047" s="54"/>
      <c r="E2047" s="54"/>
      <c r="F2047" s="54"/>
      <c r="G2047" s="54"/>
      <c r="H2047" s="54"/>
      <c r="I2047" s="54"/>
      <c r="J2047" s="54"/>
      <c r="K2047" s="54"/>
      <c r="L2047" s="54"/>
      <c r="M2047" s="54"/>
      <c r="N2047" s="54"/>
      <c r="O2047" s="54"/>
      <c r="P2047" s="54"/>
      <c r="Q2047" s="54"/>
      <c r="R2047" s="54"/>
      <c r="S2047" s="54"/>
      <c r="T2047" s="54"/>
      <c r="U2047" s="54"/>
      <c r="V2047" s="54"/>
      <c r="W2047" s="54"/>
      <c r="AQ2047" s="117" t="s">
        <v>59</v>
      </c>
      <c r="AR2047" s="117" t="s">
        <v>5330</v>
      </c>
      <c r="AS2047" s="117">
        <v>3167301</v>
      </c>
      <c r="AT2047" s="117"/>
      <c r="AU2047" s="117"/>
    </row>
    <row r="2048" spans="1:47" s="139" customFormat="1" ht="30" customHeight="1">
      <c r="A2048" s="54"/>
      <c r="B2048" s="54"/>
      <c r="C2048" s="54"/>
      <c r="D2048" s="54"/>
      <c r="E2048" s="54"/>
      <c r="F2048" s="54"/>
      <c r="G2048" s="54"/>
      <c r="H2048" s="54"/>
      <c r="I2048" s="54"/>
      <c r="J2048" s="54"/>
      <c r="K2048" s="54"/>
      <c r="L2048" s="54"/>
      <c r="M2048" s="54"/>
      <c r="N2048" s="54"/>
      <c r="O2048" s="54"/>
      <c r="P2048" s="54"/>
      <c r="Q2048" s="54"/>
      <c r="R2048" s="54"/>
      <c r="S2048" s="54"/>
      <c r="T2048" s="54"/>
      <c r="U2048" s="54"/>
      <c r="V2048" s="54"/>
      <c r="W2048" s="54"/>
      <c r="AQ2048" s="117" t="s">
        <v>59</v>
      </c>
      <c r="AR2048" s="117" t="s">
        <v>5331</v>
      </c>
      <c r="AS2048" s="117">
        <v>3167400</v>
      </c>
      <c r="AT2048" s="117"/>
      <c r="AU2048" s="117"/>
    </row>
    <row r="2049" spans="1:47" s="139" customFormat="1" ht="30" customHeight="1">
      <c r="A2049" s="54"/>
      <c r="B2049" s="54"/>
      <c r="C2049" s="54"/>
      <c r="D2049" s="54"/>
      <c r="E2049" s="54"/>
      <c r="F2049" s="54"/>
      <c r="G2049" s="54"/>
      <c r="H2049" s="54"/>
      <c r="I2049" s="54"/>
      <c r="J2049" s="54"/>
      <c r="K2049" s="54"/>
      <c r="L2049" s="54"/>
      <c r="M2049" s="54"/>
      <c r="N2049" s="54"/>
      <c r="O2049" s="54"/>
      <c r="P2049" s="54"/>
      <c r="Q2049" s="54"/>
      <c r="R2049" s="54"/>
      <c r="S2049" s="54"/>
      <c r="T2049" s="54"/>
      <c r="U2049" s="54"/>
      <c r="V2049" s="54"/>
      <c r="W2049" s="54"/>
      <c r="AQ2049" s="117" t="s">
        <v>59</v>
      </c>
      <c r="AR2049" s="117" t="s">
        <v>5332</v>
      </c>
      <c r="AS2049" s="117">
        <v>3167509</v>
      </c>
      <c r="AT2049" s="117"/>
      <c r="AU2049" s="117"/>
    </row>
    <row r="2050" spans="1:47" s="139" customFormat="1" ht="30" customHeight="1">
      <c r="A2050" s="54"/>
      <c r="B2050" s="54"/>
      <c r="C2050" s="54"/>
      <c r="D2050" s="54"/>
      <c r="E2050" s="54"/>
      <c r="F2050" s="54"/>
      <c r="G2050" s="54"/>
      <c r="H2050" s="54"/>
      <c r="I2050" s="54"/>
      <c r="J2050" s="54"/>
      <c r="K2050" s="54"/>
      <c r="L2050" s="54"/>
      <c r="M2050" s="54"/>
      <c r="N2050" s="54"/>
      <c r="O2050" s="54"/>
      <c r="P2050" s="54"/>
      <c r="Q2050" s="54"/>
      <c r="R2050" s="54"/>
      <c r="S2050" s="54"/>
      <c r="T2050" s="54"/>
      <c r="U2050" s="54"/>
      <c r="V2050" s="54"/>
      <c r="W2050" s="54"/>
      <c r="AQ2050" s="117" t="s">
        <v>59</v>
      </c>
      <c r="AR2050" s="117" t="s">
        <v>5333</v>
      </c>
      <c r="AS2050" s="117">
        <v>3167608</v>
      </c>
      <c r="AT2050" s="117"/>
      <c r="AU2050" s="117"/>
    </row>
    <row r="2051" spans="1:47" s="139" customFormat="1" ht="30" customHeight="1">
      <c r="A2051" s="54"/>
      <c r="B2051" s="54"/>
      <c r="C2051" s="54"/>
      <c r="D2051" s="54"/>
      <c r="E2051" s="54"/>
      <c r="F2051" s="54"/>
      <c r="G2051" s="54"/>
      <c r="H2051" s="54"/>
      <c r="I2051" s="54"/>
      <c r="J2051" s="54"/>
      <c r="K2051" s="54"/>
      <c r="L2051" s="54"/>
      <c r="M2051" s="54"/>
      <c r="N2051" s="54"/>
      <c r="O2051" s="54"/>
      <c r="P2051" s="54"/>
      <c r="Q2051" s="54"/>
      <c r="R2051" s="54"/>
      <c r="S2051" s="54"/>
      <c r="T2051" s="54"/>
      <c r="U2051" s="54"/>
      <c r="V2051" s="54"/>
      <c r="W2051" s="54"/>
      <c r="AQ2051" s="117" t="s">
        <v>59</v>
      </c>
      <c r="AR2051" s="117" t="s">
        <v>5334</v>
      </c>
      <c r="AS2051" s="117">
        <v>3167707</v>
      </c>
      <c r="AT2051" s="117"/>
      <c r="AU2051" s="117"/>
    </row>
    <row r="2052" spans="1:47" s="139" customFormat="1" ht="30" customHeight="1">
      <c r="A2052" s="54"/>
      <c r="B2052" s="54"/>
      <c r="C2052" s="54"/>
      <c r="D2052" s="54"/>
      <c r="E2052" s="54"/>
      <c r="F2052" s="54"/>
      <c r="G2052" s="54"/>
      <c r="H2052" s="54"/>
      <c r="I2052" s="54"/>
      <c r="J2052" s="54"/>
      <c r="K2052" s="54"/>
      <c r="L2052" s="54"/>
      <c r="M2052" s="54"/>
      <c r="N2052" s="54"/>
      <c r="O2052" s="54"/>
      <c r="P2052" s="54"/>
      <c r="Q2052" s="54"/>
      <c r="R2052" s="54"/>
      <c r="S2052" s="54"/>
      <c r="T2052" s="54"/>
      <c r="U2052" s="54"/>
      <c r="V2052" s="54"/>
      <c r="W2052" s="54"/>
      <c r="AQ2052" s="117" t="s">
        <v>59</v>
      </c>
      <c r="AR2052" s="117" t="s">
        <v>5335</v>
      </c>
      <c r="AS2052" s="117">
        <v>3167806</v>
      </c>
      <c r="AT2052" s="117"/>
      <c r="AU2052" s="117"/>
    </row>
    <row r="2053" spans="1:47" s="139" customFormat="1" ht="30" customHeight="1">
      <c r="A2053" s="54"/>
      <c r="B2053" s="54"/>
      <c r="C2053" s="54"/>
      <c r="D2053" s="54"/>
      <c r="E2053" s="54"/>
      <c r="F2053" s="54"/>
      <c r="G2053" s="54"/>
      <c r="H2053" s="54"/>
      <c r="I2053" s="54"/>
      <c r="J2053" s="54"/>
      <c r="K2053" s="54"/>
      <c r="L2053" s="54"/>
      <c r="M2053" s="54"/>
      <c r="N2053" s="54"/>
      <c r="O2053" s="54"/>
      <c r="P2053" s="54"/>
      <c r="Q2053" s="54"/>
      <c r="R2053" s="54"/>
      <c r="S2053" s="54"/>
      <c r="T2053" s="54"/>
      <c r="U2053" s="54"/>
      <c r="V2053" s="54"/>
      <c r="W2053" s="54"/>
      <c r="AQ2053" s="117" t="s">
        <v>59</v>
      </c>
      <c r="AR2053" s="117" t="s">
        <v>5336</v>
      </c>
      <c r="AS2053" s="117">
        <v>3167905</v>
      </c>
      <c r="AT2053" s="117"/>
      <c r="AU2053" s="117"/>
    </row>
    <row r="2054" spans="1:47" s="139" customFormat="1" ht="30" customHeight="1">
      <c r="A2054" s="54"/>
      <c r="B2054" s="54"/>
      <c r="C2054" s="54"/>
      <c r="D2054" s="54"/>
      <c r="E2054" s="54"/>
      <c r="F2054" s="54"/>
      <c r="G2054" s="54"/>
      <c r="H2054" s="54"/>
      <c r="I2054" s="54"/>
      <c r="J2054" s="54"/>
      <c r="K2054" s="54"/>
      <c r="L2054" s="54"/>
      <c r="M2054" s="54"/>
      <c r="N2054" s="54"/>
      <c r="O2054" s="54"/>
      <c r="P2054" s="54"/>
      <c r="Q2054" s="54"/>
      <c r="R2054" s="54"/>
      <c r="S2054" s="54"/>
      <c r="T2054" s="54"/>
      <c r="U2054" s="54"/>
      <c r="V2054" s="54"/>
      <c r="W2054" s="54"/>
      <c r="AQ2054" s="117" t="s">
        <v>59</v>
      </c>
      <c r="AR2054" s="117" t="s">
        <v>5337</v>
      </c>
      <c r="AS2054" s="117">
        <v>3168002</v>
      </c>
      <c r="AT2054" s="117"/>
      <c r="AU2054" s="117"/>
    </row>
    <row r="2055" spans="1:47" s="139" customFormat="1" ht="30" customHeight="1">
      <c r="A2055" s="54"/>
      <c r="B2055" s="54"/>
      <c r="C2055" s="54"/>
      <c r="D2055" s="54"/>
      <c r="E2055" s="54"/>
      <c r="F2055" s="54"/>
      <c r="G2055" s="54"/>
      <c r="H2055" s="54"/>
      <c r="I2055" s="54"/>
      <c r="J2055" s="54"/>
      <c r="K2055" s="54"/>
      <c r="L2055" s="54"/>
      <c r="M2055" s="54"/>
      <c r="N2055" s="54"/>
      <c r="O2055" s="54"/>
      <c r="P2055" s="54"/>
      <c r="Q2055" s="54"/>
      <c r="R2055" s="54"/>
      <c r="S2055" s="54"/>
      <c r="T2055" s="54"/>
      <c r="U2055" s="54"/>
      <c r="V2055" s="54"/>
      <c r="W2055" s="54"/>
      <c r="AQ2055" s="117" t="s">
        <v>59</v>
      </c>
      <c r="AR2055" s="117" t="s">
        <v>5338</v>
      </c>
      <c r="AS2055" s="117">
        <v>3168051</v>
      </c>
      <c r="AT2055" s="117"/>
      <c r="AU2055" s="117"/>
    </row>
    <row r="2056" spans="1:47" s="139" customFormat="1" ht="30" customHeight="1">
      <c r="A2056" s="54"/>
      <c r="B2056" s="54"/>
      <c r="C2056" s="54"/>
      <c r="D2056" s="54"/>
      <c r="E2056" s="54"/>
      <c r="F2056" s="54"/>
      <c r="G2056" s="54"/>
      <c r="H2056" s="54"/>
      <c r="I2056" s="54"/>
      <c r="J2056" s="54"/>
      <c r="K2056" s="54"/>
      <c r="L2056" s="54"/>
      <c r="M2056" s="54"/>
      <c r="N2056" s="54"/>
      <c r="O2056" s="54"/>
      <c r="P2056" s="54"/>
      <c r="Q2056" s="54"/>
      <c r="R2056" s="54"/>
      <c r="S2056" s="54"/>
      <c r="T2056" s="54"/>
      <c r="U2056" s="54"/>
      <c r="V2056" s="54"/>
      <c r="W2056" s="54"/>
      <c r="AQ2056" s="117" t="s">
        <v>59</v>
      </c>
      <c r="AR2056" s="117" t="s">
        <v>4502</v>
      </c>
      <c r="AS2056" s="117">
        <v>3168101</v>
      </c>
      <c r="AT2056" s="117"/>
      <c r="AU2056" s="117"/>
    </row>
    <row r="2057" spans="1:47" s="139" customFormat="1" ht="30" customHeight="1">
      <c r="A2057" s="54"/>
      <c r="B2057" s="54"/>
      <c r="C2057" s="54"/>
      <c r="D2057" s="54"/>
      <c r="E2057" s="54"/>
      <c r="F2057" s="54"/>
      <c r="G2057" s="54"/>
      <c r="H2057" s="54"/>
      <c r="I2057" s="54"/>
      <c r="J2057" s="54"/>
      <c r="K2057" s="54"/>
      <c r="L2057" s="54"/>
      <c r="M2057" s="54"/>
      <c r="N2057" s="54"/>
      <c r="O2057" s="54"/>
      <c r="P2057" s="54"/>
      <c r="Q2057" s="54"/>
      <c r="R2057" s="54"/>
      <c r="S2057" s="54"/>
      <c r="T2057" s="54"/>
      <c r="U2057" s="54"/>
      <c r="V2057" s="54"/>
      <c r="W2057" s="54"/>
      <c r="AQ2057" s="117" t="s">
        <v>59</v>
      </c>
      <c r="AR2057" s="117" t="s">
        <v>5103</v>
      </c>
      <c r="AS2057" s="117">
        <v>3168200</v>
      </c>
      <c r="AT2057" s="117"/>
      <c r="AU2057" s="117"/>
    </row>
    <row r="2058" spans="1:47" s="139" customFormat="1" ht="30" customHeight="1">
      <c r="A2058" s="54"/>
      <c r="B2058" s="54"/>
      <c r="C2058" s="54"/>
      <c r="D2058" s="54"/>
      <c r="E2058" s="54"/>
      <c r="F2058" s="54"/>
      <c r="G2058" s="54"/>
      <c r="H2058" s="54"/>
      <c r="I2058" s="54"/>
      <c r="J2058" s="54"/>
      <c r="K2058" s="54"/>
      <c r="L2058" s="54"/>
      <c r="M2058" s="54"/>
      <c r="N2058" s="54"/>
      <c r="O2058" s="54"/>
      <c r="P2058" s="54"/>
      <c r="Q2058" s="54"/>
      <c r="R2058" s="54"/>
      <c r="S2058" s="54"/>
      <c r="T2058" s="54"/>
      <c r="U2058" s="54"/>
      <c r="V2058" s="54"/>
      <c r="W2058" s="54"/>
      <c r="AQ2058" s="117" t="s">
        <v>59</v>
      </c>
      <c r="AR2058" s="117" t="s">
        <v>5339</v>
      </c>
      <c r="AS2058" s="117">
        <v>3168309</v>
      </c>
      <c r="AT2058" s="117"/>
      <c r="AU2058" s="117"/>
    </row>
    <row r="2059" spans="1:47" s="139" customFormat="1" ht="30" customHeight="1">
      <c r="A2059" s="54"/>
      <c r="B2059" s="54"/>
      <c r="C2059" s="54"/>
      <c r="D2059" s="54"/>
      <c r="E2059" s="54"/>
      <c r="F2059" s="54"/>
      <c r="G2059" s="54"/>
      <c r="H2059" s="54"/>
      <c r="I2059" s="54"/>
      <c r="J2059" s="54"/>
      <c r="K2059" s="54"/>
      <c r="L2059" s="54"/>
      <c r="M2059" s="54"/>
      <c r="N2059" s="54"/>
      <c r="O2059" s="54"/>
      <c r="P2059" s="54"/>
      <c r="Q2059" s="54"/>
      <c r="R2059" s="54"/>
      <c r="S2059" s="54"/>
      <c r="T2059" s="54"/>
      <c r="U2059" s="54"/>
      <c r="V2059" s="54"/>
      <c r="W2059" s="54"/>
      <c r="AQ2059" s="117" t="s">
        <v>59</v>
      </c>
      <c r="AR2059" s="117" t="s">
        <v>5340</v>
      </c>
      <c r="AS2059" s="117">
        <v>3168408</v>
      </c>
      <c r="AT2059" s="117"/>
      <c r="AU2059" s="117"/>
    </row>
    <row r="2060" spans="1:47" s="139" customFormat="1" ht="30" customHeight="1">
      <c r="A2060" s="54"/>
      <c r="B2060" s="54"/>
      <c r="C2060" s="54"/>
      <c r="D2060" s="54"/>
      <c r="E2060" s="54"/>
      <c r="F2060" s="54"/>
      <c r="G2060" s="54"/>
      <c r="H2060" s="54"/>
      <c r="I2060" s="54"/>
      <c r="J2060" s="54"/>
      <c r="K2060" s="54"/>
      <c r="L2060" s="54"/>
      <c r="M2060" s="54"/>
      <c r="N2060" s="54"/>
      <c r="O2060" s="54"/>
      <c r="P2060" s="54"/>
      <c r="Q2060" s="54"/>
      <c r="R2060" s="54"/>
      <c r="S2060" s="54"/>
      <c r="T2060" s="54"/>
      <c r="U2060" s="54"/>
      <c r="V2060" s="54"/>
      <c r="W2060" s="54"/>
      <c r="AQ2060" s="117" t="s">
        <v>59</v>
      </c>
      <c r="AR2060" s="117" t="s">
        <v>5341</v>
      </c>
      <c r="AS2060" s="117">
        <v>3168507</v>
      </c>
      <c r="AT2060" s="117"/>
      <c r="AU2060" s="117"/>
    </row>
    <row r="2061" spans="1:47" s="139" customFormat="1" ht="30" customHeight="1">
      <c r="A2061" s="54"/>
      <c r="B2061" s="54"/>
      <c r="C2061" s="54"/>
      <c r="D2061" s="54"/>
      <c r="E2061" s="54"/>
      <c r="F2061" s="54"/>
      <c r="G2061" s="54"/>
      <c r="H2061" s="54"/>
      <c r="I2061" s="54"/>
      <c r="J2061" s="54"/>
      <c r="K2061" s="54"/>
      <c r="L2061" s="54"/>
      <c r="M2061" s="54"/>
      <c r="N2061" s="54"/>
      <c r="O2061" s="54"/>
      <c r="P2061" s="54"/>
      <c r="Q2061" s="54"/>
      <c r="R2061" s="54"/>
      <c r="S2061" s="54"/>
      <c r="T2061" s="54"/>
      <c r="U2061" s="54"/>
      <c r="V2061" s="54"/>
      <c r="W2061" s="54"/>
      <c r="AQ2061" s="117" t="s">
        <v>59</v>
      </c>
      <c r="AR2061" s="117" t="s">
        <v>5342</v>
      </c>
      <c r="AS2061" s="117">
        <v>3168606</v>
      </c>
      <c r="AT2061" s="117"/>
      <c r="AU2061" s="117"/>
    </row>
    <row r="2062" spans="1:47" s="139" customFormat="1" ht="30" customHeight="1">
      <c r="A2062" s="54"/>
      <c r="B2062" s="54"/>
      <c r="C2062" s="54"/>
      <c r="D2062" s="54"/>
      <c r="E2062" s="54"/>
      <c r="F2062" s="54"/>
      <c r="G2062" s="54"/>
      <c r="H2062" s="54"/>
      <c r="I2062" s="54"/>
      <c r="J2062" s="54"/>
      <c r="K2062" s="54"/>
      <c r="L2062" s="54"/>
      <c r="M2062" s="54"/>
      <c r="N2062" s="54"/>
      <c r="O2062" s="54"/>
      <c r="P2062" s="54"/>
      <c r="Q2062" s="54"/>
      <c r="R2062" s="54"/>
      <c r="S2062" s="54"/>
      <c r="T2062" s="54"/>
      <c r="U2062" s="54"/>
      <c r="V2062" s="54"/>
      <c r="W2062" s="54"/>
      <c r="AQ2062" s="117" t="s">
        <v>59</v>
      </c>
      <c r="AR2062" s="117" t="s">
        <v>5343</v>
      </c>
      <c r="AS2062" s="117">
        <v>3168705</v>
      </c>
      <c r="AT2062" s="117"/>
      <c r="AU2062" s="117"/>
    </row>
    <row r="2063" spans="1:47" s="139" customFormat="1" ht="30" customHeight="1">
      <c r="A2063" s="54"/>
      <c r="B2063" s="54"/>
      <c r="C2063" s="54"/>
      <c r="D2063" s="54"/>
      <c r="E2063" s="54"/>
      <c r="F2063" s="54"/>
      <c r="G2063" s="54"/>
      <c r="H2063" s="54"/>
      <c r="I2063" s="54"/>
      <c r="J2063" s="54"/>
      <c r="K2063" s="54"/>
      <c r="L2063" s="54"/>
      <c r="M2063" s="54"/>
      <c r="N2063" s="54"/>
      <c r="O2063" s="54"/>
      <c r="P2063" s="54"/>
      <c r="Q2063" s="54"/>
      <c r="R2063" s="54"/>
      <c r="S2063" s="54"/>
      <c r="T2063" s="54"/>
      <c r="U2063" s="54"/>
      <c r="V2063" s="54"/>
      <c r="W2063" s="54"/>
      <c r="AQ2063" s="117" t="s">
        <v>59</v>
      </c>
      <c r="AR2063" s="117" t="s">
        <v>5344</v>
      </c>
      <c r="AS2063" s="117">
        <v>3168804</v>
      </c>
      <c r="AT2063" s="117"/>
      <c r="AU2063" s="117"/>
    </row>
    <row r="2064" spans="1:47" s="139" customFormat="1" ht="30" customHeight="1">
      <c r="A2064" s="54"/>
      <c r="B2064" s="54"/>
      <c r="C2064" s="54"/>
      <c r="D2064" s="54"/>
      <c r="E2064" s="54"/>
      <c r="F2064" s="54"/>
      <c r="G2064" s="54"/>
      <c r="H2064" s="54"/>
      <c r="I2064" s="54"/>
      <c r="J2064" s="54"/>
      <c r="K2064" s="54"/>
      <c r="L2064" s="54"/>
      <c r="M2064" s="54"/>
      <c r="N2064" s="54"/>
      <c r="O2064" s="54"/>
      <c r="P2064" s="54"/>
      <c r="Q2064" s="54"/>
      <c r="R2064" s="54"/>
      <c r="S2064" s="54"/>
      <c r="T2064" s="54"/>
      <c r="U2064" s="54"/>
      <c r="V2064" s="54"/>
      <c r="W2064" s="54"/>
      <c r="AQ2064" s="117" t="s">
        <v>59</v>
      </c>
      <c r="AR2064" s="117" t="s">
        <v>5345</v>
      </c>
      <c r="AS2064" s="117">
        <v>3168903</v>
      </c>
      <c r="AT2064" s="117"/>
      <c r="AU2064" s="117"/>
    </row>
    <row r="2065" spans="1:47" s="139" customFormat="1" ht="30" customHeight="1">
      <c r="A2065" s="54"/>
      <c r="B2065" s="54"/>
      <c r="C2065" s="54"/>
      <c r="D2065" s="54"/>
      <c r="E2065" s="54"/>
      <c r="F2065" s="54"/>
      <c r="G2065" s="54"/>
      <c r="H2065" s="54"/>
      <c r="I2065" s="54"/>
      <c r="J2065" s="54"/>
      <c r="K2065" s="54"/>
      <c r="L2065" s="54"/>
      <c r="M2065" s="54"/>
      <c r="N2065" s="54"/>
      <c r="O2065" s="54"/>
      <c r="P2065" s="54"/>
      <c r="Q2065" s="54"/>
      <c r="R2065" s="54"/>
      <c r="S2065" s="54"/>
      <c r="T2065" s="54"/>
      <c r="U2065" s="54"/>
      <c r="V2065" s="54"/>
      <c r="W2065" s="54"/>
      <c r="AQ2065" s="117" t="s">
        <v>59</v>
      </c>
      <c r="AR2065" s="117" t="s">
        <v>5346</v>
      </c>
      <c r="AS2065" s="117">
        <v>3169000</v>
      </c>
      <c r="AT2065" s="117"/>
      <c r="AU2065" s="117"/>
    </row>
    <row r="2066" spans="1:47" s="139" customFormat="1" ht="30" customHeight="1">
      <c r="A2066" s="54"/>
      <c r="B2066" s="54"/>
      <c r="C2066" s="54"/>
      <c r="D2066" s="54"/>
      <c r="E2066" s="54"/>
      <c r="F2066" s="54"/>
      <c r="G2066" s="54"/>
      <c r="H2066" s="54"/>
      <c r="I2066" s="54"/>
      <c r="J2066" s="54"/>
      <c r="K2066" s="54"/>
      <c r="L2066" s="54"/>
      <c r="M2066" s="54"/>
      <c r="N2066" s="54"/>
      <c r="O2066" s="54"/>
      <c r="P2066" s="54"/>
      <c r="Q2066" s="54"/>
      <c r="R2066" s="54"/>
      <c r="S2066" s="54"/>
      <c r="T2066" s="54"/>
      <c r="U2066" s="54"/>
      <c r="V2066" s="54"/>
      <c r="W2066" s="54"/>
      <c r="AQ2066" s="117" t="s">
        <v>59</v>
      </c>
      <c r="AR2066" s="117" t="s">
        <v>5347</v>
      </c>
      <c r="AS2066" s="117">
        <v>3169059</v>
      </c>
      <c r="AT2066" s="117"/>
      <c r="AU2066" s="117"/>
    </row>
    <row r="2067" spans="1:47" s="139" customFormat="1" ht="30" customHeight="1">
      <c r="A2067" s="54"/>
      <c r="B2067" s="54"/>
      <c r="C2067" s="54"/>
      <c r="D2067" s="54"/>
      <c r="E2067" s="54"/>
      <c r="F2067" s="54"/>
      <c r="G2067" s="54"/>
      <c r="H2067" s="54"/>
      <c r="I2067" s="54"/>
      <c r="J2067" s="54"/>
      <c r="K2067" s="54"/>
      <c r="L2067" s="54"/>
      <c r="M2067" s="54"/>
      <c r="N2067" s="54"/>
      <c r="O2067" s="54"/>
      <c r="P2067" s="54"/>
      <c r="Q2067" s="54"/>
      <c r="R2067" s="54"/>
      <c r="S2067" s="54"/>
      <c r="T2067" s="54"/>
      <c r="U2067" s="54"/>
      <c r="V2067" s="54"/>
      <c r="W2067" s="54"/>
      <c r="AQ2067" s="117" t="s">
        <v>59</v>
      </c>
      <c r="AR2067" s="117" t="s">
        <v>4540</v>
      </c>
      <c r="AS2067" s="117">
        <v>3169109</v>
      </c>
      <c r="AT2067" s="117"/>
      <c r="AU2067" s="117"/>
    </row>
    <row r="2068" spans="1:47" s="139" customFormat="1" ht="30" customHeight="1">
      <c r="A2068" s="54"/>
      <c r="B2068" s="54"/>
      <c r="C2068" s="54"/>
      <c r="D2068" s="54"/>
      <c r="E2068" s="54"/>
      <c r="F2068" s="54"/>
      <c r="G2068" s="54"/>
      <c r="H2068" s="54"/>
      <c r="I2068" s="54"/>
      <c r="J2068" s="54"/>
      <c r="K2068" s="54"/>
      <c r="L2068" s="54"/>
      <c r="M2068" s="54"/>
      <c r="N2068" s="54"/>
      <c r="O2068" s="54"/>
      <c r="P2068" s="54"/>
      <c r="Q2068" s="54"/>
      <c r="R2068" s="54"/>
      <c r="S2068" s="54"/>
      <c r="T2068" s="54"/>
      <c r="U2068" s="54"/>
      <c r="V2068" s="54"/>
      <c r="W2068" s="54"/>
      <c r="AQ2068" s="117" t="s">
        <v>59</v>
      </c>
      <c r="AR2068" s="117" t="s">
        <v>5348</v>
      </c>
      <c r="AS2068" s="117">
        <v>3169208</v>
      </c>
      <c r="AT2068" s="117"/>
      <c r="AU2068" s="117"/>
    </row>
    <row r="2069" spans="1:47" s="139" customFormat="1" ht="30" customHeight="1">
      <c r="A2069" s="54"/>
      <c r="B2069" s="54"/>
      <c r="C2069" s="54"/>
      <c r="D2069" s="54"/>
      <c r="E2069" s="54"/>
      <c r="F2069" s="54"/>
      <c r="G2069" s="54"/>
      <c r="H2069" s="54"/>
      <c r="I2069" s="54"/>
      <c r="J2069" s="54"/>
      <c r="K2069" s="54"/>
      <c r="L2069" s="54"/>
      <c r="M2069" s="54"/>
      <c r="N2069" s="54"/>
      <c r="O2069" s="54"/>
      <c r="P2069" s="54"/>
      <c r="Q2069" s="54"/>
      <c r="R2069" s="54"/>
      <c r="S2069" s="54"/>
      <c r="T2069" s="54"/>
      <c r="U2069" s="54"/>
      <c r="V2069" s="54"/>
      <c r="W2069" s="54"/>
      <c r="AQ2069" s="117" t="s">
        <v>59</v>
      </c>
      <c r="AR2069" s="117" t="s">
        <v>5349</v>
      </c>
      <c r="AS2069" s="117">
        <v>3169307</v>
      </c>
      <c r="AT2069" s="117"/>
      <c r="AU2069" s="117"/>
    </row>
    <row r="2070" spans="1:47" s="139" customFormat="1" ht="30" customHeight="1">
      <c r="A2070" s="54"/>
      <c r="B2070" s="54"/>
      <c r="C2070" s="54"/>
      <c r="D2070" s="54"/>
      <c r="E2070" s="54"/>
      <c r="F2070" s="54"/>
      <c r="G2070" s="54"/>
      <c r="H2070" s="54"/>
      <c r="I2070" s="54"/>
      <c r="J2070" s="54"/>
      <c r="K2070" s="54"/>
      <c r="L2070" s="54"/>
      <c r="M2070" s="54"/>
      <c r="N2070" s="54"/>
      <c r="O2070" s="54"/>
      <c r="P2070" s="54"/>
      <c r="Q2070" s="54"/>
      <c r="R2070" s="54"/>
      <c r="S2070" s="54"/>
      <c r="T2070" s="54"/>
      <c r="U2070" s="54"/>
      <c r="V2070" s="54"/>
      <c r="W2070" s="54"/>
      <c r="AQ2070" s="117" t="s">
        <v>59</v>
      </c>
      <c r="AR2070" s="117" t="s">
        <v>5350</v>
      </c>
      <c r="AS2070" s="117">
        <v>3169356</v>
      </c>
      <c r="AT2070" s="117"/>
      <c r="AU2070" s="117"/>
    </row>
    <row r="2071" spans="1:47" s="139" customFormat="1" ht="30" customHeight="1">
      <c r="A2071" s="54"/>
      <c r="B2071" s="54"/>
      <c r="C2071" s="54"/>
      <c r="D2071" s="54"/>
      <c r="E2071" s="54"/>
      <c r="F2071" s="54"/>
      <c r="G2071" s="54"/>
      <c r="H2071" s="54"/>
      <c r="I2071" s="54"/>
      <c r="J2071" s="54"/>
      <c r="K2071" s="54"/>
      <c r="L2071" s="54"/>
      <c r="M2071" s="54"/>
      <c r="N2071" s="54"/>
      <c r="O2071" s="54"/>
      <c r="P2071" s="54"/>
      <c r="Q2071" s="54"/>
      <c r="R2071" s="54"/>
      <c r="S2071" s="54"/>
      <c r="T2071" s="54"/>
      <c r="U2071" s="54"/>
      <c r="V2071" s="54"/>
      <c r="W2071" s="54"/>
      <c r="AQ2071" s="117" t="s">
        <v>59</v>
      </c>
      <c r="AR2071" s="117" t="s">
        <v>5351</v>
      </c>
      <c r="AS2071" s="117">
        <v>3169406</v>
      </c>
      <c r="AT2071" s="117"/>
      <c r="AU2071" s="117"/>
    </row>
    <row r="2072" spans="1:47" s="139" customFormat="1" ht="30" customHeight="1">
      <c r="A2072" s="54"/>
      <c r="B2072" s="54"/>
      <c r="C2072" s="54"/>
      <c r="D2072" s="54"/>
      <c r="E2072" s="54"/>
      <c r="F2072" s="54"/>
      <c r="G2072" s="54"/>
      <c r="H2072" s="54"/>
      <c r="I2072" s="54"/>
      <c r="J2072" s="54"/>
      <c r="K2072" s="54"/>
      <c r="L2072" s="54"/>
      <c r="M2072" s="54"/>
      <c r="N2072" s="54"/>
      <c r="O2072" s="54"/>
      <c r="P2072" s="54"/>
      <c r="Q2072" s="54"/>
      <c r="R2072" s="54"/>
      <c r="S2072" s="54"/>
      <c r="T2072" s="54"/>
      <c r="U2072" s="54"/>
      <c r="V2072" s="54"/>
      <c r="W2072" s="54"/>
      <c r="AQ2072" s="117" t="s">
        <v>59</v>
      </c>
      <c r="AR2072" s="117" t="s">
        <v>5352</v>
      </c>
      <c r="AS2072" s="117">
        <v>3169505</v>
      </c>
      <c r="AT2072" s="117"/>
      <c r="AU2072" s="117"/>
    </row>
    <row r="2073" spans="1:47" s="139" customFormat="1" ht="30" customHeight="1">
      <c r="A2073" s="54"/>
      <c r="B2073" s="54"/>
      <c r="C2073" s="54"/>
      <c r="D2073" s="54"/>
      <c r="E2073" s="54"/>
      <c r="F2073" s="54"/>
      <c r="G2073" s="54"/>
      <c r="H2073" s="54"/>
      <c r="I2073" s="54"/>
      <c r="J2073" s="54"/>
      <c r="K2073" s="54"/>
      <c r="L2073" s="54"/>
      <c r="M2073" s="54"/>
      <c r="N2073" s="54"/>
      <c r="O2073" s="54"/>
      <c r="P2073" s="54"/>
      <c r="Q2073" s="54"/>
      <c r="R2073" s="54"/>
      <c r="S2073" s="54"/>
      <c r="T2073" s="54"/>
      <c r="U2073" s="54"/>
      <c r="V2073" s="54"/>
      <c r="W2073" s="54"/>
      <c r="AQ2073" s="117" t="s">
        <v>59</v>
      </c>
      <c r="AR2073" s="117" t="s">
        <v>5353</v>
      </c>
      <c r="AS2073" s="117">
        <v>3169604</v>
      </c>
      <c r="AT2073" s="117"/>
      <c r="AU2073" s="117"/>
    </row>
    <row r="2074" spans="1:47" s="139" customFormat="1" ht="30" customHeight="1">
      <c r="A2074" s="54"/>
      <c r="B2074" s="54"/>
      <c r="C2074" s="54"/>
      <c r="D2074" s="54"/>
      <c r="E2074" s="54"/>
      <c r="F2074" s="54"/>
      <c r="G2074" s="54"/>
      <c r="H2074" s="54"/>
      <c r="I2074" s="54"/>
      <c r="J2074" s="54"/>
      <c r="K2074" s="54"/>
      <c r="L2074" s="54"/>
      <c r="M2074" s="54"/>
      <c r="N2074" s="54"/>
      <c r="O2074" s="54"/>
      <c r="P2074" s="54"/>
      <c r="Q2074" s="54"/>
      <c r="R2074" s="54"/>
      <c r="S2074" s="54"/>
      <c r="T2074" s="54"/>
      <c r="U2074" s="54"/>
      <c r="V2074" s="54"/>
      <c r="W2074" s="54"/>
      <c r="AQ2074" s="117" t="s">
        <v>59</v>
      </c>
      <c r="AR2074" s="117" t="s">
        <v>5146</v>
      </c>
      <c r="AS2074" s="117">
        <v>3169703</v>
      </c>
      <c r="AT2074" s="117"/>
      <c r="AU2074" s="117"/>
    </row>
    <row r="2075" spans="1:47" s="139" customFormat="1" ht="30" customHeight="1">
      <c r="A2075" s="54"/>
      <c r="B2075" s="54"/>
      <c r="C2075" s="54"/>
      <c r="D2075" s="54"/>
      <c r="E2075" s="54"/>
      <c r="F2075" s="54"/>
      <c r="G2075" s="54"/>
      <c r="H2075" s="54"/>
      <c r="I2075" s="54"/>
      <c r="J2075" s="54"/>
      <c r="K2075" s="54"/>
      <c r="L2075" s="54"/>
      <c r="M2075" s="54"/>
      <c r="N2075" s="54"/>
      <c r="O2075" s="54"/>
      <c r="P2075" s="54"/>
      <c r="Q2075" s="54"/>
      <c r="R2075" s="54"/>
      <c r="S2075" s="54"/>
      <c r="T2075" s="54"/>
      <c r="U2075" s="54"/>
      <c r="V2075" s="54"/>
      <c r="W2075" s="54"/>
      <c r="AQ2075" s="117" t="s">
        <v>59</v>
      </c>
      <c r="AR2075" s="117" t="s">
        <v>5354</v>
      </c>
      <c r="AS2075" s="117">
        <v>3169802</v>
      </c>
      <c r="AT2075" s="117"/>
      <c r="AU2075" s="117"/>
    </row>
    <row r="2076" spans="1:47" s="139" customFormat="1" ht="30" customHeight="1">
      <c r="A2076" s="54"/>
      <c r="B2076" s="54"/>
      <c r="C2076" s="54"/>
      <c r="D2076" s="54"/>
      <c r="E2076" s="54"/>
      <c r="F2076" s="54"/>
      <c r="G2076" s="54"/>
      <c r="H2076" s="54"/>
      <c r="I2076" s="54"/>
      <c r="J2076" s="54"/>
      <c r="K2076" s="54"/>
      <c r="L2076" s="54"/>
      <c r="M2076" s="54"/>
      <c r="N2076" s="54"/>
      <c r="O2076" s="54"/>
      <c r="P2076" s="54"/>
      <c r="Q2076" s="54"/>
      <c r="R2076" s="54"/>
      <c r="S2076" s="54"/>
      <c r="T2076" s="54"/>
      <c r="U2076" s="54"/>
      <c r="V2076" s="54"/>
      <c r="W2076" s="54"/>
      <c r="AQ2076" s="117" t="s">
        <v>59</v>
      </c>
      <c r="AR2076" s="117" t="s">
        <v>5355</v>
      </c>
      <c r="AS2076" s="117">
        <v>3169901</v>
      </c>
      <c r="AT2076" s="117"/>
      <c r="AU2076" s="117"/>
    </row>
    <row r="2077" spans="1:47" s="139" customFormat="1" ht="30" customHeight="1">
      <c r="A2077" s="54"/>
      <c r="B2077" s="54"/>
      <c r="C2077" s="54"/>
      <c r="D2077" s="54"/>
      <c r="E2077" s="54"/>
      <c r="F2077" s="54"/>
      <c r="G2077" s="54"/>
      <c r="H2077" s="54"/>
      <c r="I2077" s="54"/>
      <c r="J2077" s="54"/>
      <c r="K2077" s="54"/>
      <c r="L2077" s="54"/>
      <c r="M2077" s="54"/>
      <c r="N2077" s="54"/>
      <c r="O2077" s="54"/>
      <c r="P2077" s="54"/>
      <c r="Q2077" s="54"/>
      <c r="R2077" s="54"/>
      <c r="S2077" s="54"/>
      <c r="T2077" s="54"/>
      <c r="U2077" s="54"/>
      <c r="V2077" s="54"/>
      <c r="W2077" s="54"/>
      <c r="AQ2077" s="117" t="s">
        <v>59</v>
      </c>
      <c r="AR2077" s="117" t="s">
        <v>5356</v>
      </c>
      <c r="AS2077" s="117">
        <v>3170008</v>
      </c>
      <c r="AT2077" s="117"/>
      <c r="AU2077" s="117"/>
    </row>
    <row r="2078" spans="1:47" s="139" customFormat="1" ht="30" customHeight="1">
      <c r="A2078" s="54"/>
      <c r="B2078" s="54"/>
      <c r="C2078" s="54"/>
      <c r="D2078" s="54"/>
      <c r="E2078" s="54"/>
      <c r="F2078" s="54"/>
      <c r="G2078" s="54"/>
      <c r="H2078" s="54"/>
      <c r="I2078" s="54"/>
      <c r="J2078" s="54"/>
      <c r="K2078" s="54"/>
      <c r="L2078" s="54"/>
      <c r="M2078" s="54"/>
      <c r="N2078" s="54"/>
      <c r="O2078" s="54"/>
      <c r="P2078" s="54"/>
      <c r="Q2078" s="54"/>
      <c r="R2078" s="54"/>
      <c r="S2078" s="54"/>
      <c r="T2078" s="54"/>
      <c r="U2078" s="54"/>
      <c r="V2078" s="54"/>
      <c r="W2078" s="54"/>
      <c r="AQ2078" s="117" t="s">
        <v>59</v>
      </c>
      <c r="AR2078" s="117" t="s">
        <v>5357</v>
      </c>
      <c r="AS2078" s="117">
        <v>3170057</v>
      </c>
      <c r="AT2078" s="117"/>
      <c r="AU2078" s="117"/>
    </row>
    <row r="2079" spans="1:47" s="139" customFormat="1" ht="30" customHeight="1">
      <c r="A2079" s="54"/>
      <c r="B2079" s="54"/>
      <c r="C2079" s="54"/>
      <c r="D2079" s="54"/>
      <c r="E2079" s="54"/>
      <c r="F2079" s="54"/>
      <c r="G2079" s="54"/>
      <c r="H2079" s="54"/>
      <c r="I2079" s="54"/>
      <c r="J2079" s="54"/>
      <c r="K2079" s="54"/>
      <c r="L2079" s="54"/>
      <c r="M2079" s="54"/>
      <c r="N2079" s="54"/>
      <c r="O2079" s="54"/>
      <c r="P2079" s="54"/>
      <c r="Q2079" s="54"/>
      <c r="R2079" s="54"/>
      <c r="S2079" s="54"/>
      <c r="T2079" s="54"/>
      <c r="U2079" s="54"/>
      <c r="V2079" s="54"/>
      <c r="W2079" s="54"/>
      <c r="AQ2079" s="117" t="s">
        <v>59</v>
      </c>
      <c r="AR2079" s="117" t="s">
        <v>5358</v>
      </c>
      <c r="AS2079" s="117">
        <v>3170107</v>
      </c>
      <c r="AT2079" s="117"/>
      <c r="AU2079" s="117"/>
    </row>
    <row r="2080" spans="1:47" s="139" customFormat="1" ht="30" customHeight="1">
      <c r="A2080" s="54"/>
      <c r="B2080" s="54"/>
      <c r="C2080" s="54"/>
      <c r="D2080" s="54"/>
      <c r="E2080" s="54"/>
      <c r="F2080" s="54"/>
      <c r="G2080" s="54"/>
      <c r="H2080" s="54"/>
      <c r="I2080" s="54"/>
      <c r="J2080" s="54"/>
      <c r="K2080" s="54"/>
      <c r="L2080" s="54"/>
      <c r="M2080" s="54"/>
      <c r="N2080" s="54"/>
      <c r="O2080" s="54"/>
      <c r="P2080" s="54"/>
      <c r="Q2080" s="54"/>
      <c r="R2080" s="54"/>
      <c r="S2080" s="54"/>
      <c r="T2080" s="54"/>
      <c r="U2080" s="54"/>
      <c r="V2080" s="54"/>
      <c r="W2080" s="54"/>
      <c r="AQ2080" s="117" t="s">
        <v>59</v>
      </c>
      <c r="AR2080" s="117" t="s">
        <v>5359</v>
      </c>
      <c r="AS2080" s="117">
        <v>3170206</v>
      </c>
      <c r="AT2080" s="117"/>
      <c r="AU2080" s="117"/>
    </row>
    <row r="2081" spans="1:47" s="139" customFormat="1" ht="30" customHeight="1">
      <c r="A2081" s="54"/>
      <c r="B2081" s="54"/>
      <c r="C2081" s="54"/>
      <c r="D2081" s="54"/>
      <c r="E2081" s="54"/>
      <c r="F2081" s="54"/>
      <c r="G2081" s="54"/>
      <c r="H2081" s="54"/>
      <c r="I2081" s="54"/>
      <c r="J2081" s="54"/>
      <c r="K2081" s="54"/>
      <c r="L2081" s="54"/>
      <c r="M2081" s="54"/>
      <c r="N2081" s="54"/>
      <c r="O2081" s="54"/>
      <c r="P2081" s="54"/>
      <c r="Q2081" s="54"/>
      <c r="R2081" s="54"/>
      <c r="S2081" s="54"/>
      <c r="T2081" s="54"/>
      <c r="U2081" s="54"/>
      <c r="V2081" s="54"/>
      <c r="W2081" s="54"/>
      <c r="AQ2081" s="117" t="s">
        <v>59</v>
      </c>
      <c r="AR2081" s="117" t="s">
        <v>5360</v>
      </c>
      <c r="AS2081" s="117">
        <v>3170305</v>
      </c>
      <c r="AT2081" s="117"/>
      <c r="AU2081" s="117"/>
    </row>
    <row r="2082" spans="1:47" s="139" customFormat="1" ht="30" customHeight="1">
      <c r="A2082" s="54"/>
      <c r="B2082" s="54"/>
      <c r="C2082" s="54"/>
      <c r="D2082" s="54"/>
      <c r="E2082" s="54"/>
      <c r="F2082" s="54"/>
      <c r="G2082" s="54"/>
      <c r="H2082" s="54"/>
      <c r="I2082" s="54"/>
      <c r="J2082" s="54"/>
      <c r="K2082" s="54"/>
      <c r="L2082" s="54"/>
      <c r="M2082" s="54"/>
      <c r="N2082" s="54"/>
      <c r="O2082" s="54"/>
      <c r="P2082" s="54"/>
      <c r="Q2082" s="54"/>
      <c r="R2082" s="54"/>
      <c r="S2082" s="54"/>
      <c r="T2082" s="54"/>
      <c r="U2082" s="54"/>
      <c r="V2082" s="54"/>
      <c r="W2082" s="54"/>
      <c r="AQ2082" s="117" t="s">
        <v>59</v>
      </c>
      <c r="AR2082" s="117" t="s">
        <v>5361</v>
      </c>
      <c r="AS2082" s="117">
        <v>3170404</v>
      </c>
      <c r="AT2082" s="117"/>
      <c r="AU2082" s="117"/>
    </row>
    <row r="2083" spans="1:47" s="139" customFormat="1" ht="30" customHeight="1">
      <c r="A2083" s="54"/>
      <c r="B2083" s="54"/>
      <c r="C2083" s="54"/>
      <c r="D2083" s="54"/>
      <c r="E2083" s="54"/>
      <c r="F2083" s="54"/>
      <c r="G2083" s="54"/>
      <c r="H2083" s="54"/>
      <c r="I2083" s="54"/>
      <c r="J2083" s="54"/>
      <c r="K2083" s="54"/>
      <c r="L2083" s="54"/>
      <c r="M2083" s="54"/>
      <c r="N2083" s="54"/>
      <c r="O2083" s="54"/>
      <c r="P2083" s="54"/>
      <c r="Q2083" s="54"/>
      <c r="R2083" s="54"/>
      <c r="S2083" s="54"/>
      <c r="T2083" s="54"/>
      <c r="U2083" s="54"/>
      <c r="V2083" s="54"/>
      <c r="W2083" s="54"/>
      <c r="AQ2083" s="117" t="s">
        <v>59</v>
      </c>
      <c r="AR2083" s="117" t="s">
        <v>5362</v>
      </c>
      <c r="AS2083" s="117">
        <v>3170438</v>
      </c>
      <c r="AT2083" s="117"/>
      <c r="AU2083" s="117"/>
    </row>
    <row r="2084" spans="1:47" s="139" customFormat="1" ht="30" customHeight="1">
      <c r="A2084" s="54"/>
      <c r="B2084" s="54"/>
      <c r="C2084" s="54"/>
      <c r="D2084" s="54"/>
      <c r="E2084" s="54"/>
      <c r="F2084" s="54"/>
      <c r="G2084" s="54"/>
      <c r="H2084" s="54"/>
      <c r="I2084" s="54"/>
      <c r="J2084" s="54"/>
      <c r="K2084" s="54"/>
      <c r="L2084" s="54"/>
      <c r="M2084" s="54"/>
      <c r="N2084" s="54"/>
      <c r="O2084" s="54"/>
      <c r="P2084" s="54"/>
      <c r="Q2084" s="54"/>
      <c r="R2084" s="54"/>
      <c r="S2084" s="54"/>
      <c r="T2084" s="54"/>
      <c r="U2084" s="54"/>
      <c r="V2084" s="54"/>
      <c r="W2084" s="54"/>
      <c r="AQ2084" s="117" t="s">
        <v>59</v>
      </c>
      <c r="AR2084" s="117" t="s">
        <v>5363</v>
      </c>
      <c r="AS2084" s="117">
        <v>3170479</v>
      </c>
      <c r="AT2084" s="117"/>
      <c r="AU2084" s="117"/>
    </row>
    <row r="2085" spans="1:47" s="139" customFormat="1" ht="30" customHeight="1">
      <c r="A2085" s="54"/>
      <c r="B2085" s="54"/>
      <c r="C2085" s="54"/>
      <c r="D2085" s="54"/>
      <c r="E2085" s="54"/>
      <c r="F2085" s="54"/>
      <c r="G2085" s="54"/>
      <c r="H2085" s="54"/>
      <c r="I2085" s="54"/>
      <c r="J2085" s="54"/>
      <c r="K2085" s="54"/>
      <c r="L2085" s="54"/>
      <c r="M2085" s="54"/>
      <c r="N2085" s="54"/>
      <c r="O2085" s="54"/>
      <c r="P2085" s="54"/>
      <c r="Q2085" s="54"/>
      <c r="R2085" s="54"/>
      <c r="S2085" s="54"/>
      <c r="T2085" s="54"/>
      <c r="U2085" s="54"/>
      <c r="V2085" s="54"/>
      <c r="W2085" s="54"/>
      <c r="AQ2085" s="117" t="s">
        <v>59</v>
      </c>
      <c r="AR2085" s="117" t="s">
        <v>5364</v>
      </c>
      <c r="AS2085" s="117">
        <v>3170503</v>
      </c>
      <c r="AT2085" s="117"/>
      <c r="AU2085" s="117"/>
    </row>
    <row r="2086" spans="1:47" s="139" customFormat="1" ht="30" customHeight="1">
      <c r="A2086" s="54"/>
      <c r="B2086" s="54"/>
      <c r="C2086" s="54"/>
      <c r="D2086" s="54"/>
      <c r="E2086" s="54"/>
      <c r="F2086" s="54"/>
      <c r="G2086" s="54"/>
      <c r="H2086" s="54"/>
      <c r="I2086" s="54"/>
      <c r="J2086" s="54"/>
      <c r="K2086" s="54"/>
      <c r="L2086" s="54"/>
      <c r="M2086" s="54"/>
      <c r="N2086" s="54"/>
      <c r="O2086" s="54"/>
      <c r="P2086" s="54"/>
      <c r="Q2086" s="54"/>
      <c r="R2086" s="54"/>
      <c r="S2086" s="54"/>
      <c r="T2086" s="54"/>
      <c r="U2086" s="54"/>
      <c r="V2086" s="54"/>
      <c r="W2086" s="54"/>
      <c r="AQ2086" s="117" t="s">
        <v>59</v>
      </c>
      <c r="AR2086" s="117" t="s">
        <v>5365</v>
      </c>
      <c r="AS2086" s="117">
        <v>3170529</v>
      </c>
      <c r="AT2086" s="117"/>
      <c r="AU2086" s="117"/>
    </row>
    <row r="2087" spans="1:47" s="139" customFormat="1" ht="30" customHeight="1">
      <c r="A2087" s="54"/>
      <c r="B2087" s="54"/>
      <c r="C2087" s="54"/>
      <c r="D2087" s="54"/>
      <c r="E2087" s="54"/>
      <c r="F2087" s="54"/>
      <c r="G2087" s="54"/>
      <c r="H2087" s="54"/>
      <c r="I2087" s="54"/>
      <c r="J2087" s="54"/>
      <c r="K2087" s="54"/>
      <c r="L2087" s="54"/>
      <c r="M2087" s="54"/>
      <c r="N2087" s="54"/>
      <c r="O2087" s="54"/>
      <c r="P2087" s="54"/>
      <c r="Q2087" s="54"/>
      <c r="R2087" s="54"/>
      <c r="S2087" s="54"/>
      <c r="T2087" s="54"/>
      <c r="U2087" s="54"/>
      <c r="V2087" s="54"/>
      <c r="W2087" s="54"/>
      <c r="AQ2087" s="117" t="s">
        <v>59</v>
      </c>
      <c r="AR2087" s="117" t="s">
        <v>5366</v>
      </c>
      <c r="AS2087" s="117">
        <v>3170578</v>
      </c>
      <c r="AT2087" s="117"/>
      <c r="AU2087" s="117"/>
    </row>
    <row r="2088" spans="1:47" s="139" customFormat="1" ht="30" customHeight="1">
      <c r="A2088" s="54"/>
      <c r="B2088" s="54"/>
      <c r="C2088" s="54"/>
      <c r="D2088" s="54"/>
      <c r="E2088" s="54"/>
      <c r="F2088" s="54"/>
      <c r="G2088" s="54"/>
      <c r="H2088" s="54"/>
      <c r="I2088" s="54"/>
      <c r="J2088" s="54"/>
      <c r="K2088" s="54"/>
      <c r="L2088" s="54"/>
      <c r="M2088" s="54"/>
      <c r="N2088" s="54"/>
      <c r="O2088" s="54"/>
      <c r="P2088" s="54"/>
      <c r="Q2088" s="54"/>
      <c r="R2088" s="54"/>
      <c r="S2088" s="54"/>
      <c r="T2088" s="54"/>
      <c r="U2088" s="54"/>
      <c r="V2088" s="54"/>
      <c r="W2088" s="54"/>
      <c r="AQ2088" s="117" t="s">
        <v>59</v>
      </c>
      <c r="AR2088" s="117" t="s">
        <v>4087</v>
      </c>
      <c r="AS2088" s="117">
        <v>3170602</v>
      </c>
      <c r="AT2088" s="117"/>
      <c r="AU2088" s="117"/>
    </row>
    <row r="2089" spans="1:47" s="139" customFormat="1" ht="30" customHeight="1">
      <c r="A2089" s="54"/>
      <c r="B2089" s="54"/>
      <c r="C2089" s="54"/>
      <c r="D2089" s="54"/>
      <c r="E2089" s="54"/>
      <c r="F2089" s="54"/>
      <c r="G2089" s="54"/>
      <c r="H2089" s="54"/>
      <c r="I2089" s="54"/>
      <c r="J2089" s="54"/>
      <c r="K2089" s="54"/>
      <c r="L2089" s="54"/>
      <c r="M2089" s="54"/>
      <c r="N2089" s="54"/>
      <c r="O2089" s="54"/>
      <c r="P2089" s="54"/>
      <c r="Q2089" s="54"/>
      <c r="R2089" s="54"/>
      <c r="S2089" s="54"/>
      <c r="T2089" s="54"/>
      <c r="U2089" s="54"/>
      <c r="V2089" s="54"/>
      <c r="W2089" s="54"/>
      <c r="AQ2089" s="117" t="s">
        <v>59</v>
      </c>
      <c r="AR2089" s="117" t="s">
        <v>5367</v>
      </c>
      <c r="AS2089" s="117">
        <v>3170651</v>
      </c>
      <c r="AT2089" s="117"/>
      <c r="AU2089" s="117"/>
    </row>
    <row r="2090" spans="1:47" s="139" customFormat="1" ht="30" customHeight="1">
      <c r="A2090" s="54"/>
      <c r="B2090" s="54"/>
      <c r="C2090" s="54"/>
      <c r="D2090" s="54"/>
      <c r="E2090" s="54"/>
      <c r="F2090" s="54"/>
      <c r="G2090" s="54"/>
      <c r="H2090" s="54"/>
      <c r="I2090" s="54"/>
      <c r="J2090" s="54"/>
      <c r="K2090" s="54"/>
      <c r="L2090" s="54"/>
      <c r="M2090" s="54"/>
      <c r="N2090" s="54"/>
      <c r="O2090" s="54"/>
      <c r="P2090" s="54"/>
      <c r="Q2090" s="54"/>
      <c r="R2090" s="54"/>
      <c r="S2090" s="54"/>
      <c r="T2090" s="54"/>
      <c r="U2090" s="54"/>
      <c r="V2090" s="54"/>
      <c r="W2090" s="54"/>
      <c r="AQ2090" s="117" t="s">
        <v>59</v>
      </c>
      <c r="AR2090" s="117" t="s">
        <v>5368</v>
      </c>
      <c r="AS2090" s="117">
        <v>3170701</v>
      </c>
      <c r="AT2090" s="117"/>
      <c r="AU2090" s="117"/>
    </row>
    <row r="2091" spans="1:47" s="139" customFormat="1" ht="30" customHeight="1">
      <c r="A2091" s="54"/>
      <c r="B2091" s="54"/>
      <c r="C2091" s="54"/>
      <c r="D2091" s="54"/>
      <c r="E2091" s="54"/>
      <c r="F2091" s="54"/>
      <c r="G2091" s="54"/>
      <c r="H2091" s="54"/>
      <c r="I2091" s="54"/>
      <c r="J2091" s="54"/>
      <c r="K2091" s="54"/>
      <c r="L2091" s="54"/>
      <c r="M2091" s="54"/>
      <c r="N2091" s="54"/>
      <c r="O2091" s="54"/>
      <c r="P2091" s="54"/>
      <c r="Q2091" s="54"/>
      <c r="R2091" s="54"/>
      <c r="S2091" s="54"/>
      <c r="T2091" s="54"/>
      <c r="U2091" s="54"/>
      <c r="V2091" s="54"/>
      <c r="W2091" s="54"/>
      <c r="AQ2091" s="117" t="s">
        <v>59</v>
      </c>
      <c r="AR2091" s="117" t="s">
        <v>5369</v>
      </c>
      <c r="AS2091" s="117">
        <v>3170750</v>
      </c>
      <c r="AT2091" s="117"/>
      <c r="AU2091" s="117"/>
    </row>
    <row r="2092" spans="1:47" s="139" customFormat="1" ht="30" customHeight="1">
      <c r="A2092" s="54"/>
      <c r="B2092" s="54"/>
      <c r="C2092" s="54"/>
      <c r="D2092" s="54"/>
      <c r="E2092" s="54"/>
      <c r="F2092" s="54"/>
      <c r="G2092" s="54"/>
      <c r="H2092" s="54"/>
      <c r="I2092" s="54"/>
      <c r="J2092" s="54"/>
      <c r="K2092" s="54"/>
      <c r="L2092" s="54"/>
      <c r="M2092" s="54"/>
      <c r="N2092" s="54"/>
      <c r="O2092" s="54"/>
      <c r="P2092" s="54"/>
      <c r="Q2092" s="54"/>
      <c r="R2092" s="54"/>
      <c r="S2092" s="54"/>
      <c r="T2092" s="54"/>
      <c r="U2092" s="54"/>
      <c r="V2092" s="54"/>
      <c r="W2092" s="54"/>
      <c r="AQ2092" s="117" t="s">
        <v>59</v>
      </c>
      <c r="AR2092" s="117" t="s">
        <v>5370</v>
      </c>
      <c r="AS2092" s="117">
        <v>3170800</v>
      </c>
      <c r="AT2092" s="117"/>
      <c r="AU2092" s="117"/>
    </row>
    <row r="2093" spans="1:47" s="139" customFormat="1" ht="30" customHeight="1">
      <c r="A2093" s="54"/>
      <c r="B2093" s="54"/>
      <c r="C2093" s="54"/>
      <c r="D2093" s="54"/>
      <c r="E2093" s="54"/>
      <c r="F2093" s="54"/>
      <c r="G2093" s="54"/>
      <c r="H2093" s="54"/>
      <c r="I2093" s="54"/>
      <c r="J2093" s="54"/>
      <c r="K2093" s="54"/>
      <c r="L2093" s="54"/>
      <c r="M2093" s="54"/>
      <c r="N2093" s="54"/>
      <c r="O2093" s="54"/>
      <c r="P2093" s="54"/>
      <c r="Q2093" s="54"/>
      <c r="R2093" s="54"/>
      <c r="S2093" s="54"/>
      <c r="T2093" s="54"/>
      <c r="U2093" s="54"/>
      <c r="V2093" s="54"/>
      <c r="W2093" s="54"/>
      <c r="AQ2093" s="117" t="s">
        <v>59</v>
      </c>
      <c r="AR2093" s="117" t="s">
        <v>5371</v>
      </c>
      <c r="AS2093" s="117">
        <v>3170909</v>
      </c>
      <c r="AT2093" s="117"/>
      <c r="AU2093" s="117"/>
    </row>
    <row r="2094" spans="1:47" s="139" customFormat="1" ht="30" customHeight="1">
      <c r="A2094" s="54"/>
      <c r="B2094" s="54"/>
      <c r="C2094" s="54"/>
      <c r="D2094" s="54"/>
      <c r="E2094" s="54"/>
      <c r="F2094" s="54"/>
      <c r="G2094" s="54"/>
      <c r="H2094" s="54"/>
      <c r="I2094" s="54"/>
      <c r="J2094" s="54"/>
      <c r="K2094" s="54"/>
      <c r="L2094" s="54"/>
      <c r="M2094" s="54"/>
      <c r="N2094" s="54"/>
      <c r="O2094" s="54"/>
      <c r="P2094" s="54"/>
      <c r="Q2094" s="54"/>
      <c r="R2094" s="54"/>
      <c r="S2094" s="54"/>
      <c r="T2094" s="54"/>
      <c r="U2094" s="54"/>
      <c r="V2094" s="54"/>
      <c r="W2094" s="54"/>
      <c r="AQ2094" s="117" t="s">
        <v>59</v>
      </c>
      <c r="AR2094" s="117" t="s">
        <v>5372</v>
      </c>
      <c r="AS2094" s="117">
        <v>3171006</v>
      </c>
      <c r="AT2094" s="117"/>
      <c r="AU2094" s="117"/>
    </row>
    <row r="2095" spans="1:47" s="139" customFormat="1" ht="30" customHeight="1">
      <c r="A2095" s="54"/>
      <c r="B2095" s="54"/>
      <c r="C2095" s="54"/>
      <c r="D2095" s="54"/>
      <c r="E2095" s="54"/>
      <c r="F2095" s="54"/>
      <c r="G2095" s="54"/>
      <c r="H2095" s="54"/>
      <c r="I2095" s="54"/>
      <c r="J2095" s="54"/>
      <c r="K2095" s="54"/>
      <c r="L2095" s="54"/>
      <c r="M2095" s="54"/>
      <c r="N2095" s="54"/>
      <c r="O2095" s="54"/>
      <c r="P2095" s="54"/>
      <c r="Q2095" s="54"/>
      <c r="R2095" s="54"/>
      <c r="S2095" s="54"/>
      <c r="T2095" s="54"/>
      <c r="U2095" s="54"/>
      <c r="V2095" s="54"/>
      <c r="W2095" s="54"/>
      <c r="AQ2095" s="117" t="s">
        <v>59</v>
      </c>
      <c r="AR2095" s="117" t="s">
        <v>5373</v>
      </c>
      <c r="AS2095" s="117">
        <v>3171030</v>
      </c>
      <c r="AT2095" s="117"/>
      <c r="AU2095" s="117"/>
    </row>
    <row r="2096" spans="1:47" s="139" customFormat="1" ht="30" customHeight="1">
      <c r="A2096" s="54"/>
      <c r="B2096" s="54"/>
      <c r="C2096" s="54"/>
      <c r="D2096" s="54"/>
      <c r="E2096" s="54"/>
      <c r="F2096" s="54"/>
      <c r="G2096" s="54"/>
      <c r="H2096" s="54"/>
      <c r="I2096" s="54"/>
      <c r="J2096" s="54"/>
      <c r="K2096" s="54"/>
      <c r="L2096" s="54"/>
      <c r="M2096" s="54"/>
      <c r="N2096" s="54"/>
      <c r="O2096" s="54"/>
      <c r="P2096" s="54"/>
      <c r="Q2096" s="54"/>
      <c r="R2096" s="54"/>
      <c r="S2096" s="54"/>
      <c r="T2096" s="54"/>
      <c r="U2096" s="54"/>
      <c r="V2096" s="54"/>
      <c r="W2096" s="54"/>
      <c r="AQ2096" s="117" t="s">
        <v>59</v>
      </c>
      <c r="AR2096" s="117" t="s">
        <v>5374</v>
      </c>
      <c r="AS2096" s="117">
        <v>3171071</v>
      </c>
      <c r="AT2096" s="117"/>
      <c r="AU2096" s="117"/>
    </row>
    <row r="2097" spans="1:47" s="139" customFormat="1" ht="30" customHeight="1">
      <c r="A2097" s="54"/>
      <c r="B2097" s="54"/>
      <c r="C2097" s="54"/>
      <c r="D2097" s="54"/>
      <c r="E2097" s="54"/>
      <c r="F2097" s="54"/>
      <c r="G2097" s="54"/>
      <c r="H2097" s="54"/>
      <c r="I2097" s="54"/>
      <c r="J2097" s="54"/>
      <c r="K2097" s="54"/>
      <c r="L2097" s="54"/>
      <c r="M2097" s="54"/>
      <c r="N2097" s="54"/>
      <c r="O2097" s="54"/>
      <c r="P2097" s="54"/>
      <c r="Q2097" s="54"/>
      <c r="R2097" s="54"/>
      <c r="S2097" s="54"/>
      <c r="T2097" s="54"/>
      <c r="U2097" s="54"/>
      <c r="V2097" s="54"/>
      <c r="W2097" s="54"/>
      <c r="AQ2097" s="117" t="s">
        <v>59</v>
      </c>
      <c r="AR2097" s="117" t="s">
        <v>5375</v>
      </c>
      <c r="AS2097" s="117">
        <v>3171105</v>
      </c>
      <c r="AT2097" s="117"/>
      <c r="AU2097" s="117"/>
    </row>
    <row r="2098" spans="1:47" s="139" customFormat="1" ht="30" customHeight="1">
      <c r="A2098" s="54"/>
      <c r="B2098" s="54"/>
      <c r="C2098" s="54"/>
      <c r="D2098" s="54"/>
      <c r="E2098" s="54"/>
      <c r="F2098" s="54"/>
      <c r="G2098" s="54"/>
      <c r="H2098" s="54"/>
      <c r="I2098" s="54"/>
      <c r="J2098" s="54"/>
      <c r="K2098" s="54"/>
      <c r="L2098" s="54"/>
      <c r="M2098" s="54"/>
      <c r="N2098" s="54"/>
      <c r="O2098" s="54"/>
      <c r="P2098" s="54"/>
      <c r="Q2098" s="54"/>
      <c r="R2098" s="54"/>
      <c r="S2098" s="54"/>
      <c r="T2098" s="54"/>
      <c r="U2098" s="54"/>
      <c r="V2098" s="54"/>
      <c r="W2098" s="54"/>
      <c r="AQ2098" s="117" t="s">
        <v>59</v>
      </c>
      <c r="AR2098" s="117" t="s">
        <v>5376</v>
      </c>
      <c r="AS2098" s="117">
        <v>3171154</v>
      </c>
      <c r="AT2098" s="117"/>
      <c r="AU2098" s="117"/>
    </row>
    <row r="2099" spans="1:47" s="139" customFormat="1" ht="30" customHeight="1">
      <c r="A2099" s="54"/>
      <c r="B2099" s="54"/>
      <c r="C2099" s="54"/>
      <c r="D2099" s="54"/>
      <c r="E2099" s="54"/>
      <c r="F2099" s="54"/>
      <c r="G2099" s="54"/>
      <c r="H2099" s="54"/>
      <c r="I2099" s="54"/>
      <c r="J2099" s="54"/>
      <c r="K2099" s="54"/>
      <c r="L2099" s="54"/>
      <c r="M2099" s="54"/>
      <c r="N2099" s="54"/>
      <c r="O2099" s="54"/>
      <c r="P2099" s="54"/>
      <c r="Q2099" s="54"/>
      <c r="R2099" s="54"/>
      <c r="S2099" s="54"/>
      <c r="T2099" s="54"/>
      <c r="U2099" s="54"/>
      <c r="V2099" s="54"/>
      <c r="W2099" s="54"/>
      <c r="AQ2099" s="117" t="s">
        <v>59</v>
      </c>
      <c r="AR2099" s="117" t="s">
        <v>5377</v>
      </c>
      <c r="AS2099" s="117">
        <v>3171204</v>
      </c>
      <c r="AT2099" s="117"/>
      <c r="AU2099" s="117"/>
    </row>
    <row r="2100" spans="1:47" s="139" customFormat="1" ht="30" customHeight="1">
      <c r="A2100" s="54"/>
      <c r="B2100" s="54"/>
      <c r="C2100" s="54"/>
      <c r="D2100" s="54"/>
      <c r="E2100" s="54"/>
      <c r="F2100" s="54"/>
      <c r="G2100" s="54"/>
      <c r="H2100" s="54"/>
      <c r="I2100" s="54"/>
      <c r="J2100" s="54"/>
      <c r="K2100" s="54"/>
      <c r="L2100" s="54"/>
      <c r="M2100" s="54"/>
      <c r="N2100" s="54"/>
      <c r="O2100" s="54"/>
      <c r="P2100" s="54"/>
      <c r="Q2100" s="54"/>
      <c r="R2100" s="54"/>
      <c r="S2100" s="54"/>
      <c r="T2100" s="54"/>
      <c r="U2100" s="54"/>
      <c r="V2100" s="54"/>
      <c r="W2100" s="54"/>
      <c r="AQ2100" s="117" t="s">
        <v>59</v>
      </c>
      <c r="AR2100" s="117" t="s">
        <v>2219</v>
      </c>
      <c r="AS2100" s="117">
        <v>3171303</v>
      </c>
      <c r="AT2100" s="117"/>
      <c r="AU2100" s="117"/>
    </row>
    <row r="2101" spans="1:47" s="139" customFormat="1" ht="30" customHeight="1">
      <c r="A2101" s="54"/>
      <c r="B2101" s="54"/>
      <c r="C2101" s="54"/>
      <c r="D2101" s="54"/>
      <c r="E2101" s="54"/>
      <c r="F2101" s="54"/>
      <c r="G2101" s="54"/>
      <c r="H2101" s="54"/>
      <c r="I2101" s="54"/>
      <c r="J2101" s="54"/>
      <c r="K2101" s="54"/>
      <c r="L2101" s="54"/>
      <c r="M2101" s="54"/>
      <c r="N2101" s="54"/>
      <c r="O2101" s="54"/>
      <c r="P2101" s="54"/>
      <c r="Q2101" s="54"/>
      <c r="R2101" s="54"/>
      <c r="S2101" s="54"/>
      <c r="T2101" s="54"/>
      <c r="U2101" s="54"/>
      <c r="V2101" s="54"/>
      <c r="W2101" s="54"/>
      <c r="AQ2101" s="117" t="s">
        <v>59</v>
      </c>
      <c r="AR2101" s="117" t="s">
        <v>5378</v>
      </c>
      <c r="AS2101" s="117">
        <v>3171402</v>
      </c>
      <c r="AT2101" s="117"/>
      <c r="AU2101" s="117"/>
    </row>
    <row r="2102" spans="1:47" s="139" customFormat="1" ht="30" customHeight="1">
      <c r="A2102" s="54"/>
      <c r="B2102" s="54"/>
      <c r="C2102" s="54"/>
      <c r="D2102" s="54"/>
      <c r="E2102" s="54"/>
      <c r="F2102" s="54"/>
      <c r="G2102" s="54"/>
      <c r="H2102" s="54"/>
      <c r="I2102" s="54"/>
      <c r="J2102" s="54"/>
      <c r="K2102" s="54"/>
      <c r="L2102" s="54"/>
      <c r="M2102" s="54"/>
      <c r="N2102" s="54"/>
      <c r="O2102" s="54"/>
      <c r="P2102" s="54"/>
      <c r="Q2102" s="54"/>
      <c r="R2102" s="54"/>
      <c r="S2102" s="54"/>
      <c r="T2102" s="54"/>
      <c r="U2102" s="54"/>
      <c r="V2102" s="54"/>
      <c r="W2102" s="54"/>
      <c r="AQ2102" s="117" t="s">
        <v>59</v>
      </c>
      <c r="AR2102" s="117" t="s">
        <v>5379</v>
      </c>
      <c r="AS2102" s="117">
        <v>3171600</v>
      </c>
      <c r="AT2102" s="117"/>
      <c r="AU2102" s="117"/>
    </row>
    <row r="2103" spans="1:47" s="139" customFormat="1" ht="30" customHeight="1">
      <c r="A2103" s="54"/>
      <c r="B2103" s="54"/>
      <c r="C2103" s="54"/>
      <c r="D2103" s="54"/>
      <c r="E2103" s="54"/>
      <c r="F2103" s="54"/>
      <c r="G2103" s="54"/>
      <c r="H2103" s="54"/>
      <c r="I2103" s="54"/>
      <c r="J2103" s="54"/>
      <c r="K2103" s="54"/>
      <c r="L2103" s="54"/>
      <c r="M2103" s="54"/>
      <c r="N2103" s="54"/>
      <c r="O2103" s="54"/>
      <c r="P2103" s="54"/>
      <c r="Q2103" s="54"/>
      <c r="R2103" s="54"/>
      <c r="S2103" s="54"/>
      <c r="T2103" s="54"/>
      <c r="U2103" s="54"/>
      <c r="V2103" s="54"/>
      <c r="W2103" s="54"/>
      <c r="AQ2103" s="117" t="s">
        <v>59</v>
      </c>
      <c r="AR2103" s="117" t="s">
        <v>5380</v>
      </c>
      <c r="AS2103" s="117">
        <v>3171709</v>
      </c>
      <c r="AT2103" s="117"/>
      <c r="AU2103" s="117"/>
    </row>
    <row r="2104" spans="1:47" s="139" customFormat="1" ht="30" customHeight="1">
      <c r="A2104" s="54"/>
      <c r="B2104" s="54"/>
      <c r="C2104" s="54"/>
      <c r="D2104" s="54"/>
      <c r="E2104" s="54"/>
      <c r="F2104" s="54"/>
      <c r="G2104" s="54"/>
      <c r="H2104" s="54"/>
      <c r="I2104" s="54"/>
      <c r="J2104" s="54"/>
      <c r="K2104" s="54"/>
      <c r="L2104" s="54"/>
      <c r="M2104" s="54"/>
      <c r="N2104" s="54"/>
      <c r="O2104" s="54"/>
      <c r="P2104" s="54"/>
      <c r="Q2104" s="54"/>
      <c r="R2104" s="54"/>
      <c r="S2104" s="54"/>
      <c r="T2104" s="54"/>
      <c r="U2104" s="54"/>
      <c r="V2104" s="54"/>
      <c r="W2104" s="54"/>
      <c r="AQ2104" s="117" t="s">
        <v>59</v>
      </c>
      <c r="AR2104" s="117" t="s">
        <v>5381</v>
      </c>
      <c r="AS2104" s="117">
        <v>3171808</v>
      </c>
      <c r="AT2104" s="117"/>
      <c r="AU2104" s="117"/>
    </row>
    <row r="2105" spans="1:47" s="139" customFormat="1" ht="30" customHeight="1">
      <c r="A2105" s="54"/>
      <c r="B2105" s="54"/>
      <c r="C2105" s="54"/>
      <c r="D2105" s="54"/>
      <c r="E2105" s="54"/>
      <c r="F2105" s="54"/>
      <c r="G2105" s="54"/>
      <c r="H2105" s="54"/>
      <c r="I2105" s="54"/>
      <c r="J2105" s="54"/>
      <c r="K2105" s="54"/>
      <c r="L2105" s="54"/>
      <c r="M2105" s="54"/>
      <c r="N2105" s="54"/>
      <c r="O2105" s="54"/>
      <c r="P2105" s="54"/>
      <c r="Q2105" s="54"/>
      <c r="R2105" s="54"/>
      <c r="S2105" s="54"/>
      <c r="T2105" s="54"/>
      <c r="U2105" s="54"/>
      <c r="V2105" s="54"/>
      <c r="W2105" s="54"/>
      <c r="AQ2105" s="117" t="s">
        <v>59</v>
      </c>
      <c r="AR2105" s="117" t="s">
        <v>5382</v>
      </c>
      <c r="AS2105" s="117">
        <v>3171907</v>
      </c>
      <c r="AT2105" s="117"/>
      <c r="AU2105" s="117"/>
    </row>
    <row r="2106" spans="1:47" s="139" customFormat="1" ht="30" customHeight="1">
      <c r="A2106" s="54"/>
      <c r="B2106" s="54"/>
      <c r="C2106" s="54"/>
      <c r="D2106" s="54"/>
      <c r="E2106" s="54"/>
      <c r="F2106" s="54"/>
      <c r="G2106" s="54"/>
      <c r="H2106" s="54"/>
      <c r="I2106" s="54"/>
      <c r="J2106" s="54"/>
      <c r="K2106" s="54"/>
      <c r="L2106" s="54"/>
      <c r="M2106" s="54"/>
      <c r="N2106" s="54"/>
      <c r="O2106" s="54"/>
      <c r="P2106" s="54"/>
      <c r="Q2106" s="54"/>
      <c r="R2106" s="54"/>
      <c r="S2106" s="54"/>
      <c r="T2106" s="54"/>
      <c r="U2106" s="54"/>
      <c r="V2106" s="54"/>
      <c r="W2106" s="54"/>
      <c r="AQ2106" s="117" t="s">
        <v>59</v>
      </c>
      <c r="AR2106" s="117" t="s">
        <v>5383</v>
      </c>
      <c r="AS2106" s="117">
        <v>3172004</v>
      </c>
      <c r="AT2106" s="117"/>
      <c r="AU2106" s="117"/>
    </row>
    <row r="2107" spans="1:47" s="139" customFormat="1" ht="30" customHeight="1">
      <c r="A2107" s="54"/>
      <c r="B2107" s="54"/>
      <c r="C2107" s="54"/>
      <c r="D2107" s="54"/>
      <c r="E2107" s="54"/>
      <c r="F2107" s="54"/>
      <c r="G2107" s="54"/>
      <c r="H2107" s="54"/>
      <c r="I2107" s="54"/>
      <c r="J2107" s="54"/>
      <c r="K2107" s="54"/>
      <c r="L2107" s="54"/>
      <c r="M2107" s="54"/>
      <c r="N2107" s="54"/>
      <c r="O2107" s="54"/>
      <c r="P2107" s="54"/>
      <c r="Q2107" s="54"/>
      <c r="R2107" s="54"/>
      <c r="S2107" s="54"/>
      <c r="T2107" s="54"/>
      <c r="U2107" s="54"/>
      <c r="V2107" s="54"/>
      <c r="W2107" s="54"/>
      <c r="AQ2107" s="117" t="s">
        <v>59</v>
      </c>
      <c r="AR2107" s="117" t="s">
        <v>5384</v>
      </c>
      <c r="AS2107" s="117">
        <v>3172103</v>
      </c>
      <c r="AT2107" s="117"/>
      <c r="AU2107" s="117"/>
    </row>
    <row r="2108" spans="1:47" s="139" customFormat="1" ht="30" customHeight="1">
      <c r="A2108" s="54"/>
      <c r="B2108" s="54"/>
      <c r="C2108" s="54"/>
      <c r="D2108" s="54"/>
      <c r="E2108" s="54"/>
      <c r="F2108" s="54"/>
      <c r="G2108" s="54"/>
      <c r="H2108" s="54"/>
      <c r="I2108" s="54"/>
      <c r="J2108" s="54"/>
      <c r="K2108" s="54"/>
      <c r="L2108" s="54"/>
      <c r="M2108" s="54"/>
      <c r="N2108" s="54"/>
      <c r="O2108" s="54"/>
      <c r="P2108" s="54"/>
      <c r="Q2108" s="54"/>
      <c r="R2108" s="54"/>
      <c r="S2108" s="54"/>
      <c r="T2108" s="54"/>
      <c r="U2108" s="54"/>
      <c r="V2108" s="54"/>
      <c r="W2108" s="54"/>
      <c r="AQ2108" s="117" t="s">
        <v>59</v>
      </c>
      <c r="AR2108" s="117" t="s">
        <v>4617</v>
      </c>
      <c r="AS2108" s="117">
        <v>3172202</v>
      </c>
      <c r="AT2108" s="117"/>
      <c r="AU2108" s="117"/>
    </row>
    <row r="2109" spans="1:47" s="139" customFormat="1" ht="30" customHeight="1">
      <c r="A2109" s="54"/>
      <c r="B2109" s="54"/>
      <c r="C2109" s="54"/>
      <c r="D2109" s="54"/>
      <c r="E2109" s="54"/>
      <c r="F2109" s="54"/>
      <c r="G2109" s="54"/>
      <c r="H2109" s="54"/>
      <c r="I2109" s="54"/>
      <c r="J2109" s="54"/>
      <c r="K2109" s="54"/>
      <c r="L2109" s="54"/>
      <c r="M2109" s="54"/>
      <c r="N2109" s="54"/>
      <c r="O2109" s="54"/>
      <c r="P2109" s="54"/>
      <c r="Q2109" s="54"/>
      <c r="R2109" s="54"/>
      <c r="S2109" s="54"/>
      <c r="T2109" s="54"/>
      <c r="U2109" s="54"/>
      <c r="V2109" s="54"/>
      <c r="W2109" s="54"/>
      <c r="AQ2109" s="117" t="s">
        <v>61</v>
      </c>
      <c r="AR2109" s="117" t="s">
        <v>100</v>
      </c>
      <c r="AS2109" s="117">
        <v>5000203</v>
      </c>
      <c r="AT2109" s="117"/>
      <c r="AU2109" s="117"/>
    </row>
    <row r="2110" spans="1:47" s="139" customFormat="1" ht="30" customHeight="1">
      <c r="A2110" s="54"/>
      <c r="B2110" s="54"/>
      <c r="C2110" s="54"/>
      <c r="D2110" s="54"/>
      <c r="E2110" s="54"/>
      <c r="F2110" s="54"/>
      <c r="G2110" s="54"/>
      <c r="H2110" s="54"/>
      <c r="I2110" s="54"/>
      <c r="J2110" s="54"/>
      <c r="K2110" s="54"/>
      <c r="L2110" s="54"/>
      <c r="M2110" s="54"/>
      <c r="N2110" s="54"/>
      <c r="O2110" s="54"/>
      <c r="P2110" s="54"/>
      <c r="Q2110" s="54"/>
      <c r="R2110" s="54"/>
      <c r="S2110" s="54"/>
      <c r="T2110" s="54"/>
      <c r="U2110" s="54"/>
      <c r="V2110" s="54"/>
      <c r="W2110" s="54"/>
      <c r="AQ2110" s="117" t="s">
        <v>61</v>
      </c>
      <c r="AR2110" s="117" t="s">
        <v>125</v>
      </c>
      <c r="AS2110" s="117">
        <v>5000252</v>
      </c>
      <c r="AT2110" s="117"/>
      <c r="AU2110" s="117"/>
    </row>
    <row r="2111" spans="1:47" s="139" customFormat="1" ht="30" customHeight="1">
      <c r="A2111" s="54"/>
      <c r="B2111" s="54"/>
      <c r="C2111" s="54"/>
      <c r="D2111" s="54"/>
      <c r="E2111" s="54"/>
      <c r="F2111" s="54"/>
      <c r="G2111" s="54"/>
      <c r="H2111" s="54"/>
      <c r="I2111" s="54"/>
      <c r="J2111" s="54"/>
      <c r="K2111" s="54"/>
      <c r="L2111" s="54"/>
      <c r="M2111" s="54"/>
      <c r="N2111" s="54"/>
      <c r="O2111" s="54"/>
      <c r="P2111" s="54"/>
      <c r="Q2111" s="54"/>
      <c r="R2111" s="54"/>
      <c r="S2111" s="54"/>
      <c r="T2111" s="54"/>
      <c r="U2111" s="54"/>
      <c r="V2111" s="54"/>
      <c r="W2111" s="54"/>
      <c r="AQ2111" s="117" t="s">
        <v>61</v>
      </c>
      <c r="AR2111" s="117" t="s">
        <v>151</v>
      </c>
      <c r="AS2111" s="117">
        <v>5000609</v>
      </c>
      <c r="AT2111" s="117"/>
      <c r="AU2111" s="117"/>
    </row>
    <row r="2112" spans="1:47" s="139" customFormat="1" ht="30" customHeight="1">
      <c r="A2112" s="54"/>
      <c r="B2112" s="54"/>
      <c r="C2112" s="54"/>
      <c r="D2112" s="54"/>
      <c r="E2112" s="54"/>
      <c r="F2112" s="54"/>
      <c r="G2112" s="54"/>
      <c r="H2112" s="54"/>
      <c r="I2112" s="54"/>
      <c r="J2112" s="54"/>
      <c r="K2112" s="54"/>
      <c r="L2112" s="54"/>
      <c r="M2112" s="54"/>
      <c r="N2112" s="54"/>
      <c r="O2112" s="54"/>
      <c r="P2112" s="54"/>
      <c r="Q2112" s="54"/>
      <c r="R2112" s="54"/>
      <c r="S2112" s="54"/>
      <c r="T2112" s="54"/>
      <c r="U2112" s="54"/>
      <c r="V2112" s="54"/>
      <c r="W2112" s="54"/>
      <c r="AQ2112" s="117" t="s">
        <v>61</v>
      </c>
      <c r="AR2112" s="117" t="s">
        <v>176</v>
      </c>
      <c r="AS2112" s="117">
        <v>5000708</v>
      </c>
      <c r="AT2112" s="117"/>
      <c r="AU2112" s="117"/>
    </row>
    <row r="2113" spans="1:47" s="139" customFormat="1" ht="30" customHeight="1">
      <c r="A2113" s="54"/>
      <c r="B2113" s="54"/>
      <c r="C2113" s="54"/>
      <c r="D2113" s="54"/>
      <c r="E2113" s="54"/>
      <c r="F2113" s="54"/>
      <c r="G2113" s="54"/>
      <c r="H2113" s="54"/>
      <c r="I2113" s="54"/>
      <c r="J2113" s="54"/>
      <c r="K2113" s="54"/>
      <c r="L2113" s="54"/>
      <c r="M2113" s="54"/>
      <c r="N2113" s="54"/>
      <c r="O2113" s="54"/>
      <c r="P2113" s="54"/>
      <c r="Q2113" s="54"/>
      <c r="R2113" s="54"/>
      <c r="S2113" s="54"/>
      <c r="T2113" s="54"/>
      <c r="U2113" s="54"/>
      <c r="V2113" s="54"/>
      <c r="W2113" s="54"/>
      <c r="AQ2113" s="117" t="s">
        <v>61</v>
      </c>
      <c r="AR2113" s="117" t="s">
        <v>202</v>
      </c>
      <c r="AS2113" s="117">
        <v>5000807</v>
      </c>
      <c r="AT2113" s="117"/>
      <c r="AU2113" s="117"/>
    </row>
    <row r="2114" spans="1:47" s="139" customFormat="1" ht="30" customHeight="1">
      <c r="A2114" s="54"/>
      <c r="B2114" s="54"/>
      <c r="C2114" s="54"/>
      <c r="D2114" s="54"/>
      <c r="E2114" s="54"/>
      <c r="F2114" s="54"/>
      <c r="G2114" s="54"/>
      <c r="H2114" s="54"/>
      <c r="I2114" s="54"/>
      <c r="J2114" s="54"/>
      <c r="K2114" s="54"/>
      <c r="L2114" s="54"/>
      <c r="M2114" s="54"/>
      <c r="N2114" s="54"/>
      <c r="O2114" s="54"/>
      <c r="P2114" s="54"/>
      <c r="Q2114" s="54"/>
      <c r="R2114" s="54"/>
      <c r="S2114" s="54"/>
      <c r="T2114" s="54"/>
      <c r="U2114" s="54"/>
      <c r="V2114" s="54"/>
      <c r="W2114" s="54"/>
      <c r="AQ2114" s="117" t="s">
        <v>61</v>
      </c>
      <c r="AR2114" s="117" t="s">
        <v>228</v>
      </c>
      <c r="AS2114" s="117">
        <v>5000856</v>
      </c>
      <c r="AT2114" s="117"/>
      <c r="AU2114" s="117"/>
    </row>
    <row r="2115" spans="1:47" s="139" customFormat="1" ht="30" customHeight="1">
      <c r="A2115" s="54"/>
      <c r="B2115" s="54"/>
      <c r="C2115" s="54"/>
      <c r="D2115" s="54"/>
      <c r="E2115" s="54"/>
      <c r="F2115" s="54"/>
      <c r="G2115" s="54"/>
      <c r="H2115" s="54"/>
      <c r="I2115" s="54"/>
      <c r="J2115" s="54"/>
      <c r="K2115" s="54"/>
      <c r="L2115" s="54"/>
      <c r="M2115" s="54"/>
      <c r="N2115" s="54"/>
      <c r="O2115" s="54"/>
      <c r="P2115" s="54"/>
      <c r="Q2115" s="54"/>
      <c r="R2115" s="54"/>
      <c r="S2115" s="54"/>
      <c r="T2115" s="54"/>
      <c r="U2115" s="54"/>
      <c r="V2115" s="54"/>
      <c r="W2115" s="54"/>
      <c r="AQ2115" s="117" t="s">
        <v>61</v>
      </c>
      <c r="AR2115" s="117" t="s">
        <v>252</v>
      </c>
      <c r="AS2115" s="117">
        <v>5000906</v>
      </c>
      <c r="AT2115" s="117"/>
      <c r="AU2115" s="117"/>
    </row>
    <row r="2116" spans="1:47" s="139" customFormat="1" ht="30" customHeight="1">
      <c r="A2116" s="54"/>
      <c r="B2116" s="54"/>
      <c r="C2116" s="54"/>
      <c r="D2116" s="54"/>
      <c r="E2116" s="54"/>
      <c r="F2116" s="54"/>
      <c r="G2116" s="54"/>
      <c r="H2116" s="54"/>
      <c r="I2116" s="54"/>
      <c r="J2116" s="54"/>
      <c r="K2116" s="54"/>
      <c r="L2116" s="54"/>
      <c r="M2116" s="54"/>
      <c r="N2116" s="54"/>
      <c r="O2116" s="54"/>
      <c r="P2116" s="54"/>
      <c r="Q2116" s="54"/>
      <c r="R2116" s="54"/>
      <c r="S2116" s="54"/>
      <c r="T2116" s="54"/>
      <c r="U2116" s="54"/>
      <c r="V2116" s="54"/>
      <c r="W2116" s="54"/>
      <c r="AQ2116" s="117" t="s">
        <v>61</v>
      </c>
      <c r="AR2116" s="117" t="s">
        <v>277</v>
      </c>
      <c r="AS2116" s="117">
        <v>5001003</v>
      </c>
      <c r="AT2116" s="117"/>
      <c r="AU2116" s="117"/>
    </row>
    <row r="2117" spans="1:47" s="139" customFormat="1" ht="30" customHeight="1">
      <c r="A2117" s="54"/>
      <c r="B2117" s="54"/>
      <c r="C2117" s="54"/>
      <c r="D2117" s="54"/>
      <c r="E2117" s="54"/>
      <c r="F2117" s="54"/>
      <c r="G2117" s="54"/>
      <c r="H2117" s="54"/>
      <c r="I2117" s="54"/>
      <c r="J2117" s="54"/>
      <c r="K2117" s="54"/>
      <c r="L2117" s="54"/>
      <c r="M2117" s="54"/>
      <c r="N2117" s="54"/>
      <c r="O2117" s="54"/>
      <c r="P2117" s="54"/>
      <c r="Q2117" s="54"/>
      <c r="R2117" s="54"/>
      <c r="S2117" s="54"/>
      <c r="T2117" s="54"/>
      <c r="U2117" s="54"/>
      <c r="V2117" s="54"/>
      <c r="W2117" s="54"/>
      <c r="AQ2117" s="117" t="s">
        <v>61</v>
      </c>
      <c r="AR2117" s="117" t="s">
        <v>303</v>
      </c>
      <c r="AS2117" s="117">
        <v>5001102</v>
      </c>
      <c r="AT2117" s="117"/>
      <c r="AU2117" s="117"/>
    </row>
    <row r="2118" spans="1:47" s="139" customFormat="1" ht="30" customHeight="1">
      <c r="A2118" s="54"/>
      <c r="B2118" s="54"/>
      <c r="C2118" s="54"/>
      <c r="D2118" s="54"/>
      <c r="E2118" s="54"/>
      <c r="F2118" s="54"/>
      <c r="G2118" s="54"/>
      <c r="H2118" s="54"/>
      <c r="I2118" s="54"/>
      <c r="J2118" s="54"/>
      <c r="K2118" s="54"/>
      <c r="L2118" s="54"/>
      <c r="M2118" s="54"/>
      <c r="N2118" s="54"/>
      <c r="O2118" s="54"/>
      <c r="P2118" s="54"/>
      <c r="Q2118" s="54"/>
      <c r="R2118" s="54"/>
      <c r="S2118" s="54"/>
      <c r="T2118" s="54"/>
      <c r="U2118" s="54"/>
      <c r="V2118" s="54"/>
      <c r="W2118" s="54"/>
      <c r="AQ2118" s="117" t="s">
        <v>61</v>
      </c>
      <c r="AR2118" s="117" t="s">
        <v>329</v>
      </c>
      <c r="AS2118" s="117">
        <v>5001243</v>
      </c>
      <c r="AT2118" s="117"/>
      <c r="AU2118" s="117"/>
    </row>
    <row r="2119" spans="1:47" s="139" customFormat="1" ht="30" customHeight="1">
      <c r="A2119" s="54"/>
      <c r="B2119" s="54"/>
      <c r="C2119" s="54"/>
      <c r="D2119" s="54"/>
      <c r="E2119" s="54"/>
      <c r="F2119" s="54"/>
      <c r="G2119" s="54"/>
      <c r="H2119" s="54"/>
      <c r="I2119" s="54"/>
      <c r="J2119" s="54"/>
      <c r="K2119" s="54"/>
      <c r="L2119" s="54"/>
      <c r="M2119" s="54"/>
      <c r="N2119" s="54"/>
      <c r="O2119" s="54"/>
      <c r="P2119" s="54"/>
      <c r="Q2119" s="54"/>
      <c r="R2119" s="54"/>
      <c r="S2119" s="54"/>
      <c r="T2119" s="54"/>
      <c r="U2119" s="54"/>
      <c r="V2119" s="54"/>
      <c r="W2119" s="54"/>
      <c r="AQ2119" s="117" t="s">
        <v>61</v>
      </c>
      <c r="AR2119" s="117" t="s">
        <v>354</v>
      </c>
      <c r="AS2119" s="117">
        <v>5001508</v>
      </c>
      <c r="AT2119" s="117"/>
      <c r="AU2119" s="117"/>
    </row>
    <row r="2120" spans="1:47" s="139" customFormat="1" ht="30" customHeight="1">
      <c r="A2120" s="54"/>
      <c r="B2120" s="54"/>
      <c r="C2120" s="54"/>
      <c r="D2120" s="54"/>
      <c r="E2120" s="54"/>
      <c r="F2120" s="54"/>
      <c r="G2120" s="54"/>
      <c r="H2120" s="54"/>
      <c r="I2120" s="54"/>
      <c r="J2120" s="54"/>
      <c r="K2120" s="54"/>
      <c r="L2120" s="54"/>
      <c r="M2120" s="54"/>
      <c r="N2120" s="54"/>
      <c r="O2120" s="54"/>
      <c r="P2120" s="54"/>
      <c r="Q2120" s="54"/>
      <c r="R2120" s="54"/>
      <c r="S2120" s="54"/>
      <c r="T2120" s="54"/>
      <c r="U2120" s="54"/>
      <c r="V2120" s="54"/>
      <c r="W2120" s="54"/>
      <c r="AQ2120" s="117" t="s">
        <v>61</v>
      </c>
      <c r="AR2120" s="117" t="s">
        <v>378</v>
      </c>
      <c r="AS2120" s="117">
        <v>5001904</v>
      </c>
      <c r="AT2120" s="117"/>
      <c r="AU2120" s="117"/>
    </row>
    <row r="2121" spans="1:47" s="139" customFormat="1" ht="30" customHeight="1">
      <c r="A2121" s="54"/>
      <c r="B2121" s="54"/>
      <c r="C2121" s="54"/>
      <c r="D2121" s="54"/>
      <c r="E2121" s="54"/>
      <c r="F2121" s="54"/>
      <c r="G2121" s="54"/>
      <c r="H2121" s="54"/>
      <c r="I2121" s="54"/>
      <c r="J2121" s="54"/>
      <c r="K2121" s="54"/>
      <c r="L2121" s="54"/>
      <c r="M2121" s="54"/>
      <c r="N2121" s="54"/>
      <c r="O2121" s="54"/>
      <c r="P2121" s="54"/>
      <c r="Q2121" s="54"/>
      <c r="R2121" s="54"/>
      <c r="S2121" s="54"/>
      <c r="T2121" s="54"/>
      <c r="U2121" s="54"/>
      <c r="V2121" s="54"/>
      <c r="W2121" s="54"/>
      <c r="AQ2121" s="117" t="s">
        <v>61</v>
      </c>
      <c r="AR2121" s="117" t="s">
        <v>403</v>
      </c>
      <c r="AS2121" s="117">
        <v>5002001</v>
      </c>
      <c r="AT2121" s="117"/>
      <c r="AU2121" s="117"/>
    </row>
    <row r="2122" spans="1:47" s="139" customFormat="1" ht="30" customHeight="1">
      <c r="A2122" s="54"/>
      <c r="B2122" s="54"/>
      <c r="C2122" s="54"/>
      <c r="D2122" s="54"/>
      <c r="E2122" s="54"/>
      <c r="F2122" s="54"/>
      <c r="G2122" s="54"/>
      <c r="H2122" s="54"/>
      <c r="I2122" s="54"/>
      <c r="J2122" s="54"/>
      <c r="K2122" s="54"/>
      <c r="L2122" s="54"/>
      <c r="M2122" s="54"/>
      <c r="N2122" s="54"/>
      <c r="O2122" s="54"/>
      <c r="P2122" s="54"/>
      <c r="Q2122" s="54"/>
      <c r="R2122" s="54"/>
      <c r="S2122" s="54"/>
      <c r="T2122" s="54"/>
      <c r="U2122" s="54"/>
      <c r="V2122" s="54"/>
      <c r="W2122" s="54"/>
      <c r="AQ2122" s="117" t="s">
        <v>61</v>
      </c>
      <c r="AR2122" s="117" t="s">
        <v>428</v>
      </c>
      <c r="AS2122" s="117">
        <v>5002100</v>
      </c>
      <c r="AT2122" s="117"/>
      <c r="AU2122" s="117"/>
    </row>
    <row r="2123" spans="1:47" s="139" customFormat="1" ht="30" customHeight="1">
      <c r="A2123" s="54"/>
      <c r="B2123" s="54"/>
      <c r="C2123" s="54"/>
      <c r="D2123" s="54"/>
      <c r="E2123" s="54"/>
      <c r="F2123" s="54"/>
      <c r="G2123" s="54"/>
      <c r="H2123" s="54"/>
      <c r="I2123" s="54"/>
      <c r="J2123" s="54"/>
      <c r="K2123" s="54"/>
      <c r="L2123" s="54"/>
      <c r="M2123" s="54"/>
      <c r="N2123" s="54"/>
      <c r="O2123" s="54"/>
      <c r="P2123" s="54"/>
      <c r="Q2123" s="54"/>
      <c r="R2123" s="54"/>
      <c r="S2123" s="54"/>
      <c r="T2123" s="54"/>
      <c r="U2123" s="54"/>
      <c r="V2123" s="54"/>
      <c r="W2123" s="54"/>
      <c r="AQ2123" s="117" t="s">
        <v>61</v>
      </c>
      <c r="AR2123" s="117" t="s">
        <v>453</v>
      </c>
      <c r="AS2123" s="117">
        <v>5002159</v>
      </c>
      <c r="AT2123" s="117"/>
      <c r="AU2123" s="117"/>
    </row>
    <row r="2124" spans="1:47" s="139" customFormat="1" ht="30" customHeight="1">
      <c r="A2124" s="54"/>
      <c r="B2124" s="54"/>
      <c r="C2124" s="54"/>
      <c r="D2124" s="54"/>
      <c r="E2124" s="54"/>
      <c r="F2124" s="54"/>
      <c r="G2124" s="54"/>
      <c r="H2124" s="54"/>
      <c r="I2124" s="54"/>
      <c r="J2124" s="54"/>
      <c r="K2124" s="54"/>
      <c r="L2124" s="54"/>
      <c r="M2124" s="54"/>
      <c r="N2124" s="54"/>
      <c r="O2124" s="54"/>
      <c r="P2124" s="54"/>
      <c r="Q2124" s="54"/>
      <c r="R2124" s="54"/>
      <c r="S2124" s="54"/>
      <c r="T2124" s="54"/>
      <c r="U2124" s="54"/>
      <c r="V2124" s="54"/>
      <c r="W2124" s="54"/>
      <c r="AQ2124" s="117" t="s">
        <v>61</v>
      </c>
      <c r="AR2124" s="117" t="s">
        <v>479</v>
      </c>
      <c r="AS2124" s="117">
        <v>5002209</v>
      </c>
      <c r="AT2124" s="117"/>
      <c r="AU2124" s="117"/>
    </row>
    <row r="2125" spans="1:47" s="139" customFormat="1" ht="30" customHeight="1">
      <c r="A2125" s="54"/>
      <c r="B2125" s="54"/>
      <c r="C2125" s="54"/>
      <c r="D2125" s="54"/>
      <c r="E2125" s="54"/>
      <c r="F2125" s="54"/>
      <c r="G2125" s="54"/>
      <c r="H2125" s="54"/>
      <c r="I2125" s="54"/>
      <c r="J2125" s="54"/>
      <c r="K2125" s="54"/>
      <c r="L2125" s="54"/>
      <c r="M2125" s="54"/>
      <c r="N2125" s="54"/>
      <c r="O2125" s="54"/>
      <c r="P2125" s="54"/>
      <c r="Q2125" s="54"/>
      <c r="R2125" s="54"/>
      <c r="S2125" s="54"/>
      <c r="T2125" s="54"/>
      <c r="U2125" s="54"/>
      <c r="V2125" s="54"/>
      <c r="W2125" s="54"/>
      <c r="AQ2125" s="117" t="s">
        <v>61</v>
      </c>
      <c r="AR2125" s="117" t="s">
        <v>503</v>
      </c>
      <c r="AS2125" s="117">
        <v>5002308</v>
      </c>
      <c r="AT2125" s="117"/>
      <c r="AU2125" s="117"/>
    </row>
    <row r="2126" spans="1:47" s="139" customFormat="1" ht="30" customHeight="1">
      <c r="A2126" s="54"/>
      <c r="B2126" s="54"/>
      <c r="C2126" s="54"/>
      <c r="D2126" s="54"/>
      <c r="E2126" s="54"/>
      <c r="F2126" s="54"/>
      <c r="G2126" s="54"/>
      <c r="H2126" s="54"/>
      <c r="I2126" s="54"/>
      <c r="J2126" s="54"/>
      <c r="K2126" s="54"/>
      <c r="L2126" s="54"/>
      <c r="M2126" s="54"/>
      <c r="N2126" s="54"/>
      <c r="O2126" s="54"/>
      <c r="P2126" s="54"/>
      <c r="Q2126" s="54"/>
      <c r="R2126" s="54"/>
      <c r="S2126" s="54"/>
      <c r="T2126" s="54"/>
      <c r="U2126" s="54"/>
      <c r="V2126" s="54"/>
      <c r="W2126" s="54"/>
      <c r="AQ2126" s="117" t="s">
        <v>61</v>
      </c>
      <c r="AR2126" s="117" t="s">
        <v>526</v>
      </c>
      <c r="AS2126" s="117">
        <v>5002407</v>
      </c>
      <c r="AT2126" s="117"/>
      <c r="AU2126" s="117"/>
    </row>
    <row r="2127" spans="1:47" s="139" customFormat="1" ht="30" customHeight="1">
      <c r="A2127" s="54"/>
      <c r="B2127" s="54"/>
      <c r="C2127" s="54"/>
      <c r="D2127" s="54"/>
      <c r="E2127" s="54"/>
      <c r="F2127" s="54"/>
      <c r="G2127" s="54"/>
      <c r="H2127" s="54"/>
      <c r="I2127" s="54"/>
      <c r="J2127" s="54"/>
      <c r="K2127" s="54"/>
      <c r="L2127" s="54"/>
      <c r="M2127" s="54"/>
      <c r="N2127" s="54"/>
      <c r="O2127" s="54"/>
      <c r="P2127" s="54"/>
      <c r="Q2127" s="54"/>
      <c r="R2127" s="54"/>
      <c r="S2127" s="54"/>
      <c r="T2127" s="54"/>
      <c r="U2127" s="54"/>
      <c r="V2127" s="54"/>
      <c r="W2127" s="54"/>
      <c r="AQ2127" s="117" t="s">
        <v>61</v>
      </c>
      <c r="AR2127" s="117" t="s">
        <v>550</v>
      </c>
      <c r="AS2127" s="117">
        <v>5002605</v>
      </c>
      <c r="AT2127" s="117"/>
      <c r="AU2127" s="117"/>
    </row>
    <row r="2128" spans="1:47" s="139" customFormat="1" ht="30" customHeight="1">
      <c r="A2128" s="54"/>
      <c r="B2128" s="54"/>
      <c r="C2128" s="54"/>
      <c r="D2128" s="54"/>
      <c r="E2128" s="54"/>
      <c r="F2128" s="54"/>
      <c r="G2128" s="54"/>
      <c r="H2128" s="54"/>
      <c r="I2128" s="54"/>
      <c r="J2128" s="54"/>
      <c r="K2128" s="54"/>
      <c r="L2128" s="54"/>
      <c r="M2128" s="54"/>
      <c r="N2128" s="54"/>
      <c r="O2128" s="54"/>
      <c r="P2128" s="54"/>
      <c r="Q2128" s="54"/>
      <c r="R2128" s="54"/>
      <c r="S2128" s="54"/>
      <c r="T2128" s="54"/>
      <c r="U2128" s="54"/>
      <c r="V2128" s="54"/>
      <c r="W2128" s="54"/>
      <c r="AQ2128" s="117" t="s">
        <v>61</v>
      </c>
      <c r="AR2128" s="117" t="s">
        <v>470</v>
      </c>
      <c r="AS2128" s="117">
        <v>5002704</v>
      </c>
      <c r="AT2128" s="117"/>
      <c r="AU2128" s="117"/>
    </row>
    <row r="2129" spans="1:47" s="139" customFormat="1" ht="30" customHeight="1">
      <c r="A2129" s="54"/>
      <c r="B2129" s="54"/>
      <c r="C2129" s="54"/>
      <c r="D2129" s="54"/>
      <c r="E2129" s="54"/>
      <c r="F2129" s="54"/>
      <c r="G2129" s="54"/>
      <c r="H2129" s="54"/>
      <c r="I2129" s="54"/>
      <c r="J2129" s="54"/>
      <c r="K2129" s="54"/>
      <c r="L2129" s="54"/>
      <c r="M2129" s="54"/>
      <c r="N2129" s="54"/>
      <c r="O2129" s="54"/>
      <c r="P2129" s="54"/>
      <c r="Q2129" s="54"/>
      <c r="R2129" s="54"/>
      <c r="S2129" s="54"/>
      <c r="T2129" s="54"/>
      <c r="U2129" s="54"/>
      <c r="V2129" s="54"/>
      <c r="W2129" s="54"/>
      <c r="AQ2129" s="117" t="s">
        <v>61</v>
      </c>
      <c r="AR2129" s="117" t="s">
        <v>596</v>
      </c>
      <c r="AS2129" s="117">
        <v>5002803</v>
      </c>
      <c r="AT2129" s="117"/>
      <c r="AU2129" s="117"/>
    </row>
    <row r="2130" spans="1:47" s="139" customFormat="1" ht="30" customHeight="1">
      <c r="A2130" s="54"/>
      <c r="B2130" s="54"/>
      <c r="C2130" s="54"/>
      <c r="D2130" s="54"/>
      <c r="E2130" s="54"/>
      <c r="F2130" s="54"/>
      <c r="G2130" s="54"/>
      <c r="H2130" s="54"/>
      <c r="I2130" s="54"/>
      <c r="J2130" s="54"/>
      <c r="K2130" s="54"/>
      <c r="L2130" s="54"/>
      <c r="M2130" s="54"/>
      <c r="N2130" s="54"/>
      <c r="O2130" s="54"/>
      <c r="P2130" s="54"/>
      <c r="Q2130" s="54"/>
      <c r="R2130" s="54"/>
      <c r="S2130" s="54"/>
      <c r="T2130" s="54"/>
      <c r="U2130" s="54"/>
      <c r="V2130" s="54"/>
      <c r="W2130" s="54"/>
      <c r="AQ2130" s="117" t="s">
        <v>61</v>
      </c>
      <c r="AR2130" s="117" t="s">
        <v>619</v>
      </c>
      <c r="AS2130" s="117">
        <v>5002902</v>
      </c>
      <c r="AT2130" s="117"/>
      <c r="AU2130" s="117"/>
    </row>
    <row r="2131" spans="1:47" s="139" customFormat="1" ht="30" customHeight="1">
      <c r="A2131" s="54"/>
      <c r="B2131" s="54"/>
      <c r="C2131" s="54"/>
      <c r="D2131" s="54"/>
      <c r="E2131" s="54"/>
      <c r="F2131" s="54"/>
      <c r="G2131" s="54"/>
      <c r="H2131" s="54"/>
      <c r="I2131" s="54"/>
      <c r="J2131" s="54"/>
      <c r="K2131" s="54"/>
      <c r="L2131" s="54"/>
      <c r="M2131" s="54"/>
      <c r="N2131" s="54"/>
      <c r="O2131" s="54"/>
      <c r="P2131" s="54"/>
      <c r="Q2131" s="54"/>
      <c r="R2131" s="54"/>
      <c r="S2131" s="54"/>
      <c r="T2131" s="54"/>
      <c r="U2131" s="54"/>
      <c r="V2131" s="54"/>
      <c r="W2131" s="54"/>
      <c r="AQ2131" s="117" t="s">
        <v>61</v>
      </c>
      <c r="AR2131" s="117" t="s">
        <v>640</v>
      </c>
      <c r="AS2131" s="117">
        <v>5002951</v>
      </c>
      <c r="AT2131" s="117"/>
      <c r="AU2131" s="117"/>
    </row>
    <row r="2132" spans="1:47" s="139" customFormat="1" ht="30" customHeight="1">
      <c r="A2132" s="54"/>
      <c r="B2132" s="54"/>
      <c r="C2132" s="54"/>
      <c r="D2132" s="54"/>
      <c r="E2132" s="54"/>
      <c r="F2132" s="54"/>
      <c r="G2132" s="54"/>
      <c r="H2132" s="54"/>
      <c r="I2132" s="54"/>
      <c r="J2132" s="54"/>
      <c r="K2132" s="54"/>
      <c r="L2132" s="54"/>
      <c r="M2132" s="54"/>
      <c r="N2132" s="54"/>
      <c r="O2132" s="54"/>
      <c r="P2132" s="54"/>
      <c r="Q2132" s="54"/>
      <c r="R2132" s="54"/>
      <c r="S2132" s="54"/>
      <c r="T2132" s="54"/>
      <c r="U2132" s="54"/>
      <c r="V2132" s="54"/>
      <c r="W2132" s="54"/>
      <c r="AQ2132" s="117" t="s">
        <v>61</v>
      </c>
      <c r="AR2132" s="117" t="s">
        <v>661</v>
      </c>
      <c r="AS2132" s="117">
        <v>5003108</v>
      </c>
      <c r="AT2132" s="117"/>
      <c r="AU2132" s="117"/>
    </row>
    <row r="2133" spans="1:47" s="139" customFormat="1" ht="30" customHeight="1">
      <c r="A2133" s="54"/>
      <c r="B2133" s="54"/>
      <c r="C2133" s="54"/>
      <c r="D2133" s="54"/>
      <c r="E2133" s="54"/>
      <c r="F2133" s="54"/>
      <c r="G2133" s="54"/>
      <c r="H2133" s="54"/>
      <c r="I2133" s="54"/>
      <c r="J2133" s="54"/>
      <c r="K2133" s="54"/>
      <c r="L2133" s="54"/>
      <c r="M2133" s="54"/>
      <c r="N2133" s="54"/>
      <c r="O2133" s="54"/>
      <c r="P2133" s="54"/>
      <c r="Q2133" s="54"/>
      <c r="R2133" s="54"/>
      <c r="S2133" s="54"/>
      <c r="T2133" s="54"/>
      <c r="U2133" s="54"/>
      <c r="V2133" s="54"/>
      <c r="W2133" s="54"/>
      <c r="AQ2133" s="117" t="s">
        <v>61</v>
      </c>
      <c r="AR2133" s="117" t="s">
        <v>682</v>
      </c>
      <c r="AS2133" s="117">
        <v>5003157</v>
      </c>
      <c r="AT2133" s="117"/>
      <c r="AU2133" s="117"/>
    </row>
    <row r="2134" spans="1:47" s="139" customFormat="1" ht="30" customHeight="1">
      <c r="A2134" s="54"/>
      <c r="B2134" s="54"/>
      <c r="C2134" s="54"/>
      <c r="D2134" s="54"/>
      <c r="E2134" s="54"/>
      <c r="F2134" s="54"/>
      <c r="G2134" s="54"/>
      <c r="H2134" s="54"/>
      <c r="I2134" s="54"/>
      <c r="J2134" s="54"/>
      <c r="K2134" s="54"/>
      <c r="L2134" s="54"/>
      <c r="M2134" s="54"/>
      <c r="N2134" s="54"/>
      <c r="O2134" s="54"/>
      <c r="P2134" s="54"/>
      <c r="Q2134" s="54"/>
      <c r="R2134" s="54"/>
      <c r="S2134" s="54"/>
      <c r="T2134" s="54"/>
      <c r="U2134" s="54"/>
      <c r="V2134" s="54"/>
      <c r="W2134" s="54"/>
      <c r="AQ2134" s="117" t="s">
        <v>61</v>
      </c>
      <c r="AR2134" s="117" t="s">
        <v>702</v>
      </c>
      <c r="AS2134" s="117">
        <v>5003207</v>
      </c>
      <c r="AT2134" s="117"/>
      <c r="AU2134" s="117"/>
    </row>
    <row r="2135" spans="1:47" s="139" customFormat="1" ht="30" customHeight="1">
      <c r="A2135" s="54"/>
      <c r="B2135" s="54"/>
      <c r="C2135" s="54"/>
      <c r="D2135" s="54"/>
      <c r="E2135" s="54"/>
      <c r="F2135" s="54"/>
      <c r="G2135" s="54"/>
      <c r="H2135" s="54"/>
      <c r="I2135" s="54"/>
      <c r="J2135" s="54"/>
      <c r="K2135" s="54"/>
      <c r="L2135" s="54"/>
      <c r="M2135" s="54"/>
      <c r="N2135" s="54"/>
      <c r="O2135" s="54"/>
      <c r="P2135" s="54"/>
      <c r="Q2135" s="54"/>
      <c r="R2135" s="54"/>
      <c r="S2135" s="54"/>
      <c r="T2135" s="54"/>
      <c r="U2135" s="54"/>
      <c r="V2135" s="54"/>
      <c r="W2135" s="54"/>
      <c r="AQ2135" s="117" t="s">
        <v>61</v>
      </c>
      <c r="AR2135" s="117" t="s">
        <v>724</v>
      </c>
      <c r="AS2135" s="117">
        <v>5003256</v>
      </c>
      <c r="AT2135" s="117"/>
      <c r="AU2135" s="117"/>
    </row>
    <row r="2136" spans="1:47" s="139" customFormat="1" ht="30" customHeight="1">
      <c r="A2136" s="54"/>
      <c r="B2136" s="54"/>
      <c r="C2136" s="54"/>
      <c r="D2136" s="54"/>
      <c r="E2136" s="54"/>
      <c r="F2136" s="54"/>
      <c r="G2136" s="54"/>
      <c r="H2136" s="54"/>
      <c r="I2136" s="54"/>
      <c r="J2136" s="54"/>
      <c r="K2136" s="54"/>
      <c r="L2136" s="54"/>
      <c r="M2136" s="54"/>
      <c r="N2136" s="54"/>
      <c r="O2136" s="54"/>
      <c r="P2136" s="54"/>
      <c r="Q2136" s="54"/>
      <c r="R2136" s="54"/>
      <c r="S2136" s="54"/>
      <c r="T2136" s="54"/>
      <c r="U2136" s="54"/>
      <c r="V2136" s="54"/>
      <c r="W2136" s="54"/>
      <c r="AQ2136" s="117" t="s">
        <v>61</v>
      </c>
      <c r="AR2136" s="117" t="s">
        <v>746</v>
      </c>
      <c r="AS2136" s="117">
        <v>5003306</v>
      </c>
      <c r="AT2136" s="117"/>
      <c r="AU2136" s="117"/>
    </row>
    <row r="2137" spans="1:47" s="139" customFormat="1" ht="30" customHeight="1">
      <c r="A2137" s="54"/>
      <c r="B2137" s="54"/>
      <c r="C2137" s="54"/>
      <c r="D2137" s="54"/>
      <c r="E2137" s="54"/>
      <c r="F2137" s="54"/>
      <c r="G2137" s="54"/>
      <c r="H2137" s="54"/>
      <c r="I2137" s="54"/>
      <c r="J2137" s="54"/>
      <c r="K2137" s="54"/>
      <c r="L2137" s="54"/>
      <c r="M2137" s="54"/>
      <c r="N2137" s="54"/>
      <c r="O2137" s="54"/>
      <c r="P2137" s="54"/>
      <c r="Q2137" s="54"/>
      <c r="R2137" s="54"/>
      <c r="S2137" s="54"/>
      <c r="T2137" s="54"/>
      <c r="U2137" s="54"/>
      <c r="V2137" s="54"/>
      <c r="W2137" s="54"/>
      <c r="AQ2137" s="117" t="s">
        <v>61</v>
      </c>
      <c r="AR2137" s="117" t="s">
        <v>767</v>
      </c>
      <c r="AS2137" s="117">
        <v>5003454</v>
      </c>
      <c r="AT2137" s="117"/>
      <c r="AU2137" s="117"/>
    </row>
    <row r="2138" spans="1:47" s="139" customFormat="1" ht="30" customHeight="1">
      <c r="A2138" s="54"/>
      <c r="B2138" s="54"/>
      <c r="C2138" s="54"/>
      <c r="D2138" s="54"/>
      <c r="E2138" s="54"/>
      <c r="F2138" s="54"/>
      <c r="G2138" s="54"/>
      <c r="H2138" s="54"/>
      <c r="I2138" s="54"/>
      <c r="J2138" s="54"/>
      <c r="K2138" s="54"/>
      <c r="L2138" s="54"/>
      <c r="M2138" s="54"/>
      <c r="N2138" s="54"/>
      <c r="O2138" s="54"/>
      <c r="P2138" s="54"/>
      <c r="Q2138" s="54"/>
      <c r="R2138" s="54"/>
      <c r="S2138" s="54"/>
      <c r="T2138" s="54"/>
      <c r="U2138" s="54"/>
      <c r="V2138" s="54"/>
      <c r="W2138" s="54"/>
      <c r="AQ2138" s="117" t="s">
        <v>61</v>
      </c>
      <c r="AR2138" s="117" t="s">
        <v>790</v>
      </c>
      <c r="AS2138" s="117">
        <v>5003488</v>
      </c>
      <c r="AT2138" s="117"/>
      <c r="AU2138" s="117"/>
    </row>
    <row r="2139" spans="1:47" s="139" customFormat="1" ht="30" customHeight="1">
      <c r="A2139" s="54"/>
      <c r="B2139" s="54"/>
      <c r="C2139" s="54"/>
      <c r="D2139" s="54"/>
      <c r="E2139" s="54"/>
      <c r="F2139" s="54"/>
      <c r="G2139" s="54"/>
      <c r="H2139" s="54"/>
      <c r="I2139" s="54"/>
      <c r="J2139" s="54"/>
      <c r="K2139" s="54"/>
      <c r="L2139" s="54"/>
      <c r="M2139" s="54"/>
      <c r="N2139" s="54"/>
      <c r="O2139" s="54"/>
      <c r="P2139" s="54"/>
      <c r="Q2139" s="54"/>
      <c r="R2139" s="54"/>
      <c r="S2139" s="54"/>
      <c r="T2139" s="54"/>
      <c r="U2139" s="54"/>
      <c r="V2139" s="54"/>
      <c r="W2139" s="54"/>
      <c r="AQ2139" s="117" t="s">
        <v>61</v>
      </c>
      <c r="AR2139" s="117" t="s">
        <v>811</v>
      </c>
      <c r="AS2139" s="117">
        <v>5003504</v>
      </c>
      <c r="AT2139" s="117"/>
      <c r="AU2139" s="117"/>
    </row>
    <row r="2140" spans="1:47" s="139" customFormat="1" ht="30" customHeight="1">
      <c r="A2140" s="54"/>
      <c r="B2140" s="54"/>
      <c r="C2140" s="54"/>
      <c r="D2140" s="54"/>
      <c r="E2140" s="54"/>
      <c r="F2140" s="54"/>
      <c r="G2140" s="54"/>
      <c r="H2140" s="54"/>
      <c r="I2140" s="54"/>
      <c r="J2140" s="54"/>
      <c r="K2140" s="54"/>
      <c r="L2140" s="54"/>
      <c r="M2140" s="54"/>
      <c r="N2140" s="54"/>
      <c r="O2140" s="54"/>
      <c r="P2140" s="54"/>
      <c r="Q2140" s="54"/>
      <c r="R2140" s="54"/>
      <c r="S2140" s="54"/>
      <c r="T2140" s="54"/>
      <c r="U2140" s="54"/>
      <c r="V2140" s="54"/>
      <c r="W2140" s="54"/>
      <c r="AQ2140" s="117" t="s">
        <v>61</v>
      </c>
      <c r="AR2140" s="117" t="s">
        <v>832</v>
      </c>
      <c r="AS2140" s="117">
        <v>5003702</v>
      </c>
      <c r="AT2140" s="117"/>
      <c r="AU2140" s="117"/>
    </row>
    <row r="2141" spans="1:47" s="139" customFormat="1" ht="30" customHeight="1">
      <c r="A2141" s="54"/>
      <c r="B2141" s="54"/>
      <c r="C2141" s="54"/>
      <c r="D2141" s="54"/>
      <c r="E2141" s="54"/>
      <c r="F2141" s="54"/>
      <c r="G2141" s="54"/>
      <c r="H2141" s="54"/>
      <c r="I2141" s="54"/>
      <c r="J2141" s="54"/>
      <c r="K2141" s="54"/>
      <c r="L2141" s="54"/>
      <c r="M2141" s="54"/>
      <c r="N2141" s="54"/>
      <c r="O2141" s="54"/>
      <c r="P2141" s="54"/>
      <c r="Q2141" s="54"/>
      <c r="R2141" s="54"/>
      <c r="S2141" s="54"/>
      <c r="T2141" s="54"/>
      <c r="U2141" s="54"/>
      <c r="V2141" s="54"/>
      <c r="W2141" s="54"/>
      <c r="AQ2141" s="117" t="s">
        <v>61</v>
      </c>
      <c r="AR2141" s="117" t="s">
        <v>854</v>
      </c>
      <c r="AS2141" s="117">
        <v>5003751</v>
      </c>
      <c r="AT2141" s="117"/>
      <c r="AU2141" s="117"/>
    </row>
    <row r="2142" spans="1:47" s="139" customFormat="1" ht="30" customHeight="1">
      <c r="A2142" s="54"/>
      <c r="B2142" s="54"/>
      <c r="C2142" s="54"/>
      <c r="D2142" s="54"/>
      <c r="E2142" s="54"/>
      <c r="F2142" s="54"/>
      <c r="G2142" s="54"/>
      <c r="H2142" s="54"/>
      <c r="I2142" s="54"/>
      <c r="J2142" s="54"/>
      <c r="K2142" s="54"/>
      <c r="L2142" s="54"/>
      <c r="M2142" s="54"/>
      <c r="N2142" s="54"/>
      <c r="O2142" s="54"/>
      <c r="P2142" s="54"/>
      <c r="Q2142" s="54"/>
      <c r="R2142" s="54"/>
      <c r="S2142" s="54"/>
      <c r="T2142" s="54"/>
      <c r="U2142" s="54"/>
      <c r="V2142" s="54"/>
      <c r="W2142" s="54"/>
      <c r="AQ2142" s="117" t="s">
        <v>61</v>
      </c>
      <c r="AR2142" s="117" t="s">
        <v>875</v>
      </c>
      <c r="AS2142" s="117">
        <v>5003801</v>
      </c>
      <c r="AT2142" s="117"/>
      <c r="AU2142" s="117"/>
    </row>
    <row r="2143" spans="1:47" s="139" customFormat="1" ht="30" customHeight="1">
      <c r="A2143" s="54"/>
      <c r="B2143" s="54"/>
      <c r="C2143" s="54"/>
      <c r="D2143" s="54"/>
      <c r="E2143" s="54"/>
      <c r="F2143" s="54"/>
      <c r="G2143" s="54"/>
      <c r="H2143" s="54"/>
      <c r="I2143" s="54"/>
      <c r="J2143" s="54"/>
      <c r="K2143" s="54"/>
      <c r="L2143" s="54"/>
      <c r="M2143" s="54"/>
      <c r="N2143" s="54"/>
      <c r="O2143" s="54"/>
      <c r="P2143" s="54"/>
      <c r="Q2143" s="54"/>
      <c r="R2143" s="54"/>
      <c r="S2143" s="54"/>
      <c r="T2143" s="54"/>
      <c r="U2143" s="54"/>
      <c r="V2143" s="54"/>
      <c r="W2143" s="54"/>
      <c r="AQ2143" s="117" t="s">
        <v>61</v>
      </c>
      <c r="AR2143" s="117" t="s">
        <v>898</v>
      </c>
      <c r="AS2143" s="117">
        <v>5003900</v>
      </c>
      <c r="AT2143" s="117"/>
      <c r="AU2143" s="117"/>
    </row>
    <row r="2144" spans="1:47" s="139" customFormat="1" ht="30" customHeight="1">
      <c r="A2144" s="54"/>
      <c r="B2144" s="54"/>
      <c r="C2144" s="54"/>
      <c r="D2144" s="54"/>
      <c r="E2144" s="54"/>
      <c r="F2144" s="54"/>
      <c r="G2144" s="54"/>
      <c r="H2144" s="54"/>
      <c r="I2144" s="54"/>
      <c r="J2144" s="54"/>
      <c r="K2144" s="54"/>
      <c r="L2144" s="54"/>
      <c r="M2144" s="54"/>
      <c r="N2144" s="54"/>
      <c r="O2144" s="54"/>
      <c r="P2144" s="54"/>
      <c r="Q2144" s="54"/>
      <c r="R2144" s="54"/>
      <c r="S2144" s="54"/>
      <c r="T2144" s="54"/>
      <c r="U2144" s="54"/>
      <c r="V2144" s="54"/>
      <c r="W2144" s="54"/>
      <c r="AQ2144" s="117" t="s">
        <v>61</v>
      </c>
      <c r="AR2144" s="117" t="s">
        <v>921</v>
      </c>
      <c r="AS2144" s="117">
        <v>5004007</v>
      </c>
      <c r="AT2144" s="117"/>
      <c r="AU2144" s="117"/>
    </row>
    <row r="2145" spans="1:47" s="139" customFormat="1" ht="30" customHeight="1">
      <c r="A2145" s="54"/>
      <c r="B2145" s="54"/>
      <c r="C2145" s="54"/>
      <c r="D2145" s="54"/>
      <c r="E2145" s="54"/>
      <c r="F2145" s="54"/>
      <c r="G2145" s="54"/>
      <c r="H2145" s="54"/>
      <c r="I2145" s="54"/>
      <c r="J2145" s="54"/>
      <c r="K2145" s="54"/>
      <c r="L2145" s="54"/>
      <c r="M2145" s="54"/>
      <c r="N2145" s="54"/>
      <c r="O2145" s="54"/>
      <c r="P2145" s="54"/>
      <c r="Q2145" s="54"/>
      <c r="R2145" s="54"/>
      <c r="S2145" s="54"/>
      <c r="T2145" s="54"/>
      <c r="U2145" s="54"/>
      <c r="V2145" s="54"/>
      <c r="W2145" s="54"/>
      <c r="AQ2145" s="117" t="s">
        <v>61</v>
      </c>
      <c r="AR2145" s="117" t="s">
        <v>944</v>
      </c>
      <c r="AS2145" s="117">
        <v>5004106</v>
      </c>
      <c r="AT2145" s="117"/>
      <c r="AU2145" s="117"/>
    </row>
    <row r="2146" spans="1:47" s="139" customFormat="1" ht="30" customHeight="1">
      <c r="A2146" s="54"/>
      <c r="B2146" s="54"/>
      <c r="C2146" s="54"/>
      <c r="D2146" s="54"/>
      <c r="E2146" s="54"/>
      <c r="F2146" s="54"/>
      <c r="G2146" s="54"/>
      <c r="H2146" s="54"/>
      <c r="I2146" s="54"/>
      <c r="J2146" s="54"/>
      <c r="K2146" s="54"/>
      <c r="L2146" s="54"/>
      <c r="M2146" s="54"/>
      <c r="N2146" s="54"/>
      <c r="O2146" s="54"/>
      <c r="P2146" s="54"/>
      <c r="Q2146" s="54"/>
      <c r="R2146" s="54"/>
      <c r="S2146" s="54"/>
      <c r="T2146" s="54"/>
      <c r="U2146" s="54"/>
      <c r="V2146" s="54"/>
      <c r="W2146" s="54"/>
      <c r="AQ2146" s="117" t="s">
        <v>61</v>
      </c>
      <c r="AR2146" s="117" t="s">
        <v>966</v>
      </c>
      <c r="AS2146" s="117">
        <v>5004304</v>
      </c>
      <c r="AT2146" s="117"/>
      <c r="AU2146" s="117"/>
    </row>
    <row r="2147" spans="1:47" s="139" customFormat="1" ht="30" customHeight="1">
      <c r="A2147" s="54"/>
      <c r="B2147" s="54"/>
      <c r="C2147" s="54"/>
      <c r="D2147" s="54"/>
      <c r="E2147" s="54"/>
      <c r="F2147" s="54"/>
      <c r="G2147" s="54"/>
      <c r="H2147" s="54"/>
      <c r="I2147" s="54"/>
      <c r="J2147" s="54"/>
      <c r="K2147" s="54"/>
      <c r="L2147" s="54"/>
      <c r="M2147" s="54"/>
      <c r="N2147" s="54"/>
      <c r="O2147" s="54"/>
      <c r="P2147" s="54"/>
      <c r="Q2147" s="54"/>
      <c r="R2147" s="54"/>
      <c r="S2147" s="54"/>
      <c r="T2147" s="54"/>
      <c r="U2147" s="54"/>
      <c r="V2147" s="54"/>
      <c r="W2147" s="54"/>
      <c r="AQ2147" s="117" t="s">
        <v>61</v>
      </c>
      <c r="AR2147" s="117" t="s">
        <v>988</v>
      </c>
      <c r="AS2147" s="117">
        <v>5004403</v>
      </c>
      <c r="AT2147" s="117"/>
      <c r="AU2147" s="117"/>
    </row>
    <row r="2148" spans="1:47" s="139" customFormat="1" ht="30" customHeight="1">
      <c r="A2148" s="54"/>
      <c r="B2148" s="54"/>
      <c r="C2148" s="54"/>
      <c r="D2148" s="54"/>
      <c r="E2148" s="54"/>
      <c r="F2148" s="54"/>
      <c r="G2148" s="54"/>
      <c r="H2148" s="54"/>
      <c r="I2148" s="54"/>
      <c r="J2148" s="54"/>
      <c r="K2148" s="54"/>
      <c r="L2148" s="54"/>
      <c r="M2148" s="54"/>
      <c r="N2148" s="54"/>
      <c r="O2148" s="54"/>
      <c r="P2148" s="54"/>
      <c r="Q2148" s="54"/>
      <c r="R2148" s="54"/>
      <c r="S2148" s="54"/>
      <c r="T2148" s="54"/>
      <c r="U2148" s="54"/>
      <c r="V2148" s="54"/>
      <c r="W2148" s="54"/>
      <c r="AQ2148" s="117" t="s">
        <v>61</v>
      </c>
      <c r="AR2148" s="117" t="s">
        <v>1011</v>
      </c>
      <c r="AS2148" s="117">
        <v>5004502</v>
      </c>
      <c r="AT2148" s="117"/>
      <c r="AU2148" s="117"/>
    </row>
    <row r="2149" spans="1:47" s="139" customFormat="1" ht="30" customHeight="1">
      <c r="A2149" s="54"/>
      <c r="B2149" s="54"/>
      <c r="C2149" s="54"/>
      <c r="D2149" s="54"/>
      <c r="E2149" s="54"/>
      <c r="F2149" s="54"/>
      <c r="G2149" s="54"/>
      <c r="H2149" s="54"/>
      <c r="I2149" s="54"/>
      <c r="J2149" s="54"/>
      <c r="K2149" s="54"/>
      <c r="L2149" s="54"/>
      <c r="M2149" s="54"/>
      <c r="N2149" s="54"/>
      <c r="O2149" s="54"/>
      <c r="P2149" s="54"/>
      <c r="Q2149" s="54"/>
      <c r="R2149" s="54"/>
      <c r="S2149" s="54"/>
      <c r="T2149" s="54"/>
      <c r="U2149" s="54"/>
      <c r="V2149" s="54"/>
      <c r="W2149" s="54"/>
      <c r="AQ2149" s="117" t="s">
        <v>61</v>
      </c>
      <c r="AR2149" s="117" t="s">
        <v>1033</v>
      </c>
      <c r="AS2149" s="117">
        <v>5004601</v>
      </c>
      <c r="AT2149" s="117"/>
      <c r="AU2149" s="117"/>
    </row>
    <row r="2150" spans="1:47" s="139" customFormat="1" ht="30" customHeight="1">
      <c r="A2150" s="54"/>
      <c r="B2150" s="54"/>
      <c r="C2150" s="54"/>
      <c r="D2150" s="54"/>
      <c r="E2150" s="54"/>
      <c r="F2150" s="54"/>
      <c r="G2150" s="54"/>
      <c r="H2150" s="54"/>
      <c r="I2150" s="54"/>
      <c r="J2150" s="54"/>
      <c r="K2150" s="54"/>
      <c r="L2150" s="54"/>
      <c r="M2150" s="54"/>
      <c r="N2150" s="54"/>
      <c r="O2150" s="54"/>
      <c r="P2150" s="54"/>
      <c r="Q2150" s="54"/>
      <c r="R2150" s="54"/>
      <c r="S2150" s="54"/>
      <c r="T2150" s="54"/>
      <c r="U2150" s="54"/>
      <c r="V2150" s="54"/>
      <c r="W2150" s="54"/>
      <c r="AQ2150" s="117" t="s">
        <v>61</v>
      </c>
      <c r="AR2150" s="117" t="s">
        <v>1055</v>
      </c>
      <c r="AS2150" s="117">
        <v>5004700</v>
      </c>
      <c r="AT2150" s="117"/>
      <c r="AU2150" s="117"/>
    </row>
    <row r="2151" spans="1:47" s="139" customFormat="1" ht="30" customHeight="1">
      <c r="A2151" s="54"/>
      <c r="B2151" s="54"/>
      <c r="C2151" s="54"/>
      <c r="D2151" s="54"/>
      <c r="E2151" s="54"/>
      <c r="F2151" s="54"/>
      <c r="G2151" s="54"/>
      <c r="H2151" s="54"/>
      <c r="I2151" s="54"/>
      <c r="J2151" s="54"/>
      <c r="K2151" s="54"/>
      <c r="L2151" s="54"/>
      <c r="M2151" s="54"/>
      <c r="N2151" s="54"/>
      <c r="O2151" s="54"/>
      <c r="P2151" s="54"/>
      <c r="Q2151" s="54"/>
      <c r="R2151" s="54"/>
      <c r="S2151" s="54"/>
      <c r="T2151" s="54"/>
      <c r="U2151" s="54"/>
      <c r="V2151" s="54"/>
      <c r="W2151" s="54"/>
      <c r="AQ2151" s="117" t="s">
        <v>61</v>
      </c>
      <c r="AR2151" s="117" t="s">
        <v>1077</v>
      </c>
      <c r="AS2151" s="117">
        <v>5004809</v>
      </c>
      <c r="AT2151" s="117"/>
      <c r="AU2151" s="117"/>
    </row>
    <row r="2152" spans="1:47" s="139" customFormat="1" ht="30" customHeight="1">
      <c r="A2152" s="54"/>
      <c r="B2152" s="54"/>
      <c r="C2152" s="54"/>
      <c r="D2152" s="54"/>
      <c r="E2152" s="54"/>
      <c r="F2152" s="54"/>
      <c r="G2152" s="54"/>
      <c r="H2152" s="54"/>
      <c r="I2152" s="54"/>
      <c r="J2152" s="54"/>
      <c r="K2152" s="54"/>
      <c r="L2152" s="54"/>
      <c r="M2152" s="54"/>
      <c r="N2152" s="54"/>
      <c r="O2152" s="54"/>
      <c r="P2152" s="54"/>
      <c r="Q2152" s="54"/>
      <c r="R2152" s="54"/>
      <c r="S2152" s="54"/>
      <c r="T2152" s="54"/>
      <c r="U2152" s="54"/>
      <c r="V2152" s="54"/>
      <c r="W2152" s="54"/>
      <c r="AQ2152" s="117" t="s">
        <v>61</v>
      </c>
      <c r="AR2152" s="117" t="s">
        <v>1099</v>
      </c>
      <c r="AS2152" s="117">
        <v>5004908</v>
      </c>
      <c r="AT2152" s="117"/>
      <c r="AU2152" s="117"/>
    </row>
    <row r="2153" spans="1:47" s="139" customFormat="1" ht="30" customHeight="1">
      <c r="A2153" s="54"/>
      <c r="B2153" s="54"/>
      <c r="C2153" s="54"/>
      <c r="D2153" s="54"/>
      <c r="E2153" s="54"/>
      <c r="F2153" s="54"/>
      <c r="G2153" s="54"/>
      <c r="H2153" s="54"/>
      <c r="I2153" s="54"/>
      <c r="J2153" s="54"/>
      <c r="K2153" s="54"/>
      <c r="L2153" s="54"/>
      <c r="M2153" s="54"/>
      <c r="N2153" s="54"/>
      <c r="O2153" s="54"/>
      <c r="P2153" s="54"/>
      <c r="Q2153" s="54"/>
      <c r="R2153" s="54"/>
      <c r="S2153" s="54"/>
      <c r="T2153" s="54"/>
      <c r="U2153" s="54"/>
      <c r="V2153" s="54"/>
      <c r="W2153" s="54"/>
      <c r="AQ2153" s="117" t="s">
        <v>61</v>
      </c>
      <c r="AR2153" s="117" t="s">
        <v>1122</v>
      </c>
      <c r="AS2153" s="117">
        <v>5005004</v>
      </c>
      <c r="AT2153" s="117"/>
      <c r="AU2153" s="117"/>
    </row>
    <row r="2154" spans="1:47" s="139" customFormat="1" ht="30" customHeight="1">
      <c r="A2154" s="54"/>
      <c r="B2154" s="54"/>
      <c r="C2154" s="54"/>
      <c r="D2154" s="54"/>
      <c r="E2154" s="54"/>
      <c r="F2154" s="54"/>
      <c r="G2154" s="54"/>
      <c r="H2154" s="54"/>
      <c r="I2154" s="54"/>
      <c r="J2154" s="54"/>
      <c r="K2154" s="54"/>
      <c r="L2154" s="54"/>
      <c r="M2154" s="54"/>
      <c r="N2154" s="54"/>
      <c r="O2154" s="54"/>
      <c r="P2154" s="54"/>
      <c r="Q2154" s="54"/>
      <c r="R2154" s="54"/>
      <c r="S2154" s="54"/>
      <c r="T2154" s="54"/>
      <c r="U2154" s="54"/>
      <c r="V2154" s="54"/>
      <c r="W2154" s="54"/>
      <c r="AQ2154" s="117" t="s">
        <v>61</v>
      </c>
      <c r="AR2154" s="117" t="s">
        <v>1145</v>
      </c>
      <c r="AS2154" s="140">
        <v>5005103</v>
      </c>
      <c r="AT2154" s="117"/>
      <c r="AU2154" s="117"/>
    </row>
    <row r="2155" spans="1:47" s="139" customFormat="1" ht="30" customHeight="1">
      <c r="A2155" s="54"/>
      <c r="B2155" s="54"/>
      <c r="C2155" s="54"/>
      <c r="D2155" s="54"/>
      <c r="E2155" s="54"/>
      <c r="F2155" s="54"/>
      <c r="G2155" s="54"/>
      <c r="H2155" s="54"/>
      <c r="I2155" s="54"/>
      <c r="J2155" s="54"/>
      <c r="K2155" s="54"/>
      <c r="L2155" s="54"/>
      <c r="M2155" s="54"/>
      <c r="N2155" s="54"/>
      <c r="O2155" s="54"/>
      <c r="P2155" s="54"/>
      <c r="Q2155" s="54"/>
      <c r="R2155" s="54"/>
      <c r="S2155" s="54"/>
      <c r="T2155" s="54"/>
      <c r="U2155" s="54"/>
      <c r="V2155" s="54"/>
      <c r="W2155" s="54"/>
      <c r="AQ2155" s="117" t="s">
        <v>61</v>
      </c>
      <c r="AR2155" s="117" t="s">
        <v>1168</v>
      </c>
      <c r="AS2155" s="140">
        <v>5005152</v>
      </c>
      <c r="AT2155" s="117"/>
      <c r="AU2155" s="117"/>
    </row>
    <row r="2156" spans="1:47" s="139" customFormat="1" ht="30" customHeight="1">
      <c r="A2156" s="54"/>
      <c r="B2156" s="54"/>
      <c r="C2156" s="54"/>
      <c r="D2156" s="54"/>
      <c r="E2156" s="54"/>
      <c r="F2156" s="54"/>
      <c r="G2156" s="54"/>
      <c r="H2156" s="54"/>
      <c r="I2156" s="54"/>
      <c r="J2156" s="54"/>
      <c r="K2156" s="54"/>
      <c r="L2156" s="54"/>
      <c r="M2156" s="54"/>
      <c r="N2156" s="54"/>
      <c r="O2156" s="54"/>
      <c r="P2156" s="54"/>
      <c r="Q2156" s="54"/>
      <c r="R2156" s="54"/>
      <c r="S2156" s="54"/>
      <c r="T2156" s="54"/>
      <c r="U2156" s="54"/>
      <c r="V2156" s="54"/>
      <c r="W2156" s="54"/>
      <c r="AQ2156" s="117" t="s">
        <v>61</v>
      </c>
      <c r="AR2156" s="117" t="s">
        <v>1191</v>
      </c>
      <c r="AS2156" s="140">
        <v>5005202</v>
      </c>
      <c r="AT2156" s="117"/>
      <c r="AU2156" s="117"/>
    </row>
    <row r="2157" spans="1:47" s="139" customFormat="1" ht="30" customHeight="1">
      <c r="A2157" s="54"/>
      <c r="B2157" s="54"/>
      <c r="C2157" s="54"/>
      <c r="D2157" s="54"/>
      <c r="E2157" s="54"/>
      <c r="F2157" s="54"/>
      <c r="G2157" s="54"/>
      <c r="H2157" s="54"/>
      <c r="I2157" s="54"/>
      <c r="J2157" s="54"/>
      <c r="K2157" s="54"/>
      <c r="L2157" s="54"/>
      <c r="M2157" s="54"/>
      <c r="N2157" s="54"/>
      <c r="O2157" s="54"/>
      <c r="P2157" s="54"/>
      <c r="Q2157" s="54"/>
      <c r="R2157" s="54"/>
      <c r="S2157" s="54"/>
      <c r="T2157" s="54"/>
      <c r="U2157" s="54"/>
      <c r="V2157" s="54"/>
      <c r="W2157" s="54"/>
      <c r="AQ2157" s="117" t="s">
        <v>61</v>
      </c>
      <c r="AR2157" s="117" t="s">
        <v>1213</v>
      </c>
      <c r="AS2157" s="140">
        <v>5005251</v>
      </c>
      <c r="AT2157" s="117"/>
      <c r="AU2157" s="117"/>
    </row>
    <row r="2158" spans="1:47" s="139" customFormat="1" ht="30" customHeight="1">
      <c r="A2158" s="54"/>
      <c r="B2158" s="54"/>
      <c r="C2158" s="54"/>
      <c r="D2158" s="54"/>
      <c r="E2158" s="54"/>
      <c r="F2158" s="54"/>
      <c r="G2158" s="54"/>
      <c r="H2158" s="54"/>
      <c r="I2158" s="54"/>
      <c r="J2158" s="54"/>
      <c r="K2158" s="54"/>
      <c r="L2158" s="54"/>
      <c r="M2158" s="54"/>
      <c r="N2158" s="54"/>
      <c r="O2158" s="54"/>
      <c r="P2158" s="54"/>
      <c r="Q2158" s="54"/>
      <c r="R2158" s="54"/>
      <c r="S2158" s="54"/>
      <c r="T2158" s="54"/>
      <c r="U2158" s="54"/>
      <c r="V2158" s="54"/>
      <c r="W2158" s="54"/>
      <c r="AQ2158" s="117" t="s">
        <v>61</v>
      </c>
      <c r="AR2158" s="117" t="s">
        <v>1234</v>
      </c>
      <c r="AS2158" s="140">
        <v>5005400</v>
      </c>
      <c r="AT2158" s="117"/>
      <c r="AU2158" s="117"/>
    </row>
    <row r="2159" spans="1:47" s="139" customFormat="1" ht="30" customHeight="1">
      <c r="A2159" s="54"/>
      <c r="B2159" s="54"/>
      <c r="C2159" s="54"/>
      <c r="D2159" s="54"/>
      <c r="E2159" s="54"/>
      <c r="F2159" s="54"/>
      <c r="G2159" s="54"/>
      <c r="H2159" s="54"/>
      <c r="I2159" s="54"/>
      <c r="J2159" s="54"/>
      <c r="K2159" s="54"/>
      <c r="L2159" s="54"/>
      <c r="M2159" s="54"/>
      <c r="N2159" s="54"/>
      <c r="O2159" s="54"/>
      <c r="P2159" s="54"/>
      <c r="Q2159" s="54"/>
      <c r="R2159" s="54"/>
      <c r="S2159" s="54"/>
      <c r="T2159" s="54"/>
      <c r="U2159" s="54"/>
      <c r="V2159" s="54"/>
      <c r="W2159" s="54"/>
      <c r="AQ2159" s="117" t="s">
        <v>61</v>
      </c>
      <c r="AR2159" s="117" t="s">
        <v>1257</v>
      </c>
      <c r="AS2159" s="140">
        <v>5005608</v>
      </c>
      <c r="AT2159" s="117"/>
      <c r="AU2159" s="117"/>
    </row>
    <row r="2160" spans="1:47" s="139" customFormat="1" ht="30" customHeight="1">
      <c r="A2160" s="54"/>
      <c r="B2160" s="54"/>
      <c r="C2160" s="54"/>
      <c r="D2160" s="54"/>
      <c r="E2160" s="54"/>
      <c r="F2160" s="54"/>
      <c r="G2160" s="54"/>
      <c r="H2160" s="54"/>
      <c r="I2160" s="54"/>
      <c r="J2160" s="54"/>
      <c r="K2160" s="54"/>
      <c r="L2160" s="54"/>
      <c r="M2160" s="54"/>
      <c r="N2160" s="54"/>
      <c r="O2160" s="54"/>
      <c r="P2160" s="54"/>
      <c r="Q2160" s="54"/>
      <c r="R2160" s="54"/>
      <c r="S2160" s="54"/>
      <c r="T2160" s="54"/>
      <c r="U2160" s="54"/>
      <c r="V2160" s="54"/>
      <c r="W2160" s="54"/>
      <c r="AQ2160" s="117" t="s">
        <v>61</v>
      </c>
      <c r="AR2160" s="117" t="s">
        <v>1280</v>
      </c>
      <c r="AS2160" s="140">
        <v>5005681</v>
      </c>
      <c r="AT2160" s="117"/>
      <c r="AU2160" s="117"/>
    </row>
    <row r="2161" spans="1:47" s="139" customFormat="1" ht="30" customHeight="1">
      <c r="A2161" s="54"/>
      <c r="B2161" s="54"/>
      <c r="C2161" s="54"/>
      <c r="D2161" s="54"/>
      <c r="E2161" s="54"/>
      <c r="F2161" s="54"/>
      <c r="G2161" s="54"/>
      <c r="H2161" s="54"/>
      <c r="I2161" s="54"/>
      <c r="J2161" s="54"/>
      <c r="K2161" s="54"/>
      <c r="L2161" s="54"/>
      <c r="M2161" s="54"/>
      <c r="N2161" s="54"/>
      <c r="O2161" s="54"/>
      <c r="P2161" s="54"/>
      <c r="Q2161" s="54"/>
      <c r="R2161" s="54"/>
      <c r="S2161" s="54"/>
      <c r="T2161" s="54"/>
      <c r="U2161" s="54"/>
      <c r="V2161" s="54"/>
      <c r="W2161" s="54"/>
      <c r="AQ2161" s="117" t="s">
        <v>61</v>
      </c>
      <c r="AR2161" s="117" t="s">
        <v>1301</v>
      </c>
      <c r="AS2161" s="140">
        <v>5005707</v>
      </c>
      <c r="AT2161" s="117"/>
      <c r="AU2161" s="117"/>
    </row>
    <row r="2162" spans="1:47" s="139" customFormat="1" ht="30" customHeight="1">
      <c r="A2162" s="54"/>
      <c r="B2162" s="54"/>
      <c r="C2162" s="54"/>
      <c r="D2162" s="54"/>
      <c r="E2162" s="54"/>
      <c r="F2162" s="54"/>
      <c r="G2162" s="54"/>
      <c r="H2162" s="54"/>
      <c r="I2162" s="54"/>
      <c r="J2162" s="54"/>
      <c r="K2162" s="54"/>
      <c r="L2162" s="54"/>
      <c r="M2162" s="54"/>
      <c r="N2162" s="54"/>
      <c r="O2162" s="54"/>
      <c r="P2162" s="54"/>
      <c r="Q2162" s="54"/>
      <c r="R2162" s="54"/>
      <c r="S2162" s="54"/>
      <c r="T2162" s="54"/>
      <c r="U2162" s="54"/>
      <c r="V2162" s="54"/>
      <c r="W2162" s="54"/>
      <c r="AQ2162" s="117" t="s">
        <v>61</v>
      </c>
      <c r="AR2162" s="117" t="s">
        <v>1323</v>
      </c>
      <c r="AS2162" s="140">
        <v>5005806</v>
      </c>
      <c r="AT2162" s="117"/>
      <c r="AU2162" s="117"/>
    </row>
    <row r="2163" spans="1:47" s="139" customFormat="1" ht="30" customHeight="1">
      <c r="A2163" s="54"/>
      <c r="B2163" s="54"/>
      <c r="C2163" s="54"/>
      <c r="D2163" s="54"/>
      <c r="E2163" s="54"/>
      <c r="F2163" s="54"/>
      <c r="G2163" s="54"/>
      <c r="H2163" s="54"/>
      <c r="I2163" s="54"/>
      <c r="J2163" s="54"/>
      <c r="K2163" s="54"/>
      <c r="L2163" s="54"/>
      <c r="M2163" s="54"/>
      <c r="N2163" s="54"/>
      <c r="O2163" s="54"/>
      <c r="P2163" s="54"/>
      <c r="Q2163" s="54"/>
      <c r="R2163" s="54"/>
      <c r="S2163" s="54"/>
      <c r="T2163" s="54"/>
      <c r="U2163" s="54"/>
      <c r="V2163" s="54"/>
      <c r="W2163" s="54"/>
      <c r="AQ2163" s="117" t="s">
        <v>61</v>
      </c>
      <c r="AR2163" s="117" t="s">
        <v>1345</v>
      </c>
      <c r="AS2163" s="140">
        <v>5006002</v>
      </c>
      <c r="AT2163" s="117"/>
      <c r="AU2163" s="117"/>
    </row>
    <row r="2164" spans="1:47" s="139" customFormat="1" ht="30" customHeight="1">
      <c r="A2164" s="54"/>
      <c r="B2164" s="54"/>
      <c r="C2164" s="54"/>
      <c r="D2164" s="54"/>
      <c r="E2164" s="54"/>
      <c r="F2164" s="54"/>
      <c r="G2164" s="54"/>
      <c r="H2164" s="54"/>
      <c r="I2164" s="54"/>
      <c r="J2164" s="54"/>
      <c r="K2164" s="54"/>
      <c r="L2164" s="54"/>
      <c r="M2164" s="54"/>
      <c r="N2164" s="54"/>
      <c r="O2164" s="54"/>
      <c r="P2164" s="54"/>
      <c r="Q2164" s="54"/>
      <c r="R2164" s="54"/>
      <c r="S2164" s="54"/>
      <c r="T2164" s="54"/>
      <c r="U2164" s="54"/>
      <c r="V2164" s="54"/>
      <c r="W2164" s="54"/>
      <c r="AQ2164" s="117" t="s">
        <v>61</v>
      </c>
      <c r="AR2164" s="117" t="s">
        <v>1366</v>
      </c>
      <c r="AS2164" s="140">
        <v>5006200</v>
      </c>
      <c r="AT2164" s="117"/>
      <c r="AU2164" s="117"/>
    </row>
    <row r="2165" spans="1:47" s="139" customFormat="1" ht="30" customHeight="1">
      <c r="A2165" s="54"/>
      <c r="B2165" s="54"/>
      <c r="C2165" s="54"/>
      <c r="D2165" s="54"/>
      <c r="E2165" s="54"/>
      <c r="F2165" s="54"/>
      <c r="G2165" s="54"/>
      <c r="H2165" s="54"/>
      <c r="I2165" s="54"/>
      <c r="J2165" s="54"/>
      <c r="K2165" s="54"/>
      <c r="L2165" s="54"/>
      <c r="M2165" s="54"/>
      <c r="N2165" s="54"/>
      <c r="O2165" s="54"/>
      <c r="P2165" s="54"/>
      <c r="Q2165" s="54"/>
      <c r="R2165" s="54"/>
      <c r="S2165" s="54"/>
      <c r="T2165" s="54"/>
      <c r="U2165" s="54"/>
      <c r="V2165" s="54"/>
      <c r="W2165" s="54"/>
      <c r="AQ2165" s="117" t="s">
        <v>61</v>
      </c>
      <c r="AR2165" s="117" t="s">
        <v>1388</v>
      </c>
      <c r="AS2165" s="140">
        <v>5006259</v>
      </c>
      <c r="AT2165" s="117"/>
      <c r="AU2165" s="117"/>
    </row>
    <row r="2166" spans="1:47" s="139" customFormat="1" ht="30" customHeight="1">
      <c r="A2166" s="54"/>
      <c r="B2166" s="54"/>
      <c r="C2166" s="54"/>
      <c r="D2166" s="54"/>
      <c r="E2166" s="54"/>
      <c r="F2166" s="54"/>
      <c r="G2166" s="54"/>
      <c r="H2166" s="54"/>
      <c r="I2166" s="54"/>
      <c r="J2166" s="54"/>
      <c r="K2166" s="54"/>
      <c r="L2166" s="54"/>
      <c r="M2166" s="54"/>
      <c r="N2166" s="54"/>
      <c r="O2166" s="54"/>
      <c r="P2166" s="54"/>
      <c r="Q2166" s="54"/>
      <c r="R2166" s="54"/>
      <c r="S2166" s="54"/>
      <c r="T2166" s="54"/>
      <c r="U2166" s="54"/>
      <c r="V2166" s="54"/>
      <c r="W2166" s="54"/>
      <c r="AQ2166" s="117" t="s">
        <v>61</v>
      </c>
      <c r="AR2166" s="117" t="s">
        <v>1410</v>
      </c>
      <c r="AS2166" s="140">
        <v>5006275</v>
      </c>
      <c r="AT2166" s="117"/>
      <c r="AU2166" s="117"/>
    </row>
    <row r="2167" spans="1:47" s="139" customFormat="1" ht="30" customHeight="1">
      <c r="A2167" s="54"/>
      <c r="B2167" s="54"/>
      <c r="C2167" s="54"/>
      <c r="D2167" s="54"/>
      <c r="E2167" s="54"/>
      <c r="F2167" s="54"/>
      <c r="G2167" s="54"/>
      <c r="H2167" s="54"/>
      <c r="I2167" s="54"/>
      <c r="J2167" s="54"/>
      <c r="K2167" s="54"/>
      <c r="L2167" s="54"/>
      <c r="M2167" s="54"/>
      <c r="N2167" s="54"/>
      <c r="O2167" s="54"/>
      <c r="P2167" s="54"/>
      <c r="Q2167" s="54"/>
      <c r="R2167" s="54"/>
      <c r="S2167" s="54"/>
      <c r="T2167" s="54"/>
      <c r="U2167" s="54"/>
      <c r="V2167" s="54"/>
      <c r="W2167" s="54"/>
      <c r="AQ2167" s="117" t="s">
        <v>61</v>
      </c>
      <c r="AR2167" s="117" t="s">
        <v>1432</v>
      </c>
      <c r="AS2167" s="140">
        <v>5006309</v>
      </c>
      <c r="AT2167" s="117"/>
      <c r="AU2167" s="117"/>
    </row>
    <row r="2168" spans="1:47" s="139" customFormat="1" ht="30" customHeight="1">
      <c r="A2168" s="54"/>
      <c r="B2168" s="54"/>
      <c r="C2168" s="54"/>
      <c r="D2168" s="54"/>
      <c r="E2168" s="54"/>
      <c r="F2168" s="54"/>
      <c r="G2168" s="54"/>
      <c r="H2168" s="54"/>
      <c r="I2168" s="54"/>
      <c r="J2168" s="54"/>
      <c r="K2168" s="54"/>
      <c r="L2168" s="54"/>
      <c r="M2168" s="54"/>
      <c r="N2168" s="54"/>
      <c r="O2168" s="54"/>
      <c r="P2168" s="54"/>
      <c r="Q2168" s="54"/>
      <c r="R2168" s="54"/>
      <c r="S2168" s="54"/>
      <c r="T2168" s="54"/>
      <c r="U2168" s="54"/>
      <c r="V2168" s="54"/>
      <c r="W2168" s="54"/>
      <c r="AQ2168" s="117" t="s">
        <v>61</v>
      </c>
      <c r="AR2168" s="117" t="s">
        <v>1453</v>
      </c>
      <c r="AS2168" s="140">
        <v>5006358</v>
      </c>
      <c r="AT2168" s="117"/>
      <c r="AU2168" s="117"/>
    </row>
    <row r="2169" spans="1:47" s="139" customFormat="1" ht="30" customHeight="1">
      <c r="A2169" s="54"/>
      <c r="B2169" s="54"/>
      <c r="C2169" s="54"/>
      <c r="D2169" s="54"/>
      <c r="E2169" s="54"/>
      <c r="F2169" s="54"/>
      <c r="G2169" s="54"/>
      <c r="H2169" s="54"/>
      <c r="I2169" s="54"/>
      <c r="J2169" s="54"/>
      <c r="K2169" s="54"/>
      <c r="L2169" s="54"/>
      <c r="M2169" s="54"/>
      <c r="N2169" s="54"/>
      <c r="O2169" s="54"/>
      <c r="P2169" s="54"/>
      <c r="Q2169" s="54"/>
      <c r="R2169" s="54"/>
      <c r="S2169" s="54"/>
      <c r="T2169" s="54"/>
      <c r="U2169" s="54"/>
      <c r="V2169" s="54"/>
      <c r="W2169" s="54"/>
      <c r="AQ2169" s="117" t="s">
        <v>61</v>
      </c>
      <c r="AR2169" s="117" t="s">
        <v>1473</v>
      </c>
      <c r="AS2169" s="140">
        <v>5006408</v>
      </c>
      <c r="AT2169" s="117"/>
      <c r="AU2169" s="117"/>
    </row>
    <row r="2170" spans="1:47" s="139" customFormat="1" ht="30" customHeight="1">
      <c r="A2170" s="54"/>
      <c r="B2170" s="54"/>
      <c r="C2170" s="54"/>
      <c r="D2170" s="54"/>
      <c r="E2170" s="54"/>
      <c r="F2170" s="54"/>
      <c r="G2170" s="54"/>
      <c r="H2170" s="54"/>
      <c r="I2170" s="54"/>
      <c r="J2170" s="54"/>
      <c r="K2170" s="54"/>
      <c r="L2170" s="54"/>
      <c r="M2170" s="54"/>
      <c r="N2170" s="54"/>
      <c r="O2170" s="54"/>
      <c r="P2170" s="54"/>
      <c r="Q2170" s="54"/>
      <c r="R2170" s="54"/>
      <c r="S2170" s="54"/>
      <c r="T2170" s="54"/>
      <c r="U2170" s="54"/>
      <c r="V2170" s="54"/>
      <c r="W2170" s="54"/>
      <c r="AQ2170" s="117" t="s">
        <v>61</v>
      </c>
      <c r="AR2170" s="117" t="s">
        <v>1495</v>
      </c>
      <c r="AS2170" s="140">
        <v>5006606</v>
      </c>
      <c r="AT2170" s="117"/>
      <c r="AU2170" s="117"/>
    </row>
    <row r="2171" spans="1:47" s="139" customFormat="1" ht="30" customHeight="1">
      <c r="A2171" s="54"/>
      <c r="B2171" s="54"/>
      <c r="C2171" s="54"/>
      <c r="D2171" s="54"/>
      <c r="E2171" s="54"/>
      <c r="F2171" s="54"/>
      <c r="G2171" s="54"/>
      <c r="H2171" s="54"/>
      <c r="I2171" s="54"/>
      <c r="J2171" s="54"/>
      <c r="K2171" s="54"/>
      <c r="L2171" s="54"/>
      <c r="M2171" s="54"/>
      <c r="N2171" s="54"/>
      <c r="O2171" s="54"/>
      <c r="P2171" s="54"/>
      <c r="Q2171" s="54"/>
      <c r="R2171" s="54"/>
      <c r="S2171" s="54"/>
      <c r="T2171" s="54"/>
      <c r="U2171" s="54"/>
      <c r="V2171" s="54"/>
      <c r="W2171" s="54"/>
      <c r="AQ2171" s="117" t="s">
        <v>61</v>
      </c>
      <c r="AR2171" s="117" t="s">
        <v>1515</v>
      </c>
      <c r="AS2171" s="140">
        <v>5006903</v>
      </c>
      <c r="AT2171" s="117"/>
      <c r="AU2171" s="117"/>
    </row>
    <row r="2172" spans="1:47" s="139" customFormat="1" ht="30" customHeight="1">
      <c r="A2172" s="54"/>
      <c r="B2172" s="54"/>
      <c r="C2172" s="54"/>
      <c r="D2172" s="54"/>
      <c r="E2172" s="54"/>
      <c r="F2172" s="54"/>
      <c r="G2172" s="54"/>
      <c r="H2172" s="54"/>
      <c r="I2172" s="54"/>
      <c r="J2172" s="54"/>
      <c r="K2172" s="54"/>
      <c r="L2172" s="54"/>
      <c r="M2172" s="54"/>
      <c r="N2172" s="54"/>
      <c r="O2172" s="54"/>
      <c r="P2172" s="54"/>
      <c r="Q2172" s="54"/>
      <c r="R2172" s="54"/>
      <c r="S2172" s="54"/>
      <c r="T2172" s="54"/>
      <c r="U2172" s="54"/>
      <c r="V2172" s="54"/>
      <c r="W2172" s="54"/>
      <c r="AQ2172" s="117" t="s">
        <v>61</v>
      </c>
      <c r="AR2172" s="117" t="s">
        <v>1536</v>
      </c>
      <c r="AS2172" s="140">
        <v>5007109</v>
      </c>
      <c r="AT2172" s="117"/>
      <c r="AU2172" s="117"/>
    </row>
    <row r="2173" spans="1:47" s="139" customFormat="1" ht="30" customHeight="1">
      <c r="A2173" s="54"/>
      <c r="B2173" s="54"/>
      <c r="C2173" s="54"/>
      <c r="D2173" s="54"/>
      <c r="E2173" s="54"/>
      <c r="F2173" s="54"/>
      <c r="G2173" s="54"/>
      <c r="H2173" s="54"/>
      <c r="I2173" s="54"/>
      <c r="J2173" s="54"/>
      <c r="K2173" s="54"/>
      <c r="L2173" s="54"/>
      <c r="M2173" s="54"/>
      <c r="N2173" s="54"/>
      <c r="O2173" s="54"/>
      <c r="P2173" s="54"/>
      <c r="Q2173" s="54"/>
      <c r="R2173" s="54"/>
      <c r="S2173" s="54"/>
      <c r="T2173" s="54"/>
      <c r="U2173" s="54"/>
      <c r="V2173" s="54"/>
      <c r="W2173" s="54"/>
      <c r="AQ2173" s="117" t="s">
        <v>61</v>
      </c>
      <c r="AR2173" s="117" t="s">
        <v>1557</v>
      </c>
      <c r="AS2173" s="140">
        <v>5007208</v>
      </c>
      <c r="AT2173" s="117"/>
      <c r="AU2173" s="117"/>
    </row>
    <row r="2174" spans="1:47" s="139" customFormat="1" ht="30" customHeight="1">
      <c r="A2174" s="54"/>
      <c r="B2174" s="54"/>
      <c r="C2174" s="54"/>
      <c r="D2174" s="54"/>
      <c r="E2174" s="54"/>
      <c r="F2174" s="54"/>
      <c r="G2174" s="54"/>
      <c r="H2174" s="54"/>
      <c r="I2174" s="54"/>
      <c r="J2174" s="54"/>
      <c r="K2174" s="54"/>
      <c r="L2174" s="54"/>
      <c r="M2174" s="54"/>
      <c r="N2174" s="54"/>
      <c r="O2174" s="54"/>
      <c r="P2174" s="54"/>
      <c r="Q2174" s="54"/>
      <c r="R2174" s="54"/>
      <c r="S2174" s="54"/>
      <c r="T2174" s="54"/>
      <c r="U2174" s="54"/>
      <c r="V2174" s="54"/>
      <c r="W2174" s="54"/>
      <c r="AQ2174" s="117" t="s">
        <v>61</v>
      </c>
      <c r="AR2174" s="117" t="s">
        <v>1576</v>
      </c>
      <c r="AS2174" s="140">
        <v>5007307</v>
      </c>
      <c r="AT2174" s="117"/>
      <c r="AU2174" s="117"/>
    </row>
    <row r="2175" spans="1:47" s="139" customFormat="1" ht="30" customHeight="1">
      <c r="A2175" s="54"/>
      <c r="B2175" s="54"/>
      <c r="C2175" s="54"/>
      <c r="D2175" s="54"/>
      <c r="E2175" s="54"/>
      <c r="F2175" s="54"/>
      <c r="G2175" s="54"/>
      <c r="H2175" s="54"/>
      <c r="I2175" s="54"/>
      <c r="J2175" s="54"/>
      <c r="K2175" s="54"/>
      <c r="L2175" s="54"/>
      <c r="M2175" s="54"/>
      <c r="N2175" s="54"/>
      <c r="O2175" s="54"/>
      <c r="P2175" s="54"/>
      <c r="Q2175" s="54"/>
      <c r="R2175" s="54"/>
      <c r="S2175" s="54"/>
      <c r="T2175" s="54"/>
      <c r="U2175" s="54"/>
      <c r="V2175" s="54"/>
      <c r="W2175" s="54"/>
      <c r="AQ2175" s="117" t="s">
        <v>61</v>
      </c>
      <c r="AR2175" s="117" t="s">
        <v>1596</v>
      </c>
      <c r="AS2175" s="140">
        <v>5007406</v>
      </c>
      <c r="AT2175" s="117"/>
      <c r="AU2175" s="117"/>
    </row>
    <row r="2176" spans="1:47" s="139" customFormat="1" ht="30" customHeight="1">
      <c r="A2176" s="54"/>
      <c r="B2176" s="54"/>
      <c r="C2176" s="54"/>
      <c r="D2176" s="54"/>
      <c r="E2176" s="54"/>
      <c r="F2176" s="54"/>
      <c r="G2176" s="54"/>
      <c r="H2176" s="54"/>
      <c r="I2176" s="54"/>
      <c r="J2176" s="54"/>
      <c r="K2176" s="54"/>
      <c r="L2176" s="54"/>
      <c r="M2176" s="54"/>
      <c r="N2176" s="54"/>
      <c r="O2176" s="54"/>
      <c r="P2176" s="54"/>
      <c r="Q2176" s="54"/>
      <c r="R2176" s="54"/>
      <c r="S2176" s="54"/>
      <c r="T2176" s="54"/>
      <c r="U2176" s="54"/>
      <c r="V2176" s="54"/>
      <c r="W2176" s="54"/>
      <c r="AQ2176" s="117" t="s">
        <v>61</v>
      </c>
      <c r="AR2176" s="117" t="s">
        <v>1616</v>
      </c>
      <c r="AS2176" s="140">
        <v>5007505</v>
      </c>
      <c r="AT2176" s="117"/>
      <c r="AU2176" s="117"/>
    </row>
    <row r="2177" spans="1:47" s="139" customFormat="1" ht="30" customHeight="1">
      <c r="A2177" s="54"/>
      <c r="B2177" s="54"/>
      <c r="C2177" s="54"/>
      <c r="D2177" s="54"/>
      <c r="E2177" s="54"/>
      <c r="F2177" s="54"/>
      <c r="G2177" s="54"/>
      <c r="H2177" s="54"/>
      <c r="I2177" s="54"/>
      <c r="J2177" s="54"/>
      <c r="K2177" s="54"/>
      <c r="L2177" s="54"/>
      <c r="M2177" s="54"/>
      <c r="N2177" s="54"/>
      <c r="O2177" s="54"/>
      <c r="P2177" s="54"/>
      <c r="Q2177" s="54"/>
      <c r="R2177" s="54"/>
      <c r="S2177" s="54"/>
      <c r="T2177" s="54"/>
      <c r="U2177" s="54"/>
      <c r="V2177" s="54"/>
      <c r="W2177" s="54"/>
      <c r="AQ2177" s="117" t="s">
        <v>61</v>
      </c>
      <c r="AR2177" s="117" t="s">
        <v>1637</v>
      </c>
      <c r="AS2177" s="140">
        <v>5007554</v>
      </c>
      <c r="AT2177" s="117"/>
      <c r="AU2177" s="117"/>
    </row>
    <row r="2178" spans="1:47" s="139" customFormat="1" ht="30" customHeight="1">
      <c r="A2178" s="54"/>
      <c r="B2178" s="54"/>
      <c r="C2178" s="54"/>
      <c r="D2178" s="54"/>
      <c r="E2178" s="54"/>
      <c r="F2178" s="54"/>
      <c r="G2178" s="54"/>
      <c r="H2178" s="54"/>
      <c r="I2178" s="54"/>
      <c r="J2178" s="54"/>
      <c r="K2178" s="54"/>
      <c r="L2178" s="54"/>
      <c r="M2178" s="54"/>
      <c r="N2178" s="54"/>
      <c r="O2178" s="54"/>
      <c r="P2178" s="54"/>
      <c r="Q2178" s="54"/>
      <c r="R2178" s="54"/>
      <c r="S2178" s="54"/>
      <c r="T2178" s="54"/>
      <c r="U2178" s="54"/>
      <c r="V2178" s="54"/>
      <c r="W2178" s="54"/>
      <c r="AQ2178" s="117" t="s">
        <v>61</v>
      </c>
      <c r="AR2178" s="117" t="s">
        <v>1658</v>
      </c>
      <c r="AS2178" s="140">
        <v>5007695</v>
      </c>
      <c r="AT2178" s="117"/>
      <c r="AU2178" s="117"/>
    </row>
    <row r="2179" spans="1:47" s="139" customFormat="1" ht="30" customHeight="1">
      <c r="A2179" s="54"/>
      <c r="B2179" s="54"/>
      <c r="C2179" s="54"/>
      <c r="D2179" s="54"/>
      <c r="E2179" s="54"/>
      <c r="F2179" s="54"/>
      <c r="G2179" s="54"/>
      <c r="H2179" s="54"/>
      <c r="I2179" s="54"/>
      <c r="J2179" s="54"/>
      <c r="K2179" s="54"/>
      <c r="L2179" s="54"/>
      <c r="M2179" s="54"/>
      <c r="N2179" s="54"/>
      <c r="O2179" s="54"/>
      <c r="P2179" s="54"/>
      <c r="Q2179" s="54"/>
      <c r="R2179" s="54"/>
      <c r="S2179" s="54"/>
      <c r="T2179" s="54"/>
      <c r="U2179" s="54"/>
      <c r="V2179" s="54"/>
      <c r="W2179" s="54"/>
      <c r="AQ2179" s="117" t="s">
        <v>61</v>
      </c>
      <c r="AR2179" s="117" t="s">
        <v>1678</v>
      </c>
      <c r="AS2179" s="140">
        <v>5007802</v>
      </c>
      <c r="AT2179" s="117"/>
      <c r="AU2179" s="117"/>
    </row>
    <row r="2180" spans="1:47" ht="30" customHeight="1">
      <c r="AQ2180" s="117" t="s">
        <v>61</v>
      </c>
      <c r="AR2180" s="117" t="s">
        <v>1699</v>
      </c>
      <c r="AS2180" s="140">
        <v>5007703</v>
      </c>
      <c r="AT2180" s="117"/>
      <c r="AU2180" s="117"/>
    </row>
    <row r="2181" spans="1:47" ht="30" customHeight="1">
      <c r="AQ2181" s="117" t="s">
        <v>61</v>
      </c>
      <c r="AR2181" s="117" t="s">
        <v>1719</v>
      </c>
      <c r="AS2181" s="140">
        <v>5007901</v>
      </c>
      <c r="AT2181" s="117"/>
      <c r="AU2181" s="117"/>
    </row>
    <row r="2182" spans="1:47" ht="30" customHeight="1">
      <c r="AQ2182" s="117" t="s">
        <v>61</v>
      </c>
      <c r="AR2182" s="117" t="s">
        <v>1740</v>
      </c>
      <c r="AS2182" s="140">
        <v>5007935</v>
      </c>
      <c r="AT2182" s="117"/>
      <c r="AU2182" s="117"/>
    </row>
    <row r="2183" spans="1:47" ht="30" customHeight="1">
      <c r="AQ2183" s="117" t="s">
        <v>61</v>
      </c>
      <c r="AR2183" s="117" t="s">
        <v>1760</v>
      </c>
      <c r="AS2183" s="140">
        <v>5007950</v>
      </c>
      <c r="AT2183" s="117"/>
      <c r="AU2183" s="117"/>
    </row>
    <row r="2184" spans="1:47" ht="30" customHeight="1">
      <c r="AQ2184" s="117" t="s">
        <v>61</v>
      </c>
      <c r="AR2184" s="117" t="s">
        <v>1781</v>
      </c>
      <c r="AS2184" s="140">
        <v>5007976</v>
      </c>
      <c r="AT2184" s="117"/>
      <c r="AU2184" s="117"/>
    </row>
    <row r="2185" spans="1:47" ht="30" customHeight="1">
      <c r="AQ2185" s="117" t="s">
        <v>61</v>
      </c>
      <c r="AR2185" s="117" t="s">
        <v>1800</v>
      </c>
      <c r="AS2185" s="140">
        <v>5008008</v>
      </c>
      <c r="AT2185" s="117"/>
      <c r="AU2185" s="117"/>
    </row>
    <row r="2186" spans="1:47" ht="30" customHeight="1">
      <c r="AQ2186" s="117" t="s">
        <v>61</v>
      </c>
      <c r="AR2186" s="117" t="s">
        <v>1818</v>
      </c>
      <c r="AS2186" s="140">
        <v>5008305</v>
      </c>
      <c r="AT2186" s="117"/>
      <c r="AU2186" s="117"/>
    </row>
    <row r="2187" spans="1:47" ht="30" customHeight="1">
      <c r="AQ2187" s="117" t="s">
        <v>61</v>
      </c>
      <c r="AR2187" s="117" t="s">
        <v>1837</v>
      </c>
      <c r="AS2187" s="140">
        <v>5008404</v>
      </c>
      <c r="AT2187" s="117"/>
      <c r="AU2187" s="117"/>
    </row>
    <row r="2188" spans="1:47" ht="30" customHeight="1">
      <c r="AQ2188" s="117" t="s">
        <v>63</v>
      </c>
      <c r="AR2188" s="117" t="s">
        <v>99</v>
      </c>
      <c r="AS2188" s="140">
        <v>5100102</v>
      </c>
      <c r="AT2188" s="117"/>
      <c r="AU2188" s="117"/>
    </row>
    <row r="2189" spans="1:47" ht="30" customHeight="1">
      <c r="AQ2189" s="117" t="s">
        <v>63</v>
      </c>
      <c r="AR2189" s="117" t="s">
        <v>124</v>
      </c>
      <c r="AS2189" s="140">
        <v>5100201</v>
      </c>
      <c r="AT2189" s="117"/>
      <c r="AU2189" s="117"/>
    </row>
    <row r="2190" spans="1:47" ht="30" customHeight="1">
      <c r="AQ2190" s="117" t="s">
        <v>63</v>
      </c>
      <c r="AR2190" s="117" t="s">
        <v>150</v>
      </c>
      <c r="AS2190" s="140">
        <v>5100250</v>
      </c>
      <c r="AT2190" s="117"/>
      <c r="AU2190" s="117"/>
    </row>
    <row r="2191" spans="1:47" ht="30" customHeight="1">
      <c r="AQ2191" s="117" t="s">
        <v>63</v>
      </c>
      <c r="AR2191" s="117" t="s">
        <v>175</v>
      </c>
      <c r="AS2191" s="140">
        <v>5100300</v>
      </c>
      <c r="AT2191" s="117"/>
      <c r="AU2191" s="117"/>
    </row>
    <row r="2192" spans="1:47" ht="30" customHeight="1">
      <c r="AQ2192" s="117" t="s">
        <v>63</v>
      </c>
      <c r="AR2192" s="117" t="s">
        <v>201</v>
      </c>
      <c r="AS2192" s="140">
        <v>5100359</v>
      </c>
      <c r="AT2192" s="117"/>
      <c r="AU2192" s="117"/>
    </row>
    <row r="2193" spans="43:47" ht="30" customHeight="1">
      <c r="AQ2193" s="117" t="s">
        <v>63</v>
      </c>
      <c r="AR2193" s="117" t="s">
        <v>227</v>
      </c>
      <c r="AS2193" s="140">
        <v>5100409</v>
      </c>
      <c r="AT2193" s="117"/>
      <c r="AU2193" s="117"/>
    </row>
    <row r="2194" spans="43:47" ht="30" customHeight="1">
      <c r="AQ2194" s="117" t="s">
        <v>63</v>
      </c>
      <c r="AR2194" s="117" t="s">
        <v>251</v>
      </c>
      <c r="AS2194" s="140">
        <v>5100508</v>
      </c>
      <c r="AT2194" s="117"/>
      <c r="AU2194" s="117"/>
    </row>
    <row r="2195" spans="43:47" ht="30" customHeight="1">
      <c r="AQ2195" s="117" t="s">
        <v>63</v>
      </c>
      <c r="AR2195" s="117" t="s">
        <v>276</v>
      </c>
      <c r="AS2195" s="140">
        <v>5100607</v>
      </c>
      <c r="AT2195" s="117"/>
      <c r="AU2195" s="117"/>
    </row>
    <row r="2196" spans="43:47" ht="30" customHeight="1">
      <c r="AQ2196" s="117" t="s">
        <v>63</v>
      </c>
      <c r="AR2196" s="117" t="s">
        <v>302</v>
      </c>
      <c r="AS2196" s="140">
        <v>5100805</v>
      </c>
      <c r="AT2196" s="117"/>
      <c r="AU2196" s="117"/>
    </row>
    <row r="2197" spans="43:47" ht="30" customHeight="1">
      <c r="AQ2197" s="117" t="s">
        <v>63</v>
      </c>
      <c r="AR2197" s="117" t="s">
        <v>328</v>
      </c>
      <c r="AS2197" s="140">
        <v>5101001</v>
      </c>
      <c r="AT2197" s="117"/>
      <c r="AU2197" s="117"/>
    </row>
    <row r="2198" spans="43:47" ht="30" customHeight="1">
      <c r="AQ2198" s="117" t="s">
        <v>63</v>
      </c>
      <c r="AR2198" s="117" t="s">
        <v>353</v>
      </c>
      <c r="AS2198" s="140">
        <v>5101209</v>
      </c>
      <c r="AT2198" s="117"/>
      <c r="AU2198" s="117"/>
    </row>
    <row r="2199" spans="43:47" ht="30" customHeight="1">
      <c r="AQ2199" s="117" t="s">
        <v>63</v>
      </c>
      <c r="AR2199" s="117" t="s">
        <v>377</v>
      </c>
      <c r="AS2199" s="140">
        <v>5101258</v>
      </c>
      <c r="AT2199" s="117"/>
      <c r="AU2199" s="117"/>
    </row>
    <row r="2200" spans="43:47" ht="30" customHeight="1">
      <c r="AQ2200" s="117" t="s">
        <v>63</v>
      </c>
      <c r="AR2200" s="117" t="s">
        <v>402</v>
      </c>
      <c r="AS2200" s="140">
        <v>5101308</v>
      </c>
      <c r="AT2200" s="117"/>
      <c r="AU2200" s="117"/>
    </row>
    <row r="2201" spans="43:47" ht="30" customHeight="1">
      <c r="AQ2201" s="117" t="s">
        <v>63</v>
      </c>
      <c r="AR2201" s="117" t="s">
        <v>427</v>
      </c>
      <c r="AS2201" s="140">
        <v>5101407</v>
      </c>
      <c r="AT2201" s="117"/>
      <c r="AU2201" s="117"/>
    </row>
    <row r="2202" spans="43:47" ht="30" customHeight="1">
      <c r="AQ2202" s="117" t="s">
        <v>63</v>
      </c>
      <c r="AR2202" s="117" t="s">
        <v>452</v>
      </c>
      <c r="AS2202" s="140">
        <v>5101605</v>
      </c>
      <c r="AT2202" s="117"/>
      <c r="AU2202" s="117"/>
    </row>
    <row r="2203" spans="43:47" ht="30" customHeight="1">
      <c r="AQ2203" s="117" t="s">
        <v>63</v>
      </c>
      <c r="AR2203" s="117" t="s">
        <v>478</v>
      </c>
      <c r="AS2203" s="140">
        <v>5101704</v>
      </c>
      <c r="AT2203" s="117"/>
      <c r="AU2203" s="117"/>
    </row>
    <row r="2204" spans="43:47" ht="30" customHeight="1">
      <c r="AQ2204" s="117" t="s">
        <v>63</v>
      </c>
      <c r="AR2204" s="117" t="s">
        <v>502</v>
      </c>
      <c r="AS2204" s="140">
        <v>5101803</v>
      </c>
      <c r="AT2204" s="117"/>
      <c r="AU2204" s="117"/>
    </row>
    <row r="2205" spans="43:47" ht="30" customHeight="1">
      <c r="AQ2205" s="117" t="s">
        <v>63</v>
      </c>
      <c r="AR2205" s="117" t="s">
        <v>525</v>
      </c>
      <c r="AS2205" s="140">
        <v>5101852</v>
      </c>
      <c r="AT2205" s="117"/>
      <c r="AU2205" s="117"/>
    </row>
    <row r="2206" spans="43:47" ht="30" customHeight="1">
      <c r="AQ2206" s="117" t="s">
        <v>63</v>
      </c>
      <c r="AR2206" s="117" t="s">
        <v>549</v>
      </c>
      <c r="AS2206" s="140">
        <v>5101902</v>
      </c>
      <c r="AT2206" s="117"/>
      <c r="AU2206" s="117"/>
    </row>
    <row r="2207" spans="43:47" ht="30" customHeight="1">
      <c r="AQ2207" s="117" t="s">
        <v>63</v>
      </c>
      <c r="AR2207" s="117" t="s">
        <v>572</v>
      </c>
      <c r="AS2207" s="140">
        <v>5102504</v>
      </c>
      <c r="AT2207" s="117"/>
      <c r="AU2207" s="117"/>
    </row>
    <row r="2208" spans="43:47" ht="30" customHeight="1">
      <c r="AQ2208" s="117" t="s">
        <v>63</v>
      </c>
      <c r="AR2208" s="117" t="s">
        <v>595</v>
      </c>
      <c r="AS2208" s="140">
        <v>5102603</v>
      </c>
      <c r="AT2208" s="117"/>
      <c r="AU2208" s="117"/>
    </row>
    <row r="2209" spans="43:47" ht="30" customHeight="1">
      <c r="AQ2209" s="117" t="s">
        <v>63</v>
      </c>
      <c r="AR2209" s="117" t="s">
        <v>618</v>
      </c>
      <c r="AS2209" s="140">
        <v>5102637</v>
      </c>
      <c r="AT2209" s="117"/>
      <c r="AU2209" s="117"/>
    </row>
    <row r="2210" spans="43:47" ht="30" customHeight="1">
      <c r="AQ2210" s="117" t="s">
        <v>63</v>
      </c>
      <c r="AR2210" s="117" t="s">
        <v>639</v>
      </c>
      <c r="AS2210" s="140">
        <v>5102678</v>
      </c>
      <c r="AT2210" s="117"/>
      <c r="AU2210" s="117"/>
    </row>
    <row r="2211" spans="43:47" ht="30" customHeight="1">
      <c r="AQ2211" s="117" t="s">
        <v>63</v>
      </c>
      <c r="AR2211" s="117" t="s">
        <v>660</v>
      </c>
      <c r="AS2211" s="140">
        <v>5102686</v>
      </c>
      <c r="AT2211" s="117"/>
      <c r="AU2211" s="117"/>
    </row>
    <row r="2212" spans="43:47" ht="30" customHeight="1">
      <c r="AQ2212" s="117" t="s">
        <v>63</v>
      </c>
      <c r="AR2212" s="117" t="s">
        <v>681</v>
      </c>
      <c r="AS2212" s="140">
        <v>5102694</v>
      </c>
      <c r="AT2212" s="117"/>
      <c r="AU2212" s="117"/>
    </row>
    <row r="2213" spans="43:47" ht="30" customHeight="1">
      <c r="AQ2213" s="117" t="s">
        <v>63</v>
      </c>
      <c r="AR2213" s="117" t="s">
        <v>701</v>
      </c>
      <c r="AS2213" s="140">
        <v>5102702</v>
      </c>
      <c r="AT2213" s="117"/>
      <c r="AU2213" s="117"/>
    </row>
    <row r="2214" spans="43:47" ht="30" customHeight="1">
      <c r="AQ2214" s="117" t="s">
        <v>63</v>
      </c>
      <c r="AR2214" s="117" t="s">
        <v>723</v>
      </c>
      <c r="AS2214" s="140">
        <v>5102793</v>
      </c>
      <c r="AT2214" s="117"/>
      <c r="AU2214" s="117"/>
    </row>
    <row r="2215" spans="43:47" ht="30" customHeight="1">
      <c r="AQ2215" s="117" t="s">
        <v>63</v>
      </c>
      <c r="AR2215" s="117" t="s">
        <v>745</v>
      </c>
      <c r="AS2215" s="140">
        <v>5102850</v>
      </c>
      <c r="AT2215" s="117"/>
      <c r="AU2215" s="117"/>
    </row>
    <row r="2216" spans="43:47" ht="30" customHeight="1">
      <c r="AQ2216" s="117" t="s">
        <v>63</v>
      </c>
      <c r="AR2216" s="117" t="s">
        <v>766</v>
      </c>
      <c r="AS2216" s="140">
        <v>5103007</v>
      </c>
      <c r="AT2216" s="117"/>
      <c r="AU2216" s="117"/>
    </row>
    <row r="2217" spans="43:47" ht="30" customHeight="1">
      <c r="AQ2217" s="117" t="s">
        <v>63</v>
      </c>
      <c r="AR2217" s="117" t="s">
        <v>789</v>
      </c>
      <c r="AS2217" s="140">
        <v>5103056</v>
      </c>
      <c r="AT2217" s="117"/>
      <c r="AU2217" s="117"/>
    </row>
    <row r="2218" spans="43:47" ht="30" customHeight="1">
      <c r="AQ2218" s="117" t="s">
        <v>63</v>
      </c>
      <c r="AR2218" s="117" t="s">
        <v>810</v>
      </c>
      <c r="AS2218" s="140">
        <v>5103106</v>
      </c>
      <c r="AT2218" s="117"/>
      <c r="AU2218" s="117"/>
    </row>
    <row r="2219" spans="43:47" ht="30" customHeight="1">
      <c r="AQ2219" s="117" t="s">
        <v>63</v>
      </c>
      <c r="AR2219" s="117" t="s">
        <v>831</v>
      </c>
      <c r="AS2219" s="140">
        <v>5103205</v>
      </c>
      <c r="AT2219" s="117"/>
      <c r="AU2219" s="117"/>
    </row>
    <row r="2220" spans="43:47" ht="30" customHeight="1">
      <c r="AQ2220" s="117" t="s">
        <v>63</v>
      </c>
      <c r="AR2220" s="117" t="s">
        <v>853</v>
      </c>
      <c r="AS2220" s="140">
        <v>5103254</v>
      </c>
      <c r="AT2220" s="117"/>
      <c r="AU2220" s="117"/>
    </row>
    <row r="2221" spans="43:47" ht="30" customHeight="1">
      <c r="AQ2221" s="117" t="s">
        <v>63</v>
      </c>
      <c r="AR2221" s="117" t="s">
        <v>874</v>
      </c>
      <c r="AS2221" s="140">
        <v>5103304</v>
      </c>
      <c r="AT2221" s="117"/>
      <c r="AU2221" s="117"/>
    </row>
    <row r="2222" spans="43:47" ht="30" customHeight="1">
      <c r="AQ2222" s="117" t="s">
        <v>63</v>
      </c>
      <c r="AR2222" s="117" t="s">
        <v>897</v>
      </c>
      <c r="AS2222" s="140">
        <v>5103353</v>
      </c>
      <c r="AT2222" s="117"/>
      <c r="AU2222" s="117"/>
    </row>
    <row r="2223" spans="43:47" ht="30" customHeight="1">
      <c r="AQ2223" s="117" t="s">
        <v>63</v>
      </c>
      <c r="AR2223" s="117" t="s">
        <v>920</v>
      </c>
      <c r="AS2223" s="140">
        <v>5103361</v>
      </c>
      <c r="AT2223" s="117"/>
      <c r="AU2223" s="117"/>
    </row>
    <row r="2224" spans="43:47" ht="30" customHeight="1">
      <c r="AQ2224" s="117" t="s">
        <v>63</v>
      </c>
      <c r="AR2224" s="117" t="s">
        <v>943</v>
      </c>
      <c r="AS2224" s="140">
        <v>5103379</v>
      </c>
      <c r="AT2224" s="117"/>
      <c r="AU2224" s="117"/>
    </row>
    <row r="2225" spans="43:47" ht="30" customHeight="1">
      <c r="AQ2225" s="117" t="s">
        <v>63</v>
      </c>
      <c r="AR2225" s="117" t="s">
        <v>965</v>
      </c>
      <c r="AS2225" s="140">
        <v>5103403</v>
      </c>
      <c r="AT2225" s="117"/>
      <c r="AU2225" s="117"/>
    </row>
    <row r="2226" spans="43:47" ht="30" customHeight="1">
      <c r="AQ2226" s="117" t="s">
        <v>63</v>
      </c>
      <c r="AR2226" s="117" t="s">
        <v>987</v>
      </c>
      <c r="AS2226" s="140">
        <v>5103437</v>
      </c>
      <c r="AT2226" s="117"/>
      <c r="AU2226" s="117"/>
    </row>
    <row r="2227" spans="43:47" ht="30" customHeight="1">
      <c r="AQ2227" s="117" t="s">
        <v>63</v>
      </c>
      <c r="AR2227" s="117" t="s">
        <v>1010</v>
      </c>
      <c r="AS2227" s="140">
        <v>5103452</v>
      </c>
      <c r="AT2227" s="117"/>
      <c r="AU2227" s="117"/>
    </row>
    <row r="2228" spans="43:47" ht="30" customHeight="1">
      <c r="AQ2228" s="117" t="s">
        <v>63</v>
      </c>
      <c r="AR2228" s="117" t="s">
        <v>1032</v>
      </c>
      <c r="AS2228" s="140">
        <v>5103502</v>
      </c>
      <c r="AT2228" s="117"/>
      <c r="AU2228" s="117"/>
    </row>
    <row r="2229" spans="43:47" ht="30" customHeight="1">
      <c r="AQ2229" s="117" t="s">
        <v>63</v>
      </c>
      <c r="AR2229" s="117" t="s">
        <v>1054</v>
      </c>
      <c r="AS2229" s="140">
        <v>5103601</v>
      </c>
      <c r="AT2229" s="117"/>
      <c r="AU2229" s="117"/>
    </row>
    <row r="2230" spans="43:47" ht="30" customHeight="1">
      <c r="AQ2230" s="117" t="s">
        <v>63</v>
      </c>
      <c r="AR2230" s="117" t="s">
        <v>1076</v>
      </c>
      <c r="AS2230" s="140">
        <v>5103700</v>
      </c>
      <c r="AT2230" s="117"/>
      <c r="AU2230" s="117"/>
    </row>
    <row r="2231" spans="43:47" ht="30" customHeight="1">
      <c r="AQ2231" s="117" t="s">
        <v>63</v>
      </c>
      <c r="AR2231" s="117" t="s">
        <v>1098</v>
      </c>
      <c r="AS2231" s="140">
        <v>5103809</v>
      </c>
      <c r="AT2231" s="117"/>
      <c r="AU2231" s="117"/>
    </row>
    <row r="2232" spans="43:47" ht="30" customHeight="1">
      <c r="AQ2232" s="117" t="s">
        <v>63</v>
      </c>
      <c r="AR2232" s="117" t="s">
        <v>1121</v>
      </c>
      <c r="AS2232" s="140">
        <v>5103858</v>
      </c>
      <c r="AT2232" s="117"/>
      <c r="AU2232" s="117"/>
    </row>
    <row r="2233" spans="43:47" ht="30" customHeight="1">
      <c r="AQ2233" s="117" t="s">
        <v>63</v>
      </c>
      <c r="AR2233" s="117" t="s">
        <v>1144</v>
      </c>
      <c r="AS2233" s="140">
        <v>5103908</v>
      </c>
      <c r="AT2233" s="117"/>
      <c r="AU2233" s="117"/>
    </row>
    <row r="2234" spans="43:47" ht="30" customHeight="1">
      <c r="AQ2234" s="117" t="s">
        <v>63</v>
      </c>
      <c r="AR2234" s="117" t="s">
        <v>1167</v>
      </c>
      <c r="AS2234" s="140">
        <v>5103957</v>
      </c>
      <c r="AT2234" s="117"/>
      <c r="AU2234" s="117"/>
    </row>
    <row r="2235" spans="43:47" ht="30" customHeight="1">
      <c r="AQ2235" s="117" t="s">
        <v>63</v>
      </c>
      <c r="AR2235" s="117" t="s">
        <v>1190</v>
      </c>
      <c r="AS2235" s="140">
        <v>5104104</v>
      </c>
      <c r="AT2235" s="117"/>
      <c r="AU2235" s="117"/>
    </row>
    <row r="2236" spans="43:47" ht="30" customHeight="1">
      <c r="AQ2236" s="117" t="s">
        <v>63</v>
      </c>
      <c r="AR2236" s="117" t="s">
        <v>1212</v>
      </c>
      <c r="AS2236" s="140">
        <v>5104203</v>
      </c>
      <c r="AT2236" s="117"/>
      <c r="AU2236" s="117"/>
    </row>
    <row r="2237" spans="43:47" ht="30" customHeight="1">
      <c r="AQ2237" s="117" t="s">
        <v>63</v>
      </c>
      <c r="AR2237" s="117" t="s">
        <v>1233</v>
      </c>
      <c r="AS2237" s="140">
        <v>5104500</v>
      </c>
      <c r="AT2237" s="117"/>
      <c r="AU2237" s="117"/>
    </row>
    <row r="2238" spans="43:47" ht="30" customHeight="1">
      <c r="AQ2238" s="117" t="s">
        <v>63</v>
      </c>
      <c r="AR2238" s="117" t="s">
        <v>1256</v>
      </c>
      <c r="AS2238" s="140">
        <v>5104526</v>
      </c>
      <c r="AT2238" s="117"/>
      <c r="AU2238" s="117"/>
    </row>
    <row r="2239" spans="43:47" ht="30" customHeight="1">
      <c r="AQ2239" s="117" t="s">
        <v>63</v>
      </c>
      <c r="AR2239" s="117" t="s">
        <v>1279</v>
      </c>
      <c r="AS2239" s="140">
        <v>5104542</v>
      </c>
      <c r="AT2239" s="117"/>
      <c r="AU2239" s="117"/>
    </row>
    <row r="2240" spans="43:47" ht="30" customHeight="1">
      <c r="AQ2240" s="117" t="s">
        <v>63</v>
      </c>
      <c r="AR2240" s="117" t="s">
        <v>1300</v>
      </c>
      <c r="AS2240" s="140">
        <v>5104559</v>
      </c>
      <c r="AT2240" s="117"/>
      <c r="AU2240" s="117"/>
    </row>
    <row r="2241" spans="43:47" ht="30" customHeight="1">
      <c r="AQ2241" s="117" t="s">
        <v>63</v>
      </c>
      <c r="AR2241" s="117" t="s">
        <v>1322</v>
      </c>
      <c r="AS2241" s="140">
        <v>5104609</v>
      </c>
      <c r="AT2241" s="117"/>
      <c r="AU2241" s="117"/>
    </row>
    <row r="2242" spans="43:47" ht="30" customHeight="1">
      <c r="AQ2242" s="117" t="s">
        <v>63</v>
      </c>
      <c r="AR2242" s="117" t="s">
        <v>1344</v>
      </c>
      <c r="AS2242" s="140">
        <v>5104807</v>
      </c>
      <c r="AT2242" s="117"/>
      <c r="AU2242" s="117"/>
    </row>
    <row r="2243" spans="43:47" ht="30" customHeight="1">
      <c r="AQ2243" s="117" t="s">
        <v>63</v>
      </c>
      <c r="AR2243" s="117" t="s">
        <v>1365</v>
      </c>
      <c r="AS2243" s="140">
        <v>5104906</v>
      </c>
      <c r="AT2243" s="117"/>
      <c r="AU2243" s="117"/>
    </row>
    <row r="2244" spans="43:47" ht="30" customHeight="1">
      <c r="AQ2244" s="117" t="s">
        <v>63</v>
      </c>
      <c r="AR2244" s="117" t="s">
        <v>1387</v>
      </c>
      <c r="AS2244" s="140">
        <v>5105002</v>
      </c>
      <c r="AT2244" s="117"/>
      <c r="AU2244" s="117"/>
    </row>
    <row r="2245" spans="43:47" ht="30" customHeight="1">
      <c r="AQ2245" s="117" t="s">
        <v>63</v>
      </c>
      <c r="AR2245" s="117" t="s">
        <v>1409</v>
      </c>
      <c r="AS2245" s="140">
        <v>5105101</v>
      </c>
      <c r="AT2245" s="117"/>
      <c r="AU2245" s="117"/>
    </row>
    <row r="2246" spans="43:47" ht="30" customHeight="1">
      <c r="AQ2246" s="117" t="s">
        <v>63</v>
      </c>
      <c r="AR2246" s="117" t="s">
        <v>1431</v>
      </c>
      <c r="AS2246" s="140">
        <v>5105150</v>
      </c>
      <c r="AT2246" s="117"/>
      <c r="AU2246" s="117"/>
    </row>
    <row r="2247" spans="43:47" ht="30" customHeight="1">
      <c r="AQ2247" s="117" t="s">
        <v>63</v>
      </c>
      <c r="AR2247" s="117" t="s">
        <v>1452</v>
      </c>
      <c r="AS2247" s="140">
        <v>5105176</v>
      </c>
      <c r="AT2247" s="117"/>
      <c r="AU2247" s="117"/>
    </row>
    <row r="2248" spans="43:47" ht="30" customHeight="1">
      <c r="AQ2248" s="117" t="s">
        <v>63</v>
      </c>
      <c r="AR2248" s="117" t="s">
        <v>1472</v>
      </c>
      <c r="AS2248" s="140">
        <v>5105200</v>
      </c>
      <c r="AT2248" s="117"/>
      <c r="AU2248" s="117"/>
    </row>
    <row r="2249" spans="43:47" ht="30" customHeight="1">
      <c r="AQ2249" s="117" t="s">
        <v>63</v>
      </c>
      <c r="AR2249" s="117" t="s">
        <v>1494</v>
      </c>
      <c r="AS2249" s="140">
        <v>5105234</v>
      </c>
      <c r="AT2249" s="117"/>
      <c r="AU2249" s="117"/>
    </row>
    <row r="2250" spans="43:47" ht="30" customHeight="1">
      <c r="AQ2250" s="117" t="s">
        <v>63</v>
      </c>
      <c r="AR2250" s="117" t="s">
        <v>1514</v>
      </c>
      <c r="AS2250" s="140">
        <v>5105259</v>
      </c>
      <c r="AT2250" s="117"/>
      <c r="AU2250" s="117"/>
    </row>
    <row r="2251" spans="43:47" ht="30" customHeight="1">
      <c r="AQ2251" s="117" t="s">
        <v>63</v>
      </c>
      <c r="AR2251" s="117" t="s">
        <v>1535</v>
      </c>
      <c r="AS2251" s="140">
        <v>5105309</v>
      </c>
      <c r="AT2251" s="117"/>
      <c r="AU2251" s="117"/>
    </row>
    <row r="2252" spans="43:47" ht="30" customHeight="1">
      <c r="AQ2252" s="117" t="s">
        <v>63</v>
      </c>
      <c r="AR2252" s="117" t="s">
        <v>1556</v>
      </c>
      <c r="AS2252" s="140">
        <v>5105580</v>
      </c>
      <c r="AT2252" s="117"/>
      <c r="AU2252" s="117"/>
    </row>
    <row r="2253" spans="43:47" ht="30" customHeight="1">
      <c r="AQ2253" s="117" t="s">
        <v>63</v>
      </c>
      <c r="AR2253" s="117" t="s">
        <v>1575</v>
      </c>
      <c r="AS2253" s="140">
        <v>5105606</v>
      </c>
      <c r="AT2253" s="117"/>
      <c r="AU2253" s="117"/>
    </row>
    <row r="2254" spans="43:47" ht="30" customHeight="1">
      <c r="AQ2254" s="117" t="s">
        <v>63</v>
      </c>
      <c r="AR2254" s="117" t="s">
        <v>1595</v>
      </c>
      <c r="AS2254" s="140">
        <v>5105622</v>
      </c>
      <c r="AT2254" s="117"/>
      <c r="AU2254" s="117"/>
    </row>
    <row r="2255" spans="43:47" ht="30" customHeight="1">
      <c r="AQ2255" s="117" t="s">
        <v>63</v>
      </c>
      <c r="AR2255" s="117" t="s">
        <v>1615</v>
      </c>
      <c r="AS2255" s="140">
        <v>5105903</v>
      </c>
      <c r="AT2255" s="117"/>
      <c r="AU2255" s="117"/>
    </row>
    <row r="2256" spans="43:47" ht="30" customHeight="1">
      <c r="AQ2256" s="117" t="s">
        <v>63</v>
      </c>
      <c r="AR2256" s="117" t="s">
        <v>1636</v>
      </c>
      <c r="AS2256" s="140">
        <v>5106000</v>
      </c>
      <c r="AT2256" s="117"/>
      <c r="AU2256" s="117"/>
    </row>
    <row r="2257" spans="43:47" ht="30" customHeight="1">
      <c r="AQ2257" s="117" t="s">
        <v>63</v>
      </c>
      <c r="AR2257" s="117" t="s">
        <v>1657</v>
      </c>
      <c r="AS2257" s="140">
        <v>5106109</v>
      </c>
      <c r="AT2257" s="117"/>
      <c r="AU2257" s="117"/>
    </row>
    <row r="2258" spans="43:47" ht="30" customHeight="1">
      <c r="AQ2258" s="117" t="s">
        <v>63</v>
      </c>
      <c r="AR2258" s="117" t="s">
        <v>1677</v>
      </c>
      <c r="AS2258" s="140">
        <v>5106158</v>
      </c>
      <c r="AT2258" s="117"/>
      <c r="AU2258" s="117"/>
    </row>
    <row r="2259" spans="43:47" ht="30" customHeight="1">
      <c r="AQ2259" s="117" t="s">
        <v>63</v>
      </c>
      <c r="AR2259" s="117" t="s">
        <v>1698</v>
      </c>
      <c r="AS2259" s="140">
        <v>5106208</v>
      </c>
      <c r="AT2259" s="117"/>
      <c r="AU2259" s="117"/>
    </row>
    <row r="2260" spans="43:47" ht="30" customHeight="1">
      <c r="AQ2260" s="117" t="s">
        <v>63</v>
      </c>
      <c r="AR2260" s="117" t="s">
        <v>1718</v>
      </c>
      <c r="AS2260" s="140">
        <v>5106216</v>
      </c>
      <c r="AT2260" s="117"/>
      <c r="AU2260" s="117"/>
    </row>
    <row r="2261" spans="43:47" ht="30" customHeight="1">
      <c r="AQ2261" s="117" t="s">
        <v>63</v>
      </c>
      <c r="AR2261" s="117" t="s">
        <v>1739</v>
      </c>
      <c r="AS2261" s="140">
        <v>5108808</v>
      </c>
      <c r="AT2261" s="117"/>
      <c r="AU2261" s="117"/>
    </row>
    <row r="2262" spans="43:47" ht="30" customHeight="1">
      <c r="AQ2262" s="117" t="s">
        <v>63</v>
      </c>
      <c r="AR2262" s="117" t="s">
        <v>1759</v>
      </c>
      <c r="AS2262" s="140">
        <v>5106182</v>
      </c>
      <c r="AT2262" s="117"/>
      <c r="AU2262" s="117"/>
    </row>
    <row r="2263" spans="43:47" ht="30" customHeight="1">
      <c r="AQ2263" s="117" t="s">
        <v>63</v>
      </c>
      <c r="AR2263" s="117" t="s">
        <v>1780</v>
      </c>
      <c r="AS2263" s="140">
        <v>5108857</v>
      </c>
      <c r="AT2263" s="117"/>
      <c r="AU2263" s="117"/>
    </row>
    <row r="2264" spans="43:47" ht="30" customHeight="1">
      <c r="AQ2264" s="117" t="s">
        <v>63</v>
      </c>
      <c r="AR2264" s="117" t="s">
        <v>1799</v>
      </c>
      <c r="AS2264" s="140">
        <v>5108907</v>
      </c>
      <c r="AT2264" s="117"/>
      <c r="AU2264" s="117"/>
    </row>
    <row r="2265" spans="43:47" ht="30" customHeight="1">
      <c r="AQ2265" s="117" t="s">
        <v>63</v>
      </c>
      <c r="AR2265" s="117" t="s">
        <v>1817</v>
      </c>
      <c r="AS2265" s="140">
        <v>5108956</v>
      </c>
      <c r="AT2265" s="117"/>
      <c r="AU2265" s="117"/>
    </row>
    <row r="2266" spans="43:47" ht="30" customHeight="1">
      <c r="AQ2266" s="117" t="s">
        <v>63</v>
      </c>
      <c r="AR2266" s="117" t="s">
        <v>1836</v>
      </c>
      <c r="AS2266" s="140">
        <v>5106224</v>
      </c>
      <c r="AT2266" s="117"/>
      <c r="AU2266" s="117"/>
    </row>
    <row r="2267" spans="43:47" ht="30" customHeight="1">
      <c r="AQ2267" s="117" t="s">
        <v>63</v>
      </c>
      <c r="AR2267" s="117" t="s">
        <v>1854</v>
      </c>
      <c r="AS2267" s="140">
        <v>5106174</v>
      </c>
      <c r="AT2267" s="117"/>
      <c r="AU2267" s="117"/>
    </row>
    <row r="2268" spans="43:47" ht="30" customHeight="1">
      <c r="AQ2268" s="117" t="s">
        <v>63</v>
      </c>
      <c r="AR2268" s="117" t="s">
        <v>1872</v>
      </c>
      <c r="AS2268" s="140">
        <v>5106232</v>
      </c>
      <c r="AT2268" s="117"/>
      <c r="AU2268" s="117"/>
    </row>
    <row r="2269" spans="43:47" ht="30" customHeight="1">
      <c r="AQ2269" s="117" t="s">
        <v>63</v>
      </c>
      <c r="AR2269" s="117" t="s">
        <v>1888</v>
      </c>
      <c r="AS2269" s="140">
        <v>5106190</v>
      </c>
      <c r="AT2269" s="117"/>
      <c r="AU2269" s="117"/>
    </row>
    <row r="2270" spans="43:47" ht="30" customHeight="1">
      <c r="AQ2270" s="117" t="s">
        <v>63</v>
      </c>
      <c r="AR2270" s="117" t="s">
        <v>1905</v>
      </c>
      <c r="AS2270" s="140">
        <v>5106240</v>
      </c>
      <c r="AT2270" s="117"/>
      <c r="AU2270" s="117"/>
    </row>
    <row r="2271" spans="43:47" ht="30" customHeight="1">
      <c r="AQ2271" s="117" t="s">
        <v>63</v>
      </c>
      <c r="AR2271" s="117" t="s">
        <v>1923</v>
      </c>
      <c r="AS2271" s="140">
        <v>5106257</v>
      </c>
      <c r="AT2271" s="117"/>
      <c r="AU2271" s="117"/>
    </row>
    <row r="2272" spans="43:47" ht="30" customHeight="1">
      <c r="AQ2272" s="117" t="s">
        <v>63</v>
      </c>
      <c r="AR2272" s="117" t="s">
        <v>1940</v>
      </c>
      <c r="AS2272" s="140">
        <v>5106273</v>
      </c>
      <c r="AT2272" s="117"/>
      <c r="AU2272" s="117"/>
    </row>
    <row r="2273" spans="43:47" ht="30" customHeight="1">
      <c r="AQ2273" s="117" t="s">
        <v>63</v>
      </c>
      <c r="AR2273" s="117" t="s">
        <v>1956</v>
      </c>
      <c r="AS2273" s="140">
        <v>5106265</v>
      </c>
      <c r="AT2273" s="117"/>
      <c r="AU2273" s="117"/>
    </row>
    <row r="2274" spans="43:47" ht="30" customHeight="1">
      <c r="AQ2274" s="117" t="s">
        <v>63</v>
      </c>
      <c r="AR2274" s="117" t="s">
        <v>1973</v>
      </c>
      <c r="AS2274" s="140">
        <v>5106315</v>
      </c>
      <c r="AT2274" s="117"/>
      <c r="AU2274" s="117"/>
    </row>
    <row r="2275" spans="43:47" ht="30" customHeight="1">
      <c r="AQ2275" s="117" t="s">
        <v>63</v>
      </c>
      <c r="AR2275" s="117" t="s">
        <v>1991</v>
      </c>
      <c r="AS2275" s="140">
        <v>5106281</v>
      </c>
      <c r="AT2275" s="117"/>
      <c r="AU2275" s="117"/>
    </row>
    <row r="2276" spans="43:47" ht="30" customHeight="1">
      <c r="AQ2276" s="117" t="s">
        <v>63</v>
      </c>
      <c r="AR2276" s="117" t="s">
        <v>2008</v>
      </c>
      <c r="AS2276" s="140">
        <v>5106299</v>
      </c>
      <c r="AT2276" s="117"/>
      <c r="AU2276" s="117"/>
    </row>
    <row r="2277" spans="43:47" ht="30" customHeight="1">
      <c r="AQ2277" s="117" t="s">
        <v>63</v>
      </c>
      <c r="AR2277" s="117" t="s">
        <v>2026</v>
      </c>
      <c r="AS2277" s="140">
        <v>5106307</v>
      </c>
      <c r="AT2277" s="117"/>
      <c r="AU2277" s="117"/>
    </row>
    <row r="2278" spans="43:47" ht="30" customHeight="1">
      <c r="AQ2278" s="117" t="s">
        <v>63</v>
      </c>
      <c r="AR2278" s="117" t="s">
        <v>2044</v>
      </c>
      <c r="AS2278" s="140">
        <v>5106372</v>
      </c>
      <c r="AT2278" s="117"/>
      <c r="AU2278" s="117"/>
    </row>
    <row r="2279" spans="43:47" ht="30" customHeight="1">
      <c r="AQ2279" s="117" t="s">
        <v>63</v>
      </c>
      <c r="AR2279" s="117" t="s">
        <v>2062</v>
      </c>
      <c r="AS2279" s="140">
        <v>5106422</v>
      </c>
      <c r="AT2279" s="117"/>
      <c r="AU2279" s="117"/>
    </row>
    <row r="2280" spans="43:47" ht="30" customHeight="1">
      <c r="AQ2280" s="117" t="s">
        <v>63</v>
      </c>
      <c r="AR2280" s="117" t="s">
        <v>2079</v>
      </c>
      <c r="AS2280" s="140">
        <v>5106455</v>
      </c>
      <c r="AT2280" s="117"/>
      <c r="AU2280" s="117"/>
    </row>
    <row r="2281" spans="43:47" ht="30" customHeight="1">
      <c r="AQ2281" s="117" t="s">
        <v>63</v>
      </c>
      <c r="AR2281" s="117" t="s">
        <v>2094</v>
      </c>
      <c r="AS2281" s="140">
        <v>5106505</v>
      </c>
      <c r="AT2281" s="117"/>
      <c r="AU2281" s="117"/>
    </row>
    <row r="2282" spans="43:47" ht="30" customHeight="1">
      <c r="AQ2282" s="117" t="s">
        <v>63</v>
      </c>
      <c r="AR2282" s="117" t="s">
        <v>2111</v>
      </c>
      <c r="AS2282" s="140">
        <v>5106653</v>
      </c>
      <c r="AT2282" s="117"/>
      <c r="AU2282" s="117"/>
    </row>
    <row r="2283" spans="43:47" ht="30" customHeight="1">
      <c r="AQ2283" s="117" t="s">
        <v>63</v>
      </c>
      <c r="AR2283" s="117" t="s">
        <v>2126</v>
      </c>
      <c r="AS2283" s="140">
        <v>5106703</v>
      </c>
      <c r="AT2283" s="117"/>
      <c r="AU2283" s="117"/>
    </row>
    <row r="2284" spans="43:47" ht="30" customHeight="1">
      <c r="AQ2284" s="117" t="s">
        <v>63</v>
      </c>
      <c r="AR2284" s="117" t="s">
        <v>2143</v>
      </c>
      <c r="AS2284" s="140">
        <v>5106752</v>
      </c>
      <c r="AT2284" s="117"/>
      <c r="AU2284" s="117"/>
    </row>
    <row r="2285" spans="43:47" ht="30" customHeight="1">
      <c r="AQ2285" s="117" t="s">
        <v>63</v>
      </c>
      <c r="AR2285" s="117" t="s">
        <v>2159</v>
      </c>
      <c r="AS2285" s="140">
        <v>5106778</v>
      </c>
      <c r="AT2285" s="117"/>
      <c r="AU2285" s="117"/>
    </row>
    <row r="2286" spans="43:47" ht="30" customHeight="1">
      <c r="AQ2286" s="117" t="s">
        <v>63</v>
      </c>
      <c r="AR2286" s="117" t="s">
        <v>2176</v>
      </c>
      <c r="AS2286" s="140">
        <v>5106802</v>
      </c>
      <c r="AT2286" s="117"/>
      <c r="AU2286" s="117"/>
    </row>
    <row r="2287" spans="43:47" ht="30" customHeight="1">
      <c r="AQ2287" s="117" t="s">
        <v>63</v>
      </c>
      <c r="AR2287" s="117" t="s">
        <v>2193</v>
      </c>
      <c r="AS2287" s="140">
        <v>5106828</v>
      </c>
      <c r="AT2287" s="117"/>
      <c r="AU2287" s="117"/>
    </row>
    <row r="2288" spans="43:47" ht="30" customHeight="1">
      <c r="AQ2288" s="117" t="s">
        <v>63</v>
      </c>
      <c r="AR2288" s="117" t="s">
        <v>2209</v>
      </c>
      <c r="AS2288" s="140">
        <v>5106851</v>
      </c>
      <c r="AT2288" s="117"/>
      <c r="AU2288" s="117"/>
    </row>
    <row r="2289" spans="43:47" ht="30" customHeight="1">
      <c r="AQ2289" s="117" t="s">
        <v>63</v>
      </c>
      <c r="AR2289" s="117" t="s">
        <v>2224</v>
      </c>
      <c r="AS2289" s="140">
        <v>5107008</v>
      </c>
      <c r="AT2289" s="117"/>
      <c r="AU2289" s="117"/>
    </row>
    <row r="2290" spans="43:47" ht="30" customHeight="1">
      <c r="AQ2290" s="117" t="s">
        <v>63</v>
      </c>
      <c r="AR2290" s="117" t="s">
        <v>2240</v>
      </c>
      <c r="AS2290" s="140">
        <v>5107040</v>
      </c>
      <c r="AT2290" s="117"/>
      <c r="AU2290" s="117"/>
    </row>
    <row r="2291" spans="43:47" ht="30" customHeight="1">
      <c r="AQ2291" s="117" t="s">
        <v>63</v>
      </c>
      <c r="AR2291" s="117" t="s">
        <v>2254</v>
      </c>
      <c r="AS2291" s="140">
        <v>5107065</v>
      </c>
      <c r="AT2291" s="117"/>
      <c r="AU2291" s="117"/>
    </row>
    <row r="2292" spans="43:47" ht="30" customHeight="1">
      <c r="AQ2292" s="117" t="s">
        <v>63</v>
      </c>
      <c r="AR2292" s="117" t="s">
        <v>2269</v>
      </c>
      <c r="AS2292" s="140">
        <v>5107156</v>
      </c>
      <c r="AT2292" s="117"/>
      <c r="AU2292" s="117"/>
    </row>
    <row r="2293" spans="43:47" ht="30" customHeight="1">
      <c r="AQ2293" s="117" t="s">
        <v>63</v>
      </c>
      <c r="AR2293" s="117" t="s">
        <v>2285</v>
      </c>
      <c r="AS2293" s="140">
        <v>5107180</v>
      </c>
      <c r="AT2293" s="117"/>
      <c r="AU2293" s="117"/>
    </row>
    <row r="2294" spans="43:47" ht="30" customHeight="1">
      <c r="AQ2294" s="117" t="s">
        <v>63</v>
      </c>
      <c r="AR2294" s="117" t="s">
        <v>2301</v>
      </c>
      <c r="AS2294" s="140">
        <v>5107198</v>
      </c>
      <c r="AT2294" s="117"/>
      <c r="AU2294" s="117"/>
    </row>
    <row r="2295" spans="43:47" ht="30" customHeight="1">
      <c r="AQ2295" s="117" t="s">
        <v>63</v>
      </c>
      <c r="AR2295" s="117" t="s">
        <v>469</v>
      </c>
      <c r="AS2295" s="140">
        <v>5107206</v>
      </c>
      <c r="AT2295" s="117"/>
      <c r="AU2295" s="117"/>
    </row>
    <row r="2296" spans="43:47" ht="30" customHeight="1">
      <c r="AQ2296" s="117" t="s">
        <v>63</v>
      </c>
      <c r="AR2296" s="117" t="s">
        <v>2330</v>
      </c>
      <c r="AS2296" s="140">
        <v>5107578</v>
      </c>
      <c r="AT2296" s="117"/>
      <c r="AU2296" s="117"/>
    </row>
    <row r="2297" spans="43:47" ht="30" customHeight="1">
      <c r="AQ2297" s="117" t="s">
        <v>63</v>
      </c>
      <c r="AR2297" s="117" t="s">
        <v>2346</v>
      </c>
      <c r="AS2297" s="140">
        <v>5107602</v>
      </c>
      <c r="AT2297" s="117"/>
      <c r="AU2297" s="117"/>
    </row>
    <row r="2298" spans="43:47" ht="30" customHeight="1">
      <c r="AQ2298" s="117" t="s">
        <v>63</v>
      </c>
      <c r="AR2298" s="117" t="s">
        <v>2362</v>
      </c>
      <c r="AS2298" s="140">
        <v>5107701</v>
      </c>
      <c r="AT2298" s="117"/>
      <c r="AU2298" s="117"/>
    </row>
    <row r="2299" spans="43:47" ht="30" customHeight="1">
      <c r="AQ2299" s="117" t="s">
        <v>63</v>
      </c>
      <c r="AR2299" s="117" t="s">
        <v>2376</v>
      </c>
      <c r="AS2299" s="140">
        <v>5107750</v>
      </c>
      <c r="AT2299" s="117"/>
      <c r="AU2299" s="117"/>
    </row>
    <row r="2300" spans="43:47" ht="30" customHeight="1">
      <c r="AQ2300" s="117" t="s">
        <v>63</v>
      </c>
      <c r="AR2300" s="117" t="s">
        <v>2391</v>
      </c>
      <c r="AS2300" s="140">
        <v>5107248</v>
      </c>
      <c r="AT2300" s="117"/>
      <c r="AU2300" s="117"/>
    </row>
    <row r="2301" spans="43:47" ht="30" customHeight="1">
      <c r="AQ2301" s="117" t="s">
        <v>63</v>
      </c>
      <c r="AR2301" s="117" t="s">
        <v>2407</v>
      </c>
      <c r="AS2301" s="140">
        <v>5107743</v>
      </c>
      <c r="AT2301" s="117"/>
      <c r="AU2301" s="117"/>
    </row>
    <row r="2302" spans="43:47" ht="30" customHeight="1">
      <c r="AQ2302" s="117" t="s">
        <v>63</v>
      </c>
      <c r="AR2302" s="117" t="s">
        <v>2423</v>
      </c>
      <c r="AS2302" s="140">
        <v>5107768</v>
      </c>
      <c r="AT2302" s="117"/>
      <c r="AU2302" s="117"/>
    </row>
    <row r="2303" spans="43:47" ht="30" customHeight="1">
      <c r="AQ2303" s="117" t="s">
        <v>63</v>
      </c>
      <c r="AR2303" s="117" t="s">
        <v>2439</v>
      </c>
      <c r="AS2303" s="140">
        <v>5107776</v>
      </c>
      <c r="AT2303" s="117"/>
      <c r="AU2303" s="117"/>
    </row>
    <row r="2304" spans="43:47" ht="30" customHeight="1">
      <c r="AQ2304" s="117" t="s">
        <v>63</v>
      </c>
      <c r="AR2304" s="117" t="s">
        <v>2455</v>
      </c>
      <c r="AS2304" s="140">
        <v>5107263</v>
      </c>
      <c r="AT2304" s="117"/>
      <c r="AU2304" s="117"/>
    </row>
    <row r="2305" spans="43:47" ht="30" customHeight="1">
      <c r="AQ2305" s="117" t="s">
        <v>63</v>
      </c>
      <c r="AR2305" s="117" t="s">
        <v>2468</v>
      </c>
      <c r="AS2305" s="140">
        <v>5107792</v>
      </c>
      <c r="AT2305" s="117"/>
      <c r="AU2305" s="117"/>
    </row>
    <row r="2306" spans="43:47" ht="30" customHeight="1">
      <c r="AQ2306" s="117" t="s">
        <v>63</v>
      </c>
      <c r="AR2306" s="117" t="s">
        <v>2484</v>
      </c>
      <c r="AS2306" s="140">
        <v>5107800</v>
      </c>
      <c r="AT2306" s="117"/>
      <c r="AU2306" s="117"/>
    </row>
    <row r="2307" spans="43:47" ht="30" customHeight="1">
      <c r="AQ2307" s="117" t="s">
        <v>63</v>
      </c>
      <c r="AR2307" s="117" t="s">
        <v>2500</v>
      </c>
      <c r="AS2307" s="140">
        <v>5107859</v>
      </c>
      <c r="AT2307" s="117"/>
      <c r="AU2307" s="117"/>
    </row>
    <row r="2308" spans="43:47" ht="30" customHeight="1">
      <c r="AQ2308" s="117" t="s">
        <v>63</v>
      </c>
      <c r="AR2308" s="117" t="s">
        <v>2514</v>
      </c>
      <c r="AS2308" s="140">
        <v>5107297</v>
      </c>
      <c r="AT2308" s="117"/>
      <c r="AU2308" s="117"/>
    </row>
    <row r="2309" spans="43:47" ht="30" customHeight="1">
      <c r="AQ2309" s="117" t="s">
        <v>63</v>
      </c>
      <c r="AR2309" s="117" t="s">
        <v>2529</v>
      </c>
      <c r="AS2309" s="140">
        <v>5107305</v>
      </c>
      <c r="AT2309" s="117"/>
      <c r="AU2309" s="117"/>
    </row>
    <row r="2310" spans="43:47" ht="30" customHeight="1">
      <c r="AQ2310" s="117" t="s">
        <v>63</v>
      </c>
      <c r="AR2310" s="117" t="s">
        <v>2545</v>
      </c>
      <c r="AS2310" s="140">
        <v>5107354</v>
      </c>
      <c r="AT2310" s="117"/>
      <c r="AU2310" s="117"/>
    </row>
    <row r="2311" spans="43:47" ht="30" customHeight="1">
      <c r="AQ2311" s="117" t="s">
        <v>63</v>
      </c>
      <c r="AR2311" s="117" t="s">
        <v>2560</v>
      </c>
      <c r="AS2311" s="140">
        <v>5107107</v>
      </c>
      <c r="AT2311" s="117"/>
      <c r="AU2311" s="117"/>
    </row>
    <row r="2312" spans="43:47" ht="30" customHeight="1">
      <c r="AQ2312" s="117" t="s">
        <v>63</v>
      </c>
      <c r="AR2312" s="117" t="s">
        <v>2575</v>
      </c>
      <c r="AS2312" s="140">
        <v>5107404</v>
      </c>
      <c r="AT2312" s="117"/>
      <c r="AU2312" s="117"/>
    </row>
    <row r="2313" spans="43:47" ht="30" customHeight="1">
      <c r="AQ2313" s="117" t="s">
        <v>63</v>
      </c>
      <c r="AR2313" s="117" t="s">
        <v>2590</v>
      </c>
      <c r="AS2313" s="140">
        <v>5107875</v>
      </c>
      <c r="AT2313" s="117"/>
      <c r="AU2313" s="117"/>
    </row>
    <row r="2314" spans="43:47" ht="30" customHeight="1">
      <c r="AQ2314" s="117" t="s">
        <v>63</v>
      </c>
      <c r="AR2314" s="117" t="s">
        <v>2606</v>
      </c>
      <c r="AS2314" s="140">
        <v>5107883</v>
      </c>
      <c r="AT2314" s="117"/>
      <c r="AU2314" s="117"/>
    </row>
    <row r="2315" spans="43:47" ht="30" customHeight="1">
      <c r="AQ2315" s="117" t="s">
        <v>63</v>
      </c>
      <c r="AR2315" s="117" t="s">
        <v>2620</v>
      </c>
      <c r="AS2315" s="140">
        <v>5107909</v>
      </c>
      <c r="AT2315" s="117"/>
      <c r="AU2315" s="117"/>
    </row>
    <row r="2316" spans="43:47" ht="30" customHeight="1">
      <c r="AQ2316" s="117" t="s">
        <v>63</v>
      </c>
      <c r="AR2316" s="117" t="s">
        <v>2633</v>
      </c>
      <c r="AS2316" s="140">
        <v>5107925</v>
      </c>
      <c r="AT2316" s="117"/>
      <c r="AU2316" s="117"/>
    </row>
    <row r="2317" spans="43:47" ht="30" customHeight="1">
      <c r="AQ2317" s="117" t="s">
        <v>63</v>
      </c>
      <c r="AR2317" s="117" t="s">
        <v>2648</v>
      </c>
      <c r="AS2317" s="140">
        <v>5107941</v>
      </c>
      <c r="AT2317" s="117"/>
      <c r="AU2317" s="117"/>
    </row>
    <row r="2318" spans="43:47" ht="30" customHeight="1">
      <c r="AQ2318" s="117" t="s">
        <v>63</v>
      </c>
      <c r="AR2318" s="117" t="s">
        <v>2661</v>
      </c>
      <c r="AS2318" s="140">
        <v>5107958</v>
      </c>
      <c r="AT2318" s="117"/>
      <c r="AU2318" s="117"/>
    </row>
    <row r="2319" spans="43:47" ht="30" customHeight="1">
      <c r="AQ2319" s="117" t="s">
        <v>63</v>
      </c>
      <c r="AR2319" s="117" t="s">
        <v>2675</v>
      </c>
      <c r="AS2319" s="140">
        <v>5108006</v>
      </c>
      <c r="AT2319" s="117"/>
      <c r="AU2319" s="117"/>
    </row>
    <row r="2320" spans="43:47" ht="30" customHeight="1">
      <c r="AQ2320" s="117" t="s">
        <v>63</v>
      </c>
      <c r="AR2320" s="117" t="s">
        <v>2690</v>
      </c>
      <c r="AS2320" s="140">
        <v>5108055</v>
      </c>
      <c r="AT2320" s="117"/>
      <c r="AU2320" s="117"/>
    </row>
    <row r="2321" spans="43:47" ht="30" customHeight="1">
      <c r="AQ2321" s="117" t="s">
        <v>63</v>
      </c>
      <c r="AR2321" s="117" t="s">
        <v>2706</v>
      </c>
      <c r="AS2321" s="140">
        <v>5108105</v>
      </c>
      <c r="AT2321" s="117"/>
      <c r="AU2321" s="117"/>
    </row>
    <row r="2322" spans="43:47" ht="30" customHeight="1">
      <c r="AQ2322" s="117" t="s">
        <v>63</v>
      </c>
      <c r="AR2322" s="117" t="s">
        <v>2721</v>
      </c>
      <c r="AS2322" s="140">
        <v>5108204</v>
      </c>
      <c r="AT2322" s="117"/>
      <c r="AU2322" s="117"/>
    </row>
    <row r="2323" spans="43:47" ht="30" customHeight="1">
      <c r="AQ2323" s="117" t="s">
        <v>63</v>
      </c>
      <c r="AR2323" s="117" t="s">
        <v>2737</v>
      </c>
      <c r="AS2323" s="140">
        <v>5108303</v>
      </c>
      <c r="AT2323" s="117"/>
      <c r="AU2323" s="117"/>
    </row>
    <row r="2324" spans="43:47" ht="30" customHeight="1">
      <c r="AQ2324" s="117" t="s">
        <v>63</v>
      </c>
      <c r="AR2324" s="117" t="s">
        <v>2752</v>
      </c>
      <c r="AS2324" s="140">
        <v>5108352</v>
      </c>
      <c r="AT2324" s="117"/>
      <c r="AU2324" s="117"/>
    </row>
    <row r="2325" spans="43:47" ht="30" customHeight="1">
      <c r="AQ2325" s="117" t="s">
        <v>63</v>
      </c>
      <c r="AR2325" s="117" t="s">
        <v>2767</v>
      </c>
      <c r="AS2325" s="140">
        <v>5108402</v>
      </c>
      <c r="AT2325" s="117"/>
      <c r="AU2325" s="117"/>
    </row>
    <row r="2326" spans="43:47" ht="30" customHeight="1">
      <c r="AQ2326" s="117" t="s">
        <v>63</v>
      </c>
      <c r="AR2326" s="117" t="s">
        <v>2783</v>
      </c>
      <c r="AS2326" s="140">
        <v>5108501</v>
      </c>
      <c r="AT2326" s="117"/>
      <c r="AU2326" s="117"/>
    </row>
    <row r="2327" spans="43:47" ht="30" customHeight="1">
      <c r="AQ2327" s="117" t="s">
        <v>63</v>
      </c>
      <c r="AR2327" s="117" t="s">
        <v>2798</v>
      </c>
      <c r="AS2327" s="140">
        <v>5105507</v>
      </c>
      <c r="AT2327" s="117"/>
      <c r="AU2327" s="117"/>
    </row>
    <row r="2328" spans="43:47" ht="30" customHeight="1">
      <c r="AQ2328" s="117" t="s">
        <v>63</v>
      </c>
      <c r="AR2328" s="117" t="s">
        <v>2813</v>
      </c>
      <c r="AS2328" s="140">
        <v>5108600</v>
      </c>
      <c r="AT2328" s="117"/>
      <c r="AU2328" s="117"/>
    </row>
    <row r="2329" spans="43:47" ht="30" customHeight="1">
      <c r="AQ2329" s="117" t="s">
        <v>65</v>
      </c>
      <c r="AR2329" s="117" t="s">
        <v>102</v>
      </c>
      <c r="AS2329" s="140">
        <v>1500107</v>
      </c>
      <c r="AT2329" s="117"/>
      <c r="AU2329" s="117"/>
    </row>
    <row r="2330" spans="43:47" ht="30" customHeight="1">
      <c r="AQ2330" s="117" t="s">
        <v>65</v>
      </c>
      <c r="AR2330" s="117" t="s">
        <v>127</v>
      </c>
      <c r="AS2330" s="140">
        <v>1500131</v>
      </c>
      <c r="AT2330" s="117"/>
      <c r="AU2330" s="117"/>
    </row>
    <row r="2331" spans="43:47" ht="30" customHeight="1">
      <c r="AQ2331" s="117" t="s">
        <v>65</v>
      </c>
      <c r="AR2331" s="117" t="s">
        <v>153</v>
      </c>
      <c r="AS2331" s="140">
        <v>1500206</v>
      </c>
      <c r="AT2331" s="117"/>
      <c r="AU2331" s="117"/>
    </row>
    <row r="2332" spans="43:47" ht="30" customHeight="1">
      <c r="AQ2332" s="117" t="s">
        <v>65</v>
      </c>
      <c r="AR2332" s="117" t="s">
        <v>178</v>
      </c>
      <c r="AS2332" s="140">
        <v>1500305</v>
      </c>
      <c r="AT2332" s="117"/>
      <c r="AU2332" s="117"/>
    </row>
    <row r="2333" spans="43:47" ht="30" customHeight="1">
      <c r="AQ2333" s="117" t="s">
        <v>65</v>
      </c>
      <c r="AR2333" s="117" t="s">
        <v>204</v>
      </c>
      <c r="AS2333" s="140">
        <v>1500347</v>
      </c>
      <c r="AT2333" s="117"/>
      <c r="AU2333" s="117"/>
    </row>
    <row r="2334" spans="43:47" ht="30" customHeight="1">
      <c r="AQ2334" s="117" t="s">
        <v>65</v>
      </c>
      <c r="AR2334" s="117" t="s">
        <v>229</v>
      </c>
      <c r="AS2334" s="140">
        <v>1500404</v>
      </c>
      <c r="AT2334" s="117"/>
      <c r="AU2334" s="117"/>
    </row>
    <row r="2335" spans="43:47" ht="30" customHeight="1">
      <c r="AQ2335" s="117" t="s">
        <v>65</v>
      </c>
      <c r="AR2335" s="117" t="s">
        <v>254</v>
      </c>
      <c r="AS2335" s="140">
        <v>1500503</v>
      </c>
      <c r="AT2335" s="117"/>
      <c r="AU2335" s="117"/>
    </row>
    <row r="2336" spans="43:47" ht="30" customHeight="1">
      <c r="AQ2336" s="117" t="s">
        <v>65</v>
      </c>
      <c r="AR2336" s="117" t="s">
        <v>279</v>
      </c>
      <c r="AS2336" s="140">
        <v>1500602</v>
      </c>
      <c r="AT2336" s="117"/>
      <c r="AU2336" s="117"/>
    </row>
    <row r="2337" spans="43:47" ht="30" customHeight="1">
      <c r="AQ2337" s="117" t="s">
        <v>65</v>
      </c>
      <c r="AR2337" s="117" t="s">
        <v>305</v>
      </c>
      <c r="AS2337" s="140">
        <v>1500701</v>
      </c>
      <c r="AT2337" s="117"/>
      <c r="AU2337" s="117"/>
    </row>
    <row r="2338" spans="43:47" ht="30" customHeight="1">
      <c r="AQ2338" s="117" t="s">
        <v>65</v>
      </c>
      <c r="AR2338" s="117" t="s">
        <v>331</v>
      </c>
      <c r="AS2338" s="140">
        <v>1500800</v>
      </c>
      <c r="AT2338" s="117"/>
      <c r="AU2338" s="117"/>
    </row>
    <row r="2339" spans="43:47" ht="30" customHeight="1">
      <c r="AQ2339" s="117" t="s">
        <v>65</v>
      </c>
      <c r="AR2339" s="117" t="s">
        <v>356</v>
      </c>
      <c r="AS2339" s="140">
        <v>1500859</v>
      </c>
      <c r="AT2339" s="117"/>
      <c r="AU2339" s="117"/>
    </row>
    <row r="2340" spans="43:47" ht="30" customHeight="1">
      <c r="AQ2340" s="117" t="s">
        <v>65</v>
      </c>
      <c r="AR2340" s="117" t="s">
        <v>380</v>
      </c>
      <c r="AS2340" s="140">
        <v>1500909</v>
      </c>
      <c r="AT2340" s="117"/>
      <c r="AU2340" s="117"/>
    </row>
    <row r="2341" spans="43:47" ht="30" customHeight="1">
      <c r="AQ2341" s="117" t="s">
        <v>65</v>
      </c>
      <c r="AR2341" s="117" t="s">
        <v>405</v>
      </c>
      <c r="AS2341" s="140">
        <v>1500958</v>
      </c>
      <c r="AT2341" s="117"/>
      <c r="AU2341" s="117"/>
    </row>
    <row r="2342" spans="43:47" ht="30" customHeight="1">
      <c r="AQ2342" s="117" t="s">
        <v>65</v>
      </c>
      <c r="AR2342" s="117" t="s">
        <v>430</v>
      </c>
      <c r="AS2342" s="140">
        <v>1501006</v>
      </c>
      <c r="AT2342" s="117"/>
      <c r="AU2342" s="117"/>
    </row>
    <row r="2343" spans="43:47" ht="30" customHeight="1">
      <c r="AQ2343" s="117" t="s">
        <v>65</v>
      </c>
      <c r="AR2343" s="117" t="s">
        <v>455</v>
      </c>
      <c r="AS2343" s="140">
        <v>1501105</v>
      </c>
      <c r="AT2343" s="117"/>
      <c r="AU2343" s="117"/>
    </row>
    <row r="2344" spans="43:47" ht="30" customHeight="1">
      <c r="AQ2344" s="117" t="s">
        <v>65</v>
      </c>
      <c r="AR2344" s="117" t="s">
        <v>481</v>
      </c>
      <c r="AS2344" s="140">
        <v>1501204</v>
      </c>
      <c r="AT2344" s="117"/>
      <c r="AU2344" s="117"/>
    </row>
    <row r="2345" spans="43:47" ht="30" customHeight="1">
      <c r="AQ2345" s="117" t="s">
        <v>65</v>
      </c>
      <c r="AR2345" s="117" t="s">
        <v>505</v>
      </c>
      <c r="AS2345" s="140">
        <v>1501253</v>
      </c>
      <c r="AT2345" s="117"/>
      <c r="AU2345" s="117"/>
    </row>
    <row r="2346" spans="43:47" ht="30" customHeight="1">
      <c r="AQ2346" s="117" t="s">
        <v>65</v>
      </c>
      <c r="AR2346" s="117" t="s">
        <v>528</v>
      </c>
      <c r="AS2346" s="140">
        <v>1501303</v>
      </c>
      <c r="AT2346" s="117"/>
      <c r="AU2346" s="117"/>
    </row>
    <row r="2347" spans="43:47" ht="30" customHeight="1">
      <c r="AQ2347" s="117" t="s">
        <v>65</v>
      </c>
      <c r="AR2347" s="117" t="s">
        <v>268</v>
      </c>
      <c r="AS2347" s="140">
        <v>1501402</v>
      </c>
      <c r="AT2347" s="117"/>
      <c r="AU2347" s="117"/>
    </row>
    <row r="2348" spans="43:47" ht="30" customHeight="1">
      <c r="AQ2348" s="117" t="s">
        <v>65</v>
      </c>
      <c r="AR2348" s="117" t="s">
        <v>574</v>
      </c>
      <c r="AS2348" s="140">
        <v>1501451</v>
      </c>
      <c r="AT2348" s="117"/>
      <c r="AU2348" s="117"/>
    </row>
    <row r="2349" spans="43:47" ht="30" customHeight="1">
      <c r="AQ2349" s="117" t="s">
        <v>65</v>
      </c>
      <c r="AR2349" s="117" t="s">
        <v>598</v>
      </c>
      <c r="AS2349" s="140">
        <v>1501501</v>
      </c>
      <c r="AT2349" s="117"/>
      <c r="AU2349" s="117"/>
    </row>
    <row r="2350" spans="43:47" ht="30" customHeight="1">
      <c r="AQ2350" s="117" t="s">
        <v>65</v>
      </c>
      <c r="AR2350" s="117" t="s">
        <v>621</v>
      </c>
      <c r="AS2350" s="140">
        <v>1501576</v>
      </c>
      <c r="AT2350" s="117"/>
      <c r="AU2350" s="117"/>
    </row>
    <row r="2351" spans="43:47" ht="30" customHeight="1">
      <c r="AQ2351" s="117" t="s">
        <v>65</v>
      </c>
      <c r="AR2351" s="117" t="s">
        <v>479</v>
      </c>
      <c r="AS2351" s="140">
        <v>1501600</v>
      </c>
      <c r="AT2351" s="117"/>
      <c r="AU2351" s="117"/>
    </row>
    <row r="2352" spans="43:47" ht="30" customHeight="1">
      <c r="AQ2352" s="117" t="s">
        <v>65</v>
      </c>
      <c r="AR2352" s="117" t="s">
        <v>663</v>
      </c>
      <c r="AS2352" s="140">
        <v>1501709</v>
      </c>
      <c r="AT2352" s="117"/>
      <c r="AU2352" s="117"/>
    </row>
    <row r="2353" spans="43:47" ht="30" customHeight="1">
      <c r="AQ2353" s="117" t="s">
        <v>65</v>
      </c>
      <c r="AR2353" s="117" t="s">
        <v>684</v>
      </c>
      <c r="AS2353" s="140">
        <v>1501725</v>
      </c>
      <c r="AT2353" s="117"/>
      <c r="AU2353" s="117"/>
    </row>
    <row r="2354" spans="43:47" ht="30" customHeight="1">
      <c r="AQ2354" s="117" t="s">
        <v>65</v>
      </c>
      <c r="AR2354" s="117" t="s">
        <v>704</v>
      </c>
      <c r="AS2354" s="140">
        <v>1501758</v>
      </c>
      <c r="AT2354" s="117"/>
      <c r="AU2354" s="117"/>
    </row>
    <row r="2355" spans="43:47" ht="30" customHeight="1">
      <c r="AQ2355" s="117" t="s">
        <v>65</v>
      </c>
      <c r="AR2355" s="117" t="s">
        <v>726</v>
      </c>
      <c r="AS2355" s="140">
        <v>1501782</v>
      </c>
      <c r="AT2355" s="117"/>
      <c r="AU2355" s="117"/>
    </row>
    <row r="2356" spans="43:47" ht="30" customHeight="1">
      <c r="AQ2356" s="117" t="s">
        <v>65</v>
      </c>
      <c r="AR2356" s="117" t="s">
        <v>748</v>
      </c>
      <c r="AS2356" s="140">
        <v>1501808</v>
      </c>
      <c r="AT2356" s="117"/>
      <c r="AU2356" s="117"/>
    </row>
    <row r="2357" spans="43:47" ht="30" customHeight="1">
      <c r="AQ2357" s="117" t="s">
        <v>65</v>
      </c>
      <c r="AR2357" s="117" t="s">
        <v>769</v>
      </c>
      <c r="AS2357" s="140">
        <v>1501907</v>
      </c>
      <c r="AT2357" s="117"/>
      <c r="AU2357" s="117"/>
    </row>
    <row r="2358" spans="43:47" ht="30" customHeight="1">
      <c r="AQ2358" s="117" t="s">
        <v>65</v>
      </c>
      <c r="AR2358" s="117" t="s">
        <v>792</v>
      </c>
      <c r="AS2358" s="140">
        <v>1502004</v>
      </c>
      <c r="AT2358" s="117"/>
      <c r="AU2358" s="117"/>
    </row>
    <row r="2359" spans="43:47" ht="30" customHeight="1">
      <c r="AQ2359" s="117" t="s">
        <v>65</v>
      </c>
      <c r="AR2359" s="117" t="s">
        <v>813</v>
      </c>
      <c r="AS2359" s="140">
        <v>1501956</v>
      </c>
      <c r="AT2359" s="117"/>
      <c r="AU2359" s="117"/>
    </row>
    <row r="2360" spans="43:47" ht="30" customHeight="1">
      <c r="AQ2360" s="117" t="s">
        <v>65</v>
      </c>
      <c r="AR2360" s="117" t="s">
        <v>833</v>
      </c>
      <c r="AS2360" s="140">
        <v>1502103</v>
      </c>
      <c r="AT2360" s="117"/>
      <c r="AU2360" s="117"/>
    </row>
    <row r="2361" spans="43:47" ht="30" customHeight="1">
      <c r="AQ2361" s="117" t="s">
        <v>65</v>
      </c>
      <c r="AR2361" s="117" t="s">
        <v>856</v>
      </c>
      <c r="AS2361" s="140">
        <v>1502152</v>
      </c>
      <c r="AT2361" s="117"/>
      <c r="AU2361" s="117"/>
    </row>
    <row r="2362" spans="43:47" ht="30" customHeight="1">
      <c r="AQ2362" s="117" t="s">
        <v>65</v>
      </c>
      <c r="AR2362" s="117" t="s">
        <v>877</v>
      </c>
      <c r="AS2362" s="140">
        <v>1502202</v>
      </c>
      <c r="AT2362" s="117"/>
      <c r="AU2362" s="117"/>
    </row>
    <row r="2363" spans="43:47" ht="30" customHeight="1">
      <c r="AQ2363" s="117" t="s">
        <v>65</v>
      </c>
      <c r="AR2363" s="117" t="s">
        <v>900</v>
      </c>
      <c r="AS2363" s="140">
        <v>1502301</v>
      </c>
      <c r="AT2363" s="117"/>
      <c r="AU2363" s="117"/>
    </row>
    <row r="2364" spans="43:47" ht="30" customHeight="1">
      <c r="AQ2364" s="117" t="s">
        <v>65</v>
      </c>
      <c r="AR2364" s="117" t="s">
        <v>923</v>
      </c>
      <c r="AS2364" s="140">
        <v>1502400</v>
      </c>
      <c r="AT2364" s="117"/>
      <c r="AU2364" s="117"/>
    </row>
    <row r="2365" spans="43:47" ht="30" customHeight="1">
      <c r="AQ2365" s="117" t="s">
        <v>65</v>
      </c>
      <c r="AR2365" s="117" t="s">
        <v>946</v>
      </c>
      <c r="AS2365" s="140">
        <v>1502509</v>
      </c>
      <c r="AT2365" s="117"/>
      <c r="AU2365" s="117"/>
    </row>
    <row r="2366" spans="43:47" ht="30" customHeight="1">
      <c r="AQ2366" s="117" t="s">
        <v>65</v>
      </c>
      <c r="AR2366" s="117" t="s">
        <v>968</v>
      </c>
      <c r="AS2366" s="140">
        <v>1502608</v>
      </c>
      <c r="AT2366" s="117"/>
      <c r="AU2366" s="117"/>
    </row>
    <row r="2367" spans="43:47" ht="30" customHeight="1">
      <c r="AQ2367" s="117" t="s">
        <v>65</v>
      </c>
      <c r="AR2367" s="117" t="s">
        <v>990</v>
      </c>
      <c r="AS2367" s="140">
        <v>1502707</v>
      </c>
      <c r="AT2367" s="117"/>
      <c r="AU2367" s="117"/>
    </row>
    <row r="2368" spans="43:47" ht="30" customHeight="1">
      <c r="AQ2368" s="117" t="s">
        <v>65</v>
      </c>
      <c r="AR2368" s="117" t="s">
        <v>1013</v>
      </c>
      <c r="AS2368" s="140">
        <v>1502756</v>
      </c>
      <c r="AT2368" s="117"/>
      <c r="AU2368" s="117"/>
    </row>
    <row r="2369" spans="43:47" ht="30" customHeight="1">
      <c r="AQ2369" s="117" t="s">
        <v>65</v>
      </c>
      <c r="AR2369" s="117" t="s">
        <v>1035</v>
      </c>
      <c r="AS2369" s="140">
        <v>1502764</v>
      </c>
      <c r="AT2369" s="117"/>
      <c r="AU2369" s="117"/>
    </row>
    <row r="2370" spans="43:47" ht="30" customHeight="1">
      <c r="AQ2370" s="117" t="s">
        <v>65</v>
      </c>
      <c r="AR2370" s="117" t="s">
        <v>1057</v>
      </c>
      <c r="AS2370" s="140">
        <v>1502772</v>
      </c>
      <c r="AT2370" s="117"/>
      <c r="AU2370" s="117"/>
    </row>
    <row r="2371" spans="43:47" ht="30" customHeight="1">
      <c r="AQ2371" s="117" t="s">
        <v>65</v>
      </c>
      <c r="AR2371" s="117" t="s">
        <v>1079</v>
      </c>
      <c r="AS2371" s="140">
        <v>1502806</v>
      </c>
      <c r="AT2371" s="117"/>
      <c r="AU2371" s="117"/>
    </row>
    <row r="2372" spans="43:47" ht="30" customHeight="1">
      <c r="AQ2372" s="117" t="s">
        <v>65</v>
      </c>
      <c r="AR2372" s="117" t="s">
        <v>1101</v>
      </c>
      <c r="AS2372" s="140">
        <v>1502855</v>
      </c>
      <c r="AT2372" s="117"/>
      <c r="AU2372" s="117"/>
    </row>
    <row r="2373" spans="43:47" ht="30" customHeight="1">
      <c r="AQ2373" s="117" t="s">
        <v>65</v>
      </c>
      <c r="AR2373" s="117" t="s">
        <v>1124</v>
      </c>
      <c r="AS2373" s="140">
        <v>1502905</v>
      </c>
      <c r="AT2373" s="117"/>
      <c r="AU2373" s="117"/>
    </row>
    <row r="2374" spans="43:47" ht="30" customHeight="1">
      <c r="AQ2374" s="117" t="s">
        <v>65</v>
      </c>
      <c r="AR2374" s="117" t="s">
        <v>1147</v>
      </c>
      <c r="AS2374" s="140">
        <v>1502939</v>
      </c>
      <c r="AT2374" s="117"/>
      <c r="AU2374" s="117"/>
    </row>
    <row r="2375" spans="43:47" ht="30" customHeight="1">
      <c r="AQ2375" s="117" t="s">
        <v>65</v>
      </c>
      <c r="AR2375" s="117" t="s">
        <v>1170</v>
      </c>
      <c r="AS2375" s="140">
        <v>1502954</v>
      </c>
      <c r="AT2375" s="117"/>
      <c r="AU2375" s="117"/>
    </row>
    <row r="2376" spans="43:47" ht="30" customHeight="1">
      <c r="AQ2376" s="117" t="s">
        <v>65</v>
      </c>
      <c r="AR2376" s="117" t="s">
        <v>1193</v>
      </c>
      <c r="AS2376" s="140">
        <v>1503002</v>
      </c>
      <c r="AT2376" s="117"/>
      <c r="AU2376" s="117"/>
    </row>
    <row r="2377" spans="43:47" ht="30" customHeight="1">
      <c r="AQ2377" s="117" t="s">
        <v>65</v>
      </c>
      <c r="AR2377" s="117" t="s">
        <v>1215</v>
      </c>
      <c r="AS2377" s="140">
        <v>1503044</v>
      </c>
      <c r="AT2377" s="117"/>
      <c r="AU2377" s="117"/>
    </row>
    <row r="2378" spans="43:47" ht="30" customHeight="1">
      <c r="AQ2378" s="117" t="s">
        <v>65</v>
      </c>
      <c r="AR2378" s="117" t="s">
        <v>1236</v>
      </c>
      <c r="AS2378" s="140">
        <v>1503077</v>
      </c>
      <c r="AT2378" s="117"/>
      <c r="AU2378" s="117"/>
    </row>
    <row r="2379" spans="43:47" ht="30" customHeight="1">
      <c r="AQ2379" s="117" t="s">
        <v>65</v>
      </c>
      <c r="AR2379" s="117" t="s">
        <v>1259</v>
      </c>
      <c r="AS2379" s="140">
        <v>1503093</v>
      </c>
      <c r="AT2379" s="117"/>
      <c r="AU2379" s="117"/>
    </row>
    <row r="2380" spans="43:47" ht="30" customHeight="1">
      <c r="AQ2380" s="117" t="s">
        <v>65</v>
      </c>
      <c r="AR2380" s="117" t="s">
        <v>1282</v>
      </c>
      <c r="AS2380" s="140">
        <v>1503101</v>
      </c>
      <c r="AT2380" s="117"/>
      <c r="AU2380" s="117"/>
    </row>
    <row r="2381" spans="43:47" ht="30" customHeight="1">
      <c r="AQ2381" s="117" t="s">
        <v>65</v>
      </c>
      <c r="AR2381" s="117" t="s">
        <v>1303</v>
      </c>
      <c r="AS2381" s="140">
        <v>1503200</v>
      </c>
      <c r="AT2381" s="117"/>
      <c r="AU2381" s="117"/>
    </row>
    <row r="2382" spans="43:47" ht="30" customHeight="1">
      <c r="AQ2382" s="117" t="s">
        <v>65</v>
      </c>
      <c r="AR2382" s="117" t="s">
        <v>1325</v>
      </c>
      <c r="AS2382" s="140">
        <v>1503309</v>
      </c>
      <c r="AT2382" s="117"/>
      <c r="AU2382" s="117"/>
    </row>
    <row r="2383" spans="43:47" ht="30" customHeight="1">
      <c r="AQ2383" s="117" t="s">
        <v>65</v>
      </c>
      <c r="AR2383" s="117" t="s">
        <v>1347</v>
      </c>
      <c r="AS2383" s="140">
        <v>1503408</v>
      </c>
      <c r="AT2383" s="117"/>
      <c r="AU2383" s="117"/>
    </row>
    <row r="2384" spans="43:47" ht="30" customHeight="1">
      <c r="AQ2384" s="117" t="s">
        <v>65</v>
      </c>
      <c r="AR2384" s="117" t="s">
        <v>1368</v>
      </c>
      <c r="AS2384" s="140">
        <v>1503457</v>
      </c>
      <c r="AT2384" s="117"/>
      <c r="AU2384" s="117"/>
    </row>
    <row r="2385" spans="43:47" ht="30" customHeight="1">
      <c r="AQ2385" s="117" t="s">
        <v>65</v>
      </c>
      <c r="AR2385" s="117" t="s">
        <v>1390</v>
      </c>
      <c r="AS2385" s="140">
        <v>1503507</v>
      </c>
      <c r="AT2385" s="117"/>
      <c r="AU2385" s="117"/>
    </row>
    <row r="2386" spans="43:47" ht="30" customHeight="1">
      <c r="AQ2386" s="117" t="s">
        <v>65</v>
      </c>
      <c r="AR2386" s="117" t="s">
        <v>1412</v>
      </c>
      <c r="AS2386" s="140">
        <v>1503606</v>
      </c>
      <c r="AT2386" s="117"/>
      <c r="AU2386" s="117"/>
    </row>
    <row r="2387" spans="43:47" ht="30" customHeight="1">
      <c r="AQ2387" s="117" t="s">
        <v>65</v>
      </c>
      <c r="AR2387" s="117" t="s">
        <v>1434</v>
      </c>
      <c r="AS2387" s="140">
        <v>1503705</v>
      </c>
      <c r="AT2387" s="117"/>
      <c r="AU2387" s="117"/>
    </row>
    <row r="2388" spans="43:47" ht="30" customHeight="1">
      <c r="AQ2388" s="117" t="s">
        <v>65</v>
      </c>
      <c r="AR2388" s="117" t="s">
        <v>1455</v>
      </c>
      <c r="AS2388" s="140">
        <v>1503754</v>
      </c>
      <c r="AT2388" s="117"/>
      <c r="AU2388" s="117"/>
    </row>
    <row r="2389" spans="43:47" ht="30" customHeight="1">
      <c r="AQ2389" s="117" t="s">
        <v>65</v>
      </c>
      <c r="AR2389" s="117" t="s">
        <v>1475</v>
      </c>
      <c r="AS2389" s="140">
        <v>1503804</v>
      </c>
      <c r="AT2389" s="117"/>
      <c r="AU2389" s="117"/>
    </row>
    <row r="2390" spans="43:47" ht="30" customHeight="1">
      <c r="AQ2390" s="117" t="s">
        <v>65</v>
      </c>
      <c r="AR2390" s="117" t="s">
        <v>1497</v>
      </c>
      <c r="AS2390" s="140">
        <v>1503903</v>
      </c>
      <c r="AT2390" s="117"/>
      <c r="AU2390" s="117"/>
    </row>
    <row r="2391" spans="43:47" ht="30" customHeight="1">
      <c r="AQ2391" s="117" t="s">
        <v>65</v>
      </c>
      <c r="AR2391" s="117" t="s">
        <v>1517</v>
      </c>
      <c r="AS2391" s="140">
        <v>1504000</v>
      </c>
      <c r="AT2391" s="117"/>
      <c r="AU2391" s="117"/>
    </row>
    <row r="2392" spans="43:47" ht="30" customHeight="1">
      <c r="AQ2392" s="117" t="s">
        <v>65</v>
      </c>
      <c r="AR2392" s="117" t="s">
        <v>1538</v>
      </c>
      <c r="AS2392" s="140">
        <v>1504059</v>
      </c>
      <c r="AT2392" s="117"/>
      <c r="AU2392" s="117"/>
    </row>
    <row r="2393" spans="43:47" ht="30" customHeight="1">
      <c r="AQ2393" s="117" t="s">
        <v>65</v>
      </c>
      <c r="AR2393" s="117" t="s">
        <v>1559</v>
      </c>
      <c r="AS2393" s="140">
        <v>1504109</v>
      </c>
      <c r="AT2393" s="117"/>
      <c r="AU2393" s="117"/>
    </row>
    <row r="2394" spans="43:47" ht="30" customHeight="1">
      <c r="AQ2394" s="117" t="s">
        <v>65</v>
      </c>
      <c r="AR2394" s="117" t="s">
        <v>1578</v>
      </c>
      <c r="AS2394" s="140">
        <v>1504208</v>
      </c>
      <c r="AT2394" s="117"/>
      <c r="AU2394" s="117"/>
    </row>
    <row r="2395" spans="43:47" ht="30" customHeight="1">
      <c r="AQ2395" s="117" t="s">
        <v>65</v>
      </c>
      <c r="AR2395" s="117" t="s">
        <v>1598</v>
      </c>
      <c r="AS2395" s="140">
        <v>1504307</v>
      </c>
      <c r="AT2395" s="117"/>
      <c r="AU2395" s="117"/>
    </row>
    <row r="2396" spans="43:47" ht="30" customHeight="1">
      <c r="AQ2396" s="117" t="s">
        <v>65</v>
      </c>
      <c r="AR2396" s="117" t="s">
        <v>1618</v>
      </c>
      <c r="AS2396" s="140">
        <v>1504406</v>
      </c>
      <c r="AT2396" s="117"/>
      <c r="AU2396" s="117"/>
    </row>
    <row r="2397" spans="43:47" ht="30" customHeight="1">
      <c r="AQ2397" s="117" t="s">
        <v>65</v>
      </c>
      <c r="AR2397" s="117" t="s">
        <v>1639</v>
      </c>
      <c r="AS2397" s="140">
        <v>1504422</v>
      </c>
      <c r="AT2397" s="117"/>
      <c r="AU2397" s="117"/>
    </row>
    <row r="2398" spans="43:47" ht="30" customHeight="1">
      <c r="AQ2398" s="117" t="s">
        <v>65</v>
      </c>
      <c r="AR2398" s="117" t="s">
        <v>1660</v>
      </c>
      <c r="AS2398" s="140">
        <v>1504455</v>
      </c>
      <c r="AT2398" s="117"/>
      <c r="AU2398" s="117"/>
    </row>
    <row r="2399" spans="43:47" ht="30" customHeight="1">
      <c r="AQ2399" s="117" t="s">
        <v>65</v>
      </c>
      <c r="AR2399" s="117" t="s">
        <v>1680</v>
      </c>
      <c r="AS2399" s="140">
        <v>1504505</v>
      </c>
      <c r="AT2399" s="117"/>
      <c r="AU2399" s="117"/>
    </row>
    <row r="2400" spans="43:47" ht="30" customHeight="1">
      <c r="AQ2400" s="117" t="s">
        <v>65</v>
      </c>
      <c r="AR2400" s="117" t="s">
        <v>1701</v>
      </c>
      <c r="AS2400" s="140">
        <v>1504604</v>
      </c>
      <c r="AT2400" s="117"/>
      <c r="AU2400" s="117"/>
    </row>
    <row r="2401" spans="43:47" ht="30" customHeight="1">
      <c r="AQ2401" s="117" t="s">
        <v>65</v>
      </c>
      <c r="AR2401" s="117" t="s">
        <v>1721</v>
      </c>
      <c r="AS2401" s="140">
        <v>1504703</v>
      </c>
      <c r="AT2401" s="117"/>
      <c r="AU2401" s="117"/>
    </row>
    <row r="2402" spans="43:47" ht="30" customHeight="1">
      <c r="AQ2402" s="117" t="s">
        <v>65</v>
      </c>
      <c r="AR2402" s="117" t="s">
        <v>1742</v>
      </c>
      <c r="AS2402" s="140">
        <v>1504752</v>
      </c>
      <c r="AT2402" s="117"/>
      <c r="AU2402" s="117"/>
    </row>
    <row r="2403" spans="43:47" ht="30" customHeight="1">
      <c r="AQ2403" s="117" t="s">
        <v>65</v>
      </c>
      <c r="AR2403" s="117" t="s">
        <v>1762</v>
      </c>
      <c r="AS2403" s="140">
        <v>1504802</v>
      </c>
      <c r="AT2403" s="117"/>
      <c r="AU2403" s="117"/>
    </row>
    <row r="2404" spans="43:47" ht="30" customHeight="1">
      <c r="AQ2404" s="117" t="s">
        <v>65</v>
      </c>
      <c r="AR2404" s="117" t="s">
        <v>1782</v>
      </c>
      <c r="AS2404" s="140">
        <v>1504901</v>
      </c>
      <c r="AT2404" s="117"/>
      <c r="AU2404" s="117"/>
    </row>
    <row r="2405" spans="43:47" ht="30" customHeight="1">
      <c r="AQ2405" s="117" t="s">
        <v>65</v>
      </c>
      <c r="AR2405" s="117" t="s">
        <v>1802</v>
      </c>
      <c r="AS2405" s="140">
        <v>1504950</v>
      </c>
      <c r="AT2405" s="117"/>
      <c r="AU2405" s="117"/>
    </row>
    <row r="2406" spans="43:47" ht="30" customHeight="1">
      <c r="AQ2406" s="117" t="s">
        <v>65</v>
      </c>
      <c r="AR2406" s="117" t="s">
        <v>1820</v>
      </c>
      <c r="AS2406" s="140">
        <v>1504976</v>
      </c>
      <c r="AT2406" s="117"/>
      <c r="AU2406" s="117"/>
    </row>
    <row r="2407" spans="43:47" ht="30" customHeight="1">
      <c r="AQ2407" s="117" t="s">
        <v>65</v>
      </c>
      <c r="AR2407" s="117" t="s">
        <v>1839</v>
      </c>
      <c r="AS2407" s="140">
        <v>1505007</v>
      </c>
      <c r="AT2407" s="117"/>
      <c r="AU2407" s="117"/>
    </row>
    <row r="2408" spans="43:47" ht="30" customHeight="1">
      <c r="AQ2408" s="117" t="s">
        <v>65</v>
      </c>
      <c r="AR2408" s="117" t="s">
        <v>1856</v>
      </c>
      <c r="AS2408" s="140">
        <v>1505031</v>
      </c>
      <c r="AT2408" s="117"/>
      <c r="AU2408" s="117"/>
    </row>
    <row r="2409" spans="43:47" ht="30" customHeight="1">
      <c r="AQ2409" s="117" t="s">
        <v>65</v>
      </c>
      <c r="AR2409" s="117" t="s">
        <v>1874</v>
      </c>
      <c r="AS2409" s="140">
        <v>1505064</v>
      </c>
      <c r="AT2409" s="117"/>
      <c r="AU2409" s="117"/>
    </row>
    <row r="2410" spans="43:47" ht="30" customHeight="1">
      <c r="AQ2410" s="117" t="s">
        <v>65</v>
      </c>
      <c r="AR2410" s="117" t="s">
        <v>1890</v>
      </c>
      <c r="AS2410" s="140">
        <v>1505106</v>
      </c>
      <c r="AT2410" s="117"/>
      <c r="AU2410" s="117"/>
    </row>
    <row r="2411" spans="43:47" ht="30" customHeight="1">
      <c r="AQ2411" s="117" t="s">
        <v>65</v>
      </c>
      <c r="AR2411" s="117" t="s">
        <v>1907</v>
      </c>
      <c r="AS2411" s="140">
        <v>1505205</v>
      </c>
      <c r="AT2411" s="117"/>
      <c r="AU2411" s="117"/>
    </row>
    <row r="2412" spans="43:47" ht="30" customHeight="1">
      <c r="AQ2412" s="117" t="s">
        <v>65</v>
      </c>
      <c r="AR2412" s="117" t="s">
        <v>1925</v>
      </c>
      <c r="AS2412" s="140">
        <v>1505304</v>
      </c>
      <c r="AT2412" s="117"/>
      <c r="AU2412" s="117"/>
    </row>
    <row r="2413" spans="43:47" ht="30" customHeight="1">
      <c r="AQ2413" s="117" t="s">
        <v>65</v>
      </c>
      <c r="AR2413" s="117" t="s">
        <v>1941</v>
      </c>
      <c r="AS2413" s="140">
        <v>1505403</v>
      </c>
      <c r="AT2413" s="117"/>
      <c r="AU2413" s="117"/>
    </row>
    <row r="2414" spans="43:47" ht="30" customHeight="1">
      <c r="AQ2414" s="117" t="s">
        <v>65</v>
      </c>
      <c r="AR2414" s="117" t="s">
        <v>1957</v>
      </c>
      <c r="AS2414" s="140">
        <v>1505437</v>
      </c>
      <c r="AT2414" s="117"/>
      <c r="AU2414" s="117"/>
    </row>
    <row r="2415" spans="43:47" ht="30" customHeight="1">
      <c r="AQ2415" s="117" t="s">
        <v>65</v>
      </c>
      <c r="AR2415" s="117" t="s">
        <v>1975</v>
      </c>
      <c r="AS2415" s="140">
        <v>1505486</v>
      </c>
      <c r="AT2415" s="117"/>
      <c r="AU2415" s="117"/>
    </row>
    <row r="2416" spans="43:47" ht="30" customHeight="1">
      <c r="AQ2416" s="117" t="s">
        <v>65</v>
      </c>
      <c r="AR2416" s="117" t="s">
        <v>1993</v>
      </c>
      <c r="AS2416" s="140">
        <v>1505494</v>
      </c>
      <c r="AT2416" s="117"/>
      <c r="AU2416" s="117"/>
    </row>
    <row r="2417" spans="43:47" ht="30" customHeight="1">
      <c r="AQ2417" s="117" t="s">
        <v>65</v>
      </c>
      <c r="AR2417" s="117" t="s">
        <v>2010</v>
      </c>
      <c r="AS2417" s="140">
        <v>1505502</v>
      </c>
      <c r="AT2417" s="117"/>
      <c r="AU2417" s="117"/>
    </row>
    <row r="2418" spans="43:47" ht="30" customHeight="1">
      <c r="AQ2418" s="117" t="s">
        <v>65</v>
      </c>
      <c r="AR2418" s="117" t="s">
        <v>2028</v>
      </c>
      <c r="AS2418" s="140">
        <v>1505536</v>
      </c>
      <c r="AT2418" s="117"/>
      <c r="AU2418" s="117"/>
    </row>
    <row r="2419" spans="43:47" ht="30" customHeight="1">
      <c r="AQ2419" s="117" t="s">
        <v>65</v>
      </c>
      <c r="AR2419" s="117" t="s">
        <v>2046</v>
      </c>
      <c r="AS2419" s="140">
        <v>1505551</v>
      </c>
      <c r="AT2419" s="117"/>
      <c r="AU2419" s="117"/>
    </row>
    <row r="2420" spans="43:47" ht="30" customHeight="1">
      <c r="AQ2420" s="117" t="s">
        <v>65</v>
      </c>
      <c r="AR2420" s="117" t="s">
        <v>2064</v>
      </c>
      <c r="AS2420" s="140">
        <v>1505601</v>
      </c>
      <c r="AT2420" s="117"/>
      <c r="AU2420" s="117"/>
    </row>
    <row r="2421" spans="43:47" ht="30" customHeight="1">
      <c r="AQ2421" s="117" t="s">
        <v>65</v>
      </c>
      <c r="AR2421" s="117" t="s">
        <v>2081</v>
      </c>
      <c r="AS2421" s="140">
        <v>1505635</v>
      </c>
      <c r="AT2421" s="117"/>
      <c r="AU2421" s="117"/>
    </row>
    <row r="2422" spans="43:47" ht="30" customHeight="1">
      <c r="AQ2422" s="117" t="s">
        <v>65</v>
      </c>
      <c r="AR2422" s="117" t="s">
        <v>2096</v>
      </c>
      <c r="AS2422" s="140">
        <v>1505650</v>
      </c>
      <c r="AT2422" s="117"/>
      <c r="AU2422" s="117"/>
    </row>
    <row r="2423" spans="43:47" ht="30" customHeight="1">
      <c r="AQ2423" s="117" t="s">
        <v>65</v>
      </c>
      <c r="AR2423" s="117" t="s">
        <v>2113</v>
      </c>
      <c r="AS2423" s="140">
        <v>1505700</v>
      </c>
      <c r="AT2423" s="117"/>
      <c r="AU2423" s="117"/>
    </row>
    <row r="2424" spans="43:47" ht="30" customHeight="1">
      <c r="AQ2424" s="117" t="s">
        <v>65</v>
      </c>
      <c r="AR2424" s="117" t="s">
        <v>2128</v>
      </c>
      <c r="AS2424" s="140">
        <v>1505809</v>
      </c>
      <c r="AT2424" s="117"/>
      <c r="AU2424" s="117"/>
    </row>
    <row r="2425" spans="43:47" ht="30" customHeight="1">
      <c r="AQ2425" s="117" t="s">
        <v>65</v>
      </c>
      <c r="AR2425" s="117" t="s">
        <v>2145</v>
      </c>
      <c r="AS2425" s="140">
        <v>1505908</v>
      </c>
      <c r="AT2425" s="117"/>
      <c r="AU2425" s="117"/>
    </row>
    <row r="2426" spans="43:47" ht="30" customHeight="1">
      <c r="AQ2426" s="117" t="s">
        <v>65</v>
      </c>
      <c r="AR2426" s="117" t="s">
        <v>2161</v>
      </c>
      <c r="AS2426" s="140">
        <v>1506005</v>
      </c>
      <c r="AT2426" s="117"/>
      <c r="AU2426" s="117"/>
    </row>
    <row r="2427" spans="43:47" ht="30" customHeight="1">
      <c r="AQ2427" s="117" t="s">
        <v>65</v>
      </c>
      <c r="AR2427" s="117" t="s">
        <v>2178</v>
      </c>
      <c r="AS2427" s="140">
        <v>1506104</v>
      </c>
      <c r="AT2427" s="117"/>
      <c r="AU2427" s="117"/>
    </row>
    <row r="2428" spans="43:47" ht="30" customHeight="1">
      <c r="AQ2428" s="117" t="s">
        <v>65</v>
      </c>
      <c r="AR2428" s="117" t="s">
        <v>2195</v>
      </c>
      <c r="AS2428" s="140">
        <v>1506112</v>
      </c>
      <c r="AT2428" s="117"/>
      <c r="AU2428" s="117"/>
    </row>
    <row r="2429" spans="43:47" ht="30" customHeight="1">
      <c r="AQ2429" s="117" t="s">
        <v>65</v>
      </c>
      <c r="AR2429" s="117" t="s">
        <v>2210</v>
      </c>
      <c r="AS2429" s="140">
        <v>1506138</v>
      </c>
      <c r="AT2429" s="117"/>
      <c r="AU2429" s="117"/>
    </row>
    <row r="2430" spans="43:47" ht="30" customHeight="1">
      <c r="AQ2430" s="117" t="s">
        <v>65</v>
      </c>
      <c r="AR2430" s="117" t="s">
        <v>2226</v>
      </c>
      <c r="AS2430" s="140">
        <v>1506161</v>
      </c>
      <c r="AT2430" s="117"/>
      <c r="AU2430" s="117"/>
    </row>
    <row r="2431" spans="43:47" ht="30" customHeight="1">
      <c r="AQ2431" s="117" t="s">
        <v>65</v>
      </c>
      <c r="AR2431" s="117" t="s">
        <v>2242</v>
      </c>
      <c r="AS2431" s="140">
        <v>1506187</v>
      </c>
      <c r="AT2431" s="117"/>
      <c r="AU2431" s="117"/>
    </row>
    <row r="2432" spans="43:47" ht="30" customHeight="1">
      <c r="AQ2432" s="117" t="s">
        <v>65</v>
      </c>
      <c r="AR2432" s="117" t="s">
        <v>2256</v>
      </c>
      <c r="AS2432" s="140">
        <v>1506195</v>
      </c>
      <c r="AT2432" s="117"/>
      <c r="AU2432" s="117"/>
    </row>
    <row r="2433" spans="43:47" ht="30" customHeight="1">
      <c r="AQ2433" s="117" t="s">
        <v>65</v>
      </c>
      <c r="AR2433" s="117" t="s">
        <v>2271</v>
      </c>
      <c r="AS2433" s="140">
        <v>1506203</v>
      </c>
      <c r="AT2433" s="117"/>
      <c r="AU2433" s="117"/>
    </row>
    <row r="2434" spans="43:47" ht="30" customHeight="1">
      <c r="AQ2434" s="117" t="s">
        <v>65</v>
      </c>
      <c r="AR2434" s="117" t="s">
        <v>2287</v>
      </c>
      <c r="AS2434" s="140">
        <v>1506302</v>
      </c>
      <c r="AT2434" s="117"/>
      <c r="AU2434" s="117"/>
    </row>
    <row r="2435" spans="43:47" ht="30" customHeight="1">
      <c r="AQ2435" s="117" t="s">
        <v>65</v>
      </c>
      <c r="AR2435" s="117" t="s">
        <v>2303</v>
      </c>
      <c r="AS2435" s="140">
        <v>1506351</v>
      </c>
      <c r="AT2435" s="117"/>
      <c r="AU2435" s="117"/>
    </row>
    <row r="2436" spans="43:47" ht="30" customHeight="1">
      <c r="AQ2436" s="117" t="s">
        <v>65</v>
      </c>
      <c r="AR2436" s="117" t="s">
        <v>2316</v>
      </c>
      <c r="AS2436" s="140">
        <v>1506401</v>
      </c>
      <c r="AT2436" s="117"/>
      <c r="AU2436" s="117"/>
    </row>
    <row r="2437" spans="43:47" ht="30" customHeight="1">
      <c r="AQ2437" s="117" t="s">
        <v>65</v>
      </c>
      <c r="AR2437" s="117" t="s">
        <v>2332</v>
      </c>
      <c r="AS2437" s="140">
        <v>1506500</v>
      </c>
      <c r="AT2437" s="117"/>
      <c r="AU2437" s="117"/>
    </row>
    <row r="2438" spans="43:47" ht="30" customHeight="1">
      <c r="AQ2438" s="117" t="s">
        <v>65</v>
      </c>
      <c r="AR2438" s="117" t="s">
        <v>2348</v>
      </c>
      <c r="AS2438" s="140">
        <v>1506559</v>
      </c>
      <c r="AT2438" s="117"/>
      <c r="AU2438" s="117"/>
    </row>
    <row r="2439" spans="43:47" ht="30" customHeight="1">
      <c r="AQ2439" s="117" t="s">
        <v>65</v>
      </c>
      <c r="AR2439" s="117" t="s">
        <v>2364</v>
      </c>
      <c r="AS2439" s="140">
        <v>1506583</v>
      </c>
      <c r="AT2439" s="117"/>
      <c r="AU2439" s="117"/>
    </row>
    <row r="2440" spans="43:47" ht="30" customHeight="1">
      <c r="AQ2440" s="117" t="s">
        <v>65</v>
      </c>
      <c r="AR2440" s="117" t="s">
        <v>2378</v>
      </c>
      <c r="AS2440" s="140">
        <v>1506609</v>
      </c>
      <c r="AT2440" s="117"/>
      <c r="AU2440" s="117"/>
    </row>
    <row r="2441" spans="43:47" ht="30" customHeight="1">
      <c r="AQ2441" s="117" t="s">
        <v>65</v>
      </c>
      <c r="AR2441" s="117" t="s">
        <v>2393</v>
      </c>
      <c r="AS2441" s="140">
        <v>1506708</v>
      </c>
      <c r="AT2441" s="117"/>
      <c r="AU2441" s="117"/>
    </row>
    <row r="2442" spans="43:47" ht="30" customHeight="1">
      <c r="AQ2442" s="117" t="s">
        <v>65</v>
      </c>
      <c r="AR2442" s="117" t="s">
        <v>2409</v>
      </c>
      <c r="AS2442" s="140">
        <v>1506807</v>
      </c>
      <c r="AT2442" s="117"/>
      <c r="AU2442" s="117"/>
    </row>
    <row r="2443" spans="43:47" ht="30" customHeight="1">
      <c r="AQ2443" s="117" t="s">
        <v>65</v>
      </c>
      <c r="AR2443" s="117" t="s">
        <v>2425</v>
      </c>
      <c r="AS2443" s="140">
        <v>1506906</v>
      </c>
      <c r="AT2443" s="117"/>
      <c r="AU2443" s="117"/>
    </row>
    <row r="2444" spans="43:47" ht="30" customHeight="1">
      <c r="AQ2444" s="117" t="s">
        <v>65</v>
      </c>
      <c r="AR2444" s="117" t="s">
        <v>2441</v>
      </c>
      <c r="AS2444" s="140">
        <v>1507003</v>
      </c>
      <c r="AT2444" s="117"/>
      <c r="AU2444" s="117"/>
    </row>
    <row r="2445" spans="43:47" ht="30" customHeight="1">
      <c r="AQ2445" s="117" t="s">
        <v>65</v>
      </c>
      <c r="AR2445" s="117" t="s">
        <v>2457</v>
      </c>
      <c r="AS2445" s="140">
        <v>1507102</v>
      </c>
      <c r="AT2445" s="117"/>
      <c r="AU2445" s="117"/>
    </row>
    <row r="2446" spans="43:47" ht="30" customHeight="1">
      <c r="AQ2446" s="117" t="s">
        <v>65</v>
      </c>
      <c r="AR2446" s="117" t="s">
        <v>2470</v>
      </c>
      <c r="AS2446" s="140">
        <v>1507151</v>
      </c>
      <c r="AT2446" s="117"/>
      <c r="AU2446" s="117"/>
    </row>
    <row r="2447" spans="43:47" ht="30" customHeight="1">
      <c r="AQ2447" s="117" t="s">
        <v>65</v>
      </c>
      <c r="AR2447" s="117" t="s">
        <v>2486</v>
      </c>
      <c r="AS2447" s="140">
        <v>1507201</v>
      </c>
      <c r="AT2447" s="117"/>
      <c r="AU2447" s="117"/>
    </row>
    <row r="2448" spans="43:47" ht="30" customHeight="1">
      <c r="AQ2448" s="117" t="s">
        <v>65</v>
      </c>
      <c r="AR2448" s="117" t="s">
        <v>2501</v>
      </c>
      <c r="AS2448" s="140">
        <v>1507300</v>
      </c>
      <c r="AT2448" s="117"/>
      <c r="AU2448" s="117"/>
    </row>
    <row r="2449" spans="43:47" ht="30" customHeight="1">
      <c r="AQ2449" s="117" t="s">
        <v>65</v>
      </c>
      <c r="AR2449" s="117" t="s">
        <v>2516</v>
      </c>
      <c r="AS2449" s="140">
        <v>1507409</v>
      </c>
      <c r="AT2449" s="117"/>
      <c r="AU2449" s="117"/>
    </row>
    <row r="2450" spans="43:47" ht="30" customHeight="1">
      <c r="AQ2450" s="117" t="s">
        <v>65</v>
      </c>
      <c r="AR2450" s="117" t="s">
        <v>2531</v>
      </c>
      <c r="AS2450" s="140">
        <v>1507458</v>
      </c>
      <c r="AT2450" s="117"/>
      <c r="AU2450" s="117"/>
    </row>
    <row r="2451" spans="43:47" ht="30" customHeight="1">
      <c r="AQ2451" s="117" t="s">
        <v>65</v>
      </c>
      <c r="AR2451" s="117" t="s">
        <v>2547</v>
      </c>
      <c r="AS2451" s="140">
        <v>1507466</v>
      </c>
      <c r="AT2451" s="117"/>
      <c r="AU2451" s="117"/>
    </row>
    <row r="2452" spans="43:47" ht="30" customHeight="1">
      <c r="AQ2452" s="117" t="s">
        <v>65</v>
      </c>
      <c r="AR2452" s="117" t="s">
        <v>2562</v>
      </c>
      <c r="AS2452" s="140">
        <v>1507474</v>
      </c>
      <c r="AT2452" s="117"/>
      <c r="AU2452" s="117"/>
    </row>
    <row r="2453" spans="43:47" ht="30" customHeight="1">
      <c r="AQ2453" s="117" t="s">
        <v>65</v>
      </c>
      <c r="AR2453" s="117" t="s">
        <v>2577</v>
      </c>
      <c r="AS2453" s="140">
        <v>1507508</v>
      </c>
      <c r="AT2453" s="117"/>
      <c r="AU2453" s="117"/>
    </row>
    <row r="2454" spans="43:47" ht="30" customHeight="1">
      <c r="AQ2454" s="117" t="s">
        <v>65</v>
      </c>
      <c r="AR2454" s="117" t="s">
        <v>2592</v>
      </c>
      <c r="AS2454" s="140">
        <v>1507607</v>
      </c>
      <c r="AT2454" s="117"/>
      <c r="AU2454" s="117"/>
    </row>
    <row r="2455" spans="43:47" ht="30" customHeight="1">
      <c r="AQ2455" s="117" t="s">
        <v>65</v>
      </c>
      <c r="AR2455" s="117" t="s">
        <v>2608</v>
      </c>
      <c r="AS2455" s="140">
        <v>1507706</v>
      </c>
      <c r="AT2455" s="117"/>
      <c r="AU2455" s="117"/>
    </row>
    <row r="2456" spans="43:47" ht="30" customHeight="1">
      <c r="AQ2456" s="117" t="s">
        <v>65</v>
      </c>
      <c r="AR2456" s="117" t="s">
        <v>1861</v>
      </c>
      <c r="AS2456" s="140">
        <v>1507755</v>
      </c>
      <c r="AT2456" s="117"/>
      <c r="AU2456" s="117"/>
    </row>
    <row r="2457" spans="43:47" ht="30" customHeight="1">
      <c r="AQ2457" s="117" t="s">
        <v>65</v>
      </c>
      <c r="AR2457" s="117" t="s">
        <v>2635</v>
      </c>
      <c r="AS2457" s="140">
        <v>1507805</v>
      </c>
      <c r="AT2457" s="117"/>
      <c r="AU2457" s="117"/>
    </row>
    <row r="2458" spans="43:47" ht="30" customHeight="1">
      <c r="AQ2458" s="117" t="s">
        <v>65</v>
      </c>
      <c r="AR2458" s="117" t="s">
        <v>2649</v>
      </c>
      <c r="AS2458" s="140">
        <v>1507904</v>
      </c>
      <c r="AT2458" s="117"/>
      <c r="AU2458" s="117"/>
    </row>
    <row r="2459" spans="43:47" ht="30" customHeight="1">
      <c r="AQ2459" s="117" t="s">
        <v>65</v>
      </c>
      <c r="AR2459" s="117" t="s">
        <v>2662</v>
      </c>
      <c r="AS2459" s="140">
        <v>1507953</v>
      </c>
      <c r="AT2459" s="117"/>
      <c r="AU2459" s="117"/>
    </row>
    <row r="2460" spans="43:47" ht="30" customHeight="1">
      <c r="AQ2460" s="117" t="s">
        <v>65</v>
      </c>
      <c r="AR2460" s="117" t="s">
        <v>2676</v>
      </c>
      <c r="AS2460" s="140">
        <v>1507961</v>
      </c>
      <c r="AT2460" s="117"/>
      <c r="AU2460" s="117"/>
    </row>
    <row r="2461" spans="43:47" ht="30" customHeight="1">
      <c r="AQ2461" s="117" t="s">
        <v>65</v>
      </c>
      <c r="AR2461" s="117" t="s">
        <v>2692</v>
      </c>
      <c r="AS2461" s="140">
        <v>1507979</v>
      </c>
      <c r="AT2461" s="117"/>
      <c r="AU2461" s="117"/>
    </row>
    <row r="2462" spans="43:47" ht="30" customHeight="1">
      <c r="AQ2462" s="117" t="s">
        <v>65</v>
      </c>
      <c r="AR2462" s="117" t="s">
        <v>2708</v>
      </c>
      <c r="AS2462" s="140">
        <v>1508001</v>
      </c>
      <c r="AT2462" s="117"/>
      <c r="AU2462" s="117"/>
    </row>
    <row r="2463" spans="43:47" ht="30" customHeight="1">
      <c r="AQ2463" s="117" t="s">
        <v>65</v>
      </c>
      <c r="AR2463" s="117" t="s">
        <v>2723</v>
      </c>
      <c r="AS2463" s="140">
        <v>1508035</v>
      </c>
      <c r="AT2463" s="117"/>
      <c r="AU2463" s="117"/>
    </row>
    <row r="2464" spans="43:47" ht="30" customHeight="1">
      <c r="AQ2464" s="117" t="s">
        <v>65</v>
      </c>
      <c r="AR2464" s="117" t="s">
        <v>2739</v>
      </c>
      <c r="AS2464" s="140">
        <v>1508050</v>
      </c>
      <c r="AT2464" s="117"/>
      <c r="AU2464" s="117"/>
    </row>
    <row r="2465" spans="43:47" ht="30" customHeight="1">
      <c r="AQ2465" s="117" t="s">
        <v>65</v>
      </c>
      <c r="AR2465" s="117" t="s">
        <v>2754</v>
      </c>
      <c r="AS2465" s="140">
        <v>1508084</v>
      </c>
      <c r="AT2465" s="117"/>
      <c r="AU2465" s="117"/>
    </row>
    <row r="2466" spans="43:47" ht="30" customHeight="1">
      <c r="AQ2466" s="117" t="s">
        <v>65</v>
      </c>
      <c r="AR2466" s="117" t="s">
        <v>2769</v>
      </c>
      <c r="AS2466" s="140">
        <v>1508100</v>
      </c>
      <c r="AT2466" s="117"/>
      <c r="AU2466" s="117"/>
    </row>
    <row r="2467" spans="43:47" ht="30" customHeight="1">
      <c r="AQ2467" s="117" t="s">
        <v>65</v>
      </c>
      <c r="AR2467" s="117" t="s">
        <v>2785</v>
      </c>
      <c r="AS2467" s="140">
        <v>1508126</v>
      </c>
      <c r="AT2467" s="117"/>
      <c r="AU2467" s="117"/>
    </row>
    <row r="2468" spans="43:47" ht="30" customHeight="1">
      <c r="AQ2468" s="117" t="s">
        <v>65</v>
      </c>
      <c r="AR2468" s="117" t="s">
        <v>2800</v>
      </c>
      <c r="AS2468" s="140">
        <v>1508159</v>
      </c>
      <c r="AT2468" s="117"/>
      <c r="AU2468" s="117"/>
    </row>
    <row r="2469" spans="43:47" ht="30" customHeight="1">
      <c r="AQ2469" s="117" t="s">
        <v>65</v>
      </c>
      <c r="AR2469" s="117" t="s">
        <v>2815</v>
      </c>
      <c r="AS2469" s="140">
        <v>1508209</v>
      </c>
      <c r="AT2469" s="117"/>
      <c r="AU2469" s="117"/>
    </row>
    <row r="2470" spans="43:47" ht="30" customHeight="1">
      <c r="AQ2470" s="117" t="s">
        <v>65</v>
      </c>
      <c r="AR2470" s="117" t="s">
        <v>2829</v>
      </c>
      <c r="AS2470" s="140">
        <v>1508308</v>
      </c>
      <c r="AT2470" s="117"/>
      <c r="AU2470" s="117"/>
    </row>
    <row r="2471" spans="43:47" ht="30" customHeight="1">
      <c r="AQ2471" s="117" t="s">
        <v>65</v>
      </c>
      <c r="AR2471" s="117" t="s">
        <v>2841</v>
      </c>
      <c r="AS2471" s="140">
        <v>1508357</v>
      </c>
      <c r="AT2471" s="117"/>
      <c r="AU2471" s="117"/>
    </row>
    <row r="2472" spans="43:47" ht="30" customHeight="1">
      <c r="AQ2472" s="117" t="s">
        <v>65</v>
      </c>
      <c r="AR2472" s="117" t="s">
        <v>2854</v>
      </c>
      <c r="AS2472" s="140">
        <v>1508407</v>
      </c>
      <c r="AT2472" s="117"/>
      <c r="AU2472" s="117"/>
    </row>
    <row r="2473" spans="43:47" ht="30" customHeight="1">
      <c r="AQ2473" s="117" t="s">
        <v>66</v>
      </c>
      <c r="AR2473" s="117" t="s">
        <v>90</v>
      </c>
      <c r="AS2473" s="140">
        <v>2500106</v>
      </c>
      <c r="AT2473" s="117"/>
      <c r="AU2473" s="117"/>
    </row>
    <row r="2474" spans="43:47" ht="30" customHeight="1">
      <c r="AQ2474" s="117" t="s">
        <v>66</v>
      </c>
      <c r="AR2474" s="117" t="s">
        <v>128</v>
      </c>
      <c r="AS2474" s="140">
        <v>2500205</v>
      </c>
      <c r="AT2474" s="117"/>
      <c r="AU2474" s="117"/>
    </row>
    <row r="2475" spans="43:47" ht="30" customHeight="1">
      <c r="AQ2475" s="117" t="s">
        <v>66</v>
      </c>
      <c r="AR2475" s="117" t="s">
        <v>154</v>
      </c>
      <c r="AS2475" s="140">
        <v>2500304</v>
      </c>
      <c r="AT2475" s="117"/>
      <c r="AU2475" s="117"/>
    </row>
    <row r="2476" spans="43:47" ht="30" customHeight="1">
      <c r="AQ2476" s="117" t="s">
        <v>66</v>
      </c>
      <c r="AR2476" s="117" t="s">
        <v>179</v>
      </c>
      <c r="AS2476" s="140">
        <v>2500403</v>
      </c>
      <c r="AT2476" s="117"/>
      <c r="AU2476" s="117"/>
    </row>
    <row r="2477" spans="43:47" ht="30" customHeight="1">
      <c r="AQ2477" s="117" t="s">
        <v>66</v>
      </c>
      <c r="AR2477" s="117" t="s">
        <v>205</v>
      </c>
      <c r="AS2477" s="140">
        <v>2500502</v>
      </c>
      <c r="AT2477" s="117"/>
      <c r="AU2477" s="117"/>
    </row>
    <row r="2478" spans="43:47" ht="30" customHeight="1">
      <c r="AQ2478" s="117" t="s">
        <v>66</v>
      </c>
      <c r="AR2478" s="117" t="s">
        <v>230</v>
      </c>
      <c r="AS2478" s="140">
        <v>2500536</v>
      </c>
      <c r="AT2478" s="117"/>
      <c r="AU2478" s="117"/>
    </row>
    <row r="2479" spans="43:47" ht="30" customHeight="1">
      <c r="AQ2479" s="117" t="s">
        <v>66</v>
      </c>
      <c r="AR2479" s="117" t="s">
        <v>255</v>
      </c>
      <c r="AS2479" s="140">
        <v>2500577</v>
      </c>
      <c r="AT2479" s="117"/>
      <c r="AU2479" s="117"/>
    </row>
    <row r="2480" spans="43:47" ht="30" customHeight="1">
      <c r="AQ2480" s="117" t="s">
        <v>66</v>
      </c>
      <c r="AR2480" s="117" t="s">
        <v>280</v>
      </c>
      <c r="AS2480" s="140">
        <v>2500601</v>
      </c>
      <c r="AT2480" s="117"/>
      <c r="AU2480" s="117"/>
    </row>
    <row r="2481" spans="43:47" ht="30" customHeight="1">
      <c r="AQ2481" s="117" t="s">
        <v>66</v>
      </c>
      <c r="AR2481" s="117" t="s">
        <v>306</v>
      </c>
      <c r="AS2481" s="140">
        <v>2500734</v>
      </c>
      <c r="AT2481" s="117"/>
      <c r="AU2481" s="117"/>
    </row>
    <row r="2482" spans="43:47" ht="30" customHeight="1">
      <c r="AQ2482" s="117" t="s">
        <v>66</v>
      </c>
      <c r="AR2482" s="117" t="s">
        <v>332</v>
      </c>
      <c r="AS2482" s="140">
        <v>2500775</v>
      </c>
      <c r="AT2482" s="117"/>
      <c r="AU2482" s="117"/>
    </row>
    <row r="2483" spans="43:47" ht="30" customHeight="1">
      <c r="AQ2483" s="117" t="s">
        <v>66</v>
      </c>
      <c r="AR2483" s="117" t="s">
        <v>357</v>
      </c>
      <c r="AS2483" s="140">
        <v>2500809</v>
      </c>
      <c r="AT2483" s="117"/>
      <c r="AU2483" s="117"/>
    </row>
    <row r="2484" spans="43:47" ht="30" customHeight="1">
      <c r="AQ2484" s="117" t="s">
        <v>66</v>
      </c>
      <c r="AR2484" s="117" t="s">
        <v>381</v>
      </c>
      <c r="AS2484" s="140">
        <v>2500908</v>
      </c>
      <c r="AT2484" s="117"/>
      <c r="AU2484" s="117"/>
    </row>
    <row r="2485" spans="43:47" ht="30" customHeight="1">
      <c r="AQ2485" s="117" t="s">
        <v>66</v>
      </c>
      <c r="AR2485" s="117" t="s">
        <v>406</v>
      </c>
      <c r="AS2485" s="140">
        <v>2501005</v>
      </c>
      <c r="AT2485" s="117"/>
      <c r="AU2485" s="117"/>
    </row>
    <row r="2486" spans="43:47" ht="30" customHeight="1">
      <c r="AQ2486" s="117" t="s">
        <v>66</v>
      </c>
      <c r="AR2486" s="117" t="s">
        <v>431</v>
      </c>
      <c r="AS2486" s="140">
        <v>2501104</v>
      </c>
      <c r="AT2486" s="117"/>
      <c r="AU2486" s="117"/>
    </row>
    <row r="2487" spans="43:47" ht="30" customHeight="1">
      <c r="AQ2487" s="117" t="s">
        <v>66</v>
      </c>
      <c r="AR2487" s="117" t="s">
        <v>456</v>
      </c>
      <c r="AS2487" s="140">
        <v>2501153</v>
      </c>
      <c r="AT2487" s="117"/>
      <c r="AU2487" s="117"/>
    </row>
    <row r="2488" spans="43:47" ht="30" customHeight="1">
      <c r="AQ2488" s="117" t="s">
        <v>66</v>
      </c>
      <c r="AR2488" s="117" t="s">
        <v>482</v>
      </c>
      <c r="AS2488" s="140">
        <v>2501203</v>
      </c>
      <c r="AT2488" s="117"/>
      <c r="AU2488" s="117"/>
    </row>
    <row r="2489" spans="43:47" ht="30" customHeight="1">
      <c r="AQ2489" s="117" t="s">
        <v>66</v>
      </c>
      <c r="AR2489" s="117" t="s">
        <v>506</v>
      </c>
      <c r="AS2489" s="140">
        <v>2501302</v>
      </c>
      <c r="AT2489" s="117"/>
      <c r="AU2489" s="117"/>
    </row>
    <row r="2490" spans="43:47" ht="30" customHeight="1">
      <c r="AQ2490" s="117" t="s">
        <v>66</v>
      </c>
      <c r="AR2490" s="117" t="s">
        <v>529</v>
      </c>
      <c r="AS2490" s="140">
        <v>2501351</v>
      </c>
      <c r="AT2490" s="117"/>
      <c r="AU2490" s="117"/>
    </row>
    <row r="2491" spans="43:47" ht="30" customHeight="1">
      <c r="AQ2491" s="117" t="s">
        <v>66</v>
      </c>
      <c r="AR2491" s="117" t="s">
        <v>552</v>
      </c>
      <c r="AS2491" s="140">
        <v>2501401</v>
      </c>
      <c r="AT2491" s="117"/>
      <c r="AU2491" s="117"/>
    </row>
    <row r="2492" spans="43:47" ht="30" customHeight="1">
      <c r="AQ2492" s="117" t="s">
        <v>66</v>
      </c>
      <c r="AR2492" s="117" t="s">
        <v>575</v>
      </c>
      <c r="AS2492" s="140">
        <v>2501500</v>
      </c>
      <c r="AT2492" s="117"/>
      <c r="AU2492" s="117"/>
    </row>
    <row r="2493" spans="43:47" ht="30" customHeight="1">
      <c r="AQ2493" s="117" t="s">
        <v>66</v>
      </c>
      <c r="AR2493" s="117" t="s">
        <v>461</v>
      </c>
      <c r="AS2493" s="140">
        <v>2501534</v>
      </c>
      <c r="AT2493" s="117"/>
      <c r="AU2493" s="117"/>
    </row>
    <row r="2494" spans="43:47" ht="30" customHeight="1">
      <c r="AQ2494" s="117" t="s">
        <v>66</v>
      </c>
      <c r="AR2494" s="117" t="s">
        <v>622</v>
      </c>
      <c r="AS2494" s="140">
        <v>2501609</v>
      </c>
      <c r="AT2494" s="117"/>
      <c r="AU2494" s="117"/>
    </row>
    <row r="2495" spans="43:47" ht="30" customHeight="1">
      <c r="AQ2495" s="117" t="s">
        <v>66</v>
      </c>
      <c r="AR2495" s="117" t="s">
        <v>642</v>
      </c>
      <c r="AS2495" s="140">
        <v>2501575</v>
      </c>
      <c r="AT2495" s="117"/>
      <c r="AU2495" s="117"/>
    </row>
    <row r="2496" spans="43:47" ht="30" customHeight="1">
      <c r="AQ2496" s="117" t="s">
        <v>66</v>
      </c>
      <c r="AR2496" s="117" t="s">
        <v>219</v>
      </c>
      <c r="AS2496" s="140">
        <v>2501708</v>
      </c>
      <c r="AT2496" s="117"/>
      <c r="AU2496" s="117"/>
    </row>
    <row r="2497" spans="43:47" ht="30" customHeight="1">
      <c r="AQ2497" s="117" t="s">
        <v>66</v>
      </c>
      <c r="AR2497" s="117" t="s">
        <v>685</v>
      </c>
      <c r="AS2497" s="140">
        <v>2501807</v>
      </c>
      <c r="AT2497" s="117"/>
      <c r="AU2497" s="117"/>
    </row>
    <row r="2498" spans="43:47" ht="30" customHeight="1">
      <c r="AQ2498" s="117" t="s">
        <v>66</v>
      </c>
      <c r="AR2498" s="117" t="s">
        <v>268</v>
      </c>
      <c r="AS2498" s="140">
        <v>2501906</v>
      </c>
      <c r="AT2498" s="117"/>
      <c r="AU2498" s="117"/>
    </row>
    <row r="2499" spans="43:47" ht="30" customHeight="1">
      <c r="AQ2499" s="117" t="s">
        <v>66</v>
      </c>
      <c r="AR2499" s="117" t="s">
        <v>727</v>
      </c>
      <c r="AS2499" s="140">
        <v>2502003</v>
      </c>
      <c r="AT2499" s="117"/>
      <c r="AU2499" s="117"/>
    </row>
    <row r="2500" spans="43:47" ht="30" customHeight="1">
      <c r="AQ2500" s="117" t="s">
        <v>66</v>
      </c>
      <c r="AR2500" s="117" t="s">
        <v>749</v>
      </c>
      <c r="AS2500" s="140">
        <v>2502052</v>
      </c>
      <c r="AT2500" s="117"/>
      <c r="AU2500" s="117"/>
    </row>
    <row r="2501" spans="43:47" ht="30" customHeight="1">
      <c r="AQ2501" s="117" t="s">
        <v>66</v>
      </c>
      <c r="AR2501" s="117" t="s">
        <v>770</v>
      </c>
      <c r="AS2501" s="140">
        <v>2502102</v>
      </c>
      <c r="AT2501" s="117"/>
      <c r="AU2501" s="117"/>
    </row>
    <row r="2502" spans="43:47" ht="30" customHeight="1">
      <c r="AQ2502" s="117" t="s">
        <v>66</v>
      </c>
      <c r="AR2502" s="117" t="s">
        <v>161</v>
      </c>
      <c r="AS2502" s="140">
        <v>2502151</v>
      </c>
      <c r="AT2502" s="117"/>
      <c r="AU2502" s="117"/>
    </row>
    <row r="2503" spans="43:47" ht="30" customHeight="1">
      <c r="AQ2503" s="117" t="s">
        <v>66</v>
      </c>
      <c r="AR2503" s="117" t="s">
        <v>557</v>
      </c>
      <c r="AS2503" s="140">
        <v>2502201</v>
      </c>
      <c r="AT2503" s="117"/>
      <c r="AU2503" s="117"/>
    </row>
    <row r="2504" spans="43:47" ht="30" customHeight="1">
      <c r="AQ2504" s="117" t="s">
        <v>66</v>
      </c>
      <c r="AR2504" s="117" t="s">
        <v>834</v>
      </c>
      <c r="AS2504" s="140">
        <v>2502300</v>
      </c>
      <c r="AT2504" s="117"/>
      <c r="AU2504" s="117"/>
    </row>
    <row r="2505" spans="43:47" ht="30" customHeight="1">
      <c r="AQ2505" s="117" t="s">
        <v>66</v>
      </c>
      <c r="AR2505" s="117" t="s">
        <v>857</v>
      </c>
      <c r="AS2505" s="140">
        <v>2502409</v>
      </c>
      <c r="AT2505" s="117"/>
      <c r="AU2505" s="117"/>
    </row>
    <row r="2506" spans="43:47" ht="30" customHeight="1">
      <c r="AQ2506" s="117" t="s">
        <v>66</v>
      </c>
      <c r="AR2506" s="117" t="s">
        <v>878</v>
      </c>
      <c r="AS2506" s="140">
        <v>2502508</v>
      </c>
      <c r="AT2506" s="117"/>
      <c r="AU2506" s="117"/>
    </row>
    <row r="2507" spans="43:47" ht="30" customHeight="1">
      <c r="AQ2507" s="117" t="s">
        <v>66</v>
      </c>
      <c r="AR2507" s="117" t="s">
        <v>901</v>
      </c>
      <c r="AS2507" s="140">
        <v>2502706</v>
      </c>
      <c r="AT2507" s="117"/>
      <c r="AU2507" s="117"/>
    </row>
    <row r="2508" spans="43:47" ht="30" customHeight="1">
      <c r="AQ2508" s="117" t="s">
        <v>66</v>
      </c>
      <c r="AR2508" s="117" t="s">
        <v>924</v>
      </c>
      <c r="AS2508" s="140">
        <v>2502805</v>
      </c>
      <c r="AT2508" s="117"/>
      <c r="AU2508" s="117"/>
    </row>
    <row r="2509" spans="43:47" ht="30" customHeight="1">
      <c r="AQ2509" s="117" t="s">
        <v>66</v>
      </c>
      <c r="AR2509" s="117" t="s">
        <v>947</v>
      </c>
      <c r="AS2509" s="140">
        <v>2502904</v>
      </c>
      <c r="AT2509" s="117"/>
      <c r="AU2509" s="117"/>
    </row>
    <row r="2510" spans="43:47" ht="30" customHeight="1">
      <c r="AQ2510" s="117" t="s">
        <v>66</v>
      </c>
      <c r="AR2510" s="117" t="s">
        <v>969</v>
      </c>
      <c r="AS2510" s="140">
        <v>2503001</v>
      </c>
      <c r="AT2510" s="117"/>
      <c r="AU2510" s="117"/>
    </row>
    <row r="2511" spans="43:47" ht="30" customHeight="1">
      <c r="AQ2511" s="117" t="s">
        <v>66</v>
      </c>
      <c r="AR2511" s="117" t="s">
        <v>991</v>
      </c>
      <c r="AS2511" s="140">
        <v>2503100</v>
      </c>
      <c r="AT2511" s="117"/>
      <c r="AU2511" s="117"/>
    </row>
    <row r="2512" spans="43:47" ht="30" customHeight="1">
      <c r="AQ2512" s="117" t="s">
        <v>66</v>
      </c>
      <c r="AR2512" s="117" t="s">
        <v>1014</v>
      </c>
      <c r="AS2512" s="140">
        <v>2503209</v>
      </c>
      <c r="AT2512" s="117"/>
      <c r="AU2512" s="117"/>
    </row>
    <row r="2513" spans="43:47" ht="30" customHeight="1">
      <c r="AQ2513" s="117" t="s">
        <v>66</v>
      </c>
      <c r="AR2513" s="117" t="s">
        <v>1036</v>
      </c>
      <c r="AS2513" s="140">
        <v>2503308</v>
      </c>
      <c r="AT2513" s="117"/>
      <c r="AU2513" s="117"/>
    </row>
    <row r="2514" spans="43:47" ht="30" customHeight="1">
      <c r="AQ2514" s="117" t="s">
        <v>66</v>
      </c>
      <c r="AR2514" s="117" t="s">
        <v>1058</v>
      </c>
      <c r="AS2514" s="140">
        <v>2503407</v>
      </c>
      <c r="AT2514" s="117"/>
      <c r="AU2514" s="117"/>
    </row>
    <row r="2515" spans="43:47" ht="30" customHeight="1">
      <c r="AQ2515" s="117" t="s">
        <v>66</v>
      </c>
      <c r="AR2515" s="117" t="s">
        <v>1080</v>
      </c>
      <c r="AS2515" s="140">
        <v>2503506</v>
      </c>
      <c r="AT2515" s="117"/>
      <c r="AU2515" s="117"/>
    </row>
    <row r="2516" spans="43:47" ht="30" customHeight="1">
      <c r="AQ2516" s="117" t="s">
        <v>66</v>
      </c>
      <c r="AR2516" s="117" t="s">
        <v>1102</v>
      </c>
      <c r="AS2516" s="140">
        <v>2503555</v>
      </c>
      <c r="AT2516" s="117"/>
      <c r="AU2516" s="117"/>
    </row>
    <row r="2517" spans="43:47" ht="30" customHeight="1">
      <c r="AQ2517" s="117" t="s">
        <v>66</v>
      </c>
      <c r="AR2517" s="117" t="s">
        <v>1125</v>
      </c>
      <c r="AS2517" s="140">
        <v>2503605</v>
      </c>
      <c r="AT2517" s="117"/>
      <c r="AU2517" s="117"/>
    </row>
    <row r="2518" spans="43:47" ht="30" customHeight="1">
      <c r="AQ2518" s="117" t="s">
        <v>66</v>
      </c>
      <c r="AR2518" s="117" t="s">
        <v>1148</v>
      </c>
      <c r="AS2518" s="140">
        <v>2503704</v>
      </c>
      <c r="AT2518" s="117"/>
      <c r="AU2518" s="117"/>
    </row>
    <row r="2519" spans="43:47" ht="30" customHeight="1">
      <c r="AQ2519" s="117" t="s">
        <v>66</v>
      </c>
      <c r="AR2519" s="117" t="s">
        <v>1171</v>
      </c>
      <c r="AS2519" s="140">
        <v>2503753</v>
      </c>
      <c r="AT2519" s="117"/>
      <c r="AU2519" s="117"/>
    </row>
    <row r="2520" spans="43:47" ht="30" customHeight="1">
      <c r="AQ2520" s="117" t="s">
        <v>66</v>
      </c>
      <c r="AR2520" s="117" t="s">
        <v>1194</v>
      </c>
      <c r="AS2520" s="140">
        <v>2503803</v>
      </c>
      <c r="AT2520" s="117"/>
      <c r="AU2520" s="117"/>
    </row>
    <row r="2521" spans="43:47" ht="30" customHeight="1">
      <c r="AQ2521" s="117" t="s">
        <v>66</v>
      </c>
      <c r="AR2521" s="117" t="s">
        <v>1216</v>
      </c>
      <c r="AS2521" s="140">
        <v>2503902</v>
      </c>
      <c r="AT2521" s="117"/>
      <c r="AU2521" s="117"/>
    </row>
    <row r="2522" spans="43:47" ht="30" customHeight="1">
      <c r="AQ2522" s="117" t="s">
        <v>66</v>
      </c>
      <c r="AR2522" s="117" t="s">
        <v>1237</v>
      </c>
      <c r="AS2522" s="140">
        <v>2504009</v>
      </c>
      <c r="AT2522" s="117"/>
      <c r="AU2522" s="117"/>
    </row>
    <row r="2523" spans="43:47" ht="30" customHeight="1">
      <c r="AQ2523" s="117" t="s">
        <v>66</v>
      </c>
      <c r="AR2523" s="117" t="s">
        <v>1260</v>
      </c>
      <c r="AS2523" s="140">
        <v>2504033</v>
      </c>
      <c r="AT2523" s="117"/>
      <c r="AU2523" s="117"/>
    </row>
    <row r="2524" spans="43:47" ht="30" customHeight="1">
      <c r="AQ2524" s="117" t="s">
        <v>66</v>
      </c>
      <c r="AR2524" s="117" t="s">
        <v>709</v>
      </c>
      <c r="AS2524" s="140">
        <v>2504074</v>
      </c>
      <c r="AT2524" s="117"/>
      <c r="AU2524" s="117"/>
    </row>
    <row r="2525" spans="43:47" ht="30" customHeight="1">
      <c r="AQ2525" s="117" t="s">
        <v>66</v>
      </c>
      <c r="AR2525" s="117" t="s">
        <v>1304</v>
      </c>
      <c r="AS2525" s="140">
        <v>2504108</v>
      </c>
      <c r="AT2525" s="117"/>
      <c r="AU2525" s="117"/>
    </row>
    <row r="2526" spans="43:47" ht="30" customHeight="1">
      <c r="AQ2526" s="117" t="s">
        <v>66</v>
      </c>
      <c r="AR2526" s="117" t="s">
        <v>1326</v>
      </c>
      <c r="AS2526" s="140">
        <v>2504157</v>
      </c>
      <c r="AT2526" s="117"/>
      <c r="AU2526" s="117"/>
    </row>
    <row r="2527" spans="43:47" ht="30" customHeight="1">
      <c r="AQ2527" s="117" t="s">
        <v>66</v>
      </c>
      <c r="AR2527" s="117" t="s">
        <v>1348</v>
      </c>
      <c r="AS2527" s="140">
        <v>2504207</v>
      </c>
      <c r="AT2527" s="117"/>
      <c r="AU2527" s="117"/>
    </row>
    <row r="2528" spans="43:47" ht="30" customHeight="1">
      <c r="AQ2528" s="117" t="s">
        <v>66</v>
      </c>
      <c r="AR2528" s="117" t="s">
        <v>1369</v>
      </c>
      <c r="AS2528" s="140">
        <v>2504306</v>
      </c>
      <c r="AT2528" s="117"/>
      <c r="AU2528" s="117"/>
    </row>
    <row r="2529" spans="43:47" ht="30" customHeight="1">
      <c r="AQ2529" s="117" t="s">
        <v>66</v>
      </c>
      <c r="AR2529" s="117" t="s">
        <v>1391</v>
      </c>
      <c r="AS2529" s="140">
        <v>2504355</v>
      </c>
      <c r="AT2529" s="117"/>
      <c r="AU2529" s="117"/>
    </row>
    <row r="2530" spans="43:47" ht="30" customHeight="1">
      <c r="AQ2530" s="117" t="s">
        <v>66</v>
      </c>
      <c r="AR2530" s="117" t="s">
        <v>1413</v>
      </c>
      <c r="AS2530" s="140">
        <v>2504405</v>
      </c>
      <c r="AT2530" s="117"/>
      <c r="AU2530" s="117"/>
    </row>
    <row r="2531" spans="43:47" ht="30" customHeight="1">
      <c r="AQ2531" s="117" t="s">
        <v>66</v>
      </c>
      <c r="AR2531" s="117" t="s">
        <v>1262</v>
      </c>
      <c r="AS2531" s="140">
        <v>2504504</v>
      </c>
      <c r="AT2531" s="117"/>
      <c r="AU2531" s="117"/>
    </row>
    <row r="2532" spans="43:47" ht="30" customHeight="1">
      <c r="AQ2532" s="117" t="s">
        <v>66</v>
      </c>
      <c r="AR2532" s="117" t="s">
        <v>1456</v>
      </c>
      <c r="AS2532" s="140">
        <v>2504603</v>
      </c>
      <c r="AT2532" s="117"/>
      <c r="AU2532" s="117"/>
    </row>
    <row r="2533" spans="43:47" ht="30" customHeight="1">
      <c r="AQ2533" s="117" t="s">
        <v>66</v>
      </c>
      <c r="AR2533" s="117" t="s">
        <v>1476</v>
      </c>
      <c r="AS2533" s="140">
        <v>2504702</v>
      </c>
      <c r="AT2533" s="117"/>
      <c r="AU2533" s="117"/>
    </row>
    <row r="2534" spans="43:47" ht="30" customHeight="1">
      <c r="AQ2534" s="117" t="s">
        <v>66</v>
      </c>
      <c r="AR2534" s="117" t="s">
        <v>1498</v>
      </c>
      <c r="AS2534" s="140">
        <v>2504801</v>
      </c>
      <c r="AT2534" s="117"/>
      <c r="AU2534" s="117"/>
    </row>
    <row r="2535" spans="43:47" ht="30" customHeight="1">
      <c r="AQ2535" s="117" t="s">
        <v>66</v>
      </c>
      <c r="AR2535" s="117" t="s">
        <v>1518</v>
      </c>
      <c r="AS2535" s="140">
        <v>2504850</v>
      </c>
      <c r="AT2535" s="117"/>
      <c r="AU2535" s="117"/>
    </row>
    <row r="2536" spans="43:47" ht="30" customHeight="1">
      <c r="AQ2536" s="117" t="s">
        <v>66</v>
      </c>
      <c r="AR2536" s="117" t="s">
        <v>1539</v>
      </c>
      <c r="AS2536" s="140">
        <v>2504900</v>
      </c>
      <c r="AT2536" s="117"/>
      <c r="AU2536" s="117"/>
    </row>
    <row r="2537" spans="43:47" ht="30" customHeight="1">
      <c r="AQ2537" s="117" t="s">
        <v>66</v>
      </c>
      <c r="AR2537" s="117" t="s">
        <v>1560</v>
      </c>
      <c r="AS2537" s="140">
        <v>2505006</v>
      </c>
      <c r="AT2537" s="117"/>
      <c r="AU2537" s="117"/>
    </row>
    <row r="2538" spans="43:47" ht="30" customHeight="1">
      <c r="AQ2538" s="117" t="s">
        <v>66</v>
      </c>
      <c r="AR2538" s="117" t="s">
        <v>1579</v>
      </c>
      <c r="AS2538" s="140">
        <v>2505105</v>
      </c>
      <c r="AT2538" s="117"/>
      <c r="AU2538" s="117"/>
    </row>
    <row r="2539" spans="43:47" ht="30" customHeight="1">
      <c r="AQ2539" s="117" t="s">
        <v>66</v>
      </c>
      <c r="AR2539" s="117" t="s">
        <v>1599</v>
      </c>
      <c r="AS2539" s="140">
        <v>2505238</v>
      </c>
      <c r="AT2539" s="117"/>
      <c r="AU2539" s="117"/>
    </row>
    <row r="2540" spans="43:47" ht="30" customHeight="1">
      <c r="AQ2540" s="117" t="s">
        <v>66</v>
      </c>
      <c r="AR2540" s="117" t="s">
        <v>1619</v>
      </c>
      <c r="AS2540" s="140">
        <v>2505204</v>
      </c>
      <c r="AT2540" s="117"/>
      <c r="AU2540" s="117"/>
    </row>
    <row r="2541" spans="43:47" ht="30" customHeight="1">
      <c r="AQ2541" s="117" t="s">
        <v>66</v>
      </c>
      <c r="AR2541" s="117" t="s">
        <v>1640</v>
      </c>
      <c r="AS2541" s="140">
        <v>2505279</v>
      </c>
      <c r="AT2541" s="117"/>
      <c r="AU2541" s="117"/>
    </row>
    <row r="2542" spans="43:47" ht="30" customHeight="1">
      <c r="AQ2542" s="117" t="s">
        <v>66</v>
      </c>
      <c r="AR2542" s="117" t="s">
        <v>1661</v>
      </c>
      <c r="AS2542" s="140">
        <v>2505303</v>
      </c>
      <c r="AT2542" s="117"/>
      <c r="AU2542" s="117"/>
    </row>
    <row r="2543" spans="43:47" ht="30" customHeight="1">
      <c r="AQ2543" s="117" t="s">
        <v>66</v>
      </c>
      <c r="AR2543" s="117" t="s">
        <v>1681</v>
      </c>
      <c r="AS2543" s="140">
        <v>2505352</v>
      </c>
      <c r="AT2543" s="117"/>
      <c r="AU2543" s="117"/>
    </row>
    <row r="2544" spans="43:47" ht="30" customHeight="1">
      <c r="AQ2544" s="117" t="s">
        <v>66</v>
      </c>
      <c r="AR2544" s="117" t="s">
        <v>1702</v>
      </c>
      <c r="AS2544" s="140">
        <v>2505402</v>
      </c>
      <c r="AT2544" s="117"/>
      <c r="AU2544" s="117"/>
    </row>
    <row r="2545" spans="43:47" ht="30" customHeight="1">
      <c r="AQ2545" s="117" t="s">
        <v>66</v>
      </c>
      <c r="AR2545" s="117" t="s">
        <v>1722</v>
      </c>
      <c r="AS2545" s="140">
        <v>2505600</v>
      </c>
      <c r="AT2545" s="117"/>
      <c r="AU2545" s="117"/>
    </row>
    <row r="2546" spans="43:47" ht="30" customHeight="1">
      <c r="AQ2546" s="117" t="s">
        <v>66</v>
      </c>
      <c r="AR2546" s="117" t="s">
        <v>1743</v>
      </c>
      <c r="AS2546" s="140">
        <v>2505709</v>
      </c>
      <c r="AT2546" s="117"/>
      <c r="AU2546" s="117"/>
    </row>
    <row r="2547" spans="43:47" ht="30" customHeight="1">
      <c r="AQ2547" s="117" t="s">
        <v>66</v>
      </c>
      <c r="AR2547" s="117" t="s">
        <v>1763</v>
      </c>
      <c r="AS2547" s="140">
        <v>2505808</v>
      </c>
      <c r="AT2547" s="117"/>
      <c r="AU2547" s="117"/>
    </row>
    <row r="2548" spans="43:47" ht="30" customHeight="1">
      <c r="AQ2548" s="117" t="s">
        <v>66</v>
      </c>
      <c r="AR2548" s="117" t="s">
        <v>1783</v>
      </c>
      <c r="AS2548" s="140">
        <v>2505907</v>
      </c>
      <c r="AT2548" s="117"/>
      <c r="AU2548" s="117"/>
    </row>
    <row r="2549" spans="43:47" ht="30" customHeight="1">
      <c r="AQ2549" s="117" t="s">
        <v>66</v>
      </c>
      <c r="AR2549" s="117" t="s">
        <v>1803</v>
      </c>
      <c r="AS2549" s="140">
        <v>2506004</v>
      </c>
      <c r="AT2549" s="117"/>
      <c r="AU2549" s="117"/>
    </row>
    <row r="2550" spans="43:47" ht="30" customHeight="1">
      <c r="AQ2550" s="117" t="s">
        <v>66</v>
      </c>
      <c r="AR2550" s="117" t="s">
        <v>1821</v>
      </c>
      <c r="AS2550" s="140">
        <v>2506103</v>
      </c>
      <c r="AT2550" s="117"/>
      <c r="AU2550" s="117"/>
    </row>
    <row r="2551" spans="43:47" ht="30" customHeight="1">
      <c r="AQ2551" s="117" t="s">
        <v>66</v>
      </c>
      <c r="AR2551" s="117" t="s">
        <v>1840</v>
      </c>
      <c r="AS2551" s="140">
        <v>2506202</v>
      </c>
      <c r="AT2551" s="117"/>
      <c r="AU2551" s="117"/>
    </row>
    <row r="2552" spans="43:47" ht="30" customHeight="1">
      <c r="AQ2552" s="117" t="s">
        <v>66</v>
      </c>
      <c r="AR2552" s="117" t="s">
        <v>1857</v>
      </c>
      <c r="AS2552" s="140">
        <v>2506251</v>
      </c>
      <c r="AT2552" s="117"/>
      <c r="AU2552" s="117"/>
    </row>
    <row r="2553" spans="43:47" ht="30" customHeight="1">
      <c r="AQ2553" s="117" t="s">
        <v>66</v>
      </c>
      <c r="AR2553" s="117" t="s">
        <v>1875</v>
      </c>
      <c r="AS2553" s="140">
        <v>2506301</v>
      </c>
      <c r="AT2553" s="117"/>
      <c r="AU2553" s="117"/>
    </row>
    <row r="2554" spans="43:47" ht="30" customHeight="1">
      <c r="AQ2554" s="117" t="s">
        <v>66</v>
      </c>
      <c r="AR2554" s="117" t="s">
        <v>1891</v>
      </c>
      <c r="AS2554" s="140">
        <v>2506400</v>
      </c>
      <c r="AT2554" s="117"/>
      <c r="AU2554" s="117"/>
    </row>
    <row r="2555" spans="43:47" ht="30" customHeight="1">
      <c r="AQ2555" s="117" t="s">
        <v>66</v>
      </c>
      <c r="AR2555" s="117" t="s">
        <v>1908</v>
      </c>
      <c r="AS2555" s="140">
        <v>2506509</v>
      </c>
      <c r="AT2555" s="117"/>
      <c r="AU2555" s="117"/>
    </row>
    <row r="2556" spans="43:47" ht="30" customHeight="1">
      <c r="AQ2556" s="117" t="s">
        <v>66</v>
      </c>
      <c r="AR2556" s="117" t="s">
        <v>1926</v>
      </c>
      <c r="AS2556" s="140">
        <v>2506608</v>
      </c>
      <c r="AT2556" s="117"/>
      <c r="AU2556" s="117"/>
    </row>
    <row r="2557" spans="43:47" ht="30" customHeight="1">
      <c r="AQ2557" s="117" t="s">
        <v>66</v>
      </c>
      <c r="AR2557" s="117" t="s">
        <v>1942</v>
      </c>
      <c r="AS2557" s="140">
        <v>2502607</v>
      </c>
      <c r="AT2557" s="117"/>
      <c r="AU2557" s="117"/>
    </row>
    <row r="2558" spans="43:47" ht="30" customHeight="1">
      <c r="AQ2558" s="117" t="s">
        <v>66</v>
      </c>
      <c r="AR2558" s="117" t="s">
        <v>1958</v>
      </c>
      <c r="AS2558" s="140">
        <v>2506707</v>
      </c>
      <c r="AT2558" s="117"/>
      <c r="AU2558" s="117"/>
    </row>
    <row r="2559" spans="43:47" ht="30" customHeight="1">
      <c r="AQ2559" s="117" t="s">
        <v>66</v>
      </c>
      <c r="AR2559" s="117" t="s">
        <v>1976</v>
      </c>
      <c r="AS2559" s="140">
        <v>2506806</v>
      </c>
      <c r="AT2559" s="117"/>
      <c r="AU2559" s="117"/>
    </row>
    <row r="2560" spans="43:47" ht="30" customHeight="1">
      <c r="AQ2560" s="117" t="s">
        <v>66</v>
      </c>
      <c r="AR2560" s="117" t="s">
        <v>736</v>
      </c>
      <c r="AS2560" s="140">
        <v>2506905</v>
      </c>
      <c r="AT2560" s="117"/>
      <c r="AU2560" s="117"/>
    </row>
    <row r="2561" spans="43:47" ht="30" customHeight="1">
      <c r="AQ2561" s="117" t="s">
        <v>66</v>
      </c>
      <c r="AR2561" s="117" t="s">
        <v>2011</v>
      </c>
      <c r="AS2561" s="140">
        <v>2507002</v>
      </c>
      <c r="AT2561" s="117"/>
      <c r="AU2561" s="117"/>
    </row>
    <row r="2562" spans="43:47" ht="30" customHeight="1">
      <c r="AQ2562" s="117" t="s">
        <v>66</v>
      </c>
      <c r="AR2562" s="117" t="s">
        <v>2029</v>
      </c>
      <c r="AS2562" s="140">
        <v>2507101</v>
      </c>
      <c r="AT2562" s="117"/>
      <c r="AU2562" s="117"/>
    </row>
    <row r="2563" spans="43:47" ht="30" customHeight="1">
      <c r="AQ2563" s="117" t="s">
        <v>66</v>
      </c>
      <c r="AR2563" s="117" t="s">
        <v>2047</v>
      </c>
      <c r="AS2563" s="140">
        <v>2507200</v>
      </c>
      <c r="AT2563" s="117"/>
      <c r="AU2563" s="117"/>
    </row>
    <row r="2564" spans="43:47" ht="30" customHeight="1">
      <c r="AQ2564" s="117" t="s">
        <v>66</v>
      </c>
      <c r="AR2564" s="117" t="s">
        <v>2065</v>
      </c>
      <c r="AS2564" s="140">
        <v>2507309</v>
      </c>
      <c r="AT2564" s="117"/>
      <c r="AU2564" s="117"/>
    </row>
    <row r="2565" spans="43:47" ht="30" customHeight="1">
      <c r="AQ2565" s="117" t="s">
        <v>66</v>
      </c>
      <c r="AR2565" s="117" t="s">
        <v>2082</v>
      </c>
      <c r="AS2565" s="140">
        <v>2507408</v>
      </c>
      <c r="AT2565" s="117"/>
      <c r="AU2565" s="117"/>
    </row>
    <row r="2566" spans="43:47" ht="30" customHeight="1">
      <c r="AQ2566" s="117" t="s">
        <v>66</v>
      </c>
      <c r="AR2566" s="117" t="s">
        <v>2097</v>
      </c>
      <c r="AS2566" s="140">
        <v>2507507</v>
      </c>
      <c r="AT2566" s="117"/>
      <c r="AU2566" s="117"/>
    </row>
    <row r="2567" spans="43:47" ht="30" customHeight="1">
      <c r="AQ2567" s="117" t="s">
        <v>66</v>
      </c>
      <c r="AR2567" s="117" t="s">
        <v>2114</v>
      </c>
      <c r="AS2567" s="140">
        <v>2513653</v>
      </c>
      <c r="AT2567" s="117"/>
      <c r="AU2567" s="117"/>
    </row>
    <row r="2568" spans="43:47" ht="30" customHeight="1">
      <c r="AQ2568" s="117" t="s">
        <v>66</v>
      </c>
      <c r="AR2568" s="117" t="s">
        <v>2129</v>
      </c>
      <c r="AS2568" s="140">
        <v>2507606</v>
      </c>
      <c r="AT2568" s="117"/>
      <c r="AU2568" s="117"/>
    </row>
    <row r="2569" spans="43:47" ht="30" customHeight="1">
      <c r="AQ2569" s="117" t="s">
        <v>66</v>
      </c>
      <c r="AR2569" s="117" t="s">
        <v>2146</v>
      </c>
      <c r="AS2569" s="140">
        <v>2507705</v>
      </c>
      <c r="AT2569" s="117"/>
      <c r="AU2569" s="117"/>
    </row>
    <row r="2570" spans="43:47" ht="30" customHeight="1">
      <c r="AQ2570" s="117" t="s">
        <v>66</v>
      </c>
      <c r="AR2570" s="117" t="s">
        <v>2162</v>
      </c>
      <c r="AS2570" s="140">
        <v>2507804</v>
      </c>
      <c r="AT2570" s="117"/>
      <c r="AU2570" s="117"/>
    </row>
    <row r="2571" spans="43:47" ht="30" customHeight="1">
      <c r="AQ2571" s="117" t="s">
        <v>66</v>
      </c>
      <c r="AR2571" s="117" t="s">
        <v>2179</v>
      </c>
      <c r="AS2571" s="140">
        <v>2507903</v>
      </c>
      <c r="AT2571" s="117"/>
      <c r="AU2571" s="117"/>
    </row>
    <row r="2572" spans="43:47" ht="30" customHeight="1">
      <c r="AQ2572" s="117" t="s">
        <v>66</v>
      </c>
      <c r="AR2572" s="117" t="s">
        <v>2196</v>
      </c>
      <c r="AS2572" s="140">
        <v>2508000</v>
      </c>
      <c r="AT2572" s="117"/>
      <c r="AU2572" s="117"/>
    </row>
    <row r="2573" spans="43:47" ht="30" customHeight="1">
      <c r="AQ2573" s="117" t="s">
        <v>66</v>
      </c>
      <c r="AR2573" s="117" t="s">
        <v>2211</v>
      </c>
      <c r="AS2573" s="140">
        <v>2508109</v>
      </c>
      <c r="AT2573" s="117"/>
      <c r="AU2573" s="117"/>
    </row>
    <row r="2574" spans="43:47" ht="30" customHeight="1">
      <c r="AQ2574" s="117" t="s">
        <v>66</v>
      </c>
      <c r="AR2574" s="117" t="s">
        <v>2227</v>
      </c>
      <c r="AS2574" s="140">
        <v>2508208</v>
      </c>
      <c r="AT2574" s="117"/>
      <c r="AU2574" s="117"/>
    </row>
    <row r="2575" spans="43:47" ht="30" customHeight="1">
      <c r="AQ2575" s="117" t="s">
        <v>66</v>
      </c>
      <c r="AR2575" s="117" t="s">
        <v>2243</v>
      </c>
      <c r="AS2575" s="140">
        <v>2508307</v>
      </c>
      <c r="AT2575" s="117"/>
      <c r="AU2575" s="117"/>
    </row>
    <row r="2576" spans="43:47" ht="30" customHeight="1">
      <c r="AQ2576" s="117" t="s">
        <v>66</v>
      </c>
      <c r="AR2576" s="117" t="s">
        <v>2257</v>
      </c>
      <c r="AS2576" s="140">
        <v>2508406</v>
      </c>
      <c r="AT2576" s="117"/>
      <c r="AU2576" s="117"/>
    </row>
    <row r="2577" spans="43:47" ht="30" customHeight="1">
      <c r="AQ2577" s="117" t="s">
        <v>66</v>
      </c>
      <c r="AR2577" s="117" t="s">
        <v>2272</v>
      </c>
      <c r="AS2577" s="140">
        <v>2508505</v>
      </c>
      <c r="AT2577" s="117"/>
      <c r="AU2577" s="117"/>
    </row>
    <row r="2578" spans="43:47" ht="30" customHeight="1">
      <c r="AQ2578" s="117" t="s">
        <v>66</v>
      </c>
      <c r="AR2578" s="117" t="s">
        <v>2288</v>
      </c>
      <c r="AS2578" s="140">
        <v>2508554</v>
      </c>
      <c r="AT2578" s="117"/>
      <c r="AU2578" s="117"/>
    </row>
    <row r="2579" spans="43:47" ht="30" customHeight="1">
      <c r="AQ2579" s="117" t="s">
        <v>66</v>
      </c>
      <c r="AR2579" s="117" t="s">
        <v>2304</v>
      </c>
      <c r="AS2579" s="140">
        <v>2508604</v>
      </c>
      <c r="AT2579" s="117"/>
      <c r="AU2579" s="117"/>
    </row>
    <row r="2580" spans="43:47" ht="30" customHeight="1">
      <c r="AQ2580" s="117" t="s">
        <v>66</v>
      </c>
      <c r="AR2580" s="117" t="s">
        <v>2317</v>
      </c>
      <c r="AS2580" s="140">
        <v>2508703</v>
      </c>
      <c r="AT2580" s="117"/>
      <c r="AU2580" s="117"/>
    </row>
    <row r="2581" spans="43:47" ht="30" customHeight="1">
      <c r="AQ2581" s="117" t="s">
        <v>66</v>
      </c>
      <c r="AR2581" s="117" t="s">
        <v>2333</v>
      </c>
      <c r="AS2581" s="140">
        <v>2508802</v>
      </c>
      <c r="AT2581" s="117"/>
      <c r="AU2581" s="117"/>
    </row>
    <row r="2582" spans="43:47" ht="30" customHeight="1">
      <c r="AQ2582" s="117" t="s">
        <v>66</v>
      </c>
      <c r="AR2582" s="117" t="s">
        <v>2349</v>
      </c>
      <c r="AS2582" s="140">
        <v>2508901</v>
      </c>
      <c r="AT2582" s="117"/>
      <c r="AU2582" s="117"/>
    </row>
    <row r="2583" spans="43:47" ht="30" customHeight="1">
      <c r="AQ2583" s="117" t="s">
        <v>66</v>
      </c>
      <c r="AR2583" s="117" t="s">
        <v>2365</v>
      </c>
      <c r="AS2583" s="140">
        <v>2509008</v>
      </c>
      <c r="AT2583" s="117"/>
      <c r="AU2583" s="117"/>
    </row>
    <row r="2584" spans="43:47" ht="30" customHeight="1">
      <c r="AQ2584" s="117" t="s">
        <v>66</v>
      </c>
      <c r="AR2584" s="117" t="s">
        <v>2379</v>
      </c>
      <c r="AS2584" s="140">
        <v>2509057</v>
      </c>
      <c r="AT2584" s="117"/>
      <c r="AU2584" s="117"/>
    </row>
    <row r="2585" spans="43:47" ht="30" customHeight="1">
      <c r="AQ2585" s="117" t="s">
        <v>66</v>
      </c>
      <c r="AR2585" s="117" t="s">
        <v>2394</v>
      </c>
      <c r="AS2585" s="140">
        <v>2509107</v>
      </c>
      <c r="AT2585" s="117"/>
      <c r="AU2585" s="117"/>
    </row>
    <row r="2586" spans="43:47" ht="30" customHeight="1">
      <c r="AQ2586" s="117" t="s">
        <v>66</v>
      </c>
      <c r="AR2586" s="117" t="s">
        <v>2410</v>
      </c>
      <c r="AS2586" s="140">
        <v>2509156</v>
      </c>
      <c r="AT2586" s="117"/>
      <c r="AU2586" s="117"/>
    </row>
    <row r="2587" spans="43:47" ht="30" customHeight="1">
      <c r="AQ2587" s="117" t="s">
        <v>66</v>
      </c>
      <c r="AR2587" s="117" t="s">
        <v>2426</v>
      </c>
      <c r="AS2587" s="140">
        <v>2509206</v>
      </c>
      <c r="AT2587" s="117"/>
      <c r="AU2587" s="117"/>
    </row>
    <row r="2588" spans="43:47" ht="30" customHeight="1">
      <c r="AQ2588" s="117" t="s">
        <v>66</v>
      </c>
      <c r="AR2588" s="117" t="s">
        <v>2442</v>
      </c>
      <c r="AS2588" s="140">
        <v>2509305</v>
      </c>
      <c r="AT2588" s="117"/>
      <c r="AU2588" s="117"/>
    </row>
    <row r="2589" spans="43:47" ht="30" customHeight="1">
      <c r="AQ2589" s="117" t="s">
        <v>66</v>
      </c>
      <c r="AR2589" s="117" t="s">
        <v>2458</v>
      </c>
      <c r="AS2589" s="140">
        <v>2509339</v>
      </c>
      <c r="AT2589" s="117"/>
      <c r="AU2589" s="117"/>
    </row>
    <row r="2590" spans="43:47" ht="30" customHeight="1">
      <c r="AQ2590" s="117" t="s">
        <v>66</v>
      </c>
      <c r="AR2590" s="117" t="s">
        <v>2471</v>
      </c>
      <c r="AS2590" s="140">
        <v>2509370</v>
      </c>
      <c r="AT2590" s="117"/>
      <c r="AU2590" s="117"/>
    </row>
    <row r="2591" spans="43:47" ht="30" customHeight="1">
      <c r="AQ2591" s="117" t="s">
        <v>66</v>
      </c>
      <c r="AR2591" s="117" t="s">
        <v>2487</v>
      </c>
      <c r="AS2591" s="140">
        <v>2509396</v>
      </c>
      <c r="AT2591" s="117"/>
      <c r="AU2591" s="117"/>
    </row>
    <row r="2592" spans="43:47" ht="30" customHeight="1">
      <c r="AQ2592" s="117" t="s">
        <v>66</v>
      </c>
      <c r="AR2592" s="117" t="s">
        <v>2502</v>
      </c>
      <c r="AS2592" s="140">
        <v>2509404</v>
      </c>
      <c r="AT2592" s="117"/>
      <c r="AU2592" s="117"/>
    </row>
    <row r="2593" spans="43:47" ht="30" customHeight="1">
      <c r="AQ2593" s="117" t="s">
        <v>66</v>
      </c>
      <c r="AR2593" s="117" t="s">
        <v>2517</v>
      </c>
      <c r="AS2593" s="140">
        <v>2509503</v>
      </c>
      <c r="AT2593" s="117"/>
      <c r="AU2593" s="117"/>
    </row>
    <row r="2594" spans="43:47" ht="30" customHeight="1">
      <c r="AQ2594" s="117" t="s">
        <v>66</v>
      </c>
      <c r="AR2594" s="117" t="s">
        <v>2532</v>
      </c>
      <c r="AS2594" s="140">
        <v>2509602</v>
      </c>
      <c r="AT2594" s="117"/>
      <c r="AU2594" s="117"/>
    </row>
    <row r="2595" spans="43:47" ht="30" customHeight="1">
      <c r="AQ2595" s="117" t="s">
        <v>66</v>
      </c>
      <c r="AR2595" s="117" t="s">
        <v>2548</v>
      </c>
      <c r="AS2595" s="140">
        <v>2509701</v>
      </c>
      <c r="AT2595" s="117"/>
      <c r="AU2595" s="117"/>
    </row>
    <row r="2596" spans="43:47" ht="30" customHeight="1">
      <c r="AQ2596" s="117" t="s">
        <v>66</v>
      </c>
      <c r="AR2596" s="117" t="s">
        <v>2511</v>
      </c>
      <c r="AS2596" s="140">
        <v>2509800</v>
      </c>
      <c r="AT2596" s="117"/>
      <c r="AU2596" s="117"/>
    </row>
    <row r="2597" spans="43:47" ht="30" customHeight="1">
      <c r="AQ2597" s="117" t="s">
        <v>66</v>
      </c>
      <c r="AR2597" s="117" t="s">
        <v>2578</v>
      </c>
      <c r="AS2597" s="140">
        <v>2509909</v>
      </c>
      <c r="AT2597" s="117"/>
      <c r="AU2597" s="117"/>
    </row>
    <row r="2598" spans="43:47" ht="30" customHeight="1">
      <c r="AQ2598" s="117" t="s">
        <v>66</v>
      </c>
      <c r="AR2598" s="117" t="s">
        <v>2593</v>
      </c>
      <c r="AS2598" s="140">
        <v>2510006</v>
      </c>
      <c r="AT2598" s="117"/>
      <c r="AU2598" s="117"/>
    </row>
    <row r="2599" spans="43:47" ht="30" customHeight="1">
      <c r="AQ2599" s="117" t="s">
        <v>66</v>
      </c>
      <c r="AR2599" s="117" t="s">
        <v>2609</v>
      </c>
      <c r="AS2599" s="140">
        <v>2510105</v>
      </c>
      <c r="AT2599" s="117"/>
      <c r="AU2599" s="117"/>
    </row>
    <row r="2600" spans="43:47" ht="30" customHeight="1">
      <c r="AQ2600" s="117" t="s">
        <v>66</v>
      </c>
      <c r="AR2600" s="117" t="s">
        <v>1917</v>
      </c>
      <c r="AS2600" s="140">
        <v>2510204</v>
      </c>
      <c r="AT2600" s="117"/>
      <c r="AU2600" s="117"/>
    </row>
    <row r="2601" spans="43:47" ht="30" customHeight="1">
      <c r="AQ2601" s="117" t="s">
        <v>66</v>
      </c>
      <c r="AR2601" s="117" t="s">
        <v>2636</v>
      </c>
      <c r="AS2601" s="140">
        <v>2510303</v>
      </c>
      <c r="AT2601" s="117"/>
      <c r="AU2601" s="117"/>
    </row>
    <row r="2602" spans="43:47" ht="30" customHeight="1">
      <c r="AQ2602" s="117" t="s">
        <v>66</v>
      </c>
      <c r="AR2602" s="117" t="s">
        <v>2650</v>
      </c>
      <c r="AS2602" s="140">
        <v>2510402</v>
      </c>
      <c r="AT2602" s="117"/>
      <c r="AU2602" s="117"/>
    </row>
    <row r="2603" spans="43:47" ht="30" customHeight="1">
      <c r="AQ2603" s="117" t="s">
        <v>66</v>
      </c>
      <c r="AR2603" s="117" t="s">
        <v>2663</v>
      </c>
      <c r="AS2603" s="140">
        <v>2510501</v>
      </c>
      <c r="AT2603" s="117"/>
      <c r="AU2603" s="117"/>
    </row>
    <row r="2604" spans="43:47" ht="30" customHeight="1">
      <c r="AQ2604" s="117" t="s">
        <v>66</v>
      </c>
      <c r="AR2604" s="117" t="s">
        <v>2677</v>
      </c>
      <c r="AS2604" s="140">
        <v>2510600</v>
      </c>
      <c r="AT2604" s="117"/>
      <c r="AU2604" s="117"/>
    </row>
    <row r="2605" spans="43:47" ht="30" customHeight="1">
      <c r="AQ2605" s="117" t="s">
        <v>66</v>
      </c>
      <c r="AR2605" s="117" t="s">
        <v>2693</v>
      </c>
      <c r="AS2605" s="140">
        <v>2510659</v>
      </c>
      <c r="AT2605" s="117"/>
      <c r="AU2605" s="117"/>
    </row>
    <row r="2606" spans="43:47" ht="30" customHeight="1">
      <c r="AQ2606" s="117" t="s">
        <v>66</v>
      </c>
      <c r="AR2606" s="117" t="s">
        <v>2183</v>
      </c>
      <c r="AS2606" s="140">
        <v>2510709</v>
      </c>
      <c r="AT2606" s="117"/>
      <c r="AU2606" s="117"/>
    </row>
    <row r="2607" spans="43:47" ht="30" customHeight="1">
      <c r="AQ2607" s="117" t="s">
        <v>66</v>
      </c>
      <c r="AR2607" s="117" t="s">
        <v>2724</v>
      </c>
      <c r="AS2607" s="140">
        <v>2510808</v>
      </c>
      <c r="AT2607" s="117"/>
      <c r="AU2607" s="117"/>
    </row>
    <row r="2608" spans="43:47" ht="30" customHeight="1">
      <c r="AQ2608" s="117" t="s">
        <v>66</v>
      </c>
      <c r="AR2608" s="117" t="s">
        <v>2550</v>
      </c>
      <c r="AS2608" s="140">
        <v>2510907</v>
      </c>
      <c r="AT2608" s="117"/>
      <c r="AU2608" s="117"/>
    </row>
    <row r="2609" spans="43:47" ht="30" customHeight="1">
      <c r="AQ2609" s="117" t="s">
        <v>66</v>
      </c>
      <c r="AR2609" s="117" t="s">
        <v>2749</v>
      </c>
      <c r="AS2609" s="140">
        <v>2511004</v>
      </c>
      <c r="AT2609" s="117"/>
      <c r="AU2609" s="117"/>
    </row>
    <row r="2610" spans="43:47" ht="30" customHeight="1">
      <c r="AQ2610" s="117" t="s">
        <v>66</v>
      </c>
      <c r="AR2610" s="117" t="s">
        <v>2770</v>
      </c>
      <c r="AS2610" s="140">
        <v>2511103</v>
      </c>
      <c r="AT2610" s="117"/>
      <c r="AU2610" s="117"/>
    </row>
    <row r="2611" spans="43:47" ht="30" customHeight="1">
      <c r="AQ2611" s="117" t="s">
        <v>66</v>
      </c>
      <c r="AR2611" s="117" t="s">
        <v>2786</v>
      </c>
      <c r="AS2611" s="140">
        <v>2511202</v>
      </c>
      <c r="AT2611" s="117"/>
      <c r="AU2611" s="117"/>
    </row>
    <row r="2612" spans="43:47" ht="30" customHeight="1">
      <c r="AQ2612" s="117" t="s">
        <v>66</v>
      </c>
      <c r="AR2612" s="117" t="s">
        <v>2801</v>
      </c>
      <c r="AS2612" s="140">
        <v>2512721</v>
      </c>
      <c r="AT2612" s="117"/>
      <c r="AU2612" s="117"/>
    </row>
    <row r="2613" spans="43:47" ht="30" customHeight="1">
      <c r="AQ2613" s="117" t="s">
        <v>66</v>
      </c>
      <c r="AR2613" s="117" t="s">
        <v>2816</v>
      </c>
      <c r="AS2613" s="140">
        <v>2511301</v>
      </c>
      <c r="AT2613" s="117"/>
      <c r="AU2613" s="117"/>
    </row>
    <row r="2614" spans="43:47" ht="30" customHeight="1">
      <c r="AQ2614" s="117" t="s">
        <v>66</v>
      </c>
      <c r="AR2614" s="117" t="s">
        <v>2830</v>
      </c>
      <c r="AS2614" s="140">
        <v>2511400</v>
      </c>
      <c r="AT2614" s="117"/>
      <c r="AU2614" s="117"/>
    </row>
    <row r="2615" spans="43:47" ht="30" customHeight="1">
      <c r="AQ2615" s="117" t="s">
        <v>66</v>
      </c>
      <c r="AR2615" s="117" t="s">
        <v>1754</v>
      </c>
      <c r="AS2615" s="140">
        <v>2511509</v>
      </c>
      <c r="AT2615" s="117"/>
      <c r="AU2615" s="117"/>
    </row>
    <row r="2616" spans="43:47" ht="30" customHeight="1">
      <c r="AQ2616" s="117" t="s">
        <v>66</v>
      </c>
      <c r="AR2616" s="117" t="s">
        <v>2308</v>
      </c>
      <c r="AS2616" s="140">
        <v>2511608</v>
      </c>
      <c r="AT2616" s="117"/>
      <c r="AU2616" s="117"/>
    </row>
    <row r="2617" spans="43:47" ht="30" customHeight="1">
      <c r="AQ2617" s="117" t="s">
        <v>66</v>
      </c>
      <c r="AR2617" s="117" t="s">
        <v>2867</v>
      </c>
      <c r="AS2617" s="140">
        <v>2511707</v>
      </c>
      <c r="AT2617" s="117"/>
      <c r="AU2617" s="117"/>
    </row>
    <row r="2618" spans="43:47" ht="30" customHeight="1">
      <c r="AQ2618" s="117" t="s">
        <v>66</v>
      </c>
      <c r="AR2618" s="117" t="s">
        <v>2880</v>
      </c>
      <c r="AS2618" s="140">
        <v>2511806</v>
      </c>
      <c r="AT2618" s="117"/>
      <c r="AU2618" s="117"/>
    </row>
    <row r="2619" spans="43:47" ht="30" customHeight="1">
      <c r="AQ2619" s="117" t="s">
        <v>66</v>
      </c>
      <c r="AR2619" s="117" t="s">
        <v>2892</v>
      </c>
      <c r="AS2619" s="140">
        <v>2511905</v>
      </c>
      <c r="AT2619" s="117"/>
      <c r="AU2619" s="117"/>
    </row>
    <row r="2620" spans="43:47" ht="30" customHeight="1">
      <c r="AQ2620" s="117" t="s">
        <v>66</v>
      </c>
      <c r="AR2620" s="117" t="s">
        <v>2905</v>
      </c>
      <c r="AS2620" s="140">
        <v>2512002</v>
      </c>
      <c r="AT2620" s="117"/>
      <c r="AU2620" s="117"/>
    </row>
    <row r="2621" spans="43:47" ht="30" customHeight="1">
      <c r="AQ2621" s="117" t="s">
        <v>66</v>
      </c>
      <c r="AR2621" s="117" t="s">
        <v>2917</v>
      </c>
      <c r="AS2621" s="140">
        <v>2512036</v>
      </c>
      <c r="AT2621" s="117"/>
      <c r="AU2621" s="117"/>
    </row>
    <row r="2622" spans="43:47" ht="30" customHeight="1">
      <c r="AQ2622" s="117" t="s">
        <v>66</v>
      </c>
      <c r="AR2622" s="117" t="s">
        <v>2929</v>
      </c>
      <c r="AS2622" s="140">
        <v>2512077</v>
      </c>
      <c r="AT2622" s="117"/>
      <c r="AU2622" s="117"/>
    </row>
    <row r="2623" spans="43:47" ht="30" customHeight="1">
      <c r="AQ2623" s="117" t="s">
        <v>66</v>
      </c>
      <c r="AR2623" s="117" t="s">
        <v>2940</v>
      </c>
      <c r="AS2623" s="140">
        <v>2512101</v>
      </c>
      <c r="AT2623" s="117"/>
      <c r="AU2623" s="117"/>
    </row>
    <row r="2624" spans="43:47" ht="30" customHeight="1">
      <c r="AQ2624" s="117" t="s">
        <v>66</v>
      </c>
      <c r="AR2624" s="117" t="s">
        <v>2952</v>
      </c>
      <c r="AS2624" s="140">
        <v>2512200</v>
      </c>
      <c r="AT2624" s="117"/>
      <c r="AU2624" s="117"/>
    </row>
    <row r="2625" spans="43:47" ht="30" customHeight="1">
      <c r="AQ2625" s="117" t="s">
        <v>66</v>
      </c>
      <c r="AR2625" s="117" t="s">
        <v>2964</v>
      </c>
      <c r="AS2625" s="140">
        <v>2512309</v>
      </c>
      <c r="AT2625" s="117"/>
      <c r="AU2625" s="117"/>
    </row>
    <row r="2626" spans="43:47" ht="30" customHeight="1">
      <c r="AQ2626" s="117" t="s">
        <v>66</v>
      </c>
      <c r="AR2626" s="117" t="s">
        <v>2976</v>
      </c>
      <c r="AS2626" s="140">
        <v>2512408</v>
      </c>
      <c r="AT2626" s="117"/>
      <c r="AU2626" s="117"/>
    </row>
    <row r="2627" spans="43:47" ht="30" customHeight="1">
      <c r="AQ2627" s="117" t="s">
        <v>66</v>
      </c>
      <c r="AR2627" s="117" t="s">
        <v>2989</v>
      </c>
      <c r="AS2627" s="140">
        <v>2512507</v>
      </c>
      <c r="AT2627" s="117"/>
      <c r="AU2627" s="117"/>
    </row>
    <row r="2628" spans="43:47" ht="30" customHeight="1">
      <c r="AQ2628" s="117" t="s">
        <v>66</v>
      </c>
      <c r="AR2628" s="117" t="s">
        <v>3001</v>
      </c>
      <c r="AS2628" s="140">
        <v>2512606</v>
      </c>
      <c r="AT2628" s="117"/>
      <c r="AU2628" s="117"/>
    </row>
    <row r="2629" spans="43:47" ht="30" customHeight="1">
      <c r="AQ2629" s="117" t="s">
        <v>66</v>
      </c>
      <c r="AR2629" s="117" t="s">
        <v>3014</v>
      </c>
      <c r="AS2629" s="140">
        <v>2512705</v>
      </c>
      <c r="AT2629" s="117"/>
      <c r="AU2629" s="117"/>
    </row>
    <row r="2630" spans="43:47" ht="30" customHeight="1">
      <c r="AQ2630" s="117" t="s">
        <v>66</v>
      </c>
      <c r="AR2630" s="117" t="s">
        <v>3012</v>
      </c>
      <c r="AS2630" s="140">
        <v>2512747</v>
      </c>
      <c r="AT2630" s="117"/>
      <c r="AU2630" s="117"/>
    </row>
    <row r="2631" spans="43:47" ht="30" customHeight="1">
      <c r="AQ2631" s="117" t="s">
        <v>66</v>
      </c>
      <c r="AR2631" s="117" t="s">
        <v>3039</v>
      </c>
      <c r="AS2631" s="140">
        <v>2512754</v>
      </c>
      <c r="AT2631" s="117"/>
      <c r="AU2631" s="117"/>
    </row>
    <row r="2632" spans="43:47" ht="30" customHeight="1">
      <c r="AQ2632" s="117" t="s">
        <v>66</v>
      </c>
      <c r="AR2632" s="117" t="s">
        <v>3051</v>
      </c>
      <c r="AS2632" s="140">
        <v>2512762</v>
      </c>
      <c r="AT2632" s="117"/>
      <c r="AU2632" s="117"/>
    </row>
    <row r="2633" spans="43:47" ht="30" customHeight="1">
      <c r="AQ2633" s="117" t="s">
        <v>66</v>
      </c>
      <c r="AR2633" s="117" t="s">
        <v>3063</v>
      </c>
      <c r="AS2633" s="140">
        <v>2512788</v>
      </c>
      <c r="AT2633" s="117"/>
      <c r="AU2633" s="117"/>
    </row>
    <row r="2634" spans="43:47" ht="30" customHeight="1">
      <c r="AQ2634" s="117" t="s">
        <v>66</v>
      </c>
      <c r="AR2634" s="117" t="s">
        <v>3074</v>
      </c>
      <c r="AS2634" s="140">
        <v>2512804</v>
      </c>
      <c r="AT2634" s="117"/>
      <c r="AU2634" s="117"/>
    </row>
    <row r="2635" spans="43:47" ht="30" customHeight="1">
      <c r="AQ2635" s="117" t="s">
        <v>66</v>
      </c>
      <c r="AR2635" s="117" t="s">
        <v>3087</v>
      </c>
      <c r="AS2635" s="140">
        <v>2512903</v>
      </c>
      <c r="AT2635" s="117"/>
      <c r="AU2635" s="117"/>
    </row>
    <row r="2636" spans="43:47" ht="30" customHeight="1">
      <c r="AQ2636" s="117" t="s">
        <v>66</v>
      </c>
      <c r="AR2636" s="117" t="s">
        <v>2772</v>
      </c>
      <c r="AS2636" s="140">
        <v>2513000</v>
      </c>
      <c r="AT2636" s="117"/>
      <c r="AU2636" s="117"/>
    </row>
    <row r="2637" spans="43:47" ht="30" customHeight="1">
      <c r="AQ2637" s="117" t="s">
        <v>66</v>
      </c>
      <c r="AR2637" s="117" t="s">
        <v>3112</v>
      </c>
      <c r="AS2637" s="140">
        <v>2513109</v>
      </c>
      <c r="AT2637" s="117"/>
      <c r="AU2637" s="117"/>
    </row>
    <row r="2638" spans="43:47" ht="30" customHeight="1">
      <c r="AQ2638" s="117" t="s">
        <v>66</v>
      </c>
      <c r="AR2638" s="117" t="s">
        <v>3124</v>
      </c>
      <c r="AS2638" s="140">
        <v>2513158</v>
      </c>
      <c r="AT2638" s="117"/>
      <c r="AU2638" s="117"/>
    </row>
    <row r="2639" spans="43:47" ht="30" customHeight="1">
      <c r="AQ2639" s="117" t="s">
        <v>66</v>
      </c>
      <c r="AR2639" s="117" t="s">
        <v>2521</v>
      </c>
      <c r="AS2639" s="140">
        <v>2513208</v>
      </c>
      <c r="AT2639" s="117"/>
      <c r="AU2639" s="117"/>
    </row>
    <row r="2640" spans="43:47" ht="30" customHeight="1">
      <c r="AQ2640" s="117" t="s">
        <v>66</v>
      </c>
      <c r="AR2640" s="117" t="s">
        <v>3072</v>
      </c>
      <c r="AS2640" s="140">
        <v>2513307</v>
      </c>
      <c r="AT2640" s="117"/>
      <c r="AU2640" s="117"/>
    </row>
    <row r="2641" spans="43:47" ht="30" customHeight="1">
      <c r="AQ2641" s="117" t="s">
        <v>66</v>
      </c>
      <c r="AR2641" s="117" t="s">
        <v>3085</v>
      </c>
      <c r="AS2641" s="140">
        <v>2513356</v>
      </c>
      <c r="AT2641" s="117"/>
      <c r="AU2641" s="117"/>
    </row>
    <row r="2642" spans="43:47" ht="30" customHeight="1">
      <c r="AQ2642" s="117" t="s">
        <v>66</v>
      </c>
      <c r="AR2642" s="117" t="s">
        <v>3098</v>
      </c>
      <c r="AS2642" s="140">
        <v>2513406</v>
      </c>
      <c r="AT2642" s="117"/>
      <c r="AU2642" s="117"/>
    </row>
    <row r="2643" spans="43:47" ht="30" customHeight="1">
      <c r="AQ2643" s="117" t="s">
        <v>66</v>
      </c>
      <c r="AR2643" s="117" t="s">
        <v>3134</v>
      </c>
      <c r="AS2643" s="140">
        <v>2513703</v>
      </c>
      <c r="AT2643" s="117"/>
      <c r="AU2643" s="117"/>
    </row>
    <row r="2644" spans="43:47" ht="30" customHeight="1">
      <c r="AQ2644" s="117" t="s">
        <v>66</v>
      </c>
      <c r="AR2644" s="117" t="s">
        <v>3192</v>
      </c>
      <c r="AS2644" s="140">
        <v>2513802</v>
      </c>
      <c r="AT2644" s="117"/>
      <c r="AU2644" s="117"/>
    </row>
    <row r="2645" spans="43:47" ht="30" customHeight="1">
      <c r="AQ2645" s="117" t="s">
        <v>66</v>
      </c>
      <c r="AR2645" s="117" t="s">
        <v>3204</v>
      </c>
      <c r="AS2645" s="140">
        <v>2513505</v>
      </c>
      <c r="AT2645" s="117"/>
      <c r="AU2645" s="117"/>
    </row>
    <row r="2646" spans="43:47" ht="30" customHeight="1">
      <c r="AQ2646" s="117" t="s">
        <v>66</v>
      </c>
      <c r="AR2646" s="117" t="s">
        <v>3216</v>
      </c>
      <c r="AS2646" s="140">
        <v>2513604</v>
      </c>
      <c r="AT2646" s="117"/>
      <c r="AU2646" s="117"/>
    </row>
    <row r="2647" spans="43:47" ht="30" customHeight="1">
      <c r="AQ2647" s="117" t="s">
        <v>66</v>
      </c>
      <c r="AR2647" s="117" t="s">
        <v>3228</v>
      </c>
      <c r="AS2647" s="140">
        <v>2513851</v>
      </c>
      <c r="AT2647" s="117"/>
      <c r="AU2647" s="117"/>
    </row>
    <row r="2648" spans="43:47" ht="30" customHeight="1">
      <c r="AQ2648" s="117" t="s">
        <v>66</v>
      </c>
      <c r="AR2648" s="117" t="s">
        <v>3238</v>
      </c>
      <c r="AS2648" s="140">
        <v>2513927</v>
      </c>
      <c r="AT2648" s="117"/>
      <c r="AU2648" s="117"/>
    </row>
    <row r="2649" spans="43:47" ht="30" customHeight="1">
      <c r="AQ2649" s="117" t="s">
        <v>66</v>
      </c>
      <c r="AR2649" s="117" t="s">
        <v>3190</v>
      </c>
      <c r="AS2649" s="140">
        <v>2513901</v>
      </c>
      <c r="AT2649" s="117"/>
      <c r="AU2649" s="117"/>
    </row>
    <row r="2650" spans="43:47" ht="30" customHeight="1">
      <c r="AQ2650" s="117" t="s">
        <v>66</v>
      </c>
      <c r="AR2650" s="117" t="s">
        <v>1607</v>
      </c>
      <c r="AS2650" s="140">
        <v>2513968</v>
      </c>
      <c r="AT2650" s="117"/>
      <c r="AU2650" s="117"/>
    </row>
    <row r="2651" spans="43:47" ht="30" customHeight="1">
      <c r="AQ2651" s="117" t="s">
        <v>66</v>
      </c>
      <c r="AR2651" s="117" t="s">
        <v>3270</v>
      </c>
      <c r="AS2651" s="140">
        <v>2513943</v>
      </c>
      <c r="AT2651" s="117"/>
      <c r="AU2651" s="117"/>
    </row>
    <row r="2652" spans="43:47" ht="30" customHeight="1">
      <c r="AQ2652" s="117" t="s">
        <v>66</v>
      </c>
      <c r="AR2652" s="117" t="s">
        <v>1628</v>
      </c>
      <c r="AS2652" s="140">
        <v>2513984</v>
      </c>
      <c r="AT2652" s="117"/>
      <c r="AU2652" s="117"/>
    </row>
    <row r="2653" spans="43:47" ht="30" customHeight="1">
      <c r="AQ2653" s="117" t="s">
        <v>66</v>
      </c>
      <c r="AR2653" s="117" t="s">
        <v>3293</v>
      </c>
      <c r="AS2653" s="140">
        <v>2514008</v>
      </c>
      <c r="AT2653" s="117"/>
      <c r="AU2653" s="117"/>
    </row>
    <row r="2654" spans="43:47" ht="30" customHeight="1">
      <c r="AQ2654" s="117" t="s">
        <v>66</v>
      </c>
      <c r="AR2654" s="117" t="s">
        <v>3305</v>
      </c>
      <c r="AS2654" s="140">
        <v>2500700</v>
      </c>
      <c r="AT2654" s="117"/>
      <c r="AU2654" s="117"/>
    </row>
    <row r="2655" spans="43:47" ht="30" customHeight="1">
      <c r="AQ2655" s="117" t="s">
        <v>66</v>
      </c>
      <c r="AR2655" s="117" t="s">
        <v>3317</v>
      </c>
      <c r="AS2655" s="140">
        <v>2514107</v>
      </c>
      <c r="AT2655" s="117"/>
      <c r="AU2655" s="117"/>
    </row>
    <row r="2656" spans="43:47" ht="30" customHeight="1">
      <c r="AQ2656" s="117" t="s">
        <v>66</v>
      </c>
      <c r="AR2656" s="117" t="s">
        <v>3327</v>
      </c>
      <c r="AS2656" s="140">
        <v>2514206</v>
      </c>
      <c r="AT2656" s="117"/>
      <c r="AU2656" s="117"/>
    </row>
    <row r="2657" spans="43:47" ht="30" customHeight="1">
      <c r="AQ2657" s="117" t="s">
        <v>66</v>
      </c>
      <c r="AR2657" s="117" t="s">
        <v>3338</v>
      </c>
      <c r="AS2657" s="140">
        <v>2514305</v>
      </c>
      <c r="AT2657" s="117"/>
      <c r="AU2657" s="117"/>
    </row>
    <row r="2658" spans="43:47" ht="30" customHeight="1">
      <c r="AQ2658" s="117" t="s">
        <v>66</v>
      </c>
      <c r="AR2658" s="117" t="s">
        <v>3349</v>
      </c>
      <c r="AS2658" s="140">
        <v>2514404</v>
      </c>
      <c r="AT2658" s="117"/>
      <c r="AU2658" s="117"/>
    </row>
    <row r="2659" spans="43:47" ht="30" customHeight="1">
      <c r="AQ2659" s="117" t="s">
        <v>66</v>
      </c>
      <c r="AR2659" s="117" t="s">
        <v>3359</v>
      </c>
      <c r="AS2659" s="140">
        <v>2514503</v>
      </c>
      <c r="AT2659" s="117"/>
      <c r="AU2659" s="117"/>
    </row>
    <row r="2660" spans="43:47" ht="30" customHeight="1">
      <c r="AQ2660" s="117" t="s">
        <v>66</v>
      </c>
      <c r="AR2660" s="117" t="s">
        <v>3368</v>
      </c>
      <c r="AS2660" s="140">
        <v>2514552</v>
      </c>
      <c r="AT2660" s="117"/>
      <c r="AU2660" s="117"/>
    </row>
    <row r="2661" spans="43:47" ht="30" customHeight="1">
      <c r="AQ2661" s="117" t="s">
        <v>66</v>
      </c>
      <c r="AR2661" s="117" t="s">
        <v>3378</v>
      </c>
      <c r="AS2661" s="140">
        <v>2514602</v>
      </c>
      <c r="AT2661" s="117"/>
      <c r="AU2661" s="117"/>
    </row>
    <row r="2662" spans="43:47" ht="30" customHeight="1">
      <c r="AQ2662" s="117" t="s">
        <v>66</v>
      </c>
      <c r="AR2662" s="117" t="s">
        <v>3388</v>
      </c>
      <c r="AS2662" s="140">
        <v>2514651</v>
      </c>
      <c r="AT2662" s="117"/>
      <c r="AU2662" s="117"/>
    </row>
    <row r="2663" spans="43:47" ht="30" customHeight="1">
      <c r="AQ2663" s="117" t="s">
        <v>66</v>
      </c>
      <c r="AR2663" s="117" t="s">
        <v>3398</v>
      </c>
      <c r="AS2663" s="140">
        <v>2514701</v>
      </c>
      <c r="AT2663" s="117"/>
      <c r="AU2663" s="117"/>
    </row>
    <row r="2664" spans="43:47" ht="30" customHeight="1">
      <c r="AQ2664" s="117" t="s">
        <v>66</v>
      </c>
      <c r="AR2664" s="117" t="s">
        <v>3408</v>
      </c>
      <c r="AS2664" s="140">
        <v>2514800</v>
      </c>
      <c r="AT2664" s="117"/>
      <c r="AU2664" s="117"/>
    </row>
    <row r="2665" spans="43:47" ht="30" customHeight="1">
      <c r="AQ2665" s="117" t="s">
        <v>66</v>
      </c>
      <c r="AR2665" s="117" t="s">
        <v>3418</v>
      </c>
      <c r="AS2665" s="140">
        <v>2514453</v>
      </c>
      <c r="AT2665" s="117"/>
      <c r="AU2665" s="117"/>
    </row>
    <row r="2666" spans="43:47" ht="30" customHeight="1">
      <c r="AQ2666" s="117" t="s">
        <v>66</v>
      </c>
      <c r="AR2666" s="117" t="s">
        <v>3427</v>
      </c>
      <c r="AS2666" s="140">
        <v>2514909</v>
      </c>
      <c r="AT2666" s="117"/>
      <c r="AU2666" s="117"/>
    </row>
    <row r="2667" spans="43:47" ht="30" customHeight="1">
      <c r="AQ2667" s="117" t="s">
        <v>66</v>
      </c>
      <c r="AR2667" s="117" t="s">
        <v>3437</v>
      </c>
      <c r="AS2667" s="140">
        <v>2515005</v>
      </c>
      <c r="AT2667" s="117"/>
      <c r="AU2667" s="117"/>
    </row>
    <row r="2668" spans="43:47" ht="30" customHeight="1">
      <c r="AQ2668" s="117" t="s">
        <v>66</v>
      </c>
      <c r="AR2668" s="117" t="s">
        <v>3446</v>
      </c>
      <c r="AS2668" s="140">
        <v>2515104</v>
      </c>
      <c r="AT2668" s="117"/>
      <c r="AU2668" s="117"/>
    </row>
    <row r="2669" spans="43:47" ht="30" customHeight="1">
      <c r="AQ2669" s="117" t="s">
        <v>66</v>
      </c>
      <c r="AR2669" s="117" t="s">
        <v>3455</v>
      </c>
      <c r="AS2669" s="140">
        <v>2515203</v>
      </c>
      <c r="AT2669" s="117"/>
      <c r="AU2669" s="117"/>
    </row>
    <row r="2670" spans="43:47" ht="30" customHeight="1">
      <c r="AQ2670" s="117" t="s">
        <v>66</v>
      </c>
      <c r="AR2670" s="117" t="s">
        <v>3465</v>
      </c>
      <c r="AS2670" s="140">
        <v>2515401</v>
      </c>
      <c r="AT2670" s="117"/>
      <c r="AU2670" s="117"/>
    </row>
    <row r="2671" spans="43:47" ht="30" customHeight="1">
      <c r="AQ2671" s="117" t="s">
        <v>66</v>
      </c>
      <c r="AR2671" s="117" t="s">
        <v>3474</v>
      </c>
      <c r="AS2671" s="140">
        <v>2515302</v>
      </c>
      <c r="AT2671" s="117"/>
      <c r="AU2671" s="117"/>
    </row>
    <row r="2672" spans="43:47" ht="30" customHeight="1">
      <c r="AQ2672" s="117" t="s">
        <v>66</v>
      </c>
      <c r="AR2672" s="117" t="s">
        <v>3484</v>
      </c>
      <c r="AS2672" s="140">
        <v>2515500</v>
      </c>
      <c r="AT2672" s="117"/>
      <c r="AU2672" s="117"/>
    </row>
    <row r="2673" spans="43:47" ht="30" customHeight="1">
      <c r="AQ2673" s="117" t="s">
        <v>66</v>
      </c>
      <c r="AR2673" s="117" t="s">
        <v>3494</v>
      </c>
      <c r="AS2673" s="140">
        <v>2515609</v>
      </c>
      <c r="AT2673" s="117"/>
      <c r="AU2673" s="117"/>
    </row>
    <row r="2674" spans="43:47" ht="30" customHeight="1">
      <c r="AQ2674" s="117" t="s">
        <v>66</v>
      </c>
      <c r="AR2674" s="117" t="s">
        <v>3503</v>
      </c>
      <c r="AS2674" s="140">
        <v>2515708</v>
      </c>
      <c r="AT2674" s="117"/>
      <c r="AU2674" s="117"/>
    </row>
    <row r="2675" spans="43:47" ht="30" customHeight="1">
      <c r="AQ2675" s="117" t="s">
        <v>66</v>
      </c>
      <c r="AR2675" s="117" t="s">
        <v>3513</v>
      </c>
      <c r="AS2675" s="140">
        <v>2515807</v>
      </c>
      <c r="AT2675" s="117"/>
      <c r="AU2675" s="117"/>
    </row>
    <row r="2676" spans="43:47" ht="30" customHeight="1">
      <c r="AQ2676" s="117" t="s">
        <v>66</v>
      </c>
      <c r="AR2676" s="117" t="s">
        <v>3523</v>
      </c>
      <c r="AS2676" s="140">
        <v>2515906</v>
      </c>
      <c r="AT2676" s="117"/>
      <c r="AU2676" s="117"/>
    </row>
    <row r="2677" spans="43:47" ht="30" customHeight="1">
      <c r="AQ2677" s="117" t="s">
        <v>66</v>
      </c>
      <c r="AR2677" s="117" t="s">
        <v>3533</v>
      </c>
      <c r="AS2677" s="140">
        <v>2515930</v>
      </c>
      <c r="AT2677" s="117"/>
      <c r="AU2677" s="117"/>
    </row>
    <row r="2678" spans="43:47" ht="30" customHeight="1">
      <c r="AQ2678" s="117" t="s">
        <v>66</v>
      </c>
      <c r="AR2678" s="117" t="s">
        <v>3543</v>
      </c>
      <c r="AS2678" s="140">
        <v>2515971</v>
      </c>
      <c r="AT2678" s="117"/>
      <c r="AU2678" s="117"/>
    </row>
    <row r="2679" spans="43:47" ht="30" customHeight="1">
      <c r="AQ2679" s="117" t="s">
        <v>66</v>
      </c>
      <c r="AR2679" s="117" t="s">
        <v>3551</v>
      </c>
      <c r="AS2679" s="140">
        <v>2516003</v>
      </c>
      <c r="AT2679" s="117"/>
      <c r="AU2679" s="117"/>
    </row>
    <row r="2680" spans="43:47" ht="30" customHeight="1">
      <c r="AQ2680" s="117" t="s">
        <v>66</v>
      </c>
      <c r="AR2680" s="117" t="s">
        <v>3561</v>
      </c>
      <c r="AS2680" s="140">
        <v>2516102</v>
      </c>
      <c r="AT2680" s="117"/>
      <c r="AU2680" s="117"/>
    </row>
    <row r="2681" spans="43:47" ht="30" customHeight="1">
      <c r="AQ2681" s="117" t="s">
        <v>66</v>
      </c>
      <c r="AR2681" s="117" t="s">
        <v>3571</v>
      </c>
      <c r="AS2681" s="140">
        <v>2516151</v>
      </c>
      <c r="AT2681" s="117"/>
      <c r="AU2681" s="117"/>
    </row>
    <row r="2682" spans="43:47" ht="30" customHeight="1">
      <c r="AQ2682" s="117" t="s">
        <v>66</v>
      </c>
      <c r="AR2682" s="117" t="s">
        <v>3581</v>
      </c>
      <c r="AS2682" s="140">
        <v>2516201</v>
      </c>
      <c r="AT2682" s="117"/>
      <c r="AU2682" s="117"/>
    </row>
    <row r="2683" spans="43:47" ht="30" customHeight="1">
      <c r="AQ2683" s="117" t="s">
        <v>66</v>
      </c>
      <c r="AR2683" s="117" t="s">
        <v>3591</v>
      </c>
      <c r="AS2683" s="140">
        <v>2516300</v>
      </c>
      <c r="AT2683" s="117"/>
      <c r="AU2683" s="117"/>
    </row>
    <row r="2684" spans="43:47" ht="30" customHeight="1">
      <c r="AQ2684" s="117" t="s">
        <v>66</v>
      </c>
      <c r="AR2684" s="117" t="s">
        <v>3600</v>
      </c>
      <c r="AS2684" s="140">
        <v>2516409</v>
      </c>
      <c r="AT2684" s="117"/>
      <c r="AU2684" s="117"/>
    </row>
    <row r="2685" spans="43:47" ht="30" customHeight="1">
      <c r="AQ2685" s="117" t="s">
        <v>66</v>
      </c>
      <c r="AR2685" s="117" t="s">
        <v>3609</v>
      </c>
      <c r="AS2685" s="140">
        <v>2516508</v>
      </c>
      <c r="AT2685" s="117"/>
      <c r="AU2685" s="117"/>
    </row>
    <row r="2686" spans="43:47" ht="30" customHeight="1">
      <c r="AQ2686" s="117" t="s">
        <v>66</v>
      </c>
      <c r="AR2686" s="117" t="s">
        <v>3618</v>
      </c>
      <c r="AS2686" s="140">
        <v>2516607</v>
      </c>
      <c r="AT2686" s="117"/>
      <c r="AU2686" s="117"/>
    </row>
    <row r="2687" spans="43:47" ht="30" customHeight="1">
      <c r="AQ2687" s="117" t="s">
        <v>66</v>
      </c>
      <c r="AR2687" s="117" t="s">
        <v>3628</v>
      </c>
      <c r="AS2687" s="140">
        <v>2516706</v>
      </c>
      <c r="AT2687" s="117"/>
      <c r="AU2687" s="117"/>
    </row>
    <row r="2688" spans="43:47" ht="30" customHeight="1">
      <c r="AQ2688" s="117" t="s">
        <v>66</v>
      </c>
      <c r="AR2688" s="117" t="s">
        <v>3638</v>
      </c>
      <c r="AS2688" s="140">
        <v>2516755</v>
      </c>
      <c r="AT2688" s="117"/>
      <c r="AU2688" s="117"/>
    </row>
    <row r="2689" spans="43:47" ht="30" customHeight="1">
      <c r="AQ2689" s="117" t="s">
        <v>66</v>
      </c>
      <c r="AR2689" s="117" t="s">
        <v>3240</v>
      </c>
      <c r="AS2689" s="140">
        <v>2516805</v>
      </c>
      <c r="AT2689" s="117"/>
      <c r="AU2689" s="117"/>
    </row>
    <row r="2690" spans="43:47" ht="30" customHeight="1">
      <c r="AQ2690" s="117" t="s">
        <v>66</v>
      </c>
      <c r="AR2690" s="117" t="s">
        <v>3656</v>
      </c>
      <c r="AS2690" s="140">
        <v>2516904</v>
      </c>
      <c r="AT2690" s="117"/>
      <c r="AU2690" s="117"/>
    </row>
    <row r="2691" spans="43:47" ht="30" customHeight="1">
      <c r="AQ2691" s="117" t="s">
        <v>66</v>
      </c>
      <c r="AR2691" s="117" t="s">
        <v>3665</v>
      </c>
      <c r="AS2691" s="140">
        <v>2517001</v>
      </c>
      <c r="AT2691" s="117"/>
      <c r="AU2691" s="117"/>
    </row>
    <row r="2692" spans="43:47" ht="30" customHeight="1">
      <c r="AQ2692" s="117" t="s">
        <v>66</v>
      </c>
      <c r="AR2692" s="117" t="s">
        <v>3091</v>
      </c>
      <c r="AS2692" s="140">
        <v>2517100</v>
      </c>
      <c r="AT2692" s="117"/>
      <c r="AU2692" s="117"/>
    </row>
    <row r="2693" spans="43:47" ht="30" customHeight="1">
      <c r="AQ2693" s="117" t="s">
        <v>66</v>
      </c>
      <c r="AR2693" s="117" t="s">
        <v>3681</v>
      </c>
      <c r="AS2693" s="140">
        <v>2517209</v>
      </c>
      <c r="AT2693" s="117"/>
      <c r="AU2693" s="117"/>
    </row>
    <row r="2694" spans="43:47" ht="30" customHeight="1">
      <c r="AQ2694" s="117" t="s">
        <v>66</v>
      </c>
      <c r="AR2694" s="117" t="s">
        <v>3689</v>
      </c>
      <c r="AS2694" s="140">
        <v>2505501</v>
      </c>
      <c r="AT2694" s="117"/>
      <c r="AU2694" s="117"/>
    </row>
    <row r="2695" spans="43:47" ht="30" customHeight="1">
      <c r="AQ2695" s="117" t="s">
        <v>66</v>
      </c>
      <c r="AR2695" s="117" t="s">
        <v>3698</v>
      </c>
      <c r="AS2695" s="140">
        <v>2517407</v>
      </c>
      <c r="AT2695" s="117"/>
      <c r="AU2695" s="117"/>
    </row>
    <row r="2696" spans="43:47" ht="30" customHeight="1">
      <c r="AQ2696" s="117" t="s">
        <v>67</v>
      </c>
      <c r="AR2696" s="117" t="s">
        <v>104</v>
      </c>
      <c r="AS2696" s="140">
        <v>2600054</v>
      </c>
      <c r="AT2696" s="117"/>
      <c r="AU2696" s="117"/>
    </row>
    <row r="2697" spans="43:47" ht="30" customHeight="1">
      <c r="AQ2697" s="117" t="s">
        <v>67</v>
      </c>
      <c r="AR2697" s="117" t="s">
        <v>130</v>
      </c>
      <c r="AS2697" s="140">
        <v>2600104</v>
      </c>
      <c r="AT2697" s="117"/>
      <c r="AU2697" s="117"/>
    </row>
    <row r="2698" spans="43:47" ht="30" customHeight="1">
      <c r="AQ2698" s="117" t="s">
        <v>67</v>
      </c>
      <c r="AR2698" s="117" t="s">
        <v>156</v>
      </c>
      <c r="AS2698" s="140">
        <v>2600203</v>
      </c>
      <c r="AT2698" s="117"/>
      <c r="AU2698" s="117"/>
    </row>
    <row r="2699" spans="43:47" ht="30" customHeight="1">
      <c r="AQ2699" s="117" t="s">
        <v>67</v>
      </c>
      <c r="AR2699" s="117" t="s">
        <v>181</v>
      </c>
      <c r="AS2699" s="140">
        <v>2600302</v>
      </c>
      <c r="AT2699" s="117"/>
      <c r="AU2699" s="117"/>
    </row>
    <row r="2700" spans="43:47" ht="30" customHeight="1">
      <c r="AQ2700" s="117" t="s">
        <v>67</v>
      </c>
      <c r="AR2700" s="117" t="s">
        <v>207</v>
      </c>
      <c r="AS2700" s="140">
        <v>2600401</v>
      </c>
      <c r="AT2700" s="117"/>
      <c r="AU2700" s="117"/>
    </row>
    <row r="2701" spans="43:47" ht="30" customHeight="1">
      <c r="AQ2701" s="117" t="s">
        <v>67</v>
      </c>
      <c r="AR2701" s="117" t="s">
        <v>231</v>
      </c>
      <c r="AS2701" s="140">
        <v>2600500</v>
      </c>
      <c r="AT2701" s="117"/>
      <c r="AU2701" s="117"/>
    </row>
    <row r="2702" spans="43:47" ht="30" customHeight="1">
      <c r="AQ2702" s="117" t="s">
        <v>67</v>
      </c>
      <c r="AR2702" s="117" t="s">
        <v>205</v>
      </c>
      <c r="AS2702" s="140">
        <v>2600609</v>
      </c>
      <c r="AT2702" s="117"/>
      <c r="AU2702" s="117"/>
    </row>
    <row r="2703" spans="43:47" ht="30" customHeight="1">
      <c r="AQ2703" s="117" t="s">
        <v>67</v>
      </c>
      <c r="AR2703" s="117" t="s">
        <v>282</v>
      </c>
      <c r="AS2703" s="140">
        <v>2600708</v>
      </c>
      <c r="AT2703" s="117"/>
      <c r="AU2703" s="117"/>
    </row>
    <row r="2704" spans="43:47" ht="30" customHeight="1">
      <c r="AQ2704" s="117" t="s">
        <v>67</v>
      </c>
      <c r="AR2704" s="117" t="s">
        <v>308</v>
      </c>
      <c r="AS2704" s="140">
        <v>2600807</v>
      </c>
      <c r="AT2704" s="117"/>
      <c r="AU2704" s="117"/>
    </row>
    <row r="2705" spans="43:47" ht="30" customHeight="1">
      <c r="AQ2705" s="117" t="s">
        <v>67</v>
      </c>
      <c r="AR2705" s="117" t="s">
        <v>334</v>
      </c>
      <c r="AS2705" s="140">
        <v>2600906</v>
      </c>
      <c r="AT2705" s="117"/>
      <c r="AU2705" s="117"/>
    </row>
    <row r="2706" spans="43:47" ht="30" customHeight="1">
      <c r="AQ2706" s="117" t="s">
        <v>67</v>
      </c>
      <c r="AR2706" s="117" t="s">
        <v>359</v>
      </c>
      <c r="AS2706" s="140">
        <v>2601003</v>
      </c>
      <c r="AT2706" s="117"/>
      <c r="AU2706" s="117"/>
    </row>
    <row r="2707" spans="43:47" ht="30" customHeight="1">
      <c r="AQ2707" s="117" t="s">
        <v>67</v>
      </c>
      <c r="AR2707" s="117" t="s">
        <v>383</v>
      </c>
      <c r="AS2707" s="140">
        <v>2601052</v>
      </c>
      <c r="AT2707" s="117"/>
      <c r="AU2707" s="117"/>
    </row>
    <row r="2708" spans="43:47" ht="30" customHeight="1">
      <c r="AQ2708" s="117" t="s">
        <v>67</v>
      </c>
      <c r="AR2708" s="117" t="s">
        <v>408</v>
      </c>
      <c r="AS2708" s="140">
        <v>2601102</v>
      </c>
      <c r="AT2708" s="117"/>
      <c r="AU2708" s="117"/>
    </row>
    <row r="2709" spans="43:47" ht="30" customHeight="1">
      <c r="AQ2709" s="117" t="s">
        <v>67</v>
      </c>
      <c r="AR2709" s="117" t="s">
        <v>433</v>
      </c>
      <c r="AS2709" s="140">
        <v>2601201</v>
      </c>
      <c r="AT2709" s="117"/>
      <c r="AU2709" s="117"/>
    </row>
    <row r="2710" spans="43:47" ht="30" customHeight="1">
      <c r="AQ2710" s="117" t="s">
        <v>67</v>
      </c>
      <c r="AR2710" s="117" t="s">
        <v>458</v>
      </c>
      <c r="AS2710" s="140">
        <v>2601300</v>
      </c>
      <c r="AT2710" s="117"/>
      <c r="AU2710" s="117"/>
    </row>
    <row r="2711" spans="43:47" ht="30" customHeight="1">
      <c r="AQ2711" s="117" t="s">
        <v>67</v>
      </c>
      <c r="AR2711" s="117" t="s">
        <v>484</v>
      </c>
      <c r="AS2711" s="140">
        <v>2601409</v>
      </c>
      <c r="AT2711" s="117"/>
      <c r="AU2711" s="117"/>
    </row>
    <row r="2712" spans="43:47" ht="30" customHeight="1">
      <c r="AQ2712" s="117" t="s">
        <v>67</v>
      </c>
      <c r="AR2712" s="117" t="s">
        <v>508</v>
      </c>
      <c r="AS2712" s="140">
        <v>2601508</v>
      </c>
      <c r="AT2712" s="117"/>
      <c r="AU2712" s="117"/>
    </row>
    <row r="2713" spans="43:47" ht="30" customHeight="1">
      <c r="AQ2713" s="117" t="s">
        <v>67</v>
      </c>
      <c r="AR2713" s="117" t="s">
        <v>531</v>
      </c>
      <c r="AS2713" s="140">
        <v>2601607</v>
      </c>
      <c r="AT2713" s="117"/>
      <c r="AU2713" s="117"/>
    </row>
    <row r="2714" spans="43:47" ht="30" customHeight="1">
      <c r="AQ2714" s="117" t="s">
        <v>67</v>
      </c>
      <c r="AR2714" s="117" t="s">
        <v>554</v>
      </c>
      <c r="AS2714" s="140">
        <v>2601706</v>
      </c>
      <c r="AT2714" s="117"/>
      <c r="AU2714" s="117"/>
    </row>
    <row r="2715" spans="43:47" ht="30" customHeight="1">
      <c r="AQ2715" s="117" t="s">
        <v>67</v>
      </c>
      <c r="AR2715" s="117" t="s">
        <v>577</v>
      </c>
      <c r="AS2715" s="140">
        <v>2601805</v>
      </c>
      <c r="AT2715" s="117"/>
      <c r="AU2715" s="117"/>
    </row>
    <row r="2716" spans="43:47" ht="30" customHeight="1">
      <c r="AQ2716" s="117" t="s">
        <v>67</v>
      </c>
      <c r="AR2716" s="117" t="s">
        <v>600</v>
      </c>
      <c r="AS2716" s="140">
        <v>2601904</v>
      </c>
      <c r="AT2716" s="117"/>
      <c r="AU2716" s="117"/>
    </row>
    <row r="2717" spans="43:47" ht="30" customHeight="1">
      <c r="AQ2717" s="117" t="s">
        <v>67</v>
      </c>
      <c r="AR2717" s="117" t="s">
        <v>623</v>
      </c>
      <c r="AS2717" s="140">
        <v>2602001</v>
      </c>
      <c r="AT2717" s="117"/>
      <c r="AU2717" s="117"/>
    </row>
    <row r="2718" spans="43:47" ht="30" customHeight="1">
      <c r="AQ2718" s="117" t="s">
        <v>67</v>
      </c>
      <c r="AR2718" s="117" t="s">
        <v>644</v>
      </c>
      <c r="AS2718" s="140">
        <v>2602100</v>
      </c>
      <c r="AT2718" s="117"/>
      <c r="AU2718" s="117"/>
    </row>
    <row r="2719" spans="43:47" ht="30" customHeight="1">
      <c r="AQ2719" s="117" t="s">
        <v>67</v>
      </c>
      <c r="AR2719" s="117" t="s">
        <v>336</v>
      </c>
      <c r="AS2719" s="140">
        <v>2602209</v>
      </c>
      <c r="AT2719" s="117"/>
      <c r="AU2719" s="117"/>
    </row>
    <row r="2720" spans="43:47" ht="30" customHeight="1">
      <c r="AQ2720" s="117" t="s">
        <v>67</v>
      </c>
      <c r="AR2720" s="117" t="s">
        <v>479</v>
      </c>
      <c r="AS2720" s="140">
        <v>2602308</v>
      </c>
      <c r="AT2720" s="117"/>
      <c r="AU2720" s="117"/>
    </row>
    <row r="2721" spans="43:47" ht="30" customHeight="1">
      <c r="AQ2721" s="117" t="s">
        <v>67</v>
      </c>
      <c r="AR2721" s="117" t="s">
        <v>706</v>
      </c>
      <c r="AS2721" s="140">
        <v>2602407</v>
      </c>
      <c r="AT2721" s="117"/>
      <c r="AU2721" s="117"/>
    </row>
    <row r="2722" spans="43:47" ht="30" customHeight="1">
      <c r="AQ2722" s="117" t="s">
        <v>67</v>
      </c>
      <c r="AR2722" s="117" t="s">
        <v>580</v>
      </c>
      <c r="AS2722" s="140">
        <v>2602506</v>
      </c>
      <c r="AT2722" s="117"/>
      <c r="AU2722" s="117"/>
    </row>
    <row r="2723" spans="43:47" ht="30" customHeight="1">
      <c r="AQ2723" s="117" t="s">
        <v>67</v>
      </c>
      <c r="AR2723" s="117" t="s">
        <v>750</v>
      </c>
      <c r="AS2723" s="140">
        <v>2602605</v>
      </c>
      <c r="AT2723" s="117"/>
      <c r="AU2723" s="117"/>
    </row>
    <row r="2724" spans="43:47" ht="30" customHeight="1">
      <c r="AQ2724" s="117" t="s">
        <v>67</v>
      </c>
      <c r="AR2724" s="117" t="s">
        <v>772</v>
      </c>
      <c r="AS2724" s="140">
        <v>2602704</v>
      </c>
      <c r="AT2724" s="117"/>
      <c r="AU2724" s="117"/>
    </row>
    <row r="2725" spans="43:47" ht="30" customHeight="1">
      <c r="AQ2725" s="117" t="s">
        <v>67</v>
      </c>
      <c r="AR2725" s="117" t="s">
        <v>793</v>
      </c>
      <c r="AS2725" s="140">
        <v>2602803</v>
      </c>
      <c r="AT2725" s="117"/>
      <c r="AU2725" s="117"/>
    </row>
    <row r="2726" spans="43:47" ht="30" customHeight="1">
      <c r="AQ2726" s="117" t="s">
        <v>67</v>
      </c>
      <c r="AR2726" s="117" t="s">
        <v>815</v>
      </c>
      <c r="AS2726" s="140">
        <v>2602902</v>
      </c>
      <c r="AT2726" s="117"/>
      <c r="AU2726" s="117"/>
    </row>
    <row r="2727" spans="43:47" ht="30" customHeight="1">
      <c r="AQ2727" s="117" t="s">
        <v>67</v>
      </c>
      <c r="AR2727" s="117" t="s">
        <v>836</v>
      </c>
      <c r="AS2727" s="140">
        <v>2603009</v>
      </c>
      <c r="AT2727" s="117"/>
      <c r="AU2727" s="117"/>
    </row>
    <row r="2728" spans="43:47" ht="30" customHeight="1">
      <c r="AQ2728" s="117" t="s">
        <v>67</v>
      </c>
      <c r="AR2728" s="117" t="s">
        <v>781</v>
      </c>
      <c r="AS2728" s="140">
        <v>2603108</v>
      </c>
      <c r="AT2728" s="117"/>
      <c r="AU2728" s="117"/>
    </row>
    <row r="2729" spans="43:47" ht="30" customHeight="1">
      <c r="AQ2729" s="117" t="s">
        <v>67</v>
      </c>
      <c r="AR2729" s="117" t="s">
        <v>880</v>
      </c>
      <c r="AS2729" s="140">
        <v>2603207</v>
      </c>
      <c r="AT2729" s="117"/>
      <c r="AU2729" s="117"/>
    </row>
    <row r="2730" spans="43:47" ht="30" customHeight="1">
      <c r="AQ2730" s="117" t="s">
        <v>67</v>
      </c>
      <c r="AR2730" s="117" t="s">
        <v>903</v>
      </c>
      <c r="AS2730" s="140">
        <v>2603306</v>
      </c>
      <c r="AT2730" s="117"/>
      <c r="AU2730" s="117"/>
    </row>
    <row r="2731" spans="43:47" ht="30" customHeight="1">
      <c r="AQ2731" s="117" t="s">
        <v>67</v>
      </c>
      <c r="AR2731" s="117" t="s">
        <v>926</v>
      </c>
      <c r="AS2731" s="140">
        <v>2603405</v>
      </c>
      <c r="AT2731" s="117"/>
      <c r="AU2731" s="117"/>
    </row>
    <row r="2732" spans="43:47" ht="30" customHeight="1">
      <c r="AQ2732" s="117" t="s">
        <v>67</v>
      </c>
      <c r="AR2732" s="117" t="s">
        <v>948</v>
      </c>
      <c r="AS2732" s="140">
        <v>2603454</v>
      </c>
      <c r="AT2732" s="117"/>
      <c r="AU2732" s="117"/>
    </row>
    <row r="2733" spans="43:47" ht="30" customHeight="1">
      <c r="AQ2733" s="117" t="s">
        <v>67</v>
      </c>
      <c r="AR2733" s="117" t="s">
        <v>971</v>
      </c>
      <c r="AS2733" s="140">
        <v>2603504</v>
      </c>
      <c r="AT2733" s="117"/>
      <c r="AU2733" s="117"/>
    </row>
    <row r="2734" spans="43:47" ht="30" customHeight="1">
      <c r="AQ2734" s="117" t="s">
        <v>67</v>
      </c>
      <c r="AR2734" s="117" t="s">
        <v>993</v>
      </c>
      <c r="AS2734" s="140">
        <v>2603603</v>
      </c>
      <c r="AT2734" s="117"/>
      <c r="AU2734" s="117"/>
    </row>
    <row r="2735" spans="43:47" ht="30" customHeight="1">
      <c r="AQ2735" s="117" t="s">
        <v>67</v>
      </c>
      <c r="AR2735" s="117" t="s">
        <v>1016</v>
      </c>
      <c r="AS2735" s="140">
        <v>2603702</v>
      </c>
      <c r="AT2735" s="117"/>
      <c r="AU2735" s="117"/>
    </row>
    <row r="2736" spans="43:47" ht="30" customHeight="1">
      <c r="AQ2736" s="117" t="s">
        <v>67</v>
      </c>
      <c r="AR2736" s="117" t="s">
        <v>1038</v>
      </c>
      <c r="AS2736" s="140">
        <v>2603801</v>
      </c>
      <c r="AT2736" s="117"/>
      <c r="AU2736" s="117"/>
    </row>
    <row r="2737" spans="43:47" ht="30" customHeight="1">
      <c r="AQ2737" s="117" t="s">
        <v>67</v>
      </c>
      <c r="AR2737" s="117" t="s">
        <v>1060</v>
      </c>
      <c r="AS2737" s="140">
        <v>2603900</v>
      </c>
      <c r="AT2737" s="117"/>
      <c r="AU2737" s="117"/>
    </row>
    <row r="2738" spans="43:47" ht="30" customHeight="1">
      <c r="AQ2738" s="117" t="s">
        <v>67</v>
      </c>
      <c r="AR2738" s="117" t="s">
        <v>1081</v>
      </c>
      <c r="AS2738" s="140">
        <v>2603926</v>
      </c>
      <c r="AT2738" s="117"/>
      <c r="AU2738" s="117"/>
    </row>
    <row r="2739" spans="43:47" ht="30" customHeight="1">
      <c r="AQ2739" s="117" t="s">
        <v>67</v>
      </c>
      <c r="AR2739" s="117" t="s">
        <v>1104</v>
      </c>
      <c r="AS2739" s="140">
        <v>2604007</v>
      </c>
      <c r="AT2739" s="117"/>
      <c r="AU2739" s="117"/>
    </row>
    <row r="2740" spans="43:47" ht="30" customHeight="1">
      <c r="AQ2740" s="117" t="s">
        <v>67</v>
      </c>
      <c r="AR2740" s="117" t="s">
        <v>1127</v>
      </c>
      <c r="AS2740" s="140">
        <v>2604106</v>
      </c>
      <c r="AT2740" s="117"/>
      <c r="AU2740" s="117"/>
    </row>
    <row r="2741" spans="43:47" ht="30" customHeight="1">
      <c r="AQ2741" s="117" t="s">
        <v>67</v>
      </c>
      <c r="AR2741" s="117" t="s">
        <v>1150</v>
      </c>
      <c r="AS2741" s="140">
        <v>2604155</v>
      </c>
      <c r="AT2741" s="117"/>
      <c r="AU2741" s="117"/>
    </row>
    <row r="2742" spans="43:47" ht="30" customHeight="1">
      <c r="AQ2742" s="117" t="s">
        <v>67</v>
      </c>
      <c r="AR2742" s="117" t="s">
        <v>1173</v>
      </c>
      <c r="AS2742" s="140">
        <v>2604205</v>
      </c>
      <c r="AT2742" s="117"/>
      <c r="AU2742" s="117"/>
    </row>
    <row r="2743" spans="43:47" ht="30" customHeight="1">
      <c r="AQ2743" s="117" t="s">
        <v>67</v>
      </c>
      <c r="AR2743" s="117" t="s">
        <v>1117</v>
      </c>
      <c r="AS2743" s="140">
        <v>2604304</v>
      </c>
      <c r="AT2743" s="117"/>
      <c r="AU2743" s="117"/>
    </row>
    <row r="2744" spans="43:47" ht="30" customHeight="1">
      <c r="AQ2744" s="117" t="s">
        <v>67</v>
      </c>
      <c r="AR2744" s="117" t="s">
        <v>1218</v>
      </c>
      <c r="AS2744" s="140">
        <v>2604403</v>
      </c>
      <c r="AT2744" s="117"/>
      <c r="AU2744" s="117"/>
    </row>
    <row r="2745" spans="43:47" ht="30" customHeight="1">
      <c r="AQ2745" s="117" t="s">
        <v>67</v>
      </c>
      <c r="AR2745" s="117" t="s">
        <v>1239</v>
      </c>
      <c r="AS2745" s="140">
        <v>2604502</v>
      </c>
      <c r="AT2745" s="117"/>
      <c r="AU2745" s="117"/>
    </row>
    <row r="2746" spans="43:47" ht="30" customHeight="1">
      <c r="AQ2746" s="117" t="s">
        <v>67</v>
      </c>
      <c r="AR2746" s="117" t="s">
        <v>1262</v>
      </c>
      <c r="AS2746" s="140">
        <v>2604601</v>
      </c>
      <c r="AT2746" s="117"/>
      <c r="AU2746" s="117"/>
    </row>
    <row r="2747" spans="43:47" ht="30" customHeight="1">
      <c r="AQ2747" s="117" t="s">
        <v>67</v>
      </c>
      <c r="AR2747" s="117" t="s">
        <v>1284</v>
      </c>
      <c r="AS2747" s="140">
        <v>2604700</v>
      </c>
      <c r="AT2747" s="117"/>
      <c r="AU2747" s="117"/>
    </row>
    <row r="2748" spans="43:47" ht="30" customHeight="1">
      <c r="AQ2748" s="117" t="s">
        <v>67</v>
      </c>
      <c r="AR2748" s="117" t="s">
        <v>1306</v>
      </c>
      <c r="AS2748" s="140">
        <v>2604809</v>
      </c>
      <c r="AT2748" s="117"/>
      <c r="AU2748" s="117"/>
    </row>
    <row r="2749" spans="43:47" ht="30" customHeight="1">
      <c r="AQ2749" s="117" t="s">
        <v>67</v>
      </c>
      <c r="AR2749" s="117" t="s">
        <v>1328</v>
      </c>
      <c r="AS2749" s="140">
        <v>2604908</v>
      </c>
      <c r="AT2749" s="117"/>
      <c r="AU2749" s="117"/>
    </row>
    <row r="2750" spans="43:47" ht="30" customHeight="1">
      <c r="AQ2750" s="117" t="s">
        <v>67</v>
      </c>
      <c r="AR2750" s="117" t="s">
        <v>1350</v>
      </c>
      <c r="AS2750" s="140">
        <v>2605004</v>
      </c>
      <c r="AT2750" s="117"/>
      <c r="AU2750" s="117"/>
    </row>
    <row r="2751" spans="43:47" ht="30" customHeight="1">
      <c r="AQ2751" s="117" t="s">
        <v>67</v>
      </c>
      <c r="AR2751" s="117" t="s">
        <v>1371</v>
      </c>
      <c r="AS2751" s="140">
        <v>2605103</v>
      </c>
      <c r="AT2751" s="117"/>
      <c r="AU2751" s="117"/>
    </row>
    <row r="2752" spans="43:47" ht="30" customHeight="1">
      <c r="AQ2752" s="117" t="s">
        <v>67</v>
      </c>
      <c r="AR2752" s="117" t="s">
        <v>1393</v>
      </c>
      <c r="AS2752" s="140">
        <v>2605152</v>
      </c>
      <c r="AT2752" s="117"/>
      <c r="AU2752" s="117"/>
    </row>
    <row r="2753" spans="43:47" ht="30" customHeight="1">
      <c r="AQ2753" s="117" t="s">
        <v>67</v>
      </c>
      <c r="AR2753" s="117" t="s">
        <v>1415</v>
      </c>
      <c r="AS2753" s="140">
        <v>2605202</v>
      </c>
      <c r="AT2753" s="117"/>
      <c r="AU2753" s="117"/>
    </row>
    <row r="2754" spans="43:47" ht="30" customHeight="1">
      <c r="AQ2754" s="117" t="s">
        <v>67</v>
      </c>
      <c r="AR2754" s="117" t="s">
        <v>1436</v>
      </c>
      <c r="AS2754" s="140">
        <v>2605301</v>
      </c>
      <c r="AT2754" s="117"/>
      <c r="AU2754" s="117"/>
    </row>
    <row r="2755" spans="43:47" ht="30" customHeight="1">
      <c r="AQ2755" s="117" t="s">
        <v>67</v>
      </c>
      <c r="AR2755" s="117" t="s">
        <v>585</v>
      </c>
      <c r="AS2755" s="140">
        <v>2605400</v>
      </c>
      <c r="AT2755" s="117"/>
      <c r="AU2755" s="117"/>
    </row>
    <row r="2756" spans="43:47" ht="30" customHeight="1">
      <c r="AQ2756" s="117" t="s">
        <v>67</v>
      </c>
      <c r="AR2756" s="117" t="s">
        <v>1478</v>
      </c>
      <c r="AS2756" s="140">
        <v>2605459</v>
      </c>
      <c r="AT2756" s="117"/>
      <c r="AU2756" s="117"/>
    </row>
    <row r="2757" spans="43:47" ht="30" customHeight="1">
      <c r="AQ2757" s="117" t="s">
        <v>67</v>
      </c>
      <c r="AR2757" s="117" t="s">
        <v>1500</v>
      </c>
      <c r="AS2757" s="140">
        <v>2605509</v>
      </c>
      <c r="AT2757" s="117"/>
      <c r="AU2757" s="117"/>
    </row>
    <row r="2758" spans="43:47" ht="30" customHeight="1">
      <c r="AQ2758" s="117" t="s">
        <v>67</v>
      </c>
      <c r="AR2758" s="117" t="s">
        <v>1520</v>
      </c>
      <c r="AS2758" s="140">
        <v>2605608</v>
      </c>
      <c r="AT2758" s="117"/>
      <c r="AU2758" s="117"/>
    </row>
    <row r="2759" spans="43:47" ht="30" customHeight="1">
      <c r="AQ2759" s="117" t="s">
        <v>67</v>
      </c>
      <c r="AR2759" s="117" t="s">
        <v>1541</v>
      </c>
      <c r="AS2759" s="140">
        <v>2605707</v>
      </c>
      <c r="AT2759" s="117"/>
      <c r="AU2759" s="117"/>
    </row>
    <row r="2760" spans="43:47" ht="30" customHeight="1">
      <c r="AQ2760" s="117" t="s">
        <v>67</v>
      </c>
      <c r="AR2760" s="117" t="s">
        <v>1561</v>
      </c>
      <c r="AS2760" s="140">
        <v>2605806</v>
      </c>
      <c r="AT2760" s="117"/>
      <c r="AU2760" s="117"/>
    </row>
    <row r="2761" spans="43:47" ht="30" customHeight="1">
      <c r="AQ2761" s="117" t="s">
        <v>67</v>
      </c>
      <c r="AR2761" s="117" t="s">
        <v>1580</v>
      </c>
      <c r="AS2761" s="140">
        <v>2605905</v>
      </c>
      <c r="AT2761" s="117"/>
      <c r="AU2761" s="117"/>
    </row>
    <row r="2762" spans="43:47" ht="30" customHeight="1">
      <c r="AQ2762" s="117" t="s">
        <v>67</v>
      </c>
      <c r="AR2762" s="117" t="s">
        <v>1601</v>
      </c>
      <c r="AS2762" s="140">
        <v>2606002</v>
      </c>
      <c r="AT2762" s="117"/>
      <c r="AU2762" s="117"/>
    </row>
    <row r="2763" spans="43:47" ht="30" customHeight="1">
      <c r="AQ2763" s="117" t="s">
        <v>67</v>
      </c>
      <c r="AR2763" s="117" t="s">
        <v>1621</v>
      </c>
      <c r="AS2763" s="140">
        <v>2606101</v>
      </c>
      <c r="AT2763" s="117"/>
      <c r="AU2763" s="117"/>
    </row>
    <row r="2764" spans="43:47" ht="30" customHeight="1">
      <c r="AQ2764" s="117" t="s">
        <v>67</v>
      </c>
      <c r="AR2764" s="117" t="s">
        <v>1642</v>
      </c>
      <c r="AS2764" s="140">
        <v>2606200</v>
      </c>
      <c r="AT2764" s="117"/>
      <c r="AU2764" s="117"/>
    </row>
    <row r="2765" spans="43:47" ht="30" customHeight="1">
      <c r="AQ2765" s="117" t="s">
        <v>67</v>
      </c>
      <c r="AR2765" s="117" t="s">
        <v>1662</v>
      </c>
      <c r="AS2765" s="140">
        <v>2606309</v>
      </c>
      <c r="AT2765" s="117"/>
      <c r="AU2765" s="117"/>
    </row>
    <row r="2766" spans="43:47" ht="30" customHeight="1">
      <c r="AQ2766" s="117" t="s">
        <v>67</v>
      </c>
      <c r="AR2766" s="117" t="s">
        <v>1683</v>
      </c>
      <c r="AS2766" s="140">
        <v>2606408</v>
      </c>
      <c r="AT2766" s="117"/>
      <c r="AU2766" s="117"/>
    </row>
    <row r="2767" spans="43:47" ht="30" customHeight="1">
      <c r="AQ2767" s="117" t="s">
        <v>67</v>
      </c>
      <c r="AR2767" s="117" t="s">
        <v>1703</v>
      </c>
      <c r="AS2767" s="140">
        <v>2606507</v>
      </c>
      <c r="AT2767" s="117"/>
      <c r="AU2767" s="117"/>
    </row>
    <row r="2768" spans="43:47" ht="30" customHeight="1">
      <c r="AQ2768" s="117" t="s">
        <v>67</v>
      </c>
      <c r="AR2768" s="117" t="s">
        <v>1724</v>
      </c>
      <c r="AS2768" s="140">
        <v>2606606</v>
      </c>
      <c r="AT2768" s="117"/>
      <c r="AU2768" s="117"/>
    </row>
    <row r="2769" spans="43:47" ht="30" customHeight="1">
      <c r="AQ2769" s="117" t="s">
        <v>67</v>
      </c>
      <c r="AR2769" s="117" t="s">
        <v>1745</v>
      </c>
      <c r="AS2769" s="140">
        <v>2606705</v>
      </c>
      <c r="AT2769" s="117"/>
      <c r="AU2769" s="117"/>
    </row>
    <row r="2770" spans="43:47" ht="30" customHeight="1">
      <c r="AQ2770" s="117" t="s">
        <v>67</v>
      </c>
      <c r="AR2770" s="117" t="s">
        <v>1765</v>
      </c>
      <c r="AS2770" s="140">
        <v>2606804</v>
      </c>
      <c r="AT2770" s="117"/>
      <c r="AU2770" s="117"/>
    </row>
    <row r="2771" spans="43:47" ht="30" customHeight="1">
      <c r="AQ2771" s="117" t="s">
        <v>67</v>
      </c>
      <c r="AR2771" s="117" t="s">
        <v>1785</v>
      </c>
      <c r="AS2771" s="140">
        <v>2606903</v>
      </c>
      <c r="AT2771" s="117"/>
      <c r="AU2771" s="117"/>
    </row>
    <row r="2772" spans="43:47" ht="30" customHeight="1">
      <c r="AQ2772" s="117" t="s">
        <v>67</v>
      </c>
      <c r="AR2772" s="117" t="s">
        <v>1805</v>
      </c>
      <c r="AS2772" s="140">
        <v>2607604</v>
      </c>
      <c r="AT2772" s="117"/>
      <c r="AU2772" s="117"/>
    </row>
    <row r="2773" spans="43:47" ht="30" customHeight="1">
      <c r="AQ2773" s="117" t="s">
        <v>67</v>
      </c>
      <c r="AR2773" s="117" t="s">
        <v>1823</v>
      </c>
      <c r="AS2773" s="140">
        <v>2607000</v>
      </c>
      <c r="AT2773" s="117"/>
      <c r="AU2773" s="117"/>
    </row>
    <row r="2774" spans="43:47" ht="30" customHeight="1">
      <c r="AQ2774" s="117" t="s">
        <v>67</v>
      </c>
      <c r="AR2774" s="117" t="s">
        <v>1842</v>
      </c>
      <c r="AS2774" s="140">
        <v>2607109</v>
      </c>
      <c r="AT2774" s="117"/>
      <c r="AU2774" s="117"/>
    </row>
    <row r="2775" spans="43:47" ht="30" customHeight="1">
      <c r="AQ2775" s="117" t="s">
        <v>67</v>
      </c>
      <c r="AR2775" s="117" t="s">
        <v>1859</v>
      </c>
      <c r="AS2775" s="140">
        <v>2607208</v>
      </c>
      <c r="AT2775" s="117"/>
      <c r="AU2775" s="117"/>
    </row>
    <row r="2776" spans="43:47" ht="30" customHeight="1">
      <c r="AQ2776" s="117" t="s">
        <v>67</v>
      </c>
      <c r="AR2776" s="117" t="s">
        <v>1877</v>
      </c>
      <c r="AS2776" s="140">
        <v>2607307</v>
      </c>
      <c r="AT2776" s="117"/>
      <c r="AU2776" s="117"/>
    </row>
    <row r="2777" spans="43:47" ht="30" customHeight="1">
      <c r="AQ2777" s="117" t="s">
        <v>67</v>
      </c>
      <c r="AR2777" s="117" t="s">
        <v>1893</v>
      </c>
      <c r="AS2777" s="140">
        <v>2607406</v>
      </c>
      <c r="AT2777" s="117"/>
      <c r="AU2777" s="117"/>
    </row>
    <row r="2778" spans="43:47" ht="30" customHeight="1">
      <c r="AQ2778" s="117" t="s">
        <v>67</v>
      </c>
      <c r="AR2778" s="117" t="s">
        <v>1910</v>
      </c>
      <c r="AS2778" s="140">
        <v>2607505</v>
      </c>
      <c r="AT2778" s="117"/>
      <c r="AU2778" s="117"/>
    </row>
    <row r="2779" spans="43:47" ht="30" customHeight="1">
      <c r="AQ2779" s="117" t="s">
        <v>67</v>
      </c>
      <c r="AR2779" s="117" t="s">
        <v>1928</v>
      </c>
      <c r="AS2779" s="140">
        <v>2607653</v>
      </c>
      <c r="AT2779" s="117"/>
      <c r="AU2779" s="117"/>
    </row>
    <row r="2780" spans="43:47" ht="30" customHeight="1">
      <c r="AQ2780" s="117" t="s">
        <v>67</v>
      </c>
      <c r="AR2780" s="117" t="s">
        <v>1944</v>
      </c>
      <c r="AS2780" s="140">
        <v>2607703</v>
      </c>
      <c r="AT2780" s="117"/>
      <c r="AU2780" s="117"/>
    </row>
    <row r="2781" spans="43:47" ht="30" customHeight="1">
      <c r="AQ2781" s="117" t="s">
        <v>67</v>
      </c>
      <c r="AR2781" s="117" t="s">
        <v>1960</v>
      </c>
      <c r="AS2781" s="140">
        <v>2607752</v>
      </c>
      <c r="AT2781" s="117"/>
      <c r="AU2781" s="117"/>
    </row>
    <row r="2782" spans="43:47" ht="30" customHeight="1">
      <c r="AQ2782" s="117" t="s">
        <v>67</v>
      </c>
      <c r="AR2782" s="117" t="s">
        <v>1978</v>
      </c>
      <c r="AS2782" s="140">
        <v>2607802</v>
      </c>
      <c r="AT2782" s="117"/>
      <c r="AU2782" s="117"/>
    </row>
    <row r="2783" spans="43:47" ht="30" customHeight="1">
      <c r="AQ2783" s="117" t="s">
        <v>67</v>
      </c>
      <c r="AR2783" s="117" t="s">
        <v>1995</v>
      </c>
      <c r="AS2783" s="140">
        <v>2607901</v>
      </c>
      <c r="AT2783" s="117"/>
      <c r="AU2783" s="117"/>
    </row>
    <row r="2784" spans="43:47" ht="30" customHeight="1">
      <c r="AQ2784" s="117" t="s">
        <v>67</v>
      </c>
      <c r="AR2784" s="117" t="s">
        <v>2013</v>
      </c>
      <c r="AS2784" s="140">
        <v>2607950</v>
      </c>
      <c r="AT2784" s="117"/>
      <c r="AU2784" s="117"/>
    </row>
    <row r="2785" spans="43:47" ht="30" customHeight="1">
      <c r="AQ2785" s="117" t="s">
        <v>67</v>
      </c>
      <c r="AR2785" s="117" t="s">
        <v>2031</v>
      </c>
      <c r="AS2785" s="140">
        <v>2608008</v>
      </c>
      <c r="AT2785" s="117"/>
      <c r="AU2785" s="117"/>
    </row>
    <row r="2786" spans="43:47" ht="30" customHeight="1">
      <c r="AQ2786" s="117" t="s">
        <v>67</v>
      </c>
      <c r="AR2786" s="117" t="s">
        <v>2049</v>
      </c>
      <c r="AS2786" s="140">
        <v>2608057</v>
      </c>
      <c r="AT2786" s="117"/>
      <c r="AU2786" s="117"/>
    </row>
    <row r="2787" spans="43:47" ht="30" customHeight="1">
      <c r="AQ2787" s="117" t="s">
        <v>67</v>
      </c>
      <c r="AR2787" s="117" t="s">
        <v>2067</v>
      </c>
      <c r="AS2787" s="140">
        <v>2608107</v>
      </c>
      <c r="AT2787" s="117"/>
      <c r="AU2787" s="117"/>
    </row>
    <row r="2788" spans="43:47" ht="30" customHeight="1">
      <c r="AQ2788" s="117" t="s">
        <v>67</v>
      </c>
      <c r="AR2788" s="117" t="s">
        <v>2083</v>
      </c>
      <c r="AS2788" s="140">
        <v>2608206</v>
      </c>
      <c r="AT2788" s="117"/>
      <c r="AU2788" s="117"/>
    </row>
    <row r="2789" spans="43:47" ht="30" customHeight="1">
      <c r="AQ2789" s="117" t="s">
        <v>67</v>
      </c>
      <c r="AR2789" s="117" t="s">
        <v>2099</v>
      </c>
      <c r="AS2789" s="140">
        <v>2608255</v>
      </c>
      <c r="AT2789" s="117"/>
      <c r="AU2789" s="117"/>
    </row>
    <row r="2790" spans="43:47" ht="30" customHeight="1">
      <c r="AQ2790" s="117" t="s">
        <v>67</v>
      </c>
      <c r="AR2790" s="117" t="s">
        <v>2116</v>
      </c>
      <c r="AS2790" s="140">
        <v>2608305</v>
      </c>
      <c r="AT2790" s="117"/>
      <c r="AU2790" s="117"/>
    </row>
    <row r="2791" spans="43:47" ht="30" customHeight="1">
      <c r="AQ2791" s="117" t="s">
        <v>67</v>
      </c>
      <c r="AR2791" s="117" t="s">
        <v>2131</v>
      </c>
      <c r="AS2791" s="140">
        <v>2608404</v>
      </c>
      <c r="AT2791" s="117"/>
      <c r="AU2791" s="117"/>
    </row>
    <row r="2792" spans="43:47" ht="30" customHeight="1">
      <c r="AQ2792" s="117" t="s">
        <v>67</v>
      </c>
      <c r="AR2792" s="117" t="s">
        <v>2148</v>
      </c>
      <c r="AS2792" s="140">
        <v>2608503</v>
      </c>
      <c r="AT2792" s="117"/>
      <c r="AU2792" s="117"/>
    </row>
    <row r="2793" spans="43:47" ht="30" customHeight="1">
      <c r="AQ2793" s="117" t="s">
        <v>67</v>
      </c>
      <c r="AR2793" s="117" t="s">
        <v>2164</v>
      </c>
      <c r="AS2793" s="140">
        <v>2608453</v>
      </c>
      <c r="AT2793" s="117"/>
      <c r="AU2793" s="117"/>
    </row>
    <row r="2794" spans="43:47" ht="30" customHeight="1">
      <c r="AQ2794" s="117" t="s">
        <v>67</v>
      </c>
      <c r="AR2794" s="117" t="s">
        <v>2181</v>
      </c>
      <c r="AS2794" s="140">
        <v>2608602</v>
      </c>
      <c r="AT2794" s="117"/>
      <c r="AU2794" s="117"/>
    </row>
    <row r="2795" spans="43:47" ht="30" customHeight="1">
      <c r="AQ2795" s="117" t="s">
        <v>67</v>
      </c>
      <c r="AR2795" s="117" t="s">
        <v>2198</v>
      </c>
      <c r="AS2795" s="140">
        <v>2608701</v>
      </c>
      <c r="AT2795" s="117"/>
      <c r="AU2795" s="117"/>
    </row>
    <row r="2796" spans="43:47" ht="30" customHeight="1">
      <c r="AQ2796" s="117" t="s">
        <v>67</v>
      </c>
      <c r="AR2796" s="117" t="s">
        <v>2212</v>
      </c>
      <c r="AS2796" s="140">
        <v>2608750</v>
      </c>
      <c r="AT2796" s="117"/>
      <c r="AU2796" s="117"/>
    </row>
    <row r="2797" spans="43:47" ht="30" customHeight="1">
      <c r="AQ2797" s="117" t="s">
        <v>67</v>
      </c>
      <c r="AR2797" s="117" t="s">
        <v>2229</v>
      </c>
      <c r="AS2797" s="140">
        <v>2608800</v>
      </c>
      <c r="AT2797" s="117"/>
      <c r="AU2797" s="117"/>
    </row>
    <row r="2798" spans="43:47" ht="30" customHeight="1">
      <c r="AQ2798" s="117" t="s">
        <v>67</v>
      </c>
      <c r="AR2798" s="117" t="s">
        <v>2245</v>
      </c>
      <c r="AS2798" s="140">
        <v>2608909</v>
      </c>
      <c r="AT2798" s="117"/>
      <c r="AU2798" s="117"/>
    </row>
    <row r="2799" spans="43:47" ht="30" customHeight="1">
      <c r="AQ2799" s="117" t="s">
        <v>67</v>
      </c>
      <c r="AR2799" s="117" t="s">
        <v>2259</v>
      </c>
      <c r="AS2799" s="140">
        <v>2609006</v>
      </c>
      <c r="AT2799" s="117"/>
      <c r="AU2799" s="117"/>
    </row>
    <row r="2800" spans="43:47" ht="30" customHeight="1">
      <c r="AQ2800" s="117" t="s">
        <v>67</v>
      </c>
      <c r="AR2800" s="117" t="s">
        <v>2274</v>
      </c>
      <c r="AS2800" s="140">
        <v>2609105</v>
      </c>
      <c r="AT2800" s="117"/>
      <c r="AU2800" s="117"/>
    </row>
    <row r="2801" spans="43:47" ht="30" customHeight="1">
      <c r="AQ2801" s="117" t="s">
        <v>67</v>
      </c>
      <c r="AR2801" s="117" t="s">
        <v>2290</v>
      </c>
      <c r="AS2801" s="140">
        <v>2609154</v>
      </c>
      <c r="AT2801" s="117"/>
      <c r="AU2801" s="117"/>
    </row>
    <row r="2802" spans="43:47" ht="30" customHeight="1">
      <c r="AQ2802" s="117" t="s">
        <v>67</v>
      </c>
      <c r="AR2802" s="117" t="s">
        <v>2306</v>
      </c>
      <c r="AS2802" s="140">
        <v>2609204</v>
      </c>
      <c r="AT2802" s="117"/>
      <c r="AU2802" s="117"/>
    </row>
    <row r="2803" spans="43:47" ht="30" customHeight="1">
      <c r="AQ2803" s="117" t="s">
        <v>67</v>
      </c>
      <c r="AR2803" s="117" t="s">
        <v>2319</v>
      </c>
      <c r="AS2803" s="140">
        <v>2609303</v>
      </c>
      <c r="AT2803" s="117"/>
      <c r="AU2803" s="117"/>
    </row>
    <row r="2804" spans="43:47" ht="30" customHeight="1">
      <c r="AQ2804" s="117" t="s">
        <v>67</v>
      </c>
      <c r="AR2804" s="117" t="s">
        <v>2335</v>
      </c>
      <c r="AS2804" s="140">
        <v>2614303</v>
      </c>
      <c r="AT2804" s="117"/>
      <c r="AU2804" s="117"/>
    </row>
    <row r="2805" spans="43:47" ht="30" customHeight="1">
      <c r="AQ2805" s="117" t="s">
        <v>67</v>
      </c>
      <c r="AR2805" s="117" t="s">
        <v>2351</v>
      </c>
      <c r="AS2805" s="140">
        <v>2609402</v>
      </c>
      <c r="AT2805" s="117"/>
      <c r="AU2805" s="117"/>
    </row>
    <row r="2806" spans="43:47" ht="30" customHeight="1">
      <c r="AQ2806" s="117" t="s">
        <v>67</v>
      </c>
      <c r="AR2806" s="117" t="s">
        <v>2367</v>
      </c>
      <c r="AS2806" s="140">
        <v>2609501</v>
      </c>
      <c r="AT2806" s="117"/>
      <c r="AU2806" s="117"/>
    </row>
    <row r="2807" spans="43:47" ht="30" customHeight="1">
      <c r="AQ2807" s="117" t="s">
        <v>67</v>
      </c>
      <c r="AR2807" s="117" t="s">
        <v>2381</v>
      </c>
      <c r="AS2807" s="140">
        <v>2609600</v>
      </c>
      <c r="AT2807" s="117"/>
      <c r="AU2807" s="117"/>
    </row>
    <row r="2808" spans="43:47" ht="30" customHeight="1">
      <c r="AQ2808" s="117" t="s">
        <v>67</v>
      </c>
      <c r="AR2808" s="117" t="s">
        <v>2396</v>
      </c>
      <c r="AS2808" s="140">
        <v>2609709</v>
      </c>
      <c r="AT2808" s="117"/>
      <c r="AU2808" s="117"/>
    </row>
    <row r="2809" spans="43:47" ht="30" customHeight="1">
      <c r="AQ2809" s="117" t="s">
        <v>67</v>
      </c>
      <c r="AR2809" s="117" t="s">
        <v>2412</v>
      </c>
      <c r="AS2809" s="140">
        <v>2609808</v>
      </c>
      <c r="AT2809" s="117"/>
      <c r="AU2809" s="117"/>
    </row>
    <row r="2810" spans="43:47" ht="30" customHeight="1">
      <c r="AQ2810" s="117" t="s">
        <v>67</v>
      </c>
      <c r="AR2810" s="117" t="s">
        <v>2428</v>
      </c>
      <c r="AS2810" s="140">
        <v>2609907</v>
      </c>
      <c r="AT2810" s="117"/>
      <c r="AU2810" s="117"/>
    </row>
    <row r="2811" spans="43:47" ht="30" customHeight="1">
      <c r="AQ2811" s="117" t="s">
        <v>67</v>
      </c>
      <c r="AR2811" s="117" t="s">
        <v>2444</v>
      </c>
      <c r="AS2811" s="140">
        <v>2610004</v>
      </c>
      <c r="AT2811" s="117"/>
      <c r="AU2811" s="117"/>
    </row>
    <row r="2812" spans="43:47" ht="30" customHeight="1">
      <c r="AQ2812" s="117" t="s">
        <v>67</v>
      </c>
      <c r="AR2812" s="117" t="s">
        <v>2459</v>
      </c>
      <c r="AS2812" s="140">
        <v>2610103</v>
      </c>
      <c r="AT2812" s="117"/>
      <c r="AU2812" s="117"/>
    </row>
    <row r="2813" spans="43:47" ht="30" customHeight="1">
      <c r="AQ2813" s="117" t="s">
        <v>67</v>
      </c>
      <c r="AR2813" s="117" t="s">
        <v>2473</v>
      </c>
      <c r="AS2813" s="140">
        <v>2610202</v>
      </c>
      <c r="AT2813" s="117"/>
      <c r="AU2813" s="117"/>
    </row>
    <row r="2814" spans="43:47" ht="30" customHeight="1">
      <c r="AQ2814" s="117" t="s">
        <v>67</v>
      </c>
      <c r="AR2814" s="117" t="s">
        <v>2489</v>
      </c>
      <c r="AS2814" s="140">
        <v>2610301</v>
      </c>
      <c r="AT2814" s="117"/>
      <c r="AU2814" s="117"/>
    </row>
    <row r="2815" spans="43:47" ht="30" customHeight="1">
      <c r="AQ2815" s="117" t="s">
        <v>67</v>
      </c>
      <c r="AR2815" s="117" t="s">
        <v>2150</v>
      </c>
      <c r="AS2815" s="140">
        <v>2610400</v>
      </c>
      <c r="AT2815" s="117"/>
      <c r="AU2815" s="117"/>
    </row>
    <row r="2816" spans="43:47" ht="30" customHeight="1">
      <c r="AQ2816" s="117" t="s">
        <v>67</v>
      </c>
      <c r="AR2816" s="117" t="s">
        <v>2519</v>
      </c>
      <c r="AS2816" s="140">
        <v>2610509</v>
      </c>
      <c r="AT2816" s="117"/>
      <c r="AU2816" s="117"/>
    </row>
    <row r="2817" spans="43:47" ht="30" customHeight="1">
      <c r="AQ2817" s="117" t="s">
        <v>67</v>
      </c>
      <c r="AR2817" s="117" t="s">
        <v>2534</v>
      </c>
      <c r="AS2817" s="140">
        <v>2610608</v>
      </c>
      <c r="AT2817" s="117"/>
      <c r="AU2817" s="117"/>
    </row>
    <row r="2818" spans="43:47" ht="30" customHeight="1">
      <c r="AQ2818" s="117" t="s">
        <v>67</v>
      </c>
      <c r="AR2818" s="117" t="s">
        <v>2550</v>
      </c>
      <c r="AS2818" s="140">
        <v>2610707</v>
      </c>
      <c r="AT2818" s="117"/>
      <c r="AU2818" s="117"/>
    </row>
    <row r="2819" spans="43:47" ht="30" customHeight="1">
      <c r="AQ2819" s="117" t="s">
        <v>67</v>
      </c>
      <c r="AR2819" s="117" t="s">
        <v>2564</v>
      </c>
      <c r="AS2819" s="140">
        <v>2610806</v>
      </c>
      <c r="AT2819" s="117"/>
      <c r="AU2819" s="117"/>
    </row>
    <row r="2820" spans="43:47" ht="30" customHeight="1">
      <c r="AQ2820" s="117" t="s">
        <v>67</v>
      </c>
      <c r="AR2820" s="117" t="s">
        <v>2579</v>
      </c>
      <c r="AS2820" s="140">
        <v>2610905</v>
      </c>
      <c r="AT2820" s="117"/>
      <c r="AU2820" s="117"/>
    </row>
    <row r="2821" spans="43:47" ht="30" customHeight="1">
      <c r="AQ2821" s="117" t="s">
        <v>67</v>
      </c>
      <c r="AR2821" s="117" t="s">
        <v>2595</v>
      </c>
      <c r="AS2821" s="140">
        <v>2611002</v>
      </c>
      <c r="AT2821" s="117"/>
      <c r="AU2821" s="117"/>
    </row>
    <row r="2822" spans="43:47" ht="30" customHeight="1">
      <c r="AQ2822" s="117" t="s">
        <v>67</v>
      </c>
      <c r="AR2822" s="117" t="s">
        <v>2611</v>
      </c>
      <c r="AS2822" s="140">
        <v>2611101</v>
      </c>
      <c r="AT2822" s="117"/>
      <c r="AU2822" s="117"/>
    </row>
    <row r="2823" spans="43:47" ht="30" customHeight="1">
      <c r="AQ2823" s="117" t="s">
        <v>67</v>
      </c>
      <c r="AR2823" s="117" t="s">
        <v>2623</v>
      </c>
      <c r="AS2823" s="140">
        <v>2611200</v>
      </c>
      <c r="AT2823" s="117"/>
      <c r="AU2823" s="117"/>
    </row>
    <row r="2824" spans="43:47" ht="30" customHeight="1">
      <c r="AQ2824" s="117" t="s">
        <v>67</v>
      </c>
      <c r="AR2824" s="117" t="s">
        <v>2638</v>
      </c>
      <c r="AS2824" s="140">
        <v>2611309</v>
      </c>
      <c r="AT2824" s="117"/>
      <c r="AU2824" s="117"/>
    </row>
    <row r="2825" spans="43:47" ht="30" customHeight="1">
      <c r="AQ2825" s="117" t="s">
        <v>67</v>
      </c>
      <c r="AR2825" s="117" t="s">
        <v>2178</v>
      </c>
      <c r="AS2825" s="140">
        <v>2611408</v>
      </c>
      <c r="AT2825" s="117"/>
      <c r="AU2825" s="117"/>
    </row>
    <row r="2826" spans="43:47" ht="30" customHeight="1">
      <c r="AQ2826" s="117" t="s">
        <v>67</v>
      </c>
      <c r="AR2826" s="117" t="s">
        <v>2665</v>
      </c>
      <c r="AS2826" s="140">
        <v>2611507</v>
      </c>
      <c r="AT2826" s="117"/>
      <c r="AU2826" s="117"/>
    </row>
    <row r="2827" spans="43:47" ht="30" customHeight="1">
      <c r="AQ2827" s="117" t="s">
        <v>67</v>
      </c>
      <c r="AR2827" s="117" t="s">
        <v>2679</v>
      </c>
      <c r="AS2827" s="140">
        <v>2611533</v>
      </c>
      <c r="AT2827" s="117"/>
      <c r="AU2827" s="117"/>
    </row>
    <row r="2828" spans="43:47" ht="30" customHeight="1">
      <c r="AQ2828" s="117" t="s">
        <v>67</v>
      </c>
      <c r="AR2828" s="117" t="s">
        <v>2695</v>
      </c>
      <c r="AS2828" s="140">
        <v>2611606</v>
      </c>
      <c r="AT2828" s="117"/>
      <c r="AU2828" s="117"/>
    </row>
    <row r="2829" spans="43:47" ht="30" customHeight="1">
      <c r="AQ2829" s="117" t="s">
        <v>67</v>
      </c>
      <c r="AR2829" s="117" t="s">
        <v>2710</v>
      </c>
      <c r="AS2829" s="140">
        <v>2611705</v>
      </c>
      <c r="AT2829" s="117"/>
      <c r="AU2829" s="117"/>
    </row>
    <row r="2830" spans="43:47" ht="30" customHeight="1">
      <c r="AQ2830" s="117" t="s">
        <v>67</v>
      </c>
      <c r="AR2830" s="117" t="s">
        <v>2726</v>
      </c>
      <c r="AS2830" s="140">
        <v>2611804</v>
      </c>
      <c r="AT2830" s="117"/>
      <c r="AU2830" s="117"/>
    </row>
    <row r="2831" spans="43:47" ht="30" customHeight="1">
      <c r="AQ2831" s="117" t="s">
        <v>67</v>
      </c>
      <c r="AR2831" s="117" t="s">
        <v>2741</v>
      </c>
      <c r="AS2831" s="140">
        <v>2611903</v>
      </c>
      <c r="AT2831" s="117"/>
      <c r="AU2831" s="117"/>
    </row>
    <row r="2832" spans="43:47" ht="30" customHeight="1">
      <c r="AQ2832" s="117" t="s">
        <v>67</v>
      </c>
      <c r="AR2832" s="117" t="s">
        <v>2756</v>
      </c>
      <c r="AS2832" s="140">
        <v>2612000</v>
      </c>
      <c r="AT2832" s="117"/>
      <c r="AU2832" s="117"/>
    </row>
    <row r="2833" spans="43:47" ht="30" customHeight="1">
      <c r="AQ2833" s="117" t="s">
        <v>67</v>
      </c>
      <c r="AR2833" s="117" t="s">
        <v>2772</v>
      </c>
      <c r="AS2833" s="140">
        <v>2612109</v>
      </c>
      <c r="AT2833" s="117"/>
      <c r="AU2833" s="117"/>
    </row>
    <row r="2834" spans="43:47" ht="30" customHeight="1">
      <c r="AQ2834" s="117" t="s">
        <v>67</v>
      </c>
      <c r="AR2834" s="117" t="s">
        <v>2788</v>
      </c>
      <c r="AS2834" s="140">
        <v>2612208</v>
      </c>
      <c r="AT2834" s="117"/>
      <c r="AU2834" s="117"/>
    </row>
    <row r="2835" spans="43:47" ht="30" customHeight="1">
      <c r="AQ2835" s="117" t="s">
        <v>67</v>
      </c>
      <c r="AR2835" s="117" t="s">
        <v>2803</v>
      </c>
      <c r="AS2835" s="140">
        <v>2612307</v>
      </c>
      <c r="AT2835" s="117"/>
      <c r="AU2835" s="117"/>
    </row>
    <row r="2836" spans="43:47" ht="30" customHeight="1">
      <c r="AQ2836" s="117" t="s">
        <v>67</v>
      </c>
      <c r="AR2836" s="117" t="s">
        <v>2818</v>
      </c>
      <c r="AS2836" s="140">
        <v>2612406</v>
      </c>
      <c r="AT2836" s="117"/>
      <c r="AU2836" s="117"/>
    </row>
    <row r="2837" spans="43:47" ht="30" customHeight="1">
      <c r="AQ2837" s="117" t="s">
        <v>67</v>
      </c>
      <c r="AR2837" s="117" t="s">
        <v>2521</v>
      </c>
      <c r="AS2837" s="140">
        <v>2612455</v>
      </c>
      <c r="AT2837" s="117"/>
      <c r="AU2837" s="117"/>
    </row>
    <row r="2838" spans="43:47" ht="30" customHeight="1">
      <c r="AQ2838" s="117" t="s">
        <v>67</v>
      </c>
      <c r="AR2838" s="117" t="s">
        <v>2843</v>
      </c>
      <c r="AS2838" s="140">
        <v>2612471</v>
      </c>
      <c r="AT2838" s="117"/>
      <c r="AU2838" s="117"/>
    </row>
    <row r="2839" spans="43:47" ht="30" customHeight="1">
      <c r="AQ2839" s="117" t="s">
        <v>67</v>
      </c>
      <c r="AR2839" s="117" t="s">
        <v>2856</v>
      </c>
      <c r="AS2839" s="140">
        <v>2612505</v>
      </c>
      <c r="AT2839" s="117"/>
      <c r="AU2839" s="117"/>
    </row>
    <row r="2840" spans="43:47" ht="30" customHeight="1">
      <c r="AQ2840" s="117" t="s">
        <v>67</v>
      </c>
      <c r="AR2840" s="117" t="s">
        <v>2869</v>
      </c>
      <c r="AS2840" s="140">
        <v>2612554</v>
      </c>
      <c r="AT2840" s="117"/>
      <c r="AU2840" s="117"/>
    </row>
    <row r="2841" spans="43:47" ht="30" customHeight="1">
      <c r="AQ2841" s="117" t="s">
        <v>67</v>
      </c>
      <c r="AR2841" s="117" t="s">
        <v>2881</v>
      </c>
      <c r="AS2841" s="140">
        <v>2612604</v>
      </c>
      <c r="AT2841" s="117"/>
      <c r="AU2841" s="117"/>
    </row>
    <row r="2842" spans="43:47" ht="30" customHeight="1">
      <c r="AQ2842" s="117" t="s">
        <v>67</v>
      </c>
      <c r="AR2842" s="117" t="s">
        <v>2894</v>
      </c>
      <c r="AS2842" s="140">
        <v>2612703</v>
      </c>
      <c r="AT2842" s="117"/>
      <c r="AU2842" s="117"/>
    </row>
    <row r="2843" spans="43:47" ht="30" customHeight="1">
      <c r="AQ2843" s="117" t="s">
        <v>67</v>
      </c>
      <c r="AR2843" s="117" t="s">
        <v>2439</v>
      </c>
      <c r="AS2843" s="140">
        <v>2612802</v>
      </c>
      <c r="AT2843" s="117"/>
      <c r="AU2843" s="117"/>
    </row>
    <row r="2844" spans="43:47" ht="30" customHeight="1">
      <c r="AQ2844" s="117" t="s">
        <v>67</v>
      </c>
      <c r="AR2844" s="117" t="s">
        <v>2919</v>
      </c>
      <c r="AS2844" s="140">
        <v>2612901</v>
      </c>
      <c r="AT2844" s="117"/>
      <c r="AU2844" s="117"/>
    </row>
    <row r="2845" spans="43:47" ht="30" customHeight="1">
      <c r="AQ2845" s="117" t="s">
        <v>67</v>
      </c>
      <c r="AR2845" s="117" t="s">
        <v>2930</v>
      </c>
      <c r="AS2845" s="140">
        <v>2613008</v>
      </c>
      <c r="AT2845" s="117"/>
      <c r="AU2845" s="117"/>
    </row>
    <row r="2846" spans="43:47" ht="30" customHeight="1">
      <c r="AQ2846" s="117" t="s">
        <v>67</v>
      </c>
      <c r="AR2846" s="117" t="s">
        <v>2942</v>
      </c>
      <c r="AS2846" s="140">
        <v>2613107</v>
      </c>
      <c r="AT2846" s="117"/>
      <c r="AU2846" s="117"/>
    </row>
    <row r="2847" spans="43:47" ht="30" customHeight="1">
      <c r="AQ2847" s="117" t="s">
        <v>67</v>
      </c>
      <c r="AR2847" s="117" t="s">
        <v>2954</v>
      </c>
      <c r="AS2847" s="140">
        <v>2613206</v>
      </c>
      <c r="AT2847" s="117"/>
      <c r="AU2847" s="117"/>
    </row>
    <row r="2848" spans="43:47" ht="30" customHeight="1">
      <c r="AQ2848" s="117" t="s">
        <v>67</v>
      </c>
      <c r="AR2848" s="117" t="s">
        <v>2966</v>
      </c>
      <c r="AS2848" s="140">
        <v>2613305</v>
      </c>
      <c r="AT2848" s="117"/>
      <c r="AU2848" s="117"/>
    </row>
    <row r="2849" spans="43:47" ht="30" customHeight="1">
      <c r="AQ2849" s="117" t="s">
        <v>67</v>
      </c>
      <c r="AR2849" s="117" t="s">
        <v>2978</v>
      </c>
      <c r="AS2849" s="140">
        <v>2613404</v>
      </c>
      <c r="AT2849" s="117"/>
      <c r="AU2849" s="117"/>
    </row>
    <row r="2850" spans="43:47" ht="30" customHeight="1">
      <c r="AQ2850" s="117" t="s">
        <v>67</v>
      </c>
      <c r="AR2850" s="117" t="s">
        <v>2990</v>
      </c>
      <c r="AS2850" s="140">
        <v>2613503</v>
      </c>
      <c r="AT2850" s="117"/>
      <c r="AU2850" s="117"/>
    </row>
    <row r="2851" spans="43:47" ht="30" customHeight="1">
      <c r="AQ2851" s="117" t="s">
        <v>67</v>
      </c>
      <c r="AR2851" s="117" t="s">
        <v>3003</v>
      </c>
      <c r="AS2851" s="140">
        <v>2613602</v>
      </c>
      <c r="AT2851" s="117"/>
      <c r="AU2851" s="117"/>
    </row>
    <row r="2852" spans="43:47" ht="30" customHeight="1">
      <c r="AQ2852" s="117" t="s">
        <v>67</v>
      </c>
      <c r="AR2852" s="117" t="s">
        <v>3016</v>
      </c>
      <c r="AS2852" s="140">
        <v>2613701</v>
      </c>
      <c r="AT2852" s="117"/>
      <c r="AU2852" s="117"/>
    </row>
    <row r="2853" spans="43:47" ht="30" customHeight="1">
      <c r="AQ2853" s="117" t="s">
        <v>67</v>
      </c>
      <c r="AR2853" s="117" t="s">
        <v>3028</v>
      </c>
      <c r="AS2853" s="140">
        <v>2613800</v>
      </c>
      <c r="AT2853" s="117"/>
      <c r="AU2853" s="117"/>
    </row>
    <row r="2854" spans="43:47" ht="30" customHeight="1">
      <c r="AQ2854" s="117" t="s">
        <v>67</v>
      </c>
      <c r="AR2854" s="117" t="s">
        <v>3041</v>
      </c>
      <c r="AS2854" s="140">
        <v>2613909</v>
      </c>
      <c r="AT2854" s="117"/>
      <c r="AU2854" s="117"/>
    </row>
    <row r="2855" spans="43:47" ht="30" customHeight="1">
      <c r="AQ2855" s="117" t="s">
        <v>67</v>
      </c>
      <c r="AR2855" s="117" t="s">
        <v>3052</v>
      </c>
      <c r="AS2855" s="140">
        <v>2614006</v>
      </c>
      <c r="AT2855" s="117"/>
      <c r="AU2855" s="117"/>
    </row>
    <row r="2856" spans="43:47" ht="30" customHeight="1">
      <c r="AQ2856" s="117" t="s">
        <v>67</v>
      </c>
      <c r="AR2856" s="117" t="s">
        <v>3065</v>
      </c>
      <c r="AS2856" s="140">
        <v>2614105</v>
      </c>
      <c r="AT2856" s="117"/>
      <c r="AU2856" s="117"/>
    </row>
    <row r="2857" spans="43:47" ht="30" customHeight="1">
      <c r="AQ2857" s="117" t="s">
        <v>67</v>
      </c>
      <c r="AR2857" s="117" t="s">
        <v>3076</v>
      </c>
      <c r="AS2857" s="140">
        <v>2614204</v>
      </c>
      <c r="AT2857" s="117"/>
      <c r="AU2857" s="117"/>
    </row>
    <row r="2858" spans="43:47" ht="30" customHeight="1">
      <c r="AQ2858" s="117" t="s">
        <v>67</v>
      </c>
      <c r="AR2858" s="117" t="s">
        <v>3089</v>
      </c>
      <c r="AS2858" s="140">
        <v>2614402</v>
      </c>
      <c r="AT2858" s="117"/>
      <c r="AU2858" s="117"/>
    </row>
    <row r="2859" spans="43:47" ht="30" customHeight="1">
      <c r="AQ2859" s="117" t="s">
        <v>67</v>
      </c>
      <c r="AR2859" s="117" t="s">
        <v>3101</v>
      </c>
      <c r="AS2859" s="140">
        <v>2614501</v>
      </c>
      <c r="AT2859" s="117"/>
      <c r="AU2859" s="117"/>
    </row>
    <row r="2860" spans="43:47" ht="30" customHeight="1">
      <c r="AQ2860" s="117" t="s">
        <v>67</v>
      </c>
      <c r="AR2860" s="117" t="s">
        <v>3114</v>
      </c>
      <c r="AS2860" s="140">
        <v>2614600</v>
      </c>
      <c r="AT2860" s="117"/>
      <c r="AU2860" s="117"/>
    </row>
    <row r="2861" spans="43:47" ht="30" customHeight="1">
      <c r="AQ2861" s="117" t="s">
        <v>67</v>
      </c>
      <c r="AR2861" s="117" t="s">
        <v>3126</v>
      </c>
      <c r="AS2861" s="140">
        <v>2614709</v>
      </c>
      <c r="AT2861" s="117"/>
      <c r="AU2861" s="117"/>
    </row>
    <row r="2862" spans="43:47" ht="30" customHeight="1">
      <c r="AQ2862" s="117" t="s">
        <v>67</v>
      </c>
      <c r="AR2862" s="117" t="s">
        <v>3137</v>
      </c>
      <c r="AS2862" s="140">
        <v>2614808</v>
      </c>
      <c r="AT2862" s="117"/>
      <c r="AU2862" s="117"/>
    </row>
    <row r="2863" spans="43:47" ht="30" customHeight="1">
      <c r="AQ2863" s="117" t="s">
        <v>67</v>
      </c>
      <c r="AR2863" s="117" t="s">
        <v>3149</v>
      </c>
      <c r="AS2863" s="140">
        <v>2614857</v>
      </c>
      <c r="AT2863" s="117"/>
      <c r="AU2863" s="117"/>
    </row>
    <row r="2864" spans="43:47" ht="30" customHeight="1">
      <c r="AQ2864" s="117" t="s">
        <v>67</v>
      </c>
      <c r="AR2864" s="117" t="s">
        <v>3160</v>
      </c>
      <c r="AS2864" s="140">
        <v>2615003</v>
      </c>
      <c r="AT2864" s="117"/>
      <c r="AU2864" s="117"/>
    </row>
    <row r="2865" spans="43:47" ht="30" customHeight="1">
      <c r="AQ2865" s="117" t="s">
        <v>67</v>
      </c>
      <c r="AR2865" s="117" t="s">
        <v>3171</v>
      </c>
      <c r="AS2865" s="140">
        <v>2615102</v>
      </c>
      <c r="AT2865" s="117"/>
      <c r="AU2865" s="117"/>
    </row>
    <row r="2866" spans="43:47" ht="30" customHeight="1">
      <c r="AQ2866" s="117" t="s">
        <v>67</v>
      </c>
      <c r="AR2866" s="117" t="s">
        <v>3182</v>
      </c>
      <c r="AS2866" s="140">
        <v>2615201</v>
      </c>
      <c r="AT2866" s="117"/>
      <c r="AU2866" s="117"/>
    </row>
    <row r="2867" spans="43:47" ht="30" customHeight="1">
      <c r="AQ2867" s="117" t="s">
        <v>67</v>
      </c>
      <c r="AR2867" s="117" t="s">
        <v>3194</v>
      </c>
      <c r="AS2867" s="140">
        <v>2615300</v>
      </c>
      <c r="AT2867" s="117"/>
      <c r="AU2867" s="117"/>
    </row>
    <row r="2868" spans="43:47" ht="30" customHeight="1">
      <c r="AQ2868" s="117" t="s">
        <v>67</v>
      </c>
      <c r="AR2868" s="117" t="s">
        <v>3206</v>
      </c>
      <c r="AS2868" s="140">
        <v>2615409</v>
      </c>
      <c r="AT2868" s="117"/>
      <c r="AU2868" s="117"/>
    </row>
    <row r="2869" spans="43:47" ht="30" customHeight="1">
      <c r="AQ2869" s="117" t="s">
        <v>67</v>
      </c>
      <c r="AR2869" s="117" t="s">
        <v>3218</v>
      </c>
      <c r="AS2869" s="140">
        <v>2615508</v>
      </c>
      <c r="AT2869" s="117"/>
      <c r="AU2869" s="117"/>
    </row>
    <row r="2870" spans="43:47" ht="30" customHeight="1">
      <c r="AQ2870" s="117" t="s">
        <v>67</v>
      </c>
      <c r="AR2870" s="117" t="s">
        <v>3229</v>
      </c>
      <c r="AS2870" s="140">
        <v>2615607</v>
      </c>
      <c r="AT2870" s="117"/>
      <c r="AU2870" s="117"/>
    </row>
    <row r="2871" spans="43:47" ht="30" customHeight="1">
      <c r="AQ2871" s="117" t="s">
        <v>67</v>
      </c>
      <c r="AR2871" s="117" t="s">
        <v>3240</v>
      </c>
      <c r="AS2871" s="140">
        <v>2615706</v>
      </c>
      <c r="AT2871" s="117"/>
      <c r="AU2871" s="117"/>
    </row>
    <row r="2872" spans="43:47" ht="30" customHeight="1">
      <c r="AQ2872" s="117" t="s">
        <v>67</v>
      </c>
      <c r="AR2872" s="117" t="s">
        <v>3250</v>
      </c>
      <c r="AS2872" s="140">
        <v>2615805</v>
      </c>
      <c r="AT2872" s="117"/>
      <c r="AU2872" s="117"/>
    </row>
    <row r="2873" spans="43:47" ht="30" customHeight="1">
      <c r="AQ2873" s="117" t="s">
        <v>67</v>
      </c>
      <c r="AR2873" s="117" t="s">
        <v>3260</v>
      </c>
      <c r="AS2873" s="140">
        <v>2615904</v>
      </c>
      <c r="AT2873" s="117"/>
      <c r="AU2873" s="117"/>
    </row>
    <row r="2874" spans="43:47" ht="30" customHeight="1">
      <c r="AQ2874" s="117" t="s">
        <v>67</v>
      </c>
      <c r="AR2874" s="117" t="s">
        <v>3272</v>
      </c>
      <c r="AS2874" s="140">
        <v>2616001</v>
      </c>
      <c r="AT2874" s="117"/>
      <c r="AU2874" s="117"/>
    </row>
    <row r="2875" spans="43:47" ht="30" customHeight="1">
      <c r="AQ2875" s="117" t="s">
        <v>67</v>
      </c>
      <c r="AR2875" s="117" t="s">
        <v>3283</v>
      </c>
      <c r="AS2875" s="140">
        <v>2616100</v>
      </c>
      <c r="AT2875" s="117"/>
      <c r="AU2875" s="117"/>
    </row>
    <row r="2876" spans="43:47" ht="30" customHeight="1">
      <c r="AQ2876" s="117" t="s">
        <v>67</v>
      </c>
      <c r="AR2876" s="117" t="s">
        <v>3295</v>
      </c>
      <c r="AS2876" s="140">
        <v>2616183</v>
      </c>
      <c r="AT2876" s="117"/>
      <c r="AU2876" s="117"/>
    </row>
    <row r="2877" spans="43:47" ht="30" customHeight="1">
      <c r="AQ2877" s="117" t="s">
        <v>67</v>
      </c>
      <c r="AR2877" s="117" t="s">
        <v>3307</v>
      </c>
      <c r="AS2877" s="140">
        <v>2616209</v>
      </c>
      <c r="AT2877" s="117"/>
      <c r="AU2877" s="117"/>
    </row>
    <row r="2878" spans="43:47" ht="30" customHeight="1">
      <c r="AQ2878" s="117" t="s">
        <v>67</v>
      </c>
      <c r="AR2878" s="117" t="s">
        <v>3318</v>
      </c>
      <c r="AS2878" s="140">
        <v>2616308</v>
      </c>
      <c r="AT2878" s="117"/>
      <c r="AU2878" s="117"/>
    </row>
    <row r="2879" spans="43:47" ht="30" customHeight="1">
      <c r="AQ2879" s="117" t="s">
        <v>67</v>
      </c>
      <c r="AR2879" s="117" t="s">
        <v>3329</v>
      </c>
      <c r="AS2879" s="140">
        <v>2616407</v>
      </c>
      <c r="AT2879" s="117"/>
      <c r="AU2879" s="117"/>
    </row>
    <row r="2880" spans="43:47" ht="30" customHeight="1">
      <c r="AQ2880" s="117" t="s">
        <v>67</v>
      </c>
      <c r="AR2880" s="117" t="s">
        <v>3340</v>
      </c>
      <c r="AS2880" s="140">
        <v>2616506</v>
      </c>
      <c r="AT2880" s="117"/>
      <c r="AU2880" s="117"/>
    </row>
    <row r="2881" spans="43:47" ht="30" customHeight="1">
      <c r="AQ2881" s="117" t="s">
        <v>69</v>
      </c>
      <c r="AR2881" s="117" t="s">
        <v>105</v>
      </c>
      <c r="AS2881" s="140">
        <v>2200053</v>
      </c>
      <c r="AT2881" s="117"/>
      <c r="AU2881" s="117"/>
    </row>
    <row r="2882" spans="43:47" ht="30" customHeight="1">
      <c r="AQ2882" s="117" t="s">
        <v>69</v>
      </c>
      <c r="AR2882" s="117" t="s">
        <v>131</v>
      </c>
      <c r="AS2882" s="140">
        <v>2200103</v>
      </c>
      <c r="AT2882" s="117"/>
      <c r="AU2882" s="117"/>
    </row>
    <row r="2883" spans="43:47" ht="30" customHeight="1">
      <c r="AQ2883" s="117" t="s">
        <v>69</v>
      </c>
      <c r="AR2883" s="117" t="s">
        <v>90</v>
      </c>
      <c r="AS2883" s="140">
        <v>2200202</v>
      </c>
      <c r="AT2883" s="117"/>
      <c r="AU2883" s="117"/>
    </row>
    <row r="2884" spans="43:47" ht="30" customHeight="1">
      <c r="AQ2884" s="117" t="s">
        <v>69</v>
      </c>
      <c r="AR2884" s="117" t="s">
        <v>182</v>
      </c>
      <c r="AS2884" s="140">
        <v>2200251</v>
      </c>
      <c r="AT2884" s="117"/>
      <c r="AU2884" s="117"/>
    </row>
    <row r="2885" spans="43:47" ht="30" customHeight="1">
      <c r="AQ2885" s="117" t="s">
        <v>69</v>
      </c>
      <c r="AR2885" s="117" t="s">
        <v>208</v>
      </c>
      <c r="AS2885" s="140">
        <v>2200277</v>
      </c>
      <c r="AT2885" s="117"/>
      <c r="AU2885" s="117"/>
    </row>
    <row r="2886" spans="43:47" ht="30" customHeight="1">
      <c r="AQ2886" s="117" t="s">
        <v>69</v>
      </c>
      <c r="AR2886" s="117" t="s">
        <v>232</v>
      </c>
      <c r="AS2886" s="140">
        <v>2200301</v>
      </c>
      <c r="AT2886" s="117"/>
      <c r="AU2886" s="117"/>
    </row>
    <row r="2887" spans="43:47" ht="30" customHeight="1">
      <c r="AQ2887" s="117" t="s">
        <v>69</v>
      </c>
      <c r="AR2887" s="117" t="s">
        <v>257</v>
      </c>
      <c r="AS2887" s="140">
        <v>2200400</v>
      </c>
      <c r="AT2887" s="117"/>
      <c r="AU2887" s="117"/>
    </row>
    <row r="2888" spans="43:47" ht="30" customHeight="1">
      <c r="AQ2888" s="117" t="s">
        <v>69</v>
      </c>
      <c r="AR2888" s="117" t="s">
        <v>283</v>
      </c>
      <c r="AS2888" s="140">
        <v>2200459</v>
      </c>
      <c r="AT2888" s="117"/>
      <c r="AU2888" s="117"/>
    </row>
    <row r="2889" spans="43:47" ht="30" customHeight="1">
      <c r="AQ2889" s="117" t="s">
        <v>69</v>
      </c>
      <c r="AR2889" s="117" t="s">
        <v>309</v>
      </c>
      <c r="AS2889" s="140">
        <v>2200509</v>
      </c>
      <c r="AT2889" s="117"/>
      <c r="AU2889" s="117"/>
    </row>
    <row r="2890" spans="43:47" ht="30" customHeight="1">
      <c r="AQ2890" s="117" t="s">
        <v>69</v>
      </c>
      <c r="AR2890" s="117" t="s">
        <v>335</v>
      </c>
      <c r="AS2890" s="140">
        <v>2200608</v>
      </c>
      <c r="AT2890" s="117"/>
      <c r="AU2890" s="117"/>
    </row>
    <row r="2891" spans="43:47" ht="30" customHeight="1">
      <c r="AQ2891" s="117" t="s">
        <v>69</v>
      </c>
      <c r="AR2891" s="117" t="s">
        <v>360</v>
      </c>
      <c r="AS2891" s="140">
        <v>2200707</v>
      </c>
      <c r="AT2891" s="117"/>
      <c r="AU2891" s="117"/>
    </row>
    <row r="2892" spans="43:47" ht="30" customHeight="1">
      <c r="AQ2892" s="117" t="s">
        <v>69</v>
      </c>
      <c r="AR2892" s="117" t="s">
        <v>384</v>
      </c>
      <c r="AS2892" s="140">
        <v>2200806</v>
      </c>
      <c r="AT2892" s="117"/>
      <c r="AU2892" s="117"/>
    </row>
    <row r="2893" spans="43:47" ht="30" customHeight="1">
      <c r="AQ2893" s="117" t="s">
        <v>69</v>
      </c>
      <c r="AR2893" s="117" t="s">
        <v>409</v>
      </c>
      <c r="AS2893" s="140">
        <v>2200905</v>
      </c>
      <c r="AT2893" s="117"/>
      <c r="AU2893" s="117"/>
    </row>
    <row r="2894" spans="43:47" ht="30" customHeight="1">
      <c r="AQ2894" s="117" t="s">
        <v>69</v>
      </c>
      <c r="AR2894" s="117" t="s">
        <v>434</v>
      </c>
      <c r="AS2894" s="140">
        <v>2200954</v>
      </c>
      <c r="AT2894" s="117"/>
      <c r="AU2894" s="117"/>
    </row>
    <row r="2895" spans="43:47" ht="30" customHeight="1">
      <c r="AQ2895" s="117" t="s">
        <v>69</v>
      </c>
      <c r="AR2895" s="117" t="s">
        <v>459</v>
      </c>
      <c r="AS2895" s="140">
        <v>2201002</v>
      </c>
      <c r="AT2895" s="117"/>
      <c r="AU2895" s="117"/>
    </row>
    <row r="2896" spans="43:47" ht="30" customHeight="1">
      <c r="AQ2896" s="117" t="s">
        <v>69</v>
      </c>
      <c r="AR2896" s="117" t="s">
        <v>485</v>
      </c>
      <c r="AS2896" s="140">
        <v>2201051</v>
      </c>
      <c r="AT2896" s="117"/>
      <c r="AU2896" s="117"/>
    </row>
    <row r="2897" spans="43:47" ht="30" customHeight="1">
      <c r="AQ2897" s="117" t="s">
        <v>69</v>
      </c>
      <c r="AR2897" s="117" t="s">
        <v>509</v>
      </c>
      <c r="AS2897" s="140">
        <v>2201101</v>
      </c>
      <c r="AT2897" s="117"/>
      <c r="AU2897" s="117"/>
    </row>
    <row r="2898" spans="43:47" ht="30" customHeight="1">
      <c r="AQ2898" s="117" t="s">
        <v>69</v>
      </c>
      <c r="AR2898" s="117" t="s">
        <v>532</v>
      </c>
      <c r="AS2898" s="140">
        <v>2201150</v>
      </c>
      <c r="AT2898" s="117"/>
      <c r="AU2898" s="117"/>
    </row>
    <row r="2899" spans="43:47" ht="30" customHeight="1">
      <c r="AQ2899" s="117" t="s">
        <v>69</v>
      </c>
      <c r="AR2899" s="117" t="s">
        <v>555</v>
      </c>
      <c r="AS2899" s="140">
        <v>2201176</v>
      </c>
      <c r="AT2899" s="117"/>
      <c r="AU2899" s="117"/>
    </row>
    <row r="2900" spans="43:47" ht="30" customHeight="1">
      <c r="AQ2900" s="117" t="s">
        <v>69</v>
      </c>
      <c r="AR2900" s="117" t="s">
        <v>578</v>
      </c>
      <c r="AS2900" s="140">
        <v>2201200</v>
      </c>
      <c r="AT2900" s="117"/>
      <c r="AU2900" s="117"/>
    </row>
    <row r="2901" spans="43:47" ht="30" customHeight="1">
      <c r="AQ2901" s="117" t="s">
        <v>69</v>
      </c>
      <c r="AR2901" s="117" t="s">
        <v>601</v>
      </c>
      <c r="AS2901" s="140">
        <v>2201309</v>
      </c>
      <c r="AT2901" s="117"/>
      <c r="AU2901" s="117"/>
    </row>
    <row r="2902" spans="43:47" ht="30" customHeight="1">
      <c r="AQ2902" s="117" t="s">
        <v>69</v>
      </c>
      <c r="AR2902" s="117" t="s">
        <v>624</v>
      </c>
      <c r="AS2902" s="140">
        <v>2201408</v>
      </c>
      <c r="AT2902" s="117"/>
      <c r="AU2902" s="117"/>
    </row>
    <row r="2903" spans="43:47" ht="30" customHeight="1">
      <c r="AQ2903" s="117" t="s">
        <v>69</v>
      </c>
      <c r="AR2903" s="117" t="s">
        <v>243</v>
      </c>
      <c r="AS2903" s="140">
        <v>2201507</v>
      </c>
      <c r="AT2903" s="117"/>
      <c r="AU2903" s="117"/>
    </row>
    <row r="2904" spans="43:47" ht="30" customHeight="1">
      <c r="AQ2904" s="117" t="s">
        <v>69</v>
      </c>
      <c r="AR2904" s="117" t="s">
        <v>665</v>
      </c>
      <c r="AS2904" s="140">
        <v>2201556</v>
      </c>
      <c r="AT2904" s="117"/>
      <c r="AU2904" s="117"/>
    </row>
    <row r="2905" spans="43:47" ht="30" customHeight="1">
      <c r="AQ2905" s="117" t="s">
        <v>69</v>
      </c>
      <c r="AR2905" s="117" t="s">
        <v>687</v>
      </c>
      <c r="AS2905" s="140">
        <v>2201572</v>
      </c>
      <c r="AT2905" s="117"/>
      <c r="AU2905" s="117"/>
    </row>
    <row r="2906" spans="43:47" ht="30" customHeight="1">
      <c r="AQ2906" s="117" t="s">
        <v>69</v>
      </c>
      <c r="AR2906" s="117" t="s">
        <v>707</v>
      </c>
      <c r="AS2906" s="140">
        <v>2201606</v>
      </c>
      <c r="AT2906" s="117"/>
      <c r="AU2906" s="117"/>
    </row>
    <row r="2907" spans="43:47" ht="30" customHeight="1">
      <c r="AQ2907" s="117" t="s">
        <v>69</v>
      </c>
      <c r="AR2907" s="117" t="s">
        <v>729</v>
      </c>
      <c r="AS2907" s="140">
        <v>2201705</v>
      </c>
      <c r="AT2907" s="117"/>
      <c r="AU2907" s="117"/>
    </row>
    <row r="2908" spans="43:47" ht="30" customHeight="1">
      <c r="AQ2908" s="117" t="s">
        <v>69</v>
      </c>
      <c r="AR2908" s="117" t="s">
        <v>751</v>
      </c>
      <c r="AS2908" s="140">
        <v>2201739</v>
      </c>
      <c r="AT2908" s="117"/>
      <c r="AU2908" s="117"/>
    </row>
    <row r="2909" spans="43:47" ht="30" customHeight="1">
      <c r="AQ2909" s="117" t="s">
        <v>69</v>
      </c>
      <c r="AR2909" s="117" t="s">
        <v>773</v>
      </c>
      <c r="AS2909" s="140">
        <v>2201770</v>
      </c>
      <c r="AT2909" s="117"/>
      <c r="AU2909" s="117"/>
    </row>
    <row r="2910" spans="43:47" ht="30" customHeight="1">
      <c r="AQ2910" s="117" t="s">
        <v>69</v>
      </c>
      <c r="AR2910" s="117" t="s">
        <v>794</v>
      </c>
      <c r="AS2910" s="140">
        <v>2201804</v>
      </c>
      <c r="AT2910" s="117"/>
      <c r="AU2910" s="117"/>
    </row>
    <row r="2911" spans="43:47" ht="30" customHeight="1">
      <c r="AQ2911" s="117" t="s">
        <v>69</v>
      </c>
      <c r="AR2911" s="117" t="s">
        <v>557</v>
      </c>
      <c r="AS2911" s="140">
        <v>2201903</v>
      </c>
      <c r="AT2911" s="117"/>
      <c r="AU2911" s="117"/>
    </row>
    <row r="2912" spans="43:47" ht="30" customHeight="1">
      <c r="AQ2912" s="117" t="s">
        <v>69</v>
      </c>
      <c r="AR2912" s="117" t="s">
        <v>837</v>
      </c>
      <c r="AS2912" s="140">
        <v>2201919</v>
      </c>
      <c r="AT2912" s="117"/>
      <c r="AU2912" s="117"/>
    </row>
    <row r="2913" spans="43:47" ht="30" customHeight="1">
      <c r="AQ2913" s="117" t="s">
        <v>69</v>
      </c>
      <c r="AR2913" s="117" t="s">
        <v>859</v>
      </c>
      <c r="AS2913" s="140">
        <v>2201929</v>
      </c>
      <c r="AT2913" s="117"/>
      <c r="AU2913" s="117"/>
    </row>
    <row r="2914" spans="43:47" ht="30" customHeight="1">
      <c r="AQ2914" s="117" t="s">
        <v>69</v>
      </c>
      <c r="AR2914" s="117" t="s">
        <v>881</v>
      </c>
      <c r="AS2914" s="140">
        <v>2201945</v>
      </c>
      <c r="AT2914" s="117"/>
      <c r="AU2914" s="117"/>
    </row>
    <row r="2915" spans="43:47" ht="30" customHeight="1">
      <c r="AQ2915" s="117" t="s">
        <v>69</v>
      </c>
      <c r="AR2915" s="117" t="s">
        <v>904</v>
      </c>
      <c r="AS2915" s="140">
        <v>2201960</v>
      </c>
      <c r="AT2915" s="117"/>
      <c r="AU2915" s="117"/>
    </row>
    <row r="2916" spans="43:47" ht="30" customHeight="1">
      <c r="AQ2916" s="117" t="s">
        <v>69</v>
      </c>
      <c r="AR2916" s="117" t="s">
        <v>927</v>
      </c>
      <c r="AS2916" s="140">
        <v>2201988</v>
      </c>
      <c r="AT2916" s="117"/>
      <c r="AU2916" s="117"/>
    </row>
    <row r="2917" spans="43:47" ht="30" customHeight="1">
      <c r="AQ2917" s="117" t="s">
        <v>69</v>
      </c>
      <c r="AR2917" s="117" t="s">
        <v>949</v>
      </c>
      <c r="AS2917" s="140">
        <v>2202000</v>
      </c>
      <c r="AT2917" s="117"/>
      <c r="AU2917" s="117"/>
    </row>
    <row r="2918" spans="43:47" ht="30" customHeight="1">
      <c r="AQ2918" s="117" t="s">
        <v>69</v>
      </c>
      <c r="AR2918" s="117" t="s">
        <v>972</v>
      </c>
      <c r="AS2918" s="140">
        <v>2202026</v>
      </c>
      <c r="AT2918" s="117"/>
      <c r="AU2918" s="117"/>
    </row>
    <row r="2919" spans="43:47" ht="30" customHeight="1">
      <c r="AQ2919" s="117" t="s">
        <v>69</v>
      </c>
      <c r="AR2919" s="117" t="s">
        <v>994</v>
      </c>
      <c r="AS2919" s="140">
        <v>2202059</v>
      </c>
      <c r="AT2919" s="117"/>
      <c r="AU2919" s="117"/>
    </row>
    <row r="2920" spans="43:47" ht="30" customHeight="1">
      <c r="AQ2920" s="117" t="s">
        <v>69</v>
      </c>
      <c r="AR2920" s="117" t="s">
        <v>1017</v>
      </c>
      <c r="AS2920" s="140">
        <v>2202075</v>
      </c>
      <c r="AT2920" s="117"/>
      <c r="AU2920" s="117"/>
    </row>
    <row r="2921" spans="43:47" ht="30" customHeight="1">
      <c r="AQ2921" s="117" t="s">
        <v>69</v>
      </c>
      <c r="AR2921" s="117" t="s">
        <v>1039</v>
      </c>
      <c r="AS2921" s="140">
        <v>2202083</v>
      </c>
      <c r="AT2921" s="117"/>
      <c r="AU2921" s="117"/>
    </row>
    <row r="2922" spans="43:47" ht="30" customHeight="1">
      <c r="AQ2922" s="117" t="s">
        <v>69</v>
      </c>
      <c r="AR2922" s="117" t="s">
        <v>1061</v>
      </c>
      <c r="AS2922" s="140">
        <v>2202091</v>
      </c>
      <c r="AT2922" s="117"/>
      <c r="AU2922" s="117"/>
    </row>
    <row r="2923" spans="43:47" ht="30" customHeight="1">
      <c r="AQ2923" s="117" t="s">
        <v>69</v>
      </c>
      <c r="AR2923" s="117" t="s">
        <v>1082</v>
      </c>
      <c r="AS2923" s="140">
        <v>2202109</v>
      </c>
      <c r="AT2923" s="117"/>
      <c r="AU2923" s="117"/>
    </row>
    <row r="2924" spans="43:47" ht="30" customHeight="1">
      <c r="AQ2924" s="117" t="s">
        <v>69</v>
      </c>
      <c r="AR2924" s="117" t="s">
        <v>1105</v>
      </c>
      <c r="AS2924" s="140">
        <v>2202117</v>
      </c>
      <c r="AT2924" s="117"/>
      <c r="AU2924" s="117"/>
    </row>
    <row r="2925" spans="43:47" ht="30" customHeight="1">
      <c r="AQ2925" s="117" t="s">
        <v>69</v>
      </c>
      <c r="AR2925" s="117" t="s">
        <v>1128</v>
      </c>
      <c r="AS2925" s="140">
        <v>2202133</v>
      </c>
      <c r="AT2925" s="117"/>
      <c r="AU2925" s="117"/>
    </row>
    <row r="2926" spans="43:47" ht="30" customHeight="1">
      <c r="AQ2926" s="117" t="s">
        <v>69</v>
      </c>
      <c r="AR2926" s="117" t="s">
        <v>1151</v>
      </c>
      <c r="AS2926" s="140">
        <v>2202174</v>
      </c>
      <c r="AT2926" s="117"/>
      <c r="AU2926" s="117"/>
    </row>
    <row r="2927" spans="43:47" ht="30" customHeight="1">
      <c r="AQ2927" s="117" t="s">
        <v>69</v>
      </c>
      <c r="AR2927" s="117" t="s">
        <v>1174</v>
      </c>
      <c r="AS2927" s="140">
        <v>2202208</v>
      </c>
      <c r="AT2927" s="117"/>
      <c r="AU2927" s="117"/>
    </row>
    <row r="2928" spans="43:47" ht="30" customHeight="1">
      <c r="AQ2928" s="117" t="s">
        <v>69</v>
      </c>
      <c r="AR2928" s="117" t="s">
        <v>1196</v>
      </c>
      <c r="AS2928" s="140">
        <v>2202251</v>
      </c>
      <c r="AT2928" s="117"/>
      <c r="AU2928" s="117"/>
    </row>
    <row r="2929" spans="43:47" ht="30" customHeight="1">
      <c r="AQ2929" s="117" t="s">
        <v>69</v>
      </c>
      <c r="AR2929" s="117" t="s">
        <v>1219</v>
      </c>
      <c r="AS2929" s="140">
        <v>2202307</v>
      </c>
      <c r="AT2929" s="117"/>
      <c r="AU2929" s="117"/>
    </row>
    <row r="2930" spans="43:47" ht="30" customHeight="1">
      <c r="AQ2930" s="117" t="s">
        <v>69</v>
      </c>
      <c r="AR2930" s="117" t="s">
        <v>1240</v>
      </c>
      <c r="AS2930" s="140">
        <v>2202406</v>
      </c>
      <c r="AT2930" s="117"/>
      <c r="AU2930" s="117"/>
    </row>
    <row r="2931" spans="43:47" ht="30" customHeight="1">
      <c r="AQ2931" s="117" t="s">
        <v>69</v>
      </c>
      <c r="AR2931" s="117" t="s">
        <v>1263</v>
      </c>
      <c r="AS2931" s="140">
        <v>2202455</v>
      </c>
      <c r="AT2931" s="117"/>
      <c r="AU2931" s="117"/>
    </row>
    <row r="2932" spans="43:47" ht="30" customHeight="1">
      <c r="AQ2932" s="117" t="s">
        <v>69</v>
      </c>
      <c r="AR2932" s="117" t="s">
        <v>596</v>
      </c>
      <c r="AS2932" s="140">
        <v>2202505</v>
      </c>
      <c r="AT2932" s="117"/>
      <c r="AU2932" s="117"/>
    </row>
    <row r="2933" spans="43:47" ht="30" customHeight="1">
      <c r="AQ2933" s="117" t="s">
        <v>69</v>
      </c>
      <c r="AR2933" s="117" t="s">
        <v>1307</v>
      </c>
      <c r="AS2933" s="140">
        <v>2202539</v>
      </c>
      <c r="AT2933" s="117"/>
      <c r="AU2933" s="117"/>
    </row>
    <row r="2934" spans="43:47" ht="30" customHeight="1">
      <c r="AQ2934" s="117" t="s">
        <v>69</v>
      </c>
      <c r="AR2934" s="117" t="s">
        <v>1329</v>
      </c>
      <c r="AS2934" s="140">
        <v>2202554</v>
      </c>
      <c r="AT2934" s="117"/>
      <c r="AU2934" s="117"/>
    </row>
    <row r="2935" spans="43:47" ht="30" customHeight="1">
      <c r="AQ2935" s="117" t="s">
        <v>69</v>
      </c>
      <c r="AR2935" s="117" t="s">
        <v>1351</v>
      </c>
      <c r="AS2935" s="140">
        <v>2202604</v>
      </c>
      <c r="AT2935" s="117"/>
      <c r="AU2935" s="117"/>
    </row>
    <row r="2936" spans="43:47" ht="30" customHeight="1">
      <c r="AQ2936" s="117" t="s">
        <v>69</v>
      </c>
      <c r="AR2936" s="117" t="s">
        <v>1372</v>
      </c>
      <c r="AS2936" s="140">
        <v>2202653</v>
      </c>
      <c r="AT2936" s="117"/>
      <c r="AU2936" s="117"/>
    </row>
    <row r="2937" spans="43:47" ht="30" customHeight="1">
      <c r="AQ2937" s="117" t="s">
        <v>69</v>
      </c>
      <c r="AR2937" s="117" t="s">
        <v>1394</v>
      </c>
      <c r="AS2937" s="140">
        <v>2202703</v>
      </c>
      <c r="AT2937" s="117"/>
      <c r="AU2937" s="117"/>
    </row>
    <row r="2938" spans="43:47" ht="30" customHeight="1">
      <c r="AQ2938" s="117" t="s">
        <v>69</v>
      </c>
      <c r="AR2938" s="117" t="s">
        <v>1416</v>
      </c>
      <c r="AS2938" s="140">
        <v>2202711</v>
      </c>
      <c r="AT2938" s="117"/>
      <c r="AU2938" s="117"/>
    </row>
    <row r="2939" spans="43:47" ht="30" customHeight="1">
      <c r="AQ2939" s="117" t="s">
        <v>69</v>
      </c>
      <c r="AR2939" s="117" t="s">
        <v>1437</v>
      </c>
      <c r="AS2939" s="140">
        <v>2202729</v>
      </c>
      <c r="AT2939" s="117"/>
      <c r="AU2939" s="117"/>
    </row>
    <row r="2940" spans="43:47" ht="30" customHeight="1">
      <c r="AQ2940" s="117" t="s">
        <v>69</v>
      </c>
      <c r="AR2940" s="117" t="s">
        <v>1458</v>
      </c>
      <c r="AS2940" s="140">
        <v>2202737</v>
      </c>
      <c r="AT2940" s="117"/>
      <c r="AU2940" s="117"/>
    </row>
    <row r="2941" spans="43:47" ht="30" customHeight="1">
      <c r="AQ2941" s="117" t="s">
        <v>69</v>
      </c>
      <c r="AR2941" s="117" t="s">
        <v>1479</v>
      </c>
      <c r="AS2941" s="140">
        <v>2202752</v>
      </c>
      <c r="AT2941" s="117"/>
      <c r="AU2941" s="117"/>
    </row>
    <row r="2942" spans="43:47" ht="30" customHeight="1">
      <c r="AQ2942" s="117" t="s">
        <v>69</v>
      </c>
      <c r="AR2942" s="117" t="s">
        <v>1501</v>
      </c>
      <c r="AS2942" s="140">
        <v>2202778</v>
      </c>
      <c r="AT2942" s="117"/>
      <c r="AU2942" s="117"/>
    </row>
    <row r="2943" spans="43:47" ht="30" customHeight="1">
      <c r="AQ2943" s="117" t="s">
        <v>69</v>
      </c>
      <c r="AR2943" s="117" t="s">
        <v>1521</v>
      </c>
      <c r="AS2943" s="140">
        <v>2202802</v>
      </c>
      <c r="AT2943" s="117"/>
      <c r="AU2943" s="117"/>
    </row>
    <row r="2944" spans="43:47" ht="30" customHeight="1">
      <c r="AQ2944" s="117" t="s">
        <v>69</v>
      </c>
      <c r="AR2944" s="117" t="s">
        <v>1542</v>
      </c>
      <c r="AS2944" s="140">
        <v>2202851</v>
      </c>
      <c r="AT2944" s="117"/>
      <c r="AU2944" s="117"/>
    </row>
    <row r="2945" spans="43:47" ht="30" customHeight="1">
      <c r="AQ2945" s="117" t="s">
        <v>69</v>
      </c>
      <c r="AR2945" s="117" t="s">
        <v>1562</v>
      </c>
      <c r="AS2945" s="140">
        <v>2202901</v>
      </c>
      <c r="AT2945" s="117"/>
      <c r="AU2945" s="117"/>
    </row>
    <row r="2946" spans="43:47" ht="30" customHeight="1">
      <c r="AQ2946" s="117" t="s">
        <v>69</v>
      </c>
      <c r="AR2946" s="117" t="s">
        <v>1581</v>
      </c>
      <c r="AS2946" s="140">
        <v>2203008</v>
      </c>
      <c r="AT2946" s="117"/>
      <c r="AU2946" s="117"/>
    </row>
    <row r="2947" spans="43:47" ht="30" customHeight="1">
      <c r="AQ2947" s="117" t="s">
        <v>69</v>
      </c>
      <c r="AR2947" s="117" t="s">
        <v>1602</v>
      </c>
      <c r="AS2947" s="140">
        <v>2203107</v>
      </c>
      <c r="AT2947" s="117"/>
      <c r="AU2947" s="117"/>
    </row>
    <row r="2948" spans="43:47" ht="30" customHeight="1">
      <c r="AQ2948" s="117" t="s">
        <v>69</v>
      </c>
      <c r="AR2948" s="117" t="s">
        <v>1622</v>
      </c>
      <c r="AS2948" s="140">
        <v>2203206</v>
      </c>
      <c r="AT2948" s="117"/>
      <c r="AU2948" s="117"/>
    </row>
    <row r="2949" spans="43:47" ht="30" customHeight="1">
      <c r="AQ2949" s="117" t="s">
        <v>69</v>
      </c>
      <c r="AR2949" s="117" t="s">
        <v>1643</v>
      </c>
      <c r="AS2949" s="140">
        <v>2203230</v>
      </c>
      <c r="AT2949" s="117"/>
      <c r="AU2949" s="117"/>
    </row>
    <row r="2950" spans="43:47" ht="30" customHeight="1">
      <c r="AQ2950" s="117" t="s">
        <v>69</v>
      </c>
      <c r="AR2950" s="117" t="s">
        <v>1663</v>
      </c>
      <c r="AS2950" s="140">
        <v>2203271</v>
      </c>
      <c r="AT2950" s="117"/>
      <c r="AU2950" s="117"/>
    </row>
    <row r="2951" spans="43:47" ht="30" customHeight="1">
      <c r="AQ2951" s="117" t="s">
        <v>69</v>
      </c>
      <c r="AR2951" s="117" t="s">
        <v>1684</v>
      </c>
      <c r="AS2951" s="140">
        <v>2203255</v>
      </c>
      <c r="AT2951" s="117"/>
      <c r="AU2951" s="117"/>
    </row>
    <row r="2952" spans="43:47" ht="30" customHeight="1">
      <c r="AQ2952" s="117" t="s">
        <v>69</v>
      </c>
      <c r="AR2952" s="117" t="s">
        <v>1704</v>
      </c>
      <c r="AS2952" s="140">
        <v>2203305</v>
      </c>
      <c r="AT2952" s="117"/>
      <c r="AU2952" s="117"/>
    </row>
    <row r="2953" spans="43:47" ht="30" customHeight="1">
      <c r="AQ2953" s="117" t="s">
        <v>69</v>
      </c>
      <c r="AR2953" s="117" t="s">
        <v>1725</v>
      </c>
      <c r="AS2953" s="140">
        <v>2203354</v>
      </c>
      <c r="AT2953" s="117"/>
      <c r="AU2953" s="117"/>
    </row>
    <row r="2954" spans="43:47" ht="30" customHeight="1">
      <c r="AQ2954" s="117" t="s">
        <v>69</v>
      </c>
      <c r="AR2954" s="117" t="s">
        <v>1746</v>
      </c>
      <c r="AS2954" s="140">
        <v>2203404</v>
      </c>
      <c r="AT2954" s="117"/>
      <c r="AU2954" s="117"/>
    </row>
    <row r="2955" spans="43:47" ht="30" customHeight="1">
      <c r="AQ2955" s="117" t="s">
        <v>69</v>
      </c>
      <c r="AR2955" s="117" t="s">
        <v>1766</v>
      </c>
      <c r="AS2955" s="140">
        <v>2203453</v>
      </c>
      <c r="AT2955" s="117"/>
      <c r="AU2955" s="117"/>
    </row>
    <row r="2956" spans="43:47" ht="30" customHeight="1">
      <c r="AQ2956" s="117" t="s">
        <v>69</v>
      </c>
      <c r="AR2956" s="117" t="s">
        <v>1786</v>
      </c>
      <c r="AS2956" s="140">
        <v>2203420</v>
      </c>
      <c r="AT2956" s="117"/>
      <c r="AU2956" s="117"/>
    </row>
    <row r="2957" spans="43:47" ht="30" customHeight="1">
      <c r="AQ2957" s="117" t="s">
        <v>69</v>
      </c>
      <c r="AR2957" s="117" t="s">
        <v>1806</v>
      </c>
      <c r="AS2957" s="140">
        <v>2203503</v>
      </c>
      <c r="AT2957" s="117"/>
      <c r="AU2957" s="117"/>
    </row>
    <row r="2958" spans="43:47" ht="30" customHeight="1">
      <c r="AQ2958" s="117" t="s">
        <v>69</v>
      </c>
      <c r="AR2958" s="117" t="s">
        <v>1824</v>
      </c>
      <c r="AS2958" s="140">
        <v>2203602</v>
      </c>
      <c r="AT2958" s="117"/>
      <c r="AU2958" s="117"/>
    </row>
    <row r="2959" spans="43:47" ht="30" customHeight="1">
      <c r="AQ2959" s="117" t="s">
        <v>69</v>
      </c>
      <c r="AR2959" s="117" t="s">
        <v>1248</v>
      </c>
      <c r="AS2959" s="140">
        <v>2203701</v>
      </c>
      <c r="AT2959" s="117"/>
      <c r="AU2959" s="117"/>
    </row>
    <row r="2960" spans="43:47" ht="30" customHeight="1">
      <c r="AQ2960" s="117" t="s">
        <v>69</v>
      </c>
      <c r="AR2960" s="117" t="s">
        <v>1860</v>
      </c>
      <c r="AS2960" s="140">
        <v>2203750</v>
      </c>
      <c r="AT2960" s="117"/>
      <c r="AU2960" s="117"/>
    </row>
    <row r="2961" spans="43:47" ht="30" customHeight="1">
      <c r="AQ2961" s="117" t="s">
        <v>69</v>
      </c>
      <c r="AR2961" s="117" t="s">
        <v>1878</v>
      </c>
      <c r="AS2961" s="140">
        <v>2203800</v>
      </c>
      <c r="AT2961" s="117"/>
      <c r="AU2961" s="117"/>
    </row>
    <row r="2962" spans="43:47" ht="30" customHeight="1">
      <c r="AQ2962" s="117" t="s">
        <v>69</v>
      </c>
      <c r="AR2962" s="117" t="s">
        <v>1894</v>
      </c>
      <c r="AS2962" s="140">
        <v>2203859</v>
      </c>
      <c r="AT2962" s="117"/>
      <c r="AU2962" s="117"/>
    </row>
    <row r="2963" spans="43:47" ht="30" customHeight="1">
      <c r="AQ2963" s="117" t="s">
        <v>69</v>
      </c>
      <c r="AR2963" s="117" t="s">
        <v>1911</v>
      </c>
      <c r="AS2963" s="140">
        <v>2203909</v>
      </c>
      <c r="AT2963" s="117"/>
      <c r="AU2963" s="117"/>
    </row>
    <row r="2964" spans="43:47" ht="30" customHeight="1">
      <c r="AQ2964" s="117" t="s">
        <v>69</v>
      </c>
      <c r="AR2964" s="117" t="s">
        <v>1929</v>
      </c>
      <c r="AS2964" s="140">
        <v>2204006</v>
      </c>
      <c r="AT2964" s="117"/>
      <c r="AU2964" s="117"/>
    </row>
    <row r="2965" spans="43:47" ht="30" customHeight="1">
      <c r="AQ2965" s="117" t="s">
        <v>69</v>
      </c>
      <c r="AR2965" s="117" t="s">
        <v>1945</v>
      </c>
      <c r="AS2965" s="140">
        <v>2204105</v>
      </c>
      <c r="AT2965" s="117"/>
      <c r="AU2965" s="117"/>
    </row>
    <row r="2966" spans="43:47" ht="30" customHeight="1">
      <c r="AQ2966" s="117" t="s">
        <v>69</v>
      </c>
      <c r="AR2966" s="117" t="s">
        <v>1961</v>
      </c>
      <c r="AS2966" s="140">
        <v>2204154</v>
      </c>
      <c r="AT2966" s="117"/>
      <c r="AU2966" s="117"/>
    </row>
    <row r="2967" spans="43:47" ht="30" customHeight="1">
      <c r="AQ2967" s="117" t="s">
        <v>69</v>
      </c>
      <c r="AR2967" s="117" t="s">
        <v>1979</v>
      </c>
      <c r="AS2967" s="140">
        <v>2204204</v>
      </c>
      <c r="AT2967" s="117"/>
      <c r="AU2967" s="117"/>
    </row>
    <row r="2968" spans="43:47" ht="30" customHeight="1">
      <c r="AQ2968" s="117" t="s">
        <v>69</v>
      </c>
      <c r="AR2968" s="117" t="s">
        <v>1996</v>
      </c>
      <c r="AS2968" s="140">
        <v>2204303</v>
      </c>
      <c r="AT2968" s="117"/>
      <c r="AU2968" s="117"/>
    </row>
    <row r="2969" spans="43:47" ht="30" customHeight="1">
      <c r="AQ2969" s="117" t="s">
        <v>69</v>
      </c>
      <c r="AR2969" s="117" t="s">
        <v>2014</v>
      </c>
      <c r="AS2969" s="140">
        <v>2204352</v>
      </c>
      <c r="AT2969" s="117"/>
      <c r="AU2969" s="117"/>
    </row>
    <row r="2970" spans="43:47" ht="30" customHeight="1">
      <c r="AQ2970" s="117" t="s">
        <v>69</v>
      </c>
      <c r="AR2970" s="117" t="s">
        <v>2032</v>
      </c>
      <c r="AS2970" s="140">
        <v>2204402</v>
      </c>
      <c r="AT2970" s="117"/>
      <c r="AU2970" s="117"/>
    </row>
    <row r="2971" spans="43:47" ht="30" customHeight="1">
      <c r="AQ2971" s="117" t="s">
        <v>69</v>
      </c>
      <c r="AR2971" s="117" t="s">
        <v>2050</v>
      </c>
      <c r="AS2971" s="140">
        <v>2204501</v>
      </c>
      <c r="AT2971" s="117"/>
      <c r="AU2971" s="117"/>
    </row>
    <row r="2972" spans="43:47" ht="30" customHeight="1">
      <c r="AQ2972" s="117" t="s">
        <v>69</v>
      </c>
      <c r="AR2972" s="117" t="s">
        <v>2068</v>
      </c>
      <c r="AS2972" s="140">
        <v>2204550</v>
      </c>
      <c r="AT2972" s="117"/>
      <c r="AU2972" s="117"/>
    </row>
    <row r="2973" spans="43:47" ht="30" customHeight="1">
      <c r="AQ2973" s="117" t="s">
        <v>69</v>
      </c>
      <c r="AR2973" s="117" t="s">
        <v>2084</v>
      </c>
      <c r="AS2973" s="140">
        <v>2204600</v>
      </c>
      <c r="AT2973" s="117"/>
      <c r="AU2973" s="117"/>
    </row>
    <row r="2974" spans="43:47" ht="30" customHeight="1">
      <c r="AQ2974" s="117" t="s">
        <v>69</v>
      </c>
      <c r="AR2974" s="117" t="s">
        <v>2100</v>
      </c>
      <c r="AS2974" s="140">
        <v>2204659</v>
      </c>
      <c r="AT2974" s="117"/>
      <c r="AU2974" s="117"/>
    </row>
    <row r="2975" spans="43:47" ht="30" customHeight="1">
      <c r="AQ2975" s="117" t="s">
        <v>69</v>
      </c>
      <c r="AR2975" s="117" t="s">
        <v>2117</v>
      </c>
      <c r="AS2975" s="140">
        <v>2204709</v>
      </c>
      <c r="AT2975" s="117"/>
      <c r="AU2975" s="117"/>
    </row>
    <row r="2976" spans="43:47" ht="30" customHeight="1">
      <c r="AQ2976" s="117" t="s">
        <v>69</v>
      </c>
      <c r="AR2976" s="117" t="s">
        <v>2132</v>
      </c>
      <c r="AS2976" s="140">
        <v>2204808</v>
      </c>
      <c r="AT2976" s="117"/>
      <c r="AU2976" s="117"/>
    </row>
    <row r="2977" spans="43:47" ht="30" customHeight="1">
      <c r="AQ2977" s="117" t="s">
        <v>69</v>
      </c>
      <c r="AR2977" s="117" t="s">
        <v>2149</v>
      </c>
      <c r="AS2977" s="140">
        <v>2204907</v>
      </c>
      <c r="AT2977" s="117"/>
      <c r="AU2977" s="117"/>
    </row>
    <row r="2978" spans="43:47" ht="30" customHeight="1">
      <c r="AQ2978" s="117" t="s">
        <v>69</v>
      </c>
      <c r="AR2978" s="117" t="s">
        <v>2165</v>
      </c>
      <c r="AS2978" s="140">
        <v>2205003</v>
      </c>
      <c r="AT2978" s="117"/>
      <c r="AU2978" s="117"/>
    </row>
    <row r="2979" spans="43:47" ht="30" customHeight="1">
      <c r="AQ2979" s="117" t="s">
        <v>69</v>
      </c>
      <c r="AR2979" s="117" t="s">
        <v>2182</v>
      </c>
      <c r="AS2979" s="140">
        <v>2205102</v>
      </c>
      <c r="AT2979" s="117"/>
      <c r="AU2979" s="117"/>
    </row>
    <row r="2980" spans="43:47" ht="30" customHeight="1">
      <c r="AQ2980" s="117" t="s">
        <v>69</v>
      </c>
      <c r="AR2980" s="117" t="s">
        <v>2199</v>
      </c>
      <c r="AS2980" s="140">
        <v>2205151</v>
      </c>
      <c r="AT2980" s="117"/>
      <c r="AU2980" s="117"/>
    </row>
    <row r="2981" spans="43:47" ht="30" customHeight="1">
      <c r="AQ2981" s="117" t="s">
        <v>69</v>
      </c>
      <c r="AR2981" s="117" t="s">
        <v>2213</v>
      </c>
      <c r="AS2981" s="140">
        <v>2205201</v>
      </c>
      <c r="AT2981" s="117"/>
      <c r="AU2981" s="117"/>
    </row>
    <row r="2982" spans="43:47" ht="30" customHeight="1">
      <c r="AQ2982" s="117" t="s">
        <v>69</v>
      </c>
      <c r="AR2982" s="117" t="s">
        <v>2230</v>
      </c>
      <c r="AS2982" s="140">
        <v>2205250</v>
      </c>
      <c r="AT2982" s="117"/>
      <c r="AU2982" s="117"/>
    </row>
    <row r="2983" spans="43:47" ht="30" customHeight="1">
      <c r="AQ2983" s="117" t="s">
        <v>69</v>
      </c>
      <c r="AR2983" s="117" t="s">
        <v>2246</v>
      </c>
      <c r="AS2983" s="140">
        <v>2205276</v>
      </c>
      <c r="AT2983" s="117"/>
      <c r="AU2983" s="117"/>
    </row>
    <row r="2984" spans="43:47" ht="30" customHeight="1">
      <c r="AQ2984" s="117" t="s">
        <v>69</v>
      </c>
      <c r="AR2984" s="117" t="s">
        <v>2260</v>
      </c>
      <c r="AS2984" s="140">
        <v>2205300</v>
      </c>
      <c r="AT2984" s="117"/>
      <c r="AU2984" s="117"/>
    </row>
    <row r="2985" spans="43:47" ht="30" customHeight="1">
      <c r="AQ2985" s="117" t="s">
        <v>69</v>
      </c>
      <c r="AR2985" s="117" t="s">
        <v>2275</v>
      </c>
      <c r="AS2985" s="140">
        <v>2205359</v>
      </c>
      <c r="AT2985" s="117"/>
      <c r="AU2985" s="117"/>
    </row>
    <row r="2986" spans="43:47" ht="30" customHeight="1">
      <c r="AQ2986" s="117" t="s">
        <v>69</v>
      </c>
      <c r="AR2986" s="117" t="s">
        <v>2291</v>
      </c>
      <c r="AS2986" s="140">
        <v>2205409</v>
      </c>
      <c r="AT2986" s="117"/>
      <c r="AU2986" s="117"/>
    </row>
    <row r="2987" spans="43:47" ht="30" customHeight="1">
      <c r="AQ2987" s="117" t="s">
        <v>69</v>
      </c>
      <c r="AR2987" s="117" t="s">
        <v>2307</v>
      </c>
      <c r="AS2987" s="140">
        <v>2205458</v>
      </c>
      <c r="AT2987" s="117"/>
      <c r="AU2987" s="117"/>
    </row>
    <row r="2988" spans="43:47" ht="30" customHeight="1">
      <c r="AQ2988" s="117" t="s">
        <v>69</v>
      </c>
      <c r="AR2988" s="117" t="s">
        <v>2320</v>
      </c>
      <c r="AS2988" s="140">
        <v>2205508</v>
      </c>
      <c r="AT2988" s="117"/>
      <c r="AU2988" s="117"/>
    </row>
    <row r="2989" spans="43:47" ht="30" customHeight="1">
      <c r="AQ2989" s="117" t="s">
        <v>69</v>
      </c>
      <c r="AR2989" s="117" t="s">
        <v>2336</v>
      </c>
      <c r="AS2989" s="140">
        <v>2205516</v>
      </c>
      <c r="AT2989" s="117"/>
      <c r="AU2989" s="117"/>
    </row>
    <row r="2990" spans="43:47" ht="30" customHeight="1">
      <c r="AQ2990" s="117" t="s">
        <v>69</v>
      </c>
      <c r="AR2990" s="117" t="s">
        <v>2352</v>
      </c>
      <c r="AS2990" s="140">
        <v>2205524</v>
      </c>
      <c r="AT2990" s="117"/>
      <c r="AU2990" s="117"/>
    </row>
    <row r="2991" spans="43:47" ht="30" customHeight="1">
      <c r="AQ2991" s="117" t="s">
        <v>69</v>
      </c>
      <c r="AR2991" s="117" t="s">
        <v>2131</v>
      </c>
      <c r="AS2991" s="140">
        <v>2205532</v>
      </c>
      <c r="AT2991" s="117"/>
      <c r="AU2991" s="117"/>
    </row>
    <row r="2992" spans="43:47" ht="30" customHeight="1">
      <c r="AQ2992" s="117" t="s">
        <v>69</v>
      </c>
      <c r="AR2992" s="117" t="s">
        <v>2382</v>
      </c>
      <c r="AS2992" s="140">
        <v>2205557</v>
      </c>
      <c r="AT2992" s="117"/>
      <c r="AU2992" s="117"/>
    </row>
    <row r="2993" spans="43:47" ht="30" customHeight="1">
      <c r="AQ2993" s="117" t="s">
        <v>69</v>
      </c>
      <c r="AR2993" s="117" t="s">
        <v>2397</v>
      </c>
      <c r="AS2993" s="140">
        <v>2205573</v>
      </c>
      <c r="AT2993" s="117"/>
      <c r="AU2993" s="117"/>
    </row>
    <row r="2994" spans="43:47" ht="30" customHeight="1">
      <c r="AQ2994" s="117" t="s">
        <v>69</v>
      </c>
      <c r="AR2994" s="117" t="s">
        <v>2413</v>
      </c>
      <c r="AS2994" s="140">
        <v>2205565</v>
      </c>
      <c r="AT2994" s="117"/>
      <c r="AU2994" s="117"/>
    </row>
    <row r="2995" spans="43:47" ht="30" customHeight="1">
      <c r="AQ2995" s="117" t="s">
        <v>69</v>
      </c>
      <c r="AR2995" s="117" t="s">
        <v>2429</v>
      </c>
      <c r="AS2995" s="140">
        <v>2205581</v>
      </c>
      <c r="AT2995" s="117"/>
      <c r="AU2995" s="117"/>
    </row>
    <row r="2996" spans="43:47" ht="30" customHeight="1">
      <c r="AQ2996" s="117" t="s">
        <v>69</v>
      </c>
      <c r="AR2996" s="117" t="s">
        <v>2445</v>
      </c>
      <c r="AS2996" s="140">
        <v>2205599</v>
      </c>
      <c r="AT2996" s="117"/>
      <c r="AU2996" s="117"/>
    </row>
    <row r="2997" spans="43:47" ht="30" customHeight="1">
      <c r="AQ2997" s="117" t="s">
        <v>69</v>
      </c>
      <c r="AR2997" s="117" t="s">
        <v>2460</v>
      </c>
      <c r="AS2997" s="140">
        <v>2205540</v>
      </c>
      <c r="AT2997" s="117"/>
      <c r="AU2997" s="117"/>
    </row>
    <row r="2998" spans="43:47" ht="30" customHeight="1">
      <c r="AQ2998" s="117" t="s">
        <v>69</v>
      </c>
      <c r="AR2998" s="117" t="s">
        <v>2474</v>
      </c>
      <c r="AS2998" s="140">
        <v>2205607</v>
      </c>
      <c r="AT2998" s="117"/>
      <c r="AU2998" s="117"/>
    </row>
    <row r="2999" spans="43:47" ht="30" customHeight="1">
      <c r="AQ2999" s="117" t="s">
        <v>69</v>
      </c>
      <c r="AR2999" s="117" t="s">
        <v>2490</v>
      </c>
      <c r="AS2999" s="140">
        <v>2205706</v>
      </c>
      <c r="AT2999" s="117"/>
      <c r="AU2999" s="117"/>
    </row>
    <row r="3000" spans="43:47" ht="30" customHeight="1">
      <c r="AQ3000" s="117" t="s">
        <v>69</v>
      </c>
      <c r="AR3000" s="117" t="s">
        <v>2504</v>
      </c>
      <c r="AS3000" s="140">
        <v>2205805</v>
      </c>
      <c r="AT3000" s="117"/>
      <c r="AU3000" s="117"/>
    </row>
    <row r="3001" spans="43:47" ht="30" customHeight="1">
      <c r="AQ3001" s="117" t="s">
        <v>69</v>
      </c>
      <c r="AR3001" s="117" t="s">
        <v>2520</v>
      </c>
      <c r="AS3001" s="140">
        <v>2205854</v>
      </c>
      <c r="AT3001" s="117"/>
      <c r="AU3001" s="117"/>
    </row>
    <row r="3002" spans="43:47" ht="30" customHeight="1">
      <c r="AQ3002" s="117" t="s">
        <v>69</v>
      </c>
      <c r="AR3002" s="117" t="s">
        <v>2535</v>
      </c>
      <c r="AS3002" s="140">
        <v>2205904</v>
      </c>
      <c r="AT3002" s="117"/>
      <c r="AU3002" s="117"/>
    </row>
    <row r="3003" spans="43:47" ht="30" customHeight="1">
      <c r="AQ3003" s="117" t="s">
        <v>69</v>
      </c>
      <c r="AR3003" s="117" t="s">
        <v>2551</v>
      </c>
      <c r="AS3003" s="140">
        <v>2205953</v>
      </c>
      <c r="AT3003" s="117"/>
      <c r="AU3003" s="117"/>
    </row>
    <row r="3004" spans="43:47" ht="30" customHeight="1">
      <c r="AQ3004" s="117" t="s">
        <v>69</v>
      </c>
      <c r="AR3004" s="117" t="s">
        <v>2565</v>
      </c>
      <c r="AS3004" s="140">
        <v>2206001</v>
      </c>
      <c r="AT3004" s="117"/>
      <c r="AU3004" s="117"/>
    </row>
    <row r="3005" spans="43:47" ht="30" customHeight="1">
      <c r="AQ3005" s="117" t="s">
        <v>69</v>
      </c>
      <c r="AR3005" s="117" t="s">
        <v>2580</v>
      </c>
      <c r="AS3005" s="140">
        <v>2206050</v>
      </c>
      <c r="AT3005" s="117"/>
      <c r="AU3005" s="117"/>
    </row>
    <row r="3006" spans="43:47" ht="30" customHeight="1">
      <c r="AQ3006" s="117" t="s">
        <v>69</v>
      </c>
      <c r="AR3006" s="117" t="s">
        <v>2596</v>
      </c>
      <c r="AS3006" s="140">
        <v>2206100</v>
      </c>
      <c r="AT3006" s="117"/>
      <c r="AU3006" s="117"/>
    </row>
    <row r="3007" spans="43:47" ht="30" customHeight="1">
      <c r="AQ3007" s="117" t="s">
        <v>69</v>
      </c>
      <c r="AR3007" s="117" t="s">
        <v>2612</v>
      </c>
      <c r="AS3007" s="117">
        <v>2206209</v>
      </c>
      <c r="AT3007" s="117"/>
      <c r="AU3007" s="117"/>
    </row>
    <row r="3008" spans="43:47" ht="30" customHeight="1">
      <c r="AQ3008" s="117" t="s">
        <v>69</v>
      </c>
      <c r="AR3008" s="117" t="s">
        <v>2624</v>
      </c>
      <c r="AS3008" s="117">
        <v>2206308</v>
      </c>
      <c r="AT3008" s="117"/>
      <c r="AU3008" s="117"/>
    </row>
    <row r="3009" spans="43:47" ht="30" customHeight="1">
      <c r="AQ3009" s="117" t="s">
        <v>69</v>
      </c>
      <c r="AR3009" s="117" t="s">
        <v>2639</v>
      </c>
      <c r="AS3009" s="117">
        <v>2206357</v>
      </c>
      <c r="AT3009" s="117"/>
      <c r="AU3009" s="117"/>
    </row>
    <row r="3010" spans="43:47" ht="30" customHeight="1">
      <c r="AQ3010" s="117" t="s">
        <v>69</v>
      </c>
      <c r="AR3010" s="117" t="s">
        <v>2652</v>
      </c>
      <c r="AS3010" s="117">
        <v>2206407</v>
      </c>
      <c r="AT3010" s="117"/>
      <c r="AU3010" s="117"/>
    </row>
    <row r="3011" spans="43:47" ht="30" customHeight="1">
      <c r="AQ3011" s="117" t="s">
        <v>69</v>
      </c>
      <c r="AR3011" s="117" t="s">
        <v>2666</v>
      </c>
      <c r="AS3011" s="117">
        <v>2206506</v>
      </c>
      <c r="AT3011" s="117"/>
      <c r="AU3011" s="117"/>
    </row>
    <row r="3012" spans="43:47" ht="30" customHeight="1">
      <c r="AQ3012" s="117" t="s">
        <v>69</v>
      </c>
      <c r="AR3012" s="117" t="s">
        <v>2680</v>
      </c>
      <c r="AS3012" s="117">
        <v>2206605</v>
      </c>
      <c r="AT3012" s="117"/>
      <c r="AU3012" s="117"/>
    </row>
    <row r="3013" spans="43:47" ht="30" customHeight="1">
      <c r="AQ3013" s="117" t="s">
        <v>69</v>
      </c>
      <c r="AR3013" s="117" t="s">
        <v>2696</v>
      </c>
      <c r="AS3013" s="117">
        <v>2206654</v>
      </c>
      <c r="AT3013" s="117"/>
      <c r="AU3013" s="117"/>
    </row>
    <row r="3014" spans="43:47" ht="30" customHeight="1">
      <c r="AQ3014" s="117" t="s">
        <v>69</v>
      </c>
      <c r="AR3014" s="117" t="s">
        <v>2711</v>
      </c>
      <c r="AS3014" s="117">
        <v>2206670</v>
      </c>
      <c r="AT3014" s="117"/>
      <c r="AU3014" s="117"/>
    </row>
    <row r="3015" spans="43:47" ht="30" customHeight="1">
      <c r="AQ3015" s="117" t="s">
        <v>69</v>
      </c>
      <c r="AR3015" s="117" t="s">
        <v>2727</v>
      </c>
      <c r="AS3015" s="117">
        <v>2206696</v>
      </c>
      <c r="AT3015" s="117"/>
      <c r="AU3015" s="117"/>
    </row>
    <row r="3016" spans="43:47" ht="30" customHeight="1">
      <c r="AQ3016" s="117" t="s">
        <v>69</v>
      </c>
      <c r="AR3016" s="117" t="s">
        <v>2742</v>
      </c>
      <c r="AS3016" s="117">
        <v>2206704</v>
      </c>
      <c r="AT3016" s="117"/>
      <c r="AU3016" s="117"/>
    </row>
    <row r="3017" spans="43:47" ht="30" customHeight="1">
      <c r="AQ3017" s="117" t="s">
        <v>69</v>
      </c>
      <c r="AR3017" s="117" t="s">
        <v>2757</v>
      </c>
      <c r="AS3017" s="117">
        <v>2206720</v>
      </c>
      <c r="AT3017" s="117"/>
      <c r="AU3017" s="117"/>
    </row>
    <row r="3018" spans="43:47" ht="30" customHeight="1">
      <c r="AQ3018" s="117" t="s">
        <v>69</v>
      </c>
      <c r="AR3018" s="117" t="s">
        <v>2773</v>
      </c>
      <c r="AS3018" s="117">
        <v>2206753</v>
      </c>
      <c r="AT3018" s="117"/>
      <c r="AU3018" s="117"/>
    </row>
    <row r="3019" spans="43:47" ht="30" customHeight="1">
      <c r="AQ3019" s="117" t="s">
        <v>69</v>
      </c>
      <c r="AR3019" s="117" t="s">
        <v>2789</v>
      </c>
      <c r="AS3019" s="117">
        <v>2206803</v>
      </c>
      <c r="AT3019" s="117"/>
      <c r="AU3019" s="117"/>
    </row>
    <row r="3020" spans="43:47" ht="30" customHeight="1">
      <c r="AQ3020" s="117" t="s">
        <v>69</v>
      </c>
      <c r="AR3020" s="117" t="s">
        <v>2804</v>
      </c>
      <c r="AS3020" s="117">
        <v>2207959</v>
      </c>
      <c r="AT3020" s="117"/>
      <c r="AU3020" s="117"/>
    </row>
    <row r="3021" spans="43:47" ht="30" customHeight="1">
      <c r="AQ3021" s="117" t="s">
        <v>69</v>
      </c>
      <c r="AR3021" s="117" t="s">
        <v>2819</v>
      </c>
      <c r="AS3021" s="117">
        <v>2206902</v>
      </c>
      <c r="AT3021" s="117"/>
      <c r="AU3021" s="117"/>
    </row>
    <row r="3022" spans="43:47" ht="30" customHeight="1">
      <c r="AQ3022" s="117" t="s">
        <v>69</v>
      </c>
      <c r="AR3022" s="117" t="s">
        <v>1973</v>
      </c>
      <c r="AS3022" s="117">
        <v>2206951</v>
      </c>
      <c r="AT3022" s="117"/>
      <c r="AU3022" s="117"/>
    </row>
    <row r="3023" spans="43:47" ht="30" customHeight="1">
      <c r="AQ3023" s="117" t="s">
        <v>69</v>
      </c>
      <c r="AR3023" s="117" t="s">
        <v>2844</v>
      </c>
      <c r="AS3023" s="117">
        <v>2207009</v>
      </c>
      <c r="AT3023" s="117"/>
      <c r="AU3023" s="117"/>
    </row>
    <row r="3024" spans="43:47" ht="30" customHeight="1">
      <c r="AQ3024" s="117" t="s">
        <v>69</v>
      </c>
      <c r="AR3024" s="117" t="s">
        <v>2857</v>
      </c>
      <c r="AS3024" s="117">
        <v>2207108</v>
      </c>
      <c r="AT3024" s="117"/>
      <c r="AU3024" s="117"/>
    </row>
    <row r="3025" spans="43:47" ht="30" customHeight="1">
      <c r="AQ3025" s="117" t="s">
        <v>69</v>
      </c>
      <c r="AR3025" s="117" t="s">
        <v>2870</v>
      </c>
      <c r="AS3025" s="117">
        <v>2207207</v>
      </c>
      <c r="AT3025" s="117"/>
      <c r="AU3025" s="117"/>
    </row>
    <row r="3026" spans="43:47" ht="30" customHeight="1">
      <c r="AQ3026" s="117" t="s">
        <v>69</v>
      </c>
      <c r="AR3026" s="117" t="s">
        <v>2882</v>
      </c>
      <c r="AS3026" s="117">
        <v>2207306</v>
      </c>
      <c r="AT3026" s="117"/>
      <c r="AU3026" s="117"/>
    </row>
    <row r="3027" spans="43:47" ht="30" customHeight="1">
      <c r="AQ3027" s="117" t="s">
        <v>69</v>
      </c>
      <c r="AR3027" s="117" t="s">
        <v>2895</v>
      </c>
      <c r="AS3027" s="117">
        <v>2207355</v>
      </c>
      <c r="AT3027" s="117"/>
      <c r="AU3027" s="117"/>
    </row>
    <row r="3028" spans="43:47" ht="30" customHeight="1">
      <c r="AQ3028" s="117" t="s">
        <v>69</v>
      </c>
      <c r="AR3028" s="117" t="s">
        <v>2907</v>
      </c>
      <c r="AS3028" s="117">
        <v>2207405</v>
      </c>
      <c r="AT3028" s="117"/>
      <c r="AU3028" s="117"/>
    </row>
    <row r="3029" spans="43:47" ht="30" customHeight="1">
      <c r="AQ3029" s="117" t="s">
        <v>69</v>
      </c>
      <c r="AR3029" s="117" t="s">
        <v>2920</v>
      </c>
      <c r="AS3029" s="117">
        <v>2207504</v>
      </c>
      <c r="AT3029" s="117"/>
      <c r="AU3029" s="117"/>
    </row>
    <row r="3030" spans="43:47" ht="30" customHeight="1">
      <c r="AQ3030" s="117" t="s">
        <v>69</v>
      </c>
      <c r="AR3030" s="117" t="s">
        <v>2931</v>
      </c>
      <c r="AS3030" s="117">
        <v>2207553</v>
      </c>
      <c r="AT3030" s="117"/>
      <c r="AU3030" s="117"/>
    </row>
    <row r="3031" spans="43:47" ht="30" customHeight="1">
      <c r="AQ3031" s="117" t="s">
        <v>69</v>
      </c>
      <c r="AR3031" s="117" t="s">
        <v>2943</v>
      </c>
      <c r="AS3031" s="117">
        <v>2207603</v>
      </c>
      <c r="AT3031" s="117"/>
      <c r="AU3031" s="117"/>
    </row>
    <row r="3032" spans="43:47" ht="30" customHeight="1">
      <c r="AQ3032" s="117" t="s">
        <v>69</v>
      </c>
      <c r="AR3032" s="117" t="s">
        <v>2955</v>
      </c>
      <c r="AS3032" s="117">
        <v>2207702</v>
      </c>
      <c r="AT3032" s="117"/>
      <c r="AU3032" s="117"/>
    </row>
    <row r="3033" spans="43:47" ht="30" customHeight="1">
      <c r="AQ3033" s="117" t="s">
        <v>69</v>
      </c>
      <c r="AR3033" s="117" t="s">
        <v>2967</v>
      </c>
      <c r="AS3033" s="117">
        <v>2207751</v>
      </c>
      <c r="AT3033" s="117"/>
      <c r="AU3033" s="117"/>
    </row>
    <row r="3034" spans="43:47" ht="30" customHeight="1">
      <c r="AQ3034" s="117" t="s">
        <v>69</v>
      </c>
      <c r="AR3034" s="117" t="s">
        <v>2979</v>
      </c>
      <c r="AS3034" s="117">
        <v>2207777</v>
      </c>
      <c r="AT3034" s="117"/>
      <c r="AU3034" s="117"/>
    </row>
    <row r="3035" spans="43:47" ht="30" customHeight="1">
      <c r="AQ3035" s="117" t="s">
        <v>69</v>
      </c>
      <c r="AR3035" s="117" t="s">
        <v>2991</v>
      </c>
      <c r="AS3035" s="117">
        <v>2207793</v>
      </c>
      <c r="AT3035" s="117"/>
      <c r="AU3035" s="117"/>
    </row>
    <row r="3036" spans="43:47" ht="30" customHeight="1">
      <c r="AQ3036" s="117" t="s">
        <v>69</v>
      </c>
      <c r="AR3036" s="117" t="s">
        <v>3004</v>
      </c>
      <c r="AS3036" s="117">
        <v>2207801</v>
      </c>
      <c r="AT3036" s="117"/>
      <c r="AU3036" s="117"/>
    </row>
    <row r="3037" spans="43:47" ht="30" customHeight="1">
      <c r="AQ3037" s="117" t="s">
        <v>69</v>
      </c>
      <c r="AR3037" s="117" t="s">
        <v>3017</v>
      </c>
      <c r="AS3037" s="117">
        <v>2207850</v>
      </c>
      <c r="AT3037" s="117"/>
      <c r="AU3037" s="117"/>
    </row>
    <row r="3038" spans="43:47" ht="30" customHeight="1">
      <c r="AQ3038" s="117" t="s">
        <v>69</v>
      </c>
      <c r="AR3038" s="117" t="s">
        <v>3029</v>
      </c>
      <c r="AS3038" s="117">
        <v>2207900</v>
      </c>
      <c r="AT3038" s="117"/>
      <c r="AU3038" s="117"/>
    </row>
    <row r="3039" spans="43:47" ht="30" customHeight="1">
      <c r="AQ3039" s="117" t="s">
        <v>69</v>
      </c>
      <c r="AR3039" s="117" t="s">
        <v>3042</v>
      </c>
      <c r="AS3039" s="117">
        <v>2207934</v>
      </c>
      <c r="AT3039" s="117"/>
      <c r="AU3039" s="117"/>
    </row>
    <row r="3040" spans="43:47" ht="30" customHeight="1">
      <c r="AQ3040" s="117" t="s">
        <v>69</v>
      </c>
      <c r="AR3040" s="117" t="s">
        <v>3053</v>
      </c>
      <c r="AS3040" s="117">
        <v>2208007</v>
      </c>
      <c r="AT3040" s="117"/>
      <c r="AU3040" s="117"/>
    </row>
    <row r="3041" spans="43:47" ht="30" customHeight="1">
      <c r="AQ3041" s="117" t="s">
        <v>69</v>
      </c>
      <c r="AR3041" s="117" t="s">
        <v>3066</v>
      </c>
      <c r="AS3041" s="117">
        <v>2208106</v>
      </c>
      <c r="AT3041" s="117"/>
      <c r="AU3041" s="117"/>
    </row>
    <row r="3042" spans="43:47" ht="30" customHeight="1">
      <c r="AQ3042" s="117" t="s">
        <v>69</v>
      </c>
      <c r="AR3042" s="117" t="s">
        <v>3077</v>
      </c>
      <c r="AS3042" s="117">
        <v>2208205</v>
      </c>
      <c r="AT3042" s="117"/>
      <c r="AU3042" s="117"/>
    </row>
    <row r="3043" spans="43:47" ht="30" customHeight="1">
      <c r="AQ3043" s="117" t="s">
        <v>69</v>
      </c>
      <c r="AR3043" s="117" t="s">
        <v>3090</v>
      </c>
      <c r="AS3043" s="117">
        <v>2208304</v>
      </c>
      <c r="AT3043" s="117"/>
      <c r="AU3043" s="117"/>
    </row>
    <row r="3044" spans="43:47" ht="30" customHeight="1">
      <c r="AQ3044" s="117" t="s">
        <v>69</v>
      </c>
      <c r="AR3044" s="117" t="s">
        <v>3102</v>
      </c>
      <c r="AS3044" s="117">
        <v>2208403</v>
      </c>
      <c r="AT3044" s="117"/>
      <c r="AU3044" s="117"/>
    </row>
    <row r="3045" spans="43:47" ht="30" customHeight="1">
      <c r="AQ3045" s="117" t="s">
        <v>69</v>
      </c>
      <c r="AR3045" s="117" t="s">
        <v>3115</v>
      </c>
      <c r="AS3045" s="117">
        <v>2208502</v>
      </c>
      <c r="AT3045" s="117"/>
      <c r="AU3045" s="117"/>
    </row>
    <row r="3046" spans="43:47" ht="30" customHeight="1">
      <c r="AQ3046" s="117" t="s">
        <v>69</v>
      </c>
      <c r="AR3046" s="117" t="s">
        <v>3127</v>
      </c>
      <c r="AS3046" s="117">
        <v>2208551</v>
      </c>
      <c r="AT3046" s="117"/>
      <c r="AU3046" s="117"/>
    </row>
    <row r="3047" spans="43:47" ht="30" customHeight="1">
      <c r="AQ3047" s="117" t="s">
        <v>69</v>
      </c>
      <c r="AR3047" s="117" t="s">
        <v>3138</v>
      </c>
      <c r="AS3047" s="117">
        <v>2208601</v>
      </c>
      <c r="AT3047" s="117"/>
      <c r="AU3047" s="117"/>
    </row>
    <row r="3048" spans="43:47" ht="30" customHeight="1">
      <c r="AQ3048" s="117" t="s">
        <v>69</v>
      </c>
      <c r="AR3048" s="117" t="s">
        <v>3150</v>
      </c>
      <c r="AS3048" s="117">
        <v>2208650</v>
      </c>
      <c r="AT3048" s="117"/>
      <c r="AU3048" s="117"/>
    </row>
    <row r="3049" spans="43:47" ht="30" customHeight="1">
      <c r="AQ3049" s="117" t="s">
        <v>69</v>
      </c>
      <c r="AR3049" s="117" t="s">
        <v>3161</v>
      </c>
      <c r="AS3049" s="117">
        <v>2208700</v>
      </c>
      <c r="AT3049" s="117"/>
      <c r="AU3049" s="117"/>
    </row>
    <row r="3050" spans="43:47" ht="30" customHeight="1">
      <c r="AQ3050" s="117" t="s">
        <v>69</v>
      </c>
      <c r="AR3050" s="117" t="s">
        <v>3172</v>
      </c>
      <c r="AS3050" s="117">
        <v>2208809</v>
      </c>
      <c r="AT3050" s="117"/>
      <c r="AU3050" s="117"/>
    </row>
    <row r="3051" spans="43:47" ht="30" customHeight="1">
      <c r="AQ3051" s="117" t="s">
        <v>69</v>
      </c>
      <c r="AR3051" s="117" t="s">
        <v>3183</v>
      </c>
      <c r="AS3051" s="117">
        <v>2208858</v>
      </c>
      <c r="AT3051" s="117"/>
      <c r="AU3051" s="117"/>
    </row>
    <row r="3052" spans="43:47" ht="30" customHeight="1">
      <c r="AQ3052" s="117" t="s">
        <v>69</v>
      </c>
      <c r="AR3052" s="117" t="s">
        <v>3195</v>
      </c>
      <c r="AS3052" s="117">
        <v>2208874</v>
      </c>
      <c r="AT3052" s="117"/>
      <c r="AU3052" s="117"/>
    </row>
    <row r="3053" spans="43:47" ht="30" customHeight="1">
      <c r="AQ3053" s="117" t="s">
        <v>69</v>
      </c>
      <c r="AR3053" s="117" t="s">
        <v>3207</v>
      </c>
      <c r="AS3053" s="117">
        <v>2208908</v>
      </c>
      <c r="AT3053" s="117"/>
      <c r="AU3053" s="117"/>
    </row>
    <row r="3054" spans="43:47" ht="30" customHeight="1">
      <c r="AQ3054" s="117" t="s">
        <v>69</v>
      </c>
      <c r="AR3054" s="117" t="s">
        <v>3219</v>
      </c>
      <c r="AS3054" s="117">
        <v>2209005</v>
      </c>
      <c r="AT3054" s="117"/>
      <c r="AU3054" s="117"/>
    </row>
    <row r="3055" spans="43:47" ht="30" customHeight="1">
      <c r="AQ3055" s="117" t="s">
        <v>69</v>
      </c>
      <c r="AR3055" s="117" t="s">
        <v>3230</v>
      </c>
      <c r="AS3055" s="117">
        <v>2209104</v>
      </c>
      <c r="AT3055" s="117"/>
      <c r="AU3055" s="117"/>
    </row>
    <row r="3056" spans="43:47" ht="30" customHeight="1">
      <c r="AQ3056" s="117" t="s">
        <v>69</v>
      </c>
      <c r="AR3056" s="117" t="s">
        <v>3241</v>
      </c>
      <c r="AS3056" s="117">
        <v>2209153</v>
      </c>
      <c r="AT3056" s="117"/>
      <c r="AU3056" s="117"/>
    </row>
    <row r="3057" spans="43:47" ht="30" customHeight="1">
      <c r="AQ3057" s="117" t="s">
        <v>69</v>
      </c>
      <c r="AR3057" s="117" t="s">
        <v>2869</v>
      </c>
      <c r="AS3057" s="117">
        <v>2209203</v>
      </c>
      <c r="AT3057" s="117"/>
      <c r="AU3057" s="117"/>
    </row>
    <row r="3058" spans="43:47" ht="30" customHeight="1">
      <c r="AQ3058" s="117" t="s">
        <v>69</v>
      </c>
      <c r="AR3058" s="117" t="s">
        <v>3261</v>
      </c>
      <c r="AS3058" s="117">
        <v>2209302</v>
      </c>
      <c r="AT3058" s="117"/>
      <c r="AU3058" s="117"/>
    </row>
    <row r="3059" spans="43:47" ht="30" customHeight="1">
      <c r="AQ3059" s="117" t="s">
        <v>69</v>
      </c>
      <c r="AR3059" s="117" t="s">
        <v>3273</v>
      </c>
      <c r="AS3059" s="117">
        <v>2209377</v>
      </c>
      <c r="AT3059" s="117"/>
      <c r="AU3059" s="117"/>
    </row>
    <row r="3060" spans="43:47" ht="30" customHeight="1">
      <c r="AQ3060" s="117" t="s">
        <v>69</v>
      </c>
      <c r="AR3060" s="117" t="s">
        <v>3284</v>
      </c>
      <c r="AS3060" s="117">
        <v>2209351</v>
      </c>
      <c r="AT3060" s="117"/>
      <c r="AU3060" s="117"/>
    </row>
    <row r="3061" spans="43:47" ht="30" customHeight="1">
      <c r="AQ3061" s="117" t="s">
        <v>69</v>
      </c>
      <c r="AR3061" s="117" t="s">
        <v>3296</v>
      </c>
      <c r="AS3061" s="117">
        <v>2209401</v>
      </c>
      <c r="AT3061" s="117"/>
      <c r="AU3061" s="117"/>
    </row>
    <row r="3062" spans="43:47" ht="30" customHeight="1">
      <c r="AQ3062" s="117" t="s">
        <v>69</v>
      </c>
      <c r="AR3062" s="117" t="s">
        <v>3308</v>
      </c>
      <c r="AS3062" s="117">
        <v>2209450</v>
      </c>
      <c r="AT3062" s="117"/>
      <c r="AU3062" s="117"/>
    </row>
    <row r="3063" spans="43:47" ht="30" customHeight="1">
      <c r="AQ3063" s="117" t="s">
        <v>69</v>
      </c>
      <c r="AR3063" s="117" t="s">
        <v>3319</v>
      </c>
      <c r="AS3063" s="117">
        <v>2209500</v>
      </c>
      <c r="AT3063" s="117"/>
      <c r="AU3063" s="117"/>
    </row>
    <row r="3064" spans="43:47" ht="30" customHeight="1">
      <c r="AQ3064" s="117" t="s">
        <v>69</v>
      </c>
      <c r="AR3064" s="117" t="s">
        <v>3330</v>
      </c>
      <c r="AS3064" s="117">
        <v>2209559</v>
      </c>
      <c r="AT3064" s="117"/>
      <c r="AU3064" s="117"/>
    </row>
    <row r="3065" spans="43:47" ht="30" customHeight="1">
      <c r="AQ3065" s="117" t="s">
        <v>69</v>
      </c>
      <c r="AR3065" s="117" t="s">
        <v>3341</v>
      </c>
      <c r="AS3065" s="117">
        <v>2209609</v>
      </c>
      <c r="AT3065" s="117"/>
      <c r="AU3065" s="117"/>
    </row>
    <row r="3066" spans="43:47" ht="30" customHeight="1">
      <c r="AQ3066" s="117" t="s">
        <v>69</v>
      </c>
      <c r="AR3066" s="117" t="s">
        <v>3351</v>
      </c>
      <c r="AS3066" s="117">
        <v>2209658</v>
      </c>
      <c r="AT3066" s="117"/>
      <c r="AU3066" s="117"/>
    </row>
    <row r="3067" spans="43:47" ht="30" customHeight="1">
      <c r="AQ3067" s="117" t="s">
        <v>69</v>
      </c>
      <c r="AR3067" s="117" t="s">
        <v>3361</v>
      </c>
      <c r="AS3067" s="117">
        <v>2209708</v>
      </c>
      <c r="AT3067" s="117"/>
      <c r="AU3067" s="117"/>
    </row>
    <row r="3068" spans="43:47" ht="30" customHeight="1">
      <c r="AQ3068" s="117" t="s">
        <v>69</v>
      </c>
      <c r="AR3068" s="117" t="s">
        <v>3370</v>
      </c>
      <c r="AS3068" s="117">
        <v>2209757</v>
      </c>
      <c r="AT3068" s="117"/>
      <c r="AU3068" s="117"/>
    </row>
    <row r="3069" spans="43:47" ht="30" customHeight="1">
      <c r="AQ3069" s="117" t="s">
        <v>69</v>
      </c>
      <c r="AR3069" s="117" t="s">
        <v>3380</v>
      </c>
      <c r="AS3069" s="117">
        <v>2209807</v>
      </c>
      <c r="AT3069" s="117"/>
      <c r="AU3069" s="117"/>
    </row>
    <row r="3070" spans="43:47" ht="30" customHeight="1">
      <c r="AQ3070" s="117" t="s">
        <v>69</v>
      </c>
      <c r="AR3070" s="117" t="s">
        <v>3390</v>
      </c>
      <c r="AS3070" s="117">
        <v>2209856</v>
      </c>
      <c r="AT3070" s="117"/>
      <c r="AU3070" s="117"/>
    </row>
    <row r="3071" spans="43:47" ht="30" customHeight="1">
      <c r="AQ3071" s="117" t="s">
        <v>69</v>
      </c>
      <c r="AR3071" s="117" t="s">
        <v>3400</v>
      </c>
      <c r="AS3071" s="117">
        <v>2209872</v>
      </c>
      <c r="AT3071" s="117"/>
      <c r="AU3071" s="117"/>
    </row>
    <row r="3072" spans="43:47" ht="30" customHeight="1">
      <c r="AQ3072" s="117" t="s">
        <v>69</v>
      </c>
      <c r="AR3072" s="117" t="s">
        <v>3410</v>
      </c>
      <c r="AS3072" s="117">
        <v>2209906</v>
      </c>
      <c r="AT3072" s="117"/>
      <c r="AU3072" s="117"/>
    </row>
    <row r="3073" spans="43:47" ht="30" customHeight="1">
      <c r="AQ3073" s="117" t="s">
        <v>69</v>
      </c>
      <c r="AR3073" s="117" t="s">
        <v>3420</v>
      </c>
      <c r="AS3073" s="117">
        <v>2209955</v>
      </c>
      <c r="AT3073" s="117"/>
      <c r="AU3073" s="117"/>
    </row>
    <row r="3074" spans="43:47" ht="30" customHeight="1">
      <c r="AQ3074" s="117" t="s">
        <v>69</v>
      </c>
      <c r="AR3074" s="117" t="s">
        <v>3429</v>
      </c>
      <c r="AS3074" s="117">
        <v>2209971</v>
      </c>
      <c r="AT3074" s="117"/>
      <c r="AU3074" s="117"/>
    </row>
    <row r="3075" spans="43:47" ht="30" customHeight="1">
      <c r="AQ3075" s="117" t="s">
        <v>69</v>
      </c>
      <c r="AR3075" s="117" t="s">
        <v>3439</v>
      </c>
      <c r="AS3075" s="117">
        <v>2210003</v>
      </c>
      <c r="AT3075" s="117"/>
      <c r="AU3075" s="117"/>
    </row>
    <row r="3076" spans="43:47" ht="30" customHeight="1">
      <c r="AQ3076" s="117" t="s">
        <v>69</v>
      </c>
      <c r="AR3076" s="117" t="s">
        <v>3448</v>
      </c>
      <c r="AS3076" s="117">
        <v>2210052</v>
      </c>
      <c r="AT3076" s="117"/>
      <c r="AU3076" s="117"/>
    </row>
    <row r="3077" spans="43:47" ht="30" customHeight="1">
      <c r="AQ3077" s="117" t="s">
        <v>69</v>
      </c>
      <c r="AR3077" s="117" t="s">
        <v>3457</v>
      </c>
      <c r="AS3077" s="117">
        <v>2210102</v>
      </c>
      <c r="AT3077" s="117"/>
      <c r="AU3077" s="117"/>
    </row>
    <row r="3078" spans="43:47" ht="30" customHeight="1">
      <c r="AQ3078" s="117" t="s">
        <v>69</v>
      </c>
      <c r="AR3078" s="117" t="s">
        <v>3467</v>
      </c>
      <c r="AS3078" s="117">
        <v>2210201</v>
      </c>
      <c r="AT3078" s="117"/>
      <c r="AU3078" s="117"/>
    </row>
    <row r="3079" spans="43:47" ht="30" customHeight="1">
      <c r="AQ3079" s="117" t="s">
        <v>69</v>
      </c>
      <c r="AR3079" s="117" t="s">
        <v>3476</v>
      </c>
      <c r="AS3079" s="117">
        <v>2210300</v>
      </c>
      <c r="AT3079" s="117"/>
      <c r="AU3079" s="117"/>
    </row>
    <row r="3080" spans="43:47" ht="30" customHeight="1">
      <c r="AQ3080" s="117" t="s">
        <v>69</v>
      </c>
      <c r="AR3080" s="117" t="s">
        <v>3486</v>
      </c>
      <c r="AS3080" s="117">
        <v>2210359</v>
      </c>
      <c r="AT3080" s="117"/>
      <c r="AU3080" s="117"/>
    </row>
    <row r="3081" spans="43:47" ht="30" customHeight="1">
      <c r="AQ3081" s="117" t="s">
        <v>69</v>
      </c>
      <c r="AR3081" s="117" t="s">
        <v>3496</v>
      </c>
      <c r="AS3081" s="117">
        <v>2210375</v>
      </c>
      <c r="AT3081" s="117"/>
      <c r="AU3081" s="117"/>
    </row>
    <row r="3082" spans="43:47" ht="30" customHeight="1">
      <c r="AQ3082" s="117" t="s">
        <v>69</v>
      </c>
      <c r="AR3082" s="117" t="s">
        <v>3505</v>
      </c>
      <c r="AS3082" s="117">
        <v>2210383</v>
      </c>
      <c r="AT3082" s="117"/>
      <c r="AU3082" s="117"/>
    </row>
    <row r="3083" spans="43:47" ht="30" customHeight="1">
      <c r="AQ3083" s="117" t="s">
        <v>69</v>
      </c>
      <c r="AR3083" s="117" t="s">
        <v>3515</v>
      </c>
      <c r="AS3083" s="117">
        <v>2210391</v>
      </c>
      <c r="AT3083" s="117"/>
      <c r="AU3083" s="117"/>
    </row>
    <row r="3084" spans="43:47" ht="30" customHeight="1">
      <c r="AQ3084" s="117" t="s">
        <v>69</v>
      </c>
      <c r="AR3084" s="117" t="s">
        <v>3525</v>
      </c>
      <c r="AS3084" s="117">
        <v>2210409</v>
      </c>
      <c r="AT3084" s="117"/>
      <c r="AU3084" s="117"/>
    </row>
    <row r="3085" spans="43:47" ht="30" customHeight="1">
      <c r="AQ3085" s="117" t="s">
        <v>69</v>
      </c>
      <c r="AR3085" s="117" t="s">
        <v>3535</v>
      </c>
      <c r="AS3085" s="117">
        <v>2210508</v>
      </c>
      <c r="AT3085" s="117"/>
      <c r="AU3085" s="117"/>
    </row>
    <row r="3086" spans="43:47" ht="30" customHeight="1">
      <c r="AQ3086" s="117" t="s">
        <v>69</v>
      </c>
      <c r="AR3086" s="117" t="s">
        <v>3545</v>
      </c>
      <c r="AS3086" s="117">
        <v>2210607</v>
      </c>
      <c r="AT3086" s="117"/>
      <c r="AU3086" s="117"/>
    </row>
    <row r="3087" spans="43:47" ht="30" customHeight="1">
      <c r="AQ3087" s="117" t="s">
        <v>69</v>
      </c>
      <c r="AR3087" s="117" t="s">
        <v>3553</v>
      </c>
      <c r="AS3087" s="117">
        <v>2210623</v>
      </c>
      <c r="AT3087" s="117"/>
      <c r="AU3087" s="117"/>
    </row>
    <row r="3088" spans="43:47" ht="30" customHeight="1">
      <c r="AQ3088" s="117" t="s">
        <v>69</v>
      </c>
      <c r="AR3088" s="117" t="s">
        <v>3563</v>
      </c>
      <c r="AS3088" s="117">
        <v>2210631</v>
      </c>
      <c r="AT3088" s="117"/>
      <c r="AU3088" s="117"/>
    </row>
    <row r="3089" spans="43:47" ht="30" customHeight="1">
      <c r="AQ3089" s="117" t="s">
        <v>69</v>
      </c>
      <c r="AR3089" s="117" t="s">
        <v>3573</v>
      </c>
      <c r="AS3089" s="117">
        <v>2210656</v>
      </c>
      <c r="AT3089" s="117"/>
      <c r="AU3089" s="117"/>
    </row>
    <row r="3090" spans="43:47" ht="30" customHeight="1">
      <c r="AQ3090" s="117" t="s">
        <v>69</v>
      </c>
      <c r="AR3090" s="117" t="s">
        <v>3583</v>
      </c>
      <c r="AS3090" s="117">
        <v>2210706</v>
      </c>
      <c r="AT3090" s="117"/>
      <c r="AU3090" s="117"/>
    </row>
    <row r="3091" spans="43:47" ht="30" customHeight="1">
      <c r="AQ3091" s="117" t="s">
        <v>69</v>
      </c>
      <c r="AR3091" s="117" t="s">
        <v>3593</v>
      </c>
      <c r="AS3091" s="117">
        <v>2210805</v>
      </c>
      <c r="AT3091" s="117"/>
      <c r="AU3091" s="117"/>
    </row>
    <row r="3092" spans="43:47" ht="30" customHeight="1">
      <c r="AQ3092" s="117" t="s">
        <v>69</v>
      </c>
      <c r="AR3092" s="117" t="s">
        <v>3602</v>
      </c>
      <c r="AS3092" s="117">
        <v>2210904</v>
      </c>
      <c r="AT3092" s="117"/>
      <c r="AU3092" s="117"/>
    </row>
    <row r="3093" spans="43:47" ht="30" customHeight="1">
      <c r="AQ3093" s="117" t="s">
        <v>69</v>
      </c>
      <c r="AR3093" s="117" t="s">
        <v>3611</v>
      </c>
      <c r="AS3093" s="117">
        <v>2210938</v>
      </c>
      <c r="AT3093" s="117"/>
      <c r="AU3093" s="117"/>
    </row>
    <row r="3094" spans="43:47" ht="30" customHeight="1">
      <c r="AQ3094" s="117" t="s">
        <v>69</v>
      </c>
      <c r="AR3094" s="117" t="s">
        <v>3620</v>
      </c>
      <c r="AS3094" s="117">
        <v>2210953</v>
      </c>
      <c r="AT3094" s="117"/>
      <c r="AU3094" s="117"/>
    </row>
    <row r="3095" spans="43:47" ht="30" customHeight="1">
      <c r="AQ3095" s="117" t="s">
        <v>69</v>
      </c>
      <c r="AR3095" s="117" t="s">
        <v>3630</v>
      </c>
      <c r="AS3095" s="117">
        <v>2210979</v>
      </c>
      <c r="AT3095" s="117"/>
      <c r="AU3095" s="117"/>
    </row>
    <row r="3096" spans="43:47" ht="30" customHeight="1">
      <c r="AQ3096" s="117" t="s">
        <v>69</v>
      </c>
      <c r="AR3096" s="117" t="s">
        <v>3640</v>
      </c>
      <c r="AS3096" s="117">
        <v>2211001</v>
      </c>
      <c r="AT3096" s="117"/>
      <c r="AU3096" s="117"/>
    </row>
    <row r="3097" spans="43:47" ht="30" customHeight="1">
      <c r="AQ3097" s="117" t="s">
        <v>69</v>
      </c>
      <c r="AR3097" s="117" t="s">
        <v>3649</v>
      </c>
      <c r="AS3097" s="117">
        <v>2211100</v>
      </c>
      <c r="AT3097" s="117"/>
      <c r="AU3097" s="117"/>
    </row>
    <row r="3098" spans="43:47" ht="30" customHeight="1">
      <c r="AQ3098" s="117" t="s">
        <v>69</v>
      </c>
      <c r="AR3098" s="117" t="s">
        <v>3658</v>
      </c>
      <c r="AS3098" s="117">
        <v>2211209</v>
      </c>
      <c r="AT3098" s="117"/>
      <c r="AU3098" s="117"/>
    </row>
    <row r="3099" spans="43:47" ht="30" customHeight="1">
      <c r="AQ3099" s="117" t="s">
        <v>69</v>
      </c>
      <c r="AR3099" s="117" t="s">
        <v>3667</v>
      </c>
      <c r="AS3099" s="117">
        <v>2211308</v>
      </c>
      <c r="AT3099" s="117"/>
      <c r="AU3099" s="117"/>
    </row>
    <row r="3100" spans="43:47" ht="30" customHeight="1">
      <c r="AQ3100" s="117" t="s">
        <v>69</v>
      </c>
      <c r="AR3100" s="117" t="s">
        <v>3674</v>
      </c>
      <c r="AS3100" s="117">
        <v>2211357</v>
      </c>
      <c r="AT3100" s="117"/>
      <c r="AU3100" s="117"/>
    </row>
    <row r="3101" spans="43:47" ht="30" customHeight="1">
      <c r="AQ3101" s="117" t="s">
        <v>69</v>
      </c>
      <c r="AR3101" s="117" t="s">
        <v>2767</v>
      </c>
      <c r="AS3101" s="117">
        <v>2211407</v>
      </c>
      <c r="AT3101" s="117"/>
      <c r="AU3101" s="117"/>
    </row>
    <row r="3102" spans="43:47" ht="30" customHeight="1">
      <c r="AQ3102" s="117" t="s">
        <v>69</v>
      </c>
      <c r="AR3102" s="117" t="s">
        <v>3691</v>
      </c>
      <c r="AS3102" s="117">
        <v>2211506</v>
      </c>
      <c r="AT3102" s="117"/>
      <c r="AU3102" s="117"/>
    </row>
    <row r="3103" spans="43:47" ht="30" customHeight="1">
      <c r="AQ3103" s="117" t="s">
        <v>69</v>
      </c>
      <c r="AR3103" s="117" t="s">
        <v>3699</v>
      </c>
      <c r="AS3103" s="117">
        <v>2211605</v>
      </c>
      <c r="AT3103" s="117"/>
      <c r="AU3103" s="117"/>
    </row>
    <row r="3104" spans="43:47" ht="30" customHeight="1">
      <c r="AQ3104" s="117" t="s">
        <v>69</v>
      </c>
      <c r="AR3104" s="117" t="s">
        <v>3707</v>
      </c>
      <c r="AS3104" s="117">
        <v>2211704</v>
      </c>
      <c r="AT3104" s="117"/>
      <c r="AU3104" s="117"/>
    </row>
    <row r="3105" spans="43:47" ht="30" customHeight="1">
      <c r="AQ3105" s="117" t="s">
        <v>71</v>
      </c>
      <c r="AR3105" s="117" t="s">
        <v>103</v>
      </c>
      <c r="AS3105" s="117">
        <v>4100103</v>
      </c>
      <c r="AT3105" s="117"/>
      <c r="AU3105" s="117"/>
    </row>
    <row r="3106" spans="43:47" ht="30" customHeight="1">
      <c r="AQ3106" s="117" t="s">
        <v>71</v>
      </c>
      <c r="AR3106" s="117" t="s">
        <v>129</v>
      </c>
      <c r="AS3106" s="117">
        <v>4100202</v>
      </c>
      <c r="AT3106" s="117"/>
      <c r="AU3106" s="117"/>
    </row>
    <row r="3107" spans="43:47" ht="30" customHeight="1">
      <c r="AQ3107" s="117" t="s">
        <v>71</v>
      </c>
      <c r="AR3107" s="117" t="s">
        <v>155</v>
      </c>
      <c r="AS3107" s="117">
        <v>4100301</v>
      </c>
      <c r="AT3107" s="117"/>
      <c r="AU3107" s="117"/>
    </row>
    <row r="3108" spans="43:47" ht="30" customHeight="1">
      <c r="AQ3108" s="117" t="s">
        <v>71</v>
      </c>
      <c r="AR3108" s="117" t="s">
        <v>180</v>
      </c>
      <c r="AS3108" s="117">
        <v>4100400</v>
      </c>
      <c r="AT3108" s="117"/>
      <c r="AU3108" s="117"/>
    </row>
    <row r="3109" spans="43:47" ht="30" customHeight="1">
      <c r="AQ3109" s="117" t="s">
        <v>71</v>
      </c>
      <c r="AR3109" s="117" t="s">
        <v>206</v>
      </c>
      <c r="AS3109" s="117">
        <v>4100459</v>
      </c>
      <c r="AT3109" s="117"/>
      <c r="AU3109" s="117"/>
    </row>
    <row r="3110" spans="43:47" ht="30" customHeight="1">
      <c r="AQ3110" s="117" t="s">
        <v>71</v>
      </c>
      <c r="AR3110" s="117" t="s">
        <v>160</v>
      </c>
      <c r="AS3110" s="117">
        <v>4128625</v>
      </c>
      <c r="AT3110" s="117"/>
      <c r="AU3110" s="117"/>
    </row>
    <row r="3111" spans="43:47" ht="30" customHeight="1">
      <c r="AQ3111" s="117" t="s">
        <v>71</v>
      </c>
      <c r="AR3111" s="117" t="s">
        <v>256</v>
      </c>
      <c r="AS3111" s="117">
        <v>4100608</v>
      </c>
      <c r="AT3111" s="117"/>
      <c r="AU3111" s="117"/>
    </row>
    <row r="3112" spans="43:47" ht="30" customHeight="1">
      <c r="AQ3112" s="117" t="s">
        <v>71</v>
      </c>
      <c r="AR3112" s="117" t="s">
        <v>281</v>
      </c>
      <c r="AS3112" s="117">
        <v>4100707</v>
      </c>
      <c r="AT3112" s="117"/>
      <c r="AU3112" s="117"/>
    </row>
    <row r="3113" spans="43:47" ht="30" customHeight="1">
      <c r="AQ3113" s="117" t="s">
        <v>71</v>
      </c>
      <c r="AR3113" s="117" t="s">
        <v>307</v>
      </c>
      <c r="AS3113" s="117">
        <v>4100509</v>
      </c>
      <c r="AT3113" s="117"/>
      <c r="AU3113" s="117"/>
    </row>
    <row r="3114" spans="43:47" ht="30" customHeight="1">
      <c r="AQ3114" s="117" t="s">
        <v>71</v>
      </c>
      <c r="AR3114" s="117" t="s">
        <v>333</v>
      </c>
      <c r="AS3114" s="117">
        <v>4100806</v>
      </c>
      <c r="AT3114" s="117"/>
      <c r="AU3114" s="117"/>
    </row>
    <row r="3115" spans="43:47" ht="30" customHeight="1">
      <c r="AQ3115" s="117" t="s">
        <v>71</v>
      </c>
      <c r="AR3115" s="117" t="s">
        <v>358</v>
      </c>
      <c r="AS3115" s="117">
        <v>4100905</v>
      </c>
      <c r="AT3115" s="117"/>
      <c r="AU3115" s="117"/>
    </row>
    <row r="3116" spans="43:47" ht="30" customHeight="1">
      <c r="AQ3116" s="117" t="s">
        <v>71</v>
      </c>
      <c r="AR3116" s="117" t="s">
        <v>382</v>
      </c>
      <c r="AS3116" s="117">
        <v>4101002</v>
      </c>
      <c r="AT3116" s="117"/>
      <c r="AU3116" s="117"/>
    </row>
    <row r="3117" spans="43:47" ht="30" customHeight="1">
      <c r="AQ3117" s="117" t="s">
        <v>71</v>
      </c>
      <c r="AR3117" s="117" t="s">
        <v>407</v>
      </c>
      <c r="AS3117" s="117">
        <v>4101051</v>
      </c>
      <c r="AT3117" s="117"/>
      <c r="AU3117" s="117"/>
    </row>
    <row r="3118" spans="43:47" ht="30" customHeight="1">
      <c r="AQ3118" s="117" t="s">
        <v>71</v>
      </c>
      <c r="AR3118" s="117" t="s">
        <v>432</v>
      </c>
      <c r="AS3118" s="117">
        <v>4101101</v>
      </c>
      <c r="AT3118" s="117"/>
      <c r="AU3118" s="117"/>
    </row>
    <row r="3119" spans="43:47" ht="30" customHeight="1">
      <c r="AQ3119" s="117" t="s">
        <v>71</v>
      </c>
      <c r="AR3119" s="117" t="s">
        <v>457</v>
      </c>
      <c r="AS3119" s="117">
        <v>4101150</v>
      </c>
      <c r="AT3119" s="117"/>
      <c r="AU3119" s="117"/>
    </row>
    <row r="3120" spans="43:47" ht="30" customHeight="1">
      <c r="AQ3120" s="117" t="s">
        <v>71</v>
      </c>
      <c r="AR3120" s="117" t="s">
        <v>483</v>
      </c>
      <c r="AS3120" s="117">
        <v>4101200</v>
      </c>
      <c r="AT3120" s="117"/>
      <c r="AU3120" s="117"/>
    </row>
    <row r="3121" spans="43:47" ht="30" customHeight="1">
      <c r="AQ3121" s="117" t="s">
        <v>71</v>
      </c>
      <c r="AR3121" s="117" t="s">
        <v>507</v>
      </c>
      <c r="AS3121" s="117">
        <v>4101309</v>
      </c>
      <c r="AT3121" s="117"/>
      <c r="AU3121" s="117"/>
    </row>
    <row r="3122" spans="43:47" ht="30" customHeight="1">
      <c r="AQ3122" s="117" t="s">
        <v>71</v>
      </c>
      <c r="AR3122" s="117" t="s">
        <v>530</v>
      </c>
      <c r="AS3122" s="117">
        <v>4101408</v>
      </c>
      <c r="AT3122" s="117"/>
      <c r="AU3122" s="117"/>
    </row>
    <row r="3123" spans="43:47" ht="30" customHeight="1">
      <c r="AQ3123" s="117" t="s">
        <v>71</v>
      </c>
      <c r="AR3123" s="117" t="s">
        <v>553</v>
      </c>
      <c r="AS3123" s="117">
        <v>4101507</v>
      </c>
      <c r="AT3123" s="117"/>
      <c r="AU3123" s="117"/>
    </row>
    <row r="3124" spans="43:47" ht="30" customHeight="1">
      <c r="AQ3124" s="117" t="s">
        <v>71</v>
      </c>
      <c r="AR3124" s="117" t="s">
        <v>576</v>
      </c>
      <c r="AS3124" s="117">
        <v>4101606</v>
      </c>
      <c r="AT3124" s="117"/>
      <c r="AU3124" s="117"/>
    </row>
    <row r="3125" spans="43:47" ht="30" customHeight="1">
      <c r="AQ3125" s="117" t="s">
        <v>71</v>
      </c>
      <c r="AR3125" s="117" t="s">
        <v>599</v>
      </c>
      <c r="AS3125" s="117">
        <v>4101655</v>
      </c>
      <c r="AT3125" s="117"/>
      <c r="AU3125" s="117"/>
    </row>
    <row r="3126" spans="43:47" ht="30" customHeight="1">
      <c r="AQ3126" s="117" t="s">
        <v>71</v>
      </c>
      <c r="AR3126" s="117" t="s">
        <v>406</v>
      </c>
      <c r="AS3126" s="117">
        <v>4101705</v>
      </c>
      <c r="AT3126" s="117"/>
      <c r="AU3126" s="117"/>
    </row>
    <row r="3127" spans="43:47" ht="30" customHeight="1">
      <c r="AQ3127" s="117" t="s">
        <v>71</v>
      </c>
      <c r="AR3127" s="117" t="s">
        <v>643</v>
      </c>
      <c r="AS3127" s="117">
        <v>4101804</v>
      </c>
      <c r="AT3127" s="117"/>
      <c r="AU3127" s="117"/>
    </row>
    <row r="3128" spans="43:47" ht="30" customHeight="1">
      <c r="AQ3128" s="117" t="s">
        <v>71</v>
      </c>
      <c r="AR3128" s="117" t="s">
        <v>664</v>
      </c>
      <c r="AS3128" s="117">
        <v>4101853</v>
      </c>
      <c r="AT3128" s="117"/>
      <c r="AU3128" s="117"/>
    </row>
    <row r="3129" spans="43:47" ht="30" customHeight="1">
      <c r="AQ3129" s="117" t="s">
        <v>71</v>
      </c>
      <c r="AR3129" s="117" t="s">
        <v>686</v>
      </c>
      <c r="AS3129" s="117">
        <v>4101903</v>
      </c>
      <c r="AT3129" s="117"/>
      <c r="AU3129" s="117"/>
    </row>
    <row r="3130" spans="43:47" ht="30" customHeight="1">
      <c r="AQ3130" s="117" t="s">
        <v>71</v>
      </c>
      <c r="AR3130" s="117" t="s">
        <v>705</v>
      </c>
      <c r="AS3130" s="117">
        <v>4102000</v>
      </c>
      <c r="AT3130" s="117"/>
      <c r="AU3130" s="117"/>
    </row>
    <row r="3131" spans="43:47" ht="30" customHeight="1">
      <c r="AQ3131" s="117" t="s">
        <v>71</v>
      </c>
      <c r="AR3131" s="117" t="s">
        <v>728</v>
      </c>
      <c r="AS3131" s="117">
        <v>4102109</v>
      </c>
      <c r="AT3131" s="117"/>
      <c r="AU3131" s="117"/>
    </row>
    <row r="3132" spans="43:47" ht="30" customHeight="1">
      <c r="AQ3132" s="117" t="s">
        <v>71</v>
      </c>
      <c r="AR3132" s="117" t="s">
        <v>167</v>
      </c>
      <c r="AS3132" s="117">
        <v>4102208</v>
      </c>
      <c r="AT3132" s="117"/>
      <c r="AU3132" s="117"/>
    </row>
    <row r="3133" spans="43:47" ht="30" customHeight="1">
      <c r="AQ3133" s="117" t="s">
        <v>71</v>
      </c>
      <c r="AR3133" s="117" t="s">
        <v>771</v>
      </c>
      <c r="AS3133" s="117">
        <v>4102307</v>
      </c>
      <c r="AT3133" s="117"/>
      <c r="AU3133" s="117"/>
    </row>
    <row r="3134" spans="43:47" ht="30" customHeight="1">
      <c r="AQ3134" s="117" t="s">
        <v>71</v>
      </c>
      <c r="AR3134" s="117" t="s">
        <v>354</v>
      </c>
      <c r="AS3134" s="117">
        <v>4102406</v>
      </c>
      <c r="AT3134" s="117"/>
      <c r="AU3134" s="117"/>
    </row>
    <row r="3135" spans="43:47" ht="30" customHeight="1">
      <c r="AQ3135" s="117" t="s">
        <v>71</v>
      </c>
      <c r="AR3135" s="117" t="s">
        <v>814</v>
      </c>
      <c r="AS3135" s="117">
        <v>4102505</v>
      </c>
      <c r="AT3135" s="117"/>
      <c r="AU3135" s="117"/>
    </row>
    <row r="3136" spans="43:47" ht="30" customHeight="1">
      <c r="AQ3136" s="117" t="s">
        <v>71</v>
      </c>
      <c r="AR3136" s="117" t="s">
        <v>835</v>
      </c>
      <c r="AS3136" s="117">
        <v>4102703</v>
      </c>
      <c r="AT3136" s="117"/>
      <c r="AU3136" s="117"/>
    </row>
    <row r="3137" spans="43:47" ht="30" customHeight="1">
      <c r="AQ3137" s="117" t="s">
        <v>71</v>
      </c>
      <c r="AR3137" s="117" t="s">
        <v>858</v>
      </c>
      <c r="AS3137" s="117">
        <v>4102604</v>
      </c>
      <c r="AT3137" s="117"/>
      <c r="AU3137" s="117"/>
    </row>
    <row r="3138" spans="43:47" ht="30" customHeight="1">
      <c r="AQ3138" s="117" t="s">
        <v>71</v>
      </c>
      <c r="AR3138" s="117" t="s">
        <v>879</v>
      </c>
      <c r="AS3138" s="117">
        <v>4102752</v>
      </c>
      <c r="AT3138" s="117"/>
      <c r="AU3138" s="117"/>
    </row>
    <row r="3139" spans="43:47" ht="30" customHeight="1">
      <c r="AQ3139" s="117" t="s">
        <v>71</v>
      </c>
      <c r="AR3139" s="117" t="s">
        <v>902</v>
      </c>
      <c r="AS3139" s="117">
        <v>4102802</v>
      </c>
      <c r="AT3139" s="117"/>
      <c r="AU3139" s="117"/>
    </row>
    <row r="3140" spans="43:47" ht="30" customHeight="1">
      <c r="AQ3140" s="117" t="s">
        <v>71</v>
      </c>
      <c r="AR3140" s="117" t="s">
        <v>925</v>
      </c>
      <c r="AS3140" s="117">
        <v>4102901</v>
      </c>
      <c r="AT3140" s="117"/>
      <c r="AU3140" s="117"/>
    </row>
    <row r="3141" spans="43:47" ht="30" customHeight="1">
      <c r="AQ3141" s="117" t="s">
        <v>71</v>
      </c>
      <c r="AR3141" s="117" t="s">
        <v>399</v>
      </c>
      <c r="AS3141" s="117">
        <v>4103008</v>
      </c>
      <c r="AT3141" s="117"/>
      <c r="AU3141" s="117"/>
    </row>
    <row r="3142" spans="43:47" ht="30" customHeight="1">
      <c r="AQ3142" s="117" t="s">
        <v>71</v>
      </c>
      <c r="AR3142" s="117" t="s">
        <v>970</v>
      </c>
      <c r="AS3142" s="117">
        <v>4103024</v>
      </c>
      <c r="AT3142" s="117"/>
      <c r="AU3142" s="117"/>
    </row>
    <row r="3143" spans="43:47" ht="30" customHeight="1">
      <c r="AQ3143" s="117" t="s">
        <v>71</v>
      </c>
      <c r="AR3143" s="117" t="s">
        <v>992</v>
      </c>
      <c r="AS3143" s="117">
        <v>4103040</v>
      </c>
      <c r="AT3143" s="117"/>
      <c r="AU3143" s="117"/>
    </row>
    <row r="3144" spans="43:47" ht="30" customHeight="1">
      <c r="AQ3144" s="117" t="s">
        <v>71</v>
      </c>
      <c r="AR3144" s="117" t="s">
        <v>1015</v>
      </c>
      <c r="AS3144" s="117">
        <v>4103057</v>
      </c>
      <c r="AT3144" s="117"/>
      <c r="AU3144" s="117"/>
    </row>
    <row r="3145" spans="43:47" ht="30" customHeight="1">
      <c r="AQ3145" s="117" t="s">
        <v>71</v>
      </c>
      <c r="AR3145" s="117" t="s">
        <v>1037</v>
      </c>
      <c r="AS3145" s="117">
        <v>4103107</v>
      </c>
      <c r="AT3145" s="117"/>
      <c r="AU3145" s="117"/>
    </row>
    <row r="3146" spans="43:47" ht="30" customHeight="1">
      <c r="AQ3146" s="117" t="s">
        <v>71</v>
      </c>
      <c r="AR3146" s="117" t="s">
        <v>1059</v>
      </c>
      <c r="AS3146" s="117">
        <v>4103156</v>
      </c>
      <c r="AT3146" s="117"/>
      <c r="AU3146" s="117"/>
    </row>
    <row r="3147" spans="43:47" ht="30" customHeight="1">
      <c r="AQ3147" s="117" t="s">
        <v>71</v>
      </c>
      <c r="AR3147" s="117" t="s">
        <v>834</v>
      </c>
      <c r="AS3147" s="117">
        <v>4103206</v>
      </c>
      <c r="AT3147" s="117"/>
      <c r="AU3147" s="117"/>
    </row>
    <row r="3148" spans="43:47" ht="30" customHeight="1">
      <c r="AQ3148" s="117" t="s">
        <v>71</v>
      </c>
      <c r="AR3148" s="117" t="s">
        <v>1103</v>
      </c>
      <c r="AS3148" s="117">
        <v>4103222</v>
      </c>
      <c r="AT3148" s="117"/>
      <c r="AU3148" s="117"/>
    </row>
    <row r="3149" spans="43:47" ht="30" customHeight="1">
      <c r="AQ3149" s="117" t="s">
        <v>71</v>
      </c>
      <c r="AR3149" s="117" t="s">
        <v>1126</v>
      </c>
      <c r="AS3149" s="117">
        <v>4103305</v>
      </c>
      <c r="AT3149" s="117"/>
      <c r="AU3149" s="117"/>
    </row>
    <row r="3150" spans="43:47" ht="30" customHeight="1">
      <c r="AQ3150" s="117" t="s">
        <v>71</v>
      </c>
      <c r="AR3150" s="117" t="s">
        <v>1149</v>
      </c>
      <c r="AS3150" s="117">
        <v>4103354</v>
      </c>
      <c r="AT3150" s="117"/>
      <c r="AU3150" s="117"/>
    </row>
    <row r="3151" spans="43:47" ht="30" customHeight="1">
      <c r="AQ3151" s="117" t="s">
        <v>71</v>
      </c>
      <c r="AR3151" s="117" t="s">
        <v>1172</v>
      </c>
      <c r="AS3151" s="117">
        <v>4103370</v>
      </c>
      <c r="AT3151" s="117"/>
      <c r="AU3151" s="117"/>
    </row>
    <row r="3152" spans="43:47" ht="30" customHeight="1">
      <c r="AQ3152" s="117" t="s">
        <v>71</v>
      </c>
      <c r="AR3152" s="117" t="s">
        <v>1195</v>
      </c>
      <c r="AS3152" s="117">
        <v>4103404</v>
      </c>
      <c r="AT3152" s="117"/>
      <c r="AU3152" s="117"/>
    </row>
    <row r="3153" spans="43:47" ht="30" customHeight="1">
      <c r="AQ3153" s="117" t="s">
        <v>71</v>
      </c>
      <c r="AR3153" s="117" t="s">
        <v>1217</v>
      </c>
      <c r="AS3153" s="117">
        <v>4103453</v>
      </c>
      <c r="AT3153" s="117"/>
      <c r="AU3153" s="117"/>
    </row>
    <row r="3154" spans="43:47" ht="30" customHeight="1">
      <c r="AQ3154" s="117" t="s">
        <v>71</v>
      </c>
      <c r="AR3154" s="117" t="s">
        <v>1238</v>
      </c>
      <c r="AS3154" s="117">
        <v>4103479</v>
      </c>
      <c r="AT3154" s="117"/>
      <c r="AU3154" s="117"/>
    </row>
    <row r="3155" spans="43:47" ht="30" customHeight="1">
      <c r="AQ3155" s="117" t="s">
        <v>71</v>
      </c>
      <c r="AR3155" s="117" t="s">
        <v>1261</v>
      </c>
      <c r="AS3155" s="117">
        <v>4103503</v>
      </c>
      <c r="AT3155" s="117"/>
      <c r="AU3155" s="117"/>
    </row>
    <row r="3156" spans="43:47" ht="30" customHeight="1">
      <c r="AQ3156" s="117" t="s">
        <v>71</v>
      </c>
      <c r="AR3156" s="117" t="s">
        <v>1283</v>
      </c>
      <c r="AS3156" s="117">
        <v>4103602</v>
      </c>
      <c r="AT3156" s="117"/>
      <c r="AU3156" s="117"/>
    </row>
    <row r="3157" spans="43:47" ht="30" customHeight="1">
      <c r="AQ3157" s="117" t="s">
        <v>71</v>
      </c>
      <c r="AR3157" s="117" t="s">
        <v>1305</v>
      </c>
      <c r="AS3157" s="117">
        <v>4103701</v>
      </c>
      <c r="AT3157" s="117"/>
      <c r="AU3157" s="117"/>
    </row>
    <row r="3158" spans="43:47" ht="30" customHeight="1">
      <c r="AQ3158" s="117" t="s">
        <v>71</v>
      </c>
      <c r="AR3158" s="117" t="s">
        <v>1327</v>
      </c>
      <c r="AS3158" s="117">
        <v>4103800</v>
      </c>
      <c r="AT3158" s="117"/>
      <c r="AU3158" s="117"/>
    </row>
    <row r="3159" spans="43:47" ht="30" customHeight="1">
      <c r="AQ3159" s="117" t="s">
        <v>71</v>
      </c>
      <c r="AR3159" s="117" t="s">
        <v>1349</v>
      </c>
      <c r="AS3159" s="117">
        <v>4103909</v>
      </c>
      <c r="AT3159" s="117"/>
      <c r="AU3159" s="117"/>
    </row>
    <row r="3160" spans="43:47" ht="30" customHeight="1">
      <c r="AQ3160" s="117" t="s">
        <v>71</v>
      </c>
      <c r="AR3160" s="117" t="s">
        <v>1370</v>
      </c>
      <c r="AS3160" s="117">
        <v>4103958</v>
      </c>
      <c r="AT3160" s="117"/>
      <c r="AU3160" s="117"/>
    </row>
    <row r="3161" spans="43:47" ht="30" customHeight="1">
      <c r="AQ3161" s="117" t="s">
        <v>71</v>
      </c>
      <c r="AR3161" s="117" t="s">
        <v>1392</v>
      </c>
      <c r="AS3161" s="117">
        <v>4104006</v>
      </c>
      <c r="AT3161" s="117"/>
      <c r="AU3161" s="117"/>
    </row>
    <row r="3162" spans="43:47" ht="30" customHeight="1">
      <c r="AQ3162" s="117" t="s">
        <v>71</v>
      </c>
      <c r="AR3162" s="117" t="s">
        <v>1414</v>
      </c>
      <c r="AS3162" s="117">
        <v>4104055</v>
      </c>
      <c r="AT3162" s="117"/>
      <c r="AU3162" s="117"/>
    </row>
    <row r="3163" spans="43:47" ht="30" customHeight="1">
      <c r="AQ3163" s="117" t="s">
        <v>71</v>
      </c>
      <c r="AR3163" s="117" t="s">
        <v>1435</v>
      </c>
      <c r="AS3163" s="117">
        <v>4104105</v>
      </c>
      <c r="AT3163" s="117"/>
      <c r="AU3163" s="117"/>
    </row>
    <row r="3164" spans="43:47" ht="30" customHeight="1">
      <c r="AQ3164" s="117" t="s">
        <v>71</v>
      </c>
      <c r="AR3164" s="117" t="s">
        <v>1457</v>
      </c>
      <c r="AS3164" s="117">
        <v>4104204</v>
      </c>
      <c r="AT3164" s="117"/>
      <c r="AU3164" s="117"/>
    </row>
    <row r="3165" spans="43:47" ht="30" customHeight="1">
      <c r="AQ3165" s="117" t="s">
        <v>71</v>
      </c>
      <c r="AR3165" s="117" t="s">
        <v>1477</v>
      </c>
      <c r="AS3165" s="117">
        <v>4104253</v>
      </c>
      <c r="AT3165" s="117"/>
      <c r="AU3165" s="117"/>
    </row>
    <row r="3166" spans="43:47" ht="30" customHeight="1">
      <c r="AQ3166" s="117" t="s">
        <v>71</v>
      </c>
      <c r="AR3166" s="117" t="s">
        <v>1499</v>
      </c>
      <c r="AS3166" s="117">
        <v>4104303</v>
      </c>
      <c r="AT3166" s="117"/>
      <c r="AU3166" s="117"/>
    </row>
    <row r="3167" spans="43:47" ht="30" customHeight="1">
      <c r="AQ3167" s="117" t="s">
        <v>71</v>
      </c>
      <c r="AR3167" s="117" t="s">
        <v>1519</v>
      </c>
      <c r="AS3167" s="117">
        <v>4104402</v>
      </c>
      <c r="AT3167" s="117"/>
      <c r="AU3167" s="117"/>
    </row>
    <row r="3168" spans="43:47" ht="30" customHeight="1">
      <c r="AQ3168" s="117" t="s">
        <v>71</v>
      </c>
      <c r="AR3168" s="117" t="s">
        <v>1540</v>
      </c>
      <c r="AS3168" s="117">
        <v>4104428</v>
      </c>
      <c r="AT3168" s="117"/>
      <c r="AU3168" s="117"/>
    </row>
    <row r="3169" spans="43:47" ht="30" customHeight="1">
      <c r="AQ3169" s="117" t="s">
        <v>71</v>
      </c>
      <c r="AR3169" s="117" t="s">
        <v>486</v>
      </c>
      <c r="AS3169" s="117">
        <v>4104451</v>
      </c>
      <c r="AT3169" s="117"/>
      <c r="AU3169" s="117"/>
    </row>
    <row r="3170" spans="43:47" ht="30" customHeight="1">
      <c r="AQ3170" s="117" t="s">
        <v>71</v>
      </c>
      <c r="AR3170" s="117" t="s">
        <v>877</v>
      </c>
      <c r="AS3170" s="117">
        <v>4104501</v>
      </c>
      <c r="AT3170" s="117"/>
      <c r="AU3170" s="117"/>
    </row>
    <row r="3171" spans="43:47" ht="30" customHeight="1">
      <c r="AQ3171" s="117" t="s">
        <v>71</v>
      </c>
      <c r="AR3171" s="117" t="s">
        <v>1600</v>
      </c>
      <c r="AS3171" s="117">
        <v>4104600</v>
      </c>
      <c r="AT3171" s="117"/>
      <c r="AU3171" s="117"/>
    </row>
    <row r="3172" spans="43:47" ht="30" customHeight="1">
      <c r="AQ3172" s="117" t="s">
        <v>71</v>
      </c>
      <c r="AR3172" s="117" t="s">
        <v>1620</v>
      </c>
      <c r="AS3172" s="117">
        <v>4104659</v>
      </c>
      <c r="AT3172" s="117"/>
      <c r="AU3172" s="117"/>
    </row>
    <row r="3173" spans="43:47" ht="30" customHeight="1">
      <c r="AQ3173" s="117" t="s">
        <v>71</v>
      </c>
      <c r="AR3173" s="117" t="s">
        <v>1641</v>
      </c>
      <c r="AS3173" s="117">
        <v>4104709</v>
      </c>
      <c r="AT3173" s="117"/>
      <c r="AU3173" s="117"/>
    </row>
    <row r="3174" spans="43:47" ht="30" customHeight="1">
      <c r="AQ3174" s="117" t="s">
        <v>71</v>
      </c>
      <c r="AR3174" s="117" t="s">
        <v>1028</v>
      </c>
      <c r="AS3174" s="117">
        <v>4104808</v>
      </c>
      <c r="AT3174" s="117"/>
      <c r="AU3174" s="117"/>
    </row>
    <row r="3175" spans="43:47" ht="30" customHeight="1">
      <c r="AQ3175" s="117" t="s">
        <v>71</v>
      </c>
      <c r="AR3175" s="117" t="s">
        <v>1682</v>
      </c>
      <c r="AS3175" s="117">
        <v>4104907</v>
      </c>
      <c r="AT3175" s="117"/>
      <c r="AU3175" s="117"/>
    </row>
    <row r="3176" spans="43:47" ht="30" customHeight="1">
      <c r="AQ3176" s="117" t="s">
        <v>71</v>
      </c>
      <c r="AR3176" s="117" t="s">
        <v>1546</v>
      </c>
      <c r="AS3176" s="117">
        <v>4105003</v>
      </c>
      <c r="AT3176" s="117"/>
      <c r="AU3176" s="117"/>
    </row>
    <row r="3177" spans="43:47" ht="30" customHeight="1">
      <c r="AQ3177" s="117" t="s">
        <v>71</v>
      </c>
      <c r="AR3177" s="117" t="s">
        <v>1723</v>
      </c>
      <c r="AS3177" s="117">
        <v>4105102</v>
      </c>
      <c r="AT3177" s="117"/>
      <c r="AU3177" s="117"/>
    </row>
    <row r="3178" spans="43:47" ht="30" customHeight="1">
      <c r="AQ3178" s="117" t="s">
        <v>71</v>
      </c>
      <c r="AR3178" s="117" t="s">
        <v>1744</v>
      </c>
      <c r="AS3178" s="117">
        <v>4105201</v>
      </c>
      <c r="AT3178" s="117"/>
      <c r="AU3178" s="117"/>
    </row>
    <row r="3179" spans="43:47" ht="30" customHeight="1">
      <c r="AQ3179" s="117" t="s">
        <v>71</v>
      </c>
      <c r="AR3179" s="117" t="s">
        <v>1764</v>
      </c>
      <c r="AS3179" s="117">
        <v>4105300</v>
      </c>
      <c r="AT3179" s="117"/>
      <c r="AU3179" s="117"/>
    </row>
    <row r="3180" spans="43:47" ht="30" customHeight="1">
      <c r="AQ3180" s="117" t="s">
        <v>71</v>
      </c>
      <c r="AR3180" s="117" t="s">
        <v>1784</v>
      </c>
      <c r="AS3180" s="117">
        <v>4105409</v>
      </c>
      <c r="AT3180" s="117"/>
      <c r="AU3180" s="117"/>
    </row>
    <row r="3181" spans="43:47" ht="30" customHeight="1">
      <c r="AQ3181" s="117" t="s">
        <v>71</v>
      </c>
      <c r="AR3181" s="117" t="s">
        <v>1804</v>
      </c>
      <c r="AS3181" s="117">
        <v>4105508</v>
      </c>
      <c r="AT3181" s="117"/>
      <c r="AU3181" s="117"/>
    </row>
    <row r="3182" spans="43:47" ht="30" customHeight="1">
      <c r="AQ3182" s="117" t="s">
        <v>71</v>
      </c>
      <c r="AR3182" s="117" t="s">
        <v>1822</v>
      </c>
      <c r="AS3182" s="117">
        <v>4105607</v>
      </c>
      <c r="AT3182" s="117"/>
      <c r="AU3182" s="117"/>
    </row>
    <row r="3183" spans="43:47" ht="30" customHeight="1">
      <c r="AQ3183" s="117" t="s">
        <v>71</v>
      </c>
      <c r="AR3183" s="117" t="s">
        <v>1841</v>
      </c>
      <c r="AS3183" s="117">
        <v>4105706</v>
      </c>
      <c r="AT3183" s="117"/>
      <c r="AU3183" s="117"/>
    </row>
    <row r="3184" spans="43:47" ht="30" customHeight="1">
      <c r="AQ3184" s="117" t="s">
        <v>71</v>
      </c>
      <c r="AR3184" s="117" t="s">
        <v>1858</v>
      </c>
      <c r="AS3184" s="117">
        <v>4105805</v>
      </c>
      <c r="AT3184" s="117"/>
      <c r="AU3184" s="117"/>
    </row>
    <row r="3185" spans="43:47" ht="30" customHeight="1">
      <c r="AQ3185" s="117" t="s">
        <v>71</v>
      </c>
      <c r="AR3185" s="117" t="s">
        <v>1876</v>
      </c>
      <c r="AS3185" s="117">
        <v>4105904</v>
      </c>
      <c r="AT3185" s="117"/>
      <c r="AU3185" s="117"/>
    </row>
    <row r="3186" spans="43:47" ht="30" customHeight="1">
      <c r="AQ3186" s="117" t="s">
        <v>71</v>
      </c>
      <c r="AR3186" s="117" t="s">
        <v>1892</v>
      </c>
      <c r="AS3186" s="117">
        <v>4106001</v>
      </c>
      <c r="AT3186" s="117"/>
      <c r="AU3186" s="117"/>
    </row>
    <row r="3187" spans="43:47" ht="30" customHeight="1">
      <c r="AQ3187" s="117" t="s">
        <v>71</v>
      </c>
      <c r="AR3187" s="117" t="s">
        <v>1909</v>
      </c>
      <c r="AS3187" s="117">
        <v>4106100</v>
      </c>
      <c r="AT3187" s="117"/>
      <c r="AU3187" s="117"/>
    </row>
    <row r="3188" spans="43:47" ht="30" customHeight="1">
      <c r="AQ3188" s="117" t="s">
        <v>71</v>
      </c>
      <c r="AR3188" s="117" t="s">
        <v>1927</v>
      </c>
      <c r="AS3188" s="117">
        <v>4106209</v>
      </c>
      <c r="AT3188" s="117"/>
      <c r="AU3188" s="117"/>
    </row>
    <row r="3189" spans="43:47" ht="30" customHeight="1">
      <c r="AQ3189" s="117" t="s">
        <v>71</v>
      </c>
      <c r="AR3189" s="117" t="s">
        <v>1943</v>
      </c>
      <c r="AS3189" s="117">
        <v>4106308</v>
      </c>
      <c r="AT3189" s="117"/>
      <c r="AU3189" s="117"/>
    </row>
    <row r="3190" spans="43:47" ht="30" customHeight="1">
      <c r="AQ3190" s="117" t="s">
        <v>71</v>
      </c>
      <c r="AR3190" s="117" t="s">
        <v>1959</v>
      </c>
      <c r="AS3190" s="117">
        <v>4106407</v>
      </c>
      <c r="AT3190" s="117"/>
      <c r="AU3190" s="117"/>
    </row>
    <row r="3191" spans="43:47" ht="30" customHeight="1">
      <c r="AQ3191" s="117" t="s">
        <v>71</v>
      </c>
      <c r="AR3191" s="117" t="s">
        <v>1977</v>
      </c>
      <c r="AS3191" s="117">
        <v>4106456</v>
      </c>
      <c r="AT3191" s="117"/>
      <c r="AU3191" s="117"/>
    </row>
    <row r="3192" spans="43:47" ht="30" customHeight="1">
      <c r="AQ3192" s="117" t="s">
        <v>71</v>
      </c>
      <c r="AR3192" s="117" t="s">
        <v>1994</v>
      </c>
      <c r="AS3192" s="117">
        <v>4106506</v>
      </c>
      <c r="AT3192" s="117"/>
      <c r="AU3192" s="117"/>
    </row>
    <row r="3193" spans="43:47" ht="30" customHeight="1">
      <c r="AQ3193" s="117" t="s">
        <v>71</v>
      </c>
      <c r="AR3193" s="117" t="s">
        <v>2012</v>
      </c>
      <c r="AS3193" s="117">
        <v>4106555</v>
      </c>
      <c r="AT3193" s="117"/>
      <c r="AU3193" s="117"/>
    </row>
    <row r="3194" spans="43:47" ht="30" customHeight="1">
      <c r="AQ3194" s="117" t="s">
        <v>71</v>
      </c>
      <c r="AR3194" s="117" t="s">
        <v>2030</v>
      </c>
      <c r="AS3194" s="117">
        <v>4106803</v>
      </c>
      <c r="AT3194" s="117"/>
      <c r="AU3194" s="117"/>
    </row>
    <row r="3195" spans="43:47" ht="30" customHeight="1">
      <c r="AQ3195" s="117" t="s">
        <v>71</v>
      </c>
      <c r="AR3195" s="117" t="s">
        <v>2048</v>
      </c>
      <c r="AS3195" s="117">
        <v>4106571</v>
      </c>
      <c r="AT3195" s="117"/>
      <c r="AU3195" s="117"/>
    </row>
    <row r="3196" spans="43:47" ht="30" customHeight="1">
      <c r="AQ3196" s="117" t="s">
        <v>71</v>
      </c>
      <c r="AR3196" s="117" t="s">
        <v>2066</v>
      </c>
      <c r="AS3196" s="117">
        <v>4106605</v>
      </c>
      <c r="AT3196" s="117"/>
      <c r="AU3196" s="117"/>
    </row>
    <row r="3197" spans="43:47" ht="30" customHeight="1">
      <c r="AQ3197" s="117" t="s">
        <v>71</v>
      </c>
      <c r="AR3197" s="117" t="s">
        <v>218</v>
      </c>
      <c r="AS3197" s="117">
        <v>4106704</v>
      </c>
      <c r="AT3197" s="117"/>
      <c r="AU3197" s="117"/>
    </row>
    <row r="3198" spans="43:47" ht="30" customHeight="1">
      <c r="AQ3198" s="117" t="s">
        <v>71</v>
      </c>
      <c r="AR3198" s="117" t="s">
        <v>2098</v>
      </c>
      <c r="AS3198" s="117">
        <v>4106852</v>
      </c>
      <c r="AT3198" s="117"/>
      <c r="AU3198" s="117"/>
    </row>
    <row r="3199" spans="43:47" ht="30" customHeight="1">
      <c r="AQ3199" s="117" t="s">
        <v>71</v>
      </c>
      <c r="AR3199" s="117" t="s">
        <v>2115</v>
      </c>
      <c r="AS3199" s="117">
        <v>4106902</v>
      </c>
      <c r="AT3199" s="117"/>
      <c r="AU3199" s="117"/>
    </row>
    <row r="3200" spans="43:47" ht="30" customHeight="1">
      <c r="AQ3200" s="117" t="s">
        <v>71</v>
      </c>
      <c r="AR3200" s="117" t="s">
        <v>2130</v>
      </c>
      <c r="AS3200" s="117">
        <v>4107009</v>
      </c>
      <c r="AT3200" s="117"/>
      <c r="AU3200" s="117"/>
    </row>
    <row r="3201" spans="43:47" ht="30" customHeight="1">
      <c r="AQ3201" s="117" t="s">
        <v>71</v>
      </c>
      <c r="AR3201" s="117" t="s">
        <v>2147</v>
      </c>
      <c r="AS3201" s="117">
        <v>4107108</v>
      </c>
      <c r="AT3201" s="117"/>
      <c r="AU3201" s="117"/>
    </row>
    <row r="3202" spans="43:47" ht="30" customHeight="1">
      <c r="AQ3202" s="117" t="s">
        <v>71</v>
      </c>
      <c r="AR3202" s="117" t="s">
        <v>2163</v>
      </c>
      <c r="AS3202" s="117">
        <v>4107124</v>
      </c>
      <c r="AT3202" s="117"/>
      <c r="AU3202" s="117"/>
    </row>
    <row r="3203" spans="43:47" ht="30" customHeight="1">
      <c r="AQ3203" s="117" t="s">
        <v>71</v>
      </c>
      <c r="AR3203" s="117" t="s">
        <v>2180</v>
      </c>
      <c r="AS3203" s="117">
        <v>4107157</v>
      </c>
      <c r="AT3203" s="117"/>
      <c r="AU3203" s="117"/>
    </row>
    <row r="3204" spans="43:47" ht="30" customHeight="1">
      <c r="AQ3204" s="117" t="s">
        <v>71</v>
      </c>
      <c r="AR3204" s="117" t="s">
        <v>2197</v>
      </c>
      <c r="AS3204" s="117">
        <v>4107207</v>
      </c>
      <c r="AT3204" s="117"/>
      <c r="AU3204" s="117"/>
    </row>
    <row r="3205" spans="43:47" ht="30" customHeight="1">
      <c r="AQ3205" s="117" t="s">
        <v>71</v>
      </c>
      <c r="AR3205" s="117" t="s">
        <v>811</v>
      </c>
      <c r="AS3205" s="117">
        <v>4107256</v>
      </c>
      <c r="AT3205" s="117"/>
      <c r="AU3205" s="117"/>
    </row>
    <row r="3206" spans="43:47" ht="30" customHeight="1">
      <c r="AQ3206" s="117" t="s">
        <v>71</v>
      </c>
      <c r="AR3206" s="117" t="s">
        <v>2228</v>
      </c>
      <c r="AS3206" s="117">
        <v>4107306</v>
      </c>
      <c r="AT3206" s="117"/>
      <c r="AU3206" s="117"/>
    </row>
    <row r="3207" spans="43:47" ht="30" customHeight="1">
      <c r="AQ3207" s="117" t="s">
        <v>71</v>
      </c>
      <c r="AR3207" s="117" t="s">
        <v>2244</v>
      </c>
      <c r="AS3207" s="117">
        <v>4128633</v>
      </c>
      <c r="AT3207" s="117"/>
      <c r="AU3207" s="117"/>
    </row>
    <row r="3208" spans="43:47" ht="30" customHeight="1">
      <c r="AQ3208" s="117" t="s">
        <v>71</v>
      </c>
      <c r="AR3208" s="117" t="s">
        <v>2258</v>
      </c>
      <c r="AS3208" s="117">
        <v>4107405</v>
      </c>
      <c r="AT3208" s="117"/>
      <c r="AU3208" s="117"/>
    </row>
    <row r="3209" spans="43:47" ht="30" customHeight="1">
      <c r="AQ3209" s="117" t="s">
        <v>71</v>
      </c>
      <c r="AR3209" s="117" t="s">
        <v>2273</v>
      </c>
      <c r="AS3209" s="117">
        <v>4107504</v>
      </c>
      <c r="AT3209" s="117"/>
      <c r="AU3209" s="117"/>
    </row>
    <row r="3210" spans="43:47" ht="30" customHeight="1">
      <c r="AQ3210" s="117" t="s">
        <v>71</v>
      </c>
      <c r="AR3210" s="117" t="s">
        <v>2289</v>
      </c>
      <c r="AS3210" s="117">
        <v>4107538</v>
      </c>
      <c r="AT3210" s="117"/>
      <c r="AU3210" s="117"/>
    </row>
    <row r="3211" spans="43:47" ht="30" customHeight="1">
      <c r="AQ3211" s="117" t="s">
        <v>71</v>
      </c>
      <c r="AR3211" s="117" t="s">
        <v>2305</v>
      </c>
      <c r="AS3211" s="117">
        <v>4107520</v>
      </c>
      <c r="AT3211" s="117"/>
      <c r="AU3211" s="117"/>
    </row>
    <row r="3212" spans="43:47" ht="30" customHeight="1">
      <c r="AQ3212" s="117" t="s">
        <v>71</v>
      </c>
      <c r="AR3212" s="117" t="s">
        <v>2318</v>
      </c>
      <c r="AS3212" s="117">
        <v>4107546</v>
      </c>
      <c r="AT3212" s="117"/>
      <c r="AU3212" s="117"/>
    </row>
    <row r="3213" spans="43:47" ht="30" customHeight="1">
      <c r="AQ3213" s="117" t="s">
        <v>71</v>
      </c>
      <c r="AR3213" s="117" t="s">
        <v>2334</v>
      </c>
      <c r="AS3213" s="117">
        <v>4107553</v>
      </c>
      <c r="AT3213" s="117"/>
      <c r="AU3213" s="117"/>
    </row>
    <row r="3214" spans="43:47" ht="30" customHeight="1">
      <c r="AQ3214" s="117" t="s">
        <v>71</v>
      </c>
      <c r="AR3214" s="117" t="s">
        <v>2350</v>
      </c>
      <c r="AS3214" s="117">
        <v>4107603</v>
      </c>
      <c r="AT3214" s="117"/>
      <c r="AU3214" s="117"/>
    </row>
    <row r="3215" spans="43:47" ht="30" customHeight="1">
      <c r="AQ3215" s="117" t="s">
        <v>71</v>
      </c>
      <c r="AR3215" s="117" t="s">
        <v>2366</v>
      </c>
      <c r="AS3215" s="117">
        <v>4107652</v>
      </c>
      <c r="AT3215" s="117"/>
      <c r="AU3215" s="117"/>
    </row>
    <row r="3216" spans="43:47" ht="30" customHeight="1">
      <c r="AQ3216" s="117" t="s">
        <v>71</v>
      </c>
      <c r="AR3216" s="117" t="s">
        <v>2380</v>
      </c>
      <c r="AS3216" s="117">
        <v>4107702</v>
      </c>
      <c r="AT3216" s="117"/>
      <c r="AU3216" s="117"/>
    </row>
    <row r="3217" spans="43:47" ht="30" customHeight="1">
      <c r="AQ3217" s="117" t="s">
        <v>71</v>
      </c>
      <c r="AR3217" s="117" t="s">
        <v>2395</v>
      </c>
      <c r="AS3217" s="117">
        <v>4107736</v>
      </c>
      <c r="AT3217" s="117"/>
      <c r="AU3217" s="117"/>
    </row>
    <row r="3218" spans="43:47" ht="30" customHeight="1">
      <c r="AQ3218" s="117" t="s">
        <v>71</v>
      </c>
      <c r="AR3218" s="117" t="s">
        <v>2411</v>
      </c>
      <c r="AS3218" s="117">
        <v>4107751</v>
      </c>
      <c r="AT3218" s="117"/>
      <c r="AU3218" s="117"/>
    </row>
    <row r="3219" spans="43:47" ht="30" customHeight="1">
      <c r="AQ3219" s="117" t="s">
        <v>71</v>
      </c>
      <c r="AR3219" s="117" t="s">
        <v>2427</v>
      </c>
      <c r="AS3219" s="117">
        <v>4107850</v>
      </c>
      <c r="AT3219" s="117"/>
      <c r="AU3219" s="117"/>
    </row>
    <row r="3220" spans="43:47" ht="30" customHeight="1">
      <c r="AQ3220" s="117" t="s">
        <v>71</v>
      </c>
      <c r="AR3220" s="117" t="s">
        <v>2443</v>
      </c>
      <c r="AS3220" s="117">
        <v>4107801</v>
      </c>
      <c r="AT3220" s="117"/>
      <c r="AU3220" s="117"/>
    </row>
    <row r="3221" spans="43:47" ht="30" customHeight="1">
      <c r="AQ3221" s="117" t="s">
        <v>71</v>
      </c>
      <c r="AR3221" s="117" t="s">
        <v>1541</v>
      </c>
      <c r="AS3221" s="117">
        <v>4107900</v>
      </c>
      <c r="AT3221" s="117"/>
      <c r="AU3221" s="117"/>
    </row>
    <row r="3222" spans="43:47" ht="30" customHeight="1">
      <c r="AQ3222" s="117" t="s">
        <v>71</v>
      </c>
      <c r="AR3222" s="117" t="s">
        <v>2472</v>
      </c>
      <c r="AS3222" s="117">
        <v>4108007</v>
      </c>
      <c r="AT3222" s="117"/>
      <c r="AU3222" s="117"/>
    </row>
    <row r="3223" spans="43:47" ht="30" customHeight="1">
      <c r="AQ3223" s="117" t="s">
        <v>71</v>
      </c>
      <c r="AR3223" s="117" t="s">
        <v>2488</v>
      </c>
      <c r="AS3223" s="117">
        <v>4108106</v>
      </c>
      <c r="AT3223" s="117"/>
      <c r="AU3223" s="117"/>
    </row>
    <row r="3224" spans="43:47" ht="30" customHeight="1">
      <c r="AQ3224" s="117" t="s">
        <v>71</v>
      </c>
      <c r="AR3224" s="117" t="s">
        <v>2503</v>
      </c>
      <c r="AS3224" s="117">
        <v>4108205</v>
      </c>
      <c r="AT3224" s="117"/>
      <c r="AU3224" s="117"/>
    </row>
    <row r="3225" spans="43:47" ht="30" customHeight="1">
      <c r="AQ3225" s="117" t="s">
        <v>71</v>
      </c>
      <c r="AR3225" s="117" t="s">
        <v>2518</v>
      </c>
      <c r="AS3225" s="117">
        <v>4108304</v>
      </c>
      <c r="AT3225" s="117"/>
      <c r="AU3225" s="117"/>
    </row>
    <row r="3226" spans="43:47" ht="30" customHeight="1">
      <c r="AQ3226" s="117" t="s">
        <v>71</v>
      </c>
      <c r="AR3226" s="117" t="s">
        <v>2533</v>
      </c>
      <c r="AS3226" s="117">
        <v>4108452</v>
      </c>
      <c r="AT3226" s="117"/>
      <c r="AU3226" s="117"/>
    </row>
    <row r="3227" spans="43:47" ht="30" customHeight="1">
      <c r="AQ3227" s="117" t="s">
        <v>71</v>
      </c>
      <c r="AR3227" s="117" t="s">
        <v>2549</v>
      </c>
      <c r="AS3227" s="117">
        <v>4108320</v>
      </c>
      <c r="AT3227" s="117"/>
      <c r="AU3227" s="117"/>
    </row>
    <row r="3228" spans="43:47" ht="30" customHeight="1">
      <c r="AQ3228" s="117" t="s">
        <v>71</v>
      </c>
      <c r="AR3228" s="117" t="s">
        <v>2563</v>
      </c>
      <c r="AS3228" s="117">
        <v>4108403</v>
      </c>
      <c r="AT3228" s="117"/>
      <c r="AU3228" s="117"/>
    </row>
    <row r="3229" spans="43:47" ht="30" customHeight="1">
      <c r="AQ3229" s="117" t="s">
        <v>71</v>
      </c>
      <c r="AR3229" s="117" t="s">
        <v>1144</v>
      </c>
      <c r="AS3229" s="117">
        <v>4108502</v>
      </c>
      <c r="AT3229" s="117"/>
      <c r="AU3229" s="117"/>
    </row>
    <row r="3230" spans="43:47" ht="30" customHeight="1">
      <c r="AQ3230" s="117" t="s">
        <v>71</v>
      </c>
      <c r="AR3230" s="117" t="s">
        <v>2594</v>
      </c>
      <c r="AS3230" s="117">
        <v>4108551</v>
      </c>
      <c r="AT3230" s="117"/>
      <c r="AU3230" s="117"/>
    </row>
    <row r="3231" spans="43:47" ht="30" customHeight="1">
      <c r="AQ3231" s="117" t="s">
        <v>71</v>
      </c>
      <c r="AR3231" s="117" t="s">
        <v>2610</v>
      </c>
      <c r="AS3231" s="117">
        <v>4108601</v>
      </c>
      <c r="AT3231" s="117"/>
      <c r="AU3231" s="117"/>
    </row>
    <row r="3232" spans="43:47" ht="30" customHeight="1">
      <c r="AQ3232" s="117" t="s">
        <v>71</v>
      </c>
      <c r="AR3232" s="117" t="s">
        <v>2622</v>
      </c>
      <c r="AS3232" s="117">
        <v>4108650</v>
      </c>
      <c r="AT3232" s="117"/>
      <c r="AU3232" s="117"/>
    </row>
    <row r="3233" spans="43:47" ht="30" customHeight="1">
      <c r="AQ3233" s="117" t="s">
        <v>71</v>
      </c>
      <c r="AR3233" s="117" t="s">
        <v>2637</v>
      </c>
      <c r="AS3233" s="117">
        <v>4108700</v>
      </c>
      <c r="AT3233" s="117"/>
      <c r="AU3233" s="117"/>
    </row>
    <row r="3234" spans="43:47" ht="30" customHeight="1">
      <c r="AQ3234" s="117" t="s">
        <v>71</v>
      </c>
      <c r="AR3234" s="117" t="s">
        <v>2651</v>
      </c>
      <c r="AS3234" s="117">
        <v>4108809</v>
      </c>
      <c r="AT3234" s="117"/>
      <c r="AU3234" s="117"/>
    </row>
    <row r="3235" spans="43:47" ht="30" customHeight="1">
      <c r="AQ3235" s="117" t="s">
        <v>71</v>
      </c>
      <c r="AR3235" s="117" t="s">
        <v>2664</v>
      </c>
      <c r="AS3235" s="117">
        <v>4108908</v>
      </c>
      <c r="AT3235" s="117"/>
      <c r="AU3235" s="117"/>
    </row>
    <row r="3236" spans="43:47" ht="30" customHeight="1">
      <c r="AQ3236" s="117" t="s">
        <v>71</v>
      </c>
      <c r="AR3236" s="117" t="s">
        <v>2678</v>
      </c>
      <c r="AS3236" s="117">
        <v>4108957</v>
      </c>
      <c r="AT3236" s="117"/>
      <c r="AU3236" s="117"/>
    </row>
    <row r="3237" spans="43:47" ht="30" customHeight="1">
      <c r="AQ3237" s="117" t="s">
        <v>71</v>
      </c>
      <c r="AR3237" s="117" t="s">
        <v>2694</v>
      </c>
      <c r="AS3237" s="117">
        <v>4109005</v>
      </c>
      <c r="AT3237" s="117"/>
      <c r="AU3237" s="117"/>
    </row>
    <row r="3238" spans="43:47" ht="30" customHeight="1">
      <c r="AQ3238" s="117" t="s">
        <v>71</v>
      </c>
      <c r="AR3238" s="117" t="s">
        <v>2709</v>
      </c>
      <c r="AS3238" s="117">
        <v>4109104</v>
      </c>
      <c r="AT3238" s="117"/>
      <c r="AU3238" s="117"/>
    </row>
    <row r="3239" spans="43:47" ht="30" customHeight="1">
      <c r="AQ3239" s="117" t="s">
        <v>71</v>
      </c>
      <c r="AR3239" s="117" t="s">
        <v>2725</v>
      </c>
      <c r="AS3239" s="117">
        <v>4109203</v>
      </c>
      <c r="AT3239" s="117"/>
      <c r="AU3239" s="117"/>
    </row>
    <row r="3240" spans="43:47" ht="30" customHeight="1">
      <c r="AQ3240" s="117" t="s">
        <v>71</v>
      </c>
      <c r="AR3240" s="117" t="s">
        <v>2740</v>
      </c>
      <c r="AS3240" s="117">
        <v>4109302</v>
      </c>
      <c r="AT3240" s="117"/>
      <c r="AU3240" s="117"/>
    </row>
    <row r="3241" spans="43:47" ht="30" customHeight="1">
      <c r="AQ3241" s="117" t="s">
        <v>71</v>
      </c>
      <c r="AR3241" s="117" t="s">
        <v>2755</v>
      </c>
      <c r="AS3241" s="117">
        <v>4109401</v>
      </c>
      <c r="AT3241" s="117"/>
      <c r="AU3241" s="117"/>
    </row>
    <row r="3242" spans="43:47" ht="30" customHeight="1">
      <c r="AQ3242" s="117" t="s">
        <v>71</v>
      </c>
      <c r="AR3242" s="117" t="s">
        <v>2771</v>
      </c>
      <c r="AS3242" s="117">
        <v>4109500</v>
      </c>
      <c r="AT3242" s="117"/>
      <c r="AU3242" s="117"/>
    </row>
    <row r="3243" spans="43:47" ht="30" customHeight="1">
      <c r="AQ3243" s="117" t="s">
        <v>71</v>
      </c>
      <c r="AR3243" s="117" t="s">
        <v>2787</v>
      </c>
      <c r="AS3243" s="117">
        <v>4109609</v>
      </c>
      <c r="AT3243" s="117"/>
      <c r="AU3243" s="117"/>
    </row>
    <row r="3244" spans="43:47" ht="30" customHeight="1">
      <c r="AQ3244" s="117" t="s">
        <v>71</v>
      </c>
      <c r="AR3244" s="117" t="s">
        <v>2802</v>
      </c>
      <c r="AS3244" s="117">
        <v>4109658</v>
      </c>
      <c r="AT3244" s="117"/>
      <c r="AU3244" s="117"/>
    </row>
    <row r="3245" spans="43:47" ht="30" customHeight="1">
      <c r="AQ3245" s="117" t="s">
        <v>71</v>
      </c>
      <c r="AR3245" s="117" t="s">
        <v>2817</v>
      </c>
      <c r="AS3245" s="117">
        <v>4109708</v>
      </c>
      <c r="AT3245" s="117"/>
      <c r="AU3245" s="117"/>
    </row>
    <row r="3246" spans="43:47" ht="30" customHeight="1">
      <c r="AQ3246" s="117" t="s">
        <v>71</v>
      </c>
      <c r="AR3246" s="117" t="s">
        <v>2831</v>
      </c>
      <c r="AS3246" s="117">
        <v>4109757</v>
      </c>
      <c r="AT3246" s="117"/>
      <c r="AU3246" s="117"/>
    </row>
    <row r="3247" spans="43:47" ht="30" customHeight="1">
      <c r="AQ3247" s="117" t="s">
        <v>71</v>
      </c>
      <c r="AR3247" s="117" t="s">
        <v>2842</v>
      </c>
      <c r="AS3247" s="117">
        <v>4109807</v>
      </c>
      <c r="AT3247" s="117"/>
      <c r="AU3247" s="117"/>
    </row>
    <row r="3248" spans="43:47" ht="30" customHeight="1">
      <c r="AQ3248" s="117" t="s">
        <v>71</v>
      </c>
      <c r="AR3248" s="117" t="s">
        <v>2855</v>
      </c>
      <c r="AS3248" s="117">
        <v>4109906</v>
      </c>
      <c r="AT3248" s="117"/>
      <c r="AU3248" s="117"/>
    </row>
    <row r="3249" spans="43:47" ht="30" customHeight="1">
      <c r="AQ3249" s="117" t="s">
        <v>71</v>
      </c>
      <c r="AR3249" s="117" t="s">
        <v>2868</v>
      </c>
      <c r="AS3249" s="117">
        <v>4110003</v>
      </c>
      <c r="AT3249" s="117"/>
      <c r="AU3249" s="117"/>
    </row>
    <row r="3250" spans="43:47" ht="30" customHeight="1">
      <c r="AQ3250" s="117" t="s">
        <v>71</v>
      </c>
      <c r="AR3250" s="117" t="s">
        <v>1795</v>
      </c>
      <c r="AS3250" s="117">
        <v>4110052</v>
      </c>
      <c r="AT3250" s="117"/>
      <c r="AU3250" s="117"/>
    </row>
    <row r="3251" spans="43:47" ht="30" customHeight="1">
      <c r="AQ3251" s="117" t="s">
        <v>71</v>
      </c>
      <c r="AR3251" s="117" t="s">
        <v>2893</v>
      </c>
      <c r="AS3251" s="117">
        <v>4110078</v>
      </c>
      <c r="AT3251" s="117"/>
      <c r="AU3251" s="117"/>
    </row>
    <row r="3252" spans="43:47" ht="30" customHeight="1">
      <c r="AQ3252" s="117" t="s">
        <v>71</v>
      </c>
      <c r="AR3252" s="117" t="s">
        <v>2906</v>
      </c>
      <c r="AS3252" s="117">
        <v>4110102</v>
      </c>
      <c r="AT3252" s="117"/>
      <c r="AU3252" s="117"/>
    </row>
    <row r="3253" spans="43:47" ht="30" customHeight="1">
      <c r="AQ3253" s="117" t="s">
        <v>71</v>
      </c>
      <c r="AR3253" s="117" t="s">
        <v>2918</v>
      </c>
      <c r="AS3253" s="117">
        <v>4110201</v>
      </c>
      <c r="AT3253" s="117"/>
      <c r="AU3253" s="117"/>
    </row>
    <row r="3254" spans="43:47" ht="30" customHeight="1">
      <c r="AQ3254" s="117" t="s">
        <v>71</v>
      </c>
      <c r="AR3254" s="117" t="s">
        <v>1823</v>
      </c>
      <c r="AS3254" s="117">
        <v>4110300</v>
      </c>
      <c r="AT3254" s="117"/>
      <c r="AU3254" s="117"/>
    </row>
    <row r="3255" spans="43:47" ht="30" customHeight="1">
      <c r="AQ3255" s="117" t="s">
        <v>71</v>
      </c>
      <c r="AR3255" s="117" t="s">
        <v>2941</v>
      </c>
      <c r="AS3255" s="117">
        <v>4110409</v>
      </c>
      <c r="AT3255" s="117"/>
      <c r="AU3255" s="117"/>
    </row>
    <row r="3256" spans="43:47" ht="30" customHeight="1">
      <c r="AQ3256" s="117" t="s">
        <v>71</v>
      </c>
      <c r="AR3256" s="117" t="s">
        <v>2953</v>
      </c>
      <c r="AS3256" s="117">
        <v>4110508</v>
      </c>
      <c r="AT3256" s="117"/>
      <c r="AU3256" s="117"/>
    </row>
    <row r="3257" spans="43:47" ht="30" customHeight="1">
      <c r="AQ3257" s="117" t="s">
        <v>71</v>
      </c>
      <c r="AR3257" s="117" t="s">
        <v>2965</v>
      </c>
      <c r="AS3257" s="117">
        <v>4110607</v>
      </c>
      <c r="AT3257" s="117"/>
      <c r="AU3257" s="117"/>
    </row>
    <row r="3258" spans="43:47" ht="30" customHeight="1">
      <c r="AQ3258" s="117" t="s">
        <v>71</v>
      </c>
      <c r="AR3258" s="117" t="s">
        <v>2977</v>
      </c>
      <c r="AS3258" s="117">
        <v>4110656</v>
      </c>
      <c r="AT3258" s="117"/>
      <c r="AU3258" s="117"/>
    </row>
    <row r="3259" spans="43:47" ht="30" customHeight="1">
      <c r="AQ3259" s="117" t="s">
        <v>71</v>
      </c>
      <c r="AR3259" s="117" t="s">
        <v>2568</v>
      </c>
      <c r="AS3259" s="117">
        <v>4110706</v>
      </c>
      <c r="AT3259" s="117"/>
      <c r="AU3259" s="117"/>
    </row>
    <row r="3260" spans="43:47" ht="30" customHeight="1">
      <c r="AQ3260" s="117" t="s">
        <v>71</v>
      </c>
      <c r="AR3260" s="117" t="s">
        <v>3002</v>
      </c>
      <c r="AS3260" s="117">
        <v>4110805</v>
      </c>
      <c r="AT3260" s="117"/>
      <c r="AU3260" s="117"/>
    </row>
    <row r="3261" spans="43:47" ht="30" customHeight="1">
      <c r="AQ3261" s="117" t="s">
        <v>71</v>
      </c>
      <c r="AR3261" s="117" t="s">
        <v>3015</v>
      </c>
      <c r="AS3261" s="117">
        <v>4110904</v>
      </c>
      <c r="AT3261" s="117"/>
      <c r="AU3261" s="117"/>
    </row>
    <row r="3262" spans="43:47" ht="30" customHeight="1">
      <c r="AQ3262" s="117" t="s">
        <v>71</v>
      </c>
      <c r="AR3262" s="117" t="s">
        <v>3027</v>
      </c>
      <c r="AS3262" s="117">
        <v>4110953</v>
      </c>
      <c r="AT3262" s="117"/>
      <c r="AU3262" s="117"/>
    </row>
    <row r="3263" spans="43:47" ht="30" customHeight="1">
      <c r="AQ3263" s="117" t="s">
        <v>71</v>
      </c>
      <c r="AR3263" s="117" t="s">
        <v>3040</v>
      </c>
      <c r="AS3263" s="117">
        <v>4111001</v>
      </c>
      <c r="AT3263" s="117"/>
      <c r="AU3263" s="117"/>
    </row>
    <row r="3264" spans="43:47" ht="30" customHeight="1">
      <c r="AQ3264" s="117" t="s">
        <v>71</v>
      </c>
      <c r="AR3264" s="117" t="s">
        <v>1928</v>
      </c>
      <c r="AS3264" s="117">
        <v>4111100</v>
      </c>
      <c r="AT3264" s="117"/>
      <c r="AU3264" s="117"/>
    </row>
    <row r="3265" spans="43:47" ht="30" customHeight="1">
      <c r="AQ3265" s="117" t="s">
        <v>71</v>
      </c>
      <c r="AR3265" s="117" t="s">
        <v>3064</v>
      </c>
      <c r="AS3265" s="117">
        <v>4111209</v>
      </c>
      <c r="AT3265" s="117"/>
      <c r="AU3265" s="117"/>
    </row>
    <row r="3266" spans="43:47" ht="30" customHeight="1">
      <c r="AQ3266" s="117" t="s">
        <v>71</v>
      </c>
      <c r="AR3266" s="117" t="s">
        <v>3075</v>
      </c>
      <c r="AS3266" s="117">
        <v>4111258</v>
      </c>
      <c r="AT3266" s="117"/>
      <c r="AU3266" s="117"/>
    </row>
    <row r="3267" spans="43:47" ht="30" customHeight="1">
      <c r="AQ3267" s="117" t="s">
        <v>71</v>
      </c>
      <c r="AR3267" s="117" t="s">
        <v>3088</v>
      </c>
      <c r="AS3267" s="117">
        <v>4111308</v>
      </c>
      <c r="AT3267" s="117"/>
      <c r="AU3267" s="117"/>
    </row>
    <row r="3268" spans="43:47" ht="30" customHeight="1">
      <c r="AQ3268" s="117" t="s">
        <v>71</v>
      </c>
      <c r="AR3268" s="117" t="s">
        <v>3100</v>
      </c>
      <c r="AS3268" s="117">
        <v>4111407</v>
      </c>
      <c r="AT3268" s="117"/>
      <c r="AU3268" s="117"/>
    </row>
    <row r="3269" spans="43:47" ht="30" customHeight="1">
      <c r="AQ3269" s="117" t="s">
        <v>71</v>
      </c>
      <c r="AR3269" s="117" t="s">
        <v>3113</v>
      </c>
      <c r="AS3269" s="117">
        <v>4111506</v>
      </c>
      <c r="AT3269" s="117"/>
      <c r="AU3269" s="117"/>
    </row>
    <row r="3270" spans="43:47" ht="30" customHeight="1">
      <c r="AQ3270" s="117" t="s">
        <v>71</v>
      </c>
      <c r="AR3270" s="117" t="s">
        <v>3125</v>
      </c>
      <c r="AS3270" s="117">
        <v>4111555</v>
      </c>
      <c r="AT3270" s="117"/>
      <c r="AU3270" s="117"/>
    </row>
    <row r="3271" spans="43:47" ht="30" customHeight="1">
      <c r="AQ3271" s="117" t="s">
        <v>71</v>
      </c>
      <c r="AR3271" s="117" t="s">
        <v>3136</v>
      </c>
      <c r="AS3271" s="117">
        <v>4111605</v>
      </c>
      <c r="AT3271" s="117"/>
      <c r="AU3271" s="117"/>
    </row>
    <row r="3272" spans="43:47" ht="30" customHeight="1">
      <c r="AQ3272" s="117" t="s">
        <v>71</v>
      </c>
      <c r="AR3272" s="117" t="s">
        <v>3148</v>
      </c>
      <c r="AS3272" s="117">
        <v>4111704</v>
      </c>
      <c r="AT3272" s="117"/>
      <c r="AU3272" s="117"/>
    </row>
    <row r="3273" spans="43:47" ht="30" customHeight="1">
      <c r="AQ3273" s="117" t="s">
        <v>71</v>
      </c>
      <c r="AR3273" s="117" t="s">
        <v>3159</v>
      </c>
      <c r="AS3273" s="117">
        <v>4111803</v>
      </c>
      <c r="AT3273" s="117"/>
      <c r="AU3273" s="117"/>
    </row>
    <row r="3274" spans="43:47" ht="30" customHeight="1">
      <c r="AQ3274" s="117" t="s">
        <v>71</v>
      </c>
      <c r="AR3274" s="117" t="s">
        <v>3170</v>
      </c>
      <c r="AS3274" s="117">
        <v>4111902</v>
      </c>
      <c r="AT3274" s="117"/>
      <c r="AU3274" s="117"/>
    </row>
    <row r="3275" spans="43:47" ht="30" customHeight="1">
      <c r="AQ3275" s="117" t="s">
        <v>71</v>
      </c>
      <c r="AR3275" s="117" t="s">
        <v>3181</v>
      </c>
      <c r="AS3275" s="117">
        <v>4112009</v>
      </c>
      <c r="AT3275" s="117"/>
      <c r="AU3275" s="117"/>
    </row>
    <row r="3276" spans="43:47" ht="30" customHeight="1">
      <c r="AQ3276" s="117" t="s">
        <v>71</v>
      </c>
      <c r="AR3276" s="117" t="s">
        <v>3193</v>
      </c>
      <c r="AS3276" s="117">
        <v>4112108</v>
      </c>
      <c r="AT3276" s="117"/>
      <c r="AU3276" s="117"/>
    </row>
    <row r="3277" spans="43:47" ht="30" customHeight="1">
      <c r="AQ3277" s="117" t="s">
        <v>71</v>
      </c>
      <c r="AR3277" s="117" t="s">
        <v>3205</v>
      </c>
      <c r="AS3277" s="117">
        <v>4112207</v>
      </c>
      <c r="AT3277" s="117"/>
      <c r="AU3277" s="117"/>
    </row>
    <row r="3278" spans="43:47" ht="30" customHeight="1">
      <c r="AQ3278" s="117" t="s">
        <v>71</v>
      </c>
      <c r="AR3278" s="117" t="s">
        <v>3217</v>
      </c>
      <c r="AS3278" s="117">
        <v>4112306</v>
      </c>
      <c r="AT3278" s="117"/>
      <c r="AU3278" s="117"/>
    </row>
    <row r="3279" spans="43:47" ht="30" customHeight="1">
      <c r="AQ3279" s="117" t="s">
        <v>71</v>
      </c>
      <c r="AR3279" s="117" t="s">
        <v>825</v>
      </c>
      <c r="AS3279" s="117">
        <v>4112405</v>
      </c>
      <c r="AT3279" s="117"/>
      <c r="AU3279" s="117"/>
    </row>
    <row r="3280" spans="43:47" ht="30" customHeight="1">
      <c r="AQ3280" s="117" t="s">
        <v>71</v>
      </c>
      <c r="AR3280" s="117" t="s">
        <v>3239</v>
      </c>
      <c r="AS3280" s="117">
        <v>4112504</v>
      </c>
      <c r="AT3280" s="117"/>
      <c r="AU3280" s="117"/>
    </row>
    <row r="3281" spans="43:47" ht="30" customHeight="1">
      <c r="AQ3281" s="117" t="s">
        <v>71</v>
      </c>
      <c r="AR3281" s="117" t="s">
        <v>3249</v>
      </c>
      <c r="AS3281" s="117">
        <v>4112603</v>
      </c>
      <c r="AT3281" s="117"/>
      <c r="AU3281" s="117"/>
    </row>
    <row r="3282" spans="43:47" ht="30" customHeight="1">
      <c r="AQ3282" s="117" t="s">
        <v>71</v>
      </c>
      <c r="AR3282" s="117" t="s">
        <v>3259</v>
      </c>
      <c r="AS3282" s="117">
        <v>4112702</v>
      </c>
      <c r="AT3282" s="117"/>
      <c r="AU3282" s="117"/>
    </row>
    <row r="3283" spans="43:47" ht="30" customHeight="1">
      <c r="AQ3283" s="117" t="s">
        <v>71</v>
      </c>
      <c r="AR3283" s="117" t="s">
        <v>3271</v>
      </c>
      <c r="AS3283" s="117">
        <v>4112751</v>
      </c>
      <c r="AT3283" s="117"/>
      <c r="AU3283" s="117"/>
    </row>
    <row r="3284" spans="43:47" ht="30" customHeight="1">
      <c r="AQ3284" s="117" t="s">
        <v>71</v>
      </c>
      <c r="AR3284" s="117" t="s">
        <v>3282</v>
      </c>
      <c r="AS3284" s="117">
        <v>4112801</v>
      </c>
      <c r="AT3284" s="117"/>
      <c r="AU3284" s="117"/>
    </row>
    <row r="3285" spans="43:47" ht="30" customHeight="1">
      <c r="AQ3285" s="117" t="s">
        <v>71</v>
      </c>
      <c r="AR3285" s="117" t="s">
        <v>3294</v>
      </c>
      <c r="AS3285" s="117">
        <v>4112900</v>
      </c>
      <c r="AT3285" s="117"/>
      <c r="AU3285" s="117"/>
    </row>
    <row r="3286" spans="43:47" ht="30" customHeight="1">
      <c r="AQ3286" s="117" t="s">
        <v>71</v>
      </c>
      <c r="AR3286" s="117" t="s">
        <v>3306</v>
      </c>
      <c r="AS3286" s="117">
        <v>4112959</v>
      </c>
      <c r="AT3286" s="117"/>
      <c r="AU3286" s="117"/>
    </row>
    <row r="3287" spans="43:47" ht="30" customHeight="1">
      <c r="AQ3287" s="117" t="s">
        <v>71</v>
      </c>
      <c r="AR3287" s="117" t="s">
        <v>2673</v>
      </c>
      <c r="AS3287" s="117">
        <v>4113007</v>
      </c>
      <c r="AT3287" s="117"/>
      <c r="AU3287" s="117"/>
    </row>
    <row r="3288" spans="43:47" ht="30" customHeight="1">
      <c r="AQ3288" s="117" t="s">
        <v>71</v>
      </c>
      <c r="AR3288" s="117" t="s">
        <v>3328</v>
      </c>
      <c r="AS3288" s="117">
        <v>4113106</v>
      </c>
      <c r="AT3288" s="117"/>
      <c r="AU3288" s="117"/>
    </row>
    <row r="3289" spans="43:47" ht="30" customHeight="1">
      <c r="AQ3289" s="117" t="s">
        <v>71</v>
      </c>
      <c r="AR3289" s="117" t="s">
        <v>3339</v>
      </c>
      <c r="AS3289" s="117">
        <v>4113205</v>
      </c>
      <c r="AT3289" s="117"/>
      <c r="AU3289" s="117"/>
    </row>
    <row r="3290" spans="43:47" ht="30" customHeight="1">
      <c r="AQ3290" s="117" t="s">
        <v>71</v>
      </c>
      <c r="AR3290" s="117" t="s">
        <v>3350</v>
      </c>
      <c r="AS3290" s="117">
        <v>4113254</v>
      </c>
      <c r="AT3290" s="117"/>
      <c r="AU3290" s="117"/>
    </row>
    <row r="3291" spans="43:47" ht="30" customHeight="1">
      <c r="AQ3291" s="117" t="s">
        <v>71</v>
      </c>
      <c r="AR3291" s="117" t="s">
        <v>3360</v>
      </c>
      <c r="AS3291" s="117">
        <v>4113304</v>
      </c>
      <c r="AT3291" s="117"/>
      <c r="AU3291" s="117"/>
    </row>
    <row r="3292" spans="43:47" ht="30" customHeight="1">
      <c r="AQ3292" s="117" t="s">
        <v>71</v>
      </c>
      <c r="AR3292" s="117" t="s">
        <v>3369</v>
      </c>
      <c r="AS3292" s="117">
        <v>4113403</v>
      </c>
      <c r="AT3292" s="117"/>
      <c r="AU3292" s="117"/>
    </row>
    <row r="3293" spans="43:47" ht="30" customHeight="1">
      <c r="AQ3293" s="117" t="s">
        <v>71</v>
      </c>
      <c r="AR3293" s="117" t="s">
        <v>3379</v>
      </c>
      <c r="AS3293" s="117">
        <v>4113429</v>
      </c>
      <c r="AT3293" s="117"/>
      <c r="AU3293" s="117"/>
    </row>
    <row r="3294" spans="43:47" ht="30" customHeight="1">
      <c r="AQ3294" s="117" t="s">
        <v>71</v>
      </c>
      <c r="AR3294" s="117" t="s">
        <v>3389</v>
      </c>
      <c r="AS3294" s="117">
        <v>4113452</v>
      </c>
      <c r="AT3294" s="117"/>
      <c r="AU3294" s="117"/>
    </row>
    <row r="3295" spans="43:47" ht="30" customHeight="1">
      <c r="AQ3295" s="117" t="s">
        <v>71</v>
      </c>
      <c r="AR3295" s="117" t="s">
        <v>3399</v>
      </c>
      <c r="AS3295" s="117">
        <v>4113502</v>
      </c>
      <c r="AT3295" s="117"/>
      <c r="AU3295" s="117"/>
    </row>
    <row r="3296" spans="43:47" ht="30" customHeight="1">
      <c r="AQ3296" s="117" t="s">
        <v>71</v>
      </c>
      <c r="AR3296" s="117" t="s">
        <v>3409</v>
      </c>
      <c r="AS3296" s="117">
        <v>4113601</v>
      </c>
      <c r="AT3296" s="117"/>
      <c r="AU3296" s="117"/>
    </row>
    <row r="3297" spans="43:47" ht="30" customHeight="1">
      <c r="AQ3297" s="117" t="s">
        <v>71</v>
      </c>
      <c r="AR3297" s="117" t="s">
        <v>3419</v>
      </c>
      <c r="AS3297" s="117">
        <v>4113700</v>
      </c>
      <c r="AT3297" s="117"/>
      <c r="AU3297" s="117"/>
    </row>
    <row r="3298" spans="43:47" ht="30" customHeight="1">
      <c r="AQ3298" s="117" t="s">
        <v>71</v>
      </c>
      <c r="AR3298" s="117" t="s">
        <v>3428</v>
      </c>
      <c r="AS3298" s="117">
        <v>4113734</v>
      </c>
      <c r="AT3298" s="117"/>
      <c r="AU3298" s="117"/>
    </row>
    <row r="3299" spans="43:47" ht="30" customHeight="1">
      <c r="AQ3299" s="117" t="s">
        <v>71</v>
      </c>
      <c r="AR3299" s="117" t="s">
        <v>3438</v>
      </c>
      <c r="AS3299" s="117">
        <v>4113759</v>
      </c>
      <c r="AT3299" s="117"/>
      <c r="AU3299" s="117"/>
    </row>
    <row r="3300" spans="43:47" ht="30" customHeight="1">
      <c r="AQ3300" s="117" t="s">
        <v>71</v>
      </c>
      <c r="AR3300" s="117" t="s">
        <v>3447</v>
      </c>
      <c r="AS3300" s="117">
        <v>4113809</v>
      </c>
      <c r="AT3300" s="117"/>
      <c r="AU3300" s="117"/>
    </row>
    <row r="3301" spans="43:47" ht="30" customHeight="1">
      <c r="AQ3301" s="117" t="s">
        <v>71</v>
      </c>
      <c r="AR3301" s="117" t="s">
        <v>3456</v>
      </c>
      <c r="AS3301" s="117">
        <v>4113908</v>
      </c>
      <c r="AT3301" s="117"/>
      <c r="AU3301" s="117"/>
    </row>
    <row r="3302" spans="43:47" ht="30" customHeight="1">
      <c r="AQ3302" s="117" t="s">
        <v>71</v>
      </c>
      <c r="AR3302" s="117" t="s">
        <v>3466</v>
      </c>
      <c r="AS3302" s="117">
        <v>4114005</v>
      </c>
      <c r="AT3302" s="117"/>
      <c r="AU3302" s="117"/>
    </row>
    <row r="3303" spans="43:47" ht="30" customHeight="1">
      <c r="AQ3303" s="117" t="s">
        <v>71</v>
      </c>
      <c r="AR3303" s="117" t="s">
        <v>3475</v>
      </c>
      <c r="AS3303" s="117">
        <v>4114104</v>
      </c>
      <c r="AT3303" s="117"/>
      <c r="AU3303" s="117"/>
    </row>
    <row r="3304" spans="43:47" ht="30" customHeight="1">
      <c r="AQ3304" s="117" t="s">
        <v>71</v>
      </c>
      <c r="AR3304" s="117" t="s">
        <v>3485</v>
      </c>
      <c r="AS3304" s="117">
        <v>4114203</v>
      </c>
      <c r="AT3304" s="117"/>
      <c r="AU3304" s="117"/>
    </row>
    <row r="3305" spans="43:47" ht="30" customHeight="1">
      <c r="AQ3305" s="117" t="s">
        <v>71</v>
      </c>
      <c r="AR3305" s="117" t="s">
        <v>3495</v>
      </c>
      <c r="AS3305" s="117">
        <v>4114302</v>
      </c>
      <c r="AT3305" s="117"/>
      <c r="AU3305" s="117"/>
    </row>
    <row r="3306" spans="43:47" ht="30" customHeight="1">
      <c r="AQ3306" s="117" t="s">
        <v>71</v>
      </c>
      <c r="AR3306" s="117" t="s">
        <v>3504</v>
      </c>
      <c r="AS3306" s="117">
        <v>4114351</v>
      </c>
      <c r="AT3306" s="117"/>
      <c r="AU3306" s="117"/>
    </row>
    <row r="3307" spans="43:47" ht="30" customHeight="1">
      <c r="AQ3307" s="117" t="s">
        <v>71</v>
      </c>
      <c r="AR3307" s="117" t="s">
        <v>3514</v>
      </c>
      <c r="AS3307" s="117">
        <v>4114401</v>
      </c>
      <c r="AT3307" s="117"/>
      <c r="AU3307" s="117"/>
    </row>
    <row r="3308" spans="43:47" ht="30" customHeight="1">
      <c r="AQ3308" s="117" t="s">
        <v>71</v>
      </c>
      <c r="AR3308" s="117" t="s">
        <v>3524</v>
      </c>
      <c r="AS3308" s="117">
        <v>4114500</v>
      </c>
      <c r="AT3308" s="117"/>
      <c r="AU3308" s="117"/>
    </row>
    <row r="3309" spans="43:47" ht="30" customHeight="1">
      <c r="AQ3309" s="117" t="s">
        <v>71</v>
      </c>
      <c r="AR3309" s="117" t="s">
        <v>3534</v>
      </c>
      <c r="AS3309" s="117">
        <v>4114609</v>
      </c>
      <c r="AT3309" s="117"/>
      <c r="AU3309" s="117"/>
    </row>
    <row r="3310" spans="43:47" ht="30" customHeight="1">
      <c r="AQ3310" s="117" t="s">
        <v>71</v>
      </c>
      <c r="AR3310" s="117" t="s">
        <v>3544</v>
      </c>
      <c r="AS3310" s="117">
        <v>4114708</v>
      </c>
      <c r="AT3310" s="117"/>
      <c r="AU3310" s="117"/>
    </row>
    <row r="3311" spans="43:47" ht="30" customHeight="1">
      <c r="AQ3311" s="117" t="s">
        <v>71</v>
      </c>
      <c r="AR3311" s="117" t="s">
        <v>3552</v>
      </c>
      <c r="AS3311" s="117">
        <v>4114807</v>
      </c>
      <c r="AT3311" s="117"/>
      <c r="AU3311" s="117"/>
    </row>
    <row r="3312" spans="43:47" ht="30" customHeight="1">
      <c r="AQ3312" s="117" t="s">
        <v>71</v>
      </c>
      <c r="AR3312" s="117" t="s">
        <v>3562</v>
      </c>
      <c r="AS3312" s="117">
        <v>4114906</v>
      </c>
      <c r="AT3312" s="117"/>
      <c r="AU3312" s="117"/>
    </row>
    <row r="3313" spans="43:47" ht="30" customHeight="1">
      <c r="AQ3313" s="117" t="s">
        <v>71</v>
      </c>
      <c r="AR3313" s="117" t="s">
        <v>3572</v>
      </c>
      <c r="AS3313" s="117">
        <v>4115002</v>
      </c>
      <c r="AT3313" s="117"/>
      <c r="AU3313" s="117"/>
    </row>
    <row r="3314" spans="43:47" ht="30" customHeight="1">
      <c r="AQ3314" s="117" t="s">
        <v>71</v>
      </c>
      <c r="AR3314" s="117" t="s">
        <v>3582</v>
      </c>
      <c r="AS3314" s="117">
        <v>4115101</v>
      </c>
      <c r="AT3314" s="117"/>
      <c r="AU3314" s="117"/>
    </row>
    <row r="3315" spans="43:47" ht="30" customHeight="1">
      <c r="AQ3315" s="117" t="s">
        <v>71</v>
      </c>
      <c r="AR3315" s="117" t="s">
        <v>3592</v>
      </c>
      <c r="AS3315" s="117">
        <v>4115200</v>
      </c>
      <c r="AT3315" s="117"/>
      <c r="AU3315" s="117"/>
    </row>
    <row r="3316" spans="43:47" ht="30" customHeight="1">
      <c r="AQ3316" s="117" t="s">
        <v>71</v>
      </c>
      <c r="AR3316" s="117" t="s">
        <v>3601</v>
      </c>
      <c r="AS3316" s="117">
        <v>4115309</v>
      </c>
      <c r="AT3316" s="117"/>
      <c r="AU3316" s="117"/>
    </row>
    <row r="3317" spans="43:47" ht="30" customHeight="1">
      <c r="AQ3317" s="117" t="s">
        <v>71</v>
      </c>
      <c r="AR3317" s="117" t="s">
        <v>3610</v>
      </c>
      <c r="AS3317" s="117">
        <v>4115358</v>
      </c>
      <c r="AT3317" s="117"/>
      <c r="AU3317" s="117"/>
    </row>
    <row r="3318" spans="43:47" ht="30" customHeight="1">
      <c r="AQ3318" s="117" t="s">
        <v>71</v>
      </c>
      <c r="AR3318" s="117" t="s">
        <v>3619</v>
      </c>
      <c r="AS3318" s="117">
        <v>4115408</v>
      </c>
      <c r="AT3318" s="117"/>
      <c r="AU3318" s="117"/>
    </row>
    <row r="3319" spans="43:47" ht="30" customHeight="1">
      <c r="AQ3319" s="117" t="s">
        <v>71</v>
      </c>
      <c r="AR3319" s="117" t="s">
        <v>3629</v>
      </c>
      <c r="AS3319" s="117">
        <v>4115457</v>
      </c>
      <c r="AT3319" s="117"/>
      <c r="AU3319" s="117"/>
    </row>
    <row r="3320" spans="43:47" ht="30" customHeight="1">
      <c r="AQ3320" s="117" t="s">
        <v>71</v>
      </c>
      <c r="AR3320" s="117" t="s">
        <v>3639</v>
      </c>
      <c r="AS3320" s="117">
        <v>4115507</v>
      </c>
      <c r="AT3320" s="117"/>
      <c r="AU3320" s="117"/>
    </row>
    <row r="3321" spans="43:47" ht="30" customHeight="1">
      <c r="AQ3321" s="117" t="s">
        <v>71</v>
      </c>
      <c r="AR3321" s="117" t="s">
        <v>3648</v>
      </c>
      <c r="AS3321" s="117">
        <v>4115606</v>
      </c>
      <c r="AT3321" s="117"/>
      <c r="AU3321" s="117"/>
    </row>
    <row r="3322" spans="43:47" ht="30" customHeight="1">
      <c r="AQ3322" s="117" t="s">
        <v>71</v>
      </c>
      <c r="AR3322" s="117" t="s">
        <v>3657</v>
      </c>
      <c r="AS3322" s="117">
        <v>4115705</v>
      </c>
      <c r="AT3322" s="117"/>
      <c r="AU3322" s="117"/>
    </row>
    <row r="3323" spans="43:47" ht="30" customHeight="1">
      <c r="AQ3323" s="117" t="s">
        <v>71</v>
      </c>
      <c r="AR3323" s="117" t="s">
        <v>3666</v>
      </c>
      <c r="AS3323" s="117">
        <v>4115739</v>
      </c>
      <c r="AT3323" s="117"/>
      <c r="AU3323" s="117"/>
    </row>
    <row r="3324" spans="43:47" ht="30" customHeight="1">
      <c r="AQ3324" s="117" t="s">
        <v>71</v>
      </c>
      <c r="AR3324" s="117" t="s">
        <v>3673</v>
      </c>
      <c r="AS3324" s="117">
        <v>4115754</v>
      </c>
      <c r="AT3324" s="117"/>
      <c r="AU3324" s="117"/>
    </row>
    <row r="3325" spans="43:47" ht="30" customHeight="1">
      <c r="AQ3325" s="117" t="s">
        <v>71</v>
      </c>
      <c r="AR3325" s="117" t="s">
        <v>3682</v>
      </c>
      <c r="AS3325" s="117">
        <v>4115804</v>
      </c>
      <c r="AT3325" s="117"/>
      <c r="AU3325" s="117"/>
    </row>
    <row r="3326" spans="43:47" ht="30" customHeight="1">
      <c r="AQ3326" s="117" t="s">
        <v>71</v>
      </c>
      <c r="AR3326" s="117" t="s">
        <v>3690</v>
      </c>
      <c r="AS3326" s="117">
        <v>4115853</v>
      </c>
      <c r="AT3326" s="117"/>
      <c r="AU3326" s="117"/>
    </row>
    <row r="3327" spans="43:47" ht="30" customHeight="1">
      <c r="AQ3327" s="117" t="s">
        <v>71</v>
      </c>
      <c r="AR3327" s="117" t="s">
        <v>2467</v>
      </c>
      <c r="AS3327" s="117">
        <v>4115903</v>
      </c>
      <c r="AT3327" s="117"/>
      <c r="AU3327" s="117"/>
    </row>
    <row r="3328" spans="43:47" ht="30" customHeight="1">
      <c r="AQ3328" s="117" t="s">
        <v>71</v>
      </c>
      <c r="AR3328" s="117" t="s">
        <v>3706</v>
      </c>
      <c r="AS3328" s="117">
        <v>4116000</v>
      </c>
      <c r="AT3328" s="117"/>
      <c r="AU3328" s="117"/>
    </row>
    <row r="3329" spans="43:47" ht="30" customHeight="1">
      <c r="AQ3329" s="117" t="s">
        <v>71</v>
      </c>
      <c r="AR3329" s="117" t="s">
        <v>3714</v>
      </c>
      <c r="AS3329" s="117">
        <v>4116059</v>
      </c>
      <c r="AT3329" s="117"/>
      <c r="AU3329" s="117"/>
    </row>
    <row r="3330" spans="43:47" ht="30" customHeight="1">
      <c r="AQ3330" s="117" t="s">
        <v>71</v>
      </c>
      <c r="AR3330" s="117" t="s">
        <v>3721</v>
      </c>
      <c r="AS3330" s="117">
        <v>4116109</v>
      </c>
      <c r="AT3330" s="117"/>
      <c r="AU3330" s="117"/>
    </row>
    <row r="3331" spans="43:47" ht="30" customHeight="1">
      <c r="AQ3331" s="117" t="s">
        <v>71</v>
      </c>
      <c r="AR3331" s="117" t="s">
        <v>3728</v>
      </c>
      <c r="AS3331" s="117">
        <v>4116208</v>
      </c>
      <c r="AT3331" s="117"/>
      <c r="AU3331" s="117"/>
    </row>
    <row r="3332" spans="43:47" ht="30" customHeight="1">
      <c r="AQ3332" s="117" t="s">
        <v>71</v>
      </c>
      <c r="AR3332" s="117" t="s">
        <v>3735</v>
      </c>
      <c r="AS3332" s="117">
        <v>4116307</v>
      </c>
      <c r="AT3332" s="117"/>
      <c r="AU3332" s="117"/>
    </row>
    <row r="3333" spans="43:47" ht="30" customHeight="1">
      <c r="AQ3333" s="117" t="s">
        <v>71</v>
      </c>
      <c r="AR3333" s="117" t="s">
        <v>3742</v>
      </c>
      <c r="AS3333" s="117">
        <v>4116406</v>
      </c>
      <c r="AT3333" s="117"/>
      <c r="AU3333" s="117"/>
    </row>
    <row r="3334" spans="43:47" ht="30" customHeight="1">
      <c r="AQ3334" s="117" t="s">
        <v>71</v>
      </c>
      <c r="AR3334" s="117" t="s">
        <v>3749</v>
      </c>
      <c r="AS3334" s="117">
        <v>4116505</v>
      </c>
      <c r="AT3334" s="117"/>
      <c r="AU3334" s="117"/>
    </row>
    <row r="3335" spans="43:47" ht="30" customHeight="1">
      <c r="AQ3335" s="117" t="s">
        <v>71</v>
      </c>
      <c r="AR3335" s="117" t="s">
        <v>3755</v>
      </c>
      <c r="AS3335" s="117">
        <v>4116604</v>
      </c>
      <c r="AT3335" s="117"/>
      <c r="AU3335" s="117"/>
    </row>
    <row r="3336" spans="43:47" ht="30" customHeight="1">
      <c r="AQ3336" s="117" t="s">
        <v>71</v>
      </c>
      <c r="AR3336" s="117" t="s">
        <v>3048</v>
      </c>
      <c r="AS3336" s="117">
        <v>4116703</v>
      </c>
      <c r="AT3336" s="117"/>
      <c r="AU3336" s="117"/>
    </row>
    <row r="3337" spans="43:47" ht="30" customHeight="1">
      <c r="AQ3337" s="117" t="s">
        <v>71</v>
      </c>
      <c r="AR3337" s="117" t="s">
        <v>3764</v>
      </c>
      <c r="AS3337" s="117">
        <v>4116802</v>
      </c>
      <c r="AT3337" s="117"/>
      <c r="AU3337" s="117"/>
    </row>
    <row r="3338" spans="43:47" ht="30" customHeight="1">
      <c r="AQ3338" s="117" t="s">
        <v>71</v>
      </c>
      <c r="AR3338" s="117" t="s">
        <v>3771</v>
      </c>
      <c r="AS3338" s="117">
        <v>4116901</v>
      </c>
      <c r="AT3338" s="117"/>
      <c r="AU3338" s="117"/>
    </row>
    <row r="3339" spans="43:47" ht="30" customHeight="1">
      <c r="AQ3339" s="117" t="s">
        <v>71</v>
      </c>
      <c r="AR3339" s="117" t="s">
        <v>3777</v>
      </c>
      <c r="AS3339" s="117">
        <v>4116950</v>
      </c>
      <c r="AT3339" s="117"/>
      <c r="AU3339" s="117"/>
    </row>
    <row r="3340" spans="43:47" ht="30" customHeight="1">
      <c r="AQ3340" s="117" t="s">
        <v>71</v>
      </c>
      <c r="AR3340" s="117" t="s">
        <v>3784</v>
      </c>
      <c r="AS3340" s="117">
        <v>4117008</v>
      </c>
      <c r="AT3340" s="117"/>
      <c r="AU3340" s="117"/>
    </row>
    <row r="3341" spans="43:47" ht="30" customHeight="1">
      <c r="AQ3341" s="117" t="s">
        <v>71</v>
      </c>
      <c r="AR3341" s="117" t="s">
        <v>3791</v>
      </c>
      <c r="AS3341" s="117">
        <v>4117057</v>
      </c>
      <c r="AT3341" s="117"/>
      <c r="AU3341" s="117"/>
    </row>
    <row r="3342" spans="43:47" ht="30" customHeight="1">
      <c r="AQ3342" s="117" t="s">
        <v>71</v>
      </c>
      <c r="AR3342" s="117" t="s">
        <v>3798</v>
      </c>
      <c r="AS3342" s="117">
        <v>4117107</v>
      </c>
      <c r="AT3342" s="117"/>
      <c r="AU3342" s="117"/>
    </row>
    <row r="3343" spans="43:47" ht="30" customHeight="1">
      <c r="AQ3343" s="117" t="s">
        <v>71</v>
      </c>
      <c r="AR3343" s="117" t="s">
        <v>1872</v>
      </c>
      <c r="AS3343" s="117">
        <v>4117206</v>
      </c>
      <c r="AT3343" s="117"/>
      <c r="AU3343" s="117"/>
    </row>
    <row r="3344" spans="43:47" ht="30" customHeight="1">
      <c r="AQ3344" s="117" t="s">
        <v>71</v>
      </c>
      <c r="AR3344" s="117" t="s">
        <v>3811</v>
      </c>
      <c r="AS3344" s="117">
        <v>4117255</v>
      </c>
      <c r="AT3344" s="117"/>
      <c r="AU3344" s="117"/>
    </row>
    <row r="3345" spans="43:47" ht="30" customHeight="1">
      <c r="AQ3345" s="117" t="s">
        <v>71</v>
      </c>
      <c r="AR3345" s="117" t="s">
        <v>3818</v>
      </c>
      <c r="AS3345" s="117">
        <v>4117214</v>
      </c>
      <c r="AT3345" s="117"/>
      <c r="AU3345" s="117"/>
    </row>
    <row r="3346" spans="43:47" ht="30" customHeight="1">
      <c r="AQ3346" s="117" t="s">
        <v>71</v>
      </c>
      <c r="AR3346" s="117" t="s">
        <v>3825</v>
      </c>
      <c r="AS3346" s="117">
        <v>4117222</v>
      </c>
      <c r="AT3346" s="117"/>
      <c r="AU3346" s="117"/>
    </row>
    <row r="3347" spans="43:47" ht="30" customHeight="1">
      <c r="AQ3347" s="117" t="s">
        <v>71</v>
      </c>
      <c r="AR3347" s="117" t="s">
        <v>3832</v>
      </c>
      <c r="AS3347" s="117">
        <v>4117271</v>
      </c>
      <c r="AT3347" s="117"/>
      <c r="AU3347" s="117"/>
    </row>
    <row r="3348" spans="43:47" ht="30" customHeight="1">
      <c r="AQ3348" s="117" t="s">
        <v>71</v>
      </c>
      <c r="AR3348" s="117" t="s">
        <v>3838</v>
      </c>
      <c r="AS3348" s="117">
        <v>4117297</v>
      </c>
      <c r="AT3348" s="117"/>
      <c r="AU3348" s="117"/>
    </row>
    <row r="3349" spans="43:47" ht="30" customHeight="1">
      <c r="AQ3349" s="117" t="s">
        <v>71</v>
      </c>
      <c r="AR3349" s="117" t="s">
        <v>3845</v>
      </c>
      <c r="AS3349" s="117">
        <v>4117305</v>
      </c>
      <c r="AT3349" s="117"/>
      <c r="AU3349" s="117"/>
    </row>
    <row r="3350" spans="43:47" ht="30" customHeight="1">
      <c r="AQ3350" s="117" t="s">
        <v>71</v>
      </c>
      <c r="AR3350" s="117" t="s">
        <v>3851</v>
      </c>
      <c r="AS3350" s="117">
        <v>4117404</v>
      </c>
      <c r="AT3350" s="117"/>
      <c r="AU3350" s="117"/>
    </row>
    <row r="3351" spans="43:47" ht="30" customHeight="1">
      <c r="AQ3351" s="117" t="s">
        <v>71</v>
      </c>
      <c r="AR3351" s="117" t="s">
        <v>3857</v>
      </c>
      <c r="AS3351" s="117">
        <v>4117453</v>
      </c>
      <c r="AT3351" s="117"/>
      <c r="AU3351" s="117"/>
    </row>
    <row r="3352" spans="43:47" ht="30" customHeight="1">
      <c r="AQ3352" s="117" t="s">
        <v>71</v>
      </c>
      <c r="AR3352" s="117" t="s">
        <v>3863</v>
      </c>
      <c r="AS3352" s="117">
        <v>4117503</v>
      </c>
      <c r="AT3352" s="117"/>
      <c r="AU3352" s="117"/>
    </row>
    <row r="3353" spans="43:47" ht="30" customHeight="1">
      <c r="AQ3353" s="117" t="s">
        <v>71</v>
      </c>
      <c r="AR3353" s="117" t="s">
        <v>2020</v>
      </c>
      <c r="AS3353" s="117">
        <v>4117602</v>
      </c>
      <c r="AT3353" s="117"/>
      <c r="AU3353" s="117"/>
    </row>
    <row r="3354" spans="43:47" ht="30" customHeight="1">
      <c r="AQ3354" s="117" t="s">
        <v>71</v>
      </c>
      <c r="AR3354" s="117" t="s">
        <v>3343</v>
      </c>
      <c r="AS3354" s="117">
        <v>4117701</v>
      </c>
      <c r="AT3354" s="117"/>
      <c r="AU3354" s="117"/>
    </row>
    <row r="3355" spans="43:47" ht="30" customHeight="1">
      <c r="AQ3355" s="117" t="s">
        <v>71</v>
      </c>
      <c r="AR3355" s="117" t="s">
        <v>3879</v>
      </c>
      <c r="AS3355" s="117">
        <v>4117800</v>
      </c>
      <c r="AT3355" s="117"/>
      <c r="AU3355" s="117"/>
    </row>
    <row r="3356" spans="43:47" ht="30" customHeight="1">
      <c r="AQ3356" s="117" t="s">
        <v>71</v>
      </c>
      <c r="AR3356" s="117" t="s">
        <v>3885</v>
      </c>
      <c r="AS3356" s="117">
        <v>4117909</v>
      </c>
      <c r="AT3356" s="117"/>
      <c r="AU3356" s="117"/>
    </row>
    <row r="3357" spans="43:47" ht="30" customHeight="1">
      <c r="AQ3357" s="117" t="s">
        <v>71</v>
      </c>
      <c r="AR3357" s="117" t="s">
        <v>3891</v>
      </c>
      <c r="AS3357" s="117">
        <v>4118006</v>
      </c>
      <c r="AT3357" s="117"/>
      <c r="AU3357" s="117"/>
    </row>
    <row r="3358" spans="43:47" ht="30" customHeight="1">
      <c r="AQ3358" s="117" t="s">
        <v>71</v>
      </c>
      <c r="AR3358" s="117" t="s">
        <v>3897</v>
      </c>
      <c r="AS3358" s="117">
        <v>4118105</v>
      </c>
      <c r="AT3358" s="117"/>
      <c r="AU3358" s="117"/>
    </row>
    <row r="3359" spans="43:47" ht="30" customHeight="1">
      <c r="AQ3359" s="117" t="s">
        <v>71</v>
      </c>
      <c r="AR3359" s="117" t="s">
        <v>3903</v>
      </c>
      <c r="AS3359" s="117">
        <v>4118204</v>
      </c>
      <c r="AT3359" s="117"/>
      <c r="AU3359" s="117"/>
    </row>
    <row r="3360" spans="43:47" ht="30" customHeight="1">
      <c r="AQ3360" s="117" t="s">
        <v>71</v>
      </c>
      <c r="AR3360" s="117" t="s">
        <v>3909</v>
      </c>
      <c r="AS3360" s="117">
        <v>4118303</v>
      </c>
      <c r="AT3360" s="117"/>
      <c r="AU3360" s="117"/>
    </row>
    <row r="3361" spans="43:47" ht="30" customHeight="1">
      <c r="AQ3361" s="117" t="s">
        <v>71</v>
      </c>
      <c r="AR3361" s="117" t="s">
        <v>3914</v>
      </c>
      <c r="AS3361" s="117">
        <v>4118402</v>
      </c>
      <c r="AT3361" s="117"/>
      <c r="AU3361" s="117"/>
    </row>
    <row r="3362" spans="43:47" ht="30" customHeight="1">
      <c r="AQ3362" s="117" t="s">
        <v>71</v>
      </c>
      <c r="AR3362" s="117" t="s">
        <v>3920</v>
      </c>
      <c r="AS3362" s="117">
        <v>4118451</v>
      </c>
      <c r="AT3362" s="117"/>
      <c r="AU3362" s="117"/>
    </row>
    <row r="3363" spans="43:47" ht="30" customHeight="1">
      <c r="AQ3363" s="117" t="s">
        <v>71</v>
      </c>
      <c r="AR3363" s="117" t="s">
        <v>3926</v>
      </c>
      <c r="AS3363" s="117">
        <v>4118501</v>
      </c>
      <c r="AT3363" s="117"/>
      <c r="AU3363" s="117"/>
    </row>
    <row r="3364" spans="43:47" ht="30" customHeight="1">
      <c r="AQ3364" s="117" t="s">
        <v>71</v>
      </c>
      <c r="AR3364" s="117" t="s">
        <v>3932</v>
      </c>
      <c r="AS3364" s="117">
        <v>4118600</v>
      </c>
      <c r="AT3364" s="117"/>
      <c r="AU3364" s="117"/>
    </row>
    <row r="3365" spans="43:47" ht="30" customHeight="1">
      <c r="AQ3365" s="117" t="s">
        <v>71</v>
      </c>
      <c r="AR3365" s="117" t="s">
        <v>3938</v>
      </c>
      <c r="AS3365" s="117">
        <v>4118709</v>
      </c>
      <c r="AT3365" s="117"/>
      <c r="AU3365" s="117"/>
    </row>
    <row r="3366" spans="43:47" ht="30" customHeight="1">
      <c r="AQ3366" s="117" t="s">
        <v>71</v>
      </c>
      <c r="AR3366" s="117" t="s">
        <v>3944</v>
      </c>
      <c r="AS3366" s="117">
        <v>4118808</v>
      </c>
      <c r="AT3366" s="117"/>
      <c r="AU3366" s="117"/>
    </row>
    <row r="3367" spans="43:47" ht="30" customHeight="1">
      <c r="AQ3367" s="117" t="s">
        <v>71</v>
      </c>
      <c r="AR3367" s="117" t="s">
        <v>3950</v>
      </c>
      <c r="AS3367" s="117">
        <v>4118857</v>
      </c>
      <c r="AT3367" s="117"/>
      <c r="AU3367" s="117"/>
    </row>
    <row r="3368" spans="43:47" ht="30" customHeight="1">
      <c r="AQ3368" s="117" t="s">
        <v>71</v>
      </c>
      <c r="AR3368" s="117" t="s">
        <v>3956</v>
      </c>
      <c r="AS3368" s="117">
        <v>4118907</v>
      </c>
      <c r="AT3368" s="117"/>
      <c r="AU3368" s="117"/>
    </row>
    <row r="3369" spans="43:47" ht="30" customHeight="1">
      <c r="AQ3369" s="117" t="s">
        <v>71</v>
      </c>
      <c r="AR3369" s="117" t="s">
        <v>3961</v>
      </c>
      <c r="AS3369" s="117">
        <v>4119004</v>
      </c>
      <c r="AT3369" s="117"/>
      <c r="AU3369" s="117"/>
    </row>
    <row r="3370" spans="43:47" ht="30" customHeight="1">
      <c r="AQ3370" s="117" t="s">
        <v>71</v>
      </c>
      <c r="AR3370" s="117" t="s">
        <v>3967</v>
      </c>
      <c r="AS3370" s="117">
        <v>4119103</v>
      </c>
      <c r="AT3370" s="117"/>
      <c r="AU3370" s="117"/>
    </row>
    <row r="3371" spans="43:47" ht="30" customHeight="1">
      <c r="AQ3371" s="117" t="s">
        <v>71</v>
      </c>
      <c r="AR3371" s="117" t="s">
        <v>3972</v>
      </c>
      <c r="AS3371" s="117">
        <v>4119152</v>
      </c>
      <c r="AT3371" s="117"/>
      <c r="AU3371" s="117"/>
    </row>
    <row r="3372" spans="43:47" ht="30" customHeight="1">
      <c r="AQ3372" s="117" t="s">
        <v>71</v>
      </c>
      <c r="AR3372" s="117" t="s">
        <v>3977</v>
      </c>
      <c r="AS3372" s="117">
        <v>4119251</v>
      </c>
      <c r="AT3372" s="117"/>
      <c r="AU3372" s="117"/>
    </row>
    <row r="3373" spans="43:47" ht="30" customHeight="1">
      <c r="AQ3373" s="117" t="s">
        <v>71</v>
      </c>
      <c r="AR3373" s="117" t="s">
        <v>3983</v>
      </c>
      <c r="AS3373" s="117">
        <v>4119202</v>
      </c>
      <c r="AT3373" s="117"/>
      <c r="AU3373" s="117"/>
    </row>
    <row r="3374" spans="43:47" ht="30" customHeight="1">
      <c r="AQ3374" s="117" t="s">
        <v>71</v>
      </c>
      <c r="AR3374" s="117" t="s">
        <v>1270</v>
      </c>
      <c r="AS3374" s="117">
        <v>4119301</v>
      </c>
      <c r="AT3374" s="117"/>
      <c r="AU3374" s="117"/>
    </row>
    <row r="3375" spans="43:47" ht="30" customHeight="1">
      <c r="AQ3375" s="117" t="s">
        <v>71</v>
      </c>
      <c r="AR3375" s="117" t="s">
        <v>3994</v>
      </c>
      <c r="AS3375" s="117">
        <v>4119400</v>
      </c>
      <c r="AT3375" s="117"/>
      <c r="AU3375" s="117"/>
    </row>
    <row r="3376" spans="43:47" ht="30" customHeight="1">
      <c r="AQ3376" s="117" t="s">
        <v>71</v>
      </c>
      <c r="AR3376" s="117" t="s">
        <v>3999</v>
      </c>
      <c r="AS3376" s="117">
        <v>4119509</v>
      </c>
      <c r="AT3376" s="117"/>
      <c r="AU3376" s="117"/>
    </row>
    <row r="3377" spans="43:47" ht="30" customHeight="1">
      <c r="AQ3377" s="117" t="s">
        <v>71</v>
      </c>
      <c r="AR3377" s="117" t="s">
        <v>4005</v>
      </c>
      <c r="AS3377" s="117">
        <v>4119608</v>
      </c>
      <c r="AT3377" s="117"/>
      <c r="AU3377" s="117"/>
    </row>
    <row r="3378" spans="43:47" ht="30" customHeight="1">
      <c r="AQ3378" s="117" t="s">
        <v>71</v>
      </c>
      <c r="AR3378" s="117" t="s">
        <v>4011</v>
      </c>
      <c r="AS3378" s="117">
        <v>4119657</v>
      </c>
      <c r="AT3378" s="117"/>
      <c r="AU3378" s="117"/>
    </row>
    <row r="3379" spans="43:47" ht="30" customHeight="1">
      <c r="AQ3379" s="117" t="s">
        <v>71</v>
      </c>
      <c r="AR3379" s="117" t="s">
        <v>4017</v>
      </c>
      <c r="AS3379" s="117">
        <v>4119707</v>
      </c>
      <c r="AT3379" s="117"/>
      <c r="AU3379" s="117"/>
    </row>
    <row r="3380" spans="43:47" ht="30" customHeight="1">
      <c r="AQ3380" s="117" t="s">
        <v>71</v>
      </c>
      <c r="AR3380" s="117" t="s">
        <v>4022</v>
      </c>
      <c r="AS3380" s="117">
        <v>4119806</v>
      </c>
      <c r="AT3380" s="117"/>
      <c r="AU3380" s="117"/>
    </row>
    <row r="3381" spans="43:47" ht="30" customHeight="1">
      <c r="AQ3381" s="117" t="s">
        <v>71</v>
      </c>
      <c r="AR3381" s="117" t="s">
        <v>4028</v>
      </c>
      <c r="AS3381" s="117">
        <v>4119905</v>
      </c>
      <c r="AT3381" s="117"/>
      <c r="AU3381" s="117"/>
    </row>
    <row r="3382" spans="43:47" ht="30" customHeight="1">
      <c r="AQ3382" s="117" t="s">
        <v>71</v>
      </c>
      <c r="AR3382" s="117" t="s">
        <v>4034</v>
      </c>
      <c r="AS3382" s="117">
        <v>4119954</v>
      </c>
      <c r="AT3382" s="117"/>
      <c r="AU3382" s="117"/>
    </row>
    <row r="3383" spans="43:47" ht="30" customHeight="1">
      <c r="AQ3383" s="117" t="s">
        <v>71</v>
      </c>
      <c r="AR3383" s="117" t="s">
        <v>4039</v>
      </c>
      <c r="AS3383" s="117">
        <v>4120002</v>
      </c>
      <c r="AT3383" s="117"/>
      <c r="AU3383" s="117"/>
    </row>
    <row r="3384" spans="43:47" ht="30" customHeight="1">
      <c r="AQ3384" s="117" t="s">
        <v>71</v>
      </c>
      <c r="AR3384" s="117" t="s">
        <v>4045</v>
      </c>
      <c r="AS3384" s="117">
        <v>4120101</v>
      </c>
      <c r="AT3384" s="117"/>
      <c r="AU3384" s="117"/>
    </row>
    <row r="3385" spans="43:47" ht="30" customHeight="1">
      <c r="AQ3385" s="117" t="s">
        <v>71</v>
      </c>
      <c r="AR3385" s="117" t="s">
        <v>4051</v>
      </c>
      <c r="AS3385" s="117">
        <v>4120150</v>
      </c>
      <c r="AT3385" s="117"/>
      <c r="AU3385" s="117"/>
    </row>
    <row r="3386" spans="43:47" ht="30" customHeight="1">
      <c r="AQ3386" s="117" t="s">
        <v>71</v>
      </c>
      <c r="AR3386" s="117" t="s">
        <v>4056</v>
      </c>
      <c r="AS3386" s="117">
        <v>4120200</v>
      </c>
      <c r="AT3386" s="117"/>
      <c r="AU3386" s="117"/>
    </row>
    <row r="3387" spans="43:47" ht="30" customHeight="1">
      <c r="AQ3387" s="117" t="s">
        <v>71</v>
      </c>
      <c r="AR3387" s="117" t="s">
        <v>4062</v>
      </c>
      <c r="AS3387" s="117">
        <v>4120309</v>
      </c>
      <c r="AT3387" s="117"/>
      <c r="AU3387" s="117"/>
    </row>
    <row r="3388" spans="43:47" ht="30" customHeight="1">
      <c r="AQ3388" s="117" t="s">
        <v>71</v>
      </c>
      <c r="AR3388" s="117" t="s">
        <v>4068</v>
      </c>
      <c r="AS3388" s="117">
        <v>4120333</v>
      </c>
      <c r="AT3388" s="117"/>
      <c r="AU3388" s="117"/>
    </row>
    <row r="3389" spans="43:47" ht="30" customHeight="1">
      <c r="AQ3389" s="117" t="s">
        <v>71</v>
      </c>
      <c r="AR3389" s="117" t="s">
        <v>4074</v>
      </c>
      <c r="AS3389" s="117">
        <v>4120358</v>
      </c>
      <c r="AT3389" s="117"/>
      <c r="AU3389" s="117"/>
    </row>
    <row r="3390" spans="43:47" ht="30" customHeight="1">
      <c r="AQ3390" s="117" t="s">
        <v>71</v>
      </c>
      <c r="AR3390" s="117" t="s">
        <v>4079</v>
      </c>
      <c r="AS3390" s="117">
        <v>4120408</v>
      </c>
      <c r="AT3390" s="117"/>
      <c r="AU3390" s="117"/>
    </row>
    <row r="3391" spans="43:47" ht="30" customHeight="1">
      <c r="AQ3391" s="117" t="s">
        <v>71</v>
      </c>
      <c r="AR3391" s="117" t="s">
        <v>4085</v>
      </c>
      <c r="AS3391" s="117">
        <v>4120507</v>
      </c>
      <c r="AT3391" s="117"/>
      <c r="AU3391" s="117"/>
    </row>
    <row r="3392" spans="43:47" ht="30" customHeight="1">
      <c r="AQ3392" s="117" t="s">
        <v>71</v>
      </c>
      <c r="AR3392" s="117" t="s">
        <v>4090</v>
      </c>
      <c r="AS3392" s="117">
        <v>4120606</v>
      </c>
      <c r="AT3392" s="117"/>
      <c r="AU3392" s="117"/>
    </row>
    <row r="3393" spans="43:47" ht="30" customHeight="1">
      <c r="AQ3393" s="117" t="s">
        <v>71</v>
      </c>
      <c r="AR3393" s="117" t="s">
        <v>4096</v>
      </c>
      <c r="AS3393" s="117">
        <v>4120655</v>
      </c>
      <c r="AT3393" s="117"/>
      <c r="AU3393" s="117"/>
    </row>
    <row r="3394" spans="43:47" ht="30" customHeight="1">
      <c r="AQ3394" s="117" t="s">
        <v>71</v>
      </c>
      <c r="AR3394" s="117" t="s">
        <v>4102</v>
      </c>
      <c r="AS3394" s="117">
        <v>4120705</v>
      </c>
      <c r="AT3394" s="117"/>
      <c r="AU3394" s="117"/>
    </row>
    <row r="3395" spans="43:47" ht="30" customHeight="1">
      <c r="AQ3395" s="117" t="s">
        <v>71</v>
      </c>
      <c r="AR3395" s="117" t="s">
        <v>4108</v>
      </c>
      <c r="AS3395" s="117">
        <v>4120804</v>
      </c>
      <c r="AT3395" s="117"/>
      <c r="AU3395" s="117"/>
    </row>
    <row r="3396" spans="43:47" ht="30" customHeight="1">
      <c r="AQ3396" s="117" t="s">
        <v>71</v>
      </c>
      <c r="AR3396" s="117" t="s">
        <v>4113</v>
      </c>
      <c r="AS3396" s="117">
        <v>4120853</v>
      </c>
      <c r="AT3396" s="117"/>
      <c r="AU3396" s="117"/>
    </row>
    <row r="3397" spans="43:47" ht="30" customHeight="1">
      <c r="AQ3397" s="117" t="s">
        <v>71</v>
      </c>
      <c r="AR3397" s="117" t="s">
        <v>4119</v>
      </c>
      <c r="AS3397" s="117">
        <v>4120903</v>
      </c>
      <c r="AT3397" s="117"/>
      <c r="AU3397" s="117"/>
    </row>
    <row r="3398" spans="43:47" ht="30" customHeight="1">
      <c r="AQ3398" s="117" t="s">
        <v>71</v>
      </c>
      <c r="AR3398" s="117" t="s">
        <v>4125</v>
      </c>
      <c r="AS3398" s="117">
        <v>4121000</v>
      </c>
      <c r="AT3398" s="117"/>
      <c r="AU3398" s="117"/>
    </row>
    <row r="3399" spans="43:47" ht="30" customHeight="1">
      <c r="AQ3399" s="117" t="s">
        <v>71</v>
      </c>
      <c r="AR3399" s="117" t="s">
        <v>4131</v>
      </c>
      <c r="AS3399" s="117">
        <v>4121109</v>
      </c>
      <c r="AT3399" s="117"/>
      <c r="AU3399" s="117"/>
    </row>
    <row r="3400" spans="43:47" ht="30" customHeight="1">
      <c r="AQ3400" s="117" t="s">
        <v>71</v>
      </c>
      <c r="AR3400" s="117" t="s">
        <v>4137</v>
      </c>
      <c r="AS3400" s="117">
        <v>4121208</v>
      </c>
      <c r="AT3400" s="117"/>
      <c r="AU3400" s="117"/>
    </row>
    <row r="3401" spans="43:47" ht="30" customHeight="1">
      <c r="AQ3401" s="117" t="s">
        <v>71</v>
      </c>
      <c r="AR3401" s="117" t="s">
        <v>4142</v>
      </c>
      <c r="AS3401" s="117">
        <v>4121257</v>
      </c>
      <c r="AT3401" s="117"/>
      <c r="AU3401" s="117"/>
    </row>
    <row r="3402" spans="43:47" ht="30" customHeight="1">
      <c r="AQ3402" s="117" t="s">
        <v>71</v>
      </c>
      <c r="AR3402" s="117" t="s">
        <v>4147</v>
      </c>
      <c r="AS3402" s="117">
        <v>4121307</v>
      </c>
      <c r="AT3402" s="117"/>
      <c r="AU3402" s="117"/>
    </row>
    <row r="3403" spans="43:47" ht="30" customHeight="1">
      <c r="AQ3403" s="117" t="s">
        <v>71</v>
      </c>
      <c r="AR3403" s="117" t="s">
        <v>4152</v>
      </c>
      <c r="AS3403" s="117">
        <v>4121356</v>
      </c>
      <c r="AT3403" s="117"/>
      <c r="AU3403" s="117"/>
    </row>
    <row r="3404" spans="43:47" ht="30" customHeight="1">
      <c r="AQ3404" s="117" t="s">
        <v>71</v>
      </c>
      <c r="AR3404" s="117" t="s">
        <v>4157</v>
      </c>
      <c r="AS3404" s="117">
        <v>4121406</v>
      </c>
      <c r="AT3404" s="117"/>
      <c r="AU3404" s="117"/>
    </row>
    <row r="3405" spans="43:47" ht="30" customHeight="1">
      <c r="AQ3405" s="117" t="s">
        <v>71</v>
      </c>
      <c r="AR3405" s="117" t="s">
        <v>4162</v>
      </c>
      <c r="AS3405" s="117">
        <v>4121505</v>
      </c>
      <c r="AT3405" s="117"/>
      <c r="AU3405" s="117"/>
    </row>
    <row r="3406" spans="43:47" ht="30" customHeight="1">
      <c r="AQ3406" s="117" t="s">
        <v>71</v>
      </c>
      <c r="AR3406" s="117" t="s">
        <v>4167</v>
      </c>
      <c r="AS3406" s="117">
        <v>4121604</v>
      </c>
      <c r="AT3406" s="117"/>
      <c r="AU3406" s="117"/>
    </row>
    <row r="3407" spans="43:47" ht="30" customHeight="1">
      <c r="AQ3407" s="117" t="s">
        <v>71</v>
      </c>
      <c r="AR3407" s="117" t="s">
        <v>4172</v>
      </c>
      <c r="AS3407" s="117">
        <v>4121703</v>
      </c>
      <c r="AT3407" s="117"/>
      <c r="AU3407" s="117"/>
    </row>
    <row r="3408" spans="43:47" ht="30" customHeight="1">
      <c r="AQ3408" s="117" t="s">
        <v>71</v>
      </c>
      <c r="AR3408" s="117" t="s">
        <v>4177</v>
      </c>
      <c r="AS3408" s="117">
        <v>4121752</v>
      </c>
      <c r="AT3408" s="117"/>
      <c r="AU3408" s="117"/>
    </row>
    <row r="3409" spans="43:47" ht="30" customHeight="1">
      <c r="AQ3409" s="117" t="s">
        <v>71</v>
      </c>
      <c r="AR3409" s="117" t="s">
        <v>4182</v>
      </c>
      <c r="AS3409" s="117">
        <v>4121802</v>
      </c>
      <c r="AT3409" s="117"/>
      <c r="AU3409" s="117"/>
    </row>
    <row r="3410" spans="43:47" ht="30" customHeight="1">
      <c r="AQ3410" s="117" t="s">
        <v>71</v>
      </c>
      <c r="AR3410" s="117" t="s">
        <v>4187</v>
      </c>
      <c r="AS3410" s="117">
        <v>4121901</v>
      </c>
      <c r="AT3410" s="117"/>
      <c r="AU3410" s="117"/>
    </row>
    <row r="3411" spans="43:47" ht="30" customHeight="1">
      <c r="AQ3411" s="117" t="s">
        <v>71</v>
      </c>
      <c r="AR3411" s="117" t="s">
        <v>4191</v>
      </c>
      <c r="AS3411" s="117">
        <v>4122008</v>
      </c>
      <c r="AT3411" s="117"/>
      <c r="AU3411" s="117"/>
    </row>
    <row r="3412" spans="43:47" ht="30" customHeight="1">
      <c r="AQ3412" s="117" t="s">
        <v>71</v>
      </c>
      <c r="AR3412" s="117" t="s">
        <v>4196</v>
      </c>
      <c r="AS3412" s="117">
        <v>4122107</v>
      </c>
      <c r="AT3412" s="117"/>
      <c r="AU3412" s="117"/>
    </row>
    <row r="3413" spans="43:47" ht="30" customHeight="1">
      <c r="AQ3413" s="117" t="s">
        <v>71</v>
      </c>
      <c r="AR3413" s="117" t="s">
        <v>4201</v>
      </c>
      <c r="AS3413" s="117">
        <v>4122156</v>
      </c>
      <c r="AT3413" s="117"/>
      <c r="AU3413" s="117"/>
    </row>
    <row r="3414" spans="43:47" ht="30" customHeight="1">
      <c r="AQ3414" s="117" t="s">
        <v>71</v>
      </c>
      <c r="AR3414" s="117" t="s">
        <v>4206</v>
      </c>
      <c r="AS3414" s="117">
        <v>4122172</v>
      </c>
      <c r="AT3414" s="117"/>
      <c r="AU3414" s="117"/>
    </row>
    <row r="3415" spans="43:47" ht="30" customHeight="1">
      <c r="AQ3415" s="117" t="s">
        <v>71</v>
      </c>
      <c r="AR3415" s="117" t="s">
        <v>4211</v>
      </c>
      <c r="AS3415" s="117">
        <v>4122206</v>
      </c>
      <c r="AT3415" s="117"/>
      <c r="AU3415" s="117"/>
    </row>
    <row r="3416" spans="43:47" ht="30" customHeight="1">
      <c r="AQ3416" s="117" t="s">
        <v>71</v>
      </c>
      <c r="AR3416" s="117" t="s">
        <v>1576</v>
      </c>
      <c r="AS3416" s="117">
        <v>4122305</v>
      </c>
      <c r="AT3416" s="117"/>
      <c r="AU3416" s="117"/>
    </row>
    <row r="3417" spans="43:47" ht="30" customHeight="1">
      <c r="AQ3417" s="117" t="s">
        <v>71</v>
      </c>
      <c r="AR3417" s="117" t="s">
        <v>4220</v>
      </c>
      <c r="AS3417" s="117">
        <v>4122404</v>
      </c>
      <c r="AT3417" s="117"/>
      <c r="AU3417" s="117"/>
    </row>
    <row r="3418" spans="43:47" ht="30" customHeight="1">
      <c r="AQ3418" s="117" t="s">
        <v>71</v>
      </c>
      <c r="AR3418" s="117" t="s">
        <v>4224</v>
      </c>
      <c r="AS3418" s="117">
        <v>4122503</v>
      </c>
      <c r="AT3418" s="117"/>
      <c r="AU3418" s="117"/>
    </row>
    <row r="3419" spans="43:47" ht="30" customHeight="1">
      <c r="AQ3419" s="117" t="s">
        <v>71</v>
      </c>
      <c r="AR3419" s="117" t="s">
        <v>4229</v>
      </c>
      <c r="AS3419" s="117">
        <v>4122602</v>
      </c>
      <c r="AT3419" s="117"/>
      <c r="AU3419" s="117"/>
    </row>
    <row r="3420" spans="43:47" ht="30" customHeight="1">
      <c r="AQ3420" s="117" t="s">
        <v>71</v>
      </c>
      <c r="AR3420" s="117" t="s">
        <v>4234</v>
      </c>
      <c r="AS3420" s="117">
        <v>4122651</v>
      </c>
      <c r="AT3420" s="117"/>
      <c r="AU3420" s="117"/>
    </row>
    <row r="3421" spans="43:47" ht="30" customHeight="1">
      <c r="AQ3421" s="117" t="s">
        <v>71</v>
      </c>
      <c r="AR3421" s="117" t="s">
        <v>4238</v>
      </c>
      <c r="AS3421" s="117">
        <v>4122701</v>
      </c>
      <c r="AT3421" s="117"/>
      <c r="AU3421" s="117"/>
    </row>
    <row r="3422" spans="43:47" ht="30" customHeight="1">
      <c r="AQ3422" s="117" t="s">
        <v>71</v>
      </c>
      <c r="AR3422" s="117" t="s">
        <v>4243</v>
      </c>
      <c r="AS3422" s="117">
        <v>4122800</v>
      </c>
      <c r="AT3422" s="117"/>
      <c r="AU3422" s="117"/>
    </row>
    <row r="3423" spans="43:47" ht="30" customHeight="1">
      <c r="AQ3423" s="117" t="s">
        <v>71</v>
      </c>
      <c r="AR3423" s="117" t="s">
        <v>4248</v>
      </c>
      <c r="AS3423" s="117">
        <v>4122909</v>
      </c>
      <c r="AT3423" s="117"/>
      <c r="AU3423" s="117"/>
    </row>
    <row r="3424" spans="43:47" ht="30" customHeight="1">
      <c r="AQ3424" s="117" t="s">
        <v>71</v>
      </c>
      <c r="AR3424" s="117" t="s">
        <v>4252</v>
      </c>
      <c r="AS3424" s="117">
        <v>4123006</v>
      </c>
      <c r="AT3424" s="117"/>
      <c r="AU3424" s="117"/>
    </row>
    <row r="3425" spans="43:47" ht="30" customHeight="1">
      <c r="AQ3425" s="117" t="s">
        <v>71</v>
      </c>
      <c r="AR3425" s="117" t="s">
        <v>4257</v>
      </c>
      <c r="AS3425" s="117">
        <v>4123105</v>
      </c>
      <c r="AT3425" s="117"/>
      <c r="AU3425" s="117"/>
    </row>
    <row r="3426" spans="43:47" ht="30" customHeight="1">
      <c r="AQ3426" s="117" t="s">
        <v>71</v>
      </c>
      <c r="AR3426" s="117" t="s">
        <v>4261</v>
      </c>
      <c r="AS3426" s="117">
        <v>4123204</v>
      </c>
      <c r="AT3426" s="117"/>
      <c r="AU3426" s="117"/>
    </row>
    <row r="3427" spans="43:47" ht="30" customHeight="1">
      <c r="AQ3427" s="117" t="s">
        <v>71</v>
      </c>
      <c r="AR3427" s="117" t="s">
        <v>4266</v>
      </c>
      <c r="AS3427" s="117">
        <v>4123303</v>
      </c>
      <c r="AT3427" s="117"/>
      <c r="AU3427" s="117"/>
    </row>
    <row r="3428" spans="43:47" ht="30" customHeight="1">
      <c r="AQ3428" s="117" t="s">
        <v>71</v>
      </c>
      <c r="AR3428" s="117" t="s">
        <v>4271</v>
      </c>
      <c r="AS3428" s="117">
        <v>4123402</v>
      </c>
      <c r="AT3428" s="117"/>
      <c r="AU3428" s="117"/>
    </row>
    <row r="3429" spans="43:47" ht="30" customHeight="1">
      <c r="AQ3429" s="117" t="s">
        <v>71</v>
      </c>
      <c r="AR3429" s="117" t="s">
        <v>3072</v>
      </c>
      <c r="AS3429" s="117">
        <v>4123501</v>
      </c>
      <c r="AT3429" s="117"/>
      <c r="AU3429" s="117"/>
    </row>
    <row r="3430" spans="43:47" ht="30" customHeight="1">
      <c r="AQ3430" s="117" t="s">
        <v>71</v>
      </c>
      <c r="AR3430" s="117" t="s">
        <v>3085</v>
      </c>
      <c r="AS3430" s="117">
        <v>4123600</v>
      </c>
      <c r="AT3430" s="117"/>
      <c r="AU3430" s="117"/>
    </row>
    <row r="3431" spans="43:47" ht="30" customHeight="1">
      <c r="AQ3431" s="117" t="s">
        <v>71</v>
      </c>
      <c r="AR3431" s="117" t="s">
        <v>4283</v>
      </c>
      <c r="AS3431" s="117">
        <v>4123709</v>
      </c>
      <c r="AT3431" s="117"/>
      <c r="AU3431" s="117"/>
    </row>
    <row r="3432" spans="43:47" ht="30" customHeight="1">
      <c r="AQ3432" s="117" t="s">
        <v>71</v>
      </c>
      <c r="AR3432" s="117" t="s">
        <v>4288</v>
      </c>
      <c r="AS3432" s="117">
        <v>4123808</v>
      </c>
      <c r="AT3432" s="117"/>
      <c r="AU3432" s="117"/>
    </row>
    <row r="3433" spans="43:47" ht="30" customHeight="1">
      <c r="AQ3433" s="117" t="s">
        <v>71</v>
      </c>
      <c r="AR3433" s="117" t="s">
        <v>4293</v>
      </c>
      <c r="AS3433" s="117">
        <v>4123824</v>
      </c>
      <c r="AT3433" s="117"/>
      <c r="AU3433" s="117"/>
    </row>
    <row r="3434" spans="43:47" ht="30" customHeight="1">
      <c r="AQ3434" s="117" t="s">
        <v>71</v>
      </c>
      <c r="AR3434" s="117" t="s">
        <v>4298</v>
      </c>
      <c r="AS3434" s="117">
        <v>4123857</v>
      </c>
      <c r="AT3434" s="117"/>
      <c r="AU3434" s="117"/>
    </row>
    <row r="3435" spans="43:47" ht="30" customHeight="1">
      <c r="AQ3435" s="117" t="s">
        <v>71</v>
      </c>
      <c r="AR3435" s="117" t="s">
        <v>4303</v>
      </c>
      <c r="AS3435" s="117">
        <v>4123907</v>
      </c>
      <c r="AT3435" s="117"/>
      <c r="AU3435" s="117"/>
    </row>
    <row r="3436" spans="43:47" ht="30" customHeight="1">
      <c r="AQ3436" s="117" t="s">
        <v>71</v>
      </c>
      <c r="AR3436" s="117" t="s">
        <v>4308</v>
      </c>
      <c r="AS3436" s="117">
        <v>4123956</v>
      </c>
      <c r="AT3436" s="117"/>
      <c r="AU3436" s="117"/>
    </row>
    <row r="3437" spans="43:47" ht="30" customHeight="1">
      <c r="AQ3437" s="117" t="s">
        <v>71</v>
      </c>
      <c r="AR3437" s="117" t="s">
        <v>4313</v>
      </c>
      <c r="AS3437" s="117">
        <v>4124020</v>
      </c>
      <c r="AT3437" s="117"/>
      <c r="AU3437" s="117"/>
    </row>
    <row r="3438" spans="43:47" ht="30" customHeight="1">
      <c r="AQ3438" s="117" t="s">
        <v>71</v>
      </c>
      <c r="AR3438" s="117" t="s">
        <v>4317</v>
      </c>
      <c r="AS3438" s="117">
        <v>4124053</v>
      </c>
      <c r="AT3438" s="117"/>
      <c r="AU3438" s="117"/>
    </row>
    <row r="3439" spans="43:47" ht="30" customHeight="1">
      <c r="AQ3439" s="117" t="s">
        <v>71</v>
      </c>
      <c r="AR3439" s="117" t="s">
        <v>4322</v>
      </c>
      <c r="AS3439" s="117">
        <v>4124004</v>
      </c>
      <c r="AT3439" s="117"/>
      <c r="AU3439" s="117"/>
    </row>
    <row r="3440" spans="43:47" ht="30" customHeight="1">
      <c r="AQ3440" s="117" t="s">
        <v>71</v>
      </c>
      <c r="AR3440" s="117" t="s">
        <v>4327</v>
      </c>
      <c r="AS3440" s="117">
        <v>4124103</v>
      </c>
      <c r="AT3440" s="117"/>
      <c r="AU3440" s="117"/>
    </row>
    <row r="3441" spans="43:47" ht="30" customHeight="1">
      <c r="AQ3441" s="117" t="s">
        <v>71</v>
      </c>
      <c r="AR3441" s="117" t="s">
        <v>4332</v>
      </c>
      <c r="AS3441" s="117">
        <v>4124202</v>
      </c>
      <c r="AT3441" s="117"/>
      <c r="AU3441" s="117"/>
    </row>
    <row r="3442" spans="43:47" ht="30" customHeight="1">
      <c r="AQ3442" s="117" t="s">
        <v>71</v>
      </c>
      <c r="AR3442" s="117" t="s">
        <v>4337</v>
      </c>
      <c r="AS3442" s="117">
        <v>4124301</v>
      </c>
      <c r="AT3442" s="117"/>
      <c r="AU3442" s="117"/>
    </row>
    <row r="3443" spans="43:47" ht="30" customHeight="1">
      <c r="AQ3443" s="117" t="s">
        <v>71</v>
      </c>
      <c r="AR3443" s="117" t="s">
        <v>4342</v>
      </c>
      <c r="AS3443" s="117">
        <v>4124400</v>
      </c>
      <c r="AT3443" s="117"/>
      <c r="AU3443" s="117"/>
    </row>
    <row r="3444" spans="43:47" ht="30" customHeight="1">
      <c r="AQ3444" s="117" t="s">
        <v>71</v>
      </c>
      <c r="AR3444" s="117" t="s">
        <v>4347</v>
      </c>
      <c r="AS3444" s="117">
        <v>4124509</v>
      </c>
      <c r="AT3444" s="117"/>
      <c r="AU3444" s="117"/>
    </row>
    <row r="3445" spans="43:47" ht="30" customHeight="1">
      <c r="AQ3445" s="117" t="s">
        <v>71</v>
      </c>
      <c r="AR3445" s="117" t="s">
        <v>4351</v>
      </c>
      <c r="AS3445" s="117">
        <v>4124608</v>
      </c>
      <c r="AT3445" s="117"/>
      <c r="AU3445" s="117"/>
    </row>
    <row r="3446" spans="43:47" ht="30" customHeight="1">
      <c r="AQ3446" s="117" t="s">
        <v>71</v>
      </c>
      <c r="AR3446" s="117" t="s">
        <v>4355</v>
      </c>
      <c r="AS3446" s="117">
        <v>4124707</v>
      </c>
      <c r="AT3446" s="117"/>
      <c r="AU3446" s="117"/>
    </row>
    <row r="3447" spans="43:47" ht="30" customHeight="1">
      <c r="AQ3447" s="117" t="s">
        <v>71</v>
      </c>
      <c r="AR3447" s="117" t="s">
        <v>2954</v>
      </c>
      <c r="AS3447" s="117">
        <v>4124806</v>
      </c>
      <c r="AT3447" s="117"/>
      <c r="AU3447" s="117"/>
    </row>
    <row r="3448" spans="43:47" ht="30" customHeight="1">
      <c r="AQ3448" s="117" t="s">
        <v>71</v>
      </c>
      <c r="AR3448" s="117" t="s">
        <v>4364</v>
      </c>
      <c r="AS3448" s="117">
        <v>4124905</v>
      </c>
      <c r="AT3448" s="117"/>
      <c r="AU3448" s="117"/>
    </row>
    <row r="3449" spans="43:47" ht="30" customHeight="1">
      <c r="AQ3449" s="117" t="s">
        <v>71</v>
      </c>
      <c r="AR3449" s="117" t="s">
        <v>4368</v>
      </c>
      <c r="AS3449" s="117">
        <v>4125001</v>
      </c>
      <c r="AT3449" s="117"/>
      <c r="AU3449" s="117"/>
    </row>
    <row r="3450" spans="43:47" ht="30" customHeight="1">
      <c r="AQ3450" s="117" t="s">
        <v>71</v>
      </c>
      <c r="AR3450" s="117" t="s">
        <v>4373</v>
      </c>
      <c r="AS3450" s="117">
        <v>4125100</v>
      </c>
      <c r="AT3450" s="117"/>
      <c r="AU3450" s="117"/>
    </row>
    <row r="3451" spans="43:47" ht="30" customHeight="1">
      <c r="AQ3451" s="117" t="s">
        <v>71</v>
      </c>
      <c r="AR3451" s="117" t="s">
        <v>4377</v>
      </c>
      <c r="AS3451" s="117">
        <v>4125308</v>
      </c>
      <c r="AT3451" s="117"/>
      <c r="AU3451" s="117"/>
    </row>
    <row r="3452" spans="43:47" ht="30" customHeight="1">
      <c r="AQ3452" s="117" t="s">
        <v>71</v>
      </c>
      <c r="AR3452" s="117" t="s">
        <v>4382</v>
      </c>
      <c r="AS3452" s="117">
        <v>4125357</v>
      </c>
      <c r="AT3452" s="117"/>
      <c r="AU3452" s="117"/>
    </row>
    <row r="3453" spans="43:47" ht="30" customHeight="1">
      <c r="AQ3453" s="117" t="s">
        <v>71</v>
      </c>
      <c r="AR3453" s="117" t="s">
        <v>4387</v>
      </c>
      <c r="AS3453" s="117">
        <v>4125209</v>
      </c>
      <c r="AT3453" s="117"/>
      <c r="AU3453" s="117"/>
    </row>
    <row r="3454" spans="43:47" ht="30" customHeight="1">
      <c r="AQ3454" s="117" t="s">
        <v>71</v>
      </c>
      <c r="AR3454" s="117" t="s">
        <v>4391</v>
      </c>
      <c r="AS3454" s="117">
        <v>4125407</v>
      </c>
      <c r="AT3454" s="117"/>
      <c r="AU3454" s="117"/>
    </row>
    <row r="3455" spans="43:47" ht="30" customHeight="1">
      <c r="AQ3455" s="117" t="s">
        <v>71</v>
      </c>
      <c r="AR3455" s="117" t="s">
        <v>4396</v>
      </c>
      <c r="AS3455" s="117">
        <v>4125456</v>
      </c>
      <c r="AT3455" s="117"/>
      <c r="AU3455" s="117"/>
    </row>
    <row r="3456" spans="43:47" ht="30" customHeight="1">
      <c r="AQ3456" s="117" t="s">
        <v>71</v>
      </c>
      <c r="AR3456" s="117" t="s">
        <v>4401</v>
      </c>
      <c r="AS3456" s="117">
        <v>4125506</v>
      </c>
      <c r="AT3456" s="117"/>
      <c r="AU3456" s="117"/>
    </row>
    <row r="3457" spans="43:47" ht="30" customHeight="1">
      <c r="AQ3457" s="117" t="s">
        <v>71</v>
      </c>
      <c r="AR3457" s="117" t="s">
        <v>4405</v>
      </c>
      <c r="AS3457" s="117">
        <v>4125555</v>
      </c>
      <c r="AT3457" s="117"/>
      <c r="AU3457" s="117"/>
    </row>
    <row r="3458" spans="43:47" ht="30" customHeight="1">
      <c r="AQ3458" s="117" t="s">
        <v>71</v>
      </c>
      <c r="AR3458" s="117" t="s">
        <v>4410</v>
      </c>
      <c r="AS3458" s="117">
        <v>4125605</v>
      </c>
      <c r="AT3458" s="117"/>
      <c r="AU3458" s="117"/>
    </row>
    <row r="3459" spans="43:47" ht="30" customHeight="1">
      <c r="AQ3459" s="117" t="s">
        <v>71</v>
      </c>
      <c r="AR3459" s="117" t="s">
        <v>4415</v>
      </c>
      <c r="AS3459" s="117">
        <v>4125704</v>
      </c>
      <c r="AT3459" s="117"/>
      <c r="AU3459" s="117"/>
    </row>
    <row r="3460" spans="43:47" ht="30" customHeight="1">
      <c r="AQ3460" s="117" t="s">
        <v>71</v>
      </c>
      <c r="AR3460" s="117" t="s">
        <v>4420</v>
      </c>
      <c r="AS3460" s="117">
        <v>4125753</v>
      </c>
      <c r="AT3460" s="117"/>
      <c r="AU3460" s="117"/>
    </row>
    <row r="3461" spans="43:47" ht="30" customHeight="1">
      <c r="AQ3461" s="117" t="s">
        <v>71</v>
      </c>
      <c r="AR3461" s="117" t="s">
        <v>4424</v>
      </c>
      <c r="AS3461" s="117">
        <v>4125803</v>
      </c>
      <c r="AT3461" s="117"/>
      <c r="AU3461" s="117"/>
    </row>
    <row r="3462" spans="43:47" ht="30" customHeight="1">
      <c r="AQ3462" s="117" t="s">
        <v>71</v>
      </c>
      <c r="AR3462" s="117" t="s">
        <v>4429</v>
      </c>
      <c r="AS3462" s="117">
        <v>4125902</v>
      </c>
      <c r="AT3462" s="117"/>
      <c r="AU3462" s="117"/>
    </row>
    <row r="3463" spans="43:47" ht="30" customHeight="1">
      <c r="AQ3463" s="117" t="s">
        <v>71</v>
      </c>
      <c r="AR3463" s="117" t="s">
        <v>4434</v>
      </c>
      <c r="AS3463" s="117">
        <v>4126009</v>
      </c>
      <c r="AT3463" s="117"/>
      <c r="AU3463" s="117"/>
    </row>
    <row r="3464" spans="43:47" ht="30" customHeight="1">
      <c r="AQ3464" s="117" t="s">
        <v>71</v>
      </c>
      <c r="AR3464" s="117" t="s">
        <v>2805</v>
      </c>
      <c r="AS3464" s="117">
        <v>4126108</v>
      </c>
      <c r="AT3464" s="117"/>
      <c r="AU3464" s="117"/>
    </row>
    <row r="3465" spans="43:47" ht="30" customHeight="1">
      <c r="AQ3465" s="117" t="s">
        <v>71</v>
      </c>
      <c r="AR3465" s="117" t="s">
        <v>4443</v>
      </c>
      <c r="AS3465" s="117">
        <v>4126207</v>
      </c>
      <c r="AT3465" s="117"/>
      <c r="AU3465" s="117"/>
    </row>
    <row r="3466" spans="43:47" ht="30" customHeight="1">
      <c r="AQ3466" s="117" t="s">
        <v>71</v>
      </c>
      <c r="AR3466" s="117" t="s">
        <v>4448</v>
      </c>
      <c r="AS3466" s="117">
        <v>4126256</v>
      </c>
      <c r="AT3466" s="117"/>
      <c r="AU3466" s="117"/>
    </row>
    <row r="3467" spans="43:47" ht="30" customHeight="1">
      <c r="AQ3467" s="117" t="s">
        <v>71</v>
      </c>
      <c r="AR3467" s="117" t="s">
        <v>4453</v>
      </c>
      <c r="AS3467" s="117">
        <v>4126272</v>
      </c>
      <c r="AT3467" s="117"/>
      <c r="AU3467" s="117"/>
    </row>
    <row r="3468" spans="43:47" ht="30" customHeight="1">
      <c r="AQ3468" s="117" t="s">
        <v>71</v>
      </c>
      <c r="AR3468" s="117" t="s">
        <v>4458</v>
      </c>
      <c r="AS3468" s="117">
        <v>4126306</v>
      </c>
      <c r="AT3468" s="117"/>
      <c r="AU3468" s="117"/>
    </row>
    <row r="3469" spans="43:47" ht="30" customHeight="1">
      <c r="AQ3469" s="117" t="s">
        <v>71</v>
      </c>
      <c r="AR3469" s="117" t="s">
        <v>4463</v>
      </c>
      <c r="AS3469" s="117">
        <v>4126355</v>
      </c>
      <c r="AT3469" s="117"/>
      <c r="AU3469" s="117"/>
    </row>
    <row r="3470" spans="43:47" ht="30" customHeight="1">
      <c r="AQ3470" s="117" t="s">
        <v>71</v>
      </c>
      <c r="AR3470" s="117" t="s">
        <v>4468</v>
      </c>
      <c r="AS3470" s="117">
        <v>4126405</v>
      </c>
      <c r="AT3470" s="117"/>
      <c r="AU3470" s="117"/>
    </row>
    <row r="3471" spans="43:47" ht="30" customHeight="1">
      <c r="AQ3471" s="117" t="s">
        <v>71</v>
      </c>
      <c r="AR3471" s="117" t="s">
        <v>4472</v>
      </c>
      <c r="AS3471" s="117">
        <v>4126504</v>
      </c>
      <c r="AT3471" s="117"/>
      <c r="AU3471" s="117"/>
    </row>
    <row r="3472" spans="43:47" ht="30" customHeight="1">
      <c r="AQ3472" s="117" t="s">
        <v>71</v>
      </c>
      <c r="AR3472" s="117" t="s">
        <v>4477</v>
      </c>
      <c r="AS3472" s="117">
        <v>4126603</v>
      </c>
      <c r="AT3472" s="117"/>
      <c r="AU3472" s="117"/>
    </row>
    <row r="3473" spans="43:47" ht="30" customHeight="1">
      <c r="AQ3473" s="117" t="s">
        <v>71</v>
      </c>
      <c r="AR3473" s="117" t="s">
        <v>4482</v>
      </c>
      <c r="AS3473" s="117">
        <v>4126652</v>
      </c>
      <c r="AT3473" s="117"/>
      <c r="AU3473" s="117"/>
    </row>
    <row r="3474" spans="43:47" ht="30" customHeight="1">
      <c r="AQ3474" s="117" t="s">
        <v>71</v>
      </c>
      <c r="AR3474" s="117" t="s">
        <v>4487</v>
      </c>
      <c r="AS3474" s="117">
        <v>4126678</v>
      </c>
      <c r="AT3474" s="117"/>
      <c r="AU3474" s="117"/>
    </row>
    <row r="3475" spans="43:47" ht="30" customHeight="1">
      <c r="AQ3475" s="117" t="s">
        <v>71</v>
      </c>
      <c r="AR3475" s="117" t="s">
        <v>4492</v>
      </c>
      <c r="AS3475" s="117">
        <v>4126702</v>
      </c>
      <c r="AT3475" s="117"/>
      <c r="AU3475" s="117"/>
    </row>
    <row r="3476" spans="43:47" ht="30" customHeight="1">
      <c r="AQ3476" s="117" t="s">
        <v>71</v>
      </c>
      <c r="AR3476" s="117" t="s">
        <v>4497</v>
      </c>
      <c r="AS3476" s="117">
        <v>4126801</v>
      </c>
      <c r="AT3476" s="117"/>
      <c r="AU3476" s="117"/>
    </row>
    <row r="3477" spans="43:47" ht="30" customHeight="1">
      <c r="AQ3477" s="117" t="s">
        <v>71</v>
      </c>
      <c r="AR3477" s="117" t="s">
        <v>4502</v>
      </c>
      <c r="AS3477" s="117">
        <v>4126900</v>
      </c>
      <c r="AT3477" s="117"/>
      <c r="AU3477" s="117"/>
    </row>
    <row r="3478" spans="43:47" ht="30" customHeight="1">
      <c r="AQ3478" s="117" t="s">
        <v>71</v>
      </c>
      <c r="AR3478" s="117" t="s">
        <v>4507</v>
      </c>
      <c r="AS3478" s="117">
        <v>4127007</v>
      </c>
      <c r="AT3478" s="117"/>
      <c r="AU3478" s="117"/>
    </row>
    <row r="3479" spans="43:47" ht="30" customHeight="1">
      <c r="AQ3479" s="117" t="s">
        <v>71</v>
      </c>
      <c r="AR3479" s="117" t="s">
        <v>4511</v>
      </c>
      <c r="AS3479" s="117">
        <v>4127106</v>
      </c>
      <c r="AT3479" s="117"/>
      <c r="AU3479" s="117"/>
    </row>
    <row r="3480" spans="43:47" ht="30" customHeight="1">
      <c r="AQ3480" s="117" t="s">
        <v>71</v>
      </c>
      <c r="AR3480" s="117" t="s">
        <v>4516</v>
      </c>
      <c r="AS3480" s="117">
        <v>4127205</v>
      </c>
      <c r="AT3480" s="117"/>
      <c r="AU3480" s="117"/>
    </row>
    <row r="3481" spans="43:47" ht="30" customHeight="1">
      <c r="AQ3481" s="117" t="s">
        <v>71</v>
      </c>
      <c r="AR3481" s="117" t="s">
        <v>4521</v>
      </c>
      <c r="AS3481" s="117">
        <v>4127304</v>
      </c>
      <c r="AT3481" s="117"/>
      <c r="AU3481" s="117"/>
    </row>
    <row r="3482" spans="43:47" ht="30" customHeight="1">
      <c r="AQ3482" s="117" t="s">
        <v>71</v>
      </c>
      <c r="AR3482" s="117" t="s">
        <v>4526</v>
      </c>
      <c r="AS3482" s="117">
        <v>4127403</v>
      </c>
      <c r="AT3482" s="117"/>
      <c r="AU3482" s="117"/>
    </row>
    <row r="3483" spans="43:47" ht="30" customHeight="1">
      <c r="AQ3483" s="117" t="s">
        <v>71</v>
      </c>
      <c r="AR3483" s="117" t="s">
        <v>4531</v>
      </c>
      <c r="AS3483" s="117">
        <v>4127502</v>
      </c>
      <c r="AT3483" s="117"/>
      <c r="AU3483" s="117"/>
    </row>
    <row r="3484" spans="43:47" ht="30" customHeight="1">
      <c r="AQ3484" s="117" t="s">
        <v>71</v>
      </c>
      <c r="AR3484" s="117" t="s">
        <v>4535</v>
      </c>
      <c r="AS3484" s="117">
        <v>4127601</v>
      </c>
      <c r="AT3484" s="117"/>
      <c r="AU3484" s="117"/>
    </row>
    <row r="3485" spans="43:47" ht="30" customHeight="1">
      <c r="AQ3485" s="117" t="s">
        <v>71</v>
      </c>
      <c r="AR3485" s="117" t="s">
        <v>4540</v>
      </c>
      <c r="AS3485" s="117">
        <v>4127700</v>
      </c>
      <c r="AT3485" s="117"/>
      <c r="AU3485" s="117"/>
    </row>
    <row r="3486" spans="43:47" ht="30" customHeight="1">
      <c r="AQ3486" s="117" t="s">
        <v>71</v>
      </c>
      <c r="AR3486" s="117" t="s">
        <v>4544</v>
      </c>
      <c r="AS3486" s="117">
        <v>4127809</v>
      </c>
      <c r="AT3486" s="117"/>
      <c r="AU3486" s="117"/>
    </row>
    <row r="3487" spans="43:47" ht="30" customHeight="1">
      <c r="AQ3487" s="117" t="s">
        <v>71</v>
      </c>
      <c r="AR3487" s="117" t="s">
        <v>4549</v>
      </c>
      <c r="AS3487" s="117">
        <v>4127858</v>
      </c>
      <c r="AT3487" s="117"/>
      <c r="AU3487" s="117"/>
    </row>
    <row r="3488" spans="43:47" ht="30" customHeight="1">
      <c r="AQ3488" s="117" t="s">
        <v>71</v>
      </c>
      <c r="AR3488" s="117" t="s">
        <v>4554</v>
      </c>
      <c r="AS3488" s="117">
        <v>4127882</v>
      </c>
      <c r="AT3488" s="117"/>
      <c r="AU3488" s="117"/>
    </row>
    <row r="3489" spans="43:47" ht="30" customHeight="1">
      <c r="AQ3489" s="117" t="s">
        <v>71</v>
      </c>
      <c r="AR3489" s="117" t="s">
        <v>4559</v>
      </c>
      <c r="AS3489" s="117">
        <v>4127908</v>
      </c>
      <c r="AT3489" s="117"/>
      <c r="AU3489" s="117"/>
    </row>
    <row r="3490" spans="43:47" ht="30" customHeight="1">
      <c r="AQ3490" s="117" t="s">
        <v>71</v>
      </c>
      <c r="AR3490" s="117" t="s">
        <v>4563</v>
      </c>
      <c r="AS3490" s="117">
        <v>4127957</v>
      </c>
      <c r="AT3490" s="117"/>
      <c r="AU3490" s="117"/>
    </row>
    <row r="3491" spans="43:47" ht="30" customHeight="1">
      <c r="AQ3491" s="117" t="s">
        <v>71</v>
      </c>
      <c r="AR3491" s="117" t="s">
        <v>4047</v>
      </c>
      <c r="AS3491" s="117">
        <v>4127965</v>
      </c>
      <c r="AT3491" s="117"/>
      <c r="AU3491" s="117"/>
    </row>
    <row r="3492" spans="43:47" ht="30" customHeight="1">
      <c r="AQ3492" s="117" t="s">
        <v>71</v>
      </c>
      <c r="AR3492" s="117" t="s">
        <v>4571</v>
      </c>
      <c r="AS3492" s="117">
        <v>4128005</v>
      </c>
      <c r="AT3492" s="117"/>
      <c r="AU3492" s="117"/>
    </row>
    <row r="3493" spans="43:47" ht="30" customHeight="1">
      <c r="AQ3493" s="117" t="s">
        <v>71</v>
      </c>
      <c r="AR3493" s="117" t="s">
        <v>4576</v>
      </c>
      <c r="AS3493" s="117">
        <v>4128104</v>
      </c>
      <c r="AT3493" s="117"/>
      <c r="AU3493" s="117"/>
    </row>
    <row r="3494" spans="43:47" ht="30" customHeight="1">
      <c r="AQ3494" s="117" t="s">
        <v>71</v>
      </c>
      <c r="AR3494" s="117" t="s">
        <v>4581</v>
      </c>
      <c r="AS3494" s="117">
        <v>4128203</v>
      </c>
      <c r="AT3494" s="117"/>
      <c r="AU3494" s="117"/>
    </row>
    <row r="3495" spans="43:47" ht="30" customHeight="1">
      <c r="AQ3495" s="117" t="s">
        <v>71</v>
      </c>
      <c r="AR3495" s="117" t="s">
        <v>4586</v>
      </c>
      <c r="AS3495" s="117">
        <v>4128302</v>
      </c>
      <c r="AT3495" s="117"/>
      <c r="AU3495" s="117"/>
    </row>
    <row r="3496" spans="43:47" ht="30" customHeight="1">
      <c r="AQ3496" s="117" t="s">
        <v>71</v>
      </c>
      <c r="AR3496" s="117" t="s">
        <v>4590</v>
      </c>
      <c r="AS3496" s="117">
        <v>4128401</v>
      </c>
      <c r="AT3496" s="117"/>
      <c r="AU3496" s="117"/>
    </row>
    <row r="3497" spans="43:47" ht="30" customHeight="1">
      <c r="AQ3497" s="117" t="s">
        <v>71</v>
      </c>
      <c r="AR3497" s="117" t="s">
        <v>4595</v>
      </c>
      <c r="AS3497" s="117">
        <v>4128534</v>
      </c>
      <c r="AT3497" s="117"/>
      <c r="AU3497" s="117"/>
    </row>
    <row r="3498" spans="43:47" ht="30" customHeight="1">
      <c r="AQ3498" s="117" t="s">
        <v>71</v>
      </c>
      <c r="AR3498" s="117" t="s">
        <v>4599</v>
      </c>
      <c r="AS3498" s="117">
        <v>4128559</v>
      </c>
      <c r="AT3498" s="117"/>
      <c r="AU3498" s="117"/>
    </row>
    <row r="3499" spans="43:47" ht="30" customHeight="1">
      <c r="AQ3499" s="117" t="s">
        <v>71</v>
      </c>
      <c r="AR3499" s="117" t="s">
        <v>4603</v>
      </c>
      <c r="AS3499" s="117">
        <v>4128609</v>
      </c>
      <c r="AT3499" s="117"/>
      <c r="AU3499" s="117"/>
    </row>
    <row r="3500" spans="43:47" ht="30" customHeight="1">
      <c r="AQ3500" s="117" t="s">
        <v>71</v>
      </c>
      <c r="AR3500" s="117" t="s">
        <v>4608</v>
      </c>
      <c r="AS3500" s="117">
        <v>4128658</v>
      </c>
      <c r="AT3500" s="117"/>
      <c r="AU3500" s="117"/>
    </row>
    <row r="3501" spans="43:47" ht="30" customHeight="1">
      <c r="AQ3501" s="117" t="s">
        <v>71</v>
      </c>
      <c r="AR3501" s="117" t="s">
        <v>4613</v>
      </c>
      <c r="AS3501" s="117">
        <v>4128708</v>
      </c>
      <c r="AT3501" s="117"/>
      <c r="AU3501" s="117"/>
    </row>
    <row r="3502" spans="43:47" ht="30" customHeight="1">
      <c r="AQ3502" s="117" t="s">
        <v>71</v>
      </c>
      <c r="AR3502" s="117" t="s">
        <v>4617</v>
      </c>
      <c r="AS3502" s="117">
        <v>4128500</v>
      </c>
      <c r="AT3502" s="117"/>
      <c r="AU3502" s="117"/>
    </row>
    <row r="3503" spans="43:47" ht="30" customHeight="1">
      <c r="AQ3503" s="117" t="s">
        <v>71</v>
      </c>
      <c r="AR3503" s="117" t="s">
        <v>4622</v>
      </c>
      <c r="AS3503" s="117">
        <v>4128807</v>
      </c>
      <c r="AT3503" s="117"/>
      <c r="AU3503" s="117"/>
    </row>
    <row r="3504" spans="43:47" ht="30" customHeight="1">
      <c r="AQ3504" s="117" t="s">
        <v>72</v>
      </c>
      <c r="AR3504" s="117" t="s">
        <v>106</v>
      </c>
      <c r="AS3504" s="117">
        <v>3300100</v>
      </c>
      <c r="AT3504" s="117"/>
      <c r="AU3504" s="117"/>
    </row>
    <row r="3505" spans="43:47" ht="30" customHeight="1">
      <c r="AQ3505" s="117" t="s">
        <v>72</v>
      </c>
      <c r="AR3505" s="117" t="s">
        <v>132</v>
      </c>
      <c r="AS3505" s="117">
        <v>3300159</v>
      </c>
      <c r="AT3505" s="117"/>
      <c r="AU3505" s="117"/>
    </row>
    <row r="3506" spans="43:47" ht="30" customHeight="1">
      <c r="AQ3506" s="117" t="s">
        <v>72</v>
      </c>
      <c r="AR3506" s="117" t="s">
        <v>157</v>
      </c>
      <c r="AS3506" s="117">
        <v>3300209</v>
      </c>
      <c r="AT3506" s="117"/>
      <c r="AU3506" s="117"/>
    </row>
    <row r="3507" spans="43:47" ht="30" customHeight="1">
      <c r="AQ3507" s="117" t="s">
        <v>72</v>
      </c>
      <c r="AR3507" s="117" t="s">
        <v>183</v>
      </c>
      <c r="AS3507" s="117">
        <v>3300225</v>
      </c>
      <c r="AT3507" s="117"/>
      <c r="AU3507" s="117"/>
    </row>
    <row r="3508" spans="43:47" ht="30" customHeight="1">
      <c r="AQ3508" s="117" t="s">
        <v>72</v>
      </c>
      <c r="AR3508" s="117" t="s">
        <v>209</v>
      </c>
      <c r="AS3508" s="117">
        <v>3300233</v>
      </c>
      <c r="AT3508" s="117"/>
      <c r="AU3508" s="117"/>
    </row>
    <row r="3509" spans="43:47" ht="30" customHeight="1">
      <c r="AQ3509" s="117" t="s">
        <v>72</v>
      </c>
      <c r="AR3509" s="117" t="s">
        <v>233</v>
      </c>
      <c r="AS3509" s="117">
        <v>3300258</v>
      </c>
      <c r="AT3509" s="117"/>
      <c r="AU3509" s="117"/>
    </row>
    <row r="3510" spans="43:47" ht="30" customHeight="1">
      <c r="AQ3510" s="117" t="s">
        <v>72</v>
      </c>
      <c r="AR3510" s="117" t="s">
        <v>258</v>
      </c>
      <c r="AS3510" s="117">
        <v>3300308</v>
      </c>
      <c r="AT3510" s="117"/>
      <c r="AU3510" s="117"/>
    </row>
    <row r="3511" spans="43:47" ht="30" customHeight="1">
      <c r="AQ3511" s="117" t="s">
        <v>72</v>
      </c>
      <c r="AR3511" s="117" t="s">
        <v>284</v>
      </c>
      <c r="AS3511" s="117">
        <v>3300407</v>
      </c>
      <c r="AT3511" s="117"/>
      <c r="AU3511" s="117"/>
    </row>
    <row r="3512" spans="43:47" ht="30" customHeight="1">
      <c r="AQ3512" s="117" t="s">
        <v>72</v>
      </c>
      <c r="AR3512" s="117" t="s">
        <v>310</v>
      </c>
      <c r="AS3512" s="117">
        <v>3300456</v>
      </c>
      <c r="AT3512" s="117"/>
      <c r="AU3512" s="117"/>
    </row>
    <row r="3513" spans="43:47" ht="30" customHeight="1">
      <c r="AQ3513" s="117" t="s">
        <v>72</v>
      </c>
      <c r="AR3513" s="117" t="s">
        <v>336</v>
      </c>
      <c r="AS3513" s="117">
        <v>3300506</v>
      </c>
      <c r="AT3513" s="117"/>
      <c r="AU3513" s="117"/>
    </row>
    <row r="3514" spans="43:47" ht="30" customHeight="1">
      <c r="AQ3514" s="117" t="s">
        <v>72</v>
      </c>
      <c r="AR3514" s="117" t="s">
        <v>361</v>
      </c>
      <c r="AS3514" s="117">
        <v>3300605</v>
      </c>
      <c r="AT3514" s="117"/>
      <c r="AU3514" s="117"/>
    </row>
    <row r="3515" spans="43:47" ht="30" customHeight="1">
      <c r="AQ3515" s="117" t="s">
        <v>72</v>
      </c>
      <c r="AR3515" s="117" t="s">
        <v>385</v>
      </c>
      <c r="AS3515" s="117">
        <v>3300704</v>
      </c>
      <c r="AT3515" s="117"/>
      <c r="AU3515" s="117"/>
    </row>
    <row r="3516" spans="43:47" ht="30" customHeight="1">
      <c r="AQ3516" s="117" t="s">
        <v>72</v>
      </c>
      <c r="AR3516" s="117" t="s">
        <v>410</v>
      </c>
      <c r="AS3516" s="117">
        <v>3300803</v>
      </c>
      <c r="AT3516" s="117"/>
      <c r="AU3516" s="117"/>
    </row>
    <row r="3517" spans="43:47" ht="30" customHeight="1">
      <c r="AQ3517" s="117" t="s">
        <v>72</v>
      </c>
      <c r="AR3517" s="117" t="s">
        <v>435</v>
      </c>
      <c r="AS3517" s="117">
        <v>3300902</v>
      </c>
      <c r="AT3517" s="117"/>
      <c r="AU3517" s="117"/>
    </row>
    <row r="3518" spans="43:47" ht="30" customHeight="1">
      <c r="AQ3518" s="117" t="s">
        <v>72</v>
      </c>
      <c r="AR3518" s="117" t="s">
        <v>460</v>
      </c>
      <c r="AS3518" s="117">
        <v>3301009</v>
      </c>
      <c r="AT3518" s="117"/>
      <c r="AU3518" s="117"/>
    </row>
    <row r="3519" spans="43:47" ht="30" customHeight="1">
      <c r="AQ3519" s="117" t="s">
        <v>72</v>
      </c>
      <c r="AR3519" s="117" t="s">
        <v>486</v>
      </c>
      <c r="AS3519" s="117">
        <v>3301108</v>
      </c>
      <c r="AT3519" s="117"/>
      <c r="AU3519" s="117"/>
    </row>
    <row r="3520" spans="43:47" ht="30" customHeight="1">
      <c r="AQ3520" s="117" t="s">
        <v>72</v>
      </c>
      <c r="AR3520" s="117" t="s">
        <v>510</v>
      </c>
      <c r="AS3520" s="117">
        <v>3300936</v>
      </c>
      <c r="AT3520" s="117"/>
      <c r="AU3520" s="117"/>
    </row>
    <row r="3521" spans="43:47" ht="30" customHeight="1">
      <c r="AQ3521" s="117" t="s">
        <v>72</v>
      </c>
      <c r="AR3521" s="117" t="s">
        <v>533</v>
      </c>
      <c r="AS3521" s="117">
        <v>3301157</v>
      </c>
      <c r="AT3521" s="117"/>
      <c r="AU3521" s="117"/>
    </row>
    <row r="3522" spans="43:47" ht="30" customHeight="1">
      <c r="AQ3522" s="117" t="s">
        <v>72</v>
      </c>
      <c r="AR3522" s="117" t="s">
        <v>556</v>
      </c>
      <c r="AS3522" s="117">
        <v>3301207</v>
      </c>
      <c r="AT3522" s="117"/>
      <c r="AU3522" s="117"/>
    </row>
    <row r="3523" spans="43:47" ht="30" customHeight="1">
      <c r="AQ3523" s="117" t="s">
        <v>72</v>
      </c>
      <c r="AR3523" s="117" t="s">
        <v>579</v>
      </c>
      <c r="AS3523" s="117">
        <v>3301306</v>
      </c>
      <c r="AT3523" s="117"/>
      <c r="AU3523" s="117"/>
    </row>
    <row r="3524" spans="43:47" ht="30" customHeight="1">
      <c r="AQ3524" s="117" t="s">
        <v>72</v>
      </c>
      <c r="AR3524" s="117" t="s">
        <v>602</v>
      </c>
      <c r="AS3524" s="117">
        <v>3300951</v>
      </c>
      <c r="AT3524" s="117"/>
      <c r="AU3524" s="117"/>
    </row>
    <row r="3525" spans="43:47" ht="30" customHeight="1">
      <c r="AQ3525" s="117" t="s">
        <v>72</v>
      </c>
      <c r="AR3525" s="117" t="s">
        <v>625</v>
      </c>
      <c r="AS3525" s="117">
        <v>3301405</v>
      </c>
      <c r="AT3525" s="117"/>
      <c r="AU3525" s="117"/>
    </row>
    <row r="3526" spans="43:47" ht="30" customHeight="1">
      <c r="AQ3526" s="117" t="s">
        <v>72</v>
      </c>
      <c r="AR3526" s="117" t="s">
        <v>645</v>
      </c>
      <c r="AS3526" s="117">
        <v>3301504</v>
      </c>
      <c r="AT3526" s="117"/>
      <c r="AU3526" s="117"/>
    </row>
    <row r="3527" spans="43:47" ht="30" customHeight="1">
      <c r="AQ3527" s="117" t="s">
        <v>72</v>
      </c>
      <c r="AR3527" s="117" t="s">
        <v>666</v>
      </c>
      <c r="AS3527" s="117">
        <v>3301603</v>
      </c>
      <c r="AT3527" s="117"/>
      <c r="AU3527" s="117"/>
    </row>
    <row r="3528" spans="43:47" ht="30" customHeight="1">
      <c r="AQ3528" s="117" t="s">
        <v>72</v>
      </c>
      <c r="AR3528" s="117" t="s">
        <v>688</v>
      </c>
      <c r="AS3528" s="117">
        <v>3301702</v>
      </c>
      <c r="AT3528" s="117"/>
      <c r="AU3528" s="117"/>
    </row>
    <row r="3529" spans="43:47" ht="30" customHeight="1">
      <c r="AQ3529" s="117" t="s">
        <v>72</v>
      </c>
      <c r="AR3529" s="117" t="s">
        <v>708</v>
      </c>
      <c r="AS3529" s="117">
        <v>3301801</v>
      </c>
      <c r="AT3529" s="117"/>
      <c r="AU3529" s="117"/>
    </row>
    <row r="3530" spans="43:47" ht="30" customHeight="1">
      <c r="AQ3530" s="117" t="s">
        <v>72</v>
      </c>
      <c r="AR3530" s="117" t="s">
        <v>730</v>
      </c>
      <c r="AS3530" s="117">
        <v>3301850</v>
      </c>
      <c r="AT3530" s="117"/>
      <c r="AU3530" s="117"/>
    </row>
    <row r="3531" spans="43:47" ht="30" customHeight="1">
      <c r="AQ3531" s="117" t="s">
        <v>72</v>
      </c>
      <c r="AR3531" s="117" t="s">
        <v>752</v>
      </c>
      <c r="AS3531" s="117">
        <v>3301876</v>
      </c>
      <c r="AT3531" s="117"/>
      <c r="AU3531" s="117"/>
    </row>
    <row r="3532" spans="43:47" ht="30" customHeight="1">
      <c r="AQ3532" s="117" t="s">
        <v>72</v>
      </c>
      <c r="AR3532" s="117" t="s">
        <v>774</v>
      </c>
      <c r="AS3532" s="117">
        <v>3301900</v>
      </c>
      <c r="AT3532" s="117"/>
      <c r="AU3532" s="117"/>
    </row>
    <row r="3533" spans="43:47" ht="30" customHeight="1">
      <c r="AQ3533" s="117" t="s">
        <v>72</v>
      </c>
      <c r="AR3533" s="117" t="s">
        <v>795</v>
      </c>
      <c r="AS3533" s="117">
        <v>3302007</v>
      </c>
      <c r="AT3533" s="117"/>
      <c r="AU3533" s="117"/>
    </row>
    <row r="3534" spans="43:47" ht="30" customHeight="1">
      <c r="AQ3534" s="117" t="s">
        <v>72</v>
      </c>
      <c r="AR3534" s="117" t="s">
        <v>816</v>
      </c>
      <c r="AS3534" s="117">
        <v>3302056</v>
      </c>
      <c r="AT3534" s="117"/>
      <c r="AU3534" s="117"/>
    </row>
    <row r="3535" spans="43:47" ht="30" customHeight="1">
      <c r="AQ3535" s="117" t="s">
        <v>72</v>
      </c>
      <c r="AR3535" s="117" t="s">
        <v>838</v>
      </c>
      <c r="AS3535" s="117">
        <v>3302106</v>
      </c>
      <c r="AT3535" s="117"/>
      <c r="AU3535" s="117"/>
    </row>
    <row r="3536" spans="43:47" ht="30" customHeight="1">
      <c r="AQ3536" s="117" t="s">
        <v>72</v>
      </c>
      <c r="AR3536" s="117" t="s">
        <v>860</v>
      </c>
      <c r="AS3536" s="117">
        <v>3302205</v>
      </c>
      <c r="AT3536" s="117"/>
      <c r="AU3536" s="117"/>
    </row>
    <row r="3537" spans="43:47" ht="30" customHeight="1">
      <c r="AQ3537" s="117" t="s">
        <v>72</v>
      </c>
      <c r="AR3537" s="117" t="s">
        <v>882</v>
      </c>
      <c r="AS3537" s="117">
        <v>3302254</v>
      </c>
      <c r="AT3537" s="117"/>
      <c r="AU3537" s="117"/>
    </row>
    <row r="3538" spans="43:47" ht="30" customHeight="1">
      <c r="AQ3538" s="117" t="s">
        <v>72</v>
      </c>
      <c r="AR3538" s="117" t="s">
        <v>905</v>
      </c>
      <c r="AS3538" s="117">
        <v>3302270</v>
      </c>
      <c r="AT3538" s="117"/>
      <c r="AU3538" s="117"/>
    </row>
    <row r="3539" spans="43:47" ht="30" customHeight="1">
      <c r="AQ3539" s="117" t="s">
        <v>72</v>
      </c>
      <c r="AR3539" s="117" t="s">
        <v>928</v>
      </c>
      <c r="AS3539" s="117">
        <v>3302304</v>
      </c>
      <c r="AT3539" s="117"/>
      <c r="AU3539" s="117"/>
    </row>
    <row r="3540" spans="43:47" ht="30" customHeight="1">
      <c r="AQ3540" s="117" t="s">
        <v>72</v>
      </c>
      <c r="AR3540" s="117" t="s">
        <v>950</v>
      </c>
      <c r="AS3540" s="117">
        <v>3302403</v>
      </c>
      <c r="AT3540" s="117"/>
      <c r="AU3540" s="117"/>
    </row>
    <row r="3541" spans="43:47" ht="30" customHeight="1">
      <c r="AQ3541" s="117" t="s">
        <v>72</v>
      </c>
      <c r="AR3541" s="117" t="s">
        <v>973</v>
      </c>
      <c r="AS3541" s="117">
        <v>3302452</v>
      </c>
      <c r="AT3541" s="117"/>
      <c r="AU3541" s="117"/>
    </row>
    <row r="3542" spans="43:47" ht="30" customHeight="1">
      <c r="AQ3542" s="117" t="s">
        <v>72</v>
      </c>
      <c r="AR3542" s="117" t="s">
        <v>995</v>
      </c>
      <c r="AS3542" s="117">
        <v>3302502</v>
      </c>
      <c r="AT3542" s="117"/>
      <c r="AU3542" s="117"/>
    </row>
    <row r="3543" spans="43:47" ht="30" customHeight="1">
      <c r="AQ3543" s="117" t="s">
        <v>72</v>
      </c>
      <c r="AR3543" s="117" t="s">
        <v>1018</v>
      </c>
      <c r="AS3543" s="117">
        <v>3302601</v>
      </c>
      <c r="AT3543" s="117"/>
      <c r="AU3543" s="117"/>
    </row>
    <row r="3544" spans="43:47" ht="30" customHeight="1">
      <c r="AQ3544" s="117" t="s">
        <v>72</v>
      </c>
      <c r="AR3544" s="117" t="s">
        <v>1040</v>
      </c>
      <c r="AS3544" s="117">
        <v>3302700</v>
      </c>
      <c r="AT3544" s="117"/>
      <c r="AU3544" s="117"/>
    </row>
    <row r="3545" spans="43:47" ht="30" customHeight="1">
      <c r="AQ3545" s="117" t="s">
        <v>72</v>
      </c>
      <c r="AR3545" s="117" t="s">
        <v>1062</v>
      </c>
      <c r="AS3545" s="117">
        <v>3302809</v>
      </c>
      <c r="AT3545" s="117"/>
      <c r="AU3545" s="117"/>
    </row>
    <row r="3546" spans="43:47" ht="30" customHeight="1">
      <c r="AQ3546" s="117" t="s">
        <v>72</v>
      </c>
      <c r="AR3546" s="117" t="s">
        <v>1083</v>
      </c>
      <c r="AS3546" s="117">
        <v>3302858</v>
      </c>
      <c r="AT3546" s="117"/>
      <c r="AU3546" s="117"/>
    </row>
    <row r="3547" spans="43:47" ht="30" customHeight="1">
      <c r="AQ3547" s="117" t="s">
        <v>72</v>
      </c>
      <c r="AR3547" s="117" t="s">
        <v>1106</v>
      </c>
      <c r="AS3547" s="117">
        <v>3302908</v>
      </c>
      <c r="AT3547" s="117"/>
      <c r="AU3547" s="117"/>
    </row>
    <row r="3548" spans="43:47" ht="30" customHeight="1">
      <c r="AQ3548" s="117" t="s">
        <v>72</v>
      </c>
      <c r="AR3548" s="117" t="s">
        <v>1129</v>
      </c>
      <c r="AS3548" s="117">
        <v>3303005</v>
      </c>
      <c r="AT3548" s="117"/>
      <c r="AU3548" s="117"/>
    </row>
    <row r="3549" spans="43:47" ht="30" customHeight="1">
      <c r="AQ3549" s="117" t="s">
        <v>72</v>
      </c>
      <c r="AR3549" s="117" t="s">
        <v>1152</v>
      </c>
      <c r="AS3549" s="117">
        <v>3303104</v>
      </c>
      <c r="AT3549" s="117"/>
      <c r="AU3549" s="117"/>
    </row>
    <row r="3550" spans="43:47" ht="30" customHeight="1">
      <c r="AQ3550" s="117" t="s">
        <v>72</v>
      </c>
      <c r="AR3550" s="117" t="s">
        <v>1175</v>
      </c>
      <c r="AS3550" s="117">
        <v>3303203</v>
      </c>
      <c r="AT3550" s="117"/>
      <c r="AU3550" s="117"/>
    </row>
    <row r="3551" spans="43:47" ht="30" customHeight="1">
      <c r="AQ3551" s="117" t="s">
        <v>72</v>
      </c>
      <c r="AR3551" s="117" t="s">
        <v>1197</v>
      </c>
      <c r="AS3551" s="117">
        <v>3303302</v>
      </c>
      <c r="AT3551" s="117"/>
      <c r="AU3551" s="117"/>
    </row>
    <row r="3552" spans="43:47" ht="30" customHeight="1">
      <c r="AQ3552" s="117" t="s">
        <v>72</v>
      </c>
      <c r="AR3552" s="117" t="s">
        <v>1220</v>
      </c>
      <c r="AS3552" s="117">
        <v>3303401</v>
      </c>
      <c r="AT3552" s="117"/>
      <c r="AU3552" s="117"/>
    </row>
    <row r="3553" spans="43:47" ht="30" customHeight="1">
      <c r="AQ3553" s="117" t="s">
        <v>72</v>
      </c>
      <c r="AR3553" s="117" t="s">
        <v>1241</v>
      </c>
      <c r="AS3553" s="117">
        <v>3303500</v>
      </c>
      <c r="AT3553" s="117"/>
      <c r="AU3553" s="117"/>
    </row>
    <row r="3554" spans="43:47" ht="30" customHeight="1">
      <c r="AQ3554" s="117" t="s">
        <v>72</v>
      </c>
      <c r="AR3554" s="117" t="s">
        <v>1264</v>
      </c>
      <c r="AS3554" s="117">
        <v>3303609</v>
      </c>
      <c r="AT3554" s="117"/>
      <c r="AU3554" s="117"/>
    </row>
    <row r="3555" spans="43:47" ht="30" customHeight="1">
      <c r="AQ3555" s="117" t="s">
        <v>72</v>
      </c>
      <c r="AR3555" s="117" t="s">
        <v>1285</v>
      </c>
      <c r="AS3555" s="117">
        <v>3303708</v>
      </c>
      <c r="AT3555" s="117"/>
      <c r="AU3555" s="117"/>
    </row>
    <row r="3556" spans="43:47" ht="30" customHeight="1">
      <c r="AQ3556" s="117" t="s">
        <v>72</v>
      </c>
      <c r="AR3556" s="117" t="s">
        <v>1308</v>
      </c>
      <c r="AS3556" s="117">
        <v>3303807</v>
      </c>
      <c r="AT3556" s="117"/>
      <c r="AU3556" s="117"/>
    </row>
    <row r="3557" spans="43:47" ht="30" customHeight="1">
      <c r="AQ3557" s="117" t="s">
        <v>72</v>
      </c>
      <c r="AR3557" s="117" t="s">
        <v>1330</v>
      </c>
      <c r="AS3557" s="117">
        <v>3303856</v>
      </c>
      <c r="AT3557" s="117"/>
      <c r="AU3557" s="117"/>
    </row>
    <row r="3558" spans="43:47" ht="30" customHeight="1">
      <c r="AQ3558" s="117" t="s">
        <v>72</v>
      </c>
      <c r="AR3558" s="117" t="s">
        <v>1352</v>
      </c>
      <c r="AS3558" s="117">
        <v>3303906</v>
      </c>
      <c r="AT3558" s="117"/>
      <c r="AU3558" s="117"/>
    </row>
    <row r="3559" spans="43:47" ht="30" customHeight="1">
      <c r="AQ3559" s="117" t="s">
        <v>72</v>
      </c>
      <c r="AR3559" s="117" t="s">
        <v>1373</v>
      </c>
      <c r="AS3559" s="117">
        <v>3303955</v>
      </c>
      <c r="AT3559" s="117"/>
      <c r="AU3559" s="117"/>
    </row>
    <row r="3560" spans="43:47" ht="30" customHeight="1">
      <c r="AQ3560" s="117" t="s">
        <v>72</v>
      </c>
      <c r="AR3560" s="117" t="s">
        <v>1395</v>
      </c>
      <c r="AS3560" s="117">
        <v>3304003</v>
      </c>
      <c r="AT3560" s="117"/>
      <c r="AU3560" s="117"/>
    </row>
    <row r="3561" spans="43:47" ht="30" customHeight="1">
      <c r="AQ3561" s="117" t="s">
        <v>72</v>
      </c>
      <c r="AR3561" s="117" t="s">
        <v>1417</v>
      </c>
      <c r="AS3561" s="117">
        <v>3304102</v>
      </c>
      <c r="AT3561" s="117"/>
      <c r="AU3561" s="117"/>
    </row>
    <row r="3562" spans="43:47" ht="30" customHeight="1">
      <c r="AQ3562" s="117" t="s">
        <v>72</v>
      </c>
      <c r="AR3562" s="117" t="s">
        <v>1438</v>
      </c>
      <c r="AS3562" s="117">
        <v>3304110</v>
      </c>
      <c r="AT3562" s="117"/>
      <c r="AU3562" s="117"/>
    </row>
    <row r="3563" spans="43:47" ht="30" customHeight="1">
      <c r="AQ3563" s="117" t="s">
        <v>72</v>
      </c>
      <c r="AR3563" s="117" t="s">
        <v>1459</v>
      </c>
      <c r="AS3563" s="117">
        <v>3304128</v>
      </c>
      <c r="AT3563" s="117"/>
      <c r="AU3563" s="117"/>
    </row>
    <row r="3564" spans="43:47" ht="30" customHeight="1">
      <c r="AQ3564" s="117" t="s">
        <v>72</v>
      </c>
      <c r="AR3564" s="117" t="s">
        <v>1480</v>
      </c>
      <c r="AS3564" s="117">
        <v>3304144</v>
      </c>
      <c r="AT3564" s="117"/>
      <c r="AU3564" s="117"/>
    </row>
    <row r="3565" spans="43:47" ht="30" customHeight="1">
      <c r="AQ3565" s="117" t="s">
        <v>72</v>
      </c>
      <c r="AR3565" s="117" t="s">
        <v>1502</v>
      </c>
      <c r="AS3565" s="117">
        <v>3304151</v>
      </c>
      <c r="AT3565" s="117"/>
      <c r="AU3565" s="117"/>
    </row>
    <row r="3566" spans="43:47" ht="30" customHeight="1">
      <c r="AQ3566" s="117" t="s">
        <v>72</v>
      </c>
      <c r="AR3566" s="117" t="s">
        <v>1522</v>
      </c>
      <c r="AS3566" s="117">
        <v>3304201</v>
      </c>
      <c r="AT3566" s="117"/>
      <c r="AU3566" s="117"/>
    </row>
    <row r="3567" spans="43:47" ht="30" customHeight="1">
      <c r="AQ3567" s="117" t="s">
        <v>72</v>
      </c>
      <c r="AR3567" s="117" t="s">
        <v>1543</v>
      </c>
      <c r="AS3567" s="117">
        <v>3304300</v>
      </c>
      <c r="AT3567" s="117"/>
      <c r="AU3567" s="117"/>
    </row>
    <row r="3568" spans="43:47" ht="30" customHeight="1">
      <c r="AQ3568" s="117" t="s">
        <v>72</v>
      </c>
      <c r="AR3568" s="117" t="s">
        <v>1563</v>
      </c>
      <c r="AS3568" s="117">
        <v>3304409</v>
      </c>
      <c r="AT3568" s="117"/>
      <c r="AU3568" s="117"/>
    </row>
    <row r="3569" spans="43:47" ht="30" customHeight="1">
      <c r="AQ3569" s="117" t="s">
        <v>72</v>
      </c>
      <c r="AR3569" s="117" t="s">
        <v>1582</v>
      </c>
      <c r="AS3569" s="117">
        <v>3304508</v>
      </c>
      <c r="AT3569" s="117"/>
      <c r="AU3569" s="117"/>
    </row>
    <row r="3570" spans="43:47" ht="30" customHeight="1">
      <c r="AQ3570" s="117" t="s">
        <v>72</v>
      </c>
      <c r="AR3570" s="117" t="s">
        <v>1603</v>
      </c>
      <c r="AS3570" s="117">
        <v>3304524</v>
      </c>
      <c r="AT3570" s="117"/>
      <c r="AU3570" s="117"/>
    </row>
    <row r="3571" spans="43:47" ht="30" customHeight="1">
      <c r="AQ3571" s="117" t="s">
        <v>72</v>
      </c>
      <c r="AR3571" s="117" t="s">
        <v>1623</v>
      </c>
      <c r="AS3571" s="117">
        <v>3304557</v>
      </c>
      <c r="AT3571" s="117"/>
      <c r="AU3571" s="117"/>
    </row>
    <row r="3572" spans="43:47" ht="30" customHeight="1">
      <c r="AQ3572" s="117" t="s">
        <v>72</v>
      </c>
      <c r="AR3572" s="117" t="s">
        <v>1644</v>
      </c>
      <c r="AS3572" s="117">
        <v>3304607</v>
      </c>
      <c r="AT3572" s="117"/>
      <c r="AU3572" s="117"/>
    </row>
    <row r="3573" spans="43:47" ht="30" customHeight="1">
      <c r="AQ3573" s="117" t="s">
        <v>72</v>
      </c>
      <c r="AR3573" s="117" t="s">
        <v>1664</v>
      </c>
      <c r="AS3573" s="117">
        <v>3304706</v>
      </c>
      <c r="AT3573" s="117"/>
      <c r="AU3573" s="117"/>
    </row>
    <row r="3574" spans="43:47" ht="30" customHeight="1">
      <c r="AQ3574" s="117" t="s">
        <v>72</v>
      </c>
      <c r="AR3574" s="117" t="s">
        <v>1685</v>
      </c>
      <c r="AS3574" s="117">
        <v>3304805</v>
      </c>
      <c r="AT3574" s="117"/>
      <c r="AU3574" s="117"/>
    </row>
    <row r="3575" spans="43:47" ht="30" customHeight="1">
      <c r="AQ3575" s="117" t="s">
        <v>72</v>
      </c>
      <c r="AR3575" s="117" t="s">
        <v>1705</v>
      </c>
      <c r="AS3575" s="117">
        <v>3304755</v>
      </c>
      <c r="AT3575" s="117"/>
      <c r="AU3575" s="117"/>
    </row>
    <row r="3576" spans="43:47" ht="30" customHeight="1">
      <c r="AQ3576" s="117" t="s">
        <v>72</v>
      </c>
      <c r="AR3576" s="117" t="s">
        <v>1726</v>
      </c>
      <c r="AS3576" s="117">
        <v>3304904</v>
      </c>
      <c r="AT3576" s="117"/>
      <c r="AU3576" s="117"/>
    </row>
    <row r="3577" spans="43:47" ht="30" customHeight="1">
      <c r="AQ3577" s="117" t="s">
        <v>72</v>
      </c>
      <c r="AR3577" s="117" t="s">
        <v>1747</v>
      </c>
      <c r="AS3577" s="117">
        <v>3305000</v>
      </c>
      <c r="AT3577" s="117"/>
      <c r="AU3577" s="117"/>
    </row>
    <row r="3578" spans="43:47" ht="30" customHeight="1">
      <c r="AQ3578" s="117" t="s">
        <v>72</v>
      </c>
      <c r="AR3578" s="117" t="s">
        <v>1767</v>
      </c>
      <c r="AS3578" s="117">
        <v>3305109</v>
      </c>
      <c r="AT3578" s="117"/>
      <c r="AU3578" s="117"/>
    </row>
    <row r="3579" spans="43:47" ht="30" customHeight="1">
      <c r="AQ3579" s="117" t="s">
        <v>72</v>
      </c>
      <c r="AR3579" s="117" t="s">
        <v>1787</v>
      </c>
      <c r="AS3579" s="117">
        <v>3305133</v>
      </c>
      <c r="AT3579" s="117"/>
      <c r="AU3579" s="117"/>
    </row>
    <row r="3580" spans="43:47" ht="30" customHeight="1">
      <c r="AQ3580" s="117" t="s">
        <v>72</v>
      </c>
      <c r="AR3580" s="117" t="s">
        <v>1807</v>
      </c>
      <c r="AS3580" s="117">
        <v>3305158</v>
      </c>
      <c r="AT3580" s="117"/>
      <c r="AU3580" s="117"/>
    </row>
    <row r="3581" spans="43:47" ht="30" customHeight="1">
      <c r="AQ3581" s="117" t="s">
        <v>72</v>
      </c>
      <c r="AR3581" s="117" t="s">
        <v>1825</v>
      </c>
      <c r="AS3581" s="117">
        <v>3305208</v>
      </c>
      <c r="AT3581" s="117"/>
      <c r="AU3581" s="117"/>
    </row>
    <row r="3582" spans="43:47" ht="30" customHeight="1">
      <c r="AQ3582" s="117" t="s">
        <v>72</v>
      </c>
      <c r="AR3582" s="117" t="s">
        <v>1843</v>
      </c>
      <c r="AS3582" s="117">
        <v>3305307</v>
      </c>
      <c r="AT3582" s="117"/>
      <c r="AU3582" s="117"/>
    </row>
    <row r="3583" spans="43:47" ht="30" customHeight="1">
      <c r="AQ3583" s="117" t="s">
        <v>72</v>
      </c>
      <c r="AR3583" s="117" t="s">
        <v>1861</v>
      </c>
      <c r="AS3583" s="117">
        <v>3305406</v>
      </c>
      <c r="AT3583" s="117"/>
      <c r="AU3583" s="117"/>
    </row>
    <row r="3584" spans="43:47" ht="30" customHeight="1">
      <c r="AQ3584" s="117" t="s">
        <v>72</v>
      </c>
      <c r="AR3584" s="117" t="s">
        <v>1879</v>
      </c>
      <c r="AS3584" s="117">
        <v>3305505</v>
      </c>
      <c r="AT3584" s="117"/>
      <c r="AU3584" s="117"/>
    </row>
    <row r="3585" spans="43:47" ht="30" customHeight="1">
      <c r="AQ3585" s="117" t="s">
        <v>72</v>
      </c>
      <c r="AR3585" s="117" t="s">
        <v>1895</v>
      </c>
      <c r="AS3585" s="117">
        <v>3305554</v>
      </c>
      <c r="AT3585" s="117"/>
      <c r="AU3585" s="117"/>
    </row>
    <row r="3586" spans="43:47" ht="30" customHeight="1">
      <c r="AQ3586" s="117" t="s">
        <v>72</v>
      </c>
      <c r="AR3586" s="117" t="s">
        <v>1912</v>
      </c>
      <c r="AS3586" s="117">
        <v>3305604</v>
      </c>
      <c r="AT3586" s="117"/>
      <c r="AU3586" s="117"/>
    </row>
    <row r="3587" spans="43:47" ht="30" customHeight="1">
      <c r="AQ3587" s="117" t="s">
        <v>72</v>
      </c>
      <c r="AR3587" s="117" t="s">
        <v>1930</v>
      </c>
      <c r="AS3587" s="117">
        <v>3305703</v>
      </c>
      <c r="AT3587" s="117"/>
      <c r="AU3587" s="117"/>
    </row>
    <row r="3588" spans="43:47" ht="30" customHeight="1">
      <c r="AQ3588" s="117" t="s">
        <v>72</v>
      </c>
      <c r="AR3588" s="117" t="s">
        <v>1946</v>
      </c>
      <c r="AS3588" s="117">
        <v>3305752</v>
      </c>
      <c r="AT3588" s="117"/>
      <c r="AU3588" s="117"/>
    </row>
    <row r="3589" spans="43:47" ht="30" customHeight="1">
      <c r="AQ3589" s="117" t="s">
        <v>72</v>
      </c>
      <c r="AR3589" s="117" t="s">
        <v>1962</v>
      </c>
      <c r="AS3589" s="117">
        <v>3305802</v>
      </c>
      <c r="AT3589" s="117"/>
      <c r="AU3589" s="117"/>
    </row>
    <row r="3590" spans="43:47" ht="30" customHeight="1">
      <c r="AQ3590" s="117" t="s">
        <v>72</v>
      </c>
      <c r="AR3590" s="117" t="s">
        <v>1980</v>
      </c>
      <c r="AS3590" s="117">
        <v>3305901</v>
      </c>
      <c r="AT3590" s="117"/>
      <c r="AU3590" s="117"/>
    </row>
    <row r="3591" spans="43:47" ht="30" customHeight="1">
      <c r="AQ3591" s="117" t="s">
        <v>72</v>
      </c>
      <c r="AR3591" s="117" t="s">
        <v>1997</v>
      </c>
      <c r="AS3591" s="117">
        <v>3306008</v>
      </c>
      <c r="AT3591" s="117"/>
      <c r="AU3591" s="117"/>
    </row>
    <row r="3592" spans="43:47" ht="30" customHeight="1">
      <c r="AQ3592" s="117" t="s">
        <v>72</v>
      </c>
      <c r="AR3592" s="117" t="s">
        <v>2015</v>
      </c>
      <c r="AS3592" s="117">
        <v>3306107</v>
      </c>
      <c r="AT3592" s="117"/>
      <c r="AU3592" s="117"/>
    </row>
    <row r="3593" spans="43:47" ht="30" customHeight="1">
      <c r="AQ3593" s="117" t="s">
        <v>72</v>
      </c>
      <c r="AR3593" s="117" t="s">
        <v>2033</v>
      </c>
      <c r="AS3593" s="117">
        <v>3306156</v>
      </c>
      <c r="AT3593" s="117"/>
      <c r="AU3593" s="117"/>
    </row>
    <row r="3594" spans="43:47" ht="30" customHeight="1">
      <c r="AQ3594" s="117" t="s">
        <v>72</v>
      </c>
      <c r="AR3594" s="117" t="s">
        <v>2051</v>
      </c>
      <c r="AS3594" s="117">
        <v>3306206</v>
      </c>
      <c r="AT3594" s="117"/>
      <c r="AU3594" s="117"/>
    </row>
    <row r="3595" spans="43:47" ht="30" customHeight="1">
      <c r="AQ3595" s="117" t="s">
        <v>72</v>
      </c>
      <c r="AR3595" s="117" t="s">
        <v>2069</v>
      </c>
      <c r="AS3595" s="117">
        <v>3306305</v>
      </c>
      <c r="AT3595" s="117"/>
      <c r="AU3595" s="117"/>
    </row>
    <row r="3596" spans="43:47" ht="30" customHeight="1">
      <c r="AQ3596" s="117" t="s">
        <v>73</v>
      </c>
      <c r="AR3596" s="117" t="s">
        <v>107</v>
      </c>
      <c r="AS3596" s="117">
        <v>2400109</v>
      </c>
      <c r="AT3596" s="117"/>
      <c r="AU3596" s="117"/>
    </row>
    <row r="3597" spans="43:47" ht="30" customHeight="1">
      <c r="AQ3597" s="117" t="s">
        <v>73</v>
      </c>
      <c r="AR3597" s="117" t="s">
        <v>133</v>
      </c>
      <c r="AS3597" s="117">
        <v>2400208</v>
      </c>
      <c r="AT3597" s="117"/>
      <c r="AU3597" s="117"/>
    </row>
    <row r="3598" spans="43:47" ht="30" customHeight="1">
      <c r="AQ3598" s="117" t="s">
        <v>73</v>
      </c>
      <c r="AR3598" s="117" t="s">
        <v>158</v>
      </c>
      <c r="AS3598" s="117">
        <v>2400307</v>
      </c>
      <c r="AT3598" s="117"/>
      <c r="AU3598" s="117"/>
    </row>
    <row r="3599" spans="43:47" ht="30" customHeight="1">
      <c r="AQ3599" s="117" t="s">
        <v>73</v>
      </c>
      <c r="AR3599" s="117" t="s">
        <v>184</v>
      </c>
      <c r="AS3599" s="117">
        <v>2400406</v>
      </c>
      <c r="AT3599" s="117"/>
      <c r="AU3599" s="117"/>
    </row>
    <row r="3600" spans="43:47" ht="30" customHeight="1">
      <c r="AQ3600" s="117" t="s">
        <v>73</v>
      </c>
      <c r="AR3600" s="117" t="s">
        <v>210</v>
      </c>
      <c r="AS3600" s="117">
        <v>2400505</v>
      </c>
      <c r="AT3600" s="117"/>
      <c r="AU3600" s="117"/>
    </row>
    <row r="3601" spans="43:47" ht="30" customHeight="1">
      <c r="AQ3601" s="117" t="s">
        <v>73</v>
      </c>
      <c r="AR3601" s="117" t="s">
        <v>234</v>
      </c>
      <c r="AS3601" s="117">
        <v>2400604</v>
      </c>
      <c r="AT3601" s="117"/>
      <c r="AU3601" s="117"/>
    </row>
    <row r="3602" spans="43:47" ht="30" customHeight="1">
      <c r="AQ3602" s="117" t="s">
        <v>73</v>
      </c>
      <c r="AR3602" s="117" t="s">
        <v>259</v>
      </c>
      <c r="AS3602" s="117">
        <v>2400703</v>
      </c>
      <c r="AT3602" s="117"/>
      <c r="AU3602" s="117"/>
    </row>
    <row r="3603" spans="43:47" ht="30" customHeight="1">
      <c r="AQ3603" s="117" t="s">
        <v>73</v>
      </c>
      <c r="AR3603" s="117" t="s">
        <v>285</v>
      </c>
      <c r="AS3603" s="117">
        <v>2400802</v>
      </c>
      <c r="AT3603" s="117"/>
      <c r="AU3603" s="117"/>
    </row>
    <row r="3604" spans="43:47" ht="30" customHeight="1">
      <c r="AQ3604" s="117" t="s">
        <v>73</v>
      </c>
      <c r="AR3604" s="117" t="s">
        <v>311</v>
      </c>
      <c r="AS3604" s="117">
        <v>2400901</v>
      </c>
      <c r="AT3604" s="117"/>
      <c r="AU3604" s="117"/>
    </row>
    <row r="3605" spans="43:47" ht="30" customHeight="1">
      <c r="AQ3605" s="117" t="s">
        <v>73</v>
      </c>
      <c r="AR3605" s="117" t="s">
        <v>337</v>
      </c>
      <c r="AS3605" s="117">
        <v>2401008</v>
      </c>
      <c r="AT3605" s="117"/>
      <c r="AU3605" s="117"/>
    </row>
    <row r="3606" spans="43:47" ht="30" customHeight="1">
      <c r="AQ3606" s="117" t="s">
        <v>73</v>
      </c>
      <c r="AR3606" s="117" t="s">
        <v>216</v>
      </c>
      <c r="AS3606" s="117">
        <v>2401107</v>
      </c>
      <c r="AT3606" s="117"/>
      <c r="AU3606" s="117"/>
    </row>
    <row r="3607" spans="43:47" ht="30" customHeight="1">
      <c r="AQ3607" s="117" t="s">
        <v>73</v>
      </c>
      <c r="AR3607" s="117" t="s">
        <v>386</v>
      </c>
      <c r="AS3607" s="117">
        <v>2401206</v>
      </c>
      <c r="AT3607" s="117"/>
      <c r="AU3607" s="117"/>
    </row>
    <row r="3608" spans="43:47" ht="30" customHeight="1">
      <c r="AQ3608" s="117" t="s">
        <v>73</v>
      </c>
      <c r="AR3608" s="117" t="s">
        <v>411</v>
      </c>
      <c r="AS3608" s="117">
        <v>2401305</v>
      </c>
      <c r="AT3608" s="117"/>
      <c r="AU3608" s="117"/>
    </row>
    <row r="3609" spans="43:47" ht="30" customHeight="1">
      <c r="AQ3609" s="117" t="s">
        <v>73</v>
      </c>
      <c r="AR3609" s="117" t="s">
        <v>436</v>
      </c>
      <c r="AS3609" s="117">
        <v>2401404</v>
      </c>
      <c r="AT3609" s="117"/>
      <c r="AU3609" s="117"/>
    </row>
    <row r="3610" spans="43:47" ht="30" customHeight="1">
      <c r="AQ3610" s="117" t="s">
        <v>73</v>
      </c>
      <c r="AR3610" s="117" t="s">
        <v>461</v>
      </c>
      <c r="AS3610" s="117">
        <v>2401453</v>
      </c>
      <c r="AT3610" s="117"/>
      <c r="AU3610" s="117"/>
    </row>
    <row r="3611" spans="43:47" ht="30" customHeight="1">
      <c r="AQ3611" s="117" t="s">
        <v>73</v>
      </c>
      <c r="AR3611" s="117" t="s">
        <v>487</v>
      </c>
      <c r="AS3611" s="117">
        <v>2401503</v>
      </c>
      <c r="AT3611" s="117"/>
      <c r="AU3611" s="117"/>
    </row>
    <row r="3612" spans="43:47" ht="30" customHeight="1">
      <c r="AQ3612" s="117" t="s">
        <v>73</v>
      </c>
      <c r="AR3612" s="117" t="s">
        <v>511</v>
      </c>
      <c r="AS3612" s="117">
        <v>2401602</v>
      </c>
      <c r="AT3612" s="117"/>
      <c r="AU3612" s="117"/>
    </row>
    <row r="3613" spans="43:47" ht="30" customHeight="1">
      <c r="AQ3613" s="117" t="s">
        <v>73</v>
      </c>
      <c r="AR3613" s="117" t="s">
        <v>534</v>
      </c>
      <c r="AS3613" s="117">
        <v>2401651</v>
      </c>
      <c r="AT3613" s="117"/>
      <c r="AU3613" s="117"/>
    </row>
    <row r="3614" spans="43:47" ht="30" customHeight="1">
      <c r="AQ3614" s="117" t="s">
        <v>73</v>
      </c>
      <c r="AR3614" s="117" t="s">
        <v>557</v>
      </c>
      <c r="AS3614" s="117">
        <v>2401701</v>
      </c>
      <c r="AT3614" s="117"/>
      <c r="AU3614" s="117"/>
    </row>
    <row r="3615" spans="43:47" ht="30" customHeight="1">
      <c r="AQ3615" s="117" t="s">
        <v>73</v>
      </c>
      <c r="AR3615" s="117" t="s">
        <v>580</v>
      </c>
      <c r="AS3615" s="117">
        <v>2401800</v>
      </c>
      <c r="AT3615" s="117"/>
      <c r="AU3615" s="117"/>
    </row>
    <row r="3616" spans="43:47" ht="30" customHeight="1">
      <c r="AQ3616" s="117" t="s">
        <v>73</v>
      </c>
      <c r="AR3616" s="117" t="s">
        <v>603</v>
      </c>
      <c r="AS3616" s="117">
        <v>2401859</v>
      </c>
      <c r="AT3616" s="117"/>
      <c r="AU3616" s="117"/>
    </row>
    <row r="3617" spans="43:47" ht="30" customHeight="1">
      <c r="AQ3617" s="117" t="s">
        <v>73</v>
      </c>
      <c r="AR3617" s="117" t="s">
        <v>626</v>
      </c>
      <c r="AS3617" s="117">
        <v>2401909</v>
      </c>
      <c r="AT3617" s="117"/>
      <c r="AU3617" s="117"/>
    </row>
    <row r="3618" spans="43:47" ht="30" customHeight="1">
      <c r="AQ3618" s="117" t="s">
        <v>73</v>
      </c>
      <c r="AR3618" s="117" t="s">
        <v>646</v>
      </c>
      <c r="AS3618" s="117">
        <v>2402006</v>
      </c>
      <c r="AT3618" s="117"/>
      <c r="AU3618" s="117"/>
    </row>
    <row r="3619" spans="43:47" ht="30" customHeight="1">
      <c r="AQ3619" s="117" t="s">
        <v>73</v>
      </c>
      <c r="AR3619" s="117" t="s">
        <v>667</v>
      </c>
      <c r="AS3619" s="117">
        <v>2402105</v>
      </c>
      <c r="AT3619" s="117"/>
      <c r="AU3619" s="117"/>
    </row>
    <row r="3620" spans="43:47" ht="30" customHeight="1">
      <c r="AQ3620" s="117" t="s">
        <v>73</v>
      </c>
      <c r="AR3620" s="117" t="s">
        <v>689</v>
      </c>
      <c r="AS3620" s="117">
        <v>2402204</v>
      </c>
      <c r="AT3620" s="117"/>
      <c r="AU3620" s="117"/>
    </row>
    <row r="3621" spans="43:47" ht="30" customHeight="1">
      <c r="AQ3621" s="117" t="s">
        <v>73</v>
      </c>
      <c r="AR3621" s="117" t="s">
        <v>709</v>
      </c>
      <c r="AS3621" s="117">
        <v>2402303</v>
      </c>
      <c r="AT3621" s="117"/>
      <c r="AU3621" s="117"/>
    </row>
    <row r="3622" spans="43:47" ht="30" customHeight="1">
      <c r="AQ3622" s="117" t="s">
        <v>73</v>
      </c>
      <c r="AR3622" s="117" t="s">
        <v>731</v>
      </c>
      <c r="AS3622" s="117">
        <v>2402402</v>
      </c>
      <c r="AT3622" s="117"/>
      <c r="AU3622" s="117"/>
    </row>
    <row r="3623" spans="43:47" ht="30" customHeight="1">
      <c r="AQ3623" s="117" t="s">
        <v>73</v>
      </c>
      <c r="AR3623" s="117" t="s">
        <v>753</v>
      </c>
      <c r="AS3623" s="117">
        <v>2402501</v>
      </c>
      <c r="AT3623" s="117"/>
      <c r="AU3623" s="117"/>
    </row>
    <row r="3624" spans="43:47" ht="30" customHeight="1">
      <c r="AQ3624" s="117" t="s">
        <v>73</v>
      </c>
      <c r="AR3624" s="117" t="s">
        <v>775</v>
      </c>
      <c r="AS3624" s="117">
        <v>2402600</v>
      </c>
      <c r="AT3624" s="117"/>
      <c r="AU3624" s="117"/>
    </row>
    <row r="3625" spans="43:47" ht="30" customHeight="1">
      <c r="AQ3625" s="117" t="s">
        <v>73</v>
      </c>
      <c r="AR3625" s="117" t="s">
        <v>796</v>
      </c>
      <c r="AS3625" s="117">
        <v>2402709</v>
      </c>
      <c r="AT3625" s="117"/>
      <c r="AU3625" s="117"/>
    </row>
    <row r="3626" spans="43:47" ht="30" customHeight="1">
      <c r="AQ3626" s="117" t="s">
        <v>73</v>
      </c>
      <c r="AR3626" s="117" t="s">
        <v>817</v>
      </c>
      <c r="AS3626" s="117">
        <v>2402808</v>
      </c>
      <c r="AT3626" s="117"/>
      <c r="AU3626" s="117"/>
    </row>
    <row r="3627" spans="43:47" ht="30" customHeight="1">
      <c r="AQ3627" s="117" t="s">
        <v>73</v>
      </c>
      <c r="AR3627" s="117" t="s">
        <v>839</v>
      </c>
      <c r="AS3627" s="117">
        <v>2402907</v>
      </c>
      <c r="AT3627" s="117"/>
      <c r="AU3627" s="117"/>
    </row>
    <row r="3628" spans="43:47" ht="30" customHeight="1">
      <c r="AQ3628" s="117" t="s">
        <v>73</v>
      </c>
      <c r="AR3628" s="117" t="s">
        <v>861</v>
      </c>
      <c r="AS3628" s="117">
        <v>2403004</v>
      </c>
      <c r="AT3628" s="117"/>
      <c r="AU3628" s="117"/>
    </row>
    <row r="3629" spans="43:47" ht="30" customHeight="1">
      <c r="AQ3629" s="117" t="s">
        <v>73</v>
      </c>
      <c r="AR3629" s="117" t="s">
        <v>883</v>
      </c>
      <c r="AS3629" s="117">
        <v>2403103</v>
      </c>
      <c r="AT3629" s="117"/>
      <c r="AU3629" s="117"/>
    </row>
    <row r="3630" spans="43:47" ht="30" customHeight="1">
      <c r="AQ3630" s="117" t="s">
        <v>73</v>
      </c>
      <c r="AR3630" s="117" t="s">
        <v>906</v>
      </c>
      <c r="AS3630" s="117">
        <v>2403202</v>
      </c>
      <c r="AT3630" s="117"/>
      <c r="AU3630" s="117"/>
    </row>
    <row r="3631" spans="43:47" ht="30" customHeight="1">
      <c r="AQ3631" s="117" t="s">
        <v>73</v>
      </c>
      <c r="AR3631" s="117" t="s">
        <v>929</v>
      </c>
      <c r="AS3631" s="117">
        <v>2403301</v>
      </c>
      <c r="AT3631" s="117"/>
      <c r="AU3631" s="117"/>
    </row>
    <row r="3632" spans="43:47" ht="30" customHeight="1">
      <c r="AQ3632" s="117" t="s">
        <v>73</v>
      </c>
      <c r="AR3632" s="117" t="s">
        <v>951</v>
      </c>
      <c r="AS3632" s="117">
        <v>2403400</v>
      </c>
      <c r="AT3632" s="117"/>
      <c r="AU3632" s="117"/>
    </row>
    <row r="3633" spans="43:47" ht="30" customHeight="1">
      <c r="AQ3633" s="117" t="s">
        <v>73</v>
      </c>
      <c r="AR3633" s="117" t="s">
        <v>974</v>
      </c>
      <c r="AS3633" s="117">
        <v>2403509</v>
      </c>
      <c r="AT3633" s="117"/>
      <c r="AU3633" s="117"/>
    </row>
    <row r="3634" spans="43:47" ht="30" customHeight="1">
      <c r="AQ3634" s="117" t="s">
        <v>73</v>
      </c>
      <c r="AR3634" s="117" t="s">
        <v>996</v>
      </c>
      <c r="AS3634" s="117">
        <v>2403608</v>
      </c>
      <c r="AT3634" s="117"/>
      <c r="AU3634" s="117"/>
    </row>
    <row r="3635" spans="43:47" ht="30" customHeight="1">
      <c r="AQ3635" s="117" t="s">
        <v>73</v>
      </c>
      <c r="AR3635" s="117" t="s">
        <v>1019</v>
      </c>
      <c r="AS3635" s="117">
        <v>2403707</v>
      </c>
      <c r="AT3635" s="117"/>
      <c r="AU3635" s="117"/>
    </row>
    <row r="3636" spans="43:47" ht="30" customHeight="1">
      <c r="AQ3636" s="117" t="s">
        <v>73</v>
      </c>
      <c r="AR3636" s="117" t="s">
        <v>1041</v>
      </c>
      <c r="AS3636" s="117">
        <v>2403756</v>
      </c>
      <c r="AT3636" s="117"/>
      <c r="AU3636" s="117"/>
    </row>
    <row r="3637" spans="43:47" ht="30" customHeight="1">
      <c r="AQ3637" s="117" t="s">
        <v>73</v>
      </c>
      <c r="AR3637" s="117" t="s">
        <v>1063</v>
      </c>
      <c r="AS3637" s="117">
        <v>2403806</v>
      </c>
      <c r="AT3637" s="117"/>
      <c r="AU3637" s="117"/>
    </row>
    <row r="3638" spans="43:47" ht="30" customHeight="1">
      <c r="AQ3638" s="117" t="s">
        <v>73</v>
      </c>
      <c r="AR3638" s="117" t="s">
        <v>1084</v>
      </c>
      <c r="AS3638" s="117">
        <v>2403905</v>
      </c>
      <c r="AT3638" s="117"/>
      <c r="AU3638" s="117"/>
    </row>
    <row r="3639" spans="43:47" ht="30" customHeight="1">
      <c r="AQ3639" s="117" t="s">
        <v>73</v>
      </c>
      <c r="AR3639" s="117" t="s">
        <v>1107</v>
      </c>
      <c r="AS3639" s="117">
        <v>2404002</v>
      </c>
      <c r="AT3639" s="117"/>
      <c r="AU3639" s="117"/>
    </row>
    <row r="3640" spans="43:47" ht="30" customHeight="1">
      <c r="AQ3640" s="117" t="s">
        <v>73</v>
      </c>
      <c r="AR3640" s="117" t="s">
        <v>1130</v>
      </c>
      <c r="AS3640" s="117">
        <v>2404101</v>
      </c>
      <c r="AT3640" s="117"/>
      <c r="AU3640" s="117"/>
    </row>
    <row r="3641" spans="43:47" ht="30" customHeight="1">
      <c r="AQ3641" s="117" t="s">
        <v>73</v>
      </c>
      <c r="AR3641" s="117" t="s">
        <v>1153</v>
      </c>
      <c r="AS3641" s="117">
        <v>2404200</v>
      </c>
      <c r="AT3641" s="117"/>
      <c r="AU3641" s="117"/>
    </row>
    <row r="3642" spans="43:47" ht="30" customHeight="1">
      <c r="AQ3642" s="117" t="s">
        <v>73</v>
      </c>
      <c r="AR3642" s="117" t="s">
        <v>1176</v>
      </c>
      <c r="AS3642" s="117">
        <v>2404309</v>
      </c>
      <c r="AT3642" s="117"/>
      <c r="AU3642" s="117"/>
    </row>
    <row r="3643" spans="43:47" ht="30" customHeight="1">
      <c r="AQ3643" s="117" t="s">
        <v>73</v>
      </c>
      <c r="AR3643" s="117" t="s">
        <v>1198</v>
      </c>
      <c r="AS3643" s="117">
        <v>2404408</v>
      </c>
      <c r="AT3643" s="117"/>
      <c r="AU3643" s="117"/>
    </row>
    <row r="3644" spans="43:47" ht="30" customHeight="1">
      <c r="AQ3644" s="117" t="s">
        <v>73</v>
      </c>
      <c r="AR3644" s="117" t="s">
        <v>1221</v>
      </c>
      <c r="AS3644" s="117">
        <v>2404507</v>
      </c>
      <c r="AT3644" s="117"/>
      <c r="AU3644" s="117"/>
    </row>
    <row r="3645" spans="43:47" ht="30" customHeight="1">
      <c r="AQ3645" s="117" t="s">
        <v>73</v>
      </c>
      <c r="AR3645" s="117" t="s">
        <v>1242</v>
      </c>
      <c r="AS3645" s="117">
        <v>2404606</v>
      </c>
      <c r="AT3645" s="117"/>
      <c r="AU3645" s="117"/>
    </row>
    <row r="3646" spans="43:47" ht="30" customHeight="1">
      <c r="AQ3646" s="117" t="s">
        <v>73</v>
      </c>
      <c r="AR3646" s="117" t="s">
        <v>1265</v>
      </c>
      <c r="AS3646" s="117">
        <v>2404705</v>
      </c>
      <c r="AT3646" s="117"/>
      <c r="AU3646" s="117"/>
    </row>
    <row r="3647" spans="43:47" ht="30" customHeight="1">
      <c r="AQ3647" s="117" t="s">
        <v>73</v>
      </c>
      <c r="AR3647" s="117" t="s">
        <v>1286</v>
      </c>
      <c r="AS3647" s="117">
        <v>2404804</v>
      </c>
      <c r="AT3647" s="117"/>
      <c r="AU3647" s="117"/>
    </row>
    <row r="3648" spans="43:47" ht="30" customHeight="1">
      <c r="AQ3648" s="117" t="s">
        <v>73</v>
      </c>
      <c r="AR3648" s="117" t="s">
        <v>1309</v>
      </c>
      <c r="AS3648" s="117">
        <v>2404853</v>
      </c>
      <c r="AT3648" s="117"/>
      <c r="AU3648" s="117"/>
    </row>
    <row r="3649" spans="43:47" ht="30" customHeight="1">
      <c r="AQ3649" s="117" t="s">
        <v>73</v>
      </c>
      <c r="AR3649" s="117" t="s">
        <v>1331</v>
      </c>
      <c r="AS3649" s="117">
        <v>2404903</v>
      </c>
      <c r="AT3649" s="117"/>
      <c r="AU3649" s="117"/>
    </row>
    <row r="3650" spans="43:47" ht="30" customHeight="1">
      <c r="AQ3650" s="117" t="s">
        <v>73</v>
      </c>
      <c r="AR3650" s="117" t="s">
        <v>1353</v>
      </c>
      <c r="AS3650" s="117">
        <v>2405009</v>
      </c>
      <c r="AT3650" s="117"/>
      <c r="AU3650" s="117"/>
    </row>
    <row r="3651" spans="43:47" ht="30" customHeight="1">
      <c r="AQ3651" s="117" t="s">
        <v>73</v>
      </c>
      <c r="AR3651" s="117" t="s">
        <v>1374</v>
      </c>
      <c r="AS3651" s="117">
        <v>2405108</v>
      </c>
      <c r="AT3651" s="117"/>
      <c r="AU3651" s="117"/>
    </row>
    <row r="3652" spans="43:47" ht="30" customHeight="1">
      <c r="AQ3652" s="117" t="s">
        <v>73</v>
      </c>
      <c r="AR3652" s="117" t="s">
        <v>1396</v>
      </c>
      <c r="AS3652" s="117">
        <v>2405207</v>
      </c>
      <c r="AT3652" s="117"/>
      <c r="AU3652" s="117"/>
    </row>
    <row r="3653" spans="43:47" ht="30" customHeight="1">
      <c r="AQ3653" s="117" t="s">
        <v>73</v>
      </c>
      <c r="AR3653" s="117" t="s">
        <v>1418</v>
      </c>
      <c r="AS3653" s="117">
        <v>2405306</v>
      </c>
      <c r="AT3653" s="117"/>
      <c r="AU3653" s="117"/>
    </row>
    <row r="3654" spans="43:47" ht="30" customHeight="1">
      <c r="AQ3654" s="117" t="s">
        <v>73</v>
      </c>
      <c r="AR3654" s="117" t="s">
        <v>1439</v>
      </c>
      <c r="AS3654" s="117">
        <v>2405405</v>
      </c>
      <c r="AT3654" s="117"/>
      <c r="AU3654" s="117"/>
    </row>
    <row r="3655" spans="43:47" ht="30" customHeight="1">
      <c r="AQ3655" s="117" t="s">
        <v>73</v>
      </c>
      <c r="AR3655" s="117" t="s">
        <v>1460</v>
      </c>
      <c r="AS3655" s="117">
        <v>2405504</v>
      </c>
      <c r="AT3655" s="117"/>
      <c r="AU3655" s="117"/>
    </row>
    <row r="3656" spans="43:47" ht="30" customHeight="1">
      <c r="AQ3656" s="117" t="s">
        <v>73</v>
      </c>
      <c r="AR3656" s="117" t="s">
        <v>1481</v>
      </c>
      <c r="AS3656" s="117">
        <v>2405603</v>
      </c>
      <c r="AT3656" s="117"/>
      <c r="AU3656" s="117"/>
    </row>
    <row r="3657" spans="43:47" ht="30" customHeight="1">
      <c r="AQ3657" s="117" t="s">
        <v>73</v>
      </c>
      <c r="AR3657" s="117" t="s">
        <v>1503</v>
      </c>
      <c r="AS3657" s="117">
        <v>2405702</v>
      </c>
      <c r="AT3657" s="117"/>
      <c r="AU3657" s="117"/>
    </row>
    <row r="3658" spans="43:47" ht="30" customHeight="1">
      <c r="AQ3658" s="117" t="s">
        <v>73</v>
      </c>
      <c r="AR3658" s="117" t="s">
        <v>1523</v>
      </c>
      <c r="AS3658" s="117">
        <v>2405801</v>
      </c>
      <c r="AT3658" s="117"/>
      <c r="AU3658" s="117"/>
    </row>
    <row r="3659" spans="43:47" ht="30" customHeight="1">
      <c r="AQ3659" s="117" t="s">
        <v>73</v>
      </c>
      <c r="AR3659" s="117" t="s">
        <v>1544</v>
      </c>
      <c r="AS3659" s="117">
        <v>2405900</v>
      </c>
      <c r="AT3659" s="117"/>
      <c r="AU3659" s="117"/>
    </row>
    <row r="3660" spans="43:47" ht="30" customHeight="1">
      <c r="AQ3660" s="117" t="s">
        <v>73</v>
      </c>
      <c r="AR3660" s="117" t="s">
        <v>1564</v>
      </c>
      <c r="AS3660" s="117">
        <v>2406007</v>
      </c>
      <c r="AT3660" s="117"/>
      <c r="AU3660" s="117"/>
    </row>
    <row r="3661" spans="43:47" ht="30" customHeight="1">
      <c r="AQ3661" s="117" t="s">
        <v>73</v>
      </c>
      <c r="AR3661" s="117" t="s">
        <v>1583</v>
      </c>
      <c r="AS3661" s="117">
        <v>2406106</v>
      </c>
      <c r="AT3661" s="117"/>
      <c r="AU3661" s="117"/>
    </row>
    <row r="3662" spans="43:47" ht="30" customHeight="1">
      <c r="AQ3662" s="117" t="s">
        <v>73</v>
      </c>
      <c r="AR3662" s="117" t="s">
        <v>1069</v>
      </c>
      <c r="AS3662" s="117">
        <v>2406155</v>
      </c>
      <c r="AT3662" s="117"/>
      <c r="AU3662" s="117"/>
    </row>
    <row r="3663" spans="43:47" ht="30" customHeight="1">
      <c r="AQ3663" s="117" t="s">
        <v>73</v>
      </c>
      <c r="AR3663" s="117" t="s">
        <v>1624</v>
      </c>
      <c r="AS3663" s="117">
        <v>2406205</v>
      </c>
      <c r="AT3663" s="117"/>
      <c r="AU3663" s="117"/>
    </row>
    <row r="3664" spans="43:47" ht="30" customHeight="1">
      <c r="AQ3664" s="117" t="s">
        <v>73</v>
      </c>
      <c r="AR3664" s="117" t="s">
        <v>1645</v>
      </c>
      <c r="AS3664" s="117">
        <v>2406304</v>
      </c>
      <c r="AT3664" s="117"/>
      <c r="AU3664" s="117"/>
    </row>
    <row r="3665" spans="43:47" ht="30" customHeight="1">
      <c r="AQ3665" s="117" t="s">
        <v>73</v>
      </c>
      <c r="AR3665" s="117" t="s">
        <v>1665</v>
      </c>
      <c r="AS3665" s="117">
        <v>2406403</v>
      </c>
      <c r="AT3665" s="117"/>
      <c r="AU3665" s="117"/>
    </row>
    <row r="3666" spans="43:47" ht="30" customHeight="1">
      <c r="AQ3666" s="117" t="s">
        <v>73</v>
      </c>
      <c r="AR3666" s="117" t="s">
        <v>1686</v>
      </c>
      <c r="AS3666" s="117">
        <v>2406502</v>
      </c>
      <c r="AT3666" s="117"/>
      <c r="AU3666" s="117"/>
    </row>
    <row r="3667" spans="43:47" ht="30" customHeight="1">
      <c r="AQ3667" s="117" t="s">
        <v>73</v>
      </c>
      <c r="AR3667" s="117" t="s">
        <v>1706</v>
      </c>
      <c r="AS3667" s="117">
        <v>2406601</v>
      </c>
      <c r="AT3667" s="117"/>
      <c r="AU3667" s="117"/>
    </row>
    <row r="3668" spans="43:47" ht="30" customHeight="1">
      <c r="AQ3668" s="117" t="s">
        <v>73</v>
      </c>
      <c r="AR3668" s="117" t="s">
        <v>1727</v>
      </c>
      <c r="AS3668" s="117">
        <v>2406700</v>
      </c>
      <c r="AT3668" s="117"/>
      <c r="AU3668" s="117"/>
    </row>
    <row r="3669" spans="43:47" ht="30" customHeight="1">
      <c r="AQ3669" s="117" t="s">
        <v>73</v>
      </c>
      <c r="AR3669" s="117" t="s">
        <v>1748</v>
      </c>
      <c r="AS3669" s="117">
        <v>2406809</v>
      </c>
      <c r="AT3669" s="117"/>
      <c r="AU3669" s="117"/>
    </row>
    <row r="3670" spans="43:47" ht="30" customHeight="1">
      <c r="AQ3670" s="117" t="s">
        <v>73</v>
      </c>
      <c r="AR3670" s="117" t="s">
        <v>1768</v>
      </c>
      <c r="AS3670" s="117">
        <v>2406908</v>
      </c>
      <c r="AT3670" s="117"/>
      <c r="AU3670" s="117"/>
    </row>
    <row r="3671" spans="43:47" ht="30" customHeight="1">
      <c r="AQ3671" s="117" t="s">
        <v>73</v>
      </c>
      <c r="AR3671" s="117" t="s">
        <v>1788</v>
      </c>
      <c r="AS3671" s="117">
        <v>2407005</v>
      </c>
      <c r="AT3671" s="117"/>
      <c r="AU3671" s="117"/>
    </row>
    <row r="3672" spans="43:47" ht="30" customHeight="1">
      <c r="AQ3672" s="117" t="s">
        <v>73</v>
      </c>
      <c r="AR3672" s="117" t="s">
        <v>1808</v>
      </c>
      <c r="AS3672" s="117">
        <v>2407104</v>
      </c>
      <c r="AT3672" s="117"/>
      <c r="AU3672" s="117"/>
    </row>
    <row r="3673" spans="43:47" ht="30" customHeight="1">
      <c r="AQ3673" s="117" t="s">
        <v>73</v>
      </c>
      <c r="AR3673" s="117" t="s">
        <v>1826</v>
      </c>
      <c r="AS3673" s="117">
        <v>2407203</v>
      </c>
      <c r="AT3673" s="117"/>
      <c r="AU3673" s="117"/>
    </row>
    <row r="3674" spans="43:47" ht="30" customHeight="1">
      <c r="AQ3674" s="117" t="s">
        <v>73</v>
      </c>
      <c r="AR3674" s="117" t="s">
        <v>1844</v>
      </c>
      <c r="AS3674" s="117">
        <v>2407252</v>
      </c>
      <c r="AT3674" s="117"/>
      <c r="AU3674" s="117"/>
    </row>
    <row r="3675" spans="43:47" ht="30" customHeight="1">
      <c r="AQ3675" s="117" t="s">
        <v>73</v>
      </c>
      <c r="AR3675" s="117" t="s">
        <v>1862</v>
      </c>
      <c r="AS3675" s="117">
        <v>2407302</v>
      </c>
      <c r="AT3675" s="117"/>
      <c r="AU3675" s="117"/>
    </row>
    <row r="3676" spans="43:47" ht="30" customHeight="1">
      <c r="AQ3676" s="117" t="s">
        <v>73</v>
      </c>
      <c r="AR3676" s="117" t="s">
        <v>1880</v>
      </c>
      <c r="AS3676" s="117">
        <v>2407401</v>
      </c>
      <c r="AT3676" s="117"/>
      <c r="AU3676" s="117"/>
    </row>
    <row r="3677" spans="43:47" ht="30" customHeight="1">
      <c r="AQ3677" s="117" t="s">
        <v>73</v>
      </c>
      <c r="AR3677" s="117" t="s">
        <v>1896</v>
      </c>
      <c r="AS3677" s="117">
        <v>2407500</v>
      </c>
      <c r="AT3677" s="117"/>
      <c r="AU3677" s="117"/>
    </row>
    <row r="3678" spans="43:47" ht="30" customHeight="1">
      <c r="AQ3678" s="117" t="s">
        <v>73</v>
      </c>
      <c r="AR3678" s="117" t="s">
        <v>1913</v>
      </c>
      <c r="AS3678" s="117">
        <v>2407609</v>
      </c>
      <c r="AT3678" s="117"/>
      <c r="AU3678" s="117"/>
    </row>
    <row r="3679" spans="43:47" ht="30" customHeight="1">
      <c r="AQ3679" s="117" t="s">
        <v>73</v>
      </c>
      <c r="AR3679" s="117" t="s">
        <v>1931</v>
      </c>
      <c r="AS3679" s="117">
        <v>2407708</v>
      </c>
      <c r="AT3679" s="117"/>
      <c r="AU3679" s="117"/>
    </row>
    <row r="3680" spans="43:47" ht="30" customHeight="1">
      <c r="AQ3680" s="117" t="s">
        <v>73</v>
      </c>
      <c r="AR3680" s="117" t="s">
        <v>1762</v>
      </c>
      <c r="AS3680" s="117">
        <v>2407807</v>
      </c>
      <c r="AT3680" s="117"/>
      <c r="AU3680" s="117"/>
    </row>
    <row r="3681" spans="43:47" ht="30" customHeight="1">
      <c r="AQ3681" s="117" t="s">
        <v>73</v>
      </c>
      <c r="AR3681" s="117" t="s">
        <v>1963</v>
      </c>
      <c r="AS3681" s="117">
        <v>2407906</v>
      </c>
      <c r="AT3681" s="117"/>
      <c r="AU3681" s="117"/>
    </row>
    <row r="3682" spans="43:47" ht="30" customHeight="1">
      <c r="AQ3682" s="117" t="s">
        <v>73</v>
      </c>
      <c r="AR3682" s="117" t="s">
        <v>1981</v>
      </c>
      <c r="AS3682" s="117">
        <v>2408003</v>
      </c>
      <c r="AT3682" s="117"/>
      <c r="AU3682" s="117"/>
    </row>
    <row r="3683" spans="43:47" ht="30" customHeight="1">
      <c r="AQ3683" s="117" t="s">
        <v>73</v>
      </c>
      <c r="AR3683" s="117" t="s">
        <v>1998</v>
      </c>
      <c r="AS3683" s="117">
        <v>2408102</v>
      </c>
      <c r="AT3683" s="117"/>
      <c r="AU3683" s="117"/>
    </row>
    <row r="3684" spans="43:47" ht="30" customHeight="1">
      <c r="AQ3684" s="117" t="s">
        <v>73</v>
      </c>
      <c r="AR3684" s="117" t="s">
        <v>2016</v>
      </c>
      <c r="AS3684" s="117">
        <v>2408201</v>
      </c>
      <c r="AT3684" s="117"/>
      <c r="AU3684" s="117"/>
    </row>
    <row r="3685" spans="43:47" ht="30" customHeight="1">
      <c r="AQ3685" s="117" t="s">
        <v>73</v>
      </c>
      <c r="AR3685" s="117" t="s">
        <v>2034</v>
      </c>
      <c r="AS3685" s="117">
        <v>2408300</v>
      </c>
      <c r="AT3685" s="117"/>
      <c r="AU3685" s="117"/>
    </row>
    <row r="3686" spans="43:47" ht="30" customHeight="1">
      <c r="AQ3686" s="117" t="s">
        <v>73</v>
      </c>
      <c r="AR3686" s="117" t="s">
        <v>2052</v>
      </c>
      <c r="AS3686" s="117">
        <v>2408409</v>
      </c>
      <c r="AT3686" s="117"/>
      <c r="AU3686" s="117"/>
    </row>
    <row r="3687" spans="43:47" ht="30" customHeight="1">
      <c r="AQ3687" s="117" t="s">
        <v>73</v>
      </c>
      <c r="AR3687" s="117" t="s">
        <v>1550</v>
      </c>
      <c r="AS3687" s="117">
        <v>2408508</v>
      </c>
      <c r="AT3687" s="117"/>
      <c r="AU3687" s="117"/>
    </row>
    <row r="3688" spans="43:47" ht="30" customHeight="1">
      <c r="AQ3688" s="117" t="s">
        <v>73</v>
      </c>
      <c r="AR3688" s="117" t="s">
        <v>2085</v>
      </c>
      <c r="AS3688" s="117">
        <v>2408607</v>
      </c>
      <c r="AT3688" s="117"/>
      <c r="AU3688" s="117"/>
    </row>
    <row r="3689" spans="43:47" ht="30" customHeight="1">
      <c r="AQ3689" s="117" t="s">
        <v>73</v>
      </c>
      <c r="AR3689" s="117" t="s">
        <v>2101</v>
      </c>
      <c r="AS3689" s="117">
        <v>2408706</v>
      </c>
      <c r="AT3689" s="117"/>
      <c r="AU3689" s="117"/>
    </row>
    <row r="3690" spans="43:47" ht="30" customHeight="1">
      <c r="AQ3690" s="117" t="s">
        <v>73</v>
      </c>
      <c r="AR3690" s="117" t="s">
        <v>2118</v>
      </c>
      <c r="AS3690" s="117">
        <v>2408805</v>
      </c>
      <c r="AT3690" s="117"/>
      <c r="AU3690" s="117"/>
    </row>
    <row r="3691" spans="43:47" ht="30" customHeight="1">
      <c r="AQ3691" s="117" t="s">
        <v>73</v>
      </c>
      <c r="AR3691" s="117" t="s">
        <v>2133</v>
      </c>
      <c r="AS3691" s="117">
        <v>2408904</v>
      </c>
      <c r="AT3691" s="117"/>
      <c r="AU3691" s="117"/>
    </row>
    <row r="3692" spans="43:47" ht="30" customHeight="1">
      <c r="AQ3692" s="117" t="s">
        <v>73</v>
      </c>
      <c r="AR3692" s="117" t="s">
        <v>2150</v>
      </c>
      <c r="AS3692" s="117">
        <v>2403251</v>
      </c>
      <c r="AT3692" s="117"/>
      <c r="AU3692" s="117"/>
    </row>
    <row r="3693" spans="43:47" ht="30" customHeight="1">
      <c r="AQ3693" s="117" t="s">
        <v>73</v>
      </c>
      <c r="AR3693" s="117" t="s">
        <v>2166</v>
      </c>
      <c r="AS3693" s="117">
        <v>2409100</v>
      </c>
      <c r="AT3693" s="117"/>
      <c r="AU3693" s="117"/>
    </row>
    <row r="3694" spans="43:47" ht="30" customHeight="1">
      <c r="AQ3694" s="117" t="s">
        <v>73</v>
      </c>
      <c r="AR3694" s="117" t="s">
        <v>2183</v>
      </c>
      <c r="AS3694" s="117">
        <v>2409209</v>
      </c>
      <c r="AT3694" s="117"/>
      <c r="AU3694" s="117"/>
    </row>
    <row r="3695" spans="43:47" ht="30" customHeight="1">
      <c r="AQ3695" s="117" t="s">
        <v>73</v>
      </c>
      <c r="AR3695" s="117" t="s">
        <v>2200</v>
      </c>
      <c r="AS3695" s="117">
        <v>2409308</v>
      </c>
      <c r="AT3695" s="117"/>
      <c r="AU3695" s="117"/>
    </row>
    <row r="3696" spans="43:47" ht="30" customHeight="1">
      <c r="AQ3696" s="117" t="s">
        <v>73</v>
      </c>
      <c r="AR3696" s="117" t="s">
        <v>2214</v>
      </c>
      <c r="AS3696" s="117">
        <v>2409407</v>
      </c>
      <c r="AT3696" s="117"/>
      <c r="AU3696" s="117"/>
    </row>
    <row r="3697" spans="43:47" ht="30" customHeight="1">
      <c r="AQ3697" s="117" t="s">
        <v>73</v>
      </c>
      <c r="AR3697" s="117" t="s">
        <v>2231</v>
      </c>
      <c r="AS3697" s="117">
        <v>2409506</v>
      </c>
      <c r="AT3697" s="117"/>
      <c r="AU3697" s="117"/>
    </row>
    <row r="3698" spans="43:47" ht="30" customHeight="1">
      <c r="AQ3698" s="117" t="s">
        <v>73</v>
      </c>
      <c r="AR3698" s="117" t="s">
        <v>2044</v>
      </c>
      <c r="AS3698" s="117">
        <v>2409605</v>
      </c>
      <c r="AT3698" s="117"/>
      <c r="AU3698" s="117"/>
    </row>
    <row r="3699" spans="43:47" ht="30" customHeight="1">
      <c r="AQ3699" s="117" t="s">
        <v>73</v>
      </c>
      <c r="AR3699" s="117" t="s">
        <v>2261</v>
      </c>
      <c r="AS3699" s="117">
        <v>2409704</v>
      </c>
      <c r="AT3699" s="117"/>
      <c r="AU3699" s="117"/>
    </row>
    <row r="3700" spans="43:47" ht="30" customHeight="1">
      <c r="AQ3700" s="117" t="s">
        <v>73</v>
      </c>
      <c r="AR3700" s="117" t="s">
        <v>2276</v>
      </c>
      <c r="AS3700" s="117">
        <v>2409803</v>
      </c>
      <c r="AT3700" s="117"/>
      <c r="AU3700" s="117"/>
    </row>
    <row r="3701" spans="43:47" ht="30" customHeight="1">
      <c r="AQ3701" s="117" t="s">
        <v>73</v>
      </c>
      <c r="AR3701" s="117" t="s">
        <v>2292</v>
      </c>
      <c r="AS3701" s="117">
        <v>2409902</v>
      </c>
      <c r="AT3701" s="117"/>
      <c r="AU3701" s="117"/>
    </row>
    <row r="3702" spans="43:47" ht="30" customHeight="1">
      <c r="AQ3702" s="117" t="s">
        <v>73</v>
      </c>
      <c r="AR3702" s="117" t="s">
        <v>2308</v>
      </c>
      <c r="AS3702" s="117">
        <v>2410009</v>
      </c>
      <c r="AT3702" s="117"/>
      <c r="AU3702" s="117"/>
    </row>
    <row r="3703" spans="43:47" ht="30" customHeight="1">
      <c r="AQ3703" s="117" t="s">
        <v>73</v>
      </c>
      <c r="AR3703" s="117" t="s">
        <v>2321</v>
      </c>
      <c r="AS3703" s="117">
        <v>2410108</v>
      </c>
      <c r="AT3703" s="117"/>
      <c r="AU3703" s="117"/>
    </row>
    <row r="3704" spans="43:47" ht="30" customHeight="1">
      <c r="AQ3704" s="117" t="s">
        <v>73</v>
      </c>
      <c r="AR3704" s="117" t="s">
        <v>2337</v>
      </c>
      <c r="AS3704" s="117">
        <v>2410207</v>
      </c>
      <c r="AT3704" s="117"/>
      <c r="AU3704" s="117"/>
    </row>
    <row r="3705" spans="43:47" ht="30" customHeight="1">
      <c r="AQ3705" s="117" t="s">
        <v>73</v>
      </c>
      <c r="AR3705" s="117" t="s">
        <v>2353</v>
      </c>
      <c r="AS3705" s="117">
        <v>2410256</v>
      </c>
      <c r="AT3705" s="117"/>
      <c r="AU3705" s="117"/>
    </row>
    <row r="3706" spans="43:47" ht="30" customHeight="1">
      <c r="AQ3706" s="117" t="s">
        <v>73</v>
      </c>
      <c r="AR3706" s="117" t="s">
        <v>2368</v>
      </c>
      <c r="AS3706" s="117">
        <v>2410306</v>
      </c>
      <c r="AT3706" s="117"/>
      <c r="AU3706" s="117"/>
    </row>
    <row r="3707" spans="43:47" ht="30" customHeight="1">
      <c r="AQ3707" s="117" t="s">
        <v>73</v>
      </c>
      <c r="AR3707" s="117" t="s">
        <v>2383</v>
      </c>
      <c r="AS3707" s="117">
        <v>2410405</v>
      </c>
      <c r="AT3707" s="117"/>
      <c r="AU3707" s="117"/>
    </row>
    <row r="3708" spans="43:47" ht="30" customHeight="1">
      <c r="AQ3708" s="117" t="s">
        <v>73</v>
      </c>
      <c r="AR3708" s="117" t="s">
        <v>2398</v>
      </c>
      <c r="AS3708" s="117">
        <v>2410504</v>
      </c>
      <c r="AT3708" s="117"/>
      <c r="AU3708" s="117"/>
    </row>
    <row r="3709" spans="43:47" ht="30" customHeight="1">
      <c r="AQ3709" s="117" t="s">
        <v>73</v>
      </c>
      <c r="AR3709" s="117" t="s">
        <v>2414</v>
      </c>
      <c r="AS3709" s="117">
        <v>2410603</v>
      </c>
      <c r="AT3709" s="117"/>
      <c r="AU3709" s="117"/>
    </row>
    <row r="3710" spans="43:47" ht="30" customHeight="1">
      <c r="AQ3710" s="117" t="s">
        <v>73</v>
      </c>
      <c r="AR3710" s="117" t="s">
        <v>2430</v>
      </c>
      <c r="AS3710" s="117">
        <v>2410702</v>
      </c>
      <c r="AT3710" s="117"/>
      <c r="AU3710" s="117"/>
    </row>
    <row r="3711" spans="43:47" ht="30" customHeight="1">
      <c r="AQ3711" s="117" t="s">
        <v>73</v>
      </c>
      <c r="AR3711" s="117" t="s">
        <v>2446</v>
      </c>
      <c r="AS3711" s="117">
        <v>2410801</v>
      </c>
      <c r="AT3711" s="117"/>
      <c r="AU3711" s="117"/>
    </row>
    <row r="3712" spans="43:47" ht="30" customHeight="1">
      <c r="AQ3712" s="117" t="s">
        <v>73</v>
      </c>
      <c r="AR3712" s="117" t="s">
        <v>1422</v>
      </c>
      <c r="AS3712" s="117">
        <v>2410900</v>
      </c>
      <c r="AT3712" s="117"/>
      <c r="AU3712" s="117"/>
    </row>
    <row r="3713" spans="43:47" ht="30" customHeight="1">
      <c r="AQ3713" s="117" t="s">
        <v>73</v>
      </c>
      <c r="AR3713" s="117" t="s">
        <v>2475</v>
      </c>
      <c r="AS3713" s="117">
        <v>2408953</v>
      </c>
      <c r="AT3713" s="117"/>
      <c r="AU3713" s="117"/>
    </row>
    <row r="3714" spans="43:47" ht="30" customHeight="1">
      <c r="AQ3714" s="117" t="s">
        <v>73</v>
      </c>
      <c r="AR3714" s="117" t="s">
        <v>2491</v>
      </c>
      <c r="AS3714" s="117">
        <v>2411007</v>
      </c>
      <c r="AT3714" s="117"/>
      <c r="AU3714" s="117"/>
    </row>
    <row r="3715" spans="43:47" ht="30" customHeight="1">
      <c r="AQ3715" s="117" t="s">
        <v>73</v>
      </c>
      <c r="AR3715" s="117" t="s">
        <v>2505</v>
      </c>
      <c r="AS3715" s="117">
        <v>2411106</v>
      </c>
      <c r="AT3715" s="117"/>
      <c r="AU3715" s="117"/>
    </row>
    <row r="3716" spans="43:47" ht="30" customHeight="1">
      <c r="AQ3716" s="117" t="s">
        <v>73</v>
      </c>
      <c r="AR3716" s="117" t="s">
        <v>2521</v>
      </c>
      <c r="AS3716" s="117">
        <v>2411205</v>
      </c>
      <c r="AT3716" s="117"/>
      <c r="AU3716" s="117"/>
    </row>
    <row r="3717" spans="43:47" ht="30" customHeight="1">
      <c r="AQ3717" s="117" t="s">
        <v>73</v>
      </c>
      <c r="AR3717" s="117" t="s">
        <v>2536</v>
      </c>
      <c r="AS3717" s="117">
        <v>2409332</v>
      </c>
      <c r="AT3717" s="117"/>
      <c r="AU3717" s="117"/>
    </row>
    <row r="3718" spans="43:47" ht="30" customHeight="1">
      <c r="AQ3718" s="117" t="s">
        <v>73</v>
      </c>
      <c r="AR3718" s="117" t="s">
        <v>2552</v>
      </c>
      <c r="AS3718" s="117">
        <v>2411403</v>
      </c>
      <c r="AT3718" s="117"/>
      <c r="AU3718" s="117"/>
    </row>
    <row r="3719" spans="43:47" ht="30" customHeight="1">
      <c r="AQ3719" s="117" t="s">
        <v>73</v>
      </c>
      <c r="AR3719" s="117" t="s">
        <v>2566</v>
      </c>
      <c r="AS3719" s="117">
        <v>2411429</v>
      </c>
      <c r="AT3719" s="117"/>
      <c r="AU3719" s="117"/>
    </row>
    <row r="3720" spans="43:47" ht="30" customHeight="1">
      <c r="AQ3720" s="117" t="s">
        <v>73</v>
      </c>
      <c r="AR3720" s="117" t="s">
        <v>2581</v>
      </c>
      <c r="AS3720" s="117">
        <v>2411502</v>
      </c>
      <c r="AT3720" s="117"/>
      <c r="AU3720" s="117"/>
    </row>
    <row r="3721" spans="43:47" ht="30" customHeight="1">
      <c r="AQ3721" s="117" t="s">
        <v>73</v>
      </c>
      <c r="AR3721" s="117" t="s">
        <v>2597</v>
      </c>
      <c r="AS3721" s="117">
        <v>2411601</v>
      </c>
      <c r="AT3721" s="117"/>
      <c r="AU3721" s="117"/>
    </row>
    <row r="3722" spans="43:47" ht="30" customHeight="1">
      <c r="AQ3722" s="117" t="s">
        <v>73</v>
      </c>
      <c r="AR3722" s="117" t="s">
        <v>2613</v>
      </c>
      <c r="AS3722" s="117">
        <v>2411700</v>
      </c>
      <c r="AT3722" s="117"/>
      <c r="AU3722" s="117"/>
    </row>
    <row r="3723" spans="43:47" ht="30" customHeight="1">
      <c r="AQ3723" s="117" t="s">
        <v>73</v>
      </c>
      <c r="AR3723" s="117" t="s">
        <v>2625</v>
      </c>
      <c r="AS3723" s="117">
        <v>2411809</v>
      </c>
      <c r="AT3723" s="117"/>
      <c r="AU3723" s="117"/>
    </row>
    <row r="3724" spans="43:47" ht="30" customHeight="1">
      <c r="AQ3724" s="117" t="s">
        <v>73</v>
      </c>
      <c r="AR3724" s="117" t="s">
        <v>2640</v>
      </c>
      <c r="AS3724" s="117">
        <v>2411908</v>
      </c>
      <c r="AT3724" s="117"/>
      <c r="AU3724" s="117"/>
    </row>
    <row r="3725" spans="43:47" ht="30" customHeight="1">
      <c r="AQ3725" s="117" t="s">
        <v>73</v>
      </c>
      <c r="AR3725" s="117" t="s">
        <v>2653</v>
      </c>
      <c r="AS3725" s="117">
        <v>2412005</v>
      </c>
      <c r="AT3725" s="117"/>
      <c r="AU3725" s="117"/>
    </row>
    <row r="3726" spans="43:47" ht="30" customHeight="1">
      <c r="AQ3726" s="117" t="s">
        <v>73</v>
      </c>
      <c r="AR3726" s="117" t="s">
        <v>2667</v>
      </c>
      <c r="AS3726" s="117">
        <v>2412104</v>
      </c>
      <c r="AT3726" s="117"/>
      <c r="AU3726" s="117"/>
    </row>
    <row r="3727" spans="43:47" ht="30" customHeight="1">
      <c r="AQ3727" s="117" t="s">
        <v>73</v>
      </c>
      <c r="AR3727" s="117" t="s">
        <v>2681</v>
      </c>
      <c r="AS3727" s="117">
        <v>2412203</v>
      </c>
      <c r="AT3727" s="117"/>
      <c r="AU3727" s="117"/>
    </row>
    <row r="3728" spans="43:47" ht="30" customHeight="1">
      <c r="AQ3728" s="117" t="s">
        <v>73</v>
      </c>
      <c r="AR3728" s="117" t="s">
        <v>2697</v>
      </c>
      <c r="AS3728" s="117">
        <v>2412302</v>
      </c>
      <c r="AT3728" s="117"/>
      <c r="AU3728" s="117"/>
    </row>
    <row r="3729" spans="43:47" ht="30" customHeight="1">
      <c r="AQ3729" s="117" t="s">
        <v>73</v>
      </c>
      <c r="AR3729" s="117" t="s">
        <v>2712</v>
      </c>
      <c r="AS3729" s="117">
        <v>2412401</v>
      </c>
      <c r="AT3729" s="117"/>
      <c r="AU3729" s="117"/>
    </row>
    <row r="3730" spans="43:47" ht="30" customHeight="1">
      <c r="AQ3730" s="117" t="s">
        <v>73</v>
      </c>
      <c r="AR3730" s="117" t="s">
        <v>2728</v>
      </c>
      <c r="AS3730" s="117">
        <v>2412500</v>
      </c>
      <c r="AT3730" s="117"/>
      <c r="AU3730" s="117"/>
    </row>
    <row r="3731" spans="43:47" ht="30" customHeight="1">
      <c r="AQ3731" s="117" t="s">
        <v>73</v>
      </c>
      <c r="AR3731" s="117" t="s">
        <v>2743</v>
      </c>
      <c r="AS3731" s="117">
        <v>2412559</v>
      </c>
      <c r="AT3731" s="117"/>
      <c r="AU3731" s="117"/>
    </row>
    <row r="3732" spans="43:47" ht="30" customHeight="1">
      <c r="AQ3732" s="117" t="s">
        <v>73</v>
      </c>
      <c r="AR3732" s="117" t="s">
        <v>2758</v>
      </c>
      <c r="AS3732" s="117">
        <v>2412609</v>
      </c>
      <c r="AT3732" s="117"/>
      <c r="AU3732" s="117"/>
    </row>
    <row r="3733" spans="43:47" ht="30" customHeight="1">
      <c r="AQ3733" s="117" t="s">
        <v>73</v>
      </c>
      <c r="AR3733" s="117" t="s">
        <v>2774</v>
      </c>
      <c r="AS3733" s="117">
        <v>2412708</v>
      </c>
      <c r="AT3733" s="117"/>
      <c r="AU3733" s="117"/>
    </row>
    <row r="3734" spans="43:47" ht="30" customHeight="1">
      <c r="AQ3734" s="117" t="s">
        <v>73</v>
      </c>
      <c r="AR3734" s="117" t="s">
        <v>2790</v>
      </c>
      <c r="AS3734" s="117">
        <v>2412807</v>
      </c>
      <c r="AT3734" s="117"/>
      <c r="AU3734" s="117"/>
    </row>
    <row r="3735" spans="43:47" ht="30" customHeight="1">
      <c r="AQ3735" s="117" t="s">
        <v>73</v>
      </c>
      <c r="AR3735" s="117" t="s">
        <v>2805</v>
      </c>
      <c r="AS3735" s="117">
        <v>2412906</v>
      </c>
      <c r="AT3735" s="117"/>
      <c r="AU3735" s="117"/>
    </row>
    <row r="3736" spans="43:47" ht="30" customHeight="1">
      <c r="AQ3736" s="117" t="s">
        <v>73</v>
      </c>
      <c r="AR3736" s="117" t="s">
        <v>2820</v>
      </c>
      <c r="AS3736" s="117">
        <v>2413003</v>
      </c>
      <c r="AT3736" s="117"/>
      <c r="AU3736" s="117"/>
    </row>
    <row r="3737" spans="43:47" ht="30" customHeight="1">
      <c r="AQ3737" s="117" t="s">
        <v>73</v>
      </c>
      <c r="AR3737" s="117" t="s">
        <v>2832</v>
      </c>
      <c r="AS3737" s="117">
        <v>2413102</v>
      </c>
      <c r="AT3737" s="117"/>
      <c r="AU3737" s="117"/>
    </row>
    <row r="3738" spans="43:47" ht="30" customHeight="1">
      <c r="AQ3738" s="117" t="s">
        <v>73</v>
      </c>
      <c r="AR3738" s="117" t="s">
        <v>2845</v>
      </c>
      <c r="AS3738" s="117">
        <v>2413201</v>
      </c>
      <c r="AT3738" s="117"/>
      <c r="AU3738" s="117"/>
    </row>
    <row r="3739" spans="43:47" ht="30" customHeight="1">
      <c r="AQ3739" s="117" t="s">
        <v>73</v>
      </c>
      <c r="AR3739" s="117" t="s">
        <v>2858</v>
      </c>
      <c r="AS3739" s="117">
        <v>2413300</v>
      </c>
      <c r="AT3739" s="117"/>
      <c r="AU3739" s="117"/>
    </row>
    <row r="3740" spans="43:47" ht="30" customHeight="1">
      <c r="AQ3740" s="117" t="s">
        <v>73</v>
      </c>
      <c r="AR3740" s="117" t="s">
        <v>2871</v>
      </c>
      <c r="AS3740" s="117">
        <v>2413359</v>
      </c>
      <c r="AT3740" s="117"/>
      <c r="AU3740" s="117"/>
    </row>
    <row r="3741" spans="43:47" ht="30" customHeight="1">
      <c r="AQ3741" s="117" t="s">
        <v>73</v>
      </c>
      <c r="AR3741" s="117" t="s">
        <v>2883</v>
      </c>
      <c r="AS3741" s="117">
        <v>2413409</v>
      </c>
      <c r="AT3741" s="117"/>
      <c r="AU3741" s="117"/>
    </row>
    <row r="3742" spans="43:47" ht="30" customHeight="1">
      <c r="AQ3742" s="117" t="s">
        <v>73</v>
      </c>
      <c r="AR3742" s="117" t="s">
        <v>2896</v>
      </c>
      <c r="AS3742" s="117">
        <v>2413508</v>
      </c>
      <c r="AT3742" s="117"/>
      <c r="AU3742" s="117"/>
    </row>
    <row r="3743" spans="43:47" ht="30" customHeight="1">
      <c r="AQ3743" s="117" t="s">
        <v>73</v>
      </c>
      <c r="AR3743" s="117" t="s">
        <v>2908</v>
      </c>
      <c r="AS3743" s="117">
        <v>2413557</v>
      </c>
      <c r="AT3743" s="117"/>
      <c r="AU3743" s="117"/>
    </row>
    <row r="3744" spans="43:47" ht="30" customHeight="1">
      <c r="AQ3744" s="117" t="s">
        <v>73</v>
      </c>
      <c r="AR3744" s="117" t="s">
        <v>2921</v>
      </c>
      <c r="AS3744" s="117">
        <v>2413607</v>
      </c>
      <c r="AT3744" s="117"/>
      <c r="AU3744" s="117"/>
    </row>
    <row r="3745" spans="43:47" ht="30" customHeight="1">
      <c r="AQ3745" s="117" t="s">
        <v>73</v>
      </c>
      <c r="AR3745" s="117" t="s">
        <v>2932</v>
      </c>
      <c r="AS3745" s="117">
        <v>2413706</v>
      </c>
      <c r="AT3745" s="117"/>
      <c r="AU3745" s="117"/>
    </row>
    <row r="3746" spans="43:47" ht="30" customHeight="1">
      <c r="AQ3746" s="117" t="s">
        <v>73</v>
      </c>
      <c r="AR3746" s="117" t="s">
        <v>2944</v>
      </c>
      <c r="AS3746" s="117">
        <v>2413805</v>
      </c>
      <c r="AT3746" s="117"/>
      <c r="AU3746" s="117"/>
    </row>
    <row r="3747" spans="43:47" ht="30" customHeight="1">
      <c r="AQ3747" s="117" t="s">
        <v>73</v>
      </c>
      <c r="AR3747" s="117" t="s">
        <v>2956</v>
      </c>
      <c r="AS3747" s="117">
        <v>2413904</v>
      </c>
      <c r="AT3747" s="117"/>
      <c r="AU3747" s="117"/>
    </row>
    <row r="3748" spans="43:47" ht="30" customHeight="1">
      <c r="AQ3748" s="117" t="s">
        <v>73</v>
      </c>
      <c r="AR3748" s="117" t="s">
        <v>2968</v>
      </c>
      <c r="AS3748" s="117">
        <v>2414001</v>
      </c>
      <c r="AT3748" s="117"/>
      <c r="AU3748" s="117"/>
    </row>
    <row r="3749" spans="43:47" ht="30" customHeight="1">
      <c r="AQ3749" s="117" t="s">
        <v>73</v>
      </c>
      <c r="AR3749" s="117" t="s">
        <v>2980</v>
      </c>
      <c r="AS3749" s="117">
        <v>2414100</v>
      </c>
      <c r="AT3749" s="117"/>
      <c r="AU3749" s="117"/>
    </row>
    <row r="3750" spans="43:47" ht="30" customHeight="1">
      <c r="AQ3750" s="117" t="s">
        <v>73</v>
      </c>
      <c r="AR3750" s="117" t="s">
        <v>2992</v>
      </c>
      <c r="AS3750" s="117">
        <v>2414159</v>
      </c>
      <c r="AT3750" s="117"/>
      <c r="AU3750" s="117"/>
    </row>
    <row r="3751" spans="43:47" ht="30" customHeight="1">
      <c r="AQ3751" s="117" t="s">
        <v>73</v>
      </c>
      <c r="AR3751" s="117" t="s">
        <v>3005</v>
      </c>
      <c r="AS3751" s="117">
        <v>2411056</v>
      </c>
      <c r="AT3751" s="117"/>
      <c r="AU3751" s="117"/>
    </row>
    <row r="3752" spans="43:47" ht="30" customHeight="1">
      <c r="AQ3752" s="117" t="s">
        <v>73</v>
      </c>
      <c r="AR3752" s="117" t="s">
        <v>3018</v>
      </c>
      <c r="AS3752" s="117">
        <v>2414209</v>
      </c>
      <c r="AT3752" s="117"/>
      <c r="AU3752" s="117"/>
    </row>
    <row r="3753" spans="43:47" ht="30" customHeight="1">
      <c r="AQ3753" s="117" t="s">
        <v>73</v>
      </c>
      <c r="AR3753" s="117" t="s">
        <v>3030</v>
      </c>
      <c r="AS3753" s="117">
        <v>2414308</v>
      </c>
      <c r="AT3753" s="117"/>
      <c r="AU3753" s="117"/>
    </row>
    <row r="3754" spans="43:47" ht="30" customHeight="1">
      <c r="AQ3754" s="117" t="s">
        <v>73</v>
      </c>
      <c r="AR3754" s="117" t="s">
        <v>3043</v>
      </c>
      <c r="AS3754" s="117">
        <v>2414407</v>
      </c>
      <c r="AT3754" s="117"/>
      <c r="AU3754" s="117"/>
    </row>
    <row r="3755" spans="43:47" ht="30" customHeight="1">
      <c r="AQ3755" s="117" t="s">
        <v>73</v>
      </c>
      <c r="AR3755" s="117" t="s">
        <v>3054</v>
      </c>
      <c r="AS3755" s="117">
        <v>2414456</v>
      </c>
      <c r="AT3755" s="117"/>
      <c r="AU3755" s="117"/>
    </row>
    <row r="3756" spans="43:47" ht="30" customHeight="1">
      <c r="AQ3756" s="117" t="s">
        <v>73</v>
      </c>
      <c r="AR3756" s="117" t="s">
        <v>3067</v>
      </c>
      <c r="AS3756" s="117">
        <v>2414506</v>
      </c>
      <c r="AT3756" s="117"/>
      <c r="AU3756" s="117"/>
    </row>
    <row r="3757" spans="43:47" ht="30" customHeight="1">
      <c r="AQ3757" s="117" t="s">
        <v>73</v>
      </c>
      <c r="AR3757" s="117" t="s">
        <v>3078</v>
      </c>
      <c r="AS3757" s="117">
        <v>2414605</v>
      </c>
      <c r="AT3757" s="117"/>
      <c r="AU3757" s="117"/>
    </row>
    <row r="3758" spans="43:47" ht="30" customHeight="1">
      <c r="AQ3758" s="117" t="s">
        <v>73</v>
      </c>
      <c r="AR3758" s="117" t="s">
        <v>3091</v>
      </c>
      <c r="AS3758" s="117">
        <v>2414704</v>
      </c>
      <c r="AT3758" s="117"/>
      <c r="AU3758" s="117"/>
    </row>
    <row r="3759" spans="43:47" ht="30" customHeight="1">
      <c r="AQ3759" s="117" t="s">
        <v>73</v>
      </c>
      <c r="AR3759" s="117" t="s">
        <v>3103</v>
      </c>
      <c r="AS3759" s="117">
        <v>2414753</v>
      </c>
      <c r="AT3759" s="117"/>
      <c r="AU3759" s="117"/>
    </row>
    <row r="3760" spans="43:47" ht="30" customHeight="1">
      <c r="AQ3760" s="117" t="s">
        <v>73</v>
      </c>
      <c r="AR3760" s="117" t="s">
        <v>3116</v>
      </c>
      <c r="AS3760" s="117">
        <v>2414803</v>
      </c>
      <c r="AT3760" s="117"/>
      <c r="AU3760" s="117"/>
    </row>
    <row r="3761" spans="43:47" ht="30" customHeight="1">
      <c r="AQ3761" s="117" t="s">
        <v>73</v>
      </c>
      <c r="AR3761" s="117" t="s">
        <v>2219</v>
      </c>
      <c r="AS3761" s="117">
        <v>2414902</v>
      </c>
      <c r="AT3761" s="117"/>
      <c r="AU3761" s="117"/>
    </row>
    <row r="3762" spans="43:47" ht="30" customHeight="1">
      <c r="AQ3762" s="117" t="s">
        <v>73</v>
      </c>
      <c r="AR3762" s="117" t="s">
        <v>3139</v>
      </c>
      <c r="AS3762" s="117">
        <v>2415008</v>
      </c>
      <c r="AT3762" s="117"/>
      <c r="AU3762" s="117"/>
    </row>
    <row r="3763" spans="43:47" ht="30" customHeight="1">
      <c r="AQ3763" s="117" t="s">
        <v>74</v>
      </c>
      <c r="AR3763" s="117" t="s">
        <v>109</v>
      </c>
      <c r="AS3763" s="117">
        <v>1100015</v>
      </c>
      <c r="AT3763" s="117"/>
      <c r="AU3763" s="117"/>
    </row>
    <row r="3764" spans="43:47" ht="30" customHeight="1">
      <c r="AQ3764" s="117" t="s">
        <v>74</v>
      </c>
      <c r="AR3764" s="117" t="s">
        <v>135</v>
      </c>
      <c r="AS3764" s="117">
        <v>1100379</v>
      </c>
      <c r="AT3764" s="117"/>
      <c r="AU3764" s="117"/>
    </row>
    <row r="3765" spans="43:47" ht="30" customHeight="1">
      <c r="AQ3765" s="117" t="s">
        <v>74</v>
      </c>
      <c r="AR3765" s="117" t="s">
        <v>160</v>
      </c>
      <c r="AS3765" s="117">
        <v>1100403</v>
      </c>
      <c r="AT3765" s="117"/>
      <c r="AU3765" s="117"/>
    </row>
    <row r="3766" spans="43:47" ht="30" customHeight="1">
      <c r="AQ3766" s="117" t="s">
        <v>74</v>
      </c>
      <c r="AR3766" s="117" t="s">
        <v>186</v>
      </c>
      <c r="AS3766" s="117">
        <v>1100346</v>
      </c>
      <c r="AT3766" s="117"/>
      <c r="AU3766" s="117"/>
    </row>
    <row r="3767" spans="43:47" ht="30" customHeight="1">
      <c r="AQ3767" s="117" t="s">
        <v>74</v>
      </c>
      <c r="AR3767" s="117" t="s">
        <v>212</v>
      </c>
      <c r="AS3767" s="117">
        <v>1100023</v>
      </c>
      <c r="AT3767" s="117"/>
      <c r="AU3767" s="117"/>
    </row>
    <row r="3768" spans="43:47" ht="30" customHeight="1">
      <c r="AQ3768" s="117" t="s">
        <v>74</v>
      </c>
      <c r="AR3768" s="117" t="s">
        <v>236</v>
      </c>
      <c r="AS3768" s="117">
        <v>1100452</v>
      </c>
      <c r="AT3768" s="117"/>
      <c r="AU3768" s="117"/>
    </row>
    <row r="3769" spans="43:47" ht="30" customHeight="1">
      <c r="AQ3769" s="117" t="s">
        <v>74</v>
      </c>
      <c r="AR3769" s="117" t="s">
        <v>261</v>
      </c>
      <c r="AS3769" s="117">
        <v>1100031</v>
      </c>
      <c r="AT3769" s="117"/>
      <c r="AU3769" s="117"/>
    </row>
    <row r="3770" spans="43:47" ht="30" customHeight="1">
      <c r="AQ3770" s="117" t="s">
        <v>74</v>
      </c>
      <c r="AR3770" s="117" t="s">
        <v>287</v>
      </c>
      <c r="AS3770" s="117">
        <v>1100601</v>
      </c>
      <c r="AT3770" s="117"/>
      <c r="AU3770" s="117"/>
    </row>
    <row r="3771" spans="43:47" ht="30" customHeight="1">
      <c r="AQ3771" s="117" t="s">
        <v>74</v>
      </c>
      <c r="AR3771" s="117" t="s">
        <v>313</v>
      </c>
      <c r="AS3771" s="117">
        <v>1100049</v>
      </c>
      <c r="AT3771" s="117"/>
      <c r="AU3771" s="117"/>
    </row>
    <row r="3772" spans="43:47" ht="30" customHeight="1">
      <c r="AQ3772" s="117" t="s">
        <v>74</v>
      </c>
      <c r="AR3772" s="117" t="s">
        <v>338</v>
      </c>
      <c r="AS3772" s="117">
        <v>1100700</v>
      </c>
      <c r="AT3772" s="117"/>
      <c r="AU3772" s="117"/>
    </row>
    <row r="3773" spans="43:47" ht="30" customHeight="1">
      <c r="AQ3773" s="117" t="s">
        <v>74</v>
      </c>
      <c r="AR3773" s="117" t="s">
        <v>363</v>
      </c>
      <c r="AS3773" s="117">
        <v>1100809</v>
      </c>
      <c r="AT3773" s="117"/>
      <c r="AU3773" s="117"/>
    </row>
    <row r="3774" spans="43:47" ht="30" customHeight="1">
      <c r="AQ3774" s="117" t="s">
        <v>74</v>
      </c>
      <c r="AR3774" s="117" t="s">
        <v>387</v>
      </c>
      <c r="AS3774" s="117">
        <v>1100908</v>
      </c>
      <c r="AT3774" s="117"/>
      <c r="AU3774" s="117"/>
    </row>
    <row r="3775" spans="43:47" ht="30" customHeight="1">
      <c r="AQ3775" s="117" t="s">
        <v>74</v>
      </c>
      <c r="AR3775" s="117" t="s">
        <v>413</v>
      </c>
      <c r="AS3775" s="117">
        <v>1100056</v>
      </c>
      <c r="AT3775" s="117"/>
      <c r="AU3775" s="117"/>
    </row>
    <row r="3776" spans="43:47" ht="30" customHeight="1">
      <c r="AQ3776" s="117" t="s">
        <v>74</v>
      </c>
      <c r="AR3776" s="117" t="s">
        <v>438</v>
      </c>
      <c r="AS3776" s="117">
        <v>1100924</v>
      </c>
      <c r="AT3776" s="117"/>
      <c r="AU3776" s="117"/>
    </row>
    <row r="3777" spans="43:47" ht="30" customHeight="1">
      <c r="AQ3777" s="117" t="s">
        <v>74</v>
      </c>
      <c r="AR3777" s="117" t="s">
        <v>463</v>
      </c>
      <c r="AS3777" s="117">
        <v>1100064</v>
      </c>
      <c r="AT3777" s="117"/>
      <c r="AU3777" s="117"/>
    </row>
    <row r="3778" spans="43:47" ht="30" customHeight="1">
      <c r="AQ3778" s="117" t="s">
        <v>74</v>
      </c>
      <c r="AR3778" s="117" t="s">
        <v>489</v>
      </c>
      <c r="AS3778" s="117">
        <v>1100072</v>
      </c>
      <c r="AT3778" s="117"/>
      <c r="AU3778" s="117"/>
    </row>
    <row r="3779" spans="43:47" ht="30" customHeight="1">
      <c r="AQ3779" s="117" t="s">
        <v>74</v>
      </c>
      <c r="AR3779" s="117" t="s">
        <v>513</v>
      </c>
      <c r="AS3779" s="117">
        <v>1100080</v>
      </c>
      <c r="AT3779" s="117"/>
      <c r="AU3779" s="117"/>
    </row>
    <row r="3780" spans="43:47" ht="30" customHeight="1">
      <c r="AQ3780" s="117" t="s">
        <v>74</v>
      </c>
      <c r="AR3780" s="117" t="s">
        <v>536</v>
      </c>
      <c r="AS3780" s="117">
        <v>1100940</v>
      </c>
      <c r="AT3780" s="117"/>
      <c r="AU3780" s="117"/>
    </row>
    <row r="3781" spans="43:47" ht="30" customHeight="1">
      <c r="AQ3781" s="117" t="s">
        <v>74</v>
      </c>
      <c r="AR3781" s="117" t="s">
        <v>559</v>
      </c>
      <c r="AS3781" s="117">
        <v>1100098</v>
      </c>
      <c r="AT3781" s="117"/>
      <c r="AU3781" s="117"/>
    </row>
    <row r="3782" spans="43:47" ht="30" customHeight="1">
      <c r="AQ3782" s="117" t="s">
        <v>74</v>
      </c>
      <c r="AR3782" s="117" t="s">
        <v>582</v>
      </c>
      <c r="AS3782" s="117">
        <v>1101005</v>
      </c>
      <c r="AT3782" s="117"/>
      <c r="AU3782" s="117"/>
    </row>
    <row r="3783" spans="43:47" ht="30" customHeight="1">
      <c r="AQ3783" s="117" t="s">
        <v>74</v>
      </c>
      <c r="AR3783" s="117" t="s">
        <v>605</v>
      </c>
      <c r="AS3783" s="117">
        <v>1100106</v>
      </c>
      <c r="AT3783" s="117"/>
      <c r="AU3783" s="117"/>
    </row>
    <row r="3784" spans="43:47" ht="30" customHeight="1">
      <c r="AQ3784" s="117" t="s">
        <v>74</v>
      </c>
      <c r="AR3784" s="117" t="s">
        <v>628</v>
      </c>
      <c r="AS3784" s="117">
        <v>1101104</v>
      </c>
      <c r="AT3784" s="117"/>
      <c r="AU3784" s="117"/>
    </row>
    <row r="3785" spans="43:47" ht="30" customHeight="1">
      <c r="AQ3785" s="117" t="s">
        <v>74</v>
      </c>
      <c r="AR3785" s="117" t="s">
        <v>648</v>
      </c>
      <c r="AS3785" s="117">
        <v>1100114</v>
      </c>
      <c r="AT3785" s="117"/>
      <c r="AU3785" s="117"/>
    </row>
    <row r="3786" spans="43:47" ht="30" customHeight="1">
      <c r="AQ3786" s="117" t="s">
        <v>74</v>
      </c>
      <c r="AR3786" s="117" t="s">
        <v>669</v>
      </c>
      <c r="AS3786" s="117">
        <v>1100122</v>
      </c>
      <c r="AT3786" s="117"/>
      <c r="AU3786" s="117"/>
    </row>
    <row r="3787" spans="43:47" ht="30" customHeight="1">
      <c r="AQ3787" s="117" t="s">
        <v>74</v>
      </c>
      <c r="AR3787" s="117" t="s">
        <v>691</v>
      </c>
      <c r="AS3787" s="117">
        <v>1100130</v>
      </c>
      <c r="AT3787" s="117"/>
      <c r="AU3787" s="117"/>
    </row>
    <row r="3788" spans="43:47" ht="30" customHeight="1">
      <c r="AQ3788" s="117" t="s">
        <v>74</v>
      </c>
      <c r="AR3788" s="117" t="s">
        <v>711</v>
      </c>
      <c r="AS3788" s="117">
        <v>1101203</v>
      </c>
      <c r="AT3788" s="117"/>
      <c r="AU3788" s="117"/>
    </row>
    <row r="3789" spans="43:47" ht="30" customHeight="1">
      <c r="AQ3789" s="117" t="s">
        <v>74</v>
      </c>
      <c r="AR3789" s="117" t="s">
        <v>733</v>
      </c>
      <c r="AS3789" s="117">
        <v>1101302</v>
      </c>
      <c r="AT3789" s="117"/>
      <c r="AU3789" s="117"/>
    </row>
    <row r="3790" spans="43:47" ht="30" customHeight="1">
      <c r="AQ3790" s="117" t="s">
        <v>74</v>
      </c>
      <c r="AR3790" s="117" t="s">
        <v>755</v>
      </c>
      <c r="AS3790" s="117">
        <v>1101401</v>
      </c>
      <c r="AT3790" s="117"/>
      <c r="AU3790" s="117"/>
    </row>
    <row r="3791" spans="43:47" ht="30" customHeight="1">
      <c r="AQ3791" s="117" t="s">
        <v>74</v>
      </c>
      <c r="AR3791" s="117" t="s">
        <v>777</v>
      </c>
      <c r="AS3791" s="117">
        <v>1100148</v>
      </c>
      <c r="AT3791" s="117"/>
      <c r="AU3791" s="117"/>
    </row>
    <row r="3792" spans="43:47" ht="30" customHeight="1">
      <c r="AQ3792" s="117" t="s">
        <v>74</v>
      </c>
      <c r="AR3792" s="117" t="s">
        <v>798</v>
      </c>
      <c r="AS3792" s="117">
        <v>1100338</v>
      </c>
      <c r="AT3792" s="117"/>
      <c r="AU3792" s="117"/>
    </row>
    <row r="3793" spans="43:47" ht="30" customHeight="1">
      <c r="AQ3793" s="117" t="s">
        <v>74</v>
      </c>
      <c r="AR3793" s="117" t="s">
        <v>819</v>
      </c>
      <c r="AS3793" s="117">
        <v>1101435</v>
      </c>
      <c r="AT3793" s="117"/>
      <c r="AU3793" s="117"/>
    </row>
    <row r="3794" spans="43:47" ht="30" customHeight="1">
      <c r="AQ3794" s="117" t="s">
        <v>74</v>
      </c>
      <c r="AR3794" s="117" t="s">
        <v>841</v>
      </c>
      <c r="AS3794" s="117">
        <v>1100502</v>
      </c>
      <c r="AT3794" s="117"/>
      <c r="AU3794" s="117"/>
    </row>
    <row r="3795" spans="43:47" ht="30" customHeight="1">
      <c r="AQ3795" s="117" t="s">
        <v>74</v>
      </c>
      <c r="AR3795" s="117" t="s">
        <v>863</v>
      </c>
      <c r="AS3795" s="117">
        <v>1100155</v>
      </c>
      <c r="AT3795" s="117"/>
      <c r="AU3795" s="117"/>
    </row>
    <row r="3796" spans="43:47" ht="30" customHeight="1">
      <c r="AQ3796" s="117" t="s">
        <v>74</v>
      </c>
      <c r="AR3796" s="117" t="s">
        <v>885</v>
      </c>
      <c r="AS3796" s="117">
        <v>1101450</v>
      </c>
      <c r="AT3796" s="117"/>
      <c r="AU3796" s="117"/>
    </row>
    <row r="3797" spans="43:47" ht="30" customHeight="1">
      <c r="AQ3797" s="117" t="s">
        <v>74</v>
      </c>
      <c r="AR3797" s="117" t="s">
        <v>908</v>
      </c>
      <c r="AS3797" s="117">
        <v>1100189</v>
      </c>
      <c r="AT3797" s="117"/>
      <c r="AU3797" s="117"/>
    </row>
    <row r="3798" spans="43:47" ht="30" customHeight="1">
      <c r="AQ3798" s="117" t="s">
        <v>74</v>
      </c>
      <c r="AR3798" s="117" t="s">
        <v>931</v>
      </c>
      <c r="AS3798" s="117">
        <v>1101468</v>
      </c>
      <c r="AT3798" s="117"/>
      <c r="AU3798" s="117"/>
    </row>
    <row r="3799" spans="43:47" ht="30" customHeight="1">
      <c r="AQ3799" s="117" t="s">
        <v>74</v>
      </c>
      <c r="AR3799" s="117" t="s">
        <v>953</v>
      </c>
      <c r="AS3799" s="117">
        <v>1100205</v>
      </c>
      <c r="AT3799" s="117"/>
      <c r="AU3799" s="117"/>
    </row>
    <row r="3800" spans="43:47" ht="30" customHeight="1">
      <c r="AQ3800" s="117" t="s">
        <v>74</v>
      </c>
      <c r="AR3800" s="117" t="s">
        <v>976</v>
      </c>
      <c r="AS3800" s="117">
        <v>1100254</v>
      </c>
      <c r="AT3800" s="117"/>
      <c r="AU3800" s="117"/>
    </row>
    <row r="3801" spans="43:47" ht="30" customHeight="1">
      <c r="AQ3801" s="117" t="s">
        <v>74</v>
      </c>
      <c r="AR3801" s="117" t="s">
        <v>998</v>
      </c>
      <c r="AS3801" s="117">
        <v>1101476</v>
      </c>
      <c r="AT3801" s="117"/>
      <c r="AU3801" s="117"/>
    </row>
    <row r="3802" spans="43:47" ht="30" customHeight="1">
      <c r="AQ3802" s="117" t="s">
        <v>74</v>
      </c>
      <c r="AR3802" s="117" t="s">
        <v>1020</v>
      </c>
      <c r="AS3802" s="117">
        <v>1100262</v>
      </c>
      <c r="AT3802" s="117"/>
      <c r="AU3802" s="117"/>
    </row>
    <row r="3803" spans="43:47" ht="30" customHeight="1">
      <c r="AQ3803" s="117" t="s">
        <v>74</v>
      </c>
      <c r="AR3803" s="117" t="s">
        <v>1043</v>
      </c>
      <c r="AS3803" s="117">
        <v>1100288</v>
      </c>
      <c r="AT3803" s="117"/>
      <c r="AU3803" s="117"/>
    </row>
    <row r="3804" spans="43:47" ht="30" customHeight="1">
      <c r="AQ3804" s="117" t="s">
        <v>74</v>
      </c>
      <c r="AR3804" s="117" t="s">
        <v>1065</v>
      </c>
      <c r="AS3804" s="117">
        <v>1100296</v>
      </c>
      <c r="AT3804" s="117"/>
      <c r="AU3804" s="117"/>
    </row>
    <row r="3805" spans="43:47" ht="30" customHeight="1">
      <c r="AQ3805" s="117" t="s">
        <v>74</v>
      </c>
      <c r="AR3805" s="117" t="s">
        <v>1086</v>
      </c>
      <c r="AS3805" s="117">
        <v>1101484</v>
      </c>
      <c r="AT3805" s="117"/>
      <c r="AU3805" s="117"/>
    </row>
    <row r="3806" spans="43:47" ht="30" customHeight="1">
      <c r="AQ3806" s="117" t="s">
        <v>74</v>
      </c>
      <c r="AR3806" s="117" t="s">
        <v>1109</v>
      </c>
      <c r="AS3806" s="117">
        <v>1101492</v>
      </c>
      <c r="AT3806" s="117"/>
      <c r="AU3806" s="117"/>
    </row>
    <row r="3807" spans="43:47" ht="30" customHeight="1">
      <c r="AQ3807" s="117" t="s">
        <v>74</v>
      </c>
      <c r="AR3807" s="117" t="s">
        <v>1132</v>
      </c>
      <c r="AS3807" s="117">
        <v>1100320</v>
      </c>
      <c r="AT3807" s="117"/>
      <c r="AU3807" s="117"/>
    </row>
    <row r="3808" spans="43:47" ht="30" customHeight="1">
      <c r="AQ3808" s="117" t="s">
        <v>74</v>
      </c>
      <c r="AR3808" s="117" t="s">
        <v>1155</v>
      </c>
      <c r="AS3808" s="117">
        <v>1101500</v>
      </c>
      <c r="AT3808" s="117"/>
      <c r="AU3808" s="117"/>
    </row>
    <row r="3809" spans="43:47" ht="30" customHeight="1">
      <c r="AQ3809" s="117" t="s">
        <v>74</v>
      </c>
      <c r="AR3809" s="117" t="s">
        <v>1178</v>
      </c>
      <c r="AS3809" s="117">
        <v>1101559</v>
      </c>
      <c r="AT3809" s="117"/>
      <c r="AU3809" s="117"/>
    </row>
    <row r="3810" spans="43:47" ht="30" customHeight="1">
      <c r="AQ3810" s="117" t="s">
        <v>74</v>
      </c>
      <c r="AR3810" s="117" t="s">
        <v>1200</v>
      </c>
      <c r="AS3810" s="117">
        <v>1101609</v>
      </c>
      <c r="AT3810" s="117"/>
      <c r="AU3810" s="117"/>
    </row>
    <row r="3811" spans="43:47" ht="30" customHeight="1">
      <c r="AQ3811" s="117" t="s">
        <v>74</v>
      </c>
      <c r="AR3811" s="117" t="s">
        <v>1222</v>
      </c>
      <c r="AS3811" s="117">
        <v>1101708</v>
      </c>
      <c r="AT3811" s="117"/>
      <c r="AU3811" s="117"/>
    </row>
    <row r="3812" spans="43:47" ht="30" customHeight="1">
      <c r="AQ3812" s="117" t="s">
        <v>74</v>
      </c>
      <c r="AR3812" s="117" t="s">
        <v>1244</v>
      </c>
      <c r="AS3812" s="117">
        <v>1101757</v>
      </c>
      <c r="AT3812" s="117"/>
      <c r="AU3812" s="117"/>
    </row>
    <row r="3813" spans="43:47" ht="30" customHeight="1">
      <c r="AQ3813" s="117" t="s">
        <v>74</v>
      </c>
      <c r="AR3813" s="117" t="s">
        <v>1267</v>
      </c>
      <c r="AS3813" s="117">
        <v>1101807</v>
      </c>
      <c r="AT3813" s="117"/>
      <c r="AU3813" s="117"/>
    </row>
    <row r="3814" spans="43:47" ht="30" customHeight="1">
      <c r="AQ3814" s="117" t="s">
        <v>74</v>
      </c>
      <c r="AR3814" s="117" t="s">
        <v>1288</v>
      </c>
      <c r="AS3814" s="117">
        <v>1100304</v>
      </c>
      <c r="AT3814" s="117"/>
      <c r="AU3814" s="117"/>
    </row>
    <row r="3815" spans="43:47" ht="30" customHeight="1">
      <c r="AQ3815" s="117" t="s">
        <v>75</v>
      </c>
      <c r="AR3815" s="117" t="s">
        <v>110</v>
      </c>
      <c r="AS3815" s="117">
        <v>1400050</v>
      </c>
      <c r="AT3815" s="117"/>
      <c r="AU3815" s="117"/>
    </row>
    <row r="3816" spans="43:47" ht="30" customHeight="1">
      <c r="AQ3816" s="117" t="s">
        <v>75</v>
      </c>
      <c r="AR3816" s="117" t="s">
        <v>136</v>
      </c>
      <c r="AS3816" s="117">
        <v>1400027</v>
      </c>
      <c r="AT3816" s="117"/>
      <c r="AU3816" s="117"/>
    </row>
    <row r="3817" spans="43:47" ht="30" customHeight="1">
      <c r="AQ3817" s="117" t="s">
        <v>75</v>
      </c>
      <c r="AR3817" s="117" t="s">
        <v>161</v>
      </c>
      <c r="AS3817" s="117">
        <v>1400100</v>
      </c>
      <c r="AT3817" s="117"/>
      <c r="AU3817" s="117"/>
    </row>
    <row r="3818" spans="43:47" ht="30" customHeight="1">
      <c r="AQ3818" s="117" t="s">
        <v>75</v>
      </c>
      <c r="AR3818" s="117" t="s">
        <v>187</v>
      </c>
      <c r="AS3818" s="117">
        <v>1400159</v>
      </c>
      <c r="AT3818" s="117"/>
      <c r="AU3818" s="117"/>
    </row>
    <row r="3819" spans="43:47" ht="30" customHeight="1">
      <c r="AQ3819" s="117" t="s">
        <v>75</v>
      </c>
      <c r="AR3819" s="117" t="s">
        <v>213</v>
      </c>
      <c r="AS3819" s="117">
        <v>1400175</v>
      </c>
      <c r="AT3819" s="117"/>
      <c r="AU3819" s="117"/>
    </row>
    <row r="3820" spans="43:47" ht="30" customHeight="1">
      <c r="AQ3820" s="117" t="s">
        <v>75</v>
      </c>
      <c r="AR3820" s="117" t="s">
        <v>237</v>
      </c>
      <c r="AS3820" s="117">
        <v>1400209</v>
      </c>
      <c r="AT3820" s="117"/>
      <c r="AU3820" s="117"/>
    </row>
    <row r="3821" spans="43:47" ht="30" customHeight="1">
      <c r="AQ3821" s="117" t="s">
        <v>75</v>
      </c>
      <c r="AR3821" s="117" t="s">
        <v>262</v>
      </c>
      <c r="AS3821" s="117">
        <v>1400233</v>
      </c>
      <c r="AT3821" s="117"/>
      <c r="AU3821" s="117"/>
    </row>
    <row r="3822" spans="43:47" ht="30" customHeight="1">
      <c r="AQ3822" s="117" t="s">
        <v>75</v>
      </c>
      <c r="AR3822" s="117" t="s">
        <v>288</v>
      </c>
      <c r="AS3822" s="117">
        <v>1400282</v>
      </c>
      <c r="AT3822" s="117"/>
      <c r="AU3822" s="117"/>
    </row>
    <row r="3823" spans="43:47" ht="30" customHeight="1">
      <c r="AQ3823" s="117" t="s">
        <v>75</v>
      </c>
      <c r="AR3823" s="117" t="s">
        <v>314</v>
      </c>
      <c r="AS3823" s="117">
        <v>1400308</v>
      </c>
      <c r="AT3823" s="117"/>
      <c r="AU3823" s="117"/>
    </row>
    <row r="3824" spans="43:47" ht="30" customHeight="1">
      <c r="AQ3824" s="117" t="s">
        <v>75</v>
      </c>
      <c r="AR3824" s="117" t="s">
        <v>339</v>
      </c>
      <c r="AS3824" s="117">
        <v>1400407</v>
      </c>
      <c r="AT3824" s="117"/>
      <c r="AU3824" s="117"/>
    </row>
    <row r="3825" spans="43:47" ht="30" customHeight="1">
      <c r="AQ3825" s="117" t="s">
        <v>75</v>
      </c>
      <c r="AR3825" s="117" t="s">
        <v>364</v>
      </c>
      <c r="AS3825" s="117">
        <v>1400456</v>
      </c>
      <c r="AT3825" s="117"/>
      <c r="AU3825" s="117"/>
    </row>
    <row r="3826" spans="43:47" ht="30" customHeight="1">
      <c r="AQ3826" s="117" t="s">
        <v>75</v>
      </c>
      <c r="AR3826" s="117" t="s">
        <v>388</v>
      </c>
      <c r="AS3826" s="117">
        <v>1400472</v>
      </c>
      <c r="AT3826" s="117"/>
      <c r="AU3826" s="117"/>
    </row>
    <row r="3827" spans="43:47" ht="30" customHeight="1">
      <c r="AQ3827" s="117" t="s">
        <v>75</v>
      </c>
      <c r="AR3827" s="117" t="s">
        <v>414</v>
      </c>
      <c r="AS3827" s="117">
        <v>1400506</v>
      </c>
      <c r="AT3827" s="117"/>
      <c r="AU3827" s="117"/>
    </row>
    <row r="3828" spans="43:47" ht="30" customHeight="1">
      <c r="AQ3828" s="117" t="s">
        <v>75</v>
      </c>
      <c r="AR3828" s="117" t="s">
        <v>439</v>
      </c>
      <c r="AS3828" s="117">
        <v>1400605</v>
      </c>
      <c r="AT3828" s="117"/>
      <c r="AU3828" s="117"/>
    </row>
    <row r="3829" spans="43:47" ht="30" customHeight="1">
      <c r="AQ3829" s="117" t="s">
        <v>75</v>
      </c>
      <c r="AR3829" s="117" t="s">
        <v>464</v>
      </c>
      <c r="AS3829" s="117">
        <v>1400704</v>
      </c>
      <c r="AT3829" s="117"/>
      <c r="AU3829" s="117"/>
    </row>
    <row r="3830" spans="43:47" ht="30" customHeight="1">
      <c r="AQ3830" s="117" t="s">
        <v>77</v>
      </c>
      <c r="AR3830" s="117" t="s">
        <v>108</v>
      </c>
      <c r="AS3830" s="117">
        <v>4300034</v>
      </c>
      <c r="AT3830" s="117"/>
      <c r="AU3830" s="117"/>
    </row>
    <row r="3831" spans="43:47" ht="30" customHeight="1">
      <c r="AQ3831" s="117" t="s">
        <v>77</v>
      </c>
      <c r="AR3831" s="117" t="s">
        <v>134</v>
      </c>
      <c r="AS3831" s="117">
        <v>4300059</v>
      </c>
      <c r="AT3831" s="117"/>
      <c r="AU3831" s="117"/>
    </row>
    <row r="3832" spans="43:47" ht="30" customHeight="1">
      <c r="AQ3832" s="117" t="s">
        <v>77</v>
      </c>
      <c r="AR3832" s="117" t="s">
        <v>159</v>
      </c>
      <c r="AS3832" s="117">
        <v>4300109</v>
      </c>
      <c r="AT3832" s="117"/>
      <c r="AU3832" s="117"/>
    </row>
    <row r="3833" spans="43:47" ht="30" customHeight="1">
      <c r="AQ3833" s="117" t="s">
        <v>77</v>
      </c>
      <c r="AR3833" s="117" t="s">
        <v>185</v>
      </c>
      <c r="AS3833" s="117">
        <v>4300208</v>
      </c>
      <c r="AT3833" s="117"/>
      <c r="AU3833" s="117"/>
    </row>
    <row r="3834" spans="43:47" ht="30" customHeight="1">
      <c r="AQ3834" s="117" t="s">
        <v>77</v>
      </c>
      <c r="AR3834" s="117" t="s">
        <v>211</v>
      </c>
      <c r="AS3834" s="117">
        <v>4300307</v>
      </c>
      <c r="AT3834" s="117"/>
      <c r="AU3834" s="117"/>
    </row>
    <row r="3835" spans="43:47" ht="30" customHeight="1">
      <c r="AQ3835" s="117" t="s">
        <v>77</v>
      </c>
      <c r="AR3835" s="117" t="s">
        <v>235</v>
      </c>
      <c r="AS3835" s="117">
        <v>4300406</v>
      </c>
      <c r="AT3835" s="117"/>
      <c r="AU3835" s="117"/>
    </row>
    <row r="3836" spans="43:47" ht="30" customHeight="1">
      <c r="AQ3836" s="117" t="s">
        <v>77</v>
      </c>
      <c r="AR3836" s="117" t="s">
        <v>260</v>
      </c>
      <c r="AS3836" s="117">
        <v>4300455</v>
      </c>
      <c r="AT3836" s="117"/>
      <c r="AU3836" s="117"/>
    </row>
    <row r="3837" spans="43:47" ht="30" customHeight="1">
      <c r="AQ3837" s="117" t="s">
        <v>77</v>
      </c>
      <c r="AR3837" s="117" t="s">
        <v>286</v>
      </c>
      <c r="AS3837" s="117">
        <v>4300471</v>
      </c>
      <c r="AT3837" s="117"/>
      <c r="AU3837" s="117"/>
    </row>
    <row r="3838" spans="43:47" ht="30" customHeight="1">
      <c r="AQ3838" s="117" t="s">
        <v>77</v>
      </c>
      <c r="AR3838" s="117" t="s">
        <v>312</v>
      </c>
      <c r="AS3838" s="117">
        <v>4300505</v>
      </c>
      <c r="AT3838" s="117"/>
      <c r="AU3838" s="117"/>
    </row>
    <row r="3839" spans="43:47" ht="30" customHeight="1">
      <c r="AQ3839" s="117" t="s">
        <v>77</v>
      </c>
      <c r="AR3839" s="117" t="s">
        <v>110</v>
      </c>
      <c r="AS3839" s="117">
        <v>4300554</v>
      </c>
      <c r="AT3839" s="117"/>
      <c r="AU3839" s="117"/>
    </row>
    <row r="3840" spans="43:47" ht="30" customHeight="1">
      <c r="AQ3840" s="117" t="s">
        <v>77</v>
      </c>
      <c r="AR3840" s="117" t="s">
        <v>362</v>
      </c>
      <c r="AS3840" s="117">
        <v>4300570</v>
      </c>
      <c r="AT3840" s="117"/>
      <c r="AU3840" s="117"/>
    </row>
    <row r="3841" spans="43:47" ht="30" customHeight="1">
      <c r="AQ3841" s="117" t="s">
        <v>77</v>
      </c>
      <c r="AR3841" s="117" t="s">
        <v>217</v>
      </c>
      <c r="AS3841" s="117">
        <v>4300604</v>
      </c>
      <c r="AT3841" s="117"/>
      <c r="AU3841" s="117"/>
    </row>
    <row r="3842" spans="43:47" ht="30" customHeight="1">
      <c r="AQ3842" s="117" t="s">
        <v>77</v>
      </c>
      <c r="AR3842" s="117" t="s">
        <v>412</v>
      </c>
      <c r="AS3842" s="117">
        <v>4300638</v>
      </c>
      <c r="AT3842" s="117"/>
      <c r="AU3842" s="117"/>
    </row>
    <row r="3843" spans="43:47" ht="30" customHeight="1">
      <c r="AQ3843" s="117" t="s">
        <v>77</v>
      </c>
      <c r="AR3843" s="117" t="s">
        <v>437</v>
      </c>
      <c r="AS3843" s="117">
        <v>4300646</v>
      </c>
      <c r="AT3843" s="117"/>
      <c r="AU3843" s="117"/>
    </row>
    <row r="3844" spans="43:47" ht="30" customHeight="1">
      <c r="AQ3844" s="117" t="s">
        <v>77</v>
      </c>
      <c r="AR3844" s="117" t="s">
        <v>462</v>
      </c>
      <c r="AS3844" s="117">
        <v>4300661</v>
      </c>
      <c r="AT3844" s="117"/>
      <c r="AU3844" s="117"/>
    </row>
    <row r="3845" spans="43:47" ht="30" customHeight="1">
      <c r="AQ3845" s="117" t="s">
        <v>77</v>
      </c>
      <c r="AR3845" s="117" t="s">
        <v>488</v>
      </c>
      <c r="AS3845" s="117">
        <v>4300703</v>
      </c>
      <c r="AT3845" s="117"/>
      <c r="AU3845" s="117"/>
    </row>
    <row r="3846" spans="43:47" ht="30" customHeight="1">
      <c r="AQ3846" s="117" t="s">
        <v>77</v>
      </c>
      <c r="AR3846" s="117" t="s">
        <v>512</v>
      </c>
      <c r="AS3846" s="117">
        <v>4300802</v>
      </c>
      <c r="AT3846" s="117"/>
      <c r="AU3846" s="117"/>
    </row>
    <row r="3847" spans="43:47" ht="30" customHeight="1">
      <c r="AQ3847" s="117" t="s">
        <v>77</v>
      </c>
      <c r="AR3847" s="117" t="s">
        <v>535</v>
      </c>
      <c r="AS3847" s="117">
        <v>4300851</v>
      </c>
      <c r="AT3847" s="117"/>
      <c r="AU3847" s="117"/>
    </row>
    <row r="3848" spans="43:47" ht="30" customHeight="1">
      <c r="AQ3848" s="117" t="s">
        <v>77</v>
      </c>
      <c r="AR3848" s="117" t="s">
        <v>558</v>
      </c>
      <c r="AS3848" s="117">
        <v>4300877</v>
      </c>
      <c r="AT3848" s="117"/>
      <c r="AU3848" s="117"/>
    </row>
    <row r="3849" spans="43:47" ht="30" customHeight="1">
      <c r="AQ3849" s="117" t="s">
        <v>77</v>
      </c>
      <c r="AR3849" s="117" t="s">
        <v>581</v>
      </c>
      <c r="AS3849" s="117">
        <v>4300901</v>
      </c>
      <c r="AT3849" s="117"/>
      <c r="AU3849" s="117"/>
    </row>
    <row r="3850" spans="43:47" ht="30" customHeight="1">
      <c r="AQ3850" s="117" t="s">
        <v>77</v>
      </c>
      <c r="AR3850" s="117" t="s">
        <v>604</v>
      </c>
      <c r="AS3850" s="117">
        <v>4301008</v>
      </c>
      <c r="AT3850" s="117"/>
      <c r="AU3850" s="117"/>
    </row>
    <row r="3851" spans="43:47" ht="30" customHeight="1">
      <c r="AQ3851" s="117" t="s">
        <v>77</v>
      </c>
      <c r="AR3851" s="117" t="s">
        <v>627</v>
      </c>
      <c r="AS3851" s="117">
        <v>4301073</v>
      </c>
      <c r="AT3851" s="117"/>
      <c r="AU3851" s="117"/>
    </row>
    <row r="3852" spans="43:47" ht="30" customHeight="1">
      <c r="AQ3852" s="117" t="s">
        <v>77</v>
      </c>
      <c r="AR3852" s="117" t="s">
        <v>647</v>
      </c>
      <c r="AS3852" s="117">
        <v>4301057</v>
      </c>
      <c r="AT3852" s="117"/>
      <c r="AU3852" s="117"/>
    </row>
    <row r="3853" spans="43:47" ht="30" customHeight="1">
      <c r="AQ3853" s="117" t="s">
        <v>77</v>
      </c>
      <c r="AR3853" s="117" t="s">
        <v>668</v>
      </c>
      <c r="AS3853" s="117">
        <v>4301206</v>
      </c>
      <c r="AT3853" s="117"/>
      <c r="AU3853" s="117"/>
    </row>
    <row r="3854" spans="43:47" ht="30" customHeight="1">
      <c r="AQ3854" s="117" t="s">
        <v>77</v>
      </c>
      <c r="AR3854" s="117" t="s">
        <v>690</v>
      </c>
      <c r="AS3854" s="117">
        <v>4301107</v>
      </c>
      <c r="AT3854" s="117"/>
      <c r="AU3854" s="117"/>
    </row>
    <row r="3855" spans="43:47" ht="30" customHeight="1">
      <c r="AQ3855" s="117" t="s">
        <v>77</v>
      </c>
      <c r="AR3855" s="117" t="s">
        <v>710</v>
      </c>
      <c r="AS3855" s="117">
        <v>4301305</v>
      </c>
      <c r="AT3855" s="117"/>
      <c r="AU3855" s="117"/>
    </row>
    <row r="3856" spans="43:47" ht="30" customHeight="1">
      <c r="AQ3856" s="117" t="s">
        <v>77</v>
      </c>
      <c r="AR3856" s="117" t="s">
        <v>732</v>
      </c>
      <c r="AS3856" s="117">
        <v>4301404</v>
      </c>
      <c r="AT3856" s="117"/>
      <c r="AU3856" s="117"/>
    </row>
    <row r="3857" spans="43:47" ht="30" customHeight="1">
      <c r="AQ3857" s="117" t="s">
        <v>77</v>
      </c>
      <c r="AR3857" s="117" t="s">
        <v>754</v>
      </c>
      <c r="AS3857" s="117">
        <v>4301503</v>
      </c>
      <c r="AT3857" s="117"/>
      <c r="AU3857" s="117"/>
    </row>
    <row r="3858" spans="43:47" ht="30" customHeight="1">
      <c r="AQ3858" s="117" t="s">
        <v>77</v>
      </c>
      <c r="AR3858" s="117" t="s">
        <v>776</v>
      </c>
      <c r="AS3858" s="117">
        <v>4301552</v>
      </c>
      <c r="AT3858" s="117"/>
      <c r="AU3858" s="117"/>
    </row>
    <row r="3859" spans="43:47" ht="30" customHeight="1">
      <c r="AQ3859" s="117" t="s">
        <v>77</v>
      </c>
      <c r="AR3859" s="117" t="s">
        <v>797</v>
      </c>
      <c r="AS3859" s="117">
        <v>4301602</v>
      </c>
      <c r="AT3859" s="117"/>
      <c r="AU3859" s="117"/>
    </row>
    <row r="3860" spans="43:47" ht="30" customHeight="1">
      <c r="AQ3860" s="117" t="s">
        <v>77</v>
      </c>
      <c r="AR3860" s="117" t="s">
        <v>818</v>
      </c>
      <c r="AS3860" s="117">
        <v>4301636</v>
      </c>
      <c r="AT3860" s="117"/>
      <c r="AU3860" s="117"/>
    </row>
    <row r="3861" spans="43:47" ht="30" customHeight="1">
      <c r="AQ3861" s="117" t="s">
        <v>77</v>
      </c>
      <c r="AR3861" s="117" t="s">
        <v>840</v>
      </c>
      <c r="AS3861" s="117">
        <v>4301651</v>
      </c>
      <c r="AT3861" s="117"/>
      <c r="AU3861" s="117"/>
    </row>
    <row r="3862" spans="43:47" ht="30" customHeight="1">
      <c r="AQ3862" s="117" t="s">
        <v>77</v>
      </c>
      <c r="AR3862" s="117" t="s">
        <v>862</v>
      </c>
      <c r="AS3862" s="117">
        <v>4301701</v>
      </c>
      <c r="AT3862" s="117"/>
      <c r="AU3862" s="117"/>
    </row>
    <row r="3863" spans="43:47" ht="30" customHeight="1">
      <c r="AQ3863" s="117" t="s">
        <v>77</v>
      </c>
      <c r="AR3863" s="117" t="s">
        <v>884</v>
      </c>
      <c r="AS3863" s="117">
        <v>4301750</v>
      </c>
      <c r="AT3863" s="117"/>
      <c r="AU3863" s="117"/>
    </row>
    <row r="3864" spans="43:47" ht="30" customHeight="1">
      <c r="AQ3864" s="117" t="s">
        <v>77</v>
      </c>
      <c r="AR3864" s="117" t="s">
        <v>907</v>
      </c>
      <c r="AS3864" s="117">
        <v>4301859</v>
      </c>
      <c r="AT3864" s="117"/>
      <c r="AU3864" s="117"/>
    </row>
    <row r="3865" spans="43:47" ht="30" customHeight="1">
      <c r="AQ3865" s="117" t="s">
        <v>77</v>
      </c>
      <c r="AR3865" s="117" t="s">
        <v>930</v>
      </c>
      <c r="AS3865" s="117">
        <v>4301875</v>
      </c>
      <c r="AT3865" s="117"/>
      <c r="AU3865" s="117"/>
    </row>
    <row r="3866" spans="43:47" ht="30" customHeight="1">
      <c r="AQ3866" s="117" t="s">
        <v>77</v>
      </c>
      <c r="AR3866" s="117" t="s">
        <v>952</v>
      </c>
      <c r="AS3866" s="117">
        <v>4301909</v>
      </c>
      <c r="AT3866" s="117"/>
      <c r="AU3866" s="117"/>
    </row>
    <row r="3867" spans="43:47" ht="30" customHeight="1">
      <c r="AQ3867" s="117" t="s">
        <v>77</v>
      </c>
      <c r="AR3867" s="117" t="s">
        <v>975</v>
      </c>
      <c r="AS3867" s="117">
        <v>4301925</v>
      </c>
      <c r="AT3867" s="117"/>
      <c r="AU3867" s="117"/>
    </row>
    <row r="3868" spans="43:47" ht="30" customHeight="1">
      <c r="AQ3868" s="117" t="s">
        <v>77</v>
      </c>
      <c r="AR3868" s="117" t="s">
        <v>997</v>
      </c>
      <c r="AS3868" s="117">
        <v>4301958</v>
      </c>
      <c r="AT3868" s="117"/>
      <c r="AU3868" s="117"/>
    </row>
    <row r="3869" spans="43:47" ht="30" customHeight="1">
      <c r="AQ3869" s="117" t="s">
        <v>77</v>
      </c>
      <c r="AR3869" s="117" t="s">
        <v>858</v>
      </c>
      <c r="AS3869" s="117">
        <v>4301800</v>
      </c>
      <c r="AT3869" s="117"/>
      <c r="AU3869" s="117"/>
    </row>
    <row r="3870" spans="43:47" ht="30" customHeight="1">
      <c r="AQ3870" s="117" t="s">
        <v>77</v>
      </c>
      <c r="AR3870" s="117" t="s">
        <v>1042</v>
      </c>
      <c r="AS3870" s="117">
        <v>4302006</v>
      </c>
      <c r="AT3870" s="117"/>
      <c r="AU3870" s="117"/>
    </row>
    <row r="3871" spans="43:47" ht="30" customHeight="1">
      <c r="AQ3871" s="117" t="s">
        <v>77</v>
      </c>
      <c r="AR3871" s="117" t="s">
        <v>1064</v>
      </c>
      <c r="AS3871" s="117">
        <v>4302055</v>
      </c>
      <c r="AT3871" s="117"/>
      <c r="AU3871" s="117"/>
    </row>
    <row r="3872" spans="43:47" ht="30" customHeight="1">
      <c r="AQ3872" s="117" t="s">
        <v>77</v>
      </c>
      <c r="AR3872" s="117" t="s">
        <v>1085</v>
      </c>
      <c r="AS3872" s="117">
        <v>4302105</v>
      </c>
      <c r="AT3872" s="117"/>
      <c r="AU3872" s="117"/>
    </row>
    <row r="3873" spans="43:47" ht="30" customHeight="1">
      <c r="AQ3873" s="117" t="s">
        <v>77</v>
      </c>
      <c r="AR3873" s="117" t="s">
        <v>1108</v>
      </c>
      <c r="AS3873" s="117">
        <v>4302154</v>
      </c>
      <c r="AT3873" s="117"/>
      <c r="AU3873" s="117"/>
    </row>
    <row r="3874" spans="43:47" ht="30" customHeight="1">
      <c r="AQ3874" s="117" t="s">
        <v>77</v>
      </c>
      <c r="AR3874" s="117" t="s">
        <v>1131</v>
      </c>
      <c r="AS3874" s="117">
        <v>4302204</v>
      </c>
      <c r="AT3874" s="117"/>
      <c r="AU3874" s="117"/>
    </row>
    <row r="3875" spans="43:47" ht="30" customHeight="1">
      <c r="AQ3875" s="117" t="s">
        <v>77</v>
      </c>
      <c r="AR3875" s="117" t="s">
        <v>1154</v>
      </c>
      <c r="AS3875" s="117">
        <v>4302220</v>
      </c>
      <c r="AT3875" s="117"/>
      <c r="AU3875" s="117"/>
    </row>
    <row r="3876" spans="43:47" ht="30" customHeight="1">
      <c r="AQ3876" s="117" t="s">
        <v>77</v>
      </c>
      <c r="AR3876" s="117" t="s">
        <v>1177</v>
      </c>
      <c r="AS3876" s="117">
        <v>4302238</v>
      </c>
      <c r="AT3876" s="117"/>
      <c r="AU3876" s="117"/>
    </row>
    <row r="3877" spans="43:47" ht="30" customHeight="1">
      <c r="AQ3877" s="117" t="s">
        <v>77</v>
      </c>
      <c r="AR3877" s="117" t="s">
        <v>1199</v>
      </c>
      <c r="AS3877" s="117">
        <v>4302253</v>
      </c>
      <c r="AT3877" s="117"/>
      <c r="AU3877" s="117"/>
    </row>
    <row r="3878" spans="43:47" ht="30" customHeight="1">
      <c r="AQ3878" s="117" t="s">
        <v>77</v>
      </c>
      <c r="AR3878" s="117" t="s">
        <v>557</v>
      </c>
      <c r="AS3878" s="117">
        <v>4302303</v>
      </c>
      <c r="AT3878" s="117"/>
      <c r="AU3878" s="117"/>
    </row>
    <row r="3879" spans="43:47" ht="30" customHeight="1">
      <c r="AQ3879" s="117" t="s">
        <v>77</v>
      </c>
      <c r="AR3879" s="117" t="s">
        <v>1243</v>
      </c>
      <c r="AS3879" s="117">
        <v>4302352</v>
      </c>
      <c r="AT3879" s="117"/>
      <c r="AU3879" s="117"/>
    </row>
    <row r="3880" spans="43:47" ht="30" customHeight="1">
      <c r="AQ3880" s="117" t="s">
        <v>77</v>
      </c>
      <c r="AR3880" s="117" t="s">
        <v>1266</v>
      </c>
      <c r="AS3880" s="117">
        <v>4302378</v>
      </c>
      <c r="AT3880" s="117"/>
      <c r="AU3880" s="117"/>
    </row>
    <row r="3881" spans="43:47" ht="30" customHeight="1">
      <c r="AQ3881" s="117" t="s">
        <v>77</v>
      </c>
      <c r="AR3881" s="117" t="s">
        <v>1287</v>
      </c>
      <c r="AS3881" s="117">
        <v>4302402</v>
      </c>
      <c r="AT3881" s="117"/>
      <c r="AU3881" s="117"/>
    </row>
    <row r="3882" spans="43:47" ht="30" customHeight="1">
      <c r="AQ3882" s="117" t="s">
        <v>77</v>
      </c>
      <c r="AR3882" s="117" t="s">
        <v>1310</v>
      </c>
      <c r="AS3882" s="117">
        <v>4302451</v>
      </c>
      <c r="AT3882" s="117"/>
      <c r="AU3882" s="117"/>
    </row>
    <row r="3883" spans="43:47" ht="30" customHeight="1">
      <c r="AQ3883" s="117" t="s">
        <v>77</v>
      </c>
      <c r="AR3883" s="117" t="s">
        <v>1332</v>
      </c>
      <c r="AS3883" s="117">
        <v>4302501</v>
      </c>
      <c r="AT3883" s="117"/>
      <c r="AU3883" s="117"/>
    </row>
    <row r="3884" spans="43:47" ht="30" customHeight="1">
      <c r="AQ3884" s="117" t="s">
        <v>77</v>
      </c>
      <c r="AR3884" s="117" t="s">
        <v>1354</v>
      </c>
      <c r="AS3884" s="117">
        <v>4302584</v>
      </c>
      <c r="AT3884" s="117"/>
      <c r="AU3884" s="117"/>
    </row>
    <row r="3885" spans="43:47" ht="30" customHeight="1">
      <c r="AQ3885" s="117" t="s">
        <v>77</v>
      </c>
      <c r="AR3885" s="117" t="s">
        <v>1375</v>
      </c>
      <c r="AS3885" s="117">
        <v>4302600</v>
      </c>
      <c r="AT3885" s="117"/>
      <c r="AU3885" s="117"/>
    </row>
    <row r="3886" spans="43:47" ht="30" customHeight="1">
      <c r="AQ3886" s="117" t="s">
        <v>77</v>
      </c>
      <c r="AR3886" s="117" t="s">
        <v>1397</v>
      </c>
      <c r="AS3886" s="117">
        <v>4302659</v>
      </c>
      <c r="AT3886" s="117"/>
      <c r="AU3886" s="117"/>
    </row>
    <row r="3887" spans="43:47" ht="30" customHeight="1">
      <c r="AQ3887" s="117" t="s">
        <v>77</v>
      </c>
      <c r="AR3887" s="117" t="s">
        <v>1419</v>
      </c>
      <c r="AS3887" s="117">
        <v>4302709</v>
      </c>
      <c r="AT3887" s="117"/>
      <c r="AU3887" s="117"/>
    </row>
    <row r="3888" spans="43:47" ht="30" customHeight="1">
      <c r="AQ3888" s="117" t="s">
        <v>77</v>
      </c>
      <c r="AR3888" s="117" t="s">
        <v>1440</v>
      </c>
      <c r="AS3888" s="117">
        <v>4302808</v>
      </c>
      <c r="AT3888" s="117"/>
      <c r="AU3888" s="117"/>
    </row>
    <row r="3889" spans="43:47" ht="30" customHeight="1">
      <c r="AQ3889" s="117" t="s">
        <v>77</v>
      </c>
      <c r="AR3889" s="117" t="s">
        <v>1461</v>
      </c>
      <c r="AS3889" s="117">
        <v>4302907</v>
      </c>
      <c r="AT3889" s="117"/>
      <c r="AU3889" s="117"/>
    </row>
    <row r="3890" spans="43:47" ht="30" customHeight="1">
      <c r="AQ3890" s="117" t="s">
        <v>77</v>
      </c>
      <c r="AR3890" s="117" t="s">
        <v>1482</v>
      </c>
      <c r="AS3890" s="117">
        <v>4303004</v>
      </c>
      <c r="AT3890" s="117"/>
      <c r="AU3890" s="117"/>
    </row>
    <row r="3891" spans="43:47" ht="30" customHeight="1">
      <c r="AQ3891" s="117" t="s">
        <v>77</v>
      </c>
      <c r="AR3891" s="117" t="s">
        <v>781</v>
      </c>
      <c r="AS3891" s="117">
        <v>4303103</v>
      </c>
      <c r="AT3891" s="117"/>
      <c r="AU3891" s="117"/>
    </row>
    <row r="3892" spans="43:47" ht="30" customHeight="1">
      <c r="AQ3892" s="117" t="s">
        <v>77</v>
      </c>
      <c r="AR3892" s="117" t="s">
        <v>1524</v>
      </c>
      <c r="AS3892" s="117">
        <v>4303202</v>
      </c>
      <c r="AT3892" s="117"/>
      <c r="AU3892" s="117"/>
    </row>
    <row r="3893" spans="43:47" ht="30" customHeight="1">
      <c r="AQ3893" s="117" t="s">
        <v>77</v>
      </c>
      <c r="AR3893" s="117" t="s">
        <v>1545</v>
      </c>
      <c r="AS3893" s="117">
        <v>4303301</v>
      </c>
      <c r="AT3893" s="117"/>
      <c r="AU3893" s="117"/>
    </row>
    <row r="3894" spans="43:47" ht="30" customHeight="1">
      <c r="AQ3894" s="117" t="s">
        <v>77</v>
      </c>
      <c r="AR3894" s="117" t="s">
        <v>1125</v>
      </c>
      <c r="AS3894" s="117">
        <v>4303400</v>
      </c>
      <c r="AT3894" s="117"/>
      <c r="AU3894" s="117"/>
    </row>
    <row r="3895" spans="43:47" ht="30" customHeight="1">
      <c r="AQ3895" s="117" t="s">
        <v>77</v>
      </c>
      <c r="AR3895" s="117" t="s">
        <v>1584</v>
      </c>
      <c r="AS3895" s="117">
        <v>4303509</v>
      </c>
      <c r="AT3895" s="117"/>
      <c r="AU3895" s="117"/>
    </row>
    <row r="3896" spans="43:47" ht="30" customHeight="1">
      <c r="AQ3896" s="117" t="s">
        <v>77</v>
      </c>
      <c r="AR3896" s="117" t="s">
        <v>1604</v>
      </c>
      <c r="AS3896" s="117">
        <v>4303558</v>
      </c>
      <c r="AT3896" s="117"/>
      <c r="AU3896" s="117"/>
    </row>
    <row r="3897" spans="43:47" ht="30" customHeight="1">
      <c r="AQ3897" s="117" t="s">
        <v>77</v>
      </c>
      <c r="AR3897" s="117" t="s">
        <v>1625</v>
      </c>
      <c r="AS3897" s="117">
        <v>4303608</v>
      </c>
      <c r="AT3897" s="117"/>
      <c r="AU3897" s="117"/>
    </row>
    <row r="3898" spans="43:47" ht="30" customHeight="1">
      <c r="AQ3898" s="117" t="s">
        <v>77</v>
      </c>
      <c r="AR3898" s="117" t="s">
        <v>1646</v>
      </c>
      <c r="AS3898" s="117">
        <v>4303673</v>
      </c>
      <c r="AT3898" s="117"/>
      <c r="AU3898" s="117"/>
    </row>
    <row r="3899" spans="43:47" ht="30" customHeight="1">
      <c r="AQ3899" s="117" t="s">
        <v>77</v>
      </c>
      <c r="AR3899" s="117" t="s">
        <v>1666</v>
      </c>
      <c r="AS3899" s="117">
        <v>4303707</v>
      </c>
      <c r="AT3899" s="117"/>
      <c r="AU3899" s="117"/>
    </row>
    <row r="3900" spans="43:47" ht="30" customHeight="1">
      <c r="AQ3900" s="117" t="s">
        <v>77</v>
      </c>
      <c r="AR3900" s="117" t="s">
        <v>1687</v>
      </c>
      <c r="AS3900" s="117">
        <v>4303806</v>
      </c>
      <c r="AT3900" s="117"/>
      <c r="AU3900" s="117"/>
    </row>
    <row r="3901" spans="43:47" ht="30" customHeight="1">
      <c r="AQ3901" s="117" t="s">
        <v>77</v>
      </c>
      <c r="AR3901" s="117" t="s">
        <v>1707</v>
      </c>
      <c r="AS3901" s="117">
        <v>4303905</v>
      </c>
      <c r="AT3901" s="117"/>
      <c r="AU3901" s="117"/>
    </row>
    <row r="3902" spans="43:47" ht="30" customHeight="1">
      <c r="AQ3902" s="117" t="s">
        <v>77</v>
      </c>
      <c r="AR3902" s="117" t="s">
        <v>1728</v>
      </c>
      <c r="AS3902" s="117">
        <v>4304002</v>
      </c>
      <c r="AT3902" s="117"/>
      <c r="AU3902" s="117"/>
    </row>
    <row r="3903" spans="43:47" ht="30" customHeight="1">
      <c r="AQ3903" s="117" t="s">
        <v>77</v>
      </c>
      <c r="AR3903" s="117" t="s">
        <v>1749</v>
      </c>
      <c r="AS3903" s="117">
        <v>4304101</v>
      </c>
      <c r="AT3903" s="117"/>
      <c r="AU3903" s="117"/>
    </row>
    <row r="3904" spans="43:47" ht="30" customHeight="1">
      <c r="AQ3904" s="117" t="s">
        <v>77</v>
      </c>
      <c r="AR3904" s="117" t="s">
        <v>1769</v>
      </c>
      <c r="AS3904" s="117">
        <v>4304200</v>
      </c>
      <c r="AT3904" s="117"/>
      <c r="AU3904" s="117"/>
    </row>
    <row r="3905" spans="43:47" ht="30" customHeight="1">
      <c r="AQ3905" s="117" t="s">
        <v>77</v>
      </c>
      <c r="AR3905" s="117" t="s">
        <v>1789</v>
      </c>
      <c r="AS3905" s="117">
        <v>4304309</v>
      </c>
      <c r="AT3905" s="117"/>
      <c r="AU3905" s="117"/>
    </row>
    <row r="3906" spans="43:47" ht="30" customHeight="1">
      <c r="AQ3906" s="117" t="s">
        <v>77</v>
      </c>
      <c r="AR3906" s="117" t="s">
        <v>1809</v>
      </c>
      <c r="AS3906" s="117">
        <v>4304358</v>
      </c>
      <c r="AT3906" s="117"/>
      <c r="AU3906" s="117"/>
    </row>
    <row r="3907" spans="43:47" ht="30" customHeight="1">
      <c r="AQ3907" s="117" t="s">
        <v>77</v>
      </c>
      <c r="AR3907" s="117" t="s">
        <v>1827</v>
      </c>
      <c r="AS3907" s="117">
        <v>4304408</v>
      </c>
      <c r="AT3907" s="117"/>
      <c r="AU3907" s="117"/>
    </row>
    <row r="3908" spans="43:47" ht="30" customHeight="1">
      <c r="AQ3908" s="117" t="s">
        <v>77</v>
      </c>
      <c r="AR3908" s="117" t="s">
        <v>1845</v>
      </c>
      <c r="AS3908" s="117">
        <v>4304507</v>
      </c>
      <c r="AT3908" s="117"/>
      <c r="AU3908" s="117"/>
    </row>
    <row r="3909" spans="43:47" ht="30" customHeight="1">
      <c r="AQ3909" s="117" t="s">
        <v>77</v>
      </c>
      <c r="AR3909" s="117" t="s">
        <v>1863</v>
      </c>
      <c r="AS3909" s="117">
        <v>4304606</v>
      </c>
      <c r="AT3909" s="117"/>
      <c r="AU3909" s="117"/>
    </row>
    <row r="3910" spans="43:47" ht="30" customHeight="1">
      <c r="AQ3910" s="117" t="s">
        <v>77</v>
      </c>
      <c r="AR3910" s="117" t="s">
        <v>1881</v>
      </c>
      <c r="AS3910" s="117">
        <v>4304614</v>
      </c>
      <c r="AT3910" s="117"/>
      <c r="AU3910" s="117"/>
    </row>
    <row r="3911" spans="43:47" ht="30" customHeight="1">
      <c r="AQ3911" s="117" t="s">
        <v>77</v>
      </c>
      <c r="AR3911" s="117" t="s">
        <v>1897</v>
      </c>
      <c r="AS3911" s="117">
        <v>4304622</v>
      </c>
      <c r="AT3911" s="117"/>
      <c r="AU3911" s="117"/>
    </row>
    <row r="3912" spans="43:47" ht="30" customHeight="1">
      <c r="AQ3912" s="117" t="s">
        <v>77</v>
      </c>
      <c r="AR3912" s="117" t="s">
        <v>1914</v>
      </c>
      <c r="AS3912" s="117">
        <v>4304630</v>
      </c>
      <c r="AT3912" s="117"/>
      <c r="AU3912" s="117"/>
    </row>
    <row r="3913" spans="43:47" ht="30" customHeight="1">
      <c r="AQ3913" s="117" t="s">
        <v>77</v>
      </c>
      <c r="AR3913" s="117" t="s">
        <v>1932</v>
      </c>
      <c r="AS3913" s="117">
        <v>4304655</v>
      </c>
      <c r="AT3913" s="117"/>
      <c r="AU3913" s="117"/>
    </row>
    <row r="3914" spans="43:47" ht="30" customHeight="1">
      <c r="AQ3914" s="117" t="s">
        <v>77</v>
      </c>
      <c r="AR3914" s="117" t="s">
        <v>1947</v>
      </c>
      <c r="AS3914" s="117">
        <v>4304663</v>
      </c>
      <c r="AT3914" s="117"/>
      <c r="AU3914" s="117"/>
    </row>
    <row r="3915" spans="43:47" ht="30" customHeight="1">
      <c r="AQ3915" s="117" t="s">
        <v>77</v>
      </c>
      <c r="AR3915" s="117" t="s">
        <v>1964</v>
      </c>
      <c r="AS3915" s="117">
        <v>4304689</v>
      </c>
      <c r="AT3915" s="117"/>
      <c r="AU3915" s="117"/>
    </row>
    <row r="3916" spans="43:47" ht="30" customHeight="1">
      <c r="AQ3916" s="117" t="s">
        <v>77</v>
      </c>
      <c r="AR3916" s="117" t="s">
        <v>1982</v>
      </c>
      <c r="AS3916" s="117">
        <v>4304697</v>
      </c>
      <c r="AT3916" s="117"/>
      <c r="AU3916" s="117"/>
    </row>
    <row r="3917" spans="43:47" ht="30" customHeight="1">
      <c r="AQ3917" s="117" t="s">
        <v>77</v>
      </c>
      <c r="AR3917" s="117" t="s">
        <v>1999</v>
      </c>
      <c r="AS3917" s="117">
        <v>4304671</v>
      </c>
      <c r="AT3917" s="117"/>
      <c r="AU3917" s="117"/>
    </row>
    <row r="3918" spans="43:47" ht="30" customHeight="1">
      <c r="AQ3918" s="117" t="s">
        <v>77</v>
      </c>
      <c r="AR3918" s="117" t="s">
        <v>2017</v>
      </c>
      <c r="AS3918" s="117">
        <v>4304713</v>
      </c>
      <c r="AT3918" s="117"/>
      <c r="AU3918" s="117"/>
    </row>
    <row r="3919" spans="43:47" ht="30" customHeight="1">
      <c r="AQ3919" s="117" t="s">
        <v>77</v>
      </c>
      <c r="AR3919" s="117" t="s">
        <v>2035</v>
      </c>
      <c r="AS3919" s="117">
        <v>4304705</v>
      </c>
      <c r="AT3919" s="117"/>
      <c r="AU3919" s="117"/>
    </row>
    <row r="3920" spans="43:47" ht="30" customHeight="1">
      <c r="AQ3920" s="117" t="s">
        <v>77</v>
      </c>
      <c r="AR3920" s="117" t="s">
        <v>2053</v>
      </c>
      <c r="AS3920" s="117">
        <v>4304804</v>
      </c>
      <c r="AT3920" s="117"/>
      <c r="AU3920" s="117"/>
    </row>
    <row r="3921" spans="43:47" ht="30" customHeight="1">
      <c r="AQ3921" s="117" t="s">
        <v>77</v>
      </c>
      <c r="AR3921" s="117" t="s">
        <v>2070</v>
      </c>
      <c r="AS3921" s="117">
        <v>4304853</v>
      </c>
      <c r="AT3921" s="117"/>
      <c r="AU3921" s="117"/>
    </row>
    <row r="3922" spans="43:47" ht="30" customHeight="1">
      <c r="AQ3922" s="117" t="s">
        <v>77</v>
      </c>
      <c r="AR3922" s="117" t="s">
        <v>2086</v>
      </c>
      <c r="AS3922" s="117">
        <v>4304903</v>
      </c>
      <c r="AT3922" s="117"/>
      <c r="AU3922" s="117"/>
    </row>
    <row r="3923" spans="43:47" ht="30" customHeight="1">
      <c r="AQ3923" s="117" t="s">
        <v>77</v>
      </c>
      <c r="AR3923" s="117" t="s">
        <v>2102</v>
      </c>
      <c r="AS3923" s="117">
        <v>4304952</v>
      </c>
      <c r="AT3923" s="117"/>
      <c r="AU3923" s="117"/>
    </row>
    <row r="3924" spans="43:47" ht="30" customHeight="1">
      <c r="AQ3924" s="117" t="s">
        <v>77</v>
      </c>
      <c r="AR3924" s="117" t="s">
        <v>2119</v>
      </c>
      <c r="AS3924" s="117">
        <v>4305009</v>
      </c>
      <c r="AT3924" s="117"/>
      <c r="AU3924" s="117"/>
    </row>
    <row r="3925" spans="43:47" ht="30" customHeight="1">
      <c r="AQ3925" s="117" t="s">
        <v>77</v>
      </c>
      <c r="AR3925" s="117" t="s">
        <v>2134</v>
      </c>
      <c r="AS3925" s="117">
        <v>4305108</v>
      </c>
      <c r="AT3925" s="117"/>
      <c r="AU3925" s="117"/>
    </row>
    <row r="3926" spans="43:47" ht="30" customHeight="1">
      <c r="AQ3926" s="117" t="s">
        <v>77</v>
      </c>
      <c r="AR3926" s="117" t="s">
        <v>912</v>
      </c>
      <c r="AS3926" s="117">
        <v>4305116</v>
      </c>
      <c r="AT3926" s="117"/>
      <c r="AU3926" s="117"/>
    </row>
    <row r="3927" spans="43:47" ht="30" customHeight="1">
      <c r="AQ3927" s="117" t="s">
        <v>77</v>
      </c>
      <c r="AR3927" s="117" t="s">
        <v>2167</v>
      </c>
      <c r="AS3927" s="117">
        <v>4305124</v>
      </c>
      <c r="AT3927" s="117"/>
      <c r="AU3927" s="117"/>
    </row>
    <row r="3928" spans="43:47" ht="30" customHeight="1">
      <c r="AQ3928" s="117" t="s">
        <v>77</v>
      </c>
      <c r="AR3928" s="117" t="s">
        <v>2184</v>
      </c>
      <c r="AS3928" s="117">
        <v>4305132</v>
      </c>
      <c r="AT3928" s="117"/>
      <c r="AU3928" s="117"/>
    </row>
    <row r="3929" spans="43:47" ht="30" customHeight="1">
      <c r="AQ3929" s="117" t="s">
        <v>77</v>
      </c>
      <c r="AR3929" s="117" t="s">
        <v>2201</v>
      </c>
      <c r="AS3929" s="117">
        <v>4305157</v>
      </c>
      <c r="AT3929" s="117"/>
      <c r="AU3929" s="117"/>
    </row>
    <row r="3930" spans="43:47" ht="30" customHeight="1">
      <c r="AQ3930" s="117" t="s">
        <v>77</v>
      </c>
      <c r="AR3930" s="117" t="s">
        <v>2215</v>
      </c>
      <c r="AS3930" s="117">
        <v>4305173</v>
      </c>
      <c r="AT3930" s="117"/>
      <c r="AU3930" s="117"/>
    </row>
    <row r="3931" spans="43:47" ht="30" customHeight="1">
      <c r="AQ3931" s="117" t="s">
        <v>77</v>
      </c>
      <c r="AR3931" s="117" t="s">
        <v>2232</v>
      </c>
      <c r="AS3931" s="117">
        <v>4305207</v>
      </c>
      <c r="AT3931" s="117"/>
      <c r="AU3931" s="117"/>
    </row>
    <row r="3932" spans="43:47" ht="30" customHeight="1">
      <c r="AQ3932" s="117" t="s">
        <v>77</v>
      </c>
      <c r="AR3932" s="117" t="s">
        <v>2247</v>
      </c>
      <c r="AS3932" s="117">
        <v>4305306</v>
      </c>
      <c r="AT3932" s="117"/>
      <c r="AU3932" s="117"/>
    </row>
    <row r="3933" spans="43:47" ht="30" customHeight="1">
      <c r="AQ3933" s="117" t="s">
        <v>77</v>
      </c>
      <c r="AR3933" s="117" t="s">
        <v>2262</v>
      </c>
      <c r="AS3933" s="117">
        <v>4305355</v>
      </c>
      <c r="AT3933" s="117"/>
      <c r="AU3933" s="117"/>
    </row>
    <row r="3934" spans="43:47" ht="30" customHeight="1">
      <c r="AQ3934" s="117" t="s">
        <v>77</v>
      </c>
      <c r="AR3934" s="117" t="s">
        <v>2277</v>
      </c>
      <c r="AS3934" s="117">
        <v>4305371</v>
      </c>
      <c r="AT3934" s="117"/>
      <c r="AU3934" s="117"/>
    </row>
    <row r="3935" spans="43:47" ht="30" customHeight="1">
      <c r="AQ3935" s="117" t="s">
        <v>77</v>
      </c>
      <c r="AR3935" s="117" t="s">
        <v>2293</v>
      </c>
      <c r="AS3935" s="117">
        <v>4305405</v>
      </c>
      <c r="AT3935" s="117"/>
      <c r="AU3935" s="117"/>
    </row>
    <row r="3936" spans="43:47" ht="30" customHeight="1">
      <c r="AQ3936" s="117" t="s">
        <v>77</v>
      </c>
      <c r="AR3936" s="117" t="s">
        <v>2309</v>
      </c>
      <c r="AS3936" s="117">
        <v>4305439</v>
      </c>
      <c r="AT3936" s="117"/>
      <c r="AU3936" s="117"/>
    </row>
    <row r="3937" spans="43:47" ht="30" customHeight="1">
      <c r="AQ3937" s="117" t="s">
        <v>77</v>
      </c>
      <c r="AR3937" s="117" t="s">
        <v>2322</v>
      </c>
      <c r="AS3937" s="117">
        <v>4305447</v>
      </c>
      <c r="AT3937" s="117"/>
      <c r="AU3937" s="117"/>
    </row>
    <row r="3938" spans="43:47" ht="30" customHeight="1">
      <c r="AQ3938" s="117" t="s">
        <v>77</v>
      </c>
      <c r="AR3938" s="117" t="s">
        <v>2338</v>
      </c>
      <c r="AS3938" s="117">
        <v>4305454</v>
      </c>
      <c r="AT3938" s="117"/>
      <c r="AU3938" s="117"/>
    </row>
    <row r="3939" spans="43:47" ht="30" customHeight="1">
      <c r="AQ3939" s="117" t="s">
        <v>77</v>
      </c>
      <c r="AR3939" s="117" t="s">
        <v>2354</v>
      </c>
      <c r="AS3939" s="117">
        <v>4305504</v>
      </c>
      <c r="AT3939" s="117"/>
      <c r="AU3939" s="117"/>
    </row>
    <row r="3940" spans="43:47" ht="30" customHeight="1">
      <c r="AQ3940" s="117" t="s">
        <v>77</v>
      </c>
      <c r="AR3940" s="117" t="s">
        <v>1471</v>
      </c>
      <c r="AS3940" s="117">
        <v>4305587</v>
      </c>
      <c r="AT3940" s="117"/>
      <c r="AU3940" s="117"/>
    </row>
    <row r="3941" spans="43:47" ht="30" customHeight="1">
      <c r="AQ3941" s="117" t="s">
        <v>77</v>
      </c>
      <c r="AR3941" s="117" t="s">
        <v>1876</v>
      </c>
      <c r="AS3941" s="117">
        <v>4305603</v>
      </c>
      <c r="AT3941" s="117"/>
      <c r="AU3941" s="117"/>
    </row>
    <row r="3942" spans="43:47" ht="30" customHeight="1">
      <c r="AQ3942" s="117" t="s">
        <v>77</v>
      </c>
      <c r="AR3942" s="117" t="s">
        <v>2399</v>
      </c>
      <c r="AS3942" s="117">
        <v>4305702</v>
      </c>
      <c r="AT3942" s="117"/>
      <c r="AU3942" s="117"/>
    </row>
    <row r="3943" spans="43:47" ht="30" customHeight="1">
      <c r="AQ3943" s="117" t="s">
        <v>77</v>
      </c>
      <c r="AR3943" s="117" t="s">
        <v>2415</v>
      </c>
      <c r="AS3943" s="117">
        <v>4305801</v>
      </c>
      <c r="AT3943" s="117"/>
      <c r="AU3943" s="117"/>
    </row>
    <row r="3944" spans="43:47" ht="30" customHeight="1">
      <c r="AQ3944" s="117" t="s">
        <v>77</v>
      </c>
      <c r="AR3944" s="117" t="s">
        <v>2431</v>
      </c>
      <c r="AS3944" s="117">
        <v>4305835</v>
      </c>
      <c r="AT3944" s="117"/>
      <c r="AU3944" s="117"/>
    </row>
    <row r="3945" spans="43:47" ht="30" customHeight="1">
      <c r="AQ3945" s="117" t="s">
        <v>77</v>
      </c>
      <c r="AR3945" s="117" t="s">
        <v>2447</v>
      </c>
      <c r="AS3945" s="117">
        <v>4305850</v>
      </c>
      <c r="AT3945" s="117"/>
      <c r="AU3945" s="117"/>
    </row>
    <row r="3946" spans="43:47" ht="30" customHeight="1">
      <c r="AQ3946" s="117" t="s">
        <v>77</v>
      </c>
      <c r="AR3946" s="117" t="s">
        <v>2461</v>
      </c>
      <c r="AS3946" s="117">
        <v>4305871</v>
      </c>
      <c r="AT3946" s="117"/>
      <c r="AU3946" s="117"/>
    </row>
    <row r="3947" spans="43:47" ht="30" customHeight="1">
      <c r="AQ3947" s="117" t="s">
        <v>77</v>
      </c>
      <c r="AR3947" s="117" t="s">
        <v>2476</v>
      </c>
      <c r="AS3947" s="117">
        <v>4305900</v>
      </c>
      <c r="AT3947" s="117"/>
      <c r="AU3947" s="117"/>
    </row>
    <row r="3948" spans="43:47" ht="30" customHeight="1">
      <c r="AQ3948" s="117" t="s">
        <v>77</v>
      </c>
      <c r="AR3948" s="117" t="s">
        <v>2492</v>
      </c>
      <c r="AS3948" s="117">
        <v>4305934</v>
      </c>
      <c r="AT3948" s="117"/>
      <c r="AU3948" s="117"/>
    </row>
    <row r="3949" spans="43:47" ht="30" customHeight="1">
      <c r="AQ3949" s="117" t="s">
        <v>77</v>
      </c>
      <c r="AR3949" s="117" t="s">
        <v>2506</v>
      </c>
      <c r="AS3949" s="117">
        <v>4305959</v>
      </c>
      <c r="AT3949" s="117"/>
      <c r="AU3949" s="117"/>
    </row>
    <row r="3950" spans="43:47" ht="30" customHeight="1">
      <c r="AQ3950" s="117" t="s">
        <v>77</v>
      </c>
      <c r="AR3950" s="117" t="s">
        <v>2522</v>
      </c>
      <c r="AS3950" s="117">
        <v>4305975</v>
      </c>
      <c r="AT3950" s="117"/>
      <c r="AU3950" s="117"/>
    </row>
    <row r="3951" spans="43:47" ht="30" customHeight="1">
      <c r="AQ3951" s="117" t="s">
        <v>77</v>
      </c>
      <c r="AR3951" s="117" t="s">
        <v>2537</v>
      </c>
      <c r="AS3951" s="117">
        <v>4306007</v>
      </c>
      <c r="AT3951" s="117"/>
      <c r="AU3951" s="117"/>
    </row>
    <row r="3952" spans="43:47" ht="30" customHeight="1">
      <c r="AQ3952" s="117" t="s">
        <v>77</v>
      </c>
      <c r="AR3952" s="117" t="s">
        <v>2553</v>
      </c>
      <c r="AS3952" s="117">
        <v>4306056</v>
      </c>
      <c r="AT3952" s="117"/>
      <c r="AU3952" s="117"/>
    </row>
    <row r="3953" spans="43:47" ht="30" customHeight="1">
      <c r="AQ3953" s="117" t="s">
        <v>77</v>
      </c>
      <c r="AR3953" s="117" t="s">
        <v>2567</v>
      </c>
      <c r="AS3953" s="117">
        <v>4306072</v>
      </c>
      <c r="AT3953" s="117"/>
      <c r="AU3953" s="117"/>
    </row>
    <row r="3954" spans="43:47" ht="30" customHeight="1">
      <c r="AQ3954" s="117" t="s">
        <v>77</v>
      </c>
      <c r="AR3954" s="117" t="s">
        <v>2582</v>
      </c>
      <c r="AS3954" s="117">
        <v>4306106</v>
      </c>
      <c r="AT3954" s="117"/>
      <c r="AU3954" s="117"/>
    </row>
    <row r="3955" spans="43:47" ht="30" customHeight="1">
      <c r="AQ3955" s="117" t="s">
        <v>77</v>
      </c>
      <c r="AR3955" s="117" t="s">
        <v>2598</v>
      </c>
      <c r="AS3955" s="117">
        <v>4306130</v>
      </c>
      <c r="AT3955" s="117"/>
      <c r="AU3955" s="117"/>
    </row>
    <row r="3956" spans="43:47" ht="30" customHeight="1">
      <c r="AQ3956" s="117" t="s">
        <v>77</v>
      </c>
      <c r="AR3956" s="117" t="s">
        <v>218</v>
      </c>
      <c r="AS3956" s="117">
        <v>4306205</v>
      </c>
      <c r="AT3956" s="117"/>
      <c r="AU3956" s="117"/>
    </row>
    <row r="3957" spans="43:47" ht="30" customHeight="1">
      <c r="AQ3957" s="117" t="s">
        <v>77</v>
      </c>
      <c r="AR3957" s="117" t="s">
        <v>2626</v>
      </c>
      <c r="AS3957" s="117">
        <v>4306304</v>
      </c>
      <c r="AT3957" s="117"/>
      <c r="AU3957" s="117"/>
    </row>
    <row r="3958" spans="43:47" ht="30" customHeight="1">
      <c r="AQ3958" s="117" t="s">
        <v>77</v>
      </c>
      <c r="AR3958" s="117" t="s">
        <v>2641</v>
      </c>
      <c r="AS3958" s="117">
        <v>4306320</v>
      </c>
      <c r="AT3958" s="117"/>
      <c r="AU3958" s="117"/>
    </row>
    <row r="3959" spans="43:47" ht="30" customHeight="1">
      <c r="AQ3959" s="117" t="s">
        <v>77</v>
      </c>
      <c r="AR3959" s="117" t="s">
        <v>2654</v>
      </c>
      <c r="AS3959" s="117">
        <v>4306353</v>
      </c>
      <c r="AT3959" s="117"/>
      <c r="AU3959" s="117"/>
    </row>
    <row r="3960" spans="43:47" ht="30" customHeight="1">
      <c r="AQ3960" s="117" t="s">
        <v>77</v>
      </c>
      <c r="AR3960" s="117" t="s">
        <v>2668</v>
      </c>
      <c r="AS3960" s="117">
        <v>4306379</v>
      </c>
      <c r="AT3960" s="117"/>
      <c r="AU3960" s="117"/>
    </row>
    <row r="3961" spans="43:47" ht="30" customHeight="1">
      <c r="AQ3961" s="117" t="s">
        <v>77</v>
      </c>
      <c r="AR3961" s="117" t="s">
        <v>2682</v>
      </c>
      <c r="AS3961" s="117">
        <v>4306403</v>
      </c>
      <c r="AT3961" s="117"/>
      <c r="AU3961" s="117"/>
    </row>
    <row r="3962" spans="43:47" ht="30" customHeight="1">
      <c r="AQ3962" s="117" t="s">
        <v>77</v>
      </c>
      <c r="AR3962" s="117" t="s">
        <v>2698</v>
      </c>
      <c r="AS3962" s="117">
        <v>4306429</v>
      </c>
      <c r="AT3962" s="117"/>
      <c r="AU3962" s="117"/>
    </row>
    <row r="3963" spans="43:47" ht="30" customHeight="1">
      <c r="AQ3963" s="117" t="s">
        <v>77</v>
      </c>
      <c r="AR3963" s="117" t="s">
        <v>2713</v>
      </c>
      <c r="AS3963" s="117">
        <v>4306452</v>
      </c>
      <c r="AT3963" s="117"/>
      <c r="AU3963" s="117"/>
    </row>
    <row r="3964" spans="43:47" ht="30" customHeight="1">
      <c r="AQ3964" s="117" t="s">
        <v>77</v>
      </c>
      <c r="AR3964" s="117" t="s">
        <v>2729</v>
      </c>
      <c r="AS3964" s="117">
        <v>4306502</v>
      </c>
      <c r="AT3964" s="117"/>
      <c r="AU3964" s="117"/>
    </row>
    <row r="3965" spans="43:47" ht="30" customHeight="1">
      <c r="AQ3965" s="117" t="s">
        <v>77</v>
      </c>
      <c r="AR3965" s="117" t="s">
        <v>2744</v>
      </c>
      <c r="AS3965" s="117">
        <v>4306601</v>
      </c>
      <c r="AT3965" s="117"/>
      <c r="AU3965" s="117"/>
    </row>
    <row r="3966" spans="43:47" ht="30" customHeight="1">
      <c r="AQ3966" s="117" t="s">
        <v>77</v>
      </c>
      <c r="AR3966" s="117" t="s">
        <v>2759</v>
      </c>
      <c r="AS3966" s="117">
        <v>4306551</v>
      </c>
      <c r="AT3966" s="117"/>
      <c r="AU3966" s="117"/>
    </row>
    <row r="3967" spans="43:47" ht="30" customHeight="1">
      <c r="AQ3967" s="117" t="s">
        <v>77</v>
      </c>
      <c r="AR3967" s="117" t="s">
        <v>2775</v>
      </c>
      <c r="AS3967" s="117">
        <v>4306700</v>
      </c>
      <c r="AT3967" s="117"/>
      <c r="AU3967" s="117"/>
    </row>
    <row r="3968" spans="43:47" ht="30" customHeight="1">
      <c r="AQ3968" s="117" t="s">
        <v>77</v>
      </c>
      <c r="AR3968" s="117" t="s">
        <v>2791</v>
      </c>
      <c r="AS3968" s="117">
        <v>4306734</v>
      </c>
      <c r="AT3968" s="117"/>
      <c r="AU3968" s="117"/>
    </row>
    <row r="3969" spans="43:47" ht="30" customHeight="1">
      <c r="AQ3969" s="117" t="s">
        <v>77</v>
      </c>
      <c r="AR3969" s="117" t="s">
        <v>2806</v>
      </c>
      <c r="AS3969" s="117">
        <v>4306759</v>
      </c>
      <c r="AT3969" s="117"/>
      <c r="AU3969" s="117"/>
    </row>
    <row r="3970" spans="43:47" ht="30" customHeight="1">
      <c r="AQ3970" s="117" t="s">
        <v>77</v>
      </c>
      <c r="AR3970" s="117" t="s">
        <v>2821</v>
      </c>
      <c r="AS3970" s="117">
        <v>4306767</v>
      </c>
      <c r="AT3970" s="117"/>
      <c r="AU3970" s="117"/>
    </row>
    <row r="3971" spans="43:47" ht="30" customHeight="1">
      <c r="AQ3971" s="117" t="s">
        <v>77</v>
      </c>
      <c r="AR3971" s="117" t="s">
        <v>2833</v>
      </c>
      <c r="AS3971" s="117">
        <v>4306809</v>
      </c>
      <c r="AT3971" s="117"/>
      <c r="AU3971" s="117"/>
    </row>
    <row r="3972" spans="43:47" ht="30" customHeight="1">
      <c r="AQ3972" s="117" t="s">
        <v>77</v>
      </c>
      <c r="AR3972" s="117" t="s">
        <v>2846</v>
      </c>
      <c r="AS3972" s="117">
        <v>4306908</v>
      </c>
      <c r="AT3972" s="117"/>
      <c r="AU3972" s="117"/>
    </row>
    <row r="3973" spans="43:47" ht="30" customHeight="1">
      <c r="AQ3973" s="117" t="s">
        <v>77</v>
      </c>
      <c r="AR3973" s="117" t="s">
        <v>2859</v>
      </c>
      <c r="AS3973" s="117">
        <v>4306924</v>
      </c>
      <c r="AT3973" s="117"/>
      <c r="AU3973" s="117"/>
    </row>
    <row r="3974" spans="43:47" ht="30" customHeight="1">
      <c r="AQ3974" s="117" t="s">
        <v>77</v>
      </c>
      <c r="AR3974" s="117" t="s">
        <v>2872</v>
      </c>
      <c r="AS3974" s="117">
        <v>4306957</v>
      </c>
      <c r="AT3974" s="117"/>
      <c r="AU3974" s="117"/>
    </row>
    <row r="3975" spans="43:47" ht="30" customHeight="1">
      <c r="AQ3975" s="117" t="s">
        <v>77</v>
      </c>
      <c r="AR3975" s="117" t="s">
        <v>2884</v>
      </c>
      <c r="AS3975" s="117">
        <v>4306932</v>
      </c>
      <c r="AT3975" s="117"/>
      <c r="AU3975" s="117"/>
    </row>
    <row r="3976" spans="43:47" ht="30" customHeight="1">
      <c r="AQ3976" s="117" t="s">
        <v>77</v>
      </c>
      <c r="AR3976" s="117" t="s">
        <v>2897</v>
      </c>
      <c r="AS3976" s="117">
        <v>4306973</v>
      </c>
      <c r="AT3976" s="117"/>
      <c r="AU3976" s="117"/>
    </row>
    <row r="3977" spans="43:47" ht="30" customHeight="1">
      <c r="AQ3977" s="117" t="s">
        <v>77</v>
      </c>
      <c r="AR3977" s="117" t="s">
        <v>2909</v>
      </c>
      <c r="AS3977" s="117">
        <v>4307005</v>
      </c>
      <c r="AT3977" s="117"/>
      <c r="AU3977" s="117"/>
    </row>
    <row r="3978" spans="43:47" ht="30" customHeight="1">
      <c r="AQ3978" s="117" t="s">
        <v>77</v>
      </c>
      <c r="AR3978" s="117" t="s">
        <v>2922</v>
      </c>
      <c r="AS3978" s="117">
        <v>4307054</v>
      </c>
      <c r="AT3978" s="117"/>
      <c r="AU3978" s="117"/>
    </row>
    <row r="3979" spans="43:47" ht="30" customHeight="1">
      <c r="AQ3979" s="117" t="s">
        <v>77</v>
      </c>
      <c r="AR3979" s="117" t="s">
        <v>2933</v>
      </c>
      <c r="AS3979" s="117">
        <v>4307203</v>
      </c>
      <c r="AT3979" s="117"/>
      <c r="AU3979" s="117"/>
    </row>
    <row r="3980" spans="43:47" ht="30" customHeight="1">
      <c r="AQ3980" s="117" t="s">
        <v>77</v>
      </c>
      <c r="AR3980" s="117" t="s">
        <v>2945</v>
      </c>
      <c r="AS3980" s="117">
        <v>4307302</v>
      </c>
      <c r="AT3980" s="117"/>
      <c r="AU3980" s="117"/>
    </row>
    <row r="3981" spans="43:47" ht="30" customHeight="1">
      <c r="AQ3981" s="117" t="s">
        <v>77</v>
      </c>
      <c r="AR3981" s="117" t="s">
        <v>2957</v>
      </c>
      <c r="AS3981" s="117">
        <v>4307401</v>
      </c>
      <c r="AT3981" s="117"/>
      <c r="AU3981" s="117"/>
    </row>
    <row r="3982" spans="43:47" ht="30" customHeight="1">
      <c r="AQ3982" s="117" t="s">
        <v>77</v>
      </c>
      <c r="AR3982" s="117" t="s">
        <v>2969</v>
      </c>
      <c r="AS3982" s="117">
        <v>4307450</v>
      </c>
      <c r="AT3982" s="117"/>
      <c r="AU3982" s="117"/>
    </row>
    <row r="3983" spans="43:47" ht="30" customHeight="1">
      <c r="AQ3983" s="117" t="s">
        <v>77</v>
      </c>
      <c r="AR3983" s="117" t="s">
        <v>2981</v>
      </c>
      <c r="AS3983" s="117">
        <v>4307500</v>
      </c>
      <c r="AT3983" s="117"/>
      <c r="AU3983" s="117"/>
    </row>
    <row r="3984" spans="43:47" ht="30" customHeight="1">
      <c r="AQ3984" s="117" t="s">
        <v>77</v>
      </c>
      <c r="AR3984" s="117" t="s">
        <v>2993</v>
      </c>
      <c r="AS3984" s="117">
        <v>4307559</v>
      </c>
      <c r="AT3984" s="117"/>
      <c r="AU3984" s="117"/>
    </row>
    <row r="3985" spans="43:47" ht="30" customHeight="1">
      <c r="AQ3985" s="117" t="s">
        <v>77</v>
      </c>
      <c r="AR3985" s="117" t="s">
        <v>3006</v>
      </c>
      <c r="AS3985" s="117">
        <v>4307609</v>
      </c>
      <c r="AT3985" s="117"/>
      <c r="AU3985" s="117"/>
    </row>
    <row r="3986" spans="43:47" ht="30" customHeight="1">
      <c r="AQ3986" s="117" t="s">
        <v>77</v>
      </c>
      <c r="AR3986" s="117" t="s">
        <v>3019</v>
      </c>
      <c r="AS3986" s="117">
        <v>4307708</v>
      </c>
      <c r="AT3986" s="117"/>
      <c r="AU3986" s="117"/>
    </row>
    <row r="3987" spans="43:47" ht="30" customHeight="1">
      <c r="AQ3987" s="117" t="s">
        <v>77</v>
      </c>
      <c r="AR3987" s="117" t="s">
        <v>3031</v>
      </c>
      <c r="AS3987" s="117">
        <v>4307807</v>
      </c>
      <c r="AT3987" s="117"/>
      <c r="AU3987" s="117"/>
    </row>
    <row r="3988" spans="43:47" ht="30" customHeight="1">
      <c r="AQ3988" s="117" t="s">
        <v>77</v>
      </c>
      <c r="AR3988" s="117" t="s">
        <v>3044</v>
      </c>
      <c r="AS3988" s="117">
        <v>4307815</v>
      </c>
      <c r="AT3988" s="117"/>
      <c r="AU3988" s="117"/>
    </row>
    <row r="3989" spans="43:47" ht="30" customHeight="1">
      <c r="AQ3989" s="117" t="s">
        <v>77</v>
      </c>
      <c r="AR3989" s="117" t="s">
        <v>3055</v>
      </c>
      <c r="AS3989" s="117">
        <v>4307831</v>
      </c>
      <c r="AT3989" s="117"/>
      <c r="AU3989" s="117"/>
    </row>
    <row r="3990" spans="43:47" ht="30" customHeight="1">
      <c r="AQ3990" s="117" t="s">
        <v>77</v>
      </c>
      <c r="AR3990" s="117" t="s">
        <v>3068</v>
      </c>
      <c r="AS3990" s="117">
        <v>4307864</v>
      </c>
      <c r="AT3990" s="117"/>
      <c r="AU3990" s="117"/>
    </row>
    <row r="3991" spans="43:47" ht="30" customHeight="1">
      <c r="AQ3991" s="117" t="s">
        <v>77</v>
      </c>
      <c r="AR3991" s="117" t="s">
        <v>3079</v>
      </c>
      <c r="AS3991" s="117">
        <v>4307906</v>
      </c>
      <c r="AT3991" s="117"/>
      <c r="AU3991" s="117"/>
    </row>
    <row r="3992" spans="43:47" ht="30" customHeight="1">
      <c r="AQ3992" s="117" t="s">
        <v>77</v>
      </c>
      <c r="AR3992" s="117" t="s">
        <v>3092</v>
      </c>
      <c r="AS3992" s="117">
        <v>4308003</v>
      </c>
      <c r="AT3992" s="117"/>
      <c r="AU3992" s="117"/>
    </row>
    <row r="3993" spans="43:47" ht="30" customHeight="1">
      <c r="AQ3993" s="117" t="s">
        <v>77</v>
      </c>
      <c r="AR3993" s="117" t="s">
        <v>3104</v>
      </c>
      <c r="AS3993" s="117">
        <v>4308052</v>
      </c>
      <c r="AT3993" s="117"/>
      <c r="AU3993" s="117"/>
    </row>
    <row r="3994" spans="43:47" ht="30" customHeight="1">
      <c r="AQ3994" s="117" t="s">
        <v>77</v>
      </c>
      <c r="AR3994" s="117" t="s">
        <v>3117</v>
      </c>
      <c r="AS3994" s="117">
        <v>4308078</v>
      </c>
      <c r="AT3994" s="117"/>
      <c r="AU3994" s="117"/>
    </row>
    <row r="3995" spans="43:47" ht="30" customHeight="1">
      <c r="AQ3995" s="117" t="s">
        <v>77</v>
      </c>
      <c r="AR3995" s="117" t="s">
        <v>3128</v>
      </c>
      <c r="AS3995" s="117">
        <v>4308102</v>
      </c>
      <c r="AT3995" s="117"/>
      <c r="AU3995" s="117"/>
    </row>
    <row r="3996" spans="43:47" ht="30" customHeight="1">
      <c r="AQ3996" s="117" t="s">
        <v>77</v>
      </c>
      <c r="AR3996" s="117" t="s">
        <v>3140</v>
      </c>
      <c r="AS3996" s="117">
        <v>4308201</v>
      </c>
      <c r="AT3996" s="117"/>
      <c r="AU3996" s="117"/>
    </row>
    <row r="3997" spans="43:47" ht="30" customHeight="1">
      <c r="AQ3997" s="117" t="s">
        <v>77</v>
      </c>
      <c r="AR3997" s="117" t="s">
        <v>3151</v>
      </c>
      <c r="AS3997" s="117">
        <v>4308250</v>
      </c>
      <c r="AT3997" s="117"/>
      <c r="AU3997" s="117"/>
    </row>
    <row r="3998" spans="43:47" ht="30" customHeight="1">
      <c r="AQ3998" s="117" t="s">
        <v>77</v>
      </c>
      <c r="AR3998" s="117" t="s">
        <v>3162</v>
      </c>
      <c r="AS3998" s="117">
        <v>4308300</v>
      </c>
      <c r="AT3998" s="117"/>
      <c r="AU3998" s="117"/>
    </row>
    <row r="3999" spans="43:47" ht="30" customHeight="1">
      <c r="AQ3999" s="117" t="s">
        <v>77</v>
      </c>
      <c r="AR3999" s="117" t="s">
        <v>3173</v>
      </c>
      <c r="AS3999" s="117">
        <v>4308409</v>
      </c>
      <c r="AT3999" s="117"/>
      <c r="AU3999" s="117"/>
    </row>
    <row r="4000" spans="43:47" ht="30" customHeight="1">
      <c r="AQ4000" s="117" t="s">
        <v>77</v>
      </c>
      <c r="AR4000" s="117" t="s">
        <v>3184</v>
      </c>
      <c r="AS4000" s="117">
        <v>4308433</v>
      </c>
      <c r="AT4000" s="117"/>
      <c r="AU4000" s="117"/>
    </row>
    <row r="4001" spans="43:47" ht="30" customHeight="1">
      <c r="AQ4001" s="117" t="s">
        <v>77</v>
      </c>
      <c r="AR4001" s="117" t="s">
        <v>3196</v>
      </c>
      <c r="AS4001" s="117">
        <v>4308458</v>
      </c>
      <c r="AT4001" s="117"/>
      <c r="AU4001" s="117"/>
    </row>
    <row r="4002" spans="43:47" ht="30" customHeight="1">
      <c r="AQ4002" s="117" t="s">
        <v>77</v>
      </c>
      <c r="AR4002" s="117" t="s">
        <v>3208</v>
      </c>
      <c r="AS4002" s="117">
        <v>4308508</v>
      </c>
      <c r="AT4002" s="117"/>
      <c r="AU4002" s="117"/>
    </row>
    <row r="4003" spans="43:47" ht="30" customHeight="1">
      <c r="AQ4003" s="117" t="s">
        <v>77</v>
      </c>
      <c r="AR4003" s="117" t="s">
        <v>3220</v>
      </c>
      <c r="AS4003" s="117">
        <v>4308607</v>
      </c>
      <c r="AT4003" s="117"/>
      <c r="AU4003" s="117"/>
    </row>
    <row r="4004" spans="43:47" ht="30" customHeight="1">
      <c r="AQ4004" s="117" t="s">
        <v>77</v>
      </c>
      <c r="AR4004" s="117" t="s">
        <v>3231</v>
      </c>
      <c r="AS4004" s="117">
        <v>4308656</v>
      </c>
      <c r="AT4004" s="117"/>
      <c r="AU4004" s="117"/>
    </row>
    <row r="4005" spans="43:47" ht="30" customHeight="1">
      <c r="AQ4005" s="117" t="s">
        <v>77</v>
      </c>
      <c r="AR4005" s="117" t="s">
        <v>3242</v>
      </c>
      <c r="AS4005" s="117">
        <v>4308706</v>
      </c>
      <c r="AT4005" s="117"/>
      <c r="AU4005" s="117"/>
    </row>
    <row r="4006" spans="43:47" ht="30" customHeight="1">
      <c r="AQ4006" s="117" t="s">
        <v>77</v>
      </c>
      <c r="AR4006" s="117" t="s">
        <v>3251</v>
      </c>
      <c r="AS4006" s="117">
        <v>4308805</v>
      </c>
      <c r="AT4006" s="117"/>
      <c r="AU4006" s="117"/>
    </row>
    <row r="4007" spans="43:47" ht="30" customHeight="1">
      <c r="AQ4007" s="117" t="s">
        <v>77</v>
      </c>
      <c r="AR4007" s="117" t="s">
        <v>3262</v>
      </c>
      <c r="AS4007" s="117">
        <v>4308854</v>
      </c>
      <c r="AT4007" s="117"/>
      <c r="AU4007" s="117"/>
    </row>
    <row r="4008" spans="43:47" ht="30" customHeight="1">
      <c r="AQ4008" s="117" t="s">
        <v>77</v>
      </c>
      <c r="AR4008" s="117" t="s">
        <v>3274</v>
      </c>
      <c r="AS4008" s="117">
        <v>4308904</v>
      </c>
      <c r="AT4008" s="117"/>
      <c r="AU4008" s="117"/>
    </row>
    <row r="4009" spans="43:47" ht="30" customHeight="1">
      <c r="AQ4009" s="117" t="s">
        <v>77</v>
      </c>
      <c r="AR4009" s="117" t="s">
        <v>3285</v>
      </c>
      <c r="AS4009" s="117">
        <v>4309001</v>
      </c>
      <c r="AT4009" s="117"/>
      <c r="AU4009" s="117"/>
    </row>
    <row r="4010" spans="43:47" ht="30" customHeight="1">
      <c r="AQ4010" s="117" t="s">
        <v>77</v>
      </c>
      <c r="AR4010" s="117" t="s">
        <v>3297</v>
      </c>
      <c r="AS4010" s="117">
        <v>4309050</v>
      </c>
      <c r="AT4010" s="117"/>
      <c r="AU4010" s="117"/>
    </row>
    <row r="4011" spans="43:47" ht="30" customHeight="1">
      <c r="AQ4011" s="117" t="s">
        <v>77</v>
      </c>
      <c r="AR4011" s="117" t="s">
        <v>3309</v>
      </c>
      <c r="AS4011" s="117">
        <v>4309100</v>
      </c>
      <c r="AT4011" s="117"/>
      <c r="AU4011" s="117"/>
    </row>
    <row r="4012" spans="43:47" ht="30" customHeight="1">
      <c r="AQ4012" s="117" t="s">
        <v>77</v>
      </c>
      <c r="AR4012" s="117" t="s">
        <v>3320</v>
      </c>
      <c r="AS4012" s="117">
        <v>4309126</v>
      </c>
      <c r="AT4012" s="117"/>
      <c r="AU4012" s="117"/>
    </row>
    <row r="4013" spans="43:47" ht="30" customHeight="1">
      <c r="AQ4013" s="117" t="s">
        <v>77</v>
      </c>
      <c r="AR4013" s="117" t="s">
        <v>3331</v>
      </c>
      <c r="AS4013" s="117">
        <v>4309159</v>
      </c>
      <c r="AT4013" s="117"/>
      <c r="AU4013" s="117"/>
    </row>
    <row r="4014" spans="43:47" ht="30" customHeight="1">
      <c r="AQ4014" s="117" t="s">
        <v>77</v>
      </c>
      <c r="AR4014" s="117" t="s">
        <v>3342</v>
      </c>
      <c r="AS4014" s="117">
        <v>4309209</v>
      </c>
      <c r="AT4014" s="117"/>
      <c r="AU4014" s="117"/>
    </row>
    <row r="4015" spans="43:47" ht="30" customHeight="1">
      <c r="AQ4015" s="117" t="s">
        <v>77</v>
      </c>
      <c r="AR4015" s="117" t="s">
        <v>3352</v>
      </c>
      <c r="AS4015" s="117">
        <v>4309258</v>
      </c>
      <c r="AT4015" s="117"/>
      <c r="AU4015" s="117"/>
    </row>
    <row r="4016" spans="43:47" ht="30" customHeight="1">
      <c r="AQ4016" s="117" t="s">
        <v>77</v>
      </c>
      <c r="AR4016" s="117" t="s">
        <v>3362</v>
      </c>
      <c r="AS4016" s="117">
        <v>4309308</v>
      </c>
      <c r="AT4016" s="117"/>
      <c r="AU4016" s="117"/>
    </row>
    <row r="4017" spans="43:47" ht="30" customHeight="1">
      <c r="AQ4017" s="117" t="s">
        <v>77</v>
      </c>
      <c r="AR4017" s="117" t="s">
        <v>3371</v>
      </c>
      <c r="AS4017" s="117">
        <v>4309407</v>
      </c>
      <c r="AT4017" s="117"/>
      <c r="AU4017" s="117"/>
    </row>
    <row r="4018" spans="43:47" ht="30" customHeight="1">
      <c r="AQ4018" s="117" t="s">
        <v>77</v>
      </c>
      <c r="AR4018" s="117" t="s">
        <v>3381</v>
      </c>
      <c r="AS4018" s="117">
        <v>4309506</v>
      </c>
      <c r="AT4018" s="117"/>
      <c r="AU4018" s="117"/>
    </row>
    <row r="4019" spans="43:47" ht="30" customHeight="1">
      <c r="AQ4019" s="117" t="s">
        <v>77</v>
      </c>
      <c r="AR4019" s="117" t="s">
        <v>3391</v>
      </c>
      <c r="AS4019" s="117">
        <v>4309555</v>
      </c>
      <c r="AT4019" s="117"/>
      <c r="AU4019" s="117"/>
    </row>
    <row r="4020" spans="43:47" ht="30" customHeight="1">
      <c r="AQ4020" s="117" t="s">
        <v>77</v>
      </c>
      <c r="AR4020" s="117" t="s">
        <v>3401</v>
      </c>
      <c r="AS4020" s="117">
        <v>4307104</v>
      </c>
      <c r="AT4020" s="117"/>
      <c r="AU4020" s="117"/>
    </row>
    <row r="4021" spans="43:47" ht="30" customHeight="1">
      <c r="AQ4021" s="117" t="s">
        <v>77</v>
      </c>
      <c r="AR4021" s="117" t="s">
        <v>3411</v>
      </c>
      <c r="AS4021" s="117">
        <v>4309571</v>
      </c>
      <c r="AT4021" s="117"/>
      <c r="AU4021" s="117"/>
    </row>
    <row r="4022" spans="43:47" ht="30" customHeight="1">
      <c r="AQ4022" s="117" t="s">
        <v>77</v>
      </c>
      <c r="AR4022" s="117" t="s">
        <v>3421</v>
      </c>
      <c r="AS4022" s="117">
        <v>4309605</v>
      </c>
      <c r="AT4022" s="117"/>
      <c r="AU4022" s="117"/>
    </row>
    <row r="4023" spans="43:47" ht="30" customHeight="1">
      <c r="AQ4023" s="117" t="s">
        <v>77</v>
      </c>
      <c r="AR4023" s="117" t="s">
        <v>3430</v>
      </c>
      <c r="AS4023" s="117">
        <v>4309654</v>
      </c>
      <c r="AT4023" s="117"/>
      <c r="AU4023" s="117"/>
    </row>
    <row r="4024" spans="43:47" ht="30" customHeight="1">
      <c r="AQ4024" s="117" t="s">
        <v>77</v>
      </c>
      <c r="AR4024" s="117" t="s">
        <v>695</v>
      </c>
      <c r="AS4024" s="117">
        <v>4309704</v>
      </c>
      <c r="AT4024" s="117"/>
      <c r="AU4024" s="117"/>
    </row>
    <row r="4025" spans="43:47" ht="30" customHeight="1">
      <c r="AQ4025" s="117" t="s">
        <v>77</v>
      </c>
      <c r="AR4025" s="117" t="s">
        <v>3449</v>
      </c>
      <c r="AS4025" s="117">
        <v>4309753</v>
      </c>
      <c r="AT4025" s="117"/>
      <c r="AU4025" s="117"/>
    </row>
    <row r="4026" spans="43:47" ht="30" customHeight="1">
      <c r="AQ4026" s="117" t="s">
        <v>77</v>
      </c>
      <c r="AR4026" s="117" t="s">
        <v>3458</v>
      </c>
      <c r="AS4026" s="117">
        <v>4309803</v>
      </c>
      <c r="AT4026" s="117"/>
      <c r="AU4026" s="117"/>
    </row>
    <row r="4027" spans="43:47" ht="30" customHeight="1">
      <c r="AQ4027" s="117" t="s">
        <v>77</v>
      </c>
      <c r="AR4027" s="117" t="s">
        <v>3468</v>
      </c>
      <c r="AS4027" s="117">
        <v>4309902</v>
      </c>
      <c r="AT4027" s="117"/>
      <c r="AU4027" s="117"/>
    </row>
    <row r="4028" spans="43:47" ht="30" customHeight="1">
      <c r="AQ4028" s="117" t="s">
        <v>77</v>
      </c>
      <c r="AR4028" s="117" t="s">
        <v>3477</v>
      </c>
      <c r="AS4028" s="117">
        <v>4309951</v>
      </c>
      <c r="AT4028" s="117"/>
      <c r="AU4028" s="117"/>
    </row>
    <row r="4029" spans="43:47" ht="30" customHeight="1">
      <c r="AQ4029" s="117" t="s">
        <v>77</v>
      </c>
      <c r="AR4029" s="117" t="s">
        <v>3487</v>
      </c>
      <c r="AS4029" s="117">
        <v>4310009</v>
      </c>
      <c r="AT4029" s="117"/>
      <c r="AU4029" s="117"/>
    </row>
    <row r="4030" spans="43:47" ht="30" customHeight="1">
      <c r="AQ4030" s="117" t="s">
        <v>77</v>
      </c>
      <c r="AR4030" s="117" t="s">
        <v>3497</v>
      </c>
      <c r="AS4030" s="117">
        <v>4310108</v>
      </c>
      <c r="AT4030" s="117"/>
      <c r="AU4030" s="117"/>
    </row>
    <row r="4031" spans="43:47" ht="30" customHeight="1">
      <c r="AQ4031" s="117" t="s">
        <v>77</v>
      </c>
      <c r="AR4031" s="117" t="s">
        <v>3506</v>
      </c>
      <c r="AS4031" s="117">
        <v>4310207</v>
      </c>
      <c r="AT4031" s="117"/>
      <c r="AU4031" s="117"/>
    </row>
    <row r="4032" spans="43:47" ht="30" customHeight="1">
      <c r="AQ4032" s="117" t="s">
        <v>77</v>
      </c>
      <c r="AR4032" s="117" t="s">
        <v>3516</v>
      </c>
      <c r="AS4032" s="117">
        <v>4310306</v>
      </c>
      <c r="AT4032" s="117"/>
      <c r="AU4032" s="117"/>
    </row>
    <row r="4033" spans="43:47" ht="30" customHeight="1">
      <c r="AQ4033" s="117" t="s">
        <v>77</v>
      </c>
      <c r="AR4033" s="117" t="s">
        <v>3526</v>
      </c>
      <c r="AS4033" s="117">
        <v>4310330</v>
      </c>
      <c r="AT4033" s="117"/>
      <c r="AU4033" s="117"/>
    </row>
    <row r="4034" spans="43:47" ht="30" customHeight="1">
      <c r="AQ4034" s="117" t="s">
        <v>77</v>
      </c>
      <c r="AR4034" s="117" t="s">
        <v>3536</v>
      </c>
      <c r="AS4034" s="117">
        <v>4310363</v>
      </c>
      <c r="AT4034" s="117"/>
      <c r="AU4034" s="117"/>
    </row>
    <row r="4035" spans="43:47" ht="30" customHeight="1">
      <c r="AQ4035" s="117" t="s">
        <v>77</v>
      </c>
      <c r="AR4035" s="117" t="s">
        <v>1814</v>
      </c>
      <c r="AS4035" s="117">
        <v>4310405</v>
      </c>
      <c r="AT4035" s="117"/>
      <c r="AU4035" s="117"/>
    </row>
    <row r="4036" spans="43:47" ht="30" customHeight="1">
      <c r="AQ4036" s="117" t="s">
        <v>77</v>
      </c>
      <c r="AR4036" s="117" t="s">
        <v>3554</v>
      </c>
      <c r="AS4036" s="117">
        <v>4310413</v>
      </c>
      <c r="AT4036" s="117"/>
      <c r="AU4036" s="117"/>
    </row>
    <row r="4037" spans="43:47" ht="30" customHeight="1">
      <c r="AQ4037" s="117" t="s">
        <v>77</v>
      </c>
      <c r="AR4037" s="117" t="s">
        <v>3564</v>
      </c>
      <c r="AS4037" s="117">
        <v>4310439</v>
      </c>
      <c r="AT4037" s="117"/>
      <c r="AU4037" s="117"/>
    </row>
    <row r="4038" spans="43:47" ht="30" customHeight="1">
      <c r="AQ4038" s="117" t="s">
        <v>77</v>
      </c>
      <c r="AR4038" s="117" t="s">
        <v>3574</v>
      </c>
      <c r="AS4038" s="117">
        <v>4310462</v>
      </c>
      <c r="AT4038" s="117"/>
      <c r="AU4038" s="117"/>
    </row>
    <row r="4039" spans="43:47" ht="30" customHeight="1">
      <c r="AQ4039" s="117" t="s">
        <v>77</v>
      </c>
      <c r="AR4039" s="117" t="s">
        <v>3584</v>
      </c>
      <c r="AS4039" s="117">
        <v>4310504</v>
      </c>
      <c r="AT4039" s="117"/>
      <c r="AU4039" s="117"/>
    </row>
    <row r="4040" spans="43:47" ht="30" customHeight="1">
      <c r="AQ4040" s="117" t="s">
        <v>77</v>
      </c>
      <c r="AR4040" s="117" t="s">
        <v>3594</v>
      </c>
      <c r="AS4040" s="117">
        <v>4310538</v>
      </c>
      <c r="AT4040" s="117"/>
      <c r="AU4040" s="117"/>
    </row>
    <row r="4041" spans="43:47" ht="30" customHeight="1">
      <c r="AQ4041" s="117" t="s">
        <v>77</v>
      </c>
      <c r="AR4041" s="117" t="s">
        <v>3603</v>
      </c>
      <c r="AS4041" s="117">
        <v>4310553</v>
      </c>
      <c r="AT4041" s="117"/>
      <c r="AU4041" s="117"/>
    </row>
    <row r="4042" spans="43:47" ht="30" customHeight="1">
      <c r="AQ4042" s="117" t="s">
        <v>77</v>
      </c>
      <c r="AR4042" s="117" t="s">
        <v>3612</v>
      </c>
      <c r="AS4042" s="117">
        <v>4310579</v>
      </c>
      <c r="AT4042" s="117"/>
      <c r="AU4042" s="117"/>
    </row>
    <row r="4043" spans="43:47" ht="30" customHeight="1">
      <c r="AQ4043" s="117" t="s">
        <v>77</v>
      </c>
      <c r="AR4043" s="117" t="s">
        <v>3621</v>
      </c>
      <c r="AS4043" s="117">
        <v>4310603</v>
      </c>
      <c r="AT4043" s="117"/>
      <c r="AU4043" s="117"/>
    </row>
    <row r="4044" spans="43:47" ht="30" customHeight="1">
      <c r="AQ4044" s="117" t="s">
        <v>77</v>
      </c>
      <c r="AR4044" s="117" t="s">
        <v>3631</v>
      </c>
      <c r="AS4044" s="117">
        <v>4310652</v>
      </c>
      <c r="AT4044" s="117"/>
      <c r="AU4044" s="117"/>
    </row>
    <row r="4045" spans="43:47" ht="30" customHeight="1">
      <c r="AQ4045" s="117" t="s">
        <v>77</v>
      </c>
      <c r="AR4045" s="117" t="s">
        <v>3641</v>
      </c>
      <c r="AS4045" s="117">
        <v>4310702</v>
      </c>
      <c r="AT4045" s="117"/>
      <c r="AU4045" s="117"/>
    </row>
    <row r="4046" spans="43:47" ht="30" customHeight="1">
      <c r="AQ4046" s="117" t="s">
        <v>77</v>
      </c>
      <c r="AR4046" s="117" t="s">
        <v>3650</v>
      </c>
      <c r="AS4046" s="117">
        <v>4310751</v>
      </c>
      <c r="AT4046" s="117"/>
      <c r="AU4046" s="117"/>
    </row>
    <row r="4047" spans="43:47" ht="30" customHeight="1">
      <c r="AQ4047" s="117" t="s">
        <v>77</v>
      </c>
      <c r="AR4047" s="117" t="s">
        <v>3659</v>
      </c>
      <c r="AS4047" s="117">
        <v>4310801</v>
      </c>
      <c r="AT4047" s="117"/>
      <c r="AU4047" s="117"/>
    </row>
    <row r="4048" spans="43:47" ht="30" customHeight="1">
      <c r="AQ4048" s="117" t="s">
        <v>77</v>
      </c>
      <c r="AR4048" s="117" t="s">
        <v>3668</v>
      </c>
      <c r="AS4048" s="117">
        <v>4310850</v>
      </c>
      <c r="AT4048" s="117"/>
      <c r="AU4048" s="117"/>
    </row>
    <row r="4049" spans="43:47" ht="30" customHeight="1">
      <c r="AQ4049" s="117" t="s">
        <v>77</v>
      </c>
      <c r="AR4049" s="117" t="s">
        <v>3675</v>
      </c>
      <c r="AS4049" s="117">
        <v>4310876</v>
      </c>
      <c r="AT4049" s="117"/>
      <c r="AU4049" s="117"/>
    </row>
    <row r="4050" spans="43:47" ht="30" customHeight="1">
      <c r="AQ4050" s="117" t="s">
        <v>77</v>
      </c>
      <c r="AR4050" s="117" t="s">
        <v>3683</v>
      </c>
      <c r="AS4050" s="117">
        <v>4310900</v>
      </c>
      <c r="AT4050" s="117"/>
      <c r="AU4050" s="117"/>
    </row>
    <row r="4051" spans="43:47" ht="30" customHeight="1">
      <c r="AQ4051" s="117" t="s">
        <v>77</v>
      </c>
      <c r="AR4051" s="117" t="s">
        <v>3692</v>
      </c>
      <c r="AS4051" s="117">
        <v>4311007</v>
      </c>
      <c r="AT4051" s="117"/>
      <c r="AU4051" s="117"/>
    </row>
    <row r="4052" spans="43:47" ht="30" customHeight="1">
      <c r="AQ4052" s="117" t="s">
        <v>77</v>
      </c>
      <c r="AR4052" s="117" t="s">
        <v>3700</v>
      </c>
      <c r="AS4052" s="117">
        <v>4311106</v>
      </c>
      <c r="AT4052" s="117"/>
      <c r="AU4052" s="117"/>
    </row>
    <row r="4053" spans="43:47" ht="30" customHeight="1">
      <c r="AQ4053" s="117" t="s">
        <v>77</v>
      </c>
      <c r="AR4053" s="117" t="s">
        <v>3708</v>
      </c>
      <c r="AS4053" s="117">
        <v>4311122</v>
      </c>
      <c r="AT4053" s="117"/>
      <c r="AU4053" s="117"/>
    </row>
    <row r="4054" spans="43:47" ht="30" customHeight="1">
      <c r="AQ4054" s="117" t="s">
        <v>77</v>
      </c>
      <c r="AR4054" s="117" t="s">
        <v>3715</v>
      </c>
      <c r="AS4054" s="117">
        <v>4311130</v>
      </c>
      <c r="AT4054" s="117"/>
      <c r="AU4054" s="117"/>
    </row>
    <row r="4055" spans="43:47" ht="30" customHeight="1">
      <c r="AQ4055" s="117" t="s">
        <v>77</v>
      </c>
      <c r="AR4055" s="117" t="s">
        <v>3722</v>
      </c>
      <c r="AS4055" s="117">
        <v>4311155</v>
      </c>
      <c r="AT4055" s="117"/>
      <c r="AU4055" s="117"/>
    </row>
    <row r="4056" spans="43:47" ht="30" customHeight="1">
      <c r="AQ4056" s="117" t="s">
        <v>77</v>
      </c>
      <c r="AR4056" s="117" t="s">
        <v>3729</v>
      </c>
      <c r="AS4056" s="117">
        <v>4311205</v>
      </c>
      <c r="AT4056" s="117"/>
      <c r="AU4056" s="117"/>
    </row>
    <row r="4057" spans="43:47" ht="30" customHeight="1">
      <c r="AQ4057" s="117" t="s">
        <v>77</v>
      </c>
      <c r="AR4057" s="117" t="s">
        <v>3736</v>
      </c>
      <c r="AS4057" s="117">
        <v>4311239</v>
      </c>
      <c r="AT4057" s="117"/>
      <c r="AU4057" s="117"/>
    </row>
    <row r="4058" spans="43:47" ht="30" customHeight="1">
      <c r="AQ4058" s="117" t="s">
        <v>77</v>
      </c>
      <c r="AR4058" s="117" t="s">
        <v>4715</v>
      </c>
      <c r="AS4058" s="117">
        <v>4300002</v>
      </c>
      <c r="AT4058" s="117"/>
      <c r="AU4058" s="117"/>
    </row>
    <row r="4059" spans="43:47" ht="30" customHeight="1">
      <c r="AQ4059" s="117" t="s">
        <v>77</v>
      </c>
      <c r="AR4059" s="117" t="s">
        <v>3743</v>
      </c>
      <c r="AS4059" s="117">
        <v>4311270</v>
      </c>
      <c r="AT4059" s="117"/>
      <c r="AU4059" s="117"/>
    </row>
    <row r="4060" spans="43:47" ht="30" customHeight="1">
      <c r="AQ4060" s="117" t="s">
        <v>77</v>
      </c>
      <c r="AR4060" s="117" t="s">
        <v>5387</v>
      </c>
      <c r="AS4060" s="117">
        <v>4300001</v>
      </c>
      <c r="AT4060" s="117"/>
      <c r="AU4060" s="117"/>
    </row>
    <row r="4061" spans="43:47" ht="30" customHeight="1">
      <c r="AQ4061" s="117" t="s">
        <v>77</v>
      </c>
      <c r="AR4061" s="117" t="s">
        <v>3750</v>
      </c>
      <c r="AS4061" s="117">
        <v>4311304</v>
      </c>
      <c r="AT4061" s="117"/>
      <c r="AU4061" s="117"/>
    </row>
    <row r="4062" spans="43:47" ht="30" customHeight="1">
      <c r="AQ4062" s="117" t="s">
        <v>77</v>
      </c>
      <c r="AR4062" s="117" t="s">
        <v>3756</v>
      </c>
      <c r="AS4062" s="117">
        <v>4311254</v>
      </c>
      <c r="AT4062" s="117"/>
      <c r="AU4062" s="117"/>
    </row>
    <row r="4063" spans="43:47" ht="30" customHeight="1">
      <c r="AQ4063" s="117" t="s">
        <v>77</v>
      </c>
      <c r="AR4063" s="117" t="s">
        <v>1650</v>
      </c>
      <c r="AS4063" s="117">
        <v>4311403</v>
      </c>
      <c r="AT4063" s="117"/>
      <c r="AU4063" s="117"/>
    </row>
    <row r="4064" spans="43:47" ht="30" customHeight="1">
      <c r="AQ4064" s="117" t="s">
        <v>77</v>
      </c>
      <c r="AR4064" s="117" t="s">
        <v>3765</v>
      </c>
      <c r="AS4064" s="117">
        <v>4311429</v>
      </c>
      <c r="AT4064" s="117"/>
      <c r="AU4064" s="117"/>
    </row>
    <row r="4065" spans="43:47" ht="30" customHeight="1">
      <c r="AQ4065" s="117" t="s">
        <v>77</v>
      </c>
      <c r="AR4065" s="117" t="s">
        <v>3772</v>
      </c>
      <c r="AS4065" s="117">
        <v>4311502</v>
      </c>
      <c r="AT4065" s="117"/>
      <c r="AU4065" s="117"/>
    </row>
    <row r="4066" spans="43:47" ht="30" customHeight="1">
      <c r="AQ4066" s="117" t="s">
        <v>77</v>
      </c>
      <c r="AR4066" s="117" t="s">
        <v>3778</v>
      </c>
      <c r="AS4066" s="117">
        <v>4311601</v>
      </c>
      <c r="AT4066" s="117"/>
      <c r="AU4066" s="117"/>
    </row>
    <row r="4067" spans="43:47" ht="30" customHeight="1">
      <c r="AQ4067" s="117" t="s">
        <v>77</v>
      </c>
      <c r="AR4067" s="117" t="s">
        <v>3785</v>
      </c>
      <c r="AS4067" s="117">
        <v>4311627</v>
      </c>
      <c r="AT4067" s="117"/>
      <c r="AU4067" s="117"/>
    </row>
    <row r="4068" spans="43:47" ht="30" customHeight="1">
      <c r="AQ4068" s="117" t="s">
        <v>77</v>
      </c>
      <c r="AR4068" s="117" t="s">
        <v>3792</v>
      </c>
      <c r="AS4068" s="117">
        <v>4311643</v>
      </c>
      <c r="AT4068" s="117"/>
      <c r="AU4068" s="117"/>
    </row>
    <row r="4069" spans="43:47" ht="30" customHeight="1">
      <c r="AQ4069" s="117" t="s">
        <v>77</v>
      </c>
      <c r="AR4069" s="117" t="s">
        <v>3799</v>
      </c>
      <c r="AS4069" s="117">
        <v>4311718</v>
      </c>
      <c r="AT4069" s="117"/>
      <c r="AU4069" s="117"/>
    </row>
    <row r="4070" spans="43:47" ht="30" customHeight="1">
      <c r="AQ4070" s="117" t="s">
        <v>77</v>
      </c>
      <c r="AR4070" s="117" t="s">
        <v>3805</v>
      </c>
      <c r="AS4070" s="117">
        <v>4311700</v>
      </c>
      <c r="AT4070" s="117"/>
      <c r="AU4070" s="117"/>
    </row>
    <row r="4071" spans="43:47" ht="30" customHeight="1">
      <c r="AQ4071" s="117" t="s">
        <v>77</v>
      </c>
      <c r="AR4071" s="117" t="s">
        <v>3812</v>
      </c>
      <c r="AS4071" s="117">
        <v>4311734</v>
      </c>
      <c r="AT4071" s="117"/>
      <c r="AU4071" s="117"/>
    </row>
    <row r="4072" spans="43:47" ht="30" customHeight="1">
      <c r="AQ4072" s="117" t="s">
        <v>77</v>
      </c>
      <c r="AR4072" s="117" t="s">
        <v>3819</v>
      </c>
      <c r="AS4072" s="117">
        <v>4311759</v>
      </c>
      <c r="AT4072" s="117"/>
      <c r="AU4072" s="117"/>
    </row>
    <row r="4073" spans="43:47" ht="30" customHeight="1">
      <c r="AQ4073" s="117" t="s">
        <v>77</v>
      </c>
      <c r="AR4073" s="117" t="s">
        <v>3826</v>
      </c>
      <c r="AS4073" s="117">
        <v>4311775</v>
      </c>
      <c r="AT4073" s="117"/>
      <c r="AU4073" s="117"/>
    </row>
    <row r="4074" spans="43:47" ht="30" customHeight="1">
      <c r="AQ4074" s="117" t="s">
        <v>77</v>
      </c>
      <c r="AR4074" s="117" t="s">
        <v>3833</v>
      </c>
      <c r="AS4074" s="117">
        <v>4311791</v>
      </c>
      <c r="AT4074" s="117"/>
      <c r="AU4074" s="117"/>
    </row>
    <row r="4075" spans="43:47" ht="30" customHeight="1">
      <c r="AQ4075" s="117" t="s">
        <v>77</v>
      </c>
      <c r="AR4075" s="117" t="s">
        <v>3839</v>
      </c>
      <c r="AS4075" s="117">
        <v>4311809</v>
      </c>
      <c r="AT4075" s="117"/>
      <c r="AU4075" s="117"/>
    </row>
    <row r="4076" spans="43:47" ht="30" customHeight="1">
      <c r="AQ4076" s="117" t="s">
        <v>77</v>
      </c>
      <c r="AR4076" s="117" t="s">
        <v>3846</v>
      </c>
      <c r="AS4076" s="117">
        <v>4311908</v>
      </c>
      <c r="AT4076" s="117"/>
      <c r="AU4076" s="117"/>
    </row>
    <row r="4077" spans="43:47" ht="30" customHeight="1">
      <c r="AQ4077" s="117" t="s">
        <v>77</v>
      </c>
      <c r="AR4077" s="117" t="s">
        <v>3852</v>
      </c>
      <c r="AS4077" s="117">
        <v>4311981</v>
      </c>
      <c r="AT4077" s="117"/>
      <c r="AU4077" s="117"/>
    </row>
    <row r="4078" spans="43:47" ht="30" customHeight="1">
      <c r="AQ4078" s="117" t="s">
        <v>77</v>
      </c>
      <c r="AR4078" s="117" t="s">
        <v>3858</v>
      </c>
      <c r="AS4078" s="117">
        <v>4312005</v>
      </c>
      <c r="AT4078" s="117"/>
      <c r="AU4078" s="117"/>
    </row>
    <row r="4079" spans="43:47" ht="30" customHeight="1">
      <c r="AQ4079" s="117" t="s">
        <v>77</v>
      </c>
      <c r="AR4079" s="117" t="s">
        <v>3864</v>
      </c>
      <c r="AS4079" s="117">
        <v>4312054</v>
      </c>
      <c r="AT4079" s="117"/>
      <c r="AU4079" s="117"/>
    </row>
    <row r="4080" spans="43:47" ht="30" customHeight="1">
      <c r="AQ4080" s="117" t="s">
        <v>77</v>
      </c>
      <c r="AR4080" s="117" t="s">
        <v>3869</v>
      </c>
      <c r="AS4080" s="117">
        <v>4312104</v>
      </c>
      <c r="AT4080" s="117"/>
      <c r="AU4080" s="117"/>
    </row>
    <row r="4081" spans="43:47" ht="30" customHeight="1">
      <c r="AQ4081" s="117" t="s">
        <v>77</v>
      </c>
      <c r="AR4081" s="117" t="s">
        <v>3874</v>
      </c>
      <c r="AS4081" s="117">
        <v>4312138</v>
      </c>
      <c r="AT4081" s="117"/>
      <c r="AU4081" s="117"/>
    </row>
    <row r="4082" spans="43:47" ht="30" customHeight="1">
      <c r="AQ4082" s="117" t="s">
        <v>77</v>
      </c>
      <c r="AR4082" s="117" t="s">
        <v>3880</v>
      </c>
      <c r="AS4082" s="117">
        <v>4312153</v>
      </c>
      <c r="AT4082" s="117"/>
      <c r="AU4082" s="117"/>
    </row>
    <row r="4083" spans="43:47" ht="30" customHeight="1">
      <c r="AQ4083" s="117" t="s">
        <v>77</v>
      </c>
      <c r="AR4083" s="117" t="s">
        <v>3886</v>
      </c>
      <c r="AS4083" s="117">
        <v>4312179</v>
      </c>
      <c r="AT4083" s="117"/>
      <c r="AU4083" s="117"/>
    </row>
    <row r="4084" spans="43:47" ht="30" customHeight="1">
      <c r="AQ4084" s="117" t="s">
        <v>77</v>
      </c>
      <c r="AR4084" s="117" t="s">
        <v>3892</v>
      </c>
      <c r="AS4084" s="117">
        <v>4312203</v>
      </c>
      <c r="AT4084" s="117"/>
      <c r="AU4084" s="117"/>
    </row>
    <row r="4085" spans="43:47" ht="30" customHeight="1">
      <c r="AQ4085" s="117" t="s">
        <v>77</v>
      </c>
      <c r="AR4085" s="117" t="s">
        <v>3898</v>
      </c>
      <c r="AS4085" s="117">
        <v>4312252</v>
      </c>
      <c r="AT4085" s="117"/>
      <c r="AU4085" s="117"/>
    </row>
    <row r="4086" spans="43:47" ht="30" customHeight="1">
      <c r="AQ4086" s="117" t="s">
        <v>77</v>
      </c>
      <c r="AR4086" s="117" t="s">
        <v>3904</v>
      </c>
      <c r="AS4086" s="117">
        <v>4312302</v>
      </c>
      <c r="AT4086" s="117"/>
      <c r="AU4086" s="117"/>
    </row>
    <row r="4087" spans="43:47" ht="30" customHeight="1">
      <c r="AQ4087" s="117" t="s">
        <v>77</v>
      </c>
      <c r="AR4087" s="117" t="s">
        <v>3910</v>
      </c>
      <c r="AS4087" s="117">
        <v>4312351</v>
      </c>
      <c r="AT4087" s="117"/>
      <c r="AU4087" s="117"/>
    </row>
    <row r="4088" spans="43:47" ht="30" customHeight="1">
      <c r="AQ4088" s="117" t="s">
        <v>77</v>
      </c>
      <c r="AR4088" s="117" t="s">
        <v>3915</v>
      </c>
      <c r="AS4088" s="117">
        <v>4312377</v>
      </c>
      <c r="AT4088" s="117"/>
      <c r="AU4088" s="117"/>
    </row>
    <row r="4089" spans="43:47" ht="30" customHeight="1">
      <c r="AQ4089" s="117" t="s">
        <v>77</v>
      </c>
      <c r="AR4089" s="117" t="s">
        <v>3921</v>
      </c>
      <c r="AS4089" s="117">
        <v>4312385</v>
      </c>
      <c r="AT4089" s="117"/>
      <c r="AU4089" s="117"/>
    </row>
    <row r="4090" spans="43:47" ht="30" customHeight="1">
      <c r="AQ4090" s="117" t="s">
        <v>77</v>
      </c>
      <c r="AR4090" s="117" t="s">
        <v>3927</v>
      </c>
      <c r="AS4090" s="117">
        <v>4312401</v>
      </c>
      <c r="AT4090" s="117"/>
      <c r="AU4090" s="117"/>
    </row>
    <row r="4091" spans="43:47" ht="30" customHeight="1">
      <c r="AQ4091" s="117" t="s">
        <v>77</v>
      </c>
      <c r="AR4091" s="117" t="s">
        <v>3933</v>
      </c>
      <c r="AS4091" s="117">
        <v>4312427</v>
      </c>
      <c r="AT4091" s="117"/>
      <c r="AU4091" s="117"/>
    </row>
    <row r="4092" spans="43:47" ht="30" customHeight="1">
      <c r="AQ4092" s="117" t="s">
        <v>77</v>
      </c>
      <c r="AR4092" s="117" t="s">
        <v>3939</v>
      </c>
      <c r="AS4092" s="117">
        <v>4312443</v>
      </c>
      <c r="AT4092" s="117"/>
      <c r="AU4092" s="117"/>
    </row>
    <row r="4093" spans="43:47" ht="30" customHeight="1">
      <c r="AQ4093" s="117" t="s">
        <v>77</v>
      </c>
      <c r="AR4093" s="117" t="s">
        <v>3945</v>
      </c>
      <c r="AS4093" s="117">
        <v>4312450</v>
      </c>
      <c r="AT4093" s="117"/>
      <c r="AU4093" s="117"/>
    </row>
    <row r="4094" spans="43:47" ht="30" customHeight="1">
      <c r="AQ4094" s="117" t="s">
        <v>77</v>
      </c>
      <c r="AR4094" s="117" t="s">
        <v>3951</v>
      </c>
      <c r="AS4094" s="117">
        <v>4312476</v>
      </c>
      <c r="AT4094" s="117"/>
      <c r="AU4094" s="117"/>
    </row>
    <row r="4095" spans="43:47" ht="30" customHeight="1">
      <c r="AQ4095" s="117" t="s">
        <v>77</v>
      </c>
      <c r="AR4095" s="117" t="s">
        <v>3957</v>
      </c>
      <c r="AS4095" s="117">
        <v>4312500</v>
      </c>
      <c r="AT4095" s="117"/>
      <c r="AU4095" s="117"/>
    </row>
    <row r="4096" spans="43:47" ht="30" customHeight="1">
      <c r="AQ4096" s="117" t="s">
        <v>77</v>
      </c>
      <c r="AR4096" s="117" t="s">
        <v>3962</v>
      </c>
      <c r="AS4096" s="117">
        <v>4312609</v>
      </c>
      <c r="AT4096" s="117"/>
      <c r="AU4096" s="117"/>
    </row>
    <row r="4097" spans="43:47" ht="30" customHeight="1">
      <c r="AQ4097" s="117" t="s">
        <v>77</v>
      </c>
      <c r="AR4097" s="117" t="s">
        <v>3968</v>
      </c>
      <c r="AS4097" s="117">
        <v>4312617</v>
      </c>
      <c r="AT4097" s="117"/>
      <c r="AU4097" s="117"/>
    </row>
    <row r="4098" spans="43:47" ht="30" customHeight="1">
      <c r="AQ4098" s="117" t="s">
        <v>77</v>
      </c>
      <c r="AR4098" s="117" t="s">
        <v>3973</v>
      </c>
      <c r="AS4098" s="117">
        <v>4312625</v>
      </c>
      <c r="AT4098" s="117"/>
      <c r="AU4098" s="117"/>
    </row>
    <row r="4099" spans="43:47" ht="30" customHeight="1">
      <c r="AQ4099" s="117" t="s">
        <v>77</v>
      </c>
      <c r="AR4099" s="117" t="s">
        <v>3978</v>
      </c>
      <c r="AS4099" s="117">
        <v>4312658</v>
      </c>
      <c r="AT4099" s="117"/>
      <c r="AU4099" s="117"/>
    </row>
    <row r="4100" spans="43:47" ht="30" customHeight="1">
      <c r="AQ4100" s="117" t="s">
        <v>77</v>
      </c>
      <c r="AR4100" s="117" t="s">
        <v>3984</v>
      </c>
      <c r="AS4100" s="117">
        <v>4312674</v>
      </c>
      <c r="AT4100" s="117"/>
      <c r="AU4100" s="117"/>
    </row>
    <row r="4101" spans="43:47" ht="30" customHeight="1">
      <c r="AQ4101" s="117" t="s">
        <v>77</v>
      </c>
      <c r="AR4101" s="117" t="s">
        <v>3989</v>
      </c>
      <c r="AS4101" s="117">
        <v>4312708</v>
      </c>
      <c r="AT4101" s="117"/>
      <c r="AU4101" s="117"/>
    </row>
    <row r="4102" spans="43:47" ht="30" customHeight="1">
      <c r="AQ4102" s="117" t="s">
        <v>77</v>
      </c>
      <c r="AR4102" s="117" t="s">
        <v>3995</v>
      </c>
      <c r="AS4102" s="117">
        <v>4312757</v>
      </c>
      <c r="AT4102" s="117"/>
      <c r="AU4102" s="117"/>
    </row>
    <row r="4103" spans="43:47" ht="30" customHeight="1">
      <c r="AQ4103" s="117" t="s">
        <v>77</v>
      </c>
      <c r="AR4103" s="117" t="s">
        <v>4000</v>
      </c>
      <c r="AS4103" s="117">
        <v>4312807</v>
      </c>
      <c r="AT4103" s="117"/>
      <c r="AU4103" s="117"/>
    </row>
    <row r="4104" spans="43:47" ht="30" customHeight="1">
      <c r="AQ4104" s="117" t="s">
        <v>77</v>
      </c>
      <c r="AR4104" s="117" t="s">
        <v>4006</v>
      </c>
      <c r="AS4104" s="117">
        <v>4312906</v>
      </c>
      <c r="AT4104" s="117"/>
      <c r="AU4104" s="117"/>
    </row>
    <row r="4105" spans="43:47" ht="30" customHeight="1">
      <c r="AQ4105" s="117" t="s">
        <v>77</v>
      </c>
      <c r="AR4105" s="117" t="s">
        <v>4012</v>
      </c>
      <c r="AS4105" s="117">
        <v>4312955</v>
      </c>
      <c r="AT4105" s="117"/>
      <c r="AU4105" s="117"/>
    </row>
    <row r="4106" spans="43:47" ht="30" customHeight="1">
      <c r="AQ4106" s="117" t="s">
        <v>77</v>
      </c>
      <c r="AR4106" s="117" t="s">
        <v>4018</v>
      </c>
      <c r="AS4106" s="117">
        <v>4313003</v>
      </c>
      <c r="AT4106" s="117"/>
      <c r="AU4106" s="117"/>
    </row>
    <row r="4107" spans="43:47" ht="30" customHeight="1">
      <c r="AQ4107" s="117" t="s">
        <v>77</v>
      </c>
      <c r="AR4107" s="117" t="s">
        <v>4023</v>
      </c>
      <c r="AS4107" s="117">
        <v>4313011</v>
      </c>
      <c r="AT4107" s="117"/>
      <c r="AU4107" s="117"/>
    </row>
    <row r="4108" spans="43:47" ht="30" customHeight="1">
      <c r="AQ4108" s="117" t="s">
        <v>77</v>
      </c>
      <c r="AR4108" s="117" t="s">
        <v>4029</v>
      </c>
      <c r="AS4108" s="117">
        <v>4313037</v>
      </c>
      <c r="AT4108" s="117"/>
      <c r="AU4108" s="117"/>
    </row>
    <row r="4109" spans="43:47" ht="30" customHeight="1">
      <c r="AQ4109" s="117" t="s">
        <v>77</v>
      </c>
      <c r="AR4109" s="117" t="s">
        <v>4035</v>
      </c>
      <c r="AS4109" s="117">
        <v>4313060</v>
      </c>
      <c r="AT4109" s="117"/>
      <c r="AU4109" s="117"/>
    </row>
    <row r="4110" spans="43:47" ht="30" customHeight="1">
      <c r="AQ4110" s="117" t="s">
        <v>77</v>
      </c>
      <c r="AR4110" s="117" t="s">
        <v>4040</v>
      </c>
      <c r="AS4110" s="117">
        <v>4313086</v>
      </c>
      <c r="AT4110" s="117"/>
      <c r="AU4110" s="117"/>
    </row>
    <row r="4111" spans="43:47" ht="30" customHeight="1">
      <c r="AQ4111" s="117" t="s">
        <v>77</v>
      </c>
      <c r="AR4111" s="117" t="s">
        <v>4046</v>
      </c>
      <c r="AS4111" s="117">
        <v>4313102</v>
      </c>
      <c r="AT4111" s="117"/>
      <c r="AU4111" s="117"/>
    </row>
    <row r="4112" spans="43:47" ht="30" customHeight="1">
      <c r="AQ4112" s="117" t="s">
        <v>77</v>
      </c>
      <c r="AR4112" s="117" t="s">
        <v>4052</v>
      </c>
      <c r="AS4112" s="117">
        <v>4313201</v>
      </c>
      <c r="AT4112" s="117"/>
      <c r="AU4112" s="117"/>
    </row>
    <row r="4113" spans="43:47" ht="30" customHeight="1">
      <c r="AQ4113" s="117" t="s">
        <v>77</v>
      </c>
      <c r="AR4113" s="117" t="s">
        <v>4057</v>
      </c>
      <c r="AS4113" s="117">
        <v>4313300</v>
      </c>
      <c r="AT4113" s="117"/>
      <c r="AU4113" s="117"/>
    </row>
    <row r="4114" spans="43:47" ht="30" customHeight="1">
      <c r="AQ4114" s="117" t="s">
        <v>77</v>
      </c>
      <c r="AR4114" s="117" t="s">
        <v>4063</v>
      </c>
      <c r="AS4114" s="117">
        <v>4313334</v>
      </c>
      <c r="AT4114" s="117"/>
      <c r="AU4114" s="117"/>
    </row>
    <row r="4115" spans="43:47" ht="30" customHeight="1">
      <c r="AQ4115" s="117" t="s">
        <v>77</v>
      </c>
      <c r="AR4115" s="117" t="s">
        <v>4069</v>
      </c>
      <c r="AS4115" s="117">
        <v>4313359</v>
      </c>
      <c r="AT4115" s="117"/>
      <c r="AU4115" s="117"/>
    </row>
    <row r="4116" spans="43:47" ht="30" customHeight="1">
      <c r="AQ4116" s="117" t="s">
        <v>77</v>
      </c>
      <c r="AR4116" s="117" t="s">
        <v>2804</v>
      </c>
      <c r="AS4116" s="117">
        <v>4313375</v>
      </c>
      <c r="AT4116" s="117"/>
      <c r="AU4116" s="117"/>
    </row>
    <row r="4117" spans="43:47" ht="30" customHeight="1">
      <c r="AQ4117" s="117" t="s">
        <v>77</v>
      </c>
      <c r="AR4117" s="117" t="s">
        <v>4080</v>
      </c>
      <c r="AS4117" s="117">
        <v>4313490</v>
      </c>
      <c r="AT4117" s="117"/>
      <c r="AU4117" s="117"/>
    </row>
    <row r="4118" spans="43:47" ht="30" customHeight="1">
      <c r="AQ4118" s="117" t="s">
        <v>77</v>
      </c>
      <c r="AR4118" s="117" t="s">
        <v>4086</v>
      </c>
      <c r="AS4118" s="117">
        <v>4313391</v>
      </c>
      <c r="AT4118" s="117"/>
      <c r="AU4118" s="117"/>
    </row>
    <row r="4119" spans="43:47" ht="30" customHeight="1">
      <c r="AQ4119" s="117" t="s">
        <v>77</v>
      </c>
      <c r="AR4119" s="117" t="s">
        <v>4091</v>
      </c>
      <c r="AS4119" s="117">
        <v>4313409</v>
      </c>
      <c r="AT4119" s="117"/>
      <c r="AU4119" s="117"/>
    </row>
    <row r="4120" spans="43:47" ht="30" customHeight="1">
      <c r="AQ4120" s="117" t="s">
        <v>77</v>
      </c>
      <c r="AR4120" s="117" t="s">
        <v>4097</v>
      </c>
      <c r="AS4120" s="117">
        <v>4313425</v>
      </c>
      <c r="AT4120" s="117"/>
      <c r="AU4120" s="117"/>
    </row>
    <row r="4121" spans="43:47" ht="30" customHeight="1">
      <c r="AQ4121" s="117" t="s">
        <v>77</v>
      </c>
      <c r="AR4121" s="117" t="s">
        <v>4103</v>
      </c>
      <c r="AS4121" s="117">
        <v>4313441</v>
      </c>
      <c r="AT4121" s="117"/>
      <c r="AU4121" s="117"/>
    </row>
    <row r="4122" spans="43:47" ht="30" customHeight="1">
      <c r="AQ4122" s="117" t="s">
        <v>77</v>
      </c>
      <c r="AR4122" s="117" t="s">
        <v>4109</v>
      </c>
      <c r="AS4122" s="117">
        <v>4313466</v>
      </c>
      <c r="AT4122" s="117"/>
      <c r="AU4122" s="117"/>
    </row>
    <row r="4123" spans="43:47" ht="30" customHeight="1">
      <c r="AQ4123" s="117" t="s">
        <v>77</v>
      </c>
      <c r="AR4123" s="117" t="s">
        <v>4114</v>
      </c>
      <c r="AS4123" s="117">
        <v>4313508</v>
      </c>
      <c r="AT4123" s="117"/>
      <c r="AU4123" s="117"/>
    </row>
    <row r="4124" spans="43:47" ht="30" customHeight="1">
      <c r="AQ4124" s="117" t="s">
        <v>77</v>
      </c>
      <c r="AR4124" s="117" t="s">
        <v>4120</v>
      </c>
      <c r="AS4124" s="117">
        <v>4313607</v>
      </c>
      <c r="AT4124" s="117"/>
      <c r="AU4124" s="117"/>
    </row>
    <row r="4125" spans="43:47" ht="30" customHeight="1">
      <c r="AQ4125" s="117" t="s">
        <v>77</v>
      </c>
      <c r="AR4125" s="117" t="s">
        <v>4126</v>
      </c>
      <c r="AS4125" s="117">
        <v>4313656</v>
      </c>
      <c r="AT4125" s="117"/>
      <c r="AU4125" s="117"/>
    </row>
    <row r="4126" spans="43:47" ht="30" customHeight="1">
      <c r="AQ4126" s="117" t="s">
        <v>77</v>
      </c>
      <c r="AR4126" s="117" t="s">
        <v>4132</v>
      </c>
      <c r="AS4126" s="117">
        <v>4313706</v>
      </c>
      <c r="AT4126" s="117"/>
      <c r="AU4126" s="117"/>
    </row>
    <row r="4127" spans="43:47" ht="30" customHeight="1">
      <c r="AQ4127" s="117" t="s">
        <v>77</v>
      </c>
      <c r="AR4127" s="117" t="s">
        <v>4138</v>
      </c>
      <c r="AS4127" s="117">
        <v>4313805</v>
      </c>
      <c r="AT4127" s="117"/>
      <c r="AU4127" s="117"/>
    </row>
    <row r="4128" spans="43:47" ht="30" customHeight="1">
      <c r="AQ4128" s="117" t="s">
        <v>77</v>
      </c>
      <c r="AR4128" s="117" t="s">
        <v>4143</v>
      </c>
      <c r="AS4128" s="117">
        <v>4313904</v>
      </c>
      <c r="AT4128" s="117"/>
      <c r="AU4128" s="117"/>
    </row>
    <row r="4129" spans="43:47" ht="30" customHeight="1">
      <c r="AQ4129" s="117" t="s">
        <v>77</v>
      </c>
      <c r="AR4129" s="117" t="s">
        <v>4148</v>
      </c>
      <c r="AS4129" s="117">
        <v>4313953</v>
      </c>
      <c r="AT4129" s="117"/>
      <c r="AU4129" s="117"/>
    </row>
    <row r="4130" spans="43:47" ht="30" customHeight="1">
      <c r="AQ4130" s="117" t="s">
        <v>77</v>
      </c>
      <c r="AR4130" s="117" t="s">
        <v>4153</v>
      </c>
      <c r="AS4130" s="117">
        <v>4314001</v>
      </c>
      <c r="AT4130" s="117"/>
      <c r="AU4130" s="117"/>
    </row>
    <row r="4131" spans="43:47" ht="30" customHeight="1">
      <c r="AQ4131" s="117" t="s">
        <v>77</v>
      </c>
      <c r="AR4131" s="117" t="s">
        <v>4158</v>
      </c>
      <c r="AS4131" s="117">
        <v>4314027</v>
      </c>
      <c r="AT4131" s="117"/>
      <c r="AU4131" s="117"/>
    </row>
    <row r="4132" spans="43:47" ht="30" customHeight="1">
      <c r="AQ4132" s="117" t="s">
        <v>77</v>
      </c>
      <c r="AR4132" s="117" t="s">
        <v>4163</v>
      </c>
      <c r="AS4132" s="117">
        <v>4314035</v>
      </c>
      <c r="AT4132" s="117"/>
      <c r="AU4132" s="117"/>
    </row>
    <row r="4133" spans="43:47" ht="30" customHeight="1">
      <c r="AQ4133" s="117" t="s">
        <v>77</v>
      </c>
      <c r="AR4133" s="117" t="s">
        <v>4168</v>
      </c>
      <c r="AS4133" s="117">
        <v>4314050</v>
      </c>
      <c r="AT4133" s="117"/>
      <c r="AU4133" s="117"/>
    </row>
    <row r="4134" spans="43:47" ht="30" customHeight="1">
      <c r="AQ4134" s="117" t="s">
        <v>77</v>
      </c>
      <c r="AR4134" s="117" t="s">
        <v>4173</v>
      </c>
      <c r="AS4134" s="117">
        <v>4314068</v>
      </c>
      <c r="AT4134" s="117"/>
      <c r="AU4134" s="117"/>
    </row>
    <row r="4135" spans="43:47" ht="30" customHeight="1">
      <c r="AQ4135" s="117" t="s">
        <v>77</v>
      </c>
      <c r="AR4135" s="117" t="s">
        <v>4178</v>
      </c>
      <c r="AS4135" s="117">
        <v>4314076</v>
      </c>
      <c r="AT4135" s="117"/>
      <c r="AU4135" s="117"/>
    </row>
    <row r="4136" spans="43:47" ht="30" customHeight="1">
      <c r="AQ4136" s="117" t="s">
        <v>77</v>
      </c>
      <c r="AR4136" s="117" t="s">
        <v>4183</v>
      </c>
      <c r="AS4136" s="117">
        <v>4314100</v>
      </c>
      <c r="AT4136" s="117"/>
      <c r="AU4136" s="117"/>
    </row>
    <row r="4137" spans="43:47" ht="30" customHeight="1">
      <c r="AQ4137" s="117" t="s">
        <v>77</v>
      </c>
      <c r="AR4137" s="117" t="s">
        <v>4188</v>
      </c>
      <c r="AS4137" s="117">
        <v>4314134</v>
      </c>
      <c r="AT4137" s="117"/>
      <c r="AU4137" s="117"/>
    </row>
    <row r="4138" spans="43:47" ht="30" customHeight="1">
      <c r="AQ4138" s="117" t="s">
        <v>77</v>
      </c>
      <c r="AR4138" s="117" t="s">
        <v>4192</v>
      </c>
      <c r="AS4138" s="117">
        <v>4314159</v>
      </c>
      <c r="AT4138" s="117"/>
      <c r="AU4138" s="117"/>
    </row>
    <row r="4139" spans="43:47" ht="30" customHeight="1">
      <c r="AQ4139" s="117" t="s">
        <v>77</v>
      </c>
      <c r="AR4139" s="117" t="s">
        <v>4197</v>
      </c>
      <c r="AS4139" s="117">
        <v>4314175</v>
      </c>
      <c r="AT4139" s="117"/>
      <c r="AU4139" s="117"/>
    </row>
    <row r="4140" spans="43:47" ht="30" customHeight="1">
      <c r="AQ4140" s="117" t="s">
        <v>77</v>
      </c>
      <c r="AR4140" s="117" t="s">
        <v>4202</v>
      </c>
      <c r="AS4140" s="117">
        <v>4314209</v>
      </c>
      <c r="AT4140" s="117"/>
      <c r="AU4140" s="117"/>
    </row>
    <row r="4141" spans="43:47" ht="30" customHeight="1">
      <c r="AQ4141" s="117" t="s">
        <v>77</v>
      </c>
      <c r="AR4141" s="117" t="s">
        <v>4207</v>
      </c>
      <c r="AS4141" s="117">
        <v>4314308</v>
      </c>
      <c r="AT4141" s="117"/>
      <c r="AU4141" s="117"/>
    </row>
    <row r="4142" spans="43:47" ht="30" customHeight="1">
      <c r="AQ4142" s="117" t="s">
        <v>77</v>
      </c>
      <c r="AR4142" s="117" t="s">
        <v>4212</v>
      </c>
      <c r="AS4142" s="117">
        <v>4314407</v>
      </c>
      <c r="AT4142" s="117"/>
      <c r="AU4142" s="117"/>
    </row>
    <row r="4143" spans="43:47" ht="30" customHeight="1">
      <c r="AQ4143" s="117" t="s">
        <v>77</v>
      </c>
      <c r="AR4143" s="117" t="s">
        <v>4216</v>
      </c>
      <c r="AS4143" s="117">
        <v>4314423</v>
      </c>
      <c r="AT4143" s="117"/>
      <c r="AU4143" s="117"/>
    </row>
    <row r="4144" spans="43:47" ht="30" customHeight="1">
      <c r="AQ4144" s="117" t="s">
        <v>77</v>
      </c>
      <c r="AR4144" s="117" t="s">
        <v>4221</v>
      </c>
      <c r="AS4144" s="117">
        <v>4314456</v>
      </c>
      <c r="AT4144" s="117"/>
      <c r="AU4144" s="117"/>
    </row>
    <row r="4145" spans="43:47" ht="30" customHeight="1">
      <c r="AQ4145" s="117" t="s">
        <v>77</v>
      </c>
      <c r="AR4145" s="117" t="s">
        <v>4225</v>
      </c>
      <c r="AS4145" s="117">
        <v>4314464</v>
      </c>
      <c r="AT4145" s="117"/>
      <c r="AU4145" s="117"/>
    </row>
    <row r="4146" spans="43:47" ht="30" customHeight="1">
      <c r="AQ4146" s="117" t="s">
        <v>77</v>
      </c>
      <c r="AR4146" s="117" t="s">
        <v>4230</v>
      </c>
      <c r="AS4146" s="117">
        <v>4314472</v>
      </c>
      <c r="AT4146" s="117"/>
      <c r="AU4146" s="117"/>
    </row>
    <row r="4147" spans="43:47" ht="30" customHeight="1">
      <c r="AQ4147" s="117" t="s">
        <v>77</v>
      </c>
      <c r="AR4147" s="117" t="s">
        <v>4235</v>
      </c>
      <c r="AS4147" s="117">
        <v>4314498</v>
      </c>
      <c r="AT4147" s="117"/>
      <c r="AU4147" s="117"/>
    </row>
    <row r="4148" spans="43:47" ht="30" customHeight="1">
      <c r="AQ4148" s="117" t="s">
        <v>77</v>
      </c>
      <c r="AR4148" s="117" t="s">
        <v>4239</v>
      </c>
      <c r="AS4148" s="117">
        <v>4314506</v>
      </c>
      <c r="AT4148" s="117"/>
      <c r="AU4148" s="117"/>
    </row>
    <row r="4149" spans="43:47" ht="30" customHeight="1">
      <c r="AQ4149" s="117" t="s">
        <v>77</v>
      </c>
      <c r="AR4149" s="117" t="s">
        <v>4244</v>
      </c>
      <c r="AS4149" s="117">
        <v>4314548</v>
      </c>
      <c r="AT4149" s="117"/>
      <c r="AU4149" s="117"/>
    </row>
    <row r="4150" spans="43:47" ht="30" customHeight="1">
      <c r="AQ4150" s="117" t="s">
        <v>77</v>
      </c>
      <c r="AR4150" s="117" t="s">
        <v>4249</v>
      </c>
      <c r="AS4150" s="117">
        <v>4314555</v>
      </c>
      <c r="AT4150" s="117"/>
      <c r="AU4150" s="117"/>
    </row>
    <row r="4151" spans="43:47" ht="30" customHeight="1">
      <c r="AQ4151" s="117" t="s">
        <v>77</v>
      </c>
      <c r="AR4151" s="117" t="s">
        <v>4253</v>
      </c>
      <c r="AS4151" s="117">
        <v>4314605</v>
      </c>
      <c r="AT4151" s="117"/>
      <c r="AU4151" s="117"/>
    </row>
    <row r="4152" spans="43:47" ht="30" customHeight="1">
      <c r="AQ4152" s="117" t="s">
        <v>77</v>
      </c>
      <c r="AR4152" s="117" t="s">
        <v>4022</v>
      </c>
      <c r="AS4152" s="117">
        <v>4314704</v>
      </c>
      <c r="AT4152" s="117"/>
      <c r="AU4152" s="117"/>
    </row>
    <row r="4153" spans="43:47" ht="30" customHeight="1">
      <c r="AQ4153" s="117" t="s">
        <v>77</v>
      </c>
      <c r="AR4153" s="117" t="s">
        <v>4262</v>
      </c>
      <c r="AS4153" s="117">
        <v>4314753</v>
      </c>
      <c r="AT4153" s="117"/>
      <c r="AU4153" s="117"/>
    </row>
    <row r="4154" spans="43:47" ht="30" customHeight="1">
      <c r="AQ4154" s="117" t="s">
        <v>77</v>
      </c>
      <c r="AR4154" s="117" t="s">
        <v>4267</v>
      </c>
      <c r="AS4154" s="117">
        <v>4314779</v>
      </c>
      <c r="AT4154" s="117"/>
      <c r="AU4154" s="117"/>
    </row>
    <row r="4155" spans="43:47" ht="30" customHeight="1">
      <c r="AQ4155" s="117" t="s">
        <v>77</v>
      </c>
      <c r="AR4155" s="117" t="s">
        <v>4272</v>
      </c>
      <c r="AS4155" s="117">
        <v>4314787</v>
      </c>
      <c r="AT4155" s="117"/>
      <c r="AU4155" s="117"/>
    </row>
    <row r="4156" spans="43:47" ht="30" customHeight="1">
      <c r="AQ4156" s="117" t="s">
        <v>77</v>
      </c>
      <c r="AR4156" s="117" t="s">
        <v>4275</v>
      </c>
      <c r="AS4156" s="117">
        <v>4314803</v>
      </c>
      <c r="AT4156" s="117"/>
      <c r="AU4156" s="117"/>
    </row>
    <row r="4157" spans="43:47" ht="30" customHeight="1">
      <c r="AQ4157" s="117" t="s">
        <v>77</v>
      </c>
      <c r="AR4157" s="117" t="s">
        <v>4279</v>
      </c>
      <c r="AS4157" s="117">
        <v>4314902</v>
      </c>
      <c r="AT4157" s="117"/>
      <c r="AU4157" s="117"/>
    </row>
    <row r="4158" spans="43:47" ht="30" customHeight="1">
      <c r="AQ4158" s="117" t="s">
        <v>77</v>
      </c>
      <c r="AR4158" s="117" t="s">
        <v>4284</v>
      </c>
      <c r="AS4158" s="117">
        <v>4315008</v>
      </c>
      <c r="AT4158" s="117"/>
      <c r="AU4158" s="117"/>
    </row>
    <row r="4159" spans="43:47" ht="30" customHeight="1">
      <c r="AQ4159" s="117" t="s">
        <v>77</v>
      </c>
      <c r="AR4159" s="117" t="s">
        <v>4289</v>
      </c>
      <c r="AS4159" s="117">
        <v>4315057</v>
      </c>
      <c r="AT4159" s="117"/>
      <c r="AU4159" s="117"/>
    </row>
    <row r="4160" spans="43:47" ht="30" customHeight="1">
      <c r="AQ4160" s="117" t="s">
        <v>77</v>
      </c>
      <c r="AR4160" s="117" t="s">
        <v>4294</v>
      </c>
      <c r="AS4160" s="117">
        <v>4315073</v>
      </c>
      <c r="AT4160" s="117"/>
      <c r="AU4160" s="117"/>
    </row>
    <row r="4161" spans="43:47" ht="30" customHeight="1">
      <c r="AQ4161" s="117" t="s">
        <v>77</v>
      </c>
      <c r="AR4161" s="117" t="s">
        <v>4299</v>
      </c>
      <c r="AS4161" s="117">
        <v>4315107</v>
      </c>
      <c r="AT4161" s="117"/>
      <c r="AU4161" s="117"/>
    </row>
    <row r="4162" spans="43:47" ht="30" customHeight="1">
      <c r="AQ4162" s="117" t="s">
        <v>77</v>
      </c>
      <c r="AR4162" s="117" t="s">
        <v>4304</v>
      </c>
      <c r="AS4162" s="117">
        <v>4315131</v>
      </c>
      <c r="AT4162" s="117"/>
      <c r="AU4162" s="117"/>
    </row>
    <row r="4163" spans="43:47" ht="30" customHeight="1">
      <c r="AQ4163" s="117" t="s">
        <v>77</v>
      </c>
      <c r="AR4163" s="117" t="s">
        <v>4309</v>
      </c>
      <c r="AS4163" s="117">
        <v>4315149</v>
      </c>
      <c r="AT4163" s="117"/>
      <c r="AU4163" s="117"/>
    </row>
    <row r="4164" spans="43:47" ht="30" customHeight="1">
      <c r="AQ4164" s="117" t="s">
        <v>77</v>
      </c>
      <c r="AR4164" s="117" t="s">
        <v>4314</v>
      </c>
      <c r="AS4164" s="117">
        <v>4315156</v>
      </c>
      <c r="AT4164" s="117"/>
      <c r="AU4164" s="117"/>
    </row>
    <row r="4165" spans="43:47" ht="30" customHeight="1">
      <c r="AQ4165" s="117" t="s">
        <v>77</v>
      </c>
      <c r="AR4165" s="117" t="s">
        <v>4318</v>
      </c>
      <c r="AS4165" s="117">
        <v>4315172</v>
      </c>
      <c r="AT4165" s="117"/>
      <c r="AU4165" s="117"/>
    </row>
    <row r="4166" spans="43:47" ht="30" customHeight="1">
      <c r="AQ4166" s="117" t="s">
        <v>77</v>
      </c>
      <c r="AR4166" s="117" t="s">
        <v>4323</v>
      </c>
      <c r="AS4166" s="117">
        <v>4315206</v>
      </c>
      <c r="AT4166" s="117"/>
      <c r="AU4166" s="117"/>
    </row>
    <row r="4167" spans="43:47" ht="30" customHeight="1">
      <c r="AQ4167" s="117" t="s">
        <v>77</v>
      </c>
      <c r="AR4167" s="117" t="s">
        <v>4328</v>
      </c>
      <c r="AS4167" s="117">
        <v>4315305</v>
      </c>
      <c r="AT4167" s="117"/>
      <c r="AU4167" s="117"/>
    </row>
    <row r="4168" spans="43:47" ht="30" customHeight="1">
      <c r="AQ4168" s="117" t="s">
        <v>77</v>
      </c>
      <c r="AR4168" s="117" t="s">
        <v>4333</v>
      </c>
      <c r="AS4168" s="117">
        <v>4315313</v>
      </c>
      <c r="AT4168" s="117"/>
      <c r="AU4168" s="117"/>
    </row>
    <row r="4169" spans="43:47" ht="30" customHeight="1">
      <c r="AQ4169" s="117" t="s">
        <v>77</v>
      </c>
      <c r="AR4169" s="117" t="s">
        <v>4338</v>
      </c>
      <c r="AS4169" s="117">
        <v>4315321</v>
      </c>
      <c r="AT4169" s="117"/>
      <c r="AU4169" s="117"/>
    </row>
    <row r="4170" spans="43:47" ht="30" customHeight="1">
      <c r="AQ4170" s="117" t="s">
        <v>77</v>
      </c>
      <c r="AR4170" s="117" t="s">
        <v>4343</v>
      </c>
      <c r="AS4170" s="117">
        <v>4315354</v>
      </c>
      <c r="AT4170" s="117"/>
      <c r="AU4170" s="117"/>
    </row>
    <row r="4171" spans="43:47" ht="30" customHeight="1">
      <c r="AQ4171" s="117" t="s">
        <v>77</v>
      </c>
      <c r="AR4171" s="117" t="s">
        <v>4348</v>
      </c>
      <c r="AS4171" s="117">
        <v>4315404</v>
      </c>
      <c r="AT4171" s="117"/>
      <c r="AU4171" s="117"/>
    </row>
    <row r="4172" spans="43:47" ht="30" customHeight="1">
      <c r="AQ4172" s="117" t="s">
        <v>77</v>
      </c>
      <c r="AR4172" s="117" t="s">
        <v>4352</v>
      </c>
      <c r="AS4172" s="117">
        <v>4315453</v>
      </c>
      <c r="AT4172" s="117"/>
      <c r="AU4172" s="117"/>
    </row>
    <row r="4173" spans="43:47" ht="30" customHeight="1">
      <c r="AQ4173" s="117" t="s">
        <v>77</v>
      </c>
      <c r="AR4173" s="117" t="s">
        <v>4356</v>
      </c>
      <c r="AS4173" s="117">
        <v>4315503</v>
      </c>
      <c r="AT4173" s="117"/>
      <c r="AU4173" s="117"/>
    </row>
    <row r="4174" spans="43:47" ht="30" customHeight="1">
      <c r="AQ4174" s="117" t="s">
        <v>77</v>
      </c>
      <c r="AR4174" s="117" t="s">
        <v>4360</v>
      </c>
      <c r="AS4174" s="117">
        <v>4315552</v>
      </c>
      <c r="AT4174" s="117"/>
      <c r="AU4174" s="117"/>
    </row>
    <row r="4175" spans="43:47" ht="30" customHeight="1">
      <c r="AQ4175" s="117" t="s">
        <v>77</v>
      </c>
      <c r="AR4175" s="117" t="s">
        <v>4365</v>
      </c>
      <c r="AS4175" s="117">
        <v>4315602</v>
      </c>
      <c r="AT4175" s="117"/>
      <c r="AU4175" s="117"/>
    </row>
    <row r="4176" spans="43:47" ht="30" customHeight="1">
      <c r="AQ4176" s="117" t="s">
        <v>77</v>
      </c>
      <c r="AR4176" s="117" t="s">
        <v>4369</v>
      </c>
      <c r="AS4176" s="117">
        <v>4315701</v>
      </c>
      <c r="AT4176" s="117"/>
      <c r="AU4176" s="117"/>
    </row>
    <row r="4177" spans="43:47" ht="30" customHeight="1">
      <c r="AQ4177" s="117" t="s">
        <v>77</v>
      </c>
      <c r="AR4177" s="117" t="s">
        <v>4374</v>
      </c>
      <c r="AS4177" s="117">
        <v>4315750</v>
      </c>
      <c r="AT4177" s="117"/>
      <c r="AU4177" s="117"/>
    </row>
    <row r="4178" spans="43:47" ht="30" customHeight="1">
      <c r="AQ4178" s="117" t="s">
        <v>77</v>
      </c>
      <c r="AR4178" s="117" t="s">
        <v>4378</v>
      </c>
      <c r="AS4178" s="117">
        <v>4315800</v>
      </c>
      <c r="AT4178" s="117"/>
      <c r="AU4178" s="117"/>
    </row>
    <row r="4179" spans="43:47" ht="30" customHeight="1">
      <c r="AQ4179" s="117" t="s">
        <v>77</v>
      </c>
      <c r="AR4179" s="117" t="s">
        <v>4383</v>
      </c>
      <c r="AS4179" s="117">
        <v>4315909</v>
      </c>
      <c r="AT4179" s="117"/>
      <c r="AU4179" s="117"/>
    </row>
    <row r="4180" spans="43:47" ht="30" customHeight="1">
      <c r="AQ4180" s="117" t="s">
        <v>77</v>
      </c>
      <c r="AR4180" s="117" t="s">
        <v>4388</v>
      </c>
      <c r="AS4180" s="117">
        <v>4315958</v>
      </c>
      <c r="AT4180" s="117"/>
      <c r="AU4180" s="117"/>
    </row>
    <row r="4181" spans="43:47" ht="30" customHeight="1">
      <c r="AQ4181" s="117" t="s">
        <v>77</v>
      </c>
      <c r="AR4181" s="117" t="s">
        <v>4392</v>
      </c>
      <c r="AS4181" s="117">
        <v>4316006</v>
      </c>
      <c r="AT4181" s="117"/>
      <c r="AU4181" s="117"/>
    </row>
    <row r="4182" spans="43:47" ht="30" customHeight="1">
      <c r="AQ4182" s="117" t="s">
        <v>77</v>
      </c>
      <c r="AR4182" s="117" t="s">
        <v>4397</v>
      </c>
      <c r="AS4182" s="117">
        <v>4316105</v>
      </c>
      <c r="AT4182" s="117"/>
      <c r="AU4182" s="117"/>
    </row>
    <row r="4183" spans="43:47" ht="30" customHeight="1">
      <c r="AQ4183" s="117" t="s">
        <v>77</v>
      </c>
      <c r="AR4183" s="117" t="s">
        <v>4402</v>
      </c>
      <c r="AS4183" s="117">
        <v>4316204</v>
      </c>
      <c r="AT4183" s="117"/>
      <c r="AU4183" s="117"/>
    </row>
    <row r="4184" spans="43:47" ht="30" customHeight="1">
      <c r="AQ4184" s="117" t="s">
        <v>77</v>
      </c>
      <c r="AR4184" s="117" t="s">
        <v>4406</v>
      </c>
      <c r="AS4184" s="117">
        <v>4316303</v>
      </c>
      <c r="AT4184" s="117"/>
      <c r="AU4184" s="117"/>
    </row>
    <row r="4185" spans="43:47" ht="30" customHeight="1">
      <c r="AQ4185" s="117" t="s">
        <v>77</v>
      </c>
      <c r="AR4185" s="117" t="s">
        <v>4411</v>
      </c>
      <c r="AS4185" s="117">
        <v>4316402</v>
      </c>
      <c r="AT4185" s="117"/>
      <c r="AU4185" s="117"/>
    </row>
    <row r="4186" spans="43:47" ht="30" customHeight="1">
      <c r="AQ4186" s="117" t="s">
        <v>77</v>
      </c>
      <c r="AR4186" s="117" t="s">
        <v>4416</v>
      </c>
      <c r="AS4186" s="117">
        <v>4316428</v>
      </c>
      <c r="AT4186" s="117"/>
      <c r="AU4186" s="117"/>
    </row>
    <row r="4187" spans="43:47" ht="30" customHeight="1">
      <c r="AQ4187" s="117" t="s">
        <v>77</v>
      </c>
      <c r="AR4187" s="117" t="s">
        <v>4421</v>
      </c>
      <c r="AS4187" s="117">
        <v>4316436</v>
      </c>
      <c r="AT4187" s="117"/>
      <c r="AU4187" s="117"/>
    </row>
    <row r="4188" spans="43:47" ht="30" customHeight="1">
      <c r="AQ4188" s="117" t="s">
        <v>77</v>
      </c>
      <c r="AR4188" s="117" t="s">
        <v>4425</v>
      </c>
      <c r="AS4188" s="117">
        <v>4316451</v>
      </c>
      <c r="AT4188" s="117"/>
      <c r="AU4188" s="117"/>
    </row>
    <row r="4189" spans="43:47" ht="30" customHeight="1">
      <c r="AQ4189" s="117" t="s">
        <v>77</v>
      </c>
      <c r="AR4189" s="117" t="s">
        <v>4430</v>
      </c>
      <c r="AS4189" s="117">
        <v>4316477</v>
      </c>
      <c r="AT4189" s="117"/>
      <c r="AU4189" s="117"/>
    </row>
    <row r="4190" spans="43:47" ht="30" customHeight="1">
      <c r="AQ4190" s="117" t="s">
        <v>77</v>
      </c>
      <c r="AR4190" s="117" t="s">
        <v>4435</v>
      </c>
      <c r="AS4190" s="117">
        <v>4316501</v>
      </c>
      <c r="AT4190" s="117"/>
      <c r="AU4190" s="117"/>
    </row>
    <row r="4191" spans="43:47" ht="30" customHeight="1">
      <c r="AQ4191" s="117" t="s">
        <v>77</v>
      </c>
      <c r="AR4191" s="117" t="s">
        <v>4439</v>
      </c>
      <c r="AS4191" s="117">
        <v>4316600</v>
      </c>
      <c r="AT4191" s="117"/>
      <c r="AU4191" s="117"/>
    </row>
    <row r="4192" spans="43:47" ht="30" customHeight="1">
      <c r="AQ4192" s="117" t="s">
        <v>77</v>
      </c>
      <c r="AR4192" s="117" t="s">
        <v>4444</v>
      </c>
      <c r="AS4192" s="117">
        <v>4316709</v>
      </c>
      <c r="AT4192" s="117"/>
      <c r="AU4192" s="117"/>
    </row>
    <row r="4193" spans="43:47" ht="30" customHeight="1">
      <c r="AQ4193" s="117" t="s">
        <v>77</v>
      </c>
      <c r="AR4193" s="117" t="s">
        <v>4449</v>
      </c>
      <c r="AS4193" s="117">
        <v>4316733</v>
      </c>
      <c r="AT4193" s="117"/>
      <c r="AU4193" s="117"/>
    </row>
    <row r="4194" spans="43:47" ht="30" customHeight="1">
      <c r="AQ4194" s="117" t="s">
        <v>77</v>
      </c>
      <c r="AR4194" s="117" t="s">
        <v>4454</v>
      </c>
      <c r="AS4194" s="117">
        <v>4316758</v>
      </c>
      <c r="AT4194" s="117"/>
      <c r="AU4194" s="117"/>
    </row>
    <row r="4195" spans="43:47" ht="30" customHeight="1">
      <c r="AQ4195" s="117" t="s">
        <v>77</v>
      </c>
      <c r="AR4195" s="117" t="s">
        <v>4459</v>
      </c>
      <c r="AS4195" s="117">
        <v>4316808</v>
      </c>
      <c r="AT4195" s="117"/>
      <c r="AU4195" s="117"/>
    </row>
    <row r="4196" spans="43:47" ht="30" customHeight="1">
      <c r="AQ4196" s="117" t="s">
        <v>77</v>
      </c>
      <c r="AR4196" s="117" t="s">
        <v>4464</v>
      </c>
      <c r="AS4196" s="117">
        <v>4316972</v>
      </c>
      <c r="AT4196" s="117"/>
      <c r="AU4196" s="117"/>
    </row>
    <row r="4197" spans="43:47" ht="30" customHeight="1">
      <c r="AQ4197" s="117" t="s">
        <v>77</v>
      </c>
      <c r="AR4197" s="117" t="s">
        <v>2536</v>
      </c>
      <c r="AS4197" s="117">
        <v>4316907</v>
      </c>
      <c r="AT4197" s="117"/>
      <c r="AU4197" s="117"/>
    </row>
    <row r="4198" spans="43:47" ht="30" customHeight="1">
      <c r="AQ4198" s="117" t="s">
        <v>77</v>
      </c>
      <c r="AR4198" s="117" t="s">
        <v>4473</v>
      </c>
      <c r="AS4198" s="117">
        <v>4316956</v>
      </c>
      <c r="AT4198" s="117"/>
      <c r="AU4198" s="117"/>
    </row>
    <row r="4199" spans="43:47" ht="30" customHeight="1">
      <c r="AQ4199" s="117" t="s">
        <v>77</v>
      </c>
      <c r="AR4199" s="117" t="s">
        <v>4478</v>
      </c>
      <c r="AS4199" s="117">
        <v>4317202</v>
      </c>
      <c r="AT4199" s="117"/>
      <c r="AU4199" s="117"/>
    </row>
    <row r="4200" spans="43:47" ht="30" customHeight="1">
      <c r="AQ4200" s="117" t="s">
        <v>77</v>
      </c>
      <c r="AR4200" s="117" t="s">
        <v>4483</v>
      </c>
      <c r="AS4200" s="117">
        <v>4317251</v>
      </c>
      <c r="AT4200" s="117"/>
      <c r="AU4200" s="117"/>
    </row>
    <row r="4201" spans="43:47" ht="30" customHeight="1">
      <c r="AQ4201" s="117" t="s">
        <v>77</v>
      </c>
      <c r="AR4201" s="117" t="s">
        <v>4488</v>
      </c>
      <c r="AS4201" s="117">
        <v>4317301</v>
      </c>
      <c r="AT4201" s="117"/>
      <c r="AU4201" s="117"/>
    </row>
    <row r="4202" spans="43:47" ht="30" customHeight="1">
      <c r="AQ4202" s="117" t="s">
        <v>77</v>
      </c>
      <c r="AR4202" s="117" t="s">
        <v>4493</v>
      </c>
      <c r="AS4202" s="117">
        <v>4317004</v>
      </c>
      <c r="AT4202" s="117"/>
      <c r="AU4202" s="117"/>
    </row>
    <row r="4203" spans="43:47" ht="30" customHeight="1">
      <c r="AQ4203" s="117" t="s">
        <v>77</v>
      </c>
      <c r="AR4203" s="117" t="s">
        <v>4498</v>
      </c>
      <c r="AS4203" s="117">
        <v>4317103</v>
      </c>
      <c r="AT4203" s="117"/>
      <c r="AU4203" s="117"/>
    </row>
    <row r="4204" spans="43:47" ht="30" customHeight="1">
      <c r="AQ4204" s="117" t="s">
        <v>77</v>
      </c>
      <c r="AR4204" s="117" t="s">
        <v>4503</v>
      </c>
      <c r="AS4204" s="117">
        <v>4317400</v>
      </c>
      <c r="AT4204" s="117"/>
      <c r="AU4204" s="117"/>
    </row>
    <row r="4205" spans="43:47" ht="30" customHeight="1">
      <c r="AQ4205" s="117" t="s">
        <v>77</v>
      </c>
      <c r="AR4205" s="117" t="s">
        <v>4508</v>
      </c>
      <c r="AS4205" s="117">
        <v>4317509</v>
      </c>
      <c r="AT4205" s="117"/>
      <c r="AU4205" s="117"/>
    </row>
    <row r="4206" spans="43:47" ht="30" customHeight="1">
      <c r="AQ4206" s="117" t="s">
        <v>77</v>
      </c>
      <c r="AR4206" s="117" t="s">
        <v>4512</v>
      </c>
      <c r="AS4206" s="117">
        <v>4317608</v>
      </c>
      <c r="AT4206" s="117"/>
      <c r="AU4206" s="117"/>
    </row>
    <row r="4207" spans="43:47" ht="30" customHeight="1">
      <c r="AQ4207" s="117" t="s">
        <v>77</v>
      </c>
      <c r="AR4207" s="117" t="s">
        <v>4517</v>
      </c>
      <c r="AS4207" s="117">
        <v>4317707</v>
      </c>
      <c r="AT4207" s="117"/>
      <c r="AU4207" s="117"/>
    </row>
    <row r="4208" spans="43:47" ht="30" customHeight="1">
      <c r="AQ4208" s="117" t="s">
        <v>77</v>
      </c>
      <c r="AR4208" s="117" t="s">
        <v>4522</v>
      </c>
      <c r="AS4208" s="117">
        <v>4317558</v>
      </c>
      <c r="AT4208" s="117"/>
      <c r="AU4208" s="117"/>
    </row>
    <row r="4209" spans="43:47" ht="30" customHeight="1">
      <c r="AQ4209" s="117" t="s">
        <v>77</v>
      </c>
      <c r="AR4209" s="117" t="s">
        <v>4527</v>
      </c>
      <c r="AS4209" s="117">
        <v>4317756</v>
      </c>
      <c r="AT4209" s="117"/>
      <c r="AU4209" s="117"/>
    </row>
    <row r="4210" spans="43:47" ht="30" customHeight="1">
      <c r="AQ4210" s="117" t="s">
        <v>77</v>
      </c>
      <c r="AR4210" s="117" t="s">
        <v>4532</v>
      </c>
      <c r="AS4210" s="117">
        <v>4317806</v>
      </c>
      <c r="AT4210" s="117"/>
      <c r="AU4210" s="117"/>
    </row>
    <row r="4211" spans="43:47" ht="30" customHeight="1">
      <c r="AQ4211" s="117" t="s">
        <v>77</v>
      </c>
      <c r="AR4211" s="117" t="s">
        <v>4536</v>
      </c>
      <c r="AS4211" s="117">
        <v>4317905</v>
      </c>
      <c r="AT4211" s="117"/>
      <c r="AU4211" s="117"/>
    </row>
    <row r="4212" spans="43:47" ht="30" customHeight="1">
      <c r="AQ4212" s="117" t="s">
        <v>77</v>
      </c>
      <c r="AR4212" s="117" t="s">
        <v>4541</v>
      </c>
      <c r="AS4212" s="117">
        <v>4317954</v>
      </c>
      <c r="AT4212" s="117"/>
      <c r="AU4212" s="117"/>
    </row>
    <row r="4213" spans="43:47" ht="30" customHeight="1">
      <c r="AQ4213" s="117" t="s">
        <v>77</v>
      </c>
      <c r="AR4213" s="117" t="s">
        <v>4545</v>
      </c>
      <c r="AS4213" s="117">
        <v>4318002</v>
      </c>
      <c r="AT4213" s="117"/>
      <c r="AU4213" s="117"/>
    </row>
    <row r="4214" spans="43:47" ht="30" customHeight="1">
      <c r="AQ4214" s="117" t="s">
        <v>77</v>
      </c>
      <c r="AR4214" s="117" t="s">
        <v>4550</v>
      </c>
      <c r="AS4214" s="117">
        <v>4318051</v>
      </c>
      <c r="AT4214" s="117"/>
      <c r="AU4214" s="117"/>
    </row>
    <row r="4215" spans="43:47" ht="30" customHeight="1">
      <c r="AQ4215" s="117" t="s">
        <v>77</v>
      </c>
      <c r="AR4215" s="117" t="s">
        <v>4555</v>
      </c>
      <c r="AS4215" s="117">
        <v>4318101</v>
      </c>
      <c r="AT4215" s="117"/>
      <c r="AU4215" s="117"/>
    </row>
    <row r="4216" spans="43:47" ht="30" customHeight="1">
      <c r="AQ4216" s="117" t="s">
        <v>77</v>
      </c>
      <c r="AR4216" s="117" t="s">
        <v>4560</v>
      </c>
      <c r="AS4216" s="117">
        <v>4318200</v>
      </c>
      <c r="AT4216" s="117"/>
      <c r="AU4216" s="117"/>
    </row>
    <row r="4217" spans="43:47" ht="30" customHeight="1">
      <c r="AQ4217" s="117" t="s">
        <v>77</v>
      </c>
      <c r="AR4217" s="117" t="s">
        <v>4427</v>
      </c>
      <c r="AS4217" s="117">
        <v>4318309</v>
      </c>
      <c r="AT4217" s="117"/>
      <c r="AU4217" s="117"/>
    </row>
    <row r="4218" spans="43:47" ht="30" customHeight="1">
      <c r="AQ4218" s="117" t="s">
        <v>77</v>
      </c>
      <c r="AR4218" s="117" t="s">
        <v>4567</v>
      </c>
      <c r="AS4218" s="117">
        <v>4318408</v>
      </c>
      <c r="AT4218" s="117"/>
      <c r="AU4218" s="117"/>
    </row>
    <row r="4219" spans="43:47" ht="30" customHeight="1">
      <c r="AQ4219" s="117" t="s">
        <v>77</v>
      </c>
      <c r="AR4219" s="117" t="s">
        <v>4572</v>
      </c>
      <c r="AS4219" s="117">
        <v>4318424</v>
      </c>
      <c r="AT4219" s="117"/>
      <c r="AU4219" s="117"/>
    </row>
    <row r="4220" spans="43:47" ht="30" customHeight="1">
      <c r="AQ4220" s="117" t="s">
        <v>77</v>
      </c>
      <c r="AR4220" s="117" t="s">
        <v>4577</v>
      </c>
      <c r="AS4220" s="117">
        <v>4318432</v>
      </c>
      <c r="AT4220" s="117"/>
      <c r="AU4220" s="117"/>
    </row>
    <row r="4221" spans="43:47" ht="30" customHeight="1">
      <c r="AQ4221" s="117" t="s">
        <v>77</v>
      </c>
      <c r="AR4221" s="117" t="s">
        <v>4582</v>
      </c>
      <c r="AS4221" s="117">
        <v>4318440</v>
      </c>
      <c r="AT4221" s="117"/>
      <c r="AU4221" s="117"/>
    </row>
    <row r="4222" spans="43:47" ht="30" customHeight="1">
      <c r="AQ4222" s="117" t="s">
        <v>77</v>
      </c>
      <c r="AR4222" s="117" t="s">
        <v>4587</v>
      </c>
      <c r="AS4222" s="117">
        <v>4318457</v>
      </c>
      <c r="AT4222" s="117"/>
      <c r="AU4222" s="117"/>
    </row>
    <row r="4223" spans="43:47" ht="30" customHeight="1">
      <c r="AQ4223" s="117" t="s">
        <v>77</v>
      </c>
      <c r="AR4223" s="117" t="s">
        <v>4591</v>
      </c>
      <c r="AS4223" s="117">
        <v>4318465</v>
      </c>
      <c r="AT4223" s="117"/>
      <c r="AU4223" s="117"/>
    </row>
    <row r="4224" spans="43:47" ht="30" customHeight="1">
      <c r="AQ4224" s="117" t="s">
        <v>77</v>
      </c>
      <c r="AR4224" s="117" t="s">
        <v>4596</v>
      </c>
      <c r="AS4224" s="117">
        <v>4318481</v>
      </c>
      <c r="AT4224" s="117"/>
      <c r="AU4224" s="117"/>
    </row>
    <row r="4225" spans="43:47" ht="30" customHeight="1">
      <c r="AQ4225" s="117" t="s">
        <v>77</v>
      </c>
      <c r="AR4225" s="117" t="s">
        <v>4600</v>
      </c>
      <c r="AS4225" s="117">
        <v>4318499</v>
      </c>
      <c r="AT4225" s="117"/>
      <c r="AU4225" s="117"/>
    </row>
    <row r="4226" spans="43:47" ht="30" customHeight="1">
      <c r="AQ4226" s="117" t="s">
        <v>77</v>
      </c>
      <c r="AR4226" s="117" t="s">
        <v>4604</v>
      </c>
      <c r="AS4226" s="117">
        <v>4318507</v>
      </c>
      <c r="AT4226" s="117"/>
      <c r="AU4226" s="117"/>
    </row>
    <row r="4227" spans="43:47" ht="30" customHeight="1">
      <c r="AQ4227" s="117" t="s">
        <v>77</v>
      </c>
      <c r="AR4227" s="117" t="s">
        <v>4609</v>
      </c>
      <c r="AS4227" s="117">
        <v>4318606</v>
      </c>
      <c r="AT4227" s="117"/>
      <c r="AU4227" s="117"/>
    </row>
    <row r="4228" spans="43:47" ht="30" customHeight="1">
      <c r="AQ4228" s="117" t="s">
        <v>77</v>
      </c>
      <c r="AR4228" s="117" t="s">
        <v>4614</v>
      </c>
      <c r="AS4228" s="117">
        <v>4318614</v>
      </c>
      <c r="AT4228" s="117"/>
      <c r="AU4228" s="117"/>
    </row>
    <row r="4229" spans="43:47" ht="30" customHeight="1">
      <c r="AQ4229" s="117" t="s">
        <v>77</v>
      </c>
      <c r="AR4229" s="117" t="s">
        <v>4618</v>
      </c>
      <c r="AS4229" s="117">
        <v>4318622</v>
      </c>
      <c r="AT4229" s="117"/>
      <c r="AU4229" s="117"/>
    </row>
    <row r="4230" spans="43:47" ht="30" customHeight="1">
      <c r="AQ4230" s="117" t="s">
        <v>77</v>
      </c>
      <c r="AR4230" s="117" t="s">
        <v>4623</v>
      </c>
      <c r="AS4230" s="117">
        <v>4318705</v>
      </c>
      <c r="AT4230" s="117"/>
      <c r="AU4230" s="117"/>
    </row>
    <row r="4231" spans="43:47" ht="30" customHeight="1">
      <c r="AQ4231" s="117" t="s">
        <v>77</v>
      </c>
      <c r="AR4231" s="117" t="s">
        <v>4627</v>
      </c>
      <c r="AS4231" s="117">
        <v>4318804</v>
      </c>
      <c r="AT4231" s="117"/>
      <c r="AU4231" s="117"/>
    </row>
    <row r="4232" spans="43:47" ht="30" customHeight="1">
      <c r="AQ4232" s="117" t="s">
        <v>77</v>
      </c>
      <c r="AR4232" s="117" t="s">
        <v>4630</v>
      </c>
      <c r="AS4232" s="117">
        <v>4318903</v>
      </c>
      <c r="AT4232" s="117"/>
      <c r="AU4232" s="117"/>
    </row>
    <row r="4233" spans="43:47" ht="30" customHeight="1">
      <c r="AQ4233" s="117" t="s">
        <v>77</v>
      </c>
      <c r="AR4233" s="117" t="s">
        <v>4634</v>
      </c>
      <c r="AS4233" s="117">
        <v>4319000</v>
      </c>
      <c r="AT4233" s="117"/>
      <c r="AU4233" s="117"/>
    </row>
    <row r="4234" spans="43:47" ht="30" customHeight="1">
      <c r="AQ4234" s="117" t="s">
        <v>77</v>
      </c>
      <c r="AR4234" s="117" t="s">
        <v>3905</v>
      </c>
      <c r="AS4234" s="117">
        <v>4319109</v>
      </c>
      <c r="AT4234" s="117"/>
      <c r="AU4234" s="117"/>
    </row>
    <row r="4235" spans="43:47" ht="30" customHeight="1">
      <c r="AQ4235" s="117" t="s">
        <v>77</v>
      </c>
      <c r="AR4235" s="117" t="s">
        <v>4641</v>
      </c>
      <c r="AS4235" s="117">
        <v>4319125</v>
      </c>
      <c r="AT4235" s="117"/>
      <c r="AU4235" s="117"/>
    </row>
    <row r="4236" spans="43:47" ht="30" customHeight="1">
      <c r="AQ4236" s="117" t="s">
        <v>77</v>
      </c>
      <c r="AR4236" s="117" t="s">
        <v>4643</v>
      </c>
      <c r="AS4236" s="117">
        <v>4319158</v>
      </c>
      <c r="AT4236" s="117"/>
      <c r="AU4236" s="117"/>
    </row>
    <row r="4237" spans="43:47" ht="30" customHeight="1">
      <c r="AQ4237" s="117" t="s">
        <v>77</v>
      </c>
      <c r="AR4237" s="117" t="s">
        <v>4647</v>
      </c>
      <c r="AS4237" s="117">
        <v>4319208</v>
      </c>
      <c r="AT4237" s="117"/>
      <c r="AU4237" s="117"/>
    </row>
    <row r="4238" spans="43:47" ht="30" customHeight="1">
      <c r="AQ4238" s="117" t="s">
        <v>77</v>
      </c>
      <c r="AR4238" s="117" t="s">
        <v>4651</v>
      </c>
      <c r="AS4238" s="117">
        <v>4319307</v>
      </c>
      <c r="AT4238" s="117"/>
      <c r="AU4238" s="117"/>
    </row>
    <row r="4239" spans="43:47" ht="30" customHeight="1">
      <c r="AQ4239" s="117" t="s">
        <v>77</v>
      </c>
      <c r="AR4239" s="117" t="s">
        <v>4655</v>
      </c>
      <c r="AS4239" s="117">
        <v>4319356</v>
      </c>
      <c r="AT4239" s="117"/>
      <c r="AU4239" s="117"/>
    </row>
    <row r="4240" spans="43:47" ht="30" customHeight="1">
      <c r="AQ4240" s="117" t="s">
        <v>77</v>
      </c>
      <c r="AR4240" s="117" t="s">
        <v>4659</v>
      </c>
      <c r="AS4240" s="117">
        <v>4319364</v>
      </c>
      <c r="AT4240" s="117"/>
      <c r="AU4240" s="117"/>
    </row>
    <row r="4241" spans="43:47" ht="30" customHeight="1">
      <c r="AQ4241" s="117" t="s">
        <v>77</v>
      </c>
      <c r="AR4241" s="117" t="s">
        <v>4663</v>
      </c>
      <c r="AS4241" s="117">
        <v>4319372</v>
      </c>
      <c r="AT4241" s="117"/>
      <c r="AU4241" s="117"/>
    </row>
    <row r="4242" spans="43:47" ht="30" customHeight="1">
      <c r="AQ4242" s="117" t="s">
        <v>77</v>
      </c>
      <c r="AR4242" s="117" t="s">
        <v>4666</v>
      </c>
      <c r="AS4242" s="117">
        <v>4319406</v>
      </c>
      <c r="AT4242" s="117"/>
      <c r="AU4242" s="117"/>
    </row>
    <row r="4243" spans="43:47" ht="30" customHeight="1">
      <c r="AQ4243" s="117" t="s">
        <v>77</v>
      </c>
      <c r="AR4243" s="117" t="s">
        <v>4670</v>
      </c>
      <c r="AS4243" s="117">
        <v>4319505</v>
      </c>
      <c r="AT4243" s="117"/>
      <c r="AU4243" s="117"/>
    </row>
    <row r="4244" spans="43:47" ht="30" customHeight="1">
      <c r="AQ4244" s="117" t="s">
        <v>77</v>
      </c>
      <c r="AR4244" s="117" t="s">
        <v>4674</v>
      </c>
      <c r="AS4244" s="117">
        <v>4319604</v>
      </c>
      <c r="AT4244" s="117"/>
      <c r="AU4244" s="117"/>
    </row>
    <row r="4245" spans="43:47" ht="30" customHeight="1">
      <c r="AQ4245" s="117" t="s">
        <v>77</v>
      </c>
      <c r="AR4245" s="117" t="s">
        <v>4678</v>
      </c>
      <c r="AS4245" s="117">
        <v>4319703</v>
      </c>
      <c r="AT4245" s="117"/>
      <c r="AU4245" s="117"/>
    </row>
    <row r="4246" spans="43:47" ht="30" customHeight="1">
      <c r="AQ4246" s="117" t="s">
        <v>77</v>
      </c>
      <c r="AR4246" s="117" t="s">
        <v>4682</v>
      </c>
      <c r="AS4246" s="117">
        <v>4319711</v>
      </c>
      <c r="AT4246" s="117"/>
      <c r="AU4246" s="117"/>
    </row>
    <row r="4247" spans="43:47" ht="30" customHeight="1">
      <c r="AQ4247" s="117" t="s">
        <v>77</v>
      </c>
      <c r="AR4247" s="117" t="s">
        <v>4686</v>
      </c>
      <c r="AS4247" s="117">
        <v>4319737</v>
      </c>
      <c r="AT4247" s="117"/>
      <c r="AU4247" s="117"/>
    </row>
    <row r="4248" spans="43:47" ht="30" customHeight="1">
      <c r="AQ4248" s="117" t="s">
        <v>77</v>
      </c>
      <c r="AR4248" s="117" t="s">
        <v>4690</v>
      </c>
      <c r="AS4248" s="117">
        <v>4319752</v>
      </c>
      <c r="AT4248" s="117"/>
      <c r="AU4248" s="117"/>
    </row>
    <row r="4249" spans="43:47" ht="30" customHeight="1">
      <c r="AQ4249" s="117" t="s">
        <v>77</v>
      </c>
      <c r="AR4249" s="117" t="s">
        <v>4693</v>
      </c>
      <c r="AS4249" s="117">
        <v>4319802</v>
      </c>
      <c r="AT4249" s="117"/>
      <c r="AU4249" s="117"/>
    </row>
    <row r="4250" spans="43:47" ht="30" customHeight="1">
      <c r="AQ4250" s="117" t="s">
        <v>77</v>
      </c>
      <c r="AR4250" s="117" t="s">
        <v>4696</v>
      </c>
      <c r="AS4250" s="117">
        <v>4319901</v>
      </c>
      <c r="AT4250" s="117"/>
      <c r="AU4250" s="117"/>
    </row>
    <row r="4251" spans="43:47" ht="30" customHeight="1">
      <c r="AQ4251" s="117" t="s">
        <v>77</v>
      </c>
      <c r="AR4251" s="117" t="s">
        <v>4699</v>
      </c>
      <c r="AS4251" s="117">
        <v>4320008</v>
      </c>
      <c r="AT4251" s="117"/>
      <c r="AU4251" s="117"/>
    </row>
    <row r="4252" spans="43:47" ht="30" customHeight="1">
      <c r="AQ4252" s="117" t="s">
        <v>77</v>
      </c>
      <c r="AR4252" s="117" t="s">
        <v>4448</v>
      </c>
      <c r="AS4252" s="117">
        <v>4320107</v>
      </c>
      <c r="AT4252" s="117"/>
      <c r="AU4252" s="117"/>
    </row>
    <row r="4253" spans="43:47" ht="30" customHeight="1">
      <c r="AQ4253" s="117" t="s">
        <v>77</v>
      </c>
      <c r="AR4253" s="117" t="s">
        <v>4704</v>
      </c>
      <c r="AS4253" s="117">
        <v>4320206</v>
      </c>
      <c r="AT4253" s="117"/>
      <c r="AU4253" s="117"/>
    </row>
    <row r="4254" spans="43:47" ht="30" customHeight="1">
      <c r="AQ4254" s="117" t="s">
        <v>77</v>
      </c>
      <c r="AR4254" s="117" t="s">
        <v>4707</v>
      </c>
      <c r="AS4254" s="117">
        <v>4320230</v>
      </c>
      <c r="AT4254" s="117"/>
      <c r="AU4254" s="117"/>
    </row>
    <row r="4255" spans="43:47" ht="30" customHeight="1">
      <c r="AQ4255" s="117" t="s">
        <v>77</v>
      </c>
      <c r="AR4255" s="117" t="s">
        <v>4710</v>
      </c>
      <c r="AS4255" s="117">
        <v>4320263</v>
      </c>
      <c r="AT4255" s="117"/>
      <c r="AU4255" s="117"/>
    </row>
    <row r="4256" spans="43:47" ht="30" customHeight="1">
      <c r="AQ4256" s="117" t="s">
        <v>77</v>
      </c>
      <c r="AR4256" s="117" t="s">
        <v>4713</v>
      </c>
      <c r="AS4256" s="117">
        <v>4320305</v>
      </c>
      <c r="AT4256" s="117"/>
      <c r="AU4256" s="117"/>
    </row>
    <row r="4257" spans="43:47" ht="30" customHeight="1">
      <c r="AQ4257" s="117" t="s">
        <v>77</v>
      </c>
      <c r="AR4257" s="117" t="s">
        <v>4716</v>
      </c>
      <c r="AS4257" s="117">
        <v>4320321</v>
      </c>
      <c r="AT4257" s="117"/>
      <c r="AU4257" s="117"/>
    </row>
    <row r="4258" spans="43:47" ht="30" customHeight="1">
      <c r="AQ4258" s="117" t="s">
        <v>77</v>
      </c>
      <c r="AR4258" s="117" t="s">
        <v>4719</v>
      </c>
      <c r="AS4258" s="117">
        <v>4320354</v>
      </c>
      <c r="AT4258" s="117"/>
      <c r="AU4258" s="117"/>
    </row>
    <row r="4259" spans="43:47" ht="30" customHeight="1">
      <c r="AQ4259" s="117" t="s">
        <v>77</v>
      </c>
      <c r="AR4259" s="117" t="s">
        <v>4722</v>
      </c>
      <c r="AS4259" s="117">
        <v>4320404</v>
      </c>
      <c r="AT4259" s="117"/>
      <c r="AU4259" s="117"/>
    </row>
    <row r="4260" spans="43:47" ht="30" customHeight="1">
      <c r="AQ4260" s="117" t="s">
        <v>77</v>
      </c>
      <c r="AR4260" s="117" t="s">
        <v>4724</v>
      </c>
      <c r="AS4260" s="117">
        <v>4320453</v>
      </c>
      <c r="AT4260" s="117"/>
      <c r="AU4260" s="117"/>
    </row>
    <row r="4261" spans="43:47" ht="30" customHeight="1">
      <c r="AQ4261" s="117" t="s">
        <v>77</v>
      </c>
      <c r="AR4261" s="117" t="s">
        <v>4726</v>
      </c>
      <c r="AS4261" s="117">
        <v>4320503</v>
      </c>
      <c r="AT4261" s="117"/>
      <c r="AU4261" s="117"/>
    </row>
    <row r="4262" spans="43:47" ht="30" customHeight="1">
      <c r="AQ4262" s="117" t="s">
        <v>77</v>
      </c>
      <c r="AR4262" s="117" t="s">
        <v>4729</v>
      </c>
      <c r="AS4262" s="117">
        <v>4320552</v>
      </c>
      <c r="AT4262" s="117"/>
      <c r="AU4262" s="117"/>
    </row>
    <row r="4263" spans="43:47" ht="30" customHeight="1">
      <c r="AQ4263" s="117" t="s">
        <v>77</v>
      </c>
      <c r="AR4263" s="117" t="s">
        <v>4732</v>
      </c>
      <c r="AS4263" s="117">
        <v>4320578</v>
      </c>
      <c r="AT4263" s="117"/>
      <c r="AU4263" s="117"/>
    </row>
    <row r="4264" spans="43:47" ht="30" customHeight="1">
      <c r="AQ4264" s="117" t="s">
        <v>77</v>
      </c>
      <c r="AR4264" s="117" t="s">
        <v>4734</v>
      </c>
      <c r="AS4264" s="117">
        <v>4320602</v>
      </c>
      <c r="AT4264" s="117"/>
      <c r="AU4264" s="117"/>
    </row>
    <row r="4265" spans="43:47" ht="30" customHeight="1">
      <c r="AQ4265" s="117" t="s">
        <v>77</v>
      </c>
      <c r="AR4265" s="117" t="s">
        <v>4736</v>
      </c>
      <c r="AS4265" s="117">
        <v>4320651</v>
      </c>
      <c r="AT4265" s="117"/>
      <c r="AU4265" s="117"/>
    </row>
    <row r="4266" spans="43:47" ht="30" customHeight="1">
      <c r="AQ4266" s="117" t="s">
        <v>77</v>
      </c>
      <c r="AR4266" s="117" t="s">
        <v>4739</v>
      </c>
      <c r="AS4266" s="117">
        <v>4320677</v>
      </c>
      <c r="AT4266" s="117"/>
      <c r="AU4266" s="117"/>
    </row>
    <row r="4267" spans="43:47" ht="30" customHeight="1">
      <c r="AQ4267" s="117" t="s">
        <v>77</v>
      </c>
      <c r="AR4267" s="117" t="s">
        <v>4534</v>
      </c>
      <c r="AS4267" s="117">
        <v>4320701</v>
      </c>
      <c r="AT4267" s="117"/>
      <c r="AU4267" s="117"/>
    </row>
    <row r="4268" spans="43:47" ht="30" customHeight="1">
      <c r="AQ4268" s="117" t="s">
        <v>77</v>
      </c>
      <c r="AR4268" s="117" t="s">
        <v>3561</v>
      </c>
      <c r="AS4268" s="117">
        <v>4320800</v>
      </c>
      <c r="AT4268" s="117"/>
      <c r="AU4268" s="117"/>
    </row>
    <row r="4269" spans="43:47" ht="30" customHeight="1">
      <c r="AQ4269" s="117" t="s">
        <v>77</v>
      </c>
      <c r="AR4269" s="117" t="s">
        <v>4746</v>
      </c>
      <c r="AS4269" s="117">
        <v>4320859</v>
      </c>
      <c r="AT4269" s="117"/>
      <c r="AU4269" s="117"/>
    </row>
    <row r="4270" spans="43:47" ht="30" customHeight="1">
      <c r="AQ4270" s="117" t="s">
        <v>77</v>
      </c>
      <c r="AR4270" s="117" t="s">
        <v>4497</v>
      </c>
      <c r="AS4270" s="117">
        <v>4320909</v>
      </c>
      <c r="AT4270" s="117"/>
      <c r="AU4270" s="117"/>
    </row>
    <row r="4271" spans="43:47" ht="30" customHeight="1">
      <c r="AQ4271" s="117" t="s">
        <v>77</v>
      </c>
      <c r="AR4271" s="117" t="s">
        <v>4751</v>
      </c>
      <c r="AS4271" s="117">
        <v>4321006</v>
      </c>
      <c r="AT4271" s="117"/>
      <c r="AU4271" s="117"/>
    </row>
    <row r="4272" spans="43:47" ht="30" customHeight="1">
      <c r="AQ4272" s="117" t="s">
        <v>77</v>
      </c>
      <c r="AR4272" s="117" t="s">
        <v>4754</v>
      </c>
      <c r="AS4272" s="117">
        <v>4321105</v>
      </c>
      <c r="AT4272" s="117"/>
      <c r="AU4272" s="117"/>
    </row>
    <row r="4273" spans="43:47" ht="30" customHeight="1">
      <c r="AQ4273" s="117" t="s">
        <v>77</v>
      </c>
      <c r="AR4273" s="117" t="s">
        <v>4757</v>
      </c>
      <c r="AS4273" s="117">
        <v>4321204</v>
      </c>
      <c r="AT4273" s="117"/>
      <c r="AU4273" s="117"/>
    </row>
    <row r="4274" spans="43:47" ht="30" customHeight="1">
      <c r="AQ4274" s="117" t="s">
        <v>77</v>
      </c>
      <c r="AR4274" s="117" t="s">
        <v>4760</v>
      </c>
      <c r="AS4274" s="117">
        <v>4321303</v>
      </c>
      <c r="AT4274" s="117"/>
      <c r="AU4274" s="117"/>
    </row>
    <row r="4275" spans="43:47" ht="30" customHeight="1">
      <c r="AQ4275" s="117" t="s">
        <v>77</v>
      </c>
      <c r="AR4275" s="117" t="s">
        <v>4763</v>
      </c>
      <c r="AS4275" s="117">
        <v>4321329</v>
      </c>
      <c r="AT4275" s="117"/>
      <c r="AU4275" s="117"/>
    </row>
    <row r="4276" spans="43:47" ht="30" customHeight="1">
      <c r="AQ4276" s="117" t="s">
        <v>77</v>
      </c>
      <c r="AR4276" s="117" t="s">
        <v>3618</v>
      </c>
      <c r="AS4276" s="117">
        <v>4321352</v>
      </c>
      <c r="AT4276" s="117"/>
      <c r="AU4276" s="117"/>
    </row>
    <row r="4277" spans="43:47" ht="30" customHeight="1">
      <c r="AQ4277" s="117" t="s">
        <v>77</v>
      </c>
      <c r="AR4277" s="117" t="s">
        <v>4766</v>
      </c>
      <c r="AS4277" s="117">
        <v>4321402</v>
      </c>
      <c r="AT4277" s="117"/>
      <c r="AU4277" s="117"/>
    </row>
    <row r="4278" spans="43:47" ht="30" customHeight="1">
      <c r="AQ4278" s="117" t="s">
        <v>77</v>
      </c>
      <c r="AR4278" s="117" t="s">
        <v>4769</v>
      </c>
      <c r="AS4278" s="117">
        <v>4321436</v>
      </c>
      <c r="AT4278" s="117"/>
      <c r="AU4278" s="117"/>
    </row>
    <row r="4279" spans="43:47" ht="30" customHeight="1">
      <c r="AQ4279" s="117" t="s">
        <v>77</v>
      </c>
      <c r="AR4279" s="117" t="s">
        <v>4772</v>
      </c>
      <c r="AS4279" s="117">
        <v>4321451</v>
      </c>
      <c r="AT4279" s="117"/>
      <c r="AU4279" s="117"/>
    </row>
    <row r="4280" spans="43:47" ht="30" customHeight="1">
      <c r="AQ4280" s="117" t="s">
        <v>77</v>
      </c>
      <c r="AR4280" s="117" t="s">
        <v>4775</v>
      </c>
      <c r="AS4280" s="117">
        <v>4321469</v>
      </c>
      <c r="AT4280" s="117"/>
      <c r="AU4280" s="117"/>
    </row>
    <row r="4281" spans="43:47" ht="30" customHeight="1">
      <c r="AQ4281" s="117" t="s">
        <v>77</v>
      </c>
      <c r="AR4281" s="117" t="s">
        <v>4778</v>
      </c>
      <c r="AS4281" s="117">
        <v>4321477</v>
      </c>
      <c r="AT4281" s="117"/>
      <c r="AU4281" s="117"/>
    </row>
    <row r="4282" spans="43:47" ht="30" customHeight="1">
      <c r="AQ4282" s="117" t="s">
        <v>77</v>
      </c>
      <c r="AR4282" s="117" t="s">
        <v>4781</v>
      </c>
      <c r="AS4282" s="117">
        <v>4321493</v>
      </c>
      <c r="AT4282" s="117"/>
      <c r="AU4282" s="117"/>
    </row>
    <row r="4283" spans="43:47" ht="30" customHeight="1">
      <c r="AQ4283" s="117" t="s">
        <v>77</v>
      </c>
      <c r="AR4283" s="117" t="s">
        <v>4784</v>
      </c>
      <c r="AS4283" s="117">
        <v>4321501</v>
      </c>
      <c r="AT4283" s="117"/>
      <c r="AU4283" s="117"/>
    </row>
    <row r="4284" spans="43:47" ht="30" customHeight="1">
      <c r="AQ4284" s="117" t="s">
        <v>77</v>
      </c>
      <c r="AR4284" s="117" t="s">
        <v>4787</v>
      </c>
      <c r="AS4284" s="117">
        <v>4321600</v>
      </c>
      <c r="AT4284" s="117"/>
      <c r="AU4284" s="117"/>
    </row>
    <row r="4285" spans="43:47" ht="30" customHeight="1">
      <c r="AQ4285" s="117" t="s">
        <v>77</v>
      </c>
      <c r="AR4285" s="117" t="s">
        <v>4790</v>
      </c>
      <c r="AS4285" s="117">
        <v>4321626</v>
      </c>
      <c r="AT4285" s="117"/>
      <c r="AU4285" s="117"/>
    </row>
    <row r="4286" spans="43:47" ht="30" customHeight="1">
      <c r="AQ4286" s="117" t="s">
        <v>77</v>
      </c>
      <c r="AR4286" s="117" t="s">
        <v>4793</v>
      </c>
      <c r="AS4286" s="117">
        <v>4321634</v>
      </c>
      <c r="AT4286" s="117"/>
      <c r="AU4286" s="117"/>
    </row>
    <row r="4287" spans="43:47" ht="30" customHeight="1">
      <c r="AQ4287" s="117" t="s">
        <v>77</v>
      </c>
      <c r="AR4287" s="117" t="s">
        <v>4796</v>
      </c>
      <c r="AS4287" s="117">
        <v>4321667</v>
      </c>
      <c r="AT4287" s="117"/>
      <c r="AU4287" s="117"/>
    </row>
    <row r="4288" spans="43:47" ht="30" customHeight="1">
      <c r="AQ4288" s="117" t="s">
        <v>77</v>
      </c>
      <c r="AR4288" s="117" t="s">
        <v>4799</v>
      </c>
      <c r="AS4288" s="117">
        <v>4321709</v>
      </c>
      <c r="AT4288" s="117"/>
      <c r="AU4288" s="117"/>
    </row>
    <row r="4289" spans="43:47" ht="30" customHeight="1">
      <c r="AQ4289" s="117" t="s">
        <v>77</v>
      </c>
      <c r="AR4289" s="117" t="s">
        <v>4802</v>
      </c>
      <c r="AS4289" s="117">
        <v>4321808</v>
      </c>
      <c r="AT4289" s="117"/>
      <c r="AU4289" s="117"/>
    </row>
    <row r="4290" spans="43:47" ht="30" customHeight="1">
      <c r="AQ4290" s="117" t="s">
        <v>77</v>
      </c>
      <c r="AR4290" s="117" t="s">
        <v>4805</v>
      </c>
      <c r="AS4290" s="117">
        <v>4321832</v>
      </c>
      <c r="AT4290" s="117"/>
      <c r="AU4290" s="117"/>
    </row>
    <row r="4291" spans="43:47" ht="30" customHeight="1">
      <c r="AQ4291" s="117" t="s">
        <v>77</v>
      </c>
      <c r="AR4291" s="117" t="s">
        <v>4808</v>
      </c>
      <c r="AS4291" s="117">
        <v>4321857</v>
      </c>
      <c r="AT4291" s="117"/>
      <c r="AU4291" s="117"/>
    </row>
    <row r="4292" spans="43:47" ht="30" customHeight="1">
      <c r="AQ4292" s="117" t="s">
        <v>77</v>
      </c>
      <c r="AR4292" s="117" t="s">
        <v>4811</v>
      </c>
      <c r="AS4292" s="117">
        <v>4321907</v>
      </c>
      <c r="AT4292" s="117"/>
      <c r="AU4292" s="117"/>
    </row>
    <row r="4293" spans="43:47" ht="30" customHeight="1">
      <c r="AQ4293" s="117" t="s">
        <v>77</v>
      </c>
      <c r="AR4293" s="117" t="s">
        <v>4814</v>
      </c>
      <c r="AS4293" s="117">
        <v>4321956</v>
      </c>
      <c r="AT4293" s="117"/>
      <c r="AU4293" s="117"/>
    </row>
    <row r="4294" spans="43:47" ht="30" customHeight="1">
      <c r="AQ4294" s="117" t="s">
        <v>77</v>
      </c>
      <c r="AR4294" s="117" t="s">
        <v>3240</v>
      </c>
      <c r="AS4294" s="117">
        <v>4322004</v>
      </c>
      <c r="AT4294" s="117"/>
      <c r="AU4294" s="117"/>
    </row>
    <row r="4295" spans="43:47" ht="30" customHeight="1">
      <c r="AQ4295" s="117" t="s">
        <v>77</v>
      </c>
      <c r="AR4295" s="117" t="s">
        <v>4818</v>
      </c>
      <c r="AS4295" s="117">
        <v>4322103</v>
      </c>
      <c r="AT4295" s="117"/>
      <c r="AU4295" s="117"/>
    </row>
    <row r="4296" spans="43:47" ht="30" customHeight="1">
      <c r="AQ4296" s="117" t="s">
        <v>77</v>
      </c>
      <c r="AR4296" s="117" t="s">
        <v>4821</v>
      </c>
      <c r="AS4296" s="117">
        <v>4322152</v>
      </c>
      <c r="AT4296" s="117"/>
      <c r="AU4296" s="117"/>
    </row>
    <row r="4297" spans="43:47" ht="30" customHeight="1">
      <c r="AQ4297" s="117" t="s">
        <v>77</v>
      </c>
      <c r="AR4297" s="117" t="s">
        <v>4824</v>
      </c>
      <c r="AS4297" s="117">
        <v>4322186</v>
      </c>
      <c r="AT4297" s="117"/>
      <c r="AU4297" s="117"/>
    </row>
    <row r="4298" spans="43:47" ht="30" customHeight="1">
      <c r="AQ4298" s="117" t="s">
        <v>77</v>
      </c>
      <c r="AR4298" s="117" t="s">
        <v>4827</v>
      </c>
      <c r="AS4298" s="117">
        <v>4322202</v>
      </c>
      <c r="AT4298" s="117"/>
      <c r="AU4298" s="117"/>
    </row>
    <row r="4299" spans="43:47" ht="30" customHeight="1">
      <c r="AQ4299" s="117" t="s">
        <v>77</v>
      </c>
      <c r="AR4299" s="117" t="s">
        <v>4830</v>
      </c>
      <c r="AS4299" s="117">
        <v>4322251</v>
      </c>
      <c r="AT4299" s="117"/>
      <c r="AU4299" s="117"/>
    </row>
    <row r="4300" spans="43:47" ht="30" customHeight="1">
      <c r="AQ4300" s="117" t="s">
        <v>77</v>
      </c>
      <c r="AR4300" s="117" t="s">
        <v>4833</v>
      </c>
      <c r="AS4300" s="117">
        <v>4322301</v>
      </c>
      <c r="AT4300" s="117"/>
      <c r="AU4300" s="117"/>
    </row>
    <row r="4301" spans="43:47" ht="30" customHeight="1">
      <c r="AQ4301" s="117" t="s">
        <v>77</v>
      </c>
      <c r="AR4301" s="117" t="s">
        <v>4836</v>
      </c>
      <c r="AS4301" s="117">
        <v>4322327</v>
      </c>
      <c r="AT4301" s="117"/>
      <c r="AU4301" s="117"/>
    </row>
    <row r="4302" spans="43:47" ht="30" customHeight="1">
      <c r="AQ4302" s="117" t="s">
        <v>77</v>
      </c>
      <c r="AR4302" s="117" t="s">
        <v>4839</v>
      </c>
      <c r="AS4302" s="117">
        <v>4322343</v>
      </c>
      <c r="AT4302" s="117"/>
      <c r="AU4302" s="117"/>
    </row>
    <row r="4303" spans="43:47" ht="30" customHeight="1">
      <c r="AQ4303" s="117" t="s">
        <v>77</v>
      </c>
      <c r="AR4303" s="117" t="s">
        <v>4842</v>
      </c>
      <c r="AS4303" s="117">
        <v>4322350</v>
      </c>
      <c r="AT4303" s="117"/>
      <c r="AU4303" s="117"/>
    </row>
    <row r="4304" spans="43:47" ht="30" customHeight="1">
      <c r="AQ4304" s="117" t="s">
        <v>77</v>
      </c>
      <c r="AR4304" s="117" t="s">
        <v>4845</v>
      </c>
      <c r="AS4304" s="117">
        <v>4322376</v>
      </c>
      <c r="AT4304" s="117"/>
      <c r="AU4304" s="117"/>
    </row>
    <row r="4305" spans="43:47" ht="30" customHeight="1">
      <c r="AQ4305" s="117" t="s">
        <v>77</v>
      </c>
      <c r="AR4305" s="117" t="s">
        <v>4848</v>
      </c>
      <c r="AS4305" s="117">
        <v>4322400</v>
      </c>
      <c r="AT4305" s="117"/>
      <c r="AU4305" s="117"/>
    </row>
    <row r="4306" spans="43:47" ht="30" customHeight="1">
      <c r="AQ4306" s="117" t="s">
        <v>77</v>
      </c>
      <c r="AR4306" s="117" t="s">
        <v>4851</v>
      </c>
      <c r="AS4306" s="117">
        <v>4322509</v>
      </c>
      <c r="AT4306" s="117"/>
      <c r="AU4306" s="117"/>
    </row>
    <row r="4307" spans="43:47" ht="30" customHeight="1">
      <c r="AQ4307" s="117" t="s">
        <v>77</v>
      </c>
      <c r="AR4307" s="117" t="s">
        <v>4854</v>
      </c>
      <c r="AS4307" s="117">
        <v>4322533</v>
      </c>
      <c r="AT4307" s="117"/>
      <c r="AU4307" s="117"/>
    </row>
    <row r="4308" spans="43:47" ht="30" customHeight="1">
      <c r="AQ4308" s="117" t="s">
        <v>77</v>
      </c>
      <c r="AR4308" s="117" t="s">
        <v>4857</v>
      </c>
      <c r="AS4308" s="117">
        <v>4322541</v>
      </c>
      <c r="AT4308" s="117"/>
      <c r="AU4308" s="117"/>
    </row>
    <row r="4309" spans="43:47" ht="30" customHeight="1">
      <c r="AQ4309" s="117" t="s">
        <v>77</v>
      </c>
      <c r="AR4309" s="117" t="s">
        <v>4860</v>
      </c>
      <c r="AS4309" s="117">
        <v>4322525</v>
      </c>
      <c r="AT4309" s="117"/>
      <c r="AU4309" s="117"/>
    </row>
    <row r="4310" spans="43:47" ht="30" customHeight="1">
      <c r="AQ4310" s="117" t="s">
        <v>77</v>
      </c>
      <c r="AR4310" s="117" t="s">
        <v>4863</v>
      </c>
      <c r="AS4310" s="117">
        <v>4322558</v>
      </c>
      <c r="AT4310" s="117"/>
      <c r="AU4310" s="117"/>
    </row>
    <row r="4311" spans="43:47" ht="30" customHeight="1">
      <c r="AQ4311" s="117" t="s">
        <v>77</v>
      </c>
      <c r="AR4311" s="117" t="s">
        <v>4866</v>
      </c>
      <c r="AS4311" s="117">
        <v>4322608</v>
      </c>
      <c r="AT4311" s="117"/>
      <c r="AU4311" s="117"/>
    </row>
    <row r="4312" spans="43:47" ht="30" customHeight="1">
      <c r="AQ4312" s="117" t="s">
        <v>77</v>
      </c>
      <c r="AR4312" s="117" t="s">
        <v>3116</v>
      </c>
      <c r="AS4312" s="117">
        <v>4322707</v>
      </c>
      <c r="AT4312" s="117"/>
      <c r="AU4312" s="117"/>
    </row>
    <row r="4313" spans="43:47" ht="30" customHeight="1">
      <c r="AQ4313" s="117" t="s">
        <v>77</v>
      </c>
      <c r="AR4313" s="117" t="s">
        <v>4870</v>
      </c>
      <c r="AS4313" s="117">
        <v>4322806</v>
      </c>
      <c r="AT4313" s="117"/>
      <c r="AU4313" s="117"/>
    </row>
    <row r="4314" spans="43:47" ht="30" customHeight="1">
      <c r="AQ4314" s="117" t="s">
        <v>77</v>
      </c>
      <c r="AR4314" s="117" t="s">
        <v>4873</v>
      </c>
      <c r="AS4314" s="117">
        <v>4322855</v>
      </c>
      <c r="AT4314" s="117"/>
      <c r="AU4314" s="117"/>
    </row>
    <row r="4315" spans="43:47" ht="30" customHeight="1">
      <c r="AQ4315" s="117" t="s">
        <v>77</v>
      </c>
      <c r="AR4315" s="117" t="s">
        <v>4876</v>
      </c>
      <c r="AS4315" s="117">
        <v>4322905</v>
      </c>
      <c r="AT4315" s="117"/>
      <c r="AU4315" s="117"/>
    </row>
    <row r="4316" spans="43:47" ht="30" customHeight="1">
      <c r="AQ4316" s="117" t="s">
        <v>77</v>
      </c>
      <c r="AR4316" s="117" t="s">
        <v>4879</v>
      </c>
      <c r="AS4316" s="117">
        <v>4323002</v>
      </c>
      <c r="AT4316" s="117"/>
      <c r="AU4316" s="117"/>
    </row>
    <row r="4317" spans="43:47" ht="30" customHeight="1">
      <c r="AQ4317" s="117" t="s">
        <v>77</v>
      </c>
      <c r="AR4317" s="117" t="s">
        <v>4882</v>
      </c>
      <c r="AS4317" s="117">
        <v>4323101</v>
      </c>
      <c r="AT4317" s="117"/>
      <c r="AU4317" s="117"/>
    </row>
    <row r="4318" spans="43:47" ht="30" customHeight="1">
      <c r="AQ4318" s="117" t="s">
        <v>77</v>
      </c>
      <c r="AR4318" s="117" t="s">
        <v>4885</v>
      </c>
      <c r="AS4318" s="117">
        <v>4323200</v>
      </c>
      <c r="AT4318" s="117"/>
      <c r="AU4318" s="117"/>
    </row>
    <row r="4319" spans="43:47" ht="30" customHeight="1">
      <c r="AQ4319" s="117" t="s">
        <v>77</v>
      </c>
      <c r="AR4319" s="117" t="s">
        <v>4888</v>
      </c>
      <c r="AS4319" s="117">
        <v>4323309</v>
      </c>
      <c r="AT4319" s="117"/>
      <c r="AU4319" s="117"/>
    </row>
    <row r="4320" spans="43:47" ht="30" customHeight="1">
      <c r="AQ4320" s="117" t="s">
        <v>77</v>
      </c>
      <c r="AR4320" s="117" t="s">
        <v>4891</v>
      </c>
      <c r="AS4320" s="117">
        <v>4323358</v>
      </c>
      <c r="AT4320" s="117"/>
      <c r="AU4320" s="117"/>
    </row>
    <row r="4321" spans="43:47" ht="30" customHeight="1">
      <c r="AQ4321" s="117" t="s">
        <v>77</v>
      </c>
      <c r="AR4321" s="117" t="s">
        <v>4894</v>
      </c>
      <c r="AS4321" s="117">
        <v>4323408</v>
      </c>
      <c r="AT4321" s="117"/>
      <c r="AU4321" s="117"/>
    </row>
    <row r="4322" spans="43:47" ht="30" customHeight="1">
      <c r="AQ4322" s="117" t="s">
        <v>77</v>
      </c>
      <c r="AR4322" s="117" t="s">
        <v>4897</v>
      </c>
      <c r="AS4322" s="117">
        <v>4323457</v>
      </c>
      <c r="AT4322" s="117"/>
      <c r="AU4322" s="117"/>
    </row>
    <row r="4323" spans="43:47" ht="30" customHeight="1">
      <c r="AQ4323" s="117" t="s">
        <v>77</v>
      </c>
      <c r="AR4323" s="117" t="s">
        <v>4900</v>
      </c>
      <c r="AS4323" s="117">
        <v>4323507</v>
      </c>
      <c r="AT4323" s="117"/>
      <c r="AU4323" s="117"/>
    </row>
    <row r="4324" spans="43:47" ht="30" customHeight="1">
      <c r="AQ4324" s="117" t="s">
        <v>77</v>
      </c>
      <c r="AR4324" s="117" t="s">
        <v>4903</v>
      </c>
      <c r="AS4324" s="117">
        <v>4323606</v>
      </c>
      <c r="AT4324" s="117"/>
      <c r="AU4324" s="117"/>
    </row>
    <row r="4325" spans="43:47" ht="30" customHeight="1">
      <c r="AQ4325" s="117" t="s">
        <v>77</v>
      </c>
      <c r="AR4325" s="117" t="s">
        <v>4906</v>
      </c>
      <c r="AS4325" s="117">
        <v>4323705</v>
      </c>
      <c r="AT4325" s="117"/>
      <c r="AU4325" s="117"/>
    </row>
    <row r="4326" spans="43:47" ht="30" customHeight="1">
      <c r="AQ4326" s="117" t="s">
        <v>77</v>
      </c>
      <c r="AR4326" s="117" t="s">
        <v>4908</v>
      </c>
      <c r="AS4326" s="117">
        <v>4323754</v>
      </c>
      <c r="AT4326" s="117"/>
      <c r="AU4326" s="117"/>
    </row>
    <row r="4327" spans="43:47" ht="30" customHeight="1">
      <c r="AQ4327" s="117" t="s">
        <v>77</v>
      </c>
      <c r="AR4327" s="117" t="s">
        <v>4911</v>
      </c>
      <c r="AS4327" s="117">
        <v>4323770</v>
      </c>
      <c r="AT4327" s="117"/>
      <c r="AU4327" s="117"/>
    </row>
    <row r="4328" spans="43:47" ht="30" customHeight="1">
      <c r="AQ4328" s="117" t="s">
        <v>77</v>
      </c>
      <c r="AR4328" s="117" t="s">
        <v>4914</v>
      </c>
      <c r="AS4328" s="117">
        <v>4323804</v>
      </c>
      <c r="AT4328" s="117"/>
      <c r="AU4328" s="117"/>
    </row>
    <row r="4329" spans="43:47" ht="30" customHeight="1">
      <c r="AQ4329" s="117" t="s">
        <v>79</v>
      </c>
      <c r="AR4329" s="117" t="s">
        <v>111</v>
      </c>
      <c r="AS4329" s="117">
        <v>4200051</v>
      </c>
      <c r="AT4329" s="117"/>
      <c r="AU4329" s="117"/>
    </row>
    <row r="4330" spans="43:47" ht="30" customHeight="1">
      <c r="AQ4330" s="117" t="s">
        <v>79</v>
      </c>
      <c r="AR4330" s="117" t="s">
        <v>137</v>
      </c>
      <c r="AS4330" s="117">
        <v>4200101</v>
      </c>
      <c r="AT4330" s="117"/>
      <c r="AU4330" s="117"/>
    </row>
    <row r="4331" spans="43:47" ht="30" customHeight="1">
      <c r="AQ4331" s="117" t="s">
        <v>79</v>
      </c>
      <c r="AR4331" s="117" t="s">
        <v>162</v>
      </c>
      <c r="AS4331" s="117">
        <v>4200200</v>
      </c>
      <c r="AT4331" s="117"/>
      <c r="AU4331" s="117"/>
    </row>
    <row r="4332" spans="43:47" ht="30" customHeight="1">
      <c r="AQ4332" s="117" t="s">
        <v>79</v>
      </c>
      <c r="AR4332" s="117" t="s">
        <v>188</v>
      </c>
      <c r="AS4332" s="117">
        <v>4200309</v>
      </c>
      <c r="AT4332" s="117"/>
      <c r="AU4332" s="117"/>
    </row>
    <row r="4333" spans="43:47" ht="30" customHeight="1">
      <c r="AQ4333" s="117" t="s">
        <v>79</v>
      </c>
      <c r="AR4333" s="117" t="s">
        <v>214</v>
      </c>
      <c r="AS4333" s="117">
        <v>4200408</v>
      </c>
      <c r="AT4333" s="117"/>
      <c r="AU4333" s="117"/>
    </row>
    <row r="4334" spans="43:47" ht="30" customHeight="1">
      <c r="AQ4334" s="117" t="s">
        <v>79</v>
      </c>
      <c r="AR4334" s="117" t="s">
        <v>238</v>
      </c>
      <c r="AS4334" s="117">
        <v>4200507</v>
      </c>
      <c r="AT4334" s="117"/>
      <c r="AU4334" s="117"/>
    </row>
    <row r="4335" spans="43:47" ht="30" customHeight="1">
      <c r="AQ4335" s="117" t="s">
        <v>79</v>
      </c>
      <c r="AR4335" s="117" t="s">
        <v>263</v>
      </c>
      <c r="AS4335" s="117">
        <v>4200556</v>
      </c>
      <c r="AT4335" s="117"/>
      <c r="AU4335" s="117"/>
    </row>
    <row r="4336" spans="43:47" ht="30" customHeight="1">
      <c r="AQ4336" s="117" t="s">
        <v>79</v>
      </c>
      <c r="AR4336" s="117" t="s">
        <v>289</v>
      </c>
      <c r="AS4336" s="117">
        <v>4200606</v>
      </c>
      <c r="AT4336" s="117"/>
      <c r="AU4336" s="117"/>
    </row>
    <row r="4337" spans="43:47" ht="30" customHeight="1">
      <c r="AQ4337" s="117" t="s">
        <v>79</v>
      </c>
      <c r="AR4337" s="117" t="s">
        <v>315</v>
      </c>
      <c r="AS4337" s="117">
        <v>4200705</v>
      </c>
      <c r="AT4337" s="117"/>
      <c r="AU4337" s="117"/>
    </row>
    <row r="4338" spans="43:47" ht="30" customHeight="1">
      <c r="AQ4338" s="117" t="s">
        <v>79</v>
      </c>
      <c r="AR4338" s="117" t="s">
        <v>340</v>
      </c>
      <c r="AS4338" s="117">
        <v>4200754</v>
      </c>
      <c r="AT4338" s="117"/>
      <c r="AU4338" s="117"/>
    </row>
    <row r="4339" spans="43:47" ht="30" customHeight="1">
      <c r="AQ4339" s="117" t="s">
        <v>79</v>
      </c>
      <c r="AR4339" s="117" t="s">
        <v>248</v>
      </c>
      <c r="AS4339" s="117">
        <v>4200804</v>
      </c>
      <c r="AT4339" s="117"/>
      <c r="AU4339" s="117"/>
    </row>
    <row r="4340" spans="43:47" ht="30" customHeight="1">
      <c r="AQ4340" s="117" t="s">
        <v>79</v>
      </c>
      <c r="AR4340" s="117" t="s">
        <v>389</v>
      </c>
      <c r="AS4340" s="117">
        <v>4200903</v>
      </c>
      <c r="AT4340" s="117"/>
      <c r="AU4340" s="117"/>
    </row>
    <row r="4341" spans="43:47" ht="30" customHeight="1">
      <c r="AQ4341" s="117" t="s">
        <v>79</v>
      </c>
      <c r="AR4341" s="117" t="s">
        <v>415</v>
      </c>
      <c r="AS4341" s="117">
        <v>4201000</v>
      </c>
      <c r="AT4341" s="117"/>
      <c r="AU4341" s="117"/>
    </row>
    <row r="4342" spans="43:47" ht="30" customHeight="1">
      <c r="AQ4342" s="117" t="s">
        <v>79</v>
      </c>
      <c r="AR4342" s="117" t="s">
        <v>440</v>
      </c>
      <c r="AS4342" s="117">
        <v>4201109</v>
      </c>
      <c r="AT4342" s="117"/>
      <c r="AU4342" s="117"/>
    </row>
    <row r="4343" spans="43:47" ht="30" customHeight="1">
      <c r="AQ4343" s="117" t="s">
        <v>79</v>
      </c>
      <c r="AR4343" s="117" t="s">
        <v>465</v>
      </c>
      <c r="AS4343" s="117">
        <v>4201208</v>
      </c>
      <c r="AT4343" s="117"/>
      <c r="AU4343" s="117"/>
    </row>
    <row r="4344" spans="43:47" ht="30" customHeight="1">
      <c r="AQ4344" s="117" t="s">
        <v>79</v>
      </c>
      <c r="AR4344" s="117" t="s">
        <v>490</v>
      </c>
      <c r="AS4344" s="117">
        <v>4201257</v>
      </c>
      <c r="AT4344" s="117"/>
      <c r="AU4344" s="117"/>
    </row>
    <row r="4345" spans="43:47" ht="30" customHeight="1">
      <c r="AQ4345" s="117" t="s">
        <v>79</v>
      </c>
      <c r="AR4345" s="117" t="s">
        <v>514</v>
      </c>
      <c r="AS4345" s="117">
        <v>4201273</v>
      </c>
      <c r="AT4345" s="117"/>
      <c r="AU4345" s="117"/>
    </row>
    <row r="4346" spans="43:47" ht="30" customHeight="1">
      <c r="AQ4346" s="117" t="s">
        <v>79</v>
      </c>
      <c r="AR4346" s="117" t="s">
        <v>537</v>
      </c>
      <c r="AS4346" s="117">
        <v>4201307</v>
      </c>
      <c r="AT4346" s="117"/>
      <c r="AU4346" s="117"/>
    </row>
    <row r="4347" spans="43:47" ht="30" customHeight="1">
      <c r="AQ4347" s="117" t="s">
        <v>79</v>
      </c>
      <c r="AR4347" s="117" t="s">
        <v>560</v>
      </c>
      <c r="AS4347" s="117">
        <v>4201406</v>
      </c>
      <c r="AT4347" s="117"/>
      <c r="AU4347" s="117"/>
    </row>
    <row r="4348" spans="43:47" ht="30" customHeight="1">
      <c r="AQ4348" s="117" t="s">
        <v>79</v>
      </c>
      <c r="AR4348" s="117" t="s">
        <v>583</v>
      </c>
      <c r="AS4348" s="117">
        <v>4201505</v>
      </c>
      <c r="AT4348" s="117"/>
      <c r="AU4348" s="117"/>
    </row>
    <row r="4349" spans="43:47" ht="30" customHeight="1">
      <c r="AQ4349" s="117" t="s">
        <v>79</v>
      </c>
      <c r="AR4349" s="117" t="s">
        <v>606</v>
      </c>
      <c r="AS4349" s="117">
        <v>4201604</v>
      </c>
      <c r="AT4349" s="117"/>
      <c r="AU4349" s="117"/>
    </row>
    <row r="4350" spans="43:47" ht="30" customHeight="1">
      <c r="AQ4350" s="117" t="s">
        <v>79</v>
      </c>
      <c r="AR4350" s="117" t="s">
        <v>629</v>
      </c>
      <c r="AS4350" s="117">
        <v>4201653</v>
      </c>
      <c r="AT4350" s="117"/>
      <c r="AU4350" s="117"/>
    </row>
    <row r="4351" spans="43:47" ht="30" customHeight="1">
      <c r="AQ4351" s="117" t="s">
        <v>79</v>
      </c>
      <c r="AR4351" s="117" t="s">
        <v>649</v>
      </c>
      <c r="AS4351" s="117">
        <v>4201703</v>
      </c>
      <c r="AT4351" s="117"/>
      <c r="AU4351" s="117"/>
    </row>
    <row r="4352" spans="43:47" ht="30" customHeight="1">
      <c r="AQ4352" s="117" t="s">
        <v>79</v>
      </c>
      <c r="AR4352" s="117" t="s">
        <v>670</v>
      </c>
      <c r="AS4352" s="117">
        <v>4201802</v>
      </c>
      <c r="AT4352" s="117"/>
      <c r="AU4352" s="117"/>
    </row>
    <row r="4353" spans="43:47" ht="30" customHeight="1">
      <c r="AQ4353" s="117" t="s">
        <v>79</v>
      </c>
      <c r="AR4353" s="117" t="s">
        <v>568</v>
      </c>
      <c r="AS4353" s="117">
        <v>4201901</v>
      </c>
      <c r="AT4353" s="117"/>
      <c r="AU4353" s="117"/>
    </row>
    <row r="4354" spans="43:47" ht="30" customHeight="1">
      <c r="AQ4354" s="117" t="s">
        <v>79</v>
      </c>
      <c r="AR4354" s="117" t="s">
        <v>712</v>
      </c>
      <c r="AS4354" s="117">
        <v>4201950</v>
      </c>
      <c r="AT4354" s="117"/>
      <c r="AU4354" s="117"/>
    </row>
    <row r="4355" spans="43:47" ht="30" customHeight="1">
      <c r="AQ4355" s="117" t="s">
        <v>79</v>
      </c>
      <c r="AR4355" s="117" t="s">
        <v>734</v>
      </c>
      <c r="AS4355" s="117">
        <v>4202057</v>
      </c>
      <c r="AT4355" s="117"/>
      <c r="AU4355" s="117"/>
    </row>
    <row r="4356" spans="43:47" ht="30" customHeight="1">
      <c r="AQ4356" s="117" t="s">
        <v>79</v>
      </c>
      <c r="AR4356" s="117" t="s">
        <v>756</v>
      </c>
      <c r="AS4356" s="117">
        <v>4202008</v>
      </c>
      <c r="AT4356" s="117"/>
      <c r="AU4356" s="117"/>
    </row>
    <row r="4357" spans="43:47" ht="30" customHeight="1">
      <c r="AQ4357" s="117" t="s">
        <v>79</v>
      </c>
      <c r="AR4357" s="117" t="s">
        <v>778</v>
      </c>
      <c r="AS4357" s="117">
        <v>4202073</v>
      </c>
      <c r="AT4357" s="117"/>
      <c r="AU4357" s="117"/>
    </row>
    <row r="4358" spans="43:47" ht="30" customHeight="1">
      <c r="AQ4358" s="117" t="s">
        <v>79</v>
      </c>
      <c r="AR4358" s="117" t="s">
        <v>799</v>
      </c>
      <c r="AS4358" s="117">
        <v>4212809</v>
      </c>
      <c r="AT4358" s="117"/>
      <c r="AU4358" s="117"/>
    </row>
    <row r="4359" spans="43:47" ht="30" customHeight="1">
      <c r="AQ4359" s="117" t="s">
        <v>79</v>
      </c>
      <c r="AR4359" s="117" t="s">
        <v>820</v>
      </c>
      <c r="AS4359" s="117">
        <v>4220000</v>
      </c>
      <c r="AT4359" s="117"/>
      <c r="AU4359" s="117"/>
    </row>
    <row r="4360" spans="43:47" ht="30" customHeight="1">
      <c r="AQ4360" s="117" t="s">
        <v>79</v>
      </c>
      <c r="AR4360" s="117" t="s">
        <v>842</v>
      </c>
      <c r="AS4360" s="117">
        <v>4202081</v>
      </c>
      <c r="AT4360" s="117"/>
      <c r="AU4360" s="117"/>
    </row>
    <row r="4361" spans="43:47" ht="30" customHeight="1">
      <c r="AQ4361" s="117" t="s">
        <v>79</v>
      </c>
      <c r="AR4361" s="117" t="s">
        <v>864</v>
      </c>
      <c r="AS4361" s="117">
        <v>4202099</v>
      </c>
      <c r="AT4361" s="117"/>
      <c r="AU4361" s="117"/>
    </row>
    <row r="4362" spans="43:47" ht="30" customHeight="1">
      <c r="AQ4362" s="117" t="s">
        <v>79</v>
      </c>
      <c r="AR4362" s="117" t="s">
        <v>886</v>
      </c>
      <c r="AS4362" s="117">
        <v>4202107</v>
      </c>
      <c r="AT4362" s="117"/>
      <c r="AU4362" s="117"/>
    </row>
    <row r="4363" spans="43:47" ht="30" customHeight="1">
      <c r="AQ4363" s="117" t="s">
        <v>79</v>
      </c>
      <c r="AR4363" s="117" t="s">
        <v>909</v>
      </c>
      <c r="AS4363" s="117">
        <v>4202131</v>
      </c>
      <c r="AT4363" s="117"/>
      <c r="AU4363" s="117"/>
    </row>
    <row r="4364" spans="43:47" ht="30" customHeight="1">
      <c r="AQ4364" s="117" t="s">
        <v>79</v>
      </c>
      <c r="AR4364" s="117" t="s">
        <v>932</v>
      </c>
      <c r="AS4364" s="117">
        <v>4202156</v>
      </c>
      <c r="AT4364" s="117"/>
      <c r="AU4364" s="117"/>
    </row>
    <row r="4365" spans="43:47" ht="30" customHeight="1">
      <c r="AQ4365" s="117" t="s">
        <v>79</v>
      </c>
      <c r="AR4365" s="117" t="s">
        <v>954</v>
      </c>
      <c r="AS4365" s="117">
        <v>4202206</v>
      </c>
      <c r="AT4365" s="117"/>
      <c r="AU4365" s="117"/>
    </row>
    <row r="4366" spans="43:47" ht="30" customHeight="1">
      <c r="AQ4366" s="117" t="s">
        <v>79</v>
      </c>
      <c r="AR4366" s="117" t="s">
        <v>977</v>
      </c>
      <c r="AS4366" s="117">
        <v>4202305</v>
      </c>
      <c r="AT4366" s="117"/>
      <c r="AU4366" s="117"/>
    </row>
    <row r="4367" spans="43:47" ht="30" customHeight="1">
      <c r="AQ4367" s="117" t="s">
        <v>79</v>
      </c>
      <c r="AR4367" s="117" t="s">
        <v>999</v>
      </c>
      <c r="AS4367" s="117">
        <v>4202404</v>
      </c>
      <c r="AT4367" s="117"/>
      <c r="AU4367" s="117"/>
    </row>
    <row r="4368" spans="43:47" ht="30" customHeight="1">
      <c r="AQ4368" s="117" t="s">
        <v>79</v>
      </c>
      <c r="AR4368" s="117" t="s">
        <v>1021</v>
      </c>
      <c r="AS4368" s="117">
        <v>4202438</v>
      </c>
      <c r="AT4368" s="117"/>
      <c r="AU4368" s="117"/>
    </row>
    <row r="4369" spans="43:47" ht="30" customHeight="1">
      <c r="AQ4369" s="117" t="s">
        <v>79</v>
      </c>
      <c r="AR4369" s="117" t="s">
        <v>1044</v>
      </c>
      <c r="AS4369" s="117">
        <v>4202503</v>
      </c>
      <c r="AT4369" s="117"/>
      <c r="AU4369" s="117"/>
    </row>
    <row r="4370" spans="43:47" ht="30" customHeight="1">
      <c r="AQ4370" s="117" t="s">
        <v>79</v>
      </c>
      <c r="AR4370" s="117" t="s">
        <v>557</v>
      </c>
      <c r="AS4370" s="117">
        <v>4202537</v>
      </c>
      <c r="AT4370" s="117"/>
      <c r="AU4370" s="117"/>
    </row>
    <row r="4371" spans="43:47" ht="30" customHeight="1">
      <c r="AQ4371" s="117" t="s">
        <v>79</v>
      </c>
      <c r="AR4371" s="117" t="s">
        <v>1087</v>
      </c>
      <c r="AS4371" s="117">
        <v>4202578</v>
      </c>
      <c r="AT4371" s="117"/>
      <c r="AU4371" s="117"/>
    </row>
    <row r="4372" spans="43:47" ht="30" customHeight="1">
      <c r="AQ4372" s="117" t="s">
        <v>79</v>
      </c>
      <c r="AR4372" s="117" t="s">
        <v>1110</v>
      </c>
      <c r="AS4372" s="117">
        <v>4202602</v>
      </c>
      <c r="AT4372" s="117"/>
      <c r="AU4372" s="117"/>
    </row>
    <row r="4373" spans="43:47" ht="30" customHeight="1">
      <c r="AQ4373" s="117" t="s">
        <v>79</v>
      </c>
      <c r="AR4373" s="117" t="s">
        <v>1133</v>
      </c>
      <c r="AS4373" s="117">
        <v>4202453</v>
      </c>
      <c r="AT4373" s="117"/>
      <c r="AU4373" s="117"/>
    </row>
    <row r="4374" spans="43:47" ht="30" customHeight="1">
      <c r="AQ4374" s="117" t="s">
        <v>79</v>
      </c>
      <c r="AR4374" s="117" t="s">
        <v>1156</v>
      </c>
      <c r="AS4374" s="117">
        <v>4202701</v>
      </c>
      <c r="AT4374" s="117"/>
      <c r="AU4374" s="117"/>
    </row>
    <row r="4375" spans="43:47" ht="30" customHeight="1">
      <c r="AQ4375" s="117" t="s">
        <v>79</v>
      </c>
      <c r="AR4375" s="117" t="s">
        <v>1179</v>
      </c>
      <c r="AS4375" s="117">
        <v>4202800</v>
      </c>
      <c r="AT4375" s="117"/>
      <c r="AU4375" s="117"/>
    </row>
    <row r="4376" spans="43:47" ht="30" customHeight="1">
      <c r="AQ4376" s="117" t="s">
        <v>79</v>
      </c>
      <c r="AR4376" s="117" t="s">
        <v>1201</v>
      </c>
      <c r="AS4376" s="117">
        <v>4202859</v>
      </c>
      <c r="AT4376" s="117"/>
      <c r="AU4376" s="117"/>
    </row>
    <row r="4377" spans="43:47" ht="30" customHeight="1">
      <c r="AQ4377" s="117" t="s">
        <v>79</v>
      </c>
      <c r="AR4377" s="117" t="s">
        <v>1223</v>
      </c>
      <c r="AS4377" s="117">
        <v>4202875</v>
      </c>
      <c r="AT4377" s="117"/>
      <c r="AU4377" s="117"/>
    </row>
    <row r="4378" spans="43:47" ht="30" customHeight="1">
      <c r="AQ4378" s="117" t="s">
        <v>79</v>
      </c>
      <c r="AR4378" s="117" t="s">
        <v>1245</v>
      </c>
      <c r="AS4378" s="117">
        <v>4202909</v>
      </c>
      <c r="AT4378" s="117"/>
      <c r="AU4378" s="117"/>
    </row>
    <row r="4379" spans="43:47" ht="30" customHeight="1">
      <c r="AQ4379" s="117" t="s">
        <v>79</v>
      </c>
      <c r="AR4379" s="117" t="s">
        <v>1268</v>
      </c>
      <c r="AS4379" s="117">
        <v>4203006</v>
      </c>
      <c r="AT4379" s="117"/>
      <c r="AU4379" s="117"/>
    </row>
    <row r="4380" spans="43:47" ht="30" customHeight="1">
      <c r="AQ4380" s="117" t="s">
        <v>79</v>
      </c>
      <c r="AR4380" s="117" t="s">
        <v>1289</v>
      </c>
      <c r="AS4380" s="117">
        <v>4203105</v>
      </c>
      <c r="AT4380" s="117"/>
      <c r="AU4380" s="117"/>
    </row>
    <row r="4381" spans="43:47" ht="30" customHeight="1">
      <c r="AQ4381" s="117" t="s">
        <v>79</v>
      </c>
      <c r="AR4381" s="117" t="s">
        <v>1311</v>
      </c>
      <c r="AS4381" s="117">
        <v>4203154</v>
      </c>
      <c r="AT4381" s="117"/>
      <c r="AU4381" s="117"/>
    </row>
    <row r="4382" spans="43:47" ht="30" customHeight="1">
      <c r="AQ4382" s="117" t="s">
        <v>79</v>
      </c>
      <c r="AR4382" s="117" t="s">
        <v>1333</v>
      </c>
      <c r="AS4382" s="117">
        <v>4203204</v>
      </c>
      <c r="AT4382" s="117"/>
      <c r="AU4382" s="117"/>
    </row>
    <row r="4383" spans="43:47" ht="30" customHeight="1">
      <c r="AQ4383" s="117" t="s">
        <v>79</v>
      </c>
      <c r="AR4383" s="117" t="s">
        <v>445</v>
      </c>
      <c r="AS4383" s="117">
        <v>4203303</v>
      </c>
      <c r="AT4383" s="117"/>
      <c r="AU4383" s="117"/>
    </row>
    <row r="4384" spans="43:47" ht="30" customHeight="1">
      <c r="AQ4384" s="117" t="s">
        <v>79</v>
      </c>
      <c r="AR4384" s="117" t="s">
        <v>1376</v>
      </c>
      <c r="AS4384" s="117">
        <v>4203402</v>
      </c>
      <c r="AT4384" s="117"/>
      <c r="AU4384" s="117"/>
    </row>
    <row r="4385" spans="43:47" ht="30" customHeight="1">
      <c r="AQ4385" s="117" t="s">
        <v>79</v>
      </c>
      <c r="AR4385" s="117" t="s">
        <v>1398</v>
      </c>
      <c r="AS4385" s="117">
        <v>4203501</v>
      </c>
      <c r="AT4385" s="117"/>
      <c r="AU4385" s="117"/>
    </row>
    <row r="4386" spans="43:47" ht="30" customHeight="1">
      <c r="AQ4386" s="117" t="s">
        <v>79</v>
      </c>
      <c r="AR4386" s="117" t="s">
        <v>1420</v>
      </c>
      <c r="AS4386" s="117">
        <v>4203600</v>
      </c>
      <c r="AT4386" s="117"/>
      <c r="AU4386" s="117"/>
    </row>
    <row r="4387" spans="43:47" ht="30" customHeight="1">
      <c r="AQ4387" s="117" t="s">
        <v>79</v>
      </c>
      <c r="AR4387" s="117" t="s">
        <v>1441</v>
      </c>
      <c r="AS4387" s="117">
        <v>4203709</v>
      </c>
      <c r="AT4387" s="117"/>
      <c r="AU4387" s="117"/>
    </row>
    <row r="4388" spans="43:47" ht="30" customHeight="1">
      <c r="AQ4388" s="117" t="s">
        <v>79</v>
      </c>
      <c r="AR4388" s="117" t="s">
        <v>1462</v>
      </c>
      <c r="AS4388" s="117">
        <v>4203808</v>
      </c>
      <c r="AT4388" s="117"/>
      <c r="AU4388" s="117"/>
    </row>
    <row r="4389" spans="43:47" ht="30" customHeight="1">
      <c r="AQ4389" s="117" t="s">
        <v>79</v>
      </c>
      <c r="AR4389" s="117" t="s">
        <v>1483</v>
      </c>
      <c r="AS4389" s="117">
        <v>4203253</v>
      </c>
      <c r="AT4389" s="117"/>
      <c r="AU4389" s="117"/>
    </row>
    <row r="4390" spans="43:47" ht="30" customHeight="1">
      <c r="AQ4390" s="117" t="s">
        <v>79</v>
      </c>
      <c r="AR4390" s="117" t="s">
        <v>1504</v>
      </c>
      <c r="AS4390" s="117">
        <v>4203907</v>
      </c>
      <c r="AT4390" s="117"/>
      <c r="AU4390" s="117"/>
    </row>
    <row r="4391" spans="43:47" ht="30" customHeight="1">
      <c r="AQ4391" s="117" t="s">
        <v>79</v>
      </c>
      <c r="AR4391" s="117" t="s">
        <v>1525</v>
      </c>
      <c r="AS4391" s="117">
        <v>4203956</v>
      </c>
      <c r="AT4391" s="117"/>
      <c r="AU4391" s="117"/>
    </row>
    <row r="4392" spans="43:47" ht="30" customHeight="1">
      <c r="AQ4392" s="117" t="s">
        <v>79</v>
      </c>
      <c r="AR4392" s="117" t="s">
        <v>1546</v>
      </c>
      <c r="AS4392" s="117">
        <v>4204004</v>
      </c>
      <c r="AT4392" s="117"/>
      <c r="AU4392" s="117"/>
    </row>
    <row r="4393" spans="43:47" ht="30" customHeight="1">
      <c r="AQ4393" s="117" t="s">
        <v>79</v>
      </c>
      <c r="AR4393" s="117" t="s">
        <v>1565</v>
      </c>
      <c r="AS4393" s="117">
        <v>4204103</v>
      </c>
      <c r="AT4393" s="117"/>
      <c r="AU4393" s="117"/>
    </row>
    <row r="4394" spans="43:47" ht="30" customHeight="1">
      <c r="AQ4394" s="117" t="s">
        <v>79</v>
      </c>
      <c r="AR4394" s="117" t="s">
        <v>1585</v>
      </c>
      <c r="AS4394" s="117">
        <v>4204152</v>
      </c>
      <c r="AT4394" s="117"/>
      <c r="AU4394" s="117"/>
    </row>
    <row r="4395" spans="43:47" ht="30" customHeight="1">
      <c r="AQ4395" s="117" t="s">
        <v>79</v>
      </c>
      <c r="AR4395" s="117" t="s">
        <v>1605</v>
      </c>
      <c r="AS4395" s="117">
        <v>4204178</v>
      </c>
      <c r="AT4395" s="117"/>
      <c r="AU4395" s="117"/>
    </row>
    <row r="4396" spans="43:47" ht="30" customHeight="1">
      <c r="AQ4396" s="117" t="s">
        <v>79</v>
      </c>
      <c r="AR4396" s="117" t="s">
        <v>1626</v>
      </c>
      <c r="AS4396" s="117">
        <v>4204194</v>
      </c>
      <c r="AT4396" s="117"/>
      <c r="AU4396" s="117"/>
    </row>
    <row r="4397" spans="43:47" ht="30" customHeight="1">
      <c r="AQ4397" s="117" t="s">
        <v>79</v>
      </c>
      <c r="AR4397" s="117" t="s">
        <v>1647</v>
      </c>
      <c r="AS4397" s="117">
        <v>4204202</v>
      </c>
      <c r="AT4397" s="117"/>
      <c r="AU4397" s="117"/>
    </row>
    <row r="4398" spans="43:47" ht="30" customHeight="1">
      <c r="AQ4398" s="117" t="s">
        <v>79</v>
      </c>
      <c r="AR4398" s="117" t="s">
        <v>1667</v>
      </c>
      <c r="AS4398" s="117">
        <v>4204251</v>
      </c>
      <c r="AT4398" s="117"/>
      <c r="AU4398" s="117"/>
    </row>
    <row r="4399" spans="43:47" ht="30" customHeight="1">
      <c r="AQ4399" s="117" t="s">
        <v>79</v>
      </c>
      <c r="AR4399" s="117" t="s">
        <v>1688</v>
      </c>
      <c r="AS4399" s="117">
        <v>4204301</v>
      </c>
      <c r="AT4399" s="117"/>
      <c r="AU4399" s="117"/>
    </row>
    <row r="4400" spans="43:47" ht="30" customHeight="1">
      <c r="AQ4400" s="117" t="s">
        <v>79</v>
      </c>
      <c r="AR4400" s="117" t="s">
        <v>1708</v>
      </c>
      <c r="AS4400" s="117">
        <v>4204350</v>
      </c>
      <c r="AT4400" s="117"/>
      <c r="AU4400" s="117"/>
    </row>
    <row r="4401" spans="43:47" ht="30" customHeight="1">
      <c r="AQ4401" s="117" t="s">
        <v>79</v>
      </c>
      <c r="AR4401" s="117" t="s">
        <v>1729</v>
      </c>
      <c r="AS4401" s="117">
        <v>4204400</v>
      </c>
      <c r="AT4401" s="117"/>
      <c r="AU4401" s="117"/>
    </row>
    <row r="4402" spans="43:47" ht="30" customHeight="1">
      <c r="AQ4402" s="117" t="s">
        <v>79</v>
      </c>
      <c r="AR4402" s="117" t="s">
        <v>1750</v>
      </c>
      <c r="AS4402" s="117">
        <v>4204459</v>
      </c>
      <c r="AT4402" s="117"/>
      <c r="AU4402" s="117"/>
    </row>
    <row r="4403" spans="43:47" ht="30" customHeight="1">
      <c r="AQ4403" s="117" t="s">
        <v>79</v>
      </c>
      <c r="AR4403" s="117" t="s">
        <v>1770</v>
      </c>
      <c r="AS4403" s="117">
        <v>4204558</v>
      </c>
      <c r="AT4403" s="117"/>
      <c r="AU4403" s="117"/>
    </row>
    <row r="4404" spans="43:47" ht="30" customHeight="1">
      <c r="AQ4404" s="117" t="s">
        <v>79</v>
      </c>
      <c r="AR4404" s="117" t="s">
        <v>1790</v>
      </c>
      <c r="AS4404" s="117">
        <v>4204509</v>
      </c>
      <c r="AT4404" s="117"/>
      <c r="AU4404" s="117"/>
    </row>
    <row r="4405" spans="43:47" ht="30" customHeight="1">
      <c r="AQ4405" s="117" t="s">
        <v>79</v>
      </c>
      <c r="AR4405" s="117" t="s">
        <v>1810</v>
      </c>
      <c r="AS4405" s="117">
        <v>4204608</v>
      </c>
      <c r="AT4405" s="117"/>
      <c r="AU4405" s="117"/>
    </row>
    <row r="4406" spans="43:47" ht="30" customHeight="1">
      <c r="AQ4406" s="117" t="s">
        <v>79</v>
      </c>
      <c r="AR4406" s="117" t="s">
        <v>1828</v>
      </c>
      <c r="AS4406" s="117">
        <v>4204707</v>
      </c>
      <c r="AT4406" s="117"/>
      <c r="AU4406" s="117"/>
    </row>
    <row r="4407" spans="43:47" ht="30" customHeight="1">
      <c r="AQ4407" s="117" t="s">
        <v>79</v>
      </c>
      <c r="AR4407" s="117" t="s">
        <v>1846</v>
      </c>
      <c r="AS4407" s="117">
        <v>4204756</v>
      </c>
      <c r="AT4407" s="117"/>
      <c r="AU4407" s="117"/>
    </row>
    <row r="4408" spans="43:47" ht="30" customHeight="1">
      <c r="AQ4408" s="117" t="s">
        <v>79</v>
      </c>
      <c r="AR4408" s="117" t="s">
        <v>1864</v>
      </c>
      <c r="AS4408" s="117">
        <v>4204806</v>
      </c>
      <c r="AT4408" s="117"/>
      <c r="AU4408" s="117"/>
    </row>
    <row r="4409" spans="43:47" ht="30" customHeight="1">
      <c r="AQ4409" s="117" t="s">
        <v>79</v>
      </c>
      <c r="AR4409" s="117" t="s">
        <v>1882</v>
      </c>
      <c r="AS4409" s="117">
        <v>4204905</v>
      </c>
      <c r="AT4409" s="117"/>
      <c r="AU4409" s="117"/>
    </row>
    <row r="4410" spans="43:47" ht="30" customHeight="1">
      <c r="AQ4410" s="117" t="s">
        <v>79</v>
      </c>
      <c r="AR4410" s="117" t="s">
        <v>1898</v>
      </c>
      <c r="AS4410" s="117">
        <v>4205001</v>
      </c>
      <c r="AT4410" s="117"/>
      <c r="AU4410" s="117"/>
    </row>
    <row r="4411" spans="43:47" ht="30" customHeight="1">
      <c r="AQ4411" s="117" t="s">
        <v>79</v>
      </c>
      <c r="AR4411" s="117" t="s">
        <v>1915</v>
      </c>
      <c r="AS4411" s="117">
        <v>4205100</v>
      </c>
      <c r="AT4411" s="117"/>
      <c r="AU4411" s="117"/>
    </row>
    <row r="4412" spans="43:47" ht="30" customHeight="1">
      <c r="AQ4412" s="117" t="s">
        <v>79</v>
      </c>
      <c r="AR4412" s="117" t="s">
        <v>1933</v>
      </c>
      <c r="AS4412" s="117">
        <v>4205159</v>
      </c>
      <c r="AT4412" s="117"/>
      <c r="AU4412" s="117"/>
    </row>
    <row r="4413" spans="43:47" ht="30" customHeight="1">
      <c r="AQ4413" s="117" t="s">
        <v>79</v>
      </c>
      <c r="AR4413" s="117" t="s">
        <v>1948</v>
      </c>
      <c r="AS4413" s="117">
        <v>4205175</v>
      </c>
      <c r="AT4413" s="117"/>
      <c r="AU4413" s="117"/>
    </row>
    <row r="4414" spans="43:47" ht="30" customHeight="1">
      <c r="AQ4414" s="117" t="s">
        <v>79</v>
      </c>
      <c r="AR4414" s="117" t="s">
        <v>1965</v>
      </c>
      <c r="AS4414" s="117">
        <v>4205191</v>
      </c>
      <c r="AT4414" s="117"/>
      <c r="AU4414" s="117"/>
    </row>
    <row r="4415" spans="43:47" ht="30" customHeight="1">
      <c r="AQ4415" s="117" t="s">
        <v>79</v>
      </c>
      <c r="AR4415" s="117" t="s">
        <v>1983</v>
      </c>
      <c r="AS4415" s="117">
        <v>4205209</v>
      </c>
      <c r="AT4415" s="117"/>
      <c r="AU4415" s="117"/>
    </row>
    <row r="4416" spans="43:47" ht="30" customHeight="1">
      <c r="AQ4416" s="117" t="s">
        <v>79</v>
      </c>
      <c r="AR4416" s="117" t="s">
        <v>2000</v>
      </c>
      <c r="AS4416" s="117">
        <v>4205308</v>
      </c>
      <c r="AT4416" s="117"/>
      <c r="AU4416" s="117"/>
    </row>
    <row r="4417" spans="43:47" ht="30" customHeight="1">
      <c r="AQ4417" s="117" t="s">
        <v>79</v>
      </c>
      <c r="AR4417" s="117" t="s">
        <v>2018</v>
      </c>
      <c r="AS4417" s="117">
        <v>4205357</v>
      </c>
      <c r="AT4417" s="117"/>
      <c r="AU4417" s="117"/>
    </row>
    <row r="4418" spans="43:47" ht="30" customHeight="1">
      <c r="AQ4418" s="117" t="s">
        <v>79</v>
      </c>
      <c r="AR4418" s="117" t="s">
        <v>2036</v>
      </c>
      <c r="AS4418" s="117">
        <v>4205407</v>
      </c>
      <c r="AT4418" s="117"/>
      <c r="AU4418" s="117"/>
    </row>
    <row r="4419" spans="43:47" ht="30" customHeight="1">
      <c r="AQ4419" s="117" t="s">
        <v>79</v>
      </c>
      <c r="AR4419" s="117" t="s">
        <v>2054</v>
      </c>
      <c r="AS4419" s="117">
        <v>4205431</v>
      </c>
      <c r="AT4419" s="117"/>
      <c r="AU4419" s="117"/>
    </row>
    <row r="4420" spans="43:47" ht="30" customHeight="1">
      <c r="AQ4420" s="117" t="s">
        <v>79</v>
      </c>
      <c r="AR4420" s="117" t="s">
        <v>2071</v>
      </c>
      <c r="AS4420" s="117">
        <v>4205456</v>
      </c>
      <c r="AT4420" s="117"/>
      <c r="AU4420" s="117"/>
    </row>
    <row r="4421" spans="43:47" ht="30" customHeight="1">
      <c r="AQ4421" s="117" t="s">
        <v>79</v>
      </c>
      <c r="AR4421" s="117" t="s">
        <v>2087</v>
      </c>
      <c r="AS4421" s="117">
        <v>4205506</v>
      </c>
      <c r="AT4421" s="117"/>
      <c r="AU4421" s="117"/>
    </row>
    <row r="4422" spans="43:47" ht="30" customHeight="1">
      <c r="AQ4422" s="117" t="s">
        <v>79</v>
      </c>
      <c r="AR4422" s="117" t="s">
        <v>2103</v>
      </c>
      <c r="AS4422" s="117">
        <v>4205555</v>
      </c>
      <c r="AT4422" s="117"/>
      <c r="AU4422" s="117"/>
    </row>
    <row r="4423" spans="43:47" ht="30" customHeight="1">
      <c r="AQ4423" s="117" t="s">
        <v>79</v>
      </c>
      <c r="AR4423" s="117" t="s">
        <v>2120</v>
      </c>
      <c r="AS4423" s="117">
        <v>4205605</v>
      </c>
      <c r="AT4423" s="117"/>
      <c r="AU4423" s="117"/>
    </row>
    <row r="4424" spans="43:47" ht="30" customHeight="1">
      <c r="AQ4424" s="117" t="s">
        <v>79</v>
      </c>
      <c r="AR4424" s="117" t="s">
        <v>2135</v>
      </c>
      <c r="AS4424" s="117">
        <v>4205704</v>
      </c>
      <c r="AT4424" s="117"/>
      <c r="AU4424" s="117"/>
    </row>
    <row r="4425" spans="43:47" ht="30" customHeight="1">
      <c r="AQ4425" s="117" t="s">
        <v>79</v>
      </c>
      <c r="AR4425" s="117" t="s">
        <v>2151</v>
      </c>
      <c r="AS4425" s="117">
        <v>4205803</v>
      </c>
      <c r="AT4425" s="117"/>
      <c r="AU4425" s="117"/>
    </row>
    <row r="4426" spans="43:47" ht="30" customHeight="1">
      <c r="AQ4426" s="117" t="s">
        <v>79</v>
      </c>
      <c r="AR4426" s="117" t="s">
        <v>2168</v>
      </c>
      <c r="AS4426" s="117">
        <v>4205902</v>
      </c>
      <c r="AT4426" s="117"/>
      <c r="AU4426" s="117"/>
    </row>
    <row r="4427" spans="43:47" ht="30" customHeight="1">
      <c r="AQ4427" s="117" t="s">
        <v>79</v>
      </c>
      <c r="AR4427" s="117" t="s">
        <v>2185</v>
      </c>
      <c r="AS4427" s="117">
        <v>4206009</v>
      </c>
      <c r="AT4427" s="117"/>
      <c r="AU4427" s="117"/>
    </row>
    <row r="4428" spans="43:47" ht="30" customHeight="1">
      <c r="AQ4428" s="117" t="s">
        <v>79</v>
      </c>
      <c r="AR4428" s="117" t="s">
        <v>2202</v>
      </c>
      <c r="AS4428" s="117">
        <v>4206108</v>
      </c>
      <c r="AT4428" s="117"/>
      <c r="AU4428" s="117"/>
    </row>
    <row r="4429" spans="43:47" ht="30" customHeight="1">
      <c r="AQ4429" s="117" t="s">
        <v>79</v>
      </c>
      <c r="AR4429" s="117" t="s">
        <v>2216</v>
      </c>
      <c r="AS4429" s="117">
        <v>4206207</v>
      </c>
      <c r="AT4429" s="117"/>
      <c r="AU4429" s="117"/>
    </row>
    <row r="4430" spans="43:47" ht="30" customHeight="1">
      <c r="AQ4430" s="117" t="s">
        <v>79</v>
      </c>
      <c r="AR4430" s="117" t="s">
        <v>2233</v>
      </c>
      <c r="AS4430" s="117">
        <v>4206306</v>
      </c>
      <c r="AT4430" s="117"/>
      <c r="AU4430" s="117"/>
    </row>
    <row r="4431" spans="43:47" ht="30" customHeight="1">
      <c r="AQ4431" s="117" t="s">
        <v>79</v>
      </c>
      <c r="AR4431" s="117" t="s">
        <v>2248</v>
      </c>
      <c r="AS4431" s="117">
        <v>4206405</v>
      </c>
      <c r="AT4431" s="117"/>
      <c r="AU4431" s="117"/>
    </row>
    <row r="4432" spans="43:47" ht="30" customHeight="1">
      <c r="AQ4432" s="117" t="s">
        <v>79</v>
      </c>
      <c r="AR4432" s="117" t="s">
        <v>2263</v>
      </c>
      <c r="AS4432" s="117">
        <v>4206504</v>
      </c>
      <c r="AT4432" s="117"/>
      <c r="AU4432" s="117"/>
    </row>
    <row r="4433" spans="43:47" ht="30" customHeight="1">
      <c r="AQ4433" s="117" t="s">
        <v>79</v>
      </c>
      <c r="AR4433" s="117" t="s">
        <v>2278</v>
      </c>
      <c r="AS4433" s="117">
        <v>4206603</v>
      </c>
      <c r="AT4433" s="117"/>
      <c r="AU4433" s="117"/>
    </row>
    <row r="4434" spans="43:47" ht="30" customHeight="1">
      <c r="AQ4434" s="117" t="s">
        <v>79</v>
      </c>
      <c r="AR4434" s="117" t="s">
        <v>2294</v>
      </c>
      <c r="AS4434" s="117">
        <v>4206652</v>
      </c>
      <c r="AT4434" s="117"/>
      <c r="AU4434" s="117"/>
    </row>
    <row r="4435" spans="43:47" ht="30" customHeight="1">
      <c r="AQ4435" s="117" t="s">
        <v>79</v>
      </c>
      <c r="AR4435" s="117" t="s">
        <v>2310</v>
      </c>
      <c r="AS4435" s="117">
        <v>4206702</v>
      </c>
      <c r="AT4435" s="117"/>
      <c r="AU4435" s="117"/>
    </row>
    <row r="4436" spans="43:47" ht="30" customHeight="1">
      <c r="AQ4436" s="117" t="s">
        <v>79</v>
      </c>
      <c r="AR4436" s="117" t="s">
        <v>2323</v>
      </c>
      <c r="AS4436" s="117">
        <v>4206751</v>
      </c>
      <c r="AT4436" s="117"/>
      <c r="AU4436" s="117"/>
    </row>
    <row r="4437" spans="43:47" ht="30" customHeight="1">
      <c r="AQ4437" s="117" t="s">
        <v>79</v>
      </c>
      <c r="AR4437" s="117" t="s">
        <v>2339</v>
      </c>
      <c r="AS4437" s="117">
        <v>4206801</v>
      </c>
      <c r="AT4437" s="117"/>
      <c r="AU4437" s="117"/>
    </row>
    <row r="4438" spans="43:47" ht="30" customHeight="1">
      <c r="AQ4438" s="117" t="s">
        <v>79</v>
      </c>
      <c r="AR4438" s="117" t="s">
        <v>2355</v>
      </c>
      <c r="AS4438" s="117">
        <v>4206900</v>
      </c>
      <c r="AT4438" s="117"/>
      <c r="AU4438" s="117"/>
    </row>
    <row r="4439" spans="43:47" ht="30" customHeight="1">
      <c r="AQ4439" s="117" t="s">
        <v>79</v>
      </c>
      <c r="AR4439" s="117" t="s">
        <v>2369</v>
      </c>
      <c r="AS4439" s="117">
        <v>4207007</v>
      </c>
      <c r="AT4439" s="117"/>
      <c r="AU4439" s="117"/>
    </row>
    <row r="4440" spans="43:47" ht="30" customHeight="1">
      <c r="AQ4440" s="117" t="s">
        <v>79</v>
      </c>
      <c r="AR4440" s="117" t="s">
        <v>2384</v>
      </c>
      <c r="AS4440" s="117">
        <v>4207106</v>
      </c>
      <c r="AT4440" s="117"/>
      <c r="AU4440" s="117"/>
    </row>
    <row r="4441" spans="43:47" ht="30" customHeight="1">
      <c r="AQ4441" s="117" t="s">
        <v>79</v>
      </c>
      <c r="AR4441" s="117" t="s">
        <v>2400</v>
      </c>
      <c r="AS4441" s="117">
        <v>4207205</v>
      </c>
      <c r="AT4441" s="117"/>
      <c r="AU4441" s="117"/>
    </row>
    <row r="4442" spans="43:47" ht="30" customHeight="1">
      <c r="AQ4442" s="117" t="s">
        <v>79</v>
      </c>
      <c r="AR4442" s="117" t="s">
        <v>2416</v>
      </c>
      <c r="AS4442" s="117">
        <v>4207304</v>
      </c>
      <c r="AT4442" s="117"/>
      <c r="AU4442" s="117"/>
    </row>
    <row r="4443" spans="43:47" ht="30" customHeight="1">
      <c r="AQ4443" s="117" t="s">
        <v>79</v>
      </c>
      <c r="AR4443" s="117" t="s">
        <v>2432</v>
      </c>
      <c r="AS4443" s="117">
        <v>4207403</v>
      </c>
      <c r="AT4443" s="117"/>
      <c r="AU4443" s="117"/>
    </row>
    <row r="4444" spans="43:47" ht="30" customHeight="1">
      <c r="AQ4444" s="117" t="s">
        <v>79</v>
      </c>
      <c r="AR4444" s="117" t="s">
        <v>2448</v>
      </c>
      <c r="AS4444" s="117">
        <v>4207502</v>
      </c>
      <c r="AT4444" s="117"/>
      <c r="AU4444" s="117"/>
    </row>
    <row r="4445" spans="43:47" ht="30" customHeight="1">
      <c r="AQ4445" s="117" t="s">
        <v>79</v>
      </c>
      <c r="AR4445" s="117" t="s">
        <v>2462</v>
      </c>
      <c r="AS4445" s="117">
        <v>4207577</v>
      </c>
      <c r="AT4445" s="117"/>
      <c r="AU4445" s="117"/>
    </row>
    <row r="4446" spans="43:47" ht="30" customHeight="1">
      <c r="AQ4446" s="117" t="s">
        <v>79</v>
      </c>
      <c r="AR4446" s="117" t="s">
        <v>2477</v>
      </c>
      <c r="AS4446" s="117">
        <v>4207601</v>
      </c>
      <c r="AT4446" s="117"/>
      <c r="AU4446" s="117"/>
    </row>
    <row r="4447" spans="43:47" ht="30" customHeight="1">
      <c r="AQ4447" s="117" t="s">
        <v>79</v>
      </c>
      <c r="AR4447" s="117" t="s">
        <v>2493</v>
      </c>
      <c r="AS4447" s="117">
        <v>4207650</v>
      </c>
      <c r="AT4447" s="117"/>
      <c r="AU4447" s="117"/>
    </row>
    <row r="4448" spans="43:47" ht="30" customHeight="1">
      <c r="AQ4448" s="117" t="s">
        <v>79</v>
      </c>
      <c r="AR4448" s="117" t="s">
        <v>2507</v>
      </c>
      <c r="AS4448" s="117">
        <v>4207684</v>
      </c>
      <c r="AT4448" s="117"/>
      <c r="AU4448" s="117"/>
    </row>
    <row r="4449" spans="43:47" ht="30" customHeight="1">
      <c r="AQ4449" s="117" t="s">
        <v>79</v>
      </c>
      <c r="AR4449" s="117" t="s">
        <v>2523</v>
      </c>
      <c r="AS4449" s="117">
        <v>4207700</v>
      </c>
      <c r="AT4449" s="117"/>
      <c r="AU4449" s="117"/>
    </row>
    <row r="4450" spans="43:47" ht="30" customHeight="1">
      <c r="AQ4450" s="117" t="s">
        <v>79</v>
      </c>
      <c r="AR4450" s="117" t="s">
        <v>2538</v>
      </c>
      <c r="AS4450" s="117">
        <v>4207759</v>
      </c>
      <c r="AT4450" s="117"/>
      <c r="AU4450" s="117"/>
    </row>
    <row r="4451" spans="43:47" ht="30" customHeight="1">
      <c r="AQ4451" s="117" t="s">
        <v>79</v>
      </c>
      <c r="AR4451" s="117" t="s">
        <v>2554</v>
      </c>
      <c r="AS4451" s="117">
        <v>4207809</v>
      </c>
      <c r="AT4451" s="117"/>
      <c r="AU4451" s="117"/>
    </row>
    <row r="4452" spans="43:47" ht="30" customHeight="1">
      <c r="AQ4452" s="117" t="s">
        <v>79</v>
      </c>
      <c r="AR4452" s="117" t="s">
        <v>2568</v>
      </c>
      <c r="AS4452" s="117">
        <v>4207858</v>
      </c>
      <c r="AT4452" s="117"/>
      <c r="AU4452" s="117"/>
    </row>
    <row r="4453" spans="43:47" ht="30" customHeight="1">
      <c r="AQ4453" s="117" t="s">
        <v>79</v>
      </c>
      <c r="AR4453" s="117" t="s">
        <v>2583</v>
      </c>
      <c r="AS4453" s="117">
        <v>4207908</v>
      </c>
      <c r="AT4453" s="117"/>
      <c r="AU4453" s="117"/>
    </row>
    <row r="4454" spans="43:47" ht="30" customHeight="1">
      <c r="AQ4454" s="117" t="s">
        <v>79</v>
      </c>
      <c r="AR4454" s="117" t="s">
        <v>2599</v>
      </c>
      <c r="AS4454" s="117">
        <v>4208005</v>
      </c>
      <c r="AT4454" s="117"/>
      <c r="AU4454" s="117"/>
    </row>
    <row r="4455" spans="43:47" ht="30" customHeight="1">
      <c r="AQ4455" s="117" t="s">
        <v>79</v>
      </c>
      <c r="AR4455" s="117" t="s">
        <v>2614</v>
      </c>
      <c r="AS4455" s="117">
        <v>4208104</v>
      </c>
      <c r="AT4455" s="117"/>
      <c r="AU4455" s="117"/>
    </row>
    <row r="4456" spans="43:47" ht="30" customHeight="1">
      <c r="AQ4456" s="117" t="s">
        <v>79</v>
      </c>
      <c r="AR4456" s="117" t="s">
        <v>2627</v>
      </c>
      <c r="AS4456" s="117">
        <v>4208203</v>
      </c>
      <c r="AT4456" s="117"/>
      <c r="AU4456" s="117"/>
    </row>
    <row r="4457" spans="43:47" ht="30" customHeight="1">
      <c r="AQ4457" s="117" t="s">
        <v>79</v>
      </c>
      <c r="AR4457" s="117" t="s">
        <v>2642</v>
      </c>
      <c r="AS4457" s="117">
        <v>4208302</v>
      </c>
      <c r="AT4457" s="117"/>
      <c r="AU4457" s="117"/>
    </row>
    <row r="4458" spans="43:47" ht="30" customHeight="1">
      <c r="AQ4458" s="117" t="s">
        <v>79</v>
      </c>
      <c r="AR4458" s="117" t="s">
        <v>804</v>
      </c>
      <c r="AS4458" s="117">
        <v>4208401</v>
      </c>
      <c r="AT4458" s="117"/>
      <c r="AU4458" s="117"/>
    </row>
    <row r="4459" spans="43:47" ht="30" customHeight="1">
      <c r="AQ4459" s="117" t="s">
        <v>79</v>
      </c>
      <c r="AR4459" s="117" t="s">
        <v>2669</v>
      </c>
      <c r="AS4459" s="117">
        <v>4208450</v>
      </c>
      <c r="AT4459" s="117"/>
      <c r="AU4459" s="117"/>
    </row>
    <row r="4460" spans="43:47" ht="30" customHeight="1">
      <c r="AQ4460" s="117" t="s">
        <v>79</v>
      </c>
      <c r="AR4460" s="117" t="s">
        <v>2683</v>
      </c>
      <c r="AS4460" s="117">
        <v>4208500</v>
      </c>
      <c r="AT4460" s="117"/>
      <c r="AU4460" s="117"/>
    </row>
    <row r="4461" spans="43:47" ht="30" customHeight="1">
      <c r="AQ4461" s="117" t="s">
        <v>79</v>
      </c>
      <c r="AR4461" s="117" t="s">
        <v>2699</v>
      </c>
      <c r="AS4461" s="117">
        <v>4208609</v>
      </c>
      <c r="AT4461" s="117"/>
      <c r="AU4461" s="117"/>
    </row>
    <row r="4462" spans="43:47" ht="30" customHeight="1">
      <c r="AQ4462" s="117" t="s">
        <v>79</v>
      </c>
      <c r="AR4462" s="117" t="s">
        <v>2714</v>
      </c>
      <c r="AS4462" s="117">
        <v>4208708</v>
      </c>
      <c r="AT4462" s="117"/>
      <c r="AU4462" s="117"/>
    </row>
    <row r="4463" spans="43:47" ht="30" customHeight="1">
      <c r="AQ4463" s="117" t="s">
        <v>79</v>
      </c>
      <c r="AR4463" s="117" t="s">
        <v>2730</v>
      </c>
      <c r="AS4463" s="117">
        <v>4208807</v>
      </c>
      <c r="AT4463" s="117"/>
      <c r="AU4463" s="117"/>
    </row>
    <row r="4464" spans="43:47" ht="30" customHeight="1">
      <c r="AQ4464" s="117" t="s">
        <v>79</v>
      </c>
      <c r="AR4464" s="117" t="s">
        <v>2745</v>
      </c>
      <c r="AS4464" s="117">
        <v>4208906</v>
      </c>
      <c r="AT4464" s="117"/>
      <c r="AU4464" s="117"/>
    </row>
    <row r="4465" spans="43:47" ht="30" customHeight="1">
      <c r="AQ4465" s="117" t="s">
        <v>79</v>
      </c>
      <c r="AR4465" s="117" t="s">
        <v>2760</v>
      </c>
      <c r="AS4465" s="117">
        <v>4208955</v>
      </c>
      <c r="AT4465" s="117"/>
      <c r="AU4465" s="117"/>
    </row>
    <row r="4466" spans="43:47" ht="30" customHeight="1">
      <c r="AQ4466" s="117" t="s">
        <v>79</v>
      </c>
      <c r="AR4466" s="117" t="s">
        <v>2776</v>
      </c>
      <c r="AS4466" s="117">
        <v>4209003</v>
      </c>
      <c r="AT4466" s="117"/>
      <c r="AU4466" s="117"/>
    </row>
    <row r="4467" spans="43:47" ht="30" customHeight="1">
      <c r="AQ4467" s="117" t="s">
        <v>79</v>
      </c>
      <c r="AR4467" s="117" t="s">
        <v>2792</v>
      </c>
      <c r="AS4467" s="117">
        <v>4209102</v>
      </c>
      <c r="AT4467" s="117"/>
      <c r="AU4467" s="117"/>
    </row>
    <row r="4468" spans="43:47" ht="30" customHeight="1">
      <c r="AQ4468" s="117" t="s">
        <v>79</v>
      </c>
      <c r="AR4468" s="117" t="s">
        <v>2807</v>
      </c>
      <c r="AS4468" s="117">
        <v>4209151</v>
      </c>
      <c r="AT4468" s="117"/>
      <c r="AU4468" s="117"/>
    </row>
    <row r="4469" spans="43:47" ht="30" customHeight="1">
      <c r="AQ4469" s="117" t="s">
        <v>79</v>
      </c>
      <c r="AR4469" s="117" t="s">
        <v>2822</v>
      </c>
      <c r="AS4469" s="117">
        <v>4209177</v>
      </c>
      <c r="AT4469" s="117"/>
      <c r="AU4469" s="117"/>
    </row>
    <row r="4470" spans="43:47" ht="30" customHeight="1">
      <c r="AQ4470" s="117" t="s">
        <v>79</v>
      </c>
      <c r="AR4470" s="117" t="s">
        <v>2834</v>
      </c>
      <c r="AS4470" s="117">
        <v>4209201</v>
      </c>
      <c r="AT4470" s="117"/>
      <c r="AU4470" s="117"/>
    </row>
    <row r="4471" spans="43:47" ht="30" customHeight="1">
      <c r="AQ4471" s="117" t="s">
        <v>79</v>
      </c>
      <c r="AR4471" s="117" t="s">
        <v>2847</v>
      </c>
      <c r="AS4471" s="117">
        <v>4209300</v>
      </c>
      <c r="AT4471" s="117"/>
      <c r="AU4471" s="117"/>
    </row>
    <row r="4472" spans="43:47" ht="30" customHeight="1">
      <c r="AQ4472" s="117" t="s">
        <v>79</v>
      </c>
      <c r="AR4472" s="117" t="s">
        <v>2860</v>
      </c>
      <c r="AS4472" s="117">
        <v>4209409</v>
      </c>
      <c r="AT4472" s="117"/>
      <c r="AU4472" s="117"/>
    </row>
    <row r="4473" spans="43:47" ht="30" customHeight="1">
      <c r="AQ4473" s="117" t="s">
        <v>79</v>
      </c>
      <c r="AR4473" s="117" t="s">
        <v>2873</v>
      </c>
      <c r="AS4473" s="117">
        <v>4209458</v>
      </c>
      <c r="AT4473" s="117"/>
      <c r="AU4473" s="117"/>
    </row>
    <row r="4474" spans="43:47" ht="30" customHeight="1">
      <c r="AQ4474" s="117" t="s">
        <v>79</v>
      </c>
      <c r="AR4474" s="117" t="s">
        <v>2885</v>
      </c>
      <c r="AS4474" s="117">
        <v>4209508</v>
      </c>
      <c r="AT4474" s="117"/>
      <c r="AU4474" s="117"/>
    </row>
    <row r="4475" spans="43:47" ht="30" customHeight="1">
      <c r="AQ4475" s="117" t="s">
        <v>79</v>
      </c>
      <c r="AR4475" s="117" t="s">
        <v>2898</v>
      </c>
      <c r="AS4475" s="117">
        <v>4209607</v>
      </c>
      <c r="AT4475" s="117"/>
      <c r="AU4475" s="117"/>
    </row>
    <row r="4476" spans="43:47" ht="30" customHeight="1">
      <c r="AQ4476" s="117" t="s">
        <v>79</v>
      </c>
      <c r="AR4476" s="117" t="s">
        <v>2910</v>
      </c>
      <c r="AS4476" s="117">
        <v>4209706</v>
      </c>
      <c r="AT4476" s="117"/>
      <c r="AU4476" s="117"/>
    </row>
    <row r="4477" spans="43:47" ht="30" customHeight="1">
      <c r="AQ4477" s="117" t="s">
        <v>79</v>
      </c>
      <c r="AR4477" s="117" t="s">
        <v>2923</v>
      </c>
      <c r="AS4477" s="117">
        <v>4209805</v>
      </c>
      <c r="AT4477" s="117"/>
      <c r="AU4477" s="117"/>
    </row>
    <row r="4478" spans="43:47" ht="30" customHeight="1">
      <c r="AQ4478" s="117" t="s">
        <v>79</v>
      </c>
      <c r="AR4478" s="117" t="s">
        <v>2934</v>
      </c>
      <c r="AS4478" s="117">
        <v>4209854</v>
      </c>
      <c r="AT4478" s="117"/>
      <c r="AU4478" s="117"/>
    </row>
    <row r="4479" spans="43:47" ht="30" customHeight="1">
      <c r="AQ4479" s="117" t="s">
        <v>79</v>
      </c>
      <c r="AR4479" s="117" t="s">
        <v>2946</v>
      </c>
      <c r="AS4479" s="117">
        <v>4209904</v>
      </c>
      <c r="AT4479" s="117"/>
      <c r="AU4479" s="117"/>
    </row>
    <row r="4480" spans="43:47" ht="30" customHeight="1">
      <c r="AQ4480" s="117" t="s">
        <v>79</v>
      </c>
      <c r="AR4480" s="117" t="s">
        <v>2958</v>
      </c>
      <c r="AS4480" s="117">
        <v>4210001</v>
      </c>
      <c r="AT4480" s="117"/>
      <c r="AU4480" s="117"/>
    </row>
    <row r="4481" spans="43:47" ht="30" customHeight="1">
      <c r="AQ4481" s="117" t="s">
        <v>79</v>
      </c>
      <c r="AR4481" s="117" t="s">
        <v>2970</v>
      </c>
      <c r="AS4481" s="117">
        <v>4210035</v>
      </c>
      <c r="AT4481" s="117"/>
      <c r="AU4481" s="117"/>
    </row>
    <row r="4482" spans="43:47" ht="30" customHeight="1">
      <c r="AQ4482" s="117" t="s">
        <v>79</v>
      </c>
      <c r="AR4482" s="117" t="s">
        <v>2982</v>
      </c>
      <c r="AS4482" s="117">
        <v>4210050</v>
      </c>
      <c r="AT4482" s="117"/>
      <c r="AU4482" s="117"/>
    </row>
    <row r="4483" spans="43:47" ht="30" customHeight="1">
      <c r="AQ4483" s="117" t="s">
        <v>79</v>
      </c>
      <c r="AR4483" s="117" t="s">
        <v>2994</v>
      </c>
      <c r="AS4483" s="117">
        <v>4210100</v>
      </c>
      <c r="AT4483" s="117"/>
      <c r="AU4483" s="117"/>
    </row>
    <row r="4484" spans="43:47" ht="30" customHeight="1">
      <c r="AQ4484" s="117" t="s">
        <v>79</v>
      </c>
      <c r="AR4484" s="117" t="s">
        <v>3007</v>
      </c>
      <c r="AS4484" s="117">
        <v>4210209</v>
      </c>
      <c r="AT4484" s="117"/>
      <c r="AU4484" s="117"/>
    </row>
    <row r="4485" spans="43:47" ht="30" customHeight="1">
      <c r="AQ4485" s="117" t="s">
        <v>79</v>
      </c>
      <c r="AR4485" s="117" t="s">
        <v>3020</v>
      </c>
      <c r="AS4485" s="117">
        <v>4210308</v>
      </c>
      <c r="AT4485" s="117"/>
      <c r="AU4485" s="117"/>
    </row>
    <row r="4486" spans="43:47" ht="30" customHeight="1">
      <c r="AQ4486" s="117" t="s">
        <v>79</v>
      </c>
      <c r="AR4486" s="117" t="s">
        <v>3032</v>
      </c>
      <c r="AS4486" s="117">
        <v>4210407</v>
      </c>
      <c r="AT4486" s="117"/>
      <c r="AU4486" s="117"/>
    </row>
    <row r="4487" spans="43:47" ht="30" customHeight="1">
      <c r="AQ4487" s="117" t="s">
        <v>79</v>
      </c>
      <c r="AR4487" s="117" t="s">
        <v>1249</v>
      </c>
      <c r="AS4487" s="117">
        <v>4210506</v>
      </c>
      <c r="AT4487" s="117"/>
      <c r="AU4487" s="117"/>
    </row>
    <row r="4488" spans="43:47" ht="30" customHeight="1">
      <c r="AQ4488" s="117" t="s">
        <v>79</v>
      </c>
      <c r="AR4488" s="117" t="s">
        <v>3056</v>
      </c>
      <c r="AS4488" s="117">
        <v>4210555</v>
      </c>
      <c r="AT4488" s="117"/>
      <c r="AU4488" s="117"/>
    </row>
    <row r="4489" spans="43:47" ht="30" customHeight="1">
      <c r="AQ4489" s="117" t="s">
        <v>79</v>
      </c>
      <c r="AR4489" s="117" t="s">
        <v>2426</v>
      </c>
      <c r="AS4489" s="117">
        <v>4210605</v>
      </c>
      <c r="AT4489" s="117"/>
      <c r="AU4489" s="117"/>
    </row>
    <row r="4490" spans="43:47" ht="30" customHeight="1">
      <c r="AQ4490" s="117" t="s">
        <v>79</v>
      </c>
      <c r="AR4490" s="117" t="s">
        <v>3080</v>
      </c>
      <c r="AS4490" s="117">
        <v>4210704</v>
      </c>
      <c r="AT4490" s="117"/>
      <c r="AU4490" s="117"/>
    </row>
    <row r="4491" spans="43:47" ht="30" customHeight="1">
      <c r="AQ4491" s="117" t="s">
        <v>79</v>
      </c>
      <c r="AR4491" s="117" t="s">
        <v>3093</v>
      </c>
      <c r="AS4491" s="117">
        <v>4210803</v>
      </c>
      <c r="AT4491" s="117"/>
      <c r="AU4491" s="117"/>
    </row>
    <row r="4492" spans="43:47" ht="30" customHeight="1">
      <c r="AQ4492" s="117" t="s">
        <v>79</v>
      </c>
      <c r="AR4492" s="117" t="s">
        <v>3105</v>
      </c>
      <c r="AS4492" s="117">
        <v>4210852</v>
      </c>
      <c r="AT4492" s="117"/>
      <c r="AU4492" s="117"/>
    </row>
    <row r="4493" spans="43:47" ht="30" customHeight="1">
      <c r="AQ4493" s="117" t="s">
        <v>79</v>
      </c>
      <c r="AR4493" s="117" t="s">
        <v>3118</v>
      </c>
      <c r="AS4493" s="117">
        <v>4210902</v>
      </c>
      <c r="AT4493" s="117"/>
      <c r="AU4493" s="117"/>
    </row>
    <row r="4494" spans="43:47" ht="30" customHeight="1">
      <c r="AQ4494" s="117" t="s">
        <v>79</v>
      </c>
      <c r="AR4494" s="117" t="s">
        <v>3129</v>
      </c>
      <c r="AS4494" s="117">
        <v>4211009</v>
      </c>
      <c r="AT4494" s="117"/>
      <c r="AU4494" s="117"/>
    </row>
    <row r="4495" spans="43:47" ht="30" customHeight="1">
      <c r="AQ4495" s="117" t="s">
        <v>79</v>
      </c>
      <c r="AR4495" s="117" t="s">
        <v>3141</v>
      </c>
      <c r="AS4495" s="117">
        <v>4211058</v>
      </c>
      <c r="AT4495" s="117"/>
      <c r="AU4495" s="117"/>
    </row>
    <row r="4496" spans="43:47" ht="30" customHeight="1">
      <c r="AQ4496" s="117" t="s">
        <v>79</v>
      </c>
      <c r="AR4496" s="117" t="s">
        <v>3152</v>
      </c>
      <c r="AS4496" s="117">
        <v>4211108</v>
      </c>
      <c r="AT4496" s="117"/>
      <c r="AU4496" s="117"/>
    </row>
    <row r="4497" spans="43:47" ht="30" customHeight="1">
      <c r="AQ4497" s="117" t="s">
        <v>79</v>
      </c>
      <c r="AR4497" s="117" t="s">
        <v>3163</v>
      </c>
      <c r="AS4497" s="117">
        <v>4211207</v>
      </c>
      <c r="AT4497" s="117"/>
      <c r="AU4497" s="117"/>
    </row>
    <row r="4498" spans="43:47" ht="30" customHeight="1">
      <c r="AQ4498" s="117" t="s">
        <v>79</v>
      </c>
      <c r="AR4498" s="117" t="s">
        <v>3174</v>
      </c>
      <c r="AS4498" s="117">
        <v>4211256</v>
      </c>
      <c r="AT4498" s="117"/>
      <c r="AU4498" s="117"/>
    </row>
    <row r="4499" spans="43:47" ht="30" customHeight="1">
      <c r="AQ4499" s="117" t="s">
        <v>79</v>
      </c>
      <c r="AR4499" s="117" t="s">
        <v>3185</v>
      </c>
      <c r="AS4499" s="117">
        <v>4211306</v>
      </c>
      <c r="AT4499" s="117"/>
      <c r="AU4499" s="117"/>
    </row>
    <row r="4500" spans="43:47" ht="30" customHeight="1">
      <c r="AQ4500" s="117" t="s">
        <v>79</v>
      </c>
      <c r="AR4500" s="117" t="s">
        <v>3197</v>
      </c>
      <c r="AS4500" s="117">
        <v>4211405</v>
      </c>
      <c r="AT4500" s="117"/>
      <c r="AU4500" s="117"/>
    </row>
    <row r="4501" spans="43:47" ht="30" customHeight="1">
      <c r="AQ4501" s="117" t="s">
        <v>79</v>
      </c>
      <c r="AR4501" s="117" t="s">
        <v>3209</v>
      </c>
      <c r="AS4501" s="117">
        <v>4211454</v>
      </c>
      <c r="AT4501" s="117"/>
      <c r="AU4501" s="117"/>
    </row>
    <row r="4502" spans="43:47" ht="30" customHeight="1">
      <c r="AQ4502" s="117" t="s">
        <v>79</v>
      </c>
      <c r="AR4502" s="117" t="s">
        <v>3221</v>
      </c>
      <c r="AS4502" s="117">
        <v>4211504</v>
      </c>
      <c r="AT4502" s="117"/>
      <c r="AU4502" s="117"/>
    </row>
    <row r="4503" spans="43:47" ht="30" customHeight="1">
      <c r="AQ4503" s="117" t="s">
        <v>79</v>
      </c>
      <c r="AR4503" s="117" t="s">
        <v>3109</v>
      </c>
      <c r="AS4503" s="117">
        <v>4211603</v>
      </c>
      <c r="AT4503" s="117"/>
      <c r="AU4503" s="117"/>
    </row>
    <row r="4504" spans="43:47" ht="30" customHeight="1">
      <c r="AQ4504" s="117" t="s">
        <v>79</v>
      </c>
      <c r="AR4504" s="117" t="s">
        <v>3243</v>
      </c>
      <c r="AS4504" s="117">
        <v>4211652</v>
      </c>
      <c r="AT4504" s="117"/>
      <c r="AU4504" s="117"/>
    </row>
    <row r="4505" spans="43:47" ht="30" customHeight="1">
      <c r="AQ4505" s="117" t="s">
        <v>79</v>
      </c>
      <c r="AR4505" s="117" t="s">
        <v>3252</v>
      </c>
      <c r="AS4505" s="117">
        <v>4211702</v>
      </c>
      <c r="AT4505" s="117"/>
      <c r="AU4505" s="117"/>
    </row>
    <row r="4506" spans="43:47" ht="30" customHeight="1">
      <c r="AQ4506" s="117" t="s">
        <v>79</v>
      </c>
      <c r="AR4506" s="117" t="s">
        <v>3263</v>
      </c>
      <c r="AS4506" s="117">
        <v>4211751</v>
      </c>
      <c r="AT4506" s="117"/>
      <c r="AU4506" s="117"/>
    </row>
    <row r="4507" spans="43:47" ht="30" customHeight="1">
      <c r="AQ4507" s="117" t="s">
        <v>79</v>
      </c>
      <c r="AR4507" s="117" t="s">
        <v>3275</v>
      </c>
      <c r="AS4507" s="117">
        <v>4211801</v>
      </c>
      <c r="AT4507" s="117"/>
      <c r="AU4507" s="117"/>
    </row>
    <row r="4508" spans="43:47" ht="30" customHeight="1">
      <c r="AQ4508" s="117" t="s">
        <v>79</v>
      </c>
      <c r="AR4508" s="117" t="s">
        <v>3286</v>
      </c>
      <c r="AS4508" s="117">
        <v>4211850</v>
      </c>
      <c r="AT4508" s="117"/>
      <c r="AU4508" s="117"/>
    </row>
    <row r="4509" spans="43:47" ht="30" customHeight="1">
      <c r="AQ4509" s="117" t="s">
        <v>79</v>
      </c>
      <c r="AR4509" s="117" t="s">
        <v>3298</v>
      </c>
      <c r="AS4509" s="117">
        <v>4211876</v>
      </c>
      <c r="AT4509" s="117"/>
      <c r="AU4509" s="117"/>
    </row>
    <row r="4510" spans="43:47" ht="30" customHeight="1">
      <c r="AQ4510" s="117" t="s">
        <v>79</v>
      </c>
      <c r="AR4510" s="117" t="s">
        <v>3310</v>
      </c>
      <c r="AS4510" s="117">
        <v>4211892</v>
      </c>
      <c r="AT4510" s="117"/>
      <c r="AU4510" s="117"/>
    </row>
    <row r="4511" spans="43:47" ht="30" customHeight="1">
      <c r="AQ4511" s="117" t="s">
        <v>79</v>
      </c>
      <c r="AR4511" s="117" t="s">
        <v>3321</v>
      </c>
      <c r="AS4511" s="117">
        <v>4211900</v>
      </c>
      <c r="AT4511" s="117"/>
      <c r="AU4511" s="117"/>
    </row>
    <row r="4512" spans="43:47" ht="30" customHeight="1">
      <c r="AQ4512" s="117" t="s">
        <v>79</v>
      </c>
      <c r="AR4512" s="117" t="s">
        <v>3332</v>
      </c>
      <c r="AS4512" s="117">
        <v>4212007</v>
      </c>
      <c r="AT4512" s="117"/>
      <c r="AU4512" s="117"/>
    </row>
    <row r="4513" spans="43:47" ht="30" customHeight="1">
      <c r="AQ4513" s="117" t="s">
        <v>79</v>
      </c>
      <c r="AR4513" s="117" t="s">
        <v>3343</v>
      </c>
      <c r="AS4513" s="117">
        <v>4212056</v>
      </c>
      <c r="AT4513" s="117"/>
      <c r="AU4513" s="117"/>
    </row>
    <row r="4514" spans="43:47" ht="30" customHeight="1">
      <c r="AQ4514" s="117" t="s">
        <v>79</v>
      </c>
      <c r="AR4514" s="117" t="s">
        <v>3353</v>
      </c>
      <c r="AS4514" s="117">
        <v>4212106</v>
      </c>
      <c r="AT4514" s="117"/>
      <c r="AU4514" s="117"/>
    </row>
    <row r="4515" spans="43:47" ht="30" customHeight="1">
      <c r="AQ4515" s="117" t="s">
        <v>79</v>
      </c>
      <c r="AR4515" s="117" t="s">
        <v>3363</v>
      </c>
      <c r="AS4515" s="117">
        <v>4212205</v>
      </c>
      <c r="AT4515" s="117"/>
      <c r="AU4515" s="117"/>
    </row>
    <row r="4516" spans="43:47" ht="30" customHeight="1">
      <c r="AQ4516" s="117" t="s">
        <v>79</v>
      </c>
      <c r="AR4516" s="117" t="s">
        <v>3372</v>
      </c>
      <c r="AS4516" s="117">
        <v>4212239</v>
      </c>
      <c r="AT4516" s="117"/>
      <c r="AU4516" s="117"/>
    </row>
    <row r="4517" spans="43:47" ht="30" customHeight="1">
      <c r="AQ4517" s="117" t="s">
        <v>79</v>
      </c>
      <c r="AR4517" s="117" t="s">
        <v>3382</v>
      </c>
      <c r="AS4517" s="117">
        <v>4212254</v>
      </c>
      <c r="AT4517" s="117"/>
      <c r="AU4517" s="117"/>
    </row>
    <row r="4518" spans="43:47" ht="30" customHeight="1">
      <c r="AQ4518" s="117" t="s">
        <v>79</v>
      </c>
      <c r="AR4518" s="117" t="s">
        <v>3392</v>
      </c>
      <c r="AS4518" s="117">
        <v>4212270</v>
      </c>
      <c r="AT4518" s="117"/>
      <c r="AU4518" s="117"/>
    </row>
    <row r="4519" spans="43:47" ht="30" customHeight="1">
      <c r="AQ4519" s="117" t="s">
        <v>79</v>
      </c>
      <c r="AR4519" s="117" t="s">
        <v>3402</v>
      </c>
      <c r="AS4519" s="117">
        <v>4212304</v>
      </c>
      <c r="AT4519" s="117"/>
      <c r="AU4519" s="117"/>
    </row>
    <row r="4520" spans="43:47" ht="30" customHeight="1">
      <c r="AQ4520" s="117" t="s">
        <v>79</v>
      </c>
      <c r="AR4520" s="117" t="s">
        <v>3412</v>
      </c>
      <c r="AS4520" s="117">
        <v>4212403</v>
      </c>
      <c r="AT4520" s="117"/>
      <c r="AU4520" s="117"/>
    </row>
    <row r="4521" spans="43:47" ht="30" customHeight="1">
      <c r="AQ4521" s="117" t="s">
        <v>79</v>
      </c>
      <c r="AR4521" s="117" t="s">
        <v>3422</v>
      </c>
      <c r="AS4521" s="117">
        <v>4212502</v>
      </c>
      <c r="AT4521" s="117"/>
      <c r="AU4521" s="117"/>
    </row>
    <row r="4522" spans="43:47" ht="30" customHeight="1">
      <c r="AQ4522" s="117" t="s">
        <v>79</v>
      </c>
      <c r="AR4522" s="117" t="s">
        <v>3431</v>
      </c>
      <c r="AS4522" s="117">
        <v>4212601</v>
      </c>
      <c r="AT4522" s="117"/>
      <c r="AU4522" s="117"/>
    </row>
    <row r="4523" spans="43:47" ht="30" customHeight="1">
      <c r="AQ4523" s="117" t="s">
        <v>79</v>
      </c>
      <c r="AR4523" s="117" t="s">
        <v>3440</v>
      </c>
      <c r="AS4523" s="117">
        <v>4212650</v>
      </c>
      <c r="AT4523" s="117"/>
      <c r="AU4523" s="117"/>
    </row>
    <row r="4524" spans="43:47" ht="30" customHeight="1">
      <c r="AQ4524" s="117" t="s">
        <v>79</v>
      </c>
      <c r="AR4524" s="117" t="s">
        <v>2595</v>
      </c>
      <c r="AS4524" s="117">
        <v>4212700</v>
      </c>
      <c r="AT4524" s="117"/>
      <c r="AU4524" s="117"/>
    </row>
    <row r="4525" spans="43:47" ht="30" customHeight="1">
      <c r="AQ4525" s="117" t="s">
        <v>79</v>
      </c>
      <c r="AR4525" s="117" t="s">
        <v>3459</v>
      </c>
      <c r="AS4525" s="117">
        <v>4212908</v>
      </c>
      <c r="AT4525" s="117"/>
      <c r="AU4525" s="117"/>
    </row>
    <row r="4526" spans="43:47" ht="30" customHeight="1">
      <c r="AQ4526" s="117" t="s">
        <v>79</v>
      </c>
      <c r="AR4526" s="117" t="s">
        <v>3469</v>
      </c>
      <c r="AS4526" s="117">
        <v>4213005</v>
      </c>
      <c r="AT4526" s="117"/>
      <c r="AU4526" s="117"/>
    </row>
    <row r="4527" spans="43:47" ht="30" customHeight="1">
      <c r="AQ4527" s="117" t="s">
        <v>79</v>
      </c>
      <c r="AR4527" s="117" t="s">
        <v>3478</v>
      </c>
      <c r="AS4527" s="117">
        <v>4213104</v>
      </c>
      <c r="AT4527" s="117"/>
      <c r="AU4527" s="117"/>
    </row>
    <row r="4528" spans="43:47" ht="30" customHeight="1">
      <c r="AQ4528" s="117" t="s">
        <v>79</v>
      </c>
      <c r="AR4528" s="117" t="s">
        <v>3488</v>
      </c>
      <c r="AS4528" s="117">
        <v>4213153</v>
      </c>
      <c r="AT4528" s="117"/>
      <c r="AU4528" s="117"/>
    </row>
    <row r="4529" spans="43:47" ht="30" customHeight="1">
      <c r="AQ4529" s="117" t="s">
        <v>79</v>
      </c>
      <c r="AR4529" s="117" t="s">
        <v>3498</v>
      </c>
      <c r="AS4529" s="117">
        <v>4213203</v>
      </c>
      <c r="AT4529" s="117"/>
      <c r="AU4529" s="117"/>
    </row>
    <row r="4530" spans="43:47" ht="30" customHeight="1">
      <c r="AQ4530" s="117" t="s">
        <v>79</v>
      </c>
      <c r="AR4530" s="117" t="s">
        <v>3507</v>
      </c>
      <c r="AS4530" s="117">
        <v>4213302</v>
      </c>
      <c r="AT4530" s="117"/>
      <c r="AU4530" s="117"/>
    </row>
    <row r="4531" spans="43:47" ht="30" customHeight="1">
      <c r="AQ4531" s="117" t="s">
        <v>79</v>
      </c>
      <c r="AR4531" s="117" t="s">
        <v>3517</v>
      </c>
      <c r="AS4531" s="117">
        <v>4213351</v>
      </c>
      <c r="AT4531" s="117"/>
      <c r="AU4531" s="117"/>
    </row>
    <row r="4532" spans="43:47" ht="30" customHeight="1">
      <c r="AQ4532" s="117" t="s">
        <v>79</v>
      </c>
      <c r="AR4532" s="117" t="s">
        <v>3527</v>
      </c>
      <c r="AS4532" s="117">
        <v>4213401</v>
      </c>
      <c r="AT4532" s="117"/>
      <c r="AU4532" s="117"/>
    </row>
    <row r="4533" spans="43:47" ht="30" customHeight="1">
      <c r="AQ4533" s="117" t="s">
        <v>79</v>
      </c>
      <c r="AR4533" s="117" t="s">
        <v>3537</v>
      </c>
      <c r="AS4533" s="117">
        <v>4213500</v>
      </c>
      <c r="AT4533" s="117"/>
      <c r="AU4533" s="117"/>
    </row>
    <row r="4534" spans="43:47" ht="30" customHeight="1">
      <c r="AQ4534" s="117" t="s">
        <v>79</v>
      </c>
      <c r="AR4534" s="117" t="s">
        <v>3546</v>
      </c>
      <c r="AS4534" s="117">
        <v>4213609</v>
      </c>
      <c r="AT4534" s="117"/>
      <c r="AU4534" s="117"/>
    </row>
    <row r="4535" spans="43:47" ht="30" customHeight="1">
      <c r="AQ4535" s="117" t="s">
        <v>79</v>
      </c>
      <c r="AR4535" s="117" t="s">
        <v>3555</v>
      </c>
      <c r="AS4535" s="117">
        <v>4213708</v>
      </c>
      <c r="AT4535" s="117"/>
      <c r="AU4535" s="117"/>
    </row>
    <row r="4536" spans="43:47" ht="30" customHeight="1">
      <c r="AQ4536" s="117" t="s">
        <v>79</v>
      </c>
      <c r="AR4536" s="117" t="s">
        <v>3565</v>
      </c>
      <c r="AS4536" s="117">
        <v>4213807</v>
      </c>
      <c r="AT4536" s="117"/>
      <c r="AU4536" s="117"/>
    </row>
    <row r="4537" spans="43:47" ht="30" customHeight="1">
      <c r="AQ4537" s="117" t="s">
        <v>79</v>
      </c>
      <c r="AR4537" s="117" t="s">
        <v>3575</v>
      </c>
      <c r="AS4537" s="117">
        <v>4213906</v>
      </c>
      <c r="AT4537" s="117"/>
      <c r="AU4537" s="117"/>
    </row>
    <row r="4538" spans="43:47" ht="30" customHeight="1">
      <c r="AQ4538" s="117" t="s">
        <v>79</v>
      </c>
      <c r="AR4538" s="117" t="s">
        <v>3585</v>
      </c>
      <c r="AS4538" s="117">
        <v>4214003</v>
      </c>
      <c r="AT4538" s="117"/>
      <c r="AU4538" s="117"/>
    </row>
    <row r="4539" spans="43:47" ht="30" customHeight="1">
      <c r="AQ4539" s="117" t="s">
        <v>79</v>
      </c>
      <c r="AR4539" s="117" t="s">
        <v>3595</v>
      </c>
      <c r="AS4539" s="117">
        <v>4214102</v>
      </c>
      <c r="AT4539" s="117"/>
      <c r="AU4539" s="117"/>
    </row>
    <row r="4540" spans="43:47" ht="30" customHeight="1">
      <c r="AQ4540" s="117" t="s">
        <v>79</v>
      </c>
      <c r="AR4540" s="117" t="s">
        <v>3604</v>
      </c>
      <c r="AS4540" s="117">
        <v>4214151</v>
      </c>
      <c r="AT4540" s="117"/>
      <c r="AU4540" s="117"/>
    </row>
    <row r="4541" spans="43:47" ht="30" customHeight="1">
      <c r="AQ4541" s="117" t="s">
        <v>79</v>
      </c>
      <c r="AR4541" s="117" t="s">
        <v>3613</v>
      </c>
      <c r="AS4541" s="117">
        <v>4214201</v>
      </c>
      <c r="AT4541" s="117"/>
      <c r="AU4541" s="117"/>
    </row>
    <row r="4542" spans="43:47" ht="30" customHeight="1">
      <c r="AQ4542" s="117" t="s">
        <v>79</v>
      </c>
      <c r="AR4542" s="117" t="s">
        <v>3622</v>
      </c>
      <c r="AS4542" s="117">
        <v>4214300</v>
      </c>
      <c r="AT4542" s="117"/>
      <c r="AU4542" s="117"/>
    </row>
    <row r="4543" spans="43:47" ht="30" customHeight="1">
      <c r="AQ4543" s="117" t="s">
        <v>79</v>
      </c>
      <c r="AR4543" s="117" t="s">
        <v>3632</v>
      </c>
      <c r="AS4543" s="117">
        <v>4214409</v>
      </c>
      <c r="AT4543" s="117"/>
      <c r="AU4543" s="117"/>
    </row>
    <row r="4544" spans="43:47" ht="30" customHeight="1">
      <c r="AQ4544" s="117" t="s">
        <v>79</v>
      </c>
      <c r="AR4544" s="117" t="s">
        <v>3642</v>
      </c>
      <c r="AS4544" s="117">
        <v>4214508</v>
      </c>
      <c r="AT4544" s="117"/>
      <c r="AU4544" s="117"/>
    </row>
    <row r="4545" spans="43:47" ht="30" customHeight="1">
      <c r="AQ4545" s="117" t="s">
        <v>79</v>
      </c>
      <c r="AR4545" s="117" t="s">
        <v>3651</v>
      </c>
      <c r="AS4545" s="117">
        <v>4214607</v>
      </c>
      <c r="AT4545" s="117"/>
      <c r="AU4545" s="117"/>
    </row>
    <row r="4546" spans="43:47" ht="30" customHeight="1">
      <c r="AQ4546" s="117" t="s">
        <v>79</v>
      </c>
      <c r="AR4546" s="117" t="s">
        <v>3660</v>
      </c>
      <c r="AS4546" s="117">
        <v>4214805</v>
      </c>
      <c r="AT4546" s="117"/>
      <c r="AU4546" s="117"/>
    </row>
    <row r="4547" spans="43:47" ht="30" customHeight="1">
      <c r="AQ4547" s="117" t="s">
        <v>79</v>
      </c>
      <c r="AR4547" s="117" t="s">
        <v>3669</v>
      </c>
      <c r="AS4547" s="117">
        <v>4214706</v>
      </c>
      <c r="AT4547" s="117"/>
      <c r="AU4547" s="117"/>
    </row>
    <row r="4548" spans="43:47" ht="30" customHeight="1">
      <c r="AQ4548" s="117" t="s">
        <v>79</v>
      </c>
      <c r="AR4548" s="117" t="s">
        <v>3676</v>
      </c>
      <c r="AS4548" s="117">
        <v>4214904</v>
      </c>
      <c r="AT4548" s="117"/>
      <c r="AU4548" s="117"/>
    </row>
    <row r="4549" spans="43:47" ht="30" customHeight="1">
      <c r="AQ4549" s="117" t="s">
        <v>79</v>
      </c>
      <c r="AR4549" s="117" t="s">
        <v>3684</v>
      </c>
      <c r="AS4549" s="117">
        <v>4215000</v>
      </c>
      <c r="AT4549" s="117"/>
      <c r="AU4549" s="117"/>
    </row>
    <row r="4550" spans="43:47" ht="30" customHeight="1">
      <c r="AQ4550" s="117" t="s">
        <v>79</v>
      </c>
      <c r="AR4550" s="117" t="s">
        <v>3693</v>
      </c>
      <c r="AS4550" s="117">
        <v>4215059</v>
      </c>
      <c r="AT4550" s="117"/>
      <c r="AU4550" s="117"/>
    </row>
    <row r="4551" spans="43:47" ht="30" customHeight="1">
      <c r="AQ4551" s="117" t="s">
        <v>79</v>
      </c>
      <c r="AR4551" s="117" t="s">
        <v>3701</v>
      </c>
      <c r="AS4551" s="117">
        <v>4215075</v>
      </c>
      <c r="AT4551" s="117"/>
      <c r="AU4551" s="117"/>
    </row>
    <row r="4552" spans="43:47" ht="30" customHeight="1">
      <c r="AQ4552" s="117" t="s">
        <v>79</v>
      </c>
      <c r="AR4552" s="117" t="s">
        <v>3709</v>
      </c>
      <c r="AS4552" s="117">
        <v>4215109</v>
      </c>
      <c r="AT4552" s="117"/>
      <c r="AU4552" s="117"/>
    </row>
    <row r="4553" spans="43:47" ht="30" customHeight="1">
      <c r="AQ4553" s="117" t="s">
        <v>79</v>
      </c>
      <c r="AR4553" s="117" t="s">
        <v>3716</v>
      </c>
      <c r="AS4553" s="117">
        <v>4215208</v>
      </c>
      <c r="AT4553" s="117"/>
      <c r="AU4553" s="117"/>
    </row>
    <row r="4554" spans="43:47" ht="30" customHeight="1">
      <c r="AQ4554" s="117" t="s">
        <v>79</v>
      </c>
      <c r="AR4554" s="117" t="s">
        <v>3723</v>
      </c>
      <c r="AS4554" s="117">
        <v>4215307</v>
      </c>
      <c r="AT4554" s="117"/>
      <c r="AU4554" s="117"/>
    </row>
    <row r="4555" spans="43:47" ht="30" customHeight="1">
      <c r="AQ4555" s="117" t="s">
        <v>79</v>
      </c>
      <c r="AR4555" s="117" t="s">
        <v>3730</v>
      </c>
      <c r="AS4555" s="117">
        <v>4215356</v>
      </c>
      <c r="AT4555" s="117"/>
      <c r="AU4555" s="117"/>
    </row>
    <row r="4556" spans="43:47" ht="30" customHeight="1">
      <c r="AQ4556" s="117" t="s">
        <v>79</v>
      </c>
      <c r="AR4556" s="117" t="s">
        <v>3737</v>
      </c>
      <c r="AS4556" s="117">
        <v>4215406</v>
      </c>
      <c r="AT4556" s="117"/>
      <c r="AU4556" s="117"/>
    </row>
    <row r="4557" spans="43:47" ht="30" customHeight="1">
      <c r="AQ4557" s="117" t="s">
        <v>79</v>
      </c>
      <c r="AR4557" s="117" t="s">
        <v>3744</v>
      </c>
      <c r="AS4557" s="117">
        <v>4215455</v>
      </c>
      <c r="AT4557" s="117"/>
      <c r="AU4557" s="117"/>
    </row>
    <row r="4558" spans="43:47" ht="30" customHeight="1">
      <c r="AQ4558" s="117" t="s">
        <v>79</v>
      </c>
      <c r="AR4558" s="117" t="s">
        <v>3124</v>
      </c>
      <c r="AS4558" s="117">
        <v>4215505</v>
      </c>
      <c r="AT4558" s="117"/>
      <c r="AU4558" s="117"/>
    </row>
    <row r="4559" spans="43:47" ht="30" customHeight="1">
      <c r="AQ4559" s="117" t="s">
        <v>79</v>
      </c>
      <c r="AR4559" s="117" t="s">
        <v>3072</v>
      </c>
      <c r="AS4559" s="117">
        <v>4215554</v>
      </c>
      <c r="AT4559" s="117"/>
      <c r="AU4559" s="117"/>
    </row>
    <row r="4560" spans="43:47" ht="30" customHeight="1">
      <c r="AQ4560" s="117" t="s">
        <v>79</v>
      </c>
      <c r="AR4560" s="117" t="s">
        <v>1527</v>
      </c>
      <c r="AS4560" s="117">
        <v>4215604</v>
      </c>
      <c r="AT4560" s="117"/>
      <c r="AU4560" s="117"/>
    </row>
    <row r="4561" spans="43:47" ht="30" customHeight="1">
      <c r="AQ4561" s="117" t="s">
        <v>79</v>
      </c>
      <c r="AR4561" s="117" t="s">
        <v>3766</v>
      </c>
      <c r="AS4561" s="117">
        <v>4215653</v>
      </c>
      <c r="AT4561" s="117"/>
      <c r="AU4561" s="117"/>
    </row>
    <row r="4562" spans="43:47" ht="30" customHeight="1">
      <c r="AQ4562" s="117" t="s">
        <v>79</v>
      </c>
      <c r="AR4562" s="117" t="s">
        <v>2439</v>
      </c>
      <c r="AS4562" s="117">
        <v>4215679</v>
      </c>
      <c r="AT4562" s="117"/>
      <c r="AU4562" s="117"/>
    </row>
    <row r="4563" spans="43:47" ht="30" customHeight="1">
      <c r="AQ4563" s="117" t="s">
        <v>79</v>
      </c>
      <c r="AR4563" s="117" t="s">
        <v>3779</v>
      </c>
      <c r="AS4563" s="117">
        <v>4215687</v>
      </c>
      <c r="AT4563" s="117"/>
      <c r="AU4563" s="117"/>
    </row>
    <row r="4564" spans="43:47" ht="30" customHeight="1">
      <c r="AQ4564" s="117" t="s">
        <v>79</v>
      </c>
      <c r="AR4564" s="117" t="s">
        <v>3786</v>
      </c>
      <c r="AS4564" s="117">
        <v>4215695</v>
      </c>
      <c r="AT4564" s="117"/>
      <c r="AU4564" s="117"/>
    </row>
    <row r="4565" spans="43:47" ht="30" customHeight="1">
      <c r="AQ4565" s="117" t="s">
        <v>79</v>
      </c>
      <c r="AR4565" s="117" t="s">
        <v>3793</v>
      </c>
      <c r="AS4565" s="117">
        <v>4215703</v>
      </c>
      <c r="AT4565" s="117"/>
      <c r="AU4565" s="117"/>
    </row>
    <row r="4566" spans="43:47" ht="30" customHeight="1">
      <c r="AQ4566" s="117" t="s">
        <v>79</v>
      </c>
      <c r="AR4566" s="117" t="s">
        <v>3800</v>
      </c>
      <c r="AS4566" s="117">
        <v>4215802</v>
      </c>
      <c r="AT4566" s="117"/>
      <c r="AU4566" s="117"/>
    </row>
    <row r="4567" spans="43:47" ht="30" customHeight="1">
      <c r="AQ4567" s="117" t="s">
        <v>79</v>
      </c>
      <c r="AR4567" s="117" t="s">
        <v>3806</v>
      </c>
      <c r="AS4567" s="117">
        <v>4215752</v>
      </c>
      <c r="AT4567" s="117"/>
      <c r="AU4567" s="117"/>
    </row>
    <row r="4568" spans="43:47" ht="30" customHeight="1">
      <c r="AQ4568" s="117" t="s">
        <v>79</v>
      </c>
      <c r="AR4568" s="117" t="s">
        <v>3813</v>
      </c>
      <c r="AS4568" s="117">
        <v>4215901</v>
      </c>
      <c r="AT4568" s="117"/>
      <c r="AU4568" s="117"/>
    </row>
    <row r="4569" spans="43:47" ht="30" customHeight="1">
      <c r="AQ4569" s="117" t="s">
        <v>79</v>
      </c>
      <c r="AR4569" s="117" t="s">
        <v>3820</v>
      </c>
      <c r="AS4569" s="117">
        <v>4216008</v>
      </c>
      <c r="AT4569" s="117"/>
      <c r="AU4569" s="117"/>
    </row>
    <row r="4570" spans="43:47" ht="30" customHeight="1">
      <c r="AQ4570" s="117" t="s">
        <v>79</v>
      </c>
      <c r="AR4570" s="117" t="s">
        <v>3827</v>
      </c>
      <c r="AS4570" s="117">
        <v>4216057</v>
      </c>
      <c r="AT4570" s="117"/>
      <c r="AU4570" s="117"/>
    </row>
    <row r="4571" spans="43:47" ht="30" customHeight="1">
      <c r="AQ4571" s="117" t="s">
        <v>79</v>
      </c>
      <c r="AR4571" s="117" t="s">
        <v>1607</v>
      </c>
      <c r="AS4571" s="117">
        <v>4216107</v>
      </c>
      <c r="AT4571" s="117"/>
      <c r="AU4571" s="117"/>
    </row>
    <row r="4572" spans="43:47" ht="30" customHeight="1">
      <c r="AQ4572" s="117" t="s">
        <v>79</v>
      </c>
      <c r="AR4572" s="117" t="s">
        <v>3840</v>
      </c>
      <c r="AS4572" s="117">
        <v>4216206</v>
      </c>
      <c r="AT4572" s="117"/>
      <c r="AU4572" s="117"/>
    </row>
    <row r="4573" spans="43:47" ht="30" customHeight="1">
      <c r="AQ4573" s="117" t="s">
        <v>79</v>
      </c>
      <c r="AR4573" s="117" t="s">
        <v>3268</v>
      </c>
      <c r="AS4573" s="117">
        <v>4216305</v>
      </c>
      <c r="AT4573" s="117"/>
      <c r="AU4573" s="117"/>
    </row>
    <row r="4574" spans="43:47" ht="30" customHeight="1">
      <c r="AQ4574" s="117" t="s">
        <v>79</v>
      </c>
      <c r="AR4574" s="117" t="s">
        <v>3853</v>
      </c>
      <c r="AS4574" s="117">
        <v>4216354</v>
      </c>
      <c r="AT4574" s="117"/>
      <c r="AU4574" s="117"/>
    </row>
    <row r="4575" spans="43:47" ht="30" customHeight="1">
      <c r="AQ4575" s="117" t="s">
        <v>79</v>
      </c>
      <c r="AR4575" s="117" t="s">
        <v>3859</v>
      </c>
      <c r="AS4575" s="117">
        <v>4216255</v>
      </c>
      <c r="AT4575" s="117"/>
      <c r="AU4575" s="117"/>
    </row>
    <row r="4576" spans="43:47" ht="30" customHeight="1">
      <c r="AQ4576" s="117" t="s">
        <v>79</v>
      </c>
      <c r="AR4576" s="117" t="s">
        <v>3865</v>
      </c>
      <c r="AS4576" s="117">
        <v>4216404</v>
      </c>
      <c r="AT4576" s="117"/>
      <c r="AU4576" s="117"/>
    </row>
    <row r="4577" spans="43:47" ht="30" customHeight="1">
      <c r="AQ4577" s="117" t="s">
        <v>79</v>
      </c>
      <c r="AR4577" s="117" t="s">
        <v>3870</v>
      </c>
      <c r="AS4577" s="117">
        <v>4216503</v>
      </c>
      <c r="AT4577" s="117"/>
      <c r="AU4577" s="117"/>
    </row>
    <row r="4578" spans="43:47" ht="30" customHeight="1">
      <c r="AQ4578" s="117" t="s">
        <v>79</v>
      </c>
      <c r="AR4578" s="117" t="s">
        <v>3875</v>
      </c>
      <c r="AS4578" s="117">
        <v>4216602</v>
      </c>
      <c r="AT4578" s="117"/>
      <c r="AU4578" s="117"/>
    </row>
    <row r="4579" spans="43:47" ht="30" customHeight="1">
      <c r="AQ4579" s="117" t="s">
        <v>79</v>
      </c>
      <c r="AR4579" s="117" t="s">
        <v>3881</v>
      </c>
      <c r="AS4579" s="117">
        <v>4216701</v>
      </c>
      <c r="AT4579" s="117"/>
      <c r="AU4579" s="117"/>
    </row>
    <row r="4580" spans="43:47" ht="30" customHeight="1">
      <c r="AQ4580" s="117" t="s">
        <v>79</v>
      </c>
      <c r="AR4580" s="117" t="s">
        <v>3887</v>
      </c>
      <c r="AS4580" s="117">
        <v>4216800</v>
      </c>
      <c r="AT4580" s="117"/>
      <c r="AU4580" s="117"/>
    </row>
    <row r="4581" spans="43:47" ht="30" customHeight="1">
      <c r="AQ4581" s="117" t="s">
        <v>79</v>
      </c>
      <c r="AR4581" s="117" t="s">
        <v>3893</v>
      </c>
      <c r="AS4581" s="117">
        <v>4216909</v>
      </c>
      <c r="AT4581" s="117"/>
      <c r="AU4581" s="117"/>
    </row>
    <row r="4582" spans="43:47" ht="30" customHeight="1">
      <c r="AQ4582" s="117" t="s">
        <v>79</v>
      </c>
      <c r="AR4582" s="117" t="s">
        <v>3899</v>
      </c>
      <c r="AS4582" s="117">
        <v>4217006</v>
      </c>
      <c r="AT4582" s="117"/>
      <c r="AU4582" s="117"/>
    </row>
    <row r="4583" spans="43:47" ht="30" customHeight="1">
      <c r="AQ4583" s="117" t="s">
        <v>79</v>
      </c>
      <c r="AR4583" s="117" t="s">
        <v>3905</v>
      </c>
      <c r="AS4583" s="117">
        <v>4217105</v>
      </c>
      <c r="AT4583" s="117"/>
      <c r="AU4583" s="117"/>
    </row>
    <row r="4584" spans="43:47" ht="30" customHeight="1">
      <c r="AQ4584" s="117" t="s">
        <v>79</v>
      </c>
      <c r="AR4584" s="117" t="s">
        <v>3911</v>
      </c>
      <c r="AS4584" s="117">
        <v>4217154</v>
      </c>
      <c r="AT4584" s="117"/>
      <c r="AU4584" s="117"/>
    </row>
    <row r="4585" spans="43:47" ht="30" customHeight="1">
      <c r="AQ4585" s="117" t="s">
        <v>79</v>
      </c>
      <c r="AR4585" s="117" t="s">
        <v>3916</v>
      </c>
      <c r="AS4585" s="117">
        <v>4217204</v>
      </c>
      <c r="AT4585" s="117"/>
      <c r="AU4585" s="117"/>
    </row>
    <row r="4586" spans="43:47" ht="30" customHeight="1">
      <c r="AQ4586" s="117" t="s">
        <v>79</v>
      </c>
      <c r="AR4586" s="117" t="s">
        <v>3922</v>
      </c>
      <c r="AS4586" s="117">
        <v>4217253</v>
      </c>
      <c r="AT4586" s="117"/>
      <c r="AU4586" s="117"/>
    </row>
    <row r="4587" spans="43:47" ht="30" customHeight="1">
      <c r="AQ4587" s="117" t="s">
        <v>79</v>
      </c>
      <c r="AR4587" s="117" t="s">
        <v>3928</v>
      </c>
      <c r="AS4587" s="117">
        <v>4217303</v>
      </c>
      <c r="AT4587" s="117"/>
      <c r="AU4587" s="117"/>
    </row>
    <row r="4588" spans="43:47" ht="30" customHeight="1">
      <c r="AQ4588" s="117" t="s">
        <v>79</v>
      </c>
      <c r="AR4588" s="117" t="s">
        <v>3934</v>
      </c>
      <c r="AS4588" s="117">
        <v>4217402</v>
      </c>
      <c r="AT4588" s="117"/>
      <c r="AU4588" s="117"/>
    </row>
    <row r="4589" spans="43:47" ht="30" customHeight="1">
      <c r="AQ4589" s="117" t="s">
        <v>79</v>
      </c>
      <c r="AR4589" s="117" t="s">
        <v>3940</v>
      </c>
      <c r="AS4589" s="117">
        <v>4217501</v>
      </c>
      <c r="AT4589" s="117"/>
      <c r="AU4589" s="117"/>
    </row>
    <row r="4590" spans="43:47" ht="30" customHeight="1">
      <c r="AQ4590" s="117" t="s">
        <v>79</v>
      </c>
      <c r="AR4590" s="117" t="s">
        <v>3946</v>
      </c>
      <c r="AS4590" s="117">
        <v>4217550</v>
      </c>
      <c r="AT4590" s="117"/>
      <c r="AU4590" s="117"/>
    </row>
    <row r="4591" spans="43:47" ht="30" customHeight="1">
      <c r="AQ4591" s="117" t="s">
        <v>79</v>
      </c>
      <c r="AR4591" s="117" t="s">
        <v>3952</v>
      </c>
      <c r="AS4591" s="117">
        <v>4217600</v>
      </c>
      <c r="AT4591" s="117"/>
      <c r="AU4591" s="117"/>
    </row>
    <row r="4592" spans="43:47" ht="30" customHeight="1">
      <c r="AQ4592" s="117" t="s">
        <v>79</v>
      </c>
      <c r="AR4592" s="117" t="s">
        <v>3958</v>
      </c>
      <c r="AS4592" s="117">
        <v>4217709</v>
      </c>
      <c r="AT4592" s="117"/>
      <c r="AU4592" s="117"/>
    </row>
    <row r="4593" spans="43:47" ht="30" customHeight="1">
      <c r="AQ4593" s="117" t="s">
        <v>79</v>
      </c>
      <c r="AR4593" s="117" t="s">
        <v>3963</v>
      </c>
      <c r="AS4593" s="117">
        <v>4217758</v>
      </c>
      <c r="AT4593" s="117"/>
      <c r="AU4593" s="117"/>
    </row>
    <row r="4594" spans="43:47" ht="30" customHeight="1">
      <c r="AQ4594" s="117" t="s">
        <v>79</v>
      </c>
      <c r="AR4594" s="117" t="s">
        <v>3969</v>
      </c>
      <c r="AS4594" s="117">
        <v>4217808</v>
      </c>
      <c r="AT4594" s="117"/>
      <c r="AU4594" s="117"/>
    </row>
    <row r="4595" spans="43:47" ht="30" customHeight="1">
      <c r="AQ4595" s="117" t="s">
        <v>79</v>
      </c>
      <c r="AR4595" s="117" t="s">
        <v>2968</v>
      </c>
      <c r="AS4595" s="117">
        <v>4217907</v>
      </c>
      <c r="AT4595" s="117"/>
      <c r="AU4595" s="117"/>
    </row>
    <row r="4596" spans="43:47" ht="30" customHeight="1">
      <c r="AQ4596" s="117" t="s">
        <v>79</v>
      </c>
      <c r="AR4596" s="117" t="s">
        <v>3979</v>
      </c>
      <c r="AS4596" s="117">
        <v>4217956</v>
      </c>
      <c r="AT4596" s="117"/>
      <c r="AU4596" s="117"/>
    </row>
    <row r="4597" spans="43:47" ht="30" customHeight="1">
      <c r="AQ4597" s="117" t="s">
        <v>79</v>
      </c>
      <c r="AR4597" s="117" t="s">
        <v>3985</v>
      </c>
      <c r="AS4597" s="117">
        <v>4218004</v>
      </c>
      <c r="AT4597" s="117"/>
      <c r="AU4597" s="117"/>
    </row>
    <row r="4598" spans="43:47" ht="30" customHeight="1">
      <c r="AQ4598" s="117" t="s">
        <v>79</v>
      </c>
      <c r="AR4598" s="117" t="s">
        <v>3990</v>
      </c>
      <c r="AS4598" s="117">
        <v>4218103</v>
      </c>
      <c r="AT4598" s="117"/>
      <c r="AU4598" s="117"/>
    </row>
    <row r="4599" spans="43:47" ht="30" customHeight="1">
      <c r="AQ4599" s="117" t="s">
        <v>79</v>
      </c>
      <c r="AR4599" s="117" t="s">
        <v>3996</v>
      </c>
      <c r="AS4599" s="117">
        <v>4218202</v>
      </c>
      <c r="AT4599" s="117"/>
      <c r="AU4599" s="117"/>
    </row>
    <row r="4600" spans="43:47" ht="30" customHeight="1">
      <c r="AQ4600" s="117" t="s">
        <v>79</v>
      </c>
      <c r="AR4600" s="117" t="s">
        <v>4001</v>
      </c>
      <c r="AS4600" s="117">
        <v>4218251</v>
      </c>
      <c r="AT4600" s="117"/>
      <c r="AU4600" s="117"/>
    </row>
    <row r="4601" spans="43:47" ht="30" customHeight="1">
      <c r="AQ4601" s="117" t="s">
        <v>79</v>
      </c>
      <c r="AR4601" s="117" t="s">
        <v>4007</v>
      </c>
      <c r="AS4601" s="117">
        <v>4218301</v>
      </c>
      <c r="AT4601" s="117"/>
      <c r="AU4601" s="117"/>
    </row>
    <row r="4602" spans="43:47" ht="30" customHeight="1">
      <c r="AQ4602" s="117" t="s">
        <v>79</v>
      </c>
      <c r="AR4602" s="117" t="s">
        <v>4013</v>
      </c>
      <c r="AS4602" s="117">
        <v>4218350</v>
      </c>
      <c r="AT4602" s="117"/>
      <c r="AU4602" s="117"/>
    </row>
    <row r="4603" spans="43:47" ht="30" customHeight="1">
      <c r="AQ4603" s="117" t="s">
        <v>79</v>
      </c>
      <c r="AR4603" s="117" t="s">
        <v>4019</v>
      </c>
      <c r="AS4603" s="117">
        <v>4218400</v>
      </c>
      <c r="AT4603" s="117"/>
      <c r="AU4603" s="117"/>
    </row>
    <row r="4604" spans="43:47" ht="30" customHeight="1">
      <c r="AQ4604" s="117" t="s">
        <v>79</v>
      </c>
      <c r="AR4604" s="117" t="s">
        <v>4024</v>
      </c>
      <c r="AS4604" s="117">
        <v>4218509</v>
      </c>
      <c r="AT4604" s="117"/>
      <c r="AU4604" s="117"/>
    </row>
    <row r="4605" spans="43:47" ht="30" customHeight="1">
      <c r="AQ4605" s="117" t="s">
        <v>79</v>
      </c>
      <c r="AR4605" s="117" t="s">
        <v>4030</v>
      </c>
      <c r="AS4605" s="117">
        <v>4218608</v>
      </c>
      <c r="AT4605" s="117"/>
      <c r="AU4605" s="117"/>
    </row>
    <row r="4606" spans="43:47" ht="30" customHeight="1">
      <c r="AQ4606" s="117" t="s">
        <v>79</v>
      </c>
      <c r="AR4606" s="117" t="s">
        <v>4036</v>
      </c>
      <c r="AS4606" s="117">
        <v>4218707</v>
      </c>
      <c r="AT4606" s="117"/>
      <c r="AU4606" s="117"/>
    </row>
    <row r="4607" spans="43:47" ht="30" customHeight="1">
      <c r="AQ4607" s="117" t="s">
        <v>79</v>
      </c>
      <c r="AR4607" s="117" t="s">
        <v>4041</v>
      </c>
      <c r="AS4607" s="117">
        <v>4218756</v>
      </c>
      <c r="AT4607" s="117"/>
      <c r="AU4607" s="117"/>
    </row>
    <row r="4608" spans="43:47" ht="30" customHeight="1">
      <c r="AQ4608" s="117" t="s">
        <v>79</v>
      </c>
      <c r="AR4608" s="117" t="s">
        <v>4047</v>
      </c>
      <c r="AS4608" s="117">
        <v>4218806</v>
      </c>
      <c r="AT4608" s="117"/>
      <c r="AU4608" s="117"/>
    </row>
    <row r="4609" spans="43:47" ht="30" customHeight="1">
      <c r="AQ4609" s="117" t="s">
        <v>79</v>
      </c>
      <c r="AR4609" s="117" t="s">
        <v>4053</v>
      </c>
      <c r="AS4609" s="117">
        <v>4218855</v>
      </c>
      <c r="AT4609" s="117"/>
      <c r="AU4609" s="117"/>
    </row>
    <row r="4610" spans="43:47" ht="30" customHeight="1">
      <c r="AQ4610" s="117" t="s">
        <v>79</v>
      </c>
      <c r="AR4610" s="117" t="s">
        <v>4058</v>
      </c>
      <c r="AS4610" s="117">
        <v>4218905</v>
      </c>
      <c r="AT4610" s="117"/>
      <c r="AU4610" s="117"/>
    </row>
    <row r="4611" spans="43:47" ht="30" customHeight="1">
      <c r="AQ4611" s="117" t="s">
        <v>79</v>
      </c>
      <c r="AR4611" s="117" t="s">
        <v>4064</v>
      </c>
      <c r="AS4611" s="117">
        <v>4218954</v>
      </c>
      <c r="AT4611" s="117"/>
      <c r="AU4611" s="117"/>
    </row>
    <row r="4612" spans="43:47" ht="30" customHeight="1">
      <c r="AQ4612" s="117" t="s">
        <v>79</v>
      </c>
      <c r="AR4612" s="117" t="s">
        <v>4070</v>
      </c>
      <c r="AS4612" s="117">
        <v>4219002</v>
      </c>
      <c r="AT4612" s="117"/>
      <c r="AU4612" s="117"/>
    </row>
    <row r="4613" spans="43:47" ht="30" customHeight="1">
      <c r="AQ4613" s="117" t="s">
        <v>79</v>
      </c>
      <c r="AR4613" s="117" t="s">
        <v>4075</v>
      </c>
      <c r="AS4613" s="117">
        <v>4219101</v>
      </c>
      <c r="AT4613" s="117"/>
      <c r="AU4613" s="117"/>
    </row>
    <row r="4614" spans="43:47" ht="30" customHeight="1">
      <c r="AQ4614" s="117" t="s">
        <v>79</v>
      </c>
      <c r="AR4614" s="117" t="s">
        <v>4081</v>
      </c>
      <c r="AS4614" s="117">
        <v>4219150</v>
      </c>
      <c r="AT4614" s="117"/>
      <c r="AU4614" s="117"/>
    </row>
    <row r="4615" spans="43:47" ht="30" customHeight="1">
      <c r="AQ4615" s="117" t="s">
        <v>79</v>
      </c>
      <c r="AR4615" s="117" t="s">
        <v>4087</v>
      </c>
      <c r="AS4615" s="117">
        <v>4219176</v>
      </c>
      <c r="AT4615" s="117"/>
      <c r="AU4615" s="117"/>
    </row>
    <row r="4616" spans="43:47" ht="30" customHeight="1">
      <c r="AQ4616" s="117" t="s">
        <v>79</v>
      </c>
      <c r="AR4616" s="117" t="s">
        <v>4092</v>
      </c>
      <c r="AS4616" s="117">
        <v>4219200</v>
      </c>
      <c r="AT4616" s="117"/>
      <c r="AU4616" s="117"/>
    </row>
    <row r="4617" spans="43:47" ht="30" customHeight="1">
      <c r="AQ4617" s="117" t="s">
        <v>79</v>
      </c>
      <c r="AR4617" s="117" t="s">
        <v>4098</v>
      </c>
      <c r="AS4617" s="117">
        <v>4219309</v>
      </c>
      <c r="AT4617" s="117"/>
      <c r="AU4617" s="117"/>
    </row>
    <row r="4618" spans="43:47" ht="30" customHeight="1">
      <c r="AQ4618" s="117" t="s">
        <v>79</v>
      </c>
      <c r="AR4618" s="117" t="s">
        <v>4104</v>
      </c>
      <c r="AS4618" s="117">
        <v>4219358</v>
      </c>
      <c r="AT4618" s="117"/>
      <c r="AU4618" s="117"/>
    </row>
    <row r="4619" spans="43:47" ht="30" customHeight="1">
      <c r="AQ4619" s="117" t="s">
        <v>79</v>
      </c>
      <c r="AR4619" s="117" t="s">
        <v>4110</v>
      </c>
      <c r="AS4619" s="117">
        <v>4219408</v>
      </c>
      <c r="AT4619" s="117"/>
      <c r="AU4619" s="117"/>
    </row>
    <row r="4620" spans="43:47" ht="30" customHeight="1">
      <c r="AQ4620" s="117" t="s">
        <v>79</v>
      </c>
      <c r="AR4620" s="117" t="s">
        <v>4115</v>
      </c>
      <c r="AS4620" s="117">
        <v>4219507</v>
      </c>
      <c r="AT4620" s="117"/>
      <c r="AU4620" s="117"/>
    </row>
    <row r="4621" spans="43:47" ht="30" customHeight="1">
      <c r="AQ4621" s="117" t="s">
        <v>79</v>
      </c>
      <c r="AR4621" s="117" t="s">
        <v>4121</v>
      </c>
      <c r="AS4621" s="117">
        <v>4219606</v>
      </c>
      <c r="AT4621" s="117"/>
      <c r="AU4621" s="117"/>
    </row>
    <row r="4622" spans="43:47" ht="30" customHeight="1">
      <c r="AQ4622" s="117" t="s">
        <v>79</v>
      </c>
      <c r="AR4622" s="117" t="s">
        <v>4127</v>
      </c>
      <c r="AS4622" s="117">
        <v>4219705</v>
      </c>
      <c r="AT4622" s="117"/>
      <c r="AU4622" s="117"/>
    </row>
    <row r="4623" spans="43:47" ht="30" customHeight="1">
      <c r="AQ4623" s="117" t="s">
        <v>79</v>
      </c>
      <c r="AR4623" s="117" t="s">
        <v>4133</v>
      </c>
      <c r="AS4623" s="117">
        <v>4219853</v>
      </c>
      <c r="AT4623" s="117"/>
      <c r="AU4623" s="117"/>
    </row>
    <row r="4624" spans="43:47" ht="30" customHeight="1">
      <c r="AQ4624" s="117" t="s">
        <v>81</v>
      </c>
      <c r="AR4624" s="117" t="s">
        <v>113</v>
      </c>
      <c r="AS4624" s="117">
        <v>2800100</v>
      </c>
      <c r="AT4624" s="117"/>
      <c r="AU4624" s="117"/>
    </row>
    <row r="4625" spans="43:47" ht="30" customHeight="1">
      <c r="AQ4625" s="117" t="s">
        <v>81</v>
      </c>
      <c r="AR4625" s="117" t="s">
        <v>139</v>
      </c>
      <c r="AS4625" s="117">
        <v>2800209</v>
      </c>
      <c r="AT4625" s="117"/>
      <c r="AU4625" s="117"/>
    </row>
    <row r="4626" spans="43:47" ht="30" customHeight="1">
      <c r="AQ4626" s="117" t="s">
        <v>81</v>
      </c>
      <c r="AR4626" s="117" t="s">
        <v>164</v>
      </c>
      <c r="AS4626" s="117">
        <v>2800308</v>
      </c>
      <c r="AT4626" s="117"/>
      <c r="AU4626" s="117"/>
    </row>
    <row r="4627" spans="43:47" ht="30" customHeight="1">
      <c r="AQ4627" s="117" t="s">
        <v>81</v>
      </c>
      <c r="AR4627" s="117" t="s">
        <v>190</v>
      </c>
      <c r="AS4627" s="117">
        <v>2800407</v>
      </c>
      <c r="AT4627" s="117"/>
      <c r="AU4627" s="117"/>
    </row>
    <row r="4628" spans="43:47" ht="30" customHeight="1">
      <c r="AQ4628" s="117" t="s">
        <v>81</v>
      </c>
      <c r="AR4628" s="117" t="s">
        <v>216</v>
      </c>
      <c r="AS4628" s="117">
        <v>2800506</v>
      </c>
      <c r="AT4628" s="117"/>
      <c r="AU4628" s="117"/>
    </row>
    <row r="4629" spans="43:47" ht="30" customHeight="1">
      <c r="AQ4629" s="117" t="s">
        <v>81</v>
      </c>
      <c r="AR4629" s="117" t="s">
        <v>240</v>
      </c>
      <c r="AS4629" s="117">
        <v>2800605</v>
      </c>
      <c r="AT4629" s="117"/>
      <c r="AU4629" s="117"/>
    </row>
    <row r="4630" spans="43:47" ht="30" customHeight="1">
      <c r="AQ4630" s="117" t="s">
        <v>81</v>
      </c>
      <c r="AR4630" s="117" t="s">
        <v>265</v>
      </c>
      <c r="AS4630" s="117">
        <v>2800670</v>
      </c>
      <c r="AT4630" s="117"/>
      <c r="AU4630" s="117"/>
    </row>
    <row r="4631" spans="43:47" ht="30" customHeight="1">
      <c r="AQ4631" s="117" t="s">
        <v>81</v>
      </c>
      <c r="AR4631" s="117" t="s">
        <v>291</v>
      </c>
      <c r="AS4631" s="117">
        <v>2800704</v>
      </c>
      <c r="AT4631" s="117"/>
      <c r="AU4631" s="117"/>
    </row>
    <row r="4632" spans="43:47" ht="30" customHeight="1">
      <c r="AQ4632" s="117" t="s">
        <v>81</v>
      </c>
      <c r="AR4632" s="117" t="s">
        <v>317</v>
      </c>
      <c r="AS4632" s="117">
        <v>2801009</v>
      </c>
      <c r="AT4632" s="117"/>
      <c r="AU4632" s="117"/>
    </row>
    <row r="4633" spans="43:47" ht="30" customHeight="1">
      <c r="AQ4633" s="117" t="s">
        <v>81</v>
      </c>
      <c r="AR4633" s="117" t="s">
        <v>342</v>
      </c>
      <c r="AS4633" s="117">
        <v>2801108</v>
      </c>
      <c r="AT4633" s="117"/>
      <c r="AU4633" s="117"/>
    </row>
    <row r="4634" spans="43:47" ht="30" customHeight="1">
      <c r="AQ4634" s="117" t="s">
        <v>81</v>
      </c>
      <c r="AR4634" s="117" t="s">
        <v>366</v>
      </c>
      <c r="AS4634" s="117">
        <v>2801207</v>
      </c>
      <c r="AT4634" s="117"/>
      <c r="AU4634" s="117"/>
    </row>
    <row r="4635" spans="43:47" ht="30" customHeight="1">
      <c r="AQ4635" s="117" t="s">
        <v>81</v>
      </c>
      <c r="AR4635" s="117" t="s">
        <v>391</v>
      </c>
      <c r="AS4635" s="117">
        <v>2801306</v>
      </c>
      <c r="AT4635" s="117"/>
      <c r="AU4635" s="117"/>
    </row>
    <row r="4636" spans="43:47" ht="30" customHeight="1">
      <c r="AQ4636" s="117" t="s">
        <v>81</v>
      </c>
      <c r="AR4636" s="117" t="s">
        <v>416</v>
      </c>
      <c r="AS4636" s="117">
        <v>2801405</v>
      </c>
      <c r="AT4636" s="117"/>
      <c r="AU4636" s="117"/>
    </row>
    <row r="4637" spans="43:47" ht="30" customHeight="1">
      <c r="AQ4637" s="117" t="s">
        <v>81</v>
      </c>
      <c r="AR4637" s="117" t="s">
        <v>442</v>
      </c>
      <c r="AS4637" s="117">
        <v>2801504</v>
      </c>
      <c r="AT4637" s="117"/>
      <c r="AU4637" s="117"/>
    </row>
    <row r="4638" spans="43:47" ht="30" customHeight="1">
      <c r="AQ4638" s="117" t="s">
        <v>81</v>
      </c>
      <c r="AR4638" s="117" t="s">
        <v>467</v>
      </c>
      <c r="AS4638" s="117">
        <v>2801603</v>
      </c>
      <c r="AT4638" s="117"/>
      <c r="AU4638" s="117"/>
    </row>
    <row r="4639" spans="43:47" ht="30" customHeight="1">
      <c r="AQ4639" s="117" t="s">
        <v>81</v>
      </c>
      <c r="AR4639" s="117" t="s">
        <v>492</v>
      </c>
      <c r="AS4639" s="117">
        <v>2801702</v>
      </c>
      <c r="AT4639" s="117"/>
      <c r="AU4639" s="117"/>
    </row>
    <row r="4640" spans="43:47" ht="30" customHeight="1">
      <c r="AQ4640" s="117" t="s">
        <v>81</v>
      </c>
      <c r="AR4640" s="117" t="s">
        <v>516</v>
      </c>
      <c r="AS4640" s="117">
        <v>2801900</v>
      </c>
      <c r="AT4640" s="117"/>
      <c r="AU4640" s="117"/>
    </row>
    <row r="4641" spans="43:47" ht="30" customHeight="1">
      <c r="AQ4641" s="117" t="s">
        <v>81</v>
      </c>
      <c r="AR4641" s="117" t="s">
        <v>539</v>
      </c>
      <c r="AS4641" s="117">
        <v>2802007</v>
      </c>
      <c r="AT4641" s="117"/>
      <c r="AU4641" s="117"/>
    </row>
    <row r="4642" spans="43:47" ht="30" customHeight="1">
      <c r="AQ4642" s="117" t="s">
        <v>81</v>
      </c>
      <c r="AR4642" s="117" t="s">
        <v>562</v>
      </c>
      <c r="AS4642" s="117">
        <v>2802106</v>
      </c>
      <c r="AT4642" s="117"/>
      <c r="AU4642" s="117"/>
    </row>
    <row r="4643" spans="43:47" ht="30" customHeight="1">
      <c r="AQ4643" s="117" t="s">
        <v>81</v>
      </c>
      <c r="AR4643" s="117" t="s">
        <v>585</v>
      </c>
      <c r="AS4643" s="117">
        <v>2802205</v>
      </c>
      <c r="AT4643" s="117"/>
      <c r="AU4643" s="117"/>
    </row>
    <row r="4644" spans="43:47" ht="30" customHeight="1">
      <c r="AQ4644" s="117" t="s">
        <v>81</v>
      </c>
      <c r="AR4644" s="117" t="s">
        <v>608</v>
      </c>
      <c r="AS4644" s="117">
        <v>2802304</v>
      </c>
      <c r="AT4644" s="117"/>
      <c r="AU4644" s="117"/>
    </row>
    <row r="4645" spans="43:47" ht="30" customHeight="1">
      <c r="AQ4645" s="117" t="s">
        <v>81</v>
      </c>
      <c r="AR4645" s="117" t="s">
        <v>630</v>
      </c>
      <c r="AS4645" s="117">
        <v>2802403</v>
      </c>
      <c r="AT4645" s="117"/>
      <c r="AU4645" s="117"/>
    </row>
    <row r="4646" spans="43:47" ht="30" customHeight="1">
      <c r="AQ4646" s="117" t="s">
        <v>81</v>
      </c>
      <c r="AR4646" s="117" t="s">
        <v>651</v>
      </c>
      <c r="AS4646" s="117">
        <v>2802502</v>
      </c>
      <c r="AT4646" s="117"/>
      <c r="AU4646" s="117"/>
    </row>
    <row r="4647" spans="43:47" ht="30" customHeight="1">
      <c r="AQ4647" s="117" t="s">
        <v>81</v>
      </c>
      <c r="AR4647" s="117" t="s">
        <v>672</v>
      </c>
      <c r="AS4647" s="117">
        <v>2802601</v>
      </c>
      <c r="AT4647" s="117"/>
      <c r="AU4647" s="117"/>
    </row>
    <row r="4648" spans="43:47" ht="30" customHeight="1">
      <c r="AQ4648" s="117" t="s">
        <v>81</v>
      </c>
      <c r="AR4648" s="117" t="s">
        <v>693</v>
      </c>
      <c r="AS4648" s="117">
        <v>2802700</v>
      </c>
      <c r="AT4648" s="117"/>
      <c r="AU4648" s="117"/>
    </row>
    <row r="4649" spans="43:47" ht="30" customHeight="1">
      <c r="AQ4649" s="117" t="s">
        <v>81</v>
      </c>
      <c r="AR4649" s="117" t="s">
        <v>714</v>
      </c>
      <c r="AS4649" s="117">
        <v>2802809</v>
      </c>
      <c r="AT4649" s="117"/>
      <c r="AU4649" s="117"/>
    </row>
    <row r="4650" spans="43:47" ht="30" customHeight="1">
      <c r="AQ4650" s="117" t="s">
        <v>81</v>
      </c>
      <c r="AR4650" s="117" t="s">
        <v>736</v>
      </c>
      <c r="AS4650" s="117">
        <v>2802908</v>
      </c>
      <c r="AT4650" s="117"/>
      <c r="AU4650" s="117"/>
    </row>
    <row r="4651" spans="43:47" ht="30" customHeight="1">
      <c r="AQ4651" s="117" t="s">
        <v>81</v>
      </c>
      <c r="AR4651" s="117" t="s">
        <v>757</v>
      </c>
      <c r="AS4651" s="117">
        <v>2803005</v>
      </c>
      <c r="AT4651" s="117"/>
      <c r="AU4651" s="117"/>
    </row>
    <row r="4652" spans="43:47" ht="30" customHeight="1">
      <c r="AQ4652" s="117" t="s">
        <v>81</v>
      </c>
      <c r="AR4652" s="117" t="s">
        <v>780</v>
      </c>
      <c r="AS4652" s="117">
        <v>2803104</v>
      </c>
      <c r="AT4652" s="117"/>
      <c r="AU4652" s="117"/>
    </row>
    <row r="4653" spans="43:47" ht="30" customHeight="1">
      <c r="AQ4653" s="117" t="s">
        <v>81</v>
      </c>
      <c r="AR4653" s="117" t="s">
        <v>801</v>
      </c>
      <c r="AS4653" s="117">
        <v>2803203</v>
      </c>
      <c r="AT4653" s="117"/>
      <c r="AU4653" s="117"/>
    </row>
    <row r="4654" spans="43:47" ht="30" customHeight="1">
      <c r="AQ4654" s="117" t="s">
        <v>81</v>
      </c>
      <c r="AR4654" s="117" t="s">
        <v>822</v>
      </c>
      <c r="AS4654" s="117">
        <v>2803302</v>
      </c>
      <c r="AT4654" s="117"/>
      <c r="AU4654" s="117"/>
    </row>
    <row r="4655" spans="43:47" ht="30" customHeight="1">
      <c r="AQ4655" s="117" t="s">
        <v>81</v>
      </c>
      <c r="AR4655" s="117" t="s">
        <v>844</v>
      </c>
      <c r="AS4655" s="117">
        <v>2803401</v>
      </c>
      <c r="AT4655" s="117"/>
      <c r="AU4655" s="117"/>
    </row>
    <row r="4656" spans="43:47" ht="30" customHeight="1">
      <c r="AQ4656" s="117" t="s">
        <v>81</v>
      </c>
      <c r="AR4656" s="117" t="s">
        <v>866</v>
      </c>
      <c r="AS4656" s="117">
        <v>2803500</v>
      </c>
      <c r="AT4656" s="117"/>
      <c r="AU4656" s="117"/>
    </row>
    <row r="4657" spans="43:47" ht="30" customHeight="1">
      <c r="AQ4657" s="117" t="s">
        <v>81</v>
      </c>
      <c r="AR4657" s="117" t="s">
        <v>888</v>
      </c>
      <c r="AS4657" s="117">
        <v>2803609</v>
      </c>
      <c r="AT4657" s="117"/>
      <c r="AU4657" s="117"/>
    </row>
    <row r="4658" spans="43:47" ht="30" customHeight="1">
      <c r="AQ4658" s="117" t="s">
        <v>81</v>
      </c>
      <c r="AR4658" s="117" t="s">
        <v>911</v>
      </c>
      <c r="AS4658" s="117">
        <v>2803708</v>
      </c>
      <c r="AT4658" s="117"/>
      <c r="AU4658" s="117"/>
    </row>
    <row r="4659" spans="43:47" ht="30" customHeight="1">
      <c r="AQ4659" s="117" t="s">
        <v>81</v>
      </c>
      <c r="AR4659" s="117" t="s">
        <v>934</v>
      </c>
      <c r="AS4659" s="117">
        <v>2803807</v>
      </c>
      <c r="AT4659" s="117"/>
      <c r="AU4659" s="117"/>
    </row>
    <row r="4660" spans="43:47" ht="30" customHeight="1">
      <c r="AQ4660" s="117" t="s">
        <v>81</v>
      </c>
      <c r="AR4660" s="117" t="s">
        <v>956</v>
      </c>
      <c r="AS4660" s="117">
        <v>2803906</v>
      </c>
      <c r="AT4660" s="117"/>
      <c r="AU4660" s="117"/>
    </row>
    <row r="4661" spans="43:47" ht="30" customHeight="1">
      <c r="AQ4661" s="117" t="s">
        <v>81</v>
      </c>
      <c r="AR4661" s="117" t="s">
        <v>979</v>
      </c>
      <c r="AS4661" s="117">
        <v>2804003</v>
      </c>
      <c r="AT4661" s="117"/>
      <c r="AU4661" s="117"/>
    </row>
    <row r="4662" spans="43:47" ht="30" customHeight="1">
      <c r="AQ4662" s="117" t="s">
        <v>81</v>
      </c>
      <c r="AR4662" s="117" t="s">
        <v>1001</v>
      </c>
      <c r="AS4662" s="117">
        <v>2804102</v>
      </c>
      <c r="AT4662" s="117"/>
      <c r="AU4662" s="117"/>
    </row>
    <row r="4663" spans="43:47" ht="30" customHeight="1">
      <c r="AQ4663" s="117" t="s">
        <v>81</v>
      </c>
      <c r="AR4663" s="117" t="s">
        <v>1023</v>
      </c>
      <c r="AS4663" s="117">
        <v>2804201</v>
      </c>
      <c r="AT4663" s="117"/>
      <c r="AU4663" s="117"/>
    </row>
    <row r="4664" spans="43:47" ht="30" customHeight="1">
      <c r="AQ4664" s="117" t="s">
        <v>81</v>
      </c>
      <c r="AR4664" s="117" t="s">
        <v>1046</v>
      </c>
      <c r="AS4664" s="117">
        <v>2804300</v>
      </c>
      <c r="AT4664" s="117"/>
      <c r="AU4664" s="117"/>
    </row>
    <row r="4665" spans="43:47" ht="30" customHeight="1">
      <c r="AQ4665" s="117" t="s">
        <v>81</v>
      </c>
      <c r="AR4665" s="117" t="s">
        <v>1067</v>
      </c>
      <c r="AS4665" s="117">
        <v>2804409</v>
      </c>
      <c r="AT4665" s="117"/>
      <c r="AU4665" s="117"/>
    </row>
    <row r="4666" spans="43:47" ht="30" customHeight="1">
      <c r="AQ4666" s="117" t="s">
        <v>81</v>
      </c>
      <c r="AR4666" s="117" t="s">
        <v>1089</v>
      </c>
      <c r="AS4666" s="117">
        <v>2804458</v>
      </c>
      <c r="AT4666" s="117"/>
      <c r="AU4666" s="117"/>
    </row>
    <row r="4667" spans="43:47" ht="30" customHeight="1">
      <c r="AQ4667" s="117" t="s">
        <v>81</v>
      </c>
      <c r="AR4667" s="117" t="s">
        <v>1112</v>
      </c>
      <c r="AS4667" s="117">
        <v>2804508</v>
      </c>
      <c r="AT4667" s="117"/>
      <c r="AU4667" s="117"/>
    </row>
    <row r="4668" spans="43:47" ht="30" customHeight="1">
      <c r="AQ4668" s="117" t="s">
        <v>81</v>
      </c>
      <c r="AR4668" s="117" t="s">
        <v>1135</v>
      </c>
      <c r="AS4668" s="117">
        <v>2804607</v>
      </c>
      <c r="AT4668" s="117"/>
      <c r="AU4668" s="117"/>
    </row>
    <row r="4669" spans="43:47" ht="30" customHeight="1">
      <c r="AQ4669" s="117" t="s">
        <v>81</v>
      </c>
      <c r="AR4669" s="117" t="s">
        <v>1158</v>
      </c>
      <c r="AS4669" s="117">
        <v>2804706</v>
      </c>
      <c r="AT4669" s="117"/>
      <c r="AU4669" s="117"/>
    </row>
    <row r="4670" spans="43:47" ht="30" customHeight="1">
      <c r="AQ4670" s="117" t="s">
        <v>81</v>
      </c>
      <c r="AR4670" s="117" t="s">
        <v>1181</v>
      </c>
      <c r="AS4670" s="117">
        <v>2804805</v>
      </c>
      <c r="AT4670" s="117"/>
      <c r="AU4670" s="117"/>
    </row>
    <row r="4671" spans="43:47" ht="30" customHeight="1">
      <c r="AQ4671" s="117" t="s">
        <v>81</v>
      </c>
      <c r="AR4671" s="117" t="s">
        <v>1203</v>
      </c>
      <c r="AS4671" s="117">
        <v>2804904</v>
      </c>
      <c r="AT4671" s="117"/>
      <c r="AU4671" s="117"/>
    </row>
    <row r="4672" spans="43:47" ht="30" customHeight="1">
      <c r="AQ4672" s="117" t="s">
        <v>81</v>
      </c>
      <c r="AR4672" s="117" t="s">
        <v>1225</v>
      </c>
      <c r="AS4672" s="117">
        <v>2805000</v>
      </c>
      <c r="AT4672" s="117"/>
      <c r="AU4672" s="117"/>
    </row>
    <row r="4673" spans="43:47" ht="30" customHeight="1">
      <c r="AQ4673" s="117" t="s">
        <v>81</v>
      </c>
      <c r="AR4673" s="117" t="s">
        <v>1247</v>
      </c>
      <c r="AS4673" s="117">
        <v>2805109</v>
      </c>
      <c r="AT4673" s="117"/>
      <c r="AU4673" s="117"/>
    </row>
    <row r="4674" spans="43:47" ht="30" customHeight="1">
      <c r="AQ4674" s="117" t="s">
        <v>81</v>
      </c>
      <c r="AR4674" s="117" t="s">
        <v>1270</v>
      </c>
      <c r="AS4674" s="117">
        <v>2805208</v>
      </c>
      <c r="AT4674" s="117"/>
      <c r="AU4674" s="117"/>
    </row>
    <row r="4675" spans="43:47" ht="30" customHeight="1">
      <c r="AQ4675" s="117" t="s">
        <v>81</v>
      </c>
      <c r="AR4675" s="117" t="s">
        <v>1291</v>
      </c>
      <c r="AS4675" s="117">
        <v>2805307</v>
      </c>
      <c r="AT4675" s="117"/>
      <c r="AU4675" s="117"/>
    </row>
    <row r="4676" spans="43:47" ht="30" customHeight="1">
      <c r="AQ4676" s="117" t="s">
        <v>81</v>
      </c>
      <c r="AR4676" s="117" t="s">
        <v>1313</v>
      </c>
      <c r="AS4676" s="117">
        <v>2805406</v>
      </c>
      <c r="AT4676" s="117"/>
      <c r="AU4676" s="117"/>
    </row>
    <row r="4677" spans="43:47" ht="30" customHeight="1">
      <c r="AQ4677" s="117" t="s">
        <v>81</v>
      </c>
      <c r="AR4677" s="117" t="s">
        <v>1335</v>
      </c>
      <c r="AS4677" s="117">
        <v>2805505</v>
      </c>
      <c r="AT4677" s="117"/>
      <c r="AU4677" s="117"/>
    </row>
    <row r="4678" spans="43:47" ht="30" customHeight="1">
      <c r="AQ4678" s="117" t="s">
        <v>81</v>
      </c>
      <c r="AR4678" s="117" t="s">
        <v>1356</v>
      </c>
      <c r="AS4678" s="117">
        <v>2805604</v>
      </c>
      <c r="AT4678" s="117"/>
      <c r="AU4678" s="117"/>
    </row>
    <row r="4679" spans="43:47" ht="30" customHeight="1">
      <c r="AQ4679" s="117" t="s">
        <v>81</v>
      </c>
      <c r="AR4679" s="117" t="s">
        <v>1378</v>
      </c>
      <c r="AS4679" s="117">
        <v>2805703</v>
      </c>
      <c r="AT4679" s="117"/>
      <c r="AU4679" s="117"/>
    </row>
    <row r="4680" spans="43:47" ht="30" customHeight="1">
      <c r="AQ4680" s="117" t="s">
        <v>81</v>
      </c>
      <c r="AR4680" s="117" t="s">
        <v>1400</v>
      </c>
      <c r="AS4680" s="117">
        <v>2805802</v>
      </c>
      <c r="AT4680" s="117"/>
      <c r="AU4680" s="117"/>
    </row>
    <row r="4681" spans="43:47" ht="30" customHeight="1">
      <c r="AQ4681" s="117" t="s">
        <v>81</v>
      </c>
      <c r="AR4681" s="117" t="s">
        <v>1422</v>
      </c>
      <c r="AS4681" s="117">
        <v>2805901</v>
      </c>
      <c r="AT4681" s="117"/>
      <c r="AU4681" s="117"/>
    </row>
    <row r="4682" spans="43:47" ht="30" customHeight="1">
      <c r="AQ4682" s="117" t="s">
        <v>81</v>
      </c>
      <c r="AR4682" s="117" t="s">
        <v>1443</v>
      </c>
      <c r="AS4682" s="117">
        <v>2806008</v>
      </c>
      <c r="AT4682" s="117"/>
      <c r="AU4682" s="117"/>
    </row>
    <row r="4683" spans="43:47" ht="30" customHeight="1">
      <c r="AQ4683" s="117" t="s">
        <v>81</v>
      </c>
      <c r="AR4683" s="117" t="s">
        <v>1463</v>
      </c>
      <c r="AS4683" s="117">
        <v>2806107</v>
      </c>
      <c r="AT4683" s="117"/>
      <c r="AU4683" s="117"/>
    </row>
    <row r="4684" spans="43:47" ht="30" customHeight="1">
      <c r="AQ4684" s="117" t="s">
        <v>81</v>
      </c>
      <c r="AR4684" s="117" t="s">
        <v>1485</v>
      </c>
      <c r="AS4684" s="117">
        <v>2806206</v>
      </c>
      <c r="AT4684" s="117"/>
      <c r="AU4684" s="117"/>
    </row>
    <row r="4685" spans="43:47" ht="30" customHeight="1">
      <c r="AQ4685" s="117" t="s">
        <v>81</v>
      </c>
      <c r="AR4685" s="117" t="s">
        <v>1506</v>
      </c>
      <c r="AS4685" s="117">
        <v>2806305</v>
      </c>
      <c r="AT4685" s="117"/>
      <c r="AU4685" s="117"/>
    </row>
    <row r="4686" spans="43:47" ht="30" customHeight="1">
      <c r="AQ4686" s="117" t="s">
        <v>81</v>
      </c>
      <c r="AR4686" s="117" t="s">
        <v>1527</v>
      </c>
      <c r="AS4686" s="117">
        <v>2806503</v>
      </c>
      <c r="AT4686" s="117"/>
      <c r="AU4686" s="117"/>
    </row>
    <row r="4687" spans="43:47" ht="30" customHeight="1">
      <c r="AQ4687" s="117" t="s">
        <v>81</v>
      </c>
      <c r="AR4687" s="117" t="s">
        <v>1548</v>
      </c>
      <c r="AS4687" s="117">
        <v>2806404</v>
      </c>
      <c r="AT4687" s="117"/>
      <c r="AU4687" s="117"/>
    </row>
    <row r="4688" spans="43:47" ht="30" customHeight="1">
      <c r="AQ4688" s="117" t="s">
        <v>81</v>
      </c>
      <c r="AR4688" s="117" t="s">
        <v>1567</v>
      </c>
      <c r="AS4688" s="117">
        <v>2806602</v>
      </c>
      <c r="AT4688" s="117"/>
      <c r="AU4688" s="117"/>
    </row>
    <row r="4689" spans="43:47" ht="30" customHeight="1">
      <c r="AQ4689" s="117" t="s">
        <v>81</v>
      </c>
      <c r="AR4689" s="117" t="s">
        <v>1587</v>
      </c>
      <c r="AS4689" s="117">
        <v>2806701</v>
      </c>
      <c r="AT4689" s="117"/>
      <c r="AU4689" s="117"/>
    </row>
    <row r="4690" spans="43:47" ht="30" customHeight="1">
      <c r="AQ4690" s="117" t="s">
        <v>81</v>
      </c>
      <c r="AR4690" s="117" t="s">
        <v>1607</v>
      </c>
      <c r="AS4690" s="117">
        <v>2806800</v>
      </c>
      <c r="AT4690" s="117"/>
      <c r="AU4690" s="117"/>
    </row>
    <row r="4691" spans="43:47" ht="30" customHeight="1">
      <c r="AQ4691" s="117" t="s">
        <v>81</v>
      </c>
      <c r="AR4691" s="117" t="s">
        <v>1628</v>
      </c>
      <c r="AS4691" s="117">
        <v>2806909</v>
      </c>
      <c r="AT4691" s="117"/>
      <c r="AU4691" s="117"/>
    </row>
    <row r="4692" spans="43:47" ht="30" customHeight="1">
      <c r="AQ4692" s="117" t="s">
        <v>81</v>
      </c>
      <c r="AR4692" s="117" t="s">
        <v>1649</v>
      </c>
      <c r="AS4692" s="117">
        <v>2807006</v>
      </c>
      <c r="AT4692" s="117"/>
      <c r="AU4692" s="117"/>
    </row>
    <row r="4693" spans="43:47" ht="30" customHeight="1">
      <c r="AQ4693" s="117" t="s">
        <v>81</v>
      </c>
      <c r="AR4693" s="117" t="s">
        <v>1669</v>
      </c>
      <c r="AS4693" s="117">
        <v>2807105</v>
      </c>
      <c r="AT4693" s="117"/>
      <c r="AU4693" s="117"/>
    </row>
    <row r="4694" spans="43:47" ht="30" customHeight="1">
      <c r="AQ4694" s="117" t="s">
        <v>81</v>
      </c>
      <c r="AR4694" s="117" t="s">
        <v>1690</v>
      </c>
      <c r="AS4694" s="117">
        <v>2807204</v>
      </c>
      <c r="AT4694" s="117"/>
      <c r="AU4694" s="117"/>
    </row>
    <row r="4695" spans="43:47" ht="30" customHeight="1">
      <c r="AQ4695" s="117" t="s">
        <v>81</v>
      </c>
      <c r="AR4695" s="117" t="s">
        <v>1710</v>
      </c>
      <c r="AS4695" s="117">
        <v>2807303</v>
      </c>
      <c r="AT4695" s="117"/>
      <c r="AU4695" s="117"/>
    </row>
    <row r="4696" spans="43:47" ht="30" customHeight="1">
      <c r="AQ4696" s="117" t="s">
        <v>81</v>
      </c>
      <c r="AR4696" s="117" t="s">
        <v>1731</v>
      </c>
      <c r="AS4696" s="117">
        <v>2807402</v>
      </c>
      <c r="AT4696" s="117"/>
      <c r="AU4696" s="117"/>
    </row>
    <row r="4697" spans="43:47" ht="30" customHeight="1">
      <c r="AQ4697" s="117" t="s">
        <v>81</v>
      </c>
      <c r="AR4697" s="117" t="s">
        <v>1752</v>
      </c>
      <c r="AS4697" s="117">
        <v>2807501</v>
      </c>
      <c r="AT4697" s="117"/>
      <c r="AU4697" s="117"/>
    </row>
    <row r="4698" spans="43:47" ht="30" customHeight="1">
      <c r="AQ4698" s="117" t="s">
        <v>81</v>
      </c>
      <c r="AR4698" s="117" t="s">
        <v>1772</v>
      </c>
      <c r="AS4698" s="117">
        <v>2807600</v>
      </c>
      <c r="AT4698" s="117"/>
      <c r="AU4698" s="117"/>
    </row>
    <row r="4699" spans="43:47" ht="30" customHeight="1">
      <c r="AQ4699" s="117" t="s">
        <v>83</v>
      </c>
      <c r="AR4699" s="117" t="s">
        <v>112</v>
      </c>
      <c r="AS4699" s="117">
        <v>3500105</v>
      </c>
      <c r="AT4699" s="117"/>
      <c r="AU4699" s="117"/>
    </row>
    <row r="4700" spans="43:47" ht="30" customHeight="1">
      <c r="AQ4700" s="117" t="s">
        <v>83</v>
      </c>
      <c r="AR4700" s="117" t="s">
        <v>138</v>
      </c>
      <c r="AS4700" s="117">
        <v>3500204</v>
      </c>
      <c r="AT4700" s="117"/>
      <c r="AU4700" s="117"/>
    </row>
    <row r="4701" spans="43:47" ht="30" customHeight="1">
      <c r="AQ4701" s="117" t="s">
        <v>83</v>
      </c>
      <c r="AR4701" s="117" t="s">
        <v>163</v>
      </c>
      <c r="AS4701" s="117">
        <v>3500303</v>
      </c>
      <c r="AT4701" s="117"/>
      <c r="AU4701" s="117"/>
    </row>
    <row r="4702" spans="43:47" ht="30" customHeight="1">
      <c r="AQ4702" s="117" t="s">
        <v>83</v>
      </c>
      <c r="AR4702" s="117" t="s">
        <v>189</v>
      </c>
      <c r="AS4702" s="117">
        <v>3500402</v>
      </c>
      <c r="AT4702" s="117"/>
      <c r="AU4702" s="117"/>
    </row>
    <row r="4703" spans="43:47" ht="30" customHeight="1">
      <c r="AQ4703" s="117" t="s">
        <v>83</v>
      </c>
      <c r="AR4703" s="117" t="s">
        <v>215</v>
      </c>
      <c r="AS4703" s="117">
        <v>3500501</v>
      </c>
      <c r="AT4703" s="117"/>
      <c r="AU4703" s="117"/>
    </row>
    <row r="4704" spans="43:47" ht="30" customHeight="1">
      <c r="AQ4704" s="117" t="s">
        <v>83</v>
      </c>
      <c r="AR4704" s="117" t="s">
        <v>239</v>
      </c>
      <c r="AS4704" s="117">
        <v>3500550</v>
      </c>
      <c r="AT4704" s="117"/>
      <c r="AU4704" s="117"/>
    </row>
    <row r="4705" spans="43:47" ht="30" customHeight="1">
      <c r="AQ4705" s="117" t="s">
        <v>83</v>
      </c>
      <c r="AR4705" s="117" t="s">
        <v>264</v>
      </c>
      <c r="AS4705" s="117">
        <v>3500600</v>
      </c>
      <c r="AT4705" s="117"/>
      <c r="AU4705" s="117"/>
    </row>
    <row r="4706" spans="43:47" ht="30" customHeight="1">
      <c r="AQ4706" s="117" t="s">
        <v>83</v>
      </c>
      <c r="AR4706" s="117" t="s">
        <v>290</v>
      </c>
      <c r="AS4706" s="117">
        <v>3500709</v>
      </c>
      <c r="AT4706" s="117"/>
      <c r="AU4706" s="117"/>
    </row>
    <row r="4707" spans="43:47" ht="30" customHeight="1">
      <c r="AQ4707" s="117" t="s">
        <v>83</v>
      </c>
      <c r="AR4707" s="117" t="s">
        <v>316</v>
      </c>
      <c r="AS4707" s="117">
        <v>3500758</v>
      </c>
      <c r="AT4707" s="117"/>
      <c r="AU4707" s="117"/>
    </row>
    <row r="4708" spans="43:47" ht="30" customHeight="1">
      <c r="AQ4708" s="117" t="s">
        <v>83</v>
      </c>
      <c r="AR4708" s="117" t="s">
        <v>341</v>
      </c>
      <c r="AS4708" s="117">
        <v>3500808</v>
      </c>
      <c r="AT4708" s="117"/>
      <c r="AU4708" s="117"/>
    </row>
    <row r="4709" spans="43:47" ht="30" customHeight="1">
      <c r="AQ4709" s="117" t="s">
        <v>83</v>
      </c>
      <c r="AR4709" s="117" t="s">
        <v>365</v>
      </c>
      <c r="AS4709" s="117">
        <v>3500907</v>
      </c>
      <c r="AT4709" s="117"/>
      <c r="AU4709" s="117"/>
    </row>
    <row r="4710" spans="43:47" ht="30" customHeight="1">
      <c r="AQ4710" s="117" t="s">
        <v>83</v>
      </c>
      <c r="AR4710" s="117" t="s">
        <v>390</v>
      </c>
      <c r="AS4710" s="117">
        <v>3501004</v>
      </c>
      <c r="AT4710" s="117"/>
      <c r="AU4710" s="117"/>
    </row>
    <row r="4711" spans="43:47" ht="30" customHeight="1">
      <c r="AQ4711" s="117" t="s">
        <v>83</v>
      </c>
      <c r="AR4711" s="117" t="s">
        <v>110</v>
      </c>
      <c r="AS4711" s="117">
        <v>3501103</v>
      </c>
      <c r="AT4711" s="117"/>
      <c r="AU4711" s="117"/>
    </row>
    <row r="4712" spans="43:47" ht="30" customHeight="1">
      <c r="AQ4712" s="117" t="s">
        <v>83</v>
      </c>
      <c r="AR4712" s="117" t="s">
        <v>441</v>
      </c>
      <c r="AS4712" s="117">
        <v>3501152</v>
      </c>
      <c r="AT4712" s="117"/>
      <c r="AU4712" s="117"/>
    </row>
    <row r="4713" spans="43:47" ht="30" customHeight="1">
      <c r="AQ4713" s="117" t="s">
        <v>83</v>
      </c>
      <c r="AR4713" s="117" t="s">
        <v>466</v>
      </c>
      <c r="AS4713" s="117">
        <v>3501202</v>
      </c>
      <c r="AT4713" s="117"/>
      <c r="AU4713" s="117"/>
    </row>
    <row r="4714" spans="43:47" ht="30" customHeight="1">
      <c r="AQ4714" s="117" t="s">
        <v>83</v>
      </c>
      <c r="AR4714" s="117" t="s">
        <v>491</v>
      </c>
      <c r="AS4714" s="117">
        <v>3501301</v>
      </c>
      <c r="AT4714" s="117"/>
      <c r="AU4714" s="117"/>
    </row>
    <row r="4715" spans="43:47" ht="30" customHeight="1">
      <c r="AQ4715" s="117" t="s">
        <v>83</v>
      </c>
      <c r="AR4715" s="117" t="s">
        <v>515</v>
      </c>
      <c r="AS4715" s="117">
        <v>3501400</v>
      </c>
      <c r="AT4715" s="117"/>
      <c r="AU4715" s="117"/>
    </row>
    <row r="4716" spans="43:47" ht="30" customHeight="1">
      <c r="AQ4716" s="117" t="s">
        <v>83</v>
      </c>
      <c r="AR4716" s="117" t="s">
        <v>538</v>
      </c>
      <c r="AS4716" s="117">
        <v>3501509</v>
      </c>
      <c r="AT4716" s="117"/>
      <c r="AU4716" s="117"/>
    </row>
    <row r="4717" spans="43:47" ht="30" customHeight="1">
      <c r="AQ4717" s="117" t="s">
        <v>83</v>
      </c>
      <c r="AR4717" s="117" t="s">
        <v>561</v>
      </c>
      <c r="AS4717" s="117">
        <v>3501608</v>
      </c>
      <c r="AT4717" s="117"/>
      <c r="AU4717" s="117"/>
    </row>
    <row r="4718" spans="43:47" ht="30" customHeight="1">
      <c r="AQ4718" s="117" t="s">
        <v>83</v>
      </c>
      <c r="AR4718" s="117" t="s">
        <v>584</v>
      </c>
      <c r="AS4718" s="117">
        <v>3501707</v>
      </c>
      <c r="AT4718" s="117"/>
      <c r="AU4718" s="117"/>
    </row>
    <row r="4719" spans="43:47" ht="30" customHeight="1">
      <c r="AQ4719" s="117" t="s">
        <v>83</v>
      </c>
      <c r="AR4719" s="117" t="s">
        <v>607</v>
      </c>
      <c r="AS4719" s="117">
        <v>3501806</v>
      </c>
      <c r="AT4719" s="117"/>
      <c r="AU4719" s="117"/>
    </row>
    <row r="4720" spans="43:47" ht="30" customHeight="1">
      <c r="AQ4720" s="117" t="s">
        <v>83</v>
      </c>
      <c r="AR4720" s="117" t="s">
        <v>306</v>
      </c>
      <c r="AS4720" s="117">
        <v>3501905</v>
      </c>
      <c r="AT4720" s="117"/>
      <c r="AU4720" s="117"/>
    </row>
    <row r="4721" spans="43:47" ht="30" customHeight="1">
      <c r="AQ4721" s="117" t="s">
        <v>83</v>
      </c>
      <c r="AR4721" s="117" t="s">
        <v>650</v>
      </c>
      <c r="AS4721" s="117">
        <v>3502002</v>
      </c>
      <c r="AT4721" s="117"/>
      <c r="AU4721" s="117"/>
    </row>
    <row r="4722" spans="43:47" ht="30" customHeight="1">
      <c r="AQ4722" s="117" t="s">
        <v>83</v>
      </c>
      <c r="AR4722" s="117" t="s">
        <v>671</v>
      </c>
      <c r="AS4722" s="117">
        <v>3502101</v>
      </c>
      <c r="AT4722" s="117"/>
      <c r="AU4722" s="117"/>
    </row>
    <row r="4723" spans="43:47" ht="30" customHeight="1">
      <c r="AQ4723" s="117" t="s">
        <v>83</v>
      </c>
      <c r="AR4723" s="117" t="s">
        <v>692</v>
      </c>
      <c r="AS4723" s="117">
        <v>3502200</v>
      </c>
      <c r="AT4723" s="117"/>
      <c r="AU4723" s="117"/>
    </row>
    <row r="4724" spans="43:47" ht="30" customHeight="1">
      <c r="AQ4724" s="117" t="s">
        <v>83</v>
      </c>
      <c r="AR4724" s="117" t="s">
        <v>713</v>
      </c>
      <c r="AS4724" s="117">
        <v>3502309</v>
      </c>
      <c r="AT4724" s="117"/>
      <c r="AU4724" s="117"/>
    </row>
    <row r="4725" spans="43:47" ht="30" customHeight="1">
      <c r="AQ4725" s="117" t="s">
        <v>83</v>
      </c>
      <c r="AR4725" s="117" t="s">
        <v>735</v>
      </c>
      <c r="AS4725" s="117">
        <v>3502408</v>
      </c>
      <c r="AT4725" s="117"/>
      <c r="AU4725" s="117"/>
    </row>
    <row r="4726" spans="43:47" ht="30" customHeight="1">
      <c r="AQ4726" s="117" t="s">
        <v>83</v>
      </c>
      <c r="AR4726" s="117" t="s">
        <v>332</v>
      </c>
      <c r="AS4726" s="117">
        <v>3502507</v>
      </c>
      <c r="AT4726" s="117"/>
      <c r="AU4726" s="117"/>
    </row>
    <row r="4727" spans="43:47" ht="30" customHeight="1">
      <c r="AQ4727" s="117" t="s">
        <v>83</v>
      </c>
      <c r="AR4727" s="117" t="s">
        <v>779</v>
      </c>
      <c r="AS4727" s="117">
        <v>3502606</v>
      </c>
      <c r="AT4727" s="117"/>
      <c r="AU4727" s="117"/>
    </row>
    <row r="4728" spans="43:47" ht="30" customHeight="1">
      <c r="AQ4728" s="117" t="s">
        <v>83</v>
      </c>
      <c r="AR4728" s="117" t="s">
        <v>800</v>
      </c>
      <c r="AS4728" s="117">
        <v>3502705</v>
      </c>
      <c r="AT4728" s="117"/>
      <c r="AU4728" s="117"/>
    </row>
    <row r="4729" spans="43:47" ht="30" customHeight="1">
      <c r="AQ4729" s="117" t="s">
        <v>83</v>
      </c>
      <c r="AR4729" s="117" t="s">
        <v>821</v>
      </c>
      <c r="AS4729" s="117">
        <v>3502754</v>
      </c>
      <c r="AT4729" s="117"/>
      <c r="AU4729" s="117"/>
    </row>
    <row r="4730" spans="43:47" ht="30" customHeight="1">
      <c r="AQ4730" s="117" t="s">
        <v>83</v>
      </c>
      <c r="AR4730" s="117" t="s">
        <v>843</v>
      </c>
      <c r="AS4730" s="117">
        <v>3502804</v>
      </c>
      <c r="AT4730" s="117"/>
      <c r="AU4730" s="117"/>
    </row>
    <row r="4731" spans="43:47" ht="30" customHeight="1">
      <c r="AQ4731" s="117" t="s">
        <v>83</v>
      </c>
      <c r="AR4731" s="117" t="s">
        <v>865</v>
      </c>
      <c r="AS4731" s="117">
        <v>3502903</v>
      </c>
      <c r="AT4731" s="117"/>
      <c r="AU4731" s="117"/>
    </row>
    <row r="4732" spans="43:47" ht="30" customHeight="1">
      <c r="AQ4732" s="117" t="s">
        <v>83</v>
      </c>
      <c r="AR4732" s="117" t="s">
        <v>887</v>
      </c>
      <c r="AS4732" s="117">
        <v>3503000</v>
      </c>
      <c r="AT4732" s="117"/>
      <c r="AU4732" s="117"/>
    </row>
    <row r="4733" spans="43:47" ht="30" customHeight="1">
      <c r="AQ4733" s="117" t="s">
        <v>83</v>
      </c>
      <c r="AR4733" s="117" t="s">
        <v>910</v>
      </c>
      <c r="AS4733" s="117">
        <v>3503109</v>
      </c>
      <c r="AT4733" s="117"/>
      <c r="AU4733" s="117"/>
    </row>
    <row r="4734" spans="43:47" ht="30" customHeight="1">
      <c r="AQ4734" s="117" t="s">
        <v>83</v>
      </c>
      <c r="AR4734" s="117" t="s">
        <v>933</v>
      </c>
      <c r="AS4734" s="117">
        <v>3503158</v>
      </c>
      <c r="AT4734" s="117"/>
      <c r="AU4734" s="117"/>
    </row>
    <row r="4735" spans="43:47" ht="30" customHeight="1">
      <c r="AQ4735" s="117" t="s">
        <v>83</v>
      </c>
      <c r="AR4735" s="117" t="s">
        <v>955</v>
      </c>
      <c r="AS4735" s="117">
        <v>3503208</v>
      </c>
      <c r="AT4735" s="117"/>
      <c r="AU4735" s="117"/>
    </row>
    <row r="4736" spans="43:47" ht="30" customHeight="1">
      <c r="AQ4736" s="117" t="s">
        <v>83</v>
      </c>
      <c r="AR4736" s="117" t="s">
        <v>978</v>
      </c>
      <c r="AS4736" s="117">
        <v>3503307</v>
      </c>
      <c r="AT4736" s="117"/>
      <c r="AU4736" s="117"/>
    </row>
    <row r="4737" spans="43:47" ht="30" customHeight="1">
      <c r="AQ4737" s="117" t="s">
        <v>83</v>
      </c>
      <c r="AR4737" s="117" t="s">
        <v>1000</v>
      </c>
      <c r="AS4737" s="117">
        <v>3503356</v>
      </c>
      <c r="AT4737" s="117"/>
      <c r="AU4737" s="117"/>
    </row>
    <row r="4738" spans="43:47" ht="30" customHeight="1">
      <c r="AQ4738" s="117" t="s">
        <v>83</v>
      </c>
      <c r="AR4738" s="117" t="s">
        <v>1022</v>
      </c>
      <c r="AS4738" s="117">
        <v>3503406</v>
      </c>
      <c r="AT4738" s="117"/>
      <c r="AU4738" s="117"/>
    </row>
    <row r="4739" spans="43:47" ht="30" customHeight="1">
      <c r="AQ4739" s="117" t="s">
        <v>83</v>
      </c>
      <c r="AR4739" s="117" t="s">
        <v>1045</v>
      </c>
      <c r="AS4739" s="117">
        <v>3503505</v>
      </c>
      <c r="AT4739" s="117"/>
      <c r="AU4739" s="117"/>
    </row>
    <row r="4740" spans="43:47" ht="30" customHeight="1">
      <c r="AQ4740" s="117" t="s">
        <v>83</v>
      </c>
      <c r="AR4740" s="117" t="s">
        <v>1066</v>
      </c>
      <c r="AS4740" s="117">
        <v>3503604</v>
      </c>
      <c r="AT4740" s="117"/>
      <c r="AU4740" s="117"/>
    </row>
    <row r="4741" spans="43:47" ht="30" customHeight="1">
      <c r="AQ4741" s="117" t="s">
        <v>83</v>
      </c>
      <c r="AR4741" s="117" t="s">
        <v>1088</v>
      </c>
      <c r="AS4741" s="117">
        <v>3503703</v>
      </c>
      <c r="AT4741" s="117"/>
      <c r="AU4741" s="117"/>
    </row>
    <row r="4742" spans="43:47" ht="30" customHeight="1">
      <c r="AQ4742" s="117" t="s">
        <v>83</v>
      </c>
      <c r="AR4742" s="117" t="s">
        <v>1111</v>
      </c>
      <c r="AS4742" s="117">
        <v>3503802</v>
      </c>
      <c r="AT4742" s="117"/>
      <c r="AU4742" s="117"/>
    </row>
    <row r="4743" spans="43:47" ht="30" customHeight="1">
      <c r="AQ4743" s="117" t="s">
        <v>83</v>
      </c>
      <c r="AR4743" s="117" t="s">
        <v>1134</v>
      </c>
      <c r="AS4743" s="117">
        <v>3503901</v>
      </c>
      <c r="AT4743" s="117"/>
      <c r="AU4743" s="117"/>
    </row>
    <row r="4744" spans="43:47" ht="30" customHeight="1">
      <c r="AQ4744" s="117" t="s">
        <v>83</v>
      </c>
      <c r="AR4744" s="117" t="s">
        <v>1157</v>
      </c>
      <c r="AS4744" s="117">
        <v>3503950</v>
      </c>
      <c r="AT4744" s="117"/>
      <c r="AU4744" s="117"/>
    </row>
    <row r="4745" spans="43:47" ht="30" customHeight="1">
      <c r="AQ4745" s="117" t="s">
        <v>83</v>
      </c>
      <c r="AR4745" s="117" t="s">
        <v>1180</v>
      </c>
      <c r="AS4745" s="117">
        <v>3504008</v>
      </c>
      <c r="AT4745" s="117"/>
      <c r="AU4745" s="117"/>
    </row>
    <row r="4746" spans="43:47" ht="30" customHeight="1">
      <c r="AQ4746" s="117" t="s">
        <v>83</v>
      </c>
      <c r="AR4746" s="117" t="s">
        <v>1202</v>
      </c>
      <c r="AS4746" s="117">
        <v>3504107</v>
      </c>
      <c r="AT4746" s="117"/>
      <c r="AU4746" s="117"/>
    </row>
    <row r="4747" spans="43:47" ht="30" customHeight="1">
      <c r="AQ4747" s="117" t="s">
        <v>83</v>
      </c>
      <c r="AR4747" s="117" t="s">
        <v>1224</v>
      </c>
      <c r="AS4747" s="117">
        <v>3504206</v>
      </c>
      <c r="AT4747" s="117"/>
      <c r="AU4747" s="117"/>
    </row>
    <row r="4748" spans="43:47" ht="30" customHeight="1">
      <c r="AQ4748" s="117" t="s">
        <v>83</v>
      </c>
      <c r="AR4748" s="117" t="s">
        <v>1246</v>
      </c>
      <c r="AS4748" s="117">
        <v>3504305</v>
      </c>
      <c r="AT4748" s="117"/>
      <c r="AU4748" s="117"/>
    </row>
    <row r="4749" spans="43:47" ht="30" customHeight="1">
      <c r="AQ4749" s="117" t="s">
        <v>83</v>
      </c>
      <c r="AR4749" s="117" t="s">
        <v>1269</v>
      </c>
      <c r="AS4749" s="117">
        <v>3504404</v>
      </c>
      <c r="AT4749" s="117"/>
      <c r="AU4749" s="117"/>
    </row>
    <row r="4750" spans="43:47" ht="30" customHeight="1">
      <c r="AQ4750" s="117" t="s">
        <v>83</v>
      </c>
      <c r="AR4750" s="117" t="s">
        <v>1290</v>
      </c>
      <c r="AS4750" s="117">
        <v>3504503</v>
      </c>
      <c r="AT4750" s="117"/>
      <c r="AU4750" s="117"/>
    </row>
    <row r="4751" spans="43:47" ht="30" customHeight="1">
      <c r="AQ4751" s="117" t="s">
        <v>83</v>
      </c>
      <c r="AR4751" s="117" t="s">
        <v>1312</v>
      </c>
      <c r="AS4751" s="117">
        <v>3504602</v>
      </c>
      <c r="AT4751" s="117"/>
      <c r="AU4751" s="117"/>
    </row>
    <row r="4752" spans="43:47" ht="30" customHeight="1">
      <c r="AQ4752" s="117" t="s">
        <v>83</v>
      </c>
      <c r="AR4752" s="117" t="s">
        <v>1334</v>
      </c>
      <c r="AS4752" s="117">
        <v>3504701</v>
      </c>
      <c r="AT4752" s="117"/>
      <c r="AU4752" s="117"/>
    </row>
    <row r="4753" spans="43:47" ht="30" customHeight="1">
      <c r="AQ4753" s="117" t="s">
        <v>83</v>
      </c>
      <c r="AR4753" s="117" t="s">
        <v>1355</v>
      </c>
      <c r="AS4753" s="117">
        <v>3504800</v>
      </c>
      <c r="AT4753" s="117"/>
      <c r="AU4753" s="117"/>
    </row>
    <row r="4754" spans="43:47" ht="30" customHeight="1">
      <c r="AQ4754" s="117" t="s">
        <v>83</v>
      </c>
      <c r="AR4754" s="117" t="s">
        <v>1377</v>
      </c>
      <c r="AS4754" s="117">
        <v>3504909</v>
      </c>
      <c r="AT4754" s="117"/>
      <c r="AU4754" s="117"/>
    </row>
    <row r="4755" spans="43:47" ht="30" customHeight="1">
      <c r="AQ4755" s="117" t="s">
        <v>83</v>
      </c>
      <c r="AR4755" s="117" t="s">
        <v>1399</v>
      </c>
      <c r="AS4755" s="117">
        <v>3505005</v>
      </c>
      <c r="AT4755" s="117"/>
      <c r="AU4755" s="117"/>
    </row>
    <row r="4756" spans="43:47" ht="30" customHeight="1">
      <c r="AQ4756" s="117" t="s">
        <v>83</v>
      </c>
      <c r="AR4756" s="117" t="s">
        <v>1421</v>
      </c>
      <c r="AS4756" s="117">
        <v>3505104</v>
      </c>
      <c r="AT4756" s="117"/>
      <c r="AU4756" s="117"/>
    </row>
    <row r="4757" spans="43:47" ht="30" customHeight="1">
      <c r="AQ4757" s="117" t="s">
        <v>83</v>
      </c>
      <c r="AR4757" s="117" t="s">
        <v>1442</v>
      </c>
      <c r="AS4757" s="117">
        <v>3505203</v>
      </c>
      <c r="AT4757" s="117"/>
      <c r="AU4757" s="117"/>
    </row>
    <row r="4758" spans="43:47" ht="30" customHeight="1">
      <c r="AQ4758" s="117" t="s">
        <v>83</v>
      </c>
      <c r="AR4758" s="117" t="s">
        <v>864</v>
      </c>
      <c r="AS4758" s="117">
        <v>3505302</v>
      </c>
      <c r="AT4758" s="117"/>
      <c r="AU4758" s="117"/>
    </row>
    <row r="4759" spans="43:47" ht="30" customHeight="1">
      <c r="AQ4759" s="117" t="s">
        <v>83</v>
      </c>
      <c r="AR4759" s="117" t="s">
        <v>1484</v>
      </c>
      <c r="AS4759" s="117">
        <v>3505351</v>
      </c>
      <c r="AT4759" s="117"/>
      <c r="AU4759" s="117"/>
    </row>
    <row r="4760" spans="43:47" ht="30" customHeight="1">
      <c r="AQ4760" s="117" t="s">
        <v>83</v>
      </c>
      <c r="AR4760" s="117" t="s">
        <v>1505</v>
      </c>
      <c r="AS4760" s="117">
        <v>3505401</v>
      </c>
      <c r="AT4760" s="117"/>
      <c r="AU4760" s="117"/>
    </row>
    <row r="4761" spans="43:47" ht="30" customHeight="1">
      <c r="AQ4761" s="117" t="s">
        <v>83</v>
      </c>
      <c r="AR4761" s="117" t="s">
        <v>1526</v>
      </c>
      <c r="AS4761" s="117">
        <v>3505500</v>
      </c>
      <c r="AT4761" s="117"/>
      <c r="AU4761" s="117"/>
    </row>
    <row r="4762" spans="43:47" ht="30" customHeight="1">
      <c r="AQ4762" s="117" t="s">
        <v>83</v>
      </c>
      <c r="AR4762" s="117" t="s">
        <v>1547</v>
      </c>
      <c r="AS4762" s="117">
        <v>3505609</v>
      </c>
      <c r="AT4762" s="117"/>
      <c r="AU4762" s="117"/>
    </row>
    <row r="4763" spans="43:47" ht="30" customHeight="1">
      <c r="AQ4763" s="117" t="s">
        <v>83</v>
      </c>
      <c r="AR4763" s="117" t="s">
        <v>1566</v>
      </c>
      <c r="AS4763" s="117">
        <v>3505708</v>
      </c>
      <c r="AT4763" s="117"/>
      <c r="AU4763" s="117"/>
    </row>
    <row r="4764" spans="43:47" ht="30" customHeight="1">
      <c r="AQ4764" s="117" t="s">
        <v>83</v>
      </c>
      <c r="AR4764" s="117" t="s">
        <v>1586</v>
      </c>
      <c r="AS4764" s="117">
        <v>3505807</v>
      </c>
      <c r="AT4764" s="117"/>
      <c r="AU4764" s="117"/>
    </row>
    <row r="4765" spans="43:47" ht="30" customHeight="1">
      <c r="AQ4765" s="117" t="s">
        <v>83</v>
      </c>
      <c r="AR4765" s="117" t="s">
        <v>1606</v>
      </c>
      <c r="AS4765" s="117">
        <v>3505906</v>
      </c>
      <c r="AT4765" s="117"/>
      <c r="AU4765" s="117"/>
    </row>
    <row r="4766" spans="43:47" ht="30" customHeight="1">
      <c r="AQ4766" s="117" t="s">
        <v>83</v>
      </c>
      <c r="AR4766" s="117" t="s">
        <v>1627</v>
      </c>
      <c r="AS4766" s="117">
        <v>3506003</v>
      </c>
      <c r="AT4766" s="117"/>
      <c r="AU4766" s="117"/>
    </row>
    <row r="4767" spans="43:47" ht="30" customHeight="1">
      <c r="AQ4767" s="117" t="s">
        <v>83</v>
      </c>
      <c r="AR4767" s="117" t="s">
        <v>1648</v>
      </c>
      <c r="AS4767" s="117">
        <v>3506102</v>
      </c>
      <c r="AT4767" s="117"/>
      <c r="AU4767" s="117"/>
    </row>
    <row r="4768" spans="43:47" ht="30" customHeight="1">
      <c r="AQ4768" s="117" t="s">
        <v>83</v>
      </c>
      <c r="AR4768" s="117" t="s">
        <v>1668</v>
      </c>
      <c r="AS4768" s="117">
        <v>3506201</v>
      </c>
      <c r="AT4768" s="117"/>
      <c r="AU4768" s="117"/>
    </row>
    <row r="4769" spans="43:47" ht="30" customHeight="1">
      <c r="AQ4769" s="117" t="s">
        <v>83</v>
      </c>
      <c r="AR4769" s="117" t="s">
        <v>1689</v>
      </c>
      <c r="AS4769" s="117">
        <v>3506300</v>
      </c>
      <c r="AT4769" s="117"/>
      <c r="AU4769" s="117"/>
    </row>
    <row r="4770" spans="43:47" ht="30" customHeight="1">
      <c r="AQ4770" s="117" t="s">
        <v>83</v>
      </c>
      <c r="AR4770" s="117" t="s">
        <v>1709</v>
      </c>
      <c r="AS4770" s="117">
        <v>3506359</v>
      </c>
      <c r="AT4770" s="117"/>
      <c r="AU4770" s="117"/>
    </row>
    <row r="4771" spans="43:47" ht="30" customHeight="1">
      <c r="AQ4771" s="117" t="s">
        <v>83</v>
      </c>
      <c r="AR4771" s="117" t="s">
        <v>1730</v>
      </c>
      <c r="AS4771" s="117">
        <v>3506409</v>
      </c>
      <c r="AT4771" s="117"/>
      <c r="AU4771" s="117"/>
    </row>
    <row r="4772" spans="43:47" ht="30" customHeight="1">
      <c r="AQ4772" s="117" t="s">
        <v>83</v>
      </c>
      <c r="AR4772" s="117" t="s">
        <v>1751</v>
      </c>
      <c r="AS4772" s="117">
        <v>3506508</v>
      </c>
      <c r="AT4772" s="117"/>
      <c r="AU4772" s="117"/>
    </row>
    <row r="4773" spans="43:47" ht="30" customHeight="1">
      <c r="AQ4773" s="117" t="s">
        <v>83</v>
      </c>
      <c r="AR4773" s="117" t="s">
        <v>1771</v>
      </c>
      <c r="AS4773" s="117">
        <v>3506607</v>
      </c>
      <c r="AT4773" s="117"/>
      <c r="AU4773" s="117"/>
    </row>
    <row r="4774" spans="43:47" ht="30" customHeight="1">
      <c r="AQ4774" s="117" t="s">
        <v>83</v>
      </c>
      <c r="AR4774" s="117" t="s">
        <v>1791</v>
      </c>
      <c r="AS4774" s="117">
        <v>3506706</v>
      </c>
      <c r="AT4774" s="117"/>
      <c r="AU4774" s="117"/>
    </row>
    <row r="4775" spans="43:47" ht="30" customHeight="1">
      <c r="AQ4775" s="117" t="s">
        <v>83</v>
      </c>
      <c r="AR4775" s="117" t="s">
        <v>794</v>
      </c>
      <c r="AS4775" s="117">
        <v>3506805</v>
      </c>
      <c r="AT4775" s="117"/>
      <c r="AU4775" s="117"/>
    </row>
    <row r="4776" spans="43:47" ht="30" customHeight="1">
      <c r="AQ4776" s="117" t="s">
        <v>83</v>
      </c>
      <c r="AR4776" s="117" t="s">
        <v>1829</v>
      </c>
      <c r="AS4776" s="117">
        <v>3506904</v>
      </c>
      <c r="AT4776" s="117"/>
      <c r="AU4776" s="117"/>
    </row>
    <row r="4777" spans="43:47" ht="30" customHeight="1">
      <c r="AQ4777" s="117" t="s">
        <v>83</v>
      </c>
      <c r="AR4777" s="117" t="s">
        <v>1847</v>
      </c>
      <c r="AS4777" s="117">
        <v>3507001</v>
      </c>
      <c r="AT4777" s="117"/>
      <c r="AU4777" s="117"/>
    </row>
    <row r="4778" spans="43:47" ht="30" customHeight="1">
      <c r="AQ4778" s="117" t="s">
        <v>83</v>
      </c>
      <c r="AR4778" s="117" t="s">
        <v>1865</v>
      </c>
      <c r="AS4778" s="117">
        <v>3507100</v>
      </c>
      <c r="AT4778" s="117"/>
      <c r="AU4778" s="117"/>
    </row>
    <row r="4779" spans="43:47" ht="30" customHeight="1">
      <c r="AQ4779" s="117" t="s">
        <v>83</v>
      </c>
      <c r="AR4779" s="117" t="s">
        <v>1883</v>
      </c>
      <c r="AS4779" s="117">
        <v>3507159</v>
      </c>
      <c r="AT4779" s="117"/>
      <c r="AU4779" s="117"/>
    </row>
    <row r="4780" spans="43:47" ht="30" customHeight="1">
      <c r="AQ4780" s="117" t="s">
        <v>83</v>
      </c>
      <c r="AR4780" s="117" t="s">
        <v>1899</v>
      </c>
      <c r="AS4780" s="117">
        <v>3507209</v>
      </c>
      <c r="AT4780" s="117"/>
      <c r="AU4780" s="117"/>
    </row>
    <row r="4781" spans="43:47" ht="30" customHeight="1">
      <c r="AQ4781" s="117" t="s">
        <v>83</v>
      </c>
      <c r="AR4781" s="117" t="s">
        <v>1916</v>
      </c>
      <c r="AS4781" s="117">
        <v>3507308</v>
      </c>
      <c r="AT4781" s="117"/>
      <c r="AU4781" s="117"/>
    </row>
    <row r="4782" spans="43:47" ht="30" customHeight="1">
      <c r="AQ4782" s="117" t="s">
        <v>83</v>
      </c>
      <c r="AR4782" s="117" t="s">
        <v>901</v>
      </c>
      <c r="AS4782" s="117">
        <v>3507407</v>
      </c>
      <c r="AT4782" s="117"/>
      <c r="AU4782" s="117"/>
    </row>
    <row r="4783" spans="43:47" ht="30" customHeight="1">
      <c r="AQ4783" s="117" t="s">
        <v>83</v>
      </c>
      <c r="AR4783" s="117" t="s">
        <v>1949</v>
      </c>
      <c r="AS4783" s="117">
        <v>3507456</v>
      </c>
      <c r="AT4783" s="117"/>
      <c r="AU4783" s="117"/>
    </row>
    <row r="4784" spans="43:47" ht="30" customHeight="1">
      <c r="AQ4784" s="117" t="s">
        <v>83</v>
      </c>
      <c r="AR4784" s="117" t="s">
        <v>1966</v>
      </c>
      <c r="AS4784" s="117">
        <v>3507506</v>
      </c>
      <c r="AT4784" s="117"/>
      <c r="AU4784" s="117"/>
    </row>
    <row r="4785" spans="43:47" ht="30" customHeight="1">
      <c r="AQ4785" s="117" t="s">
        <v>83</v>
      </c>
      <c r="AR4785" s="117" t="s">
        <v>1984</v>
      </c>
      <c r="AS4785" s="117">
        <v>3507605</v>
      </c>
      <c r="AT4785" s="117"/>
      <c r="AU4785" s="117"/>
    </row>
    <row r="4786" spans="43:47" ht="30" customHeight="1">
      <c r="AQ4786" s="117" t="s">
        <v>83</v>
      </c>
      <c r="AR4786" s="117" t="s">
        <v>2001</v>
      </c>
      <c r="AS4786" s="117">
        <v>3507704</v>
      </c>
      <c r="AT4786" s="117"/>
      <c r="AU4786" s="117"/>
    </row>
    <row r="4787" spans="43:47" ht="30" customHeight="1">
      <c r="AQ4787" s="117" t="s">
        <v>83</v>
      </c>
      <c r="AR4787" s="117" t="s">
        <v>2019</v>
      </c>
      <c r="AS4787" s="117">
        <v>3507753</v>
      </c>
      <c r="AT4787" s="117"/>
      <c r="AU4787" s="117"/>
    </row>
    <row r="4788" spans="43:47" ht="30" customHeight="1">
      <c r="AQ4788" s="117" t="s">
        <v>83</v>
      </c>
      <c r="AR4788" s="117" t="s">
        <v>2037</v>
      </c>
      <c r="AS4788" s="117">
        <v>3507803</v>
      </c>
      <c r="AT4788" s="117"/>
      <c r="AU4788" s="117"/>
    </row>
    <row r="4789" spans="43:47" ht="30" customHeight="1">
      <c r="AQ4789" s="117" t="s">
        <v>83</v>
      </c>
      <c r="AR4789" s="117" t="s">
        <v>2055</v>
      </c>
      <c r="AS4789" s="117">
        <v>3507902</v>
      </c>
      <c r="AT4789" s="117"/>
      <c r="AU4789" s="117"/>
    </row>
    <row r="4790" spans="43:47" ht="30" customHeight="1">
      <c r="AQ4790" s="117" t="s">
        <v>83</v>
      </c>
      <c r="AR4790" s="117" t="s">
        <v>2072</v>
      </c>
      <c r="AS4790" s="117">
        <v>3508009</v>
      </c>
      <c r="AT4790" s="117"/>
      <c r="AU4790" s="117"/>
    </row>
    <row r="4791" spans="43:47" ht="30" customHeight="1">
      <c r="AQ4791" s="117" t="s">
        <v>83</v>
      </c>
      <c r="AR4791" s="117" t="s">
        <v>2088</v>
      </c>
      <c r="AS4791" s="117">
        <v>3508108</v>
      </c>
      <c r="AT4791" s="117"/>
      <c r="AU4791" s="117"/>
    </row>
    <row r="4792" spans="43:47" ht="30" customHeight="1">
      <c r="AQ4792" s="117" t="s">
        <v>83</v>
      </c>
      <c r="AR4792" s="117" t="s">
        <v>2104</v>
      </c>
      <c r="AS4792" s="117">
        <v>3508207</v>
      </c>
      <c r="AT4792" s="117"/>
      <c r="AU4792" s="117"/>
    </row>
    <row r="4793" spans="43:47" ht="30" customHeight="1">
      <c r="AQ4793" s="117" t="s">
        <v>83</v>
      </c>
      <c r="AR4793" s="117" t="s">
        <v>2121</v>
      </c>
      <c r="AS4793" s="117">
        <v>3508306</v>
      </c>
      <c r="AT4793" s="117"/>
      <c r="AU4793" s="117"/>
    </row>
    <row r="4794" spans="43:47" ht="30" customHeight="1">
      <c r="AQ4794" s="117" t="s">
        <v>83</v>
      </c>
      <c r="AR4794" s="117" t="s">
        <v>2136</v>
      </c>
      <c r="AS4794" s="117">
        <v>3508405</v>
      </c>
      <c r="AT4794" s="117"/>
      <c r="AU4794" s="117"/>
    </row>
    <row r="4795" spans="43:47" ht="30" customHeight="1">
      <c r="AQ4795" s="117" t="s">
        <v>83</v>
      </c>
      <c r="AR4795" s="117" t="s">
        <v>2152</v>
      </c>
      <c r="AS4795" s="117">
        <v>3508504</v>
      </c>
      <c r="AT4795" s="117"/>
      <c r="AU4795" s="117"/>
    </row>
    <row r="4796" spans="43:47" ht="30" customHeight="1">
      <c r="AQ4796" s="117" t="s">
        <v>83</v>
      </c>
      <c r="AR4796" s="117" t="s">
        <v>2169</v>
      </c>
      <c r="AS4796" s="117">
        <v>3508603</v>
      </c>
      <c r="AT4796" s="117"/>
      <c r="AU4796" s="117"/>
    </row>
    <row r="4797" spans="43:47" ht="30" customHeight="1">
      <c r="AQ4797" s="117" t="s">
        <v>83</v>
      </c>
      <c r="AR4797" s="117" t="s">
        <v>2186</v>
      </c>
      <c r="AS4797" s="117">
        <v>3508702</v>
      </c>
      <c r="AT4797" s="117"/>
      <c r="AU4797" s="117"/>
    </row>
    <row r="4798" spans="43:47" ht="30" customHeight="1">
      <c r="AQ4798" s="117" t="s">
        <v>83</v>
      </c>
      <c r="AR4798" s="117" t="s">
        <v>1217</v>
      </c>
      <c r="AS4798" s="117">
        <v>3508801</v>
      </c>
      <c r="AT4798" s="117"/>
      <c r="AU4798" s="117"/>
    </row>
    <row r="4799" spans="43:47" ht="30" customHeight="1">
      <c r="AQ4799" s="117" t="s">
        <v>83</v>
      </c>
      <c r="AR4799" s="117" t="s">
        <v>2217</v>
      </c>
      <c r="AS4799" s="117">
        <v>3508900</v>
      </c>
      <c r="AT4799" s="117"/>
      <c r="AU4799" s="117"/>
    </row>
    <row r="4800" spans="43:47" ht="30" customHeight="1">
      <c r="AQ4800" s="117" t="s">
        <v>83</v>
      </c>
      <c r="AR4800" s="117" t="s">
        <v>2234</v>
      </c>
      <c r="AS4800" s="117">
        <v>3509007</v>
      </c>
      <c r="AT4800" s="117"/>
      <c r="AU4800" s="117"/>
    </row>
    <row r="4801" spans="43:47" ht="30" customHeight="1">
      <c r="AQ4801" s="117" t="s">
        <v>83</v>
      </c>
      <c r="AR4801" s="117" t="s">
        <v>2249</v>
      </c>
      <c r="AS4801" s="117">
        <v>3509106</v>
      </c>
      <c r="AT4801" s="117"/>
      <c r="AU4801" s="117"/>
    </row>
    <row r="4802" spans="43:47" ht="30" customHeight="1">
      <c r="AQ4802" s="117" t="s">
        <v>83</v>
      </c>
      <c r="AR4802" s="117" t="s">
        <v>2264</v>
      </c>
      <c r="AS4802" s="117">
        <v>3509205</v>
      </c>
      <c r="AT4802" s="117"/>
      <c r="AU4802" s="117"/>
    </row>
    <row r="4803" spans="43:47" ht="30" customHeight="1">
      <c r="AQ4803" s="117" t="s">
        <v>83</v>
      </c>
      <c r="AR4803" s="117" t="s">
        <v>2279</v>
      </c>
      <c r="AS4803" s="117">
        <v>3509254</v>
      </c>
      <c r="AT4803" s="117"/>
      <c r="AU4803" s="117"/>
    </row>
    <row r="4804" spans="43:47" ht="30" customHeight="1">
      <c r="AQ4804" s="117" t="s">
        <v>83</v>
      </c>
      <c r="AR4804" s="117" t="s">
        <v>2295</v>
      </c>
      <c r="AS4804" s="117">
        <v>3509304</v>
      </c>
      <c r="AT4804" s="117"/>
      <c r="AU4804" s="117"/>
    </row>
    <row r="4805" spans="43:47" ht="30" customHeight="1">
      <c r="AQ4805" s="117" t="s">
        <v>83</v>
      </c>
      <c r="AR4805" s="117" t="s">
        <v>2311</v>
      </c>
      <c r="AS4805" s="117">
        <v>3509403</v>
      </c>
      <c r="AT4805" s="117"/>
      <c r="AU4805" s="117"/>
    </row>
    <row r="4806" spans="43:47" ht="30" customHeight="1">
      <c r="AQ4806" s="117" t="s">
        <v>83</v>
      </c>
      <c r="AR4806" s="117" t="s">
        <v>2324</v>
      </c>
      <c r="AS4806" s="117">
        <v>3509452</v>
      </c>
      <c r="AT4806" s="117"/>
      <c r="AU4806" s="117"/>
    </row>
    <row r="4807" spans="43:47" ht="30" customHeight="1">
      <c r="AQ4807" s="117" t="s">
        <v>83</v>
      </c>
      <c r="AR4807" s="117" t="s">
        <v>2340</v>
      </c>
      <c r="AS4807" s="117">
        <v>3509502</v>
      </c>
      <c r="AT4807" s="117"/>
      <c r="AU4807" s="117"/>
    </row>
    <row r="4808" spans="43:47" ht="30" customHeight="1">
      <c r="AQ4808" s="117" t="s">
        <v>83</v>
      </c>
      <c r="AR4808" s="117" t="s">
        <v>2356</v>
      </c>
      <c r="AS4808" s="117">
        <v>3509601</v>
      </c>
      <c r="AT4808" s="117"/>
      <c r="AU4808" s="117"/>
    </row>
    <row r="4809" spans="43:47" ht="30" customHeight="1">
      <c r="AQ4809" s="117" t="s">
        <v>83</v>
      </c>
      <c r="AR4809" s="117" t="s">
        <v>2370</v>
      </c>
      <c r="AS4809" s="117">
        <v>3509700</v>
      </c>
      <c r="AT4809" s="117"/>
      <c r="AU4809" s="117"/>
    </row>
    <row r="4810" spans="43:47" ht="30" customHeight="1">
      <c r="AQ4810" s="117" t="s">
        <v>83</v>
      </c>
      <c r="AR4810" s="117" t="s">
        <v>2385</v>
      </c>
      <c r="AS4810" s="117">
        <v>3509809</v>
      </c>
      <c r="AT4810" s="117"/>
      <c r="AU4810" s="117"/>
    </row>
    <row r="4811" spans="43:47" ht="30" customHeight="1">
      <c r="AQ4811" s="117" t="s">
        <v>83</v>
      </c>
      <c r="AR4811" s="117" t="s">
        <v>2401</v>
      </c>
      <c r="AS4811" s="117">
        <v>3509908</v>
      </c>
      <c r="AT4811" s="117"/>
      <c r="AU4811" s="117"/>
    </row>
    <row r="4812" spans="43:47" ht="30" customHeight="1">
      <c r="AQ4812" s="117" t="s">
        <v>83</v>
      </c>
      <c r="AR4812" s="117" t="s">
        <v>2417</v>
      </c>
      <c r="AS4812" s="117">
        <v>3509957</v>
      </c>
      <c r="AT4812" s="117"/>
      <c r="AU4812" s="117"/>
    </row>
    <row r="4813" spans="43:47" ht="30" customHeight="1">
      <c r="AQ4813" s="117" t="s">
        <v>83</v>
      </c>
      <c r="AR4813" s="117" t="s">
        <v>2433</v>
      </c>
      <c r="AS4813" s="117">
        <v>3510005</v>
      </c>
      <c r="AT4813" s="117"/>
      <c r="AU4813" s="117"/>
    </row>
    <row r="4814" spans="43:47" ht="30" customHeight="1">
      <c r="AQ4814" s="117" t="s">
        <v>83</v>
      </c>
      <c r="AR4814" s="117" t="s">
        <v>2449</v>
      </c>
      <c r="AS4814" s="117">
        <v>3510104</v>
      </c>
      <c r="AT4814" s="117"/>
      <c r="AU4814" s="117"/>
    </row>
    <row r="4815" spans="43:47" ht="30" customHeight="1">
      <c r="AQ4815" s="117" t="s">
        <v>83</v>
      </c>
      <c r="AR4815" s="117" t="s">
        <v>2463</v>
      </c>
      <c r="AS4815" s="117">
        <v>3510153</v>
      </c>
      <c r="AT4815" s="117"/>
      <c r="AU4815" s="117"/>
    </row>
    <row r="4816" spans="43:47" ht="30" customHeight="1">
      <c r="AQ4816" s="117" t="s">
        <v>83</v>
      </c>
      <c r="AR4816" s="117" t="s">
        <v>2478</v>
      </c>
      <c r="AS4816" s="117">
        <v>3510203</v>
      </c>
      <c r="AT4816" s="117"/>
      <c r="AU4816" s="117"/>
    </row>
    <row r="4817" spans="43:47" ht="30" customHeight="1">
      <c r="AQ4817" s="117" t="s">
        <v>83</v>
      </c>
      <c r="AR4817" s="117" t="s">
        <v>2494</v>
      </c>
      <c r="AS4817" s="117">
        <v>3510302</v>
      </c>
      <c r="AT4817" s="117"/>
      <c r="AU4817" s="117"/>
    </row>
    <row r="4818" spans="43:47" ht="30" customHeight="1">
      <c r="AQ4818" s="117" t="s">
        <v>83</v>
      </c>
      <c r="AR4818" s="117" t="s">
        <v>2508</v>
      </c>
      <c r="AS4818" s="117">
        <v>3510401</v>
      </c>
      <c r="AT4818" s="117"/>
      <c r="AU4818" s="117"/>
    </row>
    <row r="4819" spans="43:47" ht="30" customHeight="1">
      <c r="AQ4819" s="117" t="s">
        <v>83</v>
      </c>
      <c r="AR4819" s="117" t="s">
        <v>2524</v>
      </c>
      <c r="AS4819" s="117">
        <v>3510500</v>
      </c>
      <c r="AT4819" s="117"/>
      <c r="AU4819" s="117"/>
    </row>
    <row r="4820" spans="43:47" ht="30" customHeight="1">
      <c r="AQ4820" s="117" t="s">
        <v>83</v>
      </c>
      <c r="AR4820" s="117" t="s">
        <v>2539</v>
      </c>
      <c r="AS4820" s="117">
        <v>3510609</v>
      </c>
      <c r="AT4820" s="117"/>
      <c r="AU4820" s="117"/>
    </row>
    <row r="4821" spans="43:47" ht="30" customHeight="1">
      <c r="AQ4821" s="117" t="s">
        <v>83</v>
      </c>
      <c r="AR4821" s="117" t="s">
        <v>2555</v>
      </c>
      <c r="AS4821" s="117">
        <v>3510708</v>
      </c>
      <c r="AT4821" s="117"/>
      <c r="AU4821" s="117"/>
    </row>
    <row r="4822" spans="43:47" ht="30" customHeight="1">
      <c r="AQ4822" s="117" t="s">
        <v>83</v>
      </c>
      <c r="AR4822" s="117" t="s">
        <v>2569</v>
      </c>
      <c r="AS4822" s="117">
        <v>3510807</v>
      </c>
      <c r="AT4822" s="117"/>
      <c r="AU4822" s="117"/>
    </row>
    <row r="4823" spans="43:47" ht="30" customHeight="1">
      <c r="AQ4823" s="117" t="s">
        <v>83</v>
      </c>
      <c r="AR4823" s="117" t="s">
        <v>2584</v>
      </c>
      <c r="AS4823" s="117">
        <v>3510906</v>
      </c>
      <c r="AT4823" s="117"/>
      <c r="AU4823" s="117"/>
    </row>
    <row r="4824" spans="43:47" ht="30" customHeight="1">
      <c r="AQ4824" s="117" t="s">
        <v>83</v>
      </c>
      <c r="AR4824" s="117" t="s">
        <v>2600</v>
      </c>
      <c r="AS4824" s="117">
        <v>3511003</v>
      </c>
      <c r="AT4824" s="117"/>
      <c r="AU4824" s="117"/>
    </row>
    <row r="4825" spans="43:47" ht="30" customHeight="1">
      <c r="AQ4825" s="117" t="s">
        <v>83</v>
      </c>
      <c r="AR4825" s="117" t="s">
        <v>2615</v>
      </c>
      <c r="AS4825" s="117">
        <v>3511102</v>
      </c>
      <c r="AT4825" s="117"/>
      <c r="AU4825" s="117"/>
    </row>
    <row r="4826" spans="43:47" ht="30" customHeight="1">
      <c r="AQ4826" s="117" t="s">
        <v>83</v>
      </c>
      <c r="AR4826" s="117" t="s">
        <v>2628</v>
      </c>
      <c r="AS4826" s="117">
        <v>3511201</v>
      </c>
      <c r="AT4826" s="117"/>
      <c r="AU4826" s="117"/>
    </row>
    <row r="4827" spans="43:47" ht="30" customHeight="1">
      <c r="AQ4827" s="117" t="s">
        <v>83</v>
      </c>
      <c r="AR4827" s="117" t="s">
        <v>1299</v>
      </c>
      <c r="AS4827" s="117">
        <v>3511300</v>
      </c>
      <c r="AT4827" s="117"/>
      <c r="AU4827" s="117"/>
    </row>
    <row r="4828" spans="43:47" ht="30" customHeight="1">
      <c r="AQ4828" s="117" t="s">
        <v>83</v>
      </c>
      <c r="AR4828" s="117" t="s">
        <v>2655</v>
      </c>
      <c r="AS4828" s="117">
        <v>3511409</v>
      </c>
      <c r="AT4828" s="117"/>
      <c r="AU4828" s="117"/>
    </row>
    <row r="4829" spans="43:47" ht="30" customHeight="1">
      <c r="AQ4829" s="117" t="s">
        <v>83</v>
      </c>
      <c r="AR4829" s="117" t="s">
        <v>2670</v>
      </c>
      <c r="AS4829" s="117">
        <v>3511508</v>
      </c>
      <c r="AT4829" s="117"/>
      <c r="AU4829" s="117"/>
    </row>
    <row r="4830" spans="43:47" ht="30" customHeight="1">
      <c r="AQ4830" s="117" t="s">
        <v>83</v>
      </c>
      <c r="AR4830" s="117" t="s">
        <v>2684</v>
      </c>
      <c r="AS4830" s="117">
        <v>3511607</v>
      </c>
      <c r="AT4830" s="117"/>
      <c r="AU4830" s="117"/>
    </row>
    <row r="4831" spans="43:47" ht="30" customHeight="1">
      <c r="AQ4831" s="117" t="s">
        <v>83</v>
      </c>
      <c r="AR4831" s="117" t="s">
        <v>2700</v>
      </c>
      <c r="AS4831" s="117">
        <v>3511706</v>
      </c>
      <c r="AT4831" s="117"/>
      <c r="AU4831" s="117"/>
    </row>
    <row r="4832" spans="43:47" ht="30" customHeight="1">
      <c r="AQ4832" s="117" t="s">
        <v>83</v>
      </c>
      <c r="AR4832" s="117" t="s">
        <v>2715</v>
      </c>
      <c r="AS4832" s="117">
        <v>3557204</v>
      </c>
      <c r="AT4832" s="117"/>
      <c r="AU4832" s="117"/>
    </row>
    <row r="4833" spans="43:47" ht="30" customHeight="1">
      <c r="AQ4833" s="117" t="s">
        <v>83</v>
      </c>
      <c r="AR4833" s="117" t="s">
        <v>2731</v>
      </c>
      <c r="AS4833" s="117">
        <v>3511904</v>
      </c>
      <c r="AT4833" s="117"/>
      <c r="AU4833" s="117"/>
    </row>
    <row r="4834" spans="43:47" ht="30" customHeight="1">
      <c r="AQ4834" s="117" t="s">
        <v>83</v>
      </c>
      <c r="AR4834" s="117" t="s">
        <v>2746</v>
      </c>
      <c r="AS4834" s="117">
        <v>3512001</v>
      </c>
      <c r="AT4834" s="117"/>
      <c r="AU4834" s="117"/>
    </row>
    <row r="4835" spans="43:47" ht="30" customHeight="1">
      <c r="AQ4835" s="117" t="s">
        <v>83</v>
      </c>
      <c r="AR4835" s="117" t="s">
        <v>2761</v>
      </c>
      <c r="AS4835" s="117">
        <v>3512100</v>
      </c>
      <c r="AT4835" s="117"/>
      <c r="AU4835" s="117"/>
    </row>
    <row r="4836" spans="43:47" ht="30" customHeight="1">
      <c r="AQ4836" s="117" t="s">
        <v>83</v>
      </c>
      <c r="AR4836" s="117" t="s">
        <v>2777</v>
      </c>
      <c r="AS4836" s="117">
        <v>3512209</v>
      </c>
      <c r="AT4836" s="117"/>
      <c r="AU4836" s="117"/>
    </row>
    <row r="4837" spans="43:47" ht="30" customHeight="1">
      <c r="AQ4837" s="117" t="s">
        <v>83</v>
      </c>
      <c r="AR4837" s="117" t="s">
        <v>2793</v>
      </c>
      <c r="AS4837" s="117">
        <v>3512308</v>
      </c>
      <c r="AT4837" s="117"/>
      <c r="AU4837" s="117"/>
    </row>
    <row r="4838" spans="43:47" ht="30" customHeight="1">
      <c r="AQ4838" s="117" t="s">
        <v>83</v>
      </c>
      <c r="AR4838" s="117" t="s">
        <v>2808</v>
      </c>
      <c r="AS4838" s="117">
        <v>3512407</v>
      </c>
      <c r="AT4838" s="117"/>
      <c r="AU4838" s="117"/>
    </row>
    <row r="4839" spans="43:47" ht="30" customHeight="1">
      <c r="AQ4839" s="117" t="s">
        <v>83</v>
      </c>
      <c r="AR4839" s="117" t="s">
        <v>2823</v>
      </c>
      <c r="AS4839" s="117">
        <v>3512506</v>
      </c>
      <c r="AT4839" s="117"/>
      <c r="AU4839" s="117"/>
    </row>
    <row r="4840" spans="43:47" ht="30" customHeight="1">
      <c r="AQ4840" s="117" t="s">
        <v>83</v>
      </c>
      <c r="AR4840" s="117" t="s">
        <v>2835</v>
      </c>
      <c r="AS4840" s="117">
        <v>3512605</v>
      </c>
      <c r="AT4840" s="117"/>
      <c r="AU4840" s="117"/>
    </row>
    <row r="4841" spans="43:47" ht="30" customHeight="1">
      <c r="AQ4841" s="117" t="s">
        <v>83</v>
      </c>
      <c r="AR4841" s="117" t="s">
        <v>2848</v>
      </c>
      <c r="AS4841" s="117">
        <v>3512704</v>
      </c>
      <c r="AT4841" s="117"/>
      <c r="AU4841" s="117"/>
    </row>
    <row r="4842" spans="43:47" ht="30" customHeight="1">
      <c r="AQ4842" s="117" t="s">
        <v>83</v>
      </c>
      <c r="AR4842" s="117" t="s">
        <v>2861</v>
      </c>
      <c r="AS4842" s="117">
        <v>3512803</v>
      </c>
      <c r="AT4842" s="117"/>
      <c r="AU4842" s="117"/>
    </row>
    <row r="4843" spans="43:47" ht="30" customHeight="1">
      <c r="AQ4843" s="117" t="s">
        <v>83</v>
      </c>
      <c r="AR4843" s="117" t="s">
        <v>2874</v>
      </c>
      <c r="AS4843" s="117">
        <v>3512902</v>
      </c>
      <c r="AT4843" s="117"/>
      <c r="AU4843" s="117"/>
    </row>
    <row r="4844" spans="43:47" ht="30" customHeight="1">
      <c r="AQ4844" s="117" t="s">
        <v>83</v>
      </c>
      <c r="AR4844" s="117" t="s">
        <v>2886</v>
      </c>
      <c r="AS4844" s="117">
        <v>3513009</v>
      </c>
      <c r="AT4844" s="117"/>
      <c r="AU4844" s="117"/>
    </row>
    <row r="4845" spans="43:47" ht="30" customHeight="1">
      <c r="AQ4845" s="117" t="s">
        <v>83</v>
      </c>
      <c r="AR4845" s="117" t="s">
        <v>2899</v>
      </c>
      <c r="AS4845" s="117">
        <v>3513108</v>
      </c>
      <c r="AT4845" s="117"/>
      <c r="AU4845" s="117"/>
    </row>
    <row r="4846" spans="43:47" ht="30" customHeight="1">
      <c r="AQ4846" s="117" t="s">
        <v>83</v>
      </c>
      <c r="AR4846" s="117" t="s">
        <v>2911</v>
      </c>
      <c r="AS4846" s="117">
        <v>3513207</v>
      </c>
      <c r="AT4846" s="117"/>
      <c r="AU4846" s="117"/>
    </row>
    <row r="4847" spans="43:47" ht="30" customHeight="1">
      <c r="AQ4847" s="117" t="s">
        <v>83</v>
      </c>
      <c r="AR4847" s="117" t="s">
        <v>2924</v>
      </c>
      <c r="AS4847" s="117">
        <v>3513306</v>
      </c>
      <c r="AT4847" s="117"/>
      <c r="AU4847" s="117"/>
    </row>
    <row r="4848" spans="43:47" ht="30" customHeight="1">
      <c r="AQ4848" s="117" t="s">
        <v>83</v>
      </c>
      <c r="AR4848" s="117" t="s">
        <v>2935</v>
      </c>
      <c r="AS4848" s="117">
        <v>3513405</v>
      </c>
      <c r="AT4848" s="117"/>
      <c r="AU4848" s="117"/>
    </row>
    <row r="4849" spans="43:47" ht="30" customHeight="1">
      <c r="AQ4849" s="117" t="s">
        <v>83</v>
      </c>
      <c r="AR4849" s="117" t="s">
        <v>2947</v>
      </c>
      <c r="AS4849" s="117">
        <v>3513504</v>
      </c>
      <c r="AT4849" s="117"/>
      <c r="AU4849" s="117"/>
    </row>
    <row r="4850" spans="43:47" ht="30" customHeight="1">
      <c r="AQ4850" s="117" t="s">
        <v>83</v>
      </c>
      <c r="AR4850" s="117" t="s">
        <v>2959</v>
      </c>
      <c r="AS4850" s="117">
        <v>3513603</v>
      </c>
      <c r="AT4850" s="117"/>
      <c r="AU4850" s="117"/>
    </row>
    <row r="4851" spans="43:47" ht="30" customHeight="1">
      <c r="AQ4851" s="117" t="s">
        <v>83</v>
      </c>
      <c r="AR4851" s="117" t="s">
        <v>2971</v>
      </c>
      <c r="AS4851" s="117">
        <v>3513702</v>
      </c>
      <c r="AT4851" s="117"/>
      <c r="AU4851" s="117"/>
    </row>
    <row r="4852" spans="43:47" ht="30" customHeight="1">
      <c r="AQ4852" s="117" t="s">
        <v>83</v>
      </c>
      <c r="AR4852" s="117" t="s">
        <v>2983</v>
      </c>
      <c r="AS4852" s="117">
        <v>3513801</v>
      </c>
      <c r="AT4852" s="117"/>
      <c r="AU4852" s="117"/>
    </row>
    <row r="4853" spans="43:47" ht="30" customHeight="1">
      <c r="AQ4853" s="117" t="s">
        <v>83</v>
      </c>
      <c r="AR4853" s="117" t="s">
        <v>2995</v>
      </c>
      <c r="AS4853" s="117">
        <v>3513850</v>
      </c>
      <c r="AT4853" s="117"/>
      <c r="AU4853" s="117"/>
    </row>
    <row r="4854" spans="43:47" ht="30" customHeight="1">
      <c r="AQ4854" s="117" t="s">
        <v>83</v>
      </c>
      <c r="AR4854" s="117" t="s">
        <v>3008</v>
      </c>
      <c r="AS4854" s="117">
        <v>3513900</v>
      </c>
      <c r="AT4854" s="117"/>
      <c r="AU4854" s="117"/>
    </row>
    <row r="4855" spans="43:47" ht="30" customHeight="1">
      <c r="AQ4855" s="117" t="s">
        <v>83</v>
      </c>
      <c r="AR4855" s="117" t="s">
        <v>3021</v>
      </c>
      <c r="AS4855" s="117">
        <v>3514007</v>
      </c>
      <c r="AT4855" s="117"/>
      <c r="AU4855" s="117"/>
    </row>
    <row r="4856" spans="43:47" ht="30" customHeight="1">
      <c r="AQ4856" s="117" t="s">
        <v>83</v>
      </c>
      <c r="AR4856" s="117" t="s">
        <v>3033</v>
      </c>
      <c r="AS4856" s="117">
        <v>3514106</v>
      </c>
      <c r="AT4856" s="117"/>
      <c r="AU4856" s="117"/>
    </row>
    <row r="4857" spans="43:47" ht="30" customHeight="1">
      <c r="AQ4857" s="117" t="s">
        <v>83</v>
      </c>
      <c r="AR4857" s="117" t="s">
        <v>3045</v>
      </c>
      <c r="AS4857" s="117">
        <v>3514205</v>
      </c>
      <c r="AT4857" s="117"/>
      <c r="AU4857" s="117"/>
    </row>
    <row r="4858" spans="43:47" ht="30" customHeight="1">
      <c r="AQ4858" s="117" t="s">
        <v>83</v>
      </c>
      <c r="AR4858" s="117" t="s">
        <v>3057</v>
      </c>
      <c r="AS4858" s="117">
        <v>3514304</v>
      </c>
      <c r="AT4858" s="117"/>
      <c r="AU4858" s="117"/>
    </row>
    <row r="4859" spans="43:47" ht="30" customHeight="1">
      <c r="AQ4859" s="117" t="s">
        <v>83</v>
      </c>
      <c r="AR4859" s="117" t="s">
        <v>3069</v>
      </c>
      <c r="AS4859" s="117">
        <v>3514403</v>
      </c>
      <c r="AT4859" s="117"/>
      <c r="AU4859" s="117"/>
    </row>
    <row r="4860" spans="43:47" ht="30" customHeight="1">
      <c r="AQ4860" s="117" t="s">
        <v>83</v>
      </c>
      <c r="AR4860" s="117" t="s">
        <v>3081</v>
      </c>
      <c r="AS4860" s="117">
        <v>3514502</v>
      </c>
      <c r="AT4860" s="117"/>
      <c r="AU4860" s="117"/>
    </row>
    <row r="4861" spans="43:47" ht="30" customHeight="1">
      <c r="AQ4861" s="117" t="s">
        <v>83</v>
      </c>
      <c r="AR4861" s="117" t="s">
        <v>3094</v>
      </c>
      <c r="AS4861" s="117">
        <v>3514601</v>
      </c>
      <c r="AT4861" s="117"/>
      <c r="AU4861" s="117"/>
    </row>
    <row r="4862" spans="43:47" ht="30" customHeight="1">
      <c r="AQ4862" s="117" t="s">
        <v>83</v>
      </c>
      <c r="AR4862" s="117" t="s">
        <v>3106</v>
      </c>
      <c r="AS4862" s="117">
        <v>3514700</v>
      </c>
      <c r="AT4862" s="117"/>
      <c r="AU4862" s="117"/>
    </row>
    <row r="4863" spans="43:47" ht="30" customHeight="1">
      <c r="AQ4863" s="117" t="s">
        <v>83</v>
      </c>
      <c r="AR4863" s="117" t="s">
        <v>854</v>
      </c>
      <c r="AS4863" s="117">
        <v>3514809</v>
      </c>
      <c r="AT4863" s="117"/>
      <c r="AU4863" s="117"/>
    </row>
    <row r="4864" spans="43:47" ht="30" customHeight="1">
      <c r="AQ4864" s="117" t="s">
        <v>83</v>
      </c>
      <c r="AR4864" s="117" t="s">
        <v>3130</v>
      </c>
      <c r="AS4864" s="117">
        <v>3514908</v>
      </c>
      <c r="AT4864" s="117"/>
      <c r="AU4864" s="117"/>
    </row>
    <row r="4865" spans="43:47" ht="30" customHeight="1">
      <c r="AQ4865" s="117" t="s">
        <v>83</v>
      </c>
      <c r="AR4865" s="117" t="s">
        <v>3142</v>
      </c>
      <c r="AS4865" s="117">
        <v>3514924</v>
      </c>
      <c r="AT4865" s="117"/>
      <c r="AU4865" s="117"/>
    </row>
    <row r="4866" spans="43:47" ht="30" customHeight="1">
      <c r="AQ4866" s="117" t="s">
        <v>83</v>
      </c>
      <c r="AR4866" s="117" t="s">
        <v>3153</v>
      </c>
      <c r="AS4866" s="117">
        <v>3514957</v>
      </c>
      <c r="AT4866" s="117"/>
      <c r="AU4866" s="117"/>
    </row>
    <row r="4867" spans="43:47" ht="30" customHeight="1">
      <c r="AQ4867" s="117" t="s">
        <v>83</v>
      </c>
      <c r="AR4867" s="117" t="s">
        <v>3164</v>
      </c>
      <c r="AS4867" s="117">
        <v>3515004</v>
      </c>
      <c r="AT4867" s="117"/>
      <c r="AU4867" s="117"/>
    </row>
    <row r="4868" spans="43:47" ht="30" customHeight="1">
      <c r="AQ4868" s="117" t="s">
        <v>83</v>
      </c>
      <c r="AR4868" s="117" t="s">
        <v>3175</v>
      </c>
      <c r="AS4868" s="117">
        <v>3515103</v>
      </c>
      <c r="AT4868" s="117"/>
      <c r="AU4868" s="117"/>
    </row>
    <row r="4869" spans="43:47" ht="30" customHeight="1">
      <c r="AQ4869" s="117" t="s">
        <v>83</v>
      </c>
      <c r="AR4869" s="117" t="s">
        <v>3186</v>
      </c>
      <c r="AS4869" s="117">
        <v>3515129</v>
      </c>
      <c r="AT4869" s="117"/>
      <c r="AU4869" s="117"/>
    </row>
    <row r="4870" spans="43:47" ht="30" customHeight="1">
      <c r="AQ4870" s="117" t="s">
        <v>83</v>
      </c>
      <c r="AR4870" s="117" t="s">
        <v>3198</v>
      </c>
      <c r="AS4870" s="117">
        <v>3515152</v>
      </c>
      <c r="AT4870" s="117"/>
      <c r="AU4870" s="117"/>
    </row>
    <row r="4871" spans="43:47" ht="30" customHeight="1">
      <c r="AQ4871" s="117" t="s">
        <v>83</v>
      </c>
      <c r="AR4871" s="117" t="s">
        <v>3210</v>
      </c>
      <c r="AS4871" s="117">
        <v>3515186</v>
      </c>
      <c r="AT4871" s="117"/>
      <c r="AU4871" s="117"/>
    </row>
    <row r="4872" spans="43:47" ht="30" customHeight="1">
      <c r="AQ4872" s="117" t="s">
        <v>83</v>
      </c>
      <c r="AR4872" s="117" t="s">
        <v>3222</v>
      </c>
      <c r="AS4872" s="117">
        <v>3515194</v>
      </c>
      <c r="AT4872" s="117"/>
      <c r="AU4872" s="117"/>
    </row>
    <row r="4873" spans="43:47" ht="30" customHeight="1">
      <c r="AQ4873" s="117" t="s">
        <v>83</v>
      </c>
      <c r="AR4873" s="117" t="s">
        <v>3232</v>
      </c>
      <c r="AS4873" s="117">
        <v>3557303</v>
      </c>
      <c r="AT4873" s="117"/>
      <c r="AU4873" s="117"/>
    </row>
    <row r="4874" spans="43:47" ht="30" customHeight="1">
      <c r="AQ4874" s="117" t="s">
        <v>83</v>
      </c>
      <c r="AR4874" s="117" t="s">
        <v>1921</v>
      </c>
      <c r="AS4874" s="117">
        <v>3515301</v>
      </c>
      <c r="AT4874" s="117"/>
      <c r="AU4874" s="117"/>
    </row>
    <row r="4875" spans="43:47" ht="30" customHeight="1">
      <c r="AQ4875" s="117" t="s">
        <v>83</v>
      </c>
      <c r="AR4875" s="117" t="s">
        <v>3253</v>
      </c>
      <c r="AS4875" s="117">
        <v>3515202</v>
      </c>
      <c r="AT4875" s="117"/>
      <c r="AU4875" s="117"/>
    </row>
    <row r="4876" spans="43:47" ht="30" customHeight="1">
      <c r="AQ4876" s="117" t="s">
        <v>83</v>
      </c>
      <c r="AR4876" s="117" t="s">
        <v>3264</v>
      </c>
      <c r="AS4876" s="117">
        <v>3515350</v>
      </c>
      <c r="AT4876" s="117"/>
      <c r="AU4876" s="117"/>
    </row>
    <row r="4877" spans="43:47" ht="30" customHeight="1">
      <c r="AQ4877" s="117" t="s">
        <v>83</v>
      </c>
      <c r="AR4877" s="117" t="s">
        <v>3276</v>
      </c>
      <c r="AS4877" s="117">
        <v>3515400</v>
      </c>
      <c r="AT4877" s="117"/>
      <c r="AU4877" s="117"/>
    </row>
    <row r="4878" spans="43:47" ht="30" customHeight="1">
      <c r="AQ4878" s="117" t="s">
        <v>83</v>
      </c>
      <c r="AR4878" s="117" t="s">
        <v>3287</v>
      </c>
      <c r="AS4878" s="117">
        <v>3515608</v>
      </c>
      <c r="AT4878" s="117"/>
      <c r="AU4878" s="117"/>
    </row>
    <row r="4879" spans="43:47" ht="30" customHeight="1">
      <c r="AQ4879" s="117" t="s">
        <v>83</v>
      </c>
      <c r="AR4879" s="117" t="s">
        <v>3299</v>
      </c>
      <c r="AS4879" s="117">
        <v>3515509</v>
      </c>
      <c r="AT4879" s="117"/>
      <c r="AU4879" s="117"/>
    </row>
    <row r="4880" spans="43:47" ht="30" customHeight="1">
      <c r="AQ4880" s="117" t="s">
        <v>83</v>
      </c>
      <c r="AR4880" s="117" t="s">
        <v>3311</v>
      </c>
      <c r="AS4880" s="117">
        <v>3515657</v>
      </c>
      <c r="AT4880" s="117"/>
      <c r="AU4880" s="117"/>
    </row>
    <row r="4881" spans="43:47" ht="30" customHeight="1">
      <c r="AQ4881" s="117" t="s">
        <v>83</v>
      </c>
      <c r="AR4881" s="117" t="s">
        <v>3322</v>
      </c>
      <c r="AS4881" s="117">
        <v>3515707</v>
      </c>
      <c r="AT4881" s="117"/>
      <c r="AU4881" s="117"/>
    </row>
    <row r="4882" spans="43:47" ht="30" customHeight="1">
      <c r="AQ4882" s="117" t="s">
        <v>83</v>
      </c>
      <c r="AR4882" s="117" t="s">
        <v>3333</v>
      </c>
      <c r="AS4882" s="117">
        <v>3515806</v>
      </c>
      <c r="AT4882" s="117"/>
      <c r="AU4882" s="117"/>
    </row>
    <row r="4883" spans="43:47" ht="30" customHeight="1">
      <c r="AQ4883" s="117" t="s">
        <v>83</v>
      </c>
      <c r="AR4883" s="117" t="s">
        <v>3344</v>
      </c>
      <c r="AS4883" s="117">
        <v>3515905</v>
      </c>
      <c r="AT4883" s="117"/>
      <c r="AU4883" s="117"/>
    </row>
    <row r="4884" spans="43:47" ht="30" customHeight="1">
      <c r="AQ4884" s="117" t="s">
        <v>83</v>
      </c>
      <c r="AR4884" s="117" t="s">
        <v>3354</v>
      </c>
      <c r="AS4884" s="117">
        <v>3516002</v>
      </c>
      <c r="AT4884" s="117"/>
      <c r="AU4884" s="117"/>
    </row>
    <row r="4885" spans="43:47" ht="30" customHeight="1">
      <c r="AQ4885" s="117" t="s">
        <v>83</v>
      </c>
      <c r="AR4885" s="117" t="s">
        <v>3364</v>
      </c>
      <c r="AS4885" s="117">
        <v>3516101</v>
      </c>
      <c r="AT4885" s="117"/>
      <c r="AU4885" s="117"/>
    </row>
    <row r="4886" spans="43:47" ht="30" customHeight="1">
      <c r="AQ4886" s="117" t="s">
        <v>83</v>
      </c>
      <c r="AR4886" s="117" t="s">
        <v>3373</v>
      </c>
      <c r="AS4886" s="117">
        <v>3516200</v>
      </c>
      <c r="AT4886" s="117"/>
      <c r="AU4886" s="117"/>
    </row>
    <row r="4887" spans="43:47" ht="30" customHeight="1">
      <c r="AQ4887" s="117" t="s">
        <v>83</v>
      </c>
      <c r="AR4887" s="117" t="s">
        <v>3383</v>
      </c>
      <c r="AS4887" s="117">
        <v>3516309</v>
      </c>
      <c r="AT4887" s="117"/>
      <c r="AU4887" s="117"/>
    </row>
    <row r="4888" spans="43:47" ht="30" customHeight="1">
      <c r="AQ4888" s="117" t="s">
        <v>83</v>
      </c>
      <c r="AR4888" s="117" t="s">
        <v>3393</v>
      </c>
      <c r="AS4888" s="117">
        <v>3516408</v>
      </c>
      <c r="AT4888" s="117"/>
      <c r="AU4888" s="117"/>
    </row>
    <row r="4889" spans="43:47" ht="30" customHeight="1">
      <c r="AQ4889" s="117" t="s">
        <v>83</v>
      </c>
      <c r="AR4889" s="117" t="s">
        <v>3403</v>
      </c>
      <c r="AS4889" s="117">
        <v>3516507</v>
      </c>
      <c r="AT4889" s="117"/>
      <c r="AU4889" s="117"/>
    </row>
    <row r="4890" spans="43:47" ht="30" customHeight="1">
      <c r="AQ4890" s="117" t="s">
        <v>83</v>
      </c>
      <c r="AR4890" s="117" t="s">
        <v>3413</v>
      </c>
      <c r="AS4890" s="117">
        <v>3516606</v>
      </c>
      <c r="AT4890" s="117"/>
      <c r="AU4890" s="117"/>
    </row>
    <row r="4891" spans="43:47" ht="30" customHeight="1">
      <c r="AQ4891" s="117" t="s">
        <v>83</v>
      </c>
      <c r="AR4891" s="117" t="s">
        <v>3423</v>
      </c>
      <c r="AS4891" s="117">
        <v>3516705</v>
      </c>
      <c r="AT4891" s="117"/>
      <c r="AU4891" s="117"/>
    </row>
    <row r="4892" spans="43:47" ht="30" customHeight="1">
      <c r="AQ4892" s="117" t="s">
        <v>83</v>
      </c>
      <c r="AR4892" s="117" t="s">
        <v>3432</v>
      </c>
      <c r="AS4892" s="117">
        <v>3516804</v>
      </c>
      <c r="AT4892" s="117"/>
      <c r="AU4892" s="117"/>
    </row>
    <row r="4893" spans="43:47" ht="30" customHeight="1">
      <c r="AQ4893" s="117" t="s">
        <v>83</v>
      </c>
      <c r="AR4893" s="117" t="s">
        <v>3441</v>
      </c>
      <c r="AS4893" s="117">
        <v>3516853</v>
      </c>
      <c r="AT4893" s="117"/>
      <c r="AU4893" s="117"/>
    </row>
    <row r="4894" spans="43:47" ht="30" customHeight="1">
      <c r="AQ4894" s="117" t="s">
        <v>83</v>
      </c>
      <c r="AR4894" s="117" t="s">
        <v>3450</v>
      </c>
      <c r="AS4894" s="117">
        <v>3516903</v>
      </c>
      <c r="AT4894" s="117"/>
      <c r="AU4894" s="117"/>
    </row>
    <row r="4895" spans="43:47" ht="30" customHeight="1">
      <c r="AQ4895" s="117" t="s">
        <v>83</v>
      </c>
      <c r="AR4895" s="117" t="s">
        <v>3460</v>
      </c>
      <c r="AS4895" s="117">
        <v>3517000</v>
      </c>
      <c r="AT4895" s="117"/>
      <c r="AU4895" s="117"/>
    </row>
    <row r="4896" spans="43:47" ht="30" customHeight="1">
      <c r="AQ4896" s="117" t="s">
        <v>83</v>
      </c>
      <c r="AR4896" s="117" t="s">
        <v>3470</v>
      </c>
      <c r="AS4896" s="117">
        <v>3517109</v>
      </c>
      <c r="AT4896" s="117"/>
      <c r="AU4896" s="117"/>
    </row>
    <row r="4897" spans="43:47" ht="30" customHeight="1">
      <c r="AQ4897" s="117" t="s">
        <v>83</v>
      </c>
      <c r="AR4897" s="117" t="s">
        <v>3479</v>
      </c>
      <c r="AS4897" s="117">
        <v>3517208</v>
      </c>
      <c r="AT4897" s="117"/>
      <c r="AU4897" s="117"/>
    </row>
    <row r="4898" spans="43:47" ht="30" customHeight="1">
      <c r="AQ4898" s="117" t="s">
        <v>83</v>
      </c>
      <c r="AR4898" s="117" t="s">
        <v>3489</v>
      </c>
      <c r="AS4898" s="117">
        <v>3517307</v>
      </c>
      <c r="AT4898" s="117"/>
      <c r="AU4898" s="117"/>
    </row>
    <row r="4899" spans="43:47" ht="30" customHeight="1">
      <c r="AQ4899" s="117" t="s">
        <v>83</v>
      </c>
      <c r="AR4899" s="117" t="s">
        <v>2651</v>
      </c>
      <c r="AS4899" s="117">
        <v>3517406</v>
      </c>
      <c r="AT4899" s="117"/>
      <c r="AU4899" s="117"/>
    </row>
    <row r="4900" spans="43:47" ht="30" customHeight="1">
      <c r="AQ4900" s="117" t="s">
        <v>83</v>
      </c>
      <c r="AR4900" s="117" t="s">
        <v>3508</v>
      </c>
      <c r="AS4900" s="117">
        <v>3517505</v>
      </c>
      <c r="AT4900" s="117"/>
      <c r="AU4900" s="117"/>
    </row>
    <row r="4901" spans="43:47" ht="30" customHeight="1">
      <c r="AQ4901" s="117" t="s">
        <v>83</v>
      </c>
      <c r="AR4901" s="117" t="s">
        <v>3518</v>
      </c>
      <c r="AS4901" s="117">
        <v>3517604</v>
      </c>
      <c r="AT4901" s="117"/>
      <c r="AU4901" s="117"/>
    </row>
    <row r="4902" spans="43:47" ht="30" customHeight="1">
      <c r="AQ4902" s="117" t="s">
        <v>83</v>
      </c>
      <c r="AR4902" s="117" t="s">
        <v>3528</v>
      </c>
      <c r="AS4902" s="117">
        <v>3517703</v>
      </c>
      <c r="AT4902" s="117"/>
      <c r="AU4902" s="117"/>
    </row>
    <row r="4903" spans="43:47" ht="30" customHeight="1">
      <c r="AQ4903" s="117" t="s">
        <v>83</v>
      </c>
      <c r="AR4903" s="117" t="s">
        <v>3538</v>
      </c>
      <c r="AS4903" s="117">
        <v>3517802</v>
      </c>
      <c r="AT4903" s="117"/>
      <c r="AU4903" s="117"/>
    </row>
    <row r="4904" spans="43:47" ht="30" customHeight="1">
      <c r="AQ4904" s="117" t="s">
        <v>83</v>
      </c>
      <c r="AR4904" s="117" t="s">
        <v>2725</v>
      </c>
      <c r="AS4904" s="117">
        <v>3517901</v>
      </c>
      <c r="AT4904" s="117"/>
      <c r="AU4904" s="117"/>
    </row>
    <row r="4905" spans="43:47" ht="30" customHeight="1">
      <c r="AQ4905" s="117" t="s">
        <v>83</v>
      </c>
      <c r="AR4905" s="117" t="s">
        <v>3556</v>
      </c>
      <c r="AS4905" s="117">
        <v>3518008</v>
      </c>
      <c r="AT4905" s="117"/>
      <c r="AU4905" s="117"/>
    </row>
    <row r="4906" spans="43:47" ht="30" customHeight="1">
      <c r="AQ4906" s="117" t="s">
        <v>83</v>
      </c>
      <c r="AR4906" s="117" t="s">
        <v>3566</v>
      </c>
      <c r="AS4906" s="117">
        <v>3518107</v>
      </c>
      <c r="AT4906" s="117"/>
      <c r="AU4906" s="117"/>
    </row>
    <row r="4907" spans="43:47" ht="30" customHeight="1">
      <c r="AQ4907" s="117" t="s">
        <v>83</v>
      </c>
      <c r="AR4907" s="117" t="s">
        <v>3576</v>
      </c>
      <c r="AS4907" s="117">
        <v>3518206</v>
      </c>
      <c r="AT4907" s="117"/>
      <c r="AU4907" s="117"/>
    </row>
    <row r="4908" spans="43:47" ht="30" customHeight="1">
      <c r="AQ4908" s="117" t="s">
        <v>83</v>
      </c>
      <c r="AR4908" s="117" t="s">
        <v>3586</v>
      </c>
      <c r="AS4908" s="117">
        <v>3518305</v>
      </c>
      <c r="AT4908" s="117"/>
      <c r="AU4908" s="117"/>
    </row>
    <row r="4909" spans="43:47" ht="30" customHeight="1">
      <c r="AQ4909" s="117" t="s">
        <v>83</v>
      </c>
      <c r="AR4909" s="117" t="s">
        <v>3596</v>
      </c>
      <c r="AS4909" s="117">
        <v>3518404</v>
      </c>
      <c r="AT4909" s="117"/>
      <c r="AU4909" s="117"/>
    </row>
    <row r="4910" spans="43:47" ht="30" customHeight="1">
      <c r="AQ4910" s="117" t="s">
        <v>83</v>
      </c>
      <c r="AR4910" s="117" t="s">
        <v>3605</v>
      </c>
      <c r="AS4910" s="117">
        <v>3518503</v>
      </c>
      <c r="AT4910" s="117"/>
      <c r="AU4910" s="117"/>
    </row>
    <row r="4911" spans="43:47" ht="30" customHeight="1">
      <c r="AQ4911" s="117" t="s">
        <v>83</v>
      </c>
      <c r="AR4911" s="117" t="s">
        <v>3614</v>
      </c>
      <c r="AS4911" s="117">
        <v>3518602</v>
      </c>
      <c r="AT4911" s="117"/>
      <c r="AU4911" s="117"/>
    </row>
    <row r="4912" spans="43:47" ht="30" customHeight="1">
      <c r="AQ4912" s="117" t="s">
        <v>83</v>
      </c>
      <c r="AR4912" s="117" t="s">
        <v>3623</v>
      </c>
      <c r="AS4912" s="117">
        <v>3518701</v>
      </c>
      <c r="AT4912" s="117"/>
      <c r="AU4912" s="117"/>
    </row>
    <row r="4913" spans="43:47" ht="30" customHeight="1">
      <c r="AQ4913" s="117" t="s">
        <v>83</v>
      </c>
      <c r="AR4913" s="117" t="s">
        <v>3633</v>
      </c>
      <c r="AS4913" s="117">
        <v>3518800</v>
      </c>
      <c r="AT4913" s="117"/>
      <c r="AU4913" s="117"/>
    </row>
    <row r="4914" spans="43:47" ht="30" customHeight="1">
      <c r="AQ4914" s="117" t="s">
        <v>83</v>
      </c>
      <c r="AR4914" s="117" t="s">
        <v>3643</v>
      </c>
      <c r="AS4914" s="117">
        <v>3518859</v>
      </c>
      <c r="AT4914" s="117"/>
      <c r="AU4914" s="117"/>
    </row>
    <row r="4915" spans="43:47" ht="30" customHeight="1">
      <c r="AQ4915" s="117" t="s">
        <v>83</v>
      </c>
      <c r="AR4915" s="117" t="s">
        <v>3652</v>
      </c>
      <c r="AS4915" s="117">
        <v>3518909</v>
      </c>
      <c r="AT4915" s="117"/>
      <c r="AU4915" s="117"/>
    </row>
    <row r="4916" spans="43:47" ht="30" customHeight="1">
      <c r="AQ4916" s="117" t="s">
        <v>83</v>
      </c>
      <c r="AR4916" s="117" t="s">
        <v>3661</v>
      </c>
      <c r="AS4916" s="117">
        <v>3519006</v>
      </c>
      <c r="AT4916" s="117"/>
      <c r="AU4916" s="117"/>
    </row>
    <row r="4917" spans="43:47" ht="30" customHeight="1">
      <c r="AQ4917" s="117" t="s">
        <v>83</v>
      </c>
      <c r="AR4917" s="117" t="s">
        <v>3670</v>
      </c>
      <c r="AS4917" s="117">
        <v>3519055</v>
      </c>
      <c r="AT4917" s="117"/>
      <c r="AU4917" s="117"/>
    </row>
    <row r="4918" spans="43:47" ht="30" customHeight="1">
      <c r="AQ4918" s="117" t="s">
        <v>83</v>
      </c>
      <c r="AR4918" s="117" t="s">
        <v>3677</v>
      </c>
      <c r="AS4918" s="117">
        <v>3519071</v>
      </c>
      <c r="AT4918" s="117"/>
      <c r="AU4918" s="117"/>
    </row>
    <row r="4919" spans="43:47" ht="30" customHeight="1">
      <c r="AQ4919" s="117" t="s">
        <v>83</v>
      </c>
      <c r="AR4919" s="117" t="s">
        <v>3685</v>
      </c>
      <c r="AS4919" s="117">
        <v>3519105</v>
      </c>
      <c r="AT4919" s="117"/>
      <c r="AU4919" s="117"/>
    </row>
    <row r="4920" spans="43:47" ht="30" customHeight="1">
      <c r="AQ4920" s="117" t="s">
        <v>83</v>
      </c>
      <c r="AR4920" s="117" t="s">
        <v>3694</v>
      </c>
      <c r="AS4920" s="117">
        <v>3519204</v>
      </c>
      <c r="AT4920" s="117"/>
      <c r="AU4920" s="117"/>
    </row>
    <row r="4921" spans="43:47" ht="30" customHeight="1">
      <c r="AQ4921" s="117" t="s">
        <v>83</v>
      </c>
      <c r="AR4921" s="117" t="s">
        <v>3702</v>
      </c>
      <c r="AS4921" s="117">
        <v>3519253</v>
      </c>
      <c r="AT4921" s="117"/>
      <c r="AU4921" s="117"/>
    </row>
    <row r="4922" spans="43:47" ht="30" customHeight="1">
      <c r="AQ4922" s="117" t="s">
        <v>83</v>
      </c>
      <c r="AR4922" s="117" t="s">
        <v>3710</v>
      </c>
      <c r="AS4922" s="117">
        <v>3519303</v>
      </c>
      <c r="AT4922" s="117"/>
      <c r="AU4922" s="117"/>
    </row>
    <row r="4923" spans="43:47" ht="30" customHeight="1">
      <c r="AQ4923" s="117" t="s">
        <v>83</v>
      </c>
      <c r="AR4923" s="117" t="s">
        <v>3717</v>
      </c>
      <c r="AS4923" s="117">
        <v>3519402</v>
      </c>
      <c r="AT4923" s="117"/>
      <c r="AU4923" s="117"/>
    </row>
    <row r="4924" spans="43:47" ht="30" customHeight="1">
      <c r="AQ4924" s="117" t="s">
        <v>83</v>
      </c>
      <c r="AR4924" s="117" t="s">
        <v>3724</v>
      </c>
      <c r="AS4924" s="117">
        <v>3519501</v>
      </c>
      <c r="AT4924" s="117"/>
      <c r="AU4924" s="117"/>
    </row>
    <row r="4925" spans="43:47" ht="30" customHeight="1">
      <c r="AQ4925" s="117" t="s">
        <v>83</v>
      </c>
      <c r="AR4925" s="117" t="s">
        <v>3731</v>
      </c>
      <c r="AS4925" s="117">
        <v>3519600</v>
      </c>
      <c r="AT4925" s="117"/>
      <c r="AU4925" s="117"/>
    </row>
    <row r="4926" spans="43:47" ht="30" customHeight="1">
      <c r="AQ4926" s="117" t="s">
        <v>83</v>
      </c>
      <c r="AR4926" s="117" t="s">
        <v>3738</v>
      </c>
      <c r="AS4926" s="117">
        <v>3519709</v>
      </c>
      <c r="AT4926" s="117"/>
      <c r="AU4926" s="117"/>
    </row>
    <row r="4927" spans="43:47" ht="30" customHeight="1">
      <c r="AQ4927" s="117" t="s">
        <v>83</v>
      </c>
      <c r="AR4927" s="117" t="s">
        <v>3745</v>
      </c>
      <c r="AS4927" s="117">
        <v>3519808</v>
      </c>
      <c r="AT4927" s="117"/>
      <c r="AU4927" s="117"/>
    </row>
    <row r="4928" spans="43:47" ht="30" customHeight="1">
      <c r="AQ4928" s="117" t="s">
        <v>83</v>
      </c>
      <c r="AR4928" s="117" t="s">
        <v>3751</v>
      </c>
      <c r="AS4928" s="117">
        <v>3519907</v>
      </c>
      <c r="AT4928" s="117"/>
      <c r="AU4928" s="117"/>
    </row>
    <row r="4929" spans="43:47" ht="30" customHeight="1">
      <c r="AQ4929" s="117" t="s">
        <v>83</v>
      </c>
      <c r="AR4929" s="117" t="s">
        <v>3757</v>
      </c>
      <c r="AS4929" s="117">
        <v>3520004</v>
      </c>
      <c r="AT4929" s="117"/>
      <c r="AU4929" s="117"/>
    </row>
    <row r="4930" spans="43:47" ht="30" customHeight="1">
      <c r="AQ4930" s="117" t="s">
        <v>83</v>
      </c>
      <c r="AR4930" s="117" t="s">
        <v>3761</v>
      </c>
      <c r="AS4930" s="117">
        <v>3520103</v>
      </c>
      <c r="AT4930" s="117"/>
      <c r="AU4930" s="117"/>
    </row>
    <row r="4931" spans="43:47" ht="30" customHeight="1">
      <c r="AQ4931" s="117" t="s">
        <v>83</v>
      </c>
      <c r="AR4931" s="117" t="s">
        <v>3767</v>
      </c>
      <c r="AS4931" s="117">
        <v>3520202</v>
      </c>
      <c r="AT4931" s="117"/>
      <c r="AU4931" s="117"/>
    </row>
    <row r="4932" spans="43:47" ht="30" customHeight="1">
      <c r="AQ4932" s="117" t="s">
        <v>83</v>
      </c>
      <c r="AR4932" s="117" t="s">
        <v>3773</v>
      </c>
      <c r="AS4932" s="117">
        <v>3520301</v>
      </c>
      <c r="AT4932" s="117"/>
      <c r="AU4932" s="117"/>
    </row>
    <row r="4933" spans="43:47" ht="30" customHeight="1">
      <c r="AQ4933" s="117" t="s">
        <v>83</v>
      </c>
      <c r="AR4933" s="117" t="s">
        <v>3780</v>
      </c>
      <c r="AS4933" s="117">
        <v>3520426</v>
      </c>
      <c r="AT4933" s="117"/>
      <c r="AU4933" s="117"/>
    </row>
    <row r="4934" spans="43:47" ht="30" customHeight="1">
      <c r="AQ4934" s="117" t="s">
        <v>83</v>
      </c>
      <c r="AR4934" s="117" t="s">
        <v>3787</v>
      </c>
      <c r="AS4934" s="117">
        <v>3520442</v>
      </c>
      <c r="AT4934" s="117"/>
      <c r="AU4934" s="117"/>
    </row>
    <row r="4935" spans="43:47" ht="30" customHeight="1">
      <c r="AQ4935" s="117" t="s">
        <v>83</v>
      </c>
      <c r="AR4935" s="117" t="s">
        <v>3794</v>
      </c>
      <c r="AS4935" s="117">
        <v>3520400</v>
      </c>
      <c r="AT4935" s="117"/>
      <c r="AU4935" s="117"/>
    </row>
    <row r="4936" spans="43:47" ht="30" customHeight="1">
      <c r="AQ4936" s="117" t="s">
        <v>83</v>
      </c>
      <c r="AR4936" s="117" t="s">
        <v>3801</v>
      </c>
      <c r="AS4936" s="117">
        <v>3520509</v>
      </c>
      <c r="AT4936" s="117"/>
      <c r="AU4936" s="117"/>
    </row>
    <row r="4937" spans="43:47" ht="30" customHeight="1">
      <c r="AQ4937" s="117" t="s">
        <v>83</v>
      </c>
      <c r="AR4937" s="117" t="s">
        <v>3807</v>
      </c>
      <c r="AS4937" s="117">
        <v>3520608</v>
      </c>
      <c r="AT4937" s="117"/>
      <c r="AU4937" s="117"/>
    </row>
    <row r="4938" spans="43:47" ht="30" customHeight="1">
      <c r="AQ4938" s="117" t="s">
        <v>83</v>
      </c>
      <c r="AR4938" s="117" t="s">
        <v>3814</v>
      </c>
      <c r="AS4938" s="117">
        <v>3520707</v>
      </c>
      <c r="AT4938" s="117"/>
      <c r="AU4938" s="117"/>
    </row>
    <row r="4939" spans="43:47" ht="30" customHeight="1">
      <c r="AQ4939" s="117" t="s">
        <v>83</v>
      </c>
      <c r="AR4939" s="117" t="s">
        <v>3821</v>
      </c>
      <c r="AS4939" s="117">
        <v>3520806</v>
      </c>
      <c r="AT4939" s="117"/>
      <c r="AU4939" s="117"/>
    </row>
    <row r="4940" spans="43:47" ht="30" customHeight="1">
      <c r="AQ4940" s="117" t="s">
        <v>83</v>
      </c>
      <c r="AR4940" s="117" t="s">
        <v>3828</v>
      </c>
      <c r="AS4940" s="117">
        <v>3520905</v>
      </c>
      <c r="AT4940" s="117"/>
      <c r="AU4940" s="117"/>
    </row>
    <row r="4941" spans="43:47" ht="30" customHeight="1">
      <c r="AQ4941" s="117" t="s">
        <v>83</v>
      </c>
      <c r="AR4941" s="117" t="s">
        <v>3834</v>
      </c>
      <c r="AS4941" s="117">
        <v>3521002</v>
      </c>
      <c r="AT4941" s="117"/>
      <c r="AU4941" s="117"/>
    </row>
    <row r="4942" spans="43:47" ht="30" customHeight="1">
      <c r="AQ4942" s="117" t="s">
        <v>83</v>
      </c>
      <c r="AR4942" s="117" t="s">
        <v>3841</v>
      </c>
      <c r="AS4942" s="117">
        <v>3521101</v>
      </c>
      <c r="AT4942" s="117"/>
      <c r="AU4942" s="117"/>
    </row>
    <row r="4943" spans="43:47" ht="30" customHeight="1">
      <c r="AQ4943" s="117" t="s">
        <v>83</v>
      </c>
      <c r="AR4943" s="117" t="s">
        <v>3847</v>
      </c>
      <c r="AS4943" s="117">
        <v>3521150</v>
      </c>
      <c r="AT4943" s="117"/>
      <c r="AU4943" s="117"/>
    </row>
    <row r="4944" spans="43:47" ht="30" customHeight="1">
      <c r="AQ4944" s="117" t="s">
        <v>83</v>
      </c>
      <c r="AR4944" s="117" t="s">
        <v>3854</v>
      </c>
      <c r="AS4944" s="117">
        <v>3521200</v>
      </c>
      <c r="AT4944" s="117"/>
      <c r="AU4944" s="117"/>
    </row>
    <row r="4945" spans="43:47" ht="30" customHeight="1">
      <c r="AQ4945" s="117" t="s">
        <v>83</v>
      </c>
      <c r="AR4945" s="117" t="s">
        <v>3860</v>
      </c>
      <c r="AS4945" s="117">
        <v>3521309</v>
      </c>
      <c r="AT4945" s="117"/>
      <c r="AU4945" s="117"/>
    </row>
    <row r="4946" spans="43:47" ht="30" customHeight="1">
      <c r="AQ4946" s="117" t="s">
        <v>83</v>
      </c>
      <c r="AR4946" s="117" t="s">
        <v>3866</v>
      </c>
      <c r="AS4946" s="117">
        <v>3521408</v>
      </c>
      <c r="AT4946" s="117"/>
      <c r="AU4946" s="117"/>
    </row>
    <row r="4947" spans="43:47" ht="30" customHeight="1">
      <c r="AQ4947" s="117" t="s">
        <v>83</v>
      </c>
      <c r="AR4947" s="117" t="s">
        <v>3871</v>
      </c>
      <c r="AS4947" s="117">
        <v>3521507</v>
      </c>
      <c r="AT4947" s="117"/>
      <c r="AU4947" s="117"/>
    </row>
    <row r="4948" spans="43:47" ht="30" customHeight="1">
      <c r="AQ4948" s="117" t="s">
        <v>83</v>
      </c>
      <c r="AR4948" s="117" t="s">
        <v>3876</v>
      </c>
      <c r="AS4948" s="117">
        <v>3521606</v>
      </c>
      <c r="AT4948" s="117"/>
      <c r="AU4948" s="117"/>
    </row>
    <row r="4949" spans="43:47" ht="30" customHeight="1">
      <c r="AQ4949" s="117" t="s">
        <v>83</v>
      </c>
      <c r="AR4949" s="117" t="s">
        <v>3882</v>
      </c>
      <c r="AS4949" s="117">
        <v>3521705</v>
      </c>
      <c r="AT4949" s="117"/>
      <c r="AU4949" s="117"/>
    </row>
    <row r="4950" spans="43:47" ht="30" customHeight="1">
      <c r="AQ4950" s="117" t="s">
        <v>83</v>
      </c>
      <c r="AR4950" s="117" t="s">
        <v>3888</v>
      </c>
      <c r="AS4950" s="117">
        <v>3521804</v>
      </c>
      <c r="AT4950" s="117"/>
      <c r="AU4950" s="117"/>
    </row>
    <row r="4951" spans="43:47" ht="30" customHeight="1">
      <c r="AQ4951" s="117" t="s">
        <v>83</v>
      </c>
      <c r="AR4951" s="117" t="s">
        <v>3894</v>
      </c>
      <c r="AS4951" s="117">
        <v>3521903</v>
      </c>
      <c r="AT4951" s="117"/>
      <c r="AU4951" s="117"/>
    </row>
    <row r="4952" spans="43:47" ht="30" customHeight="1">
      <c r="AQ4952" s="117" t="s">
        <v>83</v>
      </c>
      <c r="AR4952" s="117" t="s">
        <v>3900</v>
      </c>
      <c r="AS4952" s="117">
        <v>3522000</v>
      </c>
      <c r="AT4952" s="117"/>
      <c r="AU4952" s="117"/>
    </row>
    <row r="4953" spans="43:47" ht="30" customHeight="1">
      <c r="AQ4953" s="117" t="s">
        <v>83</v>
      </c>
      <c r="AR4953" s="117" t="s">
        <v>3906</v>
      </c>
      <c r="AS4953" s="117">
        <v>3522109</v>
      </c>
      <c r="AT4953" s="117"/>
      <c r="AU4953" s="117"/>
    </row>
    <row r="4954" spans="43:47" ht="30" customHeight="1">
      <c r="AQ4954" s="117" t="s">
        <v>83</v>
      </c>
      <c r="AR4954" s="117" t="s">
        <v>3912</v>
      </c>
      <c r="AS4954" s="117">
        <v>3522158</v>
      </c>
      <c r="AT4954" s="117"/>
      <c r="AU4954" s="117"/>
    </row>
    <row r="4955" spans="43:47" ht="30" customHeight="1">
      <c r="AQ4955" s="117" t="s">
        <v>83</v>
      </c>
      <c r="AR4955" s="117" t="s">
        <v>3917</v>
      </c>
      <c r="AS4955" s="117">
        <v>3522208</v>
      </c>
      <c r="AT4955" s="117"/>
      <c r="AU4955" s="117"/>
    </row>
    <row r="4956" spans="43:47" ht="30" customHeight="1">
      <c r="AQ4956" s="117" t="s">
        <v>83</v>
      </c>
      <c r="AR4956" s="117" t="s">
        <v>3923</v>
      </c>
      <c r="AS4956" s="117">
        <v>3522307</v>
      </c>
      <c r="AT4956" s="117"/>
      <c r="AU4956" s="117"/>
    </row>
    <row r="4957" spans="43:47" ht="30" customHeight="1">
      <c r="AQ4957" s="117" t="s">
        <v>83</v>
      </c>
      <c r="AR4957" s="117" t="s">
        <v>3929</v>
      </c>
      <c r="AS4957" s="117">
        <v>3522406</v>
      </c>
      <c r="AT4957" s="117"/>
      <c r="AU4957" s="117"/>
    </row>
    <row r="4958" spans="43:47" ht="30" customHeight="1">
      <c r="AQ4958" s="117" t="s">
        <v>83</v>
      </c>
      <c r="AR4958" s="117" t="s">
        <v>3935</v>
      </c>
      <c r="AS4958" s="117">
        <v>3522505</v>
      </c>
      <c r="AT4958" s="117"/>
      <c r="AU4958" s="117"/>
    </row>
    <row r="4959" spans="43:47" ht="30" customHeight="1">
      <c r="AQ4959" s="117" t="s">
        <v>83</v>
      </c>
      <c r="AR4959" s="117" t="s">
        <v>3941</v>
      </c>
      <c r="AS4959" s="117">
        <v>3522604</v>
      </c>
      <c r="AT4959" s="117"/>
      <c r="AU4959" s="117"/>
    </row>
    <row r="4960" spans="43:47" ht="30" customHeight="1">
      <c r="AQ4960" s="117" t="s">
        <v>83</v>
      </c>
      <c r="AR4960" s="117" t="s">
        <v>3947</v>
      </c>
      <c r="AS4960" s="117">
        <v>3522653</v>
      </c>
      <c r="AT4960" s="117"/>
      <c r="AU4960" s="117"/>
    </row>
    <row r="4961" spans="43:47" ht="30" customHeight="1">
      <c r="AQ4961" s="117" t="s">
        <v>83</v>
      </c>
      <c r="AR4961" s="117" t="s">
        <v>3953</v>
      </c>
      <c r="AS4961" s="117">
        <v>3522703</v>
      </c>
      <c r="AT4961" s="117"/>
      <c r="AU4961" s="117"/>
    </row>
    <row r="4962" spans="43:47" ht="30" customHeight="1">
      <c r="AQ4962" s="117" t="s">
        <v>83</v>
      </c>
      <c r="AR4962" s="117" t="s">
        <v>2011</v>
      </c>
      <c r="AS4962" s="117">
        <v>3522802</v>
      </c>
      <c r="AT4962" s="117"/>
      <c r="AU4962" s="117"/>
    </row>
    <row r="4963" spans="43:47" ht="30" customHeight="1">
      <c r="AQ4963" s="117" t="s">
        <v>83</v>
      </c>
      <c r="AR4963" s="117" t="s">
        <v>3964</v>
      </c>
      <c r="AS4963" s="117">
        <v>3522901</v>
      </c>
      <c r="AT4963" s="117"/>
      <c r="AU4963" s="117"/>
    </row>
    <row r="4964" spans="43:47" ht="30" customHeight="1">
      <c r="AQ4964" s="117" t="s">
        <v>83</v>
      </c>
      <c r="AR4964" s="117" t="s">
        <v>3970</v>
      </c>
      <c r="AS4964" s="117">
        <v>3523008</v>
      </c>
      <c r="AT4964" s="117"/>
      <c r="AU4964" s="117"/>
    </row>
    <row r="4965" spans="43:47" ht="30" customHeight="1">
      <c r="AQ4965" s="117" t="s">
        <v>83</v>
      </c>
      <c r="AR4965" s="117" t="s">
        <v>3974</v>
      </c>
      <c r="AS4965" s="117">
        <v>3523107</v>
      </c>
      <c r="AT4965" s="117"/>
      <c r="AU4965" s="117"/>
    </row>
    <row r="4966" spans="43:47" ht="30" customHeight="1">
      <c r="AQ4966" s="117" t="s">
        <v>83</v>
      </c>
      <c r="AR4966" s="117" t="s">
        <v>3980</v>
      </c>
      <c r="AS4966" s="117">
        <v>3523206</v>
      </c>
      <c r="AT4966" s="117"/>
      <c r="AU4966" s="117"/>
    </row>
    <row r="4967" spans="43:47" ht="30" customHeight="1">
      <c r="AQ4967" s="117" t="s">
        <v>83</v>
      </c>
      <c r="AR4967" s="117" t="s">
        <v>3986</v>
      </c>
      <c r="AS4967" s="117">
        <v>3523305</v>
      </c>
      <c r="AT4967" s="117"/>
      <c r="AU4967" s="117"/>
    </row>
    <row r="4968" spans="43:47" ht="30" customHeight="1">
      <c r="AQ4968" s="117" t="s">
        <v>83</v>
      </c>
      <c r="AR4968" s="117" t="s">
        <v>3991</v>
      </c>
      <c r="AS4968" s="117">
        <v>3523404</v>
      </c>
      <c r="AT4968" s="117"/>
      <c r="AU4968" s="117"/>
    </row>
    <row r="4969" spans="43:47" ht="30" customHeight="1">
      <c r="AQ4969" s="117" t="s">
        <v>83</v>
      </c>
      <c r="AR4969" s="117" t="s">
        <v>3997</v>
      </c>
      <c r="AS4969" s="117">
        <v>3523503</v>
      </c>
      <c r="AT4969" s="117"/>
      <c r="AU4969" s="117"/>
    </row>
    <row r="4970" spans="43:47" ht="30" customHeight="1">
      <c r="AQ4970" s="117" t="s">
        <v>83</v>
      </c>
      <c r="AR4970" s="117" t="s">
        <v>4002</v>
      </c>
      <c r="AS4970" s="117">
        <v>3523602</v>
      </c>
      <c r="AT4970" s="117"/>
      <c r="AU4970" s="117"/>
    </row>
    <row r="4971" spans="43:47" ht="30" customHeight="1">
      <c r="AQ4971" s="117" t="s">
        <v>83</v>
      </c>
      <c r="AR4971" s="117" t="s">
        <v>4008</v>
      </c>
      <c r="AS4971" s="117">
        <v>3523701</v>
      </c>
      <c r="AT4971" s="117"/>
      <c r="AU4971" s="117"/>
    </row>
    <row r="4972" spans="43:47" ht="30" customHeight="1">
      <c r="AQ4972" s="117" t="s">
        <v>83</v>
      </c>
      <c r="AR4972" s="117" t="s">
        <v>4014</v>
      </c>
      <c r="AS4972" s="117">
        <v>3523800</v>
      </c>
      <c r="AT4972" s="117"/>
      <c r="AU4972" s="117"/>
    </row>
    <row r="4973" spans="43:47" ht="30" customHeight="1">
      <c r="AQ4973" s="117" t="s">
        <v>83</v>
      </c>
      <c r="AR4973" s="117" t="s">
        <v>4020</v>
      </c>
      <c r="AS4973" s="117">
        <v>3523909</v>
      </c>
      <c r="AT4973" s="117"/>
      <c r="AU4973" s="117"/>
    </row>
    <row r="4974" spans="43:47" ht="30" customHeight="1">
      <c r="AQ4974" s="117" t="s">
        <v>83</v>
      </c>
      <c r="AR4974" s="117" t="s">
        <v>4025</v>
      </c>
      <c r="AS4974" s="117">
        <v>3524006</v>
      </c>
      <c r="AT4974" s="117"/>
      <c r="AU4974" s="117"/>
    </row>
    <row r="4975" spans="43:47" ht="30" customHeight="1">
      <c r="AQ4975" s="117" t="s">
        <v>83</v>
      </c>
      <c r="AR4975" s="117" t="s">
        <v>4031</v>
      </c>
      <c r="AS4975" s="117">
        <v>3524105</v>
      </c>
      <c r="AT4975" s="117"/>
      <c r="AU4975" s="117"/>
    </row>
    <row r="4976" spans="43:47" ht="30" customHeight="1">
      <c r="AQ4976" s="117" t="s">
        <v>83</v>
      </c>
      <c r="AR4976" s="117" t="s">
        <v>3539</v>
      </c>
      <c r="AS4976" s="117">
        <v>3524204</v>
      </c>
      <c r="AT4976" s="117"/>
      <c r="AU4976" s="117"/>
    </row>
    <row r="4977" spans="43:47" ht="30" customHeight="1">
      <c r="AQ4977" s="117" t="s">
        <v>83</v>
      </c>
      <c r="AR4977" s="117" t="s">
        <v>4042</v>
      </c>
      <c r="AS4977" s="117">
        <v>3524303</v>
      </c>
      <c r="AT4977" s="117"/>
      <c r="AU4977" s="117"/>
    </row>
    <row r="4978" spans="43:47" ht="30" customHeight="1">
      <c r="AQ4978" s="117" t="s">
        <v>83</v>
      </c>
      <c r="AR4978" s="117" t="s">
        <v>4048</v>
      </c>
      <c r="AS4978" s="117">
        <v>3524402</v>
      </c>
      <c r="AT4978" s="117"/>
      <c r="AU4978" s="117"/>
    </row>
    <row r="4979" spans="43:47" ht="30" customHeight="1">
      <c r="AQ4979" s="117" t="s">
        <v>83</v>
      </c>
      <c r="AR4979" s="117" t="s">
        <v>4054</v>
      </c>
      <c r="AS4979" s="117">
        <v>3524501</v>
      </c>
      <c r="AT4979" s="117"/>
      <c r="AU4979" s="117"/>
    </row>
    <row r="4980" spans="43:47" ht="30" customHeight="1">
      <c r="AQ4980" s="117" t="s">
        <v>83</v>
      </c>
      <c r="AR4980" s="117" t="s">
        <v>4059</v>
      </c>
      <c r="AS4980" s="117">
        <v>3524600</v>
      </c>
      <c r="AT4980" s="117"/>
      <c r="AU4980" s="117"/>
    </row>
    <row r="4981" spans="43:47" ht="30" customHeight="1">
      <c r="AQ4981" s="117" t="s">
        <v>83</v>
      </c>
      <c r="AR4981" s="117" t="s">
        <v>4065</v>
      </c>
      <c r="AS4981" s="117">
        <v>3524709</v>
      </c>
      <c r="AT4981" s="117"/>
      <c r="AU4981" s="117"/>
    </row>
    <row r="4982" spans="43:47" ht="30" customHeight="1">
      <c r="AQ4982" s="117" t="s">
        <v>83</v>
      </c>
      <c r="AR4982" s="117" t="s">
        <v>4071</v>
      </c>
      <c r="AS4982" s="117">
        <v>3524808</v>
      </c>
      <c r="AT4982" s="117"/>
      <c r="AU4982" s="117"/>
    </row>
    <row r="4983" spans="43:47" ht="30" customHeight="1">
      <c r="AQ4983" s="117" t="s">
        <v>83</v>
      </c>
      <c r="AR4983" s="117" t="s">
        <v>4076</v>
      </c>
      <c r="AS4983" s="117">
        <v>3524907</v>
      </c>
      <c r="AT4983" s="117"/>
      <c r="AU4983" s="117"/>
    </row>
    <row r="4984" spans="43:47" ht="30" customHeight="1">
      <c r="AQ4984" s="117" t="s">
        <v>83</v>
      </c>
      <c r="AR4984" s="117" t="s">
        <v>4082</v>
      </c>
      <c r="AS4984" s="117">
        <v>3525003</v>
      </c>
      <c r="AT4984" s="117"/>
      <c r="AU4984" s="117"/>
    </row>
    <row r="4985" spans="43:47" ht="30" customHeight="1">
      <c r="AQ4985" s="117" t="s">
        <v>83</v>
      </c>
      <c r="AR4985" s="117" t="s">
        <v>2760</v>
      </c>
      <c r="AS4985" s="117">
        <v>3525102</v>
      </c>
      <c r="AT4985" s="117"/>
      <c r="AU4985" s="117"/>
    </row>
    <row r="4986" spans="43:47" ht="30" customHeight="1">
      <c r="AQ4986" s="117" t="s">
        <v>83</v>
      </c>
      <c r="AR4986" s="117" t="s">
        <v>4093</v>
      </c>
      <c r="AS4986" s="117">
        <v>3525201</v>
      </c>
      <c r="AT4986" s="117"/>
      <c r="AU4986" s="117"/>
    </row>
    <row r="4987" spans="43:47" ht="30" customHeight="1">
      <c r="AQ4987" s="117" t="s">
        <v>83</v>
      </c>
      <c r="AR4987" s="117" t="s">
        <v>4099</v>
      </c>
      <c r="AS4987" s="117">
        <v>3525300</v>
      </c>
      <c r="AT4987" s="117"/>
      <c r="AU4987" s="117"/>
    </row>
    <row r="4988" spans="43:47" ht="30" customHeight="1">
      <c r="AQ4988" s="117" t="s">
        <v>83</v>
      </c>
      <c r="AR4988" s="117" t="s">
        <v>4105</v>
      </c>
      <c r="AS4988" s="117">
        <v>3525409</v>
      </c>
      <c r="AT4988" s="117"/>
      <c r="AU4988" s="117"/>
    </row>
    <row r="4989" spans="43:47" ht="30" customHeight="1">
      <c r="AQ4989" s="117" t="s">
        <v>83</v>
      </c>
      <c r="AR4989" s="117" t="s">
        <v>4111</v>
      </c>
      <c r="AS4989" s="117">
        <v>3525508</v>
      </c>
      <c r="AT4989" s="117"/>
      <c r="AU4989" s="117"/>
    </row>
    <row r="4990" spans="43:47" ht="30" customHeight="1">
      <c r="AQ4990" s="117" t="s">
        <v>83</v>
      </c>
      <c r="AR4990" s="117" t="s">
        <v>4116</v>
      </c>
      <c r="AS4990" s="117">
        <v>3525607</v>
      </c>
      <c r="AT4990" s="117"/>
      <c r="AU4990" s="117"/>
    </row>
    <row r="4991" spans="43:47" ht="30" customHeight="1">
      <c r="AQ4991" s="117" t="s">
        <v>83</v>
      </c>
      <c r="AR4991" s="117" t="s">
        <v>4122</v>
      </c>
      <c r="AS4991" s="117">
        <v>3525706</v>
      </c>
      <c r="AT4991" s="117"/>
      <c r="AU4991" s="117"/>
    </row>
    <row r="4992" spans="43:47" ht="30" customHeight="1">
      <c r="AQ4992" s="117" t="s">
        <v>83</v>
      </c>
      <c r="AR4992" s="117" t="s">
        <v>4128</v>
      </c>
      <c r="AS4992" s="117">
        <v>3525805</v>
      </c>
      <c r="AT4992" s="117"/>
      <c r="AU4992" s="117"/>
    </row>
    <row r="4993" spans="43:47" ht="30" customHeight="1">
      <c r="AQ4993" s="117" t="s">
        <v>83</v>
      </c>
      <c r="AR4993" s="117" t="s">
        <v>4134</v>
      </c>
      <c r="AS4993" s="117">
        <v>3525854</v>
      </c>
      <c r="AT4993" s="117"/>
      <c r="AU4993" s="117"/>
    </row>
    <row r="4994" spans="43:47" ht="30" customHeight="1">
      <c r="AQ4994" s="117" t="s">
        <v>83</v>
      </c>
      <c r="AR4994" s="117" t="s">
        <v>4139</v>
      </c>
      <c r="AS4994" s="117">
        <v>3525904</v>
      </c>
      <c r="AT4994" s="117"/>
      <c r="AU4994" s="117"/>
    </row>
    <row r="4995" spans="43:47" ht="30" customHeight="1">
      <c r="AQ4995" s="117" t="s">
        <v>83</v>
      </c>
      <c r="AR4995" s="117" t="s">
        <v>4144</v>
      </c>
      <c r="AS4995" s="117">
        <v>3526001</v>
      </c>
      <c r="AT4995" s="117"/>
      <c r="AU4995" s="117"/>
    </row>
    <row r="4996" spans="43:47" ht="30" customHeight="1">
      <c r="AQ4996" s="117" t="s">
        <v>83</v>
      </c>
      <c r="AR4996" s="117" t="s">
        <v>4149</v>
      </c>
      <c r="AS4996" s="117">
        <v>3526100</v>
      </c>
      <c r="AT4996" s="117"/>
      <c r="AU4996" s="117"/>
    </row>
    <row r="4997" spans="43:47" ht="30" customHeight="1">
      <c r="AQ4997" s="117" t="s">
        <v>83</v>
      </c>
      <c r="AR4997" s="117" t="s">
        <v>4154</v>
      </c>
      <c r="AS4997" s="117">
        <v>3526209</v>
      </c>
      <c r="AT4997" s="117"/>
      <c r="AU4997" s="117"/>
    </row>
    <row r="4998" spans="43:47" ht="30" customHeight="1">
      <c r="AQ4998" s="117" t="s">
        <v>83</v>
      </c>
      <c r="AR4998" s="117" t="s">
        <v>4159</v>
      </c>
      <c r="AS4998" s="117">
        <v>3526308</v>
      </c>
      <c r="AT4998" s="117"/>
      <c r="AU4998" s="117"/>
    </row>
    <row r="4999" spans="43:47" ht="30" customHeight="1">
      <c r="AQ4999" s="117" t="s">
        <v>83</v>
      </c>
      <c r="AR4999" s="117" t="s">
        <v>4164</v>
      </c>
      <c r="AS4999" s="117">
        <v>3526407</v>
      </c>
      <c r="AT4999" s="117"/>
      <c r="AU4999" s="117"/>
    </row>
    <row r="5000" spans="43:47" ht="30" customHeight="1">
      <c r="AQ5000" s="117" t="s">
        <v>83</v>
      </c>
      <c r="AR5000" s="117" t="s">
        <v>4169</v>
      </c>
      <c r="AS5000" s="117">
        <v>3526506</v>
      </c>
      <c r="AT5000" s="117"/>
      <c r="AU5000" s="117"/>
    </row>
    <row r="5001" spans="43:47" ht="30" customHeight="1">
      <c r="AQ5001" s="117" t="s">
        <v>83</v>
      </c>
      <c r="AR5001" s="117" t="s">
        <v>4174</v>
      </c>
      <c r="AS5001" s="117">
        <v>3526605</v>
      </c>
      <c r="AT5001" s="117"/>
      <c r="AU5001" s="117"/>
    </row>
    <row r="5002" spans="43:47" ht="30" customHeight="1">
      <c r="AQ5002" s="117" t="s">
        <v>83</v>
      </c>
      <c r="AR5002" s="117" t="s">
        <v>4179</v>
      </c>
      <c r="AS5002" s="117">
        <v>3526704</v>
      </c>
      <c r="AT5002" s="117"/>
      <c r="AU5002" s="117"/>
    </row>
    <row r="5003" spans="43:47" ht="30" customHeight="1">
      <c r="AQ5003" s="117" t="s">
        <v>83</v>
      </c>
      <c r="AR5003" s="117" t="s">
        <v>4184</v>
      </c>
      <c r="AS5003" s="117">
        <v>3526803</v>
      </c>
      <c r="AT5003" s="117"/>
      <c r="AU5003" s="117"/>
    </row>
    <row r="5004" spans="43:47" ht="30" customHeight="1">
      <c r="AQ5004" s="117" t="s">
        <v>83</v>
      </c>
      <c r="AR5004" s="117" t="s">
        <v>4189</v>
      </c>
      <c r="AS5004" s="117">
        <v>3526902</v>
      </c>
      <c r="AT5004" s="117"/>
      <c r="AU5004" s="117"/>
    </row>
    <row r="5005" spans="43:47" ht="30" customHeight="1">
      <c r="AQ5005" s="117" t="s">
        <v>83</v>
      </c>
      <c r="AR5005" s="117" t="s">
        <v>4193</v>
      </c>
      <c r="AS5005" s="117">
        <v>3527009</v>
      </c>
      <c r="AT5005" s="117"/>
      <c r="AU5005" s="117"/>
    </row>
    <row r="5006" spans="43:47" ht="30" customHeight="1">
      <c r="AQ5006" s="117" t="s">
        <v>83</v>
      </c>
      <c r="AR5006" s="117" t="s">
        <v>4198</v>
      </c>
      <c r="AS5006" s="117">
        <v>3527108</v>
      </c>
      <c r="AT5006" s="117"/>
      <c r="AU5006" s="117"/>
    </row>
    <row r="5007" spans="43:47" ht="30" customHeight="1">
      <c r="AQ5007" s="117" t="s">
        <v>83</v>
      </c>
      <c r="AR5007" s="117" t="s">
        <v>4203</v>
      </c>
      <c r="AS5007" s="117">
        <v>3527207</v>
      </c>
      <c r="AT5007" s="117"/>
      <c r="AU5007" s="117"/>
    </row>
    <row r="5008" spans="43:47" ht="30" customHeight="1">
      <c r="AQ5008" s="117" t="s">
        <v>83</v>
      </c>
      <c r="AR5008" s="117" t="s">
        <v>4208</v>
      </c>
      <c r="AS5008" s="117">
        <v>3527256</v>
      </c>
      <c r="AT5008" s="117"/>
      <c r="AU5008" s="117"/>
    </row>
    <row r="5009" spans="43:47" ht="30" customHeight="1">
      <c r="AQ5009" s="117" t="s">
        <v>83</v>
      </c>
      <c r="AR5009" s="117" t="s">
        <v>4213</v>
      </c>
      <c r="AS5009" s="117">
        <v>3527306</v>
      </c>
      <c r="AT5009" s="117"/>
      <c r="AU5009" s="117"/>
    </row>
    <row r="5010" spans="43:47" ht="30" customHeight="1">
      <c r="AQ5010" s="117" t="s">
        <v>83</v>
      </c>
      <c r="AR5010" s="117" t="s">
        <v>4217</v>
      </c>
      <c r="AS5010" s="117">
        <v>3527405</v>
      </c>
      <c r="AT5010" s="117"/>
      <c r="AU5010" s="117"/>
    </row>
    <row r="5011" spans="43:47" ht="30" customHeight="1">
      <c r="AQ5011" s="117" t="s">
        <v>83</v>
      </c>
      <c r="AR5011" s="117" t="s">
        <v>4222</v>
      </c>
      <c r="AS5011" s="117">
        <v>3527504</v>
      </c>
      <c r="AT5011" s="117"/>
      <c r="AU5011" s="117"/>
    </row>
    <row r="5012" spans="43:47" ht="30" customHeight="1">
      <c r="AQ5012" s="117" t="s">
        <v>83</v>
      </c>
      <c r="AR5012" s="117" t="s">
        <v>4226</v>
      </c>
      <c r="AS5012" s="117">
        <v>3527603</v>
      </c>
      <c r="AT5012" s="117"/>
      <c r="AU5012" s="117"/>
    </row>
    <row r="5013" spans="43:47" ht="30" customHeight="1">
      <c r="AQ5013" s="117" t="s">
        <v>83</v>
      </c>
      <c r="AR5013" s="117" t="s">
        <v>4231</v>
      </c>
      <c r="AS5013" s="117">
        <v>3527702</v>
      </c>
      <c r="AT5013" s="117"/>
      <c r="AU5013" s="117"/>
    </row>
    <row r="5014" spans="43:47" ht="30" customHeight="1">
      <c r="AQ5014" s="117" t="s">
        <v>83</v>
      </c>
      <c r="AR5014" s="117" t="s">
        <v>4236</v>
      </c>
      <c r="AS5014" s="117">
        <v>3527801</v>
      </c>
      <c r="AT5014" s="117"/>
      <c r="AU5014" s="117"/>
    </row>
    <row r="5015" spans="43:47" ht="30" customHeight="1">
      <c r="AQ5015" s="117" t="s">
        <v>83</v>
      </c>
      <c r="AR5015" s="117" t="s">
        <v>4240</v>
      </c>
      <c r="AS5015" s="117">
        <v>3527900</v>
      </c>
      <c r="AT5015" s="117"/>
      <c r="AU5015" s="117"/>
    </row>
    <row r="5016" spans="43:47" ht="30" customHeight="1">
      <c r="AQ5016" s="117" t="s">
        <v>83</v>
      </c>
      <c r="AR5016" s="117" t="s">
        <v>4245</v>
      </c>
      <c r="AS5016" s="117">
        <v>3528007</v>
      </c>
      <c r="AT5016" s="117"/>
      <c r="AU5016" s="117"/>
    </row>
    <row r="5017" spans="43:47" ht="30" customHeight="1">
      <c r="AQ5017" s="117" t="s">
        <v>83</v>
      </c>
      <c r="AR5017" s="117" t="s">
        <v>4250</v>
      </c>
      <c r="AS5017" s="117">
        <v>3528106</v>
      </c>
      <c r="AT5017" s="117"/>
      <c r="AU5017" s="117"/>
    </row>
    <row r="5018" spans="43:47" ht="30" customHeight="1">
      <c r="AQ5018" s="117" t="s">
        <v>83</v>
      </c>
      <c r="AR5018" s="117" t="s">
        <v>4254</v>
      </c>
      <c r="AS5018" s="117">
        <v>3528205</v>
      </c>
      <c r="AT5018" s="117"/>
      <c r="AU5018" s="117"/>
    </row>
    <row r="5019" spans="43:47" ht="30" customHeight="1">
      <c r="AQ5019" s="117" t="s">
        <v>83</v>
      </c>
      <c r="AR5019" s="117" t="s">
        <v>4258</v>
      </c>
      <c r="AS5019" s="117">
        <v>3528304</v>
      </c>
      <c r="AT5019" s="117"/>
      <c r="AU5019" s="117"/>
    </row>
    <row r="5020" spans="43:47" ht="30" customHeight="1">
      <c r="AQ5020" s="117" t="s">
        <v>83</v>
      </c>
      <c r="AR5020" s="117" t="s">
        <v>4263</v>
      </c>
      <c r="AS5020" s="117">
        <v>3528403</v>
      </c>
      <c r="AT5020" s="117"/>
      <c r="AU5020" s="117"/>
    </row>
    <row r="5021" spans="43:47" ht="30" customHeight="1">
      <c r="AQ5021" s="117" t="s">
        <v>83</v>
      </c>
      <c r="AR5021" s="117" t="s">
        <v>4268</v>
      </c>
      <c r="AS5021" s="117">
        <v>3528502</v>
      </c>
      <c r="AT5021" s="117"/>
      <c r="AU5021" s="117"/>
    </row>
    <row r="5022" spans="43:47" ht="30" customHeight="1">
      <c r="AQ5022" s="117" t="s">
        <v>83</v>
      </c>
      <c r="AR5022" s="117" t="s">
        <v>4273</v>
      </c>
      <c r="AS5022" s="117">
        <v>3528601</v>
      </c>
      <c r="AT5022" s="117"/>
      <c r="AU5022" s="117"/>
    </row>
    <row r="5023" spans="43:47" ht="30" customHeight="1">
      <c r="AQ5023" s="117" t="s">
        <v>83</v>
      </c>
      <c r="AR5023" s="117" t="s">
        <v>4276</v>
      </c>
      <c r="AS5023" s="117">
        <v>3528700</v>
      </c>
      <c r="AT5023" s="117"/>
      <c r="AU5023" s="117"/>
    </row>
    <row r="5024" spans="43:47" ht="30" customHeight="1">
      <c r="AQ5024" s="117" t="s">
        <v>83</v>
      </c>
      <c r="AR5024" s="117" t="s">
        <v>4280</v>
      </c>
      <c r="AS5024" s="117">
        <v>3528809</v>
      </c>
      <c r="AT5024" s="117"/>
      <c r="AU5024" s="117"/>
    </row>
    <row r="5025" spans="43:47" ht="30" customHeight="1">
      <c r="AQ5025" s="117" t="s">
        <v>83</v>
      </c>
      <c r="AR5025" s="117" t="s">
        <v>4285</v>
      </c>
      <c r="AS5025" s="117">
        <v>3528858</v>
      </c>
      <c r="AT5025" s="117"/>
      <c r="AU5025" s="117"/>
    </row>
    <row r="5026" spans="43:47" ht="30" customHeight="1">
      <c r="AQ5026" s="117" t="s">
        <v>83</v>
      </c>
      <c r="AR5026" s="117" t="s">
        <v>4290</v>
      </c>
      <c r="AS5026" s="117">
        <v>3528908</v>
      </c>
      <c r="AT5026" s="117"/>
      <c r="AU5026" s="117"/>
    </row>
    <row r="5027" spans="43:47" ht="30" customHeight="1">
      <c r="AQ5027" s="117" t="s">
        <v>83</v>
      </c>
      <c r="AR5027" s="117" t="s">
        <v>4295</v>
      </c>
      <c r="AS5027" s="117">
        <v>3529005</v>
      </c>
      <c r="AT5027" s="117"/>
      <c r="AU5027" s="117"/>
    </row>
    <row r="5028" spans="43:47" ht="30" customHeight="1">
      <c r="AQ5028" s="117" t="s">
        <v>83</v>
      </c>
      <c r="AR5028" s="117" t="s">
        <v>4300</v>
      </c>
      <c r="AS5028" s="117">
        <v>3529104</v>
      </c>
      <c r="AT5028" s="117"/>
      <c r="AU5028" s="117"/>
    </row>
    <row r="5029" spans="43:47" ht="30" customHeight="1">
      <c r="AQ5029" s="117" t="s">
        <v>83</v>
      </c>
      <c r="AR5029" s="117" t="s">
        <v>4305</v>
      </c>
      <c r="AS5029" s="117">
        <v>3529203</v>
      </c>
      <c r="AT5029" s="117"/>
      <c r="AU5029" s="117"/>
    </row>
    <row r="5030" spans="43:47" ht="30" customHeight="1">
      <c r="AQ5030" s="117" t="s">
        <v>83</v>
      </c>
      <c r="AR5030" s="117" t="s">
        <v>4310</v>
      </c>
      <c r="AS5030" s="117">
        <v>3529302</v>
      </c>
      <c r="AT5030" s="117"/>
      <c r="AU5030" s="117"/>
    </row>
    <row r="5031" spans="43:47" ht="30" customHeight="1">
      <c r="AQ5031" s="117" t="s">
        <v>83</v>
      </c>
      <c r="AR5031" s="117" t="s">
        <v>4315</v>
      </c>
      <c r="AS5031" s="117">
        <v>3529401</v>
      </c>
      <c r="AT5031" s="117"/>
      <c r="AU5031" s="117"/>
    </row>
    <row r="5032" spans="43:47" ht="30" customHeight="1">
      <c r="AQ5032" s="117" t="s">
        <v>83</v>
      </c>
      <c r="AR5032" s="117" t="s">
        <v>4319</v>
      </c>
      <c r="AS5032" s="117">
        <v>3529500</v>
      </c>
      <c r="AT5032" s="117"/>
      <c r="AU5032" s="117"/>
    </row>
    <row r="5033" spans="43:47" ht="30" customHeight="1">
      <c r="AQ5033" s="117" t="s">
        <v>83</v>
      </c>
      <c r="AR5033" s="117" t="s">
        <v>4324</v>
      </c>
      <c r="AS5033" s="117">
        <v>3529609</v>
      </c>
      <c r="AT5033" s="117"/>
      <c r="AU5033" s="117"/>
    </row>
    <row r="5034" spans="43:47" ht="30" customHeight="1">
      <c r="AQ5034" s="117" t="s">
        <v>83</v>
      </c>
      <c r="AR5034" s="117" t="s">
        <v>4329</v>
      </c>
      <c r="AS5034" s="117">
        <v>3529658</v>
      </c>
      <c r="AT5034" s="117"/>
      <c r="AU5034" s="117"/>
    </row>
    <row r="5035" spans="43:47" ht="30" customHeight="1">
      <c r="AQ5035" s="117" t="s">
        <v>83</v>
      </c>
      <c r="AR5035" s="117" t="s">
        <v>4334</v>
      </c>
      <c r="AS5035" s="117">
        <v>3529708</v>
      </c>
      <c r="AT5035" s="117"/>
      <c r="AU5035" s="117"/>
    </row>
    <row r="5036" spans="43:47" ht="30" customHeight="1">
      <c r="AQ5036" s="117" t="s">
        <v>83</v>
      </c>
      <c r="AR5036" s="117" t="s">
        <v>4339</v>
      </c>
      <c r="AS5036" s="117">
        <v>3529807</v>
      </c>
      <c r="AT5036" s="117"/>
      <c r="AU5036" s="117"/>
    </row>
    <row r="5037" spans="43:47" ht="30" customHeight="1">
      <c r="AQ5037" s="117" t="s">
        <v>83</v>
      </c>
      <c r="AR5037" s="117" t="s">
        <v>4344</v>
      </c>
      <c r="AS5037" s="117">
        <v>3530003</v>
      </c>
      <c r="AT5037" s="117"/>
      <c r="AU5037" s="117"/>
    </row>
    <row r="5038" spans="43:47" ht="30" customHeight="1">
      <c r="AQ5038" s="117" t="s">
        <v>83</v>
      </c>
      <c r="AR5038" s="117" t="s">
        <v>4349</v>
      </c>
      <c r="AS5038" s="117">
        <v>3529906</v>
      </c>
      <c r="AT5038" s="117"/>
      <c r="AU5038" s="117"/>
    </row>
    <row r="5039" spans="43:47" ht="30" customHeight="1">
      <c r="AQ5039" s="117" t="s">
        <v>83</v>
      </c>
      <c r="AR5039" s="117" t="s">
        <v>4353</v>
      </c>
      <c r="AS5039" s="117">
        <v>3530102</v>
      </c>
      <c r="AT5039" s="117"/>
      <c r="AU5039" s="117"/>
    </row>
    <row r="5040" spans="43:47" ht="30" customHeight="1">
      <c r="AQ5040" s="117" t="s">
        <v>83</v>
      </c>
      <c r="AR5040" s="117" t="s">
        <v>4357</v>
      </c>
      <c r="AS5040" s="117">
        <v>3530201</v>
      </c>
      <c r="AT5040" s="117"/>
      <c r="AU5040" s="117"/>
    </row>
    <row r="5041" spans="43:47" ht="30" customHeight="1">
      <c r="AQ5041" s="117" t="s">
        <v>83</v>
      </c>
      <c r="AR5041" s="117" t="s">
        <v>4361</v>
      </c>
      <c r="AS5041" s="117">
        <v>3530300</v>
      </c>
      <c r="AT5041" s="117"/>
      <c r="AU5041" s="117"/>
    </row>
    <row r="5042" spans="43:47" ht="30" customHeight="1">
      <c r="AQ5042" s="117" t="s">
        <v>83</v>
      </c>
      <c r="AR5042" s="117" t="s">
        <v>4366</v>
      </c>
      <c r="AS5042" s="117">
        <v>3530409</v>
      </c>
      <c r="AT5042" s="117"/>
      <c r="AU5042" s="117"/>
    </row>
    <row r="5043" spans="43:47" ht="30" customHeight="1">
      <c r="AQ5043" s="117" t="s">
        <v>83</v>
      </c>
      <c r="AR5043" s="117" t="s">
        <v>4370</v>
      </c>
      <c r="AS5043" s="117">
        <v>3530508</v>
      </c>
      <c r="AT5043" s="117"/>
      <c r="AU5043" s="117"/>
    </row>
    <row r="5044" spans="43:47" ht="30" customHeight="1">
      <c r="AQ5044" s="117" t="s">
        <v>83</v>
      </c>
      <c r="AR5044" s="117" t="s">
        <v>4375</v>
      </c>
      <c r="AS5044" s="117">
        <v>3530607</v>
      </c>
      <c r="AT5044" s="117"/>
      <c r="AU5044" s="117"/>
    </row>
    <row r="5045" spans="43:47" ht="30" customHeight="1">
      <c r="AQ5045" s="117" t="s">
        <v>83</v>
      </c>
      <c r="AR5045" s="117" t="s">
        <v>4379</v>
      </c>
      <c r="AS5045" s="117">
        <v>3530706</v>
      </c>
      <c r="AT5045" s="117"/>
      <c r="AU5045" s="117"/>
    </row>
    <row r="5046" spans="43:47" ht="30" customHeight="1">
      <c r="AQ5046" s="117" t="s">
        <v>83</v>
      </c>
      <c r="AR5046" s="117" t="s">
        <v>4384</v>
      </c>
      <c r="AS5046" s="117">
        <v>3530805</v>
      </c>
      <c r="AT5046" s="117"/>
      <c r="AU5046" s="117"/>
    </row>
    <row r="5047" spans="43:47" ht="30" customHeight="1">
      <c r="AQ5047" s="117" t="s">
        <v>83</v>
      </c>
      <c r="AR5047" s="117" t="s">
        <v>4389</v>
      </c>
      <c r="AS5047" s="117">
        <v>3530904</v>
      </c>
      <c r="AT5047" s="117"/>
      <c r="AU5047" s="117"/>
    </row>
    <row r="5048" spans="43:47" ht="30" customHeight="1">
      <c r="AQ5048" s="117" t="s">
        <v>83</v>
      </c>
      <c r="AR5048" s="117" t="s">
        <v>4393</v>
      </c>
      <c r="AS5048" s="117">
        <v>3531001</v>
      </c>
      <c r="AT5048" s="117"/>
      <c r="AU5048" s="117"/>
    </row>
    <row r="5049" spans="43:47" ht="30" customHeight="1">
      <c r="AQ5049" s="117" t="s">
        <v>83</v>
      </c>
      <c r="AR5049" s="117" t="s">
        <v>4398</v>
      </c>
      <c r="AS5049" s="117">
        <v>3531100</v>
      </c>
      <c r="AT5049" s="117"/>
      <c r="AU5049" s="117"/>
    </row>
    <row r="5050" spans="43:47" ht="30" customHeight="1">
      <c r="AQ5050" s="117" t="s">
        <v>83</v>
      </c>
      <c r="AR5050" s="117" t="s">
        <v>4403</v>
      </c>
      <c r="AS5050" s="117">
        <v>3531209</v>
      </c>
      <c r="AT5050" s="117"/>
      <c r="AU5050" s="117"/>
    </row>
    <row r="5051" spans="43:47" ht="30" customHeight="1">
      <c r="AQ5051" s="117" t="s">
        <v>83</v>
      </c>
      <c r="AR5051" s="117" t="s">
        <v>4407</v>
      </c>
      <c r="AS5051" s="117">
        <v>3531308</v>
      </c>
      <c r="AT5051" s="117"/>
      <c r="AU5051" s="117"/>
    </row>
    <row r="5052" spans="43:47" ht="30" customHeight="1">
      <c r="AQ5052" s="117" t="s">
        <v>83</v>
      </c>
      <c r="AR5052" s="117" t="s">
        <v>4412</v>
      </c>
      <c r="AS5052" s="117">
        <v>3531407</v>
      </c>
      <c r="AT5052" s="117"/>
      <c r="AU5052" s="117"/>
    </row>
    <row r="5053" spans="43:47" ht="30" customHeight="1">
      <c r="AQ5053" s="117" t="s">
        <v>83</v>
      </c>
      <c r="AR5053" s="117" t="s">
        <v>4417</v>
      </c>
      <c r="AS5053" s="117">
        <v>3531506</v>
      </c>
      <c r="AT5053" s="117"/>
      <c r="AU5053" s="117"/>
    </row>
    <row r="5054" spans="43:47" ht="30" customHeight="1">
      <c r="AQ5054" s="117" t="s">
        <v>83</v>
      </c>
      <c r="AR5054" s="117" t="s">
        <v>3152</v>
      </c>
      <c r="AS5054" s="117">
        <v>3531605</v>
      </c>
      <c r="AT5054" s="117"/>
      <c r="AU5054" s="117"/>
    </row>
    <row r="5055" spans="43:47" ht="30" customHeight="1">
      <c r="AQ5055" s="117" t="s">
        <v>83</v>
      </c>
      <c r="AR5055" s="117" t="s">
        <v>4426</v>
      </c>
      <c r="AS5055" s="117">
        <v>3531803</v>
      </c>
      <c r="AT5055" s="117"/>
      <c r="AU5055" s="117"/>
    </row>
    <row r="5056" spans="43:47" ht="30" customHeight="1">
      <c r="AQ5056" s="117" t="s">
        <v>83</v>
      </c>
      <c r="AR5056" s="117" t="s">
        <v>4431</v>
      </c>
      <c r="AS5056" s="117">
        <v>3531704</v>
      </c>
      <c r="AT5056" s="117"/>
      <c r="AU5056" s="117"/>
    </row>
    <row r="5057" spans="43:47" ht="30" customHeight="1">
      <c r="AQ5057" s="117" t="s">
        <v>83</v>
      </c>
      <c r="AR5057" s="117" t="s">
        <v>4436</v>
      </c>
      <c r="AS5057" s="117">
        <v>3531902</v>
      </c>
      <c r="AT5057" s="117"/>
      <c r="AU5057" s="117"/>
    </row>
    <row r="5058" spans="43:47" ht="30" customHeight="1">
      <c r="AQ5058" s="117" t="s">
        <v>83</v>
      </c>
      <c r="AR5058" s="117" t="s">
        <v>4440</v>
      </c>
      <c r="AS5058" s="117">
        <v>3532009</v>
      </c>
      <c r="AT5058" s="117"/>
      <c r="AU5058" s="117"/>
    </row>
    <row r="5059" spans="43:47" ht="30" customHeight="1">
      <c r="AQ5059" s="117" t="s">
        <v>83</v>
      </c>
      <c r="AR5059" s="117" t="s">
        <v>4445</v>
      </c>
      <c r="AS5059" s="117">
        <v>3532058</v>
      </c>
      <c r="AT5059" s="117"/>
      <c r="AU5059" s="117"/>
    </row>
    <row r="5060" spans="43:47" ht="30" customHeight="1">
      <c r="AQ5060" s="117" t="s">
        <v>83</v>
      </c>
      <c r="AR5060" s="117" t="s">
        <v>4450</v>
      </c>
      <c r="AS5060" s="117">
        <v>3532108</v>
      </c>
      <c r="AT5060" s="117"/>
      <c r="AU5060" s="117"/>
    </row>
    <row r="5061" spans="43:47" ht="30" customHeight="1">
      <c r="AQ5061" s="117" t="s">
        <v>83</v>
      </c>
      <c r="AR5061" s="117" t="s">
        <v>4455</v>
      </c>
      <c r="AS5061" s="117">
        <v>3532157</v>
      </c>
      <c r="AT5061" s="117"/>
      <c r="AU5061" s="117"/>
    </row>
    <row r="5062" spans="43:47" ht="30" customHeight="1">
      <c r="AQ5062" s="117" t="s">
        <v>83</v>
      </c>
      <c r="AR5062" s="117" t="s">
        <v>4460</v>
      </c>
      <c r="AS5062" s="117">
        <v>3532207</v>
      </c>
      <c r="AT5062" s="117"/>
      <c r="AU5062" s="117"/>
    </row>
    <row r="5063" spans="43:47" ht="30" customHeight="1">
      <c r="AQ5063" s="117" t="s">
        <v>83</v>
      </c>
      <c r="AR5063" s="117" t="s">
        <v>4465</v>
      </c>
      <c r="AS5063" s="117">
        <v>3532306</v>
      </c>
      <c r="AT5063" s="117"/>
      <c r="AU5063" s="117"/>
    </row>
    <row r="5064" spans="43:47" ht="30" customHeight="1">
      <c r="AQ5064" s="117" t="s">
        <v>83</v>
      </c>
      <c r="AR5064" s="117" t="s">
        <v>4469</v>
      </c>
      <c r="AS5064" s="117">
        <v>3532405</v>
      </c>
      <c r="AT5064" s="117"/>
      <c r="AU5064" s="117"/>
    </row>
    <row r="5065" spans="43:47" ht="30" customHeight="1">
      <c r="AQ5065" s="117" t="s">
        <v>83</v>
      </c>
      <c r="AR5065" s="117" t="s">
        <v>4474</v>
      </c>
      <c r="AS5065" s="117">
        <v>3532504</v>
      </c>
      <c r="AT5065" s="117"/>
      <c r="AU5065" s="117"/>
    </row>
    <row r="5066" spans="43:47" ht="30" customHeight="1">
      <c r="AQ5066" s="117" t="s">
        <v>83</v>
      </c>
      <c r="AR5066" s="117" t="s">
        <v>4479</v>
      </c>
      <c r="AS5066" s="117">
        <v>3532603</v>
      </c>
      <c r="AT5066" s="117"/>
      <c r="AU5066" s="117"/>
    </row>
    <row r="5067" spans="43:47" ht="30" customHeight="1">
      <c r="AQ5067" s="117" t="s">
        <v>83</v>
      </c>
      <c r="AR5067" s="117" t="s">
        <v>4484</v>
      </c>
      <c r="AS5067" s="117">
        <v>3532702</v>
      </c>
      <c r="AT5067" s="117"/>
      <c r="AU5067" s="117"/>
    </row>
    <row r="5068" spans="43:47" ht="30" customHeight="1">
      <c r="AQ5068" s="117" t="s">
        <v>83</v>
      </c>
      <c r="AR5068" s="117" t="s">
        <v>4489</v>
      </c>
      <c r="AS5068" s="117">
        <v>3532801</v>
      </c>
      <c r="AT5068" s="117"/>
      <c r="AU5068" s="117"/>
    </row>
    <row r="5069" spans="43:47" ht="30" customHeight="1">
      <c r="AQ5069" s="117" t="s">
        <v>83</v>
      </c>
      <c r="AR5069" s="117" t="s">
        <v>4494</v>
      </c>
      <c r="AS5069" s="117">
        <v>3532827</v>
      </c>
      <c r="AT5069" s="117"/>
      <c r="AU5069" s="117"/>
    </row>
    <row r="5070" spans="43:47" ht="30" customHeight="1">
      <c r="AQ5070" s="117" t="s">
        <v>83</v>
      </c>
      <c r="AR5070" s="117" t="s">
        <v>4499</v>
      </c>
      <c r="AS5070" s="117">
        <v>3532843</v>
      </c>
      <c r="AT5070" s="117"/>
      <c r="AU5070" s="117"/>
    </row>
    <row r="5071" spans="43:47" ht="30" customHeight="1">
      <c r="AQ5071" s="117" t="s">
        <v>83</v>
      </c>
      <c r="AR5071" s="117" t="s">
        <v>4504</v>
      </c>
      <c r="AS5071" s="117">
        <v>3532868</v>
      </c>
      <c r="AT5071" s="117"/>
      <c r="AU5071" s="117"/>
    </row>
    <row r="5072" spans="43:47" ht="30" customHeight="1">
      <c r="AQ5072" s="117" t="s">
        <v>83</v>
      </c>
      <c r="AR5072" s="117" t="s">
        <v>4509</v>
      </c>
      <c r="AS5072" s="117">
        <v>3532900</v>
      </c>
      <c r="AT5072" s="117"/>
      <c r="AU5072" s="117"/>
    </row>
    <row r="5073" spans="43:47" ht="30" customHeight="1">
      <c r="AQ5073" s="117" t="s">
        <v>83</v>
      </c>
      <c r="AR5073" s="117" t="s">
        <v>4513</v>
      </c>
      <c r="AS5073" s="117">
        <v>3533007</v>
      </c>
      <c r="AT5073" s="117"/>
      <c r="AU5073" s="117"/>
    </row>
    <row r="5074" spans="43:47" ht="30" customHeight="1">
      <c r="AQ5074" s="117" t="s">
        <v>83</v>
      </c>
      <c r="AR5074" s="117" t="s">
        <v>4518</v>
      </c>
      <c r="AS5074" s="117">
        <v>3533106</v>
      </c>
      <c r="AT5074" s="117"/>
      <c r="AU5074" s="117"/>
    </row>
    <row r="5075" spans="43:47" ht="30" customHeight="1">
      <c r="AQ5075" s="117" t="s">
        <v>83</v>
      </c>
      <c r="AR5075" s="117" t="s">
        <v>4523</v>
      </c>
      <c r="AS5075" s="117">
        <v>3533205</v>
      </c>
      <c r="AT5075" s="117"/>
      <c r="AU5075" s="117"/>
    </row>
    <row r="5076" spans="43:47" ht="30" customHeight="1">
      <c r="AQ5076" s="117" t="s">
        <v>83</v>
      </c>
      <c r="AR5076" s="117" t="s">
        <v>4528</v>
      </c>
      <c r="AS5076" s="117">
        <v>3533304</v>
      </c>
      <c r="AT5076" s="117"/>
      <c r="AU5076" s="117"/>
    </row>
    <row r="5077" spans="43:47" ht="30" customHeight="1">
      <c r="AQ5077" s="117" t="s">
        <v>83</v>
      </c>
      <c r="AR5077" s="117" t="s">
        <v>4533</v>
      </c>
      <c r="AS5077" s="117">
        <v>3533403</v>
      </c>
      <c r="AT5077" s="117"/>
      <c r="AU5077" s="117"/>
    </row>
    <row r="5078" spans="43:47" ht="30" customHeight="1">
      <c r="AQ5078" s="117" t="s">
        <v>83</v>
      </c>
      <c r="AR5078" s="117" t="s">
        <v>4537</v>
      </c>
      <c r="AS5078" s="117">
        <v>3533254</v>
      </c>
      <c r="AT5078" s="117"/>
      <c r="AU5078" s="117"/>
    </row>
    <row r="5079" spans="43:47" ht="30" customHeight="1">
      <c r="AQ5079" s="117" t="s">
        <v>83</v>
      </c>
      <c r="AR5079" s="117" t="s">
        <v>3243</v>
      </c>
      <c r="AS5079" s="117">
        <v>3533502</v>
      </c>
      <c r="AT5079" s="117"/>
      <c r="AU5079" s="117"/>
    </row>
    <row r="5080" spans="43:47" ht="30" customHeight="1">
      <c r="AQ5080" s="117" t="s">
        <v>83</v>
      </c>
      <c r="AR5080" s="117" t="s">
        <v>4546</v>
      </c>
      <c r="AS5080" s="117">
        <v>3533601</v>
      </c>
      <c r="AT5080" s="117"/>
      <c r="AU5080" s="117"/>
    </row>
    <row r="5081" spans="43:47" ht="30" customHeight="1">
      <c r="AQ5081" s="117" t="s">
        <v>83</v>
      </c>
      <c r="AR5081" s="117" t="s">
        <v>4551</v>
      </c>
      <c r="AS5081" s="117">
        <v>3533700</v>
      </c>
      <c r="AT5081" s="117"/>
      <c r="AU5081" s="117"/>
    </row>
    <row r="5082" spans="43:47" ht="30" customHeight="1">
      <c r="AQ5082" s="117" t="s">
        <v>83</v>
      </c>
      <c r="AR5082" s="117" t="s">
        <v>4556</v>
      </c>
      <c r="AS5082" s="117">
        <v>3533809</v>
      </c>
      <c r="AT5082" s="117"/>
      <c r="AU5082" s="117"/>
    </row>
    <row r="5083" spans="43:47" ht="30" customHeight="1">
      <c r="AQ5083" s="117" t="s">
        <v>83</v>
      </c>
      <c r="AR5083" s="117" t="s">
        <v>4561</v>
      </c>
      <c r="AS5083" s="117">
        <v>3533908</v>
      </c>
      <c r="AT5083" s="117"/>
      <c r="AU5083" s="117"/>
    </row>
    <row r="5084" spans="43:47" ht="30" customHeight="1">
      <c r="AQ5084" s="117" t="s">
        <v>83</v>
      </c>
      <c r="AR5084" s="117" t="s">
        <v>4564</v>
      </c>
      <c r="AS5084" s="117">
        <v>3534005</v>
      </c>
      <c r="AT5084" s="117"/>
      <c r="AU5084" s="117"/>
    </row>
    <row r="5085" spans="43:47" ht="30" customHeight="1">
      <c r="AQ5085" s="117" t="s">
        <v>83</v>
      </c>
      <c r="AR5085" s="117" t="s">
        <v>4568</v>
      </c>
      <c r="AS5085" s="117">
        <v>3534104</v>
      </c>
      <c r="AT5085" s="117"/>
      <c r="AU5085" s="117"/>
    </row>
    <row r="5086" spans="43:47" ht="30" customHeight="1">
      <c r="AQ5086" s="117" t="s">
        <v>83</v>
      </c>
      <c r="AR5086" s="117" t="s">
        <v>4573</v>
      </c>
      <c r="AS5086" s="117">
        <v>3534203</v>
      </c>
      <c r="AT5086" s="117"/>
      <c r="AU5086" s="117"/>
    </row>
    <row r="5087" spans="43:47" ht="30" customHeight="1">
      <c r="AQ5087" s="117" t="s">
        <v>83</v>
      </c>
      <c r="AR5087" s="117" t="s">
        <v>4578</v>
      </c>
      <c r="AS5087" s="117">
        <v>3534302</v>
      </c>
      <c r="AT5087" s="117"/>
      <c r="AU5087" s="117"/>
    </row>
    <row r="5088" spans="43:47" ht="30" customHeight="1">
      <c r="AQ5088" s="117" t="s">
        <v>83</v>
      </c>
      <c r="AR5088" s="117" t="s">
        <v>4583</v>
      </c>
      <c r="AS5088" s="117">
        <v>3534401</v>
      </c>
      <c r="AT5088" s="117"/>
      <c r="AU5088" s="117"/>
    </row>
    <row r="5089" spans="43:47" ht="30" customHeight="1">
      <c r="AQ5089" s="117" t="s">
        <v>83</v>
      </c>
      <c r="AR5089" s="117" t="s">
        <v>4588</v>
      </c>
      <c r="AS5089" s="117">
        <v>3534500</v>
      </c>
      <c r="AT5089" s="117"/>
      <c r="AU5089" s="117"/>
    </row>
    <row r="5090" spans="43:47" ht="30" customHeight="1">
      <c r="AQ5090" s="117" t="s">
        <v>83</v>
      </c>
      <c r="AR5090" s="117" t="s">
        <v>4592</v>
      </c>
      <c r="AS5090" s="117">
        <v>3534609</v>
      </c>
      <c r="AT5090" s="117"/>
      <c r="AU5090" s="117"/>
    </row>
    <row r="5091" spans="43:47" ht="30" customHeight="1">
      <c r="AQ5091" s="117" t="s">
        <v>83</v>
      </c>
      <c r="AR5091" s="117" t="s">
        <v>4597</v>
      </c>
      <c r="AS5091" s="117">
        <v>3534708</v>
      </c>
      <c r="AT5091" s="117"/>
      <c r="AU5091" s="117"/>
    </row>
    <row r="5092" spans="43:47" ht="30" customHeight="1">
      <c r="AQ5092" s="117" t="s">
        <v>83</v>
      </c>
      <c r="AR5092" s="117" t="s">
        <v>3286</v>
      </c>
      <c r="AS5092" s="117">
        <v>3534807</v>
      </c>
      <c r="AT5092" s="117"/>
      <c r="AU5092" s="117"/>
    </row>
    <row r="5093" spans="43:47" ht="30" customHeight="1">
      <c r="AQ5093" s="117" t="s">
        <v>83</v>
      </c>
      <c r="AR5093" s="117" t="s">
        <v>4605</v>
      </c>
      <c r="AS5093" s="117">
        <v>3534757</v>
      </c>
      <c r="AT5093" s="117"/>
      <c r="AU5093" s="117"/>
    </row>
    <row r="5094" spans="43:47" ht="30" customHeight="1">
      <c r="AQ5094" s="117" t="s">
        <v>83</v>
      </c>
      <c r="AR5094" s="117" t="s">
        <v>4610</v>
      </c>
      <c r="AS5094" s="117">
        <v>3534906</v>
      </c>
      <c r="AT5094" s="117"/>
      <c r="AU5094" s="117"/>
    </row>
    <row r="5095" spans="43:47" ht="30" customHeight="1">
      <c r="AQ5095" s="117" t="s">
        <v>83</v>
      </c>
      <c r="AR5095" s="117" t="s">
        <v>1569</v>
      </c>
      <c r="AS5095" s="117">
        <v>3535002</v>
      </c>
      <c r="AT5095" s="117"/>
      <c r="AU5095" s="117"/>
    </row>
    <row r="5096" spans="43:47" ht="30" customHeight="1">
      <c r="AQ5096" s="117" t="s">
        <v>83</v>
      </c>
      <c r="AR5096" s="117" t="s">
        <v>4619</v>
      </c>
      <c r="AS5096" s="117">
        <v>3535101</v>
      </c>
      <c r="AT5096" s="117"/>
      <c r="AU5096" s="117"/>
    </row>
    <row r="5097" spans="43:47" ht="30" customHeight="1">
      <c r="AQ5097" s="117" t="s">
        <v>83</v>
      </c>
      <c r="AR5097" s="117" t="s">
        <v>4624</v>
      </c>
      <c r="AS5097" s="117">
        <v>3535200</v>
      </c>
      <c r="AT5097" s="117"/>
      <c r="AU5097" s="117"/>
    </row>
    <row r="5098" spans="43:47" ht="30" customHeight="1">
      <c r="AQ5098" s="117" t="s">
        <v>83</v>
      </c>
      <c r="AR5098" s="117" t="s">
        <v>3879</v>
      </c>
      <c r="AS5098" s="117">
        <v>3535309</v>
      </c>
      <c r="AT5098" s="117"/>
      <c r="AU5098" s="117"/>
    </row>
    <row r="5099" spans="43:47" ht="30" customHeight="1">
      <c r="AQ5099" s="117" t="s">
        <v>83</v>
      </c>
      <c r="AR5099" s="117" t="s">
        <v>4631</v>
      </c>
      <c r="AS5099" s="117">
        <v>3535408</v>
      </c>
      <c r="AT5099" s="117"/>
      <c r="AU5099" s="117"/>
    </row>
    <row r="5100" spans="43:47" ht="30" customHeight="1">
      <c r="AQ5100" s="117" t="s">
        <v>83</v>
      </c>
      <c r="AR5100" s="117" t="s">
        <v>4635</v>
      </c>
      <c r="AS5100" s="117">
        <v>3535507</v>
      </c>
      <c r="AT5100" s="117"/>
      <c r="AU5100" s="117"/>
    </row>
    <row r="5101" spans="43:47" ht="30" customHeight="1">
      <c r="AQ5101" s="117" t="s">
        <v>83</v>
      </c>
      <c r="AR5101" s="117" t="s">
        <v>4638</v>
      </c>
      <c r="AS5101" s="117">
        <v>3535606</v>
      </c>
      <c r="AT5101" s="117"/>
      <c r="AU5101" s="117"/>
    </row>
    <row r="5102" spans="43:47" ht="30" customHeight="1">
      <c r="AQ5102" s="117" t="s">
        <v>83</v>
      </c>
      <c r="AR5102" s="117" t="s">
        <v>3372</v>
      </c>
      <c r="AS5102" s="117">
        <v>3535705</v>
      </c>
      <c r="AT5102" s="117"/>
      <c r="AU5102" s="117"/>
    </row>
    <row r="5103" spans="43:47" ht="30" customHeight="1">
      <c r="AQ5103" s="117" t="s">
        <v>83</v>
      </c>
      <c r="AR5103" s="117" t="s">
        <v>4644</v>
      </c>
      <c r="AS5103" s="117">
        <v>3535804</v>
      </c>
      <c r="AT5103" s="117"/>
      <c r="AU5103" s="117"/>
    </row>
    <row r="5104" spans="43:47" ht="30" customHeight="1">
      <c r="AQ5104" s="117" t="s">
        <v>83</v>
      </c>
      <c r="AR5104" s="117" t="s">
        <v>4648</v>
      </c>
      <c r="AS5104" s="117">
        <v>3535903</v>
      </c>
      <c r="AT5104" s="117"/>
      <c r="AU5104" s="117"/>
    </row>
    <row r="5105" spans="43:47" ht="30" customHeight="1">
      <c r="AQ5105" s="117" t="s">
        <v>83</v>
      </c>
      <c r="AR5105" s="117" t="s">
        <v>4652</v>
      </c>
      <c r="AS5105" s="117">
        <v>3536000</v>
      </c>
      <c r="AT5105" s="117"/>
      <c r="AU5105" s="117"/>
    </row>
    <row r="5106" spans="43:47" ht="30" customHeight="1">
      <c r="AQ5106" s="117" t="s">
        <v>83</v>
      </c>
      <c r="AR5106" s="117" t="s">
        <v>4656</v>
      </c>
      <c r="AS5106" s="117">
        <v>3536109</v>
      </c>
      <c r="AT5106" s="117"/>
      <c r="AU5106" s="117"/>
    </row>
    <row r="5107" spans="43:47" ht="30" customHeight="1">
      <c r="AQ5107" s="117" t="s">
        <v>83</v>
      </c>
      <c r="AR5107" s="117" t="s">
        <v>4660</v>
      </c>
      <c r="AS5107" s="117">
        <v>3536208</v>
      </c>
      <c r="AT5107" s="117"/>
      <c r="AU5107" s="117"/>
    </row>
    <row r="5108" spans="43:47" ht="30" customHeight="1">
      <c r="AQ5108" s="117" t="s">
        <v>83</v>
      </c>
      <c r="AR5108" s="117" t="s">
        <v>4664</v>
      </c>
      <c r="AS5108" s="117">
        <v>3536257</v>
      </c>
      <c r="AT5108" s="117"/>
      <c r="AU5108" s="117"/>
    </row>
    <row r="5109" spans="43:47" ht="30" customHeight="1">
      <c r="AQ5109" s="117" t="s">
        <v>83</v>
      </c>
      <c r="AR5109" s="117" t="s">
        <v>4667</v>
      </c>
      <c r="AS5109" s="117">
        <v>3536307</v>
      </c>
      <c r="AT5109" s="117"/>
      <c r="AU5109" s="117"/>
    </row>
    <row r="5110" spans="43:47" ht="30" customHeight="1">
      <c r="AQ5110" s="117" t="s">
        <v>83</v>
      </c>
      <c r="AR5110" s="117" t="s">
        <v>4671</v>
      </c>
      <c r="AS5110" s="117">
        <v>3536406</v>
      </c>
      <c r="AT5110" s="117"/>
      <c r="AU5110" s="117"/>
    </row>
    <row r="5111" spans="43:47" ht="30" customHeight="1">
      <c r="AQ5111" s="117" t="s">
        <v>83</v>
      </c>
      <c r="AR5111" s="117" t="s">
        <v>4675</v>
      </c>
      <c r="AS5111" s="117">
        <v>3536505</v>
      </c>
      <c r="AT5111" s="117"/>
      <c r="AU5111" s="117"/>
    </row>
    <row r="5112" spans="43:47" ht="30" customHeight="1">
      <c r="AQ5112" s="117" t="s">
        <v>83</v>
      </c>
      <c r="AR5112" s="117" t="s">
        <v>4679</v>
      </c>
      <c r="AS5112" s="117">
        <v>3536570</v>
      </c>
      <c r="AT5112" s="117"/>
      <c r="AU5112" s="117"/>
    </row>
    <row r="5113" spans="43:47" ht="30" customHeight="1">
      <c r="AQ5113" s="117" t="s">
        <v>83</v>
      </c>
      <c r="AR5113" s="117" t="s">
        <v>4683</v>
      </c>
      <c r="AS5113" s="117">
        <v>3536604</v>
      </c>
      <c r="AT5113" s="117"/>
      <c r="AU5113" s="117"/>
    </row>
    <row r="5114" spans="43:47" ht="30" customHeight="1">
      <c r="AQ5114" s="117" t="s">
        <v>83</v>
      </c>
      <c r="AR5114" s="117" t="s">
        <v>4687</v>
      </c>
      <c r="AS5114" s="117">
        <v>3536703</v>
      </c>
      <c r="AT5114" s="117"/>
      <c r="AU5114" s="117"/>
    </row>
    <row r="5115" spans="43:47" ht="30" customHeight="1">
      <c r="AQ5115" s="117" t="s">
        <v>83</v>
      </c>
      <c r="AR5115" s="117" t="s">
        <v>4691</v>
      </c>
      <c r="AS5115" s="117">
        <v>3536802</v>
      </c>
      <c r="AT5115" s="117"/>
      <c r="AU5115" s="117"/>
    </row>
    <row r="5116" spans="43:47" ht="30" customHeight="1">
      <c r="AQ5116" s="117" t="s">
        <v>83</v>
      </c>
      <c r="AR5116" s="117" t="s">
        <v>4694</v>
      </c>
      <c r="AS5116" s="117">
        <v>3536901</v>
      </c>
      <c r="AT5116" s="117"/>
      <c r="AU5116" s="117"/>
    </row>
    <row r="5117" spans="43:47" ht="30" customHeight="1">
      <c r="AQ5117" s="117" t="s">
        <v>83</v>
      </c>
      <c r="AR5117" s="117" t="s">
        <v>4697</v>
      </c>
      <c r="AS5117" s="117">
        <v>3537008</v>
      </c>
      <c r="AT5117" s="117"/>
      <c r="AU5117" s="117"/>
    </row>
    <row r="5118" spans="43:47" ht="30" customHeight="1">
      <c r="AQ5118" s="117" t="s">
        <v>83</v>
      </c>
      <c r="AR5118" s="117" t="s">
        <v>4700</v>
      </c>
      <c r="AS5118" s="117">
        <v>3537107</v>
      </c>
      <c r="AT5118" s="117"/>
      <c r="AU5118" s="117"/>
    </row>
    <row r="5119" spans="43:47" ht="30" customHeight="1">
      <c r="AQ5119" s="117" t="s">
        <v>83</v>
      </c>
      <c r="AR5119" s="117" t="s">
        <v>4702</v>
      </c>
      <c r="AS5119" s="117">
        <v>3537156</v>
      </c>
      <c r="AT5119" s="117"/>
      <c r="AU5119" s="117"/>
    </row>
    <row r="5120" spans="43:47" ht="30" customHeight="1">
      <c r="AQ5120" s="117" t="s">
        <v>83</v>
      </c>
      <c r="AR5120" s="117" t="s">
        <v>4705</v>
      </c>
      <c r="AS5120" s="117">
        <v>3537206</v>
      </c>
      <c r="AT5120" s="117"/>
      <c r="AU5120" s="117"/>
    </row>
    <row r="5121" spans="43:47" ht="30" customHeight="1">
      <c r="AQ5121" s="117" t="s">
        <v>83</v>
      </c>
      <c r="AR5121" s="117" t="s">
        <v>4708</v>
      </c>
      <c r="AS5121" s="117">
        <v>3537305</v>
      </c>
      <c r="AT5121" s="117"/>
      <c r="AU5121" s="117"/>
    </row>
    <row r="5122" spans="43:47" ht="30" customHeight="1">
      <c r="AQ5122" s="117" t="s">
        <v>83</v>
      </c>
      <c r="AR5122" s="117" t="s">
        <v>4711</v>
      </c>
      <c r="AS5122" s="117">
        <v>3537404</v>
      </c>
      <c r="AT5122" s="117"/>
      <c r="AU5122" s="117"/>
    </row>
    <row r="5123" spans="43:47" ht="30" customHeight="1">
      <c r="AQ5123" s="117" t="s">
        <v>83</v>
      </c>
      <c r="AR5123" s="117" t="s">
        <v>4714</v>
      </c>
      <c r="AS5123" s="117">
        <v>3537503</v>
      </c>
      <c r="AT5123" s="117"/>
      <c r="AU5123" s="117"/>
    </row>
    <row r="5124" spans="43:47" ht="30" customHeight="1">
      <c r="AQ5124" s="117" t="s">
        <v>83</v>
      </c>
      <c r="AR5124" s="117" t="s">
        <v>4717</v>
      </c>
      <c r="AS5124" s="117">
        <v>3537602</v>
      </c>
      <c r="AT5124" s="117"/>
      <c r="AU5124" s="117"/>
    </row>
    <row r="5125" spans="43:47" ht="30" customHeight="1">
      <c r="AQ5125" s="117" t="s">
        <v>83</v>
      </c>
      <c r="AR5125" s="117" t="s">
        <v>4720</v>
      </c>
      <c r="AS5125" s="117">
        <v>3537701</v>
      </c>
      <c r="AT5125" s="117"/>
      <c r="AU5125" s="117"/>
    </row>
    <row r="5126" spans="43:47" ht="30" customHeight="1">
      <c r="AQ5126" s="117" t="s">
        <v>83</v>
      </c>
      <c r="AR5126" s="117" t="s">
        <v>4723</v>
      </c>
      <c r="AS5126" s="117">
        <v>3537800</v>
      </c>
      <c r="AT5126" s="117"/>
      <c r="AU5126" s="117"/>
    </row>
    <row r="5127" spans="43:47" ht="30" customHeight="1">
      <c r="AQ5127" s="117" t="s">
        <v>83</v>
      </c>
      <c r="AR5127" s="117" t="s">
        <v>4725</v>
      </c>
      <c r="AS5127" s="117">
        <v>3537909</v>
      </c>
      <c r="AT5127" s="117"/>
      <c r="AU5127" s="117"/>
    </row>
    <row r="5128" spans="43:47" ht="30" customHeight="1">
      <c r="AQ5128" s="117" t="s">
        <v>83</v>
      </c>
      <c r="AR5128" s="117" t="s">
        <v>4727</v>
      </c>
      <c r="AS5128" s="117">
        <v>3538006</v>
      </c>
      <c r="AT5128" s="117"/>
      <c r="AU5128" s="117"/>
    </row>
    <row r="5129" spans="43:47" ht="30" customHeight="1">
      <c r="AQ5129" s="117" t="s">
        <v>83</v>
      </c>
      <c r="AR5129" s="117" t="s">
        <v>4730</v>
      </c>
      <c r="AS5129" s="117">
        <v>3538105</v>
      </c>
      <c r="AT5129" s="117"/>
      <c r="AU5129" s="117"/>
    </row>
    <row r="5130" spans="43:47" ht="30" customHeight="1">
      <c r="AQ5130" s="117" t="s">
        <v>83</v>
      </c>
      <c r="AR5130" s="117" t="s">
        <v>3459</v>
      </c>
      <c r="AS5130" s="117">
        <v>3538204</v>
      </c>
      <c r="AT5130" s="117"/>
      <c r="AU5130" s="117"/>
    </row>
    <row r="5131" spans="43:47" ht="30" customHeight="1">
      <c r="AQ5131" s="117" t="s">
        <v>83</v>
      </c>
      <c r="AR5131" s="117" t="s">
        <v>4735</v>
      </c>
      <c r="AS5131" s="117">
        <v>3538303</v>
      </c>
      <c r="AT5131" s="117"/>
      <c r="AU5131" s="117"/>
    </row>
    <row r="5132" spans="43:47" ht="30" customHeight="1">
      <c r="AQ5132" s="117" t="s">
        <v>83</v>
      </c>
      <c r="AR5132" s="117" t="s">
        <v>4737</v>
      </c>
      <c r="AS5132" s="117">
        <v>3538501</v>
      </c>
      <c r="AT5132" s="117"/>
      <c r="AU5132" s="117"/>
    </row>
    <row r="5133" spans="43:47" ht="30" customHeight="1">
      <c r="AQ5133" s="117" t="s">
        <v>83</v>
      </c>
      <c r="AR5133" s="117" t="s">
        <v>4740</v>
      </c>
      <c r="AS5133" s="117">
        <v>3538600</v>
      </c>
      <c r="AT5133" s="117"/>
      <c r="AU5133" s="117"/>
    </row>
    <row r="5134" spans="43:47" ht="30" customHeight="1">
      <c r="AQ5134" s="117" t="s">
        <v>83</v>
      </c>
      <c r="AR5134" s="117" t="s">
        <v>4742</v>
      </c>
      <c r="AS5134" s="117">
        <v>3538709</v>
      </c>
      <c r="AT5134" s="117"/>
      <c r="AU5134" s="117"/>
    </row>
    <row r="5135" spans="43:47" ht="30" customHeight="1">
      <c r="AQ5135" s="117" t="s">
        <v>83</v>
      </c>
      <c r="AR5135" s="117" t="s">
        <v>4744</v>
      </c>
      <c r="AS5135" s="117">
        <v>3538808</v>
      </c>
      <c r="AT5135" s="117"/>
      <c r="AU5135" s="117"/>
    </row>
    <row r="5136" spans="43:47" ht="30" customHeight="1">
      <c r="AQ5136" s="117" t="s">
        <v>83</v>
      </c>
      <c r="AR5136" s="117" t="s">
        <v>4747</v>
      </c>
      <c r="AS5136" s="117">
        <v>3538907</v>
      </c>
      <c r="AT5136" s="117"/>
      <c r="AU5136" s="117"/>
    </row>
    <row r="5137" spans="43:47" ht="30" customHeight="1">
      <c r="AQ5137" s="117" t="s">
        <v>83</v>
      </c>
      <c r="AR5137" s="117" t="s">
        <v>4749</v>
      </c>
      <c r="AS5137" s="117">
        <v>3539004</v>
      </c>
      <c r="AT5137" s="117"/>
      <c r="AU5137" s="117"/>
    </row>
    <row r="5138" spans="43:47" ht="30" customHeight="1">
      <c r="AQ5138" s="117" t="s">
        <v>83</v>
      </c>
      <c r="AR5138" s="117" t="s">
        <v>4752</v>
      </c>
      <c r="AS5138" s="117">
        <v>3539103</v>
      </c>
      <c r="AT5138" s="117"/>
      <c r="AU5138" s="117"/>
    </row>
    <row r="5139" spans="43:47" ht="30" customHeight="1">
      <c r="AQ5139" s="117" t="s">
        <v>83</v>
      </c>
      <c r="AR5139" s="117" t="s">
        <v>4755</v>
      </c>
      <c r="AS5139" s="117">
        <v>3539202</v>
      </c>
      <c r="AT5139" s="117"/>
      <c r="AU5139" s="117"/>
    </row>
    <row r="5140" spans="43:47" ht="30" customHeight="1">
      <c r="AQ5140" s="117" t="s">
        <v>83</v>
      </c>
      <c r="AR5140" s="117" t="s">
        <v>4758</v>
      </c>
      <c r="AS5140" s="117">
        <v>3539301</v>
      </c>
      <c r="AT5140" s="117"/>
      <c r="AU5140" s="117"/>
    </row>
    <row r="5141" spans="43:47" ht="30" customHeight="1">
      <c r="AQ5141" s="117" t="s">
        <v>83</v>
      </c>
      <c r="AR5141" s="117" t="s">
        <v>4761</v>
      </c>
      <c r="AS5141" s="117">
        <v>3539400</v>
      </c>
      <c r="AT5141" s="117"/>
      <c r="AU5141" s="117"/>
    </row>
    <row r="5142" spans="43:47" ht="30" customHeight="1">
      <c r="AQ5142" s="117" t="s">
        <v>83</v>
      </c>
      <c r="AR5142" s="117" t="s">
        <v>4011</v>
      </c>
      <c r="AS5142" s="117">
        <v>3539509</v>
      </c>
      <c r="AT5142" s="117"/>
      <c r="AU5142" s="117"/>
    </row>
    <row r="5143" spans="43:47" ht="30" customHeight="1">
      <c r="AQ5143" s="117" t="s">
        <v>83</v>
      </c>
      <c r="AR5143" s="117" t="s">
        <v>4022</v>
      </c>
      <c r="AS5143" s="117">
        <v>3539608</v>
      </c>
      <c r="AT5143" s="117"/>
      <c r="AU5143" s="117"/>
    </row>
    <row r="5144" spans="43:47" ht="30" customHeight="1">
      <c r="AQ5144" s="117" t="s">
        <v>83</v>
      </c>
      <c r="AR5144" s="117" t="s">
        <v>4767</v>
      </c>
      <c r="AS5144" s="117">
        <v>3539707</v>
      </c>
      <c r="AT5144" s="117"/>
      <c r="AU5144" s="117"/>
    </row>
    <row r="5145" spans="43:47" ht="30" customHeight="1">
      <c r="AQ5145" s="117" t="s">
        <v>83</v>
      </c>
      <c r="AR5145" s="117" t="s">
        <v>4770</v>
      </c>
      <c r="AS5145" s="117">
        <v>3539806</v>
      </c>
      <c r="AT5145" s="117"/>
      <c r="AU5145" s="117"/>
    </row>
    <row r="5146" spans="43:47" ht="30" customHeight="1">
      <c r="AQ5146" s="117" t="s">
        <v>83</v>
      </c>
      <c r="AR5146" s="117" t="s">
        <v>4773</v>
      </c>
      <c r="AS5146" s="117">
        <v>3539905</v>
      </c>
      <c r="AT5146" s="117"/>
      <c r="AU5146" s="117"/>
    </row>
    <row r="5147" spans="43:47" ht="30" customHeight="1">
      <c r="AQ5147" s="117" t="s">
        <v>83</v>
      </c>
      <c r="AR5147" s="117" t="s">
        <v>4776</v>
      </c>
      <c r="AS5147" s="117">
        <v>3540002</v>
      </c>
      <c r="AT5147" s="117"/>
      <c r="AU5147" s="117"/>
    </row>
    <row r="5148" spans="43:47" ht="30" customHeight="1">
      <c r="AQ5148" s="117" t="s">
        <v>83</v>
      </c>
      <c r="AR5148" s="117" t="s">
        <v>4779</v>
      </c>
      <c r="AS5148" s="117">
        <v>3540101</v>
      </c>
      <c r="AT5148" s="117"/>
      <c r="AU5148" s="117"/>
    </row>
    <row r="5149" spans="43:47" ht="30" customHeight="1">
      <c r="AQ5149" s="117" t="s">
        <v>83</v>
      </c>
      <c r="AR5149" s="117" t="s">
        <v>4782</v>
      </c>
      <c r="AS5149" s="117">
        <v>3540200</v>
      </c>
      <c r="AT5149" s="117"/>
      <c r="AU5149" s="117"/>
    </row>
    <row r="5150" spans="43:47" ht="30" customHeight="1">
      <c r="AQ5150" s="117" t="s">
        <v>83</v>
      </c>
      <c r="AR5150" s="117" t="s">
        <v>4785</v>
      </c>
      <c r="AS5150" s="117">
        <v>3540259</v>
      </c>
      <c r="AT5150" s="117"/>
      <c r="AU5150" s="117"/>
    </row>
    <row r="5151" spans="43:47" ht="30" customHeight="1">
      <c r="AQ5151" s="117" t="s">
        <v>83</v>
      </c>
      <c r="AR5151" s="117" t="s">
        <v>4788</v>
      </c>
      <c r="AS5151" s="117">
        <v>3540309</v>
      </c>
      <c r="AT5151" s="117"/>
      <c r="AU5151" s="117"/>
    </row>
    <row r="5152" spans="43:47" ht="30" customHeight="1">
      <c r="AQ5152" s="117" t="s">
        <v>83</v>
      </c>
      <c r="AR5152" s="117" t="s">
        <v>4791</v>
      </c>
      <c r="AS5152" s="117">
        <v>3540408</v>
      </c>
      <c r="AT5152" s="117"/>
      <c r="AU5152" s="117"/>
    </row>
    <row r="5153" spans="43:47" ht="30" customHeight="1">
      <c r="AQ5153" s="117" t="s">
        <v>83</v>
      </c>
      <c r="AR5153" s="117" t="s">
        <v>4794</v>
      </c>
      <c r="AS5153" s="117">
        <v>3540507</v>
      </c>
      <c r="AT5153" s="117"/>
      <c r="AU5153" s="117"/>
    </row>
    <row r="5154" spans="43:47" ht="30" customHeight="1">
      <c r="AQ5154" s="117" t="s">
        <v>83</v>
      </c>
      <c r="AR5154" s="117" t="s">
        <v>4797</v>
      </c>
      <c r="AS5154" s="117">
        <v>3540606</v>
      </c>
      <c r="AT5154" s="117"/>
      <c r="AU5154" s="117"/>
    </row>
    <row r="5155" spans="43:47" ht="30" customHeight="1">
      <c r="AQ5155" s="117" t="s">
        <v>83</v>
      </c>
      <c r="AR5155" s="117" t="s">
        <v>4800</v>
      </c>
      <c r="AS5155" s="117">
        <v>3540705</v>
      </c>
      <c r="AT5155" s="117"/>
      <c r="AU5155" s="117"/>
    </row>
    <row r="5156" spans="43:47" ht="30" customHeight="1">
      <c r="AQ5156" s="117" t="s">
        <v>83</v>
      </c>
      <c r="AR5156" s="117" t="s">
        <v>4803</v>
      </c>
      <c r="AS5156" s="117">
        <v>3540754</v>
      </c>
      <c r="AT5156" s="117"/>
      <c r="AU5156" s="117"/>
    </row>
    <row r="5157" spans="43:47" ht="30" customHeight="1">
      <c r="AQ5157" s="117" t="s">
        <v>83</v>
      </c>
      <c r="AR5157" s="117" t="s">
        <v>4806</v>
      </c>
      <c r="AS5157" s="117">
        <v>3540804</v>
      </c>
      <c r="AT5157" s="117"/>
      <c r="AU5157" s="117"/>
    </row>
    <row r="5158" spans="43:47" ht="30" customHeight="1">
      <c r="AQ5158" s="117" t="s">
        <v>83</v>
      </c>
      <c r="AR5158" s="117" t="s">
        <v>4809</v>
      </c>
      <c r="AS5158" s="117">
        <v>3540853</v>
      </c>
      <c r="AT5158" s="117"/>
      <c r="AU5158" s="117"/>
    </row>
    <row r="5159" spans="43:47" ht="30" customHeight="1">
      <c r="AQ5159" s="117" t="s">
        <v>83</v>
      </c>
      <c r="AR5159" s="117" t="s">
        <v>4812</v>
      </c>
      <c r="AS5159" s="117">
        <v>3540903</v>
      </c>
      <c r="AT5159" s="117"/>
      <c r="AU5159" s="117"/>
    </row>
    <row r="5160" spans="43:47" ht="30" customHeight="1">
      <c r="AQ5160" s="117" t="s">
        <v>83</v>
      </c>
      <c r="AR5160" s="117" t="s">
        <v>3565</v>
      </c>
      <c r="AS5160" s="117">
        <v>3541000</v>
      </c>
      <c r="AT5160" s="117"/>
      <c r="AU5160" s="117"/>
    </row>
    <row r="5161" spans="43:47" ht="30" customHeight="1">
      <c r="AQ5161" s="117" t="s">
        <v>83</v>
      </c>
      <c r="AR5161" s="117" t="s">
        <v>4816</v>
      </c>
      <c r="AS5161" s="117">
        <v>3541059</v>
      </c>
      <c r="AT5161" s="117"/>
      <c r="AU5161" s="117"/>
    </row>
    <row r="5162" spans="43:47" ht="30" customHeight="1">
      <c r="AQ5162" s="117" t="s">
        <v>83</v>
      </c>
      <c r="AR5162" s="117" t="s">
        <v>4819</v>
      </c>
      <c r="AS5162" s="117">
        <v>3541109</v>
      </c>
      <c r="AT5162" s="117"/>
      <c r="AU5162" s="117"/>
    </row>
    <row r="5163" spans="43:47" ht="30" customHeight="1">
      <c r="AQ5163" s="117" t="s">
        <v>83</v>
      </c>
      <c r="AR5163" s="117" t="s">
        <v>4822</v>
      </c>
      <c r="AS5163" s="117">
        <v>3541208</v>
      </c>
      <c r="AT5163" s="117"/>
      <c r="AU5163" s="117"/>
    </row>
    <row r="5164" spans="43:47" ht="30" customHeight="1">
      <c r="AQ5164" s="117" t="s">
        <v>83</v>
      </c>
      <c r="AR5164" s="117" t="s">
        <v>4825</v>
      </c>
      <c r="AS5164" s="117">
        <v>3541307</v>
      </c>
      <c r="AT5164" s="117"/>
      <c r="AU5164" s="117"/>
    </row>
    <row r="5165" spans="43:47" ht="30" customHeight="1">
      <c r="AQ5165" s="117" t="s">
        <v>83</v>
      </c>
      <c r="AR5165" s="117" t="s">
        <v>4828</v>
      </c>
      <c r="AS5165" s="117">
        <v>3541406</v>
      </c>
      <c r="AT5165" s="117"/>
      <c r="AU5165" s="117"/>
    </row>
    <row r="5166" spans="43:47" ht="30" customHeight="1">
      <c r="AQ5166" s="117" t="s">
        <v>83</v>
      </c>
      <c r="AR5166" s="117" t="s">
        <v>4831</v>
      </c>
      <c r="AS5166" s="117">
        <v>3541505</v>
      </c>
      <c r="AT5166" s="117"/>
      <c r="AU5166" s="117"/>
    </row>
    <row r="5167" spans="43:47" ht="30" customHeight="1">
      <c r="AQ5167" s="117" t="s">
        <v>83</v>
      </c>
      <c r="AR5167" s="117" t="s">
        <v>4834</v>
      </c>
      <c r="AS5167" s="117">
        <v>3541604</v>
      </c>
      <c r="AT5167" s="117"/>
      <c r="AU5167" s="117"/>
    </row>
    <row r="5168" spans="43:47" ht="30" customHeight="1">
      <c r="AQ5168" s="117" t="s">
        <v>83</v>
      </c>
      <c r="AR5168" s="117" t="s">
        <v>4837</v>
      </c>
      <c r="AS5168" s="117">
        <v>3541653</v>
      </c>
      <c r="AT5168" s="117"/>
      <c r="AU5168" s="117"/>
    </row>
    <row r="5169" spans="43:47" ht="30" customHeight="1">
      <c r="AQ5169" s="117" t="s">
        <v>83</v>
      </c>
      <c r="AR5169" s="117" t="s">
        <v>4840</v>
      </c>
      <c r="AS5169" s="117">
        <v>3541703</v>
      </c>
      <c r="AT5169" s="117"/>
      <c r="AU5169" s="117"/>
    </row>
    <row r="5170" spans="43:47" ht="30" customHeight="1">
      <c r="AQ5170" s="117" t="s">
        <v>83</v>
      </c>
      <c r="AR5170" s="117" t="s">
        <v>4843</v>
      </c>
      <c r="AS5170" s="117">
        <v>3541802</v>
      </c>
      <c r="AT5170" s="117"/>
      <c r="AU5170" s="117"/>
    </row>
    <row r="5171" spans="43:47" ht="30" customHeight="1">
      <c r="AQ5171" s="117" t="s">
        <v>83</v>
      </c>
      <c r="AR5171" s="117" t="s">
        <v>4846</v>
      </c>
      <c r="AS5171" s="117">
        <v>3541901</v>
      </c>
      <c r="AT5171" s="117"/>
      <c r="AU5171" s="117"/>
    </row>
    <row r="5172" spans="43:47" ht="30" customHeight="1">
      <c r="AQ5172" s="117" t="s">
        <v>83</v>
      </c>
      <c r="AR5172" s="117" t="s">
        <v>4849</v>
      </c>
      <c r="AS5172" s="117">
        <v>3542008</v>
      </c>
      <c r="AT5172" s="117"/>
      <c r="AU5172" s="117"/>
    </row>
    <row r="5173" spans="43:47" ht="30" customHeight="1">
      <c r="AQ5173" s="117" t="s">
        <v>83</v>
      </c>
      <c r="AR5173" s="117" t="s">
        <v>4852</v>
      </c>
      <c r="AS5173" s="117">
        <v>3542107</v>
      </c>
      <c r="AT5173" s="117"/>
      <c r="AU5173" s="117"/>
    </row>
    <row r="5174" spans="43:47" ht="30" customHeight="1">
      <c r="AQ5174" s="117" t="s">
        <v>83</v>
      </c>
      <c r="AR5174" s="117" t="s">
        <v>4855</v>
      </c>
      <c r="AS5174" s="117">
        <v>3542206</v>
      </c>
      <c r="AT5174" s="117"/>
      <c r="AU5174" s="117"/>
    </row>
    <row r="5175" spans="43:47" ht="30" customHeight="1">
      <c r="AQ5175" s="117" t="s">
        <v>83</v>
      </c>
      <c r="AR5175" s="117" t="s">
        <v>4858</v>
      </c>
      <c r="AS5175" s="117">
        <v>3542305</v>
      </c>
      <c r="AT5175" s="117"/>
      <c r="AU5175" s="117"/>
    </row>
    <row r="5176" spans="43:47" ht="30" customHeight="1">
      <c r="AQ5176" s="117" t="s">
        <v>83</v>
      </c>
      <c r="AR5176" s="117" t="s">
        <v>4861</v>
      </c>
      <c r="AS5176" s="117">
        <v>3542404</v>
      </c>
      <c r="AT5176" s="117"/>
      <c r="AU5176" s="117"/>
    </row>
    <row r="5177" spans="43:47" ht="30" customHeight="1">
      <c r="AQ5177" s="117" t="s">
        <v>83</v>
      </c>
      <c r="AR5177" s="117" t="s">
        <v>4864</v>
      </c>
      <c r="AS5177" s="117">
        <v>3542503</v>
      </c>
      <c r="AT5177" s="117"/>
      <c r="AU5177" s="117"/>
    </row>
    <row r="5178" spans="43:47" ht="30" customHeight="1">
      <c r="AQ5178" s="117" t="s">
        <v>83</v>
      </c>
      <c r="AR5178" s="117" t="s">
        <v>4867</v>
      </c>
      <c r="AS5178" s="117">
        <v>3542602</v>
      </c>
      <c r="AT5178" s="117"/>
      <c r="AU5178" s="117"/>
    </row>
    <row r="5179" spans="43:47" ht="30" customHeight="1">
      <c r="AQ5179" s="117" t="s">
        <v>83</v>
      </c>
      <c r="AR5179" s="117" t="s">
        <v>4869</v>
      </c>
      <c r="AS5179" s="117">
        <v>3542701</v>
      </c>
      <c r="AT5179" s="117"/>
      <c r="AU5179" s="117"/>
    </row>
    <row r="5180" spans="43:47" ht="30" customHeight="1">
      <c r="AQ5180" s="117" t="s">
        <v>83</v>
      </c>
      <c r="AR5180" s="117" t="s">
        <v>4871</v>
      </c>
      <c r="AS5180" s="117">
        <v>3542800</v>
      </c>
      <c r="AT5180" s="117"/>
      <c r="AU5180" s="117"/>
    </row>
    <row r="5181" spans="43:47" ht="30" customHeight="1">
      <c r="AQ5181" s="117" t="s">
        <v>83</v>
      </c>
      <c r="AR5181" s="117" t="s">
        <v>4874</v>
      </c>
      <c r="AS5181" s="117">
        <v>3542909</v>
      </c>
      <c r="AT5181" s="117"/>
      <c r="AU5181" s="117"/>
    </row>
    <row r="5182" spans="43:47" ht="30" customHeight="1">
      <c r="AQ5182" s="117" t="s">
        <v>83</v>
      </c>
      <c r="AR5182" s="117" t="s">
        <v>4877</v>
      </c>
      <c r="AS5182" s="117">
        <v>3543006</v>
      </c>
      <c r="AT5182" s="117"/>
      <c r="AU5182" s="117"/>
    </row>
    <row r="5183" spans="43:47" ht="30" customHeight="1">
      <c r="AQ5183" s="117" t="s">
        <v>83</v>
      </c>
      <c r="AR5183" s="117" t="s">
        <v>4880</v>
      </c>
      <c r="AS5183" s="117">
        <v>3543105</v>
      </c>
      <c r="AT5183" s="117"/>
      <c r="AU5183" s="117"/>
    </row>
    <row r="5184" spans="43:47" ht="30" customHeight="1">
      <c r="AQ5184" s="117" t="s">
        <v>83</v>
      </c>
      <c r="AR5184" s="117" t="s">
        <v>4883</v>
      </c>
      <c r="AS5184" s="117">
        <v>3543204</v>
      </c>
      <c r="AT5184" s="117"/>
      <c r="AU5184" s="117"/>
    </row>
    <row r="5185" spans="43:47" ht="30" customHeight="1">
      <c r="AQ5185" s="117" t="s">
        <v>83</v>
      </c>
      <c r="AR5185" s="117" t="s">
        <v>4886</v>
      </c>
      <c r="AS5185" s="117">
        <v>3543238</v>
      </c>
      <c r="AT5185" s="117"/>
      <c r="AU5185" s="117"/>
    </row>
    <row r="5186" spans="43:47" ht="30" customHeight="1">
      <c r="AQ5186" s="117" t="s">
        <v>83</v>
      </c>
      <c r="AR5186" s="117" t="s">
        <v>4889</v>
      </c>
      <c r="AS5186" s="117">
        <v>3543253</v>
      </c>
      <c r="AT5186" s="117"/>
      <c r="AU5186" s="117"/>
    </row>
    <row r="5187" spans="43:47" ht="30" customHeight="1">
      <c r="AQ5187" s="117" t="s">
        <v>83</v>
      </c>
      <c r="AR5187" s="117" t="s">
        <v>4892</v>
      </c>
      <c r="AS5187" s="117">
        <v>3543303</v>
      </c>
      <c r="AT5187" s="117"/>
      <c r="AU5187" s="117"/>
    </row>
    <row r="5188" spans="43:47" ht="30" customHeight="1">
      <c r="AQ5188" s="117" t="s">
        <v>83</v>
      </c>
      <c r="AR5188" s="117" t="s">
        <v>4895</v>
      </c>
      <c r="AS5188" s="117">
        <v>3543402</v>
      </c>
      <c r="AT5188" s="117"/>
      <c r="AU5188" s="117"/>
    </row>
    <row r="5189" spans="43:47" ht="30" customHeight="1">
      <c r="AQ5189" s="117" t="s">
        <v>83</v>
      </c>
      <c r="AR5189" s="117" t="s">
        <v>4898</v>
      </c>
      <c r="AS5189" s="117">
        <v>3543600</v>
      </c>
      <c r="AT5189" s="117"/>
      <c r="AU5189" s="117"/>
    </row>
    <row r="5190" spans="43:47" ht="30" customHeight="1">
      <c r="AQ5190" s="117" t="s">
        <v>83</v>
      </c>
      <c r="AR5190" s="117" t="s">
        <v>4901</v>
      </c>
      <c r="AS5190" s="117">
        <v>3543709</v>
      </c>
      <c r="AT5190" s="117"/>
      <c r="AU5190" s="117"/>
    </row>
    <row r="5191" spans="43:47" ht="30" customHeight="1">
      <c r="AQ5191" s="117" t="s">
        <v>83</v>
      </c>
      <c r="AR5191" s="117" t="s">
        <v>4904</v>
      </c>
      <c r="AS5191" s="117">
        <v>3543808</v>
      </c>
      <c r="AT5191" s="117"/>
      <c r="AU5191" s="117"/>
    </row>
    <row r="5192" spans="43:47" ht="30" customHeight="1">
      <c r="AQ5192" s="117" t="s">
        <v>83</v>
      </c>
      <c r="AR5192" s="117" t="s">
        <v>1563</v>
      </c>
      <c r="AS5192" s="117">
        <v>3543907</v>
      </c>
      <c r="AT5192" s="117"/>
      <c r="AU5192" s="117"/>
    </row>
    <row r="5193" spans="43:47" ht="30" customHeight="1">
      <c r="AQ5193" s="117" t="s">
        <v>83</v>
      </c>
      <c r="AR5193" s="117" t="s">
        <v>4909</v>
      </c>
      <c r="AS5193" s="117">
        <v>3544004</v>
      </c>
      <c r="AT5193" s="117"/>
      <c r="AU5193" s="117"/>
    </row>
    <row r="5194" spans="43:47" ht="30" customHeight="1">
      <c r="AQ5194" s="117" t="s">
        <v>83</v>
      </c>
      <c r="AR5194" s="117" t="s">
        <v>4912</v>
      </c>
      <c r="AS5194" s="117">
        <v>3544103</v>
      </c>
      <c r="AT5194" s="117"/>
      <c r="AU5194" s="117"/>
    </row>
    <row r="5195" spans="43:47" ht="30" customHeight="1">
      <c r="AQ5195" s="117" t="s">
        <v>83</v>
      </c>
      <c r="AR5195" s="117" t="s">
        <v>4915</v>
      </c>
      <c r="AS5195" s="117">
        <v>3544202</v>
      </c>
      <c r="AT5195" s="117"/>
      <c r="AU5195" s="117"/>
    </row>
    <row r="5196" spans="43:47" ht="30" customHeight="1">
      <c r="AQ5196" s="117" t="s">
        <v>83</v>
      </c>
      <c r="AR5196" s="117" t="s">
        <v>4917</v>
      </c>
      <c r="AS5196" s="117">
        <v>3543501</v>
      </c>
      <c r="AT5196" s="117"/>
      <c r="AU5196" s="117"/>
    </row>
    <row r="5197" spans="43:47" ht="30" customHeight="1">
      <c r="AQ5197" s="117" t="s">
        <v>83</v>
      </c>
      <c r="AR5197" s="117" t="s">
        <v>4919</v>
      </c>
      <c r="AS5197" s="117">
        <v>3544251</v>
      </c>
      <c r="AT5197" s="117"/>
      <c r="AU5197" s="117"/>
    </row>
    <row r="5198" spans="43:47" ht="30" customHeight="1">
      <c r="AQ5198" s="117" t="s">
        <v>83</v>
      </c>
      <c r="AR5198" s="117" t="s">
        <v>4921</v>
      </c>
      <c r="AS5198" s="117">
        <v>3544301</v>
      </c>
      <c r="AT5198" s="117"/>
      <c r="AU5198" s="117"/>
    </row>
    <row r="5199" spans="43:47" ht="30" customHeight="1">
      <c r="AQ5199" s="117" t="s">
        <v>83</v>
      </c>
      <c r="AR5199" s="117" t="s">
        <v>4923</v>
      </c>
      <c r="AS5199" s="117">
        <v>3544400</v>
      </c>
      <c r="AT5199" s="117"/>
      <c r="AU5199" s="117"/>
    </row>
    <row r="5200" spans="43:47" ht="30" customHeight="1">
      <c r="AQ5200" s="117" t="s">
        <v>83</v>
      </c>
      <c r="AR5200" s="117" t="s">
        <v>4925</v>
      </c>
      <c r="AS5200" s="117">
        <v>3544509</v>
      </c>
      <c r="AT5200" s="117"/>
      <c r="AU5200" s="117"/>
    </row>
    <row r="5201" spans="43:47" ht="30" customHeight="1">
      <c r="AQ5201" s="117" t="s">
        <v>83</v>
      </c>
      <c r="AR5201" s="117" t="s">
        <v>4927</v>
      </c>
      <c r="AS5201" s="117">
        <v>3544608</v>
      </c>
      <c r="AT5201" s="117"/>
      <c r="AU5201" s="117"/>
    </row>
    <row r="5202" spans="43:47" ht="30" customHeight="1">
      <c r="AQ5202" s="117" t="s">
        <v>83</v>
      </c>
      <c r="AR5202" s="117" t="s">
        <v>4929</v>
      </c>
      <c r="AS5202" s="117">
        <v>3544707</v>
      </c>
      <c r="AT5202" s="117"/>
      <c r="AU5202" s="117"/>
    </row>
    <row r="5203" spans="43:47" ht="30" customHeight="1">
      <c r="AQ5203" s="117" t="s">
        <v>83</v>
      </c>
      <c r="AR5203" s="117" t="s">
        <v>4931</v>
      </c>
      <c r="AS5203" s="117">
        <v>3544806</v>
      </c>
      <c r="AT5203" s="117"/>
      <c r="AU5203" s="117"/>
    </row>
    <row r="5204" spans="43:47" ht="30" customHeight="1">
      <c r="AQ5204" s="117" t="s">
        <v>83</v>
      </c>
      <c r="AR5204" s="117" t="s">
        <v>4933</v>
      </c>
      <c r="AS5204" s="117">
        <v>3544905</v>
      </c>
      <c r="AT5204" s="117"/>
      <c r="AU5204" s="117"/>
    </row>
    <row r="5205" spans="43:47" ht="30" customHeight="1">
      <c r="AQ5205" s="117" t="s">
        <v>83</v>
      </c>
      <c r="AR5205" s="117" t="s">
        <v>4935</v>
      </c>
      <c r="AS5205" s="117">
        <v>3545001</v>
      </c>
      <c r="AT5205" s="117"/>
      <c r="AU5205" s="117"/>
    </row>
    <row r="5206" spans="43:47" ht="30" customHeight="1">
      <c r="AQ5206" s="117" t="s">
        <v>83</v>
      </c>
      <c r="AR5206" s="117" t="s">
        <v>4937</v>
      </c>
      <c r="AS5206" s="117">
        <v>3545100</v>
      </c>
      <c r="AT5206" s="117"/>
      <c r="AU5206" s="117"/>
    </row>
    <row r="5207" spans="43:47" ht="30" customHeight="1">
      <c r="AQ5207" s="117" t="s">
        <v>83</v>
      </c>
      <c r="AR5207" s="117" t="s">
        <v>3730</v>
      </c>
      <c r="AS5207" s="117">
        <v>3545159</v>
      </c>
      <c r="AT5207" s="117"/>
      <c r="AU5207" s="117"/>
    </row>
    <row r="5208" spans="43:47" ht="30" customHeight="1">
      <c r="AQ5208" s="117" t="s">
        <v>83</v>
      </c>
      <c r="AR5208" s="117" t="s">
        <v>4940</v>
      </c>
      <c r="AS5208" s="117">
        <v>3545209</v>
      </c>
      <c r="AT5208" s="117"/>
      <c r="AU5208" s="117"/>
    </row>
    <row r="5209" spans="43:47" ht="30" customHeight="1">
      <c r="AQ5209" s="117" t="s">
        <v>83</v>
      </c>
      <c r="AR5209" s="117" t="s">
        <v>4942</v>
      </c>
      <c r="AS5209" s="117">
        <v>3545308</v>
      </c>
      <c r="AT5209" s="117"/>
      <c r="AU5209" s="117"/>
    </row>
    <row r="5210" spans="43:47" ht="30" customHeight="1">
      <c r="AQ5210" s="117" t="s">
        <v>83</v>
      </c>
      <c r="AR5210" s="117" t="s">
        <v>4944</v>
      </c>
      <c r="AS5210" s="117">
        <v>3545407</v>
      </c>
      <c r="AT5210" s="117"/>
      <c r="AU5210" s="117"/>
    </row>
    <row r="5211" spans="43:47" ht="30" customHeight="1">
      <c r="AQ5211" s="117" t="s">
        <v>83</v>
      </c>
      <c r="AR5211" s="117" t="s">
        <v>4946</v>
      </c>
      <c r="AS5211" s="117">
        <v>3545506</v>
      </c>
      <c r="AT5211" s="117"/>
      <c r="AU5211" s="117"/>
    </row>
    <row r="5212" spans="43:47" ht="30" customHeight="1">
      <c r="AQ5212" s="117" t="s">
        <v>83</v>
      </c>
      <c r="AR5212" s="117" t="s">
        <v>4948</v>
      </c>
      <c r="AS5212" s="117">
        <v>3545605</v>
      </c>
      <c r="AT5212" s="117"/>
      <c r="AU5212" s="117"/>
    </row>
    <row r="5213" spans="43:47" ht="30" customHeight="1">
      <c r="AQ5213" s="117" t="s">
        <v>83</v>
      </c>
      <c r="AR5213" s="117" t="s">
        <v>4950</v>
      </c>
      <c r="AS5213" s="117">
        <v>3545704</v>
      </c>
      <c r="AT5213" s="117"/>
      <c r="AU5213" s="117"/>
    </row>
    <row r="5214" spans="43:47" ht="30" customHeight="1">
      <c r="AQ5214" s="117" t="s">
        <v>83</v>
      </c>
      <c r="AR5214" s="117" t="s">
        <v>4952</v>
      </c>
      <c r="AS5214" s="117">
        <v>3545803</v>
      </c>
      <c r="AT5214" s="117"/>
      <c r="AU5214" s="117"/>
    </row>
    <row r="5215" spans="43:47" ht="30" customHeight="1">
      <c r="AQ5215" s="117" t="s">
        <v>83</v>
      </c>
      <c r="AR5215" s="117" t="s">
        <v>4954</v>
      </c>
      <c r="AS5215" s="117">
        <v>3546009</v>
      </c>
      <c r="AT5215" s="117"/>
      <c r="AU5215" s="117"/>
    </row>
    <row r="5216" spans="43:47" ht="30" customHeight="1">
      <c r="AQ5216" s="117" t="s">
        <v>83</v>
      </c>
      <c r="AR5216" s="117" t="s">
        <v>4956</v>
      </c>
      <c r="AS5216" s="117">
        <v>3546108</v>
      </c>
      <c r="AT5216" s="117"/>
      <c r="AU5216" s="117"/>
    </row>
    <row r="5217" spans="43:47" ht="30" customHeight="1">
      <c r="AQ5217" s="117" t="s">
        <v>83</v>
      </c>
      <c r="AR5217" s="117" t="s">
        <v>4958</v>
      </c>
      <c r="AS5217" s="117">
        <v>3546207</v>
      </c>
      <c r="AT5217" s="117"/>
      <c r="AU5217" s="117"/>
    </row>
    <row r="5218" spans="43:47" ht="30" customHeight="1">
      <c r="AQ5218" s="117" t="s">
        <v>83</v>
      </c>
      <c r="AR5218" s="117" t="s">
        <v>4960</v>
      </c>
      <c r="AS5218" s="117">
        <v>3546256</v>
      </c>
      <c r="AT5218" s="117"/>
      <c r="AU5218" s="117"/>
    </row>
    <row r="5219" spans="43:47" ht="30" customHeight="1">
      <c r="AQ5219" s="117" t="s">
        <v>83</v>
      </c>
      <c r="AR5219" s="117" t="s">
        <v>4962</v>
      </c>
      <c r="AS5219" s="117">
        <v>3546306</v>
      </c>
      <c r="AT5219" s="117"/>
      <c r="AU5219" s="117"/>
    </row>
    <row r="5220" spans="43:47" ht="30" customHeight="1">
      <c r="AQ5220" s="117" t="s">
        <v>83</v>
      </c>
      <c r="AR5220" s="117" t="s">
        <v>4964</v>
      </c>
      <c r="AS5220" s="117">
        <v>3546405</v>
      </c>
      <c r="AT5220" s="117"/>
      <c r="AU5220" s="117"/>
    </row>
    <row r="5221" spans="43:47" ht="30" customHeight="1">
      <c r="AQ5221" s="117" t="s">
        <v>83</v>
      </c>
      <c r="AR5221" s="117" t="s">
        <v>4966</v>
      </c>
      <c r="AS5221" s="117">
        <v>3546504</v>
      </c>
      <c r="AT5221" s="117"/>
      <c r="AU5221" s="117"/>
    </row>
    <row r="5222" spans="43:47" ht="30" customHeight="1">
      <c r="AQ5222" s="117" t="s">
        <v>83</v>
      </c>
      <c r="AR5222" s="117" t="s">
        <v>4968</v>
      </c>
      <c r="AS5222" s="117">
        <v>3546603</v>
      </c>
      <c r="AT5222" s="117"/>
      <c r="AU5222" s="117"/>
    </row>
    <row r="5223" spans="43:47" ht="30" customHeight="1">
      <c r="AQ5223" s="117" t="s">
        <v>83</v>
      </c>
      <c r="AR5223" s="117" t="s">
        <v>4970</v>
      </c>
      <c r="AS5223" s="117">
        <v>3546702</v>
      </c>
      <c r="AT5223" s="117"/>
      <c r="AU5223" s="117"/>
    </row>
    <row r="5224" spans="43:47" ht="30" customHeight="1">
      <c r="AQ5224" s="117" t="s">
        <v>83</v>
      </c>
      <c r="AR5224" s="117" t="s">
        <v>3530</v>
      </c>
      <c r="AS5224" s="117">
        <v>3546801</v>
      </c>
      <c r="AT5224" s="117"/>
      <c r="AU5224" s="117"/>
    </row>
    <row r="5225" spans="43:47" ht="30" customHeight="1">
      <c r="AQ5225" s="117" t="s">
        <v>83</v>
      </c>
      <c r="AR5225" s="117" t="s">
        <v>4293</v>
      </c>
      <c r="AS5225" s="117">
        <v>3546900</v>
      </c>
      <c r="AT5225" s="117"/>
      <c r="AU5225" s="117"/>
    </row>
    <row r="5226" spans="43:47" ht="30" customHeight="1">
      <c r="AQ5226" s="117" t="s">
        <v>83</v>
      </c>
      <c r="AR5226" s="117" t="s">
        <v>4973</v>
      </c>
      <c r="AS5226" s="117">
        <v>3547007</v>
      </c>
      <c r="AT5226" s="117"/>
      <c r="AU5226" s="117"/>
    </row>
    <row r="5227" spans="43:47" ht="30" customHeight="1">
      <c r="AQ5227" s="117" t="s">
        <v>83</v>
      </c>
      <c r="AR5227" s="117" t="s">
        <v>4975</v>
      </c>
      <c r="AS5227" s="117">
        <v>3547106</v>
      </c>
      <c r="AT5227" s="117"/>
      <c r="AU5227" s="117"/>
    </row>
    <row r="5228" spans="43:47" ht="30" customHeight="1">
      <c r="AQ5228" s="117" t="s">
        <v>83</v>
      </c>
      <c r="AR5228" s="117" t="s">
        <v>4977</v>
      </c>
      <c r="AS5228" s="117">
        <v>3547502</v>
      </c>
      <c r="AT5228" s="117"/>
      <c r="AU5228" s="117"/>
    </row>
    <row r="5229" spans="43:47" ht="30" customHeight="1">
      <c r="AQ5229" s="117" t="s">
        <v>83</v>
      </c>
      <c r="AR5229" s="117" t="s">
        <v>4979</v>
      </c>
      <c r="AS5229" s="117">
        <v>3547403</v>
      </c>
      <c r="AT5229" s="117"/>
      <c r="AU5229" s="117"/>
    </row>
    <row r="5230" spans="43:47" ht="30" customHeight="1">
      <c r="AQ5230" s="117" t="s">
        <v>83</v>
      </c>
      <c r="AR5230" s="117" t="s">
        <v>4981</v>
      </c>
      <c r="AS5230" s="117">
        <v>3547601</v>
      </c>
      <c r="AT5230" s="117"/>
      <c r="AU5230" s="117"/>
    </row>
    <row r="5231" spans="43:47" ht="30" customHeight="1">
      <c r="AQ5231" s="117" t="s">
        <v>83</v>
      </c>
      <c r="AR5231" s="117" t="s">
        <v>4983</v>
      </c>
      <c r="AS5231" s="117">
        <v>3547650</v>
      </c>
      <c r="AT5231" s="117"/>
      <c r="AU5231" s="117"/>
    </row>
    <row r="5232" spans="43:47" ht="30" customHeight="1">
      <c r="AQ5232" s="117" t="s">
        <v>83</v>
      </c>
      <c r="AR5232" s="117" t="s">
        <v>4985</v>
      </c>
      <c r="AS5232" s="117">
        <v>3547205</v>
      </c>
      <c r="AT5232" s="117"/>
      <c r="AU5232" s="117"/>
    </row>
    <row r="5233" spans="43:47" ht="30" customHeight="1">
      <c r="AQ5233" s="117" t="s">
        <v>83</v>
      </c>
      <c r="AR5233" s="117" t="s">
        <v>4987</v>
      </c>
      <c r="AS5233" s="117">
        <v>3547304</v>
      </c>
      <c r="AT5233" s="117"/>
      <c r="AU5233" s="117"/>
    </row>
    <row r="5234" spans="43:47" ht="30" customHeight="1">
      <c r="AQ5234" s="117" t="s">
        <v>83</v>
      </c>
      <c r="AR5234" s="117" t="s">
        <v>4989</v>
      </c>
      <c r="AS5234" s="117">
        <v>3547700</v>
      </c>
      <c r="AT5234" s="117"/>
      <c r="AU5234" s="117"/>
    </row>
    <row r="5235" spans="43:47" ht="30" customHeight="1">
      <c r="AQ5235" s="117" t="s">
        <v>83</v>
      </c>
      <c r="AR5235" s="117" t="s">
        <v>3228</v>
      </c>
      <c r="AS5235" s="117">
        <v>3547809</v>
      </c>
      <c r="AT5235" s="117"/>
      <c r="AU5235" s="117"/>
    </row>
    <row r="5236" spans="43:47" ht="30" customHeight="1">
      <c r="AQ5236" s="117" t="s">
        <v>83</v>
      </c>
      <c r="AR5236" s="117" t="s">
        <v>4991</v>
      </c>
      <c r="AS5236" s="117">
        <v>3547908</v>
      </c>
      <c r="AT5236" s="117"/>
      <c r="AU5236" s="117"/>
    </row>
    <row r="5237" spans="43:47" ht="30" customHeight="1">
      <c r="AQ5237" s="117" t="s">
        <v>83</v>
      </c>
      <c r="AR5237" s="117" t="s">
        <v>4993</v>
      </c>
      <c r="AS5237" s="117">
        <v>3548005</v>
      </c>
      <c r="AT5237" s="117"/>
      <c r="AU5237" s="117"/>
    </row>
    <row r="5238" spans="43:47" ht="30" customHeight="1">
      <c r="AQ5238" s="117" t="s">
        <v>83</v>
      </c>
      <c r="AR5238" s="117" t="s">
        <v>4995</v>
      </c>
      <c r="AS5238" s="117">
        <v>3548054</v>
      </c>
      <c r="AT5238" s="117"/>
      <c r="AU5238" s="117"/>
    </row>
    <row r="5239" spans="43:47" ht="30" customHeight="1">
      <c r="AQ5239" s="117" t="s">
        <v>83</v>
      </c>
      <c r="AR5239" s="117" t="s">
        <v>4997</v>
      </c>
      <c r="AS5239" s="117">
        <v>3548104</v>
      </c>
      <c r="AT5239" s="117"/>
      <c r="AU5239" s="117"/>
    </row>
    <row r="5240" spans="43:47" ht="30" customHeight="1">
      <c r="AQ5240" s="117" t="s">
        <v>83</v>
      </c>
      <c r="AR5240" s="117" t="s">
        <v>4999</v>
      </c>
      <c r="AS5240" s="117">
        <v>3548203</v>
      </c>
      <c r="AT5240" s="117"/>
      <c r="AU5240" s="117"/>
    </row>
    <row r="5241" spans="43:47" ht="30" customHeight="1">
      <c r="AQ5241" s="117" t="s">
        <v>83</v>
      </c>
      <c r="AR5241" s="117" t="s">
        <v>5001</v>
      </c>
      <c r="AS5241" s="117">
        <v>3548302</v>
      </c>
      <c r="AT5241" s="117"/>
      <c r="AU5241" s="117"/>
    </row>
    <row r="5242" spans="43:47" ht="30" customHeight="1">
      <c r="AQ5242" s="117" t="s">
        <v>83</v>
      </c>
      <c r="AR5242" s="117" t="s">
        <v>5003</v>
      </c>
      <c r="AS5242" s="117">
        <v>3548401</v>
      </c>
      <c r="AT5242" s="117"/>
      <c r="AU5242" s="117"/>
    </row>
    <row r="5243" spans="43:47" ht="30" customHeight="1">
      <c r="AQ5243" s="117" t="s">
        <v>83</v>
      </c>
      <c r="AR5243" s="117" t="s">
        <v>5005</v>
      </c>
      <c r="AS5243" s="117">
        <v>3548500</v>
      </c>
      <c r="AT5243" s="117"/>
      <c r="AU5243" s="117"/>
    </row>
    <row r="5244" spans="43:47" ht="30" customHeight="1">
      <c r="AQ5244" s="117" t="s">
        <v>83</v>
      </c>
      <c r="AR5244" s="117" t="s">
        <v>5007</v>
      </c>
      <c r="AS5244" s="117">
        <v>3548609</v>
      </c>
      <c r="AT5244" s="117"/>
      <c r="AU5244" s="117"/>
    </row>
    <row r="5245" spans="43:47" ht="30" customHeight="1">
      <c r="AQ5245" s="117" t="s">
        <v>83</v>
      </c>
      <c r="AR5245" s="117" t="s">
        <v>5009</v>
      </c>
      <c r="AS5245" s="117">
        <v>3548708</v>
      </c>
      <c r="AT5245" s="117"/>
      <c r="AU5245" s="117"/>
    </row>
    <row r="5246" spans="43:47" ht="30" customHeight="1">
      <c r="AQ5246" s="117" t="s">
        <v>83</v>
      </c>
      <c r="AR5246" s="117" t="s">
        <v>5011</v>
      </c>
      <c r="AS5246" s="117">
        <v>3548807</v>
      </c>
      <c r="AT5246" s="117"/>
      <c r="AU5246" s="117"/>
    </row>
    <row r="5247" spans="43:47" ht="30" customHeight="1">
      <c r="AQ5247" s="117" t="s">
        <v>83</v>
      </c>
      <c r="AR5247" s="117" t="s">
        <v>3820</v>
      </c>
      <c r="AS5247" s="117">
        <v>3548906</v>
      </c>
      <c r="AT5247" s="117"/>
      <c r="AU5247" s="117"/>
    </row>
    <row r="5248" spans="43:47" ht="30" customHeight="1">
      <c r="AQ5248" s="117" t="s">
        <v>83</v>
      </c>
      <c r="AR5248" s="117" t="s">
        <v>1628</v>
      </c>
      <c r="AS5248" s="117">
        <v>3549003</v>
      </c>
      <c r="AT5248" s="117"/>
      <c r="AU5248" s="117"/>
    </row>
    <row r="5249" spans="43:47" ht="30" customHeight="1">
      <c r="AQ5249" s="117" t="s">
        <v>83</v>
      </c>
      <c r="AR5249" s="117" t="s">
        <v>5015</v>
      </c>
      <c r="AS5249" s="117">
        <v>3549102</v>
      </c>
      <c r="AT5249" s="117"/>
      <c r="AU5249" s="117"/>
    </row>
    <row r="5250" spans="43:47" ht="30" customHeight="1">
      <c r="AQ5250" s="117" t="s">
        <v>83</v>
      </c>
      <c r="AR5250" s="117" t="s">
        <v>5017</v>
      </c>
      <c r="AS5250" s="117">
        <v>3549201</v>
      </c>
      <c r="AT5250" s="117"/>
      <c r="AU5250" s="117"/>
    </row>
    <row r="5251" spans="43:47" ht="30" customHeight="1">
      <c r="AQ5251" s="117" t="s">
        <v>83</v>
      </c>
      <c r="AR5251" s="117" t="s">
        <v>5019</v>
      </c>
      <c r="AS5251" s="117">
        <v>3549250</v>
      </c>
      <c r="AT5251" s="117"/>
      <c r="AU5251" s="117"/>
    </row>
    <row r="5252" spans="43:47" ht="30" customHeight="1">
      <c r="AQ5252" s="117" t="s">
        <v>83</v>
      </c>
      <c r="AR5252" s="117" t="s">
        <v>5021</v>
      </c>
      <c r="AS5252" s="117">
        <v>3549300</v>
      </c>
      <c r="AT5252" s="117"/>
      <c r="AU5252" s="117"/>
    </row>
    <row r="5253" spans="43:47" ht="30" customHeight="1">
      <c r="AQ5253" s="117" t="s">
        <v>83</v>
      </c>
      <c r="AR5253" s="117" t="s">
        <v>5023</v>
      </c>
      <c r="AS5253" s="117">
        <v>3549409</v>
      </c>
      <c r="AT5253" s="117"/>
      <c r="AU5253" s="117"/>
    </row>
    <row r="5254" spans="43:47" ht="30" customHeight="1">
      <c r="AQ5254" s="117" t="s">
        <v>83</v>
      </c>
      <c r="AR5254" s="117" t="s">
        <v>5025</v>
      </c>
      <c r="AS5254" s="117">
        <v>3549508</v>
      </c>
      <c r="AT5254" s="117"/>
      <c r="AU5254" s="117"/>
    </row>
    <row r="5255" spans="43:47" ht="30" customHeight="1">
      <c r="AQ5255" s="117" t="s">
        <v>83</v>
      </c>
      <c r="AR5255" s="117" t="s">
        <v>5027</v>
      </c>
      <c r="AS5255" s="117">
        <v>3549607</v>
      </c>
      <c r="AT5255" s="117"/>
      <c r="AU5255" s="117"/>
    </row>
    <row r="5256" spans="43:47" ht="30" customHeight="1">
      <c r="AQ5256" s="117" t="s">
        <v>83</v>
      </c>
      <c r="AR5256" s="117" t="s">
        <v>5029</v>
      </c>
      <c r="AS5256" s="117">
        <v>3549706</v>
      </c>
      <c r="AT5256" s="117"/>
      <c r="AU5256" s="117"/>
    </row>
    <row r="5257" spans="43:47" ht="30" customHeight="1">
      <c r="AQ5257" s="117" t="s">
        <v>83</v>
      </c>
      <c r="AR5257" s="117" t="s">
        <v>5031</v>
      </c>
      <c r="AS5257" s="117">
        <v>3549805</v>
      </c>
      <c r="AT5257" s="117"/>
      <c r="AU5257" s="117"/>
    </row>
    <row r="5258" spans="43:47" ht="30" customHeight="1">
      <c r="AQ5258" s="117" t="s">
        <v>83</v>
      </c>
      <c r="AR5258" s="117" t="s">
        <v>5033</v>
      </c>
      <c r="AS5258" s="117">
        <v>3549904</v>
      </c>
      <c r="AT5258" s="117"/>
      <c r="AU5258" s="117"/>
    </row>
    <row r="5259" spans="43:47" ht="30" customHeight="1">
      <c r="AQ5259" s="117" t="s">
        <v>83</v>
      </c>
      <c r="AR5259" s="117" t="s">
        <v>5035</v>
      </c>
      <c r="AS5259" s="117">
        <v>3549953</v>
      </c>
      <c r="AT5259" s="117"/>
      <c r="AU5259" s="117"/>
    </row>
    <row r="5260" spans="43:47" ht="30" customHeight="1">
      <c r="AQ5260" s="117" t="s">
        <v>83</v>
      </c>
      <c r="AR5260" s="117" t="s">
        <v>5037</v>
      </c>
      <c r="AS5260" s="117">
        <v>3550001</v>
      </c>
      <c r="AT5260" s="117"/>
      <c r="AU5260" s="117"/>
    </row>
    <row r="5261" spans="43:47" ht="30" customHeight="1">
      <c r="AQ5261" s="117" t="s">
        <v>83</v>
      </c>
      <c r="AR5261" s="117" t="s">
        <v>5039</v>
      </c>
      <c r="AS5261" s="117">
        <v>3550100</v>
      </c>
      <c r="AT5261" s="117"/>
      <c r="AU5261" s="117"/>
    </row>
    <row r="5262" spans="43:47" ht="30" customHeight="1">
      <c r="AQ5262" s="117" t="s">
        <v>83</v>
      </c>
      <c r="AR5262" s="117" t="s">
        <v>5041</v>
      </c>
      <c r="AS5262" s="117">
        <v>3550209</v>
      </c>
      <c r="AT5262" s="117"/>
      <c r="AU5262" s="117"/>
    </row>
    <row r="5263" spans="43:47" ht="30" customHeight="1">
      <c r="AQ5263" s="117" t="s">
        <v>83</v>
      </c>
      <c r="AR5263" s="117" t="s">
        <v>5043</v>
      </c>
      <c r="AS5263" s="117">
        <v>3550308</v>
      </c>
      <c r="AT5263" s="117"/>
      <c r="AU5263" s="117"/>
    </row>
    <row r="5264" spans="43:47" ht="30" customHeight="1">
      <c r="AQ5264" s="117" t="s">
        <v>83</v>
      </c>
      <c r="AR5264" s="117" t="s">
        <v>2774</v>
      </c>
      <c r="AS5264" s="117">
        <v>3550407</v>
      </c>
      <c r="AT5264" s="117"/>
      <c r="AU5264" s="117"/>
    </row>
    <row r="5265" spans="43:47" ht="30" customHeight="1">
      <c r="AQ5265" s="117" t="s">
        <v>83</v>
      </c>
      <c r="AR5265" s="117" t="s">
        <v>5046</v>
      </c>
      <c r="AS5265" s="117">
        <v>3550506</v>
      </c>
      <c r="AT5265" s="117"/>
      <c r="AU5265" s="117"/>
    </row>
    <row r="5266" spans="43:47" ht="30" customHeight="1">
      <c r="AQ5266" s="117" t="s">
        <v>83</v>
      </c>
      <c r="AR5266" s="117" t="s">
        <v>5048</v>
      </c>
      <c r="AS5266" s="117">
        <v>3550605</v>
      </c>
      <c r="AT5266" s="117"/>
      <c r="AU5266" s="117"/>
    </row>
    <row r="5267" spans="43:47" ht="30" customHeight="1">
      <c r="AQ5267" s="117" t="s">
        <v>83</v>
      </c>
      <c r="AR5267" s="117" t="s">
        <v>2090</v>
      </c>
      <c r="AS5267" s="117">
        <v>3550704</v>
      </c>
      <c r="AT5267" s="117"/>
      <c r="AU5267" s="117"/>
    </row>
    <row r="5268" spans="43:47" ht="30" customHeight="1">
      <c r="AQ5268" s="117" t="s">
        <v>83</v>
      </c>
      <c r="AR5268" s="117" t="s">
        <v>5051</v>
      </c>
      <c r="AS5268" s="117">
        <v>3550803</v>
      </c>
      <c r="AT5268" s="117"/>
      <c r="AU5268" s="117"/>
    </row>
    <row r="5269" spans="43:47" ht="30" customHeight="1">
      <c r="AQ5269" s="117" t="s">
        <v>83</v>
      </c>
      <c r="AR5269" s="117" t="s">
        <v>3696</v>
      </c>
      <c r="AS5269" s="117">
        <v>3550902</v>
      </c>
      <c r="AT5269" s="117"/>
      <c r="AU5269" s="117"/>
    </row>
    <row r="5270" spans="43:47" ht="30" customHeight="1">
      <c r="AQ5270" s="117" t="s">
        <v>83</v>
      </c>
      <c r="AR5270" s="117" t="s">
        <v>2820</v>
      </c>
      <c r="AS5270" s="117">
        <v>3551009</v>
      </c>
      <c r="AT5270" s="117"/>
      <c r="AU5270" s="117"/>
    </row>
    <row r="5271" spans="43:47" ht="30" customHeight="1">
      <c r="AQ5271" s="117" t="s">
        <v>83</v>
      </c>
      <c r="AR5271" s="117" t="s">
        <v>5055</v>
      </c>
      <c r="AS5271" s="117">
        <v>3551108</v>
      </c>
      <c r="AT5271" s="117"/>
      <c r="AU5271" s="117"/>
    </row>
    <row r="5272" spans="43:47" ht="30" customHeight="1">
      <c r="AQ5272" s="117" t="s">
        <v>83</v>
      </c>
      <c r="AR5272" s="117" t="s">
        <v>5057</v>
      </c>
      <c r="AS5272" s="117">
        <v>3551207</v>
      </c>
      <c r="AT5272" s="117"/>
      <c r="AU5272" s="117"/>
    </row>
    <row r="5273" spans="43:47" ht="30" customHeight="1">
      <c r="AQ5273" s="117" t="s">
        <v>83</v>
      </c>
      <c r="AR5273" s="117" t="s">
        <v>5059</v>
      </c>
      <c r="AS5273" s="117">
        <v>3551306</v>
      </c>
      <c r="AT5273" s="117"/>
      <c r="AU5273" s="117"/>
    </row>
    <row r="5274" spans="43:47" ht="30" customHeight="1">
      <c r="AQ5274" s="117" t="s">
        <v>83</v>
      </c>
      <c r="AR5274" s="117" t="s">
        <v>5061</v>
      </c>
      <c r="AS5274" s="117">
        <v>3551405</v>
      </c>
      <c r="AT5274" s="117"/>
      <c r="AU5274" s="117"/>
    </row>
    <row r="5275" spans="43:47" ht="30" customHeight="1">
      <c r="AQ5275" s="117" t="s">
        <v>83</v>
      </c>
      <c r="AR5275" s="117" t="s">
        <v>5063</v>
      </c>
      <c r="AS5275" s="117">
        <v>3551603</v>
      </c>
      <c r="AT5275" s="117"/>
      <c r="AU5275" s="117"/>
    </row>
    <row r="5276" spans="43:47" ht="30" customHeight="1">
      <c r="AQ5276" s="117" t="s">
        <v>83</v>
      </c>
      <c r="AR5276" s="117" t="s">
        <v>5065</v>
      </c>
      <c r="AS5276" s="117">
        <v>3551504</v>
      </c>
      <c r="AT5276" s="117"/>
      <c r="AU5276" s="117"/>
    </row>
    <row r="5277" spans="43:47" ht="30" customHeight="1">
      <c r="AQ5277" s="117" t="s">
        <v>83</v>
      </c>
      <c r="AR5277" s="117" t="s">
        <v>3533</v>
      </c>
      <c r="AS5277" s="117">
        <v>3551702</v>
      </c>
      <c r="AT5277" s="117"/>
      <c r="AU5277" s="117"/>
    </row>
    <row r="5278" spans="43:47" ht="30" customHeight="1">
      <c r="AQ5278" s="117" t="s">
        <v>83</v>
      </c>
      <c r="AR5278" s="117" t="s">
        <v>5068</v>
      </c>
      <c r="AS5278" s="117">
        <v>3551801</v>
      </c>
      <c r="AT5278" s="117"/>
      <c r="AU5278" s="117"/>
    </row>
    <row r="5279" spans="43:47" ht="30" customHeight="1">
      <c r="AQ5279" s="117" t="s">
        <v>83</v>
      </c>
      <c r="AR5279" s="117" t="s">
        <v>5070</v>
      </c>
      <c r="AS5279" s="117">
        <v>3551900</v>
      </c>
      <c r="AT5279" s="117"/>
      <c r="AU5279" s="117"/>
    </row>
    <row r="5280" spans="43:47" ht="30" customHeight="1">
      <c r="AQ5280" s="117" t="s">
        <v>83</v>
      </c>
      <c r="AR5280" s="117" t="s">
        <v>5072</v>
      </c>
      <c r="AS5280" s="117">
        <v>3552007</v>
      </c>
      <c r="AT5280" s="117"/>
      <c r="AU5280" s="117"/>
    </row>
    <row r="5281" spans="43:47" ht="30" customHeight="1">
      <c r="AQ5281" s="117" t="s">
        <v>83</v>
      </c>
      <c r="AR5281" s="117" t="s">
        <v>5074</v>
      </c>
      <c r="AS5281" s="117">
        <v>3552106</v>
      </c>
      <c r="AT5281" s="117"/>
      <c r="AU5281" s="117"/>
    </row>
    <row r="5282" spans="43:47" ht="30" customHeight="1">
      <c r="AQ5282" s="117" t="s">
        <v>83</v>
      </c>
      <c r="AR5282" s="117" t="s">
        <v>5076</v>
      </c>
      <c r="AS5282" s="117">
        <v>3552205</v>
      </c>
      <c r="AT5282" s="117"/>
      <c r="AU5282" s="117"/>
    </row>
    <row r="5283" spans="43:47" ht="30" customHeight="1">
      <c r="AQ5283" s="117" t="s">
        <v>83</v>
      </c>
      <c r="AR5283" s="117" t="s">
        <v>5078</v>
      </c>
      <c r="AS5283" s="117">
        <v>3552304</v>
      </c>
      <c r="AT5283" s="117"/>
      <c r="AU5283" s="117"/>
    </row>
    <row r="5284" spans="43:47" ht="30" customHeight="1">
      <c r="AQ5284" s="117" t="s">
        <v>83</v>
      </c>
      <c r="AR5284" s="117" t="s">
        <v>5080</v>
      </c>
      <c r="AS5284" s="117">
        <v>3552403</v>
      </c>
      <c r="AT5284" s="117"/>
      <c r="AU5284" s="117"/>
    </row>
    <row r="5285" spans="43:47" ht="30" customHeight="1">
      <c r="AQ5285" s="117" t="s">
        <v>83</v>
      </c>
      <c r="AR5285" s="117" t="s">
        <v>5082</v>
      </c>
      <c r="AS5285" s="117">
        <v>3552551</v>
      </c>
      <c r="AT5285" s="117"/>
      <c r="AU5285" s="117"/>
    </row>
    <row r="5286" spans="43:47" ht="30" customHeight="1">
      <c r="AQ5286" s="117" t="s">
        <v>83</v>
      </c>
      <c r="AR5286" s="117" t="s">
        <v>5084</v>
      </c>
      <c r="AS5286" s="117">
        <v>3552502</v>
      </c>
      <c r="AT5286" s="117"/>
      <c r="AU5286" s="117"/>
    </row>
    <row r="5287" spans="43:47" ht="30" customHeight="1">
      <c r="AQ5287" s="117" t="s">
        <v>83</v>
      </c>
      <c r="AR5287" s="117" t="s">
        <v>5086</v>
      </c>
      <c r="AS5287" s="117">
        <v>3552601</v>
      </c>
      <c r="AT5287" s="117"/>
      <c r="AU5287" s="117"/>
    </row>
    <row r="5288" spans="43:47" ht="30" customHeight="1">
      <c r="AQ5288" s="117" t="s">
        <v>83</v>
      </c>
      <c r="AR5288" s="117" t="s">
        <v>1359</v>
      </c>
      <c r="AS5288" s="117">
        <v>3552700</v>
      </c>
      <c r="AT5288" s="117"/>
      <c r="AU5288" s="117"/>
    </row>
    <row r="5289" spans="43:47" ht="30" customHeight="1">
      <c r="AQ5289" s="117" t="s">
        <v>83</v>
      </c>
      <c r="AR5289" s="117" t="s">
        <v>5089</v>
      </c>
      <c r="AS5289" s="117">
        <v>3552809</v>
      </c>
      <c r="AT5289" s="117"/>
      <c r="AU5289" s="117"/>
    </row>
    <row r="5290" spans="43:47" ht="30" customHeight="1">
      <c r="AQ5290" s="117" t="s">
        <v>83</v>
      </c>
      <c r="AR5290" s="117" t="s">
        <v>5091</v>
      </c>
      <c r="AS5290" s="117">
        <v>3552908</v>
      </c>
      <c r="AT5290" s="117"/>
      <c r="AU5290" s="117"/>
    </row>
    <row r="5291" spans="43:47" ht="30" customHeight="1">
      <c r="AQ5291" s="117" t="s">
        <v>83</v>
      </c>
      <c r="AR5291" s="117" t="s">
        <v>5093</v>
      </c>
      <c r="AS5291" s="117">
        <v>3553005</v>
      </c>
      <c r="AT5291" s="117"/>
      <c r="AU5291" s="117"/>
    </row>
    <row r="5292" spans="43:47" ht="30" customHeight="1">
      <c r="AQ5292" s="117" t="s">
        <v>83</v>
      </c>
      <c r="AR5292" s="117" t="s">
        <v>5095</v>
      </c>
      <c r="AS5292" s="117">
        <v>3553104</v>
      </c>
      <c r="AT5292" s="117"/>
      <c r="AU5292" s="117"/>
    </row>
    <row r="5293" spans="43:47" ht="30" customHeight="1">
      <c r="AQ5293" s="117" t="s">
        <v>83</v>
      </c>
      <c r="AR5293" s="117" t="s">
        <v>5097</v>
      </c>
      <c r="AS5293" s="117">
        <v>3553203</v>
      </c>
      <c r="AT5293" s="117"/>
      <c r="AU5293" s="117"/>
    </row>
    <row r="5294" spans="43:47" ht="30" customHeight="1">
      <c r="AQ5294" s="117" t="s">
        <v>83</v>
      </c>
      <c r="AR5294" s="117" t="s">
        <v>5099</v>
      </c>
      <c r="AS5294" s="117">
        <v>3553302</v>
      </c>
      <c r="AT5294" s="117"/>
      <c r="AU5294" s="117"/>
    </row>
    <row r="5295" spans="43:47" ht="30" customHeight="1">
      <c r="AQ5295" s="117" t="s">
        <v>83</v>
      </c>
      <c r="AR5295" s="117" t="s">
        <v>5101</v>
      </c>
      <c r="AS5295" s="117">
        <v>3553401</v>
      </c>
      <c r="AT5295" s="117"/>
      <c r="AU5295" s="117"/>
    </row>
    <row r="5296" spans="43:47" ht="30" customHeight="1">
      <c r="AQ5296" s="117" t="s">
        <v>83</v>
      </c>
      <c r="AR5296" s="117" t="s">
        <v>5103</v>
      </c>
      <c r="AS5296" s="117">
        <v>3553500</v>
      </c>
      <c r="AT5296" s="117"/>
      <c r="AU5296" s="117"/>
    </row>
    <row r="5297" spans="43:47" ht="30" customHeight="1">
      <c r="AQ5297" s="117" t="s">
        <v>83</v>
      </c>
      <c r="AR5297" s="117" t="s">
        <v>5105</v>
      </c>
      <c r="AS5297" s="117">
        <v>3553609</v>
      </c>
      <c r="AT5297" s="117"/>
      <c r="AU5297" s="117"/>
    </row>
    <row r="5298" spans="43:47" ht="30" customHeight="1">
      <c r="AQ5298" s="117" t="s">
        <v>83</v>
      </c>
      <c r="AR5298" s="117" t="s">
        <v>5107</v>
      </c>
      <c r="AS5298" s="117">
        <v>3553658</v>
      </c>
      <c r="AT5298" s="117"/>
      <c r="AU5298" s="117"/>
    </row>
    <row r="5299" spans="43:47" ht="30" customHeight="1">
      <c r="AQ5299" s="117" t="s">
        <v>83</v>
      </c>
      <c r="AR5299" s="117" t="s">
        <v>5109</v>
      </c>
      <c r="AS5299" s="117">
        <v>3553708</v>
      </c>
      <c r="AT5299" s="117"/>
      <c r="AU5299" s="117"/>
    </row>
    <row r="5300" spans="43:47" ht="30" customHeight="1">
      <c r="AQ5300" s="117" t="s">
        <v>83</v>
      </c>
      <c r="AR5300" s="117" t="s">
        <v>5111</v>
      </c>
      <c r="AS5300" s="117">
        <v>3553807</v>
      </c>
      <c r="AT5300" s="117"/>
      <c r="AU5300" s="117"/>
    </row>
    <row r="5301" spans="43:47" ht="30" customHeight="1">
      <c r="AQ5301" s="117" t="s">
        <v>83</v>
      </c>
      <c r="AR5301" s="117" t="s">
        <v>5113</v>
      </c>
      <c r="AS5301" s="117">
        <v>3553856</v>
      </c>
      <c r="AT5301" s="117"/>
      <c r="AU5301" s="117"/>
    </row>
    <row r="5302" spans="43:47" ht="30" customHeight="1">
      <c r="AQ5302" s="117" t="s">
        <v>83</v>
      </c>
      <c r="AR5302" s="117" t="s">
        <v>5115</v>
      </c>
      <c r="AS5302" s="117">
        <v>3553906</v>
      </c>
      <c r="AT5302" s="117"/>
      <c r="AU5302" s="117"/>
    </row>
    <row r="5303" spans="43:47" ht="30" customHeight="1">
      <c r="AQ5303" s="117" t="s">
        <v>83</v>
      </c>
      <c r="AR5303" s="117" t="s">
        <v>5117</v>
      </c>
      <c r="AS5303" s="117">
        <v>3553955</v>
      </c>
      <c r="AT5303" s="117"/>
      <c r="AU5303" s="117"/>
    </row>
    <row r="5304" spans="43:47" ht="30" customHeight="1">
      <c r="AQ5304" s="117" t="s">
        <v>83</v>
      </c>
      <c r="AR5304" s="117" t="s">
        <v>5119</v>
      </c>
      <c r="AS5304" s="117">
        <v>3554003</v>
      </c>
      <c r="AT5304" s="117"/>
      <c r="AU5304" s="117"/>
    </row>
    <row r="5305" spans="43:47" ht="30" customHeight="1">
      <c r="AQ5305" s="117" t="s">
        <v>83</v>
      </c>
      <c r="AR5305" s="117" t="s">
        <v>5121</v>
      </c>
      <c r="AS5305" s="117">
        <v>3554102</v>
      </c>
      <c r="AT5305" s="117"/>
      <c r="AU5305" s="117"/>
    </row>
    <row r="5306" spans="43:47" ht="30" customHeight="1">
      <c r="AQ5306" s="117" t="s">
        <v>83</v>
      </c>
      <c r="AR5306" s="117" t="s">
        <v>5123</v>
      </c>
      <c r="AS5306" s="117">
        <v>3554201</v>
      </c>
      <c r="AT5306" s="117"/>
      <c r="AU5306" s="117"/>
    </row>
    <row r="5307" spans="43:47" ht="30" customHeight="1">
      <c r="AQ5307" s="117" t="s">
        <v>83</v>
      </c>
      <c r="AR5307" s="117" t="s">
        <v>4574</v>
      </c>
      <c r="AS5307" s="117">
        <v>3554300</v>
      </c>
      <c r="AT5307" s="117"/>
      <c r="AU5307" s="117"/>
    </row>
    <row r="5308" spans="43:47" ht="30" customHeight="1">
      <c r="AQ5308" s="117" t="s">
        <v>83</v>
      </c>
      <c r="AR5308" s="117" t="s">
        <v>4526</v>
      </c>
      <c r="AS5308" s="117">
        <v>3554409</v>
      </c>
      <c r="AT5308" s="117"/>
      <c r="AU5308" s="117"/>
    </row>
    <row r="5309" spans="43:47" ht="30" customHeight="1">
      <c r="AQ5309" s="117" t="s">
        <v>83</v>
      </c>
      <c r="AR5309" s="117" t="s">
        <v>5127</v>
      </c>
      <c r="AS5309" s="117">
        <v>3554508</v>
      </c>
      <c r="AT5309" s="117"/>
      <c r="AU5309" s="117"/>
    </row>
    <row r="5310" spans="43:47" ht="30" customHeight="1">
      <c r="AQ5310" s="117" t="s">
        <v>83</v>
      </c>
      <c r="AR5310" s="117" t="s">
        <v>5129</v>
      </c>
      <c r="AS5310" s="117">
        <v>3554607</v>
      </c>
      <c r="AT5310" s="117"/>
      <c r="AU5310" s="117"/>
    </row>
    <row r="5311" spans="43:47" ht="30" customHeight="1">
      <c r="AQ5311" s="117" t="s">
        <v>83</v>
      </c>
      <c r="AR5311" s="117" t="s">
        <v>5131</v>
      </c>
      <c r="AS5311" s="117">
        <v>3554656</v>
      </c>
      <c r="AT5311" s="117"/>
      <c r="AU5311" s="117"/>
    </row>
    <row r="5312" spans="43:47" ht="30" customHeight="1">
      <c r="AQ5312" s="117" t="s">
        <v>83</v>
      </c>
      <c r="AR5312" s="117" t="s">
        <v>5133</v>
      </c>
      <c r="AS5312" s="117">
        <v>3554706</v>
      </c>
      <c r="AT5312" s="117"/>
      <c r="AU5312" s="117"/>
    </row>
    <row r="5313" spans="43:47" ht="30" customHeight="1">
      <c r="AQ5313" s="117" t="s">
        <v>83</v>
      </c>
      <c r="AR5313" s="117" t="s">
        <v>5135</v>
      </c>
      <c r="AS5313" s="117">
        <v>3554755</v>
      </c>
      <c r="AT5313" s="117"/>
      <c r="AU5313" s="117"/>
    </row>
    <row r="5314" spans="43:47" ht="30" customHeight="1">
      <c r="AQ5314" s="117" t="s">
        <v>83</v>
      </c>
      <c r="AR5314" s="117" t="s">
        <v>5137</v>
      </c>
      <c r="AS5314" s="117">
        <v>3554805</v>
      </c>
      <c r="AT5314" s="117"/>
      <c r="AU5314" s="117"/>
    </row>
    <row r="5315" spans="43:47" ht="30" customHeight="1">
      <c r="AQ5315" s="117" t="s">
        <v>83</v>
      </c>
      <c r="AR5315" s="117" t="s">
        <v>5139</v>
      </c>
      <c r="AS5315" s="117">
        <v>3554904</v>
      </c>
      <c r="AT5315" s="117"/>
      <c r="AU5315" s="117"/>
    </row>
    <row r="5316" spans="43:47" ht="30" customHeight="1">
      <c r="AQ5316" s="117" t="s">
        <v>83</v>
      </c>
      <c r="AR5316" s="117" t="s">
        <v>5140</v>
      </c>
      <c r="AS5316" s="117">
        <v>3554953</v>
      </c>
      <c r="AT5316" s="117"/>
      <c r="AU5316" s="117"/>
    </row>
    <row r="5317" spans="43:47" ht="30" customHeight="1">
      <c r="AQ5317" s="117" t="s">
        <v>83</v>
      </c>
      <c r="AR5317" s="117" t="s">
        <v>5142</v>
      </c>
      <c r="AS5317" s="117">
        <v>3555000</v>
      </c>
      <c r="AT5317" s="117"/>
      <c r="AU5317" s="117"/>
    </row>
    <row r="5318" spans="43:47" ht="30" customHeight="1">
      <c r="AQ5318" s="117" t="s">
        <v>83</v>
      </c>
      <c r="AR5318" s="117" t="s">
        <v>5144</v>
      </c>
      <c r="AS5318" s="117">
        <v>3555109</v>
      </c>
      <c r="AT5318" s="117"/>
      <c r="AU5318" s="117"/>
    </row>
    <row r="5319" spans="43:47" ht="30" customHeight="1">
      <c r="AQ5319" s="117" t="s">
        <v>83</v>
      </c>
      <c r="AR5319" s="117" t="s">
        <v>5145</v>
      </c>
      <c r="AS5319" s="117">
        <v>3555208</v>
      </c>
      <c r="AT5319" s="117"/>
      <c r="AU5319" s="117"/>
    </row>
    <row r="5320" spans="43:47" ht="30" customHeight="1">
      <c r="AQ5320" s="117" t="s">
        <v>83</v>
      </c>
      <c r="AR5320" s="117" t="s">
        <v>5146</v>
      </c>
      <c r="AS5320" s="117">
        <v>3555307</v>
      </c>
      <c r="AT5320" s="117"/>
      <c r="AU5320" s="117"/>
    </row>
    <row r="5321" spans="43:47" ht="30" customHeight="1">
      <c r="AQ5321" s="117" t="s">
        <v>83</v>
      </c>
      <c r="AR5321" s="117" t="s">
        <v>5148</v>
      </c>
      <c r="AS5321" s="117">
        <v>3555356</v>
      </c>
      <c r="AT5321" s="117"/>
      <c r="AU5321" s="117"/>
    </row>
    <row r="5322" spans="43:47" ht="30" customHeight="1">
      <c r="AQ5322" s="117" t="s">
        <v>83</v>
      </c>
      <c r="AR5322" s="117" t="s">
        <v>5150</v>
      </c>
      <c r="AS5322" s="117">
        <v>3555406</v>
      </c>
      <c r="AT5322" s="117"/>
      <c r="AU5322" s="117"/>
    </row>
    <row r="5323" spans="43:47" ht="30" customHeight="1">
      <c r="AQ5323" s="117" t="s">
        <v>83</v>
      </c>
      <c r="AR5323" s="117" t="s">
        <v>5152</v>
      </c>
      <c r="AS5323" s="117">
        <v>3555505</v>
      </c>
      <c r="AT5323" s="117"/>
      <c r="AU5323" s="117"/>
    </row>
    <row r="5324" spans="43:47" ht="30" customHeight="1">
      <c r="AQ5324" s="117" t="s">
        <v>83</v>
      </c>
      <c r="AR5324" s="117" t="s">
        <v>5154</v>
      </c>
      <c r="AS5324" s="117">
        <v>3555604</v>
      </c>
      <c r="AT5324" s="117"/>
      <c r="AU5324" s="117"/>
    </row>
    <row r="5325" spans="43:47" ht="30" customHeight="1">
      <c r="AQ5325" s="117" t="s">
        <v>83</v>
      </c>
      <c r="AR5325" s="117" t="s">
        <v>5156</v>
      </c>
      <c r="AS5325" s="117">
        <v>3555703</v>
      </c>
      <c r="AT5325" s="117"/>
      <c r="AU5325" s="117"/>
    </row>
    <row r="5326" spans="43:47" ht="30" customHeight="1">
      <c r="AQ5326" s="117" t="s">
        <v>83</v>
      </c>
      <c r="AR5326" s="117" t="s">
        <v>5158</v>
      </c>
      <c r="AS5326" s="117">
        <v>3555802</v>
      </c>
      <c r="AT5326" s="117"/>
      <c r="AU5326" s="117"/>
    </row>
    <row r="5327" spans="43:47" ht="30" customHeight="1">
      <c r="AQ5327" s="117" t="s">
        <v>83</v>
      </c>
      <c r="AR5327" s="117" t="s">
        <v>5160</v>
      </c>
      <c r="AS5327" s="117">
        <v>3555901</v>
      </c>
      <c r="AT5327" s="117"/>
      <c r="AU5327" s="117"/>
    </row>
    <row r="5328" spans="43:47" ht="30" customHeight="1">
      <c r="AQ5328" s="117" t="s">
        <v>83</v>
      </c>
      <c r="AR5328" s="117" t="s">
        <v>5162</v>
      </c>
      <c r="AS5328" s="117">
        <v>3556008</v>
      </c>
      <c r="AT5328" s="117"/>
      <c r="AU5328" s="117"/>
    </row>
    <row r="5329" spans="43:47" ht="30" customHeight="1">
      <c r="AQ5329" s="117" t="s">
        <v>83</v>
      </c>
      <c r="AR5329" s="117" t="s">
        <v>5164</v>
      </c>
      <c r="AS5329" s="117">
        <v>3556107</v>
      </c>
      <c r="AT5329" s="117"/>
      <c r="AU5329" s="117"/>
    </row>
    <row r="5330" spans="43:47" ht="30" customHeight="1">
      <c r="AQ5330" s="117" t="s">
        <v>83</v>
      </c>
      <c r="AR5330" s="117" t="s">
        <v>5166</v>
      </c>
      <c r="AS5330" s="117">
        <v>3556206</v>
      </c>
      <c r="AT5330" s="117"/>
      <c r="AU5330" s="117"/>
    </row>
    <row r="5331" spans="43:47" ht="30" customHeight="1">
      <c r="AQ5331" s="117" t="s">
        <v>83</v>
      </c>
      <c r="AR5331" s="117" t="s">
        <v>5168</v>
      </c>
      <c r="AS5331" s="117">
        <v>3556305</v>
      </c>
      <c r="AT5331" s="117"/>
      <c r="AU5331" s="117"/>
    </row>
    <row r="5332" spans="43:47" ht="30" customHeight="1">
      <c r="AQ5332" s="117" t="s">
        <v>83</v>
      </c>
      <c r="AR5332" s="117" t="s">
        <v>4081</v>
      </c>
      <c r="AS5332" s="117">
        <v>3556354</v>
      </c>
      <c r="AT5332" s="117"/>
      <c r="AU5332" s="117"/>
    </row>
    <row r="5333" spans="43:47" ht="30" customHeight="1">
      <c r="AQ5333" s="117" t="s">
        <v>83</v>
      </c>
      <c r="AR5333" s="117" t="s">
        <v>5170</v>
      </c>
      <c r="AS5333" s="117">
        <v>3556404</v>
      </c>
      <c r="AT5333" s="117"/>
      <c r="AU5333" s="117"/>
    </row>
    <row r="5334" spans="43:47" ht="30" customHeight="1">
      <c r="AQ5334" s="117" t="s">
        <v>83</v>
      </c>
      <c r="AR5334" s="117" t="s">
        <v>5172</v>
      </c>
      <c r="AS5334" s="117">
        <v>3556453</v>
      </c>
      <c r="AT5334" s="117"/>
      <c r="AU5334" s="117"/>
    </row>
    <row r="5335" spans="43:47" ht="30" customHeight="1">
      <c r="AQ5335" s="117" t="s">
        <v>83</v>
      </c>
      <c r="AR5335" s="117" t="s">
        <v>5174</v>
      </c>
      <c r="AS5335" s="117">
        <v>3556503</v>
      </c>
      <c r="AT5335" s="117"/>
      <c r="AU5335" s="117"/>
    </row>
    <row r="5336" spans="43:47" ht="30" customHeight="1">
      <c r="AQ5336" s="117" t="s">
        <v>83</v>
      </c>
      <c r="AR5336" s="117" t="s">
        <v>3116</v>
      </c>
      <c r="AS5336" s="117">
        <v>3556602</v>
      </c>
      <c r="AT5336" s="117"/>
      <c r="AU5336" s="117"/>
    </row>
    <row r="5337" spans="43:47" ht="30" customHeight="1">
      <c r="AQ5337" s="117" t="s">
        <v>83</v>
      </c>
      <c r="AR5337" s="117" t="s">
        <v>5177</v>
      </c>
      <c r="AS5337" s="117">
        <v>3556701</v>
      </c>
      <c r="AT5337" s="117"/>
      <c r="AU5337" s="117"/>
    </row>
    <row r="5338" spans="43:47" ht="30" customHeight="1">
      <c r="AQ5338" s="117" t="s">
        <v>83</v>
      </c>
      <c r="AR5338" s="117" t="s">
        <v>5179</v>
      </c>
      <c r="AS5338" s="117">
        <v>3556800</v>
      </c>
      <c r="AT5338" s="117"/>
      <c r="AU5338" s="117"/>
    </row>
    <row r="5339" spans="43:47" ht="30" customHeight="1">
      <c r="AQ5339" s="117" t="s">
        <v>83</v>
      </c>
      <c r="AR5339" s="117" t="s">
        <v>5181</v>
      </c>
      <c r="AS5339" s="117">
        <v>3556909</v>
      </c>
      <c r="AT5339" s="117"/>
      <c r="AU5339" s="117"/>
    </row>
    <row r="5340" spans="43:47" ht="30" customHeight="1">
      <c r="AQ5340" s="117" t="s">
        <v>83</v>
      </c>
      <c r="AR5340" s="117" t="s">
        <v>5183</v>
      </c>
      <c r="AS5340" s="117">
        <v>3556958</v>
      </c>
      <c r="AT5340" s="117"/>
      <c r="AU5340" s="117"/>
    </row>
    <row r="5341" spans="43:47" ht="30" customHeight="1">
      <c r="AQ5341" s="117" t="s">
        <v>83</v>
      </c>
      <c r="AR5341" s="117" t="s">
        <v>5185</v>
      </c>
      <c r="AS5341" s="117">
        <v>3557006</v>
      </c>
      <c r="AT5341" s="117"/>
      <c r="AU5341" s="117"/>
    </row>
    <row r="5342" spans="43:47" ht="30" customHeight="1">
      <c r="AQ5342" s="117" t="s">
        <v>83</v>
      </c>
      <c r="AR5342" s="117" t="s">
        <v>5187</v>
      </c>
      <c r="AS5342" s="117">
        <v>3557105</v>
      </c>
      <c r="AT5342" s="117"/>
      <c r="AU5342" s="117"/>
    </row>
    <row r="5343" spans="43:47" ht="30" customHeight="1">
      <c r="AQ5343" s="117" t="s">
        <v>83</v>
      </c>
      <c r="AR5343" s="117" t="s">
        <v>5189</v>
      </c>
      <c r="AS5343" s="117">
        <v>3557154</v>
      </c>
      <c r="AT5343" s="117"/>
      <c r="AU5343" s="117"/>
    </row>
    <row r="5344" spans="43:47" ht="30" customHeight="1">
      <c r="AQ5344" s="117" t="s">
        <v>85</v>
      </c>
      <c r="AR5344" s="117" t="s">
        <v>114</v>
      </c>
      <c r="AS5344" s="117">
        <v>1700251</v>
      </c>
      <c r="AT5344" s="117"/>
      <c r="AU5344" s="117"/>
    </row>
    <row r="5345" spans="43:47" ht="30" customHeight="1">
      <c r="AQ5345" s="117" t="s">
        <v>85</v>
      </c>
      <c r="AR5345" s="117" t="s">
        <v>140</v>
      </c>
      <c r="AS5345" s="117">
        <v>1700301</v>
      </c>
      <c r="AT5345" s="117"/>
      <c r="AU5345" s="117"/>
    </row>
    <row r="5346" spans="43:47" ht="30" customHeight="1">
      <c r="AQ5346" s="117" t="s">
        <v>85</v>
      </c>
      <c r="AR5346" s="117" t="s">
        <v>165</v>
      </c>
      <c r="AS5346" s="117">
        <v>1700350</v>
      </c>
      <c r="AT5346" s="117"/>
      <c r="AU5346" s="117"/>
    </row>
    <row r="5347" spans="43:47" ht="30" customHeight="1">
      <c r="AQ5347" s="117" t="s">
        <v>85</v>
      </c>
      <c r="AR5347" s="117" t="s">
        <v>191</v>
      </c>
      <c r="AS5347" s="117">
        <v>1700400</v>
      </c>
      <c r="AT5347" s="117"/>
      <c r="AU5347" s="117"/>
    </row>
    <row r="5348" spans="43:47" ht="30" customHeight="1">
      <c r="AQ5348" s="117" t="s">
        <v>85</v>
      </c>
      <c r="AR5348" s="117" t="s">
        <v>217</v>
      </c>
      <c r="AS5348" s="117">
        <v>1700707</v>
      </c>
      <c r="AT5348" s="117"/>
      <c r="AU5348" s="117"/>
    </row>
    <row r="5349" spans="43:47" ht="30" customHeight="1">
      <c r="AQ5349" s="117" t="s">
        <v>85</v>
      </c>
      <c r="AR5349" s="117" t="s">
        <v>241</v>
      </c>
      <c r="AS5349" s="117">
        <v>1701002</v>
      </c>
      <c r="AT5349" s="117"/>
      <c r="AU5349" s="117"/>
    </row>
    <row r="5350" spans="43:47" ht="30" customHeight="1">
      <c r="AQ5350" s="117" t="s">
        <v>85</v>
      </c>
      <c r="AR5350" s="117" t="s">
        <v>266</v>
      </c>
      <c r="AS5350" s="117">
        <v>1701051</v>
      </c>
      <c r="AT5350" s="117"/>
      <c r="AU5350" s="117"/>
    </row>
    <row r="5351" spans="43:47" ht="30" customHeight="1">
      <c r="AQ5351" s="117" t="s">
        <v>85</v>
      </c>
      <c r="AR5351" s="117" t="s">
        <v>292</v>
      </c>
      <c r="AS5351" s="117">
        <v>1701101</v>
      </c>
      <c r="AT5351" s="117"/>
      <c r="AU5351" s="117"/>
    </row>
    <row r="5352" spans="43:47" ht="30" customHeight="1">
      <c r="AQ5352" s="117" t="s">
        <v>85</v>
      </c>
      <c r="AR5352" s="117" t="s">
        <v>318</v>
      </c>
      <c r="AS5352" s="117">
        <v>1701309</v>
      </c>
      <c r="AT5352" s="117"/>
      <c r="AU5352" s="117"/>
    </row>
    <row r="5353" spans="43:47" ht="30" customHeight="1">
      <c r="AQ5353" s="117" t="s">
        <v>85</v>
      </c>
      <c r="AR5353" s="117" t="s">
        <v>343</v>
      </c>
      <c r="AS5353" s="117">
        <v>1701903</v>
      </c>
      <c r="AT5353" s="117"/>
      <c r="AU5353" s="117"/>
    </row>
    <row r="5354" spans="43:47" ht="30" customHeight="1">
      <c r="AQ5354" s="117" t="s">
        <v>85</v>
      </c>
      <c r="AR5354" s="117" t="s">
        <v>367</v>
      </c>
      <c r="AS5354" s="117">
        <v>1702000</v>
      </c>
      <c r="AT5354" s="117"/>
      <c r="AU5354" s="117"/>
    </row>
    <row r="5355" spans="43:47" ht="30" customHeight="1">
      <c r="AQ5355" s="117" t="s">
        <v>85</v>
      </c>
      <c r="AR5355" s="117" t="s">
        <v>392</v>
      </c>
      <c r="AS5355" s="117">
        <v>1702109</v>
      </c>
      <c r="AT5355" s="117"/>
      <c r="AU5355" s="117"/>
    </row>
    <row r="5356" spans="43:47" ht="30" customHeight="1">
      <c r="AQ5356" s="117" t="s">
        <v>85</v>
      </c>
      <c r="AR5356" s="117" t="s">
        <v>417</v>
      </c>
      <c r="AS5356" s="117">
        <v>1702158</v>
      </c>
      <c r="AT5356" s="117"/>
      <c r="AU5356" s="117"/>
    </row>
    <row r="5357" spans="43:47" ht="30" customHeight="1">
      <c r="AQ5357" s="117" t="s">
        <v>85</v>
      </c>
      <c r="AR5357" s="117" t="s">
        <v>443</v>
      </c>
      <c r="AS5357" s="117">
        <v>1702208</v>
      </c>
      <c r="AT5357" s="117"/>
      <c r="AU5357" s="117"/>
    </row>
    <row r="5358" spans="43:47" ht="30" customHeight="1">
      <c r="AQ5358" s="117" t="s">
        <v>85</v>
      </c>
      <c r="AR5358" s="117" t="s">
        <v>468</v>
      </c>
      <c r="AS5358" s="117">
        <v>1702307</v>
      </c>
      <c r="AT5358" s="117"/>
      <c r="AU5358" s="117"/>
    </row>
    <row r="5359" spans="43:47" ht="30" customHeight="1">
      <c r="AQ5359" s="117" t="s">
        <v>85</v>
      </c>
      <c r="AR5359" s="117" t="s">
        <v>493</v>
      </c>
      <c r="AS5359" s="117">
        <v>1702406</v>
      </c>
      <c r="AT5359" s="117"/>
      <c r="AU5359" s="117"/>
    </row>
    <row r="5360" spans="43:47" ht="30" customHeight="1">
      <c r="AQ5360" s="117" t="s">
        <v>85</v>
      </c>
      <c r="AR5360" s="117" t="s">
        <v>517</v>
      </c>
      <c r="AS5360" s="117">
        <v>1702554</v>
      </c>
      <c r="AT5360" s="117"/>
      <c r="AU5360" s="117"/>
    </row>
    <row r="5361" spans="43:47" ht="30" customHeight="1">
      <c r="AQ5361" s="117" t="s">
        <v>85</v>
      </c>
      <c r="AR5361" s="117" t="s">
        <v>540</v>
      </c>
      <c r="AS5361" s="117">
        <v>1702703</v>
      </c>
      <c r="AT5361" s="117"/>
      <c r="AU5361" s="117"/>
    </row>
    <row r="5362" spans="43:47" ht="30" customHeight="1">
      <c r="AQ5362" s="117" t="s">
        <v>85</v>
      </c>
      <c r="AR5362" s="117" t="s">
        <v>563</v>
      </c>
      <c r="AS5362" s="117">
        <v>1702901</v>
      </c>
      <c r="AT5362" s="117"/>
      <c r="AU5362" s="117"/>
    </row>
    <row r="5363" spans="43:47" ht="30" customHeight="1">
      <c r="AQ5363" s="117" t="s">
        <v>85</v>
      </c>
      <c r="AR5363" s="117" t="s">
        <v>586</v>
      </c>
      <c r="AS5363" s="117">
        <v>1703008</v>
      </c>
      <c r="AT5363" s="117"/>
      <c r="AU5363" s="117"/>
    </row>
    <row r="5364" spans="43:47" ht="30" customHeight="1">
      <c r="AQ5364" s="117" t="s">
        <v>85</v>
      </c>
      <c r="AR5364" s="117" t="s">
        <v>609</v>
      </c>
      <c r="AS5364" s="117">
        <v>1703057</v>
      </c>
      <c r="AT5364" s="117"/>
      <c r="AU5364" s="117"/>
    </row>
    <row r="5365" spans="43:47" ht="30" customHeight="1">
      <c r="AQ5365" s="117" t="s">
        <v>85</v>
      </c>
      <c r="AR5365" s="117" t="s">
        <v>631</v>
      </c>
      <c r="AS5365" s="117">
        <v>1703073</v>
      </c>
      <c r="AT5365" s="117"/>
      <c r="AU5365" s="117"/>
    </row>
    <row r="5366" spans="43:47" ht="30" customHeight="1">
      <c r="AQ5366" s="117" t="s">
        <v>85</v>
      </c>
      <c r="AR5366" s="117" t="s">
        <v>652</v>
      </c>
      <c r="AS5366" s="117">
        <v>1703107</v>
      </c>
      <c r="AT5366" s="117"/>
      <c r="AU5366" s="117"/>
    </row>
    <row r="5367" spans="43:47" ht="30" customHeight="1">
      <c r="AQ5367" s="117" t="s">
        <v>85</v>
      </c>
      <c r="AR5367" s="117" t="s">
        <v>673</v>
      </c>
      <c r="AS5367" s="117">
        <v>1703206</v>
      </c>
      <c r="AT5367" s="117"/>
      <c r="AU5367" s="117"/>
    </row>
    <row r="5368" spans="43:47" ht="30" customHeight="1">
      <c r="AQ5368" s="117" t="s">
        <v>85</v>
      </c>
      <c r="AR5368" s="117" t="s">
        <v>621</v>
      </c>
      <c r="AS5368" s="117">
        <v>1703305</v>
      </c>
      <c r="AT5368" s="117"/>
      <c r="AU5368" s="117"/>
    </row>
    <row r="5369" spans="43:47" ht="30" customHeight="1">
      <c r="AQ5369" s="117" t="s">
        <v>85</v>
      </c>
      <c r="AR5369" s="117" t="s">
        <v>715</v>
      </c>
      <c r="AS5369" s="117">
        <v>1703602</v>
      </c>
      <c r="AT5369" s="117"/>
      <c r="AU5369" s="117"/>
    </row>
    <row r="5370" spans="43:47" ht="30" customHeight="1">
      <c r="AQ5370" s="117" t="s">
        <v>85</v>
      </c>
      <c r="AR5370" s="117" t="s">
        <v>737</v>
      </c>
      <c r="AS5370" s="117">
        <v>1703701</v>
      </c>
      <c r="AT5370" s="117"/>
      <c r="AU5370" s="117"/>
    </row>
    <row r="5371" spans="43:47" ht="30" customHeight="1">
      <c r="AQ5371" s="117" t="s">
        <v>85</v>
      </c>
      <c r="AR5371" s="117" t="s">
        <v>758</v>
      </c>
      <c r="AS5371" s="117">
        <v>1703800</v>
      </c>
      <c r="AT5371" s="117"/>
      <c r="AU5371" s="117"/>
    </row>
    <row r="5372" spans="43:47" ht="30" customHeight="1">
      <c r="AQ5372" s="117" t="s">
        <v>85</v>
      </c>
      <c r="AR5372" s="117" t="s">
        <v>781</v>
      </c>
      <c r="AS5372" s="117">
        <v>1703826</v>
      </c>
      <c r="AT5372" s="117"/>
      <c r="AU5372" s="117"/>
    </row>
    <row r="5373" spans="43:47" ht="30" customHeight="1">
      <c r="AQ5373" s="117" t="s">
        <v>85</v>
      </c>
      <c r="AR5373" s="117" t="s">
        <v>802</v>
      </c>
      <c r="AS5373" s="117">
        <v>1703842</v>
      </c>
      <c r="AT5373" s="117"/>
      <c r="AU5373" s="117"/>
    </row>
    <row r="5374" spans="43:47" ht="30" customHeight="1">
      <c r="AQ5374" s="117" t="s">
        <v>85</v>
      </c>
      <c r="AR5374" s="117" t="s">
        <v>823</v>
      </c>
      <c r="AS5374" s="117">
        <v>1703867</v>
      </c>
      <c r="AT5374" s="117"/>
      <c r="AU5374" s="117"/>
    </row>
    <row r="5375" spans="43:47" ht="30" customHeight="1">
      <c r="AQ5375" s="117" t="s">
        <v>85</v>
      </c>
      <c r="AR5375" s="117" t="s">
        <v>845</v>
      </c>
      <c r="AS5375" s="117">
        <v>1703883</v>
      </c>
      <c r="AT5375" s="117"/>
      <c r="AU5375" s="117"/>
    </row>
    <row r="5376" spans="43:47" ht="30" customHeight="1">
      <c r="AQ5376" s="117" t="s">
        <v>85</v>
      </c>
      <c r="AR5376" s="117" t="s">
        <v>867</v>
      </c>
      <c r="AS5376" s="117">
        <v>1703891</v>
      </c>
      <c r="AT5376" s="117"/>
      <c r="AU5376" s="117"/>
    </row>
    <row r="5377" spans="43:47" ht="30" customHeight="1">
      <c r="AQ5377" s="117" t="s">
        <v>85</v>
      </c>
      <c r="AR5377" s="117" t="s">
        <v>889</v>
      </c>
      <c r="AS5377" s="117">
        <v>1703909</v>
      </c>
      <c r="AT5377" s="117"/>
      <c r="AU5377" s="117"/>
    </row>
    <row r="5378" spans="43:47" ht="30" customHeight="1">
      <c r="AQ5378" s="117" t="s">
        <v>85</v>
      </c>
      <c r="AR5378" s="117" t="s">
        <v>912</v>
      </c>
      <c r="AS5378" s="117">
        <v>1704105</v>
      </c>
      <c r="AT5378" s="117"/>
      <c r="AU5378" s="117"/>
    </row>
    <row r="5379" spans="43:47" ht="30" customHeight="1">
      <c r="AQ5379" s="117" t="s">
        <v>85</v>
      </c>
      <c r="AR5379" s="117" t="s">
        <v>935</v>
      </c>
      <c r="AS5379" s="117">
        <v>1705102</v>
      </c>
      <c r="AT5379" s="117"/>
      <c r="AU5379" s="117"/>
    </row>
    <row r="5380" spans="43:47" ht="30" customHeight="1">
      <c r="AQ5380" s="117" t="s">
        <v>85</v>
      </c>
      <c r="AR5380" s="117" t="s">
        <v>957</v>
      </c>
      <c r="AS5380" s="117">
        <v>1704600</v>
      </c>
      <c r="AT5380" s="117"/>
      <c r="AU5380" s="117"/>
    </row>
    <row r="5381" spans="43:47" ht="30" customHeight="1">
      <c r="AQ5381" s="117" t="s">
        <v>85</v>
      </c>
      <c r="AR5381" s="117" t="s">
        <v>980</v>
      </c>
      <c r="AS5381" s="117">
        <v>1705508</v>
      </c>
      <c r="AT5381" s="117"/>
      <c r="AU5381" s="117"/>
    </row>
    <row r="5382" spans="43:47" ht="30" customHeight="1">
      <c r="AQ5382" s="117" t="s">
        <v>85</v>
      </c>
      <c r="AR5382" s="117" t="s">
        <v>1002</v>
      </c>
      <c r="AS5382" s="117">
        <v>1716703</v>
      </c>
      <c r="AT5382" s="117"/>
      <c r="AU5382" s="117"/>
    </row>
    <row r="5383" spans="43:47" ht="30" customHeight="1">
      <c r="AQ5383" s="117" t="s">
        <v>85</v>
      </c>
      <c r="AR5383" s="117" t="s">
        <v>1024</v>
      </c>
      <c r="AS5383" s="117">
        <v>1705557</v>
      </c>
      <c r="AT5383" s="117"/>
      <c r="AU5383" s="117"/>
    </row>
    <row r="5384" spans="43:47" ht="30" customHeight="1">
      <c r="AQ5384" s="117" t="s">
        <v>85</v>
      </c>
      <c r="AR5384" s="117" t="s">
        <v>1047</v>
      </c>
      <c r="AS5384" s="117">
        <v>1705607</v>
      </c>
      <c r="AT5384" s="117"/>
      <c r="AU5384" s="117"/>
    </row>
    <row r="5385" spans="43:47" ht="30" customHeight="1">
      <c r="AQ5385" s="117" t="s">
        <v>85</v>
      </c>
      <c r="AR5385" s="117" t="s">
        <v>1068</v>
      </c>
      <c r="AS5385" s="117">
        <v>1706001</v>
      </c>
      <c r="AT5385" s="117"/>
      <c r="AU5385" s="117"/>
    </row>
    <row r="5386" spans="43:47" ht="30" customHeight="1">
      <c r="AQ5386" s="117" t="s">
        <v>85</v>
      </c>
      <c r="AR5386" s="117" t="s">
        <v>1090</v>
      </c>
      <c r="AS5386" s="117">
        <v>1706100</v>
      </c>
      <c r="AT5386" s="117"/>
      <c r="AU5386" s="117"/>
    </row>
    <row r="5387" spans="43:47" ht="30" customHeight="1">
      <c r="AQ5387" s="117" t="s">
        <v>85</v>
      </c>
      <c r="AR5387" s="117" t="s">
        <v>1113</v>
      </c>
      <c r="AS5387" s="117">
        <v>1706258</v>
      </c>
      <c r="AT5387" s="117"/>
      <c r="AU5387" s="117"/>
    </row>
    <row r="5388" spans="43:47" ht="30" customHeight="1">
      <c r="AQ5388" s="117" t="s">
        <v>85</v>
      </c>
      <c r="AR5388" s="117" t="s">
        <v>1136</v>
      </c>
      <c r="AS5388" s="117">
        <v>1706506</v>
      </c>
      <c r="AT5388" s="117"/>
      <c r="AU5388" s="117"/>
    </row>
    <row r="5389" spans="43:47" ht="30" customHeight="1">
      <c r="AQ5389" s="117" t="s">
        <v>85</v>
      </c>
      <c r="AR5389" s="117" t="s">
        <v>1159</v>
      </c>
      <c r="AS5389" s="117">
        <v>1707009</v>
      </c>
      <c r="AT5389" s="117"/>
      <c r="AU5389" s="117"/>
    </row>
    <row r="5390" spans="43:47" ht="30" customHeight="1">
      <c r="AQ5390" s="117" t="s">
        <v>85</v>
      </c>
      <c r="AR5390" s="117" t="s">
        <v>1182</v>
      </c>
      <c r="AS5390" s="117">
        <v>1707108</v>
      </c>
      <c r="AT5390" s="117"/>
      <c r="AU5390" s="117"/>
    </row>
    <row r="5391" spans="43:47" ht="30" customHeight="1">
      <c r="AQ5391" s="117" t="s">
        <v>85</v>
      </c>
      <c r="AR5391" s="117" t="s">
        <v>1204</v>
      </c>
      <c r="AS5391" s="117">
        <v>1707207</v>
      </c>
      <c r="AT5391" s="117"/>
      <c r="AU5391" s="117"/>
    </row>
    <row r="5392" spans="43:47" ht="30" customHeight="1">
      <c r="AQ5392" s="117" t="s">
        <v>85</v>
      </c>
      <c r="AR5392" s="117" t="s">
        <v>1226</v>
      </c>
      <c r="AS5392" s="117">
        <v>1707306</v>
      </c>
      <c r="AT5392" s="117"/>
      <c r="AU5392" s="117"/>
    </row>
    <row r="5393" spans="43:47" ht="30" customHeight="1">
      <c r="AQ5393" s="117" t="s">
        <v>85</v>
      </c>
      <c r="AR5393" s="117" t="s">
        <v>1248</v>
      </c>
      <c r="AS5393" s="117">
        <v>1707405</v>
      </c>
      <c r="AT5393" s="117"/>
      <c r="AU5393" s="117"/>
    </row>
    <row r="5394" spans="43:47" ht="30" customHeight="1">
      <c r="AQ5394" s="117" t="s">
        <v>85</v>
      </c>
      <c r="AR5394" s="117" t="s">
        <v>1271</v>
      </c>
      <c r="AS5394" s="117">
        <v>1707553</v>
      </c>
      <c r="AT5394" s="117"/>
      <c r="AU5394" s="117"/>
    </row>
    <row r="5395" spans="43:47" ht="30" customHeight="1">
      <c r="AQ5395" s="117" t="s">
        <v>85</v>
      </c>
      <c r="AR5395" s="117" t="s">
        <v>1292</v>
      </c>
      <c r="AS5395" s="117">
        <v>1707652</v>
      </c>
      <c r="AT5395" s="117"/>
      <c r="AU5395" s="117"/>
    </row>
    <row r="5396" spans="43:47" ht="30" customHeight="1">
      <c r="AQ5396" s="117" t="s">
        <v>85</v>
      </c>
      <c r="AR5396" s="117" t="s">
        <v>1314</v>
      </c>
      <c r="AS5396" s="117">
        <v>1707702</v>
      </c>
      <c r="AT5396" s="117"/>
      <c r="AU5396" s="117"/>
    </row>
    <row r="5397" spans="43:47" ht="30" customHeight="1">
      <c r="AQ5397" s="117" t="s">
        <v>85</v>
      </c>
      <c r="AR5397" s="117" t="s">
        <v>1336</v>
      </c>
      <c r="AS5397" s="117">
        <v>1708205</v>
      </c>
      <c r="AT5397" s="117"/>
      <c r="AU5397" s="117"/>
    </row>
    <row r="5398" spans="43:47" ht="30" customHeight="1">
      <c r="AQ5398" s="117" t="s">
        <v>85</v>
      </c>
      <c r="AR5398" s="117" t="s">
        <v>1357</v>
      </c>
      <c r="AS5398" s="117">
        <v>1708254</v>
      </c>
      <c r="AT5398" s="117"/>
      <c r="AU5398" s="117"/>
    </row>
    <row r="5399" spans="43:47" ht="30" customHeight="1">
      <c r="AQ5399" s="117" t="s">
        <v>85</v>
      </c>
      <c r="AR5399" s="117" t="s">
        <v>1379</v>
      </c>
      <c r="AS5399" s="117">
        <v>1708304</v>
      </c>
      <c r="AT5399" s="117"/>
      <c r="AU5399" s="117"/>
    </row>
    <row r="5400" spans="43:47" ht="30" customHeight="1">
      <c r="AQ5400" s="117" t="s">
        <v>85</v>
      </c>
      <c r="AR5400" s="117" t="s">
        <v>1401</v>
      </c>
      <c r="AS5400" s="117">
        <v>1709005</v>
      </c>
      <c r="AT5400" s="117"/>
      <c r="AU5400" s="117"/>
    </row>
    <row r="5401" spans="43:47" ht="30" customHeight="1">
      <c r="AQ5401" s="117" t="s">
        <v>85</v>
      </c>
      <c r="AR5401" s="117" t="s">
        <v>1423</v>
      </c>
      <c r="AS5401" s="117">
        <v>1709302</v>
      </c>
      <c r="AT5401" s="117"/>
      <c r="AU5401" s="117"/>
    </row>
    <row r="5402" spans="43:47" ht="30" customHeight="1">
      <c r="AQ5402" s="117" t="s">
        <v>85</v>
      </c>
      <c r="AR5402" s="117" t="s">
        <v>1444</v>
      </c>
      <c r="AS5402" s="117">
        <v>1709500</v>
      </c>
      <c r="AT5402" s="117"/>
      <c r="AU5402" s="117"/>
    </row>
    <row r="5403" spans="43:47" ht="30" customHeight="1">
      <c r="AQ5403" s="117" t="s">
        <v>85</v>
      </c>
      <c r="AR5403" s="117" t="s">
        <v>1464</v>
      </c>
      <c r="AS5403" s="117">
        <v>1709807</v>
      </c>
      <c r="AT5403" s="117"/>
      <c r="AU5403" s="117"/>
    </row>
    <row r="5404" spans="43:47" ht="30" customHeight="1">
      <c r="AQ5404" s="117" t="s">
        <v>85</v>
      </c>
      <c r="AR5404" s="117" t="s">
        <v>1486</v>
      </c>
      <c r="AS5404" s="117">
        <v>1710508</v>
      </c>
      <c r="AT5404" s="117"/>
      <c r="AU5404" s="117"/>
    </row>
    <row r="5405" spans="43:47" ht="30" customHeight="1">
      <c r="AQ5405" s="117" t="s">
        <v>85</v>
      </c>
      <c r="AR5405" s="117" t="s">
        <v>1507</v>
      </c>
      <c r="AS5405" s="117">
        <v>1710706</v>
      </c>
      <c r="AT5405" s="117"/>
      <c r="AU5405" s="117"/>
    </row>
    <row r="5406" spans="43:47" ht="30" customHeight="1">
      <c r="AQ5406" s="117" t="s">
        <v>85</v>
      </c>
      <c r="AR5406" s="117" t="s">
        <v>1528</v>
      </c>
      <c r="AS5406" s="117">
        <v>1710904</v>
      </c>
      <c r="AT5406" s="117"/>
      <c r="AU5406" s="117"/>
    </row>
    <row r="5407" spans="43:47" ht="30" customHeight="1">
      <c r="AQ5407" s="117" t="s">
        <v>85</v>
      </c>
      <c r="AR5407" s="117" t="s">
        <v>1549</v>
      </c>
      <c r="AS5407" s="117">
        <v>1711100</v>
      </c>
      <c r="AT5407" s="117"/>
      <c r="AU5407" s="117"/>
    </row>
    <row r="5408" spans="43:47" ht="30" customHeight="1">
      <c r="AQ5408" s="117" t="s">
        <v>85</v>
      </c>
      <c r="AR5408" s="117" t="s">
        <v>1568</v>
      </c>
      <c r="AS5408" s="117">
        <v>1711506</v>
      </c>
      <c r="AT5408" s="117"/>
      <c r="AU5408" s="117"/>
    </row>
    <row r="5409" spans="43:47" ht="30" customHeight="1">
      <c r="AQ5409" s="117" t="s">
        <v>85</v>
      </c>
      <c r="AR5409" s="117" t="s">
        <v>1588</v>
      </c>
      <c r="AS5409" s="117">
        <v>1711803</v>
      </c>
      <c r="AT5409" s="117"/>
      <c r="AU5409" s="117"/>
    </row>
    <row r="5410" spans="43:47" ht="30" customHeight="1">
      <c r="AQ5410" s="117" t="s">
        <v>85</v>
      </c>
      <c r="AR5410" s="117" t="s">
        <v>1608</v>
      </c>
      <c r="AS5410" s="117">
        <v>1711902</v>
      </c>
      <c r="AT5410" s="117"/>
      <c r="AU5410" s="117"/>
    </row>
    <row r="5411" spans="43:47" ht="30" customHeight="1">
      <c r="AQ5411" s="117" t="s">
        <v>85</v>
      </c>
      <c r="AR5411" s="117" t="s">
        <v>1629</v>
      </c>
      <c r="AS5411" s="117">
        <v>1711951</v>
      </c>
      <c r="AT5411" s="117"/>
      <c r="AU5411" s="117"/>
    </row>
    <row r="5412" spans="43:47" ht="30" customHeight="1">
      <c r="AQ5412" s="117" t="s">
        <v>85</v>
      </c>
      <c r="AR5412" s="117" t="s">
        <v>1650</v>
      </c>
      <c r="AS5412" s="117">
        <v>1712009</v>
      </c>
      <c r="AT5412" s="117"/>
      <c r="AU5412" s="117"/>
    </row>
    <row r="5413" spans="43:47" ht="30" customHeight="1">
      <c r="AQ5413" s="117" t="s">
        <v>85</v>
      </c>
      <c r="AR5413" s="117" t="s">
        <v>1670</v>
      </c>
      <c r="AS5413" s="117">
        <v>1712157</v>
      </c>
      <c r="AT5413" s="117"/>
      <c r="AU5413" s="117"/>
    </row>
    <row r="5414" spans="43:47" ht="30" customHeight="1">
      <c r="AQ5414" s="117" t="s">
        <v>85</v>
      </c>
      <c r="AR5414" s="117" t="s">
        <v>1691</v>
      </c>
      <c r="AS5414" s="117">
        <v>1712405</v>
      </c>
      <c r="AT5414" s="117"/>
      <c r="AU5414" s="117"/>
    </row>
    <row r="5415" spans="43:47" ht="30" customHeight="1">
      <c r="AQ5415" s="117" t="s">
        <v>85</v>
      </c>
      <c r="AR5415" s="117" t="s">
        <v>1711</v>
      </c>
      <c r="AS5415" s="117">
        <v>1712454</v>
      </c>
      <c r="AT5415" s="117"/>
      <c r="AU5415" s="117"/>
    </row>
    <row r="5416" spans="43:47" ht="30" customHeight="1">
      <c r="AQ5416" s="117" t="s">
        <v>85</v>
      </c>
      <c r="AR5416" s="117" t="s">
        <v>1732</v>
      </c>
      <c r="AS5416" s="117">
        <v>1712504</v>
      </c>
      <c r="AT5416" s="117"/>
      <c r="AU5416" s="117"/>
    </row>
    <row r="5417" spans="43:47" ht="30" customHeight="1">
      <c r="AQ5417" s="117" t="s">
        <v>85</v>
      </c>
      <c r="AR5417" s="117" t="s">
        <v>1753</v>
      </c>
      <c r="AS5417" s="117">
        <v>1712702</v>
      </c>
      <c r="AT5417" s="117"/>
      <c r="AU5417" s="117"/>
    </row>
    <row r="5418" spans="43:47" ht="30" customHeight="1">
      <c r="AQ5418" s="117" t="s">
        <v>85</v>
      </c>
      <c r="AR5418" s="117" t="s">
        <v>1773</v>
      </c>
      <c r="AS5418" s="117">
        <v>1712801</v>
      </c>
      <c r="AT5418" s="117"/>
      <c r="AU5418" s="117"/>
    </row>
    <row r="5419" spans="43:47" ht="30" customHeight="1">
      <c r="AQ5419" s="117" t="s">
        <v>85</v>
      </c>
      <c r="AR5419" s="117" t="s">
        <v>1792</v>
      </c>
      <c r="AS5419" s="117">
        <v>1713205</v>
      </c>
      <c r="AT5419" s="117"/>
      <c r="AU5419" s="117"/>
    </row>
    <row r="5420" spans="43:47" ht="30" customHeight="1">
      <c r="AQ5420" s="117" t="s">
        <v>85</v>
      </c>
      <c r="AR5420" s="117" t="s">
        <v>1811</v>
      </c>
      <c r="AS5420" s="117">
        <v>1713304</v>
      </c>
      <c r="AT5420" s="117"/>
      <c r="AU5420" s="117"/>
    </row>
    <row r="5421" spans="43:47" ht="30" customHeight="1">
      <c r="AQ5421" s="117" t="s">
        <v>85</v>
      </c>
      <c r="AR5421" s="117" t="s">
        <v>1830</v>
      </c>
      <c r="AS5421" s="117">
        <v>1713601</v>
      </c>
      <c r="AT5421" s="117"/>
      <c r="AU5421" s="117"/>
    </row>
    <row r="5422" spans="43:47" ht="30" customHeight="1">
      <c r="AQ5422" s="117" t="s">
        <v>85</v>
      </c>
      <c r="AR5422" s="117" t="s">
        <v>1848</v>
      </c>
      <c r="AS5422" s="117">
        <v>1713700</v>
      </c>
      <c r="AT5422" s="117"/>
      <c r="AU5422" s="117"/>
    </row>
    <row r="5423" spans="43:47" ht="30" customHeight="1">
      <c r="AQ5423" s="117" t="s">
        <v>85</v>
      </c>
      <c r="AR5423" s="117" t="s">
        <v>1866</v>
      </c>
      <c r="AS5423" s="117">
        <v>1713957</v>
      </c>
      <c r="AT5423" s="117"/>
      <c r="AU5423" s="117"/>
    </row>
    <row r="5424" spans="43:47" ht="30" customHeight="1">
      <c r="AQ5424" s="117" t="s">
        <v>85</v>
      </c>
      <c r="AR5424" s="117" t="s">
        <v>1152</v>
      </c>
      <c r="AS5424" s="117">
        <v>1714203</v>
      </c>
      <c r="AT5424" s="117"/>
      <c r="AU5424" s="117"/>
    </row>
    <row r="5425" spans="43:47" ht="30" customHeight="1">
      <c r="AQ5425" s="117" t="s">
        <v>85</v>
      </c>
      <c r="AR5425" s="117" t="s">
        <v>1900</v>
      </c>
      <c r="AS5425" s="117">
        <v>1714302</v>
      </c>
      <c r="AT5425" s="117"/>
      <c r="AU5425" s="117"/>
    </row>
    <row r="5426" spans="43:47" ht="30" customHeight="1">
      <c r="AQ5426" s="117" t="s">
        <v>85</v>
      </c>
      <c r="AR5426" s="117" t="s">
        <v>1917</v>
      </c>
      <c r="AS5426" s="117">
        <v>1714880</v>
      </c>
      <c r="AT5426" s="117"/>
      <c r="AU5426" s="117"/>
    </row>
    <row r="5427" spans="43:47" ht="30" customHeight="1">
      <c r="AQ5427" s="117" t="s">
        <v>85</v>
      </c>
      <c r="AR5427" s="117" t="s">
        <v>1934</v>
      </c>
      <c r="AS5427" s="117">
        <v>1715002</v>
      </c>
      <c r="AT5427" s="117"/>
      <c r="AU5427" s="117"/>
    </row>
    <row r="5428" spans="43:47" ht="30" customHeight="1">
      <c r="AQ5428" s="117" t="s">
        <v>85</v>
      </c>
      <c r="AR5428" s="117" t="s">
        <v>1950</v>
      </c>
      <c r="AS5428" s="117">
        <v>1715101</v>
      </c>
      <c r="AT5428" s="117"/>
      <c r="AU5428" s="117"/>
    </row>
    <row r="5429" spans="43:47" ht="30" customHeight="1">
      <c r="AQ5429" s="117" t="s">
        <v>85</v>
      </c>
      <c r="AR5429" s="117" t="s">
        <v>1967</v>
      </c>
      <c r="AS5429" s="117">
        <v>1715150</v>
      </c>
      <c r="AT5429" s="117"/>
      <c r="AU5429" s="117"/>
    </row>
    <row r="5430" spans="43:47" ht="30" customHeight="1">
      <c r="AQ5430" s="117" t="s">
        <v>85</v>
      </c>
      <c r="AR5430" s="117" t="s">
        <v>1985</v>
      </c>
      <c r="AS5430" s="117">
        <v>1715259</v>
      </c>
      <c r="AT5430" s="117"/>
      <c r="AU5430" s="117"/>
    </row>
    <row r="5431" spans="43:47" ht="30" customHeight="1">
      <c r="AQ5431" s="117" t="s">
        <v>85</v>
      </c>
      <c r="AR5431" s="117" t="s">
        <v>2002</v>
      </c>
      <c r="AS5431" s="117">
        <v>1715507</v>
      </c>
      <c r="AT5431" s="117"/>
      <c r="AU5431" s="117"/>
    </row>
    <row r="5432" spans="43:47" ht="30" customHeight="1">
      <c r="AQ5432" s="117" t="s">
        <v>85</v>
      </c>
      <c r="AR5432" s="117" t="s">
        <v>2020</v>
      </c>
      <c r="AS5432" s="117">
        <v>1721000</v>
      </c>
      <c r="AT5432" s="117"/>
      <c r="AU5432" s="117"/>
    </row>
    <row r="5433" spans="43:47" ht="30" customHeight="1">
      <c r="AQ5433" s="117" t="s">
        <v>85</v>
      </c>
      <c r="AR5433" s="117" t="s">
        <v>2038</v>
      </c>
      <c r="AS5433" s="117">
        <v>1715705</v>
      </c>
      <c r="AT5433" s="117"/>
      <c r="AU5433" s="117"/>
    </row>
    <row r="5434" spans="43:47" ht="30" customHeight="1">
      <c r="AQ5434" s="117" t="s">
        <v>85</v>
      </c>
      <c r="AR5434" s="117" t="s">
        <v>2056</v>
      </c>
      <c r="AS5434" s="117">
        <v>1713809</v>
      </c>
      <c r="AT5434" s="117"/>
      <c r="AU5434" s="117"/>
    </row>
    <row r="5435" spans="43:47" ht="30" customHeight="1">
      <c r="AQ5435" s="117" t="s">
        <v>85</v>
      </c>
      <c r="AR5435" s="117" t="s">
        <v>2073</v>
      </c>
      <c r="AS5435" s="117">
        <v>1715754</v>
      </c>
      <c r="AT5435" s="117"/>
      <c r="AU5435" s="117"/>
    </row>
    <row r="5436" spans="43:47" ht="30" customHeight="1">
      <c r="AQ5436" s="117" t="s">
        <v>85</v>
      </c>
      <c r="AR5436" s="117" t="s">
        <v>2089</v>
      </c>
      <c r="AS5436" s="117">
        <v>1716109</v>
      </c>
      <c r="AT5436" s="117"/>
      <c r="AU5436" s="117"/>
    </row>
    <row r="5437" spans="43:47" ht="30" customHeight="1">
      <c r="AQ5437" s="117" t="s">
        <v>85</v>
      </c>
      <c r="AR5437" s="117" t="s">
        <v>2105</v>
      </c>
      <c r="AS5437" s="117">
        <v>1716208</v>
      </c>
      <c r="AT5437" s="117"/>
      <c r="AU5437" s="117"/>
    </row>
    <row r="5438" spans="43:47" ht="30" customHeight="1">
      <c r="AQ5438" s="117" t="s">
        <v>85</v>
      </c>
      <c r="AR5438" s="117" t="s">
        <v>2046</v>
      </c>
      <c r="AS5438" s="117">
        <v>1716307</v>
      </c>
      <c r="AT5438" s="117"/>
      <c r="AU5438" s="117"/>
    </row>
    <row r="5439" spans="43:47" ht="30" customHeight="1">
      <c r="AQ5439" s="117" t="s">
        <v>85</v>
      </c>
      <c r="AR5439" s="117" t="s">
        <v>2137</v>
      </c>
      <c r="AS5439" s="117">
        <v>1716505</v>
      </c>
      <c r="AT5439" s="117"/>
      <c r="AU5439" s="117"/>
    </row>
    <row r="5440" spans="43:47" ht="30" customHeight="1">
      <c r="AQ5440" s="117" t="s">
        <v>85</v>
      </c>
      <c r="AR5440" s="117" t="s">
        <v>2153</v>
      </c>
      <c r="AS5440" s="117">
        <v>1716604</v>
      </c>
      <c r="AT5440" s="117"/>
      <c r="AU5440" s="117"/>
    </row>
    <row r="5441" spans="43:47" ht="30" customHeight="1">
      <c r="AQ5441" s="117" t="s">
        <v>85</v>
      </c>
      <c r="AR5441" s="117" t="s">
        <v>2170</v>
      </c>
      <c r="AS5441" s="117">
        <v>1716653</v>
      </c>
      <c r="AT5441" s="117"/>
      <c r="AU5441" s="117"/>
    </row>
    <row r="5442" spans="43:47" ht="30" customHeight="1">
      <c r="AQ5442" s="117" t="s">
        <v>85</v>
      </c>
      <c r="AR5442" s="117" t="s">
        <v>2187</v>
      </c>
      <c r="AS5442" s="117">
        <v>1717008</v>
      </c>
      <c r="AT5442" s="117"/>
      <c r="AU5442" s="117"/>
    </row>
    <row r="5443" spans="43:47" ht="30" customHeight="1">
      <c r="AQ5443" s="117" t="s">
        <v>85</v>
      </c>
      <c r="AR5443" s="117" t="s">
        <v>2203</v>
      </c>
      <c r="AS5443" s="117">
        <v>1717206</v>
      </c>
      <c r="AT5443" s="117"/>
      <c r="AU5443" s="117"/>
    </row>
    <row r="5444" spans="43:47" ht="30" customHeight="1">
      <c r="AQ5444" s="117" t="s">
        <v>85</v>
      </c>
      <c r="AR5444" s="117" t="s">
        <v>2218</v>
      </c>
      <c r="AS5444" s="117">
        <v>1717503</v>
      </c>
      <c r="AT5444" s="117"/>
      <c r="AU5444" s="117"/>
    </row>
    <row r="5445" spans="43:47" ht="30" customHeight="1">
      <c r="AQ5445" s="117" t="s">
        <v>85</v>
      </c>
      <c r="AR5445" s="117" t="s">
        <v>2235</v>
      </c>
      <c r="AS5445" s="117">
        <v>1717800</v>
      </c>
      <c r="AT5445" s="117"/>
      <c r="AU5445" s="117"/>
    </row>
    <row r="5446" spans="43:47" ht="30" customHeight="1">
      <c r="AQ5446" s="117" t="s">
        <v>85</v>
      </c>
      <c r="AR5446" s="117" t="s">
        <v>2250</v>
      </c>
      <c r="AS5446" s="117">
        <v>1717909</v>
      </c>
      <c r="AT5446" s="117"/>
      <c r="AU5446" s="117"/>
    </row>
    <row r="5447" spans="43:47" ht="30" customHeight="1">
      <c r="AQ5447" s="117" t="s">
        <v>85</v>
      </c>
      <c r="AR5447" s="117" t="s">
        <v>2265</v>
      </c>
      <c r="AS5447" s="117">
        <v>1718006</v>
      </c>
      <c r="AT5447" s="117"/>
      <c r="AU5447" s="117"/>
    </row>
    <row r="5448" spans="43:47" ht="30" customHeight="1">
      <c r="AQ5448" s="117" t="s">
        <v>85</v>
      </c>
      <c r="AR5448" s="117" t="s">
        <v>2280</v>
      </c>
      <c r="AS5448" s="117">
        <v>1718204</v>
      </c>
      <c r="AT5448" s="117"/>
      <c r="AU5448" s="117"/>
    </row>
    <row r="5449" spans="43:47" ht="30" customHeight="1">
      <c r="AQ5449" s="117" t="s">
        <v>85</v>
      </c>
      <c r="AR5449" s="117" t="s">
        <v>2296</v>
      </c>
      <c r="AS5449" s="117">
        <v>1718303</v>
      </c>
      <c r="AT5449" s="117"/>
      <c r="AU5449" s="117"/>
    </row>
    <row r="5450" spans="43:47" ht="30" customHeight="1">
      <c r="AQ5450" s="117" t="s">
        <v>85</v>
      </c>
      <c r="AR5450" s="117" t="s">
        <v>1428</v>
      </c>
      <c r="AS5450" s="117">
        <v>1718402</v>
      </c>
      <c r="AT5450" s="117"/>
      <c r="AU5450" s="117"/>
    </row>
    <row r="5451" spans="43:47" ht="30" customHeight="1">
      <c r="AQ5451" s="117" t="s">
        <v>85</v>
      </c>
      <c r="AR5451" s="117" t="s">
        <v>2325</v>
      </c>
      <c r="AS5451" s="117">
        <v>1718451</v>
      </c>
      <c r="AT5451" s="117"/>
      <c r="AU5451" s="117"/>
    </row>
    <row r="5452" spans="43:47" ht="30" customHeight="1">
      <c r="AQ5452" s="117" t="s">
        <v>85</v>
      </c>
      <c r="AR5452" s="117" t="s">
        <v>2341</v>
      </c>
      <c r="AS5452" s="117">
        <v>1718501</v>
      </c>
      <c r="AT5452" s="117"/>
      <c r="AU5452" s="117"/>
    </row>
    <row r="5453" spans="43:47" ht="30" customHeight="1">
      <c r="AQ5453" s="117" t="s">
        <v>85</v>
      </c>
      <c r="AR5453" s="117" t="s">
        <v>2357</v>
      </c>
      <c r="AS5453" s="117">
        <v>1718550</v>
      </c>
      <c r="AT5453" s="117"/>
      <c r="AU5453" s="117"/>
    </row>
    <row r="5454" spans="43:47" ht="30" customHeight="1">
      <c r="AQ5454" s="117" t="s">
        <v>85</v>
      </c>
      <c r="AR5454" s="117" t="s">
        <v>2371</v>
      </c>
      <c r="AS5454" s="117">
        <v>1718659</v>
      </c>
      <c r="AT5454" s="117"/>
      <c r="AU5454" s="117"/>
    </row>
    <row r="5455" spans="43:47" ht="30" customHeight="1">
      <c r="AQ5455" s="117" t="s">
        <v>85</v>
      </c>
      <c r="AR5455" s="117" t="s">
        <v>2386</v>
      </c>
      <c r="AS5455" s="117">
        <v>1718709</v>
      </c>
      <c r="AT5455" s="117"/>
      <c r="AU5455" s="117"/>
    </row>
    <row r="5456" spans="43:47" ht="30" customHeight="1">
      <c r="AQ5456" s="117" t="s">
        <v>85</v>
      </c>
      <c r="AR5456" s="117" t="s">
        <v>2402</v>
      </c>
      <c r="AS5456" s="117">
        <v>1718758</v>
      </c>
      <c r="AT5456" s="117"/>
      <c r="AU5456" s="117"/>
    </row>
    <row r="5457" spans="43:47" ht="30" customHeight="1">
      <c r="AQ5457" s="117" t="s">
        <v>85</v>
      </c>
      <c r="AR5457" s="117" t="s">
        <v>2418</v>
      </c>
      <c r="AS5457" s="117">
        <v>1718808</v>
      </c>
      <c r="AT5457" s="117"/>
      <c r="AU5457" s="117"/>
    </row>
    <row r="5458" spans="43:47" ht="30" customHeight="1">
      <c r="AQ5458" s="117" t="s">
        <v>85</v>
      </c>
      <c r="AR5458" s="117" t="s">
        <v>2434</v>
      </c>
      <c r="AS5458" s="117">
        <v>1718840</v>
      </c>
      <c r="AT5458" s="117"/>
      <c r="AU5458" s="117"/>
    </row>
    <row r="5459" spans="43:47" ht="30" customHeight="1">
      <c r="AQ5459" s="117" t="s">
        <v>85</v>
      </c>
      <c r="AR5459" s="117" t="s">
        <v>2450</v>
      </c>
      <c r="AS5459" s="117">
        <v>1718865</v>
      </c>
      <c r="AT5459" s="117"/>
      <c r="AU5459" s="117"/>
    </row>
    <row r="5460" spans="43:47" ht="30" customHeight="1">
      <c r="AQ5460" s="117" t="s">
        <v>85</v>
      </c>
      <c r="AR5460" s="117" t="s">
        <v>2464</v>
      </c>
      <c r="AS5460" s="117">
        <v>1718881</v>
      </c>
      <c r="AT5460" s="117"/>
      <c r="AU5460" s="117"/>
    </row>
    <row r="5461" spans="43:47" ht="30" customHeight="1">
      <c r="AQ5461" s="117" t="s">
        <v>85</v>
      </c>
      <c r="AR5461" s="117" t="s">
        <v>2479</v>
      </c>
      <c r="AS5461" s="117">
        <v>1718899</v>
      </c>
      <c r="AT5461" s="117"/>
      <c r="AU5461" s="117"/>
    </row>
    <row r="5462" spans="43:47" ht="30" customHeight="1">
      <c r="AQ5462" s="117" t="s">
        <v>85</v>
      </c>
      <c r="AR5462" s="117" t="s">
        <v>2495</v>
      </c>
      <c r="AS5462" s="117">
        <v>1718907</v>
      </c>
      <c r="AT5462" s="117"/>
      <c r="AU5462" s="117"/>
    </row>
    <row r="5463" spans="43:47" ht="30" customHeight="1">
      <c r="AQ5463" s="117" t="s">
        <v>85</v>
      </c>
      <c r="AR5463" s="117" t="s">
        <v>2509</v>
      </c>
      <c r="AS5463" s="117">
        <v>1719004</v>
      </c>
      <c r="AT5463" s="117"/>
      <c r="AU5463" s="117"/>
    </row>
    <row r="5464" spans="43:47" ht="30" customHeight="1">
      <c r="AQ5464" s="117" t="s">
        <v>85</v>
      </c>
      <c r="AR5464" s="117" t="s">
        <v>2525</v>
      </c>
      <c r="AS5464" s="117">
        <v>1720002</v>
      </c>
      <c r="AT5464" s="117"/>
      <c r="AU5464" s="117"/>
    </row>
    <row r="5465" spans="43:47" ht="30" customHeight="1">
      <c r="AQ5465" s="117" t="s">
        <v>85</v>
      </c>
      <c r="AR5465" s="117" t="s">
        <v>2540</v>
      </c>
      <c r="AS5465" s="117">
        <v>1720101</v>
      </c>
      <c r="AT5465" s="117"/>
      <c r="AU5465" s="117"/>
    </row>
    <row r="5466" spans="43:47" ht="30" customHeight="1">
      <c r="AQ5466" s="117" t="s">
        <v>85</v>
      </c>
      <c r="AR5466" s="117" t="s">
        <v>2556</v>
      </c>
      <c r="AS5466" s="117">
        <v>1720150</v>
      </c>
      <c r="AT5466" s="117"/>
      <c r="AU5466" s="117"/>
    </row>
    <row r="5467" spans="43:47" ht="30" customHeight="1">
      <c r="AQ5467" s="117" t="s">
        <v>85</v>
      </c>
      <c r="AR5467" s="117" t="s">
        <v>2570</v>
      </c>
      <c r="AS5467" s="117">
        <v>1720200</v>
      </c>
      <c r="AT5467" s="117"/>
      <c r="AU5467" s="117"/>
    </row>
    <row r="5468" spans="43:47" ht="30" customHeight="1">
      <c r="AQ5468" s="117" t="s">
        <v>85</v>
      </c>
      <c r="AR5468" s="117" t="s">
        <v>2585</v>
      </c>
      <c r="AS5468" s="117">
        <v>1720259</v>
      </c>
      <c r="AT5468" s="117"/>
      <c r="AU5468" s="117"/>
    </row>
    <row r="5469" spans="43:47" ht="30" customHeight="1">
      <c r="AQ5469" s="117" t="s">
        <v>85</v>
      </c>
      <c r="AR5469" s="117" t="s">
        <v>2601</v>
      </c>
      <c r="AS5469" s="117">
        <v>1720309</v>
      </c>
      <c r="AT5469" s="117"/>
      <c r="AU5469" s="117"/>
    </row>
    <row r="5470" spans="43:47" ht="30" customHeight="1">
      <c r="AQ5470" s="117" t="s">
        <v>85</v>
      </c>
      <c r="AR5470" s="117" t="s">
        <v>2616</v>
      </c>
      <c r="AS5470" s="117">
        <v>1720499</v>
      </c>
      <c r="AT5470" s="117"/>
      <c r="AU5470" s="117"/>
    </row>
    <row r="5471" spans="43:47" ht="30" customHeight="1">
      <c r="AQ5471" s="117" t="s">
        <v>85</v>
      </c>
      <c r="AR5471" s="117" t="s">
        <v>2629</v>
      </c>
      <c r="AS5471" s="117">
        <v>1720655</v>
      </c>
      <c r="AT5471" s="117"/>
      <c r="AU5471" s="117"/>
    </row>
    <row r="5472" spans="43:47" ht="30" customHeight="1">
      <c r="AQ5472" s="117" t="s">
        <v>85</v>
      </c>
      <c r="AR5472" s="117" t="s">
        <v>2643</v>
      </c>
      <c r="AS5472" s="117">
        <v>1720804</v>
      </c>
      <c r="AT5472" s="117"/>
      <c r="AU5472" s="117"/>
    </row>
    <row r="5473" spans="43:47" ht="30" customHeight="1">
      <c r="AQ5473" s="117" t="s">
        <v>85</v>
      </c>
      <c r="AR5473" s="117" t="s">
        <v>2656</v>
      </c>
      <c r="AS5473" s="117">
        <v>1720853</v>
      </c>
      <c r="AT5473" s="117"/>
      <c r="AU5473" s="117"/>
    </row>
    <row r="5474" spans="43:47" ht="30" customHeight="1">
      <c r="AQ5474" s="117" t="s">
        <v>85</v>
      </c>
      <c r="AR5474" s="117" t="s">
        <v>2671</v>
      </c>
      <c r="AS5474" s="117">
        <v>1720903</v>
      </c>
      <c r="AT5474" s="117"/>
      <c r="AU5474" s="117"/>
    </row>
    <row r="5475" spans="43:47" ht="30" customHeight="1">
      <c r="AQ5475" s="117" t="s">
        <v>85</v>
      </c>
      <c r="AR5475" s="117" t="s">
        <v>5386</v>
      </c>
      <c r="AS5475" s="117">
        <v>1720937</v>
      </c>
      <c r="AT5475" s="117"/>
      <c r="AU5475" s="117"/>
    </row>
    <row r="5476" spans="43:47" ht="30" customHeight="1">
      <c r="AQ5476" s="117" t="s">
        <v>85</v>
      </c>
      <c r="AR5476" s="117" t="s">
        <v>2685</v>
      </c>
      <c r="AS5476" s="117">
        <v>1720978</v>
      </c>
      <c r="AT5476" s="117"/>
      <c r="AU5476" s="117"/>
    </row>
    <row r="5477" spans="43:47" ht="30" customHeight="1">
      <c r="AQ5477" s="117" t="s">
        <v>85</v>
      </c>
      <c r="AR5477" s="117" t="s">
        <v>2701</v>
      </c>
      <c r="AS5477" s="117">
        <v>1721109</v>
      </c>
      <c r="AT5477" s="117"/>
      <c r="AU5477" s="117"/>
    </row>
    <row r="5478" spans="43:47" ht="30" customHeight="1">
      <c r="AQ5478" s="117" t="s">
        <v>85</v>
      </c>
      <c r="AR5478" s="117" t="s">
        <v>2716</v>
      </c>
      <c r="AS5478" s="117">
        <v>1721208</v>
      </c>
      <c r="AT5478" s="117"/>
      <c r="AU5478" s="117"/>
    </row>
    <row r="5479" spans="43:47" ht="30" customHeight="1">
      <c r="AQ5479" s="117" t="s">
        <v>85</v>
      </c>
      <c r="AR5479" s="117" t="s">
        <v>2732</v>
      </c>
      <c r="AS5479" s="117">
        <v>1721257</v>
      </c>
      <c r="AT5479" s="117"/>
      <c r="AU5479" s="117"/>
    </row>
    <row r="5480" spans="43:47" ht="30" customHeight="1">
      <c r="AQ5480" s="117" t="s">
        <v>85</v>
      </c>
      <c r="AR5480" s="117" t="s">
        <v>2747</v>
      </c>
      <c r="AS5480" s="117">
        <v>1721307</v>
      </c>
      <c r="AT5480" s="117"/>
      <c r="AU5480" s="117"/>
    </row>
    <row r="5481" spans="43:47" ht="30" customHeight="1">
      <c r="AQ5481" s="117" t="s">
        <v>85</v>
      </c>
      <c r="AR5481" s="117" t="s">
        <v>2762</v>
      </c>
      <c r="AS5481" s="117">
        <v>1722081</v>
      </c>
      <c r="AT5481" s="117"/>
      <c r="AU5481" s="117"/>
    </row>
    <row r="5482" spans="43:47" ht="30" customHeight="1">
      <c r="AQ5482" s="117" t="s">
        <v>85</v>
      </c>
      <c r="AR5482" s="117" t="s">
        <v>2778</v>
      </c>
      <c r="AS5482" s="117">
        <v>1722107</v>
      </c>
      <c r="AT5482" s="117"/>
      <c r="AU5482" s="117"/>
    </row>
  </sheetData>
  <sheetProtection algorithmName="SHA-512" hashValue="ww3UKDAtBgx9CVa1j1ewrwiAurZJzuRjAYbUr8RZZ9rlTdW1HiOwh2ASOJkkqsUOQZEhfjx2ANnqfxnNsTl4dw==" saltValue="rOyPLmutPWKx2vWRoBAB0g==" spinCount="100000" sheet="1" objects="1" scenarios="1" autoFilter="0" pivotTables="0"/>
  <protectedRanges>
    <protectedRange algorithmName="SHA-512" hashValue="Rg+xIYznf4KpJ7iTFMuX8UcvkyP8h61bmbXeLBHK0tCtesB2rb907GqMJyTkXyA2NOkSgFVdMhDvmDM75NuvLg==" saltValue="S9Y3AClUYjiearPZs+dz0g==" spinCount="100000" sqref="D4:D10" name="Intervalo4"/>
    <protectedRange algorithmName="SHA-512" hashValue="I4ZSWtDJVE6Gj7kHxgpFgICITj46Hey1tm+siB4RmTSGHOJtSSZIBXQ1enl5KwnX7T06jBDA3DIHC1g2bfBCVg==" saltValue="3EJzwVulvbAZ5mG7qub5HA==" spinCount="100000" sqref="F4:J10" name="Intervalo3"/>
    <protectedRange algorithmName="SHA-512" hashValue="a44gWN2/OgnRy4X/9Lt6HUhUh5amOyMazCSPNcBnuq++E4I3M+3OSEz8WelejeklhLExBEE6hPBpE+M+CpggqA==" saltValue="ZIaCc4YRIjeH0lEiGpbHtA==" spinCount="100000" sqref="K2:L2" name="Intervalo2"/>
    <protectedRange algorithmName="SHA-512" hashValue="m8G8iMIACzvdV3YyUF7T0COmR+wm1TOytAW+hejuWbYOV/FSsHTX1PIo1+PaYW8yqVpu1JepMx7lTcf3MkBYPA==" saltValue="tzSQsqJZgDjW7Bw5oRz47w==" spinCount="100000" sqref="D3:L3" name="Intervalo1"/>
  </protectedRanges>
  <autoFilter ref="A1:W10"/>
  <conditionalFormatting sqref="R1:S1 M1:N1 T2 M3:N10 R3:T3 W1:W10 R4:V10 V3">
    <cfRule type="containsText" dxfId="92" priority="55" operator="containsText" text="SIM">
      <formula>NOT(ISERROR(SEARCH("SIM",M1)))</formula>
    </cfRule>
    <cfRule type="beginsWith" dxfId="91" priority="56" operator="beginsWith" text="ERRO">
      <formula>LEFT(M1,LEN("ERRO"))="ERRO"</formula>
    </cfRule>
  </conditionalFormatting>
  <conditionalFormatting sqref="P1:Q1 T1:V1 P3:Q10 T2:T3">
    <cfRule type="containsText" dxfId="90" priority="53" operator="containsText" text="SIM">
      <formula>NOT(ISERROR(SEARCH("SIM",P1)))</formula>
    </cfRule>
    <cfRule type="beginsWith" dxfId="89" priority="54" operator="beginsWith" text="ERRO">
      <formula>LEFT(P1,LEN("ERRO"))="ERRO"</formula>
    </cfRule>
  </conditionalFormatting>
  <conditionalFormatting sqref="O3:O10">
    <cfRule type="containsText" dxfId="88" priority="49" operator="containsText" text="SIM">
      <formula>NOT(ISERROR(SEARCH("SIM",O3)))</formula>
    </cfRule>
    <cfRule type="beginsWith" dxfId="87" priority="50" operator="beginsWith" text="ERRO">
      <formula>LEFT(O3,LEN("ERRO"))="ERRO"</formula>
    </cfRule>
  </conditionalFormatting>
  <conditionalFormatting sqref="U4:V10 V3">
    <cfRule type="containsText" dxfId="86" priority="35" operator="containsText" text="verificar">
      <formula>NOT(ISERROR(SEARCH("verificar",U3)))</formula>
    </cfRule>
  </conditionalFormatting>
  <conditionalFormatting sqref="W2:W10">
    <cfRule type="cellIs" dxfId="85" priority="28" operator="equal">
      <formula>"SIM"</formula>
    </cfRule>
    <cfRule type="cellIs" dxfId="84" priority="29" operator="equal">
      <formula>"SIM"</formula>
    </cfRule>
    <cfRule type="beginsWith" dxfId="83" priority="32" operator="beginsWith" text="VERIFICAR">
      <formula>LEFT(W2,LEN("VERIFICAR"))="VERIFICAR"</formula>
    </cfRule>
    <cfRule type="beginsWith" dxfId="82" priority="33" operator="beginsWith" text="ERRO">
      <formula>LEFT(W2,LEN("ERRO"))="ERRO"</formula>
    </cfRule>
    <cfRule type="containsText" dxfId="81" priority="34" operator="containsText" text="SIM">
      <formula>NOT(ISERROR(SEARCH("SIM",W2)))</formula>
    </cfRule>
  </conditionalFormatting>
  <conditionalFormatting sqref="T2:V10">
    <cfRule type="containsText" dxfId="80" priority="1" operator="containsText" text="ERRO">
      <formula>NOT(ISERROR(SEARCH("ERRO",T2)))</formula>
    </cfRule>
  </conditionalFormatting>
  <dataValidations count="4">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K3:L3 F3:J10 E3">
      <formula1>0</formula1>
      <formula2>10000000</formula2>
    </dataValidation>
    <dataValidation type="whole" errorStyle="information" allowBlank="1" errorTitle="Aviso" error="Coloque um valor inteiro entre 0 e 10.000.000" promptTitle="Campo númerico" prompt="Esse campo apenas aceita campo númeríco inteiro (sem vírgulas ou ponto)" sqref="D2:L2">
      <formula1>0</formula1>
      <formula2>10000000</formula2>
    </dataValidation>
    <dataValidation type="whole" errorStyle="information" allowBlank="1" showErrorMessage="1" errorTitle="Aviso" error="Coloque um valor inteiro entre 0 e 10.000.000" promptTitle="Campo númerico" prompt="Esse campo apenas aceita campo númeríco inteiro, com separador por mil usando ponto)" sqref="K4:L10 E4:E10">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sem vírgulas ou ponto)" sqref="D3:D10">
      <formula1>0</formula1>
      <formula2>10000000</formula2>
    </dataValidation>
  </dataValidations>
  <pageMargins left="0.511811024" right="0.511811024" top="0.78740157499999996" bottom="0.78740157499999996" header="0.31496062000000002" footer="0.31496062000000002"/>
  <pageSetup paperSize="9" orientation="portrait" r:id="rId1"/>
  <ignoredErrors>
    <ignoredError sqref="V4 W3" formula="1"/>
    <ignoredError sqref="R3:S3"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Z17" sqref="AZ17"/>
    </sheetView>
  </sheetViews>
  <sheetFormatPr defaultColWidth="9.140625" defaultRowHeight="15"/>
  <cols>
    <col min="1" max="16384" width="9.140625" style="54"/>
  </cols>
  <sheetData/>
  <sheetProtection algorithmName="SHA-512" hashValue="h5RLlMolGtyantc6DqpTcm7XIWZlBDwuO6QHXRLVKXP+zq82/uTq+g209fnE+Ps3z3M5/xSgDAWUyfxSSZTppg==" saltValue="Wk1PGvaGvVa9xY29DuksgA=="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1"/>
  <sheetViews>
    <sheetView showGridLines="0" zoomScale="86" zoomScaleNormal="86" workbookViewId="0">
      <pane xSplit="3" ySplit="1" topLeftCell="D2" activePane="bottomRight" state="frozen"/>
      <selection activeCell="AZ17" sqref="AZ17"/>
      <selection pane="topRight" activeCell="AZ17" sqref="AZ17"/>
      <selection pane="bottomLeft" activeCell="AZ17" sqref="AZ17"/>
      <selection pane="bottomRight" sqref="A1:XFD1"/>
    </sheetView>
  </sheetViews>
  <sheetFormatPr defaultColWidth="5.7109375" defaultRowHeight="15"/>
  <cols>
    <col min="1" max="2" width="6.85546875" style="54" customWidth="1"/>
    <col min="3" max="3" width="13.7109375" style="54" customWidth="1"/>
    <col min="4" max="4" width="25.7109375" style="54" customWidth="1"/>
    <col min="5" max="5" width="15.7109375" style="54" customWidth="1"/>
    <col min="6" max="14" width="13.7109375" style="54" customWidth="1"/>
    <col min="15" max="22" width="6.7109375" style="54" customWidth="1"/>
    <col min="23" max="23" width="10.5703125" style="54" customWidth="1"/>
    <col min="24" max="24" width="13.28515625" style="54" hidden="1" customWidth="1"/>
    <col min="25" max="25" width="5.7109375" style="54" hidden="1" customWidth="1"/>
    <col min="26" max="28" width="5.7109375" style="50" hidden="1" customWidth="1"/>
    <col min="29" max="34" width="5.7109375" style="54" hidden="1" customWidth="1"/>
    <col min="35" max="35" width="5.7109375" style="50" hidden="1" customWidth="1"/>
    <col min="36" max="36" width="5.7109375" style="54" hidden="1" customWidth="1"/>
    <col min="37" max="37" width="5.7109375" style="54" customWidth="1"/>
    <col min="38" max="16384" width="5.7109375" style="54"/>
  </cols>
  <sheetData>
    <row r="1" spans="1:35" s="50" customFormat="1" ht="107.25" customHeight="1">
      <c r="A1" s="94" t="s">
        <v>2</v>
      </c>
      <c r="B1" s="94" t="s">
        <v>3</v>
      </c>
      <c r="C1" s="94" t="s">
        <v>0</v>
      </c>
      <c r="D1" s="89" t="s">
        <v>5</v>
      </c>
      <c r="E1" s="94" t="s">
        <v>11</v>
      </c>
      <c r="F1" s="94" t="s">
        <v>5390</v>
      </c>
      <c r="G1" s="94" t="s">
        <v>5541</v>
      </c>
      <c r="H1" s="94" t="s">
        <v>6</v>
      </c>
      <c r="I1" s="94" t="s">
        <v>15</v>
      </c>
      <c r="J1" s="95" t="s">
        <v>5515</v>
      </c>
      <c r="K1" s="94" t="s">
        <v>7</v>
      </c>
      <c r="L1" s="94" t="s">
        <v>8</v>
      </c>
      <c r="M1" s="94" t="s">
        <v>5546</v>
      </c>
      <c r="N1" s="94" t="s">
        <v>9</v>
      </c>
      <c r="O1" s="96" t="s">
        <v>12</v>
      </c>
      <c r="P1" s="96" t="s">
        <v>16</v>
      </c>
      <c r="Q1" s="97" t="s">
        <v>17</v>
      </c>
      <c r="R1" s="98" t="s">
        <v>18</v>
      </c>
      <c r="S1" s="97" t="s">
        <v>19</v>
      </c>
      <c r="T1" s="97" t="s">
        <v>20</v>
      </c>
      <c r="U1" s="99" t="s">
        <v>21</v>
      </c>
      <c r="V1" s="99" t="s">
        <v>5481</v>
      </c>
      <c r="W1" s="100" t="s">
        <v>22</v>
      </c>
      <c r="Z1" s="38" t="s">
        <v>2</v>
      </c>
      <c r="AA1" s="39" t="s">
        <v>5</v>
      </c>
      <c r="AB1" s="39" t="s">
        <v>5385</v>
      </c>
      <c r="AC1" s="40"/>
      <c r="AD1" s="41" t="s">
        <v>2</v>
      </c>
      <c r="AF1" s="38" t="s">
        <v>5549</v>
      </c>
      <c r="AG1" s="69"/>
      <c r="AH1" s="38" t="s">
        <v>5550</v>
      </c>
      <c r="AI1" s="39" t="s">
        <v>5385</v>
      </c>
    </row>
    <row r="2" spans="1:35" s="66" customFormat="1" ht="19.5" customHeight="1">
      <c r="A2" s="101" t="str">
        <f>Controles!$B$2</f>
        <v>ES</v>
      </c>
      <c r="B2" s="101">
        <f>Controles!$C$2</f>
        <v>7</v>
      </c>
      <c r="C2" s="61" t="s">
        <v>1</v>
      </c>
      <c r="D2" s="62"/>
      <c r="E2" s="61" t="e">
        <f t="shared" ref="E2:E33" si="0">VLOOKUP(AF2,$AH$2:$AI$5571,2,FALSE)</f>
        <v>#N/A</v>
      </c>
      <c r="F2" s="90"/>
      <c r="G2" s="90"/>
      <c r="H2" s="62"/>
      <c r="I2" s="62"/>
      <c r="J2" s="61">
        <f t="shared" ref="J2:J4" si="1">SUM(H2:I2)</f>
        <v>0</v>
      </c>
      <c r="K2" s="62"/>
      <c r="L2" s="62"/>
      <c r="M2" s="62"/>
      <c r="N2" s="62"/>
      <c r="O2" s="61">
        <f>IF((H2&gt;L2),"ERRO",0)</f>
        <v>0</v>
      </c>
      <c r="P2" s="61">
        <f>IF(AND(L2&gt;0,J2=0),"ERRO",0)</f>
        <v>0</v>
      </c>
      <c r="Q2" s="61">
        <f>IF(AND(I2=0,L2&gt;K2),"ERRO",0)</f>
        <v>0</v>
      </c>
      <c r="R2" s="65">
        <f>IF(AND(H2&gt;0,M2&gt;L2),"ERRO",0)</f>
        <v>0</v>
      </c>
      <c r="S2" s="61">
        <f>IF(M2&gt;0, IF(J2=0, "ERRO",0),0)</f>
        <v>0</v>
      </c>
      <c r="T2" s="61">
        <f>IF(N2&gt;0, IF(H2= 0, IF(I2=0, "ERRO",0),0),0)</f>
        <v>0</v>
      </c>
      <c r="U2" s="61">
        <f>IF(M2+N2&gt;K2,IF(I2=0,"ERRO",0),0)</f>
        <v>0</v>
      </c>
      <c r="V2" s="61">
        <f>IF(AND(H2=0,K2&gt;0),"ERRO",0)</f>
        <v>0</v>
      </c>
      <c r="W2" s="61" t="str">
        <f>IF(AND(O2=0,P2=0,Q2=0,R2=0,S2=0,T2=0,U2=0,V2=0), "NÃO", "SIM")</f>
        <v>NÃO</v>
      </c>
      <c r="Y2" s="66">
        <f>IF(SUM(H2,L2:N2)&gt;0,1,0)</f>
        <v>0</v>
      </c>
      <c r="Z2" s="50" t="s">
        <v>28</v>
      </c>
      <c r="AA2" s="50" t="s">
        <v>89</v>
      </c>
      <c r="AB2" s="50">
        <v>1200013</v>
      </c>
      <c r="AC2" s="51"/>
      <c r="AD2" s="41" t="s">
        <v>28</v>
      </c>
      <c r="AF2" s="62" t="str">
        <f t="shared" ref="AF2:AF33" si="2">CONCATENATE(A2,D2)</f>
        <v>ES</v>
      </c>
      <c r="AH2" s="66" t="str">
        <f>CONCATENATE(Z2,AA2)</f>
        <v>ACAcrelândia</v>
      </c>
      <c r="AI2" s="50">
        <v>1200013</v>
      </c>
    </row>
    <row r="3" spans="1:35" s="66" customFormat="1" ht="19.5" customHeight="1">
      <c r="A3" s="101" t="str">
        <f>Controles!$B$2</f>
        <v>ES</v>
      </c>
      <c r="B3" s="101">
        <f>Controles!$C$2</f>
        <v>7</v>
      </c>
      <c r="C3" s="61" t="s">
        <v>1</v>
      </c>
      <c r="D3" s="62"/>
      <c r="E3" s="61" t="e">
        <f t="shared" si="0"/>
        <v>#N/A</v>
      </c>
      <c r="F3" s="90"/>
      <c r="G3" s="90"/>
      <c r="H3" s="62"/>
      <c r="I3" s="62"/>
      <c r="J3" s="61">
        <f t="shared" si="1"/>
        <v>0</v>
      </c>
      <c r="K3" s="62"/>
      <c r="L3" s="62"/>
      <c r="M3" s="62"/>
      <c r="N3" s="62"/>
      <c r="O3" s="61">
        <f>IF((H3&gt;L3),"ERRO",0)</f>
        <v>0</v>
      </c>
      <c r="P3" s="61">
        <f t="shared" ref="P3:P66" si="3">IF(AND(L3&gt;0,J3=0),"ERRO",0)</f>
        <v>0</v>
      </c>
      <c r="Q3" s="61">
        <f t="shared" ref="Q3:Q66" si="4">IF(AND(I3=0,L3&gt;K3),"ERRO",0)</f>
        <v>0</v>
      </c>
      <c r="R3" s="65">
        <f t="shared" ref="R3:R66" si="5">IF(AND(H3&gt;0,M3&gt;L3),"ERRO",0)</f>
        <v>0</v>
      </c>
      <c r="S3" s="61">
        <f t="shared" ref="S3:S66" si="6">IF(M3&gt;0, IF(J3=0, "ERRO",0),0)</f>
        <v>0</v>
      </c>
      <c r="T3" s="61">
        <f t="shared" ref="T3:T66" si="7">IF(N3&gt;0, IF(H3= 0, IF(I3=0, "ERRO",0),0),0)</f>
        <v>0</v>
      </c>
      <c r="U3" s="61">
        <f t="shared" ref="U3:U66" si="8">IF(M3+N3&gt;K3,IF(I3=0,"ERRO",0),0)</f>
        <v>0</v>
      </c>
      <c r="V3" s="61">
        <f t="shared" ref="V3:V66" si="9">IF(AND(H3=0,K3&gt;0),"ERRO",0)</f>
        <v>0</v>
      </c>
      <c r="W3" s="61" t="str">
        <f t="shared" ref="W3:W66" si="10">IF(AND(O3=0,P3=0,Q3=0,R3=0,S3=0,T3=0,U3=0,V3=0), "NÃO", "SIM")</f>
        <v>NÃO</v>
      </c>
      <c r="Y3" s="66">
        <f t="shared" ref="Y3:Y65" si="11">IF(SUM(H3,L3:N3)&gt;0,1,0)</f>
        <v>0</v>
      </c>
      <c r="Z3" s="50" t="s">
        <v>28</v>
      </c>
      <c r="AA3" s="50" t="s">
        <v>115</v>
      </c>
      <c r="AB3" s="50">
        <v>1200054</v>
      </c>
      <c r="AC3" s="51"/>
      <c r="AD3" s="41" t="s">
        <v>32</v>
      </c>
      <c r="AF3" s="62" t="str">
        <f t="shared" si="2"/>
        <v>ES</v>
      </c>
      <c r="AH3" s="66" t="str">
        <f t="shared" ref="AH3:AH66" si="12">CONCATENATE(Z3,AA3)</f>
        <v>ACAssis Brasil</v>
      </c>
      <c r="AI3" s="50">
        <v>1200054</v>
      </c>
    </row>
    <row r="4" spans="1:35" s="66" customFormat="1" ht="19.5" customHeight="1">
      <c r="A4" s="101" t="str">
        <f>Controles!$B$2</f>
        <v>ES</v>
      </c>
      <c r="B4" s="101">
        <f>Controles!$C$2</f>
        <v>7</v>
      </c>
      <c r="C4" s="61" t="s">
        <v>1</v>
      </c>
      <c r="D4" s="62"/>
      <c r="E4" s="61" t="e">
        <f t="shared" si="0"/>
        <v>#N/A</v>
      </c>
      <c r="F4" s="90"/>
      <c r="G4" s="90"/>
      <c r="H4" s="62"/>
      <c r="I4" s="62"/>
      <c r="J4" s="61">
        <f t="shared" si="1"/>
        <v>0</v>
      </c>
      <c r="K4" s="62"/>
      <c r="L4" s="62"/>
      <c r="M4" s="62"/>
      <c r="N4" s="62"/>
      <c r="O4" s="61">
        <f t="shared" ref="O4:O67" si="13">IF((H4&gt;L4),"ERRO",0)</f>
        <v>0</v>
      </c>
      <c r="P4" s="61">
        <f t="shared" si="3"/>
        <v>0</v>
      </c>
      <c r="Q4" s="61">
        <f t="shared" si="4"/>
        <v>0</v>
      </c>
      <c r="R4" s="65">
        <f t="shared" si="5"/>
        <v>0</v>
      </c>
      <c r="S4" s="61">
        <f t="shared" si="6"/>
        <v>0</v>
      </c>
      <c r="T4" s="61">
        <f t="shared" si="7"/>
        <v>0</v>
      </c>
      <c r="U4" s="61">
        <f t="shared" si="8"/>
        <v>0</v>
      </c>
      <c r="V4" s="61">
        <f t="shared" si="9"/>
        <v>0</v>
      </c>
      <c r="W4" s="61" t="str">
        <f t="shared" si="10"/>
        <v>NÃO</v>
      </c>
      <c r="Y4" s="66">
        <f>IF(SUM(H4,L4:N4)&gt;0,1,0)</f>
        <v>0</v>
      </c>
      <c r="Z4" s="50" t="s">
        <v>28</v>
      </c>
      <c r="AA4" s="50" t="s">
        <v>141</v>
      </c>
      <c r="AB4" s="50">
        <v>1200104</v>
      </c>
      <c r="AC4" s="51"/>
      <c r="AD4" s="41" t="s">
        <v>37</v>
      </c>
      <c r="AF4" s="62" t="str">
        <f t="shared" si="2"/>
        <v>ES</v>
      </c>
      <c r="AH4" s="66" t="str">
        <f t="shared" si="12"/>
        <v>ACBrasiléia</v>
      </c>
      <c r="AI4" s="50">
        <v>1200104</v>
      </c>
    </row>
    <row r="5" spans="1:35" s="66" customFormat="1" ht="19.5" customHeight="1">
      <c r="A5" s="101" t="str">
        <f>Controles!$B$2</f>
        <v>ES</v>
      </c>
      <c r="B5" s="101">
        <f>Controles!$C$2</f>
        <v>7</v>
      </c>
      <c r="C5" s="61" t="s">
        <v>1</v>
      </c>
      <c r="D5" s="62"/>
      <c r="E5" s="61" t="e">
        <f t="shared" si="0"/>
        <v>#N/A</v>
      </c>
      <c r="F5" s="90"/>
      <c r="G5" s="90"/>
      <c r="H5" s="62"/>
      <c r="I5" s="62"/>
      <c r="J5" s="61">
        <f>SUM(H5:I5)</f>
        <v>0</v>
      </c>
      <c r="K5" s="62"/>
      <c r="L5" s="62"/>
      <c r="M5" s="62"/>
      <c r="N5" s="62"/>
      <c r="O5" s="61">
        <f t="shared" si="13"/>
        <v>0</v>
      </c>
      <c r="P5" s="61">
        <f t="shared" si="3"/>
        <v>0</v>
      </c>
      <c r="Q5" s="61">
        <f t="shared" si="4"/>
        <v>0</v>
      </c>
      <c r="R5" s="65">
        <f t="shared" si="5"/>
        <v>0</v>
      </c>
      <c r="S5" s="61">
        <f t="shared" si="6"/>
        <v>0</v>
      </c>
      <c r="T5" s="61">
        <f t="shared" si="7"/>
        <v>0</v>
      </c>
      <c r="U5" s="61">
        <f t="shared" si="8"/>
        <v>0</v>
      </c>
      <c r="V5" s="61">
        <f t="shared" si="9"/>
        <v>0</v>
      </c>
      <c r="W5" s="61" t="str">
        <f t="shared" si="10"/>
        <v>NÃO</v>
      </c>
      <c r="Y5" s="66">
        <f t="shared" si="11"/>
        <v>0</v>
      </c>
      <c r="Z5" s="50" t="s">
        <v>28</v>
      </c>
      <c r="AA5" s="50" t="s">
        <v>166</v>
      </c>
      <c r="AB5" s="50">
        <v>1200138</v>
      </c>
      <c r="AC5" s="51"/>
      <c r="AD5" s="41" t="s">
        <v>35</v>
      </c>
      <c r="AF5" s="62" t="str">
        <f t="shared" si="2"/>
        <v>ES</v>
      </c>
      <c r="AH5" s="66" t="str">
        <f t="shared" si="12"/>
        <v>ACBujari</v>
      </c>
      <c r="AI5" s="50">
        <v>1200138</v>
      </c>
    </row>
    <row r="6" spans="1:35" s="66" customFormat="1" ht="19.5" customHeight="1">
      <c r="A6" s="101" t="str">
        <f>Controles!$B$2</f>
        <v>ES</v>
      </c>
      <c r="B6" s="101">
        <f>Controles!$C$2</f>
        <v>7</v>
      </c>
      <c r="C6" s="61" t="s">
        <v>1</v>
      </c>
      <c r="D6" s="62"/>
      <c r="E6" s="61" t="e">
        <f t="shared" si="0"/>
        <v>#N/A</v>
      </c>
      <c r="F6" s="90"/>
      <c r="G6" s="90"/>
      <c r="H6" s="62"/>
      <c r="I6" s="62"/>
      <c r="J6" s="61">
        <f t="shared" ref="J6:J69" si="14">SUM(H6:I6)</f>
        <v>0</v>
      </c>
      <c r="K6" s="62"/>
      <c r="L6" s="62"/>
      <c r="M6" s="62"/>
      <c r="N6" s="62"/>
      <c r="O6" s="61">
        <f t="shared" si="13"/>
        <v>0</v>
      </c>
      <c r="P6" s="61">
        <f t="shared" si="3"/>
        <v>0</v>
      </c>
      <c r="Q6" s="61">
        <f t="shared" si="4"/>
        <v>0</v>
      </c>
      <c r="R6" s="65">
        <f t="shared" si="5"/>
        <v>0</v>
      </c>
      <c r="S6" s="61">
        <f t="shared" si="6"/>
        <v>0</v>
      </c>
      <c r="T6" s="61">
        <f t="shared" si="7"/>
        <v>0</v>
      </c>
      <c r="U6" s="61">
        <f t="shared" si="8"/>
        <v>0</v>
      </c>
      <c r="V6" s="61">
        <f t="shared" si="9"/>
        <v>0</v>
      </c>
      <c r="W6" s="61" t="str">
        <f t="shared" si="10"/>
        <v>NÃO</v>
      </c>
      <c r="Y6" s="66">
        <f t="shared" si="11"/>
        <v>0</v>
      </c>
      <c r="Z6" s="50" t="s">
        <v>28</v>
      </c>
      <c r="AA6" s="50" t="s">
        <v>192</v>
      </c>
      <c r="AB6" s="50">
        <v>1200179</v>
      </c>
      <c r="AC6" s="51"/>
      <c r="AD6" s="41" t="s">
        <v>41</v>
      </c>
      <c r="AF6" s="62" t="str">
        <f t="shared" si="2"/>
        <v>ES</v>
      </c>
      <c r="AH6" s="66" t="str">
        <f t="shared" si="12"/>
        <v>ACCapixaba</v>
      </c>
      <c r="AI6" s="50">
        <v>1200179</v>
      </c>
    </row>
    <row r="7" spans="1:35" s="66" customFormat="1" ht="19.5" customHeight="1">
      <c r="A7" s="101" t="str">
        <f>Controles!$B$2</f>
        <v>ES</v>
      </c>
      <c r="B7" s="101">
        <f>Controles!$C$2</f>
        <v>7</v>
      </c>
      <c r="C7" s="61" t="s">
        <v>1</v>
      </c>
      <c r="D7" s="62"/>
      <c r="E7" s="61" t="e">
        <f t="shared" si="0"/>
        <v>#N/A</v>
      </c>
      <c r="F7" s="90"/>
      <c r="G7" s="90"/>
      <c r="H7" s="62"/>
      <c r="I7" s="62"/>
      <c r="J7" s="61">
        <f t="shared" si="14"/>
        <v>0</v>
      </c>
      <c r="K7" s="62"/>
      <c r="L7" s="62"/>
      <c r="M7" s="62"/>
      <c r="N7" s="62"/>
      <c r="O7" s="61">
        <f t="shared" si="13"/>
        <v>0</v>
      </c>
      <c r="P7" s="61">
        <f t="shared" si="3"/>
        <v>0</v>
      </c>
      <c r="Q7" s="61">
        <f t="shared" si="4"/>
        <v>0</v>
      </c>
      <c r="R7" s="65">
        <f t="shared" si="5"/>
        <v>0</v>
      </c>
      <c r="S7" s="61">
        <f t="shared" si="6"/>
        <v>0</v>
      </c>
      <c r="T7" s="61">
        <f t="shared" si="7"/>
        <v>0</v>
      </c>
      <c r="U7" s="61">
        <f t="shared" si="8"/>
        <v>0</v>
      </c>
      <c r="V7" s="61">
        <f t="shared" si="9"/>
        <v>0</v>
      </c>
      <c r="W7" s="61" t="str">
        <f t="shared" si="10"/>
        <v>NÃO</v>
      </c>
      <c r="Y7" s="66">
        <f t="shared" si="11"/>
        <v>0</v>
      </c>
      <c r="Z7" s="50" t="s">
        <v>28</v>
      </c>
      <c r="AA7" s="50" t="s">
        <v>218</v>
      </c>
      <c r="AB7" s="50">
        <v>1200203</v>
      </c>
      <c r="AC7" s="51"/>
      <c r="AD7" s="41" t="s">
        <v>45</v>
      </c>
      <c r="AF7" s="62" t="str">
        <f t="shared" si="2"/>
        <v>ES</v>
      </c>
      <c r="AH7" s="66" t="str">
        <f t="shared" si="12"/>
        <v>ACCruzeiro do Sul</v>
      </c>
      <c r="AI7" s="50">
        <v>1200203</v>
      </c>
    </row>
    <row r="8" spans="1:35" s="66" customFormat="1" ht="19.5" customHeight="1">
      <c r="A8" s="101" t="str">
        <f>Controles!$B$2</f>
        <v>ES</v>
      </c>
      <c r="B8" s="101">
        <f>Controles!$C$2</f>
        <v>7</v>
      </c>
      <c r="C8" s="61" t="s">
        <v>1</v>
      </c>
      <c r="D8" s="62"/>
      <c r="E8" s="61" t="e">
        <f t="shared" si="0"/>
        <v>#N/A</v>
      </c>
      <c r="F8" s="90"/>
      <c r="G8" s="90"/>
      <c r="H8" s="62"/>
      <c r="I8" s="62"/>
      <c r="J8" s="61">
        <f t="shared" si="14"/>
        <v>0</v>
      </c>
      <c r="K8" s="62"/>
      <c r="L8" s="62"/>
      <c r="M8" s="62"/>
      <c r="N8" s="62"/>
      <c r="O8" s="61">
        <f t="shared" si="13"/>
        <v>0</v>
      </c>
      <c r="P8" s="61">
        <f t="shared" si="3"/>
        <v>0</v>
      </c>
      <c r="Q8" s="61">
        <f t="shared" si="4"/>
        <v>0</v>
      </c>
      <c r="R8" s="65">
        <f t="shared" si="5"/>
        <v>0</v>
      </c>
      <c r="S8" s="61">
        <f t="shared" si="6"/>
        <v>0</v>
      </c>
      <c r="T8" s="61">
        <f t="shared" si="7"/>
        <v>0</v>
      </c>
      <c r="U8" s="61">
        <f t="shared" si="8"/>
        <v>0</v>
      </c>
      <c r="V8" s="61">
        <f t="shared" si="9"/>
        <v>0</v>
      </c>
      <c r="W8" s="61" t="str">
        <f t="shared" si="10"/>
        <v>NÃO</v>
      </c>
      <c r="Y8" s="66">
        <f t="shared" si="11"/>
        <v>0</v>
      </c>
      <c r="Z8" s="50" t="s">
        <v>28</v>
      </c>
      <c r="AA8" s="50" t="s">
        <v>242</v>
      </c>
      <c r="AB8" s="50">
        <v>1200252</v>
      </c>
      <c r="AC8" s="51"/>
      <c r="AD8" s="41" t="s">
        <v>49</v>
      </c>
      <c r="AF8" s="62" t="str">
        <f t="shared" si="2"/>
        <v>ES</v>
      </c>
      <c r="AH8" s="66" t="str">
        <f t="shared" si="12"/>
        <v>ACEpitaciolândia</v>
      </c>
      <c r="AI8" s="50">
        <v>1200252</v>
      </c>
    </row>
    <row r="9" spans="1:35" s="66" customFormat="1" ht="19.5" customHeight="1">
      <c r="A9" s="101" t="str">
        <f>Controles!$B$2</f>
        <v>ES</v>
      </c>
      <c r="B9" s="101">
        <f>Controles!$C$2</f>
        <v>7</v>
      </c>
      <c r="C9" s="61" t="s">
        <v>1</v>
      </c>
      <c r="D9" s="62"/>
      <c r="E9" s="61" t="e">
        <f t="shared" si="0"/>
        <v>#N/A</v>
      </c>
      <c r="F9" s="90"/>
      <c r="G9" s="90"/>
      <c r="H9" s="62"/>
      <c r="I9" s="62"/>
      <c r="J9" s="61">
        <f t="shared" si="14"/>
        <v>0</v>
      </c>
      <c r="K9" s="62"/>
      <c r="L9" s="62"/>
      <c r="M9" s="62"/>
      <c r="N9" s="62"/>
      <c r="O9" s="61">
        <f t="shared" si="13"/>
        <v>0</v>
      </c>
      <c r="P9" s="61">
        <f t="shared" si="3"/>
        <v>0</v>
      </c>
      <c r="Q9" s="61">
        <f t="shared" si="4"/>
        <v>0</v>
      </c>
      <c r="R9" s="65">
        <f t="shared" si="5"/>
        <v>0</v>
      </c>
      <c r="S9" s="61">
        <f t="shared" si="6"/>
        <v>0</v>
      </c>
      <c r="T9" s="61">
        <f t="shared" si="7"/>
        <v>0</v>
      </c>
      <c r="U9" s="61">
        <f t="shared" si="8"/>
        <v>0</v>
      </c>
      <c r="V9" s="61">
        <f t="shared" si="9"/>
        <v>0</v>
      </c>
      <c r="W9" s="61" t="str">
        <f t="shared" si="10"/>
        <v>NÃO</v>
      </c>
      <c r="Y9" s="66">
        <f t="shared" si="11"/>
        <v>0</v>
      </c>
      <c r="Z9" s="50" t="s">
        <v>28</v>
      </c>
      <c r="AA9" s="50" t="s">
        <v>267</v>
      </c>
      <c r="AB9" s="50">
        <v>1200302</v>
      </c>
      <c r="AC9" s="51"/>
      <c r="AD9" s="41" t="s">
        <v>53</v>
      </c>
      <c r="AF9" s="62" t="str">
        <f t="shared" si="2"/>
        <v>ES</v>
      </c>
      <c r="AH9" s="66" t="str">
        <f t="shared" si="12"/>
        <v>ACFeijó</v>
      </c>
      <c r="AI9" s="50">
        <v>1200302</v>
      </c>
    </row>
    <row r="10" spans="1:35" s="66" customFormat="1" ht="19.5" customHeight="1">
      <c r="A10" s="101" t="str">
        <f>Controles!$B$2</f>
        <v>ES</v>
      </c>
      <c r="B10" s="101">
        <f>Controles!$C$2</f>
        <v>7</v>
      </c>
      <c r="C10" s="61" t="s">
        <v>1</v>
      </c>
      <c r="D10" s="62"/>
      <c r="E10" s="61" t="e">
        <f t="shared" si="0"/>
        <v>#N/A</v>
      </c>
      <c r="F10" s="90"/>
      <c r="G10" s="90"/>
      <c r="H10" s="62"/>
      <c r="I10" s="62"/>
      <c r="J10" s="61">
        <f t="shared" si="14"/>
        <v>0</v>
      </c>
      <c r="K10" s="62"/>
      <c r="L10" s="62"/>
      <c r="M10" s="62"/>
      <c r="N10" s="62"/>
      <c r="O10" s="61">
        <f t="shared" si="13"/>
        <v>0</v>
      </c>
      <c r="P10" s="61">
        <f t="shared" si="3"/>
        <v>0</v>
      </c>
      <c r="Q10" s="61">
        <f t="shared" si="4"/>
        <v>0</v>
      </c>
      <c r="R10" s="65">
        <f t="shared" si="5"/>
        <v>0</v>
      </c>
      <c r="S10" s="61">
        <f t="shared" si="6"/>
        <v>0</v>
      </c>
      <c r="T10" s="61">
        <f t="shared" si="7"/>
        <v>0</v>
      </c>
      <c r="U10" s="61">
        <f t="shared" si="8"/>
        <v>0</v>
      </c>
      <c r="V10" s="61">
        <f t="shared" si="9"/>
        <v>0</v>
      </c>
      <c r="W10" s="61" t="str">
        <f t="shared" si="10"/>
        <v>NÃO</v>
      </c>
      <c r="Y10" s="66">
        <f t="shared" si="11"/>
        <v>0</v>
      </c>
      <c r="Z10" s="50" t="s">
        <v>28</v>
      </c>
      <c r="AA10" s="50" t="s">
        <v>293</v>
      </c>
      <c r="AB10" s="50">
        <v>1200328</v>
      </c>
      <c r="AC10" s="51"/>
      <c r="AD10" s="41" t="s">
        <v>55</v>
      </c>
      <c r="AF10" s="62" t="str">
        <f t="shared" si="2"/>
        <v>ES</v>
      </c>
      <c r="AH10" s="66" t="str">
        <f t="shared" si="12"/>
        <v>ACJordão</v>
      </c>
      <c r="AI10" s="50">
        <v>1200328</v>
      </c>
    </row>
    <row r="11" spans="1:35" s="66" customFormat="1" ht="19.5" customHeight="1">
      <c r="A11" s="101" t="str">
        <f>Controles!$B$2</f>
        <v>ES</v>
      </c>
      <c r="B11" s="101">
        <f>Controles!$C$2</f>
        <v>7</v>
      </c>
      <c r="C11" s="61" t="s">
        <v>1</v>
      </c>
      <c r="D11" s="62"/>
      <c r="E11" s="61" t="e">
        <f t="shared" si="0"/>
        <v>#N/A</v>
      </c>
      <c r="F11" s="90"/>
      <c r="G11" s="90"/>
      <c r="H11" s="62"/>
      <c r="I11" s="62"/>
      <c r="J11" s="61">
        <f t="shared" si="14"/>
        <v>0</v>
      </c>
      <c r="K11" s="62"/>
      <c r="L11" s="62"/>
      <c r="M11" s="62"/>
      <c r="N11" s="62"/>
      <c r="O11" s="61">
        <f t="shared" si="13"/>
        <v>0</v>
      </c>
      <c r="P11" s="61">
        <f t="shared" si="3"/>
        <v>0</v>
      </c>
      <c r="Q11" s="61">
        <f t="shared" si="4"/>
        <v>0</v>
      </c>
      <c r="R11" s="65">
        <f t="shared" si="5"/>
        <v>0</v>
      </c>
      <c r="S11" s="61">
        <f t="shared" si="6"/>
        <v>0</v>
      </c>
      <c r="T11" s="61">
        <f t="shared" si="7"/>
        <v>0</v>
      </c>
      <c r="U11" s="61">
        <f t="shared" si="8"/>
        <v>0</v>
      </c>
      <c r="V11" s="61">
        <f t="shared" si="9"/>
        <v>0</v>
      </c>
      <c r="W11" s="61" t="str">
        <f t="shared" si="10"/>
        <v>NÃO</v>
      </c>
      <c r="Y11" s="66">
        <f t="shared" si="11"/>
        <v>0</v>
      </c>
      <c r="Z11" s="50" t="s">
        <v>28</v>
      </c>
      <c r="AA11" s="50" t="s">
        <v>319</v>
      </c>
      <c r="AB11" s="50">
        <v>1200336</v>
      </c>
      <c r="AC11" s="51"/>
      <c r="AD11" s="41" t="s">
        <v>57</v>
      </c>
      <c r="AF11" s="62" t="str">
        <f t="shared" si="2"/>
        <v>ES</v>
      </c>
      <c r="AH11" s="66" t="str">
        <f t="shared" si="12"/>
        <v>ACMâncio Lima</v>
      </c>
      <c r="AI11" s="50">
        <v>1200336</v>
      </c>
    </row>
    <row r="12" spans="1:35" s="66" customFormat="1" ht="19.5" customHeight="1">
      <c r="A12" s="101" t="str">
        <f>Controles!$B$2</f>
        <v>ES</v>
      </c>
      <c r="B12" s="101">
        <f>Controles!$C$2</f>
        <v>7</v>
      </c>
      <c r="C12" s="61" t="s">
        <v>1</v>
      </c>
      <c r="D12" s="62"/>
      <c r="E12" s="61" t="e">
        <f t="shared" si="0"/>
        <v>#N/A</v>
      </c>
      <c r="F12" s="90"/>
      <c r="G12" s="90"/>
      <c r="H12" s="62"/>
      <c r="I12" s="62"/>
      <c r="J12" s="61">
        <f t="shared" si="14"/>
        <v>0</v>
      </c>
      <c r="K12" s="62"/>
      <c r="L12" s="62"/>
      <c r="M12" s="62"/>
      <c r="N12" s="62"/>
      <c r="O12" s="61">
        <f t="shared" si="13"/>
        <v>0</v>
      </c>
      <c r="P12" s="61">
        <f t="shared" si="3"/>
        <v>0</v>
      </c>
      <c r="Q12" s="61">
        <f t="shared" si="4"/>
        <v>0</v>
      </c>
      <c r="R12" s="65">
        <f t="shared" si="5"/>
        <v>0</v>
      </c>
      <c r="S12" s="61">
        <f t="shared" si="6"/>
        <v>0</v>
      </c>
      <c r="T12" s="61">
        <f t="shared" si="7"/>
        <v>0</v>
      </c>
      <c r="U12" s="61">
        <f t="shared" si="8"/>
        <v>0</v>
      </c>
      <c r="V12" s="61">
        <f t="shared" si="9"/>
        <v>0</v>
      </c>
      <c r="W12" s="61" t="str">
        <f t="shared" si="10"/>
        <v>NÃO</v>
      </c>
      <c r="Y12" s="66">
        <f t="shared" si="11"/>
        <v>0</v>
      </c>
      <c r="Z12" s="50" t="s">
        <v>28</v>
      </c>
      <c r="AA12" s="50" t="s">
        <v>344</v>
      </c>
      <c r="AB12" s="50">
        <v>1200344</v>
      </c>
      <c r="AC12" s="51"/>
      <c r="AD12" s="41" t="s">
        <v>63</v>
      </c>
      <c r="AF12" s="62" t="str">
        <f t="shared" si="2"/>
        <v>ES</v>
      </c>
      <c r="AH12" s="66" t="str">
        <f t="shared" si="12"/>
        <v>ACManoel Urbano</v>
      </c>
      <c r="AI12" s="50">
        <v>1200344</v>
      </c>
    </row>
    <row r="13" spans="1:35" s="66" customFormat="1" ht="19.5" customHeight="1">
      <c r="A13" s="101" t="str">
        <f>Controles!$B$2</f>
        <v>ES</v>
      </c>
      <c r="B13" s="101">
        <f>Controles!$C$2</f>
        <v>7</v>
      </c>
      <c r="C13" s="61" t="s">
        <v>1</v>
      </c>
      <c r="D13" s="62"/>
      <c r="E13" s="61" t="e">
        <f t="shared" si="0"/>
        <v>#N/A</v>
      </c>
      <c r="F13" s="90"/>
      <c r="G13" s="90"/>
      <c r="H13" s="62"/>
      <c r="I13" s="62"/>
      <c r="J13" s="61">
        <f t="shared" si="14"/>
        <v>0</v>
      </c>
      <c r="K13" s="62"/>
      <c r="L13" s="62"/>
      <c r="M13" s="62"/>
      <c r="N13" s="62"/>
      <c r="O13" s="61">
        <f t="shared" si="13"/>
        <v>0</v>
      </c>
      <c r="P13" s="61">
        <f t="shared" si="3"/>
        <v>0</v>
      </c>
      <c r="Q13" s="61">
        <f t="shared" si="4"/>
        <v>0</v>
      </c>
      <c r="R13" s="65">
        <f t="shared" si="5"/>
        <v>0</v>
      </c>
      <c r="S13" s="61">
        <f t="shared" si="6"/>
        <v>0</v>
      </c>
      <c r="T13" s="61">
        <f t="shared" si="7"/>
        <v>0</v>
      </c>
      <c r="U13" s="61">
        <f t="shared" si="8"/>
        <v>0</v>
      </c>
      <c r="V13" s="61">
        <f t="shared" si="9"/>
        <v>0</v>
      </c>
      <c r="W13" s="61" t="str">
        <f t="shared" si="10"/>
        <v>NÃO</v>
      </c>
      <c r="Y13" s="66">
        <f t="shared" si="11"/>
        <v>0</v>
      </c>
      <c r="Z13" s="50" t="s">
        <v>28</v>
      </c>
      <c r="AA13" s="50" t="s">
        <v>368</v>
      </c>
      <c r="AB13" s="50">
        <v>1200351</v>
      </c>
      <c r="AC13" s="51"/>
      <c r="AD13" s="41" t="s">
        <v>61</v>
      </c>
      <c r="AF13" s="62" t="str">
        <f t="shared" si="2"/>
        <v>ES</v>
      </c>
      <c r="AH13" s="66" t="str">
        <f t="shared" si="12"/>
        <v>ACMarechal Thaumaturgo</v>
      </c>
      <c r="AI13" s="50">
        <v>1200351</v>
      </c>
    </row>
    <row r="14" spans="1:35" s="66" customFormat="1" ht="19.5" customHeight="1">
      <c r="A14" s="101" t="str">
        <f>Controles!$B$2</f>
        <v>ES</v>
      </c>
      <c r="B14" s="101">
        <f>Controles!$C$2</f>
        <v>7</v>
      </c>
      <c r="C14" s="61" t="s">
        <v>1</v>
      </c>
      <c r="D14" s="62"/>
      <c r="E14" s="61" t="e">
        <f t="shared" si="0"/>
        <v>#N/A</v>
      </c>
      <c r="F14" s="90"/>
      <c r="G14" s="90"/>
      <c r="H14" s="62"/>
      <c r="I14" s="62"/>
      <c r="J14" s="61">
        <f t="shared" si="14"/>
        <v>0</v>
      </c>
      <c r="K14" s="62"/>
      <c r="L14" s="62"/>
      <c r="M14" s="62"/>
      <c r="N14" s="62"/>
      <c r="O14" s="61">
        <f t="shared" si="13"/>
        <v>0</v>
      </c>
      <c r="P14" s="61">
        <f t="shared" si="3"/>
        <v>0</v>
      </c>
      <c r="Q14" s="61">
        <f t="shared" si="4"/>
        <v>0</v>
      </c>
      <c r="R14" s="65">
        <f t="shared" si="5"/>
        <v>0</v>
      </c>
      <c r="S14" s="61">
        <f t="shared" si="6"/>
        <v>0</v>
      </c>
      <c r="T14" s="61">
        <f t="shared" si="7"/>
        <v>0</v>
      </c>
      <c r="U14" s="61">
        <f t="shared" si="8"/>
        <v>0</v>
      </c>
      <c r="V14" s="61">
        <f t="shared" si="9"/>
        <v>0</v>
      </c>
      <c r="W14" s="61" t="str">
        <f t="shared" si="10"/>
        <v>NÃO</v>
      </c>
      <c r="Y14" s="66">
        <f t="shared" si="11"/>
        <v>0</v>
      </c>
      <c r="Z14" s="50" t="s">
        <v>28</v>
      </c>
      <c r="AA14" s="50" t="s">
        <v>393</v>
      </c>
      <c r="AB14" s="50">
        <v>1200385</v>
      </c>
      <c r="AC14" s="51"/>
      <c r="AD14" s="41" t="s">
        <v>59</v>
      </c>
      <c r="AF14" s="62" t="str">
        <f t="shared" si="2"/>
        <v>ES</v>
      </c>
      <c r="AH14" s="66" t="str">
        <f t="shared" si="12"/>
        <v>ACPlácido de Castro</v>
      </c>
      <c r="AI14" s="50">
        <v>1200385</v>
      </c>
    </row>
    <row r="15" spans="1:35" s="66" customFormat="1" ht="19.5" customHeight="1">
      <c r="A15" s="101" t="str">
        <f>Controles!$B$2</f>
        <v>ES</v>
      </c>
      <c r="B15" s="101">
        <f>Controles!$C$2</f>
        <v>7</v>
      </c>
      <c r="C15" s="61" t="s">
        <v>1</v>
      </c>
      <c r="D15" s="62"/>
      <c r="E15" s="61" t="e">
        <f t="shared" si="0"/>
        <v>#N/A</v>
      </c>
      <c r="F15" s="90"/>
      <c r="G15" s="90"/>
      <c r="H15" s="62"/>
      <c r="I15" s="62"/>
      <c r="J15" s="61">
        <f t="shared" si="14"/>
        <v>0</v>
      </c>
      <c r="K15" s="62"/>
      <c r="L15" s="62"/>
      <c r="M15" s="62"/>
      <c r="N15" s="62"/>
      <c r="O15" s="61">
        <f t="shared" si="13"/>
        <v>0</v>
      </c>
      <c r="P15" s="61">
        <f t="shared" si="3"/>
        <v>0</v>
      </c>
      <c r="Q15" s="61">
        <f t="shared" si="4"/>
        <v>0</v>
      </c>
      <c r="R15" s="65">
        <f t="shared" si="5"/>
        <v>0</v>
      </c>
      <c r="S15" s="61">
        <f t="shared" si="6"/>
        <v>0</v>
      </c>
      <c r="T15" s="61">
        <f t="shared" si="7"/>
        <v>0</v>
      </c>
      <c r="U15" s="61">
        <f t="shared" si="8"/>
        <v>0</v>
      </c>
      <c r="V15" s="61">
        <f t="shared" si="9"/>
        <v>0</v>
      </c>
      <c r="W15" s="61" t="str">
        <f t="shared" si="10"/>
        <v>NÃO</v>
      </c>
      <c r="Y15" s="66">
        <f t="shared" si="11"/>
        <v>0</v>
      </c>
      <c r="Z15" s="50" t="s">
        <v>28</v>
      </c>
      <c r="AA15" s="50" t="s">
        <v>418</v>
      </c>
      <c r="AB15" s="50">
        <v>1200807</v>
      </c>
      <c r="AC15" s="51"/>
      <c r="AD15" s="41" t="s">
        <v>65</v>
      </c>
      <c r="AF15" s="62" t="str">
        <f t="shared" si="2"/>
        <v>ES</v>
      </c>
      <c r="AH15" s="66" t="str">
        <f t="shared" si="12"/>
        <v>ACPorto Acre</v>
      </c>
      <c r="AI15" s="50">
        <v>1200807</v>
      </c>
    </row>
    <row r="16" spans="1:35" s="66" customFormat="1" ht="19.5" customHeight="1">
      <c r="A16" s="101" t="str">
        <f>Controles!$B$2</f>
        <v>ES</v>
      </c>
      <c r="B16" s="101">
        <f>Controles!$C$2</f>
        <v>7</v>
      </c>
      <c r="C16" s="61" t="s">
        <v>1</v>
      </c>
      <c r="D16" s="62"/>
      <c r="E16" s="61" t="e">
        <f t="shared" si="0"/>
        <v>#N/A</v>
      </c>
      <c r="F16" s="90"/>
      <c r="G16" s="90"/>
      <c r="H16" s="62"/>
      <c r="I16" s="62"/>
      <c r="J16" s="61">
        <f t="shared" si="14"/>
        <v>0</v>
      </c>
      <c r="K16" s="62"/>
      <c r="L16" s="62"/>
      <c r="M16" s="62"/>
      <c r="N16" s="62"/>
      <c r="O16" s="61">
        <f t="shared" si="13"/>
        <v>0</v>
      </c>
      <c r="P16" s="61">
        <f t="shared" si="3"/>
        <v>0</v>
      </c>
      <c r="Q16" s="61">
        <f t="shared" si="4"/>
        <v>0</v>
      </c>
      <c r="R16" s="65">
        <f t="shared" si="5"/>
        <v>0</v>
      </c>
      <c r="S16" s="61">
        <f t="shared" si="6"/>
        <v>0</v>
      </c>
      <c r="T16" s="61">
        <f t="shared" si="7"/>
        <v>0</v>
      </c>
      <c r="U16" s="61">
        <f t="shared" si="8"/>
        <v>0</v>
      </c>
      <c r="V16" s="61">
        <f t="shared" si="9"/>
        <v>0</v>
      </c>
      <c r="W16" s="61" t="str">
        <f t="shared" si="10"/>
        <v>NÃO</v>
      </c>
      <c r="Y16" s="66">
        <f t="shared" si="11"/>
        <v>0</v>
      </c>
      <c r="Z16" s="50" t="s">
        <v>28</v>
      </c>
      <c r="AA16" s="50" t="s">
        <v>444</v>
      </c>
      <c r="AB16" s="50">
        <v>1200393</v>
      </c>
      <c r="AC16" s="51"/>
      <c r="AD16" s="41" t="s">
        <v>66</v>
      </c>
      <c r="AF16" s="62" t="str">
        <f t="shared" si="2"/>
        <v>ES</v>
      </c>
      <c r="AH16" s="66" t="str">
        <f t="shared" si="12"/>
        <v>ACPorto Walter</v>
      </c>
      <c r="AI16" s="50">
        <v>1200393</v>
      </c>
    </row>
    <row r="17" spans="1:35" s="66" customFormat="1" ht="19.5" customHeight="1">
      <c r="A17" s="101" t="str">
        <f>Controles!$B$2</f>
        <v>ES</v>
      </c>
      <c r="B17" s="101">
        <f>Controles!$C$2</f>
        <v>7</v>
      </c>
      <c r="C17" s="61" t="s">
        <v>1</v>
      </c>
      <c r="D17" s="62"/>
      <c r="E17" s="61" t="e">
        <f t="shared" si="0"/>
        <v>#N/A</v>
      </c>
      <c r="F17" s="90"/>
      <c r="G17" s="90"/>
      <c r="H17" s="62"/>
      <c r="I17" s="62"/>
      <c r="J17" s="61">
        <f t="shared" si="14"/>
        <v>0</v>
      </c>
      <c r="K17" s="62"/>
      <c r="L17" s="62"/>
      <c r="M17" s="62"/>
      <c r="N17" s="62"/>
      <c r="O17" s="61">
        <f t="shared" si="13"/>
        <v>0</v>
      </c>
      <c r="P17" s="61">
        <f t="shared" si="3"/>
        <v>0</v>
      </c>
      <c r="Q17" s="61">
        <f t="shared" si="4"/>
        <v>0</v>
      </c>
      <c r="R17" s="65">
        <f t="shared" si="5"/>
        <v>0</v>
      </c>
      <c r="S17" s="61">
        <f t="shared" si="6"/>
        <v>0</v>
      </c>
      <c r="T17" s="61">
        <f t="shared" si="7"/>
        <v>0</v>
      </c>
      <c r="U17" s="61">
        <f t="shared" si="8"/>
        <v>0</v>
      </c>
      <c r="V17" s="61">
        <f t="shared" si="9"/>
        <v>0</v>
      </c>
      <c r="W17" s="61" t="str">
        <f t="shared" si="10"/>
        <v>NÃO</v>
      </c>
      <c r="Y17" s="66">
        <f t="shared" si="11"/>
        <v>0</v>
      </c>
      <c r="Z17" s="50" t="s">
        <v>28</v>
      </c>
      <c r="AA17" s="50" t="s">
        <v>469</v>
      </c>
      <c r="AB17" s="50">
        <v>1200401</v>
      </c>
      <c r="AC17" s="51"/>
      <c r="AD17" s="41" t="s">
        <v>71</v>
      </c>
      <c r="AF17" s="62" t="str">
        <f t="shared" si="2"/>
        <v>ES</v>
      </c>
      <c r="AH17" s="66" t="str">
        <f t="shared" si="12"/>
        <v>ACRio Branco</v>
      </c>
      <c r="AI17" s="50">
        <v>1200401</v>
      </c>
    </row>
    <row r="18" spans="1:35" s="66" customFormat="1" ht="19.5" customHeight="1">
      <c r="A18" s="101" t="str">
        <f>Controles!$B$2</f>
        <v>ES</v>
      </c>
      <c r="B18" s="101">
        <f>Controles!$C$2</f>
        <v>7</v>
      </c>
      <c r="C18" s="61" t="s">
        <v>1</v>
      </c>
      <c r="D18" s="62"/>
      <c r="E18" s="61" t="e">
        <f t="shared" si="0"/>
        <v>#N/A</v>
      </c>
      <c r="F18" s="90"/>
      <c r="G18" s="90"/>
      <c r="H18" s="62"/>
      <c r="I18" s="62"/>
      <c r="J18" s="61">
        <f t="shared" si="14"/>
        <v>0</v>
      </c>
      <c r="K18" s="62"/>
      <c r="L18" s="62"/>
      <c r="M18" s="62"/>
      <c r="N18" s="62"/>
      <c r="O18" s="61">
        <f t="shared" si="13"/>
        <v>0</v>
      </c>
      <c r="P18" s="61">
        <f t="shared" si="3"/>
        <v>0</v>
      </c>
      <c r="Q18" s="61">
        <f t="shared" si="4"/>
        <v>0</v>
      </c>
      <c r="R18" s="65">
        <f t="shared" si="5"/>
        <v>0</v>
      </c>
      <c r="S18" s="61">
        <f t="shared" si="6"/>
        <v>0</v>
      </c>
      <c r="T18" s="61">
        <f t="shared" si="7"/>
        <v>0</v>
      </c>
      <c r="U18" s="61">
        <f t="shared" si="8"/>
        <v>0</v>
      </c>
      <c r="V18" s="61">
        <f t="shared" si="9"/>
        <v>0</v>
      </c>
      <c r="W18" s="61" t="str">
        <f t="shared" si="10"/>
        <v>NÃO</v>
      </c>
      <c r="Y18" s="66">
        <f t="shared" si="11"/>
        <v>0</v>
      </c>
      <c r="Z18" s="50" t="s">
        <v>28</v>
      </c>
      <c r="AA18" s="50" t="s">
        <v>494</v>
      </c>
      <c r="AB18" s="50">
        <v>1200427</v>
      </c>
      <c r="AC18" s="51"/>
      <c r="AD18" s="41" t="s">
        <v>67</v>
      </c>
      <c r="AF18" s="62" t="str">
        <f t="shared" si="2"/>
        <v>ES</v>
      </c>
      <c r="AH18" s="66" t="str">
        <f t="shared" si="12"/>
        <v>ACRodrigues Alves</v>
      </c>
      <c r="AI18" s="50">
        <v>1200427</v>
      </c>
    </row>
    <row r="19" spans="1:35" s="66" customFormat="1" ht="19.5" customHeight="1">
      <c r="A19" s="101" t="str">
        <f>Controles!$B$2</f>
        <v>ES</v>
      </c>
      <c r="B19" s="101">
        <f>Controles!$C$2</f>
        <v>7</v>
      </c>
      <c r="C19" s="61" t="s">
        <v>1</v>
      </c>
      <c r="D19" s="62"/>
      <c r="E19" s="61" t="e">
        <f t="shared" si="0"/>
        <v>#N/A</v>
      </c>
      <c r="F19" s="90"/>
      <c r="G19" s="90"/>
      <c r="H19" s="62"/>
      <c r="I19" s="62"/>
      <c r="J19" s="61">
        <f t="shared" si="14"/>
        <v>0</v>
      </c>
      <c r="K19" s="62"/>
      <c r="L19" s="62"/>
      <c r="M19" s="62"/>
      <c r="N19" s="62"/>
      <c r="O19" s="61">
        <f t="shared" si="13"/>
        <v>0</v>
      </c>
      <c r="P19" s="61">
        <f t="shared" si="3"/>
        <v>0</v>
      </c>
      <c r="Q19" s="61">
        <f t="shared" si="4"/>
        <v>0</v>
      </c>
      <c r="R19" s="65">
        <f t="shared" si="5"/>
        <v>0</v>
      </c>
      <c r="S19" s="61">
        <f t="shared" si="6"/>
        <v>0</v>
      </c>
      <c r="T19" s="61">
        <f t="shared" si="7"/>
        <v>0</v>
      </c>
      <c r="U19" s="61">
        <f t="shared" si="8"/>
        <v>0</v>
      </c>
      <c r="V19" s="61">
        <f t="shared" si="9"/>
        <v>0</v>
      </c>
      <c r="W19" s="61" t="str">
        <f t="shared" si="10"/>
        <v>NÃO</v>
      </c>
      <c r="Y19" s="66">
        <f t="shared" si="11"/>
        <v>0</v>
      </c>
      <c r="Z19" s="50" t="s">
        <v>28</v>
      </c>
      <c r="AA19" s="50" t="s">
        <v>518</v>
      </c>
      <c r="AB19" s="50">
        <v>1200435</v>
      </c>
      <c r="AC19" s="51"/>
      <c r="AD19" s="41" t="s">
        <v>69</v>
      </c>
      <c r="AF19" s="62" t="str">
        <f t="shared" si="2"/>
        <v>ES</v>
      </c>
      <c r="AH19" s="66" t="str">
        <f t="shared" si="12"/>
        <v>ACSanta Rosa do Purus</v>
      </c>
      <c r="AI19" s="50">
        <v>1200435</v>
      </c>
    </row>
    <row r="20" spans="1:35" s="66" customFormat="1" ht="19.5" customHeight="1">
      <c r="A20" s="101" t="str">
        <f>Controles!$B$2</f>
        <v>ES</v>
      </c>
      <c r="B20" s="101">
        <f>Controles!$C$2</f>
        <v>7</v>
      </c>
      <c r="C20" s="61" t="s">
        <v>1</v>
      </c>
      <c r="D20" s="62"/>
      <c r="E20" s="61" t="e">
        <f t="shared" si="0"/>
        <v>#N/A</v>
      </c>
      <c r="F20" s="90"/>
      <c r="G20" s="90"/>
      <c r="H20" s="62"/>
      <c r="I20" s="62"/>
      <c r="J20" s="61">
        <f t="shared" si="14"/>
        <v>0</v>
      </c>
      <c r="K20" s="62"/>
      <c r="L20" s="62"/>
      <c r="M20" s="62"/>
      <c r="N20" s="62"/>
      <c r="O20" s="61">
        <f t="shared" si="13"/>
        <v>0</v>
      </c>
      <c r="P20" s="61">
        <f t="shared" si="3"/>
        <v>0</v>
      </c>
      <c r="Q20" s="61">
        <f t="shared" si="4"/>
        <v>0</v>
      </c>
      <c r="R20" s="65">
        <f t="shared" si="5"/>
        <v>0</v>
      </c>
      <c r="S20" s="61">
        <f t="shared" si="6"/>
        <v>0</v>
      </c>
      <c r="T20" s="61">
        <f t="shared" si="7"/>
        <v>0</v>
      </c>
      <c r="U20" s="61">
        <f t="shared" si="8"/>
        <v>0</v>
      </c>
      <c r="V20" s="61">
        <f t="shared" si="9"/>
        <v>0</v>
      </c>
      <c r="W20" s="61" t="str">
        <f t="shared" si="10"/>
        <v>NÃO</v>
      </c>
      <c r="Y20" s="66">
        <f t="shared" si="11"/>
        <v>0</v>
      </c>
      <c r="Z20" s="50" t="s">
        <v>28</v>
      </c>
      <c r="AA20" s="50" t="s">
        <v>541</v>
      </c>
      <c r="AB20" s="50">
        <v>1200500</v>
      </c>
      <c r="AC20" s="51"/>
      <c r="AD20" s="41" t="s">
        <v>72</v>
      </c>
      <c r="AF20" s="62" t="str">
        <f t="shared" si="2"/>
        <v>ES</v>
      </c>
      <c r="AH20" s="66" t="str">
        <f t="shared" si="12"/>
        <v>ACSena Madureira</v>
      </c>
      <c r="AI20" s="50">
        <v>1200500</v>
      </c>
    </row>
    <row r="21" spans="1:35" s="66" customFormat="1" ht="19.5" customHeight="1">
      <c r="A21" s="101" t="str">
        <f>Controles!$B$2</f>
        <v>ES</v>
      </c>
      <c r="B21" s="101">
        <f>Controles!$C$2</f>
        <v>7</v>
      </c>
      <c r="C21" s="61" t="s">
        <v>1</v>
      </c>
      <c r="D21" s="62"/>
      <c r="E21" s="61" t="e">
        <f t="shared" si="0"/>
        <v>#N/A</v>
      </c>
      <c r="F21" s="90"/>
      <c r="G21" s="90"/>
      <c r="H21" s="62"/>
      <c r="I21" s="62"/>
      <c r="J21" s="61">
        <f t="shared" si="14"/>
        <v>0</v>
      </c>
      <c r="K21" s="62"/>
      <c r="L21" s="62"/>
      <c r="M21" s="62"/>
      <c r="N21" s="62"/>
      <c r="O21" s="61">
        <f t="shared" si="13"/>
        <v>0</v>
      </c>
      <c r="P21" s="61">
        <f t="shared" si="3"/>
        <v>0</v>
      </c>
      <c r="Q21" s="61">
        <f t="shared" si="4"/>
        <v>0</v>
      </c>
      <c r="R21" s="65">
        <f t="shared" si="5"/>
        <v>0</v>
      </c>
      <c r="S21" s="61">
        <f t="shared" si="6"/>
        <v>0</v>
      </c>
      <c r="T21" s="61">
        <f t="shared" si="7"/>
        <v>0</v>
      </c>
      <c r="U21" s="61">
        <f t="shared" si="8"/>
        <v>0</v>
      </c>
      <c r="V21" s="61">
        <f t="shared" si="9"/>
        <v>0</v>
      </c>
      <c r="W21" s="61" t="str">
        <f t="shared" si="10"/>
        <v>NÃO</v>
      </c>
      <c r="Y21" s="66">
        <f t="shared" si="11"/>
        <v>0</v>
      </c>
      <c r="Z21" s="50" t="s">
        <v>28</v>
      </c>
      <c r="AA21" s="50" t="s">
        <v>564</v>
      </c>
      <c r="AB21" s="50">
        <v>1200450</v>
      </c>
      <c r="AC21" s="51"/>
      <c r="AD21" s="41" t="s">
        <v>73</v>
      </c>
      <c r="AF21" s="62" t="str">
        <f t="shared" si="2"/>
        <v>ES</v>
      </c>
      <c r="AH21" s="66" t="str">
        <f t="shared" si="12"/>
        <v>ACSenador Guiomard</v>
      </c>
      <c r="AI21" s="50">
        <v>1200450</v>
      </c>
    </row>
    <row r="22" spans="1:35" s="66" customFormat="1" ht="19.5" customHeight="1">
      <c r="A22" s="101" t="str">
        <f>Controles!$B$2</f>
        <v>ES</v>
      </c>
      <c r="B22" s="101">
        <f>Controles!$C$2</f>
        <v>7</v>
      </c>
      <c r="C22" s="61" t="s">
        <v>1</v>
      </c>
      <c r="D22" s="62"/>
      <c r="E22" s="61" t="e">
        <f t="shared" si="0"/>
        <v>#N/A</v>
      </c>
      <c r="F22" s="90"/>
      <c r="G22" s="90"/>
      <c r="H22" s="62"/>
      <c r="I22" s="62"/>
      <c r="J22" s="61">
        <f t="shared" si="14"/>
        <v>0</v>
      </c>
      <c r="K22" s="62"/>
      <c r="L22" s="62"/>
      <c r="M22" s="62"/>
      <c r="N22" s="62"/>
      <c r="O22" s="61">
        <f t="shared" si="13"/>
        <v>0</v>
      </c>
      <c r="P22" s="61">
        <f t="shared" si="3"/>
        <v>0</v>
      </c>
      <c r="Q22" s="61">
        <f t="shared" si="4"/>
        <v>0</v>
      </c>
      <c r="R22" s="65">
        <f t="shared" si="5"/>
        <v>0</v>
      </c>
      <c r="S22" s="61">
        <f t="shared" si="6"/>
        <v>0</v>
      </c>
      <c r="T22" s="61">
        <f t="shared" si="7"/>
        <v>0</v>
      </c>
      <c r="U22" s="61">
        <f t="shared" si="8"/>
        <v>0</v>
      </c>
      <c r="V22" s="61">
        <f t="shared" si="9"/>
        <v>0</v>
      </c>
      <c r="W22" s="61" t="str">
        <f t="shared" si="10"/>
        <v>NÃO</v>
      </c>
      <c r="Y22" s="66">
        <f t="shared" si="11"/>
        <v>0</v>
      </c>
      <c r="Z22" s="50" t="s">
        <v>28</v>
      </c>
      <c r="AA22" s="50" t="s">
        <v>587</v>
      </c>
      <c r="AB22" s="50">
        <v>1200609</v>
      </c>
      <c r="AC22" s="51"/>
      <c r="AD22" s="41" t="s">
        <v>77</v>
      </c>
      <c r="AF22" s="62" t="str">
        <f t="shared" si="2"/>
        <v>ES</v>
      </c>
      <c r="AH22" s="66" t="str">
        <f t="shared" si="12"/>
        <v>ACTarauacá</v>
      </c>
      <c r="AI22" s="50">
        <v>1200609</v>
      </c>
    </row>
    <row r="23" spans="1:35" s="66" customFormat="1" ht="19.5" customHeight="1">
      <c r="A23" s="101" t="str">
        <f>Controles!$B$2</f>
        <v>ES</v>
      </c>
      <c r="B23" s="101">
        <f>Controles!$C$2</f>
        <v>7</v>
      </c>
      <c r="C23" s="61" t="s">
        <v>1</v>
      </c>
      <c r="D23" s="62"/>
      <c r="E23" s="61" t="e">
        <f t="shared" si="0"/>
        <v>#N/A</v>
      </c>
      <c r="F23" s="90"/>
      <c r="G23" s="90"/>
      <c r="H23" s="62"/>
      <c r="I23" s="62"/>
      <c r="J23" s="61">
        <f t="shared" si="14"/>
        <v>0</v>
      </c>
      <c r="K23" s="62"/>
      <c r="L23" s="62"/>
      <c r="M23" s="62"/>
      <c r="N23" s="62"/>
      <c r="O23" s="61">
        <f t="shared" si="13"/>
        <v>0</v>
      </c>
      <c r="P23" s="61">
        <f t="shared" si="3"/>
        <v>0</v>
      </c>
      <c r="Q23" s="61">
        <f t="shared" si="4"/>
        <v>0</v>
      </c>
      <c r="R23" s="65">
        <f t="shared" si="5"/>
        <v>0</v>
      </c>
      <c r="S23" s="61">
        <f t="shared" si="6"/>
        <v>0</v>
      </c>
      <c r="T23" s="61">
        <f t="shared" si="7"/>
        <v>0</v>
      </c>
      <c r="U23" s="61">
        <f t="shared" si="8"/>
        <v>0</v>
      </c>
      <c r="V23" s="61">
        <f t="shared" si="9"/>
        <v>0</v>
      </c>
      <c r="W23" s="61" t="str">
        <f t="shared" si="10"/>
        <v>NÃO</v>
      </c>
      <c r="Y23" s="66">
        <f t="shared" si="11"/>
        <v>0</v>
      </c>
      <c r="Z23" s="50" t="s">
        <v>28</v>
      </c>
      <c r="AA23" s="50" t="s">
        <v>610</v>
      </c>
      <c r="AB23" s="50">
        <v>1200708</v>
      </c>
      <c r="AC23" s="51"/>
      <c r="AD23" s="41" t="s">
        <v>74</v>
      </c>
      <c r="AF23" s="62" t="str">
        <f t="shared" si="2"/>
        <v>ES</v>
      </c>
      <c r="AH23" s="66" t="str">
        <f t="shared" si="12"/>
        <v>ACXapuri</v>
      </c>
      <c r="AI23" s="50">
        <v>1200708</v>
      </c>
    </row>
    <row r="24" spans="1:35" s="66" customFormat="1" ht="19.5" customHeight="1">
      <c r="A24" s="101" t="str">
        <f>Controles!$B$2</f>
        <v>ES</v>
      </c>
      <c r="B24" s="101">
        <f>Controles!$C$2</f>
        <v>7</v>
      </c>
      <c r="C24" s="61" t="s">
        <v>1</v>
      </c>
      <c r="D24" s="62"/>
      <c r="E24" s="61" t="e">
        <f t="shared" si="0"/>
        <v>#N/A</v>
      </c>
      <c r="F24" s="90"/>
      <c r="G24" s="90"/>
      <c r="H24" s="62"/>
      <c r="I24" s="62"/>
      <c r="J24" s="61">
        <f t="shared" si="14"/>
        <v>0</v>
      </c>
      <c r="K24" s="62"/>
      <c r="L24" s="62"/>
      <c r="M24" s="62"/>
      <c r="N24" s="62"/>
      <c r="O24" s="61">
        <f t="shared" si="13"/>
        <v>0</v>
      </c>
      <c r="P24" s="61">
        <f t="shared" si="3"/>
        <v>0</v>
      </c>
      <c r="Q24" s="61">
        <f t="shared" si="4"/>
        <v>0</v>
      </c>
      <c r="R24" s="65">
        <f t="shared" si="5"/>
        <v>0</v>
      </c>
      <c r="S24" s="61">
        <f t="shared" si="6"/>
        <v>0</v>
      </c>
      <c r="T24" s="61">
        <f t="shared" si="7"/>
        <v>0</v>
      </c>
      <c r="U24" s="61">
        <f t="shared" si="8"/>
        <v>0</v>
      </c>
      <c r="V24" s="61">
        <f t="shared" si="9"/>
        <v>0</v>
      </c>
      <c r="W24" s="61" t="str">
        <f t="shared" si="10"/>
        <v>NÃO</v>
      </c>
      <c r="Y24" s="66">
        <f t="shared" si="11"/>
        <v>0</v>
      </c>
      <c r="Z24" s="50" t="s">
        <v>32</v>
      </c>
      <c r="AA24" s="50" t="s">
        <v>90</v>
      </c>
      <c r="AB24" s="50">
        <v>2700102</v>
      </c>
      <c r="AC24" s="51"/>
      <c r="AD24" s="41" t="s">
        <v>75</v>
      </c>
      <c r="AF24" s="62" t="str">
        <f t="shared" si="2"/>
        <v>ES</v>
      </c>
      <c r="AH24" s="66" t="str">
        <f t="shared" si="12"/>
        <v>ALÁgua Branca</v>
      </c>
      <c r="AI24" s="50">
        <v>2700102</v>
      </c>
    </row>
    <row r="25" spans="1:35" s="66" customFormat="1" ht="19.5" customHeight="1">
      <c r="A25" s="101" t="str">
        <f>Controles!$B$2</f>
        <v>ES</v>
      </c>
      <c r="B25" s="101">
        <f>Controles!$C$2</f>
        <v>7</v>
      </c>
      <c r="C25" s="61" t="s">
        <v>1</v>
      </c>
      <c r="D25" s="62"/>
      <c r="E25" s="61" t="e">
        <f t="shared" si="0"/>
        <v>#N/A</v>
      </c>
      <c r="F25" s="90"/>
      <c r="G25" s="90"/>
      <c r="H25" s="62"/>
      <c r="I25" s="62"/>
      <c r="J25" s="61">
        <f t="shared" si="14"/>
        <v>0</v>
      </c>
      <c r="K25" s="62"/>
      <c r="L25" s="62"/>
      <c r="M25" s="62"/>
      <c r="N25" s="62"/>
      <c r="O25" s="61">
        <f t="shared" si="13"/>
        <v>0</v>
      </c>
      <c r="P25" s="61">
        <f t="shared" si="3"/>
        <v>0</v>
      </c>
      <c r="Q25" s="61">
        <f t="shared" si="4"/>
        <v>0</v>
      </c>
      <c r="R25" s="65">
        <f t="shared" si="5"/>
        <v>0</v>
      </c>
      <c r="S25" s="61">
        <f t="shared" si="6"/>
        <v>0</v>
      </c>
      <c r="T25" s="61">
        <f t="shared" si="7"/>
        <v>0</v>
      </c>
      <c r="U25" s="61">
        <f t="shared" si="8"/>
        <v>0</v>
      </c>
      <c r="V25" s="61">
        <f t="shared" si="9"/>
        <v>0</v>
      </c>
      <c r="W25" s="61" t="str">
        <f t="shared" si="10"/>
        <v>NÃO</v>
      </c>
      <c r="Y25" s="66">
        <f t="shared" si="11"/>
        <v>0</v>
      </c>
      <c r="Z25" s="50" t="s">
        <v>32</v>
      </c>
      <c r="AA25" s="50" t="s">
        <v>116</v>
      </c>
      <c r="AB25" s="50">
        <v>2700201</v>
      </c>
      <c r="AC25" s="51"/>
      <c r="AD25" s="41" t="s">
        <v>79</v>
      </c>
      <c r="AF25" s="62" t="str">
        <f t="shared" si="2"/>
        <v>ES</v>
      </c>
      <c r="AH25" s="66" t="str">
        <f t="shared" si="12"/>
        <v>ALAnadia</v>
      </c>
      <c r="AI25" s="50">
        <v>2700201</v>
      </c>
    </row>
    <row r="26" spans="1:35" s="66" customFormat="1" ht="19.5" customHeight="1">
      <c r="A26" s="101" t="str">
        <f>Controles!$B$2</f>
        <v>ES</v>
      </c>
      <c r="B26" s="101">
        <f>Controles!$C$2</f>
        <v>7</v>
      </c>
      <c r="C26" s="61" t="s">
        <v>1</v>
      </c>
      <c r="D26" s="62"/>
      <c r="E26" s="61" t="e">
        <f t="shared" si="0"/>
        <v>#N/A</v>
      </c>
      <c r="F26" s="90"/>
      <c r="G26" s="90"/>
      <c r="H26" s="62"/>
      <c r="I26" s="62"/>
      <c r="J26" s="61">
        <f t="shared" si="14"/>
        <v>0</v>
      </c>
      <c r="K26" s="62"/>
      <c r="L26" s="62"/>
      <c r="M26" s="62"/>
      <c r="N26" s="62"/>
      <c r="O26" s="61">
        <f t="shared" si="13"/>
        <v>0</v>
      </c>
      <c r="P26" s="61">
        <f t="shared" si="3"/>
        <v>0</v>
      </c>
      <c r="Q26" s="61">
        <f t="shared" si="4"/>
        <v>0</v>
      </c>
      <c r="R26" s="65">
        <f t="shared" si="5"/>
        <v>0</v>
      </c>
      <c r="S26" s="61">
        <f t="shared" si="6"/>
        <v>0</v>
      </c>
      <c r="T26" s="61">
        <f t="shared" si="7"/>
        <v>0</v>
      </c>
      <c r="U26" s="61">
        <f t="shared" si="8"/>
        <v>0</v>
      </c>
      <c r="V26" s="61">
        <f t="shared" si="9"/>
        <v>0</v>
      </c>
      <c r="W26" s="61" t="str">
        <f t="shared" si="10"/>
        <v>NÃO</v>
      </c>
      <c r="Y26" s="66">
        <f t="shared" si="11"/>
        <v>0</v>
      </c>
      <c r="Z26" s="50" t="s">
        <v>32</v>
      </c>
      <c r="AA26" s="50" t="s">
        <v>142</v>
      </c>
      <c r="AB26" s="50">
        <v>2700300</v>
      </c>
      <c r="AC26" s="51"/>
      <c r="AD26" s="41" t="s">
        <v>83</v>
      </c>
      <c r="AF26" s="62" t="str">
        <f t="shared" si="2"/>
        <v>ES</v>
      </c>
      <c r="AH26" s="66" t="str">
        <f t="shared" si="12"/>
        <v>ALArapiraca</v>
      </c>
      <c r="AI26" s="50">
        <v>2700300</v>
      </c>
    </row>
    <row r="27" spans="1:35" s="66" customFormat="1" ht="19.5" customHeight="1">
      <c r="A27" s="101" t="str">
        <f>Controles!$B$2</f>
        <v>ES</v>
      </c>
      <c r="B27" s="101">
        <f>Controles!$C$2</f>
        <v>7</v>
      </c>
      <c r="C27" s="61" t="s">
        <v>1</v>
      </c>
      <c r="D27" s="62"/>
      <c r="E27" s="61" t="e">
        <f t="shared" si="0"/>
        <v>#N/A</v>
      </c>
      <c r="F27" s="90"/>
      <c r="G27" s="90"/>
      <c r="H27" s="62"/>
      <c r="I27" s="62"/>
      <c r="J27" s="61">
        <f t="shared" si="14"/>
        <v>0</v>
      </c>
      <c r="K27" s="62"/>
      <c r="L27" s="62"/>
      <c r="M27" s="62"/>
      <c r="N27" s="62"/>
      <c r="O27" s="61">
        <f t="shared" si="13"/>
        <v>0</v>
      </c>
      <c r="P27" s="61">
        <f t="shared" si="3"/>
        <v>0</v>
      </c>
      <c r="Q27" s="61">
        <f t="shared" si="4"/>
        <v>0</v>
      </c>
      <c r="R27" s="65">
        <f t="shared" si="5"/>
        <v>0</v>
      </c>
      <c r="S27" s="61">
        <f t="shared" si="6"/>
        <v>0</v>
      </c>
      <c r="T27" s="61">
        <f t="shared" si="7"/>
        <v>0</v>
      </c>
      <c r="U27" s="61">
        <f t="shared" si="8"/>
        <v>0</v>
      </c>
      <c r="V27" s="61">
        <f t="shared" si="9"/>
        <v>0</v>
      </c>
      <c r="W27" s="61" t="str">
        <f t="shared" si="10"/>
        <v>NÃO</v>
      </c>
      <c r="Y27" s="66">
        <f t="shared" si="11"/>
        <v>0</v>
      </c>
      <c r="Z27" s="50" t="s">
        <v>32</v>
      </c>
      <c r="AA27" s="50" t="s">
        <v>167</v>
      </c>
      <c r="AB27" s="50">
        <v>2700409</v>
      </c>
      <c r="AC27" s="51"/>
      <c r="AD27" s="41" t="s">
        <v>81</v>
      </c>
      <c r="AF27" s="62" t="str">
        <f t="shared" si="2"/>
        <v>ES</v>
      </c>
      <c r="AH27" s="66" t="str">
        <f t="shared" si="12"/>
        <v>ALAtalaia</v>
      </c>
      <c r="AI27" s="50">
        <v>2700409</v>
      </c>
    </row>
    <row r="28" spans="1:35" s="66" customFormat="1" ht="19.5" customHeight="1">
      <c r="A28" s="101" t="str">
        <f>Controles!$B$2</f>
        <v>ES</v>
      </c>
      <c r="B28" s="101">
        <f>Controles!$C$2</f>
        <v>7</v>
      </c>
      <c r="C28" s="61" t="s">
        <v>1</v>
      </c>
      <c r="D28" s="62"/>
      <c r="E28" s="61" t="e">
        <f t="shared" si="0"/>
        <v>#N/A</v>
      </c>
      <c r="F28" s="90"/>
      <c r="G28" s="90"/>
      <c r="H28" s="62"/>
      <c r="I28" s="62"/>
      <c r="J28" s="61">
        <f t="shared" si="14"/>
        <v>0</v>
      </c>
      <c r="K28" s="62"/>
      <c r="L28" s="62"/>
      <c r="M28" s="62"/>
      <c r="N28" s="62"/>
      <c r="O28" s="61">
        <f t="shared" si="13"/>
        <v>0</v>
      </c>
      <c r="P28" s="61">
        <f t="shared" si="3"/>
        <v>0</v>
      </c>
      <c r="Q28" s="61">
        <f t="shared" si="4"/>
        <v>0</v>
      </c>
      <c r="R28" s="65">
        <f t="shared" si="5"/>
        <v>0</v>
      </c>
      <c r="S28" s="61">
        <f t="shared" si="6"/>
        <v>0</v>
      </c>
      <c r="T28" s="61">
        <f t="shared" si="7"/>
        <v>0</v>
      </c>
      <c r="U28" s="61">
        <f t="shared" si="8"/>
        <v>0</v>
      </c>
      <c r="V28" s="61">
        <f t="shared" si="9"/>
        <v>0</v>
      </c>
      <c r="W28" s="61" t="str">
        <f t="shared" si="10"/>
        <v>NÃO</v>
      </c>
      <c r="Y28" s="66">
        <f t="shared" si="11"/>
        <v>0</v>
      </c>
      <c r="Z28" s="50" t="s">
        <v>32</v>
      </c>
      <c r="AA28" s="50" t="s">
        <v>193</v>
      </c>
      <c r="AB28" s="50">
        <v>2700508</v>
      </c>
      <c r="AC28" s="51"/>
      <c r="AD28" s="41" t="s">
        <v>85</v>
      </c>
      <c r="AF28" s="62" t="str">
        <f t="shared" si="2"/>
        <v>ES</v>
      </c>
      <c r="AH28" s="66" t="str">
        <f t="shared" si="12"/>
        <v>ALBarra de Santo Antônio</v>
      </c>
      <c r="AI28" s="50">
        <v>2700508</v>
      </c>
    </row>
    <row r="29" spans="1:35" s="66" customFormat="1" ht="19.5" customHeight="1">
      <c r="A29" s="101" t="str">
        <f>Controles!$B$2</f>
        <v>ES</v>
      </c>
      <c r="B29" s="101">
        <f>Controles!$C$2</f>
        <v>7</v>
      </c>
      <c r="C29" s="61" t="s">
        <v>1</v>
      </c>
      <c r="D29" s="62"/>
      <c r="E29" s="61" t="e">
        <f t="shared" si="0"/>
        <v>#N/A</v>
      </c>
      <c r="F29" s="90"/>
      <c r="G29" s="90"/>
      <c r="H29" s="62"/>
      <c r="I29" s="62"/>
      <c r="J29" s="61">
        <f t="shared" si="14"/>
        <v>0</v>
      </c>
      <c r="K29" s="62"/>
      <c r="L29" s="62"/>
      <c r="M29" s="62"/>
      <c r="N29" s="62"/>
      <c r="O29" s="61">
        <f t="shared" si="13"/>
        <v>0</v>
      </c>
      <c r="P29" s="61">
        <f t="shared" si="3"/>
        <v>0</v>
      </c>
      <c r="Q29" s="61">
        <f t="shared" si="4"/>
        <v>0</v>
      </c>
      <c r="R29" s="65">
        <f t="shared" si="5"/>
        <v>0</v>
      </c>
      <c r="S29" s="61">
        <f t="shared" si="6"/>
        <v>0</v>
      </c>
      <c r="T29" s="61">
        <f t="shared" si="7"/>
        <v>0</v>
      </c>
      <c r="U29" s="61">
        <f t="shared" si="8"/>
        <v>0</v>
      </c>
      <c r="V29" s="61">
        <f t="shared" si="9"/>
        <v>0</v>
      </c>
      <c r="W29" s="61" t="str">
        <f t="shared" si="10"/>
        <v>NÃO</v>
      </c>
      <c r="Y29" s="66">
        <f t="shared" si="11"/>
        <v>0</v>
      </c>
      <c r="Z29" s="50" t="s">
        <v>32</v>
      </c>
      <c r="AA29" s="50" t="s">
        <v>219</v>
      </c>
      <c r="AB29" s="50">
        <v>2700607</v>
      </c>
      <c r="AC29" s="51"/>
      <c r="AD29" s="51"/>
      <c r="AF29" s="62" t="str">
        <f t="shared" si="2"/>
        <v>ES</v>
      </c>
      <c r="AH29" s="66" t="str">
        <f t="shared" si="12"/>
        <v>ALBarra de São Miguel</v>
      </c>
      <c r="AI29" s="50">
        <v>2700607</v>
      </c>
    </row>
    <row r="30" spans="1:35" s="66" customFormat="1" ht="19.5" customHeight="1">
      <c r="A30" s="101" t="str">
        <f>Controles!$B$2</f>
        <v>ES</v>
      </c>
      <c r="B30" s="101">
        <f>Controles!$C$2</f>
        <v>7</v>
      </c>
      <c r="C30" s="61" t="s">
        <v>1</v>
      </c>
      <c r="D30" s="62"/>
      <c r="E30" s="61" t="e">
        <f t="shared" si="0"/>
        <v>#N/A</v>
      </c>
      <c r="F30" s="90"/>
      <c r="G30" s="90"/>
      <c r="H30" s="62"/>
      <c r="I30" s="62"/>
      <c r="J30" s="61">
        <f t="shared" si="14"/>
        <v>0</v>
      </c>
      <c r="K30" s="62"/>
      <c r="L30" s="62"/>
      <c r="M30" s="62"/>
      <c r="N30" s="62"/>
      <c r="O30" s="61">
        <f t="shared" si="13"/>
        <v>0</v>
      </c>
      <c r="P30" s="61">
        <f t="shared" si="3"/>
        <v>0</v>
      </c>
      <c r="Q30" s="61">
        <f t="shared" si="4"/>
        <v>0</v>
      </c>
      <c r="R30" s="65">
        <f t="shared" si="5"/>
        <v>0</v>
      </c>
      <c r="S30" s="61">
        <f t="shared" si="6"/>
        <v>0</v>
      </c>
      <c r="T30" s="61">
        <f t="shared" si="7"/>
        <v>0</v>
      </c>
      <c r="U30" s="61">
        <f t="shared" si="8"/>
        <v>0</v>
      </c>
      <c r="V30" s="61">
        <f t="shared" si="9"/>
        <v>0</v>
      </c>
      <c r="W30" s="61" t="str">
        <f t="shared" si="10"/>
        <v>NÃO</v>
      </c>
      <c r="Y30" s="66">
        <f t="shared" si="11"/>
        <v>0</v>
      </c>
      <c r="Z30" s="50" t="s">
        <v>32</v>
      </c>
      <c r="AA30" s="50" t="s">
        <v>243</v>
      </c>
      <c r="AB30" s="50">
        <v>2700706</v>
      </c>
      <c r="AC30" s="51"/>
      <c r="AD30" s="51"/>
      <c r="AF30" s="62" t="str">
        <f t="shared" si="2"/>
        <v>ES</v>
      </c>
      <c r="AH30" s="66" t="str">
        <f t="shared" si="12"/>
        <v>ALBatalha</v>
      </c>
      <c r="AI30" s="50">
        <v>2700706</v>
      </c>
    </row>
    <row r="31" spans="1:35" s="66" customFormat="1" ht="19.5" customHeight="1">
      <c r="A31" s="101" t="str">
        <f>Controles!$B$2</f>
        <v>ES</v>
      </c>
      <c r="B31" s="101">
        <f>Controles!$C$2</f>
        <v>7</v>
      </c>
      <c r="C31" s="61" t="s">
        <v>1</v>
      </c>
      <c r="D31" s="62"/>
      <c r="E31" s="61" t="e">
        <f t="shared" si="0"/>
        <v>#N/A</v>
      </c>
      <c r="F31" s="90"/>
      <c r="G31" s="90"/>
      <c r="H31" s="62"/>
      <c r="I31" s="62"/>
      <c r="J31" s="61">
        <f t="shared" si="14"/>
        <v>0</v>
      </c>
      <c r="K31" s="62"/>
      <c r="L31" s="62"/>
      <c r="M31" s="62"/>
      <c r="N31" s="62"/>
      <c r="O31" s="61">
        <f t="shared" si="13"/>
        <v>0</v>
      </c>
      <c r="P31" s="61">
        <f t="shared" si="3"/>
        <v>0</v>
      </c>
      <c r="Q31" s="61">
        <f t="shared" si="4"/>
        <v>0</v>
      </c>
      <c r="R31" s="65">
        <f t="shared" si="5"/>
        <v>0</v>
      </c>
      <c r="S31" s="61">
        <f t="shared" si="6"/>
        <v>0</v>
      </c>
      <c r="T31" s="61">
        <f t="shared" si="7"/>
        <v>0</v>
      </c>
      <c r="U31" s="61">
        <f t="shared" si="8"/>
        <v>0</v>
      </c>
      <c r="V31" s="61">
        <f t="shared" si="9"/>
        <v>0</v>
      </c>
      <c r="W31" s="61" t="str">
        <f t="shared" si="10"/>
        <v>NÃO</v>
      </c>
      <c r="Y31" s="66">
        <f t="shared" si="11"/>
        <v>0</v>
      </c>
      <c r="Z31" s="50" t="s">
        <v>32</v>
      </c>
      <c r="AA31" s="50" t="s">
        <v>268</v>
      </c>
      <c r="AB31" s="50">
        <v>2700805</v>
      </c>
      <c r="AC31" s="51"/>
      <c r="AD31" s="51"/>
      <c r="AF31" s="62" t="str">
        <f t="shared" si="2"/>
        <v>ES</v>
      </c>
      <c r="AH31" s="66" t="str">
        <f t="shared" si="12"/>
        <v>ALBelém</v>
      </c>
      <c r="AI31" s="50">
        <v>2700805</v>
      </c>
    </row>
    <row r="32" spans="1:35" s="66" customFormat="1" ht="19.5" customHeight="1">
      <c r="A32" s="101" t="str">
        <f>Controles!$B$2</f>
        <v>ES</v>
      </c>
      <c r="B32" s="101">
        <f>Controles!$C$2</f>
        <v>7</v>
      </c>
      <c r="C32" s="61" t="s">
        <v>1</v>
      </c>
      <c r="D32" s="62"/>
      <c r="E32" s="61" t="e">
        <f t="shared" si="0"/>
        <v>#N/A</v>
      </c>
      <c r="F32" s="90"/>
      <c r="G32" s="90"/>
      <c r="H32" s="62"/>
      <c r="I32" s="62"/>
      <c r="J32" s="61">
        <f t="shared" si="14"/>
        <v>0</v>
      </c>
      <c r="K32" s="62"/>
      <c r="L32" s="62"/>
      <c r="M32" s="62"/>
      <c r="N32" s="62"/>
      <c r="O32" s="61">
        <f t="shared" si="13"/>
        <v>0</v>
      </c>
      <c r="P32" s="61">
        <f t="shared" si="3"/>
        <v>0</v>
      </c>
      <c r="Q32" s="61">
        <f t="shared" si="4"/>
        <v>0</v>
      </c>
      <c r="R32" s="65">
        <f t="shared" si="5"/>
        <v>0</v>
      </c>
      <c r="S32" s="61">
        <f t="shared" si="6"/>
        <v>0</v>
      </c>
      <c r="T32" s="61">
        <f t="shared" si="7"/>
        <v>0</v>
      </c>
      <c r="U32" s="61">
        <f t="shared" si="8"/>
        <v>0</v>
      </c>
      <c r="V32" s="61">
        <f t="shared" si="9"/>
        <v>0</v>
      </c>
      <c r="W32" s="61" t="str">
        <f t="shared" si="10"/>
        <v>NÃO</v>
      </c>
      <c r="Y32" s="66">
        <f t="shared" si="11"/>
        <v>0</v>
      </c>
      <c r="Z32" s="50" t="s">
        <v>32</v>
      </c>
      <c r="AA32" s="50" t="s">
        <v>294</v>
      </c>
      <c r="AB32" s="50">
        <v>2700904</v>
      </c>
      <c r="AC32" s="51"/>
      <c r="AD32" s="51"/>
      <c r="AF32" s="62" t="str">
        <f t="shared" si="2"/>
        <v>ES</v>
      </c>
      <c r="AH32" s="66" t="str">
        <f t="shared" si="12"/>
        <v>ALBelo Monte</v>
      </c>
      <c r="AI32" s="50">
        <v>2700904</v>
      </c>
    </row>
    <row r="33" spans="1:35" s="66" customFormat="1" ht="19.5" customHeight="1">
      <c r="A33" s="101" t="str">
        <f>Controles!$B$2</f>
        <v>ES</v>
      </c>
      <c r="B33" s="101">
        <f>Controles!$C$2</f>
        <v>7</v>
      </c>
      <c r="C33" s="61" t="s">
        <v>1</v>
      </c>
      <c r="D33" s="62"/>
      <c r="E33" s="61" t="e">
        <f t="shared" si="0"/>
        <v>#N/A</v>
      </c>
      <c r="F33" s="90"/>
      <c r="G33" s="90"/>
      <c r="H33" s="62"/>
      <c r="I33" s="62"/>
      <c r="J33" s="61">
        <f t="shared" si="14"/>
        <v>0</v>
      </c>
      <c r="K33" s="62"/>
      <c r="L33" s="62"/>
      <c r="M33" s="62"/>
      <c r="N33" s="62"/>
      <c r="O33" s="61">
        <f t="shared" si="13"/>
        <v>0</v>
      </c>
      <c r="P33" s="61">
        <f t="shared" si="3"/>
        <v>0</v>
      </c>
      <c r="Q33" s="61">
        <f t="shared" si="4"/>
        <v>0</v>
      </c>
      <c r="R33" s="65">
        <f t="shared" si="5"/>
        <v>0</v>
      </c>
      <c r="S33" s="61">
        <f t="shared" si="6"/>
        <v>0</v>
      </c>
      <c r="T33" s="61">
        <f t="shared" si="7"/>
        <v>0</v>
      </c>
      <c r="U33" s="61">
        <f t="shared" si="8"/>
        <v>0</v>
      </c>
      <c r="V33" s="61">
        <f t="shared" si="9"/>
        <v>0</v>
      </c>
      <c r="W33" s="61" t="str">
        <f t="shared" si="10"/>
        <v>NÃO</v>
      </c>
      <c r="Y33" s="66">
        <f t="shared" si="11"/>
        <v>0</v>
      </c>
      <c r="Z33" s="50" t="s">
        <v>32</v>
      </c>
      <c r="AA33" s="50" t="s">
        <v>320</v>
      </c>
      <c r="AB33" s="50">
        <v>2701001</v>
      </c>
      <c r="AC33" s="51"/>
      <c r="AD33" s="51"/>
      <c r="AF33" s="62" t="str">
        <f t="shared" si="2"/>
        <v>ES</v>
      </c>
      <c r="AH33" s="66" t="str">
        <f t="shared" si="12"/>
        <v>ALBoca da Mata</v>
      </c>
      <c r="AI33" s="50">
        <v>2701001</v>
      </c>
    </row>
    <row r="34" spans="1:35" s="66" customFormat="1" ht="19.5" customHeight="1">
      <c r="A34" s="101" t="str">
        <f>Controles!$B$2</f>
        <v>ES</v>
      </c>
      <c r="B34" s="101">
        <f>Controles!$C$2</f>
        <v>7</v>
      </c>
      <c r="C34" s="61" t="s">
        <v>1</v>
      </c>
      <c r="D34" s="62"/>
      <c r="E34" s="61" t="e">
        <f t="shared" ref="E34:E65" si="15">VLOOKUP(AF34,$AH$2:$AI$5571,2,FALSE)</f>
        <v>#N/A</v>
      </c>
      <c r="F34" s="90"/>
      <c r="G34" s="90"/>
      <c r="H34" s="62"/>
      <c r="I34" s="62"/>
      <c r="J34" s="61">
        <f t="shared" si="14"/>
        <v>0</v>
      </c>
      <c r="K34" s="62"/>
      <c r="L34" s="62"/>
      <c r="M34" s="62"/>
      <c r="N34" s="62"/>
      <c r="O34" s="61">
        <f t="shared" si="13"/>
        <v>0</v>
      </c>
      <c r="P34" s="61">
        <f t="shared" si="3"/>
        <v>0</v>
      </c>
      <c r="Q34" s="61">
        <f t="shared" si="4"/>
        <v>0</v>
      </c>
      <c r="R34" s="65">
        <f t="shared" si="5"/>
        <v>0</v>
      </c>
      <c r="S34" s="61">
        <f t="shared" si="6"/>
        <v>0</v>
      </c>
      <c r="T34" s="61">
        <f t="shared" si="7"/>
        <v>0</v>
      </c>
      <c r="U34" s="61">
        <f t="shared" si="8"/>
        <v>0</v>
      </c>
      <c r="V34" s="61">
        <f t="shared" si="9"/>
        <v>0</v>
      </c>
      <c r="W34" s="61" t="str">
        <f t="shared" si="10"/>
        <v>NÃO</v>
      </c>
      <c r="Y34" s="66">
        <f t="shared" si="11"/>
        <v>0</v>
      </c>
      <c r="Z34" s="50" t="s">
        <v>32</v>
      </c>
      <c r="AA34" s="50" t="s">
        <v>345</v>
      </c>
      <c r="AB34" s="50">
        <v>2701100</v>
      </c>
      <c r="AC34" s="51"/>
      <c r="AD34" s="51"/>
      <c r="AF34" s="62" t="str">
        <f t="shared" ref="AF34:AF65" si="16">CONCATENATE(A34,D34)</f>
        <v>ES</v>
      </c>
      <c r="AH34" s="66" t="str">
        <f t="shared" si="12"/>
        <v>ALBranquinha</v>
      </c>
      <c r="AI34" s="50">
        <v>2701100</v>
      </c>
    </row>
    <row r="35" spans="1:35" s="66" customFormat="1" ht="19.5" customHeight="1">
      <c r="A35" s="101" t="str">
        <f>Controles!$B$2</f>
        <v>ES</v>
      </c>
      <c r="B35" s="101">
        <f>Controles!$C$2</f>
        <v>7</v>
      </c>
      <c r="C35" s="61" t="s">
        <v>1</v>
      </c>
      <c r="D35" s="62"/>
      <c r="E35" s="61" t="e">
        <f t="shared" si="15"/>
        <v>#N/A</v>
      </c>
      <c r="F35" s="90"/>
      <c r="G35" s="90"/>
      <c r="H35" s="62"/>
      <c r="I35" s="62"/>
      <c r="J35" s="61">
        <f t="shared" si="14"/>
        <v>0</v>
      </c>
      <c r="K35" s="62"/>
      <c r="L35" s="62"/>
      <c r="M35" s="62"/>
      <c r="N35" s="62"/>
      <c r="O35" s="61">
        <f t="shared" si="13"/>
        <v>0</v>
      </c>
      <c r="P35" s="61">
        <f t="shared" si="3"/>
        <v>0</v>
      </c>
      <c r="Q35" s="61">
        <f t="shared" si="4"/>
        <v>0</v>
      </c>
      <c r="R35" s="65">
        <f t="shared" si="5"/>
        <v>0</v>
      </c>
      <c r="S35" s="61">
        <f t="shared" si="6"/>
        <v>0</v>
      </c>
      <c r="T35" s="61">
        <f t="shared" si="7"/>
        <v>0</v>
      </c>
      <c r="U35" s="61">
        <f t="shared" si="8"/>
        <v>0</v>
      </c>
      <c r="V35" s="61">
        <f t="shared" si="9"/>
        <v>0</v>
      </c>
      <c r="W35" s="61" t="str">
        <f t="shared" si="10"/>
        <v>NÃO</v>
      </c>
      <c r="Y35" s="66">
        <f t="shared" si="11"/>
        <v>0</v>
      </c>
      <c r="Z35" s="50" t="s">
        <v>32</v>
      </c>
      <c r="AA35" s="50" t="s">
        <v>369</v>
      </c>
      <c r="AB35" s="50">
        <v>2701209</v>
      </c>
      <c r="AC35" s="51"/>
      <c r="AD35" s="51"/>
      <c r="AF35" s="62" t="str">
        <f t="shared" si="16"/>
        <v>ES</v>
      </c>
      <c r="AH35" s="66" t="str">
        <f t="shared" si="12"/>
        <v>ALCacimbinhas</v>
      </c>
      <c r="AI35" s="50">
        <v>2701209</v>
      </c>
    </row>
    <row r="36" spans="1:35" s="66" customFormat="1" ht="19.5" customHeight="1">
      <c r="A36" s="101" t="str">
        <f>Controles!$B$2</f>
        <v>ES</v>
      </c>
      <c r="B36" s="101">
        <f>Controles!$C$2</f>
        <v>7</v>
      </c>
      <c r="C36" s="61" t="s">
        <v>1</v>
      </c>
      <c r="D36" s="62"/>
      <c r="E36" s="61" t="e">
        <f t="shared" si="15"/>
        <v>#N/A</v>
      </c>
      <c r="F36" s="90"/>
      <c r="G36" s="90"/>
      <c r="H36" s="62"/>
      <c r="I36" s="62"/>
      <c r="J36" s="61">
        <f t="shared" si="14"/>
        <v>0</v>
      </c>
      <c r="K36" s="62"/>
      <c r="L36" s="62"/>
      <c r="M36" s="62"/>
      <c r="N36" s="62"/>
      <c r="O36" s="61">
        <f t="shared" si="13"/>
        <v>0</v>
      </c>
      <c r="P36" s="61">
        <f t="shared" si="3"/>
        <v>0</v>
      </c>
      <c r="Q36" s="61">
        <f t="shared" si="4"/>
        <v>0</v>
      </c>
      <c r="R36" s="65">
        <f t="shared" si="5"/>
        <v>0</v>
      </c>
      <c r="S36" s="61">
        <f t="shared" si="6"/>
        <v>0</v>
      </c>
      <c r="T36" s="61">
        <f t="shared" si="7"/>
        <v>0</v>
      </c>
      <c r="U36" s="61">
        <f t="shared" si="8"/>
        <v>0</v>
      </c>
      <c r="V36" s="61">
        <f t="shared" si="9"/>
        <v>0</v>
      </c>
      <c r="W36" s="61" t="str">
        <f t="shared" si="10"/>
        <v>NÃO</v>
      </c>
      <c r="Y36" s="66">
        <f t="shared" si="11"/>
        <v>0</v>
      </c>
      <c r="Z36" s="50" t="s">
        <v>32</v>
      </c>
      <c r="AA36" s="50" t="s">
        <v>394</v>
      </c>
      <c r="AB36" s="50">
        <v>2701308</v>
      </c>
      <c r="AC36" s="51"/>
      <c r="AD36" s="51"/>
      <c r="AF36" s="62" t="str">
        <f t="shared" si="16"/>
        <v>ES</v>
      </c>
      <c r="AH36" s="66" t="str">
        <f t="shared" si="12"/>
        <v>ALCajueiro</v>
      </c>
      <c r="AI36" s="50">
        <v>2701308</v>
      </c>
    </row>
    <row r="37" spans="1:35" s="66" customFormat="1" ht="19.5" customHeight="1">
      <c r="A37" s="101" t="str">
        <f>Controles!$B$2</f>
        <v>ES</v>
      </c>
      <c r="B37" s="101">
        <f>Controles!$C$2</f>
        <v>7</v>
      </c>
      <c r="C37" s="61" t="s">
        <v>1</v>
      </c>
      <c r="D37" s="62"/>
      <c r="E37" s="61" t="e">
        <f t="shared" si="15"/>
        <v>#N/A</v>
      </c>
      <c r="F37" s="90"/>
      <c r="G37" s="90"/>
      <c r="H37" s="62"/>
      <c r="I37" s="62"/>
      <c r="J37" s="61">
        <f t="shared" si="14"/>
        <v>0</v>
      </c>
      <c r="K37" s="62"/>
      <c r="L37" s="62"/>
      <c r="M37" s="62"/>
      <c r="N37" s="62"/>
      <c r="O37" s="61">
        <f t="shared" si="13"/>
        <v>0</v>
      </c>
      <c r="P37" s="61">
        <f t="shared" si="3"/>
        <v>0</v>
      </c>
      <c r="Q37" s="61">
        <f t="shared" si="4"/>
        <v>0</v>
      </c>
      <c r="R37" s="65">
        <f t="shared" si="5"/>
        <v>0</v>
      </c>
      <c r="S37" s="61">
        <f t="shared" si="6"/>
        <v>0</v>
      </c>
      <c r="T37" s="61">
        <f t="shared" si="7"/>
        <v>0</v>
      </c>
      <c r="U37" s="61">
        <f t="shared" si="8"/>
        <v>0</v>
      </c>
      <c r="V37" s="61">
        <f t="shared" si="9"/>
        <v>0</v>
      </c>
      <c r="W37" s="61" t="str">
        <f t="shared" si="10"/>
        <v>NÃO</v>
      </c>
      <c r="Y37" s="66">
        <f t="shared" si="11"/>
        <v>0</v>
      </c>
      <c r="Z37" s="50" t="s">
        <v>32</v>
      </c>
      <c r="AA37" s="50" t="s">
        <v>419</v>
      </c>
      <c r="AB37" s="50">
        <v>2701357</v>
      </c>
      <c r="AC37" s="51"/>
      <c r="AD37" s="51"/>
      <c r="AF37" s="62" t="str">
        <f t="shared" si="16"/>
        <v>ES</v>
      </c>
      <c r="AH37" s="66" t="str">
        <f t="shared" si="12"/>
        <v>ALCampestre</v>
      </c>
      <c r="AI37" s="50">
        <v>2701357</v>
      </c>
    </row>
    <row r="38" spans="1:35" s="66" customFormat="1" ht="19.5" customHeight="1">
      <c r="A38" s="101" t="str">
        <f>Controles!$B$2</f>
        <v>ES</v>
      </c>
      <c r="B38" s="101">
        <f>Controles!$C$2</f>
        <v>7</v>
      </c>
      <c r="C38" s="61" t="s">
        <v>1</v>
      </c>
      <c r="D38" s="62"/>
      <c r="E38" s="61" t="e">
        <f t="shared" si="15"/>
        <v>#N/A</v>
      </c>
      <c r="F38" s="90"/>
      <c r="G38" s="90"/>
      <c r="H38" s="62"/>
      <c r="I38" s="62"/>
      <c r="J38" s="61">
        <f t="shared" si="14"/>
        <v>0</v>
      </c>
      <c r="K38" s="62"/>
      <c r="L38" s="62"/>
      <c r="M38" s="62"/>
      <c r="N38" s="62"/>
      <c r="O38" s="61">
        <f t="shared" si="13"/>
        <v>0</v>
      </c>
      <c r="P38" s="61">
        <f t="shared" si="3"/>
        <v>0</v>
      </c>
      <c r="Q38" s="61">
        <f t="shared" si="4"/>
        <v>0</v>
      </c>
      <c r="R38" s="65">
        <f t="shared" si="5"/>
        <v>0</v>
      </c>
      <c r="S38" s="61">
        <f t="shared" si="6"/>
        <v>0</v>
      </c>
      <c r="T38" s="61">
        <f t="shared" si="7"/>
        <v>0</v>
      </c>
      <c r="U38" s="61">
        <f t="shared" si="8"/>
        <v>0</v>
      </c>
      <c r="V38" s="61">
        <f t="shared" si="9"/>
        <v>0</v>
      </c>
      <c r="W38" s="61" t="str">
        <f t="shared" si="10"/>
        <v>NÃO</v>
      </c>
      <c r="Y38" s="66">
        <f t="shared" si="11"/>
        <v>0</v>
      </c>
      <c r="Z38" s="50" t="s">
        <v>32</v>
      </c>
      <c r="AA38" s="50" t="s">
        <v>445</v>
      </c>
      <c r="AB38" s="50">
        <v>2701407</v>
      </c>
      <c r="AC38" s="51"/>
      <c r="AD38" s="51"/>
      <c r="AF38" s="62" t="str">
        <f t="shared" si="16"/>
        <v>ES</v>
      </c>
      <c r="AH38" s="66" t="str">
        <f t="shared" si="12"/>
        <v>ALCampo Alegre</v>
      </c>
      <c r="AI38" s="50">
        <v>2701407</v>
      </c>
    </row>
    <row r="39" spans="1:35" s="66" customFormat="1" ht="19.5" customHeight="1">
      <c r="A39" s="101" t="str">
        <f>Controles!$B$2</f>
        <v>ES</v>
      </c>
      <c r="B39" s="101">
        <f>Controles!$C$2</f>
        <v>7</v>
      </c>
      <c r="C39" s="61" t="s">
        <v>1</v>
      </c>
      <c r="D39" s="62"/>
      <c r="E39" s="61" t="e">
        <f t="shared" si="15"/>
        <v>#N/A</v>
      </c>
      <c r="F39" s="90"/>
      <c r="G39" s="90"/>
      <c r="H39" s="62"/>
      <c r="I39" s="62"/>
      <c r="J39" s="61">
        <f t="shared" si="14"/>
        <v>0</v>
      </c>
      <c r="K39" s="62"/>
      <c r="L39" s="62"/>
      <c r="M39" s="62"/>
      <c r="N39" s="62"/>
      <c r="O39" s="61">
        <f t="shared" si="13"/>
        <v>0</v>
      </c>
      <c r="P39" s="61">
        <f t="shared" si="3"/>
        <v>0</v>
      </c>
      <c r="Q39" s="61">
        <f t="shared" si="4"/>
        <v>0</v>
      </c>
      <c r="R39" s="65">
        <f t="shared" si="5"/>
        <v>0</v>
      </c>
      <c r="S39" s="61">
        <f t="shared" si="6"/>
        <v>0</v>
      </c>
      <c r="T39" s="61">
        <f t="shared" si="7"/>
        <v>0</v>
      </c>
      <c r="U39" s="61">
        <f t="shared" si="8"/>
        <v>0</v>
      </c>
      <c r="V39" s="61">
        <f t="shared" si="9"/>
        <v>0</v>
      </c>
      <c r="W39" s="61" t="str">
        <f t="shared" si="10"/>
        <v>NÃO</v>
      </c>
      <c r="Y39" s="66">
        <f t="shared" si="11"/>
        <v>0</v>
      </c>
      <c r="Z39" s="50" t="s">
        <v>32</v>
      </c>
      <c r="AA39" s="50" t="s">
        <v>470</v>
      </c>
      <c r="AB39" s="50">
        <v>2701506</v>
      </c>
      <c r="AC39" s="51"/>
      <c r="AD39" s="51"/>
      <c r="AF39" s="62" t="str">
        <f t="shared" si="16"/>
        <v>ES</v>
      </c>
      <c r="AH39" s="66" t="str">
        <f t="shared" si="12"/>
        <v>ALCampo Grande</v>
      </c>
      <c r="AI39" s="50">
        <v>2701506</v>
      </c>
    </row>
    <row r="40" spans="1:35" s="66" customFormat="1" ht="19.5" customHeight="1">
      <c r="A40" s="101" t="str">
        <f>Controles!$B$2</f>
        <v>ES</v>
      </c>
      <c r="B40" s="101">
        <f>Controles!$C$2</f>
        <v>7</v>
      </c>
      <c r="C40" s="61" t="s">
        <v>1</v>
      </c>
      <c r="D40" s="62"/>
      <c r="E40" s="61" t="e">
        <f t="shared" si="15"/>
        <v>#N/A</v>
      </c>
      <c r="F40" s="90"/>
      <c r="G40" s="90"/>
      <c r="H40" s="62"/>
      <c r="I40" s="62"/>
      <c r="J40" s="61">
        <f t="shared" si="14"/>
        <v>0</v>
      </c>
      <c r="K40" s="62"/>
      <c r="L40" s="62"/>
      <c r="M40" s="62"/>
      <c r="N40" s="62"/>
      <c r="O40" s="61">
        <f t="shared" si="13"/>
        <v>0</v>
      </c>
      <c r="P40" s="61">
        <f t="shared" si="3"/>
        <v>0</v>
      </c>
      <c r="Q40" s="61">
        <f t="shared" si="4"/>
        <v>0</v>
      </c>
      <c r="R40" s="65">
        <f t="shared" si="5"/>
        <v>0</v>
      </c>
      <c r="S40" s="61">
        <f t="shared" si="6"/>
        <v>0</v>
      </c>
      <c r="T40" s="61">
        <f t="shared" si="7"/>
        <v>0</v>
      </c>
      <c r="U40" s="61">
        <f t="shared" si="8"/>
        <v>0</v>
      </c>
      <c r="V40" s="61">
        <f t="shared" si="9"/>
        <v>0</v>
      </c>
      <c r="W40" s="61" t="str">
        <f t="shared" si="10"/>
        <v>NÃO</v>
      </c>
      <c r="Y40" s="66">
        <f t="shared" si="11"/>
        <v>0</v>
      </c>
      <c r="Z40" s="50" t="s">
        <v>32</v>
      </c>
      <c r="AA40" s="50" t="s">
        <v>495</v>
      </c>
      <c r="AB40" s="50">
        <v>2701605</v>
      </c>
      <c r="AC40" s="51"/>
      <c r="AD40" s="51"/>
      <c r="AF40" s="62" t="str">
        <f t="shared" si="16"/>
        <v>ES</v>
      </c>
      <c r="AH40" s="66" t="str">
        <f t="shared" si="12"/>
        <v>ALCanapi</v>
      </c>
      <c r="AI40" s="50">
        <v>2701605</v>
      </c>
    </row>
    <row r="41" spans="1:35" s="66" customFormat="1" ht="19.5" customHeight="1">
      <c r="A41" s="101" t="str">
        <f>Controles!$B$2</f>
        <v>ES</v>
      </c>
      <c r="B41" s="101">
        <f>Controles!$C$2</f>
        <v>7</v>
      </c>
      <c r="C41" s="61" t="s">
        <v>1</v>
      </c>
      <c r="D41" s="62"/>
      <c r="E41" s="61" t="e">
        <f t="shared" si="15"/>
        <v>#N/A</v>
      </c>
      <c r="F41" s="90"/>
      <c r="G41" s="90"/>
      <c r="H41" s="62"/>
      <c r="I41" s="62"/>
      <c r="J41" s="61">
        <f t="shared" si="14"/>
        <v>0</v>
      </c>
      <c r="K41" s="62"/>
      <c r="L41" s="62"/>
      <c r="M41" s="62"/>
      <c r="N41" s="62"/>
      <c r="O41" s="61">
        <f t="shared" si="13"/>
        <v>0</v>
      </c>
      <c r="P41" s="61">
        <f t="shared" si="3"/>
        <v>0</v>
      </c>
      <c r="Q41" s="61">
        <f t="shared" si="4"/>
        <v>0</v>
      </c>
      <c r="R41" s="65">
        <f t="shared" si="5"/>
        <v>0</v>
      </c>
      <c r="S41" s="61">
        <f t="shared" si="6"/>
        <v>0</v>
      </c>
      <c r="T41" s="61">
        <f t="shared" si="7"/>
        <v>0</v>
      </c>
      <c r="U41" s="61">
        <f t="shared" si="8"/>
        <v>0</v>
      </c>
      <c r="V41" s="61">
        <f t="shared" si="9"/>
        <v>0</v>
      </c>
      <c r="W41" s="61" t="str">
        <f t="shared" si="10"/>
        <v>NÃO</v>
      </c>
      <c r="Y41" s="66">
        <f t="shared" si="11"/>
        <v>0</v>
      </c>
      <c r="Z41" s="50" t="s">
        <v>32</v>
      </c>
      <c r="AA41" s="50" t="s">
        <v>391</v>
      </c>
      <c r="AB41" s="50">
        <v>2701704</v>
      </c>
      <c r="AC41" s="51"/>
      <c r="AD41" s="51"/>
      <c r="AF41" s="62" t="str">
        <f t="shared" si="16"/>
        <v>ES</v>
      </c>
      <c r="AH41" s="66" t="str">
        <f t="shared" si="12"/>
        <v>ALCapela</v>
      </c>
      <c r="AI41" s="50">
        <v>2701704</v>
      </c>
    </row>
    <row r="42" spans="1:35" s="66" customFormat="1" ht="19.5" customHeight="1">
      <c r="A42" s="101" t="str">
        <f>Controles!$B$2</f>
        <v>ES</v>
      </c>
      <c r="B42" s="101">
        <f>Controles!$C$2</f>
        <v>7</v>
      </c>
      <c r="C42" s="61" t="s">
        <v>1</v>
      </c>
      <c r="D42" s="62"/>
      <c r="E42" s="61" t="e">
        <f t="shared" si="15"/>
        <v>#N/A</v>
      </c>
      <c r="F42" s="90"/>
      <c r="G42" s="90"/>
      <c r="H42" s="62"/>
      <c r="I42" s="62"/>
      <c r="J42" s="61">
        <f t="shared" si="14"/>
        <v>0</v>
      </c>
      <c r="K42" s="62"/>
      <c r="L42" s="62"/>
      <c r="M42" s="62"/>
      <c r="N42" s="62"/>
      <c r="O42" s="61">
        <f t="shared" si="13"/>
        <v>0</v>
      </c>
      <c r="P42" s="61">
        <f t="shared" si="3"/>
        <v>0</v>
      </c>
      <c r="Q42" s="61">
        <f t="shared" si="4"/>
        <v>0</v>
      </c>
      <c r="R42" s="65">
        <f t="shared" si="5"/>
        <v>0</v>
      </c>
      <c r="S42" s="61">
        <f t="shared" si="6"/>
        <v>0</v>
      </c>
      <c r="T42" s="61">
        <f t="shared" si="7"/>
        <v>0</v>
      </c>
      <c r="U42" s="61">
        <f t="shared" si="8"/>
        <v>0</v>
      </c>
      <c r="V42" s="61">
        <f t="shared" si="9"/>
        <v>0</v>
      </c>
      <c r="W42" s="61" t="str">
        <f t="shared" si="10"/>
        <v>NÃO</v>
      </c>
      <c r="Y42" s="66">
        <f t="shared" si="11"/>
        <v>0</v>
      </c>
      <c r="Z42" s="50" t="s">
        <v>32</v>
      </c>
      <c r="AA42" s="50" t="s">
        <v>542</v>
      </c>
      <c r="AB42" s="50">
        <v>2701803</v>
      </c>
      <c r="AC42" s="51"/>
      <c r="AD42" s="51"/>
      <c r="AF42" s="62" t="str">
        <f t="shared" si="16"/>
        <v>ES</v>
      </c>
      <c r="AH42" s="66" t="str">
        <f t="shared" si="12"/>
        <v>ALCarneiros</v>
      </c>
      <c r="AI42" s="50">
        <v>2701803</v>
      </c>
    </row>
    <row r="43" spans="1:35" s="66" customFormat="1" ht="19.5" customHeight="1">
      <c r="A43" s="101" t="str">
        <f>Controles!$B$2</f>
        <v>ES</v>
      </c>
      <c r="B43" s="101">
        <f>Controles!$C$2</f>
        <v>7</v>
      </c>
      <c r="C43" s="61" t="s">
        <v>1</v>
      </c>
      <c r="D43" s="62"/>
      <c r="E43" s="61" t="e">
        <f t="shared" si="15"/>
        <v>#N/A</v>
      </c>
      <c r="F43" s="90"/>
      <c r="G43" s="90"/>
      <c r="H43" s="62"/>
      <c r="I43" s="62"/>
      <c r="J43" s="61">
        <f t="shared" si="14"/>
        <v>0</v>
      </c>
      <c r="K43" s="62"/>
      <c r="L43" s="62"/>
      <c r="M43" s="62"/>
      <c r="N43" s="62"/>
      <c r="O43" s="61">
        <f t="shared" si="13"/>
        <v>0</v>
      </c>
      <c r="P43" s="61">
        <f t="shared" si="3"/>
        <v>0</v>
      </c>
      <c r="Q43" s="61">
        <f t="shared" si="4"/>
        <v>0</v>
      </c>
      <c r="R43" s="65">
        <f t="shared" si="5"/>
        <v>0</v>
      </c>
      <c r="S43" s="61">
        <f t="shared" si="6"/>
        <v>0</v>
      </c>
      <c r="T43" s="61">
        <f t="shared" si="7"/>
        <v>0</v>
      </c>
      <c r="U43" s="61">
        <f t="shared" si="8"/>
        <v>0</v>
      </c>
      <c r="V43" s="61">
        <f t="shared" si="9"/>
        <v>0</v>
      </c>
      <c r="W43" s="61" t="str">
        <f t="shared" si="10"/>
        <v>NÃO</v>
      </c>
      <c r="Y43" s="66">
        <f t="shared" si="11"/>
        <v>0</v>
      </c>
      <c r="Z43" s="50" t="s">
        <v>32</v>
      </c>
      <c r="AA43" s="50" t="s">
        <v>565</v>
      </c>
      <c r="AB43" s="50">
        <v>2701902</v>
      </c>
      <c r="AC43" s="51"/>
      <c r="AD43" s="51"/>
      <c r="AF43" s="62" t="str">
        <f t="shared" si="16"/>
        <v>ES</v>
      </c>
      <c r="AH43" s="66" t="str">
        <f t="shared" si="12"/>
        <v>ALChã Preta</v>
      </c>
      <c r="AI43" s="50">
        <v>2701902</v>
      </c>
    </row>
    <row r="44" spans="1:35" s="66" customFormat="1" ht="19.5" customHeight="1">
      <c r="A44" s="101" t="str">
        <f>Controles!$B$2</f>
        <v>ES</v>
      </c>
      <c r="B44" s="101">
        <f>Controles!$C$2</f>
        <v>7</v>
      </c>
      <c r="C44" s="61" t="s">
        <v>1</v>
      </c>
      <c r="D44" s="62"/>
      <c r="E44" s="61" t="e">
        <f t="shared" si="15"/>
        <v>#N/A</v>
      </c>
      <c r="F44" s="90"/>
      <c r="G44" s="90"/>
      <c r="H44" s="62"/>
      <c r="I44" s="62"/>
      <c r="J44" s="61">
        <f t="shared" si="14"/>
        <v>0</v>
      </c>
      <c r="K44" s="62"/>
      <c r="L44" s="62"/>
      <c r="M44" s="62"/>
      <c r="N44" s="62"/>
      <c r="O44" s="61">
        <f t="shared" si="13"/>
        <v>0</v>
      </c>
      <c r="P44" s="61">
        <f t="shared" si="3"/>
        <v>0</v>
      </c>
      <c r="Q44" s="61">
        <f t="shared" si="4"/>
        <v>0</v>
      </c>
      <c r="R44" s="65">
        <f t="shared" si="5"/>
        <v>0</v>
      </c>
      <c r="S44" s="61">
        <f t="shared" si="6"/>
        <v>0</v>
      </c>
      <c r="T44" s="61">
        <f t="shared" si="7"/>
        <v>0</v>
      </c>
      <c r="U44" s="61">
        <f t="shared" si="8"/>
        <v>0</v>
      </c>
      <c r="V44" s="61">
        <f t="shared" si="9"/>
        <v>0</v>
      </c>
      <c r="W44" s="61" t="str">
        <f t="shared" si="10"/>
        <v>NÃO</v>
      </c>
      <c r="Y44" s="66">
        <f t="shared" si="11"/>
        <v>0</v>
      </c>
      <c r="Z44" s="50" t="s">
        <v>32</v>
      </c>
      <c r="AA44" s="50" t="s">
        <v>588</v>
      </c>
      <c r="AB44" s="50">
        <v>2702009</v>
      </c>
      <c r="AC44" s="51"/>
      <c r="AD44" s="51"/>
      <c r="AF44" s="62" t="str">
        <f t="shared" si="16"/>
        <v>ES</v>
      </c>
      <c r="AH44" s="66" t="str">
        <f t="shared" si="12"/>
        <v>ALCoité do Nóia</v>
      </c>
      <c r="AI44" s="50">
        <v>2702009</v>
      </c>
    </row>
    <row r="45" spans="1:35" s="66" customFormat="1" ht="19.5" customHeight="1">
      <c r="A45" s="101" t="str">
        <f>Controles!$B$2</f>
        <v>ES</v>
      </c>
      <c r="B45" s="101">
        <f>Controles!$C$2</f>
        <v>7</v>
      </c>
      <c r="C45" s="61" t="s">
        <v>1</v>
      </c>
      <c r="D45" s="62"/>
      <c r="E45" s="61" t="e">
        <f t="shared" si="15"/>
        <v>#N/A</v>
      </c>
      <c r="F45" s="90"/>
      <c r="G45" s="90"/>
      <c r="H45" s="62"/>
      <c r="I45" s="62"/>
      <c r="J45" s="61">
        <f t="shared" si="14"/>
        <v>0</v>
      </c>
      <c r="K45" s="62"/>
      <c r="L45" s="62"/>
      <c r="M45" s="62"/>
      <c r="N45" s="62"/>
      <c r="O45" s="61">
        <f t="shared" si="13"/>
        <v>0</v>
      </c>
      <c r="P45" s="61">
        <f t="shared" si="3"/>
        <v>0</v>
      </c>
      <c r="Q45" s="61">
        <f t="shared" si="4"/>
        <v>0</v>
      </c>
      <c r="R45" s="65">
        <f t="shared" si="5"/>
        <v>0</v>
      </c>
      <c r="S45" s="61">
        <f t="shared" si="6"/>
        <v>0</v>
      </c>
      <c r="T45" s="61">
        <f t="shared" si="7"/>
        <v>0</v>
      </c>
      <c r="U45" s="61">
        <f t="shared" si="8"/>
        <v>0</v>
      </c>
      <c r="V45" s="61">
        <f t="shared" si="9"/>
        <v>0</v>
      </c>
      <c r="W45" s="61" t="str">
        <f t="shared" si="10"/>
        <v>NÃO</v>
      </c>
      <c r="Y45" s="66">
        <f t="shared" si="11"/>
        <v>0</v>
      </c>
      <c r="Z45" s="50" t="s">
        <v>32</v>
      </c>
      <c r="AA45" s="50" t="s">
        <v>611</v>
      </c>
      <c r="AB45" s="50">
        <v>2702108</v>
      </c>
      <c r="AC45" s="51"/>
      <c r="AD45" s="51"/>
      <c r="AF45" s="62" t="str">
        <f t="shared" si="16"/>
        <v>ES</v>
      </c>
      <c r="AH45" s="66" t="str">
        <f t="shared" si="12"/>
        <v>ALColônia Leopoldina</v>
      </c>
      <c r="AI45" s="50">
        <v>2702108</v>
      </c>
    </row>
    <row r="46" spans="1:35" s="66" customFormat="1" ht="19.5" customHeight="1">
      <c r="A46" s="101" t="str">
        <f>Controles!$B$2</f>
        <v>ES</v>
      </c>
      <c r="B46" s="101">
        <f>Controles!$C$2</f>
        <v>7</v>
      </c>
      <c r="C46" s="61" t="s">
        <v>1</v>
      </c>
      <c r="D46" s="62"/>
      <c r="E46" s="61" t="e">
        <f t="shared" si="15"/>
        <v>#N/A</v>
      </c>
      <c r="F46" s="90"/>
      <c r="G46" s="90"/>
      <c r="H46" s="62"/>
      <c r="I46" s="62"/>
      <c r="J46" s="61">
        <f t="shared" si="14"/>
        <v>0</v>
      </c>
      <c r="K46" s="62"/>
      <c r="L46" s="62"/>
      <c r="M46" s="62"/>
      <c r="N46" s="62"/>
      <c r="O46" s="61">
        <f t="shared" si="13"/>
        <v>0</v>
      </c>
      <c r="P46" s="61">
        <f t="shared" si="3"/>
        <v>0</v>
      </c>
      <c r="Q46" s="61">
        <f t="shared" si="4"/>
        <v>0</v>
      </c>
      <c r="R46" s="65">
        <f t="shared" si="5"/>
        <v>0</v>
      </c>
      <c r="S46" s="61">
        <f t="shared" si="6"/>
        <v>0</v>
      </c>
      <c r="T46" s="61">
        <f t="shared" si="7"/>
        <v>0</v>
      </c>
      <c r="U46" s="61">
        <f t="shared" si="8"/>
        <v>0</v>
      </c>
      <c r="V46" s="61">
        <f t="shared" si="9"/>
        <v>0</v>
      </c>
      <c r="W46" s="61" t="str">
        <f t="shared" si="10"/>
        <v>NÃO</v>
      </c>
      <c r="Y46" s="66">
        <f t="shared" si="11"/>
        <v>0</v>
      </c>
      <c r="Z46" s="50" t="s">
        <v>32</v>
      </c>
      <c r="AA46" s="50" t="s">
        <v>632</v>
      </c>
      <c r="AB46" s="50">
        <v>2702207</v>
      </c>
      <c r="AC46" s="51"/>
      <c r="AD46" s="51"/>
      <c r="AF46" s="62" t="str">
        <f t="shared" si="16"/>
        <v>ES</v>
      </c>
      <c r="AH46" s="66" t="str">
        <f t="shared" si="12"/>
        <v>ALCoqueiro Seco</v>
      </c>
      <c r="AI46" s="50">
        <v>2702207</v>
      </c>
    </row>
    <row r="47" spans="1:35" s="66" customFormat="1" ht="19.5" customHeight="1">
      <c r="A47" s="101" t="str">
        <f>Controles!$B$2</f>
        <v>ES</v>
      </c>
      <c r="B47" s="101">
        <f>Controles!$C$2</f>
        <v>7</v>
      </c>
      <c r="C47" s="61" t="s">
        <v>1</v>
      </c>
      <c r="D47" s="62"/>
      <c r="E47" s="61" t="e">
        <f t="shared" si="15"/>
        <v>#N/A</v>
      </c>
      <c r="F47" s="90"/>
      <c r="G47" s="90"/>
      <c r="H47" s="62"/>
      <c r="I47" s="62"/>
      <c r="J47" s="61">
        <f t="shared" si="14"/>
        <v>0</v>
      </c>
      <c r="K47" s="62"/>
      <c r="L47" s="62"/>
      <c r="M47" s="62"/>
      <c r="N47" s="62"/>
      <c r="O47" s="61">
        <f t="shared" si="13"/>
        <v>0</v>
      </c>
      <c r="P47" s="61">
        <f t="shared" si="3"/>
        <v>0</v>
      </c>
      <c r="Q47" s="61">
        <f t="shared" si="4"/>
        <v>0</v>
      </c>
      <c r="R47" s="65">
        <f t="shared" si="5"/>
        <v>0</v>
      </c>
      <c r="S47" s="61">
        <f t="shared" si="6"/>
        <v>0</v>
      </c>
      <c r="T47" s="61">
        <f t="shared" si="7"/>
        <v>0</v>
      </c>
      <c r="U47" s="61">
        <f t="shared" si="8"/>
        <v>0</v>
      </c>
      <c r="V47" s="61">
        <f t="shared" si="9"/>
        <v>0</v>
      </c>
      <c r="W47" s="61" t="str">
        <f t="shared" si="10"/>
        <v>NÃO</v>
      </c>
      <c r="Y47" s="66">
        <f t="shared" si="11"/>
        <v>0</v>
      </c>
      <c r="Z47" s="50" t="s">
        <v>32</v>
      </c>
      <c r="AA47" s="50" t="s">
        <v>653</v>
      </c>
      <c r="AB47" s="50">
        <v>2702306</v>
      </c>
      <c r="AC47" s="51"/>
      <c r="AD47" s="51"/>
      <c r="AF47" s="62" t="str">
        <f t="shared" si="16"/>
        <v>ES</v>
      </c>
      <c r="AH47" s="66" t="str">
        <f t="shared" si="12"/>
        <v>ALCoruripe</v>
      </c>
      <c r="AI47" s="50">
        <v>2702306</v>
      </c>
    </row>
    <row r="48" spans="1:35" s="66" customFormat="1" ht="19.5" customHeight="1">
      <c r="A48" s="101" t="str">
        <f>Controles!$B$2</f>
        <v>ES</v>
      </c>
      <c r="B48" s="101">
        <f>Controles!$C$2</f>
        <v>7</v>
      </c>
      <c r="C48" s="61" t="s">
        <v>1</v>
      </c>
      <c r="D48" s="62"/>
      <c r="E48" s="61" t="e">
        <f t="shared" si="15"/>
        <v>#N/A</v>
      </c>
      <c r="F48" s="90"/>
      <c r="G48" s="90"/>
      <c r="H48" s="62"/>
      <c r="I48" s="62"/>
      <c r="J48" s="61">
        <f t="shared" si="14"/>
        <v>0</v>
      </c>
      <c r="K48" s="62"/>
      <c r="L48" s="62"/>
      <c r="M48" s="62"/>
      <c r="N48" s="62"/>
      <c r="O48" s="61">
        <f t="shared" si="13"/>
        <v>0</v>
      </c>
      <c r="P48" s="61">
        <f t="shared" si="3"/>
        <v>0</v>
      </c>
      <c r="Q48" s="61">
        <f t="shared" si="4"/>
        <v>0</v>
      </c>
      <c r="R48" s="65">
        <f t="shared" si="5"/>
        <v>0</v>
      </c>
      <c r="S48" s="61">
        <f t="shared" si="6"/>
        <v>0</v>
      </c>
      <c r="T48" s="61">
        <f t="shared" si="7"/>
        <v>0</v>
      </c>
      <c r="U48" s="61">
        <f t="shared" si="8"/>
        <v>0</v>
      </c>
      <c r="V48" s="61">
        <f t="shared" si="9"/>
        <v>0</v>
      </c>
      <c r="W48" s="61" t="str">
        <f t="shared" si="10"/>
        <v>NÃO</v>
      </c>
      <c r="Y48" s="66">
        <f t="shared" si="11"/>
        <v>0</v>
      </c>
      <c r="Z48" s="50" t="s">
        <v>32</v>
      </c>
      <c r="AA48" s="50" t="s">
        <v>674</v>
      </c>
      <c r="AB48" s="50">
        <v>2702355</v>
      </c>
      <c r="AC48" s="51"/>
      <c r="AD48" s="51"/>
      <c r="AF48" s="62" t="str">
        <f t="shared" si="16"/>
        <v>ES</v>
      </c>
      <c r="AH48" s="66" t="str">
        <f t="shared" si="12"/>
        <v>ALCraíbas</v>
      </c>
      <c r="AI48" s="50">
        <v>2702355</v>
      </c>
    </row>
    <row r="49" spans="1:35" s="66" customFormat="1" ht="19.5" customHeight="1">
      <c r="A49" s="101" t="str">
        <f>Controles!$B$2</f>
        <v>ES</v>
      </c>
      <c r="B49" s="101">
        <f>Controles!$C$2</f>
        <v>7</v>
      </c>
      <c r="C49" s="61" t="s">
        <v>1</v>
      </c>
      <c r="D49" s="62"/>
      <c r="E49" s="61" t="e">
        <f t="shared" si="15"/>
        <v>#N/A</v>
      </c>
      <c r="F49" s="90"/>
      <c r="G49" s="90"/>
      <c r="H49" s="62"/>
      <c r="I49" s="62"/>
      <c r="J49" s="61">
        <f t="shared" si="14"/>
        <v>0</v>
      </c>
      <c r="K49" s="62"/>
      <c r="L49" s="62"/>
      <c r="M49" s="62"/>
      <c r="N49" s="62"/>
      <c r="O49" s="61">
        <f t="shared" si="13"/>
        <v>0</v>
      </c>
      <c r="P49" s="61">
        <f t="shared" si="3"/>
        <v>0</v>
      </c>
      <c r="Q49" s="61">
        <f t="shared" si="4"/>
        <v>0</v>
      </c>
      <c r="R49" s="65">
        <f t="shared" si="5"/>
        <v>0</v>
      </c>
      <c r="S49" s="61">
        <f t="shared" si="6"/>
        <v>0</v>
      </c>
      <c r="T49" s="61">
        <f t="shared" si="7"/>
        <v>0</v>
      </c>
      <c r="U49" s="61">
        <f t="shared" si="8"/>
        <v>0</v>
      </c>
      <c r="V49" s="61">
        <f t="shared" si="9"/>
        <v>0</v>
      </c>
      <c r="W49" s="61" t="str">
        <f t="shared" si="10"/>
        <v>NÃO</v>
      </c>
      <c r="Y49" s="66">
        <f t="shared" si="11"/>
        <v>0</v>
      </c>
      <c r="Z49" s="50" t="s">
        <v>32</v>
      </c>
      <c r="AA49" s="50" t="s">
        <v>694</v>
      </c>
      <c r="AB49" s="50">
        <v>2702405</v>
      </c>
      <c r="AC49" s="51"/>
      <c r="AD49" s="51"/>
      <c r="AF49" s="62" t="str">
        <f t="shared" si="16"/>
        <v>ES</v>
      </c>
      <c r="AH49" s="66" t="str">
        <f t="shared" si="12"/>
        <v>ALDelmiro Gouveia</v>
      </c>
      <c r="AI49" s="50">
        <v>2702405</v>
      </c>
    </row>
    <row r="50" spans="1:35" s="66" customFormat="1" ht="19.5" customHeight="1">
      <c r="A50" s="101" t="str">
        <f>Controles!$B$2</f>
        <v>ES</v>
      </c>
      <c r="B50" s="101">
        <f>Controles!$C$2</f>
        <v>7</v>
      </c>
      <c r="C50" s="61" t="s">
        <v>1</v>
      </c>
      <c r="D50" s="62"/>
      <c r="E50" s="61" t="e">
        <f t="shared" si="15"/>
        <v>#N/A</v>
      </c>
      <c r="F50" s="90"/>
      <c r="G50" s="90"/>
      <c r="H50" s="62"/>
      <c r="I50" s="62"/>
      <c r="J50" s="61">
        <f t="shared" si="14"/>
        <v>0</v>
      </c>
      <c r="K50" s="62"/>
      <c r="L50" s="62"/>
      <c r="M50" s="62"/>
      <c r="N50" s="62"/>
      <c r="O50" s="61">
        <f t="shared" si="13"/>
        <v>0</v>
      </c>
      <c r="P50" s="61">
        <f t="shared" si="3"/>
        <v>0</v>
      </c>
      <c r="Q50" s="61">
        <f t="shared" si="4"/>
        <v>0</v>
      </c>
      <c r="R50" s="65">
        <f t="shared" si="5"/>
        <v>0</v>
      </c>
      <c r="S50" s="61">
        <f t="shared" si="6"/>
        <v>0</v>
      </c>
      <c r="T50" s="61">
        <f t="shared" si="7"/>
        <v>0</v>
      </c>
      <c r="U50" s="61">
        <f t="shared" si="8"/>
        <v>0</v>
      </c>
      <c r="V50" s="61">
        <f t="shared" si="9"/>
        <v>0</v>
      </c>
      <c r="W50" s="61" t="str">
        <f t="shared" si="10"/>
        <v>NÃO</v>
      </c>
      <c r="Y50" s="66">
        <f t="shared" si="11"/>
        <v>0</v>
      </c>
      <c r="Z50" s="50" t="s">
        <v>32</v>
      </c>
      <c r="AA50" s="50" t="s">
        <v>716</v>
      </c>
      <c r="AB50" s="50">
        <v>2702504</v>
      </c>
      <c r="AC50" s="51"/>
      <c r="AD50" s="51"/>
      <c r="AF50" s="62" t="str">
        <f t="shared" si="16"/>
        <v>ES</v>
      </c>
      <c r="AH50" s="66" t="str">
        <f t="shared" si="12"/>
        <v>ALDois Riachos</v>
      </c>
      <c r="AI50" s="50">
        <v>2702504</v>
      </c>
    </row>
    <row r="51" spans="1:35" s="66" customFormat="1" ht="19.5" customHeight="1">
      <c r="A51" s="101" t="str">
        <f>Controles!$B$2</f>
        <v>ES</v>
      </c>
      <c r="B51" s="101">
        <f>Controles!$C$2</f>
        <v>7</v>
      </c>
      <c r="C51" s="61" t="s">
        <v>1</v>
      </c>
      <c r="D51" s="62"/>
      <c r="E51" s="61" t="e">
        <f t="shared" si="15"/>
        <v>#N/A</v>
      </c>
      <c r="F51" s="90"/>
      <c r="G51" s="90"/>
      <c r="H51" s="62"/>
      <c r="I51" s="62"/>
      <c r="J51" s="61">
        <f t="shared" si="14"/>
        <v>0</v>
      </c>
      <c r="K51" s="62"/>
      <c r="L51" s="62"/>
      <c r="M51" s="62"/>
      <c r="N51" s="62"/>
      <c r="O51" s="61">
        <f t="shared" si="13"/>
        <v>0</v>
      </c>
      <c r="P51" s="61">
        <f t="shared" si="3"/>
        <v>0</v>
      </c>
      <c r="Q51" s="61">
        <f t="shared" si="4"/>
        <v>0</v>
      </c>
      <c r="R51" s="65">
        <f t="shared" si="5"/>
        <v>0</v>
      </c>
      <c r="S51" s="61">
        <f t="shared" si="6"/>
        <v>0</v>
      </c>
      <c r="T51" s="61">
        <f t="shared" si="7"/>
        <v>0</v>
      </c>
      <c r="U51" s="61">
        <f t="shared" si="8"/>
        <v>0</v>
      </c>
      <c r="V51" s="61">
        <f t="shared" si="9"/>
        <v>0</v>
      </c>
      <c r="W51" s="61" t="str">
        <f t="shared" si="10"/>
        <v>NÃO</v>
      </c>
      <c r="Y51" s="66">
        <f t="shared" si="11"/>
        <v>0</v>
      </c>
      <c r="Z51" s="50" t="s">
        <v>32</v>
      </c>
      <c r="AA51" s="50" t="s">
        <v>738</v>
      </c>
      <c r="AB51" s="50">
        <v>2702553</v>
      </c>
      <c r="AC51" s="51"/>
      <c r="AD51" s="51"/>
      <c r="AF51" s="62" t="str">
        <f t="shared" si="16"/>
        <v>ES</v>
      </c>
      <c r="AH51" s="66" t="str">
        <f t="shared" si="12"/>
        <v>ALEstrela de Alagoas</v>
      </c>
      <c r="AI51" s="50">
        <v>2702553</v>
      </c>
    </row>
    <row r="52" spans="1:35" s="66" customFormat="1" ht="19.5" customHeight="1">
      <c r="A52" s="101" t="str">
        <f>Controles!$B$2</f>
        <v>ES</v>
      </c>
      <c r="B52" s="101">
        <f>Controles!$C$2</f>
        <v>7</v>
      </c>
      <c r="C52" s="61" t="s">
        <v>1</v>
      </c>
      <c r="D52" s="62"/>
      <c r="E52" s="61" t="e">
        <f t="shared" si="15"/>
        <v>#N/A</v>
      </c>
      <c r="F52" s="90"/>
      <c r="G52" s="90"/>
      <c r="H52" s="62"/>
      <c r="I52" s="62"/>
      <c r="J52" s="61">
        <f t="shared" si="14"/>
        <v>0</v>
      </c>
      <c r="K52" s="62"/>
      <c r="L52" s="62"/>
      <c r="M52" s="62"/>
      <c r="N52" s="62"/>
      <c r="O52" s="61">
        <f t="shared" si="13"/>
        <v>0</v>
      </c>
      <c r="P52" s="61">
        <f t="shared" si="3"/>
        <v>0</v>
      </c>
      <c r="Q52" s="61">
        <f t="shared" si="4"/>
        <v>0</v>
      </c>
      <c r="R52" s="65">
        <f t="shared" si="5"/>
        <v>0</v>
      </c>
      <c r="S52" s="61">
        <f t="shared" si="6"/>
        <v>0</v>
      </c>
      <c r="T52" s="61">
        <f t="shared" si="7"/>
        <v>0</v>
      </c>
      <c r="U52" s="61">
        <f t="shared" si="8"/>
        <v>0</v>
      </c>
      <c r="V52" s="61">
        <f t="shared" si="9"/>
        <v>0</v>
      </c>
      <c r="W52" s="61" t="str">
        <f t="shared" si="10"/>
        <v>NÃO</v>
      </c>
      <c r="Y52" s="66">
        <f t="shared" si="11"/>
        <v>0</v>
      </c>
      <c r="Z52" s="50" t="s">
        <v>32</v>
      </c>
      <c r="AA52" s="50" t="s">
        <v>759</v>
      </c>
      <c r="AB52" s="50">
        <v>2702603</v>
      </c>
      <c r="AC52" s="51"/>
      <c r="AD52" s="51"/>
      <c r="AF52" s="62" t="str">
        <f t="shared" si="16"/>
        <v>ES</v>
      </c>
      <c r="AH52" s="66" t="str">
        <f t="shared" si="12"/>
        <v>ALFeira Grande</v>
      </c>
      <c r="AI52" s="50">
        <v>2702603</v>
      </c>
    </row>
    <row r="53" spans="1:35" s="66" customFormat="1" ht="19.5" customHeight="1">
      <c r="A53" s="101" t="str">
        <f>Controles!$B$2</f>
        <v>ES</v>
      </c>
      <c r="B53" s="101">
        <f>Controles!$C$2</f>
        <v>7</v>
      </c>
      <c r="C53" s="61" t="s">
        <v>1</v>
      </c>
      <c r="D53" s="62"/>
      <c r="E53" s="61" t="e">
        <f t="shared" si="15"/>
        <v>#N/A</v>
      </c>
      <c r="F53" s="90"/>
      <c r="G53" s="90"/>
      <c r="H53" s="62"/>
      <c r="I53" s="62"/>
      <c r="J53" s="61">
        <f t="shared" si="14"/>
        <v>0</v>
      </c>
      <c r="K53" s="62"/>
      <c r="L53" s="62"/>
      <c r="M53" s="62"/>
      <c r="N53" s="62"/>
      <c r="O53" s="61">
        <f t="shared" si="13"/>
        <v>0</v>
      </c>
      <c r="P53" s="61">
        <f t="shared" si="3"/>
        <v>0</v>
      </c>
      <c r="Q53" s="61">
        <f t="shared" si="4"/>
        <v>0</v>
      </c>
      <c r="R53" s="65">
        <f t="shared" si="5"/>
        <v>0</v>
      </c>
      <c r="S53" s="61">
        <f t="shared" si="6"/>
        <v>0</v>
      </c>
      <c r="T53" s="61">
        <f t="shared" si="7"/>
        <v>0</v>
      </c>
      <c r="U53" s="61">
        <f t="shared" si="8"/>
        <v>0</v>
      </c>
      <c r="V53" s="61">
        <f t="shared" si="9"/>
        <v>0</v>
      </c>
      <c r="W53" s="61" t="str">
        <f t="shared" si="10"/>
        <v>NÃO</v>
      </c>
      <c r="Y53" s="66">
        <f t="shared" si="11"/>
        <v>0</v>
      </c>
      <c r="Z53" s="50" t="s">
        <v>32</v>
      </c>
      <c r="AA53" s="50" t="s">
        <v>782</v>
      </c>
      <c r="AB53" s="50">
        <v>2702702</v>
      </c>
      <c r="AC53" s="51"/>
      <c r="AD53" s="51"/>
      <c r="AF53" s="62" t="str">
        <f t="shared" si="16"/>
        <v>ES</v>
      </c>
      <c r="AH53" s="66" t="str">
        <f t="shared" si="12"/>
        <v>ALFeliz Deserto</v>
      </c>
      <c r="AI53" s="50">
        <v>2702702</v>
      </c>
    </row>
    <row r="54" spans="1:35" s="66" customFormat="1" ht="19.5" customHeight="1">
      <c r="A54" s="101" t="str">
        <f>Controles!$B$2</f>
        <v>ES</v>
      </c>
      <c r="B54" s="101">
        <f>Controles!$C$2</f>
        <v>7</v>
      </c>
      <c r="C54" s="61" t="s">
        <v>1</v>
      </c>
      <c r="D54" s="62"/>
      <c r="E54" s="61" t="e">
        <f t="shared" si="15"/>
        <v>#N/A</v>
      </c>
      <c r="F54" s="90"/>
      <c r="G54" s="90"/>
      <c r="H54" s="62"/>
      <c r="I54" s="62"/>
      <c r="J54" s="61">
        <f t="shared" si="14"/>
        <v>0</v>
      </c>
      <c r="K54" s="62"/>
      <c r="L54" s="62"/>
      <c r="M54" s="62"/>
      <c r="N54" s="62"/>
      <c r="O54" s="61">
        <f t="shared" si="13"/>
        <v>0</v>
      </c>
      <c r="P54" s="61">
        <f t="shared" si="3"/>
        <v>0</v>
      </c>
      <c r="Q54" s="61">
        <f t="shared" si="4"/>
        <v>0</v>
      </c>
      <c r="R54" s="65">
        <f t="shared" si="5"/>
        <v>0</v>
      </c>
      <c r="S54" s="61">
        <f t="shared" si="6"/>
        <v>0</v>
      </c>
      <c r="T54" s="61">
        <f t="shared" si="7"/>
        <v>0</v>
      </c>
      <c r="U54" s="61">
        <f t="shared" si="8"/>
        <v>0</v>
      </c>
      <c r="V54" s="61">
        <f t="shared" si="9"/>
        <v>0</v>
      </c>
      <c r="W54" s="61" t="str">
        <f t="shared" si="10"/>
        <v>NÃO</v>
      </c>
      <c r="Y54" s="66">
        <f t="shared" si="11"/>
        <v>0</v>
      </c>
      <c r="Z54" s="50" t="s">
        <v>32</v>
      </c>
      <c r="AA54" s="50" t="s">
        <v>803</v>
      </c>
      <c r="AB54" s="50">
        <v>2702801</v>
      </c>
      <c r="AC54" s="51"/>
      <c r="AD54" s="51"/>
      <c r="AF54" s="62" t="str">
        <f t="shared" si="16"/>
        <v>ES</v>
      </c>
      <c r="AH54" s="66" t="str">
        <f t="shared" si="12"/>
        <v>ALFlexeiras</v>
      </c>
      <c r="AI54" s="50">
        <v>2702801</v>
      </c>
    </row>
    <row r="55" spans="1:35" s="66" customFormat="1" ht="19.5" customHeight="1">
      <c r="A55" s="101" t="str">
        <f>Controles!$B$2</f>
        <v>ES</v>
      </c>
      <c r="B55" s="101">
        <f>Controles!$C$2</f>
        <v>7</v>
      </c>
      <c r="C55" s="61" t="s">
        <v>1</v>
      </c>
      <c r="D55" s="62"/>
      <c r="E55" s="61" t="e">
        <f t="shared" si="15"/>
        <v>#N/A</v>
      </c>
      <c r="F55" s="90"/>
      <c r="G55" s="90"/>
      <c r="H55" s="62"/>
      <c r="I55" s="62"/>
      <c r="J55" s="61">
        <f t="shared" si="14"/>
        <v>0</v>
      </c>
      <c r="K55" s="62"/>
      <c r="L55" s="62"/>
      <c r="M55" s="62"/>
      <c r="N55" s="62"/>
      <c r="O55" s="61">
        <f t="shared" si="13"/>
        <v>0</v>
      </c>
      <c r="P55" s="61">
        <f t="shared" si="3"/>
        <v>0</v>
      </c>
      <c r="Q55" s="61">
        <f t="shared" si="4"/>
        <v>0</v>
      </c>
      <c r="R55" s="65">
        <f t="shared" si="5"/>
        <v>0</v>
      </c>
      <c r="S55" s="61">
        <f t="shared" si="6"/>
        <v>0</v>
      </c>
      <c r="T55" s="61">
        <f t="shared" si="7"/>
        <v>0</v>
      </c>
      <c r="U55" s="61">
        <f t="shared" si="8"/>
        <v>0</v>
      </c>
      <c r="V55" s="61">
        <f t="shared" si="9"/>
        <v>0</v>
      </c>
      <c r="W55" s="61" t="str">
        <f t="shared" si="10"/>
        <v>NÃO</v>
      </c>
      <c r="Y55" s="66">
        <f t="shared" si="11"/>
        <v>0</v>
      </c>
      <c r="Z55" s="50" t="s">
        <v>32</v>
      </c>
      <c r="AA55" s="50" t="s">
        <v>824</v>
      </c>
      <c r="AB55" s="50">
        <v>2702900</v>
      </c>
      <c r="AC55" s="51"/>
      <c r="AD55" s="51"/>
      <c r="AF55" s="62" t="str">
        <f t="shared" si="16"/>
        <v>ES</v>
      </c>
      <c r="AH55" s="66" t="str">
        <f t="shared" si="12"/>
        <v>ALGirau do Ponciano</v>
      </c>
      <c r="AI55" s="50">
        <v>2702900</v>
      </c>
    </row>
    <row r="56" spans="1:35" s="66" customFormat="1" ht="19.5" customHeight="1">
      <c r="A56" s="101" t="str">
        <f>Controles!$B$2</f>
        <v>ES</v>
      </c>
      <c r="B56" s="101">
        <f>Controles!$C$2</f>
        <v>7</v>
      </c>
      <c r="C56" s="61" t="s">
        <v>1</v>
      </c>
      <c r="D56" s="62"/>
      <c r="E56" s="61" t="e">
        <f t="shared" si="15"/>
        <v>#N/A</v>
      </c>
      <c r="F56" s="90"/>
      <c r="G56" s="90"/>
      <c r="H56" s="62"/>
      <c r="I56" s="62"/>
      <c r="J56" s="61">
        <f t="shared" si="14"/>
        <v>0</v>
      </c>
      <c r="K56" s="62"/>
      <c r="L56" s="62"/>
      <c r="M56" s="62"/>
      <c r="N56" s="62"/>
      <c r="O56" s="61">
        <f t="shared" si="13"/>
        <v>0</v>
      </c>
      <c r="P56" s="61">
        <f t="shared" si="3"/>
        <v>0</v>
      </c>
      <c r="Q56" s="61">
        <f t="shared" si="4"/>
        <v>0</v>
      </c>
      <c r="R56" s="65">
        <f t="shared" si="5"/>
        <v>0</v>
      </c>
      <c r="S56" s="61">
        <f t="shared" si="6"/>
        <v>0</v>
      </c>
      <c r="T56" s="61">
        <f t="shared" si="7"/>
        <v>0</v>
      </c>
      <c r="U56" s="61">
        <f t="shared" si="8"/>
        <v>0</v>
      </c>
      <c r="V56" s="61">
        <f t="shared" si="9"/>
        <v>0</v>
      </c>
      <c r="W56" s="61" t="str">
        <f t="shared" si="10"/>
        <v>NÃO</v>
      </c>
      <c r="Y56" s="66">
        <f t="shared" si="11"/>
        <v>0</v>
      </c>
      <c r="Z56" s="50" t="s">
        <v>32</v>
      </c>
      <c r="AA56" s="50" t="s">
        <v>846</v>
      </c>
      <c r="AB56" s="50">
        <v>2703007</v>
      </c>
      <c r="AC56" s="51"/>
      <c r="AD56" s="51"/>
      <c r="AF56" s="62" t="str">
        <f t="shared" si="16"/>
        <v>ES</v>
      </c>
      <c r="AH56" s="66" t="str">
        <f t="shared" si="12"/>
        <v>ALIbateguara</v>
      </c>
      <c r="AI56" s="50">
        <v>2703007</v>
      </c>
    </row>
    <row r="57" spans="1:35" s="66" customFormat="1" ht="19.5" customHeight="1">
      <c r="A57" s="101" t="str">
        <f>Controles!$B$2</f>
        <v>ES</v>
      </c>
      <c r="B57" s="101">
        <f>Controles!$C$2</f>
        <v>7</v>
      </c>
      <c r="C57" s="61" t="s">
        <v>1</v>
      </c>
      <c r="D57" s="62"/>
      <c r="E57" s="61" t="e">
        <f t="shared" si="15"/>
        <v>#N/A</v>
      </c>
      <c r="F57" s="90"/>
      <c r="G57" s="90"/>
      <c r="H57" s="62"/>
      <c r="I57" s="62"/>
      <c r="J57" s="61">
        <f t="shared" si="14"/>
        <v>0</v>
      </c>
      <c r="K57" s="62"/>
      <c r="L57" s="62"/>
      <c r="M57" s="62"/>
      <c r="N57" s="62"/>
      <c r="O57" s="61">
        <f t="shared" si="13"/>
        <v>0</v>
      </c>
      <c r="P57" s="61">
        <f t="shared" si="3"/>
        <v>0</v>
      </c>
      <c r="Q57" s="61">
        <f t="shared" si="4"/>
        <v>0</v>
      </c>
      <c r="R57" s="65">
        <f t="shared" si="5"/>
        <v>0</v>
      </c>
      <c r="S57" s="61">
        <f t="shared" si="6"/>
        <v>0</v>
      </c>
      <c r="T57" s="61">
        <f t="shared" si="7"/>
        <v>0</v>
      </c>
      <c r="U57" s="61">
        <f t="shared" si="8"/>
        <v>0</v>
      </c>
      <c r="V57" s="61">
        <f t="shared" si="9"/>
        <v>0</v>
      </c>
      <c r="W57" s="61" t="str">
        <f t="shared" si="10"/>
        <v>NÃO</v>
      </c>
      <c r="Y57" s="66">
        <f t="shared" si="11"/>
        <v>0</v>
      </c>
      <c r="Z57" s="50" t="s">
        <v>32</v>
      </c>
      <c r="AA57" s="50" t="s">
        <v>868</v>
      </c>
      <c r="AB57" s="50">
        <v>2703106</v>
      </c>
      <c r="AC57" s="51"/>
      <c r="AD57" s="51"/>
      <c r="AF57" s="62" t="str">
        <f t="shared" si="16"/>
        <v>ES</v>
      </c>
      <c r="AH57" s="66" t="str">
        <f t="shared" si="12"/>
        <v>ALIgaci</v>
      </c>
      <c r="AI57" s="50">
        <v>2703106</v>
      </c>
    </row>
    <row r="58" spans="1:35" s="66" customFormat="1" ht="19.5" customHeight="1">
      <c r="A58" s="101" t="str">
        <f>Controles!$B$2</f>
        <v>ES</v>
      </c>
      <c r="B58" s="101">
        <f>Controles!$C$2</f>
        <v>7</v>
      </c>
      <c r="C58" s="61" t="s">
        <v>1</v>
      </c>
      <c r="D58" s="62"/>
      <c r="E58" s="61" t="e">
        <f t="shared" si="15"/>
        <v>#N/A</v>
      </c>
      <c r="F58" s="90"/>
      <c r="G58" s="90"/>
      <c r="H58" s="62"/>
      <c r="I58" s="62"/>
      <c r="J58" s="61">
        <f t="shared" si="14"/>
        <v>0</v>
      </c>
      <c r="K58" s="62"/>
      <c r="L58" s="62"/>
      <c r="M58" s="62"/>
      <c r="N58" s="62"/>
      <c r="O58" s="61">
        <f t="shared" si="13"/>
        <v>0</v>
      </c>
      <c r="P58" s="61">
        <f t="shared" si="3"/>
        <v>0</v>
      </c>
      <c r="Q58" s="61">
        <f t="shared" si="4"/>
        <v>0</v>
      </c>
      <c r="R58" s="65">
        <f t="shared" si="5"/>
        <v>0</v>
      </c>
      <c r="S58" s="61">
        <f t="shared" si="6"/>
        <v>0</v>
      </c>
      <c r="T58" s="61">
        <f t="shared" si="7"/>
        <v>0</v>
      </c>
      <c r="U58" s="61">
        <f t="shared" si="8"/>
        <v>0</v>
      </c>
      <c r="V58" s="61">
        <f t="shared" si="9"/>
        <v>0</v>
      </c>
      <c r="W58" s="61" t="str">
        <f t="shared" si="10"/>
        <v>NÃO</v>
      </c>
      <c r="Y58" s="66">
        <f t="shared" si="11"/>
        <v>0</v>
      </c>
      <c r="Z58" s="50" t="s">
        <v>32</v>
      </c>
      <c r="AA58" s="50" t="s">
        <v>890</v>
      </c>
      <c r="AB58" s="50">
        <v>2703205</v>
      </c>
      <c r="AC58" s="51"/>
      <c r="AD58" s="51"/>
      <c r="AF58" s="62" t="str">
        <f t="shared" si="16"/>
        <v>ES</v>
      </c>
      <c r="AH58" s="66" t="str">
        <f t="shared" si="12"/>
        <v>ALIgreja Nova</v>
      </c>
      <c r="AI58" s="50">
        <v>2703205</v>
      </c>
    </row>
    <row r="59" spans="1:35" s="66" customFormat="1" ht="19.5" customHeight="1">
      <c r="A59" s="101" t="str">
        <f>Controles!$B$2</f>
        <v>ES</v>
      </c>
      <c r="B59" s="101">
        <f>Controles!$C$2</f>
        <v>7</v>
      </c>
      <c r="C59" s="61" t="s">
        <v>1</v>
      </c>
      <c r="D59" s="62"/>
      <c r="E59" s="61" t="e">
        <f t="shared" si="15"/>
        <v>#N/A</v>
      </c>
      <c r="F59" s="90"/>
      <c r="G59" s="90"/>
      <c r="H59" s="62"/>
      <c r="I59" s="62"/>
      <c r="J59" s="61">
        <f t="shared" si="14"/>
        <v>0</v>
      </c>
      <c r="K59" s="62"/>
      <c r="L59" s="62"/>
      <c r="M59" s="62"/>
      <c r="N59" s="62"/>
      <c r="O59" s="61">
        <f t="shared" si="13"/>
        <v>0</v>
      </c>
      <c r="P59" s="61">
        <f t="shared" si="3"/>
        <v>0</v>
      </c>
      <c r="Q59" s="61">
        <f t="shared" si="4"/>
        <v>0</v>
      </c>
      <c r="R59" s="65">
        <f t="shared" si="5"/>
        <v>0</v>
      </c>
      <c r="S59" s="61">
        <f t="shared" si="6"/>
        <v>0</v>
      </c>
      <c r="T59" s="61">
        <f t="shared" si="7"/>
        <v>0</v>
      </c>
      <c r="U59" s="61">
        <f t="shared" si="8"/>
        <v>0</v>
      </c>
      <c r="V59" s="61">
        <f t="shared" si="9"/>
        <v>0</v>
      </c>
      <c r="W59" s="61" t="str">
        <f t="shared" si="10"/>
        <v>NÃO</v>
      </c>
      <c r="Y59" s="66">
        <f t="shared" si="11"/>
        <v>0</v>
      </c>
      <c r="Z59" s="50" t="s">
        <v>32</v>
      </c>
      <c r="AA59" s="50" t="s">
        <v>913</v>
      </c>
      <c r="AB59" s="50">
        <v>2703304</v>
      </c>
      <c r="AC59" s="51"/>
      <c r="AD59" s="51"/>
      <c r="AF59" s="62" t="str">
        <f t="shared" si="16"/>
        <v>ES</v>
      </c>
      <c r="AH59" s="66" t="str">
        <f t="shared" si="12"/>
        <v>ALInhapi</v>
      </c>
      <c r="AI59" s="50">
        <v>2703304</v>
      </c>
    </row>
    <row r="60" spans="1:35" s="66" customFormat="1" ht="19.5" customHeight="1">
      <c r="A60" s="101" t="str">
        <f>Controles!$B$2</f>
        <v>ES</v>
      </c>
      <c r="B60" s="101">
        <f>Controles!$C$2</f>
        <v>7</v>
      </c>
      <c r="C60" s="61" t="s">
        <v>1</v>
      </c>
      <c r="D60" s="62"/>
      <c r="E60" s="61" t="e">
        <f t="shared" si="15"/>
        <v>#N/A</v>
      </c>
      <c r="F60" s="90"/>
      <c r="G60" s="90"/>
      <c r="H60" s="62"/>
      <c r="I60" s="62"/>
      <c r="J60" s="61">
        <f t="shared" si="14"/>
        <v>0</v>
      </c>
      <c r="K60" s="62"/>
      <c r="L60" s="62"/>
      <c r="M60" s="62"/>
      <c r="N60" s="62"/>
      <c r="O60" s="61">
        <f t="shared" si="13"/>
        <v>0</v>
      </c>
      <c r="P60" s="61">
        <f t="shared" si="3"/>
        <v>0</v>
      </c>
      <c r="Q60" s="61">
        <f t="shared" si="4"/>
        <v>0</v>
      </c>
      <c r="R60" s="65">
        <f t="shared" si="5"/>
        <v>0</v>
      </c>
      <c r="S60" s="61">
        <f t="shared" si="6"/>
        <v>0</v>
      </c>
      <c r="T60" s="61">
        <f t="shared" si="7"/>
        <v>0</v>
      </c>
      <c r="U60" s="61">
        <f t="shared" si="8"/>
        <v>0</v>
      </c>
      <c r="V60" s="61">
        <f t="shared" si="9"/>
        <v>0</v>
      </c>
      <c r="W60" s="61" t="str">
        <f t="shared" si="10"/>
        <v>NÃO</v>
      </c>
      <c r="Y60" s="66">
        <f t="shared" si="11"/>
        <v>0</v>
      </c>
      <c r="Z60" s="50" t="s">
        <v>32</v>
      </c>
      <c r="AA60" s="50" t="s">
        <v>936</v>
      </c>
      <c r="AB60" s="50">
        <v>2703403</v>
      </c>
      <c r="AC60" s="51"/>
      <c r="AD60" s="51"/>
      <c r="AF60" s="62" t="str">
        <f t="shared" si="16"/>
        <v>ES</v>
      </c>
      <c r="AH60" s="66" t="str">
        <f t="shared" si="12"/>
        <v>ALJacaré dos Homens</v>
      </c>
      <c r="AI60" s="50">
        <v>2703403</v>
      </c>
    </row>
    <row r="61" spans="1:35" s="66" customFormat="1" ht="19.5" customHeight="1">
      <c r="A61" s="101" t="str">
        <f>Controles!$B$2</f>
        <v>ES</v>
      </c>
      <c r="B61" s="101">
        <f>Controles!$C$2</f>
        <v>7</v>
      </c>
      <c r="C61" s="61" t="s">
        <v>1</v>
      </c>
      <c r="D61" s="62"/>
      <c r="E61" s="61" t="e">
        <f t="shared" si="15"/>
        <v>#N/A</v>
      </c>
      <c r="F61" s="90"/>
      <c r="G61" s="90"/>
      <c r="H61" s="62"/>
      <c r="I61" s="62"/>
      <c r="J61" s="61">
        <f t="shared" si="14"/>
        <v>0</v>
      </c>
      <c r="K61" s="62"/>
      <c r="L61" s="62"/>
      <c r="M61" s="62"/>
      <c r="N61" s="62"/>
      <c r="O61" s="61">
        <f t="shared" si="13"/>
        <v>0</v>
      </c>
      <c r="P61" s="61">
        <f t="shared" si="3"/>
        <v>0</v>
      </c>
      <c r="Q61" s="61">
        <f t="shared" si="4"/>
        <v>0</v>
      </c>
      <c r="R61" s="65">
        <f t="shared" si="5"/>
        <v>0</v>
      </c>
      <c r="S61" s="61">
        <f t="shared" si="6"/>
        <v>0</v>
      </c>
      <c r="T61" s="61">
        <f t="shared" si="7"/>
        <v>0</v>
      </c>
      <c r="U61" s="61">
        <f t="shared" si="8"/>
        <v>0</v>
      </c>
      <c r="V61" s="61">
        <f t="shared" si="9"/>
        <v>0</v>
      </c>
      <c r="W61" s="61" t="str">
        <f t="shared" si="10"/>
        <v>NÃO</v>
      </c>
      <c r="Y61" s="66">
        <f t="shared" si="11"/>
        <v>0</v>
      </c>
      <c r="Z61" s="50" t="s">
        <v>32</v>
      </c>
      <c r="AA61" s="50" t="s">
        <v>958</v>
      </c>
      <c r="AB61" s="50">
        <v>2703502</v>
      </c>
      <c r="AC61" s="51"/>
      <c r="AD61" s="51"/>
      <c r="AF61" s="62" t="str">
        <f t="shared" si="16"/>
        <v>ES</v>
      </c>
      <c r="AH61" s="66" t="str">
        <f t="shared" si="12"/>
        <v>ALJacuípe</v>
      </c>
      <c r="AI61" s="50">
        <v>2703502</v>
      </c>
    </row>
    <row r="62" spans="1:35" s="66" customFormat="1" ht="19.5" customHeight="1">
      <c r="A62" s="101" t="str">
        <f>Controles!$B$2</f>
        <v>ES</v>
      </c>
      <c r="B62" s="101">
        <f>Controles!$C$2</f>
        <v>7</v>
      </c>
      <c r="C62" s="61" t="s">
        <v>1</v>
      </c>
      <c r="D62" s="62"/>
      <c r="E62" s="61" t="e">
        <f t="shared" si="15"/>
        <v>#N/A</v>
      </c>
      <c r="F62" s="90"/>
      <c r="G62" s="90"/>
      <c r="H62" s="62"/>
      <c r="I62" s="62"/>
      <c r="J62" s="61">
        <f t="shared" si="14"/>
        <v>0</v>
      </c>
      <c r="K62" s="62"/>
      <c r="L62" s="62"/>
      <c r="M62" s="62"/>
      <c r="N62" s="62"/>
      <c r="O62" s="61">
        <f t="shared" si="13"/>
        <v>0</v>
      </c>
      <c r="P62" s="61">
        <f t="shared" si="3"/>
        <v>0</v>
      </c>
      <c r="Q62" s="61">
        <f t="shared" si="4"/>
        <v>0</v>
      </c>
      <c r="R62" s="65">
        <f t="shared" si="5"/>
        <v>0</v>
      </c>
      <c r="S62" s="61">
        <f t="shared" si="6"/>
        <v>0</v>
      </c>
      <c r="T62" s="61">
        <f t="shared" si="7"/>
        <v>0</v>
      </c>
      <c r="U62" s="61">
        <f t="shared" si="8"/>
        <v>0</v>
      </c>
      <c r="V62" s="61">
        <f t="shared" si="9"/>
        <v>0</v>
      </c>
      <c r="W62" s="61" t="str">
        <f t="shared" si="10"/>
        <v>NÃO</v>
      </c>
      <c r="Y62" s="66">
        <f t="shared" si="11"/>
        <v>0</v>
      </c>
      <c r="Z62" s="50" t="s">
        <v>32</v>
      </c>
      <c r="AA62" s="50" t="s">
        <v>981</v>
      </c>
      <c r="AB62" s="50">
        <v>2703601</v>
      </c>
      <c r="AC62" s="51"/>
      <c r="AD62" s="51"/>
      <c r="AF62" s="62" t="str">
        <f t="shared" si="16"/>
        <v>ES</v>
      </c>
      <c r="AH62" s="66" t="str">
        <f t="shared" si="12"/>
        <v>ALJaparatinga</v>
      </c>
      <c r="AI62" s="50">
        <v>2703601</v>
      </c>
    </row>
    <row r="63" spans="1:35" s="66" customFormat="1" ht="19.5" customHeight="1">
      <c r="A63" s="101" t="str">
        <f>Controles!$B$2</f>
        <v>ES</v>
      </c>
      <c r="B63" s="101">
        <f>Controles!$C$2</f>
        <v>7</v>
      </c>
      <c r="C63" s="61" t="s">
        <v>1</v>
      </c>
      <c r="D63" s="62"/>
      <c r="E63" s="61" t="e">
        <f t="shared" si="15"/>
        <v>#N/A</v>
      </c>
      <c r="F63" s="90"/>
      <c r="G63" s="90"/>
      <c r="H63" s="62"/>
      <c r="I63" s="62"/>
      <c r="J63" s="61">
        <f t="shared" si="14"/>
        <v>0</v>
      </c>
      <c r="K63" s="62"/>
      <c r="L63" s="62"/>
      <c r="M63" s="62"/>
      <c r="N63" s="62"/>
      <c r="O63" s="61">
        <f t="shared" si="13"/>
        <v>0</v>
      </c>
      <c r="P63" s="61">
        <f t="shared" si="3"/>
        <v>0</v>
      </c>
      <c r="Q63" s="61">
        <f t="shared" si="4"/>
        <v>0</v>
      </c>
      <c r="R63" s="65">
        <f t="shared" si="5"/>
        <v>0</v>
      </c>
      <c r="S63" s="61">
        <f t="shared" si="6"/>
        <v>0</v>
      </c>
      <c r="T63" s="61">
        <f t="shared" si="7"/>
        <v>0</v>
      </c>
      <c r="U63" s="61">
        <f t="shared" si="8"/>
        <v>0</v>
      </c>
      <c r="V63" s="61">
        <f t="shared" si="9"/>
        <v>0</v>
      </c>
      <c r="W63" s="61" t="str">
        <f t="shared" si="10"/>
        <v>NÃO</v>
      </c>
      <c r="Y63" s="66">
        <f t="shared" si="11"/>
        <v>0</v>
      </c>
      <c r="Z63" s="50" t="s">
        <v>32</v>
      </c>
      <c r="AA63" s="50" t="s">
        <v>1003</v>
      </c>
      <c r="AB63" s="50">
        <v>2703700</v>
      </c>
      <c r="AC63" s="51"/>
      <c r="AD63" s="51"/>
      <c r="AF63" s="62" t="str">
        <f t="shared" si="16"/>
        <v>ES</v>
      </c>
      <c r="AH63" s="66" t="str">
        <f t="shared" si="12"/>
        <v>ALJaramataia</v>
      </c>
      <c r="AI63" s="50">
        <v>2703700</v>
      </c>
    </row>
    <row r="64" spans="1:35" s="66" customFormat="1" ht="19.5" customHeight="1">
      <c r="A64" s="101" t="str">
        <f>Controles!$B$2</f>
        <v>ES</v>
      </c>
      <c r="B64" s="101">
        <f>Controles!$C$2</f>
        <v>7</v>
      </c>
      <c r="C64" s="61" t="s">
        <v>1</v>
      </c>
      <c r="D64" s="62"/>
      <c r="E64" s="61" t="e">
        <f t="shared" si="15"/>
        <v>#N/A</v>
      </c>
      <c r="F64" s="90"/>
      <c r="G64" s="90"/>
      <c r="H64" s="62"/>
      <c r="I64" s="62"/>
      <c r="J64" s="61">
        <f t="shared" si="14"/>
        <v>0</v>
      </c>
      <c r="K64" s="62"/>
      <c r="L64" s="62"/>
      <c r="M64" s="62"/>
      <c r="N64" s="62"/>
      <c r="O64" s="61">
        <f t="shared" si="13"/>
        <v>0</v>
      </c>
      <c r="P64" s="61">
        <f t="shared" si="3"/>
        <v>0</v>
      </c>
      <c r="Q64" s="61">
        <f t="shared" si="4"/>
        <v>0</v>
      </c>
      <c r="R64" s="65">
        <f t="shared" si="5"/>
        <v>0</v>
      </c>
      <c r="S64" s="61">
        <f t="shared" si="6"/>
        <v>0</v>
      </c>
      <c r="T64" s="61">
        <f t="shared" si="7"/>
        <v>0</v>
      </c>
      <c r="U64" s="61">
        <f t="shared" si="8"/>
        <v>0</v>
      </c>
      <c r="V64" s="61">
        <f t="shared" si="9"/>
        <v>0</v>
      </c>
      <c r="W64" s="61" t="str">
        <f t="shared" si="10"/>
        <v>NÃO</v>
      </c>
      <c r="Y64" s="66">
        <f t="shared" si="11"/>
        <v>0</v>
      </c>
      <c r="Z64" s="50" t="s">
        <v>32</v>
      </c>
      <c r="AA64" s="50" t="s">
        <v>1025</v>
      </c>
      <c r="AB64" s="50">
        <v>2703759</v>
      </c>
      <c r="AC64" s="51"/>
      <c r="AD64" s="51"/>
      <c r="AF64" s="62" t="str">
        <f t="shared" si="16"/>
        <v>ES</v>
      </c>
      <c r="AH64" s="66" t="str">
        <f t="shared" si="12"/>
        <v>ALJequiá da Praia</v>
      </c>
      <c r="AI64" s="50">
        <v>2703759</v>
      </c>
    </row>
    <row r="65" spans="1:35" s="66" customFormat="1" ht="19.5" customHeight="1">
      <c r="A65" s="101" t="str">
        <f>Controles!$B$2</f>
        <v>ES</v>
      </c>
      <c r="B65" s="101">
        <f>Controles!$C$2</f>
        <v>7</v>
      </c>
      <c r="C65" s="61" t="s">
        <v>1</v>
      </c>
      <c r="D65" s="62"/>
      <c r="E65" s="61" t="e">
        <f t="shared" si="15"/>
        <v>#N/A</v>
      </c>
      <c r="F65" s="90"/>
      <c r="G65" s="90"/>
      <c r="H65" s="62"/>
      <c r="I65" s="62"/>
      <c r="J65" s="61">
        <f t="shared" si="14"/>
        <v>0</v>
      </c>
      <c r="K65" s="62"/>
      <c r="L65" s="62"/>
      <c r="M65" s="62"/>
      <c r="N65" s="62"/>
      <c r="O65" s="61">
        <f t="shared" si="13"/>
        <v>0</v>
      </c>
      <c r="P65" s="61">
        <f t="shared" si="3"/>
        <v>0</v>
      </c>
      <c r="Q65" s="61">
        <f t="shared" si="4"/>
        <v>0</v>
      </c>
      <c r="R65" s="65">
        <f t="shared" si="5"/>
        <v>0</v>
      </c>
      <c r="S65" s="61">
        <f t="shared" si="6"/>
        <v>0</v>
      </c>
      <c r="T65" s="61">
        <f t="shared" si="7"/>
        <v>0</v>
      </c>
      <c r="U65" s="61">
        <f t="shared" si="8"/>
        <v>0</v>
      </c>
      <c r="V65" s="61">
        <f t="shared" si="9"/>
        <v>0</v>
      </c>
      <c r="W65" s="61" t="str">
        <f t="shared" si="10"/>
        <v>NÃO</v>
      </c>
      <c r="Y65" s="66">
        <f t="shared" si="11"/>
        <v>0</v>
      </c>
      <c r="Z65" s="50" t="s">
        <v>32</v>
      </c>
      <c r="AA65" s="50" t="s">
        <v>1048</v>
      </c>
      <c r="AB65" s="50">
        <v>2703809</v>
      </c>
      <c r="AC65" s="51"/>
      <c r="AD65" s="51"/>
      <c r="AF65" s="62" t="str">
        <f t="shared" si="16"/>
        <v>ES</v>
      </c>
      <c r="AH65" s="66" t="str">
        <f t="shared" si="12"/>
        <v>ALJoaquim Gomes</v>
      </c>
      <c r="AI65" s="50">
        <v>2703809</v>
      </c>
    </row>
    <row r="66" spans="1:35" s="66" customFormat="1" ht="19.5" customHeight="1">
      <c r="A66" s="101" t="str">
        <f>Controles!$B$2</f>
        <v>ES</v>
      </c>
      <c r="B66" s="101">
        <f>Controles!$C$2</f>
        <v>7</v>
      </c>
      <c r="C66" s="61" t="s">
        <v>1</v>
      </c>
      <c r="D66" s="62"/>
      <c r="E66" s="61" t="e">
        <f t="shared" ref="E66:E97" si="17">VLOOKUP(AF66,$AH$2:$AI$5571,2,FALSE)</f>
        <v>#N/A</v>
      </c>
      <c r="F66" s="90"/>
      <c r="G66" s="90"/>
      <c r="H66" s="62"/>
      <c r="I66" s="62"/>
      <c r="J66" s="61">
        <f t="shared" si="14"/>
        <v>0</v>
      </c>
      <c r="K66" s="62"/>
      <c r="L66" s="62"/>
      <c r="M66" s="62"/>
      <c r="N66" s="62"/>
      <c r="O66" s="61">
        <f t="shared" si="13"/>
        <v>0</v>
      </c>
      <c r="P66" s="61">
        <f t="shared" si="3"/>
        <v>0</v>
      </c>
      <c r="Q66" s="61">
        <f t="shared" si="4"/>
        <v>0</v>
      </c>
      <c r="R66" s="65">
        <f t="shared" si="5"/>
        <v>0</v>
      </c>
      <c r="S66" s="61">
        <f t="shared" si="6"/>
        <v>0</v>
      </c>
      <c r="T66" s="61">
        <f t="shared" si="7"/>
        <v>0</v>
      </c>
      <c r="U66" s="61">
        <f t="shared" si="8"/>
        <v>0</v>
      </c>
      <c r="V66" s="61">
        <f t="shared" si="9"/>
        <v>0</v>
      </c>
      <c r="W66" s="61" t="str">
        <f t="shared" si="10"/>
        <v>NÃO</v>
      </c>
      <c r="Y66" s="66">
        <f t="shared" ref="Y66:Y129" si="18">IF(SUM(H66,L66:N66)&gt;0,1,0)</f>
        <v>0</v>
      </c>
      <c r="Z66" s="50" t="s">
        <v>32</v>
      </c>
      <c r="AA66" s="50" t="s">
        <v>1069</v>
      </c>
      <c r="AB66" s="50">
        <v>2703908</v>
      </c>
      <c r="AC66" s="51"/>
      <c r="AD66" s="51"/>
      <c r="AF66" s="62" t="str">
        <f t="shared" ref="AF66:AF97" si="19">CONCATENATE(A66,D66)</f>
        <v>ES</v>
      </c>
      <c r="AH66" s="66" t="str">
        <f t="shared" si="12"/>
        <v>ALJundiá</v>
      </c>
      <c r="AI66" s="50">
        <v>2703908</v>
      </c>
    </row>
    <row r="67" spans="1:35" s="66" customFormat="1" ht="19.5" customHeight="1">
      <c r="A67" s="101" t="str">
        <f>Controles!$B$2</f>
        <v>ES</v>
      </c>
      <c r="B67" s="101">
        <f>Controles!$C$2</f>
        <v>7</v>
      </c>
      <c r="C67" s="61" t="s">
        <v>1</v>
      </c>
      <c r="D67" s="62"/>
      <c r="E67" s="61" t="e">
        <f t="shared" si="17"/>
        <v>#N/A</v>
      </c>
      <c r="F67" s="90"/>
      <c r="G67" s="90"/>
      <c r="H67" s="62"/>
      <c r="I67" s="62"/>
      <c r="J67" s="61">
        <f t="shared" si="14"/>
        <v>0</v>
      </c>
      <c r="K67" s="62"/>
      <c r="L67" s="62"/>
      <c r="M67" s="62"/>
      <c r="N67" s="62"/>
      <c r="O67" s="61">
        <f t="shared" si="13"/>
        <v>0</v>
      </c>
      <c r="P67" s="61">
        <f t="shared" ref="P67:P130" si="20">IF(AND(L67&gt;0,J67=0),"ERRO",0)</f>
        <v>0</v>
      </c>
      <c r="Q67" s="61">
        <f t="shared" ref="Q67:Q130" si="21">IF(AND(I67=0,L67&gt;K67),"ERRO",0)</f>
        <v>0</v>
      </c>
      <c r="R67" s="65">
        <f t="shared" ref="R67:R130" si="22">IF(AND(H67&gt;0,M67&gt;L67),"ERRO",0)</f>
        <v>0</v>
      </c>
      <c r="S67" s="61">
        <f t="shared" ref="S67:S130" si="23">IF(M67&gt;0, IF(J67=0, "ERRO",0),0)</f>
        <v>0</v>
      </c>
      <c r="T67" s="61">
        <f t="shared" ref="T67:T130" si="24">IF(N67&gt;0, IF(H67= 0, IF(I67=0, "ERRO",0),0),0)</f>
        <v>0</v>
      </c>
      <c r="U67" s="61">
        <f t="shared" ref="U67:U130" si="25">IF(M67+N67&gt;K67,IF(I67=0,"ERRO",0),0)</f>
        <v>0</v>
      </c>
      <c r="V67" s="61">
        <f t="shared" ref="V67:V130" si="26">IF(AND(H67=0,K67&gt;0),"ERRO",0)</f>
        <v>0</v>
      </c>
      <c r="W67" s="61" t="str">
        <f t="shared" ref="W67:W130" si="27">IF(AND(O67=0,P67=0,Q67=0,R67=0,S67=0,T67=0,U67=0,V67=0), "NÃO", "SIM")</f>
        <v>NÃO</v>
      </c>
      <c r="Y67" s="66">
        <f t="shared" si="18"/>
        <v>0</v>
      </c>
      <c r="Z67" s="50" t="s">
        <v>32</v>
      </c>
      <c r="AA67" s="50" t="s">
        <v>1091</v>
      </c>
      <c r="AB67" s="50">
        <v>2704005</v>
      </c>
      <c r="AC67" s="51"/>
      <c r="AD67" s="51"/>
      <c r="AF67" s="62" t="str">
        <f t="shared" si="19"/>
        <v>ES</v>
      </c>
      <c r="AH67" s="66" t="str">
        <f t="shared" ref="AH67:AH130" si="28">CONCATENATE(Z67,AA67)</f>
        <v>ALJunqueiro</v>
      </c>
      <c r="AI67" s="50">
        <v>2704005</v>
      </c>
    </row>
    <row r="68" spans="1:35" s="66" customFormat="1" ht="19.5" customHeight="1">
      <c r="A68" s="101" t="str">
        <f>Controles!$B$2</f>
        <v>ES</v>
      </c>
      <c r="B68" s="101">
        <f>Controles!$C$2</f>
        <v>7</v>
      </c>
      <c r="C68" s="61" t="s">
        <v>1</v>
      </c>
      <c r="D68" s="62"/>
      <c r="E68" s="61" t="e">
        <f t="shared" si="17"/>
        <v>#N/A</v>
      </c>
      <c r="F68" s="90"/>
      <c r="G68" s="90"/>
      <c r="H68" s="62"/>
      <c r="I68" s="62"/>
      <c r="J68" s="61">
        <f t="shared" si="14"/>
        <v>0</v>
      </c>
      <c r="K68" s="62"/>
      <c r="L68" s="62"/>
      <c r="M68" s="62"/>
      <c r="N68" s="62"/>
      <c r="O68" s="61">
        <f t="shared" ref="O68:O131" si="29">IF((H68&gt;L68),"ERRO",0)</f>
        <v>0</v>
      </c>
      <c r="P68" s="61">
        <f t="shared" si="20"/>
        <v>0</v>
      </c>
      <c r="Q68" s="61">
        <f t="shared" si="21"/>
        <v>0</v>
      </c>
      <c r="R68" s="65">
        <f t="shared" si="22"/>
        <v>0</v>
      </c>
      <c r="S68" s="61">
        <f t="shared" si="23"/>
        <v>0</v>
      </c>
      <c r="T68" s="61">
        <f t="shared" si="24"/>
        <v>0</v>
      </c>
      <c r="U68" s="61">
        <f t="shared" si="25"/>
        <v>0</v>
      </c>
      <c r="V68" s="61">
        <f t="shared" si="26"/>
        <v>0</v>
      </c>
      <c r="W68" s="61" t="str">
        <f t="shared" si="27"/>
        <v>NÃO</v>
      </c>
      <c r="Y68" s="66">
        <f t="shared" si="18"/>
        <v>0</v>
      </c>
      <c r="Z68" s="50" t="s">
        <v>32</v>
      </c>
      <c r="AA68" s="50" t="s">
        <v>1114</v>
      </c>
      <c r="AB68" s="50">
        <v>2704104</v>
      </c>
      <c r="AC68" s="51"/>
      <c r="AD68" s="51"/>
      <c r="AF68" s="62" t="str">
        <f t="shared" si="19"/>
        <v>ES</v>
      </c>
      <c r="AH68" s="66" t="str">
        <f t="shared" si="28"/>
        <v>ALLagoa da Canoa</v>
      </c>
      <c r="AI68" s="50">
        <v>2704104</v>
      </c>
    </row>
    <row r="69" spans="1:35" s="66" customFormat="1" ht="19.5" customHeight="1">
      <c r="A69" s="101" t="str">
        <f>Controles!$B$2</f>
        <v>ES</v>
      </c>
      <c r="B69" s="101">
        <f>Controles!$C$2</f>
        <v>7</v>
      </c>
      <c r="C69" s="61" t="s">
        <v>1</v>
      </c>
      <c r="D69" s="62"/>
      <c r="E69" s="61" t="e">
        <f t="shared" si="17"/>
        <v>#N/A</v>
      </c>
      <c r="F69" s="90"/>
      <c r="G69" s="90"/>
      <c r="H69" s="62"/>
      <c r="I69" s="62"/>
      <c r="J69" s="61">
        <f t="shared" si="14"/>
        <v>0</v>
      </c>
      <c r="K69" s="62"/>
      <c r="L69" s="62"/>
      <c r="M69" s="62"/>
      <c r="N69" s="62"/>
      <c r="O69" s="61">
        <f t="shared" si="29"/>
        <v>0</v>
      </c>
      <c r="P69" s="61">
        <f t="shared" si="20"/>
        <v>0</v>
      </c>
      <c r="Q69" s="61">
        <f t="shared" si="21"/>
        <v>0</v>
      </c>
      <c r="R69" s="65">
        <f t="shared" si="22"/>
        <v>0</v>
      </c>
      <c r="S69" s="61">
        <f t="shared" si="23"/>
        <v>0</v>
      </c>
      <c r="T69" s="61">
        <f t="shared" si="24"/>
        <v>0</v>
      </c>
      <c r="U69" s="61">
        <f t="shared" si="25"/>
        <v>0</v>
      </c>
      <c r="V69" s="61">
        <f t="shared" si="26"/>
        <v>0</v>
      </c>
      <c r="W69" s="61" t="str">
        <f t="shared" si="27"/>
        <v>NÃO</v>
      </c>
      <c r="Y69" s="66">
        <f t="shared" si="18"/>
        <v>0</v>
      </c>
      <c r="Z69" s="50" t="s">
        <v>32</v>
      </c>
      <c r="AA69" s="50" t="s">
        <v>1137</v>
      </c>
      <c r="AB69" s="50">
        <v>2704203</v>
      </c>
      <c r="AC69" s="51"/>
      <c r="AD69" s="51"/>
      <c r="AF69" s="62" t="str">
        <f t="shared" si="19"/>
        <v>ES</v>
      </c>
      <c r="AH69" s="66" t="str">
        <f t="shared" si="28"/>
        <v>ALLimoeiro de Anadia</v>
      </c>
      <c r="AI69" s="50">
        <v>2704203</v>
      </c>
    </row>
    <row r="70" spans="1:35" s="66" customFormat="1" ht="19.5" customHeight="1">
      <c r="A70" s="101" t="str">
        <f>Controles!$B$2</f>
        <v>ES</v>
      </c>
      <c r="B70" s="101">
        <f>Controles!$C$2</f>
        <v>7</v>
      </c>
      <c r="C70" s="61" t="s">
        <v>1</v>
      </c>
      <c r="D70" s="62"/>
      <c r="E70" s="61" t="e">
        <f t="shared" si="17"/>
        <v>#N/A</v>
      </c>
      <c r="F70" s="90"/>
      <c r="G70" s="90"/>
      <c r="H70" s="62"/>
      <c r="I70" s="62"/>
      <c r="J70" s="61">
        <f t="shared" ref="J70:J133" si="30">SUM(H70:I70)</f>
        <v>0</v>
      </c>
      <c r="K70" s="62"/>
      <c r="L70" s="62"/>
      <c r="M70" s="62"/>
      <c r="N70" s="62"/>
      <c r="O70" s="61">
        <f t="shared" si="29"/>
        <v>0</v>
      </c>
      <c r="P70" s="61">
        <f t="shared" si="20"/>
        <v>0</v>
      </c>
      <c r="Q70" s="61">
        <f t="shared" si="21"/>
        <v>0</v>
      </c>
      <c r="R70" s="65">
        <f t="shared" si="22"/>
        <v>0</v>
      </c>
      <c r="S70" s="61">
        <f t="shared" si="23"/>
        <v>0</v>
      </c>
      <c r="T70" s="61">
        <f t="shared" si="24"/>
        <v>0</v>
      </c>
      <c r="U70" s="61">
        <f t="shared" si="25"/>
        <v>0</v>
      </c>
      <c r="V70" s="61">
        <f t="shared" si="26"/>
        <v>0</v>
      </c>
      <c r="W70" s="61" t="str">
        <f t="shared" si="27"/>
        <v>NÃO</v>
      </c>
      <c r="Y70" s="66">
        <f t="shared" si="18"/>
        <v>0</v>
      </c>
      <c r="Z70" s="50" t="s">
        <v>32</v>
      </c>
      <c r="AA70" s="50" t="s">
        <v>1160</v>
      </c>
      <c r="AB70" s="50">
        <v>2704302</v>
      </c>
      <c r="AC70" s="51"/>
      <c r="AD70" s="51"/>
      <c r="AF70" s="62" t="str">
        <f t="shared" si="19"/>
        <v>ES</v>
      </c>
      <c r="AH70" s="66" t="str">
        <f t="shared" si="28"/>
        <v>ALMaceió</v>
      </c>
      <c r="AI70" s="50">
        <v>2704302</v>
      </c>
    </row>
    <row r="71" spans="1:35" s="66" customFormat="1" ht="19.5" customHeight="1">
      <c r="A71" s="101" t="str">
        <f>Controles!$B$2</f>
        <v>ES</v>
      </c>
      <c r="B71" s="101">
        <f>Controles!$C$2</f>
        <v>7</v>
      </c>
      <c r="C71" s="61" t="s">
        <v>1</v>
      </c>
      <c r="D71" s="62"/>
      <c r="E71" s="61" t="e">
        <f t="shared" si="17"/>
        <v>#N/A</v>
      </c>
      <c r="F71" s="90"/>
      <c r="G71" s="90"/>
      <c r="H71" s="62"/>
      <c r="I71" s="62"/>
      <c r="J71" s="61">
        <f t="shared" si="30"/>
        <v>0</v>
      </c>
      <c r="K71" s="62"/>
      <c r="L71" s="62"/>
      <c r="M71" s="62"/>
      <c r="N71" s="62"/>
      <c r="O71" s="61">
        <f t="shared" si="29"/>
        <v>0</v>
      </c>
      <c r="P71" s="61">
        <f t="shared" si="20"/>
        <v>0</v>
      </c>
      <c r="Q71" s="61">
        <f t="shared" si="21"/>
        <v>0</v>
      </c>
      <c r="R71" s="65">
        <f t="shared" si="22"/>
        <v>0</v>
      </c>
      <c r="S71" s="61">
        <f t="shared" si="23"/>
        <v>0</v>
      </c>
      <c r="T71" s="61">
        <f t="shared" si="24"/>
        <v>0</v>
      </c>
      <c r="U71" s="61">
        <f t="shared" si="25"/>
        <v>0</v>
      </c>
      <c r="V71" s="61">
        <f t="shared" si="26"/>
        <v>0</v>
      </c>
      <c r="W71" s="61" t="str">
        <f t="shared" si="27"/>
        <v>NÃO</v>
      </c>
      <c r="Y71" s="66">
        <f t="shared" si="18"/>
        <v>0</v>
      </c>
      <c r="Z71" s="50" t="s">
        <v>32</v>
      </c>
      <c r="AA71" s="50" t="s">
        <v>1183</v>
      </c>
      <c r="AB71" s="50">
        <v>2704401</v>
      </c>
      <c r="AC71" s="51"/>
      <c r="AD71" s="51"/>
      <c r="AF71" s="62" t="str">
        <f t="shared" si="19"/>
        <v>ES</v>
      </c>
      <c r="AH71" s="66" t="str">
        <f t="shared" si="28"/>
        <v>ALMajor Isidoro</v>
      </c>
      <c r="AI71" s="50">
        <v>2704401</v>
      </c>
    </row>
    <row r="72" spans="1:35" s="66" customFormat="1" ht="19.5" customHeight="1">
      <c r="A72" s="101" t="str">
        <f>Controles!$B$2</f>
        <v>ES</v>
      </c>
      <c r="B72" s="101">
        <f>Controles!$C$2</f>
        <v>7</v>
      </c>
      <c r="C72" s="61" t="s">
        <v>1</v>
      </c>
      <c r="D72" s="62"/>
      <c r="E72" s="61" t="e">
        <f t="shared" si="17"/>
        <v>#N/A</v>
      </c>
      <c r="F72" s="90"/>
      <c r="G72" s="90"/>
      <c r="H72" s="62"/>
      <c r="I72" s="62"/>
      <c r="J72" s="61">
        <f t="shared" si="30"/>
        <v>0</v>
      </c>
      <c r="K72" s="62"/>
      <c r="L72" s="62"/>
      <c r="M72" s="62"/>
      <c r="N72" s="62"/>
      <c r="O72" s="61">
        <f t="shared" si="29"/>
        <v>0</v>
      </c>
      <c r="P72" s="61">
        <f t="shared" si="20"/>
        <v>0</v>
      </c>
      <c r="Q72" s="61">
        <f t="shared" si="21"/>
        <v>0</v>
      </c>
      <c r="R72" s="65">
        <f t="shared" si="22"/>
        <v>0</v>
      </c>
      <c r="S72" s="61">
        <f t="shared" si="23"/>
        <v>0</v>
      </c>
      <c r="T72" s="61">
        <f t="shared" si="24"/>
        <v>0</v>
      </c>
      <c r="U72" s="61">
        <f t="shared" si="25"/>
        <v>0</v>
      </c>
      <c r="V72" s="61">
        <f t="shared" si="26"/>
        <v>0</v>
      </c>
      <c r="W72" s="61" t="str">
        <f t="shared" si="27"/>
        <v>NÃO</v>
      </c>
      <c r="Y72" s="66">
        <f t="shared" si="18"/>
        <v>0</v>
      </c>
      <c r="Z72" s="50" t="s">
        <v>32</v>
      </c>
      <c r="AA72" s="50" t="s">
        <v>1205</v>
      </c>
      <c r="AB72" s="50">
        <v>2704906</v>
      </c>
      <c r="AC72" s="51"/>
      <c r="AD72" s="51"/>
      <c r="AF72" s="62" t="str">
        <f t="shared" si="19"/>
        <v>ES</v>
      </c>
      <c r="AH72" s="66" t="str">
        <f t="shared" si="28"/>
        <v>ALMar Vermelho</v>
      </c>
      <c r="AI72" s="50">
        <v>2704906</v>
      </c>
    </row>
    <row r="73" spans="1:35" s="66" customFormat="1" ht="19.5" customHeight="1">
      <c r="A73" s="101" t="str">
        <f>Controles!$B$2</f>
        <v>ES</v>
      </c>
      <c r="B73" s="101">
        <f>Controles!$C$2</f>
        <v>7</v>
      </c>
      <c r="C73" s="61" t="s">
        <v>1</v>
      </c>
      <c r="D73" s="62"/>
      <c r="E73" s="61" t="e">
        <f t="shared" si="17"/>
        <v>#N/A</v>
      </c>
      <c r="F73" s="90"/>
      <c r="G73" s="90"/>
      <c r="H73" s="62"/>
      <c r="I73" s="62"/>
      <c r="J73" s="61">
        <f t="shared" si="30"/>
        <v>0</v>
      </c>
      <c r="K73" s="62"/>
      <c r="L73" s="62"/>
      <c r="M73" s="62"/>
      <c r="N73" s="62"/>
      <c r="O73" s="61">
        <f t="shared" si="29"/>
        <v>0</v>
      </c>
      <c r="P73" s="61">
        <f t="shared" si="20"/>
        <v>0</v>
      </c>
      <c r="Q73" s="61">
        <f t="shared" si="21"/>
        <v>0</v>
      </c>
      <c r="R73" s="65">
        <f t="shared" si="22"/>
        <v>0</v>
      </c>
      <c r="S73" s="61">
        <f t="shared" si="23"/>
        <v>0</v>
      </c>
      <c r="T73" s="61">
        <f t="shared" si="24"/>
        <v>0</v>
      </c>
      <c r="U73" s="61">
        <f t="shared" si="25"/>
        <v>0</v>
      </c>
      <c r="V73" s="61">
        <f t="shared" si="26"/>
        <v>0</v>
      </c>
      <c r="W73" s="61" t="str">
        <f t="shared" si="27"/>
        <v>NÃO</v>
      </c>
      <c r="Y73" s="66">
        <f t="shared" si="18"/>
        <v>0</v>
      </c>
      <c r="Z73" s="50" t="s">
        <v>32</v>
      </c>
      <c r="AA73" s="50" t="s">
        <v>1227</v>
      </c>
      <c r="AB73" s="50">
        <v>2704500</v>
      </c>
      <c r="AC73" s="51"/>
      <c r="AD73" s="51"/>
      <c r="AF73" s="62" t="str">
        <f t="shared" si="19"/>
        <v>ES</v>
      </c>
      <c r="AH73" s="66" t="str">
        <f t="shared" si="28"/>
        <v>ALMaragogi</v>
      </c>
      <c r="AI73" s="50">
        <v>2704500</v>
      </c>
    </row>
    <row r="74" spans="1:35" s="66" customFormat="1" ht="19.5" customHeight="1">
      <c r="A74" s="101" t="str">
        <f>Controles!$B$2</f>
        <v>ES</v>
      </c>
      <c r="B74" s="101">
        <f>Controles!$C$2</f>
        <v>7</v>
      </c>
      <c r="C74" s="61" t="s">
        <v>1</v>
      </c>
      <c r="D74" s="62"/>
      <c r="E74" s="61" t="e">
        <f t="shared" si="17"/>
        <v>#N/A</v>
      </c>
      <c r="F74" s="90"/>
      <c r="G74" s="90"/>
      <c r="H74" s="62"/>
      <c r="I74" s="62"/>
      <c r="J74" s="61">
        <f t="shared" si="30"/>
        <v>0</v>
      </c>
      <c r="K74" s="62"/>
      <c r="L74" s="62"/>
      <c r="M74" s="62"/>
      <c r="N74" s="62"/>
      <c r="O74" s="61">
        <f t="shared" si="29"/>
        <v>0</v>
      </c>
      <c r="P74" s="61">
        <f t="shared" si="20"/>
        <v>0</v>
      </c>
      <c r="Q74" s="61">
        <f t="shared" si="21"/>
        <v>0</v>
      </c>
      <c r="R74" s="65">
        <f t="shared" si="22"/>
        <v>0</v>
      </c>
      <c r="S74" s="61">
        <f t="shared" si="23"/>
        <v>0</v>
      </c>
      <c r="T74" s="61">
        <f t="shared" si="24"/>
        <v>0</v>
      </c>
      <c r="U74" s="61">
        <f t="shared" si="25"/>
        <v>0</v>
      </c>
      <c r="V74" s="61">
        <f t="shared" si="26"/>
        <v>0</v>
      </c>
      <c r="W74" s="61" t="str">
        <f t="shared" si="27"/>
        <v>NÃO</v>
      </c>
      <c r="Y74" s="66">
        <f t="shared" si="18"/>
        <v>0</v>
      </c>
      <c r="Z74" s="50" t="s">
        <v>32</v>
      </c>
      <c r="AA74" s="50" t="s">
        <v>1249</v>
      </c>
      <c r="AB74" s="50">
        <v>2704609</v>
      </c>
      <c r="AC74" s="51"/>
      <c r="AD74" s="51"/>
      <c r="AF74" s="62" t="str">
        <f t="shared" si="19"/>
        <v>ES</v>
      </c>
      <c r="AH74" s="66" t="str">
        <f t="shared" si="28"/>
        <v>ALMaravilha</v>
      </c>
      <c r="AI74" s="50">
        <v>2704609</v>
      </c>
    </row>
    <row r="75" spans="1:35" s="66" customFormat="1" ht="19.5" customHeight="1">
      <c r="A75" s="101" t="str">
        <f>Controles!$B$2</f>
        <v>ES</v>
      </c>
      <c r="B75" s="101">
        <f>Controles!$C$2</f>
        <v>7</v>
      </c>
      <c r="C75" s="61" t="s">
        <v>1</v>
      </c>
      <c r="D75" s="62"/>
      <c r="E75" s="61" t="e">
        <f t="shared" si="17"/>
        <v>#N/A</v>
      </c>
      <c r="F75" s="90"/>
      <c r="G75" s="90"/>
      <c r="H75" s="62"/>
      <c r="I75" s="62"/>
      <c r="J75" s="61">
        <f t="shared" si="30"/>
        <v>0</v>
      </c>
      <c r="K75" s="62"/>
      <c r="L75" s="62"/>
      <c r="M75" s="62"/>
      <c r="N75" s="62"/>
      <c r="O75" s="61">
        <f t="shared" si="29"/>
        <v>0</v>
      </c>
      <c r="P75" s="61">
        <f t="shared" si="20"/>
        <v>0</v>
      </c>
      <c r="Q75" s="61">
        <f t="shared" si="21"/>
        <v>0</v>
      </c>
      <c r="R75" s="65">
        <f t="shared" si="22"/>
        <v>0</v>
      </c>
      <c r="S75" s="61">
        <f t="shared" si="23"/>
        <v>0</v>
      </c>
      <c r="T75" s="61">
        <f t="shared" si="24"/>
        <v>0</v>
      </c>
      <c r="U75" s="61">
        <f t="shared" si="25"/>
        <v>0</v>
      </c>
      <c r="V75" s="61">
        <f t="shared" si="26"/>
        <v>0</v>
      </c>
      <c r="W75" s="61" t="str">
        <f t="shared" si="27"/>
        <v>NÃO</v>
      </c>
      <c r="Y75" s="66">
        <f t="shared" si="18"/>
        <v>0</v>
      </c>
      <c r="Z75" s="50" t="s">
        <v>32</v>
      </c>
      <c r="AA75" s="50" t="s">
        <v>1272</v>
      </c>
      <c r="AB75" s="50">
        <v>2704708</v>
      </c>
      <c r="AC75" s="51"/>
      <c r="AD75" s="51"/>
      <c r="AF75" s="62" t="str">
        <f t="shared" si="19"/>
        <v>ES</v>
      </c>
      <c r="AH75" s="66" t="str">
        <f t="shared" si="28"/>
        <v>ALMarechal Deodoro</v>
      </c>
      <c r="AI75" s="50">
        <v>2704708</v>
      </c>
    </row>
    <row r="76" spans="1:35" s="66" customFormat="1" ht="19.5" customHeight="1">
      <c r="A76" s="101" t="str">
        <f>Controles!$B$2</f>
        <v>ES</v>
      </c>
      <c r="B76" s="101">
        <f>Controles!$C$2</f>
        <v>7</v>
      </c>
      <c r="C76" s="61" t="s">
        <v>1</v>
      </c>
      <c r="D76" s="62"/>
      <c r="E76" s="61" t="e">
        <f t="shared" si="17"/>
        <v>#N/A</v>
      </c>
      <c r="F76" s="90"/>
      <c r="G76" s="90"/>
      <c r="H76" s="62"/>
      <c r="I76" s="62"/>
      <c r="J76" s="61">
        <f t="shared" si="30"/>
        <v>0</v>
      </c>
      <c r="K76" s="62"/>
      <c r="L76" s="62"/>
      <c r="M76" s="62"/>
      <c r="N76" s="62"/>
      <c r="O76" s="61">
        <f t="shared" si="29"/>
        <v>0</v>
      </c>
      <c r="P76" s="61">
        <f t="shared" si="20"/>
        <v>0</v>
      </c>
      <c r="Q76" s="61">
        <f t="shared" si="21"/>
        <v>0</v>
      </c>
      <c r="R76" s="65">
        <f t="shared" si="22"/>
        <v>0</v>
      </c>
      <c r="S76" s="61">
        <f t="shared" si="23"/>
        <v>0</v>
      </c>
      <c r="T76" s="61">
        <f t="shared" si="24"/>
        <v>0</v>
      </c>
      <c r="U76" s="61">
        <f t="shared" si="25"/>
        <v>0</v>
      </c>
      <c r="V76" s="61">
        <f t="shared" si="26"/>
        <v>0</v>
      </c>
      <c r="W76" s="61" t="str">
        <f t="shared" si="27"/>
        <v>NÃO</v>
      </c>
      <c r="Y76" s="66">
        <f t="shared" si="18"/>
        <v>0</v>
      </c>
      <c r="Z76" s="50" t="s">
        <v>32</v>
      </c>
      <c r="AA76" s="50" t="s">
        <v>1293</v>
      </c>
      <c r="AB76" s="50">
        <v>2704807</v>
      </c>
      <c r="AC76" s="51"/>
      <c r="AD76" s="51"/>
      <c r="AF76" s="62" t="str">
        <f t="shared" si="19"/>
        <v>ES</v>
      </c>
      <c r="AH76" s="66" t="str">
        <f t="shared" si="28"/>
        <v>ALMaribondo</v>
      </c>
      <c r="AI76" s="50">
        <v>2704807</v>
      </c>
    </row>
    <row r="77" spans="1:35" s="66" customFormat="1" ht="19.5" customHeight="1">
      <c r="A77" s="101" t="str">
        <f>Controles!$B$2</f>
        <v>ES</v>
      </c>
      <c r="B77" s="101">
        <f>Controles!$C$2</f>
        <v>7</v>
      </c>
      <c r="C77" s="61" t="s">
        <v>1</v>
      </c>
      <c r="D77" s="62"/>
      <c r="E77" s="61" t="e">
        <f t="shared" si="17"/>
        <v>#N/A</v>
      </c>
      <c r="F77" s="90"/>
      <c r="G77" s="90"/>
      <c r="H77" s="62"/>
      <c r="I77" s="62"/>
      <c r="J77" s="61">
        <f t="shared" si="30"/>
        <v>0</v>
      </c>
      <c r="K77" s="62"/>
      <c r="L77" s="62"/>
      <c r="M77" s="62"/>
      <c r="N77" s="62"/>
      <c r="O77" s="61">
        <f t="shared" si="29"/>
        <v>0</v>
      </c>
      <c r="P77" s="61">
        <f t="shared" si="20"/>
        <v>0</v>
      </c>
      <c r="Q77" s="61">
        <f t="shared" si="21"/>
        <v>0</v>
      </c>
      <c r="R77" s="65">
        <f t="shared" si="22"/>
        <v>0</v>
      </c>
      <c r="S77" s="61">
        <f t="shared" si="23"/>
        <v>0</v>
      </c>
      <c r="T77" s="61">
        <f t="shared" si="24"/>
        <v>0</v>
      </c>
      <c r="U77" s="61">
        <f t="shared" si="25"/>
        <v>0</v>
      </c>
      <c r="V77" s="61">
        <f t="shared" si="26"/>
        <v>0</v>
      </c>
      <c r="W77" s="61" t="str">
        <f t="shared" si="27"/>
        <v>NÃO</v>
      </c>
      <c r="Y77" s="66">
        <f t="shared" si="18"/>
        <v>0</v>
      </c>
      <c r="Z77" s="50" t="s">
        <v>32</v>
      </c>
      <c r="AA77" s="50" t="s">
        <v>1315</v>
      </c>
      <c r="AB77" s="50">
        <v>2705002</v>
      </c>
      <c r="AC77" s="51"/>
      <c r="AD77" s="51"/>
      <c r="AF77" s="62" t="str">
        <f t="shared" si="19"/>
        <v>ES</v>
      </c>
      <c r="AH77" s="66" t="str">
        <f t="shared" si="28"/>
        <v>ALMata Grande</v>
      </c>
      <c r="AI77" s="50">
        <v>2705002</v>
      </c>
    </row>
    <row r="78" spans="1:35" s="66" customFormat="1" ht="19.5" customHeight="1">
      <c r="A78" s="101" t="str">
        <f>Controles!$B$2</f>
        <v>ES</v>
      </c>
      <c r="B78" s="101">
        <f>Controles!$C$2</f>
        <v>7</v>
      </c>
      <c r="C78" s="61" t="s">
        <v>1</v>
      </c>
      <c r="D78" s="62"/>
      <c r="E78" s="61" t="e">
        <f t="shared" si="17"/>
        <v>#N/A</v>
      </c>
      <c r="F78" s="90"/>
      <c r="G78" s="90"/>
      <c r="H78" s="62"/>
      <c r="I78" s="62"/>
      <c r="J78" s="61">
        <f t="shared" si="30"/>
        <v>0</v>
      </c>
      <c r="K78" s="62"/>
      <c r="L78" s="62"/>
      <c r="M78" s="62"/>
      <c r="N78" s="62"/>
      <c r="O78" s="61">
        <f t="shared" si="29"/>
        <v>0</v>
      </c>
      <c r="P78" s="61">
        <f t="shared" si="20"/>
        <v>0</v>
      </c>
      <c r="Q78" s="61">
        <f t="shared" si="21"/>
        <v>0</v>
      </c>
      <c r="R78" s="65">
        <f t="shared" si="22"/>
        <v>0</v>
      </c>
      <c r="S78" s="61">
        <f t="shared" si="23"/>
        <v>0</v>
      </c>
      <c r="T78" s="61">
        <f t="shared" si="24"/>
        <v>0</v>
      </c>
      <c r="U78" s="61">
        <f t="shared" si="25"/>
        <v>0</v>
      </c>
      <c r="V78" s="61">
        <f t="shared" si="26"/>
        <v>0</v>
      </c>
      <c r="W78" s="61" t="str">
        <f t="shared" si="27"/>
        <v>NÃO</v>
      </c>
      <c r="Y78" s="66">
        <f t="shared" si="18"/>
        <v>0</v>
      </c>
      <c r="Z78" s="50" t="s">
        <v>32</v>
      </c>
      <c r="AA78" s="50" t="s">
        <v>1337</v>
      </c>
      <c r="AB78" s="50">
        <v>2705101</v>
      </c>
      <c r="AC78" s="51"/>
      <c r="AD78" s="51"/>
      <c r="AF78" s="62" t="str">
        <f t="shared" si="19"/>
        <v>ES</v>
      </c>
      <c r="AH78" s="66" t="str">
        <f t="shared" si="28"/>
        <v>ALMatriz de Camaragibe</v>
      </c>
      <c r="AI78" s="50">
        <v>2705101</v>
      </c>
    </row>
    <row r="79" spans="1:35" s="66" customFormat="1" ht="19.5" customHeight="1">
      <c r="A79" s="101" t="str">
        <f>Controles!$B$2</f>
        <v>ES</v>
      </c>
      <c r="B79" s="101">
        <f>Controles!$C$2</f>
        <v>7</v>
      </c>
      <c r="C79" s="61" t="s">
        <v>1</v>
      </c>
      <c r="D79" s="62"/>
      <c r="E79" s="61" t="e">
        <f t="shared" si="17"/>
        <v>#N/A</v>
      </c>
      <c r="F79" s="90"/>
      <c r="G79" s="90"/>
      <c r="H79" s="62"/>
      <c r="I79" s="62"/>
      <c r="J79" s="61">
        <f t="shared" si="30"/>
        <v>0</v>
      </c>
      <c r="K79" s="62"/>
      <c r="L79" s="62"/>
      <c r="M79" s="62"/>
      <c r="N79" s="62"/>
      <c r="O79" s="61">
        <f t="shared" si="29"/>
        <v>0</v>
      </c>
      <c r="P79" s="61">
        <f t="shared" si="20"/>
        <v>0</v>
      </c>
      <c r="Q79" s="61">
        <f t="shared" si="21"/>
        <v>0</v>
      </c>
      <c r="R79" s="65">
        <f t="shared" si="22"/>
        <v>0</v>
      </c>
      <c r="S79" s="61">
        <f t="shared" si="23"/>
        <v>0</v>
      </c>
      <c r="T79" s="61">
        <f t="shared" si="24"/>
        <v>0</v>
      </c>
      <c r="U79" s="61">
        <f t="shared" si="25"/>
        <v>0</v>
      </c>
      <c r="V79" s="61">
        <f t="shared" si="26"/>
        <v>0</v>
      </c>
      <c r="W79" s="61" t="str">
        <f t="shared" si="27"/>
        <v>NÃO</v>
      </c>
      <c r="Y79" s="66">
        <f t="shared" si="18"/>
        <v>0</v>
      </c>
      <c r="Z79" s="50" t="s">
        <v>32</v>
      </c>
      <c r="AA79" s="50" t="s">
        <v>1358</v>
      </c>
      <c r="AB79" s="50">
        <v>2705200</v>
      </c>
      <c r="AC79" s="51"/>
      <c r="AD79" s="51"/>
      <c r="AF79" s="62" t="str">
        <f t="shared" si="19"/>
        <v>ES</v>
      </c>
      <c r="AH79" s="66" t="str">
        <f t="shared" si="28"/>
        <v>ALMessias</v>
      </c>
      <c r="AI79" s="50">
        <v>2705200</v>
      </c>
    </row>
    <row r="80" spans="1:35" s="66" customFormat="1" ht="19.5" customHeight="1">
      <c r="A80" s="101" t="str">
        <f>Controles!$B$2</f>
        <v>ES</v>
      </c>
      <c r="B80" s="101">
        <f>Controles!$C$2</f>
        <v>7</v>
      </c>
      <c r="C80" s="61" t="s">
        <v>1</v>
      </c>
      <c r="D80" s="62"/>
      <c r="E80" s="61" t="e">
        <f t="shared" si="17"/>
        <v>#N/A</v>
      </c>
      <c r="F80" s="90"/>
      <c r="G80" s="90"/>
      <c r="H80" s="62"/>
      <c r="I80" s="62"/>
      <c r="J80" s="61">
        <f t="shared" si="30"/>
        <v>0</v>
      </c>
      <c r="K80" s="62"/>
      <c r="L80" s="62"/>
      <c r="M80" s="62"/>
      <c r="N80" s="62"/>
      <c r="O80" s="61">
        <f t="shared" si="29"/>
        <v>0</v>
      </c>
      <c r="P80" s="61">
        <f t="shared" si="20"/>
        <v>0</v>
      </c>
      <c r="Q80" s="61">
        <f t="shared" si="21"/>
        <v>0</v>
      </c>
      <c r="R80" s="65">
        <f t="shared" si="22"/>
        <v>0</v>
      </c>
      <c r="S80" s="61">
        <f t="shared" si="23"/>
        <v>0</v>
      </c>
      <c r="T80" s="61">
        <f t="shared" si="24"/>
        <v>0</v>
      </c>
      <c r="U80" s="61">
        <f t="shared" si="25"/>
        <v>0</v>
      </c>
      <c r="V80" s="61">
        <f t="shared" si="26"/>
        <v>0</v>
      </c>
      <c r="W80" s="61" t="str">
        <f t="shared" si="27"/>
        <v>NÃO</v>
      </c>
      <c r="Y80" s="66">
        <f t="shared" si="18"/>
        <v>0</v>
      </c>
      <c r="Z80" s="50" t="s">
        <v>32</v>
      </c>
      <c r="AA80" s="50" t="s">
        <v>1380</v>
      </c>
      <c r="AB80" s="50">
        <v>2705309</v>
      </c>
      <c r="AC80" s="51"/>
      <c r="AD80" s="51"/>
      <c r="AF80" s="62" t="str">
        <f t="shared" si="19"/>
        <v>ES</v>
      </c>
      <c r="AH80" s="66" t="str">
        <f t="shared" si="28"/>
        <v>ALMinador do Negrão</v>
      </c>
      <c r="AI80" s="50">
        <v>2705309</v>
      </c>
    </row>
    <row r="81" spans="1:35" s="66" customFormat="1" ht="19.5" customHeight="1">
      <c r="A81" s="101" t="str">
        <f>Controles!$B$2</f>
        <v>ES</v>
      </c>
      <c r="B81" s="101">
        <f>Controles!$C$2</f>
        <v>7</v>
      </c>
      <c r="C81" s="61" t="s">
        <v>1</v>
      </c>
      <c r="D81" s="62"/>
      <c r="E81" s="61" t="e">
        <f t="shared" si="17"/>
        <v>#N/A</v>
      </c>
      <c r="F81" s="90"/>
      <c r="G81" s="90"/>
      <c r="H81" s="62"/>
      <c r="I81" s="62"/>
      <c r="J81" s="61">
        <f t="shared" si="30"/>
        <v>0</v>
      </c>
      <c r="K81" s="62"/>
      <c r="L81" s="62"/>
      <c r="M81" s="62"/>
      <c r="N81" s="62"/>
      <c r="O81" s="61">
        <f t="shared" si="29"/>
        <v>0</v>
      </c>
      <c r="P81" s="61">
        <f t="shared" si="20"/>
        <v>0</v>
      </c>
      <c r="Q81" s="61">
        <f t="shared" si="21"/>
        <v>0</v>
      </c>
      <c r="R81" s="65">
        <f t="shared" si="22"/>
        <v>0</v>
      </c>
      <c r="S81" s="61">
        <f t="shared" si="23"/>
        <v>0</v>
      </c>
      <c r="T81" s="61">
        <f t="shared" si="24"/>
        <v>0</v>
      </c>
      <c r="U81" s="61">
        <f t="shared" si="25"/>
        <v>0</v>
      </c>
      <c r="V81" s="61">
        <f t="shared" si="26"/>
        <v>0</v>
      </c>
      <c r="W81" s="61" t="str">
        <f t="shared" si="27"/>
        <v>NÃO</v>
      </c>
      <c r="Y81" s="66">
        <f t="shared" si="18"/>
        <v>0</v>
      </c>
      <c r="Z81" s="50" t="s">
        <v>32</v>
      </c>
      <c r="AA81" s="50" t="s">
        <v>1402</v>
      </c>
      <c r="AB81" s="50">
        <v>2705408</v>
      </c>
      <c r="AC81" s="51"/>
      <c r="AD81" s="51"/>
      <c r="AF81" s="62" t="str">
        <f t="shared" si="19"/>
        <v>ES</v>
      </c>
      <c r="AH81" s="66" t="str">
        <f t="shared" si="28"/>
        <v>ALMonteirópolis</v>
      </c>
      <c r="AI81" s="50">
        <v>2705408</v>
      </c>
    </row>
    <row r="82" spans="1:35" s="66" customFormat="1" ht="19.5" customHeight="1">
      <c r="A82" s="101" t="str">
        <f>Controles!$B$2</f>
        <v>ES</v>
      </c>
      <c r="B82" s="101">
        <f>Controles!$C$2</f>
        <v>7</v>
      </c>
      <c r="C82" s="61" t="s">
        <v>1</v>
      </c>
      <c r="D82" s="62"/>
      <c r="E82" s="61" t="e">
        <f t="shared" si="17"/>
        <v>#N/A</v>
      </c>
      <c r="F82" s="90"/>
      <c r="G82" s="90"/>
      <c r="H82" s="62"/>
      <c r="I82" s="62"/>
      <c r="J82" s="61">
        <f t="shared" si="30"/>
        <v>0</v>
      </c>
      <c r="K82" s="62"/>
      <c r="L82" s="62"/>
      <c r="M82" s="62"/>
      <c r="N82" s="62"/>
      <c r="O82" s="61">
        <f t="shared" si="29"/>
        <v>0</v>
      </c>
      <c r="P82" s="61">
        <f t="shared" si="20"/>
        <v>0</v>
      </c>
      <c r="Q82" s="61">
        <f t="shared" si="21"/>
        <v>0</v>
      </c>
      <c r="R82" s="65">
        <f t="shared" si="22"/>
        <v>0</v>
      </c>
      <c r="S82" s="61">
        <f t="shared" si="23"/>
        <v>0</v>
      </c>
      <c r="T82" s="61">
        <f t="shared" si="24"/>
        <v>0</v>
      </c>
      <c r="U82" s="61">
        <f t="shared" si="25"/>
        <v>0</v>
      </c>
      <c r="V82" s="61">
        <f t="shared" si="26"/>
        <v>0</v>
      </c>
      <c r="W82" s="61" t="str">
        <f t="shared" si="27"/>
        <v>NÃO</v>
      </c>
      <c r="Y82" s="66">
        <f t="shared" si="18"/>
        <v>0</v>
      </c>
      <c r="Z82" s="50" t="s">
        <v>32</v>
      </c>
      <c r="AA82" s="50" t="s">
        <v>1424</v>
      </c>
      <c r="AB82" s="50">
        <v>2705507</v>
      </c>
      <c r="AC82" s="51"/>
      <c r="AD82" s="51"/>
      <c r="AF82" s="62" t="str">
        <f t="shared" si="19"/>
        <v>ES</v>
      </c>
      <c r="AH82" s="66" t="str">
        <f t="shared" si="28"/>
        <v>ALMurici</v>
      </c>
      <c r="AI82" s="50">
        <v>2705507</v>
      </c>
    </row>
    <row r="83" spans="1:35" s="66" customFormat="1" ht="19.5" customHeight="1">
      <c r="A83" s="101" t="str">
        <f>Controles!$B$2</f>
        <v>ES</v>
      </c>
      <c r="B83" s="101">
        <f>Controles!$C$2</f>
        <v>7</v>
      </c>
      <c r="C83" s="61" t="s">
        <v>1</v>
      </c>
      <c r="D83" s="62"/>
      <c r="E83" s="61" t="e">
        <f t="shared" si="17"/>
        <v>#N/A</v>
      </c>
      <c r="F83" s="90"/>
      <c r="G83" s="90"/>
      <c r="H83" s="62"/>
      <c r="I83" s="62"/>
      <c r="J83" s="61">
        <f t="shared" si="30"/>
        <v>0</v>
      </c>
      <c r="K83" s="62"/>
      <c r="L83" s="62"/>
      <c r="M83" s="62"/>
      <c r="N83" s="62"/>
      <c r="O83" s="61">
        <f t="shared" si="29"/>
        <v>0</v>
      </c>
      <c r="P83" s="61">
        <f t="shared" si="20"/>
        <v>0</v>
      </c>
      <c r="Q83" s="61">
        <f t="shared" si="21"/>
        <v>0</v>
      </c>
      <c r="R83" s="65">
        <f t="shared" si="22"/>
        <v>0</v>
      </c>
      <c r="S83" s="61">
        <f t="shared" si="23"/>
        <v>0</v>
      </c>
      <c r="T83" s="61">
        <f t="shared" si="24"/>
        <v>0</v>
      </c>
      <c r="U83" s="61">
        <f t="shared" si="25"/>
        <v>0</v>
      </c>
      <c r="V83" s="61">
        <f t="shared" si="26"/>
        <v>0</v>
      </c>
      <c r="W83" s="61" t="str">
        <f t="shared" si="27"/>
        <v>NÃO</v>
      </c>
      <c r="Y83" s="66">
        <f t="shared" si="18"/>
        <v>0</v>
      </c>
      <c r="Z83" s="50" t="s">
        <v>32</v>
      </c>
      <c r="AA83" s="50" t="s">
        <v>1445</v>
      </c>
      <c r="AB83" s="50">
        <v>2705606</v>
      </c>
      <c r="AC83" s="51"/>
      <c r="AD83" s="51"/>
      <c r="AF83" s="62" t="str">
        <f t="shared" si="19"/>
        <v>ES</v>
      </c>
      <c r="AH83" s="66" t="str">
        <f t="shared" si="28"/>
        <v>ALNovo Lino</v>
      </c>
      <c r="AI83" s="50">
        <v>2705606</v>
      </c>
    </row>
    <row r="84" spans="1:35" s="66" customFormat="1" ht="19.5" customHeight="1">
      <c r="A84" s="101" t="str">
        <f>Controles!$B$2</f>
        <v>ES</v>
      </c>
      <c r="B84" s="101">
        <f>Controles!$C$2</f>
        <v>7</v>
      </c>
      <c r="C84" s="61" t="s">
        <v>1</v>
      </c>
      <c r="D84" s="62"/>
      <c r="E84" s="61" t="e">
        <f t="shared" si="17"/>
        <v>#N/A</v>
      </c>
      <c r="F84" s="90"/>
      <c r="G84" s="90"/>
      <c r="H84" s="62"/>
      <c r="I84" s="62"/>
      <c r="J84" s="61">
        <f t="shared" si="30"/>
        <v>0</v>
      </c>
      <c r="K84" s="62"/>
      <c r="L84" s="62"/>
      <c r="M84" s="62"/>
      <c r="N84" s="62"/>
      <c r="O84" s="61">
        <f t="shared" si="29"/>
        <v>0</v>
      </c>
      <c r="P84" s="61">
        <f t="shared" si="20"/>
        <v>0</v>
      </c>
      <c r="Q84" s="61">
        <f t="shared" si="21"/>
        <v>0</v>
      </c>
      <c r="R84" s="65">
        <f t="shared" si="22"/>
        <v>0</v>
      </c>
      <c r="S84" s="61">
        <f t="shared" si="23"/>
        <v>0</v>
      </c>
      <c r="T84" s="61">
        <f t="shared" si="24"/>
        <v>0</v>
      </c>
      <c r="U84" s="61">
        <f t="shared" si="25"/>
        <v>0</v>
      </c>
      <c r="V84" s="61">
        <f t="shared" si="26"/>
        <v>0</v>
      </c>
      <c r="W84" s="61" t="str">
        <f t="shared" si="27"/>
        <v>NÃO</v>
      </c>
      <c r="Y84" s="66">
        <f t="shared" si="18"/>
        <v>0</v>
      </c>
      <c r="Z84" s="50" t="s">
        <v>32</v>
      </c>
      <c r="AA84" s="50" t="s">
        <v>1465</v>
      </c>
      <c r="AB84" s="50">
        <v>2705705</v>
      </c>
      <c r="AC84" s="51"/>
      <c r="AD84" s="51"/>
      <c r="AF84" s="62" t="str">
        <f t="shared" si="19"/>
        <v>ES</v>
      </c>
      <c r="AH84" s="66" t="str">
        <f t="shared" si="28"/>
        <v>ALOlho d'Água das Flores</v>
      </c>
      <c r="AI84" s="50">
        <v>2705705</v>
      </c>
    </row>
    <row r="85" spans="1:35" s="66" customFormat="1" ht="19.5" customHeight="1">
      <c r="A85" s="101" t="str">
        <f>Controles!$B$2</f>
        <v>ES</v>
      </c>
      <c r="B85" s="101">
        <f>Controles!$C$2</f>
        <v>7</v>
      </c>
      <c r="C85" s="61" t="s">
        <v>1</v>
      </c>
      <c r="D85" s="62"/>
      <c r="E85" s="61" t="e">
        <f t="shared" si="17"/>
        <v>#N/A</v>
      </c>
      <c r="F85" s="90"/>
      <c r="G85" s="90"/>
      <c r="H85" s="62"/>
      <c r="I85" s="62"/>
      <c r="J85" s="61">
        <f t="shared" si="30"/>
        <v>0</v>
      </c>
      <c r="K85" s="62"/>
      <c r="L85" s="62"/>
      <c r="M85" s="62"/>
      <c r="N85" s="62"/>
      <c r="O85" s="61">
        <f t="shared" si="29"/>
        <v>0</v>
      </c>
      <c r="P85" s="61">
        <f t="shared" si="20"/>
        <v>0</v>
      </c>
      <c r="Q85" s="61">
        <f t="shared" si="21"/>
        <v>0</v>
      </c>
      <c r="R85" s="65">
        <f t="shared" si="22"/>
        <v>0</v>
      </c>
      <c r="S85" s="61">
        <f t="shared" si="23"/>
        <v>0</v>
      </c>
      <c r="T85" s="61">
        <f t="shared" si="24"/>
        <v>0</v>
      </c>
      <c r="U85" s="61">
        <f t="shared" si="25"/>
        <v>0</v>
      </c>
      <c r="V85" s="61">
        <f t="shared" si="26"/>
        <v>0</v>
      </c>
      <c r="W85" s="61" t="str">
        <f t="shared" si="27"/>
        <v>NÃO</v>
      </c>
      <c r="Y85" s="66">
        <f t="shared" si="18"/>
        <v>0</v>
      </c>
      <c r="Z85" s="50" t="s">
        <v>32</v>
      </c>
      <c r="AA85" s="50" t="s">
        <v>1487</v>
      </c>
      <c r="AB85" s="50">
        <v>2705804</v>
      </c>
      <c r="AC85" s="51"/>
      <c r="AD85" s="51"/>
      <c r="AF85" s="62" t="str">
        <f t="shared" si="19"/>
        <v>ES</v>
      </c>
      <c r="AH85" s="66" t="str">
        <f t="shared" si="28"/>
        <v>ALOlho d'Água do Casado</v>
      </c>
      <c r="AI85" s="50">
        <v>2705804</v>
      </c>
    </row>
    <row r="86" spans="1:35" s="66" customFormat="1" ht="19.5" customHeight="1">
      <c r="A86" s="101" t="str">
        <f>Controles!$B$2</f>
        <v>ES</v>
      </c>
      <c r="B86" s="101">
        <f>Controles!$C$2</f>
        <v>7</v>
      </c>
      <c r="C86" s="61" t="s">
        <v>1</v>
      </c>
      <c r="D86" s="62"/>
      <c r="E86" s="61" t="e">
        <f t="shared" si="17"/>
        <v>#N/A</v>
      </c>
      <c r="F86" s="90"/>
      <c r="G86" s="90"/>
      <c r="H86" s="62"/>
      <c r="I86" s="62"/>
      <c r="J86" s="61">
        <f t="shared" si="30"/>
        <v>0</v>
      </c>
      <c r="K86" s="62"/>
      <c r="L86" s="62"/>
      <c r="M86" s="62"/>
      <c r="N86" s="62"/>
      <c r="O86" s="61">
        <f t="shared" si="29"/>
        <v>0</v>
      </c>
      <c r="P86" s="61">
        <f t="shared" si="20"/>
        <v>0</v>
      </c>
      <c r="Q86" s="61">
        <f t="shared" si="21"/>
        <v>0</v>
      </c>
      <c r="R86" s="65">
        <f t="shared" si="22"/>
        <v>0</v>
      </c>
      <c r="S86" s="61">
        <f t="shared" si="23"/>
        <v>0</v>
      </c>
      <c r="T86" s="61">
        <f t="shared" si="24"/>
        <v>0</v>
      </c>
      <c r="U86" s="61">
        <f t="shared" si="25"/>
        <v>0</v>
      </c>
      <c r="V86" s="61">
        <f t="shared" si="26"/>
        <v>0</v>
      </c>
      <c r="W86" s="61" t="str">
        <f t="shared" si="27"/>
        <v>NÃO</v>
      </c>
      <c r="Y86" s="66">
        <f t="shared" si="18"/>
        <v>0</v>
      </c>
      <c r="Z86" s="50" t="s">
        <v>32</v>
      </c>
      <c r="AA86" s="50" t="s">
        <v>1508</v>
      </c>
      <c r="AB86" s="50">
        <v>2705903</v>
      </c>
      <c r="AC86" s="51"/>
      <c r="AD86" s="51"/>
      <c r="AF86" s="62" t="str">
        <f t="shared" si="19"/>
        <v>ES</v>
      </c>
      <c r="AH86" s="66" t="str">
        <f t="shared" si="28"/>
        <v>ALOlho d'Água Grande</v>
      </c>
      <c r="AI86" s="50">
        <v>2705903</v>
      </c>
    </row>
    <row r="87" spans="1:35" s="66" customFormat="1" ht="19.5" customHeight="1">
      <c r="A87" s="101" t="str">
        <f>Controles!$B$2</f>
        <v>ES</v>
      </c>
      <c r="B87" s="101">
        <f>Controles!$C$2</f>
        <v>7</v>
      </c>
      <c r="C87" s="61" t="s">
        <v>1</v>
      </c>
      <c r="D87" s="62"/>
      <c r="E87" s="61" t="e">
        <f t="shared" si="17"/>
        <v>#N/A</v>
      </c>
      <c r="F87" s="90"/>
      <c r="G87" s="90"/>
      <c r="H87" s="62"/>
      <c r="I87" s="62"/>
      <c r="J87" s="61">
        <f t="shared" si="30"/>
        <v>0</v>
      </c>
      <c r="K87" s="62"/>
      <c r="L87" s="62"/>
      <c r="M87" s="62"/>
      <c r="N87" s="62"/>
      <c r="O87" s="61">
        <f t="shared" si="29"/>
        <v>0</v>
      </c>
      <c r="P87" s="61">
        <f t="shared" si="20"/>
        <v>0</v>
      </c>
      <c r="Q87" s="61">
        <f t="shared" si="21"/>
        <v>0</v>
      </c>
      <c r="R87" s="65">
        <f t="shared" si="22"/>
        <v>0</v>
      </c>
      <c r="S87" s="61">
        <f t="shared" si="23"/>
        <v>0</v>
      </c>
      <c r="T87" s="61">
        <f t="shared" si="24"/>
        <v>0</v>
      </c>
      <c r="U87" s="61">
        <f t="shared" si="25"/>
        <v>0</v>
      </c>
      <c r="V87" s="61">
        <f t="shared" si="26"/>
        <v>0</v>
      </c>
      <c r="W87" s="61" t="str">
        <f t="shared" si="27"/>
        <v>NÃO</v>
      </c>
      <c r="Y87" s="66">
        <f t="shared" si="18"/>
        <v>0</v>
      </c>
      <c r="Z87" s="50" t="s">
        <v>32</v>
      </c>
      <c r="AA87" s="50" t="s">
        <v>1529</v>
      </c>
      <c r="AB87" s="50">
        <v>2706000</v>
      </c>
      <c r="AC87" s="51"/>
      <c r="AD87" s="51"/>
      <c r="AF87" s="62" t="str">
        <f t="shared" si="19"/>
        <v>ES</v>
      </c>
      <c r="AH87" s="66" t="str">
        <f t="shared" si="28"/>
        <v>ALOlivença</v>
      </c>
      <c r="AI87" s="50">
        <v>2706000</v>
      </c>
    </row>
    <row r="88" spans="1:35" s="66" customFormat="1" ht="19.5" customHeight="1">
      <c r="A88" s="101" t="str">
        <f>Controles!$B$2</f>
        <v>ES</v>
      </c>
      <c r="B88" s="101">
        <f>Controles!$C$2</f>
        <v>7</v>
      </c>
      <c r="C88" s="61" t="s">
        <v>1</v>
      </c>
      <c r="D88" s="62"/>
      <c r="E88" s="61" t="e">
        <f t="shared" si="17"/>
        <v>#N/A</v>
      </c>
      <c r="F88" s="90"/>
      <c r="G88" s="90"/>
      <c r="H88" s="62"/>
      <c r="I88" s="62"/>
      <c r="J88" s="61">
        <f t="shared" si="30"/>
        <v>0</v>
      </c>
      <c r="K88" s="62"/>
      <c r="L88" s="62"/>
      <c r="M88" s="62"/>
      <c r="N88" s="62"/>
      <c r="O88" s="61">
        <f t="shared" si="29"/>
        <v>0</v>
      </c>
      <c r="P88" s="61">
        <f t="shared" si="20"/>
        <v>0</v>
      </c>
      <c r="Q88" s="61">
        <f t="shared" si="21"/>
        <v>0</v>
      </c>
      <c r="R88" s="65">
        <f t="shared" si="22"/>
        <v>0</v>
      </c>
      <c r="S88" s="61">
        <f t="shared" si="23"/>
        <v>0</v>
      </c>
      <c r="T88" s="61">
        <f t="shared" si="24"/>
        <v>0</v>
      </c>
      <c r="U88" s="61">
        <f t="shared" si="25"/>
        <v>0</v>
      </c>
      <c r="V88" s="61">
        <f t="shared" si="26"/>
        <v>0</v>
      </c>
      <c r="W88" s="61" t="str">
        <f t="shared" si="27"/>
        <v>NÃO</v>
      </c>
      <c r="Y88" s="66">
        <f t="shared" si="18"/>
        <v>0</v>
      </c>
      <c r="Z88" s="50" t="s">
        <v>32</v>
      </c>
      <c r="AA88" s="50" t="s">
        <v>1550</v>
      </c>
      <c r="AB88" s="50">
        <v>2706109</v>
      </c>
      <c r="AC88" s="51"/>
      <c r="AD88" s="51"/>
      <c r="AF88" s="62" t="str">
        <f t="shared" si="19"/>
        <v>ES</v>
      </c>
      <c r="AH88" s="66" t="str">
        <f t="shared" si="28"/>
        <v>ALOuro Branco</v>
      </c>
      <c r="AI88" s="50">
        <v>2706109</v>
      </c>
    </row>
    <row r="89" spans="1:35" s="66" customFormat="1" ht="19.5" customHeight="1">
      <c r="A89" s="101" t="str">
        <f>Controles!$B$2</f>
        <v>ES</v>
      </c>
      <c r="B89" s="101">
        <f>Controles!$C$2</f>
        <v>7</v>
      </c>
      <c r="C89" s="61" t="s">
        <v>1</v>
      </c>
      <c r="D89" s="62"/>
      <c r="E89" s="61" t="e">
        <f t="shared" si="17"/>
        <v>#N/A</v>
      </c>
      <c r="F89" s="90"/>
      <c r="G89" s="90"/>
      <c r="H89" s="62"/>
      <c r="I89" s="62"/>
      <c r="J89" s="61">
        <f t="shared" si="30"/>
        <v>0</v>
      </c>
      <c r="K89" s="62"/>
      <c r="L89" s="62"/>
      <c r="M89" s="62"/>
      <c r="N89" s="62"/>
      <c r="O89" s="61">
        <f t="shared" si="29"/>
        <v>0</v>
      </c>
      <c r="P89" s="61">
        <f t="shared" si="20"/>
        <v>0</v>
      </c>
      <c r="Q89" s="61">
        <f t="shared" si="21"/>
        <v>0</v>
      </c>
      <c r="R89" s="65">
        <f t="shared" si="22"/>
        <v>0</v>
      </c>
      <c r="S89" s="61">
        <f t="shared" si="23"/>
        <v>0</v>
      </c>
      <c r="T89" s="61">
        <f t="shared" si="24"/>
        <v>0</v>
      </c>
      <c r="U89" s="61">
        <f t="shared" si="25"/>
        <v>0</v>
      </c>
      <c r="V89" s="61">
        <f t="shared" si="26"/>
        <v>0</v>
      </c>
      <c r="W89" s="61" t="str">
        <f t="shared" si="27"/>
        <v>NÃO</v>
      </c>
      <c r="Y89" s="66">
        <f t="shared" si="18"/>
        <v>0</v>
      </c>
      <c r="Z89" s="50" t="s">
        <v>32</v>
      </c>
      <c r="AA89" s="50" t="s">
        <v>1569</v>
      </c>
      <c r="AB89" s="50">
        <v>2706208</v>
      </c>
      <c r="AC89" s="51"/>
      <c r="AD89" s="51"/>
      <c r="AF89" s="62" t="str">
        <f t="shared" si="19"/>
        <v>ES</v>
      </c>
      <c r="AH89" s="66" t="str">
        <f t="shared" si="28"/>
        <v>ALPalestina</v>
      </c>
      <c r="AI89" s="50">
        <v>2706208</v>
      </c>
    </row>
    <row r="90" spans="1:35" s="66" customFormat="1" ht="19.5" customHeight="1">
      <c r="A90" s="101" t="str">
        <f>Controles!$B$2</f>
        <v>ES</v>
      </c>
      <c r="B90" s="101">
        <f>Controles!$C$2</f>
        <v>7</v>
      </c>
      <c r="C90" s="61" t="s">
        <v>1</v>
      </c>
      <c r="D90" s="62"/>
      <c r="E90" s="61" t="e">
        <f t="shared" si="17"/>
        <v>#N/A</v>
      </c>
      <c r="F90" s="90"/>
      <c r="G90" s="90"/>
      <c r="H90" s="62"/>
      <c r="I90" s="62"/>
      <c r="J90" s="61">
        <f t="shared" si="30"/>
        <v>0</v>
      </c>
      <c r="K90" s="62"/>
      <c r="L90" s="62"/>
      <c r="M90" s="62"/>
      <c r="N90" s="62"/>
      <c r="O90" s="61">
        <f t="shared" si="29"/>
        <v>0</v>
      </c>
      <c r="P90" s="61">
        <f t="shared" si="20"/>
        <v>0</v>
      </c>
      <c r="Q90" s="61">
        <f t="shared" si="21"/>
        <v>0</v>
      </c>
      <c r="R90" s="65">
        <f t="shared" si="22"/>
        <v>0</v>
      </c>
      <c r="S90" s="61">
        <f t="shared" si="23"/>
        <v>0</v>
      </c>
      <c r="T90" s="61">
        <f t="shared" si="24"/>
        <v>0</v>
      </c>
      <c r="U90" s="61">
        <f t="shared" si="25"/>
        <v>0</v>
      </c>
      <c r="V90" s="61">
        <f t="shared" si="26"/>
        <v>0</v>
      </c>
      <c r="W90" s="61" t="str">
        <f t="shared" si="27"/>
        <v>NÃO</v>
      </c>
      <c r="Y90" s="66">
        <f t="shared" si="18"/>
        <v>0</v>
      </c>
      <c r="Z90" s="50" t="s">
        <v>32</v>
      </c>
      <c r="AA90" s="50" t="s">
        <v>1589</v>
      </c>
      <c r="AB90" s="50">
        <v>2706307</v>
      </c>
      <c r="AC90" s="51"/>
      <c r="AD90" s="51"/>
      <c r="AF90" s="62" t="str">
        <f t="shared" si="19"/>
        <v>ES</v>
      </c>
      <c r="AH90" s="66" t="str">
        <f t="shared" si="28"/>
        <v>ALPalmeira dos Índios</v>
      </c>
      <c r="AI90" s="50">
        <v>2706307</v>
      </c>
    </row>
    <row r="91" spans="1:35" s="66" customFormat="1" ht="19.5" customHeight="1">
      <c r="A91" s="101" t="str">
        <f>Controles!$B$2</f>
        <v>ES</v>
      </c>
      <c r="B91" s="101">
        <f>Controles!$C$2</f>
        <v>7</v>
      </c>
      <c r="C91" s="61" t="s">
        <v>1</v>
      </c>
      <c r="D91" s="62"/>
      <c r="E91" s="61" t="e">
        <f t="shared" si="17"/>
        <v>#N/A</v>
      </c>
      <c r="F91" s="90"/>
      <c r="G91" s="90"/>
      <c r="H91" s="62"/>
      <c r="I91" s="62"/>
      <c r="J91" s="61">
        <f t="shared" si="30"/>
        <v>0</v>
      </c>
      <c r="K91" s="62"/>
      <c r="L91" s="62"/>
      <c r="M91" s="62"/>
      <c r="N91" s="62"/>
      <c r="O91" s="61">
        <f t="shared" si="29"/>
        <v>0</v>
      </c>
      <c r="P91" s="61">
        <f t="shared" si="20"/>
        <v>0</v>
      </c>
      <c r="Q91" s="61">
        <f t="shared" si="21"/>
        <v>0</v>
      </c>
      <c r="R91" s="65">
        <f t="shared" si="22"/>
        <v>0</v>
      </c>
      <c r="S91" s="61">
        <f t="shared" si="23"/>
        <v>0</v>
      </c>
      <c r="T91" s="61">
        <f t="shared" si="24"/>
        <v>0</v>
      </c>
      <c r="U91" s="61">
        <f t="shared" si="25"/>
        <v>0</v>
      </c>
      <c r="V91" s="61">
        <f t="shared" si="26"/>
        <v>0</v>
      </c>
      <c r="W91" s="61" t="str">
        <f t="shared" si="27"/>
        <v>NÃO</v>
      </c>
      <c r="Y91" s="66">
        <f t="shared" si="18"/>
        <v>0</v>
      </c>
      <c r="Z91" s="50" t="s">
        <v>32</v>
      </c>
      <c r="AA91" s="50" t="s">
        <v>1609</v>
      </c>
      <c r="AB91" s="50">
        <v>2706406</v>
      </c>
      <c r="AC91" s="51"/>
      <c r="AD91" s="51"/>
      <c r="AF91" s="62" t="str">
        <f t="shared" si="19"/>
        <v>ES</v>
      </c>
      <c r="AH91" s="66" t="str">
        <f t="shared" si="28"/>
        <v>ALPão de Açúcar</v>
      </c>
      <c r="AI91" s="50">
        <v>2706406</v>
      </c>
    </row>
    <row r="92" spans="1:35" s="66" customFormat="1" ht="19.5" customHeight="1">
      <c r="A92" s="101" t="str">
        <f>Controles!$B$2</f>
        <v>ES</v>
      </c>
      <c r="B92" s="101">
        <f>Controles!$C$2</f>
        <v>7</v>
      </c>
      <c r="C92" s="61" t="s">
        <v>1</v>
      </c>
      <c r="D92" s="62"/>
      <c r="E92" s="61" t="e">
        <f t="shared" si="17"/>
        <v>#N/A</v>
      </c>
      <c r="F92" s="90"/>
      <c r="G92" s="90"/>
      <c r="H92" s="62"/>
      <c r="I92" s="62"/>
      <c r="J92" s="61">
        <f t="shared" si="30"/>
        <v>0</v>
      </c>
      <c r="K92" s="62"/>
      <c r="L92" s="62"/>
      <c r="M92" s="62"/>
      <c r="N92" s="62"/>
      <c r="O92" s="61">
        <f t="shared" si="29"/>
        <v>0</v>
      </c>
      <c r="P92" s="61">
        <f t="shared" si="20"/>
        <v>0</v>
      </c>
      <c r="Q92" s="61">
        <f t="shared" si="21"/>
        <v>0</v>
      </c>
      <c r="R92" s="65">
        <f t="shared" si="22"/>
        <v>0</v>
      </c>
      <c r="S92" s="61">
        <f t="shared" si="23"/>
        <v>0</v>
      </c>
      <c r="T92" s="61">
        <f t="shared" si="24"/>
        <v>0</v>
      </c>
      <c r="U92" s="61">
        <f t="shared" si="25"/>
        <v>0</v>
      </c>
      <c r="V92" s="61">
        <f t="shared" si="26"/>
        <v>0</v>
      </c>
      <c r="W92" s="61" t="str">
        <f t="shared" si="27"/>
        <v>NÃO</v>
      </c>
      <c r="Y92" s="66">
        <f t="shared" si="18"/>
        <v>0</v>
      </c>
      <c r="Z92" s="50" t="s">
        <v>32</v>
      </c>
      <c r="AA92" s="50" t="s">
        <v>1630</v>
      </c>
      <c r="AB92" s="50">
        <v>2706422</v>
      </c>
      <c r="AC92" s="51"/>
      <c r="AD92" s="51"/>
      <c r="AF92" s="62" t="str">
        <f t="shared" si="19"/>
        <v>ES</v>
      </c>
      <c r="AH92" s="66" t="str">
        <f t="shared" si="28"/>
        <v>ALPariconha</v>
      </c>
      <c r="AI92" s="50">
        <v>2706422</v>
      </c>
    </row>
    <row r="93" spans="1:35" s="66" customFormat="1" ht="19.5" customHeight="1">
      <c r="A93" s="101" t="str">
        <f>Controles!$B$2</f>
        <v>ES</v>
      </c>
      <c r="B93" s="101">
        <f>Controles!$C$2</f>
        <v>7</v>
      </c>
      <c r="C93" s="61" t="s">
        <v>1</v>
      </c>
      <c r="D93" s="62"/>
      <c r="E93" s="61" t="e">
        <f t="shared" si="17"/>
        <v>#N/A</v>
      </c>
      <c r="F93" s="90"/>
      <c r="G93" s="90"/>
      <c r="H93" s="62"/>
      <c r="I93" s="62"/>
      <c r="J93" s="61">
        <f t="shared" si="30"/>
        <v>0</v>
      </c>
      <c r="K93" s="62"/>
      <c r="L93" s="62"/>
      <c r="M93" s="62"/>
      <c r="N93" s="62"/>
      <c r="O93" s="61">
        <f t="shared" si="29"/>
        <v>0</v>
      </c>
      <c r="P93" s="61">
        <f t="shared" si="20"/>
        <v>0</v>
      </c>
      <c r="Q93" s="61">
        <f t="shared" si="21"/>
        <v>0</v>
      </c>
      <c r="R93" s="65">
        <f t="shared" si="22"/>
        <v>0</v>
      </c>
      <c r="S93" s="61">
        <f t="shared" si="23"/>
        <v>0</v>
      </c>
      <c r="T93" s="61">
        <f t="shared" si="24"/>
        <v>0</v>
      </c>
      <c r="U93" s="61">
        <f t="shared" si="25"/>
        <v>0</v>
      </c>
      <c r="V93" s="61">
        <f t="shared" si="26"/>
        <v>0</v>
      </c>
      <c r="W93" s="61" t="str">
        <f t="shared" si="27"/>
        <v>NÃO</v>
      </c>
      <c r="Y93" s="66">
        <f t="shared" si="18"/>
        <v>0</v>
      </c>
      <c r="Z93" s="50" t="s">
        <v>32</v>
      </c>
      <c r="AA93" s="50" t="s">
        <v>1651</v>
      </c>
      <c r="AB93" s="50">
        <v>2706448</v>
      </c>
      <c r="AC93" s="51"/>
      <c r="AD93" s="51"/>
      <c r="AF93" s="62" t="str">
        <f t="shared" si="19"/>
        <v>ES</v>
      </c>
      <c r="AH93" s="66" t="str">
        <f t="shared" si="28"/>
        <v>ALParipueira</v>
      </c>
      <c r="AI93" s="50">
        <v>2706448</v>
      </c>
    </row>
    <row r="94" spans="1:35" s="66" customFormat="1" ht="19.5" customHeight="1">
      <c r="A94" s="101" t="str">
        <f>Controles!$B$2</f>
        <v>ES</v>
      </c>
      <c r="B94" s="101">
        <f>Controles!$C$2</f>
        <v>7</v>
      </c>
      <c r="C94" s="61" t="s">
        <v>1</v>
      </c>
      <c r="D94" s="62"/>
      <c r="E94" s="61" t="e">
        <f t="shared" si="17"/>
        <v>#N/A</v>
      </c>
      <c r="F94" s="90"/>
      <c r="G94" s="90"/>
      <c r="H94" s="62"/>
      <c r="I94" s="62"/>
      <c r="J94" s="61">
        <f t="shared" si="30"/>
        <v>0</v>
      </c>
      <c r="K94" s="62"/>
      <c r="L94" s="62"/>
      <c r="M94" s="62"/>
      <c r="N94" s="62"/>
      <c r="O94" s="61">
        <f t="shared" si="29"/>
        <v>0</v>
      </c>
      <c r="P94" s="61">
        <f t="shared" si="20"/>
        <v>0</v>
      </c>
      <c r="Q94" s="61">
        <f t="shared" si="21"/>
        <v>0</v>
      </c>
      <c r="R94" s="65">
        <f t="shared" si="22"/>
        <v>0</v>
      </c>
      <c r="S94" s="61">
        <f t="shared" si="23"/>
        <v>0</v>
      </c>
      <c r="T94" s="61">
        <f t="shared" si="24"/>
        <v>0</v>
      </c>
      <c r="U94" s="61">
        <f t="shared" si="25"/>
        <v>0</v>
      </c>
      <c r="V94" s="61">
        <f t="shared" si="26"/>
        <v>0</v>
      </c>
      <c r="W94" s="61" t="str">
        <f t="shared" si="27"/>
        <v>NÃO</v>
      </c>
      <c r="Y94" s="66">
        <f t="shared" si="18"/>
        <v>0</v>
      </c>
      <c r="Z94" s="50" t="s">
        <v>32</v>
      </c>
      <c r="AA94" s="50" t="s">
        <v>1671</v>
      </c>
      <c r="AB94" s="50">
        <v>2706505</v>
      </c>
      <c r="AC94" s="51"/>
      <c r="AD94" s="51"/>
      <c r="AF94" s="62" t="str">
        <f t="shared" si="19"/>
        <v>ES</v>
      </c>
      <c r="AH94" s="66" t="str">
        <f t="shared" si="28"/>
        <v>ALPasso de Camaragibe</v>
      </c>
      <c r="AI94" s="50">
        <v>2706505</v>
      </c>
    </row>
    <row r="95" spans="1:35" s="66" customFormat="1" ht="19.5" customHeight="1">
      <c r="A95" s="101" t="str">
        <f>Controles!$B$2</f>
        <v>ES</v>
      </c>
      <c r="B95" s="101">
        <f>Controles!$C$2</f>
        <v>7</v>
      </c>
      <c r="C95" s="61" t="s">
        <v>1</v>
      </c>
      <c r="D95" s="62"/>
      <c r="E95" s="61" t="e">
        <f t="shared" si="17"/>
        <v>#N/A</v>
      </c>
      <c r="F95" s="90"/>
      <c r="G95" s="90"/>
      <c r="H95" s="62"/>
      <c r="I95" s="62"/>
      <c r="J95" s="61">
        <f t="shared" si="30"/>
        <v>0</v>
      </c>
      <c r="K95" s="62"/>
      <c r="L95" s="62"/>
      <c r="M95" s="62"/>
      <c r="N95" s="62"/>
      <c r="O95" s="61">
        <f t="shared" si="29"/>
        <v>0</v>
      </c>
      <c r="P95" s="61">
        <f t="shared" si="20"/>
        <v>0</v>
      </c>
      <c r="Q95" s="61">
        <f t="shared" si="21"/>
        <v>0</v>
      </c>
      <c r="R95" s="65">
        <f t="shared" si="22"/>
        <v>0</v>
      </c>
      <c r="S95" s="61">
        <f t="shared" si="23"/>
        <v>0</v>
      </c>
      <c r="T95" s="61">
        <f t="shared" si="24"/>
        <v>0</v>
      </c>
      <c r="U95" s="61">
        <f t="shared" si="25"/>
        <v>0</v>
      </c>
      <c r="V95" s="61">
        <f t="shared" si="26"/>
        <v>0</v>
      </c>
      <c r="W95" s="61" t="str">
        <f t="shared" si="27"/>
        <v>NÃO</v>
      </c>
      <c r="Y95" s="66">
        <f t="shared" si="18"/>
        <v>0</v>
      </c>
      <c r="Z95" s="50" t="s">
        <v>32</v>
      </c>
      <c r="AA95" s="50" t="s">
        <v>1692</v>
      </c>
      <c r="AB95" s="50">
        <v>2706604</v>
      </c>
      <c r="AC95" s="51"/>
      <c r="AD95" s="51"/>
      <c r="AF95" s="62" t="str">
        <f t="shared" si="19"/>
        <v>ES</v>
      </c>
      <c r="AH95" s="66" t="str">
        <f t="shared" si="28"/>
        <v>ALPaulo Jacinto</v>
      </c>
      <c r="AI95" s="50">
        <v>2706604</v>
      </c>
    </row>
    <row r="96" spans="1:35" s="66" customFormat="1" ht="19.5" customHeight="1">
      <c r="A96" s="101" t="str">
        <f>Controles!$B$2</f>
        <v>ES</v>
      </c>
      <c r="B96" s="101">
        <f>Controles!$C$2</f>
        <v>7</v>
      </c>
      <c r="C96" s="61" t="s">
        <v>1</v>
      </c>
      <c r="D96" s="62"/>
      <c r="E96" s="61" t="e">
        <f t="shared" si="17"/>
        <v>#N/A</v>
      </c>
      <c r="F96" s="90"/>
      <c r="G96" s="90"/>
      <c r="H96" s="62"/>
      <c r="I96" s="62"/>
      <c r="J96" s="61">
        <f t="shared" si="30"/>
        <v>0</v>
      </c>
      <c r="K96" s="62"/>
      <c r="L96" s="62"/>
      <c r="M96" s="62"/>
      <c r="N96" s="62"/>
      <c r="O96" s="61">
        <f t="shared" si="29"/>
        <v>0</v>
      </c>
      <c r="P96" s="61">
        <f t="shared" si="20"/>
        <v>0</v>
      </c>
      <c r="Q96" s="61">
        <f t="shared" si="21"/>
        <v>0</v>
      </c>
      <c r="R96" s="65">
        <f t="shared" si="22"/>
        <v>0</v>
      </c>
      <c r="S96" s="61">
        <f t="shared" si="23"/>
        <v>0</v>
      </c>
      <c r="T96" s="61">
        <f t="shared" si="24"/>
        <v>0</v>
      </c>
      <c r="U96" s="61">
        <f t="shared" si="25"/>
        <v>0</v>
      </c>
      <c r="V96" s="61">
        <f t="shared" si="26"/>
        <v>0</v>
      </c>
      <c r="W96" s="61" t="str">
        <f t="shared" si="27"/>
        <v>NÃO</v>
      </c>
      <c r="Y96" s="66">
        <f t="shared" si="18"/>
        <v>0</v>
      </c>
      <c r="Z96" s="50" t="s">
        <v>32</v>
      </c>
      <c r="AA96" s="50" t="s">
        <v>1712</v>
      </c>
      <c r="AB96" s="50">
        <v>2706703</v>
      </c>
      <c r="AC96" s="51"/>
      <c r="AD96" s="51"/>
      <c r="AF96" s="62" t="str">
        <f t="shared" si="19"/>
        <v>ES</v>
      </c>
      <c r="AH96" s="66" t="str">
        <f t="shared" si="28"/>
        <v>ALPenedo</v>
      </c>
      <c r="AI96" s="50">
        <v>2706703</v>
      </c>
    </row>
    <row r="97" spans="1:35" s="66" customFormat="1" ht="19.5" customHeight="1">
      <c r="A97" s="101" t="str">
        <f>Controles!$B$2</f>
        <v>ES</v>
      </c>
      <c r="B97" s="101">
        <f>Controles!$C$2</f>
        <v>7</v>
      </c>
      <c r="C97" s="61" t="s">
        <v>1</v>
      </c>
      <c r="D97" s="62"/>
      <c r="E97" s="61" t="e">
        <f t="shared" si="17"/>
        <v>#N/A</v>
      </c>
      <c r="F97" s="90"/>
      <c r="G97" s="90"/>
      <c r="H97" s="62"/>
      <c r="I97" s="62"/>
      <c r="J97" s="61">
        <f t="shared" si="30"/>
        <v>0</v>
      </c>
      <c r="K97" s="62"/>
      <c r="L97" s="62"/>
      <c r="M97" s="62"/>
      <c r="N97" s="62"/>
      <c r="O97" s="61">
        <f t="shared" si="29"/>
        <v>0</v>
      </c>
      <c r="P97" s="61">
        <f t="shared" si="20"/>
        <v>0</v>
      </c>
      <c r="Q97" s="61">
        <f t="shared" si="21"/>
        <v>0</v>
      </c>
      <c r="R97" s="65">
        <f t="shared" si="22"/>
        <v>0</v>
      </c>
      <c r="S97" s="61">
        <f t="shared" si="23"/>
        <v>0</v>
      </c>
      <c r="T97" s="61">
        <f t="shared" si="24"/>
        <v>0</v>
      </c>
      <c r="U97" s="61">
        <f t="shared" si="25"/>
        <v>0</v>
      </c>
      <c r="V97" s="61">
        <f t="shared" si="26"/>
        <v>0</v>
      </c>
      <c r="W97" s="61" t="str">
        <f t="shared" si="27"/>
        <v>NÃO</v>
      </c>
      <c r="Y97" s="66">
        <f t="shared" si="18"/>
        <v>0</v>
      </c>
      <c r="Z97" s="50" t="s">
        <v>32</v>
      </c>
      <c r="AA97" s="50" t="s">
        <v>1733</v>
      </c>
      <c r="AB97" s="50">
        <v>2706802</v>
      </c>
      <c r="AC97" s="51"/>
      <c r="AD97" s="51"/>
      <c r="AF97" s="62" t="str">
        <f t="shared" si="19"/>
        <v>ES</v>
      </c>
      <c r="AH97" s="66" t="str">
        <f t="shared" si="28"/>
        <v>ALPiaçabuçu</v>
      </c>
      <c r="AI97" s="50">
        <v>2706802</v>
      </c>
    </row>
    <row r="98" spans="1:35" s="66" customFormat="1" ht="19.5" customHeight="1">
      <c r="A98" s="101" t="str">
        <f>Controles!$B$2</f>
        <v>ES</v>
      </c>
      <c r="B98" s="101">
        <f>Controles!$C$2</f>
        <v>7</v>
      </c>
      <c r="C98" s="61" t="s">
        <v>1</v>
      </c>
      <c r="D98" s="62"/>
      <c r="E98" s="61" t="e">
        <f t="shared" ref="E98:E129" si="31">VLOOKUP(AF98,$AH$2:$AI$5571,2,FALSE)</f>
        <v>#N/A</v>
      </c>
      <c r="F98" s="90"/>
      <c r="G98" s="90"/>
      <c r="H98" s="62"/>
      <c r="I98" s="62"/>
      <c r="J98" s="61">
        <f t="shared" si="30"/>
        <v>0</v>
      </c>
      <c r="K98" s="62"/>
      <c r="L98" s="62"/>
      <c r="M98" s="62"/>
      <c r="N98" s="62"/>
      <c r="O98" s="61">
        <f t="shared" si="29"/>
        <v>0</v>
      </c>
      <c r="P98" s="61">
        <f t="shared" si="20"/>
        <v>0</v>
      </c>
      <c r="Q98" s="61">
        <f t="shared" si="21"/>
        <v>0</v>
      </c>
      <c r="R98" s="65">
        <f t="shared" si="22"/>
        <v>0</v>
      </c>
      <c r="S98" s="61">
        <f t="shared" si="23"/>
        <v>0</v>
      </c>
      <c r="T98" s="61">
        <f t="shared" si="24"/>
        <v>0</v>
      </c>
      <c r="U98" s="61">
        <f t="shared" si="25"/>
        <v>0</v>
      </c>
      <c r="V98" s="61">
        <f t="shared" si="26"/>
        <v>0</v>
      </c>
      <c r="W98" s="61" t="str">
        <f t="shared" si="27"/>
        <v>NÃO</v>
      </c>
      <c r="Y98" s="66">
        <f t="shared" si="18"/>
        <v>0</v>
      </c>
      <c r="Z98" s="50" t="s">
        <v>32</v>
      </c>
      <c r="AA98" s="50" t="s">
        <v>1754</v>
      </c>
      <c r="AB98" s="50">
        <v>2706901</v>
      </c>
      <c r="AC98" s="51"/>
      <c r="AD98" s="51"/>
      <c r="AF98" s="62" t="str">
        <f t="shared" ref="AF98:AF129" si="32">CONCATENATE(A98,D98)</f>
        <v>ES</v>
      </c>
      <c r="AH98" s="66" t="str">
        <f t="shared" si="28"/>
        <v>ALPilar</v>
      </c>
      <c r="AI98" s="50">
        <v>2706901</v>
      </c>
    </row>
    <row r="99" spans="1:35" s="66" customFormat="1" ht="19.5" customHeight="1">
      <c r="A99" s="101" t="str">
        <f>Controles!$B$2</f>
        <v>ES</v>
      </c>
      <c r="B99" s="101">
        <f>Controles!$C$2</f>
        <v>7</v>
      </c>
      <c r="C99" s="61" t="s">
        <v>1</v>
      </c>
      <c r="D99" s="62"/>
      <c r="E99" s="61" t="e">
        <f t="shared" si="31"/>
        <v>#N/A</v>
      </c>
      <c r="F99" s="90"/>
      <c r="G99" s="90"/>
      <c r="H99" s="62"/>
      <c r="I99" s="62"/>
      <c r="J99" s="61">
        <f t="shared" si="30"/>
        <v>0</v>
      </c>
      <c r="K99" s="62"/>
      <c r="L99" s="62"/>
      <c r="M99" s="62"/>
      <c r="N99" s="62"/>
      <c r="O99" s="61">
        <f t="shared" si="29"/>
        <v>0</v>
      </c>
      <c r="P99" s="61">
        <f t="shared" si="20"/>
        <v>0</v>
      </c>
      <c r="Q99" s="61">
        <f t="shared" si="21"/>
        <v>0</v>
      </c>
      <c r="R99" s="65">
        <f t="shared" si="22"/>
        <v>0</v>
      </c>
      <c r="S99" s="61">
        <f t="shared" si="23"/>
        <v>0</v>
      </c>
      <c r="T99" s="61">
        <f t="shared" si="24"/>
        <v>0</v>
      </c>
      <c r="U99" s="61">
        <f t="shared" si="25"/>
        <v>0</v>
      </c>
      <c r="V99" s="61">
        <f t="shared" si="26"/>
        <v>0</v>
      </c>
      <c r="W99" s="61" t="str">
        <f t="shared" si="27"/>
        <v>NÃO</v>
      </c>
      <c r="Y99" s="66">
        <f t="shared" si="18"/>
        <v>0</v>
      </c>
      <c r="Z99" s="50" t="s">
        <v>32</v>
      </c>
      <c r="AA99" s="50" t="s">
        <v>1774</v>
      </c>
      <c r="AB99" s="50">
        <v>2707008</v>
      </c>
      <c r="AC99" s="51"/>
      <c r="AD99" s="51"/>
      <c r="AF99" s="62" t="str">
        <f t="shared" si="32"/>
        <v>ES</v>
      </c>
      <c r="AH99" s="66" t="str">
        <f t="shared" si="28"/>
        <v>ALPindoba</v>
      </c>
      <c r="AI99" s="50">
        <v>2707008</v>
      </c>
    </row>
    <row r="100" spans="1:35" s="66" customFormat="1" ht="19.5" customHeight="1">
      <c r="A100" s="101" t="str">
        <f>Controles!$B$2</f>
        <v>ES</v>
      </c>
      <c r="B100" s="101">
        <f>Controles!$C$2</f>
        <v>7</v>
      </c>
      <c r="C100" s="61" t="s">
        <v>1</v>
      </c>
      <c r="D100" s="62"/>
      <c r="E100" s="61" t="e">
        <f t="shared" si="31"/>
        <v>#N/A</v>
      </c>
      <c r="F100" s="90"/>
      <c r="G100" s="90"/>
      <c r="H100" s="62"/>
      <c r="I100" s="62"/>
      <c r="J100" s="61">
        <f t="shared" si="30"/>
        <v>0</v>
      </c>
      <c r="K100" s="62"/>
      <c r="L100" s="62"/>
      <c r="M100" s="62"/>
      <c r="N100" s="62"/>
      <c r="O100" s="61">
        <f t="shared" si="29"/>
        <v>0</v>
      </c>
      <c r="P100" s="61">
        <f t="shared" si="20"/>
        <v>0</v>
      </c>
      <c r="Q100" s="61">
        <f t="shared" si="21"/>
        <v>0</v>
      </c>
      <c r="R100" s="65">
        <f t="shared" si="22"/>
        <v>0</v>
      </c>
      <c r="S100" s="61">
        <f t="shared" si="23"/>
        <v>0</v>
      </c>
      <c r="T100" s="61">
        <f t="shared" si="24"/>
        <v>0</v>
      </c>
      <c r="U100" s="61">
        <f t="shared" si="25"/>
        <v>0</v>
      </c>
      <c r="V100" s="61">
        <f t="shared" si="26"/>
        <v>0</v>
      </c>
      <c r="W100" s="61" t="str">
        <f t="shared" si="27"/>
        <v>NÃO</v>
      </c>
      <c r="Y100" s="66">
        <f t="shared" si="18"/>
        <v>0</v>
      </c>
      <c r="Z100" s="50" t="s">
        <v>32</v>
      </c>
      <c r="AA100" s="50" t="s">
        <v>1793</v>
      </c>
      <c r="AB100" s="50">
        <v>2707107</v>
      </c>
      <c r="AC100" s="51"/>
      <c r="AD100" s="51"/>
      <c r="AF100" s="62" t="str">
        <f t="shared" si="32"/>
        <v>ES</v>
      </c>
      <c r="AH100" s="66" t="str">
        <f t="shared" si="28"/>
        <v>ALPiranhas</v>
      </c>
      <c r="AI100" s="50">
        <v>2707107</v>
      </c>
    </row>
    <row r="101" spans="1:35" s="66" customFormat="1" ht="19.5" customHeight="1">
      <c r="A101" s="101" t="str">
        <f>Controles!$B$2</f>
        <v>ES</v>
      </c>
      <c r="B101" s="101">
        <f>Controles!$C$2</f>
        <v>7</v>
      </c>
      <c r="C101" s="61" t="s">
        <v>1</v>
      </c>
      <c r="D101" s="62"/>
      <c r="E101" s="61" t="e">
        <f t="shared" si="31"/>
        <v>#N/A</v>
      </c>
      <c r="F101" s="90"/>
      <c r="G101" s="90"/>
      <c r="H101" s="62"/>
      <c r="I101" s="62"/>
      <c r="J101" s="61">
        <f t="shared" si="30"/>
        <v>0</v>
      </c>
      <c r="K101" s="62"/>
      <c r="L101" s="62"/>
      <c r="M101" s="62"/>
      <c r="N101" s="62"/>
      <c r="O101" s="61">
        <f t="shared" si="29"/>
        <v>0</v>
      </c>
      <c r="P101" s="61">
        <f t="shared" si="20"/>
        <v>0</v>
      </c>
      <c r="Q101" s="61">
        <f t="shared" si="21"/>
        <v>0</v>
      </c>
      <c r="R101" s="65">
        <f t="shared" si="22"/>
        <v>0</v>
      </c>
      <c r="S101" s="61">
        <f t="shared" si="23"/>
        <v>0</v>
      </c>
      <c r="T101" s="61">
        <f t="shared" si="24"/>
        <v>0</v>
      </c>
      <c r="U101" s="61">
        <f t="shared" si="25"/>
        <v>0</v>
      </c>
      <c r="V101" s="61">
        <f t="shared" si="26"/>
        <v>0</v>
      </c>
      <c r="W101" s="61" t="str">
        <f t="shared" si="27"/>
        <v>NÃO</v>
      </c>
      <c r="Y101" s="66">
        <f t="shared" si="18"/>
        <v>0</v>
      </c>
      <c r="Z101" s="50" t="s">
        <v>32</v>
      </c>
      <c r="AA101" s="50" t="s">
        <v>1812</v>
      </c>
      <c r="AB101" s="50">
        <v>2707206</v>
      </c>
      <c r="AC101" s="51"/>
      <c r="AD101" s="51"/>
      <c r="AF101" s="62" t="str">
        <f t="shared" si="32"/>
        <v>ES</v>
      </c>
      <c r="AH101" s="66" t="str">
        <f t="shared" si="28"/>
        <v>ALPoço das Trincheiras</v>
      </c>
      <c r="AI101" s="50">
        <v>2707206</v>
      </c>
    </row>
    <row r="102" spans="1:35" s="66" customFormat="1" ht="19.5" customHeight="1">
      <c r="A102" s="101" t="str">
        <f>Controles!$B$2</f>
        <v>ES</v>
      </c>
      <c r="B102" s="101">
        <f>Controles!$C$2</f>
        <v>7</v>
      </c>
      <c r="C102" s="61" t="s">
        <v>1</v>
      </c>
      <c r="D102" s="62"/>
      <c r="E102" s="61" t="e">
        <f t="shared" si="31"/>
        <v>#N/A</v>
      </c>
      <c r="F102" s="90"/>
      <c r="G102" s="90"/>
      <c r="H102" s="62"/>
      <c r="I102" s="62"/>
      <c r="J102" s="61">
        <f t="shared" si="30"/>
        <v>0</v>
      </c>
      <c r="K102" s="62"/>
      <c r="L102" s="62"/>
      <c r="M102" s="62"/>
      <c r="N102" s="62"/>
      <c r="O102" s="61">
        <f t="shared" si="29"/>
        <v>0</v>
      </c>
      <c r="P102" s="61">
        <f t="shared" si="20"/>
        <v>0</v>
      </c>
      <c r="Q102" s="61">
        <f t="shared" si="21"/>
        <v>0</v>
      </c>
      <c r="R102" s="65">
        <f t="shared" si="22"/>
        <v>0</v>
      </c>
      <c r="S102" s="61">
        <f t="shared" si="23"/>
        <v>0</v>
      </c>
      <c r="T102" s="61">
        <f t="shared" si="24"/>
        <v>0</v>
      </c>
      <c r="U102" s="61">
        <f t="shared" si="25"/>
        <v>0</v>
      </c>
      <c r="V102" s="61">
        <f t="shared" si="26"/>
        <v>0</v>
      </c>
      <c r="W102" s="61" t="str">
        <f t="shared" si="27"/>
        <v>NÃO</v>
      </c>
      <c r="Y102" s="66">
        <f t="shared" si="18"/>
        <v>0</v>
      </c>
      <c r="Z102" s="50" t="s">
        <v>32</v>
      </c>
      <c r="AA102" s="50" t="s">
        <v>1831</v>
      </c>
      <c r="AB102" s="50">
        <v>2707305</v>
      </c>
      <c r="AC102" s="51"/>
      <c r="AD102" s="51"/>
      <c r="AF102" s="62" t="str">
        <f t="shared" si="32"/>
        <v>ES</v>
      </c>
      <c r="AH102" s="66" t="str">
        <f t="shared" si="28"/>
        <v>ALPorto Calvo</v>
      </c>
      <c r="AI102" s="50">
        <v>2707305</v>
      </c>
    </row>
    <row r="103" spans="1:35" s="66" customFormat="1" ht="19.5" customHeight="1">
      <c r="A103" s="101" t="str">
        <f>Controles!$B$2</f>
        <v>ES</v>
      </c>
      <c r="B103" s="101">
        <f>Controles!$C$2</f>
        <v>7</v>
      </c>
      <c r="C103" s="61" t="s">
        <v>1</v>
      </c>
      <c r="D103" s="62"/>
      <c r="E103" s="61" t="e">
        <f t="shared" si="31"/>
        <v>#N/A</v>
      </c>
      <c r="F103" s="90"/>
      <c r="G103" s="90"/>
      <c r="H103" s="62"/>
      <c r="I103" s="62"/>
      <c r="J103" s="61">
        <f t="shared" si="30"/>
        <v>0</v>
      </c>
      <c r="K103" s="62"/>
      <c r="L103" s="62"/>
      <c r="M103" s="62"/>
      <c r="N103" s="62"/>
      <c r="O103" s="61">
        <f t="shared" si="29"/>
        <v>0</v>
      </c>
      <c r="P103" s="61">
        <f t="shared" si="20"/>
        <v>0</v>
      </c>
      <c r="Q103" s="61">
        <f t="shared" si="21"/>
        <v>0</v>
      </c>
      <c r="R103" s="65">
        <f t="shared" si="22"/>
        <v>0</v>
      </c>
      <c r="S103" s="61">
        <f t="shared" si="23"/>
        <v>0</v>
      </c>
      <c r="T103" s="61">
        <f t="shared" si="24"/>
        <v>0</v>
      </c>
      <c r="U103" s="61">
        <f t="shared" si="25"/>
        <v>0</v>
      </c>
      <c r="V103" s="61">
        <f t="shared" si="26"/>
        <v>0</v>
      </c>
      <c r="W103" s="61" t="str">
        <f t="shared" si="27"/>
        <v>NÃO</v>
      </c>
      <c r="Y103" s="66">
        <f t="shared" si="18"/>
        <v>0</v>
      </c>
      <c r="Z103" s="50" t="s">
        <v>32</v>
      </c>
      <c r="AA103" s="50" t="s">
        <v>1849</v>
      </c>
      <c r="AB103" s="50">
        <v>2707404</v>
      </c>
      <c r="AC103" s="51"/>
      <c r="AD103" s="51"/>
      <c r="AF103" s="62" t="str">
        <f t="shared" si="32"/>
        <v>ES</v>
      </c>
      <c r="AH103" s="66" t="str">
        <f t="shared" si="28"/>
        <v>ALPorto de Pedras</v>
      </c>
      <c r="AI103" s="50">
        <v>2707404</v>
      </c>
    </row>
    <row r="104" spans="1:35" s="66" customFormat="1" ht="19.5" customHeight="1">
      <c r="A104" s="101" t="str">
        <f>Controles!$B$2</f>
        <v>ES</v>
      </c>
      <c r="B104" s="101">
        <f>Controles!$C$2</f>
        <v>7</v>
      </c>
      <c r="C104" s="61" t="s">
        <v>1</v>
      </c>
      <c r="D104" s="62"/>
      <c r="E104" s="61" t="e">
        <f t="shared" si="31"/>
        <v>#N/A</v>
      </c>
      <c r="F104" s="90"/>
      <c r="G104" s="90"/>
      <c r="H104" s="62"/>
      <c r="I104" s="62"/>
      <c r="J104" s="61">
        <f t="shared" si="30"/>
        <v>0</v>
      </c>
      <c r="K104" s="62"/>
      <c r="L104" s="62"/>
      <c r="M104" s="62"/>
      <c r="N104" s="62"/>
      <c r="O104" s="61">
        <f t="shared" si="29"/>
        <v>0</v>
      </c>
      <c r="P104" s="61">
        <f t="shared" si="20"/>
        <v>0</v>
      </c>
      <c r="Q104" s="61">
        <f t="shared" si="21"/>
        <v>0</v>
      </c>
      <c r="R104" s="65">
        <f t="shared" si="22"/>
        <v>0</v>
      </c>
      <c r="S104" s="61">
        <f t="shared" si="23"/>
        <v>0</v>
      </c>
      <c r="T104" s="61">
        <f t="shared" si="24"/>
        <v>0</v>
      </c>
      <c r="U104" s="61">
        <f t="shared" si="25"/>
        <v>0</v>
      </c>
      <c r="V104" s="61">
        <f t="shared" si="26"/>
        <v>0</v>
      </c>
      <c r="W104" s="61" t="str">
        <f t="shared" si="27"/>
        <v>NÃO</v>
      </c>
      <c r="Y104" s="66">
        <f t="shared" si="18"/>
        <v>0</v>
      </c>
      <c r="Z104" s="50" t="s">
        <v>32</v>
      </c>
      <c r="AA104" s="50" t="s">
        <v>1867</v>
      </c>
      <c r="AB104" s="50">
        <v>2707503</v>
      </c>
      <c r="AC104" s="51"/>
      <c r="AD104" s="51"/>
      <c r="AF104" s="62" t="str">
        <f t="shared" si="32"/>
        <v>ES</v>
      </c>
      <c r="AH104" s="66" t="str">
        <f t="shared" si="28"/>
        <v>ALPorto Real do Colégio</v>
      </c>
      <c r="AI104" s="50">
        <v>2707503</v>
      </c>
    </row>
    <row r="105" spans="1:35" s="66" customFormat="1" ht="19.5" customHeight="1">
      <c r="A105" s="101" t="str">
        <f>Controles!$B$2</f>
        <v>ES</v>
      </c>
      <c r="B105" s="101">
        <f>Controles!$C$2</f>
        <v>7</v>
      </c>
      <c r="C105" s="61" t="s">
        <v>1</v>
      </c>
      <c r="D105" s="62"/>
      <c r="E105" s="61" t="e">
        <f t="shared" si="31"/>
        <v>#N/A</v>
      </c>
      <c r="F105" s="90"/>
      <c r="G105" s="90"/>
      <c r="H105" s="62"/>
      <c r="I105" s="62"/>
      <c r="J105" s="61">
        <f t="shared" si="30"/>
        <v>0</v>
      </c>
      <c r="K105" s="62"/>
      <c r="L105" s="62"/>
      <c r="M105" s="62"/>
      <c r="N105" s="62"/>
      <c r="O105" s="61">
        <f t="shared" si="29"/>
        <v>0</v>
      </c>
      <c r="P105" s="61">
        <f t="shared" si="20"/>
        <v>0</v>
      </c>
      <c r="Q105" s="61">
        <f t="shared" si="21"/>
        <v>0</v>
      </c>
      <c r="R105" s="65">
        <f t="shared" si="22"/>
        <v>0</v>
      </c>
      <c r="S105" s="61">
        <f t="shared" si="23"/>
        <v>0</v>
      </c>
      <c r="T105" s="61">
        <f t="shared" si="24"/>
        <v>0</v>
      </c>
      <c r="U105" s="61">
        <f t="shared" si="25"/>
        <v>0</v>
      </c>
      <c r="V105" s="61">
        <f t="shared" si="26"/>
        <v>0</v>
      </c>
      <c r="W105" s="61" t="str">
        <f t="shared" si="27"/>
        <v>NÃO</v>
      </c>
      <c r="Y105" s="66">
        <f t="shared" si="18"/>
        <v>0</v>
      </c>
      <c r="Z105" s="50" t="s">
        <v>32</v>
      </c>
      <c r="AA105" s="50" t="s">
        <v>1884</v>
      </c>
      <c r="AB105" s="50">
        <v>2707602</v>
      </c>
      <c r="AC105" s="51"/>
      <c r="AD105" s="51"/>
      <c r="AF105" s="62" t="str">
        <f t="shared" si="32"/>
        <v>ES</v>
      </c>
      <c r="AH105" s="66" t="str">
        <f t="shared" si="28"/>
        <v>ALQuebrangulo</v>
      </c>
      <c r="AI105" s="50">
        <v>2707602</v>
      </c>
    </row>
    <row r="106" spans="1:35" s="66" customFormat="1" ht="19.5" customHeight="1">
      <c r="A106" s="101" t="str">
        <f>Controles!$B$2</f>
        <v>ES</v>
      </c>
      <c r="B106" s="101">
        <f>Controles!$C$2</f>
        <v>7</v>
      </c>
      <c r="C106" s="61" t="s">
        <v>1</v>
      </c>
      <c r="D106" s="62"/>
      <c r="E106" s="61" t="e">
        <f t="shared" si="31"/>
        <v>#N/A</v>
      </c>
      <c r="F106" s="90"/>
      <c r="G106" s="90"/>
      <c r="H106" s="62"/>
      <c r="I106" s="62"/>
      <c r="J106" s="61">
        <f t="shared" si="30"/>
        <v>0</v>
      </c>
      <c r="K106" s="62"/>
      <c r="L106" s="62"/>
      <c r="M106" s="62"/>
      <c r="N106" s="62"/>
      <c r="O106" s="61">
        <f t="shared" si="29"/>
        <v>0</v>
      </c>
      <c r="P106" s="61">
        <f t="shared" si="20"/>
        <v>0</v>
      </c>
      <c r="Q106" s="61">
        <f t="shared" si="21"/>
        <v>0</v>
      </c>
      <c r="R106" s="65">
        <f t="shared" si="22"/>
        <v>0</v>
      </c>
      <c r="S106" s="61">
        <f t="shared" si="23"/>
        <v>0</v>
      </c>
      <c r="T106" s="61">
        <f t="shared" si="24"/>
        <v>0</v>
      </c>
      <c r="U106" s="61">
        <f t="shared" si="25"/>
        <v>0</v>
      </c>
      <c r="V106" s="61">
        <f t="shared" si="26"/>
        <v>0</v>
      </c>
      <c r="W106" s="61" t="str">
        <f t="shared" si="27"/>
        <v>NÃO</v>
      </c>
      <c r="Y106" s="66">
        <f t="shared" si="18"/>
        <v>0</v>
      </c>
      <c r="Z106" s="50" t="s">
        <v>32</v>
      </c>
      <c r="AA106" s="50" t="s">
        <v>1901</v>
      </c>
      <c r="AB106" s="50">
        <v>2707701</v>
      </c>
      <c r="AC106" s="51"/>
      <c r="AD106" s="51"/>
      <c r="AF106" s="62" t="str">
        <f t="shared" si="32"/>
        <v>ES</v>
      </c>
      <c r="AH106" s="66" t="str">
        <f t="shared" si="28"/>
        <v>ALRio Largo</v>
      </c>
      <c r="AI106" s="50">
        <v>2707701</v>
      </c>
    </row>
    <row r="107" spans="1:35" s="66" customFormat="1" ht="19.5" customHeight="1">
      <c r="A107" s="101" t="str">
        <f>Controles!$B$2</f>
        <v>ES</v>
      </c>
      <c r="B107" s="101">
        <f>Controles!$C$2</f>
        <v>7</v>
      </c>
      <c r="C107" s="61" t="s">
        <v>1</v>
      </c>
      <c r="D107" s="62"/>
      <c r="E107" s="61" t="e">
        <f t="shared" si="31"/>
        <v>#N/A</v>
      </c>
      <c r="F107" s="90"/>
      <c r="G107" s="90"/>
      <c r="H107" s="62"/>
      <c r="I107" s="62"/>
      <c r="J107" s="61">
        <f t="shared" si="30"/>
        <v>0</v>
      </c>
      <c r="K107" s="62"/>
      <c r="L107" s="62"/>
      <c r="M107" s="62"/>
      <c r="N107" s="62"/>
      <c r="O107" s="61">
        <f t="shared" si="29"/>
        <v>0</v>
      </c>
      <c r="P107" s="61">
        <f t="shared" si="20"/>
        <v>0</v>
      </c>
      <c r="Q107" s="61">
        <f t="shared" si="21"/>
        <v>0</v>
      </c>
      <c r="R107" s="65">
        <f t="shared" si="22"/>
        <v>0</v>
      </c>
      <c r="S107" s="61">
        <f t="shared" si="23"/>
        <v>0</v>
      </c>
      <c r="T107" s="61">
        <f t="shared" si="24"/>
        <v>0</v>
      </c>
      <c r="U107" s="61">
        <f t="shared" si="25"/>
        <v>0</v>
      </c>
      <c r="V107" s="61">
        <f t="shared" si="26"/>
        <v>0</v>
      </c>
      <c r="W107" s="61" t="str">
        <f t="shared" si="27"/>
        <v>NÃO</v>
      </c>
      <c r="Y107" s="66">
        <f t="shared" si="18"/>
        <v>0</v>
      </c>
      <c r="Z107" s="50" t="s">
        <v>32</v>
      </c>
      <c r="AA107" s="50" t="s">
        <v>1918</v>
      </c>
      <c r="AB107" s="50">
        <v>2707800</v>
      </c>
      <c r="AC107" s="51"/>
      <c r="AD107" s="51"/>
      <c r="AF107" s="62" t="str">
        <f t="shared" si="32"/>
        <v>ES</v>
      </c>
      <c r="AH107" s="66" t="str">
        <f t="shared" si="28"/>
        <v>ALRoteiro</v>
      </c>
      <c r="AI107" s="50">
        <v>2707800</v>
      </c>
    </row>
    <row r="108" spans="1:35" s="66" customFormat="1" ht="19.5" customHeight="1">
      <c r="A108" s="101" t="str">
        <f>Controles!$B$2</f>
        <v>ES</v>
      </c>
      <c r="B108" s="101">
        <f>Controles!$C$2</f>
        <v>7</v>
      </c>
      <c r="C108" s="61" t="s">
        <v>1</v>
      </c>
      <c r="D108" s="62"/>
      <c r="E108" s="61" t="e">
        <f t="shared" si="31"/>
        <v>#N/A</v>
      </c>
      <c r="F108" s="90"/>
      <c r="G108" s="90"/>
      <c r="H108" s="62"/>
      <c r="I108" s="62"/>
      <c r="J108" s="61">
        <f t="shared" si="30"/>
        <v>0</v>
      </c>
      <c r="K108" s="62"/>
      <c r="L108" s="62"/>
      <c r="M108" s="62"/>
      <c r="N108" s="62"/>
      <c r="O108" s="61">
        <f t="shared" si="29"/>
        <v>0</v>
      </c>
      <c r="P108" s="61">
        <f t="shared" si="20"/>
        <v>0</v>
      </c>
      <c r="Q108" s="61">
        <f t="shared" si="21"/>
        <v>0</v>
      </c>
      <c r="R108" s="65">
        <f t="shared" si="22"/>
        <v>0</v>
      </c>
      <c r="S108" s="61">
        <f t="shared" si="23"/>
        <v>0</v>
      </c>
      <c r="T108" s="61">
        <f t="shared" si="24"/>
        <v>0</v>
      </c>
      <c r="U108" s="61">
        <f t="shared" si="25"/>
        <v>0</v>
      </c>
      <c r="V108" s="61">
        <f t="shared" si="26"/>
        <v>0</v>
      </c>
      <c r="W108" s="61" t="str">
        <f t="shared" si="27"/>
        <v>NÃO</v>
      </c>
      <c r="Y108" s="66">
        <f t="shared" si="18"/>
        <v>0</v>
      </c>
      <c r="Z108" s="50" t="s">
        <v>32</v>
      </c>
      <c r="AA108" s="50" t="s">
        <v>1935</v>
      </c>
      <c r="AB108" s="50">
        <v>2707909</v>
      </c>
      <c r="AC108" s="51"/>
      <c r="AD108" s="51"/>
      <c r="AF108" s="62" t="str">
        <f t="shared" si="32"/>
        <v>ES</v>
      </c>
      <c r="AH108" s="66" t="str">
        <f t="shared" si="28"/>
        <v>ALSanta Luzia do Norte</v>
      </c>
      <c r="AI108" s="50">
        <v>2707909</v>
      </c>
    </row>
    <row r="109" spans="1:35" s="66" customFormat="1" ht="19.5" customHeight="1">
      <c r="A109" s="101" t="str">
        <f>Controles!$B$2</f>
        <v>ES</v>
      </c>
      <c r="B109" s="101">
        <f>Controles!$C$2</f>
        <v>7</v>
      </c>
      <c r="C109" s="61" t="s">
        <v>1</v>
      </c>
      <c r="D109" s="62"/>
      <c r="E109" s="61" t="e">
        <f t="shared" si="31"/>
        <v>#N/A</v>
      </c>
      <c r="F109" s="90"/>
      <c r="G109" s="90"/>
      <c r="H109" s="62"/>
      <c r="I109" s="62"/>
      <c r="J109" s="61">
        <f t="shared" si="30"/>
        <v>0</v>
      </c>
      <c r="K109" s="62"/>
      <c r="L109" s="62"/>
      <c r="M109" s="62"/>
      <c r="N109" s="62"/>
      <c r="O109" s="61">
        <f t="shared" si="29"/>
        <v>0</v>
      </c>
      <c r="P109" s="61">
        <f t="shared" si="20"/>
        <v>0</v>
      </c>
      <c r="Q109" s="61">
        <f t="shared" si="21"/>
        <v>0</v>
      </c>
      <c r="R109" s="65">
        <f t="shared" si="22"/>
        <v>0</v>
      </c>
      <c r="S109" s="61">
        <f t="shared" si="23"/>
        <v>0</v>
      </c>
      <c r="T109" s="61">
        <f t="shared" si="24"/>
        <v>0</v>
      </c>
      <c r="U109" s="61">
        <f t="shared" si="25"/>
        <v>0</v>
      </c>
      <c r="V109" s="61">
        <f t="shared" si="26"/>
        <v>0</v>
      </c>
      <c r="W109" s="61" t="str">
        <f t="shared" si="27"/>
        <v>NÃO</v>
      </c>
      <c r="Y109" s="66">
        <f t="shared" si="18"/>
        <v>0</v>
      </c>
      <c r="Z109" s="50" t="s">
        <v>32</v>
      </c>
      <c r="AA109" s="50" t="s">
        <v>1951</v>
      </c>
      <c r="AB109" s="50">
        <v>2708006</v>
      </c>
      <c r="AC109" s="51"/>
      <c r="AD109" s="51"/>
      <c r="AF109" s="62" t="str">
        <f t="shared" si="32"/>
        <v>ES</v>
      </c>
      <c r="AH109" s="66" t="str">
        <f t="shared" si="28"/>
        <v>ALSantana do Ipanema</v>
      </c>
      <c r="AI109" s="50">
        <v>2708006</v>
      </c>
    </row>
    <row r="110" spans="1:35" s="66" customFormat="1" ht="19.5" customHeight="1">
      <c r="A110" s="101" t="str">
        <f>Controles!$B$2</f>
        <v>ES</v>
      </c>
      <c r="B110" s="101">
        <f>Controles!$C$2</f>
        <v>7</v>
      </c>
      <c r="C110" s="61" t="s">
        <v>1</v>
      </c>
      <c r="D110" s="62"/>
      <c r="E110" s="61" t="e">
        <f t="shared" si="31"/>
        <v>#N/A</v>
      </c>
      <c r="F110" s="90"/>
      <c r="G110" s="90"/>
      <c r="H110" s="62"/>
      <c r="I110" s="62"/>
      <c r="J110" s="61">
        <f t="shared" si="30"/>
        <v>0</v>
      </c>
      <c r="K110" s="62"/>
      <c r="L110" s="62"/>
      <c r="M110" s="62"/>
      <c r="N110" s="62"/>
      <c r="O110" s="61">
        <f t="shared" si="29"/>
        <v>0</v>
      </c>
      <c r="P110" s="61">
        <f t="shared" si="20"/>
        <v>0</v>
      </c>
      <c r="Q110" s="61">
        <f t="shared" si="21"/>
        <v>0</v>
      </c>
      <c r="R110" s="65">
        <f t="shared" si="22"/>
        <v>0</v>
      </c>
      <c r="S110" s="61">
        <f t="shared" si="23"/>
        <v>0</v>
      </c>
      <c r="T110" s="61">
        <f t="shared" si="24"/>
        <v>0</v>
      </c>
      <c r="U110" s="61">
        <f t="shared" si="25"/>
        <v>0</v>
      </c>
      <c r="V110" s="61">
        <f t="shared" si="26"/>
        <v>0</v>
      </c>
      <c r="W110" s="61" t="str">
        <f t="shared" si="27"/>
        <v>NÃO</v>
      </c>
      <c r="Y110" s="66">
        <f t="shared" si="18"/>
        <v>0</v>
      </c>
      <c r="Z110" s="50" t="s">
        <v>32</v>
      </c>
      <c r="AA110" s="50" t="s">
        <v>1968</v>
      </c>
      <c r="AB110" s="50">
        <v>2708105</v>
      </c>
      <c r="AC110" s="51"/>
      <c r="AD110" s="51"/>
      <c r="AF110" s="62" t="str">
        <f t="shared" si="32"/>
        <v>ES</v>
      </c>
      <c r="AH110" s="66" t="str">
        <f t="shared" si="28"/>
        <v>ALSantana do Mundaú</v>
      </c>
      <c r="AI110" s="50">
        <v>2708105</v>
      </c>
    </row>
    <row r="111" spans="1:35" s="66" customFormat="1" ht="19.5" customHeight="1">
      <c r="A111" s="101" t="str">
        <f>Controles!$B$2</f>
        <v>ES</v>
      </c>
      <c r="B111" s="101">
        <f>Controles!$C$2</f>
        <v>7</v>
      </c>
      <c r="C111" s="61" t="s">
        <v>1</v>
      </c>
      <c r="D111" s="62"/>
      <c r="E111" s="61" t="e">
        <f t="shared" si="31"/>
        <v>#N/A</v>
      </c>
      <c r="F111" s="90"/>
      <c r="G111" s="90"/>
      <c r="H111" s="62"/>
      <c r="I111" s="62"/>
      <c r="J111" s="61">
        <f t="shared" si="30"/>
        <v>0</v>
      </c>
      <c r="K111" s="62"/>
      <c r="L111" s="62"/>
      <c r="M111" s="62"/>
      <c r="N111" s="62"/>
      <c r="O111" s="61">
        <f t="shared" si="29"/>
        <v>0</v>
      </c>
      <c r="P111" s="61">
        <f t="shared" si="20"/>
        <v>0</v>
      </c>
      <c r="Q111" s="61">
        <f t="shared" si="21"/>
        <v>0</v>
      </c>
      <c r="R111" s="65">
        <f t="shared" si="22"/>
        <v>0</v>
      </c>
      <c r="S111" s="61">
        <f t="shared" si="23"/>
        <v>0</v>
      </c>
      <c r="T111" s="61">
        <f t="shared" si="24"/>
        <v>0</v>
      </c>
      <c r="U111" s="61">
        <f t="shared" si="25"/>
        <v>0</v>
      </c>
      <c r="V111" s="61">
        <f t="shared" si="26"/>
        <v>0</v>
      </c>
      <c r="W111" s="61" t="str">
        <f t="shared" si="27"/>
        <v>NÃO</v>
      </c>
      <c r="Y111" s="66">
        <f t="shared" si="18"/>
        <v>0</v>
      </c>
      <c r="Z111" s="50" t="s">
        <v>32</v>
      </c>
      <c r="AA111" s="50" t="s">
        <v>1986</v>
      </c>
      <c r="AB111" s="50">
        <v>2708204</v>
      </c>
      <c r="AC111" s="51"/>
      <c r="AD111" s="51"/>
      <c r="AF111" s="62" t="str">
        <f t="shared" si="32"/>
        <v>ES</v>
      </c>
      <c r="AH111" s="66" t="str">
        <f t="shared" si="28"/>
        <v>ALSão Brás</v>
      </c>
      <c r="AI111" s="50">
        <v>2708204</v>
      </c>
    </row>
    <row r="112" spans="1:35" s="66" customFormat="1" ht="19.5" customHeight="1">
      <c r="A112" s="101" t="str">
        <f>Controles!$B$2</f>
        <v>ES</v>
      </c>
      <c r="B112" s="101">
        <f>Controles!$C$2</f>
        <v>7</v>
      </c>
      <c r="C112" s="61" t="s">
        <v>1</v>
      </c>
      <c r="D112" s="62"/>
      <c r="E112" s="61" t="e">
        <f t="shared" si="31"/>
        <v>#N/A</v>
      </c>
      <c r="F112" s="90"/>
      <c r="G112" s="90"/>
      <c r="H112" s="62"/>
      <c r="I112" s="62"/>
      <c r="J112" s="61">
        <f t="shared" si="30"/>
        <v>0</v>
      </c>
      <c r="K112" s="62"/>
      <c r="L112" s="62"/>
      <c r="M112" s="62"/>
      <c r="N112" s="62"/>
      <c r="O112" s="61">
        <f t="shared" si="29"/>
        <v>0</v>
      </c>
      <c r="P112" s="61">
        <f t="shared" si="20"/>
        <v>0</v>
      </c>
      <c r="Q112" s="61">
        <f t="shared" si="21"/>
        <v>0</v>
      </c>
      <c r="R112" s="65">
        <f t="shared" si="22"/>
        <v>0</v>
      </c>
      <c r="S112" s="61">
        <f t="shared" si="23"/>
        <v>0</v>
      </c>
      <c r="T112" s="61">
        <f t="shared" si="24"/>
        <v>0</v>
      </c>
      <c r="U112" s="61">
        <f t="shared" si="25"/>
        <v>0</v>
      </c>
      <c r="V112" s="61">
        <f t="shared" si="26"/>
        <v>0</v>
      </c>
      <c r="W112" s="61" t="str">
        <f t="shared" si="27"/>
        <v>NÃO</v>
      </c>
      <c r="Y112" s="66">
        <f t="shared" si="18"/>
        <v>0</v>
      </c>
      <c r="Z112" s="50" t="s">
        <v>32</v>
      </c>
      <c r="AA112" s="50" t="s">
        <v>2003</v>
      </c>
      <c r="AB112" s="50">
        <v>2708303</v>
      </c>
      <c r="AC112" s="51"/>
      <c r="AD112" s="51"/>
      <c r="AF112" s="62" t="str">
        <f t="shared" si="32"/>
        <v>ES</v>
      </c>
      <c r="AH112" s="66" t="str">
        <f t="shared" si="28"/>
        <v>ALSão José da Laje</v>
      </c>
      <c r="AI112" s="50">
        <v>2708303</v>
      </c>
    </row>
    <row r="113" spans="1:35" s="66" customFormat="1" ht="19.5" customHeight="1">
      <c r="A113" s="101" t="str">
        <f>Controles!$B$2</f>
        <v>ES</v>
      </c>
      <c r="B113" s="101">
        <f>Controles!$C$2</f>
        <v>7</v>
      </c>
      <c r="C113" s="61" t="s">
        <v>1</v>
      </c>
      <c r="D113" s="62"/>
      <c r="E113" s="61" t="e">
        <f t="shared" si="31"/>
        <v>#N/A</v>
      </c>
      <c r="F113" s="90"/>
      <c r="G113" s="90"/>
      <c r="H113" s="62"/>
      <c r="I113" s="62"/>
      <c r="J113" s="61">
        <f t="shared" si="30"/>
        <v>0</v>
      </c>
      <c r="K113" s="62"/>
      <c r="L113" s="62"/>
      <c r="M113" s="62"/>
      <c r="N113" s="62"/>
      <c r="O113" s="61">
        <f t="shared" si="29"/>
        <v>0</v>
      </c>
      <c r="P113" s="61">
        <f t="shared" si="20"/>
        <v>0</v>
      </c>
      <c r="Q113" s="61">
        <f t="shared" si="21"/>
        <v>0</v>
      </c>
      <c r="R113" s="65">
        <f t="shared" si="22"/>
        <v>0</v>
      </c>
      <c r="S113" s="61">
        <f t="shared" si="23"/>
        <v>0</v>
      </c>
      <c r="T113" s="61">
        <f t="shared" si="24"/>
        <v>0</v>
      </c>
      <c r="U113" s="61">
        <f t="shared" si="25"/>
        <v>0</v>
      </c>
      <c r="V113" s="61">
        <f t="shared" si="26"/>
        <v>0</v>
      </c>
      <c r="W113" s="61" t="str">
        <f t="shared" si="27"/>
        <v>NÃO</v>
      </c>
      <c r="Y113" s="66">
        <f t="shared" si="18"/>
        <v>0</v>
      </c>
      <c r="Z113" s="50" t="s">
        <v>32</v>
      </c>
      <c r="AA113" s="50" t="s">
        <v>2021</v>
      </c>
      <c r="AB113" s="50">
        <v>2708402</v>
      </c>
      <c r="AC113" s="51"/>
      <c r="AD113" s="51"/>
      <c r="AF113" s="62" t="str">
        <f t="shared" si="32"/>
        <v>ES</v>
      </c>
      <c r="AH113" s="66" t="str">
        <f t="shared" si="28"/>
        <v>ALSão José da Tapera</v>
      </c>
      <c r="AI113" s="50">
        <v>2708402</v>
      </c>
    </row>
    <row r="114" spans="1:35" s="66" customFormat="1" ht="19.5" customHeight="1">
      <c r="A114" s="101" t="str">
        <f>Controles!$B$2</f>
        <v>ES</v>
      </c>
      <c r="B114" s="101">
        <f>Controles!$C$2</f>
        <v>7</v>
      </c>
      <c r="C114" s="61" t="s">
        <v>1</v>
      </c>
      <c r="D114" s="62"/>
      <c r="E114" s="61" t="e">
        <f t="shared" si="31"/>
        <v>#N/A</v>
      </c>
      <c r="F114" s="90"/>
      <c r="G114" s="90"/>
      <c r="H114" s="62"/>
      <c r="I114" s="62"/>
      <c r="J114" s="61">
        <f t="shared" si="30"/>
        <v>0</v>
      </c>
      <c r="K114" s="62"/>
      <c r="L114" s="62"/>
      <c r="M114" s="62"/>
      <c r="N114" s="62"/>
      <c r="O114" s="61">
        <f t="shared" si="29"/>
        <v>0</v>
      </c>
      <c r="P114" s="61">
        <f t="shared" si="20"/>
        <v>0</v>
      </c>
      <c r="Q114" s="61">
        <f t="shared" si="21"/>
        <v>0</v>
      </c>
      <c r="R114" s="65">
        <f t="shared" si="22"/>
        <v>0</v>
      </c>
      <c r="S114" s="61">
        <f t="shared" si="23"/>
        <v>0</v>
      </c>
      <c r="T114" s="61">
        <f t="shared" si="24"/>
        <v>0</v>
      </c>
      <c r="U114" s="61">
        <f t="shared" si="25"/>
        <v>0</v>
      </c>
      <c r="V114" s="61">
        <f t="shared" si="26"/>
        <v>0</v>
      </c>
      <c r="W114" s="61" t="str">
        <f t="shared" si="27"/>
        <v>NÃO</v>
      </c>
      <c r="Y114" s="66">
        <f t="shared" si="18"/>
        <v>0</v>
      </c>
      <c r="Z114" s="50" t="s">
        <v>32</v>
      </c>
      <c r="AA114" s="50" t="s">
        <v>2039</v>
      </c>
      <c r="AB114" s="50">
        <v>2708501</v>
      </c>
      <c r="AC114" s="51"/>
      <c r="AD114" s="51"/>
      <c r="AF114" s="62" t="str">
        <f t="shared" si="32"/>
        <v>ES</v>
      </c>
      <c r="AH114" s="66" t="str">
        <f t="shared" si="28"/>
        <v>ALSão Luís do Quitunde</v>
      </c>
      <c r="AI114" s="50">
        <v>2708501</v>
      </c>
    </row>
    <row r="115" spans="1:35" s="66" customFormat="1" ht="19.5" customHeight="1">
      <c r="A115" s="101" t="str">
        <f>Controles!$B$2</f>
        <v>ES</v>
      </c>
      <c r="B115" s="101">
        <f>Controles!$C$2</f>
        <v>7</v>
      </c>
      <c r="C115" s="61" t="s">
        <v>1</v>
      </c>
      <c r="D115" s="62"/>
      <c r="E115" s="61" t="e">
        <f t="shared" si="31"/>
        <v>#N/A</v>
      </c>
      <c r="F115" s="90"/>
      <c r="G115" s="90"/>
      <c r="H115" s="62"/>
      <c r="I115" s="62"/>
      <c r="J115" s="61">
        <f t="shared" si="30"/>
        <v>0</v>
      </c>
      <c r="K115" s="62"/>
      <c r="L115" s="62"/>
      <c r="M115" s="62"/>
      <c r="N115" s="62"/>
      <c r="O115" s="61">
        <f t="shared" si="29"/>
        <v>0</v>
      </c>
      <c r="P115" s="61">
        <f t="shared" si="20"/>
        <v>0</v>
      </c>
      <c r="Q115" s="61">
        <f t="shared" si="21"/>
        <v>0</v>
      </c>
      <c r="R115" s="65">
        <f t="shared" si="22"/>
        <v>0</v>
      </c>
      <c r="S115" s="61">
        <f t="shared" si="23"/>
        <v>0</v>
      </c>
      <c r="T115" s="61">
        <f t="shared" si="24"/>
        <v>0</v>
      </c>
      <c r="U115" s="61">
        <f t="shared" si="25"/>
        <v>0</v>
      </c>
      <c r="V115" s="61">
        <f t="shared" si="26"/>
        <v>0</v>
      </c>
      <c r="W115" s="61" t="str">
        <f t="shared" si="27"/>
        <v>NÃO</v>
      </c>
      <c r="Y115" s="66">
        <f t="shared" si="18"/>
        <v>0</v>
      </c>
      <c r="Z115" s="50" t="s">
        <v>32</v>
      </c>
      <c r="AA115" s="50" t="s">
        <v>2057</v>
      </c>
      <c r="AB115" s="50">
        <v>2708600</v>
      </c>
      <c r="AC115" s="51"/>
      <c r="AD115" s="51"/>
      <c r="AF115" s="62" t="str">
        <f t="shared" si="32"/>
        <v>ES</v>
      </c>
      <c r="AH115" s="66" t="str">
        <f t="shared" si="28"/>
        <v>ALSão Miguel dos Campos</v>
      </c>
      <c r="AI115" s="50">
        <v>2708600</v>
      </c>
    </row>
    <row r="116" spans="1:35" s="66" customFormat="1" ht="19.5" customHeight="1">
      <c r="A116" s="101" t="str">
        <f>Controles!$B$2</f>
        <v>ES</v>
      </c>
      <c r="B116" s="101">
        <f>Controles!$C$2</f>
        <v>7</v>
      </c>
      <c r="C116" s="61" t="s">
        <v>1</v>
      </c>
      <c r="D116" s="62"/>
      <c r="E116" s="61" t="e">
        <f t="shared" si="31"/>
        <v>#N/A</v>
      </c>
      <c r="F116" s="90"/>
      <c r="G116" s="90"/>
      <c r="H116" s="62"/>
      <c r="I116" s="62"/>
      <c r="J116" s="61">
        <f t="shared" si="30"/>
        <v>0</v>
      </c>
      <c r="K116" s="62"/>
      <c r="L116" s="62"/>
      <c r="M116" s="62"/>
      <c r="N116" s="62"/>
      <c r="O116" s="61">
        <f t="shared" si="29"/>
        <v>0</v>
      </c>
      <c r="P116" s="61">
        <f t="shared" si="20"/>
        <v>0</v>
      </c>
      <c r="Q116" s="61">
        <f t="shared" si="21"/>
        <v>0</v>
      </c>
      <c r="R116" s="65">
        <f t="shared" si="22"/>
        <v>0</v>
      </c>
      <c r="S116" s="61">
        <f t="shared" si="23"/>
        <v>0</v>
      </c>
      <c r="T116" s="61">
        <f t="shared" si="24"/>
        <v>0</v>
      </c>
      <c r="U116" s="61">
        <f t="shared" si="25"/>
        <v>0</v>
      </c>
      <c r="V116" s="61">
        <f t="shared" si="26"/>
        <v>0</v>
      </c>
      <c r="W116" s="61" t="str">
        <f t="shared" si="27"/>
        <v>NÃO</v>
      </c>
      <c r="Y116" s="66">
        <f t="shared" si="18"/>
        <v>0</v>
      </c>
      <c r="Z116" s="50" t="s">
        <v>32</v>
      </c>
      <c r="AA116" s="50" t="s">
        <v>2074</v>
      </c>
      <c r="AB116" s="50">
        <v>2708709</v>
      </c>
      <c r="AC116" s="51"/>
      <c r="AD116" s="51"/>
      <c r="AF116" s="62" t="str">
        <f t="shared" si="32"/>
        <v>ES</v>
      </c>
      <c r="AH116" s="66" t="str">
        <f t="shared" si="28"/>
        <v>ALSão Miguel dos Milagres</v>
      </c>
      <c r="AI116" s="50">
        <v>2708709</v>
      </c>
    </row>
    <row r="117" spans="1:35" s="66" customFormat="1" ht="19.5" customHeight="1">
      <c r="A117" s="101" t="str">
        <f>Controles!$B$2</f>
        <v>ES</v>
      </c>
      <c r="B117" s="101">
        <f>Controles!$C$2</f>
        <v>7</v>
      </c>
      <c r="C117" s="61" t="s">
        <v>1</v>
      </c>
      <c r="D117" s="62"/>
      <c r="E117" s="61" t="e">
        <f t="shared" si="31"/>
        <v>#N/A</v>
      </c>
      <c r="F117" s="90"/>
      <c r="G117" s="90"/>
      <c r="H117" s="62"/>
      <c r="I117" s="62"/>
      <c r="J117" s="61">
        <f t="shared" si="30"/>
        <v>0</v>
      </c>
      <c r="K117" s="62"/>
      <c r="L117" s="62"/>
      <c r="M117" s="62"/>
      <c r="N117" s="62"/>
      <c r="O117" s="61">
        <f t="shared" si="29"/>
        <v>0</v>
      </c>
      <c r="P117" s="61">
        <f t="shared" si="20"/>
        <v>0</v>
      </c>
      <c r="Q117" s="61">
        <f t="shared" si="21"/>
        <v>0</v>
      </c>
      <c r="R117" s="65">
        <f t="shared" si="22"/>
        <v>0</v>
      </c>
      <c r="S117" s="61">
        <f t="shared" si="23"/>
        <v>0</v>
      </c>
      <c r="T117" s="61">
        <f t="shared" si="24"/>
        <v>0</v>
      </c>
      <c r="U117" s="61">
        <f t="shared" si="25"/>
        <v>0</v>
      </c>
      <c r="V117" s="61">
        <f t="shared" si="26"/>
        <v>0</v>
      </c>
      <c r="W117" s="61" t="str">
        <f t="shared" si="27"/>
        <v>NÃO</v>
      </c>
      <c r="Y117" s="66">
        <f t="shared" si="18"/>
        <v>0</v>
      </c>
      <c r="Z117" s="50" t="s">
        <v>32</v>
      </c>
      <c r="AA117" s="50" t="s">
        <v>2090</v>
      </c>
      <c r="AB117" s="50">
        <v>2708808</v>
      </c>
      <c r="AC117" s="51"/>
      <c r="AD117" s="51"/>
      <c r="AF117" s="62" t="str">
        <f t="shared" si="32"/>
        <v>ES</v>
      </c>
      <c r="AH117" s="66" t="str">
        <f t="shared" si="28"/>
        <v>ALSão Sebastião</v>
      </c>
      <c r="AI117" s="50">
        <v>2708808</v>
      </c>
    </row>
    <row r="118" spans="1:35" s="66" customFormat="1" ht="19.5" customHeight="1">
      <c r="A118" s="101" t="str">
        <f>Controles!$B$2</f>
        <v>ES</v>
      </c>
      <c r="B118" s="101">
        <f>Controles!$C$2</f>
        <v>7</v>
      </c>
      <c r="C118" s="61" t="s">
        <v>1</v>
      </c>
      <c r="D118" s="62"/>
      <c r="E118" s="61" t="e">
        <f t="shared" si="31"/>
        <v>#N/A</v>
      </c>
      <c r="F118" s="90"/>
      <c r="G118" s="90"/>
      <c r="H118" s="62"/>
      <c r="I118" s="62"/>
      <c r="J118" s="61">
        <f t="shared" si="30"/>
        <v>0</v>
      </c>
      <c r="K118" s="62"/>
      <c r="L118" s="62"/>
      <c r="M118" s="62"/>
      <c r="N118" s="62"/>
      <c r="O118" s="61">
        <f t="shared" si="29"/>
        <v>0</v>
      </c>
      <c r="P118" s="61">
        <f t="shared" si="20"/>
        <v>0</v>
      </c>
      <c r="Q118" s="61">
        <f t="shared" si="21"/>
        <v>0</v>
      </c>
      <c r="R118" s="65">
        <f t="shared" si="22"/>
        <v>0</v>
      </c>
      <c r="S118" s="61">
        <f t="shared" si="23"/>
        <v>0</v>
      </c>
      <c r="T118" s="61">
        <f t="shared" si="24"/>
        <v>0</v>
      </c>
      <c r="U118" s="61">
        <f t="shared" si="25"/>
        <v>0</v>
      </c>
      <c r="V118" s="61">
        <f t="shared" si="26"/>
        <v>0</v>
      </c>
      <c r="W118" s="61" t="str">
        <f t="shared" si="27"/>
        <v>NÃO</v>
      </c>
      <c r="Y118" s="66">
        <f t="shared" si="18"/>
        <v>0</v>
      </c>
      <c r="Z118" s="50" t="s">
        <v>32</v>
      </c>
      <c r="AA118" s="50" t="s">
        <v>2106</v>
      </c>
      <c r="AB118" s="50">
        <v>2708907</v>
      </c>
      <c r="AC118" s="51"/>
      <c r="AD118" s="51"/>
      <c r="AF118" s="62" t="str">
        <f t="shared" si="32"/>
        <v>ES</v>
      </c>
      <c r="AH118" s="66" t="str">
        <f t="shared" si="28"/>
        <v>ALSatuba</v>
      </c>
      <c r="AI118" s="50">
        <v>2708907</v>
      </c>
    </row>
    <row r="119" spans="1:35" s="66" customFormat="1" ht="19.5" customHeight="1">
      <c r="A119" s="101" t="str">
        <f>Controles!$B$2</f>
        <v>ES</v>
      </c>
      <c r="B119" s="101">
        <f>Controles!$C$2</f>
        <v>7</v>
      </c>
      <c r="C119" s="61" t="s">
        <v>1</v>
      </c>
      <c r="D119" s="62"/>
      <c r="E119" s="61" t="e">
        <f t="shared" si="31"/>
        <v>#N/A</v>
      </c>
      <c r="F119" s="90"/>
      <c r="G119" s="90"/>
      <c r="H119" s="62"/>
      <c r="I119" s="62"/>
      <c r="J119" s="61">
        <f t="shared" si="30"/>
        <v>0</v>
      </c>
      <c r="K119" s="62"/>
      <c r="L119" s="62"/>
      <c r="M119" s="62"/>
      <c r="N119" s="62"/>
      <c r="O119" s="61">
        <f t="shared" si="29"/>
        <v>0</v>
      </c>
      <c r="P119" s="61">
        <f t="shared" si="20"/>
        <v>0</v>
      </c>
      <c r="Q119" s="61">
        <f t="shared" si="21"/>
        <v>0</v>
      </c>
      <c r="R119" s="65">
        <f t="shared" si="22"/>
        <v>0</v>
      </c>
      <c r="S119" s="61">
        <f t="shared" si="23"/>
        <v>0</v>
      </c>
      <c r="T119" s="61">
        <f t="shared" si="24"/>
        <v>0</v>
      </c>
      <c r="U119" s="61">
        <f t="shared" si="25"/>
        <v>0</v>
      </c>
      <c r="V119" s="61">
        <f t="shared" si="26"/>
        <v>0</v>
      </c>
      <c r="W119" s="61" t="str">
        <f t="shared" si="27"/>
        <v>NÃO</v>
      </c>
      <c r="Y119" s="66">
        <f t="shared" si="18"/>
        <v>0</v>
      </c>
      <c r="Z119" s="50" t="s">
        <v>32</v>
      </c>
      <c r="AA119" s="50" t="s">
        <v>2122</v>
      </c>
      <c r="AB119" s="50">
        <v>2708956</v>
      </c>
      <c r="AC119" s="51"/>
      <c r="AD119" s="51"/>
      <c r="AF119" s="62" t="str">
        <f t="shared" si="32"/>
        <v>ES</v>
      </c>
      <c r="AH119" s="66" t="str">
        <f t="shared" si="28"/>
        <v>ALSenador Rui Palmeira</v>
      </c>
      <c r="AI119" s="50">
        <v>2708956</v>
      </c>
    </row>
    <row r="120" spans="1:35" s="66" customFormat="1" ht="19.5" customHeight="1">
      <c r="A120" s="101" t="str">
        <f>Controles!$B$2</f>
        <v>ES</v>
      </c>
      <c r="B120" s="101">
        <f>Controles!$C$2</f>
        <v>7</v>
      </c>
      <c r="C120" s="61" t="s">
        <v>1</v>
      </c>
      <c r="D120" s="62"/>
      <c r="E120" s="61" t="e">
        <f t="shared" si="31"/>
        <v>#N/A</v>
      </c>
      <c r="F120" s="90"/>
      <c r="G120" s="90"/>
      <c r="H120" s="62"/>
      <c r="I120" s="62"/>
      <c r="J120" s="61">
        <f t="shared" si="30"/>
        <v>0</v>
      </c>
      <c r="K120" s="62"/>
      <c r="L120" s="62"/>
      <c r="M120" s="62"/>
      <c r="N120" s="62"/>
      <c r="O120" s="61">
        <f t="shared" si="29"/>
        <v>0</v>
      </c>
      <c r="P120" s="61">
        <f t="shared" si="20"/>
        <v>0</v>
      </c>
      <c r="Q120" s="61">
        <f t="shared" si="21"/>
        <v>0</v>
      </c>
      <c r="R120" s="65">
        <f t="shared" si="22"/>
        <v>0</v>
      </c>
      <c r="S120" s="61">
        <f t="shared" si="23"/>
        <v>0</v>
      </c>
      <c r="T120" s="61">
        <f t="shared" si="24"/>
        <v>0</v>
      </c>
      <c r="U120" s="61">
        <f t="shared" si="25"/>
        <v>0</v>
      </c>
      <c r="V120" s="61">
        <f t="shared" si="26"/>
        <v>0</v>
      </c>
      <c r="W120" s="61" t="str">
        <f t="shared" si="27"/>
        <v>NÃO</v>
      </c>
      <c r="Y120" s="66">
        <f t="shared" si="18"/>
        <v>0</v>
      </c>
      <c r="Z120" s="50" t="s">
        <v>32</v>
      </c>
      <c r="AA120" s="50" t="s">
        <v>2138</v>
      </c>
      <c r="AB120" s="50">
        <v>2709004</v>
      </c>
      <c r="AC120" s="51"/>
      <c r="AD120" s="51"/>
      <c r="AF120" s="62" t="str">
        <f t="shared" si="32"/>
        <v>ES</v>
      </c>
      <c r="AH120" s="66" t="str">
        <f t="shared" si="28"/>
        <v>ALTanque d'Arca</v>
      </c>
      <c r="AI120" s="50">
        <v>2709004</v>
      </c>
    </row>
    <row r="121" spans="1:35" s="66" customFormat="1" ht="19.5" customHeight="1">
      <c r="A121" s="101" t="str">
        <f>Controles!$B$2</f>
        <v>ES</v>
      </c>
      <c r="B121" s="101">
        <f>Controles!$C$2</f>
        <v>7</v>
      </c>
      <c r="C121" s="61" t="s">
        <v>1</v>
      </c>
      <c r="D121" s="62"/>
      <c r="E121" s="61" t="e">
        <f t="shared" si="31"/>
        <v>#N/A</v>
      </c>
      <c r="F121" s="90"/>
      <c r="G121" s="90"/>
      <c r="H121" s="62"/>
      <c r="I121" s="62"/>
      <c r="J121" s="61">
        <f t="shared" si="30"/>
        <v>0</v>
      </c>
      <c r="K121" s="62"/>
      <c r="L121" s="62"/>
      <c r="M121" s="62"/>
      <c r="N121" s="62"/>
      <c r="O121" s="61">
        <f t="shared" si="29"/>
        <v>0</v>
      </c>
      <c r="P121" s="61">
        <f t="shared" si="20"/>
        <v>0</v>
      </c>
      <c r="Q121" s="61">
        <f t="shared" si="21"/>
        <v>0</v>
      </c>
      <c r="R121" s="65">
        <f t="shared" si="22"/>
        <v>0</v>
      </c>
      <c r="S121" s="61">
        <f t="shared" si="23"/>
        <v>0</v>
      </c>
      <c r="T121" s="61">
        <f t="shared" si="24"/>
        <v>0</v>
      </c>
      <c r="U121" s="61">
        <f t="shared" si="25"/>
        <v>0</v>
      </c>
      <c r="V121" s="61">
        <f t="shared" si="26"/>
        <v>0</v>
      </c>
      <c r="W121" s="61" t="str">
        <f t="shared" si="27"/>
        <v>NÃO</v>
      </c>
      <c r="Y121" s="66">
        <f t="shared" si="18"/>
        <v>0</v>
      </c>
      <c r="Z121" s="50" t="s">
        <v>32</v>
      </c>
      <c r="AA121" s="50" t="s">
        <v>2154</v>
      </c>
      <c r="AB121" s="50">
        <v>2709103</v>
      </c>
      <c r="AC121" s="51"/>
      <c r="AD121" s="51"/>
      <c r="AF121" s="62" t="str">
        <f t="shared" si="32"/>
        <v>ES</v>
      </c>
      <c r="AH121" s="66" t="str">
        <f t="shared" si="28"/>
        <v>ALTaquarana</v>
      </c>
      <c r="AI121" s="50">
        <v>2709103</v>
      </c>
    </row>
    <row r="122" spans="1:35" s="66" customFormat="1" ht="19.5" customHeight="1">
      <c r="A122" s="101" t="str">
        <f>Controles!$B$2</f>
        <v>ES</v>
      </c>
      <c r="B122" s="101">
        <f>Controles!$C$2</f>
        <v>7</v>
      </c>
      <c r="C122" s="61" t="s">
        <v>1</v>
      </c>
      <c r="D122" s="62"/>
      <c r="E122" s="61" t="e">
        <f t="shared" si="31"/>
        <v>#N/A</v>
      </c>
      <c r="F122" s="90"/>
      <c r="G122" s="90"/>
      <c r="H122" s="62"/>
      <c r="I122" s="62"/>
      <c r="J122" s="61">
        <f t="shared" si="30"/>
        <v>0</v>
      </c>
      <c r="K122" s="62"/>
      <c r="L122" s="62"/>
      <c r="M122" s="62"/>
      <c r="N122" s="62"/>
      <c r="O122" s="61">
        <f t="shared" si="29"/>
        <v>0</v>
      </c>
      <c r="P122" s="61">
        <f t="shared" si="20"/>
        <v>0</v>
      </c>
      <c r="Q122" s="61">
        <f t="shared" si="21"/>
        <v>0</v>
      </c>
      <c r="R122" s="65">
        <f t="shared" si="22"/>
        <v>0</v>
      </c>
      <c r="S122" s="61">
        <f t="shared" si="23"/>
        <v>0</v>
      </c>
      <c r="T122" s="61">
        <f t="shared" si="24"/>
        <v>0</v>
      </c>
      <c r="U122" s="61">
        <f t="shared" si="25"/>
        <v>0</v>
      </c>
      <c r="V122" s="61">
        <f t="shared" si="26"/>
        <v>0</v>
      </c>
      <c r="W122" s="61" t="str">
        <f t="shared" si="27"/>
        <v>NÃO</v>
      </c>
      <c r="Y122" s="66">
        <f t="shared" si="18"/>
        <v>0</v>
      </c>
      <c r="Z122" s="50" t="s">
        <v>32</v>
      </c>
      <c r="AA122" s="50" t="s">
        <v>2171</v>
      </c>
      <c r="AB122" s="50">
        <v>2709152</v>
      </c>
      <c r="AC122" s="51"/>
      <c r="AD122" s="51"/>
      <c r="AF122" s="62" t="str">
        <f t="shared" si="32"/>
        <v>ES</v>
      </c>
      <c r="AH122" s="66" t="str">
        <f t="shared" si="28"/>
        <v>ALTeotônio Vilela</v>
      </c>
      <c r="AI122" s="50">
        <v>2709152</v>
      </c>
    </row>
    <row r="123" spans="1:35" s="66" customFormat="1" ht="19.5" customHeight="1">
      <c r="A123" s="101" t="str">
        <f>Controles!$B$2</f>
        <v>ES</v>
      </c>
      <c r="B123" s="101">
        <f>Controles!$C$2</f>
        <v>7</v>
      </c>
      <c r="C123" s="61" t="s">
        <v>1</v>
      </c>
      <c r="D123" s="62"/>
      <c r="E123" s="61" t="e">
        <f t="shared" si="31"/>
        <v>#N/A</v>
      </c>
      <c r="F123" s="90"/>
      <c r="G123" s="90"/>
      <c r="H123" s="62"/>
      <c r="I123" s="62"/>
      <c r="J123" s="61">
        <f t="shared" si="30"/>
        <v>0</v>
      </c>
      <c r="K123" s="62"/>
      <c r="L123" s="62"/>
      <c r="M123" s="62"/>
      <c r="N123" s="62"/>
      <c r="O123" s="61">
        <f t="shared" si="29"/>
        <v>0</v>
      </c>
      <c r="P123" s="61">
        <f t="shared" si="20"/>
        <v>0</v>
      </c>
      <c r="Q123" s="61">
        <f t="shared" si="21"/>
        <v>0</v>
      </c>
      <c r="R123" s="65">
        <f t="shared" si="22"/>
        <v>0</v>
      </c>
      <c r="S123" s="61">
        <f t="shared" si="23"/>
        <v>0</v>
      </c>
      <c r="T123" s="61">
        <f t="shared" si="24"/>
        <v>0</v>
      </c>
      <c r="U123" s="61">
        <f t="shared" si="25"/>
        <v>0</v>
      </c>
      <c r="V123" s="61">
        <f t="shared" si="26"/>
        <v>0</v>
      </c>
      <c r="W123" s="61" t="str">
        <f t="shared" si="27"/>
        <v>NÃO</v>
      </c>
      <c r="Y123" s="66">
        <f t="shared" si="18"/>
        <v>0</v>
      </c>
      <c r="Z123" s="50" t="s">
        <v>32</v>
      </c>
      <c r="AA123" s="50" t="s">
        <v>2188</v>
      </c>
      <c r="AB123" s="50">
        <v>2709202</v>
      </c>
      <c r="AC123" s="51"/>
      <c r="AD123" s="51"/>
      <c r="AF123" s="62" t="str">
        <f t="shared" si="32"/>
        <v>ES</v>
      </c>
      <c r="AH123" s="66" t="str">
        <f t="shared" si="28"/>
        <v>ALTraipu</v>
      </c>
      <c r="AI123" s="50">
        <v>2709202</v>
      </c>
    </row>
    <row r="124" spans="1:35" s="66" customFormat="1" ht="19.5" customHeight="1">
      <c r="A124" s="101" t="str">
        <f>Controles!$B$2</f>
        <v>ES</v>
      </c>
      <c r="B124" s="101">
        <f>Controles!$C$2</f>
        <v>7</v>
      </c>
      <c r="C124" s="61" t="s">
        <v>1</v>
      </c>
      <c r="D124" s="62"/>
      <c r="E124" s="61" t="e">
        <f t="shared" si="31"/>
        <v>#N/A</v>
      </c>
      <c r="F124" s="90"/>
      <c r="G124" s="90"/>
      <c r="H124" s="62"/>
      <c r="I124" s="62"/>
      <c r="J124" s="61">
        <f t="shared" si="30"/>
        <v>0</v>
      </c>
      <c r="K124" s="62"/>
      <c r="L124" s="62"/>
      <c r="M124" s="62"/>
      <c r="N124" s="62"/>
      <c r="O124" s="61">
        <f t="shared" si="29"/>
        <v>0</v>
      </c>
      <c r="P124" s="61">
        <f t="shared" si="20"/>
        <v>0</v>
      </c>
      <c r="Q124" s="61">
        <f t="shared" si="21"/>
        <v>0</v>
      </c>
      <c r="R124" s="65">
        <f t="shared" si="22"/>
        <v>0</v>
      </c>
      <c r="S124" s="61">
        <f t="shared" si="23"/>
        <v>0</v>
      </c>
      <c r="T124" s="61">
        <f t="shared" si="24"/>
        <v>0</v>
      </c>
      <c r="U124" s="61">
        <f t="shared" si="25"/>
        <v>0</v>
      </c>
      <c r="V124" s="61">
        <f t="shared" si="26"/>
        <v>0</v>
      </c>
      <c r="W124" s="61" t="str">
        <f t="shared" si="27"/>
        <v>NÃO</v>
      </c>
      <c r="Y124" s="66">
        <f t="shared" si="18"/>
        <v>0</v>
      </c>
      <c r="Z124" s="50" t="s">
        <v>32</v>
      </c>
      <c r="AA124" s="50" t="s">
        <v>2204</v>
      </c>
      <c r="AB124" s="50">
        <v>2709301</v>
      </c>
      <c r="AC124" s="51"/>
      <c r="AD124" s="51"/>
      <c r="AF124" s="62" t="str">
        <f t="shared" si="32"/>
        <v>ES</v>
      </c>
      <c r="AH124" s="66" t="str">
        <f t="shared" si="28"/>
        <v>ALUnião dos Palmares</v>
      </c>
      <c r="AI124" s="50">
        <v>2709301</v>
      </c>
    </row>
    <row r="125" spans="1:35" s="66" customFormat="1" ht="19.5" customHeight="1">
      <c r="A125" s="101" t="str">
        <f>Controles!$B$2</f>
        <v>ES</v>
      </c>
      <c r="B125" s="101">
        <f>Controles!$C$2</f>
        <v>7</v>
      </c>
      <c r="C125" s="61" t="s">
        <v>1</v>
      </c>
      <c r="D125" s="62"/>
      <c r="E125" s="61" t="e">
        <f t="shared" si="31"/>
        <v>#N/A</v>
      </c>
      <c r="F125" s="90"/>
      <c r="G125" s="90"/>
      <c r="H125" s="62"/>
      <c r="I125" s="62"/>
      <c r="J125" s="61">
        <f t="shared" si="30"/>
        <v>0</v>
      </c>
      <c r="K125" s="62"/>
      <c r="L125" s="62"/>
      <c r="M125" s="62"/>
      <c r="N125" s="62"/>
      <c r="O125" s="61">
        <f t="shared" si="29"/>
        <v>0</v>
      </c>
      <c r="P125" s="61">
        <f t="shared" si="20"/>
        <v>0</v>
      </c>
      <c r="Q125" s="61">
        <f t="shared" si="21"/>
        <v>0</v>
      </c>
      <c r="R125" s="65">
        <f t="shared" si="22"/>
        <v>0</v>
      </c>
      <c r="S125" s="61">
        <f t="shared" si="23"/>
        <v>0</v>
      </c>
      <c r="T125" s="61">
        <f t="shared" si="24"/>
        <v>0</v>
      </c>
      <c r="U125" s="61">
        <f t="shared" si="25"/>
        <v>0</v>
      </c>
      <c r="V125" s="61">
        <f t="shared" si="26"/>
        <v>0</v>
      </c>
      <c r="W125" s="61" t="str">
        <f t="shared" si="27"/>
        <v>NÃO</v>
      </c>
      <c r="Y125" s="66">
        <f t="shared" si="18"/>
        <v>0</v>
      </c>
      <c r="Z125" s="50" t="s">
        <v>32</v>
      </c>
      <c r="AA125" s="50" t="s">
        <v>2219</v>
      </c>
      <c r="AB125" s="50">
        <v>2709400</v>
      </c>
      <c r="AC125" s="51"/>
      <c r="AD125" s="51"/>
      <c r="AF125" s="62" t="str">
        <f t="shared" si="32"/>
        <v>ES</v>
      </c>
      <c r="AH125" s="66" t="str">
        <f t="shared" si="28"/>
        <v>ALViçosa</v>
      </c>
      <c r="AI125" s="50">
        <v>2709400</v>
      </c>
    </row>
    <row r="126" spans="1:35" s="66" customFormat="1" ht="19.5" customHeight="1">
      <c r="A126" s="101" t="str">
        <f>Controles!$B$2</f>
        <v>ES</v>
      </c>
      <c r="B126" s="101">
        <f>Controles!$C$2</f>
        <v>7</v>
      </c>
      <c r="C126" s="61" t="s">
        <v>1</v>
      </c>
      <c r="D126" s="62"/>
      <c r="E126" s="61" t="e">
        <f t="shared" si="31"/>
        <v>#N/A</v>
      </c>
      <c r="F126" s="90"/>
      <c r="G126" s="90"/>
      <c r="H126" s="62"/>
      <c r="I126" s="62"/>
      <c r="J126" s="61">
        <f t="shared" si="30"/>
        <v>0</v>
      </c>
      <c r="K126" s="62"/>
      <c r="L126" s="62"/>
      <c r="M126" s="62"/>
      <c r="N126" s="62"/>
      <c r="O126" s="61">
        <f t="shared" si="29"/>
        <v>0</v>
      </c>
      <c r="P126" s="61">
        <f t="shared" si="20"/>
        <v>0</v>
      </c>
      <c r="Q126" s="61">
        <f t="shared" si="21"/>
        <v>0</v>
      </c>
      <c r="R126" s="65">
        <f t="shared" si="22"/>
        <v>0</v>
      </c>
      <c r="S126" s="61">
        <f t="shared" si="23"/>
        <v>0</v>
      </c>
      <c r="T126" s="61">
        <f t="shared" si="24"/>
        <v>0</v>
      </c>
      <c r="U126" s="61">
        <f t="shared" si="25"/>
        <v>0</v>
      </c>
      <c r="V126" s="61">
        <f t="shared" si="26"/>
        <v>0</v>
      </c>
      <c r="W126" s="61" t="str">
        <f t="shared" si="27"/>
        <v>NÃO</v>
      </c>
      <c r="Y126" s="66">
        <f t="shared" si="18"/>
        <v>0</v>
      </c>
      <c r="Z126" s="50" t="s">
        <v>35</v>
      </c>
      <c r="AA126" s="50" t="s">
        <v>92</v>
      </c>
      <c r="AB126" s="50">
        <v>1300029</v>
      </c>
      <c r="AC126" s="51"/>
      <c r="AD126" s="51"/>
      <c r="AF126" s="62" t="str">
        <f t="shared" si="32"/>
        <v>ES</v>
      </c>
      <c r="AH126" s="66" t="str">
        <f t="shared" si="28"/>
        <v>AMAlvarães</v>
      </c>
      <c r="AI126" s="50">
        <v>1300029</v>
      </c>
    </row>
    <row r="127" spans="1:35" s="66" customFormat="1" ht="19.5" customHeight="1">
      <c r="A127" s="101" t="str">
        <f>Controles!$B$2</f>
        <v>ES</v>
      </c>
      <c r="B127" s="101">
        <f>Controles!$C$2</f>
        <v>7</v>
      </c>
      <c r="C127" s="61" t="s">
        <v>1</v>
      </c>
      <c r="D127" s="62"/>
      <c r="E127" s="61" t="e">
        <f t="shared" si="31"/>
        <v>#N/A</v>
      </c>
      <c r="F127" s="90"/>
      <c r="G127" s="90"/>
      <c r="H127" s="62"/>
      <c r="I127" s="62"/>
      <c r="J127" s="61">
        <f t="shared" si="30"/>
        <v>0</v>
      </c>
      <c r="K127" s="62"/>
      <c r="L127" s="62"/>
      <c r="M127" s="62"/>
      <c r="N127" s="62"/>
      <c r="O127" s="61">
        <f t="shared" si="29"/>
        <v>0</v>
      </c>
      <c r="P127" s="61">
        <f t="shared" si="20"/>
        <v>0</v>
      </c>
      <c r="Q127" s="61">
        <f t="shared" si="21"/>
        <v>0</v>
      </c>
      <c r="R127" s="65">
        <f t="shared" si="22"/>
        <v>0</v>
      </c>
      <c r="S127" s="61">
        <f t="shared" si="23"/>
        <v>0</v>
      </c>
      <c r="T127" s="61">
        <f t="shared" si="24"/>
        <v>0</v>
      </c>
      <c r="U127" s="61">
        <f t="shared" si="25"/>
        <v>0</v>
      </c>
      <c r="V127" s="61">
        <f t="shared" si="26"/>
        <v>0</v>
      </c>
      <c r="W127" s="61" t="str">
        <f t="shared" si="27"/>
        <v>NÃO</v>
      </c>
      <c r="Y127" s="66">
        <f t="shared" si="18"/>
        <v>0</v>
      </c>
      <c r="Z127" s="50" t="s">
        <v>35</v>
      </c>
      <c r="AA127" s="50" t="s">
        <v>118</v>
      </c>
      <c r="AB127" s="50">
        <v>1300060</v>
      </c>
      <c r="AC127" s="51"/>
      <c r="AD127" s="51"/>
      <c r="AF127" s="62" t="str">
        <f t="shared" si="32"/>
        <v>ES</v>
      </c>
      <c r="AH127" s="66" t="str">
        <f t="shared" si="28"/>
        <v>AMAmaturá</v>
      </c>
      <c r="AI127" s="50">
        <v>1300060</v>
      </c>
    </row>
    <row r="128" spans="1:35" s="66" customFormat="1" ht="19.5" customHeight="1">
      <c r="A128" s="101" t="str">
        <f>Controles!$B$2</f>
        <v>ES</v>
      </c>
      <c r="B128" s="101">
        <f>Controles!$C$2</f>
        <v>7</v>
      </c>
      <c r="C128" s="61" t="s">
        <v>1</v>
      </c>
      <c r="D128" s="62"/>
      <c r="E128" s="61" t="e">
        <f t="shared" si="31"/>
        <v>#N/A</v>
      </c>
      <c r="F128" s="90"/>
      <c r="G128" s="90"/>
      <c r="H128" s="62"/>
      <c r="I128" s="62"/>
      <c r="J128" s="61">
        <f t="shared" si="30"/>
        <v>0</v>
      </c>
      <c r="K128" s="62"/>
      <c r="L128" s="62"/>
      <c r="M128" s="62"/>
      <c r="N128" s="62"/>
      <c r="O128" s="61">
        <f t="shared" si="29"/>
        <v>0</v>
      </c>
      <c r="P128" s="61">
        <f t="shared" si="20"/>
        <v>0</v>
      </c>
      <c r="Q128" s="61">
        <f t="shared" si="21"/>
        <v>0</v>
      </c>
      <c r="R128" s="65">
        <f t="shared" si="22"/>
        <v>0</v>
      </c>
      <c r="S128" s="61">
        <f t="shared" si="23"/>
        <v>0</v>
      </c>
      <c r="T128" s="61">
        <f t="shared" si="24"/>
        <v>0</v>
      </c>
      <c r="U128" s="61">
        <f t="shared" si="25"/>
        <v>0</v>
      </c>
      <c r="V128" s="61">
        <f t="shared" si="26"/>
        <v>0</v>
      </c>
      <c r="W128" s="61" t="str">
        <f t="shared" si="27"/>
        <v>NÃO</v>
      </c>
      <c r="Y128" s="66">
        <f t="shared" si="18"/>
        <v>0</v>
      </c>
      <c r="Z128" s="50" t="s">
        <v>35</v>
      </c>
      <c r="AA128" s="50" t="s">
        <v>144</v>
      </c>
      <c r="AB128" s="50">
        <v>1300086</v>
      </c>
      <c r="AC128" s="51"/>
      <c r="AD128" s="51"/>
      <c r="AF128" s="62" t="str">
        <f t="shared" si="32"/>
        <v>ES</v>
      </c>
      <c r="AH128" s="66" t="str">
        <f t="shared" si="28"/>
        <v>AMAnamã</v>
      </c>
      <c r="AI128" s="50">
        <v>1300086</v>
      </c>
    </row>
    <row r="129" spans="1:35" s="66" customFormat="1" ht="19.5" customHeight="1">
      <c r="A129" s="101" t="str">
        <f>Controles!$B$2</f>
        <v>ES</v>
      </c>
      <c r="B129" s="101">
        <f>Controles!$C$2</f>
        <v>7</v>
      </c>
      <c r="C129" s="61" t="s">
        <v>1</v>
      </c>
      <c r="D129" s="62"/>
      <c r="E129" s="61" t="e">
        <f t="shared" si="31"/>
        <v>#N/A</v>
      </c>
      <c r="F129" s="90"/>
      <c r="G129" s="90"/>
      <c r="H129" s="62"/>
      <c r="I129" s="62"/>
      <c r="J129" s="61">
        <f t="shared" si="30"/>
        <v>0</v>
      </c>
      <c r="K129" s="62"/>
      <c r="L129" s="62"/>
      <c r="M129" s="62"/>
      <c r="N129" s="62"/>
      <c r="O129" s="61">
        <f t="shared" si="29"/>
        <v>0</v>
      </c>
      <c r="P129" s="61">
        <f t="shared" si="20"/>
        <v>0</v>
      </c>
      <c r="Q129" s="61">
        <f t="shared" si="21"/>
        <v>0</v>
      </c>
      <c r="R129" s="65">
        <f t="shared" si="22"/>
        <v>0</v>
      </c>
      <c r="S129" s="61">
        <f t="shared" si="23"/>
        <v>0</v>
      </c>
      <c r="T129" s="61">
        <f t="shared" si="24"/>
        <v>0</v>
      </c>
      <c r="U129" s="61">
        <f t="shared" si="25"/>
        <v>0</v>
      </c>
      <c r="V129" s="61">
        <f t="shared" si="26"/>
        <v>0</v>
      </c>
      <c r="W129" s="61" t="str">
        <f t="shared" si="27"/>
        <v>NÃO</v>
      </c>
      <c r="Y129" s="66">
        <f t="shared" si="18"/>
        <v>0</v>
      </c>
      <c r="Z129" s="50" t="s">
        <v>35</v>
      </c>
      <c r="AA129" s="50" t="s">
        <v>169</v>
      </c>
      <c r="AB129" s="50">
        <v>1300102</v>
      </c>
      <c r="AC129" s="51"/>
      <c r="AD129" s="51"/>
      <c r="AF129" s="62" t="str">
        <f t="shared" si="32"/>
        <v>ES</v>
      </c>
      <c r="AH129" s="66" t="str">
        <f t="shared" si="28"/>
        <v>AMAnori</v>
      </c>
      <c r="AI129" s="50">
        <v>1300102</v>
      </c>
    </row>
    <row r="130" spans="1:35" s="66" customFormat="1" ht="19.5" customHeight="1">
      <c r="A130" s="101" t="str">
        <f>Controles!$B$2</f>
        <v>ES</v>
      </c>
      <c r="B130" s="101">
        <f>Controles!$C$2</f>
        <v>7</v>
      </c>
      <c r="C130" s="61" t="s">
        <v>1</v>
      </c>
      <c r="D130" s="62"/>
      <c r="E130" s="61" t="e">
        <f t="shared" ref="E130:E161" si="33">VLOOKUP(AF130,$AH$2:$AI$5571,2,FALSE)</f>
        <v>#N/A</v>
      </c>
      <c r="F130" s="90"/>
      <c r="G130" s="90"/>
      <c r="H130" s="62"/>
      <c r="I130" s="62"/>
      <c r="J130" s="61">
        <f t="shared" si="30"/>
        <v>0</v>
      </c>
      <c r="K130" s="62"/>
      <c r="L130" s="62"/>
      <c r="M130" s="62"/>
      <c r="N130" s="62"/>
      <c r="O130" s="61">
        <f t="shared" si="29"/>
        <v>0</v>
      </c>
      <c r="P130" s="61">
        <f t="shared" si="20"/>
        <v>0</v>
      </c>
      <c r="Q130" s="61">
        <f t="shared" si="21"/>
        <v>0</v>
      </c>
      <c r="R130" s="65">
        <f t="shared" si="22"/>
        <v>0</v>
      </c>
      <c r="S130" s="61">
        <f t="shared" si="23"/>
        <v>0</v>
      </c>
      <c r="T130" s="61">
        <f t="shared" si="24"/>
        <v>0</v>
      </c>
      <c r="U130" s="61">
        <f t="shared" si="25"/>
        <v>0</v>
      </c>
      <c r="V130" s="61">
        <f t="shared" si="26"/>
        <v>0</v>
      </c>
      <c r="W130" s="61" t="str">
        <f t="shared" si="27"/>
        <v>NÃO</v>
      </c>
      <c r="Y130" s="66">
        <f t="shared" ref="Y130:Y193" si="34">IF(SUM(H130,L130:N130)&gt;0,1,0)</f>
        <v>0</v>
      </c>
      <c r="Z130" s="50" t="s">
        <v>35</v>
      </c>
      <c r="AA130" s="50" t="s">
        <v>195</v>
      </c>
      <c r="AB130" s="50">
        <v>1300144</v>
      </c>
      <c r="AC130" s="51"/>
      <c r="AD130" s="51"/>
      <c r="AF130" s="62" t="str">
        <f t="shared" ref="AF130:AF161" si="35">CONCATENATE(A130,D130)</f>
        <v>ES</v>
      </c>
      <c r="AH130" s="66" t="str">
        <f t="shared" si="28"/>
        <v>AMApuí</v>
      </c>
      <c r="AI130" s="50">
        <v>1300144</v>
      </c>
    </row>
    <row r="131" spans="1:35" s="66" customFormat="1" ht="19.5" customHeight="1">
      <c r="A131" s="101" t="str">
        <f>Controles!$B$2</f>
        <v>ES</v>
      </c>
      <c r="B131" s="101">
        <f>Controles!$C$2</f>
        <v>7</v>
      </c>
      <c r="C131" s="61" t="s">
        <v>1</v>
      </c>
      <c r="D131" s="62"/>
      <c r="E131" s="61" t="e">
        <f t="shared" si="33"/>
        <v>#N/A</v>
      </c>
      <c r="F131" s="90"/>
      <c r="G131" s="90"/>
      <c r="H131" s="62"/>
      <c r="I131" s="62"/>
      <c r="J131" s="61">
        <f t="shared" si="30"/>
        <v>0</v>
      </c>
      <c r="K131" s="62"/>
      <c r="L131" s="62"/>
      <c r="M131" s="62"/>
      <c r="N131" s="62"/>
      <c r="O131" s="61">
        <f t="shared" si="29"/>
        <v>0</v>
      </c>
      <c r="P131" s="61">
        <f t="shared" ref="P131:P194" si="36">IF(AND(L131&gt;0,J131=0),"ERRO",0)</f>
        <v>0</v>
      </c>
      <c r="Q131" s="61">
        <f t="shared" ref="Q131:Q194" si="37">IF(AND(I131=0,L131&gt;K131),"ERRO",0)</f>
        <v>0</v>
      </c>
      <c r="R131" s="65">
        <f t="shared" ref="R131:R194" si="38">IF(AND(H131&gt;0,M131&gt;L131),"ERRO",0)</f>
        <v>0</v>
      </c>
      <c r="S131" s="61">
        <f t="shared" ref="S131:S194" si="39">IF(M131&gt;0, IF(J131=0, "ERRO",0),0)</f>
        <v>0</v>
      </c>
      <c r="T131" s="61">
        <f t="shared" ref="T131:T194" si="40">IF(N131&gt;0, IF(H131= 0, IF(I131=0, "ERRO",0),0),0)</f>
        <v>0</v>
      </c>
      <c r="U131" s="61">
        <f t="shared" ref="U131:U194" si="41">IF(M131+N131&gt;K131,IF(I131=0,"ERRO",0),0)</f>
        <v>0</v>
      </c>
      <c r="V131" s="61">
        <f t="shared" ref="V131:V194" si="42">IF(AND(H131=0,K131&gt;0),"ERRO",0)</f>
        <v>0</v>
      </c>
      <c r="W131" s="61" t="str">
        <f t="shared" ref="W131:W194" si="43">IF(AND(O131=0,P131=0,Q131=0,R131=0,S131=0,T131=0,U131=0,V131=0), "NÃO", "SIM")</f>
        <v>NÃO</v>
      </c>
      <c r="Y131" s="66">
        <f t="shared" si="34"/>
        <v>0</v>
      </c>
      <c r="Z131" s="50" t="s">
        <v>35</v>
      </c>
      <c r="AA131" s="50" t="s">
        <v>221</v>
      </c>
      <c r="AB131" s="50">
        <v>1300201</v>
      </c>
      <c r="AC131" s="51"/>
      <c r="AD131" s="51"/>
      <c r="AF131" s="62" t="str">
        <f t="shared" si="35"/>
        <v>ES</v>
      </c>
      <c r="AH131" s="66" t="str">
        <f t="shared" ref="AH131:AH194" si="44">CONCATENATE(Z131,AA131)</f>
        <v>AMAtalaia do Norte</v>
      </c>
      <c r="AI131" s="50">
        <v>1300201</v>
      </c>
    </row>
    <row r="132" spans="1:35" s="66" customFormat="1" ht="19.5" customHeight="1">
      <c r="A132" s="101" t="str">
        <f>Controles!$B$2</f>
        <v>ES</v>
      </c>
      <c r="B132" s="101">
        <f>Controles!$C$2</f>
        <v>7</v>
      </c>
      <c r="C132" s="61" t="s">
        <v>1</v>
      </c>
      <c r="D132" s="62"/>
      <c r="E132" s="61" t="e">
        <f t="shared" si="33"/>
        <v>#N/A</v>
      </c>
      <c r="F132" s="90"/>
      <c r="G132" s="90"/>
      <c r="H132" s="62"/>
      <c r="I132" s="62"/>
      <c r="J132" s="61">
        <f t="shared" si="30"/>
        <v>0</v>
      </c>
      <c r="K132" s="62"/>
      <c r="L132" s="62"/>
      <c r="M132" s="62"/>
      <c r="N132" s="62"/>
      <c r="O132" s="61">
        <f t="shared" ref="O132:O195" si="45">IF((H132&gt;L132),"ERRO",0)</f>
        <v>0</v>
      </c>
      <c r="P132" s="61">
        <f t="shared" si="36"/>
        <v>0</v>
      </c>
      <c r="Q132" s="61">
        <f t="shared" si="37"/>
        <v>0</v>
      </c>
      <c r="R132" s="65">
        <f t="shared" si="38"/>
        <v>0</v>
      </c>
      <c r="S132" s="61">
        <f t="shared" si="39"/>
        <v>0</v>
      </c>
      <c r="T132" s="61">
        <f t="shared" si="40"/>
        <v>0</v>
      </c>
      <c r="U132" s="61">
        <f t="shared" si="41"/>
        <v>0</v>
      </c>
      <c r="V132" s="61">
        <f t="shared" si="42"/>
        <v>0</v>
      </c>
      <c r="W132" s="61" t="str">
        <f t="shared" si="43"/>
        <v>NÃO</v>
      </c>
      <c r="Y132" s="66">
        <f t="shared" si="34"/>
        <v>0</v>
      </c>
      <c r="Z132" s="50" t="s">
        <v>35</v>
      </c>
      <c r="AA132" s="50" t="s">
        <v>245</v>
      </c>
      <c r="AB132" s="50">
        <v>1300300</v>
      </c>
      <c r="AC132" s="51"/>
      <c r="AD132" s="51"/>
      <c r="AF132" s="62" t="str">
        <f t="shared" si="35"/>
        <v>ES</v>
      </c>
      <c r="AH132" s="66" t="str">
        <f t="shared" si="44"/>
        <v>AMAutazes</v>
      </c>
      <c r="AI132" s="50">
        <v>1300300</v>
      </c>
    </row>
    <row r="133" spans="1:35" s="66" customFormat="1" ht="19.5" customHeight="1">
      <c r="A133" s="101" t="str">
        <f>Controles!$B$2</f>
        <v>ES</v>
      </c>
      <c r="B133" s="101">
        <f>Controles!$C$2</f>
        <v>7</v>
      </c>
      <c r="C133" s="61" t="s">
        <v>1</v>
      </c>
      <c r="D133" s="62"/>
      <c r="E133" s="61" t="e">
        <f t="shared" si="33"/>
        <v>#N/A</v>
      </c>
      <c r="F133" s="90"/>
      <c r="G133" s="90"/>
      <c r="H133" s="62"/>
      <c r="I133" s="62"/>
      <c r="J133" s="61">
        <f t="shared" si="30"/>
        <v>0</v>
      </c>
      <c r="K133" s="62"/>
      <c r="L133" s="62"/>
      <c r="M133" s="62"/>
      <c r="N133" s="62"/>
      <c r="O133" s="61">
        <f t="shared" si="45"/>
        <v>0</v>
      </c>
      <c r="P133" s="61">
        <f t="shared" si="36"/>
        <v>0</v>
      </c>
      <c r="Q133" s="61">
        <f t="shared" si="37"/>
        <v>0</v>
      </c>
      <c r="R133" s="65">
        <f t="shared" si="38"/>
        <v>0</v>
      </c>
      <c r="S133" s="61">
        <f t="shared" si="39"/>
        <v>0</v>
      </c>
      <c r="T133" s="61">
        <f t="shared" si="40"/>
        <v>0</v>
      </c>
      <c r="U133" s="61">
        <f t="shared" si="41"/>
        <v>0</v>
      </c>
      <c r="V133" s="61">
        <f t="shared" si="42"/>
        <v>0</v>
      </c>
      <c r="W133" s="61" t="str">
        <f t="shared" si="43"/>
        <v>NÃO</v>
      </c>
      <c r="Y133" s="66">
        <f t="shared" si="34"/>
        <v>0</v>
      </c>
      <c r="Z133" s="50" t="s">
        <v>35</v>
      </c>
      <c r="AA133" s="50" t="s">
        <v>270</v>
      </c>
      <c r="AB133" s="50">
        <v>1300409</v>
      </c>
      <c r="AC133" s="51"/>
      <c r="AD133" s="51"/>
      <c r="AF133" s="62" t="str">
        <f t="shared" si="35"/>
        <v>ES</v>
      </c>
      <c r="AH133" s="66" t="str">
        <f t="shared" si="44"/>
        <v>AMBarcelos</v>
      </c>
      <c r="AI133" s="50">
        <v>1300409</v>
      </c>
    </row>
    <row r="134" spans="1:35" s="66" customFormat="1" ht="19.5" customHeight="1">
      <c r="A134" s="101" t="str">
        <f>Controles!$B$2</f>
        <v>ES</v>
      </c>
      <c r="B134" s="101">
        <f>Controles!$C$2</f>
        <v>7</v>
      </c>
      <c r="C134" s="61" t="s">
        <v>1</v>
      </c>
      <c r="D134" s="62"/>
      <c r="E134" s="61" t="e">
        <f t="shared" si="33"/>
        <v>#N/A</v>
      </c>
      <c r="F134" s="90"/>
      <c r="G134" s="90"/>
      <c r="H134" s="62"/>
      <c r="I134" s="62"/>
      <c r="J134" s="61">
        <f t="shared" ref="J134:J197" si="46">SUM(H134:I134)</f>
        <v>0</v>
      </c>
      <c r="K134" s="62"/>
      <c r="L134" s="62"/>
      <c r="M134" s="62"/>
      <c r="N134" s="62"/>
      <c r="O134" s="61">
        <f t="shared" si="45"/>
        <v>0</v>
      </c>
      <c r="P134" s="61">
        <f t="shared" si="36"/>
        <v>0</v>
      </c>
      <c r="Q134" s="61">
        <f t="shared" si="37"/>
        <v>0</v>
      </c>
      <c r="R134" s="65">
        <f t="shared" si="38"/>
        <v>0</v>
      </c>
      <c r="S134" s="61">
        <f t="shared" si="39"/>
        <v>0</v>
      </c>
      <c r="T134" s="61">
        <f t="shared" si="40"/>
        <v>0</v>
      </c>
      <c r="U134" s="61">
        <f t="shared" si="41"/>
        <v>0</v>
      </c>
      <c r="V134" s="61">
        <f t="shared" si="42"/>
        <v>0</v>
      </c>
      <c r="W134" s="61" t="str">
        <f t="shared" si="43"/>
        <v>NÃO</v>
      </c>
      <c r="Y134" s="66">
        <f t="shared" si="34"/>
        <v>0</v>
      </c>
      <c r="Z134" s="50" t="s">
        <v>35</v>
      </c>
      <c r="AA134" s="50" t="s">
        <v>296</v>
      </c>
      <c r="AB134" s="50">
        <v>1300508</v>
      </c>
      <c r="AC134" s="51"/>
      <c r="AD134" s="51"/>
      <c r="AF134" s="62" t="str">
        <f t="shared" si="35"/>
        <v>ES</v>
      </c>
      <c r="AH134" s="66" t="str">
        <f t="shared" si="44"/>
        <v>AMBarreirinha</v>
      </c>
      <c r="AI134" s="50">
        <v>1300508</v>
      </c>
    </row>
    <row r="135" spans="1:35" s="66" customFormat="1" ht="19.5" customHeight="1">
      <c r="A135" s="101" t="str">
        <f>Controles!$B$2</f>
        <v>ES</v>
      </c>
      <c r="B135" s="101">
        <f>Controles!$C$2</f>
        <v>7</v>
      </c>
      <c r="C135" s="61" t="s">
        <v>1</v>
      </c>
      <c r="D135" s="62"/>
      <c r="E135" s="61" t="e">
        <f t="shared" si="33"/>
        <v>#N/A</v>
      </c>
      <c r="F135" s="90"/>
      <c r="G135" s="90"/>
      <c r="H135" s="62"/>
      <c r="I135" s="62"/>
      <c r="J135" s="61">
        <f t="shared" si="46"/>
        <v>0</v>
      </c>
      <c r="K135" s="62"/>
      <c r="L135" s="62"/>
      <c r="M135" s="62"/>
      <c r="N135" s="62"/>
      <c r="O135" s="61">
        <f t="shared" si="45"/>
        <v>0</v>
      </c>
      <c r="P135" s="61">
        <f t="shared" si="36"/>
        <v>0</v>
      </c>
      <c r="Q135" s="61">
        <f t="shared" si="37"/>
        <v>0</v>
      </c>
      <c r="R135" s="65">
        <f t="shared" si="38"/>
        <v>0</v>
      </c>
      <c r="S135" s="61">
        <f t="shared" si="39"/>
        <v>0</v>
      </c>
      <c r="T135" s="61">
        <f t="shared" si="40"/>
        <v>0</v>
      </c>
      <c r="U135" s="61">
        <f t="shared" si="41"/>
        <v>0</v>
      </c>
      <c r="V135" s="61">
        <f t="shared" si="42"/>
        <v>0</v>
      </c>
      <c r="W135" s="61" t="str">
        <f t="shared" si="43"/>
        <v>NÃO</v>
      </c>
      <c r="Y135" s="66">
        <f t="shared" si="34"/>
        <v>0</v>
      </c>
      <c r="Z135" s="50" t="s">
        <v>35</v>
      </c>
      <c r="AA135" s="50" t="s">
        <v>322</v>
      </c>
      <c r="AB135" s="50">
        <v>1300607</v>
      </c>
      <c r="AC135" s="51"/>
      <c r="AD135" s="51"/>
      <c r="AF135" s="62" t="str">
        <f t="shared" si="35"/>
        <v>ES</v>
      </c>
      <c r="AH135" s="66" t="str">
        <f t="shared" si="44"/>
        <v>AMBenjamin Constant</v>
      </c>
      <c r="AI135" s="50">
        <v>1300607</v>
      </c>
    </row>
    <row r="136" spans="1:35" s="66" customFormat="1" ht="19.5" customHeight="1">
      <c r="A136" s="101" t="str">
        <f>Controles!$B$2</f>
        <v>ES</v>
      </c>
      <c r="B136" s="101">
        <f>Controles!$C$2</f>
        <v>7</v>
      </c>
      <c r="C136" s="61" t="s">
        <v>1</v>
      </c>
      <c r="D136" s="62"/>
      <c r="E136" s="61" t="e">
        <f t="shared" si="33"/>
        <v>#N/A</v>
      </c>
      <c r="F136" s="90"/>
      <c r="G136" s="90"/>
      <c r="H136" s="62"/>
      <c r="I136" s="62"/>
      <c r="J136" s="61">
        <f t="shared" si="46"/>
        <v>0</v>
      </c>
      <c r="K136" s="62"/>
      <c r="L136" s="62"/>
      <c r="M136" s="62"/>
      <c r="N136" s="62"/>
      <c r="O136" s="61">
        <f t="shared" si="45"/>
        <v>0</v>
      </c>
      <c r="P136" s="61">
        <f t="shared" si="36"/>
        <v>0</v>
      </c>
      <c r="Q136" s="61">
        <f t="shared" si="37"/>
        <v>0</v>
      </c>
      <c r="R136" s="65">
        <f t="shared" si="38"/>
        <v>0</v>
      </c>
      <c r="S136" s="61">
        <f t="shared" si="39"/>
        <v>0</v>
      </c>
      <c r="T136" s="61">
        <f t="shared" si="40"/>
        <v>0</v>
      </c>
      <c r="U136" s="61">
        <f t="shared" si="41"/>
        <v>0</v>
      </c>
      <c r="V136" s="61">
        <f t="shared" si="42"/>
        <v>0</v>
      </c>
      <c r="W136" s="61" t="str">
        <f t="shared" si="43"/>
        <v>NÃO</v>
      </c>
      <c r="Y136" s="66">
        <f t="shared" si="34"/>
        <v>0</v>
      </c>
      <c r="Z136" s="50" t="s">
        <v>35</v>
      </c>
      <c r="AA136" s="50" t="s">
        <v>347</v>
      </c>
      <c r="AB136" s="50">
        <v>1300631</v>
      </c>
      <c r="AC136" s="51"/>
      <c r="AD136" s="51"/>
      <c r="AF136" s="62" t="str">
        <f t="shared" si="35"/>
        <v>ES</v>
      </c>
      <c r="AH136" s="66" t="str">
        <f t="shared" si="44"/>
        <v>AMBeruri</v>
      </c>
      <c r="AI136" s="50">
        <v>1300631</v>
      </c>
    </row>
    <row r="137" spans="1:35" s="66" customFormat="1" ht="19.5" customHeight="1">
      <c r="A137" s="101" t="str">
        <f>Controles!$B$2</f>
        <v>ES</v>
      </c>
      <c r="B137" s="101">
        <f>Controles!$C$2</f>
        <v>7</v>
      </c>
      <c r="C137" s="61" t="s">
        <v>1</v>
      </c>
      <c r="D137" s="62"/>
      <c r="E137" s="61" t="e">
        <f t="shared" si="33"/>
        <v>#N/A</v>
      </c>
      <c r="F137" s="90"/>
      <c r="G137" s="90"/>
      <c r="H137" s="62"/>
      <c r="I137" s="62"/>
      <c r="J137" s="61">
        <f t="shared" si="46"/>
        <v>0</v>
      </c>
      <c r="K137" s="62"/>
      <c r="L137" s="62"/>
      <c r="M137" s="62"/>
      <c r="N137" s="62"/>
      <c r="O137" s="61">
        <f t="shared" si="45"/>
        <v>0</v>
      </c>
      <c r="P137" s="61">
        <f t="shared" si="36"/>
        <v>0</v>
      </c>
      <c r="Q137" s="61">
        <f t="shared" si="37"/>
        <v>0</v>
      </c>
      <c r="R137" s="65">
        <f t="shared" si="38"/>
        <v>0</v>
      </c>
      <c r="S137" s="61">
        <f t="shared" si="39"/>
        <v>0</v>
      </c>
      <c r="T137" s="61">
        <f t="shared" si="40"/>
        <v>0</v>
      </c>
      <c r="U137" s="61">
        <f t="shared" si="41"/>
        <v>0</v>
      </c>
      <c r="V137" s="61">
        <f t="shared" si="42"/>
        <v>0</v>
      </c>
      <c r="W137" s="61" t="str">
        <f t="shared" si="43"/>
        <v>NÃO</v>
      </c>
      <c r="Y137" s="66">
        <f t="shared" si="34"/>
        <v>0</v>
      </c>
      <c r="Z137" s="50" t="s">
        <v>35</v>
      </c>
      <c r="AA137" s="50" t="s">
        <v>371</v>
      </c>
      <c r="AB137" s="50">
        <v>1300680</v>
      </c>
      <c r="AC137" s="51"/>
      <c r="AD137" s="51"/>
      <c r="AF137" s="62" t="str">
        <f t="shared" si="35"/>
        <v>ES</v>
      </c>
      <c r="AH137" s="66" t="str">
        <f t="shared" si="44"/>
        <v>AMBoa Vista do Ramos</v>
      </c>
      <c r="AI137" s="50">
        <v>1300680</v>
      </c>
    </row>
    <row r="138" spans="1:35" s="66" customFormat="1" ht="19.5" customHeight="1">
      <c r="A138" s="101" t="str">
        <f>Controles!$B$2</f>
        <v>ES</v>
      </c>
      <c r="B138" s="101">
        <f>Controles!$C$2</f>
        <v>7</v>
      </c>
      <c r="C138" s="61" t="s">
        <v>1</v>
      </c>
      <c r="D138" s="62"/>
      <c r="E138" s="61" t="e">
        <f t="shared" si="33"/>
        <v>#N/A</v>
      </c>
      <c r="F138" s="90"/>
      <c r="G138" s="90"/>
      <c r="H138" s="62"/>
      <c r="I138" s="62"/>
      <c r="J138" s="61">
        <f t="shared" si="46"/>
        <v>0</v>
      </c>
      <c r="K138" s="62"/>
      <c r="L138" s="62"/>
      <c r="M138" s="62"/>
      <c r="N138" s="62"/>
      <c r="O138" s="61">
        <f t="shared" si="45"/>
        <v>0</v>
      </c>
      <c r="P138" s="61">
        <f t="shared" si="36"/>
        <v>0</v>
      </c>
      <c r="Q138" s="61">
        <f t="shared" si="37"/>
        <v>0</v>
      </c>
      <c r="R138" s="65">
        <f t="shared" si="38"/>
        <v>0</v>
      </c>
      <c r="S138" s="61">
        <f t="shared" si="39"/>
        <v>0</v>
      </c>
      <c r="T138" s="61">
        <f t="shared" si="40"/>
        <v>0</v>
      </c>
      <c r="U138" s="61">
        <f t="shared" si="41"/>
        <v>0</v>
      </c>
      <c r="V138" s="61">
        <f t="shared" si="42"/>
        <v>0</v>
      </c>
      <c r="W138" s="61" t="str">
        <f t="shared" si="43"/>
        <v>NÃO</v>
      </c>
      <c r="Y138" s="66">
        <f t="shared" si="34"/>
        <v>0</v>
      </c>
      <c r="Z138" s="50" t="s">
        <v>35</v>
      </c>
      <c r="AA138" s="50" t="s">
        <v>396</v>
      </c>
      <c r="AB138" s="50">
        <v>1300706</v>
      </c>
      <c r="AC138" s="51"/>
      <c r="AD138" s="51"/>
      <c r="AF138" s="62" t="str">
        <f t="shared" si="35"/>
        <v>ES</v>
      </c>
      <c r="AH138" s="66" t="str">
        <f t="shared" si="44"/>
        <v>AMBoca do Acre</v>
      </c>
      <c r="AI138" s="50">
        <v>1300706</v>
      </c>
    </row>
    <row r="139" spans="1:35" s="66" customFormat="1" ht="19.5" customHeight="1">
      <c r="A139" s="101" t="str">
        <f>Controles!$B$2</f>
        <v>ES</v>
      </c>
      <c r="B139" s="101">
        <f>Controles!$C$2</f>
        <v>7</v>
      </c>
      <c r="C139" s="61" t="s">
        <v>1</v>
      </c>
      <c r="D139" s="62"/>
      <c r="E139" s="61" t="e">
        <f t="shared" si="33"/>
        <v>#N/A</v>
      </c>
      <c r="F139" s="90"/>
      <c r="G139" s="90"/>
      <c r="H139" s="62"/>
      <c r="I139" s="62"/>
      <c r="J139" s="61">
        <f t="shared" si="46"/>
        <v>0</v>
      </c>
      <c r="K139" s="62"/>
      <c r="L139" s="62"/>
      <c r="M139" s="62"/>
      <c r="N139" s="62"/>
      <c r="O139" s="61">
        <f t="shared" si="45"/>
        <v>0</v>
      </c>
      <c r="P139" s="61">
        <f t="shared" si="36"/>
        <v>0</v>
      </c>
      <c r="Q139" s="61">
        <f t="shared" si="37"/>
        <v>0</v>
      </c>
      <c r="R139" s="65">
        <f t="shared" si="38"/>
        <v>0</v>
      </c>
      <c r="S139" s="61">
        <f t="shared" si="39"/>
        <v>0</v>
      </c>
      <c r="T139" s="61">
        <f t="shared" si="40"/>
        <v>0</v>
      </c>
      <c r="U139" s="61">
        <f t="shared" si="41"/>
        <v>0</v>
      </c>
      <c r="V139" s="61">
        <f t="shared" si="42"/>
        <v>0</v>
      </c>
      <c r="W139" s="61" t="str">
        <f t="shared" si="43"/>
        <v>NÃO</v>
      </c>
      <c r="Y139" s="66">
        <f t="shared" si="34"/>
        <v>0</v>
      </c>
      <c r="Z139" s="50" t="s">
        <v>35</v>
      </c>
      <c r="AA139" s="50" t="s">
        <v>421</v>
      </c>
      <c r="AB139" s="50">
        <v>1300805</v>
      </c>
      <c r="AC139" s="51"/>
      <c r="AD139" s="51"/>
      <c r="AF139" s="62" t="str">
        <f t="shared" si="35"/>
        <v>ES</v>
      </c>
      <c r="AH139" s="66" t="str">
        <f t="shared" si="44"/>
        <v>AMBorba</v>
      </c>
      <c r="AI139" s="50">
        <v>1300805</v>
      </c>
    </row>
    <row r="140" spans="1:35" s="66" customFormat="1" ht="19.5" customHeight="1">
      <c r="A140" s="101" t="str">
        <f>Controles!$B$2</f>
        <v>ES</v>
      </c>
      <c r="B140" s="101">
        <f>Controles!$C$2</f>
        <v>7</v>
      </c>
      <c r="C140" s="61" t="s">
        <v>1</v>
      </c>
      <c r="D140" s="62"/>
      <c r="E140" s="61" t="e">
        <f t="shared" si="33"/>
        <v>#N/A</v>
      </c>
      <c r="F140" s="90"/>
      <c r="G140" s="90"/>
      <c r="H140" s="62"/>
      <c r="I140" s="62"/>
      <c r="J140" s="61">
        <f t="shared" si="46"/>
        <v>0</v>
      </c>
      <c r="K140" s="62"/>
      <c r="L140" s="62"/>
      <c r="M140" s="62"/>
      <c r="N140" s="62"/>
      <c r="O140" s="61">
        <f t="shared" si="45"/>
        <v>0</v>
      </c>
      <c r="P140" s="61">
        <f t="shared" si="36"/>
        <v>0</v>
      </c>
      <c r="Q140" s="61">
        <f t="shared" si="37"/>
        <v>0</v>
      </c>
      <c r="R140" s="65">
        <f t="shared" si="38"/>
        <v>0</v>
      </c>
      <c r="S140" s="61">
        <f t="shared" si="39"/>
        <v>0</v>
      </c>
      <c r="T140" s="61">
        <f t="shared" si="40"/>
        <v>0</v>
      </c>
      <c r="U140" s="61">
        <f t="shared" si="41"/>
        <v>0</v>
      </c>
      <c r="V140" s="61">
        <f t="shared" si="42"/>
        <v>0</v>
      </c>
      <c r="W140" s="61" t="str">
        <f t="shared" si="43"/>
        <v>NÃO</v>
      </c>
      <c r="Y140" s="66">
        <f t="shared" si="34"/>
        <v>0</v>
      </c>
      <c r="Z140" s="50" t="s">
        <v>35</v>
      </c>
      <c r="AA140" s="50" t="s">
        <v>447</v>
      </c>
      <c r="AB140" s="50">
        <v>1300839</v>
      </c>
      <c r="AC140" s="51"/>
      <c r="AD140" s="51"/>
      <c r="AF140" s="62" t="str">
        <f t="shared" si="35"/>
        <v>ES</v>
      </c>
      <c r="AH140" s="66" t="str">
        <f t="shared" si="44"/>
        <v>AMCaapiranga</v>
      </c>
      <c r="AI140" s="50">
        <v>1300839</v>
      </c>
    </row>
    <row r="141" spans="1:35" s="66" customFormat="1" ht="19.5" customHeight="1">
      <c r="A141" s="101" t="str">
        <f>Controles!$B$2</f>
        <v>ES</v>
      </c>
      <c r="B141" s="101">
        <f>Controles!$C$2</f>
        <v>7</v>
      </c>
      <c r="C141" s="61" t="s">
        <v>1</v>
      </c>
      <c r="D141" s="62"/>
      <c r="E141" s="61" t="e">
        <f t="shared" si="33"/>
        <v>#N/A</v>
      </c>
      <c r="F141" s="90"/>
      <c r="G141" s="90"/>
      <c r="H141" s="62"/>
      <c r="I141" s="62"/>
      <c r="J141" s="61">
        <f t="shared" si="46"/>
        <v>0</v>
      </c>
      <c r="K141" s="62"/>
      <c r="L141" s="62"/>
      <c r="M141" s="62"/>
      <c r="N141" s="62"/>
      <c r="O141" s="61">
        <f t="shared" si="45"/>
        <v>0</v>
      </c>
      <c r="P141" s="61">
        <f t="shared" si="36"/>
        <v>0</v>
      </c>
      <c r="Q141" s="61">
        <f t="shared" si="37"/>
        <v>0</v>
      </c>
      <c r="R141" s="65">
        <f t="shared" si="38"/>
        <v>0</v>
      </c>
      <c r="S141" s="61">
        <f t="shared" si="39"/>
        <v>0</v>
      </c>
      <c r="T141" s="61">
        <f t="shared" si="40"/>
        <v>0</v>
      </c>
      <c r="U141" s="61">
        <f t="shared" si="41"/>
        <v>0</v>
      </c>
      <c r="V141" s="61">
        <f t="shared" si="42"/>
        <v>0</v>
      </c>
      <c r="W141" s="61" t="str">
        <f t="shared" si="43"/>
        <v>NÃO</v>
      </c>
      <c r="Y141" s="66">
        <f t="shared" si="34"/>
        <v>0</v>
      </c>
      <c r="Z141" s="50" t="s">
        <v>35</v>
      </c>
      <c r="AA141" s="50" t="s">
        <v>472</v>
      </c>
      <c r="AB141" s="50">
        <v>1300904</v>
      </c>
      <c r="AC141" s="51"/>
      <c r="AD141" s="51"/>
      <c r="AF141" s="62" t="str">
        <f t="shared" si="35"/>
        <v>ES</v>
      </c>
      <c r="AH141" s="66" t="str">
        <f t="shared" si="44"/>
        <v>AMCanutama</v>
      </c>
      <c r="AI141" s="50">
        <v>1300904</v>
      </c>
    </row>
    <row r="142" spans="1:35" s="66" customFormat="1" ht="19.5" customHeight="1">
      <c r="A142" s="101" t="str">
        <f>Controles!$B$2</f>
        <v>ES</v>
      </c>
      <c r="B142" s="101">
        <f>Controles!$C$2</f>
        <v>7</v>
      </c>
      <c r="C142" s="61" t="s">
        <v>1</v>
      </c>
      <c r="D142" s="62"/>
      <c r="E142" s="61" t="e">
        <f t="shared" si="33"/>
        <v>#N/A</v>
      </c>
      <c r="F142" s="90"/>
      <c r="G142" s="90"/>
      <c r="H142" s="62"/>
      <c r="I142" s="62"/>
      <c r="J142" s="61">
        <f t="shared" si="46"/>
        <v>0</v>
      </c>
      <c r="K142" s="62"/>
      <c r="L142" s="62"/>
      <c r="M142" s="62"/>
      <c r="N142" s="62"/>
      <c r="O142" s="61">
        <f t="shared" si="45"/>
        <v>0</v>
      </c>
      <c r="P142" s="61">
        <f t="shared" si="36"/>
        <v>0</v>
      </c>
      <c r="Q142" s="61">
        <f t="shared" si="37"/>
        <v>0</v>
      </c>
      <c r="R142" s="65">
        <f t="shared" si="38"/>
        <v>0</v>
      </c>
      <c r="S142" s="61">
        <f t="shared" si="39"/>
        <v>0</v>
      </c>
      <c r="T142" s="61">
        <f t="shared" si="40"/>
        <v>0</v>
      </c>
      <c r="U142" s="61">
        <f t="shared" si="41"/>
        <v>0</v>
      </c>
      <c r="V142" s="61">
        <f t="shared" si="42"/>
        <v>0</v>
      </c>
      <c r="W142" s="61" t="str">
        <f t="shared" si="43"/>
        <v>NÃO</v>
      </c>
      <c r="Y142" s="66">
        <f t="shared" si="34"/>
        <v>0</v>
      </c>
      <c r="Z142" s="50" t="s">
        <v>35</v>
      </c>
      <c r="AA142" s="50" t="s">
        <v>496</v>
      </c>
      <c r="AB142" s="50">
        <v>1301001</v>
      </c>
      <c r="AC142" s="51"/>
      <c r="AD142" s="51"/>
      <c r="AF142" s="62" t="str">
        <f t="shared" si="35"/>
        <v>ES</v>
      </c>
      <c r="AH142" s="66" t="str">
        <f t="shared" si="44"/>
        <v>AMCarauari</v>
      </c>
      <c r="AI142" s="50">
        <v>1301001</v>
      </c>
    </row>
    <row r="143" spans="1:35" s="66" customFormat="1" ht="19.5" customHeight="1">
      <c r="A143" s="101" t="str">
        <f>Controles!$B$2</f>
        <v>ES</v>
      </c>
      <c r="B143" s="101">
        <f>Controles!$C$2</f>
        <v>7</v>
      </c>
      <c r="C143" s="61" t="s">
        <v>1</v>
      </c>
      <c r="D143" s="62"/>
      <c r="E143" s="61" t="e">
        <f t="shared" si="33"/>
        <v>#N/A</v>
      </c>
      <c r="F143" s="90"/>
      <c r="G143" s="90"/>
      <c r="H143" s="62"/>
      <c r="I143" s="62"/>
      <c r="J143" s="61">
        <f t="shared" si="46"/>
        <v>0</v>
      </c>
      <c r="K143" s="62"/>
      <c r="L143" s="62"/>
      <c r="M143" s="62"/>
      <c r="N143" s="62"/>
      <c r="O143" s="61">
        <f t="shared" si="45"/>
        <v>0</v>
      </c>
      <c r="P143" s="61">
        <f t="shared" si="36"/>
        <v>0</v>
      </c>
      <c r="Q143" s="61">
        <f t="shared" si="37"/>
        <v>0</v>
      </c>
      <c r="R143" s="65">
        <f t="shared" si="38"/>
        <v>0</v>
      </c>
      <c r="S143" s="61">
        <f t="shared" si="39"/>
        <v>0</v>
      </c>
      <c r="T143" s="61">
        <f t="shared" si="40"/>
        <v>0</v>
      </c>
      <c r="U143" s="61">
        <f t="shared" si="41"/>
        <v>0</v>
      </c>
      <c r="V143" s="61">
        <f t="shared" si="42"/>
        <v>0</v>
      </c>
      <c r="W143" s="61" t="str">
        <f t="shared" si="43"/>
        <v>NÃO</v>
      </c>
      <c r="Y143" s="66">
        <f t="shared" si="34"/>
        <v>0</v>
      </c>
      <c r="Z143" s="50" t="s">
        <v>35</v>
      </c>
      <c r="AA143" s="50" t="s">
        <v>519</v>
      </c>
      <c r="AB143" s="50">
        <v>1301100</v>
      </c>
      <c r="AC143" s="51"/>
      <c r="AD143" s="51"/>
      <c r="AF143" s="62" t="str">
        <f t="shared" si="35"/>
        <v>ES</v>
      </c>
      <c r="AH143" s="66" t="str">
        <f t="shared" si="44"/>
        <v>AMCareiro</v>
      </c>
      <c r="AI143" s="50">
        <v>1301100</v>
      </c>
    </row>
    <row r="144" spans="1:35" s="66" customFormat="1" ht="19.5" customHeight="1">
      <c r="A144" s="101" t="str">
        <f>Controles!$B$2</f>
        <v>ES</v>
      </c>
      <c r="B144" s="101">
        <f>Controles!$C$2</f>
        <v>7</v>
      </c>
      <c r="C144" s="61" t="s">
        <v>1</v>
      </c>
      <c r="D144" s="62"/>
      <c r="E144" s="61" t="e">
        <f t="shared" si="33"/>
        <v>#N/A</v>
      </c>
      <c r="F144" s="90"/>
      <c r="G144" s="90"/>
      <c r="H144" s="62"/>
      <c r="I144" s="62"/>
      <c r="J144" s="61">
        <f t="shared" si="46"/>
        <v>0</v>
      </c>
      <c r="K144" s="62"/>
      <c r="L144" s="62"/>
      <c r="M144" s="62"/>
      <c r="N144" s="62"/>
      <c r="O144" s="61">
        <f t="shared" si="45"/>
        <v>0</v>
      </c>
      <c r="P144" s="61">
        <f t="shared" si="36"/>
        <v>0</v>
      </c>
      <c r="Q144" s="61">
        <f t="shared" si="37"/>
        <v>0</v>
      </c>
      <c r="R144" s="65">
        <f t="shared" si="38"/>
        <v>0</v>
      </c>
      <c r="S144" s="61">
        <f t="shared" si="39"/>
        <v>0</v>
      </c>
      <c r="T144" s="61">
        <f t="shared" si="40"/>
        <v>0</v>
      </c>
      <c r="U144" s="61">
        <f t="shared" si="41"/>
        <v>0</v>
      </c>
      <c r="V144" s="61">
        <f t="shared" si="42"/>
        <v>0</v>
      </c>
      <c r="W144" s="61" t="str">
        <f t="shared" si="43"/>
        <v>NÃO</v>
      </c>
      <c r="Y144" s="66">
        <f t="shared" si="34"/>
        <v>0</v>
      </c>
      <c r="Z144" s="50" t="s">
        <v>35</v>
      </c>
      <c r="AA144" s="50" t="s">
        <v>543</v>
      </c>
      <c r="AB144" s="50">
        <v>1301159</v>
      </c>
      <c r="AC144" s="51"/>
      <c r="AD144" s="51"/>
      <c r="AF144" s="62" t="str">
        <f t="shared" si="35"/>
        <v>ES</v>
      </c>
      <c r="AH144" s="66" t="str">
        <f t="shared" si="44"/>
        <v>AMCareiro da Várzea</v>
      </c>
      <c r="AI144" s="50">
        <v>1301159</v>
      </c>
    </row>
    <row r="145" spans="1:35" s="66" customFormat="1" ht="19.5" customHeight="1">
      <c r="A145" s="101" t="str">
        <f>Controles!$B$2</f>
        <v>ES</v>
      </c>
      <c r="B145" s="101">
        <f>Controles!$C$2</f>
        <v>7</v>
      </c>
      <c r="C145" s="61" t="s">
        <v>1</v>
      </c>
      <c r="D145" s="62"/>
      <c r="E145" s="61" t="e">
        <f t="shared" si="33"/>
        <v>#N/A</v>
      </c>
      <c r="F145" s="90"/>
      <c r="G145" s="90"/>
      <c r="H145" s="62"/>
      <c r="I145" s="62"/>
      <c r="J145" s="61">
        <f t="shared" si="46"/>
        <v>0</v>
      </c>
      <c r="K145" s="62"/>
      <c r="L145" s="62"/>
      <c r="M145" s="62"/>
      <c r="N145" s="62"/>
      <c r="O145" s="61">
        <f t="shared" si="45"/>
        <v>0</v>
      </c>
      <c r="P145" s="61">
        <f t="shared" si="36"/>
        <v>0</v>
      </c>
      <c r="Q145" s="61">
        <f t="shared" si="37"/>
        <v>0</v>
      </c>
      <c r="R145" s="65">
        <f t="shared" si="38"/>
        <v>0</v>
      </c>
      <c r="S145" s="61">
        <f t="shared" si="39"/>
        <v>0</v>
      </c>
      <c r="T145" s="61">
        <f t="shared" si="40"/>
        <v>0</v>
      </c>
      <c r="U145" s="61">
        <f t="shared" si="41"/>
        <v>0</v>
      </c>
      <c r="V145" s="61">
        <f t="shared" si="42"/>
        <v>0</v>
      </c>
      <c r="W145" s="61" t="str">
        <f t="shared" si="43"/>
        <v>NÃO</v>
      </c>
      <c r="Y145" s="66">
        <f t="shared" si="34"/>
        <v>0</v>
      </c>
      <c r="Z145" s="50" t="s">
        <v>35</v>
      </c>
      <c r="AA145" s="50" t="s">
        <v>566</v>
      </c>
      <c r="AB145" s="50">
        <v>1301209</v>
      </c>
      <c r="AC145" s="51"/>
      <c r="AD145" s="51"/>
      <c r="AF145" s="62" t="str">
        <f t="shared" si="35"/>
        <v>ES</v>
      </c>
      <c r="AH145" s="66" t="str">
        <f t="shared" si="44"/>
        <v>AMCoari</v>
      </c>
      <c r="AI145" s="50">
        <v>1301209</v>
      </c>
    </row>
    <row r="146" spans="1:35" s="66" customFormat="1" ht="19.5" customHeight="1">
      <c r="A146" s="101" t="str">
        <f>Controles!$B$2</f>
        <v>ES</v>
      </c>
      <c r="B146" s="101">
        <f>Controles!$C$2</f>
        <v>7</v>
      </c>
      <c r="C146" s="61" t="s">
        <v>1</v>
      </c>
      <c r="D146" s="62"/>
      <c r="E146" s="61" t="e">
        <f t="shared" si="33"/>
        <v>#N/A</v>
      </c>
      <c r="F146" s="90"/>
      <c r="G146" s="90"/>
      <c r="H146" s="62"/>
      <c r="I146" s="62"/>
      <c r="J146" s="61">
        <f t="shared" si="46"/>
        <v>0</v>
      </c>
      <c r="K146" s="62"/>
      <c r="L146" s="62"/>
      <c r="M146" s="62"/>
      <c r="N146" s="62"/>
      <c r="O146" s="61">
        <f t="shared" si="45"/>
        <v>0</v>
      </c>
      <c r="P146" s="61">
        <f t="shared" si="36"/>
        <v>0</v>
      </c>
      <c r="Q146" s="61">
        <f t="shared" si="37"/>
        <v>0</v>
      </c>
      <c r="R146" s="65">
        <f t="shared" si="38"/>
        <v>0</v>
      </c>
      <c r="S146" s="61">
        <f t="shared" si="39"/>
        <v>0</v>
      </c>
      <c r="T146" s="61">
        <f t="shared" si="40"/>
        <v>0</v>
      </c>
      <c r="U146" s="61">
        <f t="shared" si="41"/>
        <v>0</v>
      </c>
      <c r="V146" s="61">
        <f t="shared" si="42"/>
        <v>0</v>
      </c>
      <c r="W146" s="61" t="str">
        <f t="shared" si="43"/>
        <v>NÃO</v>
      </c>
      <c r="Y146" s="66">
        <f t="shared" si="34"/>
        <v>0</v>
      </c>
      <c r="Z146" s="50" t="s">
        <v>35</v>
      </c>
      <c r="AA146" s="50" t="s">
        <v>589</v>
      </c>
      <c r="AB146" s="50">
        <v>1301308</v>
      </c>
      <c r="AC146" s="51"/>
      <c r="AD146" s="51"/>
      <c r="AF146" s="62" t="str">
        <f t="shared" si="35"/>
        <v>ES</v>
      </c>
      <c r="AH146" s="66" t="str">
        <f t="shared" si="44"/>
        <v>AMCodajás</v>
      </c>
      <c r="AI146" s="50">
        <v>1301308</v>
      </c>
    </row>
    <row r="147" spans="1:35" s="66" customFormat="1" ht="19.5" customHeight="1">
      <c r="A147" s="101" t="str">
        <f>Controles!$B$2</f>
        <v>ES</v>
      </c>
      <c r="B147" s="101">
        <f>Controles!$C$2</f>
        <v>7</v>
      </c>
      <c r="C147" s="61" t="s">
        <v>1</v>
      </c>
      <c r="D147" s="62"/>
      <c r="E147" s="61" t="e">
        <f t="shared" si="33"/>
        <v>#N/A</v>
      </c>
      <c r="F147" s="90"/>
      <c r="G147" s="90"/>
      <c r="H147" s="62"/>
      <c r="I147" s="62"/>
      <c r="J147" s="61">
        <f t="shared" si="46"/>
        <v>0</v>
      </c>
      <c r="K147" s="62"/>
      <c r="L147" s="62"/>
      <c r="M147" s="62"/>
      <c r="N147" s="62"/>
      <c r="O147" s="61">
        <f t="shared" si="45"/>
        <v>0</v>
      </c>
      <c r="P147" s="61">
        <f t="shared" si="36"/>
        <v>0</v>
      </c>
      <c r="Q147" s="61">
        <f t="shared" si="37"/>
        <v>0</v>
      </c>
      <c r="R147" s="65">
        <f t="shared" si="38"/>
        <v>0</v>
      </c>
      <c r="S147" s="61">
        <f t="shared" si="39"/>
        <v>0</v>
      </c>
      <c r="T147" s="61">
        <f t="shared" si="40"/>
        <v>0</v>
      </c>
      <c r="U147" s="61">
        <f t="shared" si="41"/>
        <v>0</v>
      </c>
      <c r="V147" s="61">
        <f t="shared" si="42"/>
        <v>0</v>
      </c>
      <c r="W147" s="61" t="str">
        <f t="shared" si="43"/>
        <v>NÃO</v>
      </c>
      <c r="Y147" s="66">
        <f t="shared" si="34"/>
        <v>0</v>
      </c>
      <c r="Z147" s="50" t="s">
        <v>35</v>
      </c>
      <c r="AA147" s="50" t="s">
        <v>612</v>
      </c>
      <c r="AB147" s="50">
        <v>1301407</v>
      </c>
      <c r="AC147" s="51"/>
      <c r="AD147" s="51"/>
      <c r="AF147" s="62" t="str">
        <f t="shared" si="35"/>
        <v>ES</v>
      </c>
      <c r="AH147" s="66" t="str">
        <f t="shared" si="44"/>
        <v>AMEirunepé</v>
      </c>
      <c r="AI147" s="50">
        <v>1301407</v>
      </c>
    </row>
    <row r="148" spans="1:35" s="66" customFormat="1" ht="19.5" customHeight="1">
      <c r="A148" s="101" t="str">
        <f>Controles!$B$2</f>
        <v>ES</v>
      </c>
      <c r="B148" s="101">
        <f>Controles!$C$2</f>
        <v>7</v>
      </c>
      <c r="C148" s="61" t="s">
        <v>1</v>
      </c>
      <c r="D148" s="62"/>
      <c r="E148" s="61" t="e">
        <f t="shared" si="33"/>
        <v>#N/A</v>
      </c>
      <c r="F148" s="90"/>
      <c r="G148" s="90"/>
      <c r="H148" s="62"/>
      <c r="I148" s="62"/>
      <c r="J148" s="61">
        <f t="shared" si="46"/>
        <v>0</v>
      </c>
      <c r="K148" s="62"/>
      <c r="L148" s="62"/>
      <c r="M148" s="62"/>
      <c r="N148" s="62"/>
      <c r="O148" s="61">
        <f t="shared" si="45"/>
        <v>0</v>
      </c>
      <c r="P148" s="61">
        <f t="shared" si="36"/>
        <v>0</v>
      </c>
      <c r="Q148" s="61">
        <f t="shared" si="37"/>
        <v>0</v>
      </c>
      <c r="R148" s="65">
        <f t="shared" si="38"/>
        <v>0</v>
      </c>
      <c r="S148" s="61">
        <f t="shared" si="39"/>
        <v>0</v>
      </c>
      <c r="T148" s="61">
        <f t="shared" si="40"/>
        <v>0</v>
      </c>
      <c r="U148" s="61">
        <f t="shared" si="41"/>
        <v>0</v>
      </c>
      <c r="V148" s="61">
        <f t="shared" si="42"/>
        <v>0</v>
      </c>
      <c r="W148" s="61" t="str">
        <f t="shared" si="43"/>
        <v>NÃO</v>
      </c>
      <c r="Y148" s="66">
        <f t="shared" si="34"/>
        <v>0</v>
      </c>
      <c r="Z148" s="50" t="s">
        <v>35</v>
      </c>
      <c r="AA148" s="50" t="s">
        <v>633</v>
      </c>
      <c r="AB148" s="50">
        <v>1301506</v>
      </c>
      <c r="AC148" s="51"/>
      <c r="AD148" s="51"/>
      <c r="AF148" s="62" t="str">
        <f t="shared" si="35"/>
        <v>ES</v>
      </c>
      <c r="AH148" s="66" t="str">
        <f t="shared" si="44"/>
        <v>AMEnvira</v>
      </c>
      <c r="AI148" s="50">
        <v>1301506</v>
      </c>
    </row>
    <row r="149" spans="1:35" s="66" customFormat="1" ht="19.5" customHeight="1">
      <c r="A149" s="101" t="str">
        <f>Controles!$B$2</f>
        <v>ES</v>
      </c>
      <c r="B149" s="101">
        <f>Controles!$C$2</f>
        <v>7</v>
      </c>
      <c r="C149" s="61" t="s">
        <v>1</v>
      </c>
      <c r="D149" s="62"/>
      <c r="E149" s="61" t="e">
        <f t="shared" si="33"/>
        <v>#N/A</v>
      </c>
      <c r="F149" s="90"/>
      <c r="G149" s="90"/>
      <c r="H149" s="62"/>
      <c r="I149" s="62"/>
      <c r="J149" s="61">
        <f t="shared" si="46"/>
        <v>0</v>
      </c>
      <c r="K149" s="62"/>
      <c r="L149" s="62"/>
      <c r="M149" s="62"/>
      <c r="N149" s="62"/>
      <c r="O149" s="61">
        <f t="shared" si="45"/>
        <v>0</v>
      </c>
      <c r="P149" s="61">
        <f t="shared" si="36"/>
        <v>0</v>
      </c>
      <c r="Q149" s="61">
        <f t="shared" si="37"/>
        <v>0</v>
      </c>
      <c r="R149" s="65">
        <f t="shared" si="38"/>
        <v>0</v>
      </c>
      <c r="S149" s="61">
        <f t="shared" si="39"/>
        <v>0</v>
      </c>
      <c r="T149" s="61">
        <f t="shared" si="40"/>
        <v>0</v>
      </c>
      <c r="U149" s="61">
        <f t="shared" si="41"/>
        <v>0</v>
      </c>
      <c r="V149" s="61">
        <f t="shared" si="42"/>
        <v>0</v>
      </c>
      <c r="W149" s="61" t="str">
        <f t="shared" si="43"/>
        <v>NÃO</v>
      </c>
      <c r="Y149" s="66">
        <f t="shared" si="34"/>
        <v>0</v>
      </c>
      <c r="Z149" s="50" t="s">
        <v>35</v>
      </c>
      <c r="AA149" s="50" t="s">
        <v>654</v>
      </c>
      <c r="AB149" s="50">
        <v>1301605</v>
      </c>
      <c r="AC149" s="51"/>
      <c r="AD149" s="51"/>
      <c r="AF149" s="62" t="str">
        <f t="shared" si="35"/>
        <v>ES</v>
      </c>
      <c r="AH149" s="66" t="str">
        <f t="shared" si="44"/>
        <v>AMFonte Boa</v>
      </c>
      <c r="AI149" s="50">
        <v>1301605</v>
      </c>
    </row>
    <row r="150" spans="1:35" s="66" customFormat="1" ht="19.5" customHeight="1">
      <c r="A150" s="101" t="str">
        <f>Controles!$B$2</f>
        <v>ES</v>
      </c>
      <c r="B150" s="101">
        <f>Controles!$C$2</f>
        <v>7</v>
      </c>
      <c r="C150" s="61" t="s">
        <v>1</v>
      </c>
      <c r="D150" s="62"/>
      <c r="E150" s="61" t="e">
        <f t="shared" si="33"/>
        <v>#N/A</v>
      </c>
      <c r="F150" s="90"/>
      <c r="G150" s="90"/>
      <c r="H150" s="62"/>
      <c r="I150" s="62"/>
      <c r="J150" s="61">
        <f t="shared" si="46"/>
        <v>0</v>
      </c>
      <c r="K150" s="62"/>
      <c r="L150" s="62"/>
      <c r="M150" s="62"/>
      <c r="N150" s="62"/>
      <c r="O150" s="61">
        <f t="shared" si="45"/>
        <v>0</v>
      </c>
      <c r="P150" s="61">
        <f t="shared" si="36"/>
        <v>0</v>
      </c>
      <c r="Q150" s="61">
        <f t="shared" si="37"/>
        <v>0</v>
      </c>
      <c r="R150" s="65">
        <f t="shared" si="38"/>
        <v>0</v>
      </c>
      <c r="S150" s="61">
        <f t="shared" si="39"/>
        <v>0</v>
      </c>
      <c r="T150" s="61">
        <f t="shared" si="40"/>
        <v>0</v>
      </c>
      <c r="U150" s="61">
        <f t="shared" si="41"/>
        <v>0</v>
      </c>
      <c r="V150" s="61">
        <f t="shared" si="42"/>
        <v>0</v>
      </c>
      <c r="W150" s="61" t="str">
        <f t="shared" si="43"/>
        <v>NÃO</v>
      </c>
      <c r="Y150" s="66">
        <f t="shared" si="34"/>
        <v>0</v>
      </c>
      <c r="Z150" s="50" t="s">
        <v>35</v>
      </c>
      <c r="AA150" s="50" t="s">
        <v>675</v>
      </c>
      <c r="AB150" s="50">
        <v>1301654</v>
      </c>
      <c r="AC150" s="51"/>
      <c r="AD150" s="51"/>
      <c r="AF150" s="62" t="str">
        <f t="shared" si="35"/>
        <v>ES</v>
      </c>
      <c r="AH150" s="66" t="str">
        <f t="shared" si="44"/>
        <v>AMGuajará</v>
      </c>
      <c r="AI150" s="50">
        <v>1301654</v>
      </c>
    </row>
    <row r="151" spans="1:35" s="66" customFormat="1" ht="19.5" customHeight="1">
      <c r="A151" s="101" t="str">
        <f>Controles!$B$2</f>
        <v>ES</v>
      </c>
      <c r="B151" s="101">
        <f>Controles!$C$2</f>
        <v>7</v>
      </c>
      <c r="C151" s="61" t="s">
        <v>1</v>
      </c>
      <c r="D151" s="62"/>
      <c r="E151" s="61" t="e">
        <f t="shared" si="33"/>
        <v>#N/A</v>
      </c>
      <c r="F151" s="90"/>
      <c r="G151" s="90"/>
      <c r="H151" s="62"/>
      <c r="I151" s="62"/>
      <c r="J151" s="61">
        <f t="shared" si="46"/>
        <v>0</v>
      </c>
      <c r="K151" s="62"/>
      <c r="L151" s="62"/>
      <c r="M151" s="62"/>
      <c r="N151" s="62"/>
      <c r="O151" s="61">
        <f t="shared" si="45"/>
        <v>0</v>
      </c>
      <c r="P151" s="61">
        <f t="shared" si="36"/>
        <v>0</v>
      </c>
      <c r="Q151" s="61">
        <f t="shared" si="37"/>
        <v>0</v>
      </c>
      <c r="R151" s="65">
        <f t="shared" si="38"/>
        <v>0</v>
      </c>
      <c r="S151" s="61">
        <f t="shared" si="39"/>
        <v>0</v>
      </c>
      <c r="T151" s="61">
        <f t="shared" si="40"/>
        <v>0</v>
      </c>
      <c r="U151" s="61">
        <f t="shared" si="41"/>
        <v>0</v>
      </c>
      <c r="V151" s="61">
        <f t="shared" si="42"/>
        <v>0</v>
      </c>
      <c r="W151" s="61" t="str">
        <f t="shared" si="43"/>
        <v>NÃO</v>
      </c>
      <c r="Y151" s="66">
        <f t="shared" si="34"/>
        <v>0</v>
      </c>
      <c r="Z151" s="50" t="s">
        <v>35</v>
      </c>
      <c r="AA151" s="50" t="s">
        <v>695</v>
      </c>
      <c r="AB151" s="50">
        <v>1301704</v>
      </c>
      <c r="AC151" s="51"/>
      <c r="AD151" s="51"/>
      <c r="AF151" s="62" t="str">
        <f t="shared" si="35"/>
        <v>ES</v>
      </c>
      <c r="AH151" s="66" t="str">
        <f t="shared" si="44"/>
        <v>AMHumaitá</v>
      </c>
      <c r="AI151" s="50">
        <v>1301704</v>
      </c>
    </row>
    <row r="152" spans="1:35" s="66" customFormat="1" ht="19.5" customHeight="1">
      <c r="A152" s="101" t="str">
        <f>Controles!$B$2</f>
        <v>ES</v>
      </c>
      <c r="B152" s="101">
        <f>Controles!$C$2</f>
        <v>7</v>
      </c>
      <c r="C152" s="61" t="s">
        <v>1</v>
      </c>
      <c r="D152" s="62"/>
      <c r="E152" s="61" t="e">
        <f t="shared" si="33"/>
        <v>#N/A</v>
      </c>
      <c r="F152" s="90"/>
      <c r="G152" s="90"/>
      <c r="H152" s="62"/>
      <c r="I152" s="62"/>
      <c r="J152" s="61">
        <f t="shared" si="46"/>
        <v>0</v>
      </c>
      <c r="K152" s="62"/>
      <c r="L152" s="62"/>
      <c r="M152" s="62"/>
      <c r="N152" s="62"/>
      <c r="O152" s="61">
        <f t="shared" si="45"/>
        <v>0</v>
      </c>
      <c r="P152" s="61">
        <f t="shared" si="36"/>
        <v>0</v>
      </c>
      <c r="Q152" s="61">
        <f t="shared" si="37"/>
        <v>0</v>
      </c>
      <c r="R152" s="65">
        <f t="shared" si="38"/>
        <v>0</v>
      </c>
      <c r="S152" s="61">
        <f t="shared" si="39"/>
        <v>0</v>
      </c>
      <c r="T152" s="61">
        <f t="shared" si="40"/>
        <v>0</v>
      </c>
      <c r="U152" s="61">
        <f t="shared" si="41"/>
        <v>0</v>
      </c>
      <c r="V152" s="61">
        <f t="shared" si="42"/>
        <v>0</v>
      </c>
      <c r="W152" s="61" t="str">
        <f t="shared" si="43"/>
        <v>NÃO</v>
      </c>
      <c r="Y152" s="66">
        <f t="shared" si="34"/>
        <v>0</v>
      </c>
      <c r="Z152" s="50" t="s">
        <v>35</v>
      </c>
      <c r="AA152" s="50" t="s">
        <v>717</v>
      </c>
      <c r="AB152" s="50">
        <v>1301803</v>
      </c>
      <c r="AC152" s="51"/>
      <c r="AD152" s="51"/>
      <c r="AF152" s="62" t="str">
        <f t="shared" si="35"/>
        <v>ES</v>
      </c>
      <c r="AH152" s="66" t="str">
        <f t="shared" si="44"/>
        <v>AMIpixuna</v>
      </c>
      <c r="AI152" s="50">
        <v>1301803</v>
      </c>
    </row>
    <row r="153" spans="1:35" s="66" customFormat="1" ht="19.5" customHeight="1">
      <c r="A153" s="101" t="str">
        <f>Controles!$B$2</f>
        <v>ES</v>
      </c>
      <c r="B153" s="101">
        <f>Controles!$C$2</f>
        <v>7</v>
      </c>
      <c r="C153" s="61" t="s">
        <v>1</v>
      </c>
      <c r="D153" s="62"/>
      <c r="E153" s="61" t="e">
        <f t="shared" si="33"/>
        <v>#N/A</v>
      </c>
      <c r="F153" s="90"/>
      <c r="G153" s="90"/>
      <c r="H153" s="62"/>
      <c r="I153" s="62"/>
      <c r="J153" s="61">
        <f t="shared" si="46"/>
        <v>0</v>
      </c>
      <c r="K153" s="62"/>
      <c r="L153" s="62"/>
      <c r="M153" s="62"/>
      <c r="N153" s="62"/>
      <c r="O153" s="61">
        <f t="shared" si="45"/>
        <v>0</v>
      </c>
      <c r="P153" s="61">
        <f t="shared" si="36"/>
        <v>0</v>
      </c>
      <c r="Q153" s="61">
        <f t="shared" si="37"/>
        <v>0</v>
      </c>
      <c r="R153" s="65">
        <f t="shared" si="38"/>
        <v>0</v>
      </c>
      <c r="S153" s="61">
        <f t="shared" si="39"/>
        <v>0</v>
      </c>
      <c r="T153" s="61">
        <f t="shared" si="40"/>
        <v>0</v>
      </c>
      <c r="U153" s="61">
        <f t="shared" si="41"/>
        <v>0</v>
      </c>
      <c r="V153" s="61">
        <f t="shared" si="42"/>
        <v>0</v>
      </c>
      <c r="W153" s="61" t="str">
        <f t="shared" si="43"/>
        <v>NÃO</v>
      </c>
      <c r="Y153" s="66">
        <f t="shared" si="34"/>
        <v>0</v>
      </c>
      <c r="Z153" s="50" t="s">
        <v>35</v>
      </c>
      <c r="AA153" s="50" t="s">
        <v>739</v>
      </c>
      <c r="AB153" s="50">
        <v>1301852</v>
      </c>
      <c r="AC153" s="51"/>
      <c r="AD153" s="51"/>
      <c r="AF153" s="62" t="str">
        <f t="shared" si="35"/>
        <v>ES</v>
      </c>
      <c r="AH153" s="66" t="str">
        <f t="shared" si="44"/>
        <v>AMIranduba</v>
      </c>
      <c r="AI153" s="50">
        <v>1301852</v>
      </c>
    </row>
    <row r="154" spans="1:35" s="66" customFormat="1" ht="19.5" customHeight="1">
      <c r="A154" s="101" t="str">
        <f>Controles!$B$2</f>
        <v>ES</v>
      </c>
      <c r="B154" s="101">
        <f>Controles!$C$2</f>
        <v>7</v>
      </c>
      <c r="C154" s="61" t="s">
        <v>1</v>
      </c>
      <c r="D154" s="62"/>
      <c r="E154" s="61" t="e">
        <f t="shared" si="33"/>
        <v>#N/A</v>
      </c>
      <c r="F154" s="90"/>
      <c r="G154" s="90"/>
      <c r="H154" s="62"/>
      <c r="I154" s="62"/>
      <c r="J154" s="61">
        <f t="shared" si="46"/>
        <v>0</v>
      </c>
      <c r="K154" s="62"/>
      <c r="L154" s="62"/>
      <c r="M154" s="62"/>
      <c r="N154" s="62"/>
      <c r="O154" s="61">
        <f t="shared" si="45"/>
        <v>0</v>
      </c>
      <c r="P154" s="61">
        <f t="shared" si="36"/>
        <v>0</v>
      </c>
      <c r="Q154" s="61">
        <f t="shared" si="37"/>
        <v>0</v>
      </c>
      <c r="R154" s="65">
        <f t="shared" si="38"/>
        <v>0</v>
      </c>
      <c r="S154" s="61">
        <f t="shared" si="39"/>
        <v>0</v>
      </c>
      <c r="T154" s="61">
        <f t="shared" si="40"/>
        <v>0</v>
      </c>
      <c r="U154" s="61">
        <f t="shared" si="41"/>
        <v>0</v>
      </c>
      <c r="V154" s="61">
        <f t="shared" si="42"/>
        <v>0</v>
      </c>
      <c r="W154" s="61" t="str">
        <f t="shared" si="43"/>
        <v>NÃO</v>
      </c>
      <c r="Y154" s="66">
        <f t="shared" si="34"/>
        <v>0</v>
      </c>
      <c r="Z154" s="50" t="s">
        <v>35</v>
      </c>
      <c r="AA154" s="50" t="s">
        <v>760</v>
      </c>
      <c r="AB154" s="50">
        <v>1301902</v>
      </c>
      <c r="AC154" s="51"/>
      <c r="AD154" s="51"/>
      <c r="AF154" s="62" t="str">
        <f t="shared" si="35"/>
        <v>ES</v>
      </c>
      <c r="AH154" s="66" t="str">
        <f t="shared" si="44"/>
        <v>AMItacoatiara</v>
      </c>
      <c r="AI154" s="50">
        <v>1301902</v>
      </c>
    </row>
    <row r="155" spans="1:35" s="66" customFormat="1" ht="19.5" customHeight="1">
      <c r="A155" s="101" t="str">
        <f>Controles!$B$2</f>
        <v>ES</v>
      </c>
      <c r="B155" s="101">
        <f>Controles!$C$2</f>
        <v>7</v>
      </c>
      <c r="C155" s="61" t="s">
        <v>1</v>
      </c>
      <c r="D155" s="62"/>
      <c r="E155" s="61" t="e">
        <f t="shared" si="33"/>
        <v>#N/A</v>
      </c>
      <c r="F155" s="90"/>
      <c r="G155" s="90"/>
      <c r="H155" s="62"/>
      <c r="I155" s="62"/>
      <c r="J155" s="61">
        <f t="shared" si="46"/>
        <v>0</v>
      </c>
      <c r="K155" s="62"/>
      <c r="L155" s="62"/>
      <c r="M155" s="62"/>
      <c r="N155" s="62"/>
      <c r="O155" s="61">
        <f t="shared" si="45"/>
        <v>0</v>
      </c>
      <c r="P155" s="61">
        <f t="shared" si="36"/>
        <v>0</v>
      </c>
      <c r="Q155" s="61">
        <f t="shared" si="37"/>
        <v>0</v>
      </c>
      <c r="R155" s="65">
        <f t="shared" si="38"/>
        <v>0</v>
      </c>
      <c r="S155" s="61">
        <f t="shared" si="39"/>
        <v>0</v>
      </c>
      <c r="T155" s="61">
        <f t="shared" si="40"/>
        <v>0</v>
      </c>
      <c r="U155" s="61">
        <f t="shared" si="41"/>
        <v>0</v>
      </c>
      <c r="V155" s="61">
        <f t="shared" si="42"/>
        <v>0</v>
      </c>
      <c r="W155" s="61" t="str">
        <f t="shared" si="43"/>
        <v>NÃO</v>
      </c>
      <c r="Y155" s="66">
        <f t="shared" si="34"/>
        <v>0</v>
      </c>
      <c r="Z155" s="50" t="s">
        <v>35</v>
      </c>
      <c r="AA155" s="50" t="s">
        <v>783</v>
      </c>
      <c r="AB155" s="50">
        <v>1301951</v>
      </c>
      <c r="AC155" s="51"/>
      <c r="AD155" s="51"/>
      <c r="AF155" s="62" t="str">
        <f t="shared" si="35"/>
        <v>ES</v>
      </c>
      <c r="AH155" s="66" t="str">
        <f t="shared" si="44"/>
        <v>AMItamarati</v>
      </c>
      <c r="AI155" s="50">
        <v>1301951</v>
      </c>
    </row>
    <row r="156" spans="1:35" s="66" customFormat="1" ht="19.5" customHeight="1">
      <c r="A156" s="101" t="str">
        <f>Controles!$B$2</f>
        <v>ES</v>
      </c>
      <c r="B156" s="101">
        <f>Controles!$C$2</f>
        <v>7</v>
      </c>
      <c r="C156" s="61" t="s">
        <v>1</v>
      </c>
      <c r="D156" s="62"/>
      <c r="E156" s="61" t="e">
        <f t="shared" si="33"/>
        <v>#N/A</v>
      </c>
      <c r="F156" s="90"/>
      <c r="G156" s="90"/>
      <c r="H156" s="62"/>
      <c r="I156" s="62"/>
      <c r="J156" s="61">
        <f t="shared" si="46"/>
        <v>0</v>
      </c>
      <c r="K156" s="62"/>
      <c r="L156" s="62"/>
      <c r="M156" s="62"/>
      <c r="N156" s="62"/>
      <c r="O156" s="61">
        <f t="shared" si="45"/>
        <v>0</v>
      </c>
      <c r="P156" s="61">
        <f t="shared" si="36"/>
        <v>0</v>
      </c>
      <c r="Q156" s="61">
        <f t="shared" si="37"/>
        <v>0</v>
      </c>
      <c r="R156" s="65">
        <f t="shared" si="38"/>
        <v>0</v>
      </c>
      <c r="S156" s="61">
        <f t="shared" si="39"/>
        <v>0</v>
      </c>
      <c r="T156" s="61">
        <f t="shared" si="40"/>
        <v>0</v>
      </c>
      <c r="U156" s="61">
        <f t="shared" si="41"/>
        <v>0</v>
      </c>
      <c r="V156" s="61">
        <f t="shared" si="42"/>
        <v>0</v>
      </c>
      <c r="W156" s="61" t="str">
        <f t="shared" si="43"/>
        <v>NÃO</v>
      </c>
      <c r="Y156" s="66">
        <f t="shared" si="34"/>
        <v>0</v>
      </c>
      <c r="Z156" s="50" t="s">
        <v>35</v>
      </c>
      <c r="AA156" s="50" t="s">
        <v>804</v>
      </c>
      <c r="AB156" s="50">
        <v>1302009</v>
      </c>
      <c r="AC156" s="51"/>
      <c r="AD156" s="51"/>
      <c r="AF156" s="62" t="str">
        <f t="shared" si="35"/>
        <v>ES</v>
      </c>
      <c r="AH156" s="66" t="str">
        <f t="shared" si="44"/>
        <v>AMItapiranga</v>
      </c>
      <c r="AI156" s="50">
        <v>1302009</v>
      </c>
    </row>
    <row r="157" spans="1:35" s="66" customFormat="1" ht="19.5" customHeight="1">
      <c r="A157" s="101" t="str">
        <f>Controles!$B$2</f>
        <v>ES</v>
      </c>
      <c r="B157" s="101">
        <f>Controles!$C$2</f>
        <v>7</v>
      </c>
      <c r="C157" s="61" t="s">
        <v>1</v>
      </c>
      <c r="D157" s="62"/>
      <c r="E157" s="61" t="e">
        <f t="shared" si="33"/>
        <v>#N/A</v>
      </c>
      <c r="F157" s="90"/>
      <c r="G157" s="90"/>
      <c r="H157" s="62"/>
      <c r="I157" s="62"/>
      <c r="J157" s="61">
        <f t="shared" si="46"/>
        <v>0</v>
      </c>
      <c r="K157" s="62"/>
      <c r="L157" s="62"/>
      <c r="M157" s="62"/>
      <c r="N157" s="62"/>
      <c r="O157" s="61">
        <f t="shared" si="45"/>
        <v>0</v>
      </c>
      <c r="P157" s="61">
        <f t="shared" si="36"/>
        <v>0</v>
      </c>
      <c r="Q157" s="61">
        <f t="shared" si="37"/>
        <v>0</v>
      </c>
      <c r="R157" s="65">
        <f t="shared" si="38"/>
        <v>0</v>
      </c>
      <c r="S157" s="61">
        <f t="shared" si="39"/>
        <v>0</v>
      </c>
      <c r="T157" s="61">
        <f t="shared" si="40"/>
        <v>0</v>
      </c>
      <c r="U157" s="61">
        <f t="shared" si="41"/>
        <v>0</v>
      </c>
      <c r="V157" s="61">
        <f t="shared" si="42"/>
        <v>0</v>
      </c>
      <c r="W157" s="61" t="str">
        <f t="shared" si="43"/>
        <v>NÃO</v>
      </c>
      <c r="Y157" s="66">
        <f t="shared" si="34"/>
        <v>0</v>
      </c>
      <c r="Z157" s="50" t="s">
        <v>35</v>
      </c>
      <c r="AA157" s="50" t="s">
        <v>825</v>
      </c>
      <c r="AB157" s="50">
        <v>1302108</v>
      </c>
      <c r="AC157" s="51"/>
      <c r="AD157" s="51"/>
      <c r="AF157" s="62" t="str">
        <f t="shared" si="35"/>
        <v>ES</v>
      </c>
      <c r="AH157" s="66" t="str">
        <f t="shared" si="44"/>
        <v>AMJapurá</v>
      </c>
      <c r="AI157" s="50">
        <v>1302108</v>
      </c>
    </row>
    <row r="158" spans="1:35" s="66" customFormat="1" ht="19.5" customHeight="1">
      <c r="A158" s="101" t="str">
        <f>Controles!$B$2</f>
        <v>ES</v>
      </c>
      <c r="B158" s="101">
        <f>Controles!$C$2</f>
        <v>7</v>
      </c>
      <c r="C158" s="61" t="s">
        <v>1</v>
      </c>
      <c r="D158" s="62"/>
      <c r="E158" s="61" t="e">
        <f t="shared" si="33"/>
        <v>#N/A</v>
      </c>
      <c r="F158" s="90"/>
      <c r="G158" s="90"/>
      <c r="H158" s="62"/>
      <c r="I158" s="62"/>
      <c r="J158" s="61">
        <f t="shared" si="46"/>
        <v>0</v>
      </c>
      <c r="K158" s="62"/>
      <c r="L158" s="62"/>
      <c r="M158" s="62"/>
      <c r="N158" s="62"/>
      <c r="O158" s="61">
        <f t="shared" si="45"/>
        <v>0</v>
      </c>
      <c r="P158" s="61">
        <f t="shared" si="36"/>
        <v>0</v>
      </c>
      <c r="Q158" s="61">
        <f t="shared" si="37"/>
        <v>0</v>
      </c>
      <c r="R158" s="65">
        <f t="shared" si="38"/>
        <v>0</v>
      </c>
      <c r="S158" s="61">
        <f t="shared" si="39"/>
        <v>0</v>
      </c>
      <c r="T158" s="61">
        <f t="shared" si="40"/>
        <v>0</v>
      </c>
      <c r="U158" s="61">
        <f t="shared" si="41"/>
        <v>0</v>
      </c>
      <c r="V158" s="61">
        <f t="shared" si="42"/>
        <v>0</v>
      </c>
      <c r="W158" s="61" t="str">
        <f t="shared" si="43"/>
        <v>NÃO</v>
      </c>
      <c r="Y158" s="66">
        <f t="shared" si="34"/>
        <v>0</v>
      </c>
      <c r="Z158" s="50" t="s">
        <v>35</v>
      </c>
      <c r="AA158" s="50" t="s">
        <v>847</v>
      </c>
      <c r="AB158" s="50">
        <v>1302207</v>
      </c>
      <c r="AC158" s="51"/>
      <c r="AD158" s="51"/>
      <c r="AF158" s="62" t="str">
        <f t="shared" si="35"/>
        <v>ES</v>
      </c>
      <c r="AH158" s="66" t="str">
        <f t="shared" si="44"/>
        <v>AMJuruá</v>
      </c>
      <c r="AI158" s="50">
        <v>1302207</v>
      </c>
    </row>
    <row r="159" spans="1:35" s="66" customFormat="1" ht="19.5" customHeight="1">
      <c r="A159" s="101" t="str">
        <f>Controles!$B$2</f>
        <v>ES</v>
      </c>
      <c r="B159" s="101">
        <f>Controles!$C$2</f>
        <v>7</v>
      </c>
      <c r="C159" s="61" t="s">
        <v>1</v>
      </c>
      <c r="D159" s="62"/>
      <c r="E159" s="61" t="e">
        <f t="shared" si="33"/>
        <v>#N/A</v>
      </c>
      <c r="F159" s="90"/>
      <c r="G159" s="90"/>
      <c r="H159" s="62"/>
      <c r="I159" s="62"/>
      <c r="J159" s="61">
        <f t="shared" si="46"/>
        <v>0</v>
      </c>
      <c r="K159" s="62"/>
      <c r="L159" s="62"/>
      <c r="M159" s="62"/>
      <c r="N159" s="62"/>
      <c r="O159" s="61">
        <f t="shared" si="45"/>
        <v>0</v>
      </c>
      <c r="P159" s="61">
        <f t="shared" si="36"/>
        <v>0</v>
      </c>
      <c r="Q159" s="61">
        <f t="shared" si="37"/>
        <v>0</v>
      </c>
      <c r="R159" s="65">
        <f t="shared" si="38"/>
        <v>0</v>
      </c>
      <c r="S159" s="61">
        <f t="shared" si="39"/>
        <v>0</v>
      </c>
      <c r="T159" s="61">
        <f t="shared" si="40"/>
        <v>0</v>
      </c>
      <c r="U159" s="61">
        <f t="shared" si="41"/>
        <v>0</v>
      </c>
      <c r="V159" s="61">
        <f t="shared" si="42"/>
        <v>0</v>
      </c>
      <c r="W159" s="61" t="str">
        <f t="shared" si="43"/>
        <v>NÃO</v>
      </c>
      <c r="Y159" s="66">
        <f t="shared" si="34"/>
        <v>0</v>
      </c>
      <c r="Z159" s="50" t="s">
        <v>35</v>
      </c>
      <c r="AA159" s="50" t="s">
        <v>869</v>
      </c>
      <c r="AB159" s="50">
        <v>1302306</v>
      </c>
      <c r="AC159" s="51"/>
      <c r="AD159" s="51"/>
      <c r="AF159" s="62" t="str">
        <f t="shared" si="35"/>
        <v>ES</v>
      </c>
      <c r="AH159" s="66" t="str">
        <f t="shared" si="44"/>
        <v>AMJutaí</v>
      </c>
      <c r="AI159" s="50">
        <v>1302306</v>
      </c>
    </row>
    <row r="160" spans="1:35" s="66" customFormat="1" ht="19.5" customHeight="1">
      <c r="A160" s="101" t="str">
        <f>Controles!$B$2</f>
        <v>ES</v>
      </c>
      <c r="B160" s="101">
        <f>Controles!$C$2</f>
        <v>7</v>
      </c>
      <c r="C160" s="61" t="s">
        <v>1</v>
      </c>
      <c r="D160" s="62"/>
      <c r="E160" s="61" t="e">
        <f t="shared" si="33"/>
        <v>#N/A</v>
      </c>
      <c r="F160" s="90"/>
      <c r="G160" s="90"/>
      <c r="H160" s="62"/>
      <c r="I160" s="62"/>
      <c r="J160" s="61">
        <f t="shared" si="46"/>
        <v>0</v>
      </c>
      <c r="K160" s="62"/>
      <c r="L160" s="62"/>
      <c r="M160" s="62"/>
      <c r="N160" s="62"/>
      <c r="O160" s="61">
        <f t="shared" si="45"/>
        <v>0</v>
      </c>
      <c r="P160" s="61">
        <f t="shared" si="36"/>
        <v>0</v>
      </c>
      <c r="Q160" s="61">
        <f t="shared" si="37"/>
        <v>0</v>
      </c>
      <c r="R160" s="65">
        <f t="shared" si="38"/>
        <v>0</v>
      </c>
      <c r="S160" s="61">
        <f t="shared" si="39"/>
        <v>0</v>
      </c>
      <c r="T160" s="61">
        <f t="shared" si="40"/>
        <v>0</v>
      </c>
      <c r="U160" s="61">
        <f t="shared" si="41"/>
        <v>0</v>
      </c>
      <c r="V160" s="61">
        <f t="shared" si="42"/>
        <v>0</v>
      </c>
      <c r="W160" s="61" t="str">
        <f t="shared" si="43"/>
        <v>NÃO</v>
      </c>
      <c r="Y160" s="66">
        <f t="shared" si="34"/>
        <v>0</v>
      </c>
      <c r="Z160" s="50" t="s">
        <v>35</v>
      </c>
      <c r="AA160" s="50" t="s">
        <v>891</v>
      </c>
      <c r="AB160" s="50">
        <v>1302405</v>
      </c>
      <c r="AC160" s="51"/>
      <c r="AD160" s="51"/>
      <c r="AF160" s="62" t="str">
        <f t="shared" si="35"/>
        <v>ES</v>
      </c>
      <c r="AH160" s="66" t="str">
        <f t="shared" si="44"/>
        <v>AMLábrea</v>
      </c>
      <c r="AI160" s="50">
        <v>1302405</v>
      </c>
    </row>
    <row r="161" spans="1:35" s="66" customFormat="1" ht="19.5" customHeight="1">
      <c r="A161" s="101" t="str">
        <f>Controles!$B$2</f>
        <v>ES</v>
      </c>
      <c r="B161" s="101">
        <f>Controles!$C$2</f>
        <v>7</v>
      </c>
      <c r="C161" s="61" t="s">
        <v>1</v>
      </c>
      <c r="D161" s="62"/>
      <c r="E161" s="61" t="e">
        <f t="shared" si="33"/>
        <v>#N/A</v>
      </c>
      <c r="F161" s="90"/>
      <c r="G161" s="90"/>
      <c r="H161" s="62"/>
      <c r="I161" s="62"/>
      <c r="J161" s="61">
        <f t="shared" si="46"/>
        <v>0</v>
      </c>
      <c r="K161" s="62"/>
      <c r="L161" s="62"/>
      <c r="M161" s="62"/>
      <c r="N161" s="62"/>
      <c r="O161" s="61">
        <f t="shared" si="45"/>
        <v>0</v>
      </c>
      <c r="P161" s="61">
        <f t="shared" si="36"/>
        <v>0</v>
      </c>
      <c r="Q161" s="61">
        <f t="shared" si="37"/>
        <v>0</v>
      </c>
      <c r="R161" s="65">
        <f t="shared" si="38"/>
        <v>0</v>
      </c>
      <c r="S161" s="61">
        <f t="shared" si="39"/>
        <v>0</v>
      </c>
      <c r="T161" s="61">
        <f t="shared" si="40"/>
        <v>0</v>
      </c>
      <c r="U161" s="61">
        <f t="shared" si="41"/>
        <v>0</v>
      </c>
      <c r="V161" s="61">
        <f t="shared" si="42"/>
        <v>0</v>
      </c>
      <c r="W161" s="61" t="str">
        <f t="shared" si="43"/>
        <v>NÃO</v>
      </c>
      <c r="Y161" s="66">
        <f t="shared" si="34"/>
        <v>0</v>
      </c>
      <c r="Z161" s="50" t="s">
        <v>35</v>
      </c>
      <c r="AA161" s="50" t="s">
        <v>914</v>
      </c>
      <c r="AB161" s="50">
        <v>1302504</v>
      </c>
      <c r="AC161" s="51"/>
      <c r="AD161" s="51"/>
      <c r="AF161" s="62" t="str">
        <f t="shared" si="35"/>
        <v>ES</v>
      </c>
      <c r="AH161" s="66" t="str">
        <f t="shared" si="44"/>
        <v>AMManacapuru</v>
      </c>
      <c r="AI161" s="50">
        <v>1302504</v>
      </c>
    </row>
    <row r="162" spans="1:35" s="66" customFormat="1" ht="19.5" customHeight="1">
      <c r="A162" s="101" t="str">
        <f>Controles!$B$2</f>
        <v>ES</v>
      </c>
      <c r="B162" s="101">
        <f>Controles!$C$2</f>
        <v>7</v>
      </c>
      <c r="C162" s="61" t="s">
        <v>1</v>
      </c>
      <c r="D162" s="62"/>
      <c r="E162" s="61" t="e">
        <f t="shared" ref="E162:E193" si="47">VLOOKUP(AF162,$AH$2:$AI$5571,2,FALSE)</f>
        <v>#N/A</v>
      </c>
      <c r="F162" s="90"/>
      <c r="G162" s="90"/>
      <c r="H162" s="62"/>
      <c r="I162" s="62"/>
      <c r="J162" s="61">
        <f t="shared" si="46"/>
        <v>0</v>
      </c>
      <c r="K162" s="62"/>
      <c r="L162" s="62"/>
      <c r="M162" s="62"/>
      <c r="N162" s="62"/>
      <c r="O162" s="61">
        <f t="shared" si="45"/>
        <v>0</v>
      </c>
      <c r="P162" s="61">
        <f t="shared" si="36"/>
        <v>0</v>
      </c>
      <c r="Q162" s="61">
        <f t="shared" si="37"/>
        <v>0</v>
      </c>
      <c r="R162" s="65">
        <f t="shared" si="38"/>
        <v>0</v>
      </c>
      <c r="S162" s="61">
        <f t="shared" si="39"/>
        <v>0</v>
      </c>
      <c r="T162" s="61">
        <f t="shared" si="40"/>
        <v>0</v>
      </c>
      <c r="U162" s="61">
        <f t="shared" si="41"/>
        <v>0</v>
      </c>
      <c r="V162" s="61">
        <f t="shared" si="42"/>
        <v>0</v>
      </c>
      <c r="W162" s="61" t="str">
        <f t="shared" si="43"/>
        <v>NÃO</v>
      </c>
      <c r="Y162" s="66">
        <f t="shared" si="34"/>
        <v>0</v>
      </c>
      <c r="Z162" s="50" t="s">
        <v>35</v>
      </c>
      <c r="AA162" s="50" t="s">
        <v>937</v>
      </c>
      <c r="AB162" s="50">
        <v>1302553</v>
      </c>
      <c r="AC162" s="51"/>
      <c r="AD162" s="51"/>
      <c r="AF162" s="62" t="str">
        <f t="shared" ref="AF162:AF193" si="48">CONCATENATE(A162,D162)</f>
        <v>ES</v>
      </c>
      <c r="AH162" s="66" t="str">
        <f t="shared" si="44"/>
        <v>AMManaquiri</v>
      </c>
      <c r="AI162" s="50">
        <v>1302553</v>
      </c>
    </row>
    <row r="163" spans="1:35" s="66" customFormat="1" ht="19.5" customHeight="1">
      <c r="A163" s="101" t="str">
        <f>Controles!$B$2</f>
        <v>ES</v>
      </c>
      <c r="B163" s="101">
        <f>Controles!$C$2</f>
        <v>7</v>
      </c>
      <c r="C163" s="61" t="s">
        <v>1</v>
      </c>
      <c r="D163" s="62"/>
      <c r="E163" s="61" t="e">
        <f t="shared" si="47"/>
        <v>#N/A</v>
      </c>
      <c r="F163" s="90"/>
      <c r="G163" s="90"/>
      <c r="H163" s="62"/>
      <c r="I163" s="62"/>
      <c r="J163" s="61">
        <f t="shared" si="46"/>
        <v>0</v>
      </c>
      <c r="K163" s="62"/>
      <c r="L163" s="62"/>
      <c r="M163" s="62"/>
      <c r="N163" s="62"/>
      <c r="O163" s="61">
        <f t="shared" si="45"/>
        <v>0</v>
      </c>
      <c r="P163" s="61">
        <f t="shared" si="36"/>
        <v>0</v>
      </c>
      <c r="Q163" s="61">
        <f t="shared" si="37"/>
        <v>0</v>
      </c>
      <c r="R163" s="65">
        <f t="shared" si="38"/>
        <v>0</v>
      </c>
      <c r="S163" s="61">
        <f t="shared" si="39"/>
        <v>0</v>
      </c>
      <c r="T163" s="61">
        <f t="shared" si="40"/>
        <v>0</v>
      </c>
      <c r="U163" s="61">
        <f t="shared" si="41"/>
        <v>0</v>
      </c>
      <c r="V163" s="61">
        <f t="shared" si="42"/>
        <v>0</v>
      </c>
      <c r="W163" s="61" t="str">
        <f t="shared" si="43"/>
        <v>NÃO</v>
      </c>
      <c r="Y163" s="66">
        <f t="shared" si="34"/>
        <v>0</v>
      </c>
      <c r="Z163" s="50" t="s">
        <v>35</v>
      </c>
      <c r="AA163" s="50" t="s">
        <v>959</v>
      </c>
      <c r="AB163" s="50">
        <v>1302603</v>
      </c>
      <c r="AC163" s="51"/>
      <c r="AD163" s="51"/>
      <c r="AF163" s="62" t="str">
        <f t="shared" si="48"/>
        <v>ES</v>
      </c>
      <c r="AH163" s="66" t="str">
        <f t="shared" si="44"/>
        <v>AMManaus</v>
      </c>
      <c r="AI163" s="50">
        <v>1302603</v>
      </c>
    </row>
    <row r="164" spans="1:35" s="66" customFormat="1" ht="19.5" customHeight="1">
      <c r="A164" s="101" t="str">
        <f>Controles!$B$2</f>
        <v>ES</v>
      </c>
      <c r="B164" s="101">
        <f>Controles!$C$2</f>
        <v>7</v>
      </c>
      <c r="C164" s="61" t="s">
        <v>1</v>
      </c>
      <c r="D164" s="62"/>
      <c r="E164" s="61" t="e">
        <f t="shared" si="47"/>
        <v>#N/A</v>
      </c>
      <c r="F164" s="90"/>
      <c r="G164" s="90"/>
      <c r="H164" s="62"/>
      <c r="I164" s="62"/>
      <c r="J164" s="61">
        <f t="shared" si="46"/>
        <v>0</v>
      </c>
      <c r="K164" s="62"/>
      <c r="L164" s="62"/>
      <c r="M164" s="62"/>
      <c r="N164" s="62"/>
      <c r="O164" s="61">
        <f t="shared" si="45"/>
        <v>0</v>
      </c>
      <c r="P164" s="61">
        <f t="shared" si="36"/>
        <v>0</v>
      </c>
      <c r="Q164" s="61">
        <f t="shared" si="37"/>
        <v>0</v>
      </c>
      <c r="R164" s="65">
        <f t="shared" si="38"/>
        <v>0</v>
      </c>
      <c r="S164" s="61">
        <f t="shared" si="39"/>
        <v>0</v>
      </c>
      <c r="T164" s="61">
        <f t="shared" si="40"/>
        <v>0</v>
      </c>
      <c r="U164" s="61">
        <f t="shared" si="41"/>
        <v>0</v>
      </c>
      <c r="V164" s="61">
        <f t="shared" si="42"/>
        <v>0</v>
      </c>
      <c r="W164" s="61" t="str">
        <f t="shared" si="43"/>
        <v>NÃO</v>
      </c>
      <c r="Y164" s="66">
        <f t="shared" si="34"/>
        <v>0</v>
      </c>
      <c r="Z164" s="50" t="s">
        <v>35</v>
      </c>
      <c r="AA164" s="50" t="s">
        <v>982</v>
      </c>
      <c r="AB164" s="50">
        <v>1302702</v>
      </c>
      <c r="AC164" s="51"/>
      <c r="AD164" s="51"/>
      <c r="AF164" s="62" t="str">
        <f t="shared" si="48"/>
        <v>ES</v>
      </c>
      <c r="AH164" s="66" t="str">
        <f t="shared" si="44"/>
        <v>AMManicoré</v>
      </c>
      <c r="AI164" s="50">
        <v>1302702</v>
      </c>
    </row>
    <row r="165" spans="1:35" s="66" customFormat="1" ht="19.5" customHeight="1">
      <c r="A165" s="101" t="str">
        <f>Controles!$B$2</f>
        <v>ES</v>
      </c>
      <c r="B165" s="101">
        <f>Controles!$C$2</f>
        <v>7</v>
      </c>
      <c r="C165" s="61" t="s">
        <v>1</v>
      </c>
      <c r="D165" s="62"/>
      <c r="E165" s="61" t="e">
        <f t="shared" si="47"/>
        <v>#N/A</v>
      </c>
      <c r="F165" s="90"/>
      <c r="G165" s="90"/>
      <c r="H165" s="62"/>
      <c r="I165" s="62"/>
      <c r="J165" s="61">
        <f t="shared" si="46"/>
        <v>0</v>
      </c>
      <c r="K165" s="62"/>
      <c r="L165" s="62"/>
      <c r="M165" s="62"/>
      <c r="N165" s="62"/>
      <c r="O165" s="61">
        <f t="shared" si="45"/>
        <v>0</v>
      </c>
      <c r="P165" s="61">
        <f t="shared" si="36"/>
        <v>0</v>
      </c>
      <c r="Q165" s="61">
        <f t="shared" si="37"/>
        <v>0</v>
      </c>
      <c r="R165" s="65">
        <f t="shared" si="38"/>
        <v>0</v>
      </c>
      <c r="S165" s="61">
        <f t="shared" si="39"/>
        <v>0</v>
      </c>
      <c r="T165" s="61">
        <f t="shared" si="40"/>
        <v>0</v>
      </c>
      <c r="U165" s="61">
        <f t="shared" si="41"/>
        <v>0</v>
      </c>
      <c r="V165" s="61">
        <f t="shared" si="42"/>
        <v>0</v>
      </c>
      <c r="W165" s="61" t="str">
        <f t="shared" si="43"/>
        <v>NÃO</v>
      </c>
      <c r="Y165" s="66">
        <f t="shared" si="34"/>
        <v>0</v>
      </c>
      <c r="Z165" s="50" t="s">
        <v>35</v>
      </c>
      <c r="AA165" s="50" t="s">
        <v>1004</v>
      </c>
      <c r="AB165" s="50">
        <v>1302801</v>
      </c>
      <c r="AC165" s="51"/>
      <c r="AD165" s="51"/>
      <c r="AF165" s="62" t="str">
        <f t="shared" si="48"/>
        <v>ES</v>
      </c>
      <c r="AH165" s="66" t="str">
        <f t="shared" si="44"/>
        <v>AMMaraã</v>
      </c>
      <c r="AI165" s="50">
        <v>1302801</v>
      </c>
    </row>
    <row r="166" spans="1:35" s="66" customFormat="1" ht="19.5" customHeight="1">
      <c r="A166" s="101" t="str">
        <f>Controles!$B$2</f>
        <v>ES</v>
      </c>
      <c r="B166" s="101">
        <f>Controles!$C$2</f>
        <v>7</v>
      </c>
      <c r="C166" s="61" t="s">
        <v>1</v>
      </c>
      <c r="D166" s="62"/>
      <c r="E166" s="61" t="e">
        <f t="shared" si="47"/>
        <v>#N/A</v>
      </c>
      <c r="F166" s="90"/>
      <c r="G166" s="90"/>
      <c r="H166" s="62"/>
      <c r="I166" s="62"/>
      <c r="J166" s="61">
        <f t="shared" si="46"/>
        <v>0</v>
      </c>
      <c r="K166" s="62"/>
      <c r="L166" s="62"/>
      <c r="M166" s="62"/>
      <c r="N166" s="62"/>
      <c r="O166" s="61">
        <f t="shared" si="45"/>
        <v>0</v>
      </c>
      <c r="P166" s="61">
        <f t="shared" si="36"/>
        <v>0</v>
      </c>
      <c r="Q166" s="61">
        <f t="shared" si="37"/>
        <v>0</v>
      </c>
      <c r="R166" s="65">
        <f t="shared" si="38"/>
        <v>0</v>
      </c>
      <c r="S166" s="61">
        <f t="shared" si="39"/>
        <v>0</v>
      </c>
      <c r="T166" s="61">
        <f t="shared" si="40"/>
        <v>0</v>
      </c>
      <c r="U166" s="61">
        <f t="shared" si="41"/>
        <v>0</v>
      </c>
      <c r="V166" s="61">
        <f t="shared" si="42"/>
        <v>0</v>
      </c>
      <c r="W166" s="61" t="str">
        <f t="shared" si="43"/>
        <v>NÃO</v>
      </c>
      <c r="Y166" s="66">
        <f t="shared" si="34"/>
        <v>0</v>
      </c>
      <c r="Z166" s="50" t="s">
        <v>35</v>
      </c>
      <c r="AA166" s="50" t="s">
        <v>1026</v>
      </c>
      <c r="AB166" s="50">
        <v>1302900</v>
      </c>
      <c r="AC166" s="51"/>
      <c r="AD166" s="51"/>
      <c r="AF166" s="62" t="str">
        <f t="shared" si="48"/>
        <v>ES</v>
      </c>
      <c r="AH166" s="66" t="str">
        <f t="shared" si="44"/>
        <v>AMMaués</v>
      </c>
      <c r="AI166" s="50">
        <v>1302900</v>
      </c>
    </row>
    <row r="167" spans="1:35" s="66" customFormat="1" ht="19.5" customHeight="1">
      <c r="A167" s="101" t="str">
        <f>Controles!$B$2</f>
        <v>ES</v>
      </c>
      <c r="B167" s="101">
        <f>Controles!$C$2</f>
        <v>7</v>
      </c>
      <c r="C167" s="61" t="s">
        <v>1</v>
      </c>
      <c r="D167" s="62"/>
      <c r="E167" s="61" t="e">
        <f t="shared" si="47"/>
        <v>#N/A</v>
      </c>
      <c r="F167" s="90"/>
      <c r="G167" s="90"/>
      <c r="H167" s="62"/>
      <c r="I167" s="62"/>
      <c r="J167" s="61">
        <f t="shared" si="46"/>
        <v>0</v>
      </c>
      <c r="K167" s="62"/>
      <c r="L167" s="62"/>
      <c r="M167" s="62"/>
      <c r="N167" s="62"/>
      <c r="O167" s="61">
        <f t="shared" si="45"/>
        <v>0</v>
      </c>
      <c r="P167" s="61">
        <f t="shared" si="36"/>
        <v>0</v>
      </c>
      <c r="Q167" s="61">
        <f t="shared" si="37"/>
        <v>0</v>
      </c>
      <c r="R167" s="65">
        <f t="shared" si="38"/>
        <v>0</v>
      </c>
      <c r="S167" s="61">
        <f t="shared" si="39"/>
        <v>0</v>
      </c>
      <c r="T167" s="61">
        <f t="shared" si="40"/>
        <v>0</v>
      </c>
      <c r="U167" s="61">
        <f t="shared" si="41"/>
        <v>0</v>
      </c>
      <c r="V167" s="61">
        <f t="shared" si="42"/>
        <v>0</v>
      </c>
      <c r="W167" s="61" t="str">
        <f t="shared" si="43"/>
        <v>NÃO</v>
      </c>
      <c r="Y167" s="66">
        <f t="shared" si="34"/>
        <v>0</v>
      </c>
      <c r="Z167" s="50" t="s">
        <v>35</v>
      </c>
      <c r="AA167" s="50" t="s">
        <v>1049</v>
      </c>
      <c r="AB167" s="50">
        <v>1303007</v>
      </c>
      <c r="AC167" s="51"/>
      <c r="AD167" s="51"/>
      <c r="AF167" s="62" t="str">
        <f t="shared" si="48"/>
        <v>ES</v>
      </c>
      <c r="AH167" s="66" t="str">
        <f t="shared" si="44"/>
        <v>AMNhamundá</v>
      </c>
      <c r="AI167" s="50">
        <v>1303007</v>
      </c>
    </row>
    <row r="168" spans="1:35" s="66" customFormat="1" ht="19.5" customHeight="1">
      <c r="A168" s="101" t="str">
        <f>Controles!$B$2</f>
        <v>ES</v>
      </c>
      <c r="B168" s="101">
        <f>Controles!$C$2</f>
        <v>7</v>
      </c>
      <c r="C168" s="61" t="s">
        <v>1</v>
      </c>
      <c r="D168" s="62"/>
      <c r="E168" s="61" t="e">
        <f t="shared" si="47"/>
        <v>#N/A</v>
      </c>
      <c r="F168" s="90"/>
      <c r="G168" s="90"/>
      <c r="H168" s="62"/>
      <c r="I168" s="62"/>
      <c r="J168" s="61">
        <f t="shared" si="46"/>
        <v>0</v>
      </c>
      <c r="K168" s="62"/>
      <c r="L168" s="62"/>
      <c r="M168" s="62"/>
      <c r="N168" s="62"/>
      <c r="O168" s="61">
        <f t="shared" si="45"/>
        <v>0</v>
      </c>
      <c r="P168" s="61">
        <f t="shared" si="36"/>
        <v>0</v>
      </c>
      <c r="Q168" s="61">
        <f t="shared" si="37"/>
        <v>0</v>
      </c>
      <c r="R168" s="65">
        <f t="shared" si="38"/>
        <v>0</v>
      </c>
      <c r="S168" s="61">
        <f t="shared" si="39"/>
        <v>0</v>
      </c>
      <c r="T168" s="61">
        <f t="shared" si="40"/>
        <v>0</v>
      </c>
      <c r="U168" s="61">
        <f t="shared" si="41"/>
        <v>0</v>
      </c>
      <c r="V168" s="61">
        <f t="shared" si="42"/>
        <v>0</v>
      </c>
      <c r="W168" s="61" t="str">
        <f t="shared" si="43"/>
        <v>NÃO</v>
      </c>
      <c r="Y168" s="66">
        <f t="shared" si="34"/>
        <v>0</v>
      </c>
      <c r="Z168" s="50" t="s">
        <v>35</v>
      </c>
      <c r="AA168" s="50" t="s">
        <v>1070</v>
      </c>
      <c r="AB168" s="50">
        <v>1303106</v>
      </c>
      <c r="AC168" s="51"/>
      <c r="AD168" s="51"/>
      <c r="AF168" s="62" t="str">
        <f t="shared" si="48"/>
        <v>ES</v>
      </c>
      <c r="AH168" s="66" t="str">
        <f t="shared" si="44"/>
        <v>AMNova Olinda do Norte</v>
      </c>
      <c r="AI168" s="50">
        <v>1303106</v>
      </c>
    </row>
    <row r="169" spans="1:35" s="66" customFormat="1" ht="19.5" customHeight="1">
      <c r="A169" s="101" t="str">
        <f>Controles!$B$2</f>
        <v>ES</v>
      </c>
      <c r="B169" s="101">
        <f>Controles!$C$2</f>
        <v>7</v>
      </c>
      <c r="C169" s="61" t="s">
        <v>1</v>
      </c>
      <c r="D169" s="62"/>
      <c r="E169" s="61" t="e">
        <f t="shared" si="47"/>
        <v>#N/A</v>
      </c>
      <c r="F169" s="90"/>
      <c r="G169" s="90"/>
      <c r="H169" s="62"/>
      <c r="I169" s="62"/>
      <c r="J169" s="61">
        <f t="shared" si="46"/>
        <v>0</v>
      </c>
      <c r="K169" s="62"/>
      <c r="L169" s="62"/>
      <c r="M169" s="62"/>
      <c r="N169" s="62"/>
      <c r="O169" s="61">
        <f t="shared" si="45"/>
        <v>0</v>
      </c>
      <c r="P169" s="61">
        <f t="shared" si="36"/>
        <v>0</v>
      </c>
      <c r="Q169" s="61">
        <f t="shared" si="37"/>
        <v>0</v>
      </c>
      <c r="R169" s="65">
        <f t="shared" si="38"/>
        <v>0</v>
      </c>
      <c r="S169" s="61">
        <f t="shared" si="39"/>
        <v>0</v>
      </c>
      <c r="T169" s="61">
        <f t="shared" si="40"/>
        <v>0</v>
      </c>
      <c r="U169" s="61">
        <f t="shared" si="41"/>
        <v>0</v>
      </c>
      <c r="V169" s="61">
        <f t="shared" si="42"/>
        <v>0</v>
      </c>
      <c r="W169" s="61" t="str">
        <f t="shared" si="43"/>
        <v>NÃO</v>
      </c>
      <c r="Y169" s="66">
        <f t="shared" si="34"/>
        <v>0</v>
      </c>
      <c r="Z169" s="50" t="s">
        <v>35</v>
      </c>
      <c r="AA169" s="50" t="s">
        <v>1092</v>
      </c>
      <c r="AB169" s="50">
        <v>1303205</v>
      </c>
      <c r="AC169" s="51"/>
      <c r="AD169" s="51"/>
      <c r="AF169" s="62" t="str">
        <f t="shared" si="48"/>
        <v>ES</v>
      </c>
      <c r="AH169" s="66" t="str">
        <f t="shared" si="44"/>
        <v>AMNovo Airão</v>
      </c>
      <c r="AI169" s="50">
        <v>1303205</v>
      </c>
    </row>
    <row r="170" spans="1:35" s="66" customFormat="1" ht="19.5" customHeight="1">
      <c r="A170" s="101" t="str">
        <f>Controles!$B$2</f>
        <v>ES</v>
      </c>
      <c r="B170" s="101">
        <f>Controles!$C$2</f>
        <v>7</v>
      </c>
      <c r="C170" s="61" t="s">
        <v>1</v>
      </c>
      <c r="D170" s="62"/>
      <c r="E170" s="61" t="e">
        <f t="shared" si="47"/>
        <v>#N/A</v>
      </c>
      <c r="F170" s="90"/>
      <c r="G170" s="90"/>
      <c r="H170" s="62"/>
      <c r="I170" s="62"/>
      <c r="J170" s="61">
        <f t="shared" si="46"/>
        <v>0</v>
      </c>
      <c r="K170" s="62"/>
      <c r="L170" s="62"/>
      <c r="M170" s="62"/>
      <c r="N170" s="62"/>
      <c r="O170" s="61">
        <f t="shared" si="45"/>
        <v>0</v>
      </c>
      <c r="P170" s="61">
        <f t="shared" si="36"/>
        <v>0</v>
      </c>
      <c r="Q170" s="61">
        <f t="shared" si="37"/>
        <v>0</v>
      </c>
      <c r="R170" s="65">
        <f t="shared" si="38"/>
        <v>0</v>
      </c>
      <c r="S170" s="61">
        <f t="shared" si="39"/>
        <v>0</v>
      </c>
      <c r="T170" s="61">
        <f t="shared" si="40"/>
        <v>0</v>
      </c>
      <c r="U170" s="61">
        <f t="shared" si="41"/>
        <v>0</v>
      </c>
      <c r="V170" s="61">
        <f t="shared" si="42"/>
        <v>0</v>
      </c>
      <c r="W170" s="61" t="str">
        <f t="shared" si="43"/>
        <v>NÃO</v>
      </c>
      <c r="Y170" s="66">
        <f t="shared" si="34"/>
        <v>0</v>
      </c>
      <c r="Z170" s="50" t="s">
        <v>35</v>
      </c>
      <c r="AA170" s="50" t="s">
        <v>1115</v>
      </c>
      <c r="AB170" s="50">
        <v>1303304</v>
      </c>
      <c r="AC170" s="51"/>
      <c r="AD170" s="51"/>
      <c r="AF170" s="62" t="str">
        <f t="shared" si="48"/>
        <v>ES</v>
      </c>
      <c r="AH170" s="66" t="str">
        <f t="shared" si="44"/>
        <v>AMNovo Aripuanã</v>
      </c>
      <c r="AI170" s="50">
        <v>1303304</v>
      </c>
    </row>
    <row r="171" spans="1:35" s="66" customFormat="1" ht="19.5" customHeight="1">
      <c r="A171" s="101" t="str">
        <f>Controles!$B$2</f>
        <v>ES</v>
      </c>
      <c r="B171" s="101">
        <f>Controles!$C$2</f>
        <v>7</v>
      </c>
      <c r="C171" s="61" t="s">
        <v>1</v>
      </c>
      <c r="D171" s="62"/>
      <c r="E171" s="61" t="e">
        <f t="shared" si="47"/>
        <v>#N/A</v>
      </c>
      <c r="F171" s="90"/>
      <c r="G171" s="90"/>
      <c r="H171" s="62"/>
      <c r="I171" s="62"/>
      <c r="J171" s="61">
        <f t="shared" si="46"/>
        <v>0</v>
      </c>
      <c r="K171" s="62"/>
      <c r="L171" s="62"/>
      <c r="M171" s="62"/>
      <c r="N171" s="62"/>
      <c r="O171" s="61">
        <f t="shared" si="45"/>
        <v>0</v>
      </c>
      <c r="P171" s="61">
        <f t="shared" si="36"/>
        <v>0</v>
      </c>
      <c r="Q171" s="61">
        <f t="shared" si="37"/>
        <v>0</v>
      </c>
      <c r="R171" s="65">
        <f t="shared" si="38"/>
        <v>0</v>
      </c>
      <c r="S171" s="61">
        <f t="shared" si="39"/>
        <v>0</v>
      </c>
      <c r="T171" s="61">
        <f t="shared" si="40"/>
        <v>0</v>
      </c>
      <c r="U171" s="61">
        <f t="shared" si="41"/>
        <v>0</v>
      </c>
      <c r="V171" s="61">
        <f t="shared" si="42"/>
        <v>0</v>
      </c>
      <c r="W171" s="61" t="str">
        <f t="shared" si="43"/>
        <v>NÃO</v>
      </c>
      <c r="Y171" s="66">
        <f t="shared" si="34"/>
        <v>0</v>
      </c>
      <c r="Z171" s="50" t="s">
        <v>35</v>
      </c>
      <c r="AA171" s="50" t="s">
        <v>1138</v>
      </c>
      <c r="AB171" s="50">
        <v>1303403</v>
      </c>
      <c r="AC171" s="51"/>
      <c r="AD171" s="51"/>
      <c r="AF171" s="62" t="str">
        <f t="shared" si="48"/>
        <v>ES</v>
      </c>
      <c r="AH171" s="66" t="str">
        <f t="shared" si="44"/>
        <v>AMParintins</v>
      </c>
      <c r="AI171" s="50">
        <v>1303403</v>
      </c>
    </row>
    <row r="172" spans="1:35" s="66" customFormat="1" ht="19.5" customHeight="1">
      <c r="A172" s="101" t="str">
        <f>Controles!$B$2</f>
        <v>ES</v>
      </c>
      <c r="B172" s="101">
        <f>Controles!$C$2</f>
        <v>7</v>
      </c>
      <c r="C172" s="61" t="s">
        <v>1</v>
      </c>
      <c r="D172" s="62"/>
      <c r="E172" s="61" t="e">
        <f t="shared" si="47"/>
        <v>#N/A</v>
      </c>
      <c r="F172" s="90"/>
      <c r="G172" s="90"/>
      <c r="H172" s="62"/>
      <c r="I172" s="62"/>
      <c r="J172" s="61">
        <f t="shared" si="46"/>
        <v>0</v>
      </c>
      <c r="K172" s="62"/>
      <c r="L172" s="62"/>
      <c r="M172" s="62"/>
      <c r="N172" s="62"/>
      <c r="O172" s="61">
        <f t="shared" si="45"/>
        <v>0</v>
      </c>
      <c r="P172" s="61">
        <f t="shared" si="36"/>
        <v>0</v>
      </c>
      <c r="Q172" s="61">
        <f t="shared" si="37"/>
        <v>0</v>
      </c>
      <c r="R172" s="65">
        <f t="shared" si="38"/>
        <v>0</v>
      </c>
      <c r="S172" s="61">
        <f t="shared" si="39"/>
        <v>0</v>
      </c>
      <c r="T172" s="61">
        <f t="shared" si="40"/>
        <v>0</v>
      </c>
      <c r="U172" s="61">
        <f t="shared" si="41"/>
        <v>0</v>
      </c>
      <c r="V172" s="61">
        <f t="shared" si="42"/>
        <v>0</v>
      </c>
      <c r="W172" s="61" t="str">
        <f t="shared" si="43"/>
        <v>NÃO</v>
      </c>
      <c r="Y172" s="66">
        <f t="shared" si="34"/>
        <v>0</v>
      </c>
      <c r="Z172" s="50" t="s">
        <v>35</v>
      </c>
      <c r="AA172" s="50" t="s">
        <v>1161</v>
      </c>
      <c r="AB172" s="50">
        <v>1303502</v>
      </c>
      <c r="AC172" s="51"/>
      <c r="AD172" s="51"/>
      <c r="AF172" s="62" t="str">
        <f t="shared" si="48"/>
        <v>ES</v>
      </c>
      <c r="AH172" s="66" t="str">
        <f t="shared" si="44"/>
        <v>AMPauini</v>
      </c>
      <c r="AI172" s="50">
        <v>1303502</v>
      </c>
    </row>
    <row r="173" spans="1:35" s="66" customFormat="1" ht="19.5" customHeight="1">
      <c r="A173" s="101" t="str">
        <f>Controles!$B$2</f>
        <v>ES</v>
      </c>
      <c r="B173" s="101">
        <f>Controles!$C$2</f>
        <v>7</v>
      </c>
      <c r="C173" s="61" t="s">
        <v>1</v>
      </c>
      <c r="D173" s="62"/>
      <c r="E173" s="61" t="e">
        <f t="shared" si="47"/>
        <v>#N/A</v>
      </c>
      <c r="F173" s="90"/>
      <c r="G173" s="90"/>
      <c r="H173" s="62"/>
      <c r="I173" s="62"/>
      <c r="J173" s="61">
        <f t="shared" si="46"/>
        <v>0</v>
      </c>
      <c r="K173" s="62"/>
      <c r="L173" s="62"/>
      <c r="M173" s="62"/>
      <c r="N173" s="62"/>
      <c r="O173" s="61">
        <f t="shared" si="45"/>
        <v>0</v>
      </c>
      <c r="P173" s="61">
        <f t="shared" si="36"/>
        <v>0</v>
      </c>
      <c r="Q173" s="61">
        <f t="shared" si="37"/>
        <v>0</v>
      </c>
      <c r="R173" s="65">
        <f t="shared" si="38"/>
        <v>0</v>
      </c>
      <c r="S173" s="61">
        <f t="shared" si="39"/>
        <v>0</v>
      </c>
      <c r="T173" s="61">
        <f t="shared" si="40"/>
        <v>0</v>
      </c>
      <c r="U173" s="61">
        <f t="shared" si="41"/>
        <v>0</v>
      </c>
      <c r="V173" s="61">
        <f t="shared" si="42"/>
        <v>0</v>
      </c>
      <c r="W173" s="61" t="str">
        <f t="shared" si="43"/>
        <v>NÃO</v>
      </c>
      <c r="Y173" s="66">
        <f t="shared" si="34"/>
        <v>0</v>
      </c>
      <c r="Z173" s="50" t="s">
        <v>35</v>
      </c>
      <c r="AA173" s="50" t="s">
        <v>1184</v>
      </c>
      <c r="AB173" s="50">
        <v>1303536</v>
      </c>
      <c r="AC173" s="51"/>
      <c r="AD173" s="51"/>
      <c r="AF173" s="62" t="str">
        <f t="shared" si="48"/>
        <v>ES</v>
      </c>
      <c r="AH173" s="66" t="str">
        <f t="shared" si="44"/>
        <v>AMPresidente Figueiredo</v>
      </c>
      <c r="AI173" s="50">
        <v>1303536</v>
      </c>
    </row>
    <row r="174" spans="1:35" s="66" customFormat="1" ht="19.5" customHeight="1">
      <c r="A174" s="101" t="str">
        <f>Controles!$B$2</f>
        <v>ES</v>
      </c>
      <c r="B174" s="101">
        <f>Controles!$C$2</f>
        <v>7</v>
      </c>
      <c r="C174" s="61" t="s">
        <v>1</v>
      </c>
      <c r="D174" s="62"/>
      <c r="E174" s="61" t="e">
        <f t="shared" si="47"/>
        <v>#N/A</v>
      </c>
      <c r="F174" s="90"/>
      <c r="G174" s="90"/>
      <c r="H174" s="62"/>
      <c r="I174" s="62"/>
      <c r="J174" s="61">
        <f t="shared" si="46"/>
        <v>0</v>
      </c>
      <c r="K174" s="62"/>
      <c r="L174" s="62"/>
      <c r="M174" s="62"/>
      <c r="N174" s="62"/>
      <c r="O174" s="61">
        <f t="shared" si="45"/>
        <v>0</v>
      </c>
      <c r="P174" s="61">
        <f t="shared" si="36"/>
        <v>0</v>
      </c>
      <c r="Q174" s="61">
        <f t="shared" si="37"/>
        <v>0</v>
      </c>
      <c r="R174" s="65">
        <f t="shared" si="38"/>
        <v>0</v>
      </c>
      <c r="S174" s="61">
        <f t="shared" si="39"/>
        <v>0</v>
      </c>
      <c r="T174" s="61">
        <f t="shared" si="40"/>
        <v>0</v>
      </c>
      <c r="U174" s="61">
        <f t="shared" si="41"/>
        <v>0</v>
      </c>
      <c r="V174" s="61">
        <f t="shared" si="42"/>
        <v>0</v>
      </c>
      <c r="W174" s="61" t="str">
        <f t="shared" si="43"/>
        <v>NÃO</v>
      </c>
      <c r="Y174" s="66">
        <f t="shared" si="34"/>
        <v>0</v>
      </c>
      <c r="Z174" s="50" t="s">
        <v>35</v>
      </c>
      <c r="AA174" s="50" t="s">
        <v>1206</v>
      </c>
      <c r="AB174" s="50">
        <v>1303569</v>
      </c>
      <c r="AC174" s="51"/>
      <c r="AD174" s="51"/>
      <c r="AF174" s="62" t="str">
        <f t="shared" si="48"/>
        <v>ES</v>
      </c>
      <c r="AH174" s="66" t="str">
        <f t="shared" si="44"/>
        <v>AMRio Preto da Eva</v>
      </c>
      <c r="AI174" s="50">
        <v>1303569</v>
      </c>
    </row>
    <row r="175" spans="1:35" s="66" customFormat="1" ht="19.5" customHeight="1">
      <c r="A175" s="101" t="str">
        <f>Controles!$B$2</f>
        <v>ES</v>
      </c>
      <c r="B175" s="101">
        <f>Controles!$C$2</f>
        <v>7</v>
      </c>
      <c r="C175" s="61" t="s">
        <v>1</v>
      </c>
      <c r="D175" s="62"/>
      <c r="E175" s="61" t="e">
        <f t="shared" si="47"/>
        <v>#N/A</v>
      </c>
      <c r="F175" s="90"/>
      <c r="G175" s="90"/>
      <c r="H175" s="62"/>
      <c r="I175" s="62"/>
      <c r="J175" s="61">
        <f t="shared" si="46"/>
        <v>0</v>
      </c>
      <c r="K175" s="62"/>
      <c r="L175" s="62"/>
      <c r="M175" s="62"/>
      <c r="N175" s="62"/>
      <c r="O175" s="61">
        <f t="shared" si="45"/>
        <v>0</v>
      </c>
      <c r="P175" s="61">
        <f t="shared" si="36"/>
        <v>0</v>
      </c>
      <c r="Q175" s="61">
        <f t="shared" si="37"/>
        <v>0</v>
      </c>
      <c r="R175" s="65">
        <f t="shared" si="38"/>
        <v>0</v>
      </c>
      <c r="S175" s="61">
        <f t="shared" si="39"/>
        <v>0</v>
      </c>
      <c r="T175" s="61">
        <f t="shared" si="40"/>
        <v>0</v>
      </c>
      <c r="U175" s="61">
        <f t="shared" si="41"/>
        <v>0</v>
      </c>
      <c r="V175" s="61">
        <f t="shared" si="42"/>
        <v>0</v>
      </c>
      <c r="W175" s="61" t="str">
        <f t="shared" si="43"/>
        <v>NÃO</v>
      </c>
      <c r="Y175" s="66">
        <f t="shared" si="34"/>
        <v>0</v>
      </c>
      <c r="Z175" s="50" t="s">
        <v>35</v>
      </c>
      <c r="AA175" s="50" t="s">
        <v>1228</v>
      </c>
      <c r="AB175" s="50">
        <v>1303601</v>
      </c>
      <c r="AC175" s="51"/>
      <c r="AD175" s="51"/>
      <c r="AF175" s="62" t="str">
        <f t="shared" si="48"/>
        <v>ES</v>
      </c>
      <c r="AH175" s="66" t="str">
        <f t="shared" si="44"/>
        <v>AMSanta Isabel do Rio Negro</v>
      </c>
      <c r="AI175" s="50">
        <v>1303601</v>
      </c>
    </row>
    <row r="176" spans="1:35" s="66" customFormat="1" ht="19.5" customHeight="1">
      <c r="A176" s="101" t="str">
        <f>Controles!$B$2</f>
        <v>ES</v>
      </c>
      <c r="B176" s="101">
        <f>Controles!$C$2</f>
        <v>7</v>
      </c>
      <c r="C176" s="61" t="s">
        <v>1</v>
      </c>
      <c r="D176" s="62"/>
      <c r="E176" s="61" t="e">
        <f t="shared" si="47"/>
        <v>#N/A</v>
      </c>
      <c r="F176" s="90"/>
      <c r="G176" s="90"/>
      <c r="H176" s="62"/>
      <c r="I176" s="62"/>
      <c r="J176" s="61">
        <f t="shared" si="46"/>
        <v>0</v>
      </c>
      <c r="K176" s="62"/>
      <c r="L176" s="62"/>
      <c r="M176" s="62"/>
      <c r="N176" s="62"/>
      <c r="O176" s="61">
        <f t="shared" si="45"/>
        <v>0</v>
      </c>
      <c r="P176" s="61">
        <f t="shared" si="36"/>
        <v>0</v>
      </c>
      <c r="Q176" s="61">
        <f t="shared" si="37"/>
        <v>0</v>
      </c>
      <c r="R176" s="65">
        <f t="shared" si="38"/>
        <v>0</v>
      </c>
      <c r="S176" s="61">
        <f t="shared" si="39"/>
        <v>0</v>
      </c>
      <c r="T176" s="61">
        <f t="shared" si="40"/>
        <v>0</v>
      </c>
      <c r="U176" s="61">
        <f t="shared" si="41"/>
        <v>0</v>
      </c>
      <c r="V176" s="61">
        <f t="shared" si="42"/>
        <v>0</v>
      </c>
      <c r="W176" s="61" t="str">
        <f t="shared" si="43"/>
        <v>NÃO</v>
      </c>
      <c r="Y176" s="66">
        <f t="shared" si="34"/>
        <v>0</v>
      </c>
      <c r="Z176" s="50" t="s">
        <v>35</v>
      </c>
      <c r="AA176" s="50" t="s">
        <v>1250</v>
      </c>
      <c r="AB176" s="50">
        <v>1303700</v>
      </c>
      <c r="AC176" s="51"/>
      <c r="AD176" s="51"/>
      <c r="AF176" s="62" t="str">
        <f t="shared" si="48"/>
        <v>ES</v>
      </c>
      <c r="AH176" s="66" t="str">
        <f t="shared" si="44"/>
        <v>AMSanto Antônio do Içá</v>
      </c>
      <c r="AI176" s="50">
        <v>1303700</v>
      </c>
    </row>
    <row r="177" spans="1:35" s="66" customFormat="1" ht="19.5" customHeight="1">
      <c r="A177" s="101" t="str">
        <f>Controles!$B$2</f>
        <v>ES</v>
      </c>
      <c r="B177" s="101">
        <f>Controles!$C$2</f>
        <v>7</v>
      </c>
      <c r="C177" s="61" t="s">
        <v>1</v>
      </c>
      <c r="D177" s="62"/>
      <c r="E177" s="61" t="e">
        <f t="shared" si="47"/>
        <v>#N/A</v>
      </c>
      <c r="F177" s="90"/>
      <c r="G177" s="90"/>
      <c r="H177" s="62"/>
      <c r="I177" s="62"/>
      <c r="J177" s="61">
        <f t="shared" si="46"/>
        <v>0</v>
      </c>
      <c r="K177" s="62"/>
      <c r="L177" s="62"/>
      <c r="M177" s="62"/>
      <c r="N177" s="62"/>
      <c r="O177" s="61">
        <f t="shared" si="45"/>
        <v>0</v>
      </c>
      <c r="P177" s="61">
        <f t="shared" si="36"/>
        <v>0</v>
      </c>
      <c r="Q177" s="61">
        <f t="shared" si="37"/>
        <v>0</v>
      </c>
      <c r="R177" s="65">
        <f t="shared" si="38"/>
        <v>0</v>
      </c>
      <c r="S177" s="61">
        <f t="shared" si="39"/>
        <v>0</v>
      </c>
      <c r="T177" s="61">
        <f t="shared" si="40"/>
        <v>0</v>
      </c>
      <c r="U177" s="61">
        <f t="shared" si="41"/>
        <v>0</v>
      </c>
      <c r="V177" s="61">
        <f t="shared" si="42"/>
        <v>0</v>
      </c>
      <c r="W177" s="61" t="str">
        <f t="shared" si="43"/>
        <v>NÃO</v>
      </c>
      <c r="Y177" s="66">
        <f t="shared" si="34"/>
        <v>0</v>
      </c>
      <c r="Z177" s="50" t="s">
        <v>35</v>
      </c>
      <c r="AA177" s="50" t="s">
        <v>1273</v>
      </c>
      <c r="AB177" s="50">
        <v>1303809</v>
      </c>
      <c r="AC177" s="51"/>
      <c r="AD177" s="51"/>
      <c r="AF177" s="62" t="str">
        <f t="shared" si="48"/>
        <v>ES</v>
      </c>
      <c r="AH177" s="66" t="str">
        <f t="shared" si="44"/>
        <v>AMSão Gabriel da Cachoeira</v>
      </c>
      <c r="AI177" s="50">
        <v>1303809</v>
      </c>
    </row>
    <row r="178" spans="1:35" s="66" customFormat="1" ht="19.5" customHeight="1">
      <c r="A178" s="101" t="str">
        <f>Controles!$B$2</f>
        <v>ES</v>
      </c>
      <c r="B178" s="101">
        <f>Controles!$C$2</f>
        <v>7</v>
      </c>
      <c r="C178" s="61" t="s">
        <v>1</v>
      </c>
      <c r="D178" s="62"/>
      <c r="E178" s="61" t="e">
        <f t="shared" si="47"/>
        <v>#N/A</v>
      </c>
      <c r="F178" s="90"/>
      <c r="G178" s="90"/>
      <c r="H178" s="62"/>
      <c r="I178" s="62"/>
      <c r="J178" s="61">
        <f t="shared" si="46"/>
        <v>0</v>
      </c>
      <c r="K178" s="62"/>
      <c r="L178" s="62"/>
      <c r="M178" s="62"/>
      <c r="N178" s="62"/>
      <c r="O178" s="61">
        <f t="shared" si="45"/>
        <v>0</v>
      </c>
      <c r="P178" s="61">
        <f t="shared" si="36"/>
        <v>0</v>
      </c>
      <c r="Q178" s="61">
        <f t="shared" si="37"/>
        <v>0</v>
      </c>
      <c r="R178" s="65">
        <f t="shared" si="38"/>
        <v>0</v>
      </c>
      <c r="S178" s="61">
        <f t="shared" si="39"/>
        <v>0</v>
      </c>
      <c r="T178" s="61">
        <f t="shared" si="40"/>
        <v>0</v>
      </c>
      <c r="U178" s="61">
        <f t="shared" si="41"/>
        <v>0</v>
      </c>
      <c r="V178" s="61">
        <f t="shared" si="42"/>
        <v>0</v>
      </c>
      <c r="W178" s="61" t="str">
        <f t="shared" si="43"/>
        <v>NÃO</v>
      </c>
      <c r="Y178" s="66">
        <f t="shared" si="34"/>
        <v>0</v>
      </c>
      <c r="Z178" s="50" t="s">
        <v>35</v>
      </c>
      <c r="AA178" s="50" t="s">
        <v>1294</v>
      </c>
      <c r="AB178" s="50">
        <v>1303908</v>
      </c>
      <c r="AC178" s="51"/>
      <c r="AD178" s="51"/>
      <c r="AF178" s="62" t="str">
        <f t="shared" si="48"/>
        <v>ES</v>
      </c>
      <c r="AH178" s="66" t="str">
        <f t="shared" si="44"/>
        <v>AMSão Paulo de Olivença</v>
      </c>
      <c r="AI178" s="50">
        <v>1303908</v>
      </c>
    </row>
    <row r="179" spans="1:35" s="66" customFormat="1" ht="19.5" customHeight="1">
      <c r="A179" s="101" t="str">
        <f>Controles!$B$2</f>
        <v>ES</v>
      </c>
      <c r="B179" s="101">
        <f>Controles!$C$2</f>
        <v>7</v>
      </c>
      <c r="C179" s="61" t="s">
        <v>1</v>
      </c>
      <c r="D179" s="62"/>
      <c r="E179" s="61" t="e">
        <f t="shared" si="47"/>
        <v>#N/A</v>
      </c>
      <c r="F179" s="90"/>
      <c r="G179" s="90"/>
      <c r="H179" s="62"/>
      <c r="I179" s="62"/>
      <c r="J179" s="61">
        <f t="shared" si="46"/>
        <v>0</v>
      </c>
      <c r="K179" s="62"/>
      <c r="L179" s="62"/>
      <c r="M179" s="62"/>
      <c r="N179" s="62"/>
      <c r="O179" s="61">
        <f t="shared" si="45"/>
        <v>0</v>
      </c>
      <c r="P179" s="61">
        <f t="shared" si="36"/>
        <v>0</v>
      </c>
      <c r="Q179" s="61">
        <f t="shared" si="37"/>
        <v>0</v>
      </c>
      <c r="R179" s="65">
        <f t="shared" si="38"/>
        <v>0</v>
      </c>
      <c r="S179" s="61">
        <f t="shared" si="39"/>
        <v>0</v>
      </c>
      <c r="T179" s="61">
        <f t="shared" si="40"/>
        <v>0</v>
      </c>
      <c r="U179" s="61">
        <f t="shared" si="41"/>
        <v>0</v>
      </c>
      <c r="V179" s="61">
        <f t="shared" si="42"/>
        <v>0</v>
      </c>
      <c r="W179" s="61" t="str">
        <f t="shared" si="43"/>
        <v>NÃO</v>
      </c>
      <c r="Y179" s="66">
        <f t="shared" si="34"/>
        <v>0</v>
      </c>
      <c r="Z179" s="50" t="s">
        <v>35</v>
      </c>
      <c r="AA179" s="50" t="s">
        <v>1316</v>
      </c>
      <c r="AB179" s="50">
        <v>1303957</v>
      </c>
      <c r="AC179" s="51"/>
      <c r="AD179" s="51"/>
      <c r="AF179" s="62" t="str">
        <f t="shared" si="48"/>
        <v>ES</v>
      </c>
      <c r="AH179" s="66" t="str">
        <f t="shared" si="44"/>
        <v>AMSão Sebastião do Uatumã</v>
      </c>
      <c r="AI179" s="50">
        <v>1303957</v>
      </c>
    </row>
    <row r="180" spans="1:35" s="66" customFormat="1" ht="19.5" customHeight="1">
      <c r="A180" s="101" t="str">
        <f>Controles!$B$2</f>
        <v>ES</v>
      </c>
      <c r="B180" s="101">
        <f>Controles!$C$2</f>
        <v>7</v>
      </c>
      <c r="C180" s="61" t="s">
        <v>1</v>
      </c>
      <c r="D180" s="62"/>
      <c r="E180" s="61" t="e">
        <f t="shared" si="47"/>
        <v>#N/A</v>
      </c>
      <c r="F180" s="90"/>
      <c r="G180" s="90"/>
      <c r="H180" s="62"/>
      <c r="I180" s="62"/>
      <c r="J180" s="61">
        <f t="shared" si="46"/>
        <v>0</v>
      </c>
      <c r="K180" s="62"/>
      <c r="L180" s="62"/>
      <c r="M180" s="62"/>
      <c r="N180" s="62"/>
      <c r="O180" s="61">
        <f t="shared" si="45"/>
        <v>0</v>
      </c>
      <c r="P180" s="61">
        <f t="shared" si="36"/>
        <v>0</v>
      </c>
      <c r="Q180" s="61">
        <f t="shared" si="37"/>
        <v>0</v>
      </c>
      <c r="R180" s="65">
        <f t="shared" si="38"/>
        <v>0</v>
      </c>
      <c r="S180" s="61">
        <f t="shared" si="39"/>
        <v>0</v>
      </c>
      <c r="T180" s="61">
        <f t="shared" si="40"/>
        <v>0</v>
      </c>
      <c r="U180" s="61">
        <f t="shared" si="41"/>
        <v>0</v>
      </c>
      <c r="V180" s="61">
        <f t="shared" si="42"/>
        <v>0</v>
      </c>
      <c r="W180" s="61" t="str">
        <f t="shared" si="43"/>
        <v>NÃO</v>
      </c>
      <c r="Y180" s="66">
        <f t="shared" si="34"/>
        <v>0</v>
      </c>
      <c r="Z180" s="50" t="s">
        <v>35</v>
      </c>
      <c r="AA180" s="50" t="s">
        <v>1338</v>
      </c>
      <c r="AB180" s="50">
        <v>1304005</v>
      </c>
      <c r="AC180" s="51"/>
      <c r="AD180" s="51"/>
      <c r="AF180" s="62" t="str">
        <f t="shared" si="48"/>
        <v>ES</v>
      </c>
      <c r="AH180" s="66" t="str">
        <f t="shared" si="44"/>
        <v>AMSilves</v>
      </c>
      <c r="AI180" s="50">
        <v>1304005</v>
      </c>
    </row>
    <row r="181" spans="1:35" s="66" customFormat="1" ht="19.5" customHeight="1">
      <c r="A181" s="101" t="str">
        <f>Controles!$B$2</f>
        <v>ES</v>
      </c>
      <c r="B181" s="101">
        <f>Controles!$C$2</f>
        <v>7</v>
      </c>
      <c r="C181" s="61" t="s">
        <v>1</v>
      </c>
      <c r="D181" s="62"/>
      <c r="E181" s="61" t="e">
        <f t="shared" si="47"/>
        <v>#N/A</v>
      </c>
      <c r="F181" s="90"/>
      <c r="G181" s="90"/>
      <c r="H181" s="62"/>
      <c r="I181" s="62"/>
      <c r="J181" s="61">
        <f t="shared" si="46"/>
        <v>0</v>
      </c>
      <c r="K181" s="62"/>
      <c r="L181" s="62"/>
      <c r="M181" s="62"/>
      <c r="N181" s="62"/>
      <c r="O181" s="61">
        <f t="shared" si="45"/>
        <v>0</v>
      </c>
      <c r="P181" s="61">
        <f t="shared" si="36"/>
        <v>0</v>
      </c>
      <c r="Q181" s="61">
        <f t="shared" si="37"/>
        <v>0</v>
      </c>
      <c r="R181" s="65">
        <f t="shared" si="38"/>
        <v>0</v>
      </c>
      <c r="S181" s="61">
        <f t="shared" si="39"/>
        <v>0</v>
      </c>
      <c r="T181" s="61">
        <f t="shared" si="40"/>
        <v>0</v>
      </c>
      <c r="U181" s="61">
        <f t="shared" si="41"/>
        <v>0</v>
      </c>
      <c r="V181" s="61">
        <f t="shared" si="42"/>
        <v>0</v>
      </c>
      <c r="W181" s="61" t="str">
        <f t="shared" si="43"/>
        <v>NÃO</v>
      </c>
      <c r="Y181" s="66">
        <f t="shared" si="34"/>
        <v>0</v>
      </c>
      <c r="Z181" s="50" t="s">
        <v>35</v>
      </c>
      <c r="AA181" s="50" t="s">
        <v>1359</v>
      </c>
      <c r="AB181" s="50">
        <v>1304062</v>
      </c>
      <c r="AC181" s="51"/>
      <c r="AD181" s="51"/>
      <c r="AF181" s="62" t="str">
        <f t="shared" si="48"/>
        <v>ES</v>
      </c>
      <c r="AH181" s="66" t="str">
        <f t="shared" si="44"/>
        <v>AMTabatinga</v>
      </c>
      <c r="AI181" s="50">
        <v>1304062</v>
      </c>
    </row>
    <row r="182" spans="1:35" s="66" customFormat="1" ht="19.5" customHeight="1">
      <c r="A182" s="101" t="str">
        <f>Controles!$B$2</f>
        <v>ES</v>
      </c>
      <c r="B182" s="101">
        <f>Controles!$C$2</f>
        <v>7</v>
      </c>
      <c r="C182" s="61" t="s">
        <v>1</v>
      </c>
      <c r="D182" s="62"/>
      <c r="E182" s="61" t="e">
        <f t="shared" si="47"/>
        <v>#N/A</v>
      </c>
      <c r="F182" s="90"/>
      <c r="G182" s="90"/>
      <c r="H182" s="62"/>
      <c r="I182" s="62"/>
      <c r="J182" s="61">
        <f t="shared" si="46"/>
        <v>0</v>
      </c>
      <c r="K182" s="62"/>
      <c r="L182" s="62"/>
      <c r="M182" s="62"/>
      <c r="N182" s="62"/>
      <c r="O182" s="61">
        <f t="shared" si="45"/>
        <v>0</v>
      </c>
      <c r="P182" s="61">
        <f t="shared" si="36"/>
        <v>0</v>
      </c>
      <c r="Q182" s="61">
        <f t="shared" si="37"/>
        <v>0</v>
      </c>
      <c r="R182" s="65">
        <f t="shared" si="38"/>
        <v>0</v>
      </c>
      <c r="S182" s="61">
        <f t="shared" si="39"/>
        <v>0</v>
      </c>
      <c r="T182" s="61">
        <f t="shared" si="40"/>
        <v>0</v>
      </c>
      <c r="U182" s="61">
        <f t="shared" si="41"/>
        <v>0</v>
      </c>
      <c r="V182" s="61">
        <f t="shared" si="42"/>
        <v>0</v>
      </c>
      <c r="W182" s="61" t="str">
        <f t="shared" si="43"/>
        <v>NÃO</v>
      </c>
      <c r="Y182" s="66">
        <f t="shared" si="34"/>
        <v>0</v>
      </c>
      <c r="Z182" s="50" t="s">
        <v>35</v>
      </c>
      <c r="AA182" s="50" t="s">
        <v>1381</v>
      </c>
      <c r="AB182" s="50">
        <v>1304104</v>
      </c>
      <c r="AC182" s="51"/>
      <c r="AD182" s="51"/>
      <c r="AF182" s="62" t="str">
        <f t="shared" si="48"/>
        <v>ES</v>
      </c>
      <c r="AH182" s="66" t="str">
        <f t="shared" si="44"/>
        <v>AMTapauá</v>
      </c>
      <c r="AI182" s="50">
        <v>1304104</v>
      </c>
    </row>
    <row r="183" spans="1:35" s="66" customFormat="1" ht="19.5" customHeight="1">
      <c r="A183" s="101" t="str">
        <f>Controles!$B$2</f>
        <v>ES</v>
      </c>
      <c r="B183" s="101">
        <f>Controles!$C$2</f>
        <v>7</v>
      </c>
      <c r="C183" s="61" t="s">
        <v>1</v>
      </c>
      <c r="D183" s="62"/>
      <c r="E183" s="61" t="e">
        <f t="shared" si="47"/>
        <v>#N/A</v>
      </c>
      <c r="F183" s="90"/>
      <c r="G183" s="90"/>
      <c r="H183" s="62"/>
      <c r="I183" s="62"/>
      <c r="J183" s="61">
        <f t="shared" si="46"/>
        <v>0</v>
      </c>
      <c r="K183" s="62"/>
      <c r="L183" s="62"/>
      <c r="M183" s="62"/>
      <c r="N183" s="62"/>
      <c r="O183" s="61">
        <f t="shared" si="45"/>
        <v>0</v>
      </c>
      <c r="P183" s="61">
        <f t="shared" si="36"/>
        <v>0</v>
      </c>
      <c r="Q183" s="61">
        <f t="shared" si="37"/>
        <v>0</v>
      </c>
      <c r="R183" s="65">
        <f t="shared" si="38"/>
        <v>0</v>
      </c>
      <c r="S183" s="61">
        <f t="shared" si="39"/>
        <v>0</v>
      </c>
      <c r="T183" s="61">
        <f t="shared" si="40"/>
        <v>0</v>
      </c>
      <c r="U183" s="61">
        <f t="shared" si="41"/>
        <v>0</v>
      </c>
      <c r="V183" s="61">
        <f t="shared" si="42"/>
        <v>0</v>
      </c>
      <c r="W183" s="61" t="str">
        <f t="shared" si="43"/>
        <v>NÃO</v>
      </c>
      <c r="Y183" s="66">
        <f t="shared" si="34"/>
        <v>0</v>
      </c>
      <c r="Z183" s="50" t="s">
        <v>35</v>
      </c>
      <c r="AA183" s="50" t="s">
        <v>1403</v>
      </c>
      <c r="AB183" s="50">
        <v>1304203</v>
      </c>
      <c r="AC183" s="51"/>
      <c r="AD183" s="51"/>
      <c r="AF183" s="62" t="str">
        <f t="shared" si="48"/>
        <v>ES</v>
      </c>
      <c r="AH183" s="66" t="str">
        <f t="shared" si="44"/>
        <v>AMTefé</v>
      </c>
      <c r="AI183" s="50">
        <v>1304203</v>
      </c>
    </row>
    <row r="184" spans="1:35" s="66" customFormat="1" ht="19.5" customHeight="1">
      <c r="A184" s="101" t="str">
        <f>Controles!$B$2</f>
        <v>ES</v>
      </c>
      <c r="B184" s="101">
        <f>Controles!$C$2</f>
        <v>7</v>
      </c>
      <c r="C184" s="61" t="s">
        <v>1</v>
      </c>
      <c r="D184" s="62"/>
      <c r="E184" s="61" t="e">
        <f t="shared" si="47"/>
        <v>#N/A</v>
      </c>
      <c r="F184" s="90"/>
      <c r="G184" s="90"/>
      <c r="H184" s="62"/>
      <c r="I184" s="62"/>
      <c r="J184" s="61">
        <f t="shared" si="46"/>
        <v>0</v>
      </c>
      <c r="K184" s="62"/>
      <c r="L184" s="62"/>
      <c r="M184" s="62"/>
      <c r="N184" s="62"/>
      <c r="O184" s="61">
        <f t="shared" si="45"/>
        <v>0</v>
      </c>
      <c r="P184" s="61">
        <f t="shared" si="36"/>
        <v>0</v>
      </c>
      <c r="Q184" s="61">
        <f t="shared" si="37"/>
        <v>0</v>
      </c>
      <c r="R184" s="65">
        <f t="shared" si="38"/>
        <v>0</v>
      </c>
      <c r="S184" s="61">
        <f t="shared" si="39"/>
        <v>0</v>
      </c>
      <c r="T184" s="61">
        <f t="shared" si="40"/>
        <v>0</v>
      </c>
      <c r="U184" s="61">
        <f t="shared" si="41"/>
        <v>0</v>
      </c>
      <c r="V184" s="61">
        <f t="shared" si="42"/>
        <v>0</v>
      </c>
      <c r="W184" s="61" t="str">
        <f t="shared" si="43"/>
        <v>NÃO</v>
      </c>
      <c r="Y184" s="66">
        <f t="shared" si="34"/>
        <v>0</v>
      </c>
      <c r="Z184" s="50" t="s">
        <v>35</v>
      </c>
      <c r="AA184" s="50" t="s">
        <v>1425</v>
      </c>
      <c r="AB184" s="50">
        <v>1304237</v>
      </c>
      <c r="AC184" s="51"/>
      <c r="AD184" s="51"/>
      <c r="AF184" s="62" t="str">
        <f t="shared" si="48"/>
        <v>ES</v>
      </c>
      <c r="AH184" s="66" t="str">
        <f t="shared" si="44"/>
        <v>AMTonantins</v>
      </c>
      <c r="AI184" s="50">
        <v>1304237</v>
      </c>
    </row>
    <row r="185" spans="1:35" s="66" customFormat="1" ht="19.5" customHeight="1">
      <c r="A185" s="101" t="str">
        <f>Controles!$B$2</f>
        <v>ES</v>
      </c>
      <c r="B185" s="101">
        <f>Controles!$C$2</f>
        <v>7</v>
      </c>
      <c r="C185" s="61" t="s">
        <v>1</v>
      </c>
      <c r="D185" s="62"/>
      <c r="E185" s="61" t="e">
        <f t="shared" si="47"/>
        <v>#N/A</v>
      </c>
      <c r="F185" s="90"/>
      <c r="G185" s="90"/>
      <c r="H185" s="62"/>
      <c r="I185" s="62"/>
      <c r="J185" s="61">
        <f t="shared" si="46"/>
        <v>0</v>
      </c>
      <c r="K185" s="62"/>
      <c r="L185" s="62"/>
      <c r="M185" s="62"/>
      <c r="N185" s="62"/>
      <c r="O185" s="61">
        <f t="shared" si="45"/>
        <v>0</v>
      </c>
      <c r="P185" s="61">
        <f t="shared" si="36"/>
        <v>0</v>
      </c>
      <c r="Q185" s="61">
        <f t="shared" si="37"/>
        <v>0</v>
      </c>
      <c r="R185" s="65">
        <f t="shared" si="38"/>
        <v>0</v>
      </c>
      <c r="S185" s="61">
        <f t="shared" si="39"/>
        <v>0</v>
      </c>
      <c r="T185" s="61">
        <f t="shared" si="40"/>
        <v>0</v>
      </c>
      <c r="U185" s="61">
        <f t="shared" si="41"/>
        <v>0</v>
      </c>
      <c r="V185" s="61">
        <f t="shared" si="42"/>
        <v>0</v>
      </c>
      <c r="W185" s="61" t="str">
        <f t="shared" si="43"/>
        <v>NÃO</v>
      </c>
      <c r="Y185" s="66">
        <f t="shared" si="34"/>
        <v>0</v>
      </c>
      <c r="Z185" s="50" t="s">
        <v>35</v>
      </c>
      <c r="AA185" s="50" t="s">
        <v>1446</v>
      </c>
      <c r="AB185" s="50">
        <v>1304260</v>
      </c>
      <c r="AC185" s="51"/>
      <c r="AD185" s="51"/>
      <c r="AF185" s="62" t="str">
        <f t="shared" si="48"/>
        <v>ES</v>
      </c>
      <c r="AH185" s="66" t="str">
        <f t="shared" si="44"/>
        <v>AMUarini</v>
      </c>
      <c r="AI185" s="50">
        <v>1304260</v>
      </c>
    </row>
    <row r="186" spans="1:35" s="66" customFormat="1" ht="19.5" customHeight="1">
      <c r="A186" s="101" t="str">
        <f>Controles!$B$2</f>
        <v>ES</v>
      </c>
      <c r="B186" s="101">
        <f>Controles!$C$2</f>
        <v>7</v>
      </c>
      <c r="C186" s="61" t="s">
        <v>1</v>
      </c>
      <c r="D186" s="62"/>
      <c r="E186" s="61" t="e">
        <f t="shared" si="47"/>
        <v>#N/A</v>
      </c>
      <c r="F186" s="90"/>
      <c r="G186" s="90"/>
      <c r="H186" s="62"/>
      <c r="I186" s="62"/>
      <c r="J186" s="61">
        <f t="shared" si="46"/>
        <v>0</v>
      </c>
      <c r="K186" s="62"/>
      <c r="L186" s="62"/>
      <c r="M186" s="62"/>
      <c r="N186" s="62"/>
      <c r="O186" s="61">
        <f t="shared" si="45"/>
        <v>0</v>
      </c>
      <c r="P186" s="61">
        <f t="shared" si="36"/>
        <v>0</v>
      </c>
      <c r="Q186" s="61">
        <f t="shared" si="37"/>
        <v>0</v>
      </c>
      <c r="R186" s="65">
        <f t="shared" si="38"/>
        <v>0</v>
      </c>
      <c r="S186" s="61">
        <f t="shared" si="39"/>
        <v>0</v>
      </c>
      <c r="T186" s="61">
        <f t="shared" si="40"/>
        <v>0</v>
      </c>
      <c r="U186" s="61">
        <f t="shared" si="41"/>
        <v>0</v>
      </c>
      <c r="V186" s="61">
        <f t="shared" si="42"/>
        <v>0</v>
      </c>
      <c r="W186" s="61" t="str">
        <f t="shared" si="43"/>
        <v>NÃO</v>
      </c>
      <c r="Y186" s="66">
        <f t="shared" si="34"/>
        <v>0</v>
      </c>
      <c r="Z186" s="50" t="s">
        <v>35</v>
      </c>
      <c r="AA186" s="50" t="s">
        <v>1466</v>
      </c>
      <c r="AB186" s="50">
        <v>1304302</v>
      </c>
      <c r="AC186" s="51"/>
      <c r="AD186" s="51"/>
      <c r="AF186" s="62" t="str">
        <f t="shared" si="48"/>
        <v>ES</v>
      </c>
      <c r="AH186" s="66" t="str">
        <f t="shared" si="44"/>
        <v>AMUrucará</v>
      </c>
      <c r="AI186" s="50">
        <v>1304302</v>
      </c>
    </row>
    <row r="187" spans="1:35" s="66" customFormat="1" ht="19.5" customHeight="1">
      <c r="A187" s="101" t="str">
        <f>Controles!$B$2</f>
        <v>ES</v>
      </c>
      <c r="B187" s="101">
        <f>Controles!$C$2</f>
        <v>7</v>
      </c>
      <c r="C187" s="61" t="s">
        <v>1</v>
      </c>
      <c r="D187" s="62"/>
      <c r="E187" s="61" t="e">
        <f t="shared" si="47"/>
        <v>#N/A</v>
      </c>
      <c r="F187" s="90"/>
      <c r="G187" s="90"/>
      <c r="H187" s="62"/>
      <c r="I187" s="62"/>
      <c r="J187" s="61">
        <f t="shared" si="46"/>
        <v>0</v>
      </c>
      <c r="K187" s="62"/>
      <c r="L187" s="62"/>
      <c r="M187" s="62"/>
      <c r="N187" s="62"/>
      <c r="O187" s="61">
        <f t="shared" si="45"/>
        <v>0</v>
      </c>
      <c r="P187" s="61">
        <f t="shared" si="36"/>
        <v>0</v>
      </c>
      <c r="Q187" s="61">
        <f t="shared" si="37"/>
        <v>0</v>
      </c>
      <c r="R187" s="65">
        <f t="shared" si="38"/>
        <v>0</v>
      </c>
      <c r="S187" s="61">
        <f t="shared" si="39"/>
        <v>0</v>
      </c>
      <c r="T187" s="61">
        <f t="shared" si="40"/>
        <v>0</v>
      </c>
      <c r="U187" s="61">
        <f t="shared" si="41"/>
        <v>0</v>
      </c>
      <c r="V187" s="61">
        <f t="shared" si="42"/>
        <v>0</v>
      </c>
      <c r="W187" s="61" t="str">
        <f t="shared" si="43"/>
        <v>NÃO</v>
      </c>
      <c r="Y187" s="66">
        <f t="shared" si="34"/>
        <v>0</v>
      </c>
      <c r="Z187" s="50" t="s">
        <v>35</v>
      </c>
      <c r="AA187" s="50" t="s">
        <v>1488</v>
      </c>
      <c r="AB187" s="50">
        <v>1304401</v>
      </c>
      <c r="AC187" s="51"/>
      <c r="AD187" s="51"/>
      <c r="AF187" s="62" t="str">
        <f t="shared" si="48"/>
        <v>ES</v>
      </c>
      <c r="AH187" s="66" t="str">
        <f t="shared" si="44"/>
        <v>AMUrucurituba</v>
      </c>
      <c r="AI187" s="50">
        <v>1304401</v>
      </c>
    </row>
    <row r="188" spans="1:35" s="66" customFormat="1" ht="19.5" customHeight="1">
      <c r="A188" s="101" t="str">
        <f>Controles!$B$2</f>
        <v>ES</v>
      </c>
      <c r="B188" s="101">
        <f>Controles!$C$2</f>
        <v>7</v>
      </c>
      <c r="C188" s="61" t="s">
        <v>1</v>
      </c>
      <c r="D188" s="62"/>
      <c r="E188" s="61" t="e">
        <f t="shared" si="47"/>
        <v>#N/A</v>
      </c>
      <c r="F188" s="90"/>
      <c r="G188" s="90"/>
      <c r="H188" s="62"/>
      <c r="I188" s="62"/>
      <c r="J188" s="61">
        <f t="shared" si="46"/>
        <v>0</v>
      </c>
      <c r="K188" s="62"/>
      <c r="L188" s="62"/>
      <c r="M188" s="62"/>
      <c r="N188" s="62"/>
      <c r="O188" s="61">
        <f t="shared" si="45"/>
        <v>0</v>
      </c>
      <c r="P188" s="61">
        <f t="shared" si="36"/>
        <v>0</v>
      </c>
      <c r="Q188" s="61">
        <f t="shared" si="37"/>
        <v>0</v>
      </c>
      <c r="R188" s="65">
        <f t="shared" si="38"/>
        <v>0</v>
      </c>
      <c r="S188" s="61">
        <f t="shared" si="39"/>
        <v>0</v>
      </c>
      <c r="T188" s="61">
        <f t="shared" si="40"/>
        <v>0</v>
      </c>
      <c r="U188" s="61">
        <f t="shared" si="41"/>
        <v>0</v>
      </c>
      <c r="V188" s="61">
        <f t="shared" si="42"/>
        <v>0</v>
      </c>
      <c r="W188" s="61" t="str">
        <f t="shared" si="43"/>
        <v>NÃO</v>
      </c>
      <c r="Y188" s="66">
        <f t="shared" si="34"/>
        <v>0</v>
      </c>
      <c r="Z188" s="50" t="s">
        <v>37</v>
      </c>
      <c r="AA188" s="50" t="s">
        <v>91</v>
      </c>
      <c r="AB188" s="50">
        <v>1600105</v>
      </c>
      <c r="AC188" s="51"/>
      <c r="AD188" s="51"/>
      <c r="AF188" s="62" t="str">
        <f t="shared" si="48"/>
        <v>ES</v>
      </c>
      <c r="AH188" s="66" t="str">
        <f t="shared" si="44"/>
        <v>APAmapá</v>
      </c>
      <c r="AI188" s="50">
        <v>1600105</v>
      </c>
    </row>
    <row r="189" spans="1:35" s="66" customFormat="1" ht="19.5" customHeight="1">
      <c r="A189" s="101" t="str">
        <f>Controles!$B$2</f>
        <v>ES</v>
      </c>
      <c r="B189" s="101">
        <f>Controles!$C$2</f>
        <v>7</v>
      </c>
      <c r="C189" s="61" t="s">
        <v>1</v>
      </c>
      <c r="D189" s="62"/>
      <c r="E189" s="61" t="e">
        <f t="shared" si="47"/>
        <v>#N/A</v>
      </c>
      <c r="F189" s="90"/>
      <c r="G189" s="90"/>
      <c r="H189" s="62"/>
      <c r="I189" s="62"/>
      <c r="J189" s="61">
        <f t="shared" si="46"/>
        <v>0</v>
      </c>
      <c r="K189" s="62"/>
      <c r="L189" s="62"/>
      <c r="M189" s="62"/>
      <c r="N189" s="62"/>
      <c r="O189" s="61">
        <f t="shared" si="45"/>
        <v>0</v>
      </c>
      <c r="P189" s="61">
        <f t="shared" si="36"/>
        <v>0</v>
      </c>
      <c r="Q189" s="61">
        <f t="shared" si="37"/>
        <v>0</v>
      </c>
      <c r="R189" s="65">
        <f t="shared" si="38"/>
        <v>0</v>
      </c>
      <c r="S189" s="61">
        <f t="shared" si="39"/>
        <v>0</v>
      </c>
      <c r="T189" s="61">
        <f t="shared" si="40"/>
        <v>0</v>
      </c>
      <c r="U189" s="61">
        <f t="shared" si="41"/>
        <v>0</v>
      </c>
      <c r="V189" s="61">
        <f t="shared" si="42"/>
        <v>0</v>
      </c>
      <c r="W189" s="61" t="str">
        <f t="shared" si="43"/>
        <v>NÃO</v>
      </c>
      <c r="Y189" s="66">
        <f t="shared" si="34"/>
        <v>0</v>
      </c>
      <c r="Z189" s="50" t="s">
        <v>37</v>
      </c>
      <c r="AA189" s="50" t="s">
        <v>117</v>
      </c>
      <c r="AB189" s="50">
        <v>1600204</v>
      </c>
      <c r="AC189" s="51"/>
      <c r="AD189" s="51"/>
      <c r="AF189" s="62" t="str">
        <f t="shared" si="48"/>
        <v>ES</v>
      </c>
      <c r="AH189" s="66" t="str">
        <f t="shared" si="44"/>
        <v>APCalçoene</v>
      </c>
      <c r="AI189" s="50">
        <v>1600204</v>
      </c>
    </row>
    <row r="190" spans="1:35" s="66" customFormat="1" ht="19.5" customHeight="1">
      <c r="A190" s="101" t="str">
        <f>Controles!$B$2</f>
        <v>ES</v>
      </c>
      <c r="B190" s="101">
        <f>Controles!$C$2</f>
        <v>7</v>
      </c>
      <c r="C190" s="61" t="s">
        <v>1</v>
      </c>
      <c r="D190" s="62"/>
      <c r="E190" s="61" t="e">
        <f t="shared" si="47"/>
        <v>#N/A</v>
      </c>
      <c r="F190" s="90"/>
      <c r="G190" s="90"/>
      <c r="H190" s="62"/>
      <c r="I190" s="62"/>
      <c r="J190" s="61">
        <f t="shared" si="46"/>
        <v>0</v>
      </c>
      <c r="K190" s="62"/>
      <c r="L190" s="62"/>
      <c r="M190" s="62"/>
      <c r="N190" s="62"/>
      <c r="O190" s="61">
        <f t="shared" si="45"/>
        <v>0</v>
      </c>
      <c r="P190" s="61">
        <f t="shared" si="36"/>
        <v>0</v>
      </c>
      <c r="Q190" s="61">
        <f t="shared" si="37"/>
        <v>0</v>
      </c>
      <c r="R190" s="65">
        <f t="shared" si="38"/>
        <v>0</v>
      </c>
      <c r="S190" s="61">
        <f t="shared" si="39"/>
        <v>0</v>
      </c>
      <c r="T190" s="61">
        <f t="shared" si="40"/>
        <v>0</v>
      </c>
      <c r="U190" s="61">
        <f t="shared" si="41"/>
        <v>0</v>
      </c>
      <c r="V190" s="61">
        <f t="shared" si="42"/>
        <v>0</v>
      </c>
      <c r="W190" s="61" t="str">
        <f t="shared" si="43"/>
        <v>NÃO</v>
      </c>
      <c r="Y190" s="66">
        <f t="shared" si="34"/>
        <v>0</v>
      </c>
      <c r="Z190" s="50" t="s">
        <v>37</v>
      </c>
      <c r="AA190" s="50" t="s">
        <v>143</v>
      </c>
      <c r="AB190" s="50">
        <v>1600212</v>
      </c>
      <c r="AC190" s="51"/>
      <c r="AD190" s="51"/>
      <c r="AF190" s="62" t="str">
        <f t="shared" si="48"/>
        <v>ES</v>
      </c>
      <c r="AH190" s="66" t="str">
        <f t="shared" si="44"/>
        <v>APCutias</v>
      </c>
      <c r="AI190" s="50">
        <v>1600212</v>
      </c>
    </row>
    <row r="191" spans="1:35" s="66" customFormat="1" ht="19.5" customHeight="1">
      <c r="A191" s="101" t="str">
        <f>Controles!$B$2</f>
        <v>ES</v>
      </c>
      <c r="B191" s="101">
        <f>Controles!$C$2</f>
        <v>7</v>
      </c>
      <c r="C191" s="61" t="s">
        <v>1</v>
      </c>
      <c r="D191" s="62"/>
      <c r="E191" s="61" t="e">
        <f t="shared" si="47"/>
        <v>#N/A</v>
      </c>
      <c r="F191" s="90"/>
      <c r="G191" s="90"/>
      <c r="H191" s="62"/>
      <c r="I191" s="62"/>
      <c r="J191" s="61">
        <f t="shared" si="46"/>
        <v>0</v>
      </c>
      <c r="K191" s="62"/>
      <c r="L191" s="62"/>
      <c r="M191" s="62"/>
      <c r="N191" s="62"/>
      <c r="O191" s="61">
        <f t="shared" si="45"/>
        <v>0</v>
      </c>
      <c r="P191" s="61">
        <f t="shared" si="36"/>
        <v>0</v>
      </c>
      <c r="Q191" s="61">
        <f t="shared" si="37"/>
        <v>0</v>
      </c>
      <c r="R191" s="65">
        <f t="shared" si="38"/>
        <v>0</v>
      </c>
      <c r="S191" s="61">
        <f t="shared" si="39"/>
        <v>0</v>
      </c>
      <c r="T191" s="61">
        <f t="shared" si="40"/>
        <v>0</v>
      </c>
      <c r="U191" s="61">
        <f t="shared" si="41"/>
        <v>0</v>
      </c>
      <c r="V191" s="61">
        <f t="shared" si="42"/>
        <v>0</v>
      </c>
      <c r="W191" s="61" t="str">
        <f t="shared" si="43"/>
        <v>NÃO</v>
      </c>
      <c r="Y191" s="66">
        <f t="shared" si="34"/>
        <v>0</v>
      </c>
      <c r="Z191" s="50" t="s">
        <v>37</v>
      </c>
      <c r="AA191" s="50" t="s">
        <v>168</v>
      </c>
      <c r="AB191" s="50">
        <v>1600238</v>
      </c>
      <c r="AC191" s="51"/>
      <c r="AD191" s="51"/>
      <c r="AF191" s="62" t="str">
        <f t="shared" si="48"/>
        <v>ES</v>
      </c>
      <c r="AH191" s="66" t="str">
        <f t="shared" si="44"/>
        <v>APFerreira Gomes</v>
      </c>
      <c r="AI191" s="50">
        <v>1600238</v>
      </c>
    </row>
    <row r="192" spans="1:35" s="66" customFormat="1" ht="19.5" customHeight="1">
      <c r="A192" s="101" t="str">
        <f>Controles!$B$2</f>
        <v>ES</v>
      </c>
      <c r="B192" s="101">
        <f>Controles!$C$2</f>
        <v>7</v>
      </c>
      <c r="C192" s="61" t="s">
        <v>1</v>
      </c>
      <c r="D192" s="62"/>
      <c r="E192" s="61" t="e">
        <f t="shared" si="47"/>
        <v>#N/A</v>
      </c>
      <c r="F192" s="90"/>
      <c r="G192" s="90"/>
      <c r="H192" s="62"/>
      <c r="I192" s="62"/>
      <c r="J192" s="61">
        <f t="shared" si="46"/>
        <v>0</v>
      </c>
      <c r="K192" s="62"/>
      <c r="L192" s="62"/>
      <c r="M192" s="62"/>
      <c r="N192" s="62"/>
      <c r="O192" s="61">
        <f t="shared" si="45"/>
        <v>0</v>
      </c>
      <c r="P192" s="61">
        <f t="shared" si="36"/>
        <v>0</v>
      </c>
      <c r="Q192" s="61">
        <f t="shared" si="37"/>
        <v>0</v>
      </c>
      <c r="R192" s="65">
        <f t="shared" si="38"/>
        <v>0</v>
      </c>
      <c r="S192" s="61">
        <f t="shared" si="39"/>
        <v>0</v>
      </c>
      <c r="T192" s="61">
        <f t="shared" si="40"/>
        <v>0</v>
      </c>
      <c r="U192" s="61">
        <f t="shared" si="41"/>
        <v>0</v>
      </c>
      <c r="V192" s="61">
        <f t="shared" si="42"/>
        <v>0</v>
      </c>
      <c r="W192" s="61" t="str">
        <f t="shared" si="43"/>
        <v>NÃO</v>
      </c>
      <c r="Y192" s="66">
        <f t="shared" si="34"/>
        <v>0</v>
      </c>
      <c r="Z192" s="50" t="s">
        <v>37</v>
      </c>
      <c r="AA192" s="50" t="s">
        <v>194</v>
      </c>
      <c r="AB192" s="50">
        <v>1600253</v>
      </c>
      <c r="AC192" s="51"/>
      <c r="AD192" s="51"/>
      <c r="AF192" s="62" t="str">
        <f t="shared" si="48"/>
        <v>ES</v>
      </c>
      <c r="AH192" s="66" t="str">
        <f t="shared" si="44"/>
        <v>APItaubal</v>
      </c>
      <c r="AI192" s="50">
        <v>1600253</v>
      </c>
    </row>
    <row r="193" spans="1:35" s="66" customFormat="1" ht="19.5" customHeight="1">
      <c r="A193" s="101" t="str">
        <f>Controles!$B$2</f>
        <v>ES</v>
      </c>
      <c r="B193" s="101">
        <f>Controles!$C$2</f>
        <v>7</v>
      </c>
      <c r="C193" s="61" t="s">
        <v>1</v>
      </c>
      <c r="D193" s="62"/>
      <c r="E193" s="61" t="e">
        <f t="shared" si="47"/>
        <v>#N/A</v>
      </c>
      <c r="F193" s="90"/>
      <c r="G193" s="90"/>
      <c r="H193" s="62"/>
      <c r="I193" s="62"/>
      <c r="J193" s="61">
        <f t="shared" si="46"/>
        <v>0</v>
      </c>
      <c r="K193" s="62"/>
      <c r="L193" s="62"/>
      <c r="M193" s="62"/>
      <c r="N193" s="62"/>
      <c r="O193" s="61">
        <f t="shared" si="45"/>
        <v>0</v>
      </c>
      <c r="P193" s="61">
        <f t="shared" si="36"/>
        <v>0</v>
      </c>
      <c r="Q193" s="61">
        <f t="shared" si="37"/>
        <v>0</v>
      </c>
      <c r="R193" s="65">
        <f t="shared" si="38"/>
        <v>0</v>
      </c>
      <c r="S193" s="61">
        <f t="shared" si="39"/>
        <v>0</v>
      </c>
      <c r="T193" s="61">
        <f t="shared" si="40"/>
        <v>0</v>
      </c>
      <c r="U193" s="61">
        <f t="shared" si="41"/>
        <v>0</v>
      </c>
      <c r="V193" s="61">
        <f t="shared" si="42"/>
        <v>0</v>
      </c>
      <c r="W193" s="61" t="str">
        <f t="shared" si="43"/>
        <v>NÃO</v>
      </c>
      <c r="Y193" s="66">
        <f t="shared" si="34"/>
        <v>0</v>
      </c>
      <c r="Z193" s="50" t="s">
        <v>37</v>
      </c>
      <c r="AA193" s="50" t="s">
        <v>220</v>
      </c>
      <c r="AB193" s="50">
        <v>1600279</v>
      </c>
      <c r="AC193" s="51"/>
      <c r="AD193" s="51"/>
      <c r="AF193" s="62" t="str">
        <f t="shared" si="48"/>
        <v>ES</v>
      </c>
      <c r="AH193" s="66" t="str">
        <f t="shared" si="44"/>
        <v>APLaranjal do Jari</v>
      </c>
      <c r="AI193" s="50">
        <v>1600279</v>
      </c>
    </row>
    <row r="194" spans="1:35" s="66" customFormat="1" ht="19.5" customHeight="1">
      <c r="A194" s="101" t="str">
        <f>Controles!$B$2</f>
        <v>ES</v>
      </c>
      <c r="B194" s="101">
        <f>Controles!$C$2</f>
        <v>7</v>
      </c>
      <c r="C194" s="61" t="s">
        <v>1</v>
      </c>
      <c r="D194" s="62"/>
      <c r="E194" s="61" t="e">
        <f t="shared" ref="E194:E200" si="49">VLOOKUP(AF194,$AH$2:$AI$5571,2,FALSE)</f>
        <v>#N/A</v>
      </c>
      <c r="F194" s="90"/>
      <c r="G194" s="90"/>
      <c r="H194" s="62"/>
      <c r="I194" s="62"/>
      <c r="J194" s="61">
        <f t="shared" si="46"/>
        <v>0</v>
      </c>
      <c r="K194" s="62"/>
      <c r="L194" s="62"/>
      <c r="M194" s="62"/>
      <c r="N194" s="62"/>
      <c r="O194" s="61">
        <f t="shared" si="45"/>
        <v>0</v>
      </c>
      <c r="P194" s="61">
        <f t="shared" si="36"/>
        <v>0</v>
      </c>
      <c r="Q194" s="61">
        <f t="shared" si="37"/>
        <v>0</v>
      </c>
      <c r="R194" s="65">
        <f t="shared" si="38"/>
        <v>0</v>
      </c>
      <c r="S194" s="61">
        <f t="shared" si="39"/>
        <v>0</v>
      </c>
      <c r="T194" s="61">
        <f t="shared" si="40"/>
        <v>0</v>
      </c>
      <c r="U194" s="61">
        <f t="shared" si="41"/>
        <v>0</v>
      </c>
      <c r="V194" s="61">
        <f t="shared" si="42"/>
        <v>0</v>
      </c>
      <c r="W194" s="61" t="str">
        <f t="shared" si="43"/>
        <v>NÃO</v>
      </c>
      <c r="Y194" s="66">
        <f t="shared" ref="Y194:Y200" si="50">IF(SUM(H194,L194:N194)&gt;0,1,0)</f>
        <v>0</v>
      </c>
      <c r="Z194" s="50" t="s">
        <v>37</v>
      </c>
      <c r="AA194" s="50" t="s">
        <v>244</v>
      </c>
      <c r="AB194" s="50">
        <v>1600303</v>
      </c>
      <c r="AC194" s="51"/>
      <c r="AD194" s="51"/>
      <c r="AF194" s="62" t="str">
        <f t="shared" ref="AF194:AF200" si="51">CONCATENATE(A194,D194)</f>
        <v>ES</v>
      </c>
      <c r="AH194" s="66" t="str">
        <f t="shared" si="44"/>
        <v>APMacapá</v>
      </c>
      <c r="AI194" s="50">
        <v>1600303</v>
      </c>
    </row>
    <row r="195" spans="1:35" s="66" customFormat="1" ht="19.5" customHeight="1">
      <c r="A195" s="101" t="str">
        <f>Controles!$B$2</f>
        <v>ES</v>
      </c>
      <c r="B195" s="101">
        <f>Controles!$C$2</f>
        <v>7</v>
      </c>
      <c r="C195" s="61" t="s">
        <v>1</v>
      </c>
      <c r="D195" s="62"/>
      <c r="E195" s="61" t="e">
        <f t="shared" si="49"/>
        <v>#N/A</v>
      </c>
      <c r="F195" s="90"/>
      <c r="G195" s="90"/>
      <c r="H195" s="62"/>
      <c r="I195" s="62"/>
      <c r="J195" s="61">
        <f t="shared" si="46"/>
        <v>0</v>
      </c>
      <c r="K195" s="62"/>
      <c r="L195" s="62"/>
      <c r="M195" s="62"/>
      <c r="N195" s="62"/>
      <c r="O195" s="61">
        <f t="shared" si="45"/>
        <v>0</v>
      </c>
      <c r="P195" s="61">
        <f t="shared" ref="P195:P200" si="52">IF(AND(L195&gt;0,J195=0),"ERRO",0)</f>
        <v>0</v>
      </c>
      <c r="Q195" s="61">
        <f t="shared" ref="Q195:Q200" si="53">IF(AND(I195=0,L195&gt;K195),"ERRO",0)</f>
        <v>0</v>
      </c>
      <c r="R195" s="65">
        <f t="shared" ref="R195:R200" si="54">IF(AND(H195&gt;0,M195&gt;L195),"ERRO",0)</f>
        <v>0</v>
      </c>
      <c r="S195" s="61">
        <f t="shared" ref="S195:S200" si="55">IF(M195&gt;0, IF(J195=0, "ERRO",0),0)</f>
        <v>0</v>
      </c>
      <c r="T195" s="61">
        <f t="shared" ref="T195:T200" si="56">IF(N195&gt;0, IF(H195= 0, IF(I195=0, "ERRO",0),0),0)</f>
        <v>0</v>
      </c>
      <c r="U195" s="61">
        <f t="shared" ref="U195:U200" si="57">IF(M195+N195&gt;K195,IF(I195=0,"ERRO",0),0)</f>
        <v>0</v>
      </c>
      <c r="V195" s="61">
        <f t="shared" ref="V195:V200" si="58">IF(AND(H195=0,K195&gt;0),"ERRO",0)</f>
        <v>0</v>
      </c>
      <c r="W195" s="61" t="str">
        <f t="shared" ref="W195:W200" si="59">IF(AND(O195=0,P195=0,Q195=0,R195=0,S195=0,T195=0,U195=0,V195=0), "NÃO", "SIM")</f>
        <v>NÃO</v>
      </c>
      <c r="Y195" s="66">
        <f t="shared" si="50"/>
        <v>0</v>
      </c>
      <c r="Z195" s="50" t="s">
        <v>37</v>
      </c>
      <c r="AA195" s="50" t="s">
        <v>269</v>
      </c>
      <c r="AB195" s="50">
        <v>1600402</v>
      </c>
      <c r="AC195" s="51"/>
      <c r="AD195" s="51"/>
      <c r="AF195" s="62" t="str">
        <f t="shared" si="51"/>
        <v>ES</v>
      </c>
      <c r="AH195" s="66" t="str">
        <f t="shared" ref="AH195:AH258" si="60">CONCATENATE(Z195,AA195)</f>
        <v>APMazagão</v>
      </c>
      <c r="AI195" s="50">
        <v>1600402</v>
      </c>
    </row>
    <row r="196" spans="1:35" s="66" customFormat="1" ht="19.5" customHeight="1">
      <c r="A196" s="101" t="str">
        <f>Controles!$B$2</f>
        <v>ES</v>
      </c>
      <c r="B196" s="101">
        <f>Controles!$C$2</f>
        <v>7</v>
      </c>
      <c r="C196" s="61" t="s">
        <v>1</v>
      </c>
      <c r="D196" s="62"/>
      <c r="E196" s="61" t="e">
        <f t="shared" si="49"/>
        <v>#N/A</v>
      </c>
      <c r="F196" s="90"/>
      <c r="G196" s="90"/>
      <c r="H196" s="62"/>
      <c r="I196" s="62"/>
      <c r="J196" s="61">
        <f t="shared" si="46"/>
        <v>0</v>
      </c>
      <c r="K196" s="62"/>
      <c r="L196" s="62"/>
      <c r="M196" s="62"/>
      <c r="N196" s="62"/>
      <c r="O196" s="61">
        <f t="shared" ref="O196:O200" si="61">IF((H196&gt;L196),"ERRO",0)</f>
        <v>0</v>
      </c>
      <c r="P196" s="61">
        <f t="shared" si="52"/>
        <v>0</v>
      </c>
      <c r="Q196" s="61">
        <f t="shared" si="53"/>
        <v>0</v>
      </c>
      <c r="R196" s="65">
        <f t="shared" si="54"/>
        <v>0</v>
      </c>
      <c r="S196" s="61">
        <f t="shared" si="55"/>
        <v>0</v>
      </c>
      <c r="T196" s="61">
        <f t="shared" si="56"/>
        <v>0</v>
      </c>
      <c r="U196" s="61">
        <f t="shared" si="57"/>
        <v>0</v>
      </c>
      <c r="V196" s="61">
        <f t="shared" si="58"/>
        <v>0</v>
      </c>
      <c r="W196" s="61" t="str">
        <f t="shared" si="59"/>
        <v>NÃO</v>
      </c>
      <c r="Y196" s="66">
        <f t="shared" si="50"/>
        <v>0</v>
      </c>
      <c r="Z196" s="50" t="s">
        <v>37</v>
      </c>
      <c r="AA196" s="50" t="s">
        <v>295</v>
      </c>
      <c r="AB196" s="50">
        <v>1600501</v>
      </c>
      <c r="AC196" s="51"/>
      <c r="AD196" s="51"/>
      <c r="AF196" s="62" t="str">
        <f t="shared" si="51"/>
        <v>ES</v>
      </c>
      <c r="AH196" s="66" t="str">
        <f t="shared" si="60"/>
        <v>APOiapoque</v>
      </c>
      <c r="AI196" s="50">
        <v>1600501</v>
      </c>
    </row>
    <row r="197" spans="1:35" s="66" customFormat="1" ht="19.5" customHeight="1">
      <c r="A197" s="101" t="str">
        <f>Controles!$B$2</f>
        <v>ES</v>
      </c>
      <c r="B197" s="101">
        <f>Controles!$C$2</f>
        <v>7</v>
      </c>
      <c r="C197" s="61" t="s">
        <v>1</v>
      </c>
      <c r="D197" s="62"/>
      <c r="E197" s="61" t="e">
        <f t="shared" si="49"/>
        <v>#N/A</v>
      </c>
      <c r="F197" s="90"/>
      <c r="G197" s="90"/>
      <c r="H197" s="62"/>
      <c r="I197" s="62"/>
      <c r="J197" s="61">
        <f t="shared" si="46"/>
        <v>0</v>
      </c>
      <c r="K197" s="62"/>
      <c r="L197" s="62"/>
      <c r="M197" s="62"/>
      <c r="N197" s="62"/>
      <c r="O197" s="61">
        <f t="shared" si="61"/>
        <v>0</v>
      </c>
      <c r="P197" s="61">
        <f t="shared" si="52"/>
        <v>0</v>
      </c>
      <c r="Q197" s="61">
        <f t="shared" si="53"/>
        <v>0</v>
      </c>
      <c r="R197" s="65">
        <f t="shared" si="54"/>
        <v>0</v>
      </c>
      <c r="S197" s="61">
        <f t="shared" si="55"/>
        <v>0</v>
      </c>
      <c r="T197" s="61">
        <f t="shared" si="56"/>
        <v>0</v>
      </c>
      <c r="U197" s="61">
        <f t="shared" si="57"/>
        <v>0</v>
      </c>
      <c r="V197" s="61">
        <f t="shared" si="58"/>
        <v>0</v>
      </c>
      <c r="W197" s="61" t="str">
        <f t="shared" si="59"/>
        <v>NÃO</v>
      </c>
      <c r="Y197" s="66">
        <f t="shared" si="50"/>
        <v>0</v>
      </c>
      <c r="Z197" s="50" t="s">
        <v>37</v>
      </c>
      <c r="AA197" s="50" t="s">
        <v>321</v>
      </c>
      <c r="AB197" s="50">
        <v>1600154</v>
      </c>
      <c r="AC197" s="51"/>
      <c r="AD197" s="51"/>
      <c r="AF197" s="62" t="str">
        <f t="shared" si="51"/>
        <v>ES</v>
      </c>
      <c r="AH197" s="66" t="str">
        <f t="shared" si="60"/>
        <v>APPedra Branca do Amapari</v>
      </c>
      <c r="AI197" s="50">
        <v>1600154</v>
      </c>
    </row>
    <row r="198" spans="1:35" s="66" customFormat="1" ht="19.5" customHeight="1">
      <c r="A198" s="101" t="str">
        <f>Controles!$B$2</f>
        <v>ES</v>
      </c>
      <c r="B198" s="101">
        <f>Controles!$C$2</f>
        <v>7</v>
      </c>
      <c r="C198" s="61" t="s">
        <v>1</v>
      </c>
      <c r="D198" s="62"/>
      <c r="E198" s="61" t="e">
        <f t="shared" si="49"/>
        <v>#N/A</v>
      </c>
      <c r="F198" s="90"/>
      <c r="G198" s="90"/>
      <c r="H198" s="62"/>
      <c r="I198" s="62"/>
      <c r="J198" s="61">
        <f t="shared" ref="J198:J200" si="62">SUM(H198:I198)</f>
        <v>0</v>
      </c>
      <c r="K198" s="62"/>
      <c r="L198" s="62"/>
      <c r="M198" s="62"/>
      <c r="N198" s="62"/>
      <c r="O198" s="61">
        <f t="shared" si="61"/>
        <v>0</v>
      </c>
      <c r="P198" s="61">
        <f t="shared" si="52"/>
        <v>0</v>
      </c>
      <c r="Q198" s="61">
        <f t="shared" si="53"/>
        <v>0</v>
      </c>
      <c r="R198" s="65">
        <f t="shared" si="54"/>
        <v>0</v>
      </c>
      <c r="S198" s="61">
        <f t="shared" si="55"/>
        <v>0</v>
      </c>
      <c r="T198" s="61">
        <f t="shared" si="56"/>
        <v>0</v>
      </c>
      <c r="U198" s="61">
        <f t="shared" si="57"/>
        <v>0</v>
      </c>
      <c r="V198" s="61">
        <f t="shared" si="58"/>
        <v>0</v>
      </c>
      <c r="W198" s="61" t="str">
        <f t="shared" si="59"/>
        <v>NÃO</v>
      </c>
      <c r="Y198" s="66">
        <f t="shared" si="50"/>
        <v>0</v>
      </c>
      <c r="Z198" s="50" t="s">
        <v>37</v>
      </c>
      <c r="AA198" s="50" t="s">
        <v>346</v>
      </c>
      <c r="AB198" s="50">
        <v>1600535</v>
      </c>
      <c r="AC198" s="51"/>
      <c r="AD198" s="51"/>
      <c r="AF198" s="62" t="str">
        <f t="shared" si="51"/>
        <v>ES</v>
      </c>
      <c r="AH198" s="66" t="str">
        <f t="shared" si="60"/>
        <v>APPorto Grande</v>
      </c>
      <c r="AI198" s="50">
        <v>1600535</v>
      </c>
    </row>
    <row r="199" spans="1:35" s="66" customFormat="1" ht="19.5" customHeight="1">
      <c r="A199" s="101" t="str">
        <f>Controles!$B$2</f>
        <v>ES</v>
      </c>
      <c r="B199" s="101">
        <f>Controles!$C$2</f>
        <v>7</v>
      </c>
      <c r="C199" s="61" t="s">
        <v>1</v>
      </c>
      <c r="D199" s="62"/>
      <c r="E199" s="61" t="e">
        <f t="shared" si="49"/>
        <v>#N/A</v>
      </c>
      <c r="F199" s="90"/>
      <c r="G199" s="90"/>
      <c r="H199" s="62"/>
      <c r="I199" s="62"/>
      <c r="J199" s="61">
        <f t="shared" si="62"/>
        <v>0</v>
      </c>
      <c r="K199" s="62"/>
      <c r="L199" s="62"/>
      <c r="M199" s="62"/>
      <c r="N199" s="62"/>
      <c r="O199" s="61">
        <f t="shared" si="61"/>
        <v>0</v>
      </c>
      <c r="P199" s="61">
        <f t="shared" si="52"/>
        <v>0</v>
      </c>
      <c r="Q199" s="61">
        <f t="shared" si="53"/>
        <v>0</v>
      </c>
      <c r="R199" s="65">
        <f t="shared" si="54"/>
        <v>0</v>
      </c>
      <c r="S199" s="61">
        <f t="shared" si="55"/>
        <v>0</v>
      </c>
      <c r="T199" s="61">
        <f t="shared" si="56"/>
        <v>0</v>
      </c>
      <c r="U199" s="61">
        <f t="shared" si="57"/>
        <v>0</v>
      </c>
      <c r="V199" s="61">
        <f t="shared" si="58"/>
        <v>0</v>
      </c>
      <c r="W199" s="61" t="str">
        <f t="shared" si="59"/>
        <v>NÃO</v>
      </c>
      <c r="Y199" s="66">
        <f t="shared" si="50"/>
        <v>0</v>
      </c>
      <c r="Z199" s="50" t="s">
        <v>37</v>
      </c>
      <c r="AA199" s="50" t="s">
        <v>370</v>
      </c>
      <c r="AB199" s="50">
        <v>1600550</v>
      </c>
      <c r="AC199" s="51"/>
      <c r="AD199" s="51"/>
      <c r="AF199" s="62" t="str">
        <f t="shared" si="51"/>
        <v>ES</v>
      </c>
      <c r="AH199" s="66" t="str">
        <f t="shared" si="60"/>
        <v>APPracuúba</v>
      </c>
      <c r="AI199" s="50">
        <v>1600550</v>
      </c>
    </row>
    <row r="200" spans="1:35" s="66" customFormat="1" ht="19.5" customHeight="1">
      <c r="A200" s="101" t="str">
        <f>Controles!$B$2</f>
        <v>ES</v>
      </c>
      <c r="B200" s="101">
        <f>Controles!$C$2</f>
        <v>7</v>
      </c>
      <c r="C200" s="61" t="s">
        <v>1</v>
      </c>
      <c r="D200" s="62"/>
      <c r="E200" s="61" t="e">
        <f t="shared" si="49"/>
        <v>#N/A</v>
      </c>
      <c r="F200" s="90"/>
      <c r="G200" s="90"/>
      <c r="H200" s="62"/>
      <c r="I200" s="62"/>
      <c r="J200" s="61">
        <f t="shared" si="62"/>
        <v>0</v>
      </c>
      <c r="K200" s="62"/>
      <c r="L200" s="62"/>
      <c r="M200" s="62"/>
      <c r="N200" s="62"/>
      <c r="O200" s="61">
        <f t="shared" si="61"/>
        <v>0</v>
      </c>
      <c r="P200" s="61">
        <f t="shared" si="52"/>
        <v>0</v>
      </c>
      <c r="Q200" s="61">
        <f t="shared" si="53"/>
        <v>0</v>
      </c>
      <c r="R200" s="65">
        <f t="shared" si="54"/>
        <v>0</v>
      </c>
      <c r="S200" s="61">
        <f t="shared" si="55"/>
        <v>0</v>
      </c>
      <c r="T200" s="61">
        <f t="shared" si="56"/>
        <v>0</v>
      </c>
      <c r="U200" s="61">
        <f t="shared" si="57"/>
        <v>0</v>
      </c>
      <c r="V200" s="61">
        <f t="shared" si="58"/>
        <v>0</v>
      </c>
      <c r="W200" s="61" t="str">
        <f t="shared" si="59"/>
        <v>NÃO</v>
      </c>
      <c r="Y200" s="66">
        <f t="shared" si="50"/>
        <v>0</v>
      </c>
      <c r="Z200" s="50" t="s">
        <v>37</v>
      </c>
      <c r="AA200" s="50" t="s">
        <v>395</v>
      </c>
      <c r="AB200" s="50">
        <v>1600600</v>
      </c>
      <c r="AC200" s="51"/>
      <c r="AD200" s="51"/>
      <c r="AF200" s="62" t="str">
        <f t="shared" si="51"/>
        <v>ES</v>
      </c>
      <c r="AH200" s="66" t="str">
        <f t="shared" si="60"/>
        <v>APSantana</v>
      </c>
      <c r="AI200" s="50">
        <v>1600600</v>
      </c>
    </row>
    <row r="201" spans="1:35" s="69" customFormat="1">
      <c r="W201" s="50"/>
      <c r="Y201" s="69">
        <f>IF(SUM(Y2:Y200)=0,0,1)</f>
        <v>0</v>
      </c>
      <c r="Z201" s="50" t="s">
        <v>37</v>
      </c>
      <c r="AA201" s="50" t="s">
        <v>420</v>
      </c>
      <c r="AB201" s="50">
        <v>1600055</v>
      </c>
      <c r="AC201" s="51"/>
      <c r="AD201" s="51"/>
      <c r="AF201" s="62"/>
      <c r="AH201" s="66" t="str">
        <f t="shared" si="60"/>
        <v>APSerra do Navio</v>
      </c>
      <c r="AI201" s="50">
        <v>1600055</v>
      </c>
    </row>
    <row r="202" spans="1:35" s="69" customFormat="1">
      <c r="W202" s="50"/>
      <c r="Z202" s="50" t="s">
        <v>37</v>
      </c>
      <c r="AA202" s="50" t="s">
        <v>446</v>
      </c>
      <c r="AB202" s="50">
        <v>1600709</v>
      </c>
      <c r="AC202" s="51"/>
      <c r="AD202" s="51"/>
      <c r="AH202" s="66" t="str">
        <f t="shared" si="60"/>
        <v>APTartarugalzinho</v>
      </c>
      <c r="AI202" s="50">
        <v>1600709</v>
      </c>
    </row>
    <row r="203" spans="1:35" s="69" customFormat="1">
      <c r="W203" s="50"/>
      <c r="Z203" s="50" t="s">
        <v>37</v>
      </c>
      <c r="AA203" s="50" t="s">
        <v>471</v>
      </c>
      <c r="AB203" s="50">
        <v>1600808</v>
      </c>
      <c r="AC203" s="51"/>
      <c r="AD203" s="51"/>
      <c r="AH203" s="66" t="str">
        <f t="shared" si="60"/>
        <v>APVitória do Jari</v>
      </c>
      <c r="AI203" s="50">
        <v>1600808</v>
      </c>
    </row>
    <row r="204" spans="1:35" s="69" customFormat="1">
      <c r="W204" s="50"/>
      <c r="Z204" s="50" t="s">
        <v>41</v>
      </c>
      <c r="AA204" s="50" t="s">
        <v>93</v>
      </c>
      <c r="AB204" s="50">
        <v>2900108</v>
      </c>
      <c r="AC204" s="51"/>
      <c r="AD204" s="51"/>
      <c r="AH204" s="66" t="str">
        <f t="shared" si="60"/>
        <v>BAAbaíra</v>
      </c>
      <c r="AI204" s="50">
        <v>2900108</v>
      </c>
    </row>
    <row r="205" spans="1:35" s="69" customFormat="1">
      <c r="W205" s="50"/>
      <c r="Z205" s="50" t="s">
        <v>41</v>
      </c>
      <c r="AA205" s="50" t="s">
        <v>119</v>
      </c>
      <c r="AB205" s="50">
        <v>2900207</v>
      </c>
      <c r="AC205" s="51"/>
      <c r="AD205" s="51"/>
      <c r="AH205" s="66" t="str">
        <f t="shared" si="60"/>
        <v>BAAbaré</v>
      </c>
      <c r="AI205" s="50">
        <v>2900207</v>
      </c>
    </row>
    <row r="206" spans="1:35" s="69" customFormat="1">
      <c r="W206" s="50"/>
      <c r="Z206" s="50" t="s">
        <v>41</v>
      </c>
      <c r="AA206" s="50" t="s">
        <v>145</v>
      </c>
      <c r="AB206" s="50">
        <v>2900306</v>
      </c>
      <c r="AC206" s="51"/>
      <c r="AD206" s="51"/>
      <c r="AH206" s="66" t="str">
        <f t="shared" si="60"/>
        <v>BAAcajutiba</v>
      </c>
      <c r="AI206" s="50">
        <v>2900306</v>
      </c>
    </row>
    <row r="207" spans="1:35" s="69" customFormat="1">
      <c r="W207" s="50"/>
      <c r="Z207" s="50" t="s">
        <v>41</v>
      </c>
      <c r="AA207" s="50" t="s">
        <v>170</v>
      </c>
      <c r="AB207" s="50">
        <v>2900355</v>
      </c>
      <c r="AC207" s="51"/>
      <c r="AD207" s="51"/>
      <c r="AH207" s="66" t="str">
        <f t="shared" si="60"/>
        <v>BAAdustina</v>
      </c>
      <c r="AI207" s="50">
        <v>2900355</v>
      </c>
    </row>
    <row r="208" spans="1:35" s="69" customFormat="1">
      <c r="W208" s="50"/>
      <c r="Z208" s="50" t="s">
        <v>41</v>
      </c>
      <c r="AA208" s="50" t="s">
        <v>196</v>
      </c>
      <c r="AB208" s="50">
        <v>2900405</v>
      </c>
      <c r="AC208" s="51"/>
      <c r="AD208" s="51"/>
      <c r="AH208" s="66" t="str">
        <f t="shared" si="60"/>
        <v>BAÁgua Fria</v>
      </c>
      <c r="AI208" s="50">
        <v>2900405</v>
      </c>
    </row>
    <row r="209" spans="23:35" s="69" customFormat="1">
      <c r="W209" s="50"/>
      <c r="Z209" s="50" t="s">
        <v>41</v>
      </c>
      <c r="AA209" s="50" t="s">
        <v>222</v>
      </c>
      <c r="AB209" s="50">
        <v>2900603</v>
      </c>
      <c r="AC209" s="51"/>
      <c r="AD209" s="51"/>
      <c r="AH209" s="66" t="str">
        <f t="shared" si="60"/>
        <v>BAAiquara</v>
      </c>
      <c r="AI209" s="50">
        <v>2900603</v>
      </c>
    </row>
    <row r="210" spans="23:35" s="69" customFormat="1">
      <c r="W210" s="50"/>
      <c r="Z210" s="50" t="s">
        <v>41</v>
      </c>
      <c r="AA210" s="50" t="s">
        <v>246</v>
      </c>
      <c r="AB210" s="50">
        <v>2900702</v>
      </c>
      <c r="AC210" s="51"/>
      <c r="AD210" s="51"/>
      <c r="AH210" s="66" t="str">
        <f t="shared" si="60"/>
        <v>BAAlagoinhas</v>
      </c>
      <c r="AI210" s="50">
        <v>2900702</v>
      </c>
    </row>
    <row r="211" spans="23:35" s="69" customFormat="1">
      <c r="W211" s="50"/>
      <c r="Z211" s="50" t="s">
        <v>41</v>
      </c>
      <c r="AA211" s="50" t="s">
        <v>271</v>
      </c>
      <c r="AB211" s="50">
        <v>2900801</v>
      </c>
      <c r="AC211" s="51"/>
      <c r="AD211" s="51"/>
      <c r="AH211" s="66" t="str">
        <f t="shared" si="60"/>
        <v>BAAlcobaça</v>
      </c>
      <c r="AI211" s="50">
        <v>2900801</v>
      </c>
    </row>
    <row r="212" spans="23:35" s="69" customFormat="1">
      <c r="W212" s="50"/>
      <c r="Z212" s="50" t="s">
        <v>41</v>
      </c>
      <c r="AA212" s="50" t="s">
        <v>297</v>
      </c>
      <c r="AB212" s="50">
        <v>2900900</v>
      </c>
      <c r="AC212" s="51"/>
      <c r="AD212" s="51"/>
      <c r="AH212" s="66" t="str">
        <f t="shared" si="60"/>
        <v>BAAlmadina</v>
      </c>
      <c r="AI212" s="50">
        <v>2900900</v>
      </c>
    </row>
    <row r="213" spans="23:35" s="69" customFormat="1">
      <c r="W213" s="50"/>
      <c r="Z213" s="50" t="s">
        <v>41</v>
      </c>
      <c r="AA213" s="50" t="s">
        <v>323</v>
      </c>
      <c r="AB213" s="50">
        <v>2901007</v>
      </c>
      <c r="AC213" s="51"/>
      <c r="AD213" s="51"/>
      <c r="AH213" s="66" t="str">
        <f t="shared" si="60"/>
        <v>BAAmargosa</v>
      </c>
      <c r="AI213" s="50">
        <v>2901007</v>
      </c>
    </row>
    <row r="214" spans="23:35" s="69" customFormat="1">
      <c r="W214" s="50"/>
      <c r="Z214" s="50" t="s">
        <v>41</v>
      </c>
      <c r="AA214" s="50" t="s">
        <v>348</v>
      </c>
      <c r="AB214" s="50">
        <v>2901106</v>
      </c>
      <c r="AC214" s="51"/>
      <c r="AD214" s="51"/>
      <c r="AH214" s="66" t="str">
        <f t="shared" si="60"/>
        <v>BAAmélia Rodrigues</v>
      </c>
      <c r="AI214" s="50">
        <v>2901106</v>
      </c>
    </row>
    <row r="215" spans="23:35" s="69" customFormat="1">
      <c r="W215" s="50"/>
      <c r="Z215" s="50" t="s">
        <v>41</v>
      </c>
      <c r="AA215" s="50" t="s">
        <v>372</v>
      </c>
      <c r="AB215" s="50">
        <v>2901155</v>
      </c>
      <c r="AC215" s="51"/>
      <c r="AD215" s="51"/>
      <c r="AH215" s="66" t="str">
        <f t="shared" si="60"/>
        <v>BAAmérica Dourada</v>
      </c>
      <c r="AI215" s="50">
        <v>2901155</v>
      </c>
    </row>
    <row r="216" spans="23:35" s="69" customFormat="1">
      <c r="W216" s="50"/>
      <c r="Z216" s="50" t="s">
        <v>41</v>
      </c>
      <c r="AA216" s="50" t="s">
        <v>397</v>
      </c>
      <c r="AB216" s="50">
        <v>2901205</v>
      </c>
      <c r="AC216" s="51"/>
      <c r="AD216" s="51"/>
      <c r="AH216" s="66" t="str">
        <f t="shared" si="60"/>
        <v>BAAnagé</v>
      </c>
      <c r="AI216" s="50">
        <v>2901205</v>
      </c>
    </row>
    <row r="217" spans="23:35" s="69" customFormat="1">
      <c r="W217" s="50"/>
      <c r="Z217" s="50" t="s">
        <v>41</v>
      </c>
      <c r="AA217" s="50" t="s">
        <v>422</v>
      </c>
      <c r="AB217" s="50">
        <v>2901304</v>
      </c>
      <c r="AC217" s="51"/>
      <c r="AD217" s="51"/>
      <c r="AH217" s="66" t="str">
        <f t="shared" si="60"/>
        <v>BAAndaraí</v>
      </c>
      <c r="AI217" s="50">
        <v>2901304</v>
      </c>
    </row>
    <row r="218" spans="23:35" s="69" customFormat="1">
      <c r="W218" s="50"/>
      <c r="Z218" s="50" t="s">
        <v>41</v>
      </c>
      <c r="AA218" s="50" t="s">
        <v>448</v>
      </c>
      <c r="AB218" s="50">
        <v>2901353</v>
      </c>
      <c r="AC218" s="51"/>
      <c r="AD218" s="51"/>
      <c r="AH218" s="66" t="str">
        <f t="shared" si="60"/>
        <v>BAAndorinha</v>
      </c>
      <c r="AI218" s="50">
        <v>2901353</v>
      </c>
    </row>
    <row r="219" spans="23:35" s="69" customFormat="1">
      <c r="W219" s="50"/>
      <c r="Z219" s="50" t="s">
        <v>41</v>
      </c>
      <c r="AA219" s="50" t="s">
        <v>473</v>
      </c>
      <c r="AB219" s="50">
        <v>2901403</v>
      </c>
      <c r="AC219" s="51"/>
      <c r="AD219" s="51"/>
      <c r="AH219" s="66" t="str">
        <f t="shared" si="60"/>
        <v>BAAngical</v>
      </c>
      <c r="AI219" s="50">
        <v>2901403</v>
      </c>
    </row>
    <row r="220" spans="23:35" s="69" customFormat="1">
      <c r="W220" s="50"/>
      <c r="Z220" s="50" t="s">
        <v>41</v>
      </c>
      <c r="AA220" s="50" t="s">
        <v>497</v>
      </c>
      <c r="AB220" s="50">
        <v>2901502</v>
      </c>
      <c r="AC220" s="51"/>
      <c r="AD220" s="51"/>
      <c r="AH220" s="66" t="str">
        <f t="shared" si="60"/>
        <v>BAAnguera</v>
      </c>
      <c r="AI220" s="50">
        <v>2901502</v>
      </c>
    </row>
    <row r="221" spans="23:35" s="69" customFormat="1">
      <c r="W221" s="50"/>
      <c r="Z221" s="50" t="s">
        <v>41</v>
      </c>
      <c r="AA221" s="50" t="s">
        <v>520</v>
      </c>
      <c r="AB221" s="50">
        <v>2901601</v>
      </c>
      <c r="AC221" s="51"/>
      <c r="AD221" s="51"/>
      <c r="AH221" s="66" t="str">
        <f t="shared" si="60"/>
        <v>BAAntas</v>
      </c>
      <c r="AI221" s="50">
        <v>2901601</v>
      </c>
    </row>
    <row r="222" spans="23:35" s="69" customFormat="1">
      <c r="W222" s="50"/>
      <c r="Z222" s="50" t="s">
        <v>41</v>
      </c>
      <c r="AA222" s="50" t="s">
        <v>544</v>
      </c>
      <c r="AB222" s="50">
        <v>2901700</v>
      </c>
      <c r="AC222" s="51"/>
      <c r="AD222" s="51"/>
      <c r="AH222" s="66" t="str">
        <f t="shared" si="60"/>
        <v>BAAntônio Cardoso</v>
      </c>
      <c r="AI222" s="50">
        <v>2901700</v>
      </c>
    </row>
    <row r="223" spans="23:35" s="69" customFormat="1">
      <c r="W223" s="50"/>
      <c r="Z223" s="50" t="s">
        <v>41</v>
      </c>
      <c r="AA223" s="50" t="s">
        <v>567</v>
      </c>
      <c r="AB223" s="50">
        <v>2901809</v>
      </c>
      <c r="AC223" s="51"/>
      <c r="AD223" s="51"/>
      <c r="AH223" s="66" t="str">
        <f t="shared" si="60"/>
        <v>BAAntônio Gonçalves</v>
      </c>
      <c r="AI223" s="50">
        <v>2901809</v>
      </c>
    </row>
    <row r="224" spans="23:35" s="69" customFormat="1">
      <c r="W224" s="50"/>
      <c r="Z224" s="50" t="s">
        <v>41</v>
      </c>
      <c r="AA224" s="50" t="s">
        <v>590</v>
      </c>
      <c r="AB224" s="50">
        <v>2901908</v>
      </c>
      <c r="AC224" s="51"/>
      <c r="AD224" s="51"/>
      <c r="AH224" s="66" t="str">
        <f t="shared" si="60"/>
        <v>BAAporá</v>
      </c>
      <c r="AI224" s="50">
        <v>2901908</v>
      </c>
    </row>
    <row r="225" spans="23:35" s="69" customFormat="1">
      <c r="W225" s="50"/>
      <c r="Z225" s="50" t="s">
        <v>41</v>
      </c>
      <c r="AA225" s="50" t="s">
        <v>613</v>
      </c>
      <c r="AB225" s="50">
        <v>2901957</v>
      </c>
      <c r="AC225" s="51"/>
      <c r="AD225" s="51"/>
      <c r="AH225" s="66" t="str">
        <f t="shared" si="60"/>
        <v>BAApuarema</v>
      </c>
      <c r="AI225" s="50">
        <v>2901957</v>
      </c>
    </row>
    <row r="226" spans="23:35" s="69" customFormat="1">
      <c r="W226" s="50"/>
      <c r="Z226" s="50" t="s">
        <v>41</v>
      </c>
      <c r="AA226" s="50" t="s">
        <v>634</v>
      </c>
      <c r="AB226" s="50">
        <v>2902054</v>
      </c>
      <c r="AC226" s="51"/>
      <c r="AD226" s="51"/>
      <c r="AH226" s="66" t="str">
        <f t="shared" si="60"/>
        <v>BAAraças</v>
      </c>
      <c r="AI226" s="50">
        <v>2902054</v>
      </c>
    </row>
    <row r="227" spans="23:35" s="69" customFormat="1">
      <c r="W227" s="50"/>
      <c r="Z227" s="50" t="s">
        <v>41</v>
      </c>
      <c r="AA227" s="50" t="s">
        <v>655</v>
      </c>
      <c r="AB227" s="50">
        <v>2902005</v>
      </c>
      <c r="AC227" s="51"/>
      <c r="AD227" s="51"/>
      <c r="AH227" s="66" t="str">
        <f t="shared" si="60"/>
        <v>BAAracatu</v>
      </c>
      <c r="AI227" s="50">
        <v>2902005</v>
      </c>
    </row>
    <row r="228" spans="23:35" s="69" customFormat="1">
      <c r="W228" s="50"/>
      <c r="Z228" s="50" t="s">
        <v>41</v>
      </c>
      <c r="AA228" s="50" t="s">
        <v>676</v>
      </c>
      <c r="AB228" s="50">
        <v>2902104</v>
      </c>
      <c r="AC228" s="51"/>
      <c r="AD228" s="51"/>
      <c r="AH228" s="66" t="str">
        <f t="shared" si="60"/>
        <v>BAAraci</v>
      </c>
      <c r="AI228" s="50">
        <v>2902104</v>
      </c>
    </row>
    <row r="229" spans="23:35" s="69" customFormat="1">
      <c r="W229" s="50"/>
      <c r="Z229" s="50" t="s">
        <v>41</v>
      </c>
      <c r="AA229" s="50" t="s">
        <v>696</v>
      </c>
      <c r="AB229" s="50">
        <v>2902203</v>
      </c>
      <c r="AC229" s="51"/>
      <c r="AD229" s="51"/>
      <c r="AH229" s="66" t="str">
        <f t="shared" si="60"/>
        <v>BAAramari</v>
      </c>
      <c r="AI229" s="50">
        <v>2902203</v>
      </c>
    </row>
    <row r="230" spans="23:35" s="69" customFormat="1">
      <c r="W230" s="50"/>
      <c r="Z230" s="50" t="s">
        <v>41</v>
      </c>
      <c r="AA230" s="50" t="s">
        <v>718</v>
      </c>
      <c r="AB230" s="50">
        <v>2902252</v>
      </c>
      <c r="AC230" s="51"/>
      <c r="AD230" s="51"/>
      <c r="AH230" s="66" t="str">
        <f t="shared" si="60"/>
        <v>BAArataca</v>
      </c>
      <c r="AI230" s="50">
        <v>2902252</v>
      </c>
    </row>
    <row r="231" spans="23:35" s="69" customFormat="1">
      <c r="W231" s="50"/>
      <c r="Z231" s="50" t="s">
        <v>41</v>
      </c>
      <c r="AA231" s="50" t="s">
        <v>740</v>
      </c>
      <c r="AB231" s="50">
        <v>2902302</v>
      </c>
      <c r="AC231" s="51"/>
      <c r="AD231" s="51"/>
      <c r="AH231" s="66" t="str">
        <f t="shared" si="60"/>
        <v>BAAratuípe</v>
      </c>
      <c r="AI231" s="50">
        <v>2902302</v>
      </c>
    </row>
    <row r="232" spans="23:35" s="69" customFormat="1">
      <c r="W232" s="50"/>
      <c r="Z232" s="50" t="s">
        <v>41</v>
      </c>
      <c r="AA232" s="50" t="s">
        <v>761</v>
      </c>
      <c r="AB232" s="50">
        <v>2902401</v>
      </c>
      <c r="AC232" s="51"/>
      <c r="AD232" s="51"/>
      <c r="AH232" s="66" t="str">
        <f t="shared" si="60"/>
        <v>BAAurelino Leal</v>
      </c>
      <c r="AI232" s="50">
        <v>2902401</v>
      </c>
    </row>
    <row r="233" spans="23:35" s="69" customFormat="1">
      <c r="W233" s="50"/>
      <c r="Z233" s="50" t="s">
        <v>41</v>
      </c>
      <c r="AA233" s="50" t="s">
        <v>784</v>
      </c>
      <c r="AB233" s="50">
        <v>2902500</v>
      </c>
      <c r="AC233" s="51"/>
      <c r="AD233" s="51"/>
      <c r="AH233" s="66" t="str">
        <f t="shared" si="60"/>
        <v>BABaianópolis</v>
      </c>
      <c r="AI233" s="50">
        <v>2902500</v>
      </c>
    </row>
    <row r="234" spans="23:35" s="69" customFormat="1">
      <c r="W234" s="50"/>
      <c r="Z234" s="50" t="s">
        <v>41</v>
      </c>
      <c r="AA234" s="50" t="s">
        <v>805</v>
      </c>
      <c r="AB234" s="50">
        <v>2902609</v>
      </c>
      <c r="AC234" s="51"/>
      <c r="AD234" s="51"/>
      <c r="AH234" s="66" t="str">
        <f t="shared" si="60"/>
        <v>BABaixa Grande</v>
      </c>
      <c r="AI234" s="50">
        <v>2902609</v>
      </c>
    </row>
    <row r="235" spans="23:35" s="69" customFormat="1">
      <c r="W235" s="50"/>
      <c r="Z235" s="50" t="s">
        <v>41</v>
      </c>
      <c r="AA235" s="50" t="s">
        <v>826</v>
      </c>
      <c r="AB235" s="50">
        <v>2902658</v>
      </c>
      <c r="AC235" s="51"/>
      <c r="AD235" s="51"/>
      <c r="AH235" s="66" t="str">
        <f t="shared" si="60"/>
        <v>BABanzaê</v>
      </c>
      <c r="AI235" s="50">
        <v>2902658</v>
      </c>
    </row>
    <row r="236" spans="23:35" s="69" customFormat="1">
      <c r="W236" s="50"/>
      <c r="Z236" s="50" t="s">
        <v>41</v>
      </c>
      <c r="AA236" s="50" t="s">
        <v>848</v>
      </c>
      <c r="AB236" s="50">
        <v>2902708</v>
      </c>
      <c r="AC236" s="51"/>
      <c r="AD236" s="51"/>
      <c r="AH236" s="66" t="str">
        <f t="shared" si="60"/>
        <v>BABarra</v>
      </c>
      <c r="AI236" s="50">
        <v>2902708</v>
      </c>
    </row>
    <row r="237" spans="23:35" s="69" customFormat="1">
      <c r="W237" s="50"/>
      <c r="Z237" s="50" t="s">
        <v>41</v>
      </c>
      <c r="AA237" s="50" t="s">
        <v>870</v>
      </c>
      <c r="AB237" s="50">
        <v>2902807</v>
      </c>
      <c r="AC237" s="51"/>
      <c r="AD237" s="51"/>
      <c r="AH237" s="66" t="str">
        <f t="shared" si="60"/>
        <v>BABarra da Estiva</v>
      </c>
      <c r="AI237" s="50">
        <v>2902807</v>
      </c>
    </row>
    <row r="238" spans="23:35" s="69" customFormat="1">
      <c r="W238" s="50"/>
      <c r="Z238" s="50" t="s">
        <v>41</v>
      </c>
      <c r="AA238" s="50" t="s">
        <v>892</v>
      </c>
      <c r="AB238" s="50">
        <v>2902906</v>
      </c>
      <c r="AC238" s="51"/>
      <c r="AD238" s="51"/>
      <c r="AH238" s="66" t="str">
        <f t="shared" si="60"/>
        <v>BABarra do Choça</v>
      </c>
      <c r="AI238" s="50">
        <v>2902906</v>
      </c>
    </row>
    <row r="239" spans="23:35" s="69" customFormat="1">
      <c r="W239" s="50"/>
      <c r="Z239" s="50" t="s">
        <v>41</v>
      </c>
      <c r="AA239" s="50" t="s">
        <v>915</v>
      </c>
      <c r="AB239" s="50">
        <v>2903003</v>
      </c>
      <c r="AC239" s="51"/>
      <c r="AD239" s="51"/>
      <c r="AH239" s="66" t="str">
        <f t="shared" si="60"/>
        <v>BABarra do Mendes</v>
      </c>
      <c r="AI239" s="50">
        <v>2903003</v>
      </c>
    </row>
    <row r="240" spans="23:35" s="69" customFormat="1">
      <c r="W240" s="50"/>
      <c r="Z240" s="50" t="s">
        <v>41</v>
      </c>
      <c r="AA240" s="50" t="s">
        <v>938</v>
      </c>
      <c r="AB240" s="50">
        <v>2903102</v>
      </c>
      <c r="AC240" s="51"/>
      <c r="AD240" s="51"/>
      <c r="AH240" s="66" t="str">
        <f t="shared" si="60"/>
        <v>BABarra do Rocha</v>
      </c>
      <c r="AI240" s="50">
        <v>2903102</v>
      </c>
    </row>
    <row r="241" spans="23:35" s="69" customFormat="1">
      <c r="W241" s="50"/>
      <c r="Z241" s="50" t="s">
        <v>41</v>
      </c>
      <c r="AA241" s="50" t="s">
        <v>960</v>
      </c>
      <c r="AB241" s="50">
        <v>2903201</v>
      </c>
      <c r="AC241" s="51"/>
      <c r="AD241" s="51"/>
      <c r="AH241" s="66" t="str">
        <f t="shared" si="60"/>
        <v>BABarreiras</v>
      </c>
      <c r="AI241" s="50">
        <v>2903201</v>
      </c>
    </row>
    <row r="242" spans="23:35" s="69" customFormat="1">
      <c r="W242" s="50"/>
      <c r="Z242" s="50" t="s">
        <v>41</v>
      </c>
      <c r="AA242" s="50" t="s">
        <v>808</v>
      </c>
      <c r="AB242" s="50">
        <v>2903235</v>
      </c>
      <c r="AC242" s="51"/>
      <c r="AD242" s="51"/>
      <c r="AH242" s="66" t="str">
        <f t="shared" si="60"/>
        <v>BABarro Alto</v>
      </c>
      <c r="AI242" s="50">
        <v>2903235</v>
      </c>
    </row>
    <row r="243" spans="23:35" s="69" customFormat="1">
      <c r="W243" s="50"/>
      <c r="Z243" s="50" t="s">
        <v>41</v>
      </c>
      <c r="AA243" s="50" t="s">
        <v>1005</v>
      </c>
      <c r="AB243" s="50">
        <v>2903300</v>
      </c>
      <c r="AC243" s="51"/>
      <c r="AD243" s="51"/>
      <c r="AH243" s="66" t="str">
        <f t="shared" si="60"/>
        <v>BABarro Preto</v>
      </c>
      <c r="AI243" s="50">
        <v>2903300</v>
      </c>
    </row>
    <row r="244" spans="23:35" s="69" customFormat="1">
      <c r="W244" s="50"/>
      <c r="Z244" s="50" t="s">
        <v>41</v>
      </c>
      <c r="AA244" s="50" t="s">
        <v>1027</v>
      </c>
      <c r="AB244" s="50">
        <v>2903276</v>
      </c>
      <c r="AC244" s="51"/>
      <c r="AD244" s="51"/>
      <c r="AH244" s="66" t="str">
        <f t="shared" si="60"/>
        <v>BABarrocas</v>
      </c>
      <c r="AI244" s="50">
        <v>2903276</v>
      </c>
    </row>
    <row r="245" spans="23:35" s="69" customFormat="1">
      <c r="W245" s="50"/>
      <c r="Z245" s="50" t="s">
        <v>41</v>
      </c>
      <c r="AA245" s="50" t="s">
        <v>932</v>
      </c>
      <c r="AB245" s="50">
        <v>2903409</v>
      </c>
      <c r="AC245" s="51"/>
      <c r="AD245" s="51"/>
      <c r="AH245" s="66" t="str">
        <f t="shared" si="60"/>
        <v>BABelmonte</v>
      </c>
      <c r="AI245" s="50">
        <v>2903409</v>
      </c>
    </row>
    <row r="246" spans="23:35" s="69" customFormat="1">
      <c r="W246" s="50"/>
      <c r="Z246" s="50" t="s">
        <v>41</v>
      </c>
      <c r="AA246" s="50" t="s">
        <v>1071</v>
      </c>
      <c r="AB246" s="50">
        <v>2903508</v>
      </c>
      <c r="AC246" s="51"/>
      <c r="AD246" s="51"/>
      <c r="AH246" s="66" t="str">
        <f t="shared" si="60"/>
        <v>BABelo Campo</v>
      </c>
      <c r="AI246" s="50">
        <v>2903508</v>
      </c>
    </row>
    <row r="247" spans="23:35" s="69" customFormat="1">
      <c r="W247" s="50"/>
      <c r="Z247" s="50" t="s">
        <v>41</v>
      </c>
      <c r="AA247" s="50" t="s">
        <v>1093</v>
      </c>
      <c r="AB247" s="50">
        <v>2903607</v>
      </c>
      <c r="AC247" s="51"/>
      <c r="AD247" s="51"/>
      <c r="AH247" s="66" t="str">
        <f t="shared" si="60"/>
        <v>BABiritinga</v>
      </c>
      <c r="AI247" s="50">
        <v>2903607</v>
      </c>
    </row>
    <row r="248" spans="23:35" s="69" customFormat="1">
      <c r="W248" s="50"/>
      <c r="Z248" s="50" t="s">
        <v>41</v>
      </c>
      <c r="AA248" s="50" t="s">
        <v>1116</v>
      </c>
      <c r="AB248" s="50">
        <v>2903706</v>
      </c>
      <c r="AC248" s="51"/>
      <c r="AD248" s="51"/>
      <c r="AH248" s="66" t="str">
        <f t="shared" si="60"/>
        <v>BABoa Nova</v>
      </c>
      <c r="AI248" s="50">
        <v>2903706</v>
      </c>
    </row>
    <row r="249" spans="23:35" s="69" customFormat="1">
      <c r="W249" s="50"/>
      <c r="Z249" s="50" t="s">
        <v>41</v>
      </c>
      <c r="AA249" s="50" t="s">
        <v>1139</v>
      </c>
      <c r="AB249" s="50">
        <v>2903805</v>
      </c>
      <c r="AC249" s="51"/>
      <c r="AD249" s="51"/>
      <c r="AH249" s="66" t="str">
        <f t="shared" si="60"/>
        <v>BABoa Vista do Tupim</v>
      </c>
      <c r="AI249" s="50">
        <v>2903805</v>
      </c>
    </row>
    <row r="250" spans="23:35" s="69" customFormat="1">
      <c r="W250" s="50"/>
      <c r="Z250" s="50" t="s">
        <v>41</v>
      </c>
      <c r="AA250" s="50" t="s">
        <v>1162</v>
      </c>
      <c r="AB250" s="50">
        <v>2903904</v>
      </c>
      <c r="AC250" s="51"/>
      <c r="AD250" s="51"/>
      <c r="AH250" s="66" t="str">
        <f t="shared" si="60"/>
        <v>BABom Jesus da Lapa</v>
      </c>
      <c r="AI250" s="50">
        <v>2903904</v>
      </c>
    </row>
    <row r="251" spans="23:35" s="69" customFormat="1">
      <c r="W251" s="50"/>
      <c r="Z251" s="50" t="s">
        <v>41</v>
      </c>
      <c r="AA251" s="50" t="s">
        <v>1185</v>
      </c>
      <c r="AB251" s="50">
        <v>2903953</v>
      </c>
      <c r="AC251" s="51"/>
      <c r="AD251" s="51"/>
      <c r="AH251" s="66" t="str">
        <f t="shared" si="60"/>
        <v>BABom Jesus da Serra</v>
      </c>
      <c r="AI251" s="50">
        <v>2903953</v>
      </c>
    </row>
    <row r="252" spans="23:35" s="69" customFormat="1">
      <c r="W252" s="50"/>
      <c r="Z252" s="50" t="s">
        <v>41</v>
      </c>
      <c r="AA252" s="50" t="s">
        <v>1207</v>
      </c>
      <c r="AB252" s="50">
        <v>2904001</v>
      </c>
      <c r="AC252" s="51"/>
      <c r="AD252" s="51"/>
      <c r="AH252" s="66" t="str">
        <f t="shared" si="60"/>
        <v>BABoninal</v>
      </c>
      <c r="AI252" s="50">
        <v>2904001</v>
      </c>
    </row>
    <row r="253" spans="23:35" s="69" customFormat="1">
      <c r="W253" s="50"/>
      <c r="Z253" s="50" t="s">
        <v>41</v>
      </c>
      <c r="AA253" s="50" t="s">
        <v>479</v>
      </c>
      <c r="AB253" s="50">
        <v>2904050</v>
      </c>
      <c r="AC253" s="51"/>
      <c r="AD253" s="51"/>
      <c r="AH253" s="66" t="str">
        <f t="shared" si="60"/>
        <v>BABonito</v>
      </c>
      <c r="AI253" s="50">
        <v>2904050</v>
      </c>
    </row>
    <row r="254" spans="23:35" s="69" customFormat="1">
      <c r="W254" s="50"/>
      <c r="Z254" s="50" t="s">
        <v>41</v>
      </c>
      <c r="AA254" s="50" t="s">
        <v>1251</v>
      </c>
      <c r="AB254" s="50">
        <v>2904100</v>
      </c>
      <c r="AC254" s="51"/>
      <c r="AD254" s="51"/>
      <c r="AH254" s="66" t="str">
        <f t="shared" si="60"/>
        <v>BABoquira</v>
      </c>
      <c r="AI254" s="50">
        <v>2904100</v>
      </c>
    </row>
    <row r="255" spans="23:35" s="69" customFormat="1">
      <c r="W255" s="50"/>
      <c r="Z255" s="50" t="s">
        <v>41</v>
      </c>
      <c r="AA255" s="50" t="s">
        <v>1274</v>
      </c>
      <c r="AB255" s="50">
        <v>2904209</v>
      </c>
      <c r="AC255" s="51"/>
      <c r="AD255" s="51"/>
      <c r="AH255" s="66" t="str">
        <f t="shared" si="60"/>
        <v>BABotuporã</v>
      </c>
      <c r="AI255" s="50">
        <v>2904209</v>
      </c>
    </row>
    <row r="256" spans="23:35" s="69" customFormat="1">
      <c r="W256" s="50"/>
      <c r="Z256" s="50" t="s">
        <v>41</v>
      </c>
      <c r="AA256" s="50" t="s">
        <v>1295</v>
      </c>
      <c r="AB256" s="50">
        <v>2904308</v>
      </c>
      <c r="AC256" s="51"/>
      <c r="AD256" s="51"/>
      <c r="AH256" s="66" t="str">
        <f t="shared" si="60"/>
        <v>BABrejões</v>
      </c>
      <c r="AI256" s="50">
        <v>2904308</v>
      </c>
    </row>
    <row r="257" spans="23:35" s="69" customFormat="1">
      <c r="W257" s="50"/>
      <c r="Z257" s="50" t="s">
        <v>41</v>
      </c>
      <c r="AA257" s="50" t="s">
        <v>1317</v>
      </c>
      <c r="AB257" s="50">
        <v>2904407</v>
      </c>
      <c r="AC257" s="51"/>
      <c r="AD257" s="51"/>
      <c r="AH257" s="66" t="str">
        <f t="shared" si="60"/>
        <v>BABrejolândia</v>
      </c>
      <c r="AI257" s="50">
        <v>2904407</v>
      </c>
    </row>
    <row r="258" spans="23:35" s="69" customFormat="1">
      <c r="W258" s="50"/>
      <c r="Z258" s="50" t="s">
        <v>41</v>
      </c>
      <c r="AA258" s="50" t="s">
        <v>1339</v>
      </c>
      <c r="AB258" s="50">
        <v>2904506</v>
      </c>
      <c r="AC258" s="51"/>
      <c r="AD258" s="51"/>
      <c r="AH258" s="66" t="str">
        <f t="shared" si="60"/>
        <v>BABrotas de Macaúbas</v>
      </c>
      <c r="AI258" s="50">
        <v>2904506</v>
      </c>
    </row>
    <row r="259" spans="23:35" s="69" customFormat="1">
      <c r="W259" s="50"/>
      <c r="Z259" s="50" t="s">
        <v>41</v>
      </c>
      <c r="AA259" s="50" t="s">
        <v>1360</v>
      </c>
      <c r="AB259" s="50">
        <v>2904605</v>
      </c>
      <c r="AC259" s="51"/>
      <c r="AD259" s="51"/>
      <c r="AH259" s="66" t="str">
        <f t="shared" ref="AH259:AH322" si="63">CONCATENATE(Z259,AA259)</f>
        <v>BABrumado</v>
      </c>
      <c r="AI259" s="50">
        <v>2904605</v>
      </c>
    </row>
    <row r="260" spans="23:35" s="69" customFormat="1">
      <c r="W260" s="50"/>
      <c r="Z260" s="50" t="s">
        <v>41</v>
      </c>
      <c r="AA260" s="50" t="s">
        <v>1382</v>
      </c>
      <c r="AB260" s="50">
        <v>2904704</v>
      </c>
      <c r="AC260" s="51"/>
      <c r="AD260" s="51"/>
      <c r="AH260" s="66" t="str">
        <f t="shared" si="63"/>
        <v>BABuerarema</v>
      </c>
      <c r="AI260" s="50">
        <v>2904704</v>
      </c>
    </row>
    <row r="261" spans="23:35" s="69" customFormat="1">
      <c r="W261" s="50"/>
      <c r="Z261" s="50" t="s">
        <v>41</v>
      </c>
      <c r="AA261" s="50" t="s">
        <v>1404</v>
      </c>
      <c r="AB261" s="50">
        <v>2904753</v>
      </c>
      <c r="AC261" s="51"/>
      <c r="AD261" s="51"/>
      <c r="AH261" s="66" t="str">
        <f t="shared" si="63"/>
        <v>BABuritirama</v>
      </c>
      <c r="AI261" s="50">
        <v>2904753</v>
      </c>
    </row>
    <row r="262" spans="23:35" s="69" customFormat="1">
      <c r="W262" s="50"/>
      <c r="Z262" s="50" t="s">
        <v>41</v>
      </c>
      <c r="AA262" s="50" t="s">
        <v>1426</v>
      </c>
      <c r="AB262" s="50">
        <v>2904803</v>
      </c>
      <c r="AC262" s="51"/>
      <c r="AD262" s="51"/>
      <c r="AH262" s="66" t="str">
        <f t="shared" si="63"/>
        <v>BACaatiba</v>
      </c>
      <c r="AI262" s="50">
        <v>2904803</v>
      </c>
    </row>
    <row r="263" spans="23:35" s="69" customFormat="1">
      <c r="W263" s="50"/>
      <c r="Z263" s="50" t="s">
        <v>41</v>
      </c>
      <c r="AA263" s="50" t="s">
        <v>1447</v>
      </c>
      <c r="AB263" s="50">
        <v>2904852</v>
      </c>
      <c r="AC263" s="51"/>
      <c r="AD263" s="51"/>
      <c r="AH263" s="66" t="str">
        <f t="shared" si="63"/>
        <v>BACabaceiras do Paraguaçu</v>
      </c>
      <c r="AI263" s="50">
        <v>2904852</v>
      </c>
    </row>
    <row r="264" spans="23:35" s="69" customFormat="1">
      <c r="W264" s="50"/>
      <c r="Z264" s="50" t="s">
        <v>41</v>
      </c>
      <c r="AA264" s="50" t="s">
        <v>1467</v>
      </c>
      <c r="AB264" s="50">
        <v>2904902</v>
      </c>
      <c r="AC264" s="51"/>
      <c r="AD264" s="51"/>
      <c r="AH264" s="66" t="str">
        <f t="shared" si="63"/>
        <v>BACachoeira</v>
      </c>
      <c r="AI264" s="50">
        <v>2904902</v>
      </c>
    </row>
    <row r="265" spans="23:35" s="69" customFormat="1">
      <c r="W265" s="50"/>
      <c r="Z265" s="50" t="s">
        <v>41</v>
      </c>
      <c r="AA265" s="50" t="s">
        <v>1489</v>
      </c>
      <c r="AB265" s="50">
        <v>2905008</v>
      </c>
      <c r="AC265" s="51"/>
      <c r="AD265" s="51"/>
      <c r="AH265" s="66" t="str">
        <f t="shared" si="63"/>
        <v>BACaculé</v>
      </c>
      <c r="AI265" s="50">
        <v>2905008</v>
      </c>
    </row>
    <row r="266" spans="23:35" s="69" customFormat="1">
      <c r="W266" s="50"/>
      <c r="Z266" s="50" t="s">
        <v>41</v>
      </c>
      <c r="AA266" s="50" t="s">
        <v>1509</v>
      </c>
      <c r="AB266" s="50">
        <v>2905107</v>
      </c>
      <c r="AC266" s="51"/>
      <c r="AD266" s="51"/>
      <c r="AH266" s="66" t="str">
        <f t="shared" si="63"/>
        <v>BACaém</v>
      </c>
      <c r="AI266" s="50">
        <v>2905107</v>
      </c>
    </row>
    <row r="267" spans="23:35" s="69" customFormat="1">
      <c r="W267" s="50"/>
      <c r="Z267" s="50" t="s">
        <v>41</v>
      </c>
      <c r="AA267" s="50" t="s">
        <v>1530</v>
      </c>
      <c r="AB267" s="50">
        <v>2905156</v>
      </c>
      <c r="AC267" s="51"/>
      <c r="AD267" s="51"/>
      <c r="AH267" s="66" t="str">
        <f t="shared" si="63"/>
        <v>BACaetanos</v>
      </c>
      <c r="AI267" s="50">
        <v>2905156</v>
      </c>
    </row>
    <row r="268" spans="23:35" s="69" customFormat="1">
      <c r="W268" s="50"/>
      <c r="Z268" s="50" t="s">
        <v>41</v>
      </c>
      <c r="AA268" s="50" t="s">
        <v>1551</v>
      </c>
      <c r="AB268" s="50">
        <v>2905206</v>
      </c>
      <c r="AC268" s="51"/>
      <c r="AD268" s="51"/>
      <c r="AH268" s="66" t="str">
        <f t="shared" si="63"/>
        <v>BACaetité</v>
      </c>
      <c r="AI268" s="50">
        <v>2905206</v>
      </c>
    </row>
    <row r="269" spans="23:35" s="69" customFormat="1">
      <c r="W269" s="50"/>
      <c r="Z269" s="50" t="s">
        <v>41</v>
      </c>
      <c r="AA269" s="50" t="s">
        <v>1570</v>
      </c>
      <c r="AB269" s="50">
        <v>2905305</v>
      </c>
      <c r="AC269" s="51"/>
      <c r="AD269" s="51"/>
      <c r="AH269" s="66" t="str">
        <f t="shared" si="63"/>
        <v>BACafarnaum</v>
      </c>
      <c r="AI269" s="50">
        <v>2905305</v>
      </c>
    </row>
    <row r="270" spans="23:35" s="69" customFormat="1">
      <c r="W270" s="50"/>
      <c r="Z270" s="50" t="s">
        <v>41</v>
      </c>
      <c r="AA270" s="50" t="s">
        <v>1590</v>
      </c>
      <c r="AB270" s="50">
        <v>2905404</v>
      </c>
      <c r="AC270" s="51"/>
      <c r="AD270" s="51"/>
      <c r="AH270" s="66" t="str">
        <f t="shared" si="63"/>
        <v>BACairu</v>
      </c>
      <c r="AI270" s="50">
        <v>2905404</v>
      </c>
    </row>
    <row r="271" spans="23:35" s="69" customFormat="1">
      <c r="W271" s="50"/>
      <c r="Z271" s="50" t="s">
        <v>41</v>
      </c>
      <c r="AA271" s="50" t="s">
        <v>1610</v>
      </c>
      <c r="AB271" s="50">
        <v>2905503</v>
      </c>
      <c r="AC271" s="51"/>
      <c r="AD271" s="51"/>
      <c r="AH271" s="66" t="str">
        <f t="shared" si="63"/>
        <v>BACaldeirão Grande</v>
      </c>
      <c r="AI271" s="50">
        <v>2905503</v>
      </c>
    </row>
    <row r="272" spans="23:35" s="69" customFormat="1">
      <c r="W272" s="50"/>
      <c r="Z272" s="50" t="s">
        <v>41</v>
      </c>
      <c r="AA272" s="50" t="s">
        <v>1631</v>
      </c>
      <c r="AB272" s="50">
        <v>2905602</v>
      </c>
      <c r="AC272" s="51"/>
      <c r="AD272" s="51"/>
      <c r="AH272" s="66" t="str">
        <f t="shared" si="63"/>
        <v>BACamacan</v>
      </c>
      <c r="AI272" s="50">
        <v>2905602</v>
      </c>
    </row>
    <row r="273" spans="23:35" s="69" customFormat="1">
      <c r="W273" s="50"/>
      <c r="Z273" s="50" t="s">
        <v>41</v>
      </c>
      <c r="AA273" s="50" t="s">
        <v>1652</v>
      </c>
      <c r="AB273" s="50">
        <v>2905701</v>
      </c>
      <c r="AC273" s="51"/>
      <c r="AD273" s="51"/>
      <c r="AH273" s="66" t="str">
        <f t="shared" si="63"/>
        <v>BACamaçari</v>
      </c>
      <c r="AI273" s="50">
        <v>2905701</v>
      </c>
    </row>
    <row r="274" spans="23:35" s="69" customFormat="1">
      <c r="W274" s="50"/>
      <c r="Z274" s="50" t="s">
        <v>41</v>
      </c>
      <c r="AA274" s="50" t="s">
        <v>1672</v>
      </c>
      <c r="AB274" s="50">
        <v>2905800</v>
      </c>
      <c r="AC274" s="51"/>
      <c r="AD274" s="51"/>
      <c r="AH274" s="66" t="str">
        <f t="shared" si="63"/>
        <v>BACamamu</v>
      </c>
      <c r="AI274" s="50">
        <v>2905800</v>
      </c>
    </row>
    <row r="275" spans="23:35" s="69" customFormat="1">
      <c r="W275" s="50"/>
      <c r="Z275" s="50" t="s">
        <v>41</v>
      </c>
      <c r="AA275" s="50" t="s">
        <v>1693</v>
      </c>
      <c r="AB275" s="50">
        <v>2905909</v>
      </c>
      <c r="AC275" s="51"/>
      <c r="AD275" s="51"/>
      <c r="AH275" s="66" t="str">
        <f t="shared" si="63"/>
        <v>BACampo Alegre de Lourdes</v>
      </c>
      <c r="AI275" s="50">
        <v>2905909</v>
      </c>
    </row>
    <row r="276" spans="23:35" s="69" customFormat="1">
      <c r="W276" s="50"/>
      <c r="Z276" s="50" t="s">
        <v>41</v>
      </c>
      <c r="AA276" s="50" t="s">
        <v>1713</v>
      </c>
      <c r="AB276" s="50">
        <v>2906006</v>
      </c>
      <c r="AC276" s="51"/>
      <c r="AD276" s="51"/>
      <c r="AH276" s="66" t="str">
        <f t="shared" si="63"/>
        <v>BACampo Formoso</v>
      </c>
      <c r="AI276" s="50">
        <v>2906006</v>
      </c>
    </row>
    <row r="277" spans="23:35" s="69" customFormat="1">
      <c r="W277" s="50"/>
      <c r="Z277" s="50" t="s">
        <v>41</v>
      </c>
      <c r="AA277" s="50" t="s">
        <v>1734</v>
      </c>
      <c r="AB277" s="50">
        <v>2906105</v>
      </c>
      <c r="AC277" s="51"/>
      <c r="AD277" s="51"/>
      <c r="AH277" s="66" t="str">
        <f t="shared" si="63"/>
        <v>BACanápolis</v>
      </c>
      <c r="AI277" s="50">
        <v>2906105</v>
      </c>
    </row>
    <row r="278" spans="23:35" s="69" customFormat="1">
      <c r="W278" s="50"/>
      <c r="Z278" s="50" t="s">
        <v>41</v>
      </c>
      <c r="AA278" s="50" t="s">
        <v>701</v>
      </c>
      <c r="AB278" s="50">
        <v>2906204</v>
      </c>
      <c r="AC278" s="51"/>
      <c r="AD278" s="51"/>
      <c r="AH278" s="66" t="str">
        <f t="shared" si="63"/>
        <v>BACanarana</v>
      </c>
      <c r="AI278" s="50">
        <v>2906204</v>
      </c>
    </row>
    <row r="279" spans="23:35" s="69" customFormat="1">
      <c r="W279" s="50"/>
      <c r="Z279" s="50" t="s">
        <v>41</v>
      </c>
      <c r="AA279" s="50" t="s">
        <v>1775</v>
      </c>
      <c r="AB279" s="50">
        <v>2906303</v>
      </c>
      <c r="AC279" s="51"/>
      <c r="AD279" s="51"/>
      <c r="AH279" s="66" t="str">
        <f t="shared" si="63"/>
        <v>BACanavieiras</v>
      </c>
      <c r="AI279" s="50">
        <v>2906303</v>
      </c>
    </row>
    <row r="280" spans="23:35" s="69" customFormat="1">
      <c r="W280" s="50"/>
      <c r="Z280" s="50" t="s">
        <v>41</v>
      </c>
      <c r="AA280" s="50" t="s">
        <v>1794</v>
      </c>
      <c r="AB280" s="50">
        <v>2906402</v>
      </c>
      <c r="AC280" s="51"/>
      <c r="AD280" s="51"/>
      <c r="AH280" s="66" t="str">
        <f t="shared" si="63"/>
        <v>BACandeal</v>
      </c>
      <c r="AI280" s="50">
        <v>2906402</v>
      </c>
    </row>
    <row r="281" spans="23:35" s="69" customFormat="1">
      <c r="W281" s="50"/>
      <c r="Z281" s="50" t="s">
        <v>41</v>
      </c>
      <c r="AA281" s="50" t="s">
        <v>1813</v>
      </c>
      <c r="AB281" s="50">
        <v>2906501</v>
      </c>
      <c r="AC281" s="51"/>
      <c r="AD281" s="51"/>
      <c r="AH281" s="66" t="str">
        <f t="shared" si="63"/>
        <v>BACandeias</v>
      </c>
      <c r="AI281" s="50">
        <v>2906501</v>
      </c>
    </row>
    <row r="282" spans="23:35" s="69" customFormat="1">
      <c r="W282" s="50"/>
      <c r="Z282" s="50" t="s">
        <v>41</v>
      </c>
      <c r="AA282" s="50" t="s">
        <v>1832</v>
      </c>
      <c r="AB282" s="50">
        <v>2906600</v>
      </c>
      <c r="AC282" s="51"/>
      <c r="AD282" s="51"/>
      <c r="AH282" s="66" t="str">
        <f t="shared" si="63"/>
        <v>BACandiba</v>
      </c>
      <c r="AI282" s="50">
        <v>2906600</v>
      </c>
    </row>
    <row r="283" spans="23:35" s="69" customFormat="1">
      <c r="W283" s="50"/>
      <c r="Z283" s="50" t="s">
        <v>41</v>
      </c>
      <c r="AA283" s="50" t="s">
        <v>1850</v>
      </c>
      <c r="AB283" s="50">
        <v>2906709</v>
      </c>
      <c r="AC283" s="51"/>
      <c r="AD283" s="51"/>
      <c r="AH283" s="66" t="str">
        <f t="shared" si="63"/>
        <v>BACândido Sales</v>
      </c>
      <c r="AI283" s="50">
        <v>2906709</v>
      </c>
    </row>
    <row r="284" spans="23:35" s="69" customFormat="1">
      <c r="W284" s="50"/>
      <c r="Z284" s="50" t="s">
        <v>41</v>
      </c>
      <c r="AA284" s="50" t="s">
        <v>1868</v>
      </c>
      <c r="AB284" s="50">
        <v>2906808</v>
      </c>
      <c r="AC284" s="51"/>
      <c r="AD284" s="51"/>
      <c r="AH284" s="66" t="str">
        <f t="shared" si="63"/>
        <v>BACansanção</v>
      </c>
      <c r="AI284" s="50">
        <v>2906808</v>
      </c>
    </row>
    <row r="285" spans="23:35" s="69" customFormat="1">
      <c r="W285" s="50"/>
      <c r="Z285" s="50" t="s">
        <v>41</v>
      </c>
      <c r="AA285" s="50" t="s">
        <v>1885</v>
      </c>
      <c r="AB285" s="50">
        <v>2906824</v>
      </c>
      <c r="AC285" s="51"/>
      <c r="AD285" s="51"/>
      <c r="AH285" s="66" t="str">
        <f t="shared" si="63"/>
        <v>BACanudos</v>
      </c>
      <c r="AI285" s="50">
        <v>2906824</v>
      </c>
    </row>
    <row r="286" spans="23:35" s="69" customFormat="1">
      <c r="W286" s="50"/>
      <c r="Z286" s="50" t="s">
        <v>41</v>
      </c>
      <c r="AA286" s="50" t="s">
        <v>1902</v>
      </c>
      <c r="AB286" s="50">
        <v>2906857</v>
      </c>
      <c r="AC286" s="51"/>
      <c r="AD286" s="51"/>
      <c r="AH286" s="66" t="str">
        <f t="shared" si="63"/>
        <v>BACapela do Alto Alegre</v>
      </c>
      <c r="AI286" s="50">
        <v>2906857</v>
      </c>
    </row>
    <row r="287" spans="23:35" s="69" customFormat="1">
      <c r="W287" s="50"/>
      <c r="Z287" s="50" t="s">
        <v>41</v>
      </c>
      <c r="AA287" s="50" t="s">
        <v>1919</v>
      </c>
      <c r="AB287" s="50">
        <v>2906873</v>
      </c>
      <c r="AC287" s="51"/>
      <c r="AD287" s="51"/>
      <c r="AH287" s="66" t="str">
        <f t="shared" si="63"/>
        <v>BACapim Grosso</v>
      </c>
      <c r="AI287" s="50">
        <v>2906873</v>
      </c>
    </row>
    <row r="288" spans="23:35" s="69" customFormat="1">
      <c r="W288" s="50"/>
      <c r="Z288" s="50" t="s">
        <v>41</v>
      </c>
      <c r="AA288" s="50" t="s">
        <v>1936</v>
      </c>
      <c r="AB288" s="50">
        <v>2906899</v>
      </c>
      <c r="AC288" s="51"/>
      <c r="AD288" s="51"/>
      <c r="AH288" s="66" t="str">
        <f t="shared" si="63"/>
        <v>BACaraíbas</v>
      </c>
      <c r="AI288" s="50">
        <v>2906899</v>
      </c>
    </row>
    <row r="289" spans="23:35" s="69" customFormat="1">
      <c r="W289" s="50"/>
      <c r="Z289" s="50" t="s">
        <v>41</v>
      </c>
      <c r="AA289" s="50" t="s">
        <v>1952</v>
      </c>
      <c r="AB289" s="50">
        <v>2906907</v>
      </c>
      <c r="AC289" s="51"/>
      <c r="AD289" s="51"/>
      <c r="AH289" s="66" t="str">
        <f t="shared" si="63"/>
        <v>BACaravelas</v>
      </c>
      <c r="AI289" s="50">
        <v>2906907</v>
      </c>
    </row>
    <row r="290" spans="23:35" s="69" customFormat="1">
      <c r="W290" s="50"/>
      <c r="Z290" s="50" t="s">
        <v>41</v>
      </c>
      <c r="AA290" s="50" t="s">
        <v>1969</v>
      </c>
      <c r="AB290" s="50">
        <v>2907004</v>
      </c>
      <c r="AC290" s="51"/>
      <c r="AD290" s="51"/>
      <c r="AH290" s="66" t="str">
        <f t="shared" si="63"/>
        <v>BACardeal da Silva</v>
      </c>
      <c r="AI290" s="50">
        <v>2907004</v>
      </c>
    </row>
    <row r="291" spans="23:35" s="69" customFormat="1">
      <c r="W291" s="50"/>
      <c r="Z291" s="50" t="s">
        <v>41</v>
      </c>
      <c r="AA291" s="50" t="s">
        <v>1987</v>
      </c>
      <c r="AB291" s="50">
        <v>2907103</v>
      </c>
      <c r="AC291" s="51"/>
      <c r="AD291" s="51"/>
      <c r="AH291" s="66" t="str">
        <f t="shared" si="63"/>
        <v>BACarinhanha</v>
      </c>
      <c r="AI291" s="50">
        <v>2907103</v>
      </c>
    </row>
    <row r="292" spans="23:35" s="69" customFormat="1">
      <c r="W292" s="50"/>
      <c r="Z292" s="50" t="s">
        <v>41</v>
      </c>
      <c r="AA292" s="50" t="s">
        <v>2004</v>
      </c>
      <c r="AB292" s="50">
        <v>2907202</v>
      </c>
      <c r="AC292" s="51"/>
      <c r="AD292" s="51"/>
      <c r="AH292" s="66" t="str">
        <f t="shared" si="63"/>
        <v>BACasa Nova</v>
      </c>
      <c r="AI292" s="50">
        <v>2907202</v>
      </c>
    </row>
    <row r="293" spans="23:35" s="69" customFormat="1">
      <c r="W293" s="50"/>
      <c r="Z293" s="50" t="s">
        <v>41</v>
      </c>
      <c r="AA293" s="50" t="s">
        <v>2022</v>
      </c>
      <c r="AB293" s="50">
        <v>2907301</v>
      </c>
      <c r="AC293" s="51"/>
      <c r="AD293" s="51"/>
      <c r="AH293" s="66" t="str">
        <f t="shared" si="63"/>
        <v>BACastro Alves</v>
      </c>
      <c r="AI293" s="50">
        <v>2907301</v>
      </c>
    </row>
    <row r="294" spans="23:35" s="69" customFormat="1">
      <c r="W294" s="50"/>
      <c r="Z294" s="50" t="s">
        <v>41</v>
      </c>
      <c r="AA294" s="50" t="s">
        <v>2040</v>
      </c>
      <c r="AB294" s="50">
        <v>2907400</v>
      </c>
      <c r="AC294" s="51"/>
      <c r="AD294" s="51"/>
      <c r="AH294" s="66" t="str">
        <f t="shared" si="63"/>
        <v>BACatolândia</v>
      </c>
      <c r="AI294" s="50">
        <v>2907400</v>
      </c>
    </row>
    <row r="295" spans="23:35" s="69" customFormat="1">
      <c r="W295" s="50"/>
      <c r="Z295" s="50" t="s">
        <v>41</v>
      </c>
      <c r="AA295" s="50" t="s">
        <v>2058</v>
      </c>
      <c r="AB295" s="50">
        <v>2907509</v>
      </c>
      <c r="AC295" s="51"/>
      <c r="AD295" s="51"/>
      <c r="AH295" s="66" t="str">
        <f t="shared" si="63"/>
        <v>BACatu</v>
      </c>
      <c r="AI295" s="50">
        <v>2907509</v>
      </c>
    </row>
    <row r="296" spans="23:35" s="69" customFormat="1">
      <c r="W296" s="50"/>
      <c r="Z296" s="50" t="s">
        <v>41</v>
      </c>
      <c r="AA296" s="50" t="s">
        <v>2075</v>
      </c>
      <c r="AB296" s="50">
        <v>2907558</v>
      </c>
      <c r="AC296" s="51"/>
      <c r="AD296" s="51"/>
      <c r="AH296" s="66" t="str">
        <f t="shared" si="63"/>
        <v>BACaturama</v>
      </c>
      <c r="AI296" s="50">
        <v>2907558</v>
      </c>
    </row>
    <row r="297" spans="23:35" s="69" customFormat="1">
      <c r="W297" s="50"/>
      <c r="Z297" s="50" t="s">
        <v>41</v>
      </c>
      <c r="AA297" s="50" t="s">
        <v>2091</v>
      </c>
      <c r="AB297" s="50">
        <v>2907608</v>
      </c>
      <c r="AC297" s="51"/>
      <c r="AD297" s="51"/>
      <c r="AH297" s="66" t="str">
        <f t="shared" si="63"/>
        <v>BACentral</v>
      </c>
      <c r="AI297" s="50">
        <v>2907608</v>
      </c>
    </row>
    <row r="298" spans="23:35" s="69" customFormat="1">
      <c r="W298" s="50"/>
      <c r="Z298" s="50" t="s">
        <v>41</v>
      </c>
      <c r="AA298" s="50" t="s">
        <v>2107</v>
      </c>
      <c r="AB298" s="50">
        <v>2907707</v>
      </c>
      <c r="AC298" s="51"/>
      <c r="AD298" s="51"/>
      <c r="AH298" s="66" t="str">
        <f t="shared" si="63"/>
        <v>BAChorrochó</v>
      </c>
      <c r="AI298" s="50">
        <v>2907707</v>
      </c>
    </row>
    <row r="299" spans="23:35" s="69" customFormat="1">
      <c r="W299" s="50"/>
      <c r="Z299" s="50" t="s">
        <v>41</v>
      </c>
      <c r="AA299" s="50" t="s">
        <v>2123</v>
      </c>
      <c r="AB299" s="50">
        <v>2907806</v>
      </c>
      <c r="AC299" s="51"/>
      <c r="AD299" s="51"/>
      <c r="AH299" s="66" t="str">
        <f t="shared" si="63"/>
        <v>BACícero Dantas</v>
      </c>
      <c r="AI299" s="50">
        <v>2907806</v>
      </c>
    </row>
    <row r="300" spans="23:35" s="69" customFormat="1">
      <c r="W300" s="50"/>
      <c r="Z300" s="50" t="s">
        <v>41</v>
      </c>
      <c r="AA300" s="50" t="s">
        <v>2139</v>
      </c>
      <c r="AB300" s="50">
        <v>2907905</v>
      </c>
      <c r="AC300" s="51"/>
      <c r="AD300" s="51"/>
      <c r="AH300" s="66" t="str">
        <f t="shared" si="63"/>
        <v>BACipó</v>
      </c>
      <c r="AI300" s="50">
        <v>2907905</v>
      </c>
    </row>
    <row r="301" spans="23:35" s="69" customFormat="1">
      <c r="W301" s="50"/>
      <c r="Z301" s="50" t="s">
        <v>41</v>
      </c>
      <c r="AA301" s="50" t="s">
        <v>2155</v>
      </c>
      <c r="AB301" s="50">
        <v>2908002</v>
      </c>
      <c r="AC301" s="51"/>
      <c r="AD301" s="51"/>
      <c r="AH301" s="66" t="str">
        <f t="shared" si="63"/>
        <v>BACoaraci</v>
      </c>
      <c r="AI301" s="50">
        <v>2908002</v>
      </c>
    </row>
    <row r="302" spans="23:35" s="69" customFormat="1">
      <c r="W302" s="50"/>
      <c r="Z302" s="50" t="s">
        <v>41</v>
      </c>
      <c r="AA302" s="50" t="s">
        <v>2172</v>
      </c>
      <c r="AB302" s="50">
        <v>2908101</v>
      </c>
      <c r="AC302" s="51"/>
      <c r="AD302" s="51"/>
      <c r="AH302" s="66" t="str">
        <f t="shared" si="63"/>
        <v>BACocos</v>
      </c>
      <c r="AI302" s="50">
        <v>2908101</v>
      </c>
    </row>
    <row r="303" spans="23:35" s="69" customFormat="1">
      <c r="W303" s="50"/>
      <c r="Z303" s="50" t="s">
        <v>41</v>
      </c>
      <c r="AA303" s="50" t="s">
        <v>2189</v>
      </c>
      <c r="AB303" s="50">
        <v>2908200</v>
      </c>
      <c r="AC303" s="51"/>
      <c r="AD303" s="51"/>
      <c r="AH303" s="66" t="str">
        <f t="shared" si="63"/>
        <v>BAConceição da Feira</v>
      </c>
      <c r="AI303" s="50">
        <v>2908200</v>
      </c>
    </row>
    <row r="304" spans="23:35" s="69" customFormat="1">
      <c r="W304" s="50"/>
      <c r="Z304" s="50" t="s">
        <v>41</v>
      </c>
      <c r="AA304" s="50" t="s">
        <v>2205</v>
      </c>
      <c r="AB304" s="50">
        <v>2908309</v>
      </c>
      <c r="AC304" s="51"/>
      <c r="AD304" s="51"/>
      <c r="AH304" s="66" t="str">
        <f t="shared" si="63"/>
        <v>BAConceição do Almeida</v>
      </c>
      <c r="AI304" s="50">
        <v>2908309</v>
      </c>
    </row>
    <row r="305" spans="23:35" s="69" customFormat="1">
      <c r="W305" s="50"/>
      <c r="Z305" s="50" t="s">
        <v>41</v>
      </c>
      <c r="AA305" s="50" t="s">
        <v>2220</v>
      </c>
      <c r="AB305" s="50">
        <v>2908408</v>
      </c>
      <c r="AC305" s="51"/>
      <c r="AD305" s="51"/>
      <c r="AH305" s="66" t="str">
        <f t="shared" si="63"/>
        <v>BAConceição do Coité</v>
      </c>
      <c r="AI305" s="50">
        <v>2908408</v>
      </c>
    </row>
    <row r="306" spans="23:35" s="69" customFormat="1">
      <c r="W306" s="50"/>
      <c r="Z306" s="50" t="s">
        <v>41</v>
      </c>
      <c r="AA306" s="50" t="s">
        <v>2236</v>
      </c>
      <c r="AB306" s="50">
        <v>2908507</v>
      </c>
      <c r="AC306" s="51"/>
      <c r="AD306" s="51"/>
      <c r="AH306" s="66" t="str">
        <f t="shared" si="63"/>
        <v>BAConceição do Jacuípe</v>
      </c>
      <c r="AI306" s="50">
        <v>2908507</v>
      </c>
    </row>
    <row r="307" spans="23:35" s="69" customFormat="1">
      <c r="W307" s="50"/>
      <c r="Z307" s="50" t="s">
        <v>41</v>
      </c>
      <c r="AA307" s="50" t="s">
        <v>1456</v>
      </c>
      <c r="AB307" s="50">
        <v>2908606</v>
      </c>
      <c r="AC307" s="51"/>
      <c r="AD307" s="51"/>
      <c r="AH307" s="66" t="str">
        <f t="shared" si="63"/>
        <v>BAConde</v>
      </c>
      <c r="AI307" s="50">
        <v>2908606</v>
      </c>
    </row>
    <row r="308" spans="23:35" s="69" customFormat="1">
      <c r="W308" s="50"/>
      <c r="Z308" s="50" t="s">
        <v>41</v>
      </c>
      <c r="AA308" s="50" t="s">
        <v>2266</v>
      </c>
      <c r="AB308" s="50">
        <v>2908705</v>
      </c>
      <c r="AC308" s="51"/>
      <c r="AD308" s="51"/>
      <c r="AH308" s="66" t="str">
        <f t="shared" si="63"/>
        <v>BACondeúba</v>
      </c>
      <c r="AI308" s="50">
        <v>2908705</v>
      </c>
    </row>
    <row r="309" spans="23:35" s="69" customFormat="1">
      <c r="W309" s="50"/>
      <c r="Z309" s="50" t="s">
        <v>41</v>
      </c>
      <c r="AA309" s="50" t="s">
        <v>2281</v>
      </c>
      <c r="AB309" s="50">
        <v>2908804</v>
      </c>
      <c r="AC309" s="51"/>
      <c r="AD309" s="51"/>
      <c r="AH309" s="66" t="str">
        <f t="shared" si="63"/>
        <v>BAContendas do Sincorá</v>
      </c>
      <c r="AI309" s="50">
        <v>2908804</v>
      </c>
    </row>
    <row r="310" spans="23:35" s="69" customFormat="1">
      <c r="W310" s="50"/>
      <c r="Z310" s="50" t="s">
        <v>41</v>
      </c>
      <c r="AA310" s="50" t="s">
        <v>2297</v>
      </c>
      <c r="AB310" s="50">
        <v>2908903</v>
      </c>
      <c r="AC310" s="51"/>
      <c r="AD310" s="51"/>
      <c r="AH310" s="66" t="str">
        <f t="shared" si="63"/>
        <v>BACoração de Maria</v>
      </c>
      <c r="AI310" s="50">
        <v>2908903</v>
      </c>
    </row>
    <row r="311" spans="23:35" s="69" customFormat="1">
      <c r="W311" s="50"/>
      <c r="Z311" s="50" t="s">
        <v>41</v>
      </c>
      <c r="AA311" s="50" t="s">
        <v>2312</v>
      </c>
      <c r="AB311" s="50">
        <v>2909000</v>
      </c>
      <c r="AC311" s="51"/>
      <c r="AD311" s="51"/>
      <c r="AH311" s="66" t="str">
        <f t="shared" si="63"/>
        <v>BACordeiros</v>
      </c>
      <c r="AI311" s="50">
        <v>2909000</v>
      </c>
    </row>
    <row r="312" spans="23:35">
      <c r="Z312" s="50" t="s">
        <v>41</v>
      </c>
      <c r="AA312" s="50" t="s">
        <v>2326</v>
      </c>
      <c r="AB312" s="50">
        <v>2909109</v>
      </c>
      <c r="AH312" s="66" t="str">
        <f t="shared" si="63"/>
        <v>BACoribe</v>
      </c>
      <c r="AI312" s="50">
        <v>2909109</v>
      </c>
    </row>
    <row r="313" spans="23:35">
      <c r="Z313" s="50" t="s">
        <v>41</v>
      </c>
      <c r="AA313" s="50" t="s">
        <v>2342</v>
      </c>
      <c r="AB313" s="50">
        <v>2909208</v>
      </c>
      <c r="AH313" s="66" t="str">
        <f t="shared" si="63"/>
        <v>BACoronel João Sá</v>
      </c>
      <c r="AI313" s="50">
        <v>2909208</v>
      </c>
    </row>
    <row r="314" spans="23:35">
      <c r="Z314" s="50" t="s">
        <v>41</v>
      </c>
      <c r="AA314" s="50" t="s">
        <v>2358</v>
      </c>
      <c r="AB314" s="50">
        <v>2909307</v>
      </c>
      <c r="AH314" s="66" t="str">
        <f t="shared" si="63"/>
        <v>BACorrentina</v>
      </c>
      <c r="AI314" s="50">
        <v>2909307</v>
      </c>
    </row>
    <row r="315" spans="23:35">
      <c r="Z315" s="50" t="s">
        <v>41</v>
      </c>
      <c r="AA315" s="50" t="s">
        <v>2372</v>
      </c>
      <c r="AB315" s="50">
        <v>2909406</v>
      </c>
      <c r="AH315" s="66" t="str">
        <f t="shared" si="63"/>
        <v>BACotegipe</v>
      </c>
      <c r="AI315" s="50">
        <v>2909406</v>
      </c>
    </row>
    <row r="316" spans="23:35">
      <c r="Z316" s="50" t="s">
        <v>41</v>
      </c>
      <c r="AA316" s="50" t="s">
        <v>2387</v>
      </c>
      <c r="AB316" s="50">
        <v>2909505</v>
      </c>
      <c r="AH316" s="66" t="str">
        <f t="shared" si="63"/>
        <v>BACravolândia</v>
      </c>
      <c r="AI316" s="50">
        <v>2909505</v>
      </c>
    </row>
    <row r="317" spans="23:35">
      <c r="Z317" s="50" t="s">
        <v>41</v>
      </c>
      <c r="AA317" s="50" t="s">
        <v>2403</v>
      </c>
      <c r="AB317" s="50">
        <v>2909604</v>
      </c>
      <c r="AH317" s="66" t="str">
        <f t="shared" si="63"/>
        <v>BACrisópolis</v>
      </c>
      <c r="AI317" s="50">
        <v>2909604</v>
      </c>
    </row>
    <row r="318" spans="23:35">
      <c r="Z318" s="50" t="s">
        <v>41</v>
      </c>
      <c r="AA318" s="50" t="s">
        <v>2419</v>
      </c>
      <c r="AB318" s="50">
        <v>2909703</v>
      </c>
      <c r="AH318" s="66" t="str">
        <f t="shared" si="63"/>
        <v>BACristópolis</v>
      </c>
      <c r="AI318" s="50">
        <v>2909703</v>
      </c>
    </row>
    <row r="319" spans="23:35">
      <c r="Z319" s="50" t="s">
        <v>41</v>
      </c>
      <c r="AA319" s="50" t="s">
        <v>2435</v>
      </c>
      <c r="AB319" s="50">
        <v>2909802</v>
      </c>
      <c r="AH319" s="66" t="str">
        <f t="shared" si="63"/>
        <v>BACruz das Almas</v>
      </c>
      <c r="AI319" s="50">
        <v>2909802</v>
      </c>
    </row>
    <row r="320" spans="23:35">
      <c r="Z320" s="50" t="s">
        <v>41</v>
      </c>
      <c r="AA320" s="50" t="s">
        <v>2451</v>
      </c>
      <c r="AB320" s="50">
        <v>2909901</v>
      </c>
      <c r="AH320" s="66" t="str">
        <f t="shared" si="63"/>
        <v>BACuraçá</v>
      </c>
      <c r="AI320" s="50">
        <v>2909901</v>
      </c>
    </row>
    <row r="321" spans="26:35">
      <c r="Z321" s="50" t="s">
        <v>41</v>
      </c>
      <c r="AA321" s="50" t="s">
        <v>2465</v>
      </c>
      <c r="AB321" s="50">
        <v>2910008</v>
      </c>
      <c r="AH321" s="66" t="str">
        <f t="shared" si="63"/>
        <v>BADário Meira</v>
      </c>
      <c r="AI321" s="50">
        <v>2910008</v>
      </c>
    </row>
    <row r="322" spans="26:35">
      <c r="Z322" s="50" t="s">
        <v>41</v>
      </c>
      <c r="AA322" s="50" t="s">
        <v>2480</v>
      </c>
      <c r="AB322" s="50">
        <v>2910057</v>
      </c>
      <c r="AH322" s="66" t="str">
        <f t="shared" si="63"/>
        <v>BADias d'Ávila</v>
      </c>
      <c r="AI322" s="50">
        <v>2910057</v>
      </c>
    </row>
    <row r="323" spans="26:35">
      <c r="Z323" s="50" t="s">
        <v>41</v>
      </c>
      <c r="AA323" s="50" t="s">
        <v>2496</v>
      </c>
      <c r="AB323" s="50">
        <v>2910107</v>
      </c>
      <c r="AH323" s="66" t="str">
        <f t="shared" ref="AH323:AH386" si="64">CONCATENATE(Z323,AA323)</f>
        <v>BADom Basílio</v>
      </c>
      <c r="AI323" s="50">
        <v>2910107</v>
      </c>
    </row>
    <row r="324" spans="26:35">
      <c r="Z324" s="50" t="s">
        <v>41</v>
      </c>
      <c r="AA324" s="50" t="s">
        <v>2510</v>
      </c>
      <c r="AB324" s="50">
        <v>2910206</v>
      </c>
      <c r="AH324" s="66" t="str">
        <f t="shared" si="64"/>
        <v>BADom Macedo Costa</v>
      </c>
      <c r="AI324" s="50">
        <v>2910206</v>
      </c>
    </row>
    <row r="325" spans="26:35">
      <c r="Z325" s="50" t="s">
        <v>41</v>
      </c>
      <c r="AA325" s="50" t="s">
        <v>2526</v>
      </c>
      <c r="AB325" s="50">
        <v>2910305</v>
      </c>
      <c r="AH325" s="66" t="str">
        <f t="shared" si="64"/>
        <v>BAElísio Medrado</v>
      </c>
      <c r="AI325" s="50">
        <v>2910305</v>
      </c>
    </row>
    <row r="326" spans="26:35">
      <c r="Z326" s="50" t="s">
        <v>41</v>
      </c>
      <c r="AA326" s="50" t="s">
        <v>2541</v>
      </c>
      <c r="AB326" s="50">
        <v>2910404</v>
      </c>
      <c r="AH326" s="66" t="str">
        <f t="shared" si="64"/>
        <v>BAEncruzilhada</v>
      </c>
      <c r="AI326" s="50">
        <v>2910404</v>
      </c>
    </row>
    <row r="327" spans="26:35">
      <c r="Z327" s="50" t="s">
        <v>41</v>
      </c>
      <c r="AA327" s="50" t="s">
        <v>1948</v>
      </c>
      <c r="AB327" s="50">
        <v>2910503</v>
      </c>
      <c r="AH327" s="66" t="str">
        <f t="shared" si="64"/>
        <v>BAEntre Rios</v>
      </c>
      <c r="AI327" s="50">
        <v>2910503</v>
      </c>
    </row>
    <row r="328" spans="26:35">
      <c r="Z328" s="50" t="s">
        <v>41</v>
      </c>
      <c r="AA328" s="50" t="s">
        <v>2571</v>
      </c>
      <c r="AB328" s="50">
        <v>2900504</v>
      </c>
      <c r="AH328" s="66" t="str">
        <f t="shared" si="64"/>
        <v>BAÉrico Cardoso</v>
      </c>
      <c r="AI328" s="50">
        <v>2900504</v>
      </c>
    </row>
    <row r="329" spans="26:35">
      <c r="Z329" s="50" t="s">
        <v>41</v>
      </c>
      <c r="AA329" s="50" t="s">
        <v>2586</v>
      </c>
      <c r="AB329" s="50">
        <v>2910602</v>
      </c>
      <c r="AH329" s="66" t="str">
        <f t="shared" si="64"/>
        <v>BAEsplanada</v>
      </c>
      <c r="AI329" s="50">
        <v>2910602</v>
      </c>
    </row>
    <row r="330" spans="26:35">
      <c r="Z330" s="50" t="s">
        <v>41</v>
      </c>
      <c r="AA330" s="50" t="s">
        <v>2602</v>
      </c>
      <c r="AB330" s="50">
        <v>2910701</v>
      </c>
      <c r="AH330" s="66" t="str">
        <f t="shared" si="64"/>
        <v>BAEuclides da Cunha</v>
      </c>
      <c r="AI330" s="50">
        <v>2910701</v>
      </c>
    </row>
    <row r="331" spans="26:35">
      <c r="Z331" s="50" t="s">
        <v>41</v>
      </c>
      <c r="AA331" s="50" t="s">
        <v>2617</v>
      </c>
      <c r="AB331" s="50">
        <v>2910727</v>
      </c>
      <c r="AH331" s="66" t="str">
        <f t="shared" si="64"/>
        <v>BAEunápolis</v>
      </c>
      <c r="AI331" s="50">
        <v>2910727</v>
      </c>
    </row>
    <row r="332" spans="26:35">
      <c r="Z332" s="50" t="s">
        <v>41</v>
      </c>
      <c r="AA332" s="50" t="s">
        <v>1271</v>
      </c>
      <c r="AB332" s="50">
        <v>2910750</v>
      </c>
      <c r="AH332" s="66" t="str">
        <f t="shared" si="64"/>
        <v>BAFátima</v>
      </c>
      <c r="AI332" s="50">
        <v>2910750</v>
      </c>
    </row>
    <row r="333" spans="26:35">
      <c r="Z333" s="50" t="s">
        <v>41</v>
      </c>
      <c r="AA333" s="50" t="s">
        <v>2644</v>
      </c>
      <c r="AB333" s="50">
        <v>2910776</v>
      </c>
      <c r="AH333" s="66" t="str">
        <f t="shared" si="64"/>
        <v>BAFeira da Mata</v>
      </c>
      <c r="AI333" s="50">
        <v>2910776</v>
      </c>
    </row>
    <row r="334" spans="26:35">
      <c r="Z334" s="50" t="s">
        <v>41</v>
      </c>
      <c r="AA334" s="50" t="s">
        <v>2657</v>
      </c>
      <c r="AB334" s="50">
        <v>2910800</v>
      </c>
      <c r="AH334" s="66" t="str">
        <f t="shared" si="64"/>
        <v>BAFeira de Santana</v>
      </c>
      <c r="AI334" s="50">
        <v>2910800</v>
      </c>
    </row>
    <row r="335" spans="26:35">
      <c r="Z335" s="50" t="s">
        <v>41</v>
      </c>
      <c r="AA335" s="50" t="s">
        <v>1314</v>
      </c>
      <c r="AB335" s="50">
        <v>2910859</v>
      </c>
      <c r="AH335" s="66" t="str">
        <f t="shared" si="64"/>
        <v>BAFiladélfia</v>
      </c>
      <c r="AI335" s="50">
        <v>2910859</v>
      </c>
    </row>
    <row r="336" spans="26:35">
      <c r="Z336" s="50" t="s">
        <v>41</v>
      </c>
      <c r="AA336" s="50" t="s">
        <v>2686</v>
      </c>
      <c r="AB336" s="50">
        <v>2910909</v>
      </c>
      <c r="AH336" s="66" t="str">
        <f t="shared" si="64"/>
        <v>BAFirmino Alves</v>
      </c>
      <c r="AI336" s="50">
        <v>2910909</v>
      </c>
    </row>
    <row r="337" spans="26:35">
      <c r="Z337" s="50" t="s">
        <v>41</v>
      </c>
      <c r="AA337" s="50" t="s">
        <v>2702</v>
      </c>
      <c r="AB337" s="50">
        <v>2911006</v>
      </c>
      <c r="AH337" s="66" t="str">
        <f t="shared" si="64"/>
        <v>BAFloresta Azul</v>
      </c>
      <c r="AI337" s="50">
        <v>2911006</v>
      </c>
    </row>
    <row r="338" spans="26:35">
      <c r="Z338" s="50" t="s">
        <v>41</v>
      </c>
      <c r="AA338" s="50" t="s">
        <v>2717</v>
      </c>
      <c r="AB338" s="50">
        <v>2911105</v>
      </c>
      <c r="AH338" s="66" t="str">
        <f t="shared" si="64"/>
        <v>BAFormosa do Rio Preto</v>
      </c>
      <c r="AI338" s="50">
        <v>2911105</v>
      </c>
    </row>
    <row r="339" spans="26:35">
      <c r="Z339" s="50" t="s">
        <v>41</v>
      </c>
      <c r="AA339" s="50" t="s">
        <v>2733</v>
      </c>
      <c r="AB339" s="50">
        <v>2911204</v>
      </c>
      <c r="AH339" s="66" t="str">
        <f t="shared" si="64"/>
        <v>BAGandu</v>
      </c>
      <c r="AI339" s="50">
        <v>2911204</v>
      </c>
    </row>
    <row r="340" spans="26:35">
      <c r="Z340" s="50" t="s">
        <v>41</v>
      </c>
      <c r="AA340" s="50" t="s">
        <v>2748</v>
      </c>
      <c r="AB340" s="50">
        <v>2911253</v>
      </c>
      <c r="AH340" s="66" t="str">
        <f t="shared" si="64"/>
        <v>BAGavião</v>
      </c>
      <c r="AI340" s="50">
        <v>2911253</v>
      </c>
    </row>
    <row r="341" spans="26:35">
      <c r="Z341" s="50" t="s">
        <v>41</v>
      </c>
      <c r="AA341" s="50" t="s">
        <v>2763</v>
      </c>
      <c r="AB341" s="50">
        <v>2911303</v>
      </c>
      <c r="AH341" s="66" t="str">
        <f t="shared" si="64"/>
        <v>BAGentio do Ouro</v>
      </c>
      <c r="AI341" s="50">
        <v>2911303</v>
      </c>
    </row>
    <row r="342" spans="26:35">
      <c r="Z342" s="50" t="s">
        <v>41</v>
      </c>
      <c r="AA342" s="50" t="s">
        <v>2779</v>
      </c>
      <c r="AB342" s="50">
        <v>2911402</v>
      </c>
      <c r="AH342" s="66" t="str">
        <f t="shared" si="64"/>
        <v>BAGlória</v>
      </c>
      <c r="AI342" s="50">
        <v>2911402</v>
      </c>
    </row>
    <row r="343" spans="26:35">
      <c r="Z343" s="50" t="s">
        <v>41</v>
      </c>
      <c r="AA343" s="50" t="s">
        <v>2794</v>
      </c>
      <c r="AB343" s="50">
        <v>2911501</v>
      </c>
      <c r="AH343" s="66" t="str">
        <f t="shared" si="64"/>
        <v>BAGongogi</v>
      </c>
      <c r="AI343" s="50">
        <v>2911501</v>
      </c>
    </row>
    <row r="344" spans="26:35">
      <c r="Z344" s="50" t="s">
        <v>41</v>
      </c>
      <c r="AA344" s="50" t="s">
        <v>2809</v>
      </c>
      <c r="AB344" s="50">
        <v>2911600</v>
      </c>
      <c r="AH344" s="66" t="str">
        <f t="shared" si="64"/>
        <v>BAGovernador Mangabeira</v>
      </c>
      <c r="AI344" s="50">
        <v>2911600</v>
      </c>
    </row>
    <row r="345" spans="26:35">
      <c r="Z345" s="50" t="s">
        <v>41</v>
      </c>
      <c r="AA345" s="50" t="s">
        <v>2824</v>
      </c>
      <c r="AB345" s="50">
        <v>2911659</v>
      </c>
      <c r="AH345" s="66" t="str">
        <f t="shared" si="64"/>
        <v>BAGuajeru</v>
      </c>
      <c r="AI345" s="50">
        <v>2911659</v>
      </c>
    </row>
    <row r="346" spans="26:35">
      <c r="Z346" s="50" t="s">
        <v>41</v>
      </c>
      <c r="AA346" s="50" t="s">
        <v>2836</v>
      </c>
      <c r="AB346" s="50">
        <v>2911709</v>
      </c>
      <c r="AH346" s="66" t="str">
        <f t="shared" si="64"/>
        <v>BAGuanambi</v>
      </c>
      <c r="AI346" s="50">
        <v>2911709</v>
      </c>
    </row>
    <row r="347" spans="26:35">
      <c r="Z347" s="50" t="s">
        <v>41</v>
      </c>
      <c r="AA347" s="50" t="s">
        <v>2849</v>
      </c>
      <c r="AB347" s="50">
        <v>2911808</v>
      </c>
      <c r="AH347" s="66" t="str">
        <f t="shared" si="64"/>
        <v>BAGuaratinga</v>
      </c>
      <c r="AI347" s="50">
        <v>2911808</v>
      </c>
    </row>
    <row r="348" spans="26:35">
      <c r="Z348" s="50" t="s">
        <v>41</v>
      </c>
      <c r="AA348" s="50" t="s">
        <v>2862</v>
      </c>
      <c r="AB348" s="50">
        <v>2911857</v>
      </c>
      <c r="AH348" s="66" t="str">
        <f t="shared" si="64"/>
        <v>BAHeliópolis</v>
      </c>
      <c r="AI348" s="50">
        <v>2911857</v>
      </c>
    </row>
    <row r="349" spans="26:35">
      <c r="Z349" s="50" t="s">
        <v>41</v>
      </c>
      <c r="AA349" s="50" t="s">
        <v>2875</v>
      </c>
      <c r="AB349" s="50">
        <v>2911907</v>
      </c>
      <c r="AH349" s="66" t="str">
        <f t="shared" si="64"/>
        <v>BAIaçu</v>
      </c>
      <c r="AI349" s="50">
        <v>2911907</v>
      </c>
    </row>
    <row r="350" spans="26:35">
      <c r="Z350" s="50" t="s">
        <v>41</v>
      </c>
      <c r="AA350" s="50" t="s">
        <v>2887</v>
      </c>
      <c r="AB350" s="50">
        <v>2912004</v>
      </c>
      <c r="AH350" s="66" t="str">
        <f t="shared" si="64"/>
        <v>BAIbiassucê</v>
      </c>
      <c r="AI350" s="50">
        <v>2912004</v>
      </c>
    </row>
    <row r="351" spans="26:35">
      <c r="Z351" s="50" t="s">
        <v>41</v>
      </c>
      <c r="AA351" s="50" t="s">
        <v>2900</v>
      </c>
      <c r="AB351" s="50">
        <v>2912103</v>
      </c>
      <c r="AH351" s="66" t="str">
        <f t="shared" si="64"/>
        <v>BAIbicaraí</v>
      </c>
      <c r="AI351" s="50">
        <v>2912103</v>
      </c>
    </row>
    <row r="352" spans="26:35">
      <c r="Z352" s="50" t="s">
        <v>41</v>
      </c>
      <c r="AA352" s="50" t="s">
        <v>2912</v>
      </c>
      <c r="AB352" s="50">
        <v>2912202</v>
      </c>
      <c r="AH352" s="66" t="str">
        <f t="shared" si="64"/>
        <v>BAIbicoara</v>
      </c>
      <c r="AI352" s="50">
        <v>2912202</v>
      </c>
    </row>
    <row r="353" spans="26:35">
      <c r="Z353" s="50" t="s">
        <v>41</v>
      </c>
      <c r="AA353" s="50" t="s">
        <v>2925</v>
      </c>
      <c r="AB353" s="50">
        <v>2912301</v>
      </c>
      <c r="AH353" s="66" t="str">
        <f t="shared" si="64"/>
        <v>BAIbicuí</v>
      </c>
      <c r="AI353" s="50">
        <v>2912301</v>
      </c>
    </row>
    <row r="354" spans="26:35">
      <c r="Z354" s="50" t="s">
        <v>41</v>
      </c>
      <c r="AA354" s="50" t="s">
        <v>2936</v>
      </c>
      <c r="AB354" s="50">
        <v>2912400</v>
      </c>
      <c r="AH354" s="66" t="str">
        <f t="shared" si="64"/>
        <v>BAIbipeba</v>
      </c>
      <c r="AI354" s="50">
        <v>2912400</v>
      </c>
    </row>
    <row r="355" spans="26:35">
      <c r="Z355" s="50" t="s">
        <v>41</v>
      </c>
      <c r="AA355" s="50" t="s">
        <v>2948</v>
      </c>
      <c r="AB355" s="50">
        <v>2912509</v>
      </c>
      <c r="AH355" s="66" t="str">
        <f t="shared" si="64"/>
        <v>BAIbipitanga</v>
      </c>
      <c r="AI355" s="50">
        <v>2912509</v>
      </c>
    </row>
    <row r="356" spans="26:35">
      <c r="Z356" s="50" t="s">
        <v>41</v>
      </c>
      <c r="AA356" s="50" t="s">
        <v>2960</v>
      </c>
      <c r="AB356" s="50">
        <v>2912608</v>
      </c>
      <c r="AH356" s="66" t="str">
        <f t="shared" si="64"/>
        <v>BAIbiquera</v>
      </c>
      <c r="AI356" s="50">
        <v>2912608</v>
      </c>
    </row>
    <row r="357" spans="26:35">
      <c r="Z357" s="50" t="s">
        <v>41</v>
      </c>
      <c r="AA357" s="50" t="s">
        <v>2972</v>
      </c>
      <c r="AB357" s="50">
        <v>2912707</v>
      </c>
      <c r="AH357" s="66" t="str">
        <f t="shared" si="64"/>
        <v>BAIbirapitanga</v>
      </c>
      <c r="AI357" s="50">
        <v>2912707</v>
      </c>
    </row>
    <row r="358" spans="26:35">
      <c r="Z358" s="50" t="s">
        <v>41</v>
      </c>
      <c r="AA358" s="50" t="s">
        <v>2984</v>
      </c>
      <c r="AB358" s="50">
        <v>2912806</v>
      </c>
      <c r="AH358" s="66" t="str">
        <f t="shared" si="64"/>
        <v>BAIbirapuã</v>
      </c>
      <c r="AI358" s="50">
        <v>2912806</v>
      </c>
    </row>
    <row r="359" spans="26:35">
      <c r="Z359" s="50" t="s">
        <v>41</v>
      </c>
      <c r="AA359" s="50" t="s">
        <v>2996</v>
      </c>
      <c r="AB359" s="50">
        <v>2912905</v>
      </c>
      <c r="AH359" s="66" t="str">
        <f t="shared" si="64"/>
        <v>BAIbirataia</v>
      </c>
      <c r="AI359" s="50">
        <v>2912905</v>
      </c>
    </row>
    <row r="360" spans="26:35">
      <c r="Z360" s="50" t="s">
        <v>41</v>
      </c>
      <c r="AA360" s="50" t="s">
        <v>3009</v>
      </c>
      <c r="AB360" s="50">
        <v>2913002</v>
      </c>
      <c r="AH360" s="66" t="str">
        <f t="shared" si="64"/>
        <v>BAIbitiara</v>
      </c>
      <c r="AI360" s="50">
        <v>2913002</v>
      </c>
    </row>
    <row r="361" spans="26:35">
      <c r="Z361" s="50" t="s">
        <v>41</v>
      </c>
      <c r="AA361" s="50" t="s">
        <v>3022</v>
      </c>
      <c r="AB361" s="50">
        <v>2913101</v>
      </c>
      <c r="AH361" s="66" t="str">
        <f t="shared" si="64"/>
        <v>BAIbititá</v>
      </c>
      <c r="AI361" s="50">
        <v>2913101</v>
      </c>
    </row>
    <row r="362" spans="26:35">
      <c r="Z362" s="50" t="s">
        <v>41</v>
      </c>
      <c r="AA362" s="50" t="s">
        <v>3034</v>
      </c>
      <c r="AB362" s="50">
        <v>2913200</v>
      </c>
      <c r="AH362" s="66" t="str">
        <f t="shared" si="64"/>
        <v>BAIbotirama</v>
      </c>
      <c r="AI362" s="50">
        <v>2913200</v>
      </c>
    </row>
    <row r="363" spans="26:35">
      <c r="Z363" s="50" t="s">
        <v>41</v>
      </c>
      <c r="AA363" s="50" t="s">
        <v>3046</v>
      </c>
      <c r="AB363" s="50">
        <v>2913309</v>
      </c>
      <c r="AH363" s="66" t="str">
        <f t="shared" si="64"/>
        <v>BAIchu</v>
      </c>
      <c r="AI363" s="50">
        <v>2913309</v>
      </c>
    </row>
    <row r="364" spans="26:35">
      <c r="Z364" s="50" t="s">
        <v>41</v>
      </c>
      <c r="AA364" s="50" t="s">
        <v>3058</v>
      </c>
      <c r="AB364" s="50">
        <v>2913408</v>
      </c>
      <c r="AH364" s="66" t="str">
        <f t="shared" si="64"/>
        <v>BAIgaporã</v>
      </c>
      <c r="AI364" s="50">
        <v>2913408</v>
      </c>
    </row>
    <row r="365" spans="26:35">
      <c r="Z365" s="50" t="s">
        <v>41</v>
      </c>
      <c r="AA365" s="50" t="s">
        <v>3070</v>
      </c>
      <c r="AB365" s="50">
        <v>2913457</v>
      </c>
      <c r="AH365" s="66" t="str">
        <f t="shared" si="64"/>
        <v>BAIgrapiúna</v>
      </c>
      <c r="AI365" s="50">
        <v>2913457</v>
      </c>
    </row>
    <row r="366" spans="26:35">
      <c r="Z366" s="50" t="s">
        <v>41</v>
      </c>
      <c r="AA366" s="50" t="s">
        <v>3082</v>
      </c>
      <c r="AB366" s="50">
        <v>2913507</v>
      </c>
      <c r="AH366" s="66" t="str">
        <f t="shared" si="64"/>
        <v>BAIguaí</v>
      </c>
      <c r="AI366" s="50">
        <v>2913507</v>
      </c>
    </row>
    <row r="367" spans="26:35">
      <c r="Z367" s="50" t="s">
        <v>41</v>
      </c>
      <c r="AA367" s="50" t="s">
        <v>3095</v>
      </c>
      <c r="AB367" s="50">
        <v>2913606</v>
      </c>
      <c r="AH367" s="66" t="str">
        <f t="shared" si="64"/>
        <v>BAIlhéus</v>
      </c>
      <c r="AI367" s="50">
        <v>2913606</v>
      </c>
    </row>
    <row r="368" spans="26:35">
      <c r="Z368" s="50" t="s">
        <v>41</v>
      </c>
      <c r="AA368" s="50" t="s">
        <v>3107</v>
      </c>
      <c r="AB368" s="50">
        <v>2913705</v>
      </c>
      <c r="AH368" s="66" t="str">
        <f t="shared" si="64"/>
        <v>BAInhambupe</v>
      </c>
      <c r="AI368" s="50">
        <v>2913705</v>
      </c>
    </row>
    <row r="369" spans="26:35">
      <c r="Z369" s="50" t="s">
        <v>41</v>
      </c>
      <c r="AA369" s="50" t="s">
        <v>3119</v>
      </c>
      <c r="AB369" s="50">
        <v>2913804</v>
      </c>
      <c r="AH369" s="66" t="str">
        <f t="shared" si="64"/>
        <v>BAIpecaetá</v>
      </c>
      <c r="AI369" s="50">
        <v>2913804</v>
      </c>
    </row>
    <row r="370" spans="26:35">
      <c r="Z370" s="50" t="s">
        <v>41</v>
      </c>
      <c r="AA370" s="50" t="s">
        <v>3131</v>
      </c>
      <c r="AB370" s="50">
        <v>2913903</v>
      </c>
      <c r="AH370" s="66" t="str">
        <f t="shared" si="64"/>
        <v>BAIpiaú</v>
      </c>
      <c r="AI370" s="50">
        <v>2913903</v>
      </c>
    </row>
    <row r="371" spans="26:35">
      <c r="Z371" s="50" t="s">
        <v>41</v>
      </c>
      <c r="AA371" s="50" t="s">
        <v>3143</v>
      </c>
      <c r="AB371" s="50">
        <v>2914000</v>
      </c>
      <c r="AH371" s="66" t="str">
        <f t="shared" si="64"/>
        <v>BAIpirá</v>
      </c>
      <c r="AI371" s="50">
        <v>2914000</v>
      </c>
    </row>
    <row r="372" spans="26:35">
      <c r="Z372" s="50" t="s">
        <v>41</v>
      </c>
      <c r="AA372" s="50" t="s">
        <v>3154</v>
      </c>
      <c r="AB372" s="50">
        <v>2914109</v>
      </c>
      <c r="AH372" s="66" t="str">
        <f t="shared" si="64"/>
        <v>BAIpupiara</v>
      </c>
      <c r="AI372" s="50">
        <v>2914109</v>
      </c>
    </row>
    <row r="373" spans="26:35">
      <c r="Z373" s="50" t="s">
        <v>41</v>
      </c>
      <c r="AA373" s="50" t="s">
        <v>3165</v>
      </c>
      <c r="AB373" s="50">
        <v>2914208</v>
      </c>
      <c r="AH373" s="66" t="str">
        <f t="shared" si="64"/>
        <v>BAIrajuba</v>
      </c>
      <c r="AI373" s="50">
        <v>2914208</v>
      </c>
    </row>
    <row r="374" spans="26:35">
      <c r="Z374" s="50" t="s">
        <v>41</v>
      </c>
      <c r="AA374" s="50" t="s">
        <v>3176</v>
      </c>
      <c r="AB374" s="50">
        <v>2914307</v>
      </c>
      <c r="AH374" s="66" t="str">
        <f t="shared" si="64"/>
        <v>BAIramaia</v>
      </c>
      <c r="AI374" s="50">
        <v>2914307</v>
      </c>
    </row>
    <row r="375" spans="26:35">
      <c r="Z375" s="50" t="s">
        <v>41</v>
      </c>
      <c r="AA375" s="50" t="s">
        <v>3187</v>
      </c>
      <c r="AB375" s="50">
        <v>2914406</v>
      </c>
      <c r="AH375" s="66" t="str">
        <f t="shared" si="64"/>
        <v>BAIraquara</v>
      </c>
      <c r="AI375" s="50">
        <v>2914406</v>
      </c>
    </row>
    <row r="376" spans="26:35">
      <c r="Z376" s="50" t="s">
        <v>41</v>
      </c>
      <c r="AA376" s="50" t="s">
        <v>3199</v>
      </c>
      <c r="AB376" s="50">
        <v>2914505</v>
      </c>
      <c r="AH376" s="66" t="str">
        <f t="shared" si="64"/>
        <v>BAIrará</v>
      </c>
      <c r="AI376" s="50">
        <v>2914505</v>
      </c>
    </row>
    <row r="377" spans="26:35">
      <c r="Z377" s="50" t="s">
        <v>41</v>
      </c>
      <c r="AA377" s="50" t="s">
        <v>3211</v>
      </c>
      <c r="AB377" s="50">
        <v>2914604</v>
      </c>
      <c r="AH377" s="66" t="str">
        <f t="shared" si="64"/>
        <v>BAIrecê</v>
      </c>
      <c r="AI377" s="50">
        <v>2914604</v>
      </c>
    </row>
    <row r="378" spans="26:35">
      <c r="Z378" s="50" t="s">
        <v>41</v>
      </c>
      <c r="AA378" s="50" t="s">
        <v>3223</v>
      </c>
      <c r="AB378" s="50">
        <v>2914653</v>
      </c>
      <c r="AH378" s="66" t="str">
        <f t="shared" si="64"/>
        <v>BAItabela</v>
      </c>
      <c r="AI378" s="50">
        <v>2914653</v>
      </c>
    </row>
    <row r="379" spans="26:35">
      <c r="Z379" s="50" t="s">
        <v>41</v>
      </c>
      <c r="AA379" s="50" t="s">
        <v>3233</v>
      </c>
      <c r="AB379" s="50">
        <v>2914703</v>
      </c>
      <c r="AH379" s="66" t="str">
        <f t="shared" si="64"/>
        <v>BAItaberaba</v>
      </c>
      <c r="AI379" s="50">
        <v>2914703</v>
      </c>
    </row>
    <row r="380" spans="26:35">
      <c r="Z380" s="50" t="s">
        <v>41</v>
      </c>
      <c r="AA380" s="50" t="s">
        <v>3244</v>
      </c>
      <c r="AB380" s="50">
        <v>2914802</v>
      </c>
      <c r="AH380" s="66" t="str">
        <f t="shared" si="64"/>
        <v>BAItabuna</v>
      </c>
      <c r="AI380" s="50">
        <v>2914802</v>
      </c>
    </row>
    <row r="381" spans="26:35">
      <c r="Z381" s="50" t="s">
        <v>41</v>
      </c>
      <c r="AA381" s="50" t="s">
        <v>3254</v>
      </c>
      <c r="AB381" s="50">
        <v>2914901</v>
      </c>
      <c r="AH381" s="66" t="str">
        <f t="shared" si="64"/>
        <v>BAItacaré</v>
      </c>
      <c r="AI381" s="50">
        <v>2914901</v>
      </c>
    </row>
    <row r="382" spans="26:35">
      <c r="Z382" s="50" t="s">
        <v>41</v>
      </c>
      <c r="AA382" s="50" t="s">
        <v>3265</v>
      </c>
      <c r="AB382" s="50">
        <v>2915007</v>
      </c>
      <c r="AH382" s="66" t="str">
        <f t="shared" si="64"/>
        <v>BAItaeté</v>
      </c>
      <c r="AI382" s="50">
        <v>2915007</v>
      </c>
    </row>
    <row r="383" spans="26:35">
      <c r="Z383" s="50" t="s">
        <v>41</v>
      </c>
      <c r="AA383" s="50" t="s">
        <v>3277</v>
      </c>
      <c r="AB383" s="50">
        <v>2915106</v>
      </c>
      <c r="AH383" s="66" t="str">
        <f t="shared" si="64"/>
        <v>BAItagi</v>
      </c>
      <c r="AI383" s="50">
        <v>2915106</v>
      </c>
    </row>
    <row r="384" spans="26:35">
      <c r="Z384" s="50" t="s">
        <v>41</v>
      </c>
      <c r="AA384" s="50" t="s">
        <v>3288</v>
      </c>
      <c r="AB384" s="50">
        <v>2915205</v>
      </c>
      <c r="AH384" s="66" t="str">
        <f t="shared" si="64"/>
        <v>BAItagibá</v>
      </c>
      <c r="AI384" s="50">
        <v>2915205</v>
      </c>
    </row>
    <row r="385" spans="26:35">
      <c r="Z385" s="50" t="s">
        <v>41</v>
      </c>
      <c r="AA385" s="50" t="s">
        <v>3300</v>
      </c>
      <c r="AB385" s="50">
        <v>2915304</v>
      </c>
      <c r="AH385" s="66" t="str">
        <f t="shared" si="64"/>
        <v>BAItagimirim</v>
      </c>
      <c r="AI385" s="50">
        <v>2915304</v>
      </c>
    </row>
    <row r="386" spans="26:35">
      <c r="Z386" s="50" t="s">
        <v>41</v>
      </c>
      <c r="AA386" s="50" t="s">
        <v>3312</v>
      </c>
      <c r="AB386" s="50">
        <v>2915353</v>
      </c>
      <c r="AH386" s="66" t="str">
        <f t="shared" si="64"/>
        <v>BAItaguaçu da Bahia</v>
      </c>
      <c r="AI386" s="50">
        <v>2915353</v>
      </c>
    </row>
    <row r="387" spans="26:35">
      <c r="Z387" s="50" t="s">
        <v>41</v>
      </c>
      <c r="AA387" s="50" t="s">
        <v>3323</v>
      </c>
      <c r="AB387" s="50">
        <v>2915403</v>
      </c>
      <c r="AH387" s="66" t="str">
        <f t="shared" ref="AH387:AH450" si="65">CONCATENATE(Z387,AA387)</f>
        <v>BAItaju do Colônia</v>
      </c>
      <c r="AI387" s="50">
        <v>2915403</v>
      </c>
    </row>
    <row r="388" spans="26:35">
      <c r="Z388" s="50" t="s">
        <v>41</v>
      </c>
      <c r="AA388" s="50" t="s">
        <v>3334</v>
      </c>
      <c r="AB388" s="50">
        <v>2915502</v>
      </c>
      <c r="AH388" s="66" t="str">
        <f t="shared" si="65"/>
        <v>BAItajuípe</v>
      </c>
      <c r="AI388" s="50">
        <v>2915502</v>
      </c>
    </row>
    <row r="389" spans="26:35">
      <c r="Z389" s="50" t="s">
        <v>41</v>
      </c>
      <c r="AA389" s="50" t="s">
        <v>3345</v>
      </c>
      <c r="AB389" s="50">
        <v>2915601</v>
      </c>
      <c r="AH389" s="66" t="str">
        <f t="shared" si="65"/>
        <v>BAItamaraju</v>
      </c>
      <c r="AI389" s="50">
        <v>2915601</v>
      </c>
    </row>
    <row r="390" spans="26:35">
      <c r="Z390" s="50" t="s">
        <v>41</v>
      </c>
      <c r="AA390" s="50" t="s">
        <v>3355</v>
      </c>
      <c r="AB390" s="50">
        <v>2915700</v>
      </c>
      <c r="AH390" s="66" t="str">
        <f t="shared" si="65"/>
        <v>BAItamari</v>
      </c>
      <c r="AI390" s="50">
        <v>2915700</v>
      </c>
    </row>
    <row r="391" spans="26:35">
      <c r="Z391" s="50" t="s">
        <v>41</v>
      </c>
      <c r="AA391" s="50" t="s">
        <v>1928</v>
      </c>
      <c r="AB391" s="50">
        <v>2915809</v>
      </c>
      <c r="AH391" s="66" t="str">
        <f t="shared" si="65"/>
        <v>BAItambé</v>
      </c>
      <c r="AI391" s="50">
        <v>2915809</v>
      </c>
    </row>
    <row r="392" spans="26:35">
      <c r="Z392" s="50" t="s">
        <v>41</v>
      </c>
      <c r="AA392" s="50" t="s">
        <v>3374</v>
      </c>
      <c r="AB392" s="50">
        <v>2915908</v>
      </c>
      <c r="AH392" s="66" t="str">
        <f t="shared" si="65"/>
        <v>BAItanagra</v>
      </c>
      <c r="AI392" s="50">
        <v>2915908</v>
      </c>
    </row>
    <row r="393" spans="26:35">
      <c r="Z393" s="50" t="s">
        <v>41</v>
      </c>
      <c r="AA393" s="50" t="s">
        <v>3384</v>
      </c>
      <c r="AB393" s="50">
        <v>2916005</v>
      </c>
      <c r="AH393" s="66" t="str">
        <f t="shared" si="65"/>
        <v>BAItanhém</v>
      </c>
      <c r="AI393" s="50">
        <v>2916005</v>
      </c>
    </row>
    <row r="394" spans="26:35">
      <c r="Z394" s="50" t="s">
        <v>41</v>
      </c>
      <c r="AA394" s="50" t="s">
        <v>3394</v>
      </c>
      <c r="AB394" s="50">
        <v>2916104</v>
      </c>
      <c r="AH394" s="66" t="str">
        <f t="shared" si="65"/>
        <v>BAItaparica</v>
      </c>
      <c r="AI394" s="50">
        <v>2916104</v>
      </c>
    </row>
    <row r="395" spans="26:35">
      <c r="Z395" s="50" t="s">
        <v>41</v>
      </c>
      <c r="AA395" s="50" t="s">
        <v>3404</v>
      </c>
      <c r="AB395" s="50">
        <v>2916203</v>
      </c>
      <c r="AH395" s="66" t="str">
        <f t="shared" si="65"/>
        <v>BAItapé</v>
      </c>
      <c r="AI395" s="50">
        <v>2916203</v>
      </c>
    </row>
    <row r="396" spans="26:35">
      <c r="Z396" s="50" t="s">
        <v>41</v>
      </c>
      <c r="AA396" s="50" t="s">
        <v>3414</v>
      </c>
      <c r="AB396" s="50">
        <v>2916302</v>
      </c>
      <c r="AH396" s="66" t="str">
        <f t="shared" si="65"/>
        <v>BAItapebi</v>
      </c>
      <c r="AI396" s="50">
        <v>2916302</v>
      </c>
    </row>
    <row r="397" spans="26:35">
      <c r="Z397" s="50" t="s">
        <v>41</v>
      </c>
      <c r="AA397" s="50" t="s">
        <v>3424</v>
      </c>
      <c r="AB397" s="50">
        <v>2916401</v>
      </c>
      <c r="AH397" s="66" t="str">
        <f t="shared" si="65"/>
        <v>BAItapetinga</v>
      </c>
      <c r="AI397" s="50">
        <v>2916401</v>
      </c>
    </row>
    <row r="398" spans="26:35">
      <c r="Z398" s="50" t="s">
        <v>41</v>
      </c>
      <c r="AA398" s="50" t="s">
        <v>3433</v>
      </c>
      <c r="AB398" s="50">
        <v>2916500</v>
      </c>
      <c r="AH398" s="66" t="str">
        <f t="shared" si="65"/>
        <v>BAItapicuru</v>
      </c>
      <c r="AI398" s="50">
        <v>2916500</v>
      </c>
    </row>
    <row r="399" spans="26:35">
      <c r="Z399" s="50" t="s">
        <v>41</v>
      </c>
      <c r="AA399" s="50" t="s">
        <v>3442</v>
      </c>
      <c r="AB399" s="50">
        <v>2916609</v>
      </c>
      <c r="AH399" s="66" t="str">
        <f t="shared" si="65"/>
        <v>BAItapitanga</v>
      </c>
      <c r="AI399" s="50">
        <v>2916609</v>
      </c>
    </row>
    <row r="400" spans="26:35">
      <c r="Z400" s="50" t="s">
        <v>41</v>
      </c>
      <c r="AA400" s="50" t="s">
        <v>3451</v>
      </c>
      <c r="AB400" s="50">
        <v>2916708</v>
      </c>
      <c r="AH400" s="66" t="str">
        <f t="shared" si="65"/>
        <v>BAItaquara</v>
      </c>
      <c r="AI400" s="50">
        <v>2916708</v>
      </c>
    </row>
    <row r="401" spans="26:35">
      <c r="Z401" s="50" t="s">
        <v>41</v>
      </c>
      <c r="AA401" s="50" t="s">
        <v>3461</v>
      </c>
      <c r="AB401" s="50">
        <v>2916807</v>
      </c>
      <c r="AH401" s="66" t="str">
        <f t="shared" si="65"/>
        <v>BAItarantim</v>
      </c>
      <c r="AI401" s="50">
        <v>2916807</v>
      </c>
    </row>
    <row r="402" spans="26:35">
      <c r="Z402" s="50" t="s">
        <v>41</v>
      </c>
      <c r="AA402" s="50" t="s">
        <v>3471</v>
      </c>
      <c r="AB402" s="50">
        <v>2916856</v>
      </c>
      <c r="AH402" s="66" t="str">
        <f t="shared" si="65"/>
        <v>BAItatim</v>
      </c>
      <c r="AI402" s="50">
        <v>2916856</v>
      </c>
    </row>
    <row r="403" spans="26:35">
      <c r="Z403" s="50" t="s">
        <v>41</v>
      </c>
      <c r="AA403" s="50" t="s">
        <v>3480</v>
      </c>
      <c r="AB403" s="50">
        <v>2916906</v>
      </c>
      <c r="AH403" s="66" t="str">
        <f t="shared" si="65"/>
        <v>BAItiruçu</v>
      </c>
      <c r="AI403" s="50">
        <v>2916906</v>
      </c>
    </row>
    <row r="404" spans="26:35">
      <c r="Z404" s="50" t="s">
        <v>41</v>
      </c>
      <c r="AA404" s="50" t="s">
        <v>3490</v>
      </c>
      <c r="AB404" s="50">
        <v>2917003</v>
      </c>
      <c r="AH404" s="66" t="str">
        <f t="shared" si="65"/>
        <v>BAItiúba</v>
      </c>
      <c r="AI404" s="50">
        <v>2917003</v>
      </c>
    </row>
    <row r="405" spans="26:35">
      <c r="Z405" s="50" t="s">
        <v>41</v>
      </c>
      <c r="AA405" s="50" t="s">
        <v>3499</v>
      </c>
      <c r="AB405" s="50">
        <v>2917102</v>
      </c>
      <c r="AH405" s="66" t="str">
        <f t="shared" si="65"/>
        <v>BAItororó</v>
      </c>
      <c r="AI405" s="50">
        <v>2917102</v>
      </c>
    </row>
    <row r="406" spans="26:35">
      <c r="Z406" s="50" t="s">
        <v>41</v>
      </c>
      <c r="AA406" s="50" t="s">
        <v>3509</v>
      </c>
      <c r="AB406" s="50">
        <v>2917201</v>
      </c>
      <c r="AH406" s="66" t="str">
        <f t="shared" si="65"/>
        <v>BAItuaçu</v>
      </c>
      <c r="AI406" s="50">
        <v>2917201</v>
      </c>
    </row>
    <row r="407" spans="26:35">
      <c r="Z407" s="50" t="s">
        <v>41</v>
      </c>
      <c r="AA407" s="50" t="s">
        <v>3519</v>
      </c>
      <c r="AB407" s="50">
        <v>2917300</v>
      </c>
      <c r="AH407" s="66" t="str">
        <f t="shared" si="65"/>
        <v>BAItuberá</v>
      </c>
      <c r="AI407" s="50">
        <v>2917300</v>
      </c>
    </row>
    <row r="408" spans="26:35">
      <c r="Z408" s="50" t="s">
        <v>41</v>
      </c>
      <c r="AA408" s="50" t="s">
        <v>3529</v>
      </c>
      <c r="AB408" s="50">
        <v>2917334</v>
      </c>
      <c r="AH408" s="66" t="str">
        <f t="shared" si="65"/>
        <v>BAIuiú</v>
      </c>
      <c r="AI408" s="50">
        <v>2917334</v>
      </c>
    </row>
    <row r="409" spans="26:35">
      <c r="Z409" s="50" t="s">
        <v>41</v>
      </c>
      <c r="AA409" s="50" t="s">
        <v>3539</v>
      </c>
      <c r="AB409" s="50">
        <v>2917359</v>
      </c>
      <c r="AH409" s="66" t="str">
        <f t="shared" si="65"/>
        <v>BAJaborandi</v>
      </c>
      <c r="AI409" s="50">
        <v>2917359</v>
      </c>
    </row>
    <row r="410" spans="26:35">
      <c r="Z410" s="50" t="s">
        <v>41</v>
      </c>
      <c r="AA410" s="50" t="s">
        <v>3547</v>
      </c>
      <c r="AB410" s="50">
        <v>2917409</v>
      </c>
      <c r="AH410" s="66" t="str">
        <f t="shared" si="65"/>
        <v>BAJacaraci</v>
      </c>
      <c r="AI410" s="50">
        <v>2917409</v>
      </c>
    </row>
    <row r="411" spans="26:35">
      <c r="Z411" s="50" t="s">
        <v>41</v>
      </c>
      <c r="AA411" s="50" t="s">
        <v>3557</v>
      </c>
      <c r="AB411" s="50">
        <v>2917508</v>
      </c>
      <c r="AH411" s="66" t="str">
        <f t="shared" si="65"/>
        <v>BAJacobina</v>
      </c>
      <c r="AI411" s="50">
        <v>2917508</v>
      </c>
    </row>
    <row r="412" spans="26:35">
      <c r="Z412" s="50" t="s">
        <v>41</v>
      </c>
      <c r="AA412" s="50" t="s">
        <v>3567</v>
      </c>
      <c r="AB412" s="50">
        <v>2917607</v>
      </c>
      <c r="AH412" s="66" t="str">
        <f t="shared" si="65"/>
        <v>BAJaguaquara</v>
      </c>
      <c r="AI412" s="50">
        <v>2917607</v>
      </c>
    </row>
    <row r="413" spans="26:35">
      <c r="Z413" s="50" t="s">
        <v>41</v>
      </c>
      <c r="AA413" s="50" t="s">
        <v>3577</v>
      </c>
      <c r="AB413" s="50">
        <v>2917706</v>
      </c>
      <c r="AH413" s="66" t="str">
        <f t="shared" si="65"/>
        <v>BAJaguarari</v>
      </c>
      <c r="AI413" s="50">
        <v>2917706</v>
      </c>
    </row>
    <row r="414" spans="26:35">
      <c r="Z414" s="50" t="s">
        <v>41</v>
      </c>
      <c r="AA414" s="50" t="s">
        <v>3587</v>
      </c>
      <c r="AB414" s="50">
        <v>2917805</v>
      </c>
      <c r="AH414" s="66" t="str">
        <f t="shared" si="65"/>
        <v>BAJaguaripe</v>
      </c>
      <c r="AI414" s="50">
        <v>2917805</v>
      </c>
    </row>
    <row r="415" spans="26:35">
      <c r="Z415" s="50" t="s">
        <v>41</v>
      </c>
      <c r="AA415" s="50" t="s">
        <v>1374</v>
      </c>
      <c r="AB415" s="50">
        <v>2917904</v>
      </c>
      <c r="AH415" s="66" t="str">
        <f t="shared" si="65"/>
        <v>BAJandaíra</v>
      </c>
      <c r="AI415" s="50">
        <v>2917904</v>
      </c>
    </row>
    <row r="416" spans="26:35">
      <c r="Z416" s="50" t="s">
        <v>41</v>
      </c>
      <c r="AA416" s="50" t="s">
        <v>3606</v>
      </c>
      <c r="AB416" s="50">
        <v>2918001</v>
      </c>
      <c r="AH416" s="66" t="str">
        <f t="shared" si="65"/>
        <v>BAJequié</v>
      </c>
      <c r="AI416" s="50">
        <v>2918001</v>
      </c>
    </row>
    <row r="417" spans="26:35">
      <c r="Z417" s="50" t="s">
        <v>41</v>
      </c>
      <c r="AA417" s="50" t="s">
        <v>3615</v>
      </c>
      <c r="AB417" s="50">
        <v>2918100</v>
      </c>
      <c r="AH417" s="66" t="str">
        <f t="shared" si="65"/>
        <v>BAJeremoabo</v>
      </c>
      <c r="AI417" s="50">
        <v>2918100</v>
      </c>
    </row>
    <row r="418" spans="26:35">
      <c r="Z418" s="50" t="s">
        <v>41</v>
      </c>
      <c r="AA418" s="50" t="s">
        <v>3624</v>
      </c>
      <c r="AB418" s="50">
        <v>2918209</v>
      </c>
      <c r="AH418" s="66" t="str">
        <f t="shared" si="65"/>
        <v>BAJiquiriçá</v>
      </c>
      <c r="AI418" s="50">
        <v>2918209</v>
      </c>
    </row>
    <row r="419" spans="26:35">
      <c r="Z419" s="50" t="s">
        <v>41</v>
      </c>
      <c r="AA419" s="50" t="s">
        <v>3634</v>
      </c>
      <c r="AB419" s="50">
        <v>2918308</v>
      </c>
      <c r="AH419" s="66" t="str">
        <f t="shared" si="65"/>
        <v>BAJitaúna</v>
      </c>
      <c r="AI419" s="50">
        <v>2918308</v>
      </c>
    </row>
    <row r="420" spans="26:35">
      <c r="Z420" s="50" t="s">
        <v>41</v>
      </c>
      <c r="AA420" s="50" t="s">
        <v>3644</v>
      </c>
      <c r="AB420" s="50">
        <v>2918357</v>
      </c>
      <c r="AH420" s="66" t="str">
        <f t="shared" si="65"/>
        <v>BAJoão Dourado</v>
      </c>
      <c r="AI420" s="50">
        <v>2918357</v>
      </c>
    </row>
    <row r="421" spans="26:35">
      <c r="Z421" s="50" t="s">
        <v>41</v>
      </c>
      <c r="AA421" s="50" t="s">
        <v>3653</v>
      </c>
      <c r="AB421" s="50">
        <v>2918407</v>
      </c>
      <c r="AH421" s="66" t="str">
        <f t="shared" si="65"/>
        <v>BAJuazeiro</v>
      </c>
      <c r="AI421" s="50">
        <v>2918407</v>
      </c>
    </row>
    <row r="422" spans="26:35">
      <c r="Z422" s="50" t="s">
        <v>41</v>
      </c>
      <c r="AA422" s="50" t="s">
        <v>3662</v>
      </c>
      <c r="AB422" s="50">
        <v>2918456</v>
      </c>
      <c r="AH422" s="66" t="str">
        <f t="shared" si="65"/>
        <v>BAJucuruçu</v>
      </c>
      <c r="AI422" s="50">
        <v>2918456</v>
      </c>
    </row>
    <row r="423" spans="26:35">
      <c r="Z423" s="50" t="s">
        <v>41</v>
      </c>
      <c r="AA423" s="50" t="s">
        <v>2673</v>
      </c>
      <c r="AB423" s="50">
        <v>2918506</v>
      </c>
      <c r="AH423" s="66" t="str">
        <f t="shared" si="65"/>
        <v>BAJussara</v>
      </c>
      <c r="AI423" s="50">
        <v>2918506</v>
      </c>
    </row>
    <row r="424" spans="26:35">
      <c r="Z424" s="50" t="s">
        <v>41</v>
      </c>
      <c r="AA424" s="50" t="s">
        <v>3678</v>
      </c>
      <c r="AB424" s="50">
        <v>2918555</v>
      </c>
      <c r="AH424" s="66" t="str">
        <f t="shared" si="65"/>
        <v>BAJussari</v>
      </c>
      <c r="AI424" s="50">
        <v>2918555</v>
      </c>
    </row>
    <row r="425" spans="26:35">
      <c r="Z425" s="50" t="s">
        <v>41</v>
      </c>
      <c r="AA425" s="50" t="s">
        <v>3686</v>
      </c>
      <c r="AB425" s="50">
        <v>2918605</v>
      </c>
      <c r="AH425" s="66" t="str">
        <f t="shared" si="65"/>
        <v>BAJussiape</v>
      </c>
      <c r="AI425" s="50">
        <v>2918605</v>
      </c>
    </row>
    <row r="426" spans="26:35">
      <c r="Z426" s="50" t="s">
        <v>41</v>
      </c>
      <c r="AA426" s="50" t="s">
        <v>3695</v>
      </c>
      <c r="AB426" s="50">
        <v>2918704</v>
      </c>
      <c r="AH426" s="66" t="str">
        <f t="shared" si="65"/>
        <v>BALafaiete Coutinho</v>
      </c>
      <c r="AI426" s="50">
        <v>2918704</v>
      </c>
    </row>
    <row r="427" spans="26:35">
      <c r="Z427" s="50" t="s">
        <v>41</v>
      </c>
      <c r="AA427" s="50" t="s">
        <v>3703</v>
      </c>
      <c r="AB427" s="50">
        <v>2918753</v>
      </c>
      <c r="AH427" s="66" t="str">
        <f t="shared" si="65"/>
        <v>BALagoa Real</v>
      </c>
      <c r="AI427" s="50">
        <v>2918753</v>
      </c>
    </row>
    <row r="428" spans="26:35">
      <c r="Z428" s="50" t="s">
        <v>41</v>
      </c>
      <c r="AA428" s="50" t="s">
        <v>3711</v>
      </c>
      <c r="AB428" s="50">
        <v>2918803</v>
      </c>
      <c r="AH428" s="66" t="str">
        <f t="shared" si="65"/>
        <v>BALaje</v>
      </c>
      <c r="AI428" s="50">
        <v>2918803</v>
      </c>
    </row>
    <row r="429" spans="26:35">
      <c r="Z429" s="50" t="s">
        <v>41</v>
      </c>
      <c r="AA429" s="50" t="s">
        <v>3718</v>
      </c>
      <c r="AB429" s="50">
        <v>2918902</v>
      </c>
      <c r="AH429" s="66" t="str">
        <f t="shared" si="65"/>
        <v>BALajedão</v>
      </c>
      <c r="AI429" s="50">
        <v>2918902</v>
      </c>
    </row>
    <row r="430" spans="26:35">
      <c r="Z430" s="50" t="s">
        <v>41</v>
      </c>
      <c r="AA430" s="50" t="s">
        <v>3725</v>
      </c>
      <c r="AB430" s="50">
        <v>2919009</v>
      </c>
      <c r="AH430" s="66" t="str">
        <f t="shared" si="65"/>
        <v>BALajedinho</v>
      </c>
      <c r="AI430" s="50">
        <v>2919009</v>
      </c>
    </row>
    <row r="431" spans="26:35">
      <c r="Z431" s="50" t="s">
        <v>41</v>
      </c>
      <c r="AA431" s="50" t="s">
        <v>3732</v>
      </c>
      <c r="AB431" s="50">
        <v>2919058</v>
      </c>
      <c r="AH431" s="66" t="str">
        <f t="shared" si="65"/>
        <v>BALajedo do Tabocal</v>
      </c>
      <c r="AI431" s="50">
        <v>2919058</v>
      </c>
    </row>
    <row r="432" spans="26:35">
      <c r="Z432" s="50" t="s">
        <v>41</v>
      </c>
      <c r="AA432" s="50" t="s">
        <v>3739</v>
      </c>
      <c r="AB432" s="50">
        <v>2919108</v>
      </c>
      <c r="AH432" s="66" t="str">
        <f t="shared" si="65"/>
        <v>BALamarão</v>
      </c>
      <c r="AI432" s="50">
        <v>2919108</v>
      </c>
    </row>
    <row r="433" spans="26:35">
      <c r="Z433" s="50" t="s">
        <v>41</v>
      </c>
      <c r="AA433" s="50" t="s">
        <v>3746</v>
      </c>
      <c r="AB433" s="50">
        <v>2919157</v>
      </c>
      <c r="AH433" s="66" t="str">
        <f t="shared" si="65"/>
        <v>BALapão</v>
      </c>
      <c r="AI433" s="50">
        <v>2919157</v>
      </c>
    </row>
    <row r="434" spans="26:35">
      <c r="Z434" s="50" t="s">
        <v>41</v>
      </c>
      <c r="AA434" s="50" t="s">
        <v>3752</v>
      </c>
      <c r="AB434" s="50">
        <v>2919207</v>
      </c>
      <c r="AH434" s="66" t="str">
        <f t="shared" si="65"/>
        <v>BALauro de Freitas</v>
      </c>
      <c r="AI434" s="50">
        <v>2919207</v>
      </c>
    </row>
    <row r="435" spans="26:35">
      <c r="Z435" s="50" t="s">
        <v>41</v>
      </c>
      <c r="AA435" s="50" t="s">
        <v>3758</v>
      </c>
      <c r="AB435" s="50">
        <v>2919306</v>
      </c>
      <c r="AH435" s="66" t="str">
        <f t="shared" si="65"/>
        <v>BALençóis</v>
      </c>
      <c r="AI435" s="50">
        <v>2919306</v>
      </c>
    </row>
    <row r="436" spans="26:35">
      <c r="Z436" s="50" t="s">
        <v>41</v>
      </c>
      <c r="AA436" s="50" t="s">
        <v>3762</v>
      </c>
      <c r="AB436" s="50">
        <v>2919405</v>
      </c>
      <c r="AH436" s="66" t="str">
        <f t="shared" si="65"/>
        <v>BALicínio de Almeida</v>
      </c>
      <c r="AI436" s="50">
        <v>2919405</v>
      </c>
    </row>
    <row r="437" spans="26:35">
      <c r="Z437" s="50" t="s">
        <v>41</v>
      </c>
      <c r="AA437" s="50" t="s">
        <v>3768</v>
      </c>
      <c r="AB437" s="50">
        <v>2919504</v>
      </c>
      <c r="AH437" s="66" t="str">
        <f t="shared" si="65"/>
        <v>BALivramento de Nossa Senhora</v>
      </c>
      <c r="AI437" s="50">
        <v>2919504</v>
      </c>
    </row>
    <row r="438" spans="26:35">
      <c r="Z438" s="50" t="s">
        <v>41</v>
      </c>
      <c r="AA438" s="50" t="s">
        <v>3774</v>
      </c>
      <c r="AB438" s="50">
        <v>2919553</v>
      </c>
      <c r="AH438" s="66" t="str">
        <f t="shared" si="65"/>
        <v>BALuís Eduardo Magalhães</v>
      </c>
      <c r="AI438" s="50">
        <v>2919553</v>
      </c>
    </row>
    <row r="439" spans="26:35">
      <c r="Z439" s="50" t="s">
        <v>41</v>
      </c>
      <c r="AA439" s="50" t="s">
        <v>3781</v>
      </c>
      <c r="AB439" s="50">
        <v>2919603</v>
      </c>
      <c r="AH439" s="66" t="str">
        <f t="shared" si="65"/>
        <v>BAMacajuba</v>
      </c>
      <c r="AI439" s="50">
        <v>2919603</v>
      </c>
    </row>
    <row r="440" spans="26:35">
      <c r="Z440" s="50" t="s">
        <v>41</v>
      </c>
      <c r="AA440" s="50" t="s">
        <v>3788</v>
      </c>
      <c r="AB440" s="50">
        <v>2919702</v>
      </c>
      <c r="AH440" s="66" t="str">
        <f t="shared" si="65"/>
        <v>BAMacarani</v>
      </c>
      <c r="AI440" s="50">
        <v>2919702</v>
      </c>
    </row>
    <row r="441" spans="26:35">
      <c r="Z441" s="50" t="s">
        <v>41</v>
      </c>
      <c r="AA441" s="50" t="s">
        <v>3795</v>
      </c>
      <c r="AB441" s="50">
        <v>2919801</v>
      </c>
      <c r="AH441" s="66" t="str">
        <f t="shared" si="65"/>
        <v>BAMacaúbas</v>
      </c>
      <c r="AI441" s="50">
        <v>2919801</v>
      </c>
    </row>
    <row r="442" spans="26:35">
      <c r="Z442" s="50" t="s">
        <v>41</v>
      </c>
      <c r="AA442" s="50" t="s">
        <v>3802</v>
      </c>
      <c r="AB442" s="50">
        <v>2919900</v>
      </c>
      <c r="AH442" s="66" t="str">
        <f t="shared" si="65"/>
        <v>BAMacururé</v>
      </c>
      <c r="AI442" s="50">
        <v>2919900</v>
      </c>
    </row>
    <row r="443" spans="26:35">
      <c r="Z443" s="50" t="s">
        <v>41</v>
      </c>
      <c r="AA443" s="50" t="s">
        <v>3808</v>
      </c>
      <c r="AB443" s="50">
        <v>2919926</v>
      </c>
      <c r="AH443" s="66" t="str">
        <f t="shared" si="65"/>
        <v>BAMadre de Deus</v>
      </c>
      <c r="AI443" s="50">
        <v>2919926</v>
      </c>
    </row>
    <row r="444" spans="26:35">
      <c r="Z444" s="50" t="s">
        <v>41</v>
      </c>
      <c r="AA444" s="50" t="s">
        <v>3815</v>
      </c>
      <c r="AB444" s="50">
        <v>2919959</v>
      </c>
      <c r="AH444" s="66" t="str">
        <f t="shared" si="65"/>
        <v>BAMaetinga</v>
      </c>
      <c r="AI444" s="50">
        <v>2919959</v>
      </c>
    </row>
    <row r="445" spans="26:35">
      <c r="Z445" s="50" t="s">
        <v>41</v>
      </c>
      <c r="AA445" s="50" t="s">
        <v>3822</v>
      </c>
      <c r="AB445" s="50">
        <v>2920007</v>
      </c>
      <c r="AH445" s="66" t="str">
        <f t="shared" si="65"/>
        <v>BAMaiquinique</v>
      </c>
      <c r="AI445" s="50">
        <v>2920007</v>
      </c>
    </row>
    <row r="446" spans="26:35">
      <c r="Z446" s="50" t="s">
        <v>41</v>
      </c>
      <c r="AA446" s="50" t="s">
        <v>3829</v>
      </c>
      <c r="AB446" s="50">
        <v>2920106</v>
      </c>
      <c r="AH446" s="66" t="str">
        <f t="shared" si="65"/>
        <v>BAMairi</v>
      </c>
      <c r="AI446" s="50">
        <v>2920106</v>
      </c>
    </row>
    <row r="447" spans="26:35">
      <c r="Z447" s="50" t="s">
        <v>41</v>
      </c>
      <c r="AA447" s="50" t="s">
        <v>3835</v>
      </c>
      <c r="AB447" s="50">
        <v>2920205</v>
      </c>
      <c r="AH447" s="66" t="str">
        <f t="shared" si="65"/>
        <v>BAMalhada</v>
      </c>
      <c r="AI447" s="50">
        <v>2920205</v>
      </c>
    </row>
    <row r="448" spans="26:35">
      <c r="Z448" s="50" t="s">
        <v>41</v>
      </c>
      <c r="AA448" s="50" t="s">
        <v>3842</v>
      </c>
      <c r="AB448" s="50">
        <v>2920304</v>
      </c>
      <c r="AH448" s="66" t="str">
        <f t="shared" si="65"/>
        <v>BAMalhada de Pedras</v>
      </c>
      <c r="AI448" s="50">
        <v>2920304</v>
      </c>
    </row>
    <row r="449" spans="26:35">
      <c r="Z449" s="50" t="s">
        <v>41</v>
      </c>
      <c r="AA449" s="50" t="s">
        <v>3848</v>
      </c>
      <c r="AB449" s="50">
        <v>2920403</v>
      </c>
      <c r="AH449" s="66" t="str">
        <f t="shared" si="65"/>
        <v>BAManoel Vitorino</v>
      </c>
      <c r="AI449" s="50">
        <v>2920403</v>
      </c>
    </row>
    <row r="450" spans="26:35">
      <c r="Z450" s="50" t="s">
        <v>41</v>
      </c>
      <c r="AA450" s="50" t="s">
        <v>3855</v>
      </c>
      <c r="AB450" s="50">
        <v>2920452</v>
      </c>
      <c r="AH450" s="66" t="str">
        <f t="shared" si="65"/>
        <v>BAMansidão</v>
      </c>
      <c r="AI450" s="50">
        <v>2920452</v>
      </c>
    </row>
    <row r="451" spans="26:35">
      <c r="Z451" s="50" t="s">
        <v>41</v>
      </c>
      <c r="AA451" s="50" t="s">
        <v>3861</v>
      </c>
      <c r="AB451" s="50">
        <v>2920502</v>
      </c>
      <c r="AH451" s="66" t="str">
        <f t="shared" ref="AH451:AH514" si="66">CONCATENATE(Z451,AA451)</f>
        <v>BAMaracás</v>
      </c>
      <c r="AI451" s="50">
        <v>2920502</v>
      </c>
    </row>
    <row r="452" spans="26:35">
      <c r="Z452" s="50" t="s">
        <v>41</v>
      </c>
      <c r="AA452" s="50" t="s">
        <v>3867</v>
      </c>
      <c r="AB452" s="50">
        <v>2920601</v>
      </c>
      <c r="AH452" s="66" t="str">
        <f t="shared" si="66"/>
        <v>BAMaragogipe</v>
      </c>
      <c r="AI452" s="50">
        <v>2920601</v>
      </c>
    </row>
    <row r="453" spans="26:35">
      <c r="Z453" s="50" t="s">
        <v>41</v>
      </c>
      <c r="AA453" s="50" t="s">
        <v>3872</v>
      </c>
      <c r="AB453" s="50">
        <v>2920700</v>
      </c>
      <c r="AH453" s="66" t="str">
        <f t="shared" si="66"/>
        <v>BAMaraú</v>
      </c>
      <c r="AI453" s="50">
        <v>2920700</v>
      </c>
    </row>
    <row r="454" spans="26:35">
      <c r="Z454" s="50" t="s">
        <v>41</v>
      </c>
      <c r="AA454" s="50" t="s">
        <v>3877</v>
      </c>
      <c r="AB454" s="50">
        <v>2920809</v>
      </c>
      <c r="AH454" s="66" t="str">
        <f t="shared" si="66"/>
        <v>BAMarcionílio Souza</v>
      </c>
      <c r="AI454" s="50">
        <v>2920809</v>
      </c>
    </row>
    <row r="455" spans="26:35">
      <c r="Z455" s="50" t="s">
        <v>41</v>
      </c>
      <c r="AA455" s="50" t="s">
        <v>3883</v>
      </c>
      <c r="AB455" s="50">
        <v>2920908</v>
      </c>
      <c r="AH455" s="66" t="str">
        <f t="shared" si="66"/>
        <v>BAMascote</v>
      </c>
      <c r="AI455" s="50">
        <v>2920908</v>
      </c>
    </row>
    <row r="456" spans="26:35">
      <c r="Z456" s="50" t="s">
        <v>41</v>
      </c>
      <c r="AA456" s="50" t="s">
        <v>3889</v>
      </c>
      <c r="AB456" s="50">
        <v>2921005</v>
      </c>
      <c r="AH456" s="66" t="str">
        <f t="shared" si="66"/>
        <v>BAMata de São João</v>
      </c>
      <c r="AI456" s="50">
        <v>2921005</v>
      </c>
    </row>
    <row r="457" spans="26:35">
      <c r="Z457" s="50" t="s">
        <v>41</v>
      </c>
      <c r="AA457" s="50" t="s">
        <v>3895</v>
      </c>
      <c r="AB457" s="50">
        <v>2921054</v>
      </c>
      <c r="AH457" s="66" t="str">
        <f t="shared" si="66"/>
        <v>BAMatina</v>
      </c>
      <c r="AI457" s="50">
        <v>2921054</v>
      </c>
    </row>
    <row r="458" spans="26:35">
      <c r="Z458" s="50" t="s">
        <v>41</v>
      </c>
      <c r="AA458" s="50" t="s">
        <v>3901</v>
      </c>
      <c r="AB458" s="50">
        <v>2921104</v>
      </c>
      <c r="AH458" s="66" t="str">
        <f t="shared" si="66"/>
        <v>BAMedeiros Neto</v>
      </c>
      <c r="AI458" s="50">
        <v>2921104</v>
      </c>
    </row>
    <row r="459" spans="26:35">
      <c r="Z459" s="50" t="s">
        <v>41</v>
      </c>
      <c r="AA459" s="50" t="s">
        <v>3907</v>
      </c>
      <c r="AB459" s="50">
        <v>2921203</v>
      </c>
      <c r="AH459" s="66" t="str">
        <f t="shared" si="66"/>
        <v>BAMiguel Calmon</v>
      </c>
      <c r="AI459" s="50">
        <v>2921203</v>
      </c>
    </row>
    <row r="460" spans="26:35">
      <c r="Z460" s="50" t="s">
        <v>41</v>
      </c>
      <c r="AA460" s="50" t="s">
        <v>2359</v>
      </c>
      <c r="AB460" s="50">
        <v>2921302</v>
      </c>
      <c r="AH460" s="66" t="str">
        <f t="shared" si="66"/>
        <v>BAMilagres</v>
      </c>
      <c r="AI460" s="50">
        <v>2921302</v>
      </c>
    </row>
    <row r="461" spans="26:35">
      <c r="Z461" s="50" t="s">
        <v>41</v>
      </c>
      <c r="AA461" s="50" t="s">
        <v>3918</v>
      </c>
      <c r="AB461" s="50">
        <v>2921401</v>
      </c>
      <c r="AH461" s="66" t="str">
        <f t="shared" si="66"/>
        <v>BAMirangaba</v>
      </c>
      <c r="AI461" s="50">
        <v>2921401</v>
      </c>
    </row>
    <row r="462" spans="26:35">
      <c r="Z462" s="50" t="s">
        <v>41</v>
      </c>
      <c r="AA462" s="50" t="s">
        <v>3924</v>
      </c>
      <c r="AB462" s="50">
        <v>2921450</v>
      </c>
      <c r="AH462" s="66" t="str">
        <f t="shared" si="66"/>
        <v>BAMirante</v>
      </c>
      <c r="AI462" s="50">
        <v>2921450</v>
      </c>
    </row>
    <row r="463" spans="26:35">
      <c r="Z463" s="50" t="s">
        <v>41</v>
      </c>
      <c r="AA463" s="50" t="s">
        <v>3930</v>
      </c>
      <c r="AB463" s="50">
        <v>2921500</v>
      </c>
      <c r="AH463" s="66" t="str">
        <f t="shared" si="66"/>
        <v>BAMonte Santo</v>
      </c>
      <c r="AI463" s="50">
        <v>2921500</v>
      </c>
    </row>
    <row r="464" spans="26:35">
      <c r="Z464" s="50" t="s">
        <v>41</v>
      </c>
      <c r="AA464" s="50" t="s">
        <v>3936</v>
      </c>
      <c r="AB464" s="50">
        <v>2921609</v>
      </c>
      <c r="AH464" s="66" t="str">
        <f t="shared" si="66"/>
        <v>BAMorpará</v>
      </c>
      <c r="AI464" s="50">
        <v>2921609</v>
      </c>
    </row>
    <row r="465" spans="26:35">
      <c r="Z465" s="50" t="s">
        <v>41</v>
      </c>
      <c r="AA465" s="50" t="s">
        <v>3942</v>
      </c>
      <c r="AB465" s="50">
        <v>2921708</v>
      </c>
      <c r="AH465" s="66" t="str">
        <f t="shared" si="66"/>
        <v>BAMorro do Chapéu</v>
      </c>
      <c r="AI465" s="50">
        <v>2921708</v>
      </c>
    </row>
    <row r="466" spans="26:35">
      <c r="Z466" s="50" t="s">
        <v>41</v>
      </c>
      <c r="AA466" s="50" t="s">
        <v>3948</v>
      </c>
      <c r="AB466" s="50">
        <v>2921807</v>
      </c>
      <c r="AH466" s="66" t="str">
        <f t="shared" si="66"/>
        <v>BAMortugaba</v>
      </c>
      <c r="AI466" s="50">
        <v>2921807</v>
      </c>
    </row>
    <row r="467" spans="26:35">
      <c r="Z467" s="50" t="s">
        <v>41</v>
      </c>
      <c r="AA467" s="50" t="s">
        <v>3954</v>
      </c>
      <c r="AB467" s="50">
        <v>2921906</v>
      </c>
      <c r="AH467" s="66" t="str">
        <f t="shared" si="66"/>
        <v>BAMucugê</v>
      </c>
      <c r="AI467" s="50">
        <v>2921906</v>
      </c>
    </row>
    <row r="468" spans="26:35">
      <c r="Z468" s="50" t="s">
        <v>41</v>
      </c>
      <c r="AA468" s="50" t="s">
        <v>3959</v>
      </c>
      <c r="AB468" s="50">
        <v>2922003</v>
      </c>
      <c r="AH468" s="66" t="str">
        <f t="shared" si="66"/>
        <v>BAMucuri</v>
      </c>
      <c r="AI468" s="50">
        <v>2922003</v>
      </c>
    </row>
    <row r="469" spans="26:35">
      <c r="Z469" s="50" t="s">
        <v>41</v>
      </c>
      <c r="AA469" s="50" t="s">
        <v>3965</v>
      </c>
      <c r="AB469" s="50">
        <v>2922052</v>
      </c>
      <c r="AH469" s="66" t="str">
        <f t="shared" si="66"/>
        <v>BAMulungu do Morro</v>
      </c>
      <c r="AI469" s="50">
        <v>2922052</v>
      </c>
    </row>
    <row r="470" spans="26:35">
      <c r="Z470" s="50" t="s">
        <v>41</v>
      </c>
      <c r="AA470" s="50" t="s">
        <v>1280</v>
      </c>
      <c r="AB470" s="50">
        <v>2922102</v>
      </c>
      <c r="AH470" s="66" t="str">
        <f t="shared" si="66"/>
        <v>BAMundo Novo</v>
      </c>
      <c r="AI470" s="50">
        <v>2922102</v>
      </c>
    </row>
    <row r="471" spans="26:35">
      <c r="Z471" s="50" t="s">
        <v>41</v>
      </c>
      <c r="AA471" s="50" t="s">
        <v>3975</v>
      </c>
      <c r="AB471" s="50">
        <v>2922201</v>
      </c>
      <c r="AH471" s="66" t="str">
        <f t="shared" si="66"/>
        <v>BAMuniz Ferreira</v>
      </c>
      <c r="AI471" s="50">
        <v>2922201</v>
      </c>
    </row>
    <row r="472" spans="26:35">
      <c r="Z472" s="50" t="s">
        <v>41</v>
      </c>
      <c r="AA472" s="50" t="s">
        <v>3981</v>
      </c>
      <c r="AB472" s="50">
        <v>2922250</v>
      </c>
      <c r="AH472" s="66" t="str">
        <f t="shared" si="66"/>
        <v>BAMuquém de São Francisco</v>
      </c>
      <c r="AI472" s="50">
        <v>2922250</v>
      </c>
    </row>
    <row r="473" spans="26:35">
      <c r="Z473" s="50" t="s">
        <v>41</v>
      </c>
      <c r="AA473" s="50" t="s">
        <v>3987</v>
      </c>
      <c r="AB473" s="50">
        <v>2922300</v>
      </c>
      <c r="AH473" s="66" t="str">
        <f t="shared" si="66"/>
        <v>BAMuritiba</v>
      </c>
      <c r="AI473" s="50">
        <v>2922300</v>
      </c>
    </row>
    <row r="474" spans="26:35">
      <c r="Z474" s="50" t="s">
        <v>41</v>
      </c>
      <c r="AA474" s="50" t="s">
        <v>3992</v>
      </c>
      <c r="AB474" s="50">
        <v>2922409</v>
      </c>
      <c r="AH474" s="66" t="str">
        <f t="shared" si="66"/>
        <v>BAMutuípe</v>
      </c>
      <c r="AI474" s="50">
        <v>2922409</v>
      </c>
    </row>
    <row r="475" spans="26:35">
      <c r="Z475" s="50" t="s">
        <v>41</v>
      </c>
      <c r="AA475" s="50" t="s">
        <v>1900</v>
      </c>
      <c r="AB475" s="50">
        <v>2922508</v>
      </c>
      <c r="AH475" s="66" t="str">
        <f t="shared" si="66"/>
        <v>BANazaré</v>
      </c>
      <c r="AI475" s="50">
        <v>2922508</v>
      </c>
    </row>
    <row r="476" spans="26:35">
      <c r="Z476" s="50" t="s">
        <v>41</v>
      </c>
      <c r="AA476" s="50" t="s">
        <v>4003</v>
      </c>
      <c r="AB476" s="50">
        <v>2922607</v>
      </c>
      <c r="AH476" s="66" t="str">
        <f t="shared" si="66"/>
        <v>BANilo Peçanha</v>
      </c>
      <c r="AI476" s="50">
        <v>2922607</v>
      </c>
    </row>
    <row r="477" spans="26:35">
      <c r="Z477" s="50" t="s">
        <v>41</v>
      </c>
      <c r="AA477" s="50" t="s">
        <v>4009</v>
      </c>
      <c r="AB477" s="50">
        <v>2922656</v>
      </c>
      <c r="AH477" s="66" t="str">
        <f t="shared" si="66"/>
        <v>BANordestina</v>
      </c>
      <c r="AI477" s="50">
        <v>2922656</v>
      </c>
    </row>
    <row r="478" spans="26:35">
      <c r="Z478" s="50" t="s">
        <v>41</v>
      </c>
      <c r="AA478" s="50" t="s">
        <v>4015</v>
      </c>
      <c r="AB478" s="50">
        <v>2922706</v>
      </c>
      <c r="AH478" s="66" t="str">
        <f t="shared" si="66"/>
        <v>BANova Canaã</v>
      </c>
      <c r="AI478" s="50">
        <v>2922706</v>
      </c>
    </row>
    <row r="479" spans="26:35">
      <c r="Z479" s="50" t="s">
        <v>41</v>
      </c>
      <c r="AA479" s="50" t="s">
        <v>3784</v>
      </c>
      <c r="AB479" s="50">
        <v>2922730</v>
      </c>
      <c r="AH479" s="66" t="str">
        <f t="shared" si="66"/>
        <v>BANova Fátima</v>
      </c>
      <c r="AI479" s="50">
        <v>2922730</v>
      </c>
    </row>
    <row r="480" spans="26:35">
      <c r="Z480" s="50" t="s">
        <v>41</v>
      </c>
      <c r="AA480" s="50" t="s">
        <v>4026</v>
      </c>
      <c r="AB480" s="50">
        <v>2922755</v>
      </c>
      <c r="AH480" s="66" t="str">
        <f t="shared" si="66"/>
        <v>BANova Ibiá</v>
      </c>
      <c r="AI480" s="50">
        <v>2922755</v>
      </c>
    </row>
    <row r="481" spans="26:35">
      <c r="Z481" s="50" t="s">
        <v>41</v>
      </c>
      <c r="AA481" s="50" t="s">
        <v>4032</v>
      </c>
      <c r="AB481" s="50">
        <v>2922805</v>
      </c>
      <c r="AH481" s="66" t="str">
        <f t="shared" si="66"/>
        <v>BANova Itarana</v>
      </c>
      <c r="AI481" s="50">
        <v>2922805</v>
      </c>
    </row>
    <row r="482" spans="26:35">
      <c r="Z482" s="50" t="s">
        <v>41</v>
      </c>
      <c r="AA482" s="50" t="s">
        <v>4037</v>
      </c>
      <c r="AB482" s="50">
        <v>2922854</v>
      </c>
      <c r="AH482" s="66" t="str">
        <f t="shared" si="66"/>
        <v>BANova Redenção</v>
      </c>
      <c r="AI482" s="50">
        <v>2922854</v>
      </c>
    </row>
    <row r="483" spans="26:35">
      <c r="Z483" s="50" t="s">
        <v>41</v>
      </c>
      <c r="AA483" s="50" t="s">
        <v>4043</v>
      </c>
      <c r="AB483" s="50">
        <v>2922904</v>
      </c>
      <c r="AH483" s="66" t="str">
        <f t="shared" si="66"/>
        <v>BANova Soure</v>
      </c>
      <c r="AI483" s="50">
        <v>2922904</v>
      </c>
    </row>
    <row r="484" spans="26:35">
      <c r="Z484" s="50" t="s">
        <v>41</v>
      </c>
      <c r="AA484" s="50" t="s">
        <v>4049</v>
      </c>
      <c r="AB484" s="50">
        <v>2923001</v>
      </c>
      <c r="AH484" s="66" t="str">
        <f t="shared" si="66"/>
        <v>BANova Viçosa</v>
      </c>
      <c r="AI484" s="50">
        <v>2923001</v>
      </c>
    </row>
    <row r="485" spans="26:35">
      <c r="Z485" s="50" t="s">
        <v>41</v>
      </c>
      <c r="AA485" s="50" t="s">
        <v>3243</v>
      </c>
      <c r="AB485" s="50">
        <v>2923035</v>
      </c>
      <c r="AH485" s="66" t="str">
        <f t="shared" si="66"/>
        <v>BANovo Horizonte</v>
      </c>
      <c r="AI485" s="50">
        <v>2923035</v>
      </c>
    </row>
    <row r="486" spans="26:35">
      <c r="Z486" s="50" t="s">
        <v>41</v>
      </c>
      <c r="AA486" s="50" t="s">
        <v>4060</v>
      </c>
      <c r="AB486" s="50">
        <v>2923050</v>
      </c>
      <c r="AH486" s="66" t="str">
        <f t="shared" si="66"/>
        <v>BANovo Triunfo</v>
      </c>
      <c r="AI486" s="50">
        <v>2923050</v>
      </c>
    </row>
    <row r="487" spans="26:35">
      <c r="Z487" s="50" t="s">
        <v>41</v>
      </c>
      <c r="AA487" s="50" t="s">
        <v>4066</v>
      </c>
      <c r="AB487" s="50">
        <v>2923100</v>
      </c>
      <c r="AH487" s="66" t="str">
        <f t="shared" si="66"/>
        <v>BAOlindina</v>
      </c>
      <c r="AI487" s="50">
        <v>2923100</v>
      </c>
    </row>
    <row r="488" spans="26:35">
      <c r="Z488" s="50" t="s">
        <v>41</v>
      </c>
      <c r="AA488" s="50" t="s">
        <v>4072</v>
      </c>
      <c r="AB488" s="50">
        <v>2923209</v>
      </c>
      <c r="AH488" s="66" t="str">
        <f t="shared" si="66"/>
        <v>BAOliveira dos Brejinhos</v>
      </c>
      <c r="AI488" s="50">
        <v>2923209</v>
      </c>
    </row>
    <row r="489" spans="26:35">
      <c r="Z489" s="50" t="s">
        <v>41</v>
      </c>
      <c r="AA489" s="50" t="s">
        <v>4077</v>
      </c>
      <c r="AB489" s="50">
        <v>2923308</v>
      </c>
      <c r="AH489" s="66" t="str">
        <f t="shared" si="66"/>
        <v>BAOuriçangas</v>
      </c>
      <c r="AI489" s="50">
        <v>2923308</v>
      </c>
    </row>
    <row r="490" spans="26:35">
      <c r="Z490" s="50" t="s">
        <v>41</v>
      </c>
      <c r="AA490" s="50" t="s">
        <v>4083</v>
      </c>
      <c r="AB490" s="50">
        <v>2923357</v>
      </c>
      <c r="AH490" s="66" t="str">
        <f t="shared" si="66"/>
        <v>BAOurolândia</v>
      </c>
      <c r="AI490" s="50">
        <v>2923357</v>
      </c>
    </row>
    <row r="491" spans="26:35">
      <c r="Z491" s="50" t="s">
        <v>41</v>
      </c>
      <c r="AA491" s="50" t="s">
        <v>4088</v>
      </c>
      <c r="AB491" s="50">
        <v>2923407</v>
      </c>
      <c r="AH491" s="66" t="str">
        <f t="shared" si="66"/>
        <v>BAPalmas de Monte Alto</v>
      </c>
      <c r="AI491" s="50">
        <v>2923407</v>
      </c>
    </row>
    <row r="492" spans="26:35">
      <c r="Z492" s="50" t="s">
        <v>41</v>
      </c>
      <c r="AA492" s="50" t="s">
        <v>4094</v>
      </c>
      <c r="AB492" s="50">
        <v>2923506</v>
      </c>
      <c r="AH492" s="66" t="str">
        <f t="shared" si="66"/>
        <v>BAPalmeiras</v>
      </c>
      <c r="AI492" s="50">
        <v>2923506</v>
      </c>
    </row>
    <row r="493" spans="26:35">
      <c r="Z493" s="50" t="s">
        <v>41</v>
      </c>
      <c r="AA493" s="50" t="s">
        <v>4100</v>
      </c>
      <c r="AB493" s="50">
        <v>2923605</v>
      </c>
      <c r="AH493" s="66" t="str">
        <f t="shared" si="66"/>
        <v>BAParamirim</v>
      </c>
      <c r="AI493" s="50">
        <v>2923605</v>
      </c>
    </row>
    <row r="494" spans="26:35">
      <c r="Z494" s="50" t="s">
        <v>41</v>
      </c>
      <c r="AA494" s="50" t="s">
        <v>4106</v>
      </c>
      <c r="AB494" s="50">
        <v>2923704</v>
      </c>
      <c r="AH494" s="66" t="str">
        <f t="shared" si="66"/>
        <v>BAParatinga</v>
      </c>
      <c r="AI494" s="50">
        <v>2923704</v>
      </c>
    </row>
    <row r="495" spans="26:35">
      <c r="Z495" s="50" t="s">
        <v>41</v>
      </c>
      <c r="AA495" s="50" t="s">
        <v>4112</v>
      </c>
      <c r="AB495" s="50">
        <v>2923803</v>
      </c>
      <c r="AH495" s="66" t="str">
        <f t="shared" si="66"/>
        <v>BAParipiranga</v>
      </c>
      <c r="AI495" s="50">
        <v>2923803</v>
      </c>
    </row>
    <row r="496" spans="26:35">
      <c r="Z496" s="50" t="s">
        <v>41</v>
      </c>
      <c r="AA496" s="50" t="s">
        <v>4117</v>
      </c>
      <c r="AB496" s="50">
        <v>2923902</v>
      </c>
      <c r="AH496" s="66" t="str">
        <f t="shared" si="66"/>
        <v>BAPau Brasil</v>
      </c>
      <c r="AI496" s="50">
        <v>2923902</v>
      </c>
    </row>
    <row r="497" spans="26:35">
      <c r="Z497" s="50" t="s">
        <v>41</v>
      </c>
      <c r="AA497" s="50" t="s">
        <v>4123</v>
      </c>
      <c r="AB497" s="50">
        <v>2924009</v>
      </c>
      <c r="AH497" s="66" t="str">
        <f t="shared" si="66"/>
        <v>BAPaulo Afonso</v>
      </c>
      <c r="AI497" s="50">
        <v>2924009</v>
      </c>
    </row>
    <row r="498" spans="26:35">
      <c r="Z498" s="50" t="s">
        <v>41</v>
      </c>
      <c r="AA498" s="50" t="s">
        <v>4129</v>
      </c>
      <c r="AB498" s="50">
        <v>2924058</v>
      </c>
      <c r="AH498" s="66" t="str">
        <f t="shared" si="66"/>
        <v>BAPé de Serra</v>
      </c>
      <c r="AI498" s="50">
        <v>2924058</v>
      </c>
    </row>
    <row r="499" spans="26:35">
      <c r="Z499" s="50" t="s">
        <v>41</v>
      </c>
      <c r="AA499" s="50" t="s">
        <v>4135</v>
      </c>
      <c r="AB499" s="50">
        <v>2924108</v>
      </c>
      <c r="AH499" s="66" t="str">
        <f t="shared" si="66"/>
        <v>BAPedrão</v>
      </c>
      <c r="AI499" s="50">
        <v>2924108</v>
      </c>
    </row>
    <row r="500" spans="26:35">
      <c r="Z500" s="50" t="s">
        <v>41</v>
      </c>
      <c r="AA500" s="50" t="s">
        <v>4140</v>
      </c>
      <c r="AB500" s="50">
        <v>2924207</v>
      </c>
      <c r="AH500" s="66" t="str">
        <f t="shared" si="66"/>
        <v>BAPedro Alexandre</v>
      </c>
      <c r="AI500" s="50">
        <v>2924207</v>
      </c>
    </row>
    <row r="501" spans="26:35">
      <c r="Z501" s="50" t="s">
        <v>41</v>
      </c>
      <c r="AA501" s="50" t="s">
        <v>4145</v>
      </c>
      <c r="AB501" s="50">
        <v>2924306</v>
      </c>
      <c r="AH501" s="66" t="str">
        <f t="shared" si="66"/>
        <v>BAPiatã</v>
      </c>
      <c r="AI501" s="50">
        <v>2924306</v>
      </c>
    </row>
    <row r="502" spans="26:35">
      <c r="Z502" s="50" t="s">
        <v>41</v>
      </c>
      <c r="AA502" s="50" t="s">
        <v>4150</v>
      </c>
      <c r="AB502" s="50">
        <v>2924405</v>
      </c>
      <c r="AH502" s="66" t="str">
        <f t="shared" si="66"/>
        <v>BAPilão Arcado</v>
      </c>
      <c r="AI502" s="50">
        <v>2924405</v>
      </c>
    </row>
    <row r="503" spans="26:35">
      <c r="Z503" s="50" t="s">
        <v>41</v>
      </c>
      <c r="AA503" s="50" t="s">
        <v>4155</v>
      </c>
      <c r="AB503" s="50">
        <v>2924504</v>
      </c>
      <c r="AH503" s="66" t="str">
        <f t="shared" si="66"/>
        <v>BAPindaí</v>
      </c>
      <c r="AI503" s="50">
        <v>2924504</v>
      </c>
    </row>
    <row r="504" spans="26:35">
      <c r="Z504" s="50" t="s">
        <v>41</v>
      </c>
      <c r="AA504" s="50" t="s">
        <v>4160</v>
      </c>
      <c r="AB504" s="50">
        <v>2924603</v>
      </c>
      <c r="AH504" s="66" t="str">
        <f t="shared" si="66"/>
        <v>BAPindobaçu</v>
      </c>
      <c r="AI504" s="50">
        <v>2924603</v>
      </c>
    </row>
    <row r="505" spans="26:35">
      <c r="Z505" s="50" t="s">
        <v>41</v>
      </c>
      <c r="AA505" s="50" t="s">
        <v>4165</v>
      </c>
      <c r="AB505" s="50">
        <v>2924652</v>
      </c>
      <c r="AH505" s="66" t="str">
        <f t="shared" si="66"/>
        <v>BAPintadas</v>
      </c>
      <c r="AI505" s="50">
        <v>2924652</v>
      </c>
    </row>
    <row r="506" spans="26:35">
      <c r="Z506" s="50" t="s">
        <v>41</v>
      </c>
      <c r="AA506" s="50" t="s">
        <v>4170</v>
      </c>
      <c r="AB506" s="50">
        <v>2924678</v>
      </c>
      <c r="AH506" s="66" t="str">
        <f t="shared" si="66"/>
        <v>BAPiraí do Norte</v>
      </c>
      <c r="AI506" s="50">
        <v>2924678</v>
      </c>
    </row>
    <row r="507" spans="26:35">
      <c r="Z507" s="50" t="s">
        <v>41</v>
      </c>
      <c r="AA507" s="50" t="s">
        <v>4175</v>
      </c>
      <c r="AB507" s="50">
        <v>2924702</v>
      </c>
      <c r="AH507" s="66" t="str">
        <f t="shared" si="66"/>
        <v>BAPiripá</v>
      </c>
      <c r="AI507" s="50">
        <v>2924702</v>
      </c>
    </row>
    <row r="508" spans="26:35">
      <c r="Z508" s="50" t="s">
        <v>41</v>
      </c>
      <c r="AA508" s="50" t="s">
        <v>4180</v>
      </c>
      <c r="AB508" s="50">
        <v>2924801</v>
      </c>
      <c r="AH508" s="66" t="str">
        <f t="shared" si="66"/>
        <v>BAPiritiba</v>
      </c>
      <c r="AI508" s="50">
        <v>2924801</v>
      </c>
    </row>
    <row r="509" spans="26:35">
      <c r="Z509" s="50" t="s">
        <v>41</v>
      </c>
      <c r="AA509" s="50" t="s">
        <v>4185</v>
      </c>
      <c r="AB509" s="50">
        <v>2924900</v>
      </c>
      <c r="AH509" s="66" t="str">
        <f t="shared" si="66"/>
        <v>BAPlanaltino</v>
      </c>
      <c r="AI509" s="50">
        <v>2924900</v>
      </c>
    </row>
    <row r="510" spans="26:35">
      <c r="Z510" s="50" t="s">
        <v>41</v>
      </c>
      <c r="AA510" s="50" t="s">
        <v>4022</v>
      </c>
      <c r="AB510" s="50">
        <v>2925006</v>
      </c>
      <c r="AH510" s="66" t="str">
        <f t="shared" si="66"/>
        <v>BAPlanalto</v>
      </c>
      <c r="AI510" s="50">
        <v>2925006</v>
      </c>
    </row>
    <row r="511" spans="26:35">
      <c r="Z511" s="50" t="s">
        <v>41</v>
      </c>
      <c r="AA511" s="50" t="s">
        <v>4194</v>
      </c>
      <c r="AB511" s="50">
        <v>2925105</v>
      </c>
      <c r="AH511" s="66" t="str">
        <f t="shared" si="66"/>
        <v>BAPoções</v>
      </c>
      <c r="AI511" s="50">
        <v>2925105</v>
      </c>
    </row>
    <row r="512" spans="26:35">
      <c r="Z512" s="50" t="s">
        <v>41</v>
      </c>
      <c r="AA512" s="50" t="s">
        <v>4199</v>
      </c>
      <c r="AB512" s="50">
        <v>2925204</v>
      </c>
      <c r="AH512" s="66" t="str">
        <f t="shared" si="66"/>
        <v>BAPojuca</v>
      </c>
      <c r="AI512" s="50">
        <v>2925204</v>
      </c>
    </row>
    <row r="513" spans="26:35">
      <c r="Z513" s="50" t="s">
        <v>41</v>
      </c>
      <c r="AA513" s="50" t="s">
        <v>4204</v>
      </c>
      <c r="AB513" s="50">
        <v>2925253</v>
      </c>
      <c r="AH513" s="66" t="str">
        <f t="shared" si="66"/>
        <v>BAPonto Novo</v>
      </c>
      <c r="AI513" s="50">
        <v>2925253</v>
      </c>
    </row>
    <row r="514" spans="26:35">
      <c r="Z514" s="50" t="s">
        <v>41</v>
      </c>
      <c r="AA514" s="50" t="s">
        <v>4209</v>
      </c>
      <c r="AB514" s="50">
        <v>2925303</v>
      </c>
      <c r="AH514" s="66" t="str">
        <f t="shared" si="66"/>
        <v>BAPorto Seguro</v>
      </c>
      <c r="AI514" s="50">
        <v>2925303</v>
      </c>
    </row>
    <row r="515" spans="26:35">
      <c r="Z515" s="50" t="s">
        <v>41</v>
      </c>
      <c r="AA515" s="50" t="s">
        <v>4214</v>
      </c>
      <c r="AB515" s="50">
        <v>2925402</v>
      </c>
      <c r="AH515" s="66" t="str">
        <f t="shared" ref="AH515:AH578" si="67">CONCATENATE(Z515,AA515)</f>
        <v>BAPotiraguá</v>
      </c>
      <c r="AI515" s="50">
        <v>2925402</v>
      </c>
    </row>
    <row r="516" spans="26:35">
      <c r="Z516" s="50" t="s">
        <v>41</v>
      </c>
      <c r="AA516" s="50" t="s">
        <v>4218</v>
      </c>
      <c r="AB516" s="50">
        <v>2925501</v>
      </c>
      <c r="AH516" s="66" t="str">
        <f t="shared" si="67"/>
        <v>BAPrado</v>
      </c>
      <c r="AI516" s="50">
        <v>2925501</v>
      </c>
    </row>
    <row r="517" spans="26:35">
      <c r="Z517" s="50" t="s">
        <v>41</v>
      </c>
      <c r="AA517" s="50" t="s">
        <v>2927</v>
      </c>
      <c r="AB517" s="50">
        <v>2925600</v>
      </c>
      <c r="AH517" s="66" t="str">
        <f t="shared" si="67"/>
        <v>BAPresidente Dutra</v>
      </c>
      <c r="AI517" s="50">
        <v>2925600</v>
      </c>
    </row>
    <row r="518" spans="26:35">
      <c r="Z518" s="50" t="s">
        <v>41</v>
      </c>
      <c r="AA518" s="50" t="s">
        <v>4227</v>
      </c>
      <c r="AB518" s="50">
        <v>2925709</v>
      </c>
      <c r="AH518" s="66" t="str">
        <f t="shared" si="67"/>
        <v>BAPresidente Jânio Quadros</v>
      </c>
      <c r="AI518" s="50">
        <v>2925709</v>
      </c>
    </row>
    <row r="519" spans="26:35">
      <c r="Z519" s="50" t="s">
        <v>41</v>
      </c>
      <c r="AA519" s="50" t="s">
        <v>4232</v>
      </c>
      <c r="AB519" s="50">
        <v>2925758</v>
      </c>
      <c r="AH519" s="66" t="str">
        <f t="shared" si="67"/>
        <v>BAPresidente Tancredo Neves</v>
      </c>
      <c r="AI519" s="50">
        <v>2925758</v>
      </c>
    </row>
    <row r="520" spans="26:35">
      <c r="Z520" s="50" t="s">
        <v>41</v>
      </c>
      <c r="AA520" s="50" t="s">
        <v>2989</v>
      </c>
      <c r="AB520" s="50">
        <v>2925808</v>
      </c>
      <c r="AH520" s="66" t="str">
        <f t="shared" si="67"/>
        <v>BAQueimadas</v>
      </c>
      <c r="AI520" s="50">
        <v>2925808</v>
      </c>
    </row>
    <row r="521" spans="26:35">
      <c r="Z521" s="50" t="s">
        <v>41</v>
      </c>
      <c r="AA521" s="50" t="s">
        <v>4241</v>
      </c>
      <c r="AB521" s="50">
        <v>2925907</v>
      </c>
      <c r="AH521" s="66" t="str">
        <f t="shared" si="67"/>
        <v>BAQuijingue</v>
      </c>
      <c r="AI521" s="50">
        <v>2925907</v>
      </c>
    </row>
    <row r="522" spans="26:35">
      <c r="Z522" s="50" t="s">
        <v>41</v>
      </c>
      <c r="AA522" s="50" t="s">
        <v>4246</v>
      </c>
      <c r="AB522" s="50">
        <v>2925931</v>
      </c>
      <c r="AH522" s="66" t="str">
        <f t="shared" si="67"/>
        <v>BAQuixabeira</v>
      </c>
      <c r="AI522" s="50">
        <v>2925931</v>
      </c>
    </row>
    <row r="523" spans="26:35">
      <c r="Z523" s="50" t="s">
        <v>41</v>
      </c>
      <c r="AA523" s="50" t="s">
        <v>4251</v>
      </c>
      <c r="AB523" s="50">
        <v>2925956</v>
      </c>
      <c r="AH523" s="66" t="str">
        <f t="shared" si="67"/>
        <v>BARafael Jambeiro</v>
      </c>
      <c r="AI523" s="50">
        <v>2925956</v>
      </c>
    </row>
    <row r="524" spans="26:35">
      <c r="Z524" s="50" t="s">
        <v>41</v>
      </c>
      <c r="AA524" s="50" t="s">
        <v>4255</v>
      </c>
      <c r="AB524" s="50">
        <v>2926004</v>
      </c>
      <c r="AH524" s="66" t="str">
        <f t="shared" si="67"/>
        <v>BARemanso</v>
      </c>
      <c r="AI524" s="50">
        <v>2926004</v>
      </c>
    </row>
    <row r="525" spans="26:35">
      <c r="Z525" s="50" t="s">
        <v>41</v>
      </c>
      <c r="AA525" s="50" t="s">
        <v>4259</v>
      </c>
      <c r="AB525" s="50">
        <v>2926103</v>
      </c>
      <c r="AH525" s="66" t="str">
        <f t="shared" si="67"/>
        <v>BARetirolândia</v>
      </c>
      <c r="AI525" s="50">
        <v>2926103</v>
      </c>
    </row>
    <row r="526" spans="26:35">
      <c r="Z526" s="50" t="s">
        <v>41</v>
      </c>
      <c r="AA526" s="50" t="s">
        <v>4264</v>
      </c>
      <c r="AB526" s="50">
        <v>2926202</v>
      </c>
      <c r="AH526" s="66" t="str">
        <f t="shared" si="67"/>
        <v>BARiachão das Neves</v>
      </c>
      <c r="AI526" s="50">
        <v>2926202</v>
      </c>
    </row>
    <row r="527" spans="26:35">
      <c r="Z527" s="50" t="s">
        <v>41</v>
      </c>
      <c r="AA527" s="50" t="s">
        <v>4269</v>
      </c>
      <c r="AB527" s="50">
        <v>2926301</v>
      </c>
      <c r="AH527" s="66" t="str">
        <f t="shared" si="67"/>
        <v>BARiachão do Jacuípe</v>
      </c>
      <c r="AI527" s="50">
        <v>2926301</v>
      </c>
    </row>
    <row r="528" spans="26:35">
      <c r="Z528" s="50" t="s">
        <v>41</v>
      </c>
      <c r="AA528" s="50" t="s">
        <v>2446</v>
      </c>
      <c r="AB528" s="50">
        <v>2926400</v>
      </c>
      <c r="AH528" s="66" t="str">
        <f t="shared" si="67"/>
        <v>BARiacho de Santana</v>
      </c>
      <c r="AI528" s="50">
        <v>2926400</v>
      </c>
    </row>
    <row r="529" spans="26:35">
      <c r="Z529" s="50" t="s">
        <v>41</v>
      </c>
      <c r="AA529" s="50" t="s">
        <v>4277</v>
      </c>
      <c r="AB529" s="50">
        <v>2926509</v>
      </c>
      <c r="AH529" s="66" t="str">
        <f t="shared" si="67"/>
        <v>BARibeira do Amparo</v>
      </c>
      <c r="AI529" s="50">
        <v>2926509</v>
      </c>
    </row>
    <row r="530" spans="26:35">
      <c r="Z530" s="50" t="s">
        <v>41</v>
      </c>
      <c r="AA530" s="50" t="s">
        <v>4281</v>
      </c>
      <c r="AB530" s="50">
        <v>2926608</v>
      </c>
      <c r="AH530" s="66" t="str">
        <f t="shared" si="67"/>
        <v>BARibeira do Pombal</v>
      </c>
      <c r="AI530" s="50">
        <v>2926608</v>
      </c>
    </row>
    <row r="531" spans="26:35">
      <c r="Z531" s="50" t="s">
        <v>41</v>
      </c>
      <c r="AA531" s="50" t="s">
        <v>4286</v>
      </c>
      <c r="AB531" s="50">
        <v>2926657</v>
      </c>
      <c r="AH531" s="66" t="str">
        <f t="shared" si="67"/>
        <v>BARibeirão do Largo</v>
      </c>
      <c r="AI531" s="50">
        <v>2926657</v>
      </c>
    </row>
    <row r="532" spans="26:35">
      <c r="Z532" s="50" t="s">
        <v>41</v>
      </c>
      <c r="AA532" s="50" t="s">
        <v>4291</v>
      </c>
      <c r="AB532" s="50">
        <v>2926707</v>
      </c>
      <c r="AH532" s="66" t="str">
        <f t="shared" si="67"/>
        <v>BARio de Contas</v>
      </c>
      <c r="AI532" s="50">
        <v>2926707</v>
      </c>
    </row>
    <row r="533" spans="26:35">
      <c r="Z533" s="50" t="s">
        <v>41</v>
      </c>
      <c r="AA533" s="50" t="s">
        <v>4296</v>
      </c>
      <c r="AB533" s="50">
        <v>2926806</v>
      </c>
      <c r="AH533" s="66" t="str">
        <f t="shared" si="67"/>
        <v>BARio do Antônio</v>
      </c>
      <c r="AI533" s="50">
        <v>2926806</v>
      </c>
    </row>
    <row r="534" spans="26:35">
      <c r="Z534" s="50" t="s">
        <v>41</v>
      </c>
      <c r="AA534" s="50" t="s">
        <v>4301</v>
      </c>
      <c r="AB534" s="50">
        <v>2926905</v>
      </c>
      <c r="AH534" s="66" t="str">
        <f t="shared" si="67"/>
        <v>BARio do Pires</v>
      </c>
      <c r="AI534" s="50">
        <v>2926905</v>
      </c>
    </row>
    <row r="535" spans="26:35">
      <c r="Z535" s="50" t="s">
        <v>41</v>
      </c>
      <c r="AA535" s="50" t="s">
        <v>4306</v>
      </c>
      <c r="AB535" s="50">
        <v>2927002</v>
      </c>
      <c r="AH535" s="66" t="str">
        <f t="shared" si="67"/>
        <v>BARio Real</v>
      </c>
      <c r="AI535" s="50">
        <v>2927002</v>
      </c>
    </row>
    <row r="536" spans="26:35">
      <c r="Z536" s="50" t="s">
        <v>41</v>
      </c>
      <c r="AA536" s="50" t="s">
        <v>4311</v>
      </c>
      <c r="AB536" s="50">
        <v>2927101</v>
      </c>
      <c r="AH536" s="66" t="str">
        <f t="shared" si="67"/>
        <v>BARodelas</v>
      </c>
      <c r="AI536" s="50">
        <v>2927101</v>
      </c>
    </row>
    <row r="537" spans="26:35">
      <c r="Z537" s="50" t="s">
        <v>41</v>
      </c>
      <c r="AA537" s="50" t="s">
        <v>2505</v>
      </c>
      <c r="AB537" s="50">
        <v>2927200</v>
      </c>
      <c r="AH537" s="66" t="str">
        <f t="shared" si="67"/>
        <v>BARuy Barbosa</v>
      </c>
      <c r="AI537" s="50">
        <v>2927200</v>
      </c>
    </row>
    <row r="538" spans="26:35">
      <c r="Z538" s="50" t="s">
        <v>41</v>
      </c>
      <c r="AA538" s="50" t="s">
        <v>4320</v>
      </c>
      <c r="AB538" s="50">
        <v>2927309</v>
      </c>
      <c r="AH538" s="66" t="str">
        <f t="shared" si="67"/>
        <v>BASalinas da Margarida</v>
      </c>
      <c r="AI538" s="50">
        <v>2927309</v>
      </c>
    </row>
    <row r="539" spans="26:35">
      <c r="Z539" s="50" t="s">
        <v>41</v>
      </c>
      <c r="AA539" s="50" t="s">
        <v>4325</v>
      </c>
      <c r="AB539" s="50">
        <v>2927408</v>
      </c>
      <c r="AH539" s="66" t="str">
        <f t="shared" si="67"/>
        <v>BASalvador</v>
      </c>
      <c r="AI539" s="50">
        <v>2927408</v>
      </c>
    </row>
    <row r="540" spans="26:35">
      <c r="Z540" s="50" t="s">
        <v>41</v>
      </c>
      <c r="AA540" s="50" t="s">
        <v>4330</v>
      </c>
      <c r="AB540" s="50">
        <v>2927507</v>
      </c>
      <c r="AH540" s="66" t="str">
        <f t="shared" si="67"/>
        <v>BASanta Bárbara</v>
      </c>
      <c r="AI540" s="50">
        <v>2927507</v>
      </c>
    </row>
    <row r="541" spans="26:35">
      <c r="Z541" s="50" t="s">
        <v>41</v>
      </c>
      <c r="AA541" s="50" t="s">
        <v>4335</v>
      </c>
      <c r="AB541" s="50">
        <v>2927606</v>
      </c>
      <c r="AH541" s="66" t="str">
        <f t="shared" si="67"/>
        <v>BASanta Brígida</v>
      </c>
      <c r="AI541" s="50">
        <v>2927606</v>
      </c>
    </row>
    <row r="542" spans="26:35">
      <c r="Z542" s="50" t="s">
        <v>41</v>
      </c>
      <c r="AA542" s="50" t="s">
        <v>4340</v>
      </c>
      <c r="AB542" s="50">
        <v>2927705</v>
      </c>
      <c r="AH542" s="66" t="str">
        <f t="shared" si="67"/>
        <v>BASanta Cruz Cabrália</v>
      </c>
      <c r="AI542" s="50">
        <v>2927705</v>
      </c>
    </row>
    <row r="543" spans="26:35">
      <c r="Z543" s="50" t="s">
        <v>41</v>
      </c>
      <c r="AA543" s="50" t="s">
        <v>4345</v>
      </c>
      <c r="AB543" s="50">
        <v>2927804</v>
      </c>
      <c r="AH543" s="66" t="str">
        <f t="shared" si="67"/>
        <v>BASanta Cruz da Vitória</v>
      </c>
      <c r="AI543" s="50">
        <v>2927804</v>
      </c>
    </row>
    <row r="544" spans="26:35">
      <c r="Z544" s="50" t="s">
        <v>41</v>
      </c>
      <c r="AA544" s="50" t="s">
        <v>3085</v>
      </c>
      <c r="AB544" s="50">
        <v>2927903</v>
      </c>
      <c r="AH544" s="66" t="str">
        <f t="shared" si="67"/>
        <v>BASanta Inês</v>
      </c>
      <c r="AI544" s="50">
        <v>2927903</v>
      </c>
    </row>
    <row r="545" spans="26:35">
      <c r="Z545" s="50" t="s">
        <v>41</v>
      </c>
      <c r="AA545" s="50" t="s">
        <v>3098</v>
      </c>
      <c r="AB545" s="50">
        <v>2928059</v>
      </c>
      <c r="AH545" s="66" t="str">
        <f t="shared" si="67"/>
        <v>BASanta Luzia</v>
      </c>
      <c r="AI545" s="50">
        <v>2928059</v>
      </c>
    </row>
    <row r="546" spans="26:35">
      <c r="Z546" s="50" t="s">
        <v>41</v>
      </c>
      <c r="AA546" s="50" t="s">
        <v>4358</v>
      </c>
      <c r="AB546" s="50">
        <v>2928109</v>
      </c>
      <c r="AH546" s="66" t="str">
        <f t="shared" si="67"/>
        <v>BASanta Maria da Vitória</v>
      </c>
      <c r="AI546" s="50">
        <v>2928109</v>
      </c>
    </row>
    <row r="547" spans="26:35">
      <c r="Z547" s="50" t="s">
        <v>41</v>
      </c>
      <c r="AA547" s="50" t="s">
        <v>4362</v>
      </c>
      <c r="AB547" s="50">
        <v>2928406</v>
      </c>
      <c r="AH547" s="66" t="str">
        <f t="shared" si="67"/>
        <v>BASanta Rita de Cássia</v>
      </c>
      <c r="AI547" s="50">
        <v>2928406</v>
      </c>
    </row>
    <row r="548" spans="26:35">
      <c r="Z548" s="50" t="s">
        <v>41</v>
      </c>
      <c r="AA548" s="50" t="s">
        <v>3192</v>
      </c>
      <c r="AB548" s="50">
        <v>2928505</v>
      </c>
      <c r="AH548" s="66" t="str">
        <f t="shared" si="67"/>
        <v>BASanta Teresinha</v>
      </c>
      <c r="AI548" s="50">
        <v>2928505</v>
      </c>
    </row>
    <row r="549" spans="26:35">
      <c r="Z549" s="50" t="s">
        <v>41</v>
      </c>
      <c r="AA549" s="50" t="s">
        <v>4371</v>
      </c>
      <c r="AB549" s="50">
        <v>2928000</v>
      </c>
      <c r="AH549" s="66" t="str">
        <f t="shared" si="67"/>
        <v>BASantaluz</v>
      </c>
      <c r="AI549" s="50">
        <v>2928000</v>
      </c>
    </row>
    <row r="550" spans="26:35">
      <c r="Z550" s="50" t="s">
        <v>41</v>
      </c>
      <c r="AA550" s="50" t="s">
        <v>395</v>
      </c>
      <c r="AB550" s="50">
        <v>2928208</v>
      </c>
      <c r="AH550" s="66" t="str">
        <f t="shared" si="67"/>
        <v>BASantana</v>
      </c>
      <c r="AI550" s="50">
        <v>2928208</v>
      </c>
    </row>
    <row r="551" spans="26:35">
      <c r="Z551" s="50" t="s">
        <v>41</v>
      </c>
      <c r="AA551" s="50" t="s">
        <v>4380</v>
      </c>
      <c r="AB551" s="50">
        <v>2928307</v>
      </c>
      <c r="AH551" s="66" t="str">
        <f t="shared" si="67"/>
        <v>BASantanópolis</v>
      </c>
      <c r="AI551" s="50">
        <v>2928307</v>
      </c>
    </row>
    <row r="552" spans="26:35">
      <c r="Z552" s="50" t="s">
        <v>41</v>
      </c>
      <c r="AA552" s="50" t="s">
        <v>4385</v>
      </c>
      <c r="AB552" s="50">
        <v>2928604</v>
      </c>
      <c r="AH552" s="66" t="str">
        <f t="shared" si="67"/>
        <v>BASanto Amaro</v>
      </c>
      <c r="AI552" s="50">
        <v>2928604</v>
      </c>
    </row>
    <row r="553" spans="26:35">
      <c r="Z553" s="50" t="s">
        <v>41</v>
      </c>
      <c r="AA553" s="50" t="s">
        <v>4390</v>
      </c>
      <c r="AB553" s="50">
        <v>2928703</v>
      </c>
      <c r="AH553" s="66" t="str">
        <f t="shared" si="67"/>
        <v>BASanto Antônio de Jesus</v>
      </c>
      <c r="AI553" s="50">
        <v>2928703</v>
      </c>
    </row>
    <row r="554" spans="26:35">
      <c r="Z554" s="50" t="s">
        <v>41</v>
      </c>
      <c r="AA554" s="50" t="s">
        <v>4394</v>
      </c>
      <c r="AB554" s="50">
        <v>2928802</v>
      </c>
      <c r="AH554" s="66" t="str">
        <f t="shared" si="67"/>
        <v>BASanto Estêvão</v>
      </c>
      <c r="AI554" s="50">
        <v>2928802</v>
      </c>
    </row>
    <row r="555" spans="26:35">
      <c r="Z555" s="50" t="s">
        <v>41</v>
      </c>
      <c r="AA555" s="50" t="s">
        <v>4399</v>
      </c>
      <c r="AB555" s="50">
        <v>2928901</v>
      </c>
      <c r="AH555" s="66" t="str">
        <f t="shared" si="67"/>
        <v>BASão Desidério</v>
      </c>
      <c r="AI555" s="50">
        <v>2928901</v>
      </c>
    </row>
    <row r="556" spans="26:35">
      <c r="Z556" s="50" t="s">
        <v>41</v>
      </c>
      <c r="AA556" s="50" t="s">
        <v>1607</v>
      </c>
      <c r="AB556" s="50">
        <v>2928950</v>
      </c>
      <c r="AH556" s="66" t="str">
        <f t="shared" si="67"/>
        <v>BASão Domingos</v>
      </c>
      <c r="AI556" s="50">
        <v>2928950</v>
      </c>
    </row>
    <row r="557" spans="26:35">
      <c r="Z557" s="50" t="s">
        <v>41</v>
      </c>
      <c r="AA557" s="50" t="s">
        <v>4408</v>
      </c>
      <c r="AB557" s="50">
        <v>2929107</v>
      </c>
      <c r="AH557" s="66" t="str">
        <f t="shared" si="67"/>
        <v>BASão Felipe</v>
      </c>
      <c r="AI557" s="50">
        <v>2929107</v>
      </c>
    </row>
    <row r="558" spans="26:35">
      <c r="Z558" s="50" t="s">
        <v>41</v>
      </c>
      <c r="AA558" s="50" t="s">
        <v>4413</v>
      </c>
      <c r="AB558" s="50">
        <v>2929008</v>
      </c>
      <c r="AH558" s="66" t="str">
        <f t="shared" si="67"/>
        <v>BASão Félix</v>
      </c>
      <c r="AI558" s="50">
        <v>2929008</v>
      </c>
    </row>
    <row r="559" spans="26:35">
      <c r="Z559" s="50" t="s">
        <v>41</v>
      </c>
      <c r="AA559" s="50" t="s">
        <v>4418</v>
      </c>
      <c r="AB559" s="50">
        <v>2929057</v>
      </c>
      <c r="AH559" s="66" t="str">
        <f t="shared" si="67"/>
        <v>BASão Félix do Coribe</v>
      </c>
      <c r="AI559" s="50">
        <v>2929057</v>
      </c>
    </row>
    <row r="560" spans="26:35">
      <c r="Z560" s="50" t="s">
        <v>41</v>
      </c>
      <c r="AA560" s="50" t="s">
        <v>4422</v>
      </c>
      <c r="AB560" s="50">
        <v>2929206</v>
      </c>
      <c r="AH560" s="66" t="str">
        <f t="shared" si="67"/>
        <v>BASão Francisco do Conde</v>
      </c>
      <c r="AI560" s="50">
        <v>2929206</v>
      </c>
    </row>
    <row r="561" spans="26:35">
      <c r="Z561" s="50" t="s">
        <v>41</v>
      </c>
      <c r="AA561" s="50" t="s">
        <v>4427</v>
      </c>
      <c r="AB561" s="50">
        <v>2929255</v>
      </c>
      <c r="AH561" s="66" t="str">
        <f t="shared" si="67"/>
        <v>BASão Gabriel</v>
      </c>
      <c r="AI561" s="50">
        <v>2929255</v>
      </c>
    </row>
    <row r="562" spans="26:35">
      <c r="Z562" s="50" t="s">
        <v>41</v>
      </c>
      <c r="AA562" s="50" t="s">
        <v>4432</v>
      </c>
      <c r="AB562" s="50">
        <v>2929305</v>
      </c>
      <c r="AH562" s="66" t="str">
        <f t="shared" si="67"/>
        <v>BASão Gonçalo dos Campos</v>
      </c>
      <c r="AI562" s="50">
        <v>2929305</v>
      </c>
    </row>
    <row r="563" spans="26:35">
      <c r="Z563" s="50" t="s">
        <v>41</v>
      </c>
      <c r="AA563" s="50" t="s">
        <v>4437</v>
      </c>
      <c r="AB563" s="50">
        <v>2929354</v>
      </c>
      <c r="AH563" s="66" t="str">
        <f t="shared" si="67"/>
        <v>BASão José da Vitória</v>
      </c>
      <c r="AI563" s="50">
        <v>2929354</v>
      </c>
    </row>
    <row r="564" spans="26:35">
      <c r="Z564" s="50" t="s">
        <v>41</v>
      </c>
      <c r="AA564" s="50" t="s">
        <v>4441</v>
      </c>
      <c r="AB564" s="50">
        <v>2929370</v>
      </c>
      <c r="AH564" s="66" t="str">
        <f t="shared" si="67"/>
        <v>BASão José do Jacuípe</v>
      </c>
      <c r="AI564" s="50">
        <v>2929370</v>
      </c>
    </row>
    <row r="565" spans="26:35">
      <c r="Z565" s="50" t="s">
        <v>41</v>
      </c>
      <c r="AA565" s="50" t="s">
        <v>4446</v>
      </c>
      <c r="AB565" s="50">
        <v>2929404</v>
      </c>
      <c r="AH565" s="66" t="str">
        <f t="shared" si="67"/>
        <v>BASão Miguel das Matas</v>
      </c>
      <c r="AI565" s="50">
        <v>2929404</v>
      </c>
    </row>
    <row r="566" spans="26:35">
      <c r="Z566" s="50" t="s">
        <v>41</v>
      </c>
      <c r="AA566" s="50" t="s">
        <v>4451</v>
      </c>
      <c r="AB566" s="50">
        <v>2929503</v>
      </c>
      <c r="AH566" s="66" t="str">
        <f t="shared" si="67"/>
        <v>BASão Sebastião do Passé</v>
      </c>
      <c r="AI566" s="50">
        <v>2929503</v>
      </c>
    </row>
    <row r="567" spans="26:35">
      <c r="Z567" s="50" t="s">
        <v>41</v>
      </c>
      <c r="AA567" s="50" t="s">
        <v>4456</v>
      </c>
      <c r="AB567" s="50">
        <v>2929602</v>
      </c>
      <c r="AH567" s="66" t="str">
        <f t="shared" si="67"/>
        <v>BASapeaçu</v>
      </c>
      <c r="AI567" s="50">
        <v>2929602</v>
      </c>
    </row>
    <row r="568" spans="26:35">
      <c r="Z568" s="50" t="s">
        <v>41</v>
      </c>
      <c r="AA568" s="50" t="s">
        <v>4461</v>
      </c>
      <c r="AB568" s="50">
        <v>2929701</v>
      </c>
      <c r="AH568" s="66" t="str">
        <f t="shared" si="67"/>
        <v>BASátiro Dias</v>
      </c>
      <c r="AI568" s="50">
        <v>2929701</v>
      </c>
    </row>
    <row r="569" spans="26:35">
      <c r="Z569" s="50" t="s">
        <v>41</v>
      </c>
      <c r="AA569" s="50" t="s">
        <v>4466</v>
      </c>
      <c r="AB569" s="50">
        <v>2929750</v>
      </c>
      <c r="AH569" s="66" t="str">
        <f t="shared" si="67"/>
        <v>BASaubara</v>
      </c>
      <c r="AI569" s="50">
        <v>2929750</v>
      </c>
    </row>
    <row r="570" spans="26:35">
      <c r="Z570" s="50" t="s">
        <v>41</v>
      </c>
      <c r="AA570" s="50" t="s">
        <v>4470</v>
      </c>
      <c r="AB570" s="50">
        <v>2929800</v>
      </c>
      <c r="AH570" s="66" t="str">
        <f t="shared" si="67"/>
        <v>BASaúde</v>
      </c>
      <c r="AI570" s="50">
        <v>2929800</v>
      </c>
    </row>
    <row r="571" spans="26:35">
      <c r="Z571" s="50" t="s">
        <v>41</v>
      </c>
      <c r="AA571" s="50" t="s">
        <v>4475</v>
      </c>
      <c r="AB571" s="50">
        <v>2929909</v>
      </c>
      <c r="AH571" s="66" t="str">
        <f t="shared" si="67"/>
        <v>BASeabra</v>
      </c>
      <c r="AI571" s="50">
        <v>2929909</v>
      </c>
    </row>
    <row r="572" spans="26:35">
      <c r="Z572" s="50" t="s">
        <v>41</v>
      </c>
      <c r="AA572" s="50" t="s">
        <v>4480</v>
      </c>
      <c r="AB572" s="50">
        <v>2930006</v>
      </c>
      <c r="AH572" s="66" t="str">
        <f t="shared" si="67"/>
        <v>BASebastião Laranjeiras</v>
      </c>
      <c r="AI572" s="50">
        <v>2930006</v>
      </c>
    </row>
    <row r="573" spans="26:35">
      <c r="Z573" s="50" t="s">
        <v>41</v>
      </c>
      <c r="AA573" s="50" t="s">
        <v>4485</v>
      </c>
      <c r="AB573" s="50">
        <v>2930105</v>
      </c>
      <c r="AH573" s="66" t="str">
        <f t="shared" si="67"/>
        <v>BASenhor do Bonfim</v>
      </c>
      <c r="AI573" s="50">
        <v>2930105</v>
      </c>
    </row>
    <row r="574" spans="26:35">
      <c r="Z574" s="50" t="s">
        <v>41</v>
      </c>
      <c r="AA574" s="50" t="s">
        <v>4490</v>
      </c>
      <c r="AB574" s="50">
        <v>2930204</v>
      </c>
      <c r="AH574" s="66" t="str">
        <f t="shared" si="67"/>
        <v>BASento Sé</v>
      </c>
      <c r="AI574" s="50">
        <v>2930204</v>
      </c>
    </row>
    <row r="575" spans="26:35">
      <c r="Z575" s="50" t="s">
        <v>41</v>
      </c>
      <c r="AA575" s="50" t="s">
        <v>4495</v>
      </c>
      <c r="AB575" s="50">
        <v>2930154</v>
      </c>
      <c r="AH575" s="66" t="str">
        <f t="shared" si="67"/>
        <v>BASerra do Ramalho</v>
      </c>
      <c r="AI575" s="50">
        <v>2930154</v>
      </c>
    </row>
    <row r="576" spans="26:35">
      <c r="Z576" s="50" t="s">
        <v>41</v>
      </c>
      <c r="AA576" s="50" t="s">
        <v>4500</v>
      </c>
      <c r="AB576" s="50">
        <v>2930303</v>
      </c>
      <c r="AH576" s="66" t="str">
        <f t="shared" si="67"/>
        <v>BASerra Dourada</v>
      </c>
      <c r="AI576" s="50">
        <v>2930303</v>
      </c>
    </row>
    <row r="577" spans="26:35">
      <c r="Z577" s="50" t="s">
        <v>41</v>
      </c>
      <c r="AA577" s="50" t="s">
        <v>4505</v>
      </c>
      <c r="AB577" s="50">
        <v>2930402</v>
      </c>
      <c r="AH577" s="66" t="str">
        <f t="shared" si="67"/>
        <v>BASerra Preta</v>
      </c>
      <c r="AI577" s="50">
        <v>2930402</v>
      </c>
    </row>
    <row r="578" spans="26:35">
      <c r="Z578" s="50" t="s">
        <v>41</v>
      </c>
      <c r="AA578" s="50" t="s">
        <v>2896</v>
      </c>
      <c r="AB578" s="50">
        <v>2930501</v>
      </c>
      <c r="AH578" s="66" t="str">
        <f t="shared" si="67"/>
        <v>BASerrinha</v>
      </c>
      <c r="AI578" s="50">
        <v>2930501</v>
      </c>
    </row>
    <row r="579" spans="26:35">
      <c r="Z579" s="50" t="s">
        <v>41</v>
      </c>
      <c r="AA579" s="50" t="s">
        <v>4514</v>
      </c>
      <c r="AB579" s="50">
        <v>2930600</v>
      </c>
      <c r="AH579" s="66" t="str">
        <f t="shared" ref="AH579:AH642" si="68">CONCATENATE(Z579,AA579)</f>
        <v>BASerrolândia</v>
      </c>
      <c r="AI579" s="50">
        <v>2930600</v>
      </c>
    </row>
    <row r="580" spans="26:35">
      <c r="Z580" s="50" t="s">
        <v>41</v>
      </c>
      <c r="AA580" s="50" t="s">
        <v>4519</v>
      </c>
      <c r="AB580" s="50">
        <v>2930709</v>
      </c>
      <c r="AH580" s="66" t="str">
        <f t="shared" si="68"/>
        <v>BASimões Filho</v>
      </c>
      <c r="AI580" s="50">
        <v>2930709</v>
      </c>
    </row>
    <row r="581" spans="26:35">
      <c r="Z581" s="50" t="s">
        <v>41</v>
      </c>
      <c r="AA581" s="50" t="s">
        <v>4524</v>
      </c>
      <c r="AB581" s="50">
        <v>2930758</v>
      </c>
      <c r="AH581" s="66" t="str">
        <f t="shared" si="68"/>
        <v>BASítio do Mato</v>
      </c>
      <c r="AI581" s="50">
        <v>2930758</v>
      </c>
    </row>
    <row r="582" spans="26:35">
      <c r="Z582" s="50" t="s">
        <v>41</v>
      </c>
      <c r="AA582" s="50" t="s">
        <v>4529</v>
      </c>
      <c r="AB582" s="50">
        <v>2930766</v>
      </c>
      <c r="AH582" s="66" t="str">
        <f t="shared" si="68"/>
        <v>BASítio do Quinto</v>
      </c>
      <c r="AI582" s="50">
        <v>2930766</v>
      </c>
    </row>
    <row r="583" spans="26:35">
      <c r="Z583" s="50" t="s">
        <v>41</v>
      </c>
      <c r="AA583" s="50" t="s">
        <v>4534</v>
      </c>
      <c r="AB583" s="50">
        <v>2930774</v>
      </c>
      <c r="AH583" s="66" t="str">
        <f t="shared" si="68"/>
        <v>BASobradinho</v>
      </c>
      <c r="AI583" s="50">
        <v>2930774</v>
      </c>
    </row>
    <row r="584" spans="26:35">
      <c r="Z584" s="50" t="s">
        <v>41</v>
      </c>
      <c r="AA584" s="50" t="s">
        <v>4538</v>
      </c>
      <c r="AB584" s="50">
        <v>2930808</v>
      </c>
      <c r="AH584" s="66" t="str">
        <f t="shared" si="68"/>
        <v>BASouto Soares</v>
      </c>
      <c r="AI584" s="50">
        <v>2930808</v>
      </c>
    </row>
    <row r="585" spans="26:35">
      <c r="Z585" s="50" t="s">
        <v>41</v>
      </c>
      <c r="AA585" s="50" t="s">
        <v>4542</v>
      </c>
      <c r="AB585" s="50">
        <v>2930907</v>
      </c>
      <c r="AH585" s="66" t="str">
        <f t="shared" si="68"/>
        <v>BATabocas do Brejo Velho</v>
      </c>
      <c r="AI585" s="50">
        <v>2930907</v>
      </c>
    </row>
    <row r="586" spans="26:35">
      <c r="Z586" s="50" t="s">
        <v>41</v>
      </c>
      <c r="AA586" s="50" t="s">
        <v>4547</v>
      </c>
      <c r="AB586" s="50">
        <v>2931004</v>
      </c>
      <c r="AH586" s="66" t="str">
        <f t="shared" si="68"/>
        <v>BATanhaçu</v>
      </c>
      <c r="AI586" s="50">
        <v>2931004</v>
      </c>
    </row>
    <row r="587" spans="26:35">
      <c r="Z587" s="50" t="s">
        <v>41</v>
      </c>
      <c r="AA587" s="50" t="s">
        <v>4552</v>
      </c>
      <c r="AB587" s="50">
        <v>2931053</v>
      </c>
      <c r="AH587" s="66" t="str">
        <f t="shared" si="68"/>
        <v>BATanque Novo</v>
      </c>
      <c r="AI587" s="50">
        <v>2931053</v>
      </c>
    </row>
    <row r="588" spans="26:35">
      <c r="Z588" s="50" t="s">
        <v>41</v>
      </c>
      <c r="AA588" s="50" t="s">
        <v>4557</v>
      </c>
      <c r="AB588" s="50">
        <v>2931103</v>
      </c>
      <c r="AH588" s="66" t="str">
        <f t="shared" si="68"/>
        <v>BATanquinho</v>
      </c>
      <c r="AI588" s="50">
        <v>2931103</v>
      </c>
    </row>
    <row r="589" spans="26:35">
      <c r="Z589" s="50" t="s">
        <v>41</v>
      </c>
      <c r="AA589" s="50" t="s">
        <v>3609</v>
      </c>
      <c r="AB589" s="50">
        <v>2931202</v>
      </c>
      <c r="AH589" s="66" t="str">
        <f t="shared" si="68"/>
        <v>BATaperoá</v>
      </c>
      <c r="AI589" s="50">
        <v>2931202</v>
      </c>
    </row>
    <row r="590" spans="26:35">
      <c r="Z590" s="50" t="s">
        <v>41</v>
      </c>
      <c r="AA590" s="50" t="s">
        <v>4565</v>
      </c>
      <c r="AB590" s="50">
        <v>2931301</v>
      </c>
      <c r="AH590" s="66" t="str">
        <f t="shared" si="68"/>
        <v>BATapiramutá</v>
      </c>
      <c r="AI590" s="50">
        <v>2931301</v>
      </c>
    </row>
    <row r="591" spans="26:35">
      <c r="Z591" s="50" t="s">
        <v>41</v>
      </c>
      <c r="AA591" s="50" t="s">
        <v>4569</v>
      </c>
      <c r="AB591" s="50">
        <v>2931350</v>
      </c>
      <c r="AH591" s="66" t="str">
        <f t="shared" si="68"/>
        <v>BATeixeira de Freitas</v>
      </c>
      <c r="AI591" s="50">
        <v>2931350</v>
      </c>
    </row>
    <row r="592" spans="26:35">
      <c r="Z592" s="50" t="s">
        <v>41</v>
      </c>
      <c r="AA592" s="50" t="s">
        <v>4574</v>
      </c>
      <c r="AB592" s="50">
        <v>2931400</v>
      </c>
      <c r="AH592" s="66" t="str">
        <f t="shared" si="68"/>
        <v>BATeodoro Sampaio</v>
      </c>
      <c r="AI592" s="50">
        <v>2931400</v>
      </c>
    </row>
    <row r="593" spans="26:35">
      <c r="Z593" s="50" t="s">
        <v>41</v>
      </c>
      <c r="AA593" s="50" t="s">
        <v>4579</v>
      </c>
      <c r="AB593" s="50">
        <v>2931509</v>
      </c>
      <c r="AH593" s="66" t="str">
        <f t="shared" si="68"/>
        <v>BATeofilândia</v>
      </c>
      <c r="AI593" s="50">
        <v>2931509</v>
      </c>
    </row>
    <row r="594" spans="26:35">
      <c r="Z594" s="50" t="s">
        <v>41</v>
      </c>
      <c r="AA594" s="50" t="s">
        <v>4584</v>
      </c>
      <c r="AB594" s="50">
        <v>2931608</v>
      </c>
      <c r="AH594" s="66" t="str">
        <f t="shared" si="68"/>
        <v>BATeolândia</v>
      </c>
      <c r="AI594" s="50">
        <v>2931608</v>
      </c>
    </row>
    <row r="595" spans="26:35">
      <c r="Z595" s="50" t="s">
        <v>41</v>
      </c>
      <c r="AA595" s="50" t="s">
        <v>3182</v>
      </c>
      <c r="AB595" s="50">
        <v>2931707</v>
      </c>
      <c r="AH595" s="66" t="str">
        <f t="shared" si="68"/>
        <v>BATerra Nova</v>
      </c>
      <c r="AI595" s="50">
        <v>2931707</v>
      </c>
    </row>
    <row r="596" spans="26:35">
      <c r="Z596" s="50" t="s">
        <v>41</v>
      </c>
      <c r="AA596" s="50" t="s">
        <v>4593</v>
      </c>
      <c r="AB596" s="50">
        <v>2931806</v>
      </c>
      <c r="AH596" s="66" t="str">
        <f t="shared" si="68"/>
        <v>BATremedal</v>
      </c>
      <c r="AI596" s="50">
        <v>2931806</v>
      </c>
    </row>
    <row r="597" spans="26:35">
      <c r="Z597" s="50" t="s">
        <v>41</v>
      </c>
      <c r="AA597" s="50" t="s">
        <v>4598</v>
      </c>
      <c r="AB597" s="50">
        <v>2931905</v>
      </c>
      <c r="AH597" s="66" t="str">
        <f t="shared" si="68"/>
        <v>BATucano</v>
      </c>
      <c r="AI597" s="50">
        <v>2931905</v>
      </c>
    </row>
    <row r="598" spans="26:35">
      <c r="Z598" s="50" t="s">
        <v>41</v>
      </c>
      <c r="AA598" s="50" t="s">
        <v>4601</v>
      </c>
      <c r="AB598" s="50">
        <v>2932002</v>
      </c>
      <c r="AH598" s="66" t="str">
        <f t="shared" si="68"/>
        <v>BAUauá</v>
      </c>
      <c r="AI598" s="50">
        <v>2932002</v>
      </c>
    </row>
    <row r="599" spans="26:35">
      <c r="Z599" s="50" t="s">
        <v>41</v>
      </c>
      <c r="AA599" s="50" t="s">
        <v>4606</v>
      </c>
      <c r="AB599" s="50">
        <v>2932101</v>
      </c>
      <c r="AH599" s="66" t="str">
        <f t="shared" si="68"/>
        <v>BAUbaíra</v>
      </c>
      <c r="AI599" s="50">
        <v>2932101</v>
      </c>
    </row>
    <row r="600" spans="26:35">
      <c r="Z600" s="50" t="s">
        <v>41</v>
      </c>
      <c r="AA600" s="50" t="s">
        <v>4611</v>
      </c>
      <c r="AB600" s="50">
        <v>2932200</v>
      </c>
      <c r="AH600" s="66" t="str">
        <f t="shared" si="68"/>
        <v>BAUbaitaba</v>
      </c>
      <c r="AI600" s="50">
        <v>2932200</v>
      </c>
    </row>
    <row r="601" spans="26:35">
      <c r="Z601" s="50" t="s">
        <v>41</v>
      </c>
      <c r="AA601" s="50" t="s">
        <v>4615</v>
      </c>
      <c r="AB601" s="50">
        <v>2932309</v>
      </c>
      <c r="AH601" s="66" t="str">
        <f t="shared" si="68"/>
        <v>BAUbatã</v>
      </c>
      <c r="AI601" s="50">
        <v>2932309</v>
      </c>
    </row>
    <row r="602" spans="26:35">
      <c r="Z602" s="50" t="s">
        <v>41</v>
      </c>
      <c r="AA602" s="50" t="s">
        <v>4620</v>
      </c>
      <c r="AB602" s="50">
        <v>2932408</v>
      </c>
      <c r="AH602" s="66" t="str">
        <f t="shared" si="68"/>
        <v>BAUibaí</v>
      </c>
      <c r="AI602" s="50">
        <v>2932408</v>
      </c>
    </row>
    <row r="603" spans="26:35">
      <c r="Z603" s="50" t="s">
        <v>41</v>
      </c>
      <c r="AA603" s="50" t="s">
        <v>4625</v>
      </c>
      <c r="AB603" s="50">
        <v>2932457</v>
      </c>
      <c r="AH603" s="66" t="str">
        <f t="shared" si="68"/>
        <v>BAUmburanas</v>
      </c>
      <c r="AI603" s="50">
        <v>2932457</v>
      </c>
    </row>
    <row r="604" spans="26:35">
      <c r="Z604" s="50" t="s">
        <v>41</v>
      </c>
      <c r="AA604" s="50" t="s">
        <v>4628</v>
      </c>
      <c r="AB604" s="50">
        <v>2932507</v>
      </c>
      <c r="AH604" s="66" t="str">
        <f t="shared" si="68"/>
        <v>BAUna</v>
      </c>
      <c r="AI604" s="50">
        <v>2932507</v>
      </c>
    </row>
    <row r="605" spans="26:35">
      <c r="Z605" s="50" t="s">
        <v>41</v>
      </c>
      <c r="AA605" s="50" t="s">
        <v>4632</v>
      </c>
      <c r="AB605" s="50">
        <v>2932606</v>
      </c>
      <c r="AH605" s="66" t="str">
        <f t="shared" si="68"/>
        <v>BAUrandi</v>
      </c>
      <c r="AI605" s="50">
        <v>2932606</v>
      </c>
    </row>
    <row r="606" spans="26:35">
      <c r="Z606" s="50" t="s">
        <v>41</v>
      </c>
      <c r="AA606" s="50" t="s">
        <v>4636</v>
      </c>
      <c r="AB606" s="50">
        <v>2932705</v>
      </c>
      <c r="AH606" s="66" t="str">
        <f t="shared" si="68"/>
        <v>BAUruçuca</v>
      </c>
      <c r="AI606" s="50">
        <v>2932705</v>
      </c>
    </row>
    <row r="607" spans="26:35">
      <c r="Z607" s="50" t="s">
        <v>41</v>
      </c>
      <c r="AA607" s="50" t="s">
        <v>4639</v>
      </c>
      <c r="AB607" s="50">
        <v>2932804</v>
      </c>
      <c r="AH607" s="66" t="str">
        <f t="shared" si="68"/>
        <v>BAUtinga</v>
      </c>
      <c r="AI607" s="50">
        <v>2932804</v>
      </c>
    </row>
    <row r="608" spans="26:35">
      <c r="Z608" s="50" t="s">
        <v>41</v>
      </c>
      <c r="AA608" s="50" t="s">
        <v>2015</v>
      </c>
      <c r="AB608" s="50">
        <v>2932903</v>
      </c>
      <c r="AH608" s="66" t="str">
        <f t="shared" si="68"/>
        <v>BAValença</v>
      </c>
      <c r="AI608" s="50">
        <v>2932903</v>
      </c>
    </row>
    <row r="609" spans="26:35">
      <c r="Z609" s="50" t="s">
        <v>41</v>
      </c>
      <c r="AA609" s="50" t="s">
        <v>4645</v>
      </c>
      <c r="AB609" s="50">
        <v>2933000</v>
      </c>
      <c r="AH609" s="66" t="str">
        <f t="shared" si="68"/>
        <v>BAValente</v>
      </c>
      <c r="AI609" s="50">
        <v>2933000</v>
      </c>
    </row>
    <row r="610" spans="26:35">
      <c r="Z610" s="50" t="s">
        <v>41</v>
      </c>
      <c r="AA610" s="50" t="s">
        <v>4649</v>
      </c>
      <c r="AB610" s="50">
        <v>2933059</v>
      </c>
      <c r="AH610" s="66" t="str">
        <f t="shared" si="68"/>
        <v>BAVárzea da Roça</v>
      </c>
      <c r="AI610" s="50">
        <v>2933059</v>
      </c>
    </row>
    <row r="611" spans="26:35">
      <c r="Z611" s="50" t="s">
        <v>41</v>
      </c>
      <c r="AA611" s="50" t="s">
        <v>4653</v>
      </c>
      <c r="AB611" s="50">
        <v>2933109</v>
      </c>
      <c r="AH611" s="66" t="str">
        <f t="shared" si="68"/>
        <v>BAVárzea do Poço</v>
      </c>
      <c r="AI611" s="50">
        <v>2933109</v>
      </c>
    </row>
    <row r="612" spans="26:35">
      <c r="Z612" s="50" t="s">
        <v>41</v>
      </c>
      <c r="AA612" s="50" t="s">
        <v>4657</v>
      </c>
      <c r="AB612" s="50">
        <v>2933158</v>
      </c>
      <c r="AH612" s="66" t="str">
        <f t="shared" si="68"/>
        <v>BAVárzea Nova</v>
      </c>
      <c r="AI612" s="50">
        <v>2933158</v>
      </c>
    </row>
    <row r="613" spans="26:35">
      <c r="Z613" s="50" t="s">
        <v>41</v>
      </c>
      <c r="AA613" s="50" t="s">
        <v>4661</v>
      </c>
      <c r="AB613" s="50">
        <v>2933174</v>
      </c>
      <c r="AH613" s="66" t="str">
        <f t="shared" si="68"/>
        <v>BAVarzedo</v>
      </c>
      <c r="AI613" s="50">
        <v>2933174</v>
      </c>
    </row>
    <row r="614" spans="26:35">
      <c r="Z614" s="50" t="s">
        <v>41</v>
      </c>
      <c r="AA614" s="50" t="s">
        <v>3116</v>
      </c>
      <c r="AB614" s="50">
        <v>2933208</v>
      </c>
      <c r="AH614" s="66" t="str">
        <f t="shared" si="68"/>
        <v>BAVera Cruz</v>
      </c>
      <c r="AI614" s="50">
        <v>2933208</v>
      </c>
    </row>
    <row r="615" spans="26:35">
      <c r="Z615" s="50" t="s">
        <v>41</v>
      </c>
      <c r="AA615" s="50" t="s">
        <v>4668</v>
      </c>
      <c r="AB615" s="50">
        <v>2933257</v>
      </c>
      <c r="AH615" s="66" t="str">
        <f t="shared" si="68"/>
        <v>BAVereda</v>
      </c>
      <c r="AI615" s="50">
        <v>2933257</v>
      </c>
    </row>
    <row r="616" spans="26:35">
      <c r="Z616" s="50" t="s">
        <v>41</v>
      </c>
      <c r="AA616" s="50" t="s">
        <v>4672</v>
      </c>
      <c r="AB616" s="50">
        <v>2933307</v>
      </c>
      <c r="AH616" s="66" t="str">
        <f t="shared" si="68"/>
        <v>BAVitória da Conquista</v>
      </c>
      <c r="AI616" s="50">
        <v>2933307</v>
      </c>
    </row>
    <row r="617" spans="26:35">
      <c r="Z617" s="50" t="s">
        <v>41</v>
      </c>
      <c r="AA617" s="50" t="s">
        <v>4676</v>
      </c>
      <c r="AB617" s="50">
        <v>2933406</v>
      </c>
      <c r="AH617" s="66" t="str">
        <f t="shared" si="68"/>
        <v>BAWagner</v>
      </c>
      <c r="AI617" s="50">
        <v>2933406</v>
      </c>
    </row>
    <row r="618" spans="26:35">
      <c r="Z618" s="50" t="s">
        <v>41</v>
      </c>
      <c r="AA618" s="50" t="s">
        <v>4680</v>
      </c>
      <c r="AB618" s="50">
        <v>2933455</v>
      </c>
      <c r="AH618" s="66" t="str">
        <f t="shared" si="68"/>
        <v>BAWanderley</v>
      </c>
      <c r="AI618" s="50">
        <v>2933455</v>
      </c>
    </row>
    <row r="619" spans="26:35">
      <c r="Z619" s="50" t="s">
        <v>41</v>
      </c>
      <c r="AA619" s="50" t="s">
        <v>4684</v>
      </c>
      <c r="AB619" s="50">
        <v>2933505</v>
      </c>
      <c r="AH619" s="66" t="str">
        <f t="shared" si="68"/>
        <v>BAWenceslau Guimarães</v>
      </c>
      <c r="AI619" s="50">
        <v>2933505</v>
      </c>
    </row>
    <row r="620" spans="26:35">
      <c r="Z620" s="50" t="s">
        <v>41</v>
      </c>
      <c r="AA620" s="50" t="s">
        <v>4688</v>
      </c>
      <c r="AB620" s="50">
        <v>2933604</v>
      </c>
      <c r="AH620" s="66" t="str">
        <f t="shared" si="68"/>
        <v>BAXique-Xique</v>
      </c>
      <c r="AI620" s="50">
        <v>2933604</v>
      </c>
    </row>
    <row r="621" spans="26:35">
      <c r="Z621" s="50" t="s">
        <v>45</v>
      </c>
      <c r="AA621" s="50" t="s">
        <v>94</v>
      </c>
      <c r="AB621" s="50">
        <v>2300101</v>
      </c>
      <c r="AH621" s="66" t="str">
        <f t="shared" si="68"/>
        <v>CEAbaiara</v>
      </c>
      <c r="AI621" s="50">
        <v>2300101</v>
      </c>
    </row>
    <row r="622" spans="26:35">
      <c r="Z622" s="50" t="s">
        <v>45</v>
      </c>
      <c r="AA622" s="50" t="s">
        <v>120</v>
      </c>
      <c r="AB622" s="50">
        <v>2300150</v>
      </c>
      <c r="AH622" s="66" t="str">
        <f t="shared" si="68"/>
        <v>CEAcarape</v>
      </c>
      <c r="AI622" s="50">
        <v>2300150</v>
      </c>
    </row>
    <row r="623" spans="26:35">
      <c r="Z623" s="50" t="s">
        <v>45</v>
      </c>
      <c r="AA623" s="50" t="s">
        <v>146</v>
      </c>
      <c r="AB623" s="50">
        <v>2300200</v>
      </c>
      <c r="AH623" s="66" t="str">
        <f t="shared" si="68"/>
        <v>CEAcaraú</v>
      </c>
      <c r="AI623" s="50">
        <v>2300200</v>
      </c>
    </row>
    <row r="624" spans="26:35">
      <c r="Z624" s="50" t="s">
        <v>45</v>
      </c>
      <c r="AA624" s="50" t="s">
        <v>171</v>
      </c>
      <c r="AB624" s="50">
        <v>2300309</v>
      </c>
      <c r="AH624" s="66" t="str">
        <f t="shared" si="68"/>
        <v>CEAcopiara</v>
      </c>
      <c r="AI624" s="50">
        <v>2300309</v>
      </c>
    </row>
    <row r="625" spans="26:35">
      <c r="Z625" s="50" t="s">
        <v>45</v>
      </c>
      <c r="AA625" s="50" t="s">
        <v>197</v>
      </c>
      <c r="AB625" s="50">
        <v>2300408</v>
      </c>
      <c r="AH625" s="66" t="str">
        <f t="shared" si="68"/>
        <v>CEAiuaba</v>
      </c>
      <c r="AI625" s="50">
        <v>2300408</v>
      </c>
    </row>
    <row r="626" spans="26:35">
      <c r="Z626" s="50" t="s">
        <v>45</v>
      </c>
      <c r="AA626" s="50" t="s">
        <v>223</v>
      </c>
      <c r="AB626" s="50">
        <v>2300507</v>
      </c>
      <c r="AH626" s="66" t="str">
        <f t="shared" si="68"/>
        <v>CEAlcântaras</v>
      </c>
      <c r="AI626" s="50">
        <v>2300507</v>
      </c>
    </row>
    <row r="627" spans="26:35">
      <c r="Z627" s="50" t="s">
        <v>45</v>
      </c>
      <c r="AA627" s="50" t="s">
        <v>247</v>
      </c>
      <c r="AB627" s="50">
        <v>2300606</v>
      </c>
      <c r="AH627" s="66" t="str">
        <f t="shared" si="68"/>
        <v>CEAltaneira</v>
      </c>
      <c r="AI627" s="50">
        <v>2300606</v>
      </c>
    </row>
    <row r="628" spans="26:35">
      <c r="Z628" s="50" t="s">
        <v>45</v>
      </c>
      <c r="AA628" s="50" t="s">
        <v>272</v>
      </c>
      <c r="AB628" s="50">
        <v>2300705</v>
      </c>
      <c r="AH628" s="66" t="str">
        <f t="shared" si="68"/>
        <v>CEAlto Santo</v>
      </c>
      <c r="AI628" s="50">
        <v>2300705</v>
      </c>
    </row>
    <row r="629" spans="26:35">
      <c r="Z629" s="50" t="s">
        <v>45</v>
      </c>
      <c r="AA629" s="50" t="s">
        <v>298</v>
      </c>
      <c r="AB629" s="50">
        <v>2300754</v>
      </c>
      <c r="AH629" s="66" t="str">
        <f t="shared" si="68"/>
        <v>CEAmontada</v>
      </c>
      <c r="AI629" s="50">
        <v>2300754</v>
      </c>
    </row>
    <row r="630" spans="26:35">
      <c r="Z630" s="50" t="s">
        <v>45</v>
      </c>
      <c r="AA630" s="50" t="s">
        <v>324</v>
      </c>
      <c r="AB630" s="50">
        <v>2300804</v>
      </c>
      <c r="AH630" s="66" t="str">
        <f t="shared" si="68"/>
        <v>CEAntonina do Norte</v>
      </c>
      <c r="AI630" s="50">
        <v>2300804</v>
      </c>
    </row>
    <row r="631" spans="26:35">
      <c r="Z631" s="50" t="s">
        <v>45</v>
      </c>
      <c r="AA631" s="50" t="s">
        <v>349</v>
      </c>
      <c r="AB631" s="50">
        <v>2300903</v>
      </c>
      <c r="AH631" s="66" t="str">
        <f t="shared" si="68"/>
        <v>CEApuiarés</v>
      </c>
      <c r="AI631" s="50">
        <v>2300903</v>
      </c>
    </row>
    <row r="632" spans="26:35">
      <c r="Z632" s="50" t="s">
        <v>45</v>
      </c>
      <c r="AA632" s="50" t="s">
        <v>373</v>
      </c>
      <c r="AB632" s="50">
        <v>2301000</v>
      </c>
      <c r="AH632" s="66" t="str">
        <f t="shared" si="68"/>
        <v>CEAquiraz</v>
      </c>
      <c r="AI632" s="50">
        <v>2301000</v>
      </c>
    </row>
    <row r="633" spans="26:35">
      <c r="Z633" s="50" t="s">
        <v>45</v>
      </c>
      <c r="AA633" s="50" t="s">
        <v>398</v>
      </c>
      <c r="AB633" s="50">
        <v>2301109</v>
      </c>
      <c r="AH633" s="66" t="str">
        <f t="shared" si="68"/>
        <v>CEAracati</v>
      </c>
      <c r="AI633" s="50">
        <v>2301109</v>
      </c>
    </row>
    <row r="634" spans="26:35">
      <c r="Z634" s="50" t="s">
        <v>45</v>
      </c>
      <c r="AA634" s="50" t="s">
        <v>423</v>
      </c>
      <c r="AB634" s="50">
        <v>2301208</v>
      </c>
      <c r="AH634" s="66" t="str">
        <f t="shared" si="68"/>
        <v>CEAracoiaba</v>
      </c>
      <c r="AI634" s="50">
        <v>2301208</v>
      </c>
    </row>
    <row r="635" spans="26:35">
      <c r="Z635" s="50" t="s">
        <v>45</v>
      </c>
      <c r="AA635" s="50" t="s">
        <v>449</v>
      </c>
      <c r="AB635" s="50">
        <v>2301257</v>
      </c>
      <c r="AH635" s="66" t="str">
        <f t="shared" si="68"/>
        <v>CEArarendá</v>
      </c>
      <c r="AI635" s="50">
        <v>2301257</v>
      </c>
    </row>
    <row r="636" spans="26:35">
      <c r="Z636" s="50" t="s">
        <v>45</v>
      </c>
      <c r="AA636" s="50" t="s">
        <v>474</v>
      </c>
      <c r="AB636" s="50">
        <v>2301307</v>
      </c>
      <c r="AH636" s="66" t="str">
        <f t="shared" si="68"/>
        <v>CEAraripe</v>
      </c>
      <c r="AI636" s="50">
        <v>2301307</v>
      </c>
    </row>
    <row r="637" spans="26:35">
      <c r="Z637" s="50" t="s">
        <v>45</v>
      </c>
      <c r="AA637" s="50" t="s">
        <v>498</v>
      </c>
      <c r="AB637" s="50">
        <v>2301406</v>
      </c>
      <c r="AH637" s="66" t="str">
        <f t="shared" si="68"/>
        <v>CEAratuba</v>
      </c>
      <c r="AI637" s="50">
        <v>2301406</v>
      </c>
    </row>
    <row r="638" spans="26:35">
      <c r="Z638" s="50" t="s">
        <v>45</v>
      </c>
      <c r="AA638" s="50" t="s">
        <v>521</v>
      </c>
      <c r="AB638" s="50">
        <v>2301505</v>
      </c>
      <c r="AH638" s="66" t="str">
        <f t="shared" si="68"/>
        <v>CEArneiroz</v>
      </c>
      <c r="AI638" s="50">
        <v>2301505</v>
      </c>
    </row>
    <row r="639" spans="26:35">
      <c r="Z639" s="50" t="s">
        <v>45</v>
      </c>
      <c r="AA639" s="50" t="s">
        <v>545</v>
      </c>
      <c r="AB639" s="50">
        <v>2301604</v>
      </c>
      <c r="AH639" s="66" t="str">
        <f t="shared" si="68"/>
        <v>CEAssaré</v>
      </c>
      <c r="AI639" s="50">
        <v>2301604</v>
      </c>
    </row>
    <row r="640" spans="26:35">
      <c r="Z640" s="50" t="s">
        <v>45</v>
      </c>
      <c r="AA640" s="50" t="s">
        <v>568</v>
      </c>
      <c r="AB640" s="50">
        <v>2301703</v>
      </c>
      <c r="AH640" s="66" t="str">
        <f t="shared" si="68"/>
        <v>CEAurora</v>
      </c>
      <c r="AI640" s="50">
        <v>2301703</v>
      </c>
    </row>
    <row r="641" spans="26:35">
      <c r="Z641" s="50" t="s">
        <v>45</v>
      </c>
      <c r="AA641" s="50" t="s">
        <v>591</v>
      </c>
      <c r="AB641" s="50">
        <v>2301802</v>
      </c>
      <c r="AH641" s="66" t="str">
        <f t="shared" si="68"/>
        <v>CEBaixio</v>
      </c>
      <c r="AI641" s="50">
        <v>2301802</v>
      </c>
    </row>
    <row r="642" spans="26:35">
      <c r="Z642" s="50" t="s">
        <v>45</v>
      </c>
      <c r="AA642" s="50" t="s">
        <v>614</v>
      </c>
      <c r="AB642" s="50">
        <v>2301851</v>
      </c>
      <c r="AH642" s="66" t="str">
        <f t="shared" si="68"/>
        <v>CEBanabuiú</v>
      </c>
      <c r="AI642" s="50">
        <v>2301851</v>
      </c>
    </row>
    <row r="643" spans="26:35">
      <c r="Z643" s="50" t="s">
        <v>45</v>
      </c>
      <c r="AA643" s="50" t="s">
        <v>635</v>
      </c>
      <c r="AB643" s="50">
        <v>2301901</v>
      </c>
      <c r="AH643" s="66" t="str">
        <f t="shared" ref="AH643:AH706" si="69">CONCATENATE(Z643,AA643)</f>
        <v>CEBarbalha</v>
      </c>
      <c r="AI643" s="50">
        <v>2301901</v>
      </c>
    </row>
    <row r="644" spans="26:35">
      <c r="Z644" s="50" t="s">
        <v>45</v>
      </c>
      <c r="AA644" s="50" t="s">
        <v>656</v>
      </c>
      <c r="AB644" s="50">
        <v>2301950</v>
      </c>
      <c r="AH644" s="66" t="str">
        <f t="shared" si="69"/>
        <v>CEBarreira</v>
      </c>
      <c r="AI644" s="50">
        <v>2301950</v>
      </c>
    </row>
    <row r="645" spans="26:35">
      <c r="Z645" s="50" t="s">
        <v>45</v>
      </c>
      <c r="AA645" s="50" t="s">
        <v>677</v>
      </c>
      <c r="AB645" s="50">
        <v>2302008</v>
      </c>
      <c r="AH645" s="66" t="str">
        <f t="shared" si="69"/>
        <v>CEBarro</v>
      </c>
      <c r="AI645" s="50">
        <v>2302008</v>
      </c>
    </row>
    <row r="646" spans="26:35">
      <c r="Z646" s="50" t="s">
        <v>45</v>
      </c>
      <c r="AA646" s="50" t="s">
        <v>697</v>
      </c>
      <c r="AB646" s="50">
        <v>2302057</v>
      </c>
      <c r="AH646" s="66" t="str">
        <f t="shared" si="69"/>
        <v>CEBarroquinha</v>
      </c>
      <c r="AI646" s="50">
        <v>2302057</v>
      </c>
    </row>
    <row r="647" spans="26:35">
      <c r="Z647" s="50" t="s">
        <v>45</v>
      </c>
      <c r="AA647" s="50" t="s">
        <v>719</v>
      </c>
      <c r="AB647" s="50">
        <v>2302107</v>
      </c>
      <c r="AH647" s="66" t="str">
        <f t="shared" si="69"/>
        <v>CEBaturité</v>
      </c>
      <c r="AI647" s="50">
        <v>2302107</v>
      </c>
    </row>
    <row r="648" spans="26:35">
      <c r="Z648" s="50" t="s">
        <v>45</v>
      </c>
      <c r="AA648" s="50" t="s">
        <v>741</v>
      </c>
      <c r="AB648" s="50">
        <v>2302206</v>
      </c>
      <c r="AH648" s="66" t="str">
        <f t="shared" si="69"/>
        <v>CEBeberibe</v>
      </c>
      <c r="AI648" s="50">
        <v>2302206</v>
      </c>
    </row>
    <row r="649" spans="26:35">
      <c r="Z649" s="50" t="s">
        <v>45</v>
      </c>
      <c r="AA649" s="50" t="s">
        <v>762</v>
      </c>
      <c r="AB649" s="50">
        <v>2302305</v>
      </c>
      <c r="AH649" s="66" t="str">
        <f t="shared" si="69"/>
        <v>CEBela Cruz</v>
      </c>
      <c r="AI649" s="50">
        <v>2302305</v>
      </c>
    </row>
    <row r="650" spans="26:35">
      <c r="Z650" s="50" t="s">
        <v>45</v>
      </c>
      <c r="AA650" s="50" t="s">
        <v>785</v>
      </c>
      <c r="AB650" s="50">
        <v>2302404</v>
      </c>
      <c r="AH650" s="66" t="str">
        <f t="shared" si="69"/>
        <v>CEBoa Viagem</v>
      </c>
      <c r="AI650" s="50">
        <v>2302404</v>
      </c>
    </row>
    <row r="651" spans="26:35">
      <c r="Z651" s="50" t="s">
        <v>45</v>
      </c>
      <c r="AA651" s="50" t="s">
        <v>806</v>
      </c>
      <c r="AB651" s="50">
        <v>2302503</v>
      </c>
      <c r="AH651" s="66" t="str">
        <f t="shared" si="69"/>
        <v>CEBrejo Santo</v>
      </c>
      <c r="AI651" s="50">
        <v>2302503</v>
      </c>
    </row>
    <row r="652" spans="26:35">
      <c r="Z652" s="50" t="s">
        <v>45</v>
      </c>
      <c r="AA652" s="50" t="s">
        <v>827</v>
      </c>
      <c r="AB652" s="50">
        <v>2302602</v>
      </c>
      <c r="AH652" s="66" t="str">
        <f t="shared" si="69"/>
        <v>CECamocim</v>
      </c>
      <c r="AI652" s="50">
        <v>2302602</v>
      </c>
    </row>
    <row r="653" spans="26:35">
      <c r="Z653" s="50" t="s">
        <v>45</v>
      </c>
      <c r="AA653" s="50" t="s">
        <v>849</v>
      </c>
      <c r="AB653" s="50">
        <v>2302701</v>
      </c>
      <c r="AH653" s="66" t="str">
        <f t="shared" si="69"/>
        <v>CECampos Sales</v>
      </c>
      <c r="AI653" s="50">
        <v>2302701</v>
      </c>
    </row>
    <row r="654" spans="26:35">
      <c r="Z654" s="50" t="s">
        <v>45</v>
      </c>
      <c r="AA654" s="50" t="s">
        <v>871</v>
      </c>
      <c r="AB654" s="50">
        <v>2302800</v>
      </c>
      <c r="AH654" s="66" t="str">
        <f t="shared" si="69"/>
        <v>CECanindé</v>
      </c>
      <c r="AI654" s="50">
        <v>2302800</v>
      </c>
    </row>
    <row r="655" spans="26:35">
      <c r="Z655" s="50" t="s">
        <v>45</v>
      </c>
      <c r="AA655" s="50" t="s">
        <v>893</v>
      </c>
      <c r="AB655" s="50">
        <v>2302909</v>
      </c>
      <c r="AH655" s="66" t="str">
        <f t="shared" si="69"/>
        <v>CECapistrano</v>
      </c>
      <c r="AI655" s="50">
        <v>2302909</v>
      </c>
    </row>
    <row r="656" spans="26:35">
      <c r="Z656" s="50" t="s">
        <v>45</v>
      </c>
      <c r="AA656" s="50" t="s">
        <v>916</v>
      </c>
      <c r="AB656" s="50">
        <v>2303006</v>
      </c>
      <c r="AH656" s="66" t="str">
        <f t="shared" si="69"/>
        <v>CECaridade</v>
      </c>
      <c r="AI656" s="50">
        <v>2303006</v>
      </c>
    </row>
    <row r="657" spans="26:35">
      <c r="Z657" s="50" t="s">
        <v>45</v>
      </c>
      <c r="AA657" s="50" t="s">
        <v>939</v>
      </c>
      <c r="AB657" s="50">
        <v>2303105</v>
      </c>
      <c r="AH657" s="66" t="str">
        <f t="shared" si="69"/>
        <v>CECariré</v>
      </c>
      <c r="AI657" s="50">
        <v>2303105</v>
      </c>
    </row>
    <row r="658" spans="26:35">
      <c r="Z658" s="50" t="s">
        <v>45</v>
      </c>
      <c r="AA658" s="50" t="s">
        <v>961</v>
      </c>
      <c r="AB658" s="50">
        <v>2303204</v>
      </c>
      <c r="AH658" s="66" t="str">
        <f t="shared" si="69"/>
        <v>CECaririaçu</v>
      </c>
      <c r="AI658" s="50">
        <v>2303204</v>
      </c>
    </row>
    <row r="659" spans="26:35">
      <c r="Z659" s="50" t="s">
        <v>45</v>
      </c>
      <c r="AA659" s="50" t="s">
        <v>983</v>
      </c>
      <c r="AB659" s="50">
        <v>2303303</v>
      </c>
      <c r="AH659" s="66" t="str">
        <f t="shared" si="69"/>
        <v>CECariús</v>
      </c>
      <c r="AI659" s="50">
        <v>2303303</v>
      </c>
    </row>
    <row r="660" spans="26:35">
      <c r="Z660" s="50" t="s">
        <v>45</v>
      </c>
      <c r="AA660" s="50" t="s">
        <v>1006</v>
      </c>
      <c r="AB660" s="50">
        <v>2303402</v>
      </c>
      <c r="AH660" s="66" t="str">
        <f t="shared" si="69"/>
        <v>CECarnaubal</v>
      </c>
      <c r="AI660" s="50">
        <v>2303402</v>
      </c>
    </row>
    <row r="661" spans="26:35">
      <c r="Z661" s="50" t="s">
        <v>45</v>
      </c>
      <c r="AA661" s="50" t="s">
        <v>1028</v>
      </c>
      <c r="AB661" s="50">
        <v>2303501</v>
      </c>
      <c r="AH661" s="66" t="str">
        <f t="shared" si="69"/>
        <v>CECascavel</v>
      </c>
      <c r="AI661" s="50">
        <v>2303501</v>
      </c>
    </row>
    <row r="662" spans="26:35">
      <c r="Z662" s="50" t="s">
        <v>45</v>
      </c>
      <c r="AA662" s="50" t="s">
        <v>1050</v>
      </c>
      <c r="AB662" s="50">
        <v>2303600</v>
      </c>
      <c r="AH662" s="66" t="str">
        <f t="shared" si="69"/>
        <v>CECatarina</v>
      </c>
      <c r="AI662" s="50">
        <v>2303600</v>
      </c>
    </row>
    <row r="663" spans="26:35">
      <c r="Z663" s="50" t="s">
        <v>45</v>
      </c>
      <c r="AA663" s="50" t="s">
        <v>1072</v>
      </c>
      <c r="AB663" s="50">
        <v>2303659</v>
      </c>
      <c r="AH663" s="66" t="str">
        <f t="shared" si="69"/>
        <v>CECatunda</v>
      </c>
      <c r="AI663" s="50">
        <v>2303659</v>
      </c>
    </row>
    <row r="664" spans="26:35">
      <c r="Z664" s="50" t="s">
        <v>45</v>
      </c>
      <c r="AA664" s="50" t="s">
        <v>1094</v>
      </c>
      <c r="AB664" s="50">
        <v>2303709</v>
      </c>
      <c r="AH664" s="66" t="str">
        <f t="shared" si="69"/>
        <v>CECaucaia</v>
      </c>
      <c r="AI664" s="50">
        <v>2303709</v>
      </c>
    </row>
    <row r="665" spans="26:35">
      <c r="Z665" s="50" t="s">
        <v>45</v>
      </c>
      <c r="AA665" s="50" t="s">
        <v>1117</v>
      </c>
      <c r="AB665" s="50">
        <v>2303808</v>
      </c>
      <c r="AH665" s="66" t="str">
        <f t="shared" si="69"/>
        <v>CECedro</v>
      </c>
      <c r="AI665" s="50">
        <v>2303808</v>
      </c>
    </row>
    <row r="666" spans="26:35">
      <c r="Z666" s="50" t="s">
        <v>45</v>
      </c>
      <c r="AA666" s="50" t="s">
        <v>1140</v>
      </c>
      <c r="AB666" s="50">
        <v>2303907</v>
      </c>
      <c r="AH666" s="66" t="str">
        <f t="shared" si="69"/>
        <v>CEChaval</v>
      </c>
      <c r="AI666" s="50">
        <v>2303907</v>
      </c>
    </row>
    <row r="667" spans="26:35">
      <c r="Z667" s="50" t="s">
        <v>45</v>
      </c>
      <c r="AA667" s="50" t="s">
        <v>1163</v>
      </c>
      <c r="AB667" s="50">
        <v>2303931</v>
      </c>
      <c r="AH667" s="66" t="str">
        <f t="shared" si="69"/>
        <v>CEChoró</v>
      </c>
      <c r="AI667" s="50">
        <v>2303931</v>
      </c>
    </row>
    <row r="668" spans="26:35">
      <c r="Z668" s="50" t="s">
        <v>45</v>
      </c>
      <c r="AA668" s="50" t="s">
        <v>1186</v>
      </c>
      <c r="AB668" s="50">
        <v>2303956</v>
      </c>
      <c r="AH668" s="66" t="str">
        <f t="shared" si="69"/>
        <v>CEChorozinho</v>
      </c>
      <c r="AI668" s="50">
        <v>2303956</v>
      </c>
    </row>
    <row r="669" spans="26:35">
      <c r="Z669" s="50" t="s">
        <v>45</v>
      </c>
      <c r="AA669" s="50" t="s">
        <v>1208</v>
      </c>
      <c r="AB669" s="50">
        <v>2304004</v>
      </c>
      <c r="AH669" s="66" t="str">
        <f t="shared" si="69"/>
        <v>CECoreaú</v>
      </c>
      <c r="AI669" s="50">
        <v>2304004</v>
      </c>
    </row>
    <row r="670" spans="26:35">
      <c r="Z670" s="50" t="s">
        <v>45</v>
      </c>
      <c r="AA670" s="50" t="s">
        <v>1229</v>
      </c>
      <c r="AB670" s="50">
        <v>2304103</v>
      </c>
      <c r="AH670" s="66" t="str">
        <f t="shared" si="69"/>
        <v>CECrateús</v>
      </c>
      <c r="AI670" s="50">
        <v>2304103</v>
      </c>
    </row>
    <row r="671" spans="26:35">
      <c r="Z671" s="50" t="s">
        <v>45</v>
      </c>
      <c r="AA671" s="50" t="s">
        <v>1252</v>
      </c>
      <c r="AB671" s="50">
        <v>2304202</v>
      </c>
      <c r="AH671" s="66" t="str">
        <f t="shared" si="69"/>
        <v>CECrato</v>
      </c>
      <c r="AI671" s="50">
        <v>2304202</v>
      </c>
    </row>
    <row r="672" spans="26:35">
      <c r="Z672" s="50" t="s">
        <v>45</v>
      </c>
      <c r="AA672" s="50" t="s">
        <v>1275</v>
      </c>
      <c r="AB672" s="50">
        <v>2304236</v>
      </c>
      <c r="AH672" s="66" t="str">
        <f t="shared" si="69"/>
        <v>CECroatá</v>
      </c>
      <c r="AI672" s="50">
        <v>2304236</v>
      </c>
    </row>
    <row r="673" spans="26:35">
      <c r="Z673" s="50" t="s">
        <v>45</v>
      </c>
      <c r="AA673" s="50" t="s">
        <v>1296</v>
      </c>
      <c r="AB673" s="50">
        <v>2304251</v>
      </c>
      <c r="AH673" s="66" t="str">
        <f t="shared" si="69"/>
        <v>CECruz</v>
      </c>
      <c r="AI673" s="50">
        <v>2304251</v>
      </c>
    </row>
    <row r="674" spans="26:35">
      <c r="Z674" s="50" t="s">
        <v>45</v>
      </c>
      <c r="AA674" s="50" t="s">
        <v>1318</v>
      </c>
      <c r="AB674" s="50">
        <v>2304269</v>
      </c>
      <c r="AH674" s="66" t="str">
        <f t="shared" si="69"/>
        <v>CEDeputado Irapuan Pinheiro</v>
      </c>
      <c r="AI674" s="50">
        <v>2304269</v>
      </c>
    </row>
    <row r="675" spans="26:35">
      <c r="Z675" s="50" t="s">
        <v>45</v>
      </c>
      <c r="AA675" s="50" t="s">
        <v>1340</v>
      </c>
      <c r="AB675" s="50">
        <v>2304277</v>
      </c>
      <c r="AH675" s="66" t="str">
        <f t="shared" si="69"/>
        <v>CEErerê</v>
      </c>
      <c r="AI675" s="50">
        <v>2304277</v>
      </c>
    </row>
    <row r="676" spans="26:35">
      <c r="Z676" s="50" t="s">
        <v>45</v>
      </c>
      <c r="AA676" s="50" t="s">
        <v>1361</v>
      </c>
      <c r="AB676" s="50">
        <v>2304285</v>
      </c>
      <c r="AH676" s="66" t="str">
        <f t="shared" si="69"/>
        <v>CEEusébio</v>
      </c>
      <c r="AI676" s="50">
        <v>2304285</v>
      </c>
    </row>
    <row r="677" spans="26:35">
      <c r="Z677" s="50" t="s">
        <v>45</v>
      </c>
      <c r="AA677" s="50" t="s">
        <v>1383</v>
      </c>
      <c r="AB677" s="50">
        <v>2304301</v>
      </c>
      <c r="AH677" s="66" t="str">
        <f t="shared" si="69"/>
        <v>CEFarias Brito</v>
      </c>
      <c r="AI677" s="50">
        <v>2304301</v>
      </c>
    </row>
    <row r="678" spans="26:35">
      <c r="Z678" s="50" t="s">
        <v>45</v>
      </c>
      <c r="AA678" s="50" t="s">
        <v>1405</v>
      </c>
      <c r="AB678" s="50">
        <v>2304350</v>
      </c>
      <c r="AH678" s="66" t="str">
        <f t="shared" si="69"/>
        <v>CEForquilha</v>
      </c>
      <c r="AI678" s="50">
        <v>2304350</v>
      </c>
    </row>
    <row r="679" spans="26:35">
      <c r="Z679" s="50" t="s">
        <v>45</v>
      </c>
      <c r="AA679" s="50" t="s">
        <v>1427</v>
      </c>
      <c r="AB679" s="50">
        <v>2304400</v>
      </c>
      <c r="AH679" s="66" t="str">
        <f t="shared" si="69"/>
        <v>CEFortaleza</v>
      </c>
      <c r="AI679" s="50">
        <v>2304400</v>
      </c>
    </row>
    <row r="680" spans="26:35">
      <c r="Z680" s="50" t="s">
        <v>45</v>
      </c>
      <c r="AA680" s="50" t="s">
        <v>1448</v>
      </c>
      <c r="AB680" s="50">
        <v>2304459</v>
      </c>
      <c r="AH680" s="66" t="str">
        <f t="shared" si="69"/>
        <v>CEFortim</v>
      </c>
      <c r="AI680" s="50">
        <v>2304459</v>
      </c>
    </row>
    <row r="681" spans="26:35">
      <c r="Z681" s="50" t="s">
        <v>45</v>
      </c>
      <c r="AA681" s="50" t="s">
        <v>1468</v>
      </c>
      <c r="AB681" s="50">
        <v>2304509</v>
      </c>
      <c r="AH681" s="66" t="str">
        <f t="shared" si="69"/>
        <v>CEFrecheirinha</v>
      </c>
      <c r="AI681" s="50">
        <v>2304509</v>
      </c>
    </row>
    <row r="682" spans="26:35">
      <c r="Z682" s="50" t="s">
        <v>45</v>
      </c>
      <c r="AA682" s="50" t="s">
        <v>1490</v>
      </c>
      <c r="AB682" s="50">
        <v>2304608</v>
      </c>
      <c r="AH682" s="66" t="str">
        <f t="shared" si="69"/>
        <v>CEGeneral Sampaio</v>
      </c>
      <c r="AI682" s="50">
        <v>2304608</v>
      </c>
    </row>
    <row r="683" spans="26:35">
      <c r="Z683" s="50" t="s">
        <v>45</v>
      </c>
      <c r="AA683" s="50" t="s">
        <v>1510</v>
      </c>
      <c r="AB683" s="50">
        <v>2304657</v>
      </c>
      <c r="AH683" s="66" t="str">
        <f t="shared" si="69"/>
        <v>CEGraça</v>
      </c>
      <c r="AI683" s="50">
        <v>2304657</v>
      </c>
    </row>
    <row r="684" spans="26:35">
      <c r="Z684" s="50" t="s">
        <v>45</v>
      </c>
      <c r="AA684" s="50" t="s">
        <v>1531</v>
      </c>
      <c r="AB684" s="50">
        <v>2304707</v>
      </c>
      <c r="AH684" s="66" t="str">
        <f t="shared" si="69"/>
        <v>CEGranja</v>
      </c>
      <c r="AI684" s="50">
        <v>2304707</v>
      </c>
    </row>
    <row r="685" spans="26:35">
      <c r="Z685" s="50" t="s">
        <v>45</v>
      </c>
      <c r="AA685" s="50" t="s">
        <v>1552</v>
      </c>
      <c r="AB685" s="50">
        <v>2304806</v>
      </c>
      <c r="AH685" s="66" t="str">
        <f t="shared" si="69"/>
        <v>CEGranjeiro</v>
      </c>
      <c r="AI685" s="50">
        <v>2304806</v>
      </c>
    </row>
    <row r="686" spans="26:35">
      <c r="Z686" s="50" t="s">
        <v>45</v>
      </c>
      <c r="AA686" s="50" t="s">
        <v>1571</v>
      </c>
      <c r="AB686" s="50">
        <v>2304905</v>
      </c>
      <c r="AH686" s="66" t="str">
        <f t="shared" si="69"/>
        <v>CEGroaíras</v>
      </c>
      <c r="AI686" s="50">
        <v>2304905</v>
      </c>
    </row>
    <row r="687" spans="26:35">
      <c r="Z687" s="50" t="s">
        <v>45</v>
      </c>
      <c r="AA687" s="50" t="s">
        <v>1591</v>
      </c>
      <c r="AB687" s="50">
        <v>2304954</v>
      </c>
      <c r="AH687" s="66" t="str">
        <f t="shared" si="69"/>
        <v>CEGuaiúba</v>
      </c>
      <c r="AI687" s="50">
        <v>2304954</v>
      </c>
    </row>
    <row r="688" spans="26:35">
      <c r="Z688" s="50" t="s">
        <v>45</v>
      </c>
      <c r="AA688" s="50" t="s">
        <v>1611</v>
      </c>
      <c r="AB688" s="50">
        <v>2305001</v>
      </c>
      <c r="AH688" s="66" t="str">
        <f t="shared" si="69"/>
        <v>CEGuaraciaba do Norte</v>
      </c>
      <c r="AI688" s="50">
        <v>2305001</v>
      </c>
    </row>
    <row r="689" spans="26:35">
      <c r="Z689" s="50" t="s">
        <v>45</v>
      </c>
      <c r="AA689" s="50" t="s">
        <v>1632</v>
      </c>
      <c r="AB689" s="50">
        <v>2305100</v>
      </c>
      <c r="AH689" s="66" t="str">
        <f t="shared" si="69"/>
        <v>CEGuaramiranga</v>
      </c>
      <c r="AI689" s="50">
        <v>2305100</v>
      </c>
    </row>
    <row r="690" spans="26:35">
      <c r="Z690" s="50" t="s">
        <v>45</v>
      </c>
      <c r="AA690" s="50" t="s">
        <v>1653</v>
      </c>
      <c r="AB690" s="50">
        <v>2305209</v>
      </c>
      <c r="AH690" s="66" t="str">
        <f t="shared" si="69"/>
        <v>CEHidrolândia</v>
      </c>
      <c r="AI690" s="50">
        <v>2305209</v>
      </c>
    </row>
    <row r="691" spans="26:35">
      <c r="Z691" s="50" t="s">
        <v>45</v>
      </c>
      <c r="AA691" s="50" t="s">
        <v>1673</v>
      </c>
      <c r="AB691" s="50">
        <v>2305233</v>
      </c>
      <c r="AH691" s="66" t="str">
        <f t="shared" si="69"/>
        <v>CEHorizonte</v>
      </c>
      <c r="AI691" s="50">
        <v>2305233</v>
      </c>
    </row>
    <row r="692" spans="26:35">
      <c r="Z692" s="50" t="s">
        <v>45</v>
      </c>
      <c r="AA692" s="50" t="s">
        <v>1694</v>
      </c>
      <c r="AB692" s="50">
        <v>2305266</v>
      </c>
      <c r="AH692" s="66" t="str">
        <f t="shared" si="69"/>
        <v>CEIbaretama</v>
      </c>
      <c r="AI692" s="50">
        <v>2305266</v>
      </c>
    </row>
    <row r="693" spans="26:35">
      <c r="Z693" s="50" t="s">
        <v>45</v>
      </c>
      <c r="AA693" s="50" t="s">
        <v>1714</v>
      </c>
      <c r="AB693" s="50">
        <v>2305308</v>
      </c>
      <c r="AH693" s="66" t="str">
        <f t="shared" si="69"/>
        <v>CEIbiapina</v>
      </c>
      <c r="AI693" s="50">
        <v>2305308</v>
      </c>
    </row>
    <row r="694" spans="26:35">
      <c r="Z694" s="50" t="s">
        <v>45</v>
      </c>
      <c r="AA694" s="50" t="s">
        <v>1735</v>
      </c>
      <c r="AB694" s="50">
        <v>2305332</v>
      </c>
      <c r="AH694" s="66" t="str">
        <f t="shared" si="69"/>
        <v>CEIbicuitinga</v>
      </c>
      <c r="AI694" s="50">
        <v>2305332</v>
      </c>
    </row>
    <row r="695" spans="26:35">
      <c r="Z695" s="50" t="s">
        <v>45</v>
      </c>
      <c r="AA695" s="50" t="s">
        <v>1755</v>
      </c>
      <c r="AB695" s="50">
        <v>2305357</v>
      </c>
      <c r="AH695" s="66" t="str">
        <f t="shared" si="69"/>
        <v>CEIcapuí</v>
      </c>
      <c r="AI695" s="50">
        <v>2305357</v>
      </c>
    </row>
    <row r="696" spans="26:35">
      <c r="Z696" s="50" t="s">
        <v>45</v>
      </c>
      <c r="AA696" s="50" t="s">
        <v>1776</v>
      </c>
      <c r="AB696" s="50">
        <v>2305407</v>
      </c>
      <c r="AH696" s="66" t="str">
        <f t="shared" si="69"/>
        <v>CEIcó</v>
      </c>
      <c r="AI696" s="50">
        <v>2305407</v>
      </c>
    </row>
    <row r="697" spans="26:35">
      <c r="Z697" s="50" t="s">
        <v>45</v>
      </c>
      <c r="AA697" s="50" t="s">
        <v>1795</v>
      </c>
      <c r="AB697" s="50">
        <v>2305506</v>
      </c>
      <c r="AH697" s="66" t="str">
        <f t="shared" si="69"/>
        <v>CEIguatu</v>
      </c>
      <c r="AI697" s="50">
        <v>2305506</v>
      </c>
    </row>
    <row r="698" spans="26:35">
      <c r="Z698" s="50" t="s">
        <v>45</v>
      </c>
      <c r="AA698" s="50" t="s">
        <v>1814</v>
      </c>
      <c r="AB698" s="50">
        <v>2305605</v>
      </c>
      <c r="AH698" s="66" t="str">
        <f t="shared" si="69"/>
        <v>CEIndependência</v>
      </c>
      <c r="AI698" s="50">
        <v>2305605</v>
      </c>
    </row>
    <row r="699" spans="26:35">
      <c r="Z699" s="50" t="s">
        <v>45</v>
      </c>
      <c r="AA699" s="50" t="s">
        <v>1833</v>
      </c>
      <c r="AB699" s="50">
        <v>2305654</v>
      </c>
      <c r="AH699" s="66" t="str">
        <f t="shared" si="69"/>
        <v>CEIpaporanga</v>
      </c>
      <c r="AI699" s="50">
        <v>2305654</v>
      </c>
    </row>
    <row r="700" spans="26:35">
      <c r="Z700" s="50" t="s">
        <v>45</v>
      </c>
      <c r="AA700" s="50" t="s">
        <v>1851</v>
      </c>
      <c r="AB700" s="50">
        <v>2305704</v>
      </c>
      <c r="AH700" s="66" t="str">
        <f t="shared" si="69"/>
        <v>CEIpaumirim</v>
      </c>
      <c r="AI700" s="50">
        <v>2305704</v>
      </c>
    </row>
    <row r="701" spans="26:35">
      <c r="Z701" s="50" t="s">
        <v>45</v>
      </c>
      <c r="AA701" s="50" t="s">
        <v>1869</v>
      </c>
      <c r="AB701" s="50">
        <v>2305803</v>
      </c>
      <c r="AH701" s="66" t="str">
        <f t="shared" si="69"/>
        <v>CEIpu</v>
      </c>
      <c r="AI701" s="50">
        <v>2305803</v>
      </c>
    </row>
    <row r="702" spans="26:35">
      <c r="Z702" s="50" t="s">
        <v>45</v>
      </c>
      <c r="AA702" s="50" t="s">
        <v>1464</v>
      </c>
      <c r="AB702" s="50">
        <v>2305902</v>
      </c>
      <c r="AH702" s="66" t="str">
        <f t="shared" si="69"/>
        <v>CEIpueiras</v>
      </c>
      <c r="AI702" s="50">
        <v>2305902</v>
      </c>
    </row>
    <row r="703" spans="26:35">
      <c r="Z703" s="50" t="s">
        <v>45</v>
      </c>
      <c r="AA703" s="50" t="s">
        <v>288</v>
      </c>
      <c r="AB703" s="50">
        <v>2306009</v>
      </c>
      <c r="AH703" s="66" t="str">
        <f t="shared" si="69"/>
        <v>CEIracema</v>
      </c>
      <c r="AI703" s="50">
        <v>2306009</v>
      </c>
    </row>
    <row r="704" spans="26:35">
      <c r="Z704" s="50" t="s">
        <v>45</v>
      </c>
      <c r="AA704" s="50" t="s">
        <v>1920</v>
      </c>
      <c r="AB704" s="50">
        <v>2306108</v>
      </c>
      <c r="AH704" s="66" t="str">
        <f t="shared" si="69"/>
        <v>CEIrauçuba</v>
      </c>
      <c r="AI704" s="50">
        <v>2306108</v>
      </c>
    </row>
    <row r="705" spans="26:35">
      <c r="Z705" s="50" t="s">
        <v>45</v>
      </c>
      <c r="AA705" s="50" t="s">
        <v>1937</v>
      </c>
      <c r="AB705" s="50">
        <v>2306207</v>
      </c>
      <c r="AH705" s="66" t="str">
        <f t="shared" si="69"/>
        <v>CEItaiçaba</v>
      </c>
      <c r="AI705" s="50">
        <v>2306207</v>
      </c>
    </row>
    <row r="706" spans="26:35">
      <c r="Z706" s="50" t="s">
        <v>45</v>
      </c>
      <c r="AA706" s="50" t="s">
        <v>1953</v>
      </c>
      <c r="AB706" s="50">
        <v>2306256</v>
      </c>
      <c r="AH706" s="66" t="str">
        <f t="shared" si="69"/>
        <v>CEItaitinga</v>
      </c>
      <c r="AI706" s="50">
        <v>2306256</v>
      </c>
    </row>
    <row r="707" spans="26:35">
      <c r="Z707" s="50" t="s">
        <v>45</v>
      </c>
      <c r="AA707" s="50" t="s">
        <v>5560</v>
      </c>
      <c r="AB707" s="50">
        <v>2306306</v>
      </c>
      <c r="AH707" s="66" t="str">
        <f t="shared" ref="AH707:AH770" si="70">CONCATENATE(Z707,AA707)</f>
        <v>CEItapajé</v>
      </c>
      <c r="AI707" s="50">
        <v>2306306</v>
      </c>
    </row>
    <row r="708" spans="26:35">
      <c r="Z708" s="50" t="s">
        <v>45</v>
      </c>
      <c r="AA708" s="50" t="s">
        <v>1988</v>
      </c>
      <c r="AB708" s="50">
        <v>2306405</v>
      </c>
      <c r="AH708" s="66" t="str">
        <f t="shared" si="70"/>
        <v>CEItapipoca</v>
      </c>
      <c r="AI708" s="50">
        <v>2306405</v>
      </c>
    </row>
    <row r="709" spans="26:35">
      <c r="Z709" s="50" t="s">
        <v>45</v>
      </c>
      <c r="AA709" s="50" t="s">
        <v>2005</v>
      </c>
      <c r="AB709" s="50">
        <v>2306504</v>
      </c>
      <c r="AH709" s="66" t="str">
        <f t="shared" si="70"/>
        <v>CEItapiúna</v>
      </c>
      <c r="AI709" s="50">
        <v>2306504</v>
      </c>
    </row>
    <row r="710" spans="26:35">
      <c r="Z710" s="50" t="s">
        <v>45</v>
      </c>
      <c r="AA710" s="50" t="s">
        <v>2023</v>
      </c>
      <c r="AB710" s="50">
        <v>2306553</v>
      </c>
      <c r="AH710" s="66" t="str">
        <f t="shared" si="70"/>
        <v>CEItarema</v>
      </c>
      <c r="AI710" s="50">
        <v>2306553</v>
      </c>
    </row>
    <row r="711" spans="26:35">
      <c r="Z711" s="50" t="s">
        <v>45</v>
      </c>
      <c r="AA711" s="50" t="s">
        <v>2041</v>
      </c>
      <c r="AB711" s="50">
        <v>2306603</v>
      </c>
      <c r="AH711" s="66" t="str">
        <f t="shared" si="70"/>
        <v>CEItatira</v>
      </c>
      <c r="AI711" s="50">
        <v>2306603</v>
      </c>
    </row>
    <row r="712" spans="26:35">
      <c r="Z712" s="50" t="s">
        <v>45</v>
      </c>
      <c r="AA712" s="50" t="s">
        <v>2059</v>
      </c>
      <c r="AB712" s="50">
        <v>2306702</v>
      </c>
      <c r="AH712" s="66" t="str">
        <f t="shared" si="70"/>
        <v>CEJaguaretama</v>
      </c>
      <c r="AI712" s="50">
        <v>2306702</v>
      </c>
    </row>
    <row r="713" spans="26:35">
      <c r="Z713" s="50" t="s">
        <v>45</v>
      </c>
      <c r="AA713" s="50" t="s">
        <v>2076</v>
      </c>
      <c r="AB713" s="50">
        <v>2306801</v>
      </c>
      <c r="AH713" s="66" t="str">
        <f t="shared" si="70"/>
        <v>CEJaguaribara</v>
      </c>
      <c r="AI713" s="50">
        <v>2306801</v>
      </c>
    </row>
    <row r="714" spans="26:35">
      <c r="Z714" s="50" t="s">
        <v>45</v>
      </c>
      <c r="AA714" s="50" t="s">
        <v>2092</v>
      </c>
      <c r="AB714" s="50">
        <v>2306900</v>
      </c>
      <c r="AH714" s="66" t="str">
        <f t="shared" si="70"/>
        <v>CEJaguaribe</v>
      </c>
      <c r="AI714" s="50">
        <v>2306900</v>
      </c>
    </row>
    <row r="715" spans="26:35">
      <c r="Z715" s="50" t="s">
        <v>45</v>
      </c>
      <c r="AA715" s="50" t="s">
        <v>2108</v>
      </c>
      <c r="AB715" s="50">
        <v>2307007</v>
      </c>
      <c r="AH715" s="66" t="str">
        <f t="shared" si="70"/>
        <v>CEJaguaruana</v>
      </c>
      <c r="AI715" s="50">
        <v>2307007</v>
      </c>
    </row>
    <row r="716" spans="26:35">
      <c r="Z716" s="50" t="s">
        <v>45</v>
      </c>
      <c r="AA716" s="50" t="s">
        <v>1122</v>
      </c>
      <c r="AB716" s="50">
        <v>2307106</v>
      </c>
      <c r="AH716" s="66" t="str">
        <f t="shared" si="70"/>
        <v>CEJardim</v>
      </c>
      <c r="AI716" s="50">
        <v>2307106</v>
      </c>
    </row>
    <row r="717" spans="26:35">
      <c r="Z717" s="50" t="s">
        <v>45</v>
      </c>
      <c r="AA717" s="50" t="s">
        <v>2140</v>
      </c>
      <c r="AB717" s="50">
        <v>2307205</v>
      </c>
      <c r="AH717" s="66" t="str">
        <f t="shared" si="70"/>
        <v>CEJati</v>
      </c>
      <c r="AI717" s="50">
        <v>2307205</v>
      </c>
    </row>
    <row r="718" spans="26:35">
      <c r="Z718" s="50" t="s">
        <v>45</v>
      </c>
      <c r="AA718" s="50" t="s">
        <v>2156</v>
      </c>
      <c r="AB718" s="50">
        <v>2307254</v>
      </c>
      <c r="AH718" s="66" t="str">
        <f t="shared" si="70"/>
        <v>CEJijoca de Jericoacoara</v>
      </c>
      <c r="AI718" s="50">
        <v>2307254</v>
      </c>
    </row>
    <row r="719" spans="26:35">
      <c r="Z719" s="50" t="s">
        <v>45</v>
      </c>
      <c r="AA719" s="50" t="s">
        <v>2173</v>
      </c>
      <c r="AB719" s="50">
        <v>2307304</v>
      </c>
      <c r="AH719" s="66" t="str">
        <f t="shared" si="70"/>
        <v>CEJuazeiro do Norte</v>
      </c>
      <c r="AI719" s="50">
        <v>2307304</v>
      </c>
    </row>
    <row r="720" spans="26:35">
      <c r="Z720" s="50" t="s">
        <v>45</v>
      </c>
      <c r="AA720" s="50" t="s">
        <v>2190</v>
      </c>
      <c r="AB720" s="50">
        <v>2307403</v>
      </c>
      <c r="AH720" s="66" t="str">
        <f t="shared" si="70"/>
        <v>CEJucás</v>
      </c>
      <c r="AI720" s="50">
        <v>2307403</v>
      </c>
    </row>
    <row r="721" spans="26:35">
      <c r="Z721" s="50" t="s">
        <v>45</v>
      </c>
      <c r="AA721" s="50" t="s">
        <v>2206</v>
      </c>
      <c r="AB721" s="50">
        <v>2307502</v>
      </c>
      <c r="AH721" s="66" t="str">
        <f t="shared" si="70"/>
        <v>CELavras da Mangabeira</v>
      </c>
      <c r="AI721" s="50">
        <v>2307502</v>
      </c>
    </row>
    <row r="722" spans="26:35">
      <c r="Z722" s="50" t="s">
        <v>45</v>
      </c>
      <c r="AA722" s="50" t="s">
        <v>2221</v>
      </c>
      <c r="AB722" s="50">
        <v>2307601</v>
      </c>
      <c r="AH722" s="66" t="str">
        <f t="shared" si="70"/>
        <v>CELimoeiro do Norte</v>
      </c>
      <c r="AI722" s="50">
        <v>2307601</v>
      </c>
    </row>
    <row r="723" spans="26:35">
      <c r="Z723" s="50" t="s">
        <v>45</v>
      </c>
      <c r="AA723" s="50" t="s">
        <v>2237</v>
      </c>
      <c r="AB723" s="50">
        <v>2307635</v>
      </c>
      <c r="AH723" s="66" t="str">
        <f t="shared" si="70"/>
        <v>CEMadalena</v>
      </c>
      <c r="AI723" s="50">
        <v>2307635</v>
      </c>
    </row>
    <row r="724" spans="26:35">
      <c r="Z724" s="50" t="s">
        <v>45</v>
      </c>
      <c r="AA724" s="50" t="s">
        <v>2251</v>
      </c>
      <c r="AB724" s="50">
        <v>2307650</v>
      </c>
      <c r="AH724" s="66" t="str">
        <f t="shared" si="70"/>
        <v>CEMaracanaú</v>
      </c>
      <c r="AI724" s="50">
        <v>2307650</v>
      </c>
    </row>
    <row r="725" spans="26:35">
      <c r="Z725" s="50" t="s">
        <v>45</v>
      </c>
      <c r="AA725" s="50" t="s">
        <v>2267</v>
      </c>
      <c r="AB725" s="50">
        <v>2307700</v>
      </c>
      <c r="AH725" s="66" t="str">
        <f t="shared" si="70"/>
        <v>CEMaranguape</v>
      </c>
      <c r="AI725" s="50">
        <v>2307700</v>
      </c>
    </row>
    <row r="726" spans="26:35">
      <c r="Z726" s="50" t="s">
        <v>45</v>
      </c>
      <c r="AA726" s="50" t="s">
        <v>2282</v>
      </c>
      <c r="AB726" s="50">
        <v>2307809</v>
      </c>
      <c r="AH726" s="66" t="str">
        <f t="shared" si="70"/>
        <v>CEMarco</v>
      </c>
      <c r="AI726" s="50">
        <v>2307809</v>
      </c>
    </row>
    <row r="727" spans="26:35">
      <c r="Z727" s="50" t="s">
        <v>45</v>
      </c>
      <c r="AA727" s="50" t="s">
        <v>2298</v>
      </c>
      <c r="AB727" s="50">
        <v>2307908</v>
      </c>
      <c r="AH727" s="66" t="str">
        <f t="shared" si="70"/>
        <v>CEMartinópole</v>
      </c>
      <c r="AI727" s="50">
        <v>2307908</v>
      </c>
    </row>
    <row r="728" spans="26:35">
      <c r="Z728" s="50" t="s">
        <v>45</v>
      </c>
      <c r="AA728" s="50" t="s">
        <v>2313</v>
      </c>
      <c r="AB728" s="50">
        <v>2308005</v>
      </c>
      <c r="AH728" s="66" t="str">
        <f t="shared" si="70"/>
        <v>CEMassapê</v>
      </c>
      <c r="AI728" s="50">
        <v>2308005</v>
      </c>
    </row>
    <row r="729" spans="26:35">
      <c r="Z729" s="50" t="s">
        <v>45</v>
      </c>
      <c r="AA729" s="50" t="s">
        <v>2327</v>
      </c>
      <c r="AB729" s="50">
        <v>2308104</v>
      </c>
      <c r="AH729" s="66" t="str">
        <f t="shared" si="70"/>
        <v>CEMauriti</v>
      </c>
      <c r="AI729" s="50">
        <v>2308104</v>
      </c>
    </row>
    <row r="730" spans="26:35">
      <c r="Z730" s="50" t="s">
        <v>45</v>
      </c>
      <c r="AA730" s="50" t="s">
        <v>2343</v>
      </c>
      <c r="AB730" s="50">
        <v>2308203</v>
      </c>
      <c r="AH730" s="66" t="str">
        <f t="shared" si="70"/>
        <v>CEMeruoca</v>
      </c>
      <c r="AI730" s="50">
        <v>2308203</v>
      </c>
    </row>
    <row r="731" spans="26:35">
      <c r="Z731" s="50" t="s">
        <v>45</v>
      </c>
      <c r="AA731" s="50" t="s">
        <v>2359</v>
      </c>
      <c r="AB731" s="50">
        <v>2308302</v>
      </c>
      <c r="AH731" s="66" t="str">
        <f t="shared" si="70"/>
        <v>CEMilagres</v>
      </c>
      <c r="AI731" s="50">
        <v>2308302</v>
      </c>
    </row>
    <row r="732" spans="26:35">
      <c r="Z732" s="50" t="s">
        <v>45</v>
      </c>
      <c r="AA732" s="50" t="s">
        <v>2373</v>
      </c>
      <c r="AB732" s="50">
        <v>2308351</v>
      </c>
      <c r="AH732" s="66" t="str">
        <f t="shared" si="70"/>
        <v>CEMilhã</v>
      </c>
      <c r="AI732" s="50">
        <v>2308351</v>
      </c>
    </row>
    <row r="733" spans="26:35">
      <c r="Z733" s="50" t="s">
        <v>45</v>
      </c>
      <c r="AA733" s="50" t="s">
        <v>2388</v>
      </c>
      <c r="AB733" s="50">
        <v>2308377</v>
      </c>
      <c r="AH733" s="66" t="str">
        <f t="shared" si="70"/>
        <v>CEMiraíma</v>
      </c>
      <c r="AI733" s="50">
        <v>2308377</v>
      </c>
    </row>
    <row r="734" spans="26:35">
      <c r="Z734" s="50" t="s">
        <v>45</v>
      </c>
      <c r="AA734" s="50" t="s">
        <v>2404</v>
      </c>
      <c r="AB734" s="50">
        <v>2308401</v>
      </c>
      <c r="AH734" s="66" t="str">
        <f t="shared" si="70"/>
        <v>CEMissão Velha</v>
      </c>
      <c r="AI734" s="50">
        <v>2308401</v>
      </c>
    </row>
    <row r="735" spans="26:35">
      <c r="Z735" s="50" t="s">
        <v>45</v>
      </c>
      <c r="AA735" s="50" t="s">
        <v>2420</v>
      </c>
      <c r="AB735" s="50">
        <v>2308500</v>
      </c>
      <c r="AH735" s="66" t="str">
        <f t="shared" si="70"/>
        <v>CEMombaça</v>
      </c>
      <c r="AI735" s="50">
        <v>2308500</v>
      </c>
    </row>
    <row r="736" spans="26:35">
      <c r="Z736" s="50" t="s">
        <v>45</v>
      </c>
      <c r="AA736" s="50" t="s">
        <v>2436</v>
      </c>
      <c r="AB736" s="50">
        <v>2308609</v>
      </c>
      <c r="AH736" s="66" t="str">
        <f t="shared" si="70"/>
        <v>CEMonsenhor Tabosa</v>
      </c>
      <c r="AI736" s="50">
        <v>2308609</v>
      </c>
    </row>
    <row r="737" spans="26:35">
      <c r="Z737" s="50" t="s">
        <v>45</v>
      </c>
      <c r="AA737" s="50" t="s">
        <v>2452</v>
      </c>
      <c r="AB737" s="50">
        <v>2308708</v>
      </c>
      <c r="AH737" s="66" t="str">
        <f t="shared" si="70"/>
        <v>CEMorada Nova</v>
      </c>
      <c r="AI737" s="50">
        <v>2308708</v>
      </c>
    </row>
    <row r="738" spans="26:35">
      <c r="Z738" s="50" t="s">
        <v>45</v>
      </c>
      <c r="AA738" s="50" t="s">
        <v>2466</v>
      </c>
      <c r="AB738" s="50">
        <v>2308807</v>
      </c>
      <c r="AH738" s="66" t="str">
        <f t="shared" si="70"/>
        <v>CEMoraújo</v>
      </c>
      <c r="AI738" s="50">
        <v>2308807</v>
      </c>
    </row>
    <row r="739" spans="26:35">
      <c r="Z739" s="50" t="s">
        <v>45</v>
      </c>
      <c r="AA739" s="50" t="s">
        <v>2481</v>
      </c>
      <c r="AB739" s="50">
        <v>2308906</v>
      </c>
      <c r="AH739" s="66" t="str">
        <f t="shared" si="70"/>
        <v>CEMorrinhos</v>
      </c>
      <c r="AI739" s="50">
        <v>2308906</v>
      </c>
    </row>
    <row r="740" spans="26:35">
      <c r="Z740" s="50" t="s">
        <v>45</v>
      </c>
      <c r="AA740" s="50" t="s">
        <v>2497</v>
      </c>
      <c r="AB740" s="50">
        <v>2309003</v>
      </c>
      <c r="AH740" s="66" t="str">
        <f t="shared" si="70"/>
        <v>CEMucambo</v>
      </c>
      <c r="AI740" s="50">
        <v>2309003</v>
      </c>
    </row>
    <row r="741" spans="26:35">
      <c r="Z741" s="50" t="s">
        <v>45</v>
      </c>
      <c r="AA741" s="50" t="s">
        <v>2511</v>
      </c>
      <c r="AB741" s="50">
        <v>2309102</v>
      </c>
      <c r="AH741" s="66" t="str">
        <f t="shared" si="70"/>
        <v>CEMulungu</v>
      </c>
      <c r="AI741" s="50">
        <v>2309102</v>
      </c>
    </row>
    <row r="742" spans="26:35">
      <c r="Z742" s="50" t="s">
        <v>45</v>
      </c>
      <c r="AA742" s="50" t="s">
        <v>1917</v>
      </c>
      <c r="AB742" s="50">
        <v>2309201</v>
      </c>
      <c r="AH742" s="66" t="str">
        <f t="shared" si="70"/>
        <v>CENova Olinda</v>
      </c>
      <c r="AI742" s="50">
        <v>2309201</v>
      </c>
    </row>
    <row r="743" spans="26:35">
      <c r="Z743" s="50" t="s">
        <v>45</v>
      </c>
      <c r="AA743" s="50" t="s">
        <v>2542</v>
      </c>
      <c r="AB743" s="50">
        <v>2309300</v>
      </c>
      <c r="AH743" s="66" t="str">
        <f t="shared" si="70"/>
        <v>CENova Russas</v>
      </c>
      <c r="AI743" s="50">
        <v>2309300</v>
      </c>
    </row>
    <row r="744" spans="26:35">
      <c r="Z744" s="50" t="s">
        <v>45</v>
      </c>
      <c r="AA744" s="50" t="s">
        <v>2557</v>
      </c>
      <c r="AB744" s="50">
        <v>2309409</v>
      </c>
      <c r="AH744" s="66" t="str">
        <f t="shared" si="70"/>
        <v>CENovo Oriente</v>
      </c>
      <c r="AI744" s="50">
        <v>2309409</v>
      </c>
    </row>
    <row r="745" spans="26:35">
      <c r="Z745" s="50" t="s">
        <v>45</v>
      </c>
      <c r="AA745" s="50" t="s">
        <v>2572</v>
      </c>
      <c r="AB745" s="50">
        <v>2309458</v>
      </c>
      <c r="AH745" s="66" t="str">
        <f t="shared" si="70"/>
        <v>CEOcara</v>
      </c>
      <c r="AI745" s="50">
        <v>2309458</v>
      </c>
    </row>
    <row r="746" spans="26:35">
      <c r="Z746" s="50" t="s">
        <v>45</v>
      </c>
      <c r="AA746" s="50" t="s">
        <v>2587</v>
      </c>
      <c r="AB746" s="50">
        <v>2309508</v>
      </c>
      <c r="AH746" s="66" t="str">
        <f t="shared" si="70"/>
        <v>CEOrós</v>
      </c>
      <c r="AI746" s="50">
        <v>2309508</v>
      </c>
    </row>
    <row r="747" spans="26:35">
      <c r="Z747" s="50" t="s">
        <v>45</v>
      </c>
      <c r="AA747" s="50" t="s">
        <v>2603</v>
      </c>
      <c r="AB747" s="50">
        <v>2309607</v>
      </c>
      <c r="AH747" s="66" t="str">
        <f t="shared" si="70"/>
        <v>CEPacajus</v>
      </c>
      <c r="AI747" s="50">
        <v>2309607</v>
      </c>
    </row>
    <row r="748" spans="26:35">
      <c r="Z748" s="50" t="s">
        <v>45</v>
      </c>
      <c r="AA748" s="50" t="s">
        <v>1203</v>
      </c>
      <c r="AB748" s="50">
        <v>2309706</v>
      </c>
      <c r="AH748" s="66" t="str">
        <f t="shared" si="70"/>
        <v>CEPacatuba</v>
      </c>
      <c r="AI748" s="50">
        <v>2309706</v>
      </c>
    </row>
    <row r="749" spans="26:35">
      <c r="Z749" s="50" t="s">
        <v>45</v>
      </c>
      <c r="AA749" s="50" t="s">
        <v>2630</v>
      </c>
      <c r="AB749" s="50">
        <v>2309805</v>
      </c>
      <c r="AH749" s="66" t="str">
        <f t="shared" si="70"/>
        <v>CEPacoti</v>
      </c>
      <c r="AI749" s="50">
        <v>2309805</v>
      </c>
    </row>
    <row r="750" spans="26:35">
      <c r="Z750" s="50" t="s">
        <v>45</v>
      </c>
      <c r="AA750" s="50" t="s">
        <v>2645</v>
      </c>
      <c r="AB750" s="50">
        <v>2309904</v>
      </c>
      <c r="AH750" s="66" t="str">
        <f t="shared" si="70"/>
        <v>CEPacujá</v>
      </c>
      <c r="AI750" s="50">
        <v>2309904</v>
      </c>
    </row>
    <row r="751" spans="26:35">
      <c r="Z751" s="50" t="s">
        <v>45</v>
      </c>
      <c r="AA751" s="50" t="s">
        <v>2658</v>
      </c>
      <c r="AB751" s="50">
        <v>2310001</v>
      </c>
      <c r="AH751" s="66" t="str">
        <f t="shared" si="70"/>
        <v>CEPalhano</v>
      </c>
      <c r="AI751" s="50">
        <v>2310001</v>
      </c>
    </row>
    <row r="752" spans="26:35">
      <c r="Z752" s="50" t="s">
        <v>45</v>
      </c>
      <c r="AA752" s="50" t="s">
        <v>2672</v>
      </c>
      <c r="AB752" s="50">
        <v>2310100</v>
      </c>
      <c r="AH752" s="66" t="str">
        <f t="shared" si="70"/>
        <v>CEPalmácia</v>
      </c>
      <c r="AI752" s="50">
        <v>2310100</v>
      </c>
    </row>
    <row r="753" spans="26:35">
      <c r="Z753" s="50" t="s">
        <v>45</v>
      </c>
      <c r="AA753" s="50" t="s">
        <v>2687</v>
      </c>
      <c r="AB753" s="50">
        <v>2310209</v>
      </c>
      <c r="AH753" s="66" t="str">
        <f t="shared" si="70"/>
        <v>CEParacuru</v>
      </c>
      <c r="AI753" s="50">
        <v>2310209</v>
      </c>
    </row>
    <row r="754" spans="26:35">
      <c r="Z754" s="50" t="s">
        <v>45</v>
      </c>
      <c r="AA754" s="50" t="s">
        <v>2703</v>
      </c>
      <c r="AB754" s="50">
        <v>2310258</v>
      </c>
      <c r="AH754" s="66" t="str">
        <f t="shared" si="70"/>
        <v>CEParaipaba</v>
      </c>
      <c r="AI754" s="50">
        <v>2310258</v>
      </c>
    </row>
    <row r="755" spans="26:35">
      <c r="Z755" s="50" t="s">
        <v>45</v>
      </c>
      <c r="AA755" s="50" t="s">
        <v>2718</v>
      </c>
      <c r="AB755" s="50">
        <v>2310308</v>
      </c>
      <c r="AH755" s="66" t="str">
        <f t="shared" si="70"/>
        <v>CEParambu</v>
      </c>
      <c r="AI755" s="50">
        <v>2310308</v>
      </c>
    </row>
    <row r="756" spans="26:35">
      <c r="Z756" s="50" t="s">
        <v>45</v>
      </c>
      <c r="AA756" s="50" t="s">
        <v>2734</v>
      </c>
      <c r="AB756" s="50">
        <v>2310407</v>
      </c>
      <c r="AH756" s="66" t="str">
        <f t="shared" si="70"/>
        <v>CEParamoti</v>
      </c>
      <c r="AI756" s="50">
        <v>2310407</v>
      </c>
    </row>
    <row r="757" spans="26:35">
      <c r="Z757" s="50" t="s">
        <v>45</v>
      </c>
      <c r="AA757" s="50" t="s">
        <v>2749</v>
      </c>
      <c r="AB757" s="50">
        <v>2310506</v>
      </c>
      <c r="AH757" s="66" t="str">
        <f t="shared" si="70"/>
        <v>CEPedra Branca</v>
      </c>
      <c r="AI757" s="50">
        <v>2310506</v>
      </c>
    </row>
    <row r="758" spans="26:35">
      <c r="Z758" s="50" t="s">
        <v>45</v>
      </c>
      <c r="AA758" s="50" t="s">
        <v>2764</v>
      </c>
      <c r="AB758" s="50">
        <v>2310605</v>
      </c>
      <c r="AH758" s="66" t="str">
        <f t="shared" si="70"/>
        <v>CEPenaforte</v>
      </c>
      <c r="AI758" s="50">
        <v>2310605</v>
      </c>
    </row>
    <row r="759" spans="26:35">
      <c r="Z759" s="50" t="s">
        <v>45</v>
      </c>
      <c r="AA759" s="50" t="s">
        <v>2780</v>
      </c>
      <c r="AB759" s="50">
        <v>2310704</v>
      </c>
      <c r="AH759" s="66" t="str">
        <f t="shared" si="70"/>
        <v>CEPentecoste</v>
      </c>
      <c r="AI759" s="50">
        <v>2310704</v>
      </c>
    </row>
    <row r="760" spans="26:35">
      <c r="Z760" s="50" t="s">
        <v>45</v>
      </c>
      <c r="AA760" s="50" t="s">
        <v>2795</v>
      </c>
      <c r="AB760" s="50">
        <v>2310803</v>
      </c>
      <c r="AH760" s="66" t="str">
        <f t="shared" si="70"/>
        <v>CEPereiro</v>
      </c>
      <c r="AI760" s="50">
        <v>2310803</v>
      </c>
    </row>
    <row r="761" spans="26:35">
      <c r="Z761" s="50" t="s">
        <v>45</v>
      </c>
      <c r="AA761" s="50" t="s">
        <v>2810</v>
      </c>
      <c r="AB761" s="50">
        <v>2310852</v>
      </c>
      <c r="AH761" s="66" t="str">
        <f t="shared" si="70"/>
        <v>CEPindoretama</v>
      </c>
      <c r="AI761" s="50">
        <v>2310852</v>
      </c>
    </row>
    <row r="762" spans="26:35">
      <c r="Z762" s="50" t="s">
        <v>45</v>
      </c>
      <c r="AA762" s="50" t="s">
        <v>2825</v>
      </c>
      <c r="AB762" s="50">
        <v>2310902</v>
      </c>
      <c r="AH762" s="66" t="str">
        <f t="shared" si="70"/>
        <v>CEPiquet Carneiro</v>
      </c>
      <c r="AI762" s="50">
        <v>2310902</v>
      </c>
    </row>
    <row r="763" spans="26:35">
      <c r="Z763" s="50" t="s">
        <v>45</v>
      </c>
      <c r="AA763" s="50" t="s">
        <v>2837</v>
      </c>
      <c r="AB763" s="50">
        <v>2310951</v>
      </c>
      <c r="AH763" s="66" t="str">
        <f t="shared" si="70"/>
        <v>CEPires Ferreira</v>
      </c>
      <c r="AI763" s="50">
        <v>2310951</v>
      </c>
    </row>
    <row r="764" spans="26:35">
      <c r="Z764" s="50" t="s">
        <v>45</v>
      </c>
      <c r="AA764" s="50" t="s">
        <v>2850</v>
      </c>
      <c r="AB764" s="50">
        <v>2311009</v>
      </c>
      <c r="AH764" s="66" t="str">
        <f t="shared" si="70"/>
        <v>CEPoranga</v>
      </c>
      <c r="AI764" s="50">
        <v>2311009</v>
      </c>
    </row>
    <row r="765" spans="26:35">
      <c r="Z765" s="50" t="s">
        <v>45</v>
      </c>
      <c r="AA765" s="50" t="s">
        <v>2863</v>
      </c>
      <c r="AB765" s="50">
        <v>2311108</v>
      </c>
      <c r="AH765" s="66" t="str">
        <f t="shared" si="70"/>
        <v>CEPorteiras</v>
      </c>
      <c r="AI765" s="50">
        <v>2311108</v>
      </c>
    </row>
    <row r="766" spans="26:35">
      <c r="Z766" s="50" t="s">
        <v>45</v>
      </c>
      <c r="AA766" s="50" t="s">
        <v>2876</v>
      </c>
      <c r="AB766" s="50">
        <v>2311207</v>
      </c>
      <c r="AH766" s="66" t="str">
        <f t="shared" si="70"/>
        <v>CEPotengi</v>
      </c>
      <c r="AI766" s="50">
        <v>2311207</v>
      </c>
    </row>
    <row r="767" spans="26:35">
      <c r="Z767" s="50" t="s">
        <v>45</v>
      </c>
      <c r="AA767" s="50" t="s">
        <v>2888</v>
      </c>
      <c r="AB767" s="50">
        <v>2311231</v>
      </c>
      <c r="AH767" s="66" t="str">
        <f t="shared" si="70"/>
        <v>CEPotiretama</v>
      </c>
      <c r="AI767" s="50">
        <v>2311231</v>
      </c>
    </row>
    <row r="768" spans="26:35">
      <c r="Z768" s="50" t="s">
        <v>45</v>
      </c>
      <c r="AA768" s="50" t="s">
        <v>2901</v>
      </c>
      <c r="AB768" s="50">
        <v>2311264</v>
      </c>
      <c r="AH768" s="66" t="str">
        <f t="shared" si="70"/>
        <v>CEQuiterianópolis</v>
      </c>
      <c r="AI768" s="50">
        <v>2311264</v>
      </c>
    </row>
    <row r="769" spans="26:35">
      <c r="Z769" s="50" t="s">
        <v>45</v>
      </c>
      <c r="AA769" s="50" t="s">
        <v>2913</v>
      </c>
      <c r="AB769" s="50">
        <v>2311306</v>
      </c>
      <c r="AH769" s="66" t="str">
        <f t="shared" si="70"/>
        <v>CEQuixadá</v>
      </c>
      <c r="AI769" s="50">
        <v>2311306</v>
      </c>
    </row>
    <row r="770" spans="26:35">
      <c r="Z770" s="50" t="s">
        <v>45</v>
      </c>
      <c r="AA770" s="50" t="s">
        <v>2926</v>
      </c>
      <c r="AB770" s="50">
        <v>2311355</v>
      </c>
      <c r="AH770" s="66" t="str">
        <f t="shared" si="70"/>
        <v>CEQuixelô</v>
      </c>
      <c r="AI770" s="50">
        <v>2311355</v>
      </c>
    </row>
    <row r="771" spans="26:35">
      <c r="Z771" s="50" t="s">
        <v>45</v>
      </c>
      <c r="AA771" s="50" t="s">
        <v>2937</v>
      </c>
      <c r="AB771" s="50">
        <v>2311405</v>
      </c>
      <c r="AH771" s="66" t="str">
        <f t="shared" ref="AH771:AH834" si="71">CONCATENATE(Z771,AA771)</f>
        <v>CEQuixeramobim</v>
      </c>
      <c r="AI771" s="50">
        <v>2311405</v>
      </c>
    </row>
    <row r="772" spans="26:35">
      <c r="Z772" s="50" t="s">
        <v>45</v>
      </c>
      <c r="AA772" s="50" t="s">
        <v>2949</v>
      </c>
      <c r="AB772" s="50">
        <v>2311504</v>
      </c>
      <c r="AH772" s="66" t="str">
        <f t="shared" si="71"/>
        <v>CEQuixeré</v>
      </c>
      <c r="AI772" s="50">
        <v>2311504</v>
      </c>
    </row>
    <row r="773" spans="26:35">
      <c r="Z773" s="50" t="s">
        <v>45</v>
      </c>
      <c r="AA773" s="50" t="s">
        <v>2210</v>
      </c>
      <c r="AB773" s="50">
        <v>2311603</v>
      </c>
      <c r="AH773" s="66" t="str">
        <f t="shared" si="71"/>
        <v>CERedenção</v>
      </c>
      <c r="AI773" s="50">
        <v>2311603</v>
      </c>
    </row>
    <row r="774" spans="26:35">
      <c r="Z774" s="50" t="s">
        <v>45</v>
      </c>
      <c r="AA774" s="50" t="s">
        <v>2973</v>
      </c>
      <c r="AB774" s="50">
        <v>2311702</v>
      </c>
      <c r="AH774" s="66" t="str">
        <f t="shared" si="71"/>
        <v>CEReriutaba</v>
      </c>
      <c r="AI774" s="50">
        <v>2311702</v>
      </c>
    </row>
    <row r="775" spans="26:35">
      <c r="Z775" s="50" t="s">
        <v>45</v>
      </c>
      <c r="AA775" s="50" t="s">
        <v>2985</v>
      </c>
      <c r="AB775" s="50">
        <v>2311801</v>
      </c>
      <c r="AH775" s="66" t="str">
        <f t="shared" si="71"/>
        <v>CERussas</v>
      </c>
      <c r="AI775" s="50">
        <v>2311801</v>
      </c>
    </row>
    <row r="776" spans="26:35">
      <c r="Z776" s="50" t="s">
        <v>45</v>
      </c>
      <c r="AA776" s="50" t="s">
        <v>2997</v>
      </c>
      <c r="AB776" s="50">
        <v>2311900</v>
      </c>
      <c r="AH776" s="66" t="str">
        <f t="shared" si="71"/>
        <v>CESaboeiro</v>
      </c>
      <c r="AI776" s="50">
        <v>2311900</v>
      </c>
    </row>
    <row r="777" spans="26:35">
      <c r="Z777" s="50" t="s">
        <v>45</v>
      </c>
      <c r="AA777" s="50" t="s">
        <v>3010</v>
      </c>
      <c r="AB777" s="50">
        <v>2311959</v>
      </c>
      <c r="AH777" s="66" t="str">
        <f t="shared" si="71"/>
        <v>CESalitre</v>
      </c>
      <c r="AI777" s="50">
        <v>2311959</v>
      </c>
    </row>
    <row r="778" spans="26:35">
      <c r="Z778" s="50" t="s">
        <v>45</v>
      </c>
      <c r="AA778" s="50" t="s">
        <v>3023</v>
      </c>
      <c r="AB778" s="50">
        <v>2312205</v>
      </c>
      <c r="AH778" s="66" t="str">
        <f t="shared" si="71"/>
        <v>CESanta Quitéria</v>
      </c>
      <c r="AI778" s="50">
        <v>2312205</v>
      </c>
    </row>
    <row r="779" spans="26:35">
      <c r="Z779" s="50" t="s">
        <v>45</v>
      </c>
      <c r="AA779" s="50" t="s">
        <v>3035</v>
      </c>
      <c r="AB779" s="50">
        <v>2312007</v>
      </c>
      <c r="AH779" s="66" t="str">
        <f t="shared" si="71"/>
        <v>CESantana do Acaraú</v>
      </c>
      <c r="AI779" s="50">
        <v>2312007</v>
      </c>
    </row>
    <row r="780" spans="26:35">
      <c r="Z780" s="50" t="s">
        <v>45</v>
      </c>
      <c r="AA780" s="50" t="s">
        <v>3047</v>
      </c>
      <c r="AB780" s="50">
        <v>2312106</v>
      </c>
      <c r="AH780" s="66" t="str">
        <f t="shared" si="71"/>
        <v>CESantana do Cariri</v>
      </c>
      <c r="AI780" s="50">
        <v>2312106</v>
      </c>
    </row>
    <row r="781" spans="26:35">
      <c r="Z781" s="50" t="s">
        <v>45</v>
      </c>
      <c r="AA781" s="50" t="s">
        <v>3059</v>
      </c>
      <c r="AB781" s="50">
        <v>2312304</v>
      </c>
      <c r="AH781" s="66" t="str">
        <f t="shared" si="71"/>
        <v>CESão Benedito</v>
      </c>
      <c r="AI781" s="50">
        <v>2312304</v>
      </c>
    </row>
    <row r="782" spans="26:35">
      <c r="Z782" s="50" t="s">
        <v>45</v>
      </c>
      <c r="AA782" s="50" t="s">
        <v>2653</v>
      </c>
      <c r="AB782" s="50">
        <v>2312403</v>
      </c>
      <c r="AH782" s="66" t="str">
        <f t="shared" si="71"/>
        <v>CESão Gonçalo do Amarante</v>
      </c>
      <c r="AI782" s="50">
        <v>2312403</v>
      </c>
    </row>
    <row r="783" spans="26:35">
      <c r="Z783" s="50" t="s">
        <v>45</v>
      </c>
      <c r="AA783" s="50" t="s">
        <v>3083</v>
      </c>
      <c r="AB783" s="50">
        <v>2312502</v>
      </c>
      <c r="AH783" s="66" t="str">
        <f t="shared" si="71"/>
        <v>CESão João do Jaguaribe</v>
      </c>
      <c r="AI783" s="50">
        <v>2312502</v>
      </c>
    </row>
    <row r="784" spans="26:35">
      <c r="Z784" s="50" t="s">
        <v>45</v>
      </c>
      <c r="AA784" s="50" t="s">
        <v>3096</v>
      </c>
      <c r="AB784" s="50">
        <v>2312601</v>
      </c>
      <c r="AH784" s="66" t="str">
        <f t="shared" si="71"/>
        <v>CESão Luís do Curu</v>
      </c>
      <c r="AI784" s="50">
        <v>2312601</v>
      </c>
    </row>
    <row r="785" spans="26:35">
      <c r="Z785" s="50" t="s">
        <v>45</v>
      </c>
      <c r="AA785" s="50" t="s">
        <v>3108</v>
      </c>
      <c r="AB785" s="50">
        <v>2312700</v>
      </c>
      <c r="AH785" s="66" t="str">
        <f t="shared" si="71"/>
        <v>CESenador Pompeu</v>
      </c>
      <c r="AI785" s="50">
        <v>2312700</v>
      </c>
    </row>
    <row r="786" spans="26:35">
      <c r="Z786" s="50" t="s">
        <v>45</v>
      </c>
      <c r="AA786" s="50" t="s">
        <v>3120</v>
      </c>
      <c r="AB786" s="50">
        <v>2312809</v>
      </c>
      <c r="AH786" s="66" t="str">
        <f t="shared" si="71"/>
        <v>CESenador Sá</v>
      </c>
      <c r="AI786" s="50">
        <v>2312809</v>
      </c>
    </row>
    <row r="787" spans="26:35">
      <c r="Z787" s="50" t="s">
        <v>45</v>
      </c>
      <c r="AA787" s="50" t="s">
        <v>3132</v>
      </c>
      <c r="AB787" s="50">
        <v>2312908</v>
      </c>
      <c r="AH787" s="66" t="str">
        <f t="shared" si="71"/>
        <v>CESobral</v>
      </c>
      <c r="AI787" s="50">
        <v>2312908</v>
      </c>
    </row>
    <row r="788" spans="26:35">
      <c r="Z788" s="50" t="s">
        <v>45</v>
      </c>
      <c r="AA788" s="50" t="s">
        <v>3144</v>
      </c>
      <c r="AB788" s="50">
        <v>2313005</v>
      </c>
      <c r="AH788" s="66" t="str">
        <f t="shared" si="71"/>
        <v>CESolonópole</v>
      </c>
      <c r="AI788" s="50">
        <v>2313005</v>
      </c>
    </row>
    <row r="789" spans="26:35">
      <c r="Z789" s="50" t="s">
        <v>45</v>
      </c>
      <c r="AA789" s="50" t="s">
        <v>3155</v>
      </c>
      <c r="AB789" s="50">
        <v>2313104</v>
      </c>
      <c r="AH789" s="66" t="str">
        <f t="shared" si="71"/>
        <v>CETabuleiro do Norte</v>
      </c>
      <c r="AI789" s="50">
        <v>2313104</v>
      </c>
    </row>
    <row r="790" spans="26:35">
      <c r="Z790" s="50" t="s">
        <v>45</v>
      </c>
      <c r="AA790" s="50" t="s">
        <v>3166</v>
      </c>
      <c r="AB790" s="50">
        <v>2313203</v>
      </c>
      <c r="AH790" s="66" t="str">
        <f t="shared" si="71"/>
        <v>CETamboril</v>
      </c>
      <c r="AI790" s="50">
        <v>2313203</v>
      </c>
    </row>
    <row r="791" spans="26:35">
      <c r="Z791" s="50" t="s">
        <v>45</v>
      </c>
      <c r="AA791" s="50" t="s">
        <v>3177</v>
      </c>
      <c r="AB791" s="50">
        <v>2313252</v>
      </c>
      <c r="AH791" s="66" t="str">
        <f t="shared" si="71"/>
        <v>CETarrafas</v>
      </c>
      <c r="AI791" s="50">
        <v>2313252</v>
      </c>
    </row>
    <row r="792" spans="26:35">
      <c r="Z792" s="50" t="s">
        <v>45</v>
      </c>
      <c r="AA792" s="50" t="s">
        <v>3188</v>
      </c>
      <c r="AB792" s="50">
        <v>2313302</v>
      </c>
      <c r="AH792" s="66" t="str">
        <f t="shared" si="71"/>
        <v>CETauá</v>
      </c>
      <c r="AI792" s="50">
        <v>2313302</v>
      </c>
    </row>
    <row r="793" spans="26:35">
      <c r="Z793" s="50" t="s">
        <v>45</v>
      </c>
      <c r="AA793" s="50" t="s">
        <v>3200</v>
      </c>
      <c r="AB793" s="50">
        <v>2313351</v>
      </c>
      <c r="AH793" s="66" t="str">
        <f t="shared" si="71"/>
        <v>CETejuçuoca</v>
      </c>
      <c r="AI793" s="50">
        <v>2313351</v>
      </c>
    </row>
    <row r="794" spans="26:35">
      <c r="Z794" s="50" t="s">
        <v>45</v>
      </c>
      <c r="AA794" s="50" t="s">
        <v>3212</v>
      </c>
      <c r="AB794" s="50">
        <v>2313401</v>
      </c>
      <c r="AH794" s="66" t="str">
        <f t="shared" si="71"/>
        <v>CETianguá</v>
      </c>
      <c r="AI794" s="50">
        <v>2313401</v>
      </c>
    </row>
    <row r="795" spans="26:35">
      <c r="Z795" s="50" t="s">
        <v>45</v>
      </c>
      <c r="AA795" s="50" t="s">
        <v>3224</v>
      </c>
      <c r="AB795" s="50">
        <v>2313500</v>
      </c>
      <c r="AH795" s="66" t="str">
        <f t="shared" si="71"/>
        <v>CETrairi</v>
      </c>
      <c r="AI795" s="50">
        <v>2313500</v>
      </c>
    </row>
    <row r="796" spans="26:35">
      <c r="Z796" s="50" t="s">
        <v>45</v>
      </c>
      <c r="AA796" s="50" t="s">
        <v>3234</v>
      </c>
      <c r="AB796" s="50">
        <v>2313559</v>
      </c>
      <c r="AH796" s="66" t="str">
        <f t="shared" si="71"/>
        <v>CETururu</v>
      </c>
      <c r="AI796" s="50">
        <v>2313559</v>
      </c>
    </row>
    <row r="797" spans="26:35">
      <c r="Z797" s="50" t="s">
        <v>45</v>
      </c>
      <c r="AA797" s="50" t="s">
        <v>3245</v>
      </c>
      <c r="AB797" s="50">
        <v>2313609</v>
      </c>
      <c r="AH797" s="66" t="str">
        <f t="shared" si="71"/>
        <v>CEUbajara</v>
      </c>
      <c r="AI797" s="50">
        <v>2313609</v>
      </c>
    </row>
    <row r="798" spans="26:35">
      <c r="Z798" s="50" t="s">
        <v>45</v>
      </c>
      <c r="AA798" s="50" t="s">
        <v>3255</v>
      </c>
      <c r="AB798" s="50">
        <v>2313708</v>
      </c>
      <c r="AH798" s="66" t="str">
        <f t="shared" si="71"/>
        <v>CEUmari</v>
      </c>
      <c r="AI798" s="50">
        <v>2313708</v>
      </c>
    </row>
    <row r="799" spans="26:35">
      <c r="Z799" s="50" t="s">
        <v>45</v>
      </c>
      <c r="AA799" s="50" t="s">
        <v>3266</v>
      </c>
      <c r="AB799" s="50">
        <v>2313757</v>
      </c>
      <c r="AH799" s="66" t="str">
        <f t="shared" si="71"/>
        <v>CEUmirim</v>
      </c>
      <c r="AI799" s="50">
        <v>2313757</v>
      </c>
    </row>
    <row r="800" spans="26:35">
      <c r="Z800" s="50" t="s">
        <v>45</v>
      </c>
      <c r="AA800" s="50" t="s">
        <v>3278</v>
      </c>
      <c r="AB800" s="50">
        <v>2313807</v>
      </c>
      <c r="AH800" s="66" t="str">
        <f t="shared" si="71"/>
        <v>CEUruburetama</v>
      </c>
      <c r="AI800" s="50">
        <v>2313807</v>
      </c>
    </row>
    <row r="801" spans="26:35">
      <c r="Z801" s="50" t="s">
        <v>45</v>
      </c>
      <c r="AA801" s="50" t="s">
        <v>3289</v>
      </c>
      <c r="AB801" s="50">
        <v>2313906</v>
      </c>
      <c r="AH801" s="66" t="str">
        <f t="shared" si="71"/>
        <v>CEUruoca</v>
      </c>
      <c r="AI801" s="50">
        <v>2313906</v>
      </c>
    </row>
    <row r="802" spans="26:35">
      <c r="Z802" s="50" t="s">
        <v>45</v>
      </c>
      <c r="AA802" s="50" t="s">
        <v>3301</v>
      </c>
      <c r="AB802" s="50">
        <v>2313955</v>
      </c>
      <c r="AH802" s="66" t="str">
        <f t="shared" si="71"/>
        <v>CEVarjota</v>
      </c>
      <c r="AI802" s="50">
        <v>2313955</v>
      </c>
    </row>
    <row r="803" spans="26:35">
      <c r="Z803" s="50" t="s">
        <v>45</v>
      </c>
      <c r="AA803" s="50" t="s">
        <v>3313</v>
      </c>
      <c r="AB803" s="50">
        <v>2314003</v>
      </c>
      <c r="AH803" s="66" t="str">
        <f t="shared" si="71"/>
        <v>CEVárzea Alegre</v>
      </c>
      <c r="AI803" s="50">
        <v>2314003</v>
      </c>
    </row>
    <row r="804" spans="26:35">
      <c r="Z804" s="50" t="s">
        <v>45</v>
      </c>
      <c r="AA804" s="50" t="s">
        <v>3324</v>
      </c>
      <c r="AB804" s="50">
        <v>2314102</v>
      </c>
      <c r="AH804" s="66" t="str">
        <f t="shared" si="71"/>
        <v>CEViçosa do Ceará</v>
      </c>
      <c r="AI804" s="50">
        <v>2314102</v>
      </c>
    </row>
    <row r="805" spans="26:35">
      <c r="Z805" s="50" t="s">
        <v>49</v>
      </c>
      <c r="AA805" s="50" t="s">
        <v>95</v>
      </c>
      <c r="AB805" s="50">
        <v>5300108</v>
      </c>
      <c r="AH805" s="66" t="str">
        <f t="shared" si="71"/>
        <v>DFBrasília</v>
      </c>
      <c r="AI805" s="50">
        <v>5300108</v>
      </c>
    </row>
    <row r="806" spans="26:35">
      <c r="Z806" s="50" t="s">
        <v>53</v>
      </c>
      <c r="AA806" s="50" t="s">
        <v>96</v>
      </c>
      <c r="AB806" s="50">
        <v>3200102</v>
      </c>
      <c r="AH806" s="66" t="str">
        <f t="shared" si="71"/>
        <v>ESAfonso Cláudio</v>
      </c>
      <c r="AI806" s="50">
        <v>3200102</v>
      </c>
    </row>
    <row r="807" spans="26:35">
      <c r="Z807" s="50" t="s">
        <v>53</v>
      </c>
      <c r="AA807" s="50" t="s">
        <v>121</v>
      </c>
      <c r="AB807" s="50">
        <v>3200169</v>
      </c>
      <c r="AH807" s="66" t="str">
        <f t="shared" si="71"/>
        <v>ESÁgua Doce do Norte</v>
      </c>
      <c r="AI807" s="50">
        <v>3200169</v>
      </c>
    </row>
    <row r="808" spans="26:35">
      <c r="Z808" s="50" t="s">
        <v>53</v>
      </c>
      <c r="AA808" s="50" t="s">
        <v>147</v>
      </c>
      <c r="AB808" s="50">
        <v>3200136</v>
      </c>
      <c r="AH808" s="66" t="str">
        <f t="shared" si="71"/>
        <v>ESÁguia Branca</v>
      </c>
      <c r="AI808" s="50">
        <v>3200136</v>
      </c>
    </row>
    <row r="809" spans="26:35">
      <c r="Z809" s="50" t="s">
        <v>53</v>
      </c>
      <c r="AA809" s="50" t="s">
        <v>172</v>
      </c>
      <c r="AB809" s="50">
        <v>3200201</v>
      </c>
      <c r="AH809" s="66" t="str">
        <f t="shared" si="71"/>
        <v>ESAlegre</v>
      </c>
      <c r="AI809" s="50">
        <v>3200201</v>
      </c>
    </row>
    <row r="810" spans="26:35">
      <c r="Z810" s="50" t="s">
        <v>53</v>
      </c>
      <c r="AA810" s="50" t="s">
        <v>198</v>
      </c>
      <c r="AB810" s="50">
        <v>3200300</v>
      </c>
      <c r="AH810" s="66" t="str">
        <f t="shared" si="71"/>
        <v>ESAlfredo Chaves</v>
      </c>
      <c r="AI810" s="50">
        <v>3200300</v>
      </c>
    </row>
    <row r="811" spans="26:35">
      <c r="Z811" s="50" t="s">
        <v>53</v>
      </c>
      <c r="AA811" s="50" t="s">
        <v>224</v>
      </c>
      <c r="AB811" s="50">
        <v>3200359</v>
      </c>
      <c r="AH811" s="66" t="str">
        <f t="shared" si="71"/>
        <v>ESAlto Rio Novo</v>
      </c>
      <c r="AI811" s="50">
        <v>3200359</v>
      </c>
    </row>
    <row r="812" spans="26:35">
      <c r="Z812" s="50" t="s">
        <v>53</v>
      </c>
      <c r="AA812" s="50" t="s">
        <v>248</v>
      </c>
      <c r="AB812" s="50">
        <v>3200409</v>
      </c>
      <c r="AH812" s="66" t="str">
        <f t="shared" si="71"/>
        <v>ESAnchieta</v>
      </c>
      <c r="AI812" s="50">
        <v>3200409</v>
      </c>
    </row>
    <row r="813" spans="26:35">
      <c r="Z813" s="50" t="s">
        <v>53</v>
      </c>
      <c r="AA813" s="50" t="s">
        <v>273</v>
      </c>
      <c r="AB813" s="50">
        <v>3200508</v>
      </c>
      <c r="AH813" s="66" t="str">
        <f t="shared" si="71"/>
        <v>ESApiacá</v>
      </c>
      <c r="AI813" s="50">
        <v>3200508</v>
      </c>
    </row>
    <row r="814" spans="26:35">
      <c r="Z814" s="50" t="s">
        <v>53</v>
      </c>
      <c r="AA814" s="50" t="s">
        <v>299</v>
      </c>
      <c r="AB814" s="50">
        <v>3200607</v>
      </c>
      <c r="AH814" s="66" t="str">
        <f t="shared" si="71"/>
        <v>ESAracruz</v>
      </c>
      <c r="AI814" s="50">
        <v>3200607</v>
      </c>
    </row>
    <row r="815" spans="26:35">
      <c r="Z815" s="50" t="s">
        <v>53</v>
      </c>
      <c r="AA815" s="50" t="s">
        <v>325</v>
      </c>
      <c r="AB815" s="50">
        <v>3200706</v>
      </c>
      <c r="AH815" s="66" t="str">
        <f t="shared" si="71"/>
        <v>ESAtilio Vivacqua</v>
      </c>
      <c r="AI815" s="50">
        <v>3200706</v>
      </c>
    </row>
    <row r="816" spans="26:35">
      <c r="Z816" s="50" t="s">
        <v>53</v>
      </c>
      <c r="AA816" s="50" t="s">
        <v>350</v>
      </c>
      <c r="AB816" s="50">
        <v>3200805</v>
      </c>
      <c r="AH816" s="66" t="str">
        <f t="shared" si="71"/>
        <v>ESBaixo Guandu</v>
      </c>
      <c r="AI816" s="50">
        <v>3200805</v>
      </c>
    </row>
    <row r="817" spans="26:35">
      <c r="Z817" s="50" t="s">
        <v>53</v>
      </c>
      <c r="AA817" s="50" t="s">
        <v>374</v>
      </c>
      <c r="AB817" s="50">
        <v>3200904</v>
      </c>
      <c r="AH817" s="66" t="str">
        <f t="shared" si="71"/>
        <v>ESBarra de São Francisco</v>
      </c>
      <c r="AI817" s="50">
        <v>3200904</v>
      </c>
    </row>
    <row r="818" spans="26:35">
      <c r="Z818" s="50" t="s">
        <v>53</v>
      </c>
      <c r="AA818" s="50" t="s">
        <v>399</v>
      </c>
      <c r="AB818" s="50">
        <v>3201001</v>
      </c>
      <c r="AH818" s="66" t="str">
        <f t="shared" si="71"/>
        <v>ESBoa Esperança</v>
      </c>
      <c r="AI818" s="50">
        <v>3201001</v>
      </c>
    </row>
    <row r="819" spans="26:35">
      <c r="Z819" s="50" t="s">
        <v>53</v>
      </c>
      <c r="AA819" s="50" t="s">
        <v>424</v>
      </c>
      <c r="AB819" s="50">
        <v>3201100</v>
      </c>
      <c r="AH819" s="66" t="str">
        <f t="shared" si="71"/>
        <v>ESBom Jesus do Norte</v>
      </c>
      <c r="AI819" s="50">
        <v>3201100</v>
      </c>
    </row>
    <row r="820" spans="26:35">
      <c r="Z820" s="50" t="s">
        <v>53</v>
      </c>
      <c r="AA820" s="50" t="s">
        <v>450</v>
      </c>
      <c r="AB820" s="50">
        <v>3201159</v>
      </c>
      <c r="AH820" s="66" t="str">
        <f t="shared" si="71"/>
        <v>ESBrejetuba</v>
      </c>
      <c r="AI820" s="50">
        <v>3201159</v>
      </c>
    </row>
    <row r="821" spans="26:35">
      <c r="Z821" s="50" t="s">
        <v>53</v>
      </c>
      <c r="AA821" s="50" t="s">
        <v>475</v>
      </c>
      <c r="AB821" s="50">
        <v>3201209</v>
      </c>
      <c r="AH821" s="66" t="str">
        <f t="shared" si="71"/>
        <v>ESCachoeiro de Itapemirim</v>
      </c>
      <c r="AI821" s="50">
        <v>3201209</v>
      </c>
    </row>
    <row r="822" spans="26:35">
      <c r="Z822" s="50" t="s">
        <v>53</v>
      </c>
      <c r="AA822" s="50" t="s">
        <v>499</v>
      </c>
      <c r="AB822" s="50">
        <v>3201308</v>
      </c>
      <c r="AH822" s="66" t="str">
        <f t="shared" si="71"/>
        <v>ESCariacica</v>
      </c>
      <c r="AI822" s="50">
        <v>3201308</v>
      </c>
    </row>
    <row r="823" spans="26:35">
      <c r="Z823" s="50" t="s">
        <v>53</v>
      </c>
      <c r="AA823" s="50" t="s">
        <v>522</v>
      </c>
      <c r="AB823" s="50">
        <v>3201407</v>
      </c>
      <c r="AH823" s="66" t="str">
        <f t="shared" si="71"/>
        <v>ESCastelo</v>
      </c>
      <c r="AI823" s="50">
        <v>3201407</v>
      </c>
    </row>
    <row r="824" spans="26:35">
      <c r="Z824" s="50" t="s">
        <v>53</v>
      </c>
      <c r="AA824" s="50" t="s">
        <v>546</v>
      </c>
      <c r="AB824" s="50">
        <v>3201506</v>
      </c>
      <c r="AH824" s="66" t="str">
        <f t="shared" si="71"/>
        <v>ESColatina</v>
      </c>
      <c r="AI824" s="50">
        <v>3201506</v>
      </c>
    </row>
    <row r="825" spans="26:35">
      <c r="Z825" s="50" t="s">
        <v>53</v>
      </c>
      <c r="AA825" s="50" t="s">
        <v>569</v>
      </c>
      <c r="AB825" s="50">
        <v>3201605</v>
      </c>
      <c r="AH825" s="66" t="str">
        <f t="shared" si="71"/>
        <v>ESConceição da Barra</v>
      </c>
      <c r="AI825" s="50">
        <v>3201605</v>
      </c>
    </row>
    <row r="826" spans="26:35">
      <c r="Z826" s="50" t="s">
        <v>53</v>
      </c>
      <c r="AA826" s="50" t="s">
        <v>592</v>
      </c>
      <c r="AB826" s="50">
        <v>3201704</v>
      </c>
      <c r="AH826" s="66" t="str">
        <f t="shared" si="71"/>
        <v>ESConceição do Castelo</v>
      </c>
      <c r="AI826" s="50">
        <v>3201704</v>
      </c>
    </row>
    <row r="827" spans="26:35">
      <c r="Z827" s="50" t="s">
        <v>53</v>
      </c>
      <c r="AA827" s="50" t="s">
        <v>615</v>
      </c>
      <c r="AB827" s="50">
        <v>3201803</v>
      </c>
      <c r="AH827" s="66" t="str">
        <f t="shared" si="71"/>
        <v>ESDivino de São Lourenço</v>
      </c>
      <c r="AI827" s="50">
        <v>3201803</v>
      </c>
    </row>
    <row r="828" spans="26:35">
      <c r="Z828" s="50" t="s">
        <v>53</v>
      </c>
      <c r="AA828" s="50" t="s">
        <v>636</v>
      </c>
      <c r="AB828" s="50">
        <v>3201902</v>
      </c>
      <c r="AH828" s="66" t="str">
        <f t="shared" si="71"/>
        <v>ESDomingos Martins</v>
      </c>
      <c r="AI828" s="50">
        <v>3201902</v>
      </c>
    </row>
    <row r="829" spans="26:35">
      <c r="Z829" s="50" t="s">
        <v>53</v>
      </c>
      <c r="AA829" s="50" t="s">
        <v>657</v>
      </c>
      <c r="AB829" s="50">
        <v>3202009</v>
      </c>
      <c r="AH829" s="66" t="str">
        <f t="shared" si="71"/>
        <v>ESDores do Rio Preto</v>
      </c>
      <c r="AI829" s="50">
        <v>3202009</v>
      </c>
    </row>
    <row r="830" spans="26:35">
      <c r="Z830" s="50" t="s">
        <v>53</v>
      </c>
      <c r="AA830" s="50" t="s">
        <v>678</v>
      </c>
      <c r="AB830" s="50">
        <v>3202108</v>
      </c>
      <c r="AH830" s="66" t="str">
        <f t="shared" si="71"/>
        <v>ESEcoporanga</v>
      </c>
      <c r="AI830" s="50">
        <v>3202108</v>
      </c>
    </row>
    <row r="831" spans="26:35">
      <c r="Z831" s="50" t="s">
        <v>53</v>
      </c>
      <c r="AA831" s="50" t="s">
        <v>698</v>
      </c>
      <c r="AB831" s="50">
        <v>3202207</v>
      </c>
      <c r="AH831" s="66" t="str">
        <f t="shared" si="71"/>
        <v>ESFundão</v>
      </c>
      <c r="AI831" s="50">
        <v>3202207</v>
      </c>
    </row>
    <row r="832" spans="26:35">
      <c r="Z832" s="50" t="s">
        <v>53</v>
      </c>
      <c r="AA832" s="50" t="s">
        <v>720</v>
      </c>
      <c r="AB832" s="50">
        <v>3202256</v>
      </c>
      <c r="AH832" s="66" t="str">
        <f t="shared" si="71"/>
        <v>ESGovernador Lindenberg</v>
      </c>
      <c r="AI832" s="50">
        <v>3202256</v>
      </c>
    </row>
    <row r="833" spans="26:35">
      <c r="Z833" s="50" t="s">
        <v>53</v>
      </c>
      <c r="AA833" s="50" t="s">
        <v>742</v>
      </c>
      <c r="AB833" s="50">
        <v>3202306</v>
      </c>
      <c r="AH833" s="66" t="str">
        <f t="shared" si="71"/>
        <v>ESGuaçuí</v>
      </c>
      <c r="AI833" s="50">
        <v>3202306</v>
      </c>
    </row>
    <row r="834" spans="26:35">
      <c r="Z834" s="50" t="s">
        <v>53</v>
      </c>
      <c r="AA834" s="50" t="s">
        <v>763</v>
      </c>
      <c r="AB834" s="50">
        <v>3202405</v>
      </c>
      <c r="AH834" s="66" t="str">
        <f t="shared" si="71"/>
        <v>ESGuarapari</v>
      </c>
      <c r="AI834" s="50">
        <v>3202405</v>
      </c>
    </row>
    <row r="835" spans="26:35">
      <c r="Z835" s="50" t="s">
        <v>53</v>
      </c>
      <c r="AA835" s="50" t="s">
        <v>786</v>
      </c>
      <c r="AB835" s="50">
        <v>3202454</v>
      </c>
      <c r="AH835" s="66" t="str">
        <f t="shared" ref="AH835:AH898" si="72">CONCATENATE(Z835,AA835)</f>
        <v>ESIbatiba</v>
      </c>
      <c r="AI835" s="50">
        <v>3202454</v>
      </c>
    </row>
    <row r="836" spans="26:35">
      <c r="Z836" s="50" t="s">
        <v>53</v>
      </c>
      <c r="AA836" s="50" t="s">
        <v>807</v>
      </c>
      <c r="AB836" s="50">
        <v>3202504</v>
      </c>
      <c r="AH836" s="66" t="str">
        <f t="shared" si="72"/>
        <v>ESIbiraçu</v>
      </c>
      <c r="AI836" s="50">
        <v>3202504</v>
      </c>
    </row>
    <row r="837" spans="26:35">
      <c r="Z837" s="50" t="s">
        <v>53</v>
      </c>
      <c r="AA837" s="50" t="s">
        <v>828</v>
      </c>
      <c r="AB837" s="50">
        <v>3202553</v>
      </c>
      <c r="AH837" s="66" t="str">
        <f t="shared" si="72"/>
        <v>ESIbitirama</v>
      </c>
      <c r="AI837" s="50">
        <v>3202553</v>
      </c>
    </row>
    <row r="838" spans="26:35">
      <c r="Z838" s="50" t="s">
        <v>53</v>
      </c>
      <c r="AA838" s="50" t="s">
        <v>850</v>
      </c>
      <c r="AB838" s="50">
        <v>3202603</v>
      </c>
      <c r="AH838" s="66" t="str">
        <f t="shared" si="72"/>
        <v>ESIconha</v>
      </c>
      <c r="AI838" s="50">
        <v>3202603</v>
      </c>
    </row>
    <row r="839" spans="26:35">
      <c r="Z839" s="50" t="s">
        <v>53</v>
      </c>
      <c r="AA839" s="50" t="s">
        <v>872</v>
      </c>
      <c r="AB839" s="50">
        <v>3202652</v>
      </c>
      <c r="AH839" s="66" t="str">
        <f t="shared" si="72"/>
        <v>ESIrupi</v>
      </c>
      <c r="AI839" s="50">
        <v>3202652</v>
      </c>
    </row>
    <row r="840" spans="26:35">
      <c r="Z840" s="50" t="s">
        <v>53</v>
      </c>
      <c r="AA840" s="50" t="s">
        <v>894</v>
      </c>
      <c r="AB840" s="50">
        <v>3202702</v>
      </c>
      <c r="AH840" s="66" t="str">
        <f t="shared" si="72"/>
        <v>ESItaguaçu</v>
      </c>
      <c r="AI840" s="50">
        <v>3202702</v>
      </c>
    </row>
    <row r="841" spans="26:35">
      <c r="Z841" s="50" t="s">
        <v>53</v>
      </c>
      <c r="AA841" s="50" t="s">
        <v>917</v>
      </c>
      <c r="AB841" s="50">
        <v>3202801</v>
      </c>
      <c r="AH841" s="66" t="str">
        <f t="shared" si="72"/>
        <v>ESItapemirim</v>
      </c>
      <c r="AI841" s="50">
        <v>3202801</v>
      </c>
    </row>
    <row r="842" spans="26:35">
      <c r="Z842" s="50" t="s">
        <v>53</v>
      </c>
      <c r="AA842" s="50" t="s">
        <v>940</v>
      </c>
      <c r="AB842" s="50">
        <v>3202900</v>
      </c>
      <c r="AH842" s="66" t="str">
        <f t="shared" si="72"/>
        <v>ESItarana</v>
      </c>
      <c r="AI842" s="50">
        <v>3202900</v>
      </c>
    </row>
    <row r="843" spans="26:35">
      <c r="Z843" s="50" t="s">
        <v>53</v>
      </c>
      <c r="AA843" s="50" t="s">
        <v>962</v>
      </c>
      <c r="AB843" s="50">
        <v>3203007</v>
      </c>
      <c r="AH843" s="66" t="str">
        <f t="shared" si="72"/>
        <v>ESIúna</v>
      </c>
      <c r="AI843" s="50">
        <v>3203007</v>
      </c>
    </row>
    <row r="844" spans="26:35">
      <c r="Z844" s="50" t="s">
        <v>53</v>
      </c>
      <c r="AA844" s="50" t="s">
        <v>984</v>
      </c>
      <c r="AB844" s="50">
        <v>3203056</v>
      </c>
      <c r="AH844" s="66" t="str">
        <f t="shared" si="72"/>
        <v>ESJaguaré</v>
      </c>
      <c r="AI844" s="50">
        <v>3203056</v>
      </c>
    </row>
    <row r="845" spans="26:35">
      <c r="Z845" s="50" t="s">
        <v>53</v>
      </c>
      <c r="AA845" s="50" t="s">
        <v>1007</v>
      </c>
      <c r="AB845" s="50">
        <v>3203106</v>
      </c>
      <c r="AH845" s="66" t="str">
        <f t="shared" si="72"/>
        <v>ESJerônimo Monteiro</v>
      </c>
      <c r="AI845" s="50">
        <v>3203106</v>
      </c>
    </row>
    <row r="846" spans="26:35">
      <c r="Z846" s="50" t="s">
        <v>53</v>
      </c>
      <c r="AA846" s="50" t="s">
        <v>1029</v>
      </c>
      <c r="AB846" s="50">
        <v>3203130</v>
      </c>
      <c r="AH846" s="66" t="str">
        <f t="shared" si="72"/>
        <v>ESJoão Neiva</v>
      </c>
      <c r="AI846" s="50">
        <v>3203130</v>
      </c>
    </row>
    <row r="847" spans="26:35">
      <c r="Z847" s="50" t="s">
        <v>53</v>
      </c>
      <c r="AA847" s="50" t="s">
        <v>1051</v>
      </c>
      <c r="AB847" s="50">
        <v>3203163</v>
      </c>
      <c r="AH847" s="66" t="str">
        <f t="shared" si="72"/>
        <v>ESLaranja da Terra</v>
      </c>
      <c r="AI847" s="50">
        <v>3203163</v>
      </c>
    </row>
    <row r="848" spans="26:35">
      <c r="Z848" s="50" t="s">
        <v>53</v>
      </c>
      <c r="AA848" s="50" t="s">
        <v>1073</v>
      </c>
      <c r="AB848" s="50">
        <v>3203205</v>
      </c>
      <c r="AH848" s="66" t="str">
        <f t="shared" si="72"/>
        <v>ESLinhares</v>
      </c>
      <c r="AI848" s="50">
        <v>3203205</v>
      </c>
    </row>
    <row r="849" spans="26:35">
      <c r="Z849" s="50" t="s">
        <v>53</v>
      </c>
      <c r="AA849" s="50" t="s">
        <v>1095</v>
      </c>
      <c r="AB849" s="50">
        <v>3203304</v>
      </c>
      <c r="AH849" s="66" t="str">
        <f t="shared" si="72"/>
        <v>ESMantenópolis</v>
      </c>
      <c r="AI849" s="50">
        <v>3203304</v>
      </c>
    </row>
    <row r="850" spans="26:35">
      <c r="Z850" s="50" t="s">
        <v>53</v>
      </c>
      <c r="AA850" s="50" t="s">
        <v>1118</v>
      </c>
      <c r="AB850" s="50">
        <v>3203320</v>
      </c>
      <c r="AH850" s="66" t="str">
        <f t="shared" si="72"/>
        <v>ESMarataízes</v>
      </c>
      <c r="AI850" s="50">
        <v>3203320</v>
      </c>
    </row>
    <row r="851" spans="26:35">
      <c r="Z851" s="50" t="s">
        <v>53</v>
      </c>
      <c r="AA851" s="50" t="s">
        <v>1141</v>
      </c>
      <c r="AB851" s="50">
        <v>3203346</v>
      </c>
      <c r="AH851" s="66" t="str">
        <f t="shared" si="72"/>
        <v>ESMarechal Floriano</v>
      </c>
      <c r="AI851" s="50">
        <v>3203346</v>
      </c>
    </row>
    <row r="852" spans="26:35">
      <c r="Z852" s="50" t="s">
        <v>53</v>
      </c>
      <c r="AA852" s="50" t="s">
        <v>1164</v>
      </c>
      <c r="AB852" s="50">
        <v>3203353</v>
      </c>
      <c r="AH852" s="66" t="str">
        <f t="shared" si="72"/>
        <v>ESMarilândia</v>
      </c>
      <c r="AI852" s="50">
        <v>3203353</v>
      </c>
    </row>
    <row r="853" spans="26:35">
      <c r="Z853" s="50" t="s">
        <v>53</v>
      </c>
      <c r="AA853" s="50" t="s">
        <v>1187</v>
      </c>
      <c r="AB853" s="50">
        <v>3203403</v>
      </c>
      <c r="AH853" s="66" t="str">
        <f t="shared" si="72"/>
        <v>ESMimoso do Sul</v>
      </c>
      <c r="AI853" s="50">
        <v>3203403</v>
      </c>
    </row>
    <row r="854" spans="26:35">
      <c r="Z854" s="50" t="s">
        <v>53</v>
      </c>
      <c r="AA854" s="50" t="s">
        <v>1209</v>
      </c>
      <c r="AB854" s="50">
        <v>3203502</v>
      </c>
      <c r="AH854" s="66" t="str">
        <f t="shared" si="72"/>
        <v>ESMontanha</v>
      </c>
      <c r="AI854" s="50">
        <v>3203502</v>
      </c>
    </row>
    <row r="855" spans="26:35">
      <c r="Z855" s="50" t="s">
        <v>53</v>
      </c>
      <c r="AA855" s="50" t="s">
        <v>1230</v>
      </c>
      <c r="AB855" s="50">
        <v>3203601</v>
      </c>
      <c r="AH855" s="66" t="str">
        <f t="shared" si="72"/>
        <v>ESMucurici</v>
      </c>
      <c r="AI855" s="50">
        <v>3203601</v>
      </c>
    </row>
    <row r="856" spans="26:35">
      <c r="Z856" s="50" t="s">
        <v>53</v>
      </c>
      <c r="AA856" s="50" t="s">
        <v>1253</v>
      </c>
      <c r="AB856" s="50">
        <v>3203700</v>
      </c>
      <c r="AH856" s="66" t="str">
        <f t="shared" si="72"/>
        <v>ESMuniz Freire</v>
      </c>
      <c r="AI856" s="50">
        <v>3203700</v>
      </c>
    </row>
    <row r="857" spans="26:35">
      <c r="Z857" s="50" t="s">
        <v>53</v>
      </c>
      <c r="AA857" s="50" t="s">
        <v>1276</v>
      </c>
      <c r="AB857" s="50">
        <v>3203809</v>
      </c>
      <c r="AH857" s="66" t="str">
        <f t="shared" si="72"/>
        <v>ESMuqui</v>
      </c>
      <c r="AI857" s="50">
        <v>3203809</v>
      </c>
    </row>
    <row r="858" spans="26:35">
      <c r="Z858" s="50" t="s">
        <v>53</v>
      </c>
      <c r="AA858" s="50" t="s">
        <v>1297</v>
      </c>
      <c r="AB858" s="50">
        <v>3203908</v>
      </c>
      <c r="AH858" s="66" t="str">
        <f t="shared" si="72"/>
        <v>ESNova Venécia</v>
      </c>
      <c r="AI858" s="50">
        <v>3203908</v>
      </c>
    </row>
    <row r="859" spans="26:35">
      <c r="Z859" s="50" t="s">
        <v>53</v>
      </c>
      <c r="AA859" s="50" t="s">
        <v>1319</v>
      </c>
      <c r="AB859" s="50">
        <v>3204005</v>
      </c>
      <c r="AH859" s="66" t="str">
        <f t="shared" si="72"/>
        <v>ESPancas</v>
      </c>
      <c r="AI859" s="50">
        <v>3204005</v>
      </c>
    </row>
    <row r="860" spans="26:35">
      <c r="Z860" s="50" t="s">
        <v>53</v>
      </c>
      <c r="AA860" s="50" t="s">
        <v>1341</v>
      </c>
      <c r="AB860" s="50">
        <v>3204054</v>
      </c>
      <c r="AH860" s="66" t="str">
        <f t="shared" si="72"/>
        <v>ESPedro Canário</v>
      </c>
      <c r="AI860" s="50">
        <v>3204054</v>
      </c>
    </row>
    <row r="861" spans="26:35">
      <c r="Z861" s="50" t="s">
        <v>53</v>
      </c>
      <c r="AA861" s="50" t="s">
        <v>1362</v>
      </c>
      <c r="AB861" s="50">
        <v>3204104</v>
      </c>
      <c r="AH861" s="66" t="str">
        <f t="shared" si="72"/>
        <v>ESPinheiros</v>
      </c>
      <c r="AI861" s="50">
        <v>3204104</v>
      </c>
    </row>
    <row r="862" spans="26:35">
      <c r="Z862" s="50" t="s">
        <v>53</v>
      </c>
      <c r="AA862" s="50" t="s">
        <v>1384</v>
      </c>
      <c r="AB862" s="50">
        <v>3204203</v>
      </c>
      <c r="AH862" s="66" t="str">
        <f t="shared" si="72"/>
        <v>ESPiúma</v>
      </c>
      <c r="AI862" s="50">
        <v>3204203</v>
      </c>
    </row>
    <row r="863" spans="26:35">
      <c r="Z863" s="50" t="s">
        <v>53</v>
      </c>
      <c r="AA863" s="50" t="s">
        <v>1406</v>
      </c>
      <c r="AB863" s="50">
        <v>3204252</v>
      </c>
      <c r="AH863" s="66" t="str">
        <f t="shared" si="72"/>
        <v>ESPonto Belo</v>
      </c>
      <c r="AI863" s="50">
        <v>3204252</v>
      </c>
    </row>
    <row r="864" spans="26:35">
      <c r="Z864" s="50" t="s">
        <v>53</v>
      </c>
      <c r="AA864" s="50" t="s">
        <v>1428</v>
      </c>
      <c r="AB864" s="50">
        <v>3204302</v>
      </c>
      <c r="AH864" s="66" t="str">
        <f t="shared" si="72"/>
        <v>ESPresidente Kennedy</v>
      </c>
      <c r="AI864" s="50">
        <v>3204302</v>
      </c>
    </row>
    <row r="865" spans="26:35">
      <c r="Z865" s="50" t="s">
        <v>53</v>
      </c>
      <c r="AA865" s="50" t="s">
        <v>1449</v>
      </c>
      <c r="AB865" s="50">
        <v>3204351</v>
      </c>
      <c r="AH865" s="66" t="str">
        <f t="shared" si="72"/>
        <v>ESRio Bananal</v>
      </c>
      <c r="AI865" s="50">
        <v>3204351</v>
      </c>
    </row>
    <row r="866" spans="26:35">
      <c r="Z866" s="50" t="s">
        <v>53</v>
      </c>
      <c r="AA866" s="50" t="s">
        <v>1469</v>
      </c>
      <c r="AB866" s="50">
        <v>3204401</v>
      </c>
      <c r="AH866" s="66" t="str">
        <f t="shared" si="72"/>
        <v>ESRio Novo do Sul</v>
      </c>
      <c r="AI866" s="50">
        <v>3204401</v>
      </c>
    </row>
    <row r="867" spans="26:35">
      <c r="Z867" s="50" t="s">
        <v>53</v>
      </c>
      <c r="AA867" s="50" t="s">
        <v>1491</v>
      </c>
      <c r="AB867" s="50">
        <v>3204500</v>
      </c>
      <c r="AH867" s="66" t="str">
        <f t="shared" si="72"/>
        <v>ESSanta Leopoldina</v>
      </c>
      <c r="AI867" s="50">
        <v>3204500</v>
      </c>
    </row>
    <row r="868" spans="26:35">
      <c r="Z868" s="50" t="s">
        <v>53</v>
      </c>
      <c r="AA868" s="50" t="s">
        <v>1511</v>
      </c>
      <c r="AB868" s="50">
        <v>3204559</v>
      </c>
      <c r="AH868" s="66" t="str">
        <f t="shared" si="72"/>
        <v>ESSanta Maria de Jetibá</v>
      </c>
      <c r="AI868" s="50">
        <v>3204559</v>
      </c>
    </row>
    <row r="869" spans="26:35">
      <c r="Z869" s="50" t="s">
        <v>53</v>
      </c>
      <c r="AA869" s="50" t="s">
        <v>1532</v>
      </c>
      <c r="AB869" s="50">
        <v>3204609</v>
      </c>
      <c r="AH869" s="66" t="str">
        <f t="shared" si="72"/>
        <v>ESSanta Teresa</v>
      </c>
      <c r="AI869" s="50">
        <v>3204609</v>
      </c>
    </row>
    <row r="870" spans="26:35">
      <c r="Z870" s="50" t="s">
        <v>53</v>
      </c>
      <c r="AA870" s="50" t="s">
        <v>1553</v>
      </c>
      <c r="AB870" s="50">
        <v>3204658</v>
      </c>
      <c r="AH870" s="66" t="str">
        <f t="shared" si="72"/>
        <v>ESSão Domingos do Norte</v>
      </c>
      <c r="AI870" s="50">
        <v>3204658</v>
      </c>
    </row>
    <row r="871" spans="26:35">
      <c r="Z871" s="50" t="s">
        <v>53</v>
      </c>
      <c r="AA871" s="50" t="s">
        <v>1572</v>
      </c>
      <c r="AB871" s="50">
        <v>3204708</v>
      </c>
      <c r="AH871" s="66" t="str">
        <f t="shared" si="72"/>
        <v>ESSão Gabriel da Palha</v>
      </c>
      <c r="AI871" s="50">
        <v>3204708</v>
      </c>
    </row>
    <row r="872" spans="26:35">
      <c r="Z872" s="50" t="s">
        <v>53</v>
      </c>
      <c r="AA872" s="50" t="s">
        <v>1592</v>
      </c>
      <c r="AB872" s="50">
        <v>3204807</v>
      </c>
      <c r="AH872" s="66" t="str">
        <f t="shared" si="72"/>
        <v>ESSão José do Calçado</v>
      </c>
      <c r="AI872" s="50">
        <v>3204807</v>
      </c>
    </row>
    <row r="873" spans="26:35">
      <c r="Z873" s="50" t="s">
        <v>53</v>
      </c>
      <c r="AA873" s="50" t="s">
        <v>1612</v>
      </c>
      <c r="AB873" s="50">
        <v>3204906</v>
      </c>
      <c r="AH873" s="66" t="str">
        <f t="shared" si="72"/>
        <v>ESSão Mateus</v>
      </c>
      <c r="AI873" s="50">
        <v>3204906</v>
      </c>
    </row>
    <row r="874" spans="26:35">
      <c r="Z874" s="50" t="s">
        <v>53</v>
      </c>
      <c r="AA874" s="50" t="s">
        <v>1633</v>
      </c>
      <c r="AB874" s="50">
        <v>3204955</v>
      </c>
      <c r="AH874" s="66" t="str">
        <f t="shared" si="72"/>
        <v>ESSão Roque do Canaã</v>
      </c>
      <c r="AI874" s="50">
        <v>3204955</v>
      </c>
    </row>
    <row r="875" spans="26:35">
      <c r="Z875" s="50" t="s">
        <v>53</v>
      </c>
      <c r="AA875" s="50" t="s">
        <v>1654</v>
      </c>
      <c r="AB875" s="50">
        <v>3205002</v>
      </c>
      <c r="AH875" s="66" t="str">
        <f t="shared" si="72"/>
        <v>ESSerra</v>
      </c>
      <c r="AI875" s="50">
        <v>3205002</v>
      </c>
    </row>
    <row r="876" spans="26:35">
      <c r="Z876" s="50" t="s">
        <v>53</v>
      </c>
      <c r="AA876" s="50" t="s">
        <v>1674</v>
      </c>
      <c r="AB876" s="50">
        <v>3205010</v>
      </c>
      <c r="AH876" s="66" t="str">
        <f t="shared" si="72"/>
        <v>ESSooretama</v>
      </c>
      <c r="AI876" s="50">
        <v>3205010</v>
      </c>
    </row>
    <row r="877" spans="26:35">
      <c r="Z877" s="50" t="s">
        <v>53</v>
      </c>
      <c r="AA877" s="50" t="s">
        <v>1695</v>
      </c>
      <c r="AB877" s="50">
        <v>3205036</v>
      </c>
      <c r="AH877" s="66" t="str">
        <f t="shared" si="72"/>
        <v>ESVargem Alta</v>
      </c>
      <c r="AI877" s="50">
        <v>3205036</v>
      </c>
    </row>
    <row r="878" spans="26:35">
      <c r="Z878" s="50" t="s">
        <v>53</v>
      </c>
      <c r="AA878" s="50" t="s">
        <v>1715</v>
      </c>
      <c r="AB878" s="50">
        <v>3205069</v>
      </c>
      <c r="AH878" s="66" t="str">
        <f t="shared" si="72"/>
        <v>ESVenda Nova do Imigrante</v>
      </c>
      <c r="AI878" s="50">
        <v>3205069</v>
      </c>
    </row>
    <row r="879" spans="26:35">
      <c r="Z879" s="50" t="s">
        <v>53</v>
      </c>
      <c r="AA879" s="50" t="s">
        <v>1736</v>
      </c>
      <c r="AB879" s="50">
        <v>3205101</v>
      </c>
      <c r="AH879" s="66" t="str">
        <f t="shared" si="72"/>
        <v>ESViana</v>
      </c>
      <c r="AI879" s="50">
        <v>3205101</v>
      </c>
    </row>
    <row r="880" spans="26:35">
      <c r="Z880" s="50" t="s">
        <v>53</v>
      </c>
      <c r="AA880" s="50" t="s">
        <v>1756</v>
      </c>
      <c r="AB880" s="50">
        <v>3205150</v>
      </c>
      <c r="AH880" s="66" t="str">
        <f t="shared" si="72"/>
        <v>ESVila Pavão</v>
      </c>
      <c r="AI880" s="50">
        <v>3205150</v>
      </c>
    </row>
    <row r="881" spans="26:35">
      <c r="Z881" s="50" t="s">
        <v>53</v>
      </c>
      <c r="AA881" s="50" t="s">
        <v>1777</v>
      </c>
      <c r="AB881" s="50">
        <v>3205176</v>
      </c>
      <c r="AH881" s="66" t="str">
        <f t="shared" si="72"/>
        <v>ESVila Valério</v>
      </c>
      <c r="AI881" s="50">
        <v>3205176</v>
      </c>
    </row>
    <row r="882" spans="26:35">
      <c r="Z882" s="50" t="s">
        <v>53</v>
      </c>
      <c r="AA882" s="50" t="s">
        <v>1796</v>
      </c>
      <c r="AB882" s="50">
        <v>3205200</v>
      </c>
      <c r="AH882" s="66" t="str">
        <f t="shared" si="72"/>
        <v>ESVila Velha</v>
      </c>
      <c r="AI882" s="50">
        <v>3205200</v>
      </c>
    </row>
    <row r="883" spans="26:35">
      <c r="Z883" s="50" t="s">
        <v>53</v>
      </c>
      <c r="AA883" s="50" t="s">
        <v>1815</v>
      </c>
      <c r="AB883" s="50">
        <v>3205309</v>
      </c>
      <c r="AH883" s="66" t="str">
        <f t="shared" si="72"/>
        <v>ESVitória</v>
      </c>
      <c r="AI883" s="50">
        <v>3205309</v>
      </c>
    </row>
    <row r="884" spans="26:35">
      <c r="Z884" s="50" t="s">
        <v>55</v>
      </c>
      <c r="AA884" s="50" t="s">
        <v>97</v>
      </c>
      <c r="AB884" s="50">
        <v>5200050</v>
      </c>
      <c r="AH884" s="66" t="str">
        <f t="shared" si="72"/>
        <v>GOAbadia de Goiás</v>
      </c>
      <c r="AI884" s="50">
        <v>5200050</v>
      </c>
    </row>
    <row r="885" spans="26:35">
      <c r="Z885" s="50" t="s">
        <v>55</v>
      </c>
      <c r="AA885" s="50" t="s">
        <v>122</v>
      </c>
      <c r="AB885" s="50">
        <v>5200100</v>
      </c>
      <c r="AH885" s="66" t="str">
        <f t="shared" si="72"/>
        <v>GOAbadiânia</v>
      </c>
      <c r="AI885" s="50">
        <v>5200100</v>
      </c>
    </row>
    <row r="886" spans="26:35">
      <c r="Z886" s="50" t="s">
        <v>55</v>
      </c>
      <c r="AA886" s="50" t="s">
        <v>148</v>
      </c>
      <c r="AB886" s="50">
        <v>5200134</v>
      </c>
      <c r="AH886" s="66" t="str">
        <f t="shared" si="72"/>
        <v>GOAcreúna</v>
      </c>
      <c r="AI886" s="50">
        <v>5200134</v>
      </c>
    </row>
    <row r="887" spans="26:35">
      <c r="Z887" s="50" t="s">
        <v>55</v>
      </c>
      <c r="AA887" s="50" t="s">
        <v>173</v>
      </c>
      <c r="AB887" s="50">
        <v>5200159</v>
      </c>
      <c r="AH887" s="66" t="str">
        <f t="shared" si="72"/>
        <v>GOAdelândia</v>
      </c>
      <c r="AI887" s="50">
        <v>5200159</v>
      </c>
    </row>
    <row r="888" spans="26:35">
      <c r="Z888" s="50" t="s">
        <v>55</v>
      </c>
      <c r="AA888" s="50" t="s">
        <v>199</v>
      </c>
      <c r="AB888" s="50">
        <v>5200175</v>
      </c>
      <c r="AH888" s="66" t="str">
        <f t="shared" si="72"/>
        <v>GOÁgua Fria de Goiás</v>
      </c>
      <c r="AI888" s="50">
        <v>5200175</v>
      </c>
    </row>
    <row r="889" spans="26:35">
      <c r="Z889" s="50" t="s">
        <v>55</v>
      </c>
      <c r="AA889" s="50" t="s">
        <v>225</v>
      </c>
      <c r="AB889" s="50">
        <v>5200209</v>
      </c>
      <c r="AH889" s="66" t="str">
        <f t="shared" si="72"/>
        <v>GOÁgua Limpa</v>
      </c>
      <c r="AI889" s="50">
        <v>5200209</v>
      </c>
    </row>
    <row r="890" spans="26:35">
      <c r="Z890" s="50" t="s">
        <v>55</v>
      </c>
      <c r="AA890" s="50" t="s">
        <v>249</v>
      </c>
      <c r="AB890" s="50">
        <v>5200258</v>
      </c>
      <c r="AH890" s="66" t="str">
        <f t="shared" si="72"/>
        <v>GOÁguas Lindas de Goiás</v>
      </c>
      <c r="AI890" s="50">
        <v>5200258</v>
      </c>
    </row>
    <row r="891" spans="26:35">
      <c r="Z891" s="50" t="s">
        <v>55</v>
      </c>
      <c r="AA891" s="50" t="s">
        <v>274</v>
      </c>
      <c r="AB891" s="50">
        <v>5200308</v>
      </c>
      <c r="AH891" s="66" t="str">
        <f t="shared" si="72"/>
        <v>GOAlexânia</v>
      </c>
      <c r="AI891" s="50">
        <v>5200308</v>
      </c>
    </row>
    <row r="892" spans="26:35">
      <c r="Z892" s="50" t="s">
        <v>55</v>
      </c>
      <c r="AA892" s="50" t="s">
        <v>300</v>
      </c>
      <c r="AB892" s="50">
        <v>5200506</v>
      </c>
      <c r="AH892" s="66" t="str">
        <f t="shared" si="72"/>
        <v>GOAloândia</v>
      </c>
      <c r="AI892" s="50">
        <v>5200506</v>
      </c>
    </row>
    <row r="893" spans="26:35">
      <c r="Z893" s="50" t="s">
        <v>55</v>
      </c>
      <c r="AA893" s="50" t="s">
        <v>326</v>
      </c>
      <c r="AB893" s="50">
        <v>5200555</v>
      </c>
      <c r="AH893" s="66" t="str">
        <f t="shared" si="72"/>
        <v>GOAlto Horizonte</v>
      </c>
      <c r="AI893" s="50">
        <v>5200555</v>
      </c>
    </row>
    <row r="894" spans="26:35">
      <c r="Z894" s="50" t="s">
        <v>55</v>
      </c>
      <c r="AA894" s="50" t="s">
        <v>351</v>
      </c>
      <c r="AB894" s="50">
        <v>5200605</v>
      </c>
      <c r="AH894" s="66" t="str">
        <f t="shared" si="72"/>
        <v>GOAlto Paraíso de Goiás</v>
      </c>
      <c r="AI894" s="50">
        <v>5200605</v>
      </c>
    </row>
    <row r="895" spans="26:35">
      <c r="Z895" s="50" t="s">
        <v>55</v>
      </c>
      <c r="AA895" s="50" t="s">
        <v>375</v>
      </c>
      <c r="AB895" s="50">
        <v>5200803</v>
      </c>
      <c r="AH895" s="66" t="str">
        <f t="shared" si="72"/>
        <v>GOAlvorada do Norte</v>
      </c>
      <c r="AI895" s="50">
        <v>5200803</v>
      </c>
    </row>
    <row r="896" spans="26:35">
      <c r="Z896" s="50" t="s">
        <v>55</v>
      </c>
      <c r="AA896" s="50" t="s">
        <v>400</v>
      </c>
      <c r="AB896" s="50">
        <v>5200829</v>
      </c>
      <c r="AH896" s="66" t="str">
        <f t="shared" si="72"/>
        <v>GOAmaralina</v>
      </c>
      <c r="AI896" s="50">
        <v>5200829</v>
      </c>
    </row>
    <row r="897" spans="26:35">
      <c r="Z897" s="50" t="s">
        <v>55</v>
      </c>
      <c r="AA897" s="50" t="s">
        <v>425</v>
      </c>
      <c r="AB897" s="50">
        <v>5200852</v>
      </c>
      <c r="AH897" s="66" t="str">
        <f t="shared" si="72"/>
        <v>GOAmericano do Brasil</v>
      </c>
      <c r="AI897" s="50">
        <v>5200852</v>
      </c>
    </row>
    <row r="898" spans="26:35">
      <c r="Z898" s="50" t="s">
        <v>55</v>
      </c>
      <c r="AA898" s="50" t="s">
        <v>451</v>
      </c>
      <c r="AB898" s="50">
        <v>5200902</v>
      </c>
      <c r="AH898" s="66" t="str">
        <f t="shared" si="72"/>
        <v>GOAmorinópolis</v>
      </c>
      <c r="AI898" s="50">
        <v>5200902</v>
      </c>
    </row>
    <row r="899" spans="26:35">
      <c r="Z899" s="50" t="s">
        <v>55</v>
      </c>
      <c r="AA899" s="50" t="s">
        <v>476</v>
      </c>
      <c r="AB899" s="50">
        <v>5201108</v>
      </c>
      <c r="AH899" s="66" t="str">
        <f t="shared" ref="AH899:AH962" si="73">CONCATENATE(Z899,AA899)</f>
        <v>GOAnápolis</v>
      </c>
      <c r="AI899" s="50">
        <v>5201108</v>
      </c>
    </row>
    <row r="900" spans="26:35">
      <c r="Z900" s="50" t="s">
        <v>55</v>
      </c>
      <c r="AA900" s="50" t="s">
        <v>500</v>
      </c>
      <c r="AB900" s="50">
        <v>5201207</v>
      </c>
      <c r="AH900" s="66" t="str">
        <f t="shared" si="73"/>
        <v>GOAnhanguera</v>
      </c>
      <c r="AI900" s="50">
        <v>5201207</v>
      </c>
    </row>
    <row r="901" spans="26:35">
      <c r="Z901" s="50" t="s">
        <v>55</v>
      </c>
      <c r="AA901" s="50" t="s">
        <v>523</v>
      </c>
      <c r="AB901" s="50">
        <v>5201306</v>
      </c>
      <c r="AH901" s="66" t="str">
        <f t="shared" si="73"/>
        <v>GOAnicuns</v>
      </c>
      <c r="AI901" s="50">
        <v>5201306</v>
      </c>
    </row>
    <row r="902" spans="26:35">
      <c r="Z902" s="50" t="s">
        <v>55</v>
      </c>
      <c r="AA902" s="50" t="s">
        <v>547</v>
      </c>
      <c r="AB902" s="50">
        <v>5201405</v>
      </c>
      <c r="AH902" s="66" t="str">
        <f t="shared" si="73"/>
        <v>GOAparecida de Goiânia</v>
      </c>
      <c r="AI902" s="50">
        <v>5201405</v>
      </c>
    </row>
    <row r="903" spans="26:35">
      <c r="Z903" s="50" t="s">
        <v>55</v>
      </c>
      <c r="AA903" s="50" t="s">
        <v>570</v>
      </c>
      <c r="AB903" s="50">
        <v>5201454</v>
      </c>
      <c r="AH903" s="66" t="str">
        <f t="shared" si="73"/>
        <v>GOAparecida do Rio Doce</v>
      </c>
      <c r="AI903" s="50">
        <v>5201454</v>
      </c>
    </row>
    <row r="904" spans="26:35">
      <c r="Z904" s="50" t="s">
        <v>55</v>
      </c>
      <c r="AA904" s="50" t="s">
        <v>593</v>
      </c>
      <c r="AB904" s="50">
        <v>5201504</v>
      </c>
      <c r="AH904" s="66" t="str">
        <f t="shared" si="73"/>
        <v>GOAporé</v>
      </c>
      <c r="AI904" s="50">
        <v>5201504</v>
      </c>
    </row>
    <row r="905" spans="26:35">
      <c r="Z905" s="50" t="s">
        <v>55</v>
      </c>
      <c r="AA905" s="50" t="s">
        <v>616</v>
      </c>
      <c r="AB905" s="50">
        <v>5201603</v>
      </c>
      <c r="AH905" s="66" t="str">
        <f t="shared" si="73"/>
        <v>GOAraçu</v>
      </c>
      <c r="AI905" s="50">
        <v>5201603</v>
      </c>
    </row>
    <row r="906" spans="26:35">
      <c r="Z906" s="50" t="s">
        <v>55</v>
      </c>
      <c r="AA906" s="50" t="s">
        <v>637</v>
      </c>
      <c r="AB906" s="50">
        <v>5201702</v>
      </c>
      <c r="AH906" s="66" t="str">
        <f t="shared" si="73"/>
        <v>GOAragarças</v>
      </c>
      <c r="AI906" s="50">
        <v>5201702</v>
      </c>
    </row>
    <row r="907" spans="26:35">
      <c r="Z907" s="50" t="s">
        <v>55</v>
      </c>
      <c r="AA907" s="50" t="s">
        <v>658</v>
      </c>
      <c r="AB907" s="50">
        <v>5201801</v>
      </c>
      <c r="AH907" s="66" t="str">
        <f t="shared" si="73"/>
        <v>GOAragoiânia</v>
      </c>
      <c r="AI907" s="50">
        <v>5201801</v>
      </c>
    </row>
    <row r="908" spans="26:35">
      <c r="Z908" s="50" t="s">
        <v>55</v>
      </c>
      <c r="AA908" s="50" t="s">
        <v>679</v>
      </c>
      <c r="AB908" s="50">
        <v>5202155</v>
      </c>
      <c r="AH908" s="66" t="str">
        <f t="shared" si="73"/>
        <v>GOAraguapaz</v>
      </c>
      <c r="AI908" s="50">
        <v>5202155</v>
      </c>
    </row>
    <row r="909" spans="26:35">
      <c r="Z909" s="50" t="s">
        <v>55</v>
      </c>
      <c r="AA909" s="50" t="s">
        <v>699</v>
      </c>
      <c r="AB909" s="50">
        <v>5202353</v>
      </c>
      <c r="AH909" s="66" t="str">
        <f t="shared" si="73"/>
        <v>GOArenópolis</v>
      </c>
      <c r="AI909" s="50">
        <v>5202353</v>
      </c>
    </row>
    <row r="910" spans="26:35">
      <c r="Z910" s="50" t="s">
        <v>55</v>
      </c>
      <c r="AA910" s="50" t="s">
        <v>721</v>
      </c>
      <c r="AB910" s="50">
        <v>5202502</v>
      </c>
      <c r="AH910" s="66" t="str">
        <f t="shared" si="73"/>
        <v>GOAruanã</v>
      </c>
      <c r="AI910" s="50">
        <v>5202502</v>
      </c>
    </row>
    <row r="911" spans="26:35">
      <c r="Z911" s="50" t="s">
        <v>55</v>
      </c>
      <c r="AA911" s="50" t="s">
        <v>743</v>
      </c>
      <c r="AB911" s="50">
        <v>5202601</v>
      </c>
      <c r="AH911" s="66" t="str">
        <f t="shared" si="73"/>
        <v>GOAurilândia</v>
      </c>
      <c r="AI911" s="50">
        <v>5202601</v>
      </c>
    </row>
    <row r="912" spans="26:35">
      <c r="Z912" s="50" t="s">
        <v>55</v>
      </c>
      <c r="AA912" s="50" t="s">
        <v>764</v>
      </c>
      <c r="AB912" s="50">
        <v>5202809</v>
      </c>
      <c r="AH912" s="66" t="str">
        <f t="shared" si="73"/>
        <v>GOAvelinópolis</v>
      </c>
      <c r="AI912" s="50">
        <v>5202809</v>
      </c>
    </row>
    <row r="913" spans="26:35">
      <c r="Z913" s="50" t="s">
        <v>55</v>
      </c>
      <c r="AA913" s="50" t="s">
        <v>787</v>
      </c>
      <c r="AB913" s="50">
        <v>5203104</v>
      </c>
      <c r="AH913" s="66" t="str">
        <f t="shared" si="73"/>
        <v>GOBaliza</v>
      </c>
      <c r="AI913" s="50">
        <v>5203104</v>
      </c>
    </row>
    <row r="914" spans="26:35">
      <c r="Z914" s="50" t="s">
        <v>55</v>
      </c>
      <c r="AA914" s="50" t="s">
        <v>808</v>
      </c>
      <c r="AB914" s="50">
        <v>5203203</v>
      </c>
      <c r="AH914" s="66" t="str">
        <f t="shared" si="73"/>
        <v>GOBarro Alto</v>
      </c>
      <c r="AI914" s="50">
        <v>5203203</v>
      </c>
    </row>
    <row r="915" spans="26:35">
      <c r="Z915" s="50" t="s">
        <v>55</v>
      </c>
      <c r="AA915" s="50" t="s">
        <v>829</v>
      </c>
      <c r="AB915" s="50">
        <v>5203302</v>
      </c>
      <c r="AH915" s="66" t="str">
        <f t="shared" si="73"/>
        <v>GOBela Vista de Goiás</v>
      </c>
      <c r="AI915" s="50">
        <v>5203302</v>
      </c>
    </row>
    <row r="916" spans="26:35">
      <c r="Z916" s="50" t="s">
        <v>55</v>
      </c>
      <c r="AA916" s="50" t="s">
        <v>851</v>
      </c>
      <c r="AB916" s="50">
        <v>5203401</v>
      </c>
      <c r="AH916" s="66" t="str">
        <f t="shared" si="73"/>
        <v>GOBom Jardim de Goiás</v>
      </c>
      <c r="AI916" s="50">
        <v>5203401</v>
      </c>
    </row>
    <row r="917" spans="26:35">
      <c r="Z917" s="50" t="s">
        <v>55</v>
      </c>
      <c r="AA917" s="50" t="s">
        <v>873</v>
      </c>
      <c r="AB917" s="50">
        <v>5203500</v>
      </c>
      <c r="AH917" s="66" t="str">
        <f t="shared" si="73"/>
        <v>GOBom Jesus de Goiás</v>
      </c>
      <c r="AI917" s="50">
        <v>5203500</v>
      </c>
    </row>
    <row r="918" spans="26:35">
      <c r="Z918" s="50" t="s">
        <v>55</v>
      </c>
      <c r="AA918" s="50" t="s">
        <v>895</v>
      </c>
      <c r="AB918" s="50">
        <v>5203559</v>
      </c>
      <c r="AH918" s="66" t="str">
        <f t="shared" si="73"/>
        <v>GOBonfinópolis</v>
      </c>
      <c r="AI918" s="50">
        <v>5203559</v>
      </c>
    </row>
    <row r="919" spans="26:35">
      <c r="Z919" s="50" t="s">
        <v>55</v>
      </c>
      <c r="AA919" s="50" t="s">
        <v>918</v>
      </c>
      <c r="AB919" s="50">
        <v>5203575</v>
      </c>
      <c r="AH919" s="66" t="str">
        <f t="shared" si="73"/>
        <v>GOBonópolis</v>
      </c>
      <c r="AI919" s="50">
        <v>5203575</v>
      </c>
    </row>
    <row r="920" spans="26:35">
      <c r="Z920" s="50" t="s">
        <v>55</v>
      </c>
      <c r="AA920" s="50" t="s">
        <v>941</v>
      </c>
      <c r="AB920" s="50">
        <v>5203609</v>
      </c>
      <c r="AH920" s="66" t="str">
        <f t="shared" si="73"/>
        <v>GOBrazabrantes</v>
      </c>
      <c r="AI920" s="50">
        <v>5203609</v>
      </c>
    </row>
    <row r="921" spans="26:35">
      <c r="Z921" s="50" t="s">
        <v>55</v>
      </c>
      <c r="AA921" s="50" t="s">
        <v>963</v>
      </c>
      <c r="AB921" s="50">
        <v>5203807</v>
      </c>
      <c r="AH921" s="66" t="str">
        <f t="shared" si="73"/>
        <v>GOBritânia</v>
      </c>
      <c r="AI921" s="50">
        <v>5203807</v>
      </c>
    </row>
    <row r="922" spans="26:35">
      <c r="Z922" s="50" t="s">
        <v>55</v>
      </c>
      <c r="AA922" s="50" t="s">
        <v>985</v>
      </c>
      <c r="AB922" s="50">
        <v>5203906</v>
      </c>
      <c r="AH922" s="66" t="str">
        <f t="shared" si="73"/>
        <v>GOBuriti Alegre</v>
      </c>
      <c r="AI922" s="50">
        <v>5203906</v>
      </c>
    </row>
    <row r="923" spans="26:35">
      <c r="Z923" s="50" t="s">
        <v>55</v>
      </c>
      <c r="AA923" s="50" t="s">
        <v>1008</v>
      </c>
      <c r="AB923" s="50">
        <v>5203939</v>
      </c>
      <c r="AH923" s="66" t="str">
        <f t="shared" si="73"/>
        <v>GOBuriti de Goiás</v>
      </c>
      <c r="AI923" s="50">
        <v>5203939</v>
      </c>
    </row>
    <row r="924" spans="26:35">
      <c r="Z924" s="50" t="s">
        <v>55</v>
      </c>
      <c r="AA924" s="50" t="s">
        <v>1030</v>
      </c>
      <c r="AB924" s="50">
        <v>5203962</v>
      </c>
      <c r="AH924" s="66" t="str">
        <f t="shared" si="73"/>
        <v>GOBuritinópolis</v>
      </c>
      <c r="AI924" s="50">
        <v>5203962</v>
      </c>
    </row>
    <row r="925" spans="26:35">
      <c r="Z925" s="50" t="s">
        <v>55</v>
      </c>
      <c r="AA925" s="50" t="s">
        <v>1052</v>
      </c>
      <c r="AB925" s="50">
        <v>5204003</v>
      </c>
      <c r="AH925" s="66" t="str">
        <f t="shared" si="73"/>
        <v>GOCabeceiras</v>
      </c>
      <c r="AI925" s="50">
        <v>5204003</v>
      </c>
    </row>
    <row r="926" spans="26:35">
      <c r="Z926" s="50" t="s">
        <v>55</v>
      </c>
      <c r="AA926" s="50" t="s">
        <v>1074</v>
      </c>
      <c r="AB926" s="50">
        <v>5204102</v>
      </c>
      <c r="AH926" s="66" t="str">
        <f t="shared" si="73"/>
        <v>GOCachoeira Alta</v>
      </c>
      <c r="AI926" s="50">
        <v>5204102</v>
      </c>
    </row>
    <row r="927" spans="26:35">
      <c r="Z927" s="50" t="s">
        <v>55</v>
      </c>
      <c r="AA927" s="50" t="s">
        <v>1096</v>
      </c>
      <c r="AB927" s="50">
        <v>5204201</v>
      </c>
      <c r="AH927" s="66" t="str">
        <f t="shared" si="73"/>
        <v>GOCachoeira de Goiás</v>
      </c>
      <c r="AI927" s="50">
        <v>5204201</v>
      </c>
    </row>
    <row r="928" spans="26:35">
      <c r="Z928" s="50" t="s">
        <v>55</v>
      </c>
      <c r="AA928" s="50" t="s">
        <v>1119</v>
      </c>
      <c r="AB928" s="50">
        <v>5204250</v>
      </c>
      <c r="AH928" s="66" t="str">
        <f t="shared" si="73"/>
        <v>GOCachoeira Dourada</v>
      </c>
      <c r="AI928" s="50">
        <v>5204250</v>
      </c>
    </row>
    <row r="929" spans="26:35">
      <c r="Z929" s="50" t="s">
        <v>55</v>
      </c>
      <c r="AA929" s="50" t="s">
        <v>1142</v>
      </c>
      <c r="AB929" s="50">
        <v>5204300</v>
      </c>
      <c r="AH929" s="66" t="str">
        <f t="shared" si="73"/>
        <v>GOCaçu</v>
      </c>
      <c r="AI929" s="50">
        <v>5204300</v>
      </c>
    </row>
    <row r="930" spans="26:35">
      <c r="Z930" s="50" t="s">
        <v>55</v>
      </c>
      <c r="AA930" s="50" t="s">
        <v>1165</v>
      </c>
      <c r="AB930" s="50">
        <v>5204409</v>
      </c>
      <c r="AH930" s="66" t="str">
        <f t="shared" si="73"/>
        <v>GOCaiapônia</v>
      </c>
      <c r="AI930" s="50">
        <v>5204409</v>
      </c>
    </row>
    <row r="931" spans="26:35">
      <c r="Z931" s="50" t="s">
        <v>55</v>
      </c>
      <c r="AA931" s="50" t="s">
        <v>1188</v>
      </c>
      <c r="AB931" s="50">
        <v>5204508</v>
      </c>
      <c r="AH931" s="66" t="str">
        <f t="shared" si="73"/>
        <v>GOCaldas Novas</v>
      </c>
      <c r="AI931" s="50">
        <v>5204508</v>
      </c>
    </row>
    <row r="932" spans="26:35">
      <c r="Z932" s="50" t="s">
        <v>55</v>
      </c>
      <c r="AA932" s="50" t="s">
        <v>1210</v>
      </c>
      <c r="AB932" s="50">
        <v>5204557</v>
      </c>
      <c r="AH932" s="66" t="str">
        <f t="shared" si="73"/>
        <v>GOCaldazinha</v>
      </c>
      <c r="AI932" s="50">
        <v>5204557</v>
      </c>
    </row>
    <row r="933" spans="26:35">
      <c r="Z933" s="50" t="s">
        <v>55</v>
      </c>
      <c r="AA933" s="50" t="s">
        <v>1231</v>
      </c>
      <c r="AB933" s="50">
        <v>5204607</v>
      </c>
      <c r="AH933" s="66" t="str">
        <f t="shared" si="73"/>
        <v>GOCampestre de Goiás</v>
      </c>
      <c r="AI933" s="50">
        <v>5204607</v>
      </c>
    </row>
    <row r="934" spans="26:35">
      <c r="Z934" s="50" t="s">
        <v>55</v>
      </c>
      <c r="AA934" s="50" t="s">
        <v>1254</v>
      </c>
      <c r="AB934" s="50">
        <v>5204656</v>
      </c>
      <c r="AH934" s="66" t="str">
        <f t="shared" si="73"/>
        <v>GOCampinaçu</v>
      </c>
      <c r="AI934" s="50">
        <v>5204656</v>
      </c>
    </row>
    <row r="935" spans="26:35">
      <c r="Z935" s="50" t="s">
        <v>55</v>
      </c>
      <c r="AA935" s="50" t="s">
        <v>1277</v>
      </c>
      <c r="AB935" s="50">
        <v>5204706</v>
      </c>
      <c r="AH935" s="66" t="str">
        <f t="shared" si="73"/>
        <v>GOCampinorte</v>
      </c>
      <c r="AI935" s="50">
        <v>5204706</v>
      </c>
    </row>
    <row r="936" spans="26:35">
      <c r="Z936" s="50" t="s">
        <v>55</v>
      </c>
      <c r="AA936" s="50" t="s">
        <v>1298</v>
      </c>
      <c r="AB936" s="50">
        <v>5204805</v>
      </c>
      <c r="AH936" s="66" t="str">
        <f t="shared" si="73"/>
        <v>GOCampo Alegre de Goiás</v>
      </c>
      <c r="AI936" s="50">
        <v>5204805</v>
      </c>
    </row>
    <row r="937" spans="26:35">
      <c r="Z937" s="50" t="s">
        <v>55</v>
      </c>
      <c r="AA937" s="50" t="s">
        <v>1320</v>
      </c>
      <c r="AB937" s="50">
        <v>5204854</v>
      </c>
      <c r="AH937" s="66" t="str">
        <f t="shared" si="73"/>
        <v>GOCampo Limpo de Goiás</v>
      </c>
      <c r="AI937" s="50">
        <v>5204854</v>
      </c>
    </row>
    <row r="938" spans="26:35">
      <c r="Z938" s="50" t="s">
        <v>55</v>
      </c>
      <c r="AA938" s="50" t="s">
        <v>1342</v>
      </c>
      <c r="AB938" s="50">
        <v>5204904</v>
      </c>
      <c r="AH938" s="66" t="str">
        <f t="shared" si="73"/>
        <v>GOCampos Belos</v>
      </c>
      <c r="AI938" s="50">
        <v>5204904</v>
      </c>
    </row>
    <row r="939" spans="26:35">
      <c r="Z939" s="50" t="s">
        <v>55</v>
      </c>
      <c r="AA939" s="50" t="s">
        <v>1363</v>
      </c>
      <c r="AB939" s="50">
        <v>5204953</v>
      </c>
      <c r="AH939" s="66" t="str">
        <f t="shared" si="73"/>
        <v>GOCampos Verdes</v>
      </c>
      <c r="AI939" s="50">
        <v>5204953</v>
      </c>
    </row>
    <row r="940" spans="26:35">
      <c r="Z940" s="50" t="s">
        <v>55</v>
      </c>
      <c r="AA940" s="50" t="s">
        <v>1385</v>
      </c>
      <c r="AB940" s="50">
        <v>5205000</v>
      </c>
      <c r="AH940" s="66" t="str">
        <f t="shared" si="73"/>
        <v>GOCarmo do Rio Verde</v>
      </c>
      <c r="AI940" s="50">
        <v>5205000</v>
      </c>
    </row>
    <row r="941" spans="26:35">
      <c r="Z941" s="50" t="s">
        <v>55</v>
      </c>
      <c r="AA941" s="50" t="s">
        <v>1407</v>
      </c>
      <c r="AB941" s="50">
        <v>5205059</v>
      </c>
      <c r="AH941" s="66" t="str">
        <f t="shared" si="73"/>
        <v>GOCastelândia</v>
      </c>
      <c r="AI941" s="50">
        <v>5205059</v>
      </c>
    </row>
    <row r="942" spans="26:35">
      <c r="Z942" s="50" t="s">
        <v>55</v>
      </c>
      <c r="AA942" s="50" t="s">
        <v>1429</v>
      </c>
      <c r="AB942" s="50">
        <v>5205109</v>
      </c>
      <c r="AH942" s="66" t="str">
        <f t="shared" si="73"/>
        <v>GOCatalão</v>
      </c>
      <c r="AI942" s="50">
        <v>5205109</v>
      </c>
    </row>
    <row r="943" spans="26:35">
      <c r="Z943" s="50" t="s">
        <v>55</v>
      </c>
      <c r="AA943" s="50" t="s">
        <v>1450</v>
      </c>
      <c r="AB943" s="50">
        <v>5205208</v>
      </c>
      <c r="AH943" s="66" t="str">
        <f t="shared" si="73"/>
        <v>GOCaturaí</v>
      </c>
      <c r="AI943" s="50">
        <v>5205208</v>
      </c>
    </row>
    <row r="944" spans="26:35">
      <c r="Z944" s="50" t="s">
        <v>55</v>
      </c>
      <c r="AA944" s="50" t="s">
        <v>1470</v>
      </c>
      <c r="AB944" s="50">
        <v>5205307</v>
      </c>
      <c r="AH944" s="66" t="str">
        <f t="shared" si="73"/>
        <v>GOCavalcante</v>
      </c>
      <c r="AI944" s="50">
        <v>5205307</v>
      </c>
    </row>
    <row r="945" spans="26:35">
      <c r="Z945" s="50" t="s">
        <v>55</v>
      </c>
      <c r="AA945" s="50" t="s">
        <v>1492</v>
      </c>
      <c r="AB945" s="50">
        <v>5205406</v>
      </c>
      <c r="AH945" s="66" t="str">
        <f t="shared" si="73"/>
        <v>GOCeres</v>
      </c>
      <c r="AI945" s="50">
        <v>5205406</v>
      </c>
    </row>
    <row r="946" spans="26:35">
      <c r="Z946" s="50" t="s">
        <v>55</v>
      </c>
      <c r="AA946" s="50" t="s">
        <v>1512</v>
      </c>
      <c r="AB946" s="50">
        <v>5205455</v>
      </c>
      <c r="AH946" s="66" t="str">
        <f t="shared" si="73"/>
        <v>GOCezarina</v>
      </c>
      <c r="AI946" s="50">
        <v>5205455</v>
      </c>
    </row>
    <row r="947" spans="26:35">
      <c r="Z947" s="50" t="s">
        <v>55</v>
      </c>
      <c r="AA947" s="50" t="s">
        <v>1533</v>
      </c>
      <c r="AB947" s="50">
        <v>5205471</v>
      </c>
      <c r="AH947" s="66" t="str">
        <f t="shared" si="73"/>
        <v>GOChapadão do Céu</v>
      </c>
      <c r="AI947" s="50">
        <v>5205471</v>
      </c>
    </row>
    <row r="948" spans="26:35">
      <c r="Z948" s="50" t="s">
        <v>55</v>
      </c>
      <c r="AA948" s="50" t="s">
        <v>1554</v>
      </c>
      <c r="AB948" s="50">
        <v>5205497</v>
      </c>
      <c r="AH948" s="66" t="str">
        <f t="shared" si="73"/>
        <v>GOCidade Ocidental</v>
      </c>
      <c r="AI948" s="50">
        <v>5205497</v>
      </c>
    </row>
    <row r="949" spans="26:35">
      <c r="Z949" s="50" t="s">
        <v>55</v>
      </c>
      <c r="AA949" s="50" t="s">
        <v>1573</v>
      </c>
      <c r="AB949" s="50">
        <v>5205513</v>
      </c>
      <c r="AH949" s="66" t="str">
        <f t="shared" si="73"/>
        <v>GOCocalzinho de Goiás</v>
      </c>
      <c r="AI949" s="50">
        <v>5205513</v>
      </c>
    </row>
    <row r="950" spans="26:35">
      <c r="Z950" s="50" t="s">
        <v>55</v>
      </c>
      <c r="AA950" s="50" t="s">
        <v>1593</v>
      </c>
      <c r="AB950" s="50">
        <v>5205521</v>
      </c>
      <c r="AH950" s="66" t="str">
        <f t="shared" si="73"/>
        <v>GOColinas do Sul</v>
      </c>
      <c r="AI950" s="50">
        <v>5205521</v>
      </c>
    </row>
    <row r="951" spans="26:35">
      <c r="Z951" s="50" t="s">
        <v>55</v>
      </c>
      <c r="AA951" s="50" t="s">
        <v>1613</v>
      </c>
      <c r="AB951" s="50">
        <v>5205703</v>
      </c>
      <c r="AH951" s="66" t="str">
        <f t="shared" si="73"/>
        <v>GOCórrego do Ouro</v>
      </c>
      <c r="AI951" s="50">
        <v>5205703</v>
      </c>
    </row>
    <row r="952" spans="26:35">
      <c r="Z952" s="50" t="s">
        <v>55</v>
      </c>
      <c r="AA952" s="50" t="s">
        <v>1634</v>
      </c>
      <c r="AB952" s="50">
        <v>5205802</v>
      </c>
      <c r="AH952" s="66" t="str">
        <f t="shared" si="73"/>
        <v>GOCorumbá de Goiás</v>
      </c>
      <c r="AI952" s="50">
        <v>5205802</v>
      </c>
    </row>
    <row r="953" spans="26:35">
      <c r="Z953" s="50" t="s">
        <v>55</v>
      </c>
      <c r="AA953" s="50" t="s">
        <v>1655</v>
      </c>
      <c r="AB953" s="50">
        <v>5205901</v>
      </c>
      <c r="AH953" s="66" t="str">
        <f t="shared" si="73"/>
        <v>GOCorumbaíba</v>
      </c>
      <c r="AI953" s="50">
        <v>5205901</v>
      </c>
    </row>
    <row r="954" spans="26:35">
      <c r="Z954" s="50" t="s">
        <v>55</v>
      </c>
      <c r="AA954" s="50" t="s">
        <v>1675</v>
      </c>
      <c r="AB954" s="50">
        <v>5206206</v>
      </c>
      <c r="AH954" s="66" t="str">
        <f t="shared" si="73"/>
        <v>GOCristalina</v>
      </c>
      <c r="AI954" s="50">
        <v>5206206</v>
      </c>
    </row>
    <row r="955" spans="26:35">
      <c r="Z955" s="50" t="s">
        <v>55</v>
      </c>
      <c r="AA955" s="50" t="s">
        <v>1696</v>
      </c>
      <c r="AB955" s="50">
        <v>5206305</v>
      </c>
      <c r="AH955" s="66" t="str">
        <f t="shared" si="73"/>
        <v>GOCristianópolis</v>
      </c>
      <c r="AI955" s="50">
        <v>5206305</v>
      </c>
    </row>
    <row r="956" spans="26:35">
      <c r="Z956" s="50" t="s">
        <v>55</v>
      </c>
      <c r="AA956" s="50" t="s">
        <v>1716</v>
      </c>
      <c r="AB956" s="50">
        <v>5206404</v>
      </c>
      <c r="AH956" s="66" t="str">
        <f t="shared" si="73"/>
        <v>GOCrixás</v>
      </c>
      <c r="AI956" s="50">
        <v>5206404</v>
      </c>
    </row>
    <row r="957" spans="26:35">
      <c r="Z957" s="50" t="s">
        <v>55</v>
      </c>
      <c r="AA957" s="50" t="s">
        <v>1737</v>
      </c>
      <c r="AB957" s="50">
        <v>5206503</v>
      </c>
      <c r="AH957" s="66" t="str">
        <f t="shared" si="73"/>
        <v>GOCromínia</v>
      </c>
      <c r="AI957" s="50">
        <v>5206503</v>
      </c>
    </row>
    <row r="958" spans="26:35">
      <c r="Z958" s="50" t="s">
        <v>55</v>
      </c>
      <c r="AA958" s="50" t="s">
        <v>1757</v>
      </c>
      <c r="AB958" s="50">
        <v>5206602</v>
      </c>
      <c r="AH958" s="66" t="str">
        <f t="shared" si="73"/>
        <v>GOCumari</v>
      </c>
      <c r="AI958" s="50">
        <v>5206602</v>
      </c>
    </row>
    <row r="959" spans="26:35">
      <c r="Z959" s="50" t="s">
        <v>55</v>
      </c>
      <c r="AA959" s="50" t="s">
        <v>1778</v>
      </c>
      <c r="AB959" s="50">
        <v>5206701</v>
      </c>
      <c r="AH959" s="66" t="str">
        <f t="shared" si="73"/>
        <v>GODamianópolis</v>
      </c>
      <c r="AI959" s="50">
        <v>5206701</v>
      </c>
    </row>
    <row r="960" spans="26:35">
      <c r="Z960" s="50" t="s">
        <v>55</v>
      </c>
      <c r="AA960" s="50" t="s">
        <v>1797</v>
      </c>
      <c r="AB960" s="50">
        <v>5206800</v>
      </c>
      <c r="AH960" s="66" t="str">
        <f t="shared" si="73"/>
        <v>GODamolândia</v>
      </c>
      <c r="AI960" s="50">
        <v>5206800</v>
      </c>
    </row>
    <row r="961" spans="26:35">
      <c r="Z961" s="50" t="s">
        <v>55</v>
      </c>
      <c r="AA961" s="50" t="s">
        <v>1555</v>
      </c>
      <c r="AB961" s="50">
        <v>5206909</v>
      </c>
      <c r="AH961" s="66" t="str">
        <f t="shared" si="73"/>
        <v>GODavinópolis</v>
      </c>
      <c r="AI961" s="50">
        <v>5206909</v>
      </c>
    </row>
    <row r="962" spans="26:35">
      <c r="Z962" s="50" t="s">
        <v>55</v>
      </c>
      <c r="AA962" s="50" t="s">
        <v>1834</v>
      </c>
      <c r="AB962" s="50">
        <v>5207105</v>
      </c>
      <c r="AH962" s="66" t="str">
        <f t="shared" si="73"/>
        <v>GODiorama</v>
      </c>
      <c r="AI962" s="50">
        <v>5207105</v>
      </c>
    </row>
    <row r="963" spans="26:35">
      <c r="Z963" s="50" t="s">
        <v>55</v>
      </c>
      <c r="AA963" s="50" t="s">
        <v>1852</v>
      </c>
      <c r="AB963" s="50">
        <v>5208301</v>
      </c>
      <c r="AH963" s="66" t="str">
        <f t="shared" ref="AH963:AH1026" si="74">CONCATENATE(Z963,AA963)</f>
        <v>GODivinópolis de Goiás</v>
      </c>
      <c r="AI963" s="50">
        <v>5208301</v>
      </c>
    </row>
    <row r="964" spans="26:35">
      <c r="Z964" s="50" t="s">
        <v>55</v>
      </c>
      <c r="AA964" s="50" t="s">
        <v>1870</v>
      </c>
      <c r="AB964" s="50">
        <v>5207253</v>
      </c>
      <c r="AH964" s="66" t="str">
        <f t="shared" si="74"/>
        <v>GODoverlândia</v>
      </c>
      <c r="AI964" s="50">
        <v>5207253</v>
      </c>
    </row>
    <row r="965" spans="26:35">
      <c r="Z965" s="50" t="s">
        <v>55</v>
      </c>
      <c r="AA965" s="50" t="s">
        <v>1886</v>
      </c>
      <c r="AB965" s="50">
        <v>5207352</v>
      </c>
      <c r="AH965" s="66" t="str">
        <f t="shared" si="74"/>
        <v>GOEdealina</v>
      </c>
      <c r="AI965" s="50">
        <v>5207352</v>
      </c>
    </row>
    <row r="966" spans="26:35">
      <c r="Z966" s="50" t="s">
        <v>55</v>
      </c>
      <c r="AA966" s="50" t="s">
        <v>1903</v>
      </c>
      <c r="AB966" s="50">
        <v>5207402</v>
      </c>
      <c r="AH966" s="66" t="str">
        <f t="shared" si="74"/>
        <v>GOEdéia</v>
      </c>
      <c r="AI966" s="50">
        <v>5207402</v>
      </c>
    </row>
    <row r="967" spans="26:35">
      <c r="Z967" s="50" t="s">
        <v>55</v>
      </c>
      <c r="AA967" s="50" t="s">
        <v>1921</v>
      </c>
      <c r="AB967" s="50">
        <v>5207501</v>
      </c>
      <c r="AH967" s="66" t="str">
        <f t="shared" si="74"/>
        <v>GOEstrela do Norte</v>
      </c>
      <c r="AI967" s="50">
        <v>5207501</v>
      </c>
    </row>
    <row r="968" spans="26:35">
      <c r="Z968" s="50" t="s">
        <v>55</v>
      </c>
      <c r="AA968" s="50" t="s">
        <v>1938</v>
      </c>
      <c r="AB968" s="50">
        <v>5207535</v>
      </c>
      <c r="AH968" s="66" t="str">
        <f t="shared" si="74"/>
        <v>GOFaina</v>
      </c>
      <c r="AI968" s="50">
        <v>5207535</v>
      </c>
    </row>
    <row r="969" spans="26:35">
      <c r="Z969" s="50" t="s">
        <v>55</v>
      </c>
      <c r="AA969" s="50" t="s">
        <v>1954</v>
      </c>
      <c r="AB969" s="50">
        <v>5207600</v>
      </c>
      <c r="AH969" s="66" t="str">
        <f t="shared" si="74"/>
        <v>GOFazenda Nova</v>
      </c>
      <c r="AI969" s="50">
        <v>5207600</v>
      </c>
    </row>
    <row r="970" spans="26:35">
      <c r="Z970" s="50" t="s">
        <v>55</v>
      </c>
      <c r="AA970" s="50" t="s">
        <v>1971</v>
      </c>
      <c r="AB970" s="50">
        <v>5207808</v>
      </c>
      <c r="AH970" s="66" t="str">
        <f t="shared" si="74"/>
        <v>GOFirminópolis</v>
      </c>
      <c r="AI970" s="50">
        <v>5207808</v>
      </c>
    </row>
    <row r="971" spans="26:35">
      <c r="Z971" s="50" t="s">
        <v>55</v>
      </c>
      <c r="AA971" s="50" t="s">
        <v>1989</v>
      </c>
      <c r="AB971" s="50">
        <v>5207907</v>
      </c>
      <c r="AH971" s="66" t="str">
        <f t="shared" si="74"/>
        <v>GOFlores de Goiás</v>
      </c>
      <c r="AI971" s="50">
        <v>5207907</v>
      </c>
    </row>
    <row r="972" spans="26:35">
      <c r="Z972" s="50" t="s">
        <v>55</v>
      </c>
      <c r="AA972" s="50" t="s">
        <v>2006</v>
      </c>
      <c r="AB972" s="50">
        <v>5208004</v>
      </c>
      <c r="AH972" s="66" t="str">
        <f t="shared" si="74"/>
        <v>GOFormosa</v>
      </c>
      <c r="AI972" s="50">
        <v>5208004</v>
      </c>
    </row>
    <row r="973" spans="26:35">
      <c r="Z973" s="50" t="s">
        <v>55</v>
      </c>
      <c r="AA973" s="50" t="s">
        <v>2024</v>
      </c>
      <c r="AB973" s="50">
        <v>5208103</v>
      </c>
      <c r="AH973" s="66" t="str">
        <f t="shared" si="74"/>
        <v>GOFormoso</v>
      </c>
      <c r="AI973" s="50">
        <v>5208103</v>
      </c>
    </row>
    <row r="974" spans="26:35">
      <c r="Z974" s="50" t="s">
        <v>55</v>
      </c>
      <c r="AA974" s="50" t="s">
        <v>2042</v>
      </c>
      <c r="AB974" s="50">
        <v>5208152</v>
      </c>
      <c r="AH974" s="66" t="str">
        <f t="shared" si="74"/>
        <v>GOGameleira de Goiás</v>
      </c>
      <c r="AI974" s="50">
        <v>5208152</v>
      </c>
    </row>
    <row r="975" spans="26:35">
      <c r="Z975" s="50" t="s">
        <v>55</v>
      </c>
      <c r="AA975" s="50" t="s">
        <v>2060</v>
      </c>
      <c r="AB975" s="50">
        <v>5208400</v>
      </c>
      <c r="AH975" s="66" t="str">
        <f t="shared" si="74"/>
        <v>GOGoianápolis</v>
      </c>
      <c r="AI975" s="50">
        <v>5208400</v>
      </c>
    </row>
    <row r="976" spans="26:35">
      <c r="Z976" s="50" t="s">
        <v>55</v>
      </c>
      <c r="AA976" s="50" t="s">
        <v>2077</v>
      </c>
      <c r="AB976" s="50">
        <v>5208509</v>
      </c>
      <c r="AH976" s="66" t="str">
        <f t="shared" si="74"/>
        <v>GOGoiandira</v>
      </c>
      <c r="AI976" s="50">
        <v>5208509</v>
      </c>
    </row>
    <row r="977" spans="26:35">
      <c r="Z977" s="50" t="s">
        <v>55</v>
      </c>
      <c r="AA977" s="50" t="s">
        <v>2093</v>
      </c>
      <c r="AB977" s="50">
        <v>5208608</v>
      </c>
      <c r="AH977" s="66" t="str">
        <f t="shared" si="74"/>
        <v>GOGoianésia</v>
      </c>
      <c r="AI977" s="50">
        <v>5208608</v>
      </c>
    </row>
    <row r="978" spans="26:35">
      <c r="Z978" s="50" t="s">
        <v>55</v>
      </c>
      <c r="AA978" s="50" t="s">
        <v>2109</v>
      </c>
      <c r="AB978" s="50">
        <v>5208707</v>
      </c>
      <c r="AH978" s="66" t="str">
        <f t="shared" si="74"/>
        <v>GOGoiânia</v>
      </c>
      <c r="AI978" s="50">
        <v>5208707</v>
      </c>
    </row>
    <row r="979" spans="26:35">
      <c r="Z979" s="50" t="s">
        <v>55</v>
      </c>
      <c r="AA979" s="50" t="s">
        <v>2124</v>
      </c>
      <c r="AB979" s="50">
        <v>5208806</v>
      </c>
      <c r="AH979" s="66" t="str">
        <f t="shared" si="74"/>
        <v>GOGoianira</v>
      </c>
      <c r="AI979" s="50">
        <v>5208806</v>
      </c>
    </row>
    <row r="980" spans="26:35">
      <c r="Z980" s="50" t="s">
        <v>55</v>
      </c>
      <c r="AA980" s="50" t="s">
        <v>2141</v>
      </c>
      <c r="AB980" s="50">
        <v>5208905</v>
      </c>
      <c r="AH980" s="66" t="str">
        <f t="shared" si="74"/>
        <v>GOGoiás</v>
      </c>
      <c r="AI980" s="50">
        <v>5208905</v>
      </c>
    </row>
    <row r="981" spans="26:35">
      <c r="Z981" s="50" t="s">
        <v>55</v>
      </c>
      <c r="AA981" s="50" t="s">
        <v>2157</v>
      </c>
      <c r="AB981" s="50">
        <v>5209101</v>
      </c>
      <c r="AH981" s="66" t="str">
        <f t="shared" si="74"/>
        <v>GOGoiatuba</v>
      </c>
      <c r="AI981" s="50">
        <v>5209101</v>
      </c>
    </row>
    <row r="982" spans="26:35">
      <c r="Z982" s="50" t="s">
        <v>55</v>
      </c>
      <c r="AA982" s="50" t="s">
        <v>2174</v>
      </c>
      <c r="AB982" s="50">
        <v>5209150</v>
      </c>
      <c r="AH982" s="66" t="str">
        <f t="shared" si="74"/>
        <v>GOGouvelândia</v>
      </c>
      <c r="AI982" s="50">
        <v>5209150</v>
      </c>
    </row>
    <row r="983" spans="26:35">
      <c r="Z983" s="50" t="s">
        <v>55</v>
      </c>
      <c r="AA983" s="50" t="s">
        <v>2191</v>
      </c>
      <c r="AB983" s="50">
        <v>5209200</v>
      </c>
      <c r="AH983" s="66" t="str">
        <f t="shared" si="74"/>
        <v>GOGuapó</v>
      </c>
      <c r="AI983" s="50">
        <v>5209200</v>
      </c>
    </row>
    <row r="984" spans="26:35">
      <c r="Z984" s="50" t="s">
        <v>55</v>
      </c>
      <c r="AA984" s="50" t="s">
        <v>2207</v>
      </c>
      <c r="AB984" s="50">
        <v>5209291</v>
      </c>
      <c r="AH984" s="66" t="str">
        <f t="shared" si="74"/>
        <v>GOGuaraíta</v>
      </c>
      <c r="AI984" s="50">
        <v>5209291</v>
      </c>
    </row>
    <row r="985" spans="26:35">
      <c r="Z985" s="50" t="s">
        <v>55</v>
      </c>
      <c r="AA985" s="50" t="s">
        <v>2222</v>
      </c>
      <c r="AB985" s="50">
        <v>5209408</v>
      </c>
      <c r="AH985" s="66" t="str">
        <f t="shared" si="74"/>
        <v>GOGuarani de Goiás</v>
      </c>
      <c r="AI985" s="50">
        <v>5209408</v>
      </c>
    </row>
    <row r="986" spans="26:35">
      <c r="Z986" s="50" t="s">
        <v>55</v>
      </c>
      <c r="AA986" s="50" t="s">
        <v>2238</v>
      </c>
      <c r="AB986" s="50">
        <v>5209457</v>
      </c>
      <c r="AH986" s="66" t="str">
        <f t="shared" si="74"/>
        <v>GOGuarinos</v>
      </c>
      <c r="AI986" s="50">
        <v>5209457</v>
      </c>
    </row>
    <row r="987" spans="26:35">
      <c r="Z987" s="50" t="s">
        <v>55</v>
      </c>
      <c r="AA987" s="50" t="s">
        <v>2252</v>
      </c>
      <c r="AB987" s="50">
        <v>5209606</v>
      </c>
      <c r="AH987" s="66" t="str">
        <f t="shared" si="74"/>
        <v>GOHeitoraí</v>
      </c>
      <c r="AI987" s="50">
        <v>5209606</v>
      </c>
    </row>
    <row r="988" spans="26:35">
      <c r="Z988" s="50" t="s">
        <v>55</v>
      </c>
      <c r="AA988" s="50" t="s">
        <v>1653</v>
      </c>
      <c r="AB988" s="50">
        <v>5209705</v>
      </c>
      <c r="AH988" s="66" t="str">
        <f t="shared" si="74"/>
        <v>GOHidrolândia</v>
      </c>
      <c r="AI988" s="50">
        <v>5209705</v>
      </c>
    </row>
    <row r="989" spans="26:35">
      <c r="Z989" s="50" t="s">
        <v>55</v>
      </c>
      <c r="AA989" s="50" t="s">
        <v>2283</v>
      </c>
      <c r="AB989" s="50">
        <v>5209804</v>
      </c>
      <c r="AH989" s="66" t="str">
        <f t="shared" si="74"/>
        <v>GOHidrolina</v>
      </c>
      <c r="AI989" s="50">
        <v>5209804</v>
      </c>
    </row>
    <row r="990" spans="26:35">
      <c r="Z990" s="50" t="s">
        <v>55</v>
      </c>
      <c r="AA990" s="50" t="s">
        <v>2299</v>
      </c>
      <c r="AB990" s="50">
        <v>5209903</v>
      </c>
      <c r="AH990" s="66" t="str">
        <f t="shared" si="74"/>
        <v>GOIaciara</v>
      </c>
      <c r="AI990" s="50">
        <v>5209903</v>
      </c>
    </row>
    <row r="991" spans="26:35">
      <c r="Z991" s="50" t="s">
        <v>55</v>
      </c>
      <c r="AA991" s="50" t="s">
        <v>2314</v>
      </c>
      <c r="AB991" s="50">
        <v>5209937</v>
      </c>
      <c r="AH991" s="66" t="str">
        <f t="shared" si="74"/>
        <v>GOInaciolândia</v>
      </c>
      <c r="AI991" s="50">
        <v>5209937</v>
      </c>
    </row>
    <row r="992" spans="26:35">
      <c r="Z992" s="50" t="s">
        <v>55</v>
      </c>
      <c r="AA992" s="50" t="s">
        <v>2328</v>
      </c>
      <c r="AB992" s="50">
        <v>5209952</v>
      </c>
      <c r="AH992" s="66" t="str">
        <f t="shared" si="74"/>
        <v>GOIndiara</v>
      </c>
      <c r="AI992" s="50">
        <v>5209952</v>
      </c>
    </row>
    <row r="993" spans="26:35">
      <c r="Z993" s="50" t="s">
        <v>55</v>
      </c>
      <c r="AA993" s="50" t="s">
        <v>2344</v>
      </c>
      <c r="AB993" s="50">
        <v>5210000</v>
      </c>
      <c r="AH993" s="66" t="str">
        <f t="shared" si="74"/>
        <v>GOInhumas</v>
      </c>
      <c r="AI993" s="50">
        <v>5210000</v>
      </c>
    </row>
    <row r="994" spans="26:35">
      <c r="Z994" s="50" t="s">
        <v>55</v>
      </c>
      <c r="AA994" s="50" t="s">
        <v>2360</v>
      </c>
      <c r="AB994" s="50">
        <v>5210109</v>
      </c>
      <c r="AH994" s="66" t="str">
        <f t="shared" si="74"/>
        <v>GOIpameri</v>
      </c>
      <c r="AI994" s="50">
        <v>5210109</v>
      </c>
    </row>
    <row r="995" spans="26:35">
      <c r="Z995" s="50" t="s">
        <v>55</v>
      </c>
      <c r="AA995" s="50" t="s">
        <v>2374</v>
      </c>
      <c r="AB995" s="50">
        <v>5210158</v>
      </c>
      <c r="AH995" s="66" t="str">
        <f t="shared" si="74"/>
        <v>GOIpiranga de Goiás</v>
      </c>
      <c r="AI995" s="50">
        <v>5210158</v>
      </c>
    </row>
    <row r="996" spans="26:35">
      <c r="Z996" s="50" t="s">
        <v>55</v>
      </c>
      <c r="AA996" s="50" t="s">
        <v>2389</v>
      </c>
      <c r="AB996" s="50">
        <v>5210208</v>
      </c>
      <c r="AH996" s="66" t="str">
        <f t="shared" si="74"/>
        <v>GOIporá</v>
      </c>
      <c r="AI996" s="50">
        <v>5210208</v>
      </c>
    </row>
    <row r="997" spans="26:35">
      <c r="Z997" s="50" t="s">
        <v>55</v>
      </c>
      <c r="AA997" s="50" t="s">
        <v>2405</v>
      </c>
      <c r="AB997" s="50">
        <v>5210307</v>
      </c>
      <c r="AH997" s="66" t="str">
        <f t="shared" si="74"/>
        <v>GOIsraelândia</v>
      </c>
      <c r="AI997" s="50">
        <v>5210307</v>
      </c>
    </row>
    <row r="998" spans="26:35">
      <c r="Z998" s="50" t="s">
        <v>55</v>
      </c>
      <c r="AA998" s="50" t="s">
        <v>2421</v>
      </c>
      <c r="AB998" s="50">
        <v>5210406</v>
      </c>
      <c r="AH998" s="66" t="str">
        <f t="shared" si="74"/>
        <v>GOItaberaí</v>
      </c>
      <c r="AI998" s="50">
        <v>5210406</v>
      </c>
    </row>
    <row r="999" spans="26:35">
      <c r="Z999" s="50" t="s">
        <v>55</v>
      </c>
      <c r="AA999" s="50" t="s">
        <v>2437</v>
      </c>
      <c r="AB999" s="50">
        <v>5210562</v>
      </c>
      <c r="AH999" s="66" t="str">
        <f t="shared" si="74"/>
        <v>GOItaguari</v>
      </c>
      <c r="AI999" s="50">
        <v>5210562</v>
      </c>
    </row>
    <row r="1000" spans="26:35">
      <c r="Z1000" s="50" t="s">
        <v>55</v>
      </c>
      <c r="AA1000" s="50" t="s">
        <v>2453</v>
      </c>
      <c r="AB1000" s="50">
        <v>5210604</v>
      </c>
      <c r="AH1000" s="66" t="str">
        <f t="shared" si="74"/>
        <v>GOItaguaru</v>
      </c>
      <c r="AI1000" s="50">
        <v>5210604</v>
      </c>
    </row>
    <row r="1001" spans="26:35">
      <c r="Z1001" s="50" t="s">
        <v>55</v>
      </c>
      <c r="AA1001" s="50" t="s">
        <v>1309</v>
      </c>
      <c r="AB1001" s="50">
        <v>5210802</v>
      </c>
      <c r="AH1001" s="66" t="str">
        <f t="shared" si="74"/>
        <v>GOItajá</v>
      </c>
      <c r="AI1001" s="50">
        <v>5210802</v>
      </c>
    </row>
    <row r="1002" spans="26:35">
      <c r="Z1002" s="50" t="s">
        <v>55</v>
      </c>
      <c r="AA1002" s="50" t="s">
        <v>2482</v>
      </c>
      <c r="AB1002" s="50">
        <v>5210901</v>
      </c>
      <c r="AH1002" s="66" t="str">
        <f t="shared" si="74"/>
        <v>GOItapaci</v>
      </c>
      <c r="AI1002" s="50">
        <v>5210901</v>
      </c>
    </row>
    <row r="1003" spans="26:35">
      <c r="Z1003" s="50" t="s">
        <v>55</v>
      </c>
      <c r="AA1003" s="50" t="s">
        <v>2498</v>
      </c>
      <c r="AB1003" s="50">
        <v>5211008</v>
      </c>
      <c r="AH1003" s="66" t="str">
        <f t="shared" si="74"/>
        <v>GOItapirapuã</v>
      </c>
      <c r="AI1003" s="50">
        <v>5211008</v>
      </c>
    </row>
    <row r="1004" spans="26:35">
      <c r="Z1004" s="50" t="s">
        <v>55</v>
      </c>
      <c r="AA1004" s="50" t="s">
        <v>2512</v>
      </c>
      <c r="AB1004" s="50">
        <v>5211206</v>
      </c>
      <c r="AH1004" s="66" t="str">
        <f t="shared" si="74"/>
        <v>GOItapuranga</v>
      </c>
      <c r="AI1004" s="50">
        <v>5211206</v>
      </c>
    </row>
    <row r="1005" spans="26:35">
      <c r="Z1005" s="50" t="s">
        <v>55</v>
      </c>
      <c r="AA1005" s="50" t="s">
        <v>2527</v>
      </c>
      <c r="AB1005" s="50">
        <v>5211305</v>
      </c>
      <c r="AH1005" s="66" t="str">
        <f t="shared" si="74"/>
        <v>GOItarumã</v>
      </c>
      <c r="AI1005" s="50">
        <v>5211305</v>
      </c>
    </row>
    <row r="1006" spans="26:35">
      <c r="Z1006" s="50" t="s">
        <v>55</v>
      </c>
      <c r="AA1006" s="50" t="s">
        <v>2543</v>
      </c>
      <c r="AB1006" s="50">
        <v>5211404</v>
      </c>
      <c r="AH1006" s="66" t="str">
        <f t="shared" si="74"/>
        <v>GOItauçu</v>
      </c>
      <c r="AI1006" s="50">
        <v>5211404</v>
      </c>
    </row>
    <row r="1007" spans="26:35">
      <c r="Z1007" s="50" t="s">
        <v>55</v>
      </c>
      <c r="AA1007" s="50" t="s">
        <v>2558</v>
      </c>
      <c r="AB1007" s="50">
        <v>5211503</v>
      </c>
      <c r="AH1007" s="66" t="str">
        <f t="shared" si="74"/>
        <v>GOItumbiara</v>
      </c>
      <c r="AI1007" s="50">
        <v>5211503</v>
      </c>
    </row>
    <row r="1008" spans="26:35">
      <c r="Z1008" s="50" t="s">
        <v>55</v>
      </c>
      <c r="AA1008" s="50" t="s">
        <v>2573</v>
      </c>
      <c r="AB1008" s="50">
        <v>5211602</v>
      </c>
      <c r="AH1008" s="66" t="str">
        <f t="shared" si="74"/>
        <v>GOIvolândia</v>
      </c>
      <c r="AI1008" s="50">
        <v>5211602</v>
      </c>
    </row>
    <row r="1009" spans="26:35">
      <c r="Z1009" s="50" t="s">
        <v>55</v>
      </c>
      <c r="AA1009" s="50" t="s">
        <v>2588</v>
      </c>
      <c r="AB1009" s="50">
        <v>5211701</v>
      </c>
      <c r="AH1009" s="66" t="str">
        <f t="shared" si="74"/>
        <v>GOJandaia</v>
      </c>
      <c r="AI1009" s="50">
        <v>5211701</v>
      </c>
    </row>
    <row r="1010" spans="26:35">
      <c r="Z1010" s="50" t="s">
        <v>55</v>
      </c>
      <c r="AA1010" s="50" t="s">
        <v>2604</v>
      </c>
      <c r="AB1010" s="50">
        <v>5211800</v>
      </c>
      <c r="AH1010" s="66" t="str">
        <f t="shared" si="74"/>
        <v>GOJaraguá</v>
      </c>
      <c r="AI1010" s="50">
        <v>5211800</v>
      </c>
    </row>
    <row r="1011" spans="26:35">
      <c r="Z1011" s="50" t="s">
        <v>55</v>
      </c>
      <c r="AA1011" s="50" t="s">
        <v>2618</v>
      </c>
      <c r="AB1011" s="50">
        <v>5211909</v>
      </c>
      <c r="AH1011" s="66" t="str">
        <f t="shared" si="74"/>
        <v>GOJataí</v>
      </c>
      <c r="AI1011" s="50">
        <v>5211909</v>
      </c>
    </row>
    <row r="1012" spans="26:35">
      <c r="Z1012" s="50" t="s">
        <v>55</v>
      </c>
      <c r="AA1012" s="50" t="s">
        <v>2631</v>
      </c>
      <c r="AB1012" s="50">
        <v>5212006</v>
      </c>
      <c r="AH1012" s="66" t="str">
        <f t="shared" si="74"/>
        <v>GOJaupaci</v>
      </c>
      <c r="AI1012" s="50">
        <v>5212006</v>
      </c>
    </row>
    <row r="1013" spans="26:35">
      <c r="Z1013" s="50" t="s">
        <v>55</v>
      </c>
      <c r="AA1013" s="50" t="s">
        <v>2646</v>
      </c>
      <c r="AB1013" s="50">
        <v>5212055</v>
      </c>
      <c r="AH1013" s="66" t="str">
        <f t="shared" si="74"/>
        <v>GOJesúpolis</v>
      </c>
      <c r="AI1013" s="50">
        <v>5212055</v>
      </c>
    </row>
    <row r="1014" spans="26:35">
      <c r="Z1014" s="50" t="s">
        <v>55</v>
      </c>
      <c r="AA1014" s="50" t="s">
        <v>2659</v>
      </c>
      <c r="AB1014" s="50">
        <v>5212105</v>
      </c>
      <c r="AH1014" s="66" t="str">
        <f t="shared" si="74"/>
        <v>GOJoviânia</v>
      </c>
      <c r="AI1014" s="50">
        <v>5212105</v>
      </c>
    </row>
    <row r="1015" spans="26:35">
      <c r="Z1015" s="50" t="s">
        <v>55</v>
      </c>
      <c r="AA1015" s="50" t="s">
        <v>2673</v>
      </c>
      <c r="AB1015" s="50">
        <v>5212204</v>
      </c>
      <c r="AH1015" s="66" t="str">
        <f t="shared" si="74"/>
        <v>GOJussara</v>
      </c>
      <c r="AI1015" s="50">
        <v>5212204</v>
      </c>
    </row>
    <row r="1016" spans="26:35">
      <c r="Z1016" s="50" t="s">
        <v>55</v>
      </c>
      <c r="AA1016" s="50" t="s">
        <v>2688</v>
      </c>
      <c r="AB1016" s="50">
        <v>5212253</v>
      </c>
      <c r="AH1016" s="66" t="str">
        <f t="shared" si="74"/>
        <v>GOLagoa Santa</v>
      </c>
      <c r="AI1016" s="50">
        <v>5212253</v>
      </c>
    </row>
    <row r="1017" spans="26:35">
      <c r="Z1017" s="50" t="s">
        <v>55</v>
      </c>
      <c r="AA1017" s="50" t="s">
        <v>2704</v>
      </c>
      <c r="AB1017" s="50">
        <v>5212303</v>
      </c>
      <c r="AH1017" s="66" t="str">
        <f t="shared" si="74"/>
        <v>GOLeopoldo de Bulhões</v>
      </c>
      <c r="AI1017" s="50">
        <v>5212303</v>
      </c>
    </row>
    <row r="1018" spans="26:35">
      <c r="Z1018" s="50" t="s">
        <v>55</v>
      </c>
      <c r="AA1018" s="50" t="s">
        <v>2719</v>
      </c>
      <c r="AB1018" s="50">
        <v>5212501</v>
      </c>
      <c r="AH1018" s="66" t="str">
        <f t="shared" si="74"/>
        <v>GOLuziânia</v>
      </c>
      <c r="AI1018" s="50">
        <v>5212501</v>
      </c>
    </row>
    <row r="1019" spans="26:35">
      <c r="Z1019" s="50" t="s">
        <v>55</v>
      </c>
      <c r="AA1019" s="50" t="s">
        <v>2735</v>
      </c>
      <c r="AB1019" s="50">
        <v>5212600</v>
      </c>
      <c r="AH1019" s="66" t="str">
        <f t="shared" si="74"/>
        <v>GOMairipotaba</v>
      </c>
      <c r="AI1019" s="50">
        <v>5212600</v>
      </c>
    </row>
    <row r="1020" spans="26:35">
      <c r="Z1020" s="50" t="s">
        <v>55</v>
      </c>
      <c r="AA1020" s="50" t="s">
        <v>2750</v>
      </c>
      <c r="AB1020" s="50">
        <v>5212709</v>
      </c>
      <c r="AH1020" s="66" t="str">
        <f t="shared" si="74"/>
        <v>GOMambaí</v>
      </c>
      <c r="AI1020" s="50">
        <v>5212709</v>
      </c>
    </row>
    <row r="1021" spans="26:35">
      <c r="Z1021" s="50" t="s">
        <v>55</v>
      </c>
      <c r="AA1021" s="50" t="s">
        <v>2765</v>
      </c>
      <c r="AB1021" s="50">
        <v>5212808</v>
      </c>
      <c r="AH1021" s="66" t="str">
        <f t="shared" si="74"/>
        <v>GOMara Rosa</v>
      </c>
      <c r="AI1021" s="50">
        <v>5212808</v>
      </c>
    </row>
    <row r="1022" spans="26:35">
      <c r="Z1022" s="50" t="s">
        <v>55</v>
      </c>
      <c r="AA1022" s="50" t="s">
        <v>2781</v>
      </c>
      <c r="AB1022" s="50">
        <v>5212907</v>
      </c>
      <c r="AH1022" s="66" t="str">
        <f t="shared" si="74"/>
        <v>GOMarzagão</v>
      </c>
      <c r="AI1022" s="50">
        <v>5212907</v>
      </c>
    </row>
    <row r="1023" spans="26:35">
      <c r="Z1023" s="50" t="s">
        <v>55</v>
      </c>
      <c r="AA1023" s="50" t="s">
        <v>2796</v>
      </c>
      <c r="AB1023" s="50">
        <v>5212956</v>
      </c>
      <c r="AH1023" s="66" t="str">
        <f t="shared" si="74"/>
        <v>GOMatrinchã</v>
      </c>
      <c r="AI1023" s="50">
        <v>5212956</v>
      </c>
    </row>
    <row r="1024" spans="26:35">
      <c r="Z1024" s="50" t="s">
        <v>55</v>
      </c>
      <c r="AA1024" s="50" t="s">
        <v>2811</v>
      </c>
      <c r="AB1024" s="50">
        <v>5213004</v>
      </c>
      <c r="AH1024" s="66" t="str">
        <f t="shared" si="74"/>
        <v>GOMaurilândia</v>
      </c>
      <c r="AI1024" s="50">
        <v>5213004</v>
      </c>
    </row>
    <row r="1025" spans="26:35">
      <c r="Z1025" s="50" t="s">
        <v>55</v>
      </c>
      <c r="AA1025" s="50" t="s">
        <v>2826</v>
      </c>
      <c r="AB1025" s="50">
        <v>5213053</v>
      </c>
      <c r="AH1025" s="66" t="str">
        <f t="shared" si="74"/>
        <v>GOMimoso de Goiás</v>
      </c>
      <c r="AI1025" s="50">
        <v>5213053</v>
      </c>
    </row>
    <row r="1026" spans="26:35">
      <c r="Z1026" s="50" t="s">
        <v>55</v>
      </c>
      <c r="AA1026" s="50" t="s">
        <v>2838</v>
      </c>
      <c r="AB1026" s="50">
        <v>5213087</v>
      </c>
      <c r="AH1026" s="66" t="str">
        <f t="shared" si="74"/>
        <v>GOMinaçu</v>
      </c>
      <c r="AI1026" s="50">
        <v>5213087</v>
      </c>
    </row>
    <row r="1027" spans="26:35">
      <c r="Z1027" s="50" t="s">
        <v>55</v>
      </c>
      <c r="AA1027" s="50" t="s">
        <v>2851</v>
      </c>
      <c r="AB1027" s="50">
        <v>5213103</v>
      </c>
      <c r="AH1027" s="66" t="str">
        <f t="shared" ref="AH1027:AH1090" si="75">CONCATENATE(Z1027,AA1027)</f>
        <v>GOMineiros</v>
      </c>
      <c r="AI1027" s="50">
        <v>5213103</v>
      </c>
    </row>
    <row r="1028" spans="26:35">
      <c r="Z1028" s="50" t="s">
        <v>55</v>
      </c>
      <c r="AA1028" s="50" t="s">
        <v>2864</v>
      </c>
      <c r="AB1028" s="50">
        <v>5213400</v>
      </c>
      <c r="AH1028" s="66" t="str">
        <f t="shared" si="75"/>
        <v>GOMoiporá</v>
      </c>
      <c r="AI1028" s="50">
        <v>5213400</v>
      </c>
    </row>
    <row r="1029" spans="26:35">
      <c r="Z1029" s="50" t="s">
        <v>55</v>
      </c>
      <c r="AA1029" s="50" t="s">
        <v>2877</v>
      </c>
      <c r="AB1029" s="50">
        <v>5213509</v>
      </c>
      <c r="AH1029" s="66" t="str">
        <f t="shared" si="75"/>
        <v>GOMonte Alegre de Goiás</v>
      </c>
      <c r="AI1029" s="50">
        <v>5213509</v>
      </c>
    </row>
    <row r="1030" spans="26:35">
      <c r="Z1030" s="50" t="s">
        <v>55</v>
      </c>
      <c r="AA1030" s="50" t="s">
        <v>2889</v>
      </c>
      <c r="AB1030" s="50">
        <v>5213707</v>
      </c>
      <c r="AH1030" s="66" t="str">
        <f t="shared" si="75"/>
        <v>GOMontes Claros de Goiás</v>
      </c>
      <c r="AI1030" s="50">
        <v>5213707</v>
      </c>
    </row>
    <row r="1031" spans="26:35">
      <c r="Z1031" s="50" t="s">
        <v>55</v>
      </c>
      <c r="AA1031" s="50" t="s">
        <v>2902</v>
      </c>
      <c r="AB1031" s="50">
        <v>5213756</v>
      </c>
      <c r="AH1031" s="66" t="str">
        <f t="shared" si="75"/>
        <v>GOMontividiu</v>
      </c>
      <c r="AI1031" s="50">
        <v>5213756</v>
      </c>
    </row>
    <row r="1032" spans="26:35">
      <c r="Z1032" s="50" t="s">
        <v>55</v>
      </c>
      <c r="AA1032" s="50" t="s">
        <v>2914</v>
      </c>
      <c r="AB1032" s="50">
        <v>5213772</v>
      </c>
      <c r="AH1032" s="66" t="str">
        <f t="shared" si="75"/>
        <v>GOMontividiu do Norte</v>
      </c>
      <c r="AI1032" s="50">
        <v>5213772</v>
      </c>
    </row>
    <row r="1033" spans="26:35">
      <c r="Z1033" s="50" t="s">
        <v>55</v>
      </c>
      <c r="AA1033" s="50" t="s">
        <v>2481</v>
      </c>
      <c r="AB1033" s="50">
        <v>5213806</v>
      </c>
      <c r="AH1033" s="66" t="str">
        <f t="shared" si="75"/>
        <v>GOMorrinhos</v>
      </c>
      <c r="AI1033" s="50">
        <v>5213806</v>
      </c>
    </row>
    <row r="1034" spans="26:35">
      <c r="Z1034" s="50" t="s">
        <v>55</v>
      </c>
      <c r="AA1034" s="50" t="s">
        <v>2938</v>
      </c>
      <c r="AB1034" s="50">
        <v>5213855</v>
      </c>
      <c r="AH1034" s="66" t="str">
        <f t="shared" si="75"/>
        <v>GOMorro Agudo de Goiás</v>
      </c>
      <c r="AI1034" s="50">
        <v>5213855</v>
      </c>
    </row>
    <row r="1035" spans="26:35">
      <c r="Z1035" s="50" t="s">
        <v>55</v>
      </c>
      <c r="AA1035" s="50" t="s">
        <v>2950</v>
      </c>
      <c r="AB1035" s="50">
        <v>5213905</v>
      </c>
      <c r="AH1035" s="66" t="str">
        <f t="shared" si="75"/>
        <v>GOMossâmedes</v>
      </c>
      <c r="AI1035" s="50">
        <v>5213905</v>
      </c>
    </row>
    <row r="1036" spans="26:35">
      <c r="Z1036" s="50" t="s">
        <v>55</v>
      </c>
      <c r="AA1036" s="50" t="s">
        <v>2961</v>
      </c>
      <c r="AB1036" s="50">
        <v>5214002</v>
      </c>
      <c r="AH1036" s="66" t="str">
        <f t="shared" si="75"/>
        <v>GOMozarlândia</v>
      </c>
      <c r="AI1036" s="50">
        <v>5214002</v>
      </c>
    </row>
    <row r="1037" spans="26:35">
      <c r="Z1037" s="50" t="s">
        <v>55</v>
      </c>
      <c r="AA1037" s="50" t="s">
        <v>1280</v>
      </c>
      <c r="AB1037" s="50">
        <v>5214051</v>
      </c>
      <c r="AH1037" s="66" t="str">
        <f t="shared" si="75"/>
        <v>GOMundo Novo</v>
      </c>
      <c r="AI1037" s="50">
        <v>5214051</v>
      </c>
    </row>
    <row r="1038" spans="26:35">
      <c r="Z1038" s="50" t="s">
        <v>55</v>
      </c>
      <c r="AA1038" s="50" t="s">
        <v>2986</v>
      </c>
      <c r="AB1038" s="50">
        <v>5214101</v>
      </c>
      <c r="AH1038" s="66" t="str">
        <f t="shared" si="75"/>
        <v>GOMutunópolis</v>
      </c>
      <c r="AI1038" s="50">
        <v>5214101</v>
      </c>
    </row>
    <row r="1039" spans="26:35">
      <c r="Z1039" s="50" t="s">
        <v>55</v>
      </c>
      <c r="AA1039" s="50" t="s">
        <v>2998</v>
      </c>
      <c r="AB1039" s="50">
        <v>5214408</v>
      </c>
      <c r="AH1039" s="66" t="str">
        <f t="shared" si="75"/>
        <v>GONazário</v>
      </c>
      <c r="AI1039" s="50">
        <v>5214408</v>
      </c>
    </row>
    <row r="1040" spans="26:35">
      <c r="Z1040" s="50" t="s">
        <v>55</v>
      </c>
      <c r="AA1040" s="50" t="s">
        <v>3011</v>
      </c>
      <c r="AB1040" s="50">
        <v>5214507</v>
      </c>
      <c r="AH1040" s="66" t="str">
        <f t="shared" si="75"/>
        <v>GONerópolis</v>
      </c>
      <c r="AI1040" s="50">
        <v>5214507</v>
      </c>
    </row>
    <row r="1041" spans="26:35">
      <c r="Z1041" s="50" t="s">
        <v>55</v>
      </c>
      <c r="AA1041" s="50" t="s">
        <v>3024</v>
      </c>
      <c r="AB1041" s="50">
        <v>5214606</v>
      </c>
      <c r="AH1041" s="66" t="str">
        <f t="shared" si="75"/>
        <v>GONiquelândia</v>
      </c>
      <c r="AI1041" s="50">
        <v>5214606</v>
      </c>
    </row>
    <row r="1042" spans="26:35">
      <c r="Z1042" s="50" t="s">
        <v>55</v>
      </c>
      <c r="AA1042" s="50" t="s">
        <v>3036</v>
      </c>
      <c r="AB1042" s="50">
        <v>5214705</v>
      </c>
      <c r="AH1042" s="66" t="str">
        <f t="shared" si="75"/>
        <v>GONova América</v>
      </c>
      <c r="AI1042" s="50">
        <v>5214705</v>
      </c>
    </row>
    <row r="1043" spans="26:35">
      <c r="Z1043" s="50" t="s">
        <v>55</v>
      </c>
      <c r="AA1043" s="50" t="s">
        <v>3048</v>
      </c>
      <c r="AB1043" s="50">
        <v>5214804</v>
      </c>
      <c r="AH1043" s="66" t="str">
        <f t="shared" si="75"/>
        <v>GONova Aurora</v>
      </c>
      <c r="AI1043" s="50">
        <v>5214804</v>
      </c>
    </row>
    <row r="1044" spans="26:35">
      <c r="Z1044" s="50" t="s">
        <v>55</v>
      </c>
      <c r="AA1044" s="50" t="s">
        <v>3060</v>
      </c>
      <c r="AB1044" s="50">
        <v>5214838</v>
      </c>
      <c r="AH1044" s="66" t="str">
        <f t="shared" si="75"/>
        <v>GONova Crixás</v>
      </c>
      <c r="AI1044" s="50">
        <v>5214838</v>
      </c>
    </row>
    <row r="1045" spans="26:35">
      <c r="Z1045" s="50" t="s">
        <v>55</v>
      </c>
      <c r="AA1045" s="50" t="s">
        <v>3071</v>
      </c>
      <c r="AB1045" s="50">
        <v>5214861</v>
      </c>
      <c r="AH1045" s="66" t="str">
        <f t="shared" si="75"/>
        <v>GONova Glória</v>
      </c>
      <c r="AI1045" s="50">
        <v>5214861</v>
      </c>
    </row>
    <row r="1046" spans="26:35">
      <c r="Z1046" s="50" t="s">
        <v>55</v>
      </c>
      <c r="AA1046" s="50" t="s">
        <v>3084</v>
      </c>
      <c r="AB1046" s="50">
        <v>5214879</v>
      </c>
      <c r="AH1046" s="66" t="str">
        <f t="shared" si="75"/>
        <v>GONova Iguaçu de Goiás</v>
      </c>
      <c r="AI1046" s="50">
        <v>5214879</v>
      </c>
    </row>
    <row r="1047" spans="26:35">
      <c r="Z1047" s="50" t="s">
        <v>55</v>
      </c>
      <c r="AA1047" s="50" t="s">
        <v>3097</v>
      </c>
      <c r="AB1047" s="50">
        <v>5214903</v>
      </c>
      <c r="AH1047" s="66" t="str">
        <f t="shared" si="75"/>
        <v>GONova Roma</v>
      </c>
      <c r="AI1047" s="50">
        <v>5214903</v>
      </c>
    </row>
    <row r="1048" spans="26:35">
      <c r="Z1048" s="50" t="s">
        <v>55</v>
      </c>
      <c r="AA1048" s="50" t="s">
        <v>3109</v>
      </c>
      <c r="AB1048" s="50">
        <v>5215009</v>
      </c>
      <c r="AH1048" s="66" t="str">
        <f t="shared" si="75"/>
        <v>GONova Veneza</v>
      </c>
      <c r="AI1048" s="50">
        <v>5215009</v>
      </c>
    </row>
    <row r="1049" spans="26:35">
      <c r="Z1049" s="50" t="s">
        <v>55</v>
      </c>
      <c r="AA1049" s="50" t="s">
        <v>3121</v>
      </c>
      <c r="AB1049" s="50">
        <v>5215207</v>
      </c>
      <c r="AH1049" s="66" t="str">
        <f t="shared" si="75"/>
        <v>GONovo Brasil</v>
      </c>
      <c r="AI1049" s="50">
        <v>5215207</v>
      </c>
    </row>
    <row r="1050" spans="26:35">
      <c r="Z1050" s="50" t="s">
        <v>55</v>
      </c>
      <c r="AA1050" s="50" t="s">
        <v>3133</v>
      </c>
      <c r="AB1050" s="50">
        <v>5215231</v>
      </c>
      <c r="AH1050" s="66" t="str">
        <f t="shared" si="75"/>
        <v>GONovo Gama</v>
      </c>
      <c r="AI1050" s="50">
        <v>5215231</v>
      </c>
    </row>
    <row r="1051" spans="26:35">
      <c r="Z1051" s="50" t="s">
        <v>55</v>
      </c>
      <c r="AA1051" s="50" t="s">
        <v>3145</v>
      </c>
      <c r="AB1051" s="50">
        <v>5215256</v>
      </c>
      <c r="AH1051" s="66" t="str">
        <f t="shared" si="75"/>
        <v>GONovo Planalto</v>
      </c>
      <c r="AI1051" s="50">
        <v>5215256</v>
      </c>
    </row>
    <row r="1052" spans="26:35">
      <c r="Z1052" s="50" t="s">
        <v>55</v>
      </c>
      <c r="AA1052" s="50" t="s">
        <v>3156</v>
      </c>
      <c r="AB1052" s="50">
        <v>5215306</v>
      </c>
      <c r="AH1052" s="66" t="str">
        <f t="shared" si="75"/>
        <v>GOOrizona</v>
      </c>
      <c r="AI1052" s="50">
        <v>5215306</v>
      </c>
    </row>
    <row r="1053" spans="26:35">
      <c r="Z1053" s="50" t="s">
        <v>55</v>
      </c>
      <c r="AA1053" s="50" t="s">
        <v>3167</v>
      </c>
      <c r="AB1053" s="50">
        <v>5215405</v>
      </c>
      <c r="AH1053" s="66" t="str">
        <f t="shared" si="75"/>
        <v>GOOuro Verde de Goiás</v>
      </c>
      <c r="AI1053" s="50">
        <v>5215405</v>
      </c>
    </row>
    <row r="1054" spans="26:35">
      <c r="Z1054" s="50" t="s">
        <v>55</v>
      </c>
      <c r="AA1054" s="50" t="s">
        <v>3178</v>
      </c>
      <c r="AB1054" s="50">
        <v>5215504</v>
      </c>
      <c r="AH1054" s="66" t="str">
        <f t="shared" si="75"/>
        <v>GOOuvidor</v>
      </c>
      <c r="AI1054" s="50">
        <v>5215504</v>
      </c>
    </row>
    <row r="1055" spans="26:35">
      <c r="Z1055" s="50" t="s">
        <v>55</v>
      </c>
      <c r="AA1055" s="50" t="s">
        <v>3189</v>
      </c>
      <c r="AB1055" s="50">
        <v>5215603</v>
      </c>
      <c r="AH1055" s="66" t="str">
        <f t="shared" si="75"/>
        <v>GOPadre Bernardo</v>
      </c>
      <c r="AI1055" s="50">
        <v>5215603</v>
      </c>
    </row>
    <row r="1056" spans="26:35">
      <c r="Z1056" s="50" t="s">
        <v>55</v>
      </c>
      <c r="AA1056" s="50" t="s">
        <v>3201</v>
      </c>
      <c r="AB1056" s="50">
        <v>5215652</v>
      </c>
      <c r="AH1056" s="66" t="str">
        <f t="shared" si="75"/>
        <v>GOPalestina de Goiás</v>
      </c>
      <c r="AI1056" s="50">
        <v>5215652</v>
      </c>
    </row>
    <row r="1057" spans="26:35">
      <c r="Z1057" s="50" t="s">
        <v>55</v>
      </c>
      <c r="AA1057" s="50" t="s">
        <v>3213</v>
      </c>
      <c r="AB1057" s="50">
        <v>5215702</v>
      </c>
      <c r="AH1057" s="66" t="str">
        <f t="shared" si="75"/>
        <v>GOPalmeiras de Goiás</v>
      </c>
      <c r="AI1057" s="50">
        <v>5215702</v>
      </c>
    </row>
    <row r="1058" spans="26:35">
      <c r="Z1058" s="50" t="s">
        <v>55</v>
      </c>
      <c r="AA1058" s="50" t="s">
        <v>3225</v>
      </c>
      <c r="AB1058" s="50">
        <v>5215801</v>
      </c>
      <c r="AH1058" s="66" t="str">
        <f t="shared" si="75"/>
        <v>GOPalmelo</v>
      </c>
      <c r="AI1058" s="50">
        <v>5215801</v>
      </c>
    </row>
    <row r="1059" spans="26:35">
      <c r="Z1059" s="50" t="s">
        <v>55</v>
      </c>
      <c r="AA1059" s="50" t="s">
        <v>3235</v>
      </c>
      <c r="AB1059" s="50">
        <v>5215900</v>
      </c>
      <c r="AH1059" s="66" t="str">
        <f t="shared" si="75"/>
        <v>GOPalminópolis</v>
      </c>
      <c r="AI1059" s="50">
        <v>5215900</v>
      </c>
    </row>
    <row r="1060" spans="26:35">
      <c r="Z1060" s="50" t="s">
        <v>55</v>
      </c>
      <c r="AA1060" s="50" t="s">
        <v>3246</v>
      </c>
      <c r="AB1060" s="50">
        <v>5216007</v>
      </c>
      <c r="AH1060" s="66" t="str">
        <f t="shared" si="75"/>
        <v>GOPanamá</v>
      </c>
      <c r="AI1060" s="50">
        <v>5216007</v>
      </c>
    </row>
    <row r="1061" spans="26:35">
      <c r="Z1061" s="50" t="s">
        <v>55</v>
      </c>
      <c r="AA1061" s="50" t="s">
        <v>3256</v>
      </c>
      <c r="AB1061" s="50">
        <v>5216304</v>
      </c>
      <c r="AH1061" s="66" t="str">
        <f t="shared" si="75"/>
        <v>GOParanaiguara</v>
      </c>
      <c r="AI1061" s="50">
        <v>5216304</v>
      </c>
    </row>
    <row r="1062" spans="26:35">
      <c r="Z1062" s="50" t="s">
        <v>55</v>
      </c>
      <c r="AA1062" s="50" t="s">
        <v>3267</v>
      </c>
      <c r="AB1062" s="50">
        <v>5216403</v>
      </c>
      <c r="AH1062" s="66" t="str">
        <f t="shared" si="75"/>
        <v>GOParaúna</v>
      </c>
      <c r="AI1062" s="50">
        <v>5216403</v>
      </c>
    </row>
    <row r="1063" spans="26:35">
      <c r="Z1063" s="50" t="s">
        <v>55</v>
      </c>
      <c r="AA1063" s="50" t="s">
        <v>3279</v>
      </c>
      <c r="AB1063" s="50">
        <v>5216452</v>
      </c>
      <c r="AH1063" s="66" t="str">
        <f t="shared" si="75"/>
        <v>GOPerolândia</v>
      </c>
      <c r="AI1063" s="50">
        <v>5216452</v>
      </c>
    </row>
    <row r="1064" spans="26:35">
      <c r="Z1064" s="50" t="s">
        <v>55</v>
      </c>
      <c r="AA1064" s="50" t="s">
        <v>3290</v>
      </c>
      <c r="AB1064" s="50">
        <v>5216809</v>
      </c>
      <c r="AH1064" s="66" t="str">
        <f t="shared" si="75"/>
        <v>GOPetrolina de Goiás</v>
      </c>
      <c r="AI1064" s="50">
        <v>5216809</v>
      </c>
    </row>
    <row r="1065" spans="26:35">
      <c r="Z1065" s="50" t="s">
        <v>55</v>
      </c>
      <c r="AA1065" s="50" t="s">
        <v>3302</v>
      </c>
      <c r="AB1065" s="50">
        <v>5216908</v>
      </c>
      <c r="AH1065" s="66" t="str">
        <f t="shared" si="75"/>
        <v>GOPilar de Goiás</v>
      </c>
      <c r="AI1065" s="50">
        <v>5216908</v>
      </c>
    </row>
    <row r="1066" spans="26:35">
      <c r="Z1066" s="50" t="s">
        <v>55</v>
      </c>
      <c r="AA1066" s="50" t="s">
        <v>3314</v>
      </c>
      <c r="AB1066" s="50">
        <v>5217104</v>
      </c>
      <c r="AH1066" s="66" t="str">
        <f t="shared" si="75"/>
        <v>GOPiracanjuba</v>
      </c>
      <c r="AI1066" s="50">
        <v>5217104</v>
      </c>
    </row>
    <row r="1067" spans="26:35">
      <c r="Z1067" s="50" t="s">
        <v>55</v>
      </c>
      <c r="AA1067" s="50" t="s">
        <v>1793</v>
      </c>
      <c r="AB1067" s="50">
        <v>5217203</v>
      </c>
      <c r="AH1067" s="66" t="str">
        <f t="shared" si="75"/>
        <v>GOPiranhas</v>
      </c>
      <c r="AI1067" s="50">
        <v>5217203</v>
      </c>
    </row>
    <row r="1068" spans="26:35">
      <c r="Z1068" s="50" t="s">
        <v>55</v>
      </c>
      <c r="AA1068" s="50" t="s">
        <v>3335</v>
      </c>
      <c r="AB1068" s="50">
        <v>5217302</v>
      </c>
      <c r="AH1068" s="66" t="str">
        <f t="shared" si="75"/>
        <v>GOPirenópolis</v>
      </c>
      <c r="AI1068" s="50">
        <v>5217302</v>
      </c>
    </row>
    <row r="1069" spans="26:35">
      <c r="Z1069" s="50" t="s">
        <v>55</v>
      </c>
      <c r="AA1069" s="50" t="s">
        <v>3346</v>
      </c>
      <c r="AB1069" s="50">
        <v>5217401</v>
      </c>
      <c r="AH1069" s="66" t="str">
        <f t="shared" si="75"/>
        <v>GOPires do Rio</v>
      </c>
      <c r="AI1069" s="50">
        <v>5217401</v>
      </c>
    </row>
    <row r="1070" spans="26:35">
      <c r="Z1070" s="50" t="s">
        <v>55</v>
      </c>
      <c r="AA1070" s="50" t="s">
        <v>3356</v>
      </c>
      <c r="AB1070" s="50">
        <v>5217609</v>
      </c>
      <c r="AH1070" s="66" t="str">
        <f t="shared" si="75"/>
        <v>GOPlanaltina</v>
      </c>
      <c r="AI1070" s="50">
        <v>5217609</v>
      </c>
    </row>
    <row r="1071" spans="26:35">
      <c r="Z1071" s="50" t="s">
        <v>55</v>
      </c>
      <c r="AA1071" s="50" t="s">
        <v>3365</v>
      </c>
      <c r="AB1071" s="50">
        <v>5217708</v>
      </c>
      <c r="AH1071" s="66" t="str">
        <f t="shared" si="75"/>
        <v>GOPontalina</v>
      </c>
      <c r="AI1071" s="50">
        <v>5217708</v>
      </c>
    </row>
    <row r="1072" spans="26:35">
      <c r="Z1072" s="50" t="s">
        <v>55</v>
      </c>
      <c r="AA1072" s="50" t="s">
        <v>3375</v>
      </c>
      <c r="AB1072" s="50">
        <v>5218003</v>
      </c>
      <c r="AH1072" s="66" t="str">
        <f t="shared" si="75"/>
        <v>GOPorangatu</v>
      </c>
      <c r="AI1072" s="50">
        <v>5218003</v>
      </c>
    </row>
    <row r="1073" spans="26:35">
      <c r="Z1073" s="50" t="s">
        <v>55</v>
      </c>
      <c r="AA1073" s="50" t="s">
        <v>3385</v>
      </c>
      <c r="AB1073" s="50">
        <v>5218052</v>
      </c>
      <c r="AH1073" s="66" t="str">
        <f t="shared" si="75"/>
        <v>GOPorteirão</v>
      </c>
      <c r="AI1073" s="50">
        <v>5218052</v>
      </c>
    </row>
    <row r="1074" spans="26:35">
      <c r="Z1074" s="50" t="s">
        <v>55</v>
      </c>
      <c r="AA1074" s="50" t="s">
        <v>3395</v>
      </c>
      <c r="AB1074" s="50">
        <v>5218102</v>
      </c>
      <c r="AH1074" s="66" t="str">
        <f t="shared" si="75"/>
        <v>GOPortelândia</v>
      </c>
      <c r="AI1074" s="50">
        <v>5218102</v>
      </c>
    </row>
    <row r="1075" spans="26:35">
      <c r="Z1075" s="50" t="s">
        <v>55</v>
      </c>
      <c r="AA1075" s="50" t="s">
        <v>3405</v>
      </c>
      <c r="AB1075" s="50">
        <v>5218300</v>
      </c>
      <c r="AH1075" s="66" t="str">
        <f t="shared" si="75"/>
        <v>GOPosse</v>
      </c>
      <c r="AI1075" s="50">
        <v>5218300</v>
      </c>
    </row>
    <row r="1076" spans="26:35">
      <c r="Z1076" s="50" t="s">
        <v>55</v>
      </c>
      <c r="AA1076" s="50" t="s">
        <v>3415</v>
      </c>
      <c r="AB1076" s="50">
        <v>5218391</v>
      </c>
      <c r="AH1076" s="66" t="str">
        <f t="shared" si="75"/>
        <v>GOProfessor Jamil</v>
      </c>
      <c r="AI1076" s="50">
        <v>5218391</v>
      </c>
    </row>
    <row r="1077" spans="26:35">
      <c r="Z1077" s="50" t="s">
        <v>55</v>
      </c>
      <c r="AA1077" s="50" t="s">
        <v>3425</v>
      </c>
      <c r="AB1077" s="50">
        <v>5218508</v>
      </c>
      <c r="AH1077" s="66" t="str">
        <f t="shared" si="75"/>
        <v>GOQuirinópolis</v>
      </c>
      <c r="AI1077" s="50">
        <v>5218508</v>
      </c>
    </row>
    <row r="1078" spans="26:35">
      <c r="Z1078" s="50" t="s">
        <v>55</v>
      </c>
      <c r="AA1078" s="50" t="s">
        <v>3434</v>
      </c>
      <c r="AB1078" s="50">
        <v>5218607</v>
      </c>
      <c r="AH1078" s="66" t="str">
        <f t="shared" si="75"/>
        <v>GORialma</v>
      </c>
      <c r="AI1078" s="50">
        <v>5218607</v>
      </c>
    </row>
    <row r="1079" spans="26:35">
      <c r="Z1079" s="50" t="s">
        <v>55</v>
      </c>
      <c r="AA1079" s="50" t="s">
        <v>3443</v>
      </c>
      <c r="AB1079" s="50">
        <v>5218706</v>
      </c>
      <c r="AH1079" s="66" t="str">
        <f t="shared" si="75"/>
        <v>GORianápolis</v>
      </c>
      <c r="AI1079" s="50">
        <v>5218706</v>
      </c>
    </row>
    <row r="1080" spans="26:35">
      <c r="Z1080" s="50" t="s">
        <v>55</v>
      </c>
      <c r="AA1080" s="50" t="s">
        <v>3452</v>
      </c>
      <c r="AB1080" s="50">
        <v>5218789</v>
      </c>
      <c r="AH1080" s="66" t="str">
        <f t="shared" si="75"/>
        <v>GORio Quente</v>
      </c>
      <c r="AI1080" s="50">
        <v>5218789</v>
      </c>
    </row>
    <row r="1081" spans="26:35">
      <c r="Z1081" s="50" t="s">
        <v>55</v>
      </c>
      <c r="AA1081" s="50" t="s">
        <v>3462</v>
      </c>
      <c r="AB1081" s="50">
        <v>5218805</v>
      </c>
      <c r="AH1081" s="66" t="str">
        <f t="shared" si="75"/>
        <v>GORio Verde</v>
      </c>
      <c r="AI1081" s="50">
        <v>5218805</v>
      </c>
    </row>
    <row r="1082" spans="26:35">
      <c r="Z1082" s="50" t="s">
        <v>55</v>
      </c>
      <c r="AA1082" s="50" t="s">
        <v>3472</v>
      </c>
      <c r="AB1082" s="50">
        <v>5218904</v>
      </c>
      <c r="AH1082" s="66" t="str">
        <f t="shared" si="75"/>
        <v>GORubiataba</v>
      </c>
      <c r="AI1082" s="50">
        <v>5218904</v>
      </c>
    </row>
    <row r="1083" spans="26:35">
      <c r="Z1083" s="50" t="s">
        <v>55</v>
      </c>
      <c r="AA1083" s="50" t="s">
        <v>3481</v>
      </c>
      <c r="AB1083" s="50">
        <v>5219001</v>
      </c>
      <c r="AH1083" s="66" t="str">
        <f t="shared" si="75"/>
        <v>GOSanclerlândia</v>
      </c>
      <c r="AI1083" s="50">
        <v>5219001</v>
      </c>
    </row>
    <row r="1084" spans="26:35">
      <c r="Z1084" s="50" t="s">
        <v>55</v>
      </c>
      <c r="AA1084" s="50" t="s">
        <v>3491</v>
      </c>
      <c r="AB1084" s="50">
        <v>5219100</v>
      </c>
      <c r="AH1084" s="66" t="str">
        <f t="shared" si="75"/>
        <v>GOSanta Bárbara de Goiás</v>
      </c>
      <c r="AI1084" s="50">
        <v>5219100</v>
      </c>
    </row>
    <row r="1085" spans="26:35">
      <c r="Z1085" s="50" t="s">
        <v>55</v>
      </c>
      <c r="AA1085" s="50" t="s">
        <v>3500</v>
      </c>
      <c r="AB1085" s="50">
        <v>5219209</v>
      </c>
      <c r="AH1085" s="66" t="str">
        <f t="shared" si="75"/>
        <v>GOSanta Cruz de Goiás</v>
      </c>
      <c r="AI1085" s="50">
        <v>5219209</v>
      </c>
    </row>
    <row r="1086" spans="26:35">
      <c r="Z1086" s="50" t="s">
        <v>55</v>
      </c>
      <c r="AA1086" s="50" t="s">
        <v>3510</v>
      </c>
      <c r="AB1086" s="50">
        <v>5219258</v>
      </c>
      <c r="AH1086" s="66" t="str">
        <f t="shared" si="75"/>
        <v>GOSanta Fé de Goiás</v>
      </c>
      <c r="AI1086" s="50">
        <v>5219258</v>
      </c>
    </row>
    <row r="1087" spans="26:35">
      <c r="Z1087" s="50" t="s">
        <v>55</v>
      </c>
      <c r="AA1087" s="50" t="s">
        <v>3520</v>
      </c>
      <c r="AB1087" s="50">
        <v>5219308</v>
      </c>
      <c r="AH1087" s="66" t="str">
        <f t="shared" si="75"/>
        <v>GOSanta Helena de Goiás</v>
      </c>
      <c r="AI1087" s="50">
        <v>5219308</v>
      </c>
    </row>
    <row r="1088" spans="26:35">
      <c r="Z1088" s="50" t="s">
        <v>55</v>
      </c>
      <c r="AA1088" s="50" t="s">
        <v>3530</v>
      </c>
      <c r="AB1088" s="50">
        <v>5219357</v>
      </c>
      <c r="AH1088" s="66" t="str">
        <f t="shared" si="75"/>
        <v>GOSanta Isabel</v>
      </c>
      <c r="AI1088" s="50">
        <v>5219357</v>
      </c>
    </row>
    <row r="1089" spans="26:35">
      <c r="Z1089" s="50" t="s">
        <v>55</v>
      </c>
      <c r="AA1089" s="50" t="s">
        <v>3540</v>
      </c>
      <c r="AB1089" s="50">
        <v>5219407</v>
      </c>
      <c r="AH1089" s="66" t="str">
        <f t="shared" si="75"/>
        <v>GOSanta Rita do Araguaia</v>
      </c>
      <c r="AI1089" s="50">
        <v>5219407</v>
      </c>
    </row>
    <row r="1090" spans="26:35">
      <c r="Z1090" s="50" t="s">
        <v>55</v>
      </c>
      <c r="AA1090" s="50" t="s">
        <v>3548</v>
      </c>
      <c r="AB1090" s="50">
        <v>5219456</v>
      </c>
      <c r="AH1090" s="66" t="str">
        <f t="shared" si="75"/>
        <v>GOSanta Rita do Novo Destino</v>
      </c>
      <c r="AI1090" s="50">
        <v>5219456</v>
      </c>
    </row>
    <row r="1091" spans="26:35">
      <c r="Z1091" s="50" t="s">
        <v>55</v>
      </c>
      <c r="AA1091" s="50" t="s">
        <v>3558</v>
      </c>
      <c r="AB1091" s="50">
        <v>5219506</v>
      </c>
      <c r="AH1091" s="66" t="str">
        <f t="shared" ref="AH1091:AH1154" si="76">CONCATENATE(Z1091,AA1091)</f>
        <v>GOSanta Rosa de Goiás</v>
      </c>
      <c r="AI1091" s="50">
        <v>5219506</v>
      </c>
    </row>
    <row r="1092" spans="26:35">
      <c r="Z1092" s="50" t="s">
        <v>55</v>
      </c>
      <c r="AA1092" s="50" t="s">
        <v>3568</v>
      </c>
      <c r="AB1092" s="50">
        <v>5219605</v>
      </c>
      <c r="AH1092" s="66" t="str">
        <f t="shared" si="76"/>
        <v>GOSanta Tereza de Goiás</v>
      </c>
      <c r="AI1092" s="50">
        <v>5219605</v>
      </c>
    </row>
    <row r="1093" spans="26:35">
      <c r="Z1093" s="50" t="s">
        <v>55</v>
      </c>
      <c r="AA1093" s="50" t="s">
        <v>3578</v>
      </c>
      <c r="AB1093" s="50">
        <v>5219704</v>
      </c>
      <c r="AH1093" s="66" t="str">
        <f t="shared" si="76"/>
        <v>GOSanta Terezinha de Goiás</v>
      </c>
      <c r="AI1093" s="50">
        <v>5219704</v>
      </c>
    </row>
    <row r="1094" spans="26:35">
      <c r="Z1094" s="50" t="s">
        <v>55</v>
      </c>
      <c r="AA1094" s="50" t="s">
        <v>3588</v>
      </c>
      <c r="AB1094" s="50">
        <v>5219712</v>
      </c>
      <c r="AH1094" s="66" t="str">
        <f t="shared" si="76"/>
        <v>GOSanto Antônio da Barra</v>
      </c>
      <c r="AI1094" s="50">
        <v>5219712</v>
      </c>
    </row>
    <row r="1095" spans="26:35">
      <c r="Z1095" s="50" t="s">
        <v>55</v>
      </c>
      <c r="AA1095" s="50" t="s">
        <v>3597</v>
      </c>
      <c r="AB1095" s="50">
        <v>5219738</v>
      </c>
      <c r="AH1095" s="66" t="str">
        <f t="shared" si="76"/>
        <v>GOSanto Antônio de Goiás</v>
      </c>
      <c r="AI1095" s="50">
        <v>5219738</v>
      </c>
    </row>
    <row r="1096" spans="26:35">
      <c r="Z1096" s="50" t="s">
        <v>55</v>
      </c>
      <c r="AA1096" s="50" t="s">
        <v>3607</v>
      </c>
      <c r="AB1096" s="50">
        <v>5219753</v>
      </c>
      <c r="AH1096" s="66" t="str">
        <f t="shared" si="76"/>
        <v>GOSanto Antônio do Descoberto</v>
      </c>
      <c r="AI1096" s="50">
        <v>5219753</v>
      </c>
    </row>
    <row r="1097" spans="26:35">
      <c r="Z1097" s="50" t="s">
        <v>55</v>
      </c>
      <c r="AA1097" s="50" t="s">
        <v>1607</v>
      </c>
      <c r="AB1097" s="50">
        <v>5219803</v>
      </c>
      <c r="AH1097" s="66" t="str">
        <f t="shared" si="76"/>
        <v>GOSão Domingos</v>
      </c>
      <c r="AI1097" s="50">
        <v>5219803</v>
      </c>
    </row>
    <row r="1098" spans="26:35">
      <c r="Z1098" s="50" t="s">
        <v>55</v>
      </c>
      <c r="AA1098" s="50" t="s">
        <v>3625</v>
      </c>
      <c r="AB1098" s="50">
        <v>5219902</v>
      </c>
      <c r="AH1098" s="66" t="str">
        <f t="shared" si="76"/>
        <v>GOSão Francisco de Goiás</v>
      </c>
      <c r="AI1098" s="50">
        <v>5219902</v>
      </c>
    </row>
    <row r="1099" spans="26:35">
      <c r="Z1099" s="50" t="s">
        <v>55</v>
      </c>
      <c r="AA1099" s="50" t="s">
        <v>3635</v>
      </c>
      <c r="AB1099" s="50">
        <v>5220058</v>
      </c>
      <c r="AH1099" s="66" t="str">
        <f t="shared" si="76"/>
        <v>GOSão João da Paraúna</v>
      </c>
      <c r="AI1099" s="50">
        <v>5220058</v>
      </c>
    </row>
    <row r="1100" spans="26:35">
      <c r="Z1100" s="50" t="s">
        <v>55</v>
      </c>
      <c r="AA1100" s="50" t="s">
        <v>3645</v>
      </c>
      <c r="AB1100" s="50">
        <v>5220009</v>
      </c>
      <c r="AH1100" s="66" t="str">
        <f t="shared" si="76"/>
        <v>GOSão João d'Aliança</v>
      </c>
      <c r="AI1100" s="50">
        <v>5220009</v>
      </c>
    </row>
    <row r="1101" spans="26:35">
      <c r="Z1101" s="50" t="s">
        <v>55</v>
      </c>
      <c r="AA1101" s="50" t="s">
        <v>3654</v>
      </c>
      <c r="AB1101" s="50">
        <v>5220108</v>
      </c>
      <c r="AH1101" s="66" t="str">
        <f t="shared" si="76"/>
        <v>GOSão Luís de Montes Belos</v>
      </c>
      <c r="AI1101" s="50">
        <v>5220108</v>
      </c>
    </row>
    <row r="1102" spans="26:35">
      <c r="Z1102" s="50" t="s">
        <v>55</v>
      </c>
      <c r="AA1102" s="50" t="s">
        <v>3663</v>
      </c>
      <c r="AB1102" s="50">
        <v>5220157</v>
      </c>
      <c r="AH1102" s="66" t="str">
        <f t="shared" si="76"/>
        <v>GOSão Luíz do Norte</v>
      </c>
      <c r="AI1102" s="50">
        <v>5220157</v>
      </c>
    </row>
    <row r="1103" spans="26:35">
      <c r="Z1103" s="50" t="s">
        <v>55</v>
      </c>
      <c r="AA1103" s="50" t="s">
        <v>3671</v>
      </c>
      <c r="AB1103" s="50">
        <v>5220207</v>
      </c>
      <c r="AH1103" s="66" t="str">
        <f t="shared" si="76"/>
        <v>GOSão Miguel do Araguaia</v>
      </c>
      <c r="AI1103" s="50">
        <v>5220207</v>
      </c>
    </row>
    <row r="1104" spans="26:35">
      <c r="Z1104" s="50" t="s">
        <v>55</v>
      </c>
      <c r="AA1104" s="50" t="s">
        <v>3679</v>
      </c>
      <c r="AB1104" s="50">
        <v>5220264</v>
      </c>
      <c r="AH1104" s="66" t="str">
        <f t="shared" si="76"/>
        <v>GOSão Miguel do Passa Quatro</v>
      </c>
      <c r="AI1104" s="50">
        <v>5220264</v>
      </c>
    </row>
    <row r="1105" spans="26:35">
      <c r="Z1105" s="50" t="s">
        <v>55</v>
      </c>
      <c r="AA1105" s="50" t="s">
        <v>3687</v>
      </c>
      <c r="AB1105" s="50">
        <v>5220280</v>
      </c>
      <c r="AH1105" s="66" t="str">
        <f t="shared" si="76"/>
        <v>GOSão Patrício</v>
      </c>
      <c r="AI1105" s="50">
        <v>5220280</v>
      </c>
    </row>
    <row r="1106" spans="26:35">
      <c r="Z1106" s="50" t="s">
        <v>55</v>
      </c>
      <c r="AA1106" s="50" t="s">
        <v>3696</v>
      </c>
      <c r="AB1106" s="50">
        <v>5220405</v>
      </c>
      <c r="AH1106" s="66" t="str">
        <f t="shared" si="76"/>
        <v>GOSão Simão</v>
      </c>
      <c r="AI1106" s="50">
        <v>5220405</v>
      </c>
    </row>
    <row r="1107" spans="26:35">
      <c r="Z1107" s="50" t="s">
        <v>55</v>
      </c>
      <c r="AA1107" s="50" t="s">
        <v>3704</v>
      </c>
      <c r="AB1107" s="50">
        <v>5220454</v>
      </c>
      <c r="AH1107" s="66" t="str">
        <f t="shared" si="76"/>
        <v>GOSenador Canedo</v>
      </c>
      <c r="AI1107" s="50">
        <v>5220454</v>
      </c>
    </row>
    <row r="1108" spans="26:35">
      <c r="Z1108" s="50" t="s">
        <v>55</v>
      </c>
      <c r="AA1108" s="50" t="s">
        <v>3712</v>
      </c>
      <c r="AB1108" s="50">
        <v>5220504</v>
      </c>
      <c r="AH1108" s="66" t="str">
        <f t="shared" si="76"/>
        <v>GOSerranópolis</v>
      </c>
      <c r="AI1108" s="50">
        <v>5220504</v>
      </c>
    </row>
    <row r="1109" spans="26:35">
      <c r="Z1109" s="50" t="s">
        <v>55</v>
      </c>
      <c r="AA1109" s="50" t="s">
        <v>3719</v>
      </c>
      <c r="AB1109" s="50">
        <v>5220603</v>
      </c>
      <c r="AH1109" s="66" t="str">
        <f t="shared" si="76"/>
        <v>GOSilvânia</v>
      </c>
      <c r="AI1109" s="50">
        <v>5220603</v>
      </c>
    </row>
    <row r="1110" spans="26:35">
      <c r="Z1110" s="50" t="s">
        <v>55</v>
      </c>
      <c r="AA1110" s="50" t="s">
        <v>3726</v>
      </c>
      <c r="AB1110" s="50">
        <v>5220686</v>
      </c>
      <c r="AH1110" s="66" t="str">
        <f t="shared" si="76"/>
        <v>GOSimolândia</v>
      </c>
      <c r="AI1110" s="50">
        <v>5220686</v>
      </c>
    </row>
    <row r="1111" spans="26:35">
      <c r="Z1111" s="50" t="s">
        <v>55</v>
      </c>
      <c r="AA1111" s="50" t="s">
        <v>3733</v>
      </c>
      <c r="AB1111" s="50">
        <v>5220702</v>
      </c>
      <c r="AH1111" s="66" t="str">
        <f t="shared" si="76"/>
        <v>GOSítio d'Abadia</v>
      </c>
      <c r="AI1111" s="50">
        <v>5220702</v>
      </c>
    </row>
    <row r="1112" spans="26:35">
      <c r="Z1112" s="50" t="s">
        <v>55</v>
      </c>
      <c r="AA1112" s="50" t="s">
        <v>3740</v>
      </c>
      <c r="AB1112" s="50">
        <v>5221007</v>
      </c>
      <c r="AH1112" s="66" t="str">
        <f t="shared" si="76"/>
        <v>GOTaquaral de Goiás</v>
      </c>
      <c r="AI1112" s="50">
        <v>5221007</v>
      </c>
    </row>
    <row r="1113" spans="26:35">
      <c r="Z1113" s="50" t="s">
        <v>55</v>
      </c>
      <c r="AA1113" s="50" t="s">
        <v>3747</v>
      </c>
      <c r="AB1113" s="50">
        <v>5221080</v>
      </c>
      <c r="AH1113" s="66" t="str">
        <f t="shared" si="76"/>
        <v>GOTeresina de Goiás</v>
      </c>
      <c r="AI1113" s="50">
        <v>5221080</v>
      </c>
    </row>
    <row r="1114" spans="26:35">
      <c r="Z1114" s="50" t="s">
        <v>55</v>
      </c>
      <c r="AA1114" s="50" t="s">
        <v>3753</v>
      </c>
      <c r="AB1114" s="50">
        <v>5221197</v>
      </c>
      <c r="AH1114" s="66" t="str">
        <f t="shared" si="76"/>
        <v>GOTerezópolis de Goiás</v>
      </c>
      <c r="AI1114" s="50">
        <v>5221197</v>
      </c>
    </row>
    <row r="1115" spans="26:35">
      <c r="Z1115" s="50" t="s">
        <v>55</v>
      </c>
      <c r="AA1115" s="50" t="s">
        <v>3759</v>
      </c>
      <c r="AB1115" s="50">
        <v>5221304</v>
      </c>
      <c r="AH1115" s="66" t="str">
        <f t="shared" si="76"/>
        <v>GOTrês Ranchos</v>
      </c>
      <c r="AI1115" s="50">
        <v>5221304</v>
      </c>
    </row>
    <row r="1116" spans="26:35">
      <c r="Z1116" s="50" t="s">
        <v>55</v>
      </c>
      <c r="AA1116" s="50" t="s">
        <v>3229</v>
      </c>
      <c r="AB1116" s="50">
        <v>5221403</v>
      </c>
      <c r="AH1116" s="66" t="str">
        <f t="shared" si="76"/>
        <v>GOTrindade</v>
      </c>
      <c r="AI1116" s="50">
        <v>5221403</v>
      </c>
    </row>
    <row r="1117" spans="26:35">
      <c r="Z1117" s="50" t="s">
        <v>55</v>
      </c>
      <c r="AA1117" s="50" t="s">
        <v>3769</v>
      </c>
      <c r="AB1117" s="50">
        <v>5221452</v>
      </c>
      <c r="AH1117" s="66" t="str">
        <f t="shared" si="76"/>
        <v>GOTrombas</v>
      </c>
      <c r="AI1117" s="50">
        <v>5221452</v>
      </c>
    </row>
    <row r="1118" spans="26:35">
      <c r="Z1118" s="50" t="s">
        <v>55</v>
      </c>
      <c r="AA1118" s="50" t="s">
        <v>3775</v>
      </c>
      <c r="AB1118" s="50">
        <v>5221502</v>
      </c>
      <c r="AH1118" s="66" t="str">
        <f t="shared" si="76"/>
        <v>GOTurvânia</v>
      </c>
      <c r="AI1118" s="50">
        <v>5221502</v>
      </c>
    </row>
    <row r="1119" spans="26:35">
      <c r="Z1119" s="50" t="s">
        <v>55</v>
      </c>
      <c r="AA1119" s="50" t="s">
        <v>3782</v>
      </c>
      <c r="AB1119" s="50">
        <v>5221551</v>
      </c>
      <c r="AH1119" s="66" t="str">
        <f t="shared" si="76"/>
        <v>GOTurvelândia</v>
      </c>
      <c r="AI1119" s="50">
        <v>5221551</v>
      </c>
    </row>
    <row r="1120" spans="26:35">
      <c r="Z1120" s="50" t="s">
        <v>55</v>
      </c>
      <c r="AA1120" s="50" t="s">
        <v>3789</v>
      </c>
      <c r="AB1120" s="50">
        <v>5221577</v>
      </c>
      <c r="AH1120" s="66" t="str">
        <f t="shared" si="76"/>
        <v>GOUirapuru</v>
      </c>
      <c r="AI1120" s="50">
        <v>5221577</v>
      </c>
    </row>
    <row r="1121" spans="26:35">
      <c r="Z1121" s="50" t="s">
        <v>55</v>
      </c>
      <c r="AA1121" s="50" t="s">
        <v>3796</v>
      </c>
      <c r="AB1121" s="50">
        <v>5221601</v>
      </c>
      <c r="AH1121" s="66" t="str">
        <f t="shared" si="76"/>
        <v>GOUruaçu</v>
      </c>
      <c r="AI1121" s="50">
        <v>5221601</v>
      </c>
    </row>
    <row r="1122" spans="26:35">
      <c r="Z1122" s="50" t="s">
        <v>55</v>
      </c>
      <c r="AA1122" s="50" t="s">
        <v>3803</v>
      </c>
      <c r="AB1122" s="50">
        <v>5221700</v>
      </c>
      <c r="AH1122" s="66" t="str">
        <f t="shared" si="76"/>
        <v>GOUruana</v>
      </c>
      <c r="AI1122" s="50">
        <v>5221700</v>
      </c>
    </row>
    <row r="1123" spans="26:35">
      <c r="Z1123" s="50" t="s">
        <v>55</v>
      </c>
      <c r="AA1123" s="50" t="s">
        <v>3809</v>
      </c>
      <c r="AB1123" s="50">
        <v>5221809</v>
      </c>
      <c r="AH1123" s="66" t="str">
        <f t="shared" si="76"/>
        <v>GOUrutaí</v>
      </c>
      <c r="AI1123" s="50">
        <v>5221809</v>
      </c>
    </row>
    <row r="1124" spans="26:35">
      <c r="Z1124" s="50" t="s">
        <v>55</v>
      </c>
      <c r="AA1124" s="50" t="s">
        <v>3816</v>
      </c>
      <c r="AB1124" s="50">
        <v>5221858</v>
      </c>
      <c r="AH1124" s="66" t="str">
        <f t="shared" si="76"/>
        <v>GOValparaíso de Goiás</v>
      </c>
      <c r="AI1124" s="50">
        <v>5221858</v>
      </c>
    </row>
    <row r="1125" spans="26:35">
      <c r="Z1125" s="50" t="s">
        <v>55</v>
      </c>
      <c r="AA1125" s="50" t="s">
        <v>3823</v>
      </c>
      <c r="AB1125" s="50">
        <v>5221908</v>
      </c>
      <c r="AH1125" s="66" t="str">
        <f t="shared" si="76"/>
        <v>GOVarjão</v>
      </c>
      <c r="AI1125" s="50">
        <v>5221908</v>
      </c>
    </row>
    <row r="1126" spans="26:35">
      <c r="Z1126" s="50" t="s">
        <v>55</v>
      </c>
      <c r="AA1126" s="50" t="s">
        <v>3830</v>
      </c>
      <c r="AB1126" s="50">
        <v>5222005</v>
      </c>
      <c r="AH1126" s="66" t="str">
        <f t="shared" si="76"/>
        <v>GOVianópolis</v>
      </c>
      <c r="AI1126" s="50">
        <v>5222005</v>
      </c>
    </row>
    <row r="1127" spans="26:35">
      <c r="Z1127" s="50" t="s">
        <v>55</v>
      </c>
      <c r="AA1127" s="50" t="s">
        <v>3836</v>
      </c>
      <c r="AB1127" s="50">
        <v>5222054</v>
      </c>
      <c r="AH1127" s="66" t="str">
        <f t="shared" si="76"/>
        <v>GOVicentinópolis</v>
      </c>
      <c r="AI1127" s="50">
        <v>5222054</v>
      </c>
    </row>
    <row r="1128" spans="26:35">
      <c r="Z1128" s="50" t="s">
        <v>55</v>
      </c>
      <c r="AA1128" s="50" t="s">
        <v>3843</v>
      </c>
      <c r="AB1128" s="50">
        <v>5222203</v>
      </c>
      <c r="AH1128" s="66" t="str">
        <f t="shared" si="76"/>
        <v>GOVila Boa</v>
      </c>
      <c r="AI1128" s="50">
        <v>5222203</v>
      </c>
    </row>
    <row r="1129" spans="26:35">
      <c r="Z1129" s="50" t="s">
        <v>55</v>
      </c>
      <c r="AA1129" s="50" t="s">
        <v>3849</v>
      </c>
      <c r="AB1129" s="50">
        <v>5222302</v>
      </c>
      <c r="AH1129" s="66" t="str">
        <f t="shared" si="76"/>
        <v>GOVila Propício</v>
      </c>
      <c r="AI1129" s="50">
        <v>5222302</v>
      </c>
    </row>
    <row r="1130" spans="26:35">
      <c r="Z1130" s="50" t="s">
        <v>57</v>
      </c>
      <c r="AA1130" s="50" t="s">
        <v>98</v>
      </c>
      <c r="AB1130" s="50">
        <v>2100055</v>
      </c>
      <c r="AH1130" s="66" t="str">
        <f t="shared" si="76"/>
        <v>MAAçailândia</v>
      </c>
      <c r="AI1130" s="50">
        <v>2100055</v>
      </c>
    </row>
    <row r="1131" spans="26:35">
      <c r="Z1131" s="50" t="s">
        <v>57</v>
      </c>
      <c r="AA1131" s="50" t="s">
        <v>123</v>
      </c>
      <c r="AB1131" s="50">
        <v>2100105</v>
      </c>
      <c r="AH1131" s="66" t="str">
        <f t="shared" si="76"/>
        <v>MAAfonso Cunha</v>
      </c>
      <c r="AI1131" s="50">
        <v>2100105</v>
      </c>
    </row>
    <row r="1132" spans="26:35">
      <c r="Z1132" s="50" t="s">
        <v>57</v>
      </c>
      <c r="AA1132" s="50" t="s">
        <v>149</v>
      </c>
      <c r="AB1132" s="50">
        <v>2100154</v>
      </c>
      <c r="AH1132" s="66" t="str">
        <f t="shared" si="76"/>
        <v>MAÁgua Doce do Maranhão</v>
      </c>
      <c r="AI1132" s="50">
        <v>2100154</v>
      </c>
    </row>
    <row r="1133" spans="26:35">
      <c r="Z1133" s="50" t="s">
        <v>57</v>
      </c>
      <c r="AA1133" s="50" t="s">
        <v>174</v>
      </c>
      <c r="AB1133" s="50">
        <v>2100204</v>
      </c>
      <c r="AH1133" s="66" t="str">
        <f t="shared" si="76"/>
        <v>MAAlcântara</v>
      </c>
      <c r="AI1133" s="50">
        <v>2100204</v>
      </c>
    </row>
    <row r="1134" spans="26:35">
      <c r="Z1134" s="50" t="s">
        <v>57</v>
      </c>
      <c r="AA1134" s="50" t="s">
        <v>200</v>
      </c>
      <c r="AB1134" s="50">
        <v>2100303</v>
      </c>
      <c r="AH1134" s="66" t="str">
        <f t="shared" si="76"/>
        <v>MAAldeias Altas</v>
      </c>
      <c r="AI1134" s="50">
        <v>2100303</v>
      </c>
    </row>
    <row r="1135" spans="26:35">
      <c r="Z1135" s="50" t="s">
        <v>57</v>
      </c>
      <c r="AA1135" s="50" t="s">
        <v>226</v>
      </c>
      <c r="AB1135" s="50">
        <v>2100402</v>
      </c>
      <c r="AH1135" s="66" t="str">
        <f t="shared" si="76"/>
        <v>MAAltamira do Maranhão</v>
      </c>
      <c r="AI1135" s="50">
        <v>2100402</v>
      </c>
    </row>
    <row r="1136" spans="26:35">
      <c r="Z1136" s="50" t="s">
        <v>57</v>
      </c>
      <c r="AA1136" s="50" t="s">
        <v>250</v>
      </c>
      <c r="AB1136" s="50">
        <v>2100436</v>
      </c>
      <c r="AH1136" s="66" t="str">
        <f t="shared" si="76"/>
        <v>MAAlto Alegre do Maranhão</v>
      </c>
      <c r="AI1136" s="50">
        <v>2100436</v>
      </c>
    </row>
    <row r="1137" spans="26:35">
      <c r="Z1137" s="50" t="s">
        <v>57</v>
      </c>
      <c r="AA1137" s="50" t="s">
        <v>275</v>
      </c>
      <c r="AB1137" s="50">
        <v>2100477</v>
      </c>
      <c r="AH1137" s="66" t="str">
        <f t="shared" si="76"/>
        <v>MAAlto Alegre do Pindaré</v>
      </c>
      <c r="AI1137" s="50">
        <v>2100477</v>
      </c>
    </row>
    <row r="1138" spans="26:35">
      <c r="Z1138" s="50" t="s">
        <v>57</v>
      </c>
      <c r="AA1138" s="50" t="s">
        <v>301</v>
      </c>
      <c r="AB1138" s="50">
        <v>2100501</v>
      </c>
      <c r="AH1138" s="66" t="str">
        <f t="shared" si="76"/>
        <v>MAAlto Parnaíba</v>
      </c>
      <c r="AI1138" s="50">
        <v>2100501</v>
      </c>
    </row>
    <row r="1139" spans="26:35">
      <c r="Z1139" s="50" t="s">
        <v>57</v>
      </c>
      <c r="AA1139" s="50" t="s">
        <v>327</v>
      </c>
      <c r="AB1139" s="50">
        <v>2100550</v>
      </c>
      <c r="AH1139" s="66" t="str">
        <f t="shared" si="76"/>
        <v>MAAmapá do Maranhão</v>
      </c>
      <c r="AI1139" s="50">
        <v>2100550</v>
      </c>
    </row>
    <row r="1140" spans="26:35">
      <c r="Z1140" s="50" t="s">
        <v>57</v>
      </c>
      <c r="AA1140" s="50" t="s">
        <v>352</v>
      </c>
      <c r="AB1140" s="50">
        <v>2100600</v>
      </c>
      <c r="AH1140" s="66" t="str">
        <f t="shared" si="76"/>
        <v>MAAmarante do Maranhão</v>
      </c>
      <c r="AI1140" s="50">
        <v>2100600</v>
      </c>
    </row>
    <row r="1141" spans="26:35">
      <c r="Z1141" s="50" t="s">
        <v>57</v>
      </c>
      <c r="AA1141" s="50" t="s">
        <v>376</v>
      </c>
      <c r="AB1141" s="50">
        <v>2100709</v>
      </c>
      <c r="AH1141" s="66" t="str">
        <f t="shared" si="76"/>
        <v>MAAnajatuba</v>
      </c>
      <c r="AI1141" s="50">
        <v>2100709</v>
      </c>
    </row>
    <row r="1142" spans="26:35">
      <c r="Z1142" s="50" t="s">
        <v>57</v>
      </c>
      <c r="AA1142" s="50" t="s">
        <v>401</v>
      </c>
      <c r="AB1142" s="50">
        <v>2100808</v>
      </c>
      <c r="AH1142" s="66" t="str">
        <f t="shared" si="76"/>
        <v>MAAnapurus</v>
      </c>
      <c r="AI1142" s="50">
        <v>2100808</v>
      </c>
    </row>
    <row r="1143" spans="26:35">
      <c r="Z1143" s="50" t="s">
        <v>57</v>
      </c>
      <c r="AA1143" s="50" t="s">
        <v>426</v>
      </c>
      <c r="AB1143" s="50">
        <v>2100832</v>
      </c>
      <c r="AH1143" s="66" t="str">
        <f t="shared" si="76"/>
        <v>MAApicum-Açu</v>
      </c>
      <c r="AI1143" s="50">
        <v>2100832</v>
      </c>
    </row>
    <row r="1144" spans="26:35">
      <c r="Z1144" s="50" t="s">
        <v>57</v>
      </c>
      <c r="AA1144" s="50" t="s">
        <v>417</v>
      </c>
      <c r="AB1144" s="50">
        <v>2100873</v>
      </c>
      <c r="AH1144" s="66" t="str">
        <f t="shared" si="76"/>
        <v>MAAraguanã</v>
      </c>
      <c r="AI1144" s="50">
        <v>2100873</v>
      </c>
    </row>
    <row r="1145" spans="26:35">
      <c r="Z1145" s="50" t="s">
        <v>57</v>
      </c>
      <c r="AA1145" s="50" t="s">
        <v>477</v>
      </c>
      <c r="AB1145" s="50">
        <v>2100907</v>
      </c>
      <c r="AH1145" s="66" t="str">
        <f t="shared" si="76"/>
        <v>MAAraioses</v>
      </c>
      <c r="AI1145" s="50">
        <v>2100907</v>
      </c>
    </row>
    <row r="1146" spans="26:35">
      <c r="Z1146" s="50" t="s">
        <v>57</v>
      </c>
      <c r="AA1146" s="50" t="s">
        <v>501</v>
      </c>
      <c r="AB1146" s="50">
        <v>2100956</v>
      </c>
      <c r="AH1146" s="66" t="str">
        <f t="shared" si="76"/>
        <v>MAArame</v>
      </c>
      <c r="AI1146" s="50">
        <v>2100956</v>
      </c>
    </row>
    <row r="1147" spans="26:35">
      <c r="Z1147" s="50" t="s">
        <v>57</v>
      </c>
      <c r="AA1147" s="50" t="s">
        <v>524</v>
      </c>
      <c r="AB1147" s="50">
        <v>2101004</v>
      </c>
      <c r="AH1147" s="66" t="str">
        <f t="shared" si="76"/>
        <v>MAArari</v>
      </c>
      <c r="AI1147" s="50">
        <v>2101004</v>
      </c>
    </row>
    <row r="1148" spans="26:35">
      <c r="Z1148" s="50" t="s">
        <v>57</v>
      </c>
      <c r="AA1148" s="50" t="s">
        <v>548</v>
      </c>
      <c r="AB1148" s="50">
        <v>2101103</v>
      </c>
      <c r="AH1148" s="66" t="str">
        <f t="shared" si="76"/>
        <v>MAAxixá</v>
      </c>
      <c r="AI1148" s="50">
        <v>2101103</v>
      </c>
    </row>
    <row r="1149" spans="26:35">
      <c r="Z1149" s="50" t="s">
        <v>57</v>
      </c>
      <c r="AA1149" s="50" t="s">
        <v>571</v>
      </c>
      <c r="AB1149" s="50">
        <v>2101202</v>
      </c>
      <c r="AH1149" s="66" t="str">
        <f t="shared" si="76"/>
        <v>MABacabal</v>
      </c>
      <c r="AI1149" s="50">
        <v>2101202</v>
      </c>
    </row>
    <row r="1150" spans="26:35">
      <c r="Z1150" s="50" t="s">
        <v>57</v>
      </c>
      <c r="AA1150" s="50" t="s">
        <v>594</v>
      </c>
      <c r="AB1150" s="50">
        <v>2101251</v>
      </c>
      <c r="AH1150" s="66" t="str">
        <f t="shared" si="76"/>
        <v>MABacabeira</v>
      </c>
      <c r="AI1150" s="50">
        <v>2101251</v>
      </c>
    </row>
    <row r="1151" spans="26:35">
      <c r="Z1151" s="50" t="s">
        <v>57</v>
      </c>
      <c r="AA1151" s="50" t="s">
        <v>617</v>
      </c>
      <c r="AB1151" s="50">
        <v>2101301</v>
      </c>
      <c r="AH1151" s="66" t="str">
        <f t="shared" si="76"/>
        <v>MABacuri</v>
      </c>
      <c r="AI1151" s="50">
        <v>2101301</v>
      </c>
    </row>
    <row r="1152" spans="26:35">
      <c r="Z1152" s="50" t="s">
        <v>57</v>
      </c>
      <c r="AA1152" s="50" t="s">
        <v>638</v>
      </c>
      <c r="AB1152" s="50">
        <v>2101350</v>
      </c>
      <c r="AH1152" s="66" t="str">
        <f t="shared" si="76"/>
        <v>MABacurituba</v>
      </c>
      <c r="AI1152" s="50">
        <v>2101350</v>
      </c>
    </row>
    <row r="1153" spans="26:35">
      <c r="Z1153" s="50" t="s">
        <v>57</v>
      </c>
      <c r="AA1153" s="50" t="s">
        <v>659</v>
      </c>
      <c r="AB1153" s="50">
        <v>2101400</v>
      </c>
      <c r="AH1153" s="66" t="str">
        <f t="shared" si="76"/>
        <v>MABalsas</v>
      </c>
      <c r="AI1153" s="50">
        <v>2101400</v>
      </c>
    </row>
    <row r="1154" spans="26:35">
      <c r="Z1154" s="50" t="s">
        <v>57</v>
      </c>
      <c r="AA1154" s="50" t="s">
        <v>680</v>
      </c>
      <c r="AB1154" s="50">
        <v>2101509</v>
      </c>
      <c r="AH1154" s="66" t="str">
        <f t="shared" si="76"/>
        <v>MABarão de Grajaú</v>
      </c>
      <c r="AI1154" s="50">
        <v>2101509</v>
      </c>
    </row>
    <row r="1155" spans="26:35">
      <c r="Z1155" s="50" t="s">
        <v>57</v>
      </c>
      <c r="AA1155" s="50" t="s">
        <v>700</v>
      </c>
      <c r="AB1155" s="50">
        <v>2101608</v>
      </c>
      <c r="AH1155" s="66" t="str">
        <f t="shared" ref="AH1155:AH1218" si="77">CONCATENATE(Z1155,AA1155)</f>
        <v>MABarra do Corda</v>
      </c>
      <c r="AI1155" s="50">
        <v>2101608</v>
      </c>
    </row>
    <row r="1156" spans="26:35">
      <c r="Z1156" s="50" t="s">
        <v>57</v>
      </c>
      <c r="AA1156" s="50" t="s">
        <v>722</v>
      </c>
      <c r="AB1156" s="50">
        <v>2101707</v>
      </c>
      <c r="AH1156" s="66" t="str">
        <f t="shared" si="77"/>
        <v>MABarreirinhas</v>
      </c>
      <c r="AI1156" s="50">
        <v>2101707</v>
      </c>
    </row>
    <row r="1157" spans="26:35">
      <c r="Z1157" s="50" t="s">
        <v>57</v>
      </c>
      <c r="AA1157" s="50" t="s">
        <v>744</v>
      </c>
      <c r="AB1157" s="50">
        <v>2101772</v>
      </c>
      <c r="AH1157" s="66" t="str">
        <f t="shared" si="77"/>
        <v>MABela Vista do Maranhão</v>
      </c>
      <c r="AI1157" s="50">
        <v>2101772</v>
      </c>
    </row>
    <row r="1158" spans="26:35">
      <c r="Z1158" s="50" t="s">
        <v>57</v>
      </c>
      <c r="AA1158" s="50" t="s">
        <v>765</v>
      </c>
      <c r="AB1158" s="50">
        <v>2101731</v>
      </c>
      <c r="AH1158" s="66" t="str">
        <f t="shared" si="77"/>
        <v>MABelágua</v>
      </c>
      <c r="AI1158" s="50">
        <v>2101731</v>
      </c>
    </row>
    <row r="1159" spans="26:35">
      <c r="Z1159" s="50" t="s">
        <v>57</v>
      </c>
      <c r="AA1159" s="50" t="s">
        <v>788</v>
      </c>
      <c r="AB1159" s="50">
        <v>2101806</v>
      </c>
      <c r="AH1159" s="66" t="str">
        <f t="shared" si="77"/>
        <v>MABenedito Leite</v>
      </c>
      <c r="AI1159" s="50">
        <v>2101806</v>
      </c>
    </row>
    <row r="1160" spans="26:35">
      <c r="Z1160" s="50" t="s">
        <v>57</v>
      </c>
      <c r="AA1160" s="50" t="s">
        <v>809</v>
      </c>
      <c r="AB1160" s="50">
        <v>2101905</v>
      </c>
      <c r="AH1160" s="66" t="str">
        <f t="shared" si="77"/>
        <v>MABequimão</v>
      </c>
      <c r="AI1160" s="50">
        <v>2101905</v>
      </c>
    </row>
    <row r="1161" spans="26:35">
      <c r="Z1161" s="50" t="s">
        <v>57</v>
      </c>
      <c r="AA1161" s="50" t="s">
        <v>830</v>
      </c>
      <c r="AB1161" s="50">
        <v>2101939</v>
      </c>
      <c r="AH1161" s="66" t="str">
        <f t="shared" si="77"/>
        <v>MABernardo do Mearim</v>
      </c>
      <c r="AI1161" s="50">
        <v>2101939</v>
      </c>
    </row>
    <row r="1162" spans="26:35">
      <c r="Z1162" s="50" t="s">
        <v>57</v>
      </c>
      <c r="AA1162" s="50" t="s">
        <v>852</v>
      </c>
      <c r="AB1162" s="50">
        <v>2101970</v>
      </c>
      <c r="AH1162" s="66" t="str">
        <f t="shared" si="77"/>
        <v>MABoa Vista do Gurupi</v>
      </c>
      <c r="AI1162" s="50">
        <v>2101970</v>
      </c>
    </row>
    <row r="1163" spans="26:35">
      <c r="Z1163" s="50" t="s">
        <v>57</v>
      </c>
      <c r="AA1163" s="50" t="s">
        <v>336</v>
      </c>
      <c r="AB1163" s="50">
        <v>2102002</v>
      </c>
      <c r="AH1163" s="66" t="str">
        <f t="shared" si="77"/>
        <v>MABom Jardim</v>
      </c>
      <c r="AI1163" s="50">
        <v>2102002</v>
      </c>
    </row>
    <row r="1164" spans="26:35">
      <c r="Z1164" s="50" t="s">
        <v>57</v>
      </c>
      <c r="AA1164" s="50" t="s">
        <v>896</v>
      </c>
      <c r="AB1164" s="50">
        <v>2102036</v>
      </c>
      <c r="AH1164" s="66" t="str">
        <f t="shared" si="77"/>
        <v>MABom Jesus das Selvas</v>
      </c>
      <c r="AI1164" s="50">
        <v>2102036</v>
      </c>
    </row>
    <row r="1165" spans="26:35">
      <c r="Z1165" s="50" t="s">
        <v>57</v>
      </c>
      <c r="AA1165" s="50" t="s">
        <v>919</v>
      </c>
      <c r="AB1165" s="50">
        <v>2102077</v>
      </c>
      <c r="AH1165" s="66" t="str">
        <f t="shared" si="77"/>
        <v>MABom Lugar</v>
      </c>
      <c r="AI1165" s="50">
        <v>2102077</v>
      </c>
    </row>
    <row r="1166" spans="26:35">
      <c r="Z1166" s="50" t="s">
        <v>57</v>
      </c>
      <c r="AA1166" s="50" t="s">
        <v>942</v>
      </c>
      <c r="AB1166" s="50">
        <v>2102101</v>
      </c>
      <c r="AH1166" s="66" t="str">
        <f t="shared" si="77"/>
        <v>MABrejo</v>
      </c>
      <c r="AI1166" s="50">
        <v>2102101</v>
      </c>
    </row>
    <row r="1167" spans="26:35">
      <c r="Z1167" s="50" t="s">
        <v>57</v>
      </c>
      <c r="AA1167" s="50" t="s">
        <v>964</v>
      </c>
      <c r="AB1167" s="50">
        <v>2102150</v>
      </c>
      <c r="AH1167" s="66" t="str">
        <f t="shared" si="77"/>
        <v>MABrejo de Areia</v>
      </c>
      <c r="AI1167" s="50">
        <v>2102150</v>
      </c>
    </row>
    <row r="1168" spans="26:35">
      <c r="Z1168" s="50" t="s">
        <v>57</v>
      </c>
      <c r="AA1168" s="50" t="s">
        <v>986</v>
      </c>
      <c r="AB1168" s="50">
        <v>2102200</v>
      </c>
      <c r="AH1168" s="66" t="str">
        <f t="shared" si="77"/>
        <v>MABuriti</v>
      </c>
      <c r="AI1168" s="50">
        <v>2102200</v>
      </c>
    </row>
    <row r="1169" spans="26:35">
      <c r="Z1169" s="50" t="s">
        <v>57</v>
      </c>
      <c r="AA1169" s="50" t="s">
        <v>1009</v>
      </c>
      <c r="AB1169" s="50">
        <v>2102309</v>
      </c>
      <c r="AH1169" s="66" t="str">
        <f t="shared" si="77"/>
        <v>MABuriti Bravo</v>
      </c>
      <c r="AI1169" s="50">
        <v>2102309</v>
      </c>
    </row>
    <row r="1170" spans="26:35">
      <c r="Z1170" s="50" t="s">
        <v>57</v>
      </c>
      <c r="AA1170" s="50" t="s">
        <v>1031</v>
      </c>
      <c r="AB1170" s="50">
        <v>2102325</v>
      </c>
      <c r="AH1170" s="66" t="str">
        <f t="shared" si="77"/>
        <v>MABuriticupu</v>
      </c>
      <c r="AI1170" s="50">
        <v>2102325</v>
      </c>
    </row>
    <row r="1171" spans="26:35">
      <c r="Z1171" s="50" t="s">
        <v>57</v>
      </c>
      <c r="AA1171" s="50" t="s">
        <v>1053</v>
      </c>
      <c r="AB1171" s="50">
        <v>2102358</v>
      </c>
      <c r="AH1171" s="66" t="str">
        <f t="shared" si="77"/>
        <v>MABuritirana</v>
      </c>
      <c r="AI1171" s="50">
        <v>2102358</v>
      </c>
    </row>
    <row r="1172" spans="26:35">
      <c r="Z1172" s="50" t="s">
        <v>57</v>
      </c>
      <c r="AA1172" s="50" t="s">
        <v>1075</v>
      </c>
      <c r="AB1172" s="50">
        <v>2102374</v>
      </c>
      <c r="AH1172" s="66" t="str">
        <f t="shared" si="77"/>
        <v>MACachoeira Grande</v>
      </c>
      <c r="AI1172" s="50">
        <v>2102374</v>
      </c>
    </row>
    <row r="1173" spans="26:35">
      <c r="Z1173" s="50" t="s">
        <v>57</v>
      </c>
      <c r="AA1173" s="50" t="s">
        <v>1097</v>
      </c>
      <c r="AB1173" s="50">
        <v>2102408</v>
      </c>
      <c r="AH1173" s="66" t="str">
        <f t="shared" si="77"/>
        <v>MACajapió</v>
      </c>
      <c r="AI1173" s="50">
        <v>2102408</v>
      </c>
    </row>
    <row r="1174" spans="26:35">
      <c r="Z1174" s="50" t="s">
        <v>57</v>
      </c>
      <c r="AA1174" s="50" t="s">
        <v>1120</v>
      </c>
      <c r="AB1174" s="50">
        <v>2102507</v>
      </c>
      <c r="AH1174" s="66" t="str">
        <f t="shared" si="77"/>
        <v>MACajari</v>
      </c>
      <c r="AI1174" s="50">
        <v>2102507</v>
      </c>
    </row>
    <row r="1175" spans="26:35">
      <c r="Z1175" s="50" t="s">
        <v>57</v>
      </c>
      <c r="AA1175" s="50" t="s">
        <v>1143</v>
      </c>
      <c r="AB1175" s="50">
        <v>2102556</v>
      </c>
      <c r="AH1175" s="66" t="str">
        <f t="shared" si="77"/>
        <v>MACampestre do Maranhão</v>
      </c>
      <c r="AI1175" s="50">
        <v>2102556</v>
      </c>
    </row>
    <row r="1176" spans="26:35">
      <c r="Z1176" s="50" t="s">
        <v>57</v>
      </c>
      <c r="AA1176" s="50" t="s">
        <v>1166</v>
      </c>
      <c r="AB1176" s="50">
        <v>2102606</v>
      </c>
      <c r="AH1176" s="66" t="str">
        <f t="shared" si="77"/>
        <v>MACândido Mendes</v>
      </c>
      <c r="AI1176" s="50">
        <v>2102606</v>
      </c>
    </row>
    <row r="1177" spans="26:35">
      <c r="Z1177" s="50" t="s">
        <v>57</v>
      </c>
      <c r="AA1177" s="50" t="s">
        <v>1189</v>
      </c>
      <c r="AB1177" s="50">
        <v>2102705</v>
      </c>
      <c r="AH1177" s="66" t="str">
        <f t="shared" si="77"/>
        <v>MACantanhede</v>
      </c>
      <c r="AI1177" s="50">
        <v>2102705</v>
      </c>
    </row>
    <row r="1178" spans="26:35">
      <c r="Z1178" s="50" t="s">
        <v>57</v>
      </c>
      <c r="AA1178" s="50" t="s">
        <v>1211</v>
      </c>
      <c r="AB1178" s="50">
        <v>2102754</v>
      </c>
      <c r="AH1178" s="66" t="str">
        <f t="shared" si="77"/>
        <v>MACapinzal do Norte</v>
      </c>
      <c r="AI1178" s="50">
        <v>2102754</v>
      </c>
    </row>
    <row r="1179" spans="26:35">
      <c r="Z1179" s="50" t="s">
        <v>57</v>
      </c>
      <c r="AA1179" s="50" t="s">
        <v>1232</v>
      </c>
      <c r="AB1179" s="50">
        <v>2102804</v>
      </c>
      <c r="AH1179" s="66" t="str">
        <f t="shared" si="77"/>
        <v>MACarolina</v>
      </c>
      <c r="AI1179" s="50">
        <v>2102804</v>
      </c>
    </row>
    <row r="1180" spans="26:35">
      <c r="Z1180" s="50" t="s">
        <v>57</v>
      </c>
      <c r="AA1180" s="50" t="s">
        <v>1255</v>
      </c>
      <c r="AB1180" s="50">
        <v>2102903</v>
      </c>
      <c r="AH1180" s="66" t="str">
        <f t="shared" si="77"/>
        <v>MACarutapera</v>
      </c>
      <c r="AI1180" s="50">
        <v>2102903</v>
      </c>
    </row>
    <row r="1181" spans="26:35">
      <c r="Z1181" s="50" t="s">
        <v>57</v>
      </c>
      <c r="AA1181" s="50" t="s">
        <v>1278</v>
      </c>
      <c r="AB1181" s="50">
        <v>2103000</v>
      </c>
      <c r="AH1181" s="66" t="str">
        <f t="shared" si="77"/>
        <v>MACaxias</v>
      </c>
      <c r="AI1181" s="50">
        <v>2103000</v>
      </c>
    </row>
    <row r="1182" spans="26:35">
      <c r="Z1182" s="50" t="s">
        <v>57</v>
      </c>
      <c r="AA1182" s="50" t="s">
        <v>1299</v>
      </c>
      <c r="AB1182" s="50">
        <v>2103109</v>
      </c>
      <c r="AH1182" s="66" t="str">
        <f t="shared" si="77"/>
        <v>MACedral</v>
      </c>
      <c r="AI1182" s="50">
        <v>2103109</v>
      </c>
    </row>
    <row r="1183" spans="26:35">
      <c r="Z1183" s="50" t="s">
        <v>57</v>
      </c>
      <c r="AA1183" s="50" t="s">
        <v>1321</v>
      </c>
      <c r="AB1183" s="50">
        <v>2103125</v>
      </c>
      <c r="AH1183" s="66" t="str">
        <f t="shared" si="77"/>
        <v>MACentral do Maranhão</v>
      </c>
      <c r="AI1183" s="50">
        <v>2103125</v>
      </c>
    </row>
    <row r="1184" spans="26:35">
      <c r="Z1184" s="50" t="s">
        <v>57</v>
      </c>
      <c r="AA1184" s="50" t="s">
        <v>1343</v>
      </c>
      <c r="AB1184" s="50">
        <v>2103158</v>
      </c>
      <c r="AH1184" s="66" t="str">
        <f t="shared" si="77"/>
        <v>MACentro do Guilherme</v>
      </c>
      <c r="AI1184" s="50">
        <v>2103158</v>
      </c>
    </row>
    <row r="1185" spans="26:35">
      <c r="Z1185" s="50" t="s">
        <v>57</v>
      </c>
      <c r="AA1185" s="50" t="s">
        <v>1364</v>
      </c>
      <c r="AB1185" s="50">
        <v>2103174</v>
      </c>
      <c r="AH1185" s="66" t="str">
        <f t="shared" si="77"/>
        <v>MACentro Novo do Maranhão</v>
      </c>
      <c r="AI1185" s="50">
        <v>2103174</v>
      </c>
    </row>
    <row r="1186" spans="26:35">
      <c r="Z1186" s="50" t="s">
        <v>57</v>
      </c>
      <c r="AA1186" s="50" t="s">
        <v>1386</v>
      </c>
      <c r="AB1186" s="50">
        <v>2103208</v>
      </c>
      <c r="AH1186" s="66" t="str">
        <f t="shared" si="77"/>
        <v>MAChapadinha</v>
      </c>
      <c r="AI1186" s="50">
        <v>2103208</v>
      </c>
    </row>
    <row r="1187" spans="26:35">
      <c r="Z1187" s="50" t="s">
        <v>57</v>
      </c>
      <c r="AA1187" s="50" t="s">
        <v>1408</v>
      </c>
      <c r="AB1187" s="50">
        <v>2103257</v>
      </c>
      <c r="AH1187" s="66" t="str">
        <f t="shared" si="77"/>
        <v>MACidelândia</v>
      </c>
      <c r="AI1187" s="50">
        <v>2103257</v>
      </c>
    </row>
    <row r="1188" spans="26:35">
      <c r="Z1188" s="50" t="s">
        <v>57</v>
      </c>
      <c r="AA1188" s="50" t="s">
        <v>1430</v>
      </c>
      <c r="AB1188" s="50">
        <v>2103307</v>
      </c>
      <c r="AH1188" s="66" t="str">
        <f t="shared" si="77"/>
        <v>MACodó</v>
      </c>
      <c r="AI1188" s="50">
        <v>2103307</v>
      </c>
    </row>
    <row r="1189" spans="26:35">
      <c r="Z1189" s="50" t="s">
        <v>57</v>
      </c>
      <c r="AA1189" s="50" t="s">
        <v>1451</v>
      </c>
      <c r="AB1189" s="50">
        <v>2103406</v>
      </c>
      <c r="AH1189" s="66" t="str">
        <f t="shared" si="77"/>
        <v>MACoelho Neto</v>
      </c>
      <c r="AI1189" s="50">
        <v>2103406</v>
      </c>
    </row>
    <row r="1190" spans="26:35">
      <c r="Z1190" s="50" t="s">
        <v>57</v>
      </c>
      <c r="AA1190" s="50" t="s">
        <v>1471</v>
      </c>
      <c r="AB1190" s="50">
        <v>2103505</v>
      </c>
      <c r="AH1190" s="66" t="str">
        <f t="shared" si="77"/>
        <v>MAColinas</v>
      </c>
      <c r="AI1190" s="50">
        <v>2103505</v>
      </c>
    </row>
    <row r="1191" spans="26:35">
      <c r="Z1191" s="50" t="s">
        <v>57</v>
      </c>
      <c r="AA1191" s="50" t="s">
        <v>1493</v>
      </c>
      <c r="AB1191" s="50">
        <v>2103554</v>
      </c>
      <c r="AH1191" s="66" t="str">
        <f t="shared" si="77"/>
        <v>MAConceição do Lago-Açu</v>
      </c>
      <c r="AI1191" s="50">
        <v>2103554</v>
      </c>
    </row>
    <row r="1192" spans="26:35">
      <c r="Z1192" s="50" t="s">
        <v>57</v>
      </c>
      <c r="AA1192" s="50" t="s">
        <v>1513</v>
      </c>
      <c r="AB1192" s="50">
        <v>2103604</v>
      </c>
      <c r="AH1192" s="66" t="str">
        <f t="shared" si="77"/>
        <v>MACoroatá</v>
      </c>
      <c r="AI1192" s="50">
        <v>2103604</v>
      </c>
    </row>
    <row r="1193" spans="26:35">
      <c r="Z1193" s="50" t="s">
        <v>57</v>
      </c>
      <c r="AA1193" s="50" t="s">
        <v>1534</v>
      </c>
      <c r="AB1193" s="50">
        <v>2103703</v>
      </c>
      <c r="AH1193" s="66" t="str">
        <f t="shared" si="77"/>
        <v>MACururupu</v>
      </c>
      <c r="AI1193" s="50">
        <v>2103703</v>
      </c>
    </row>
    <row r="1194" spans="26:35">
      <c r="Z1194" s="50" t="s">
        <v>57</v>
      </c>
      <c r="AA1194" s="50" t="s">
        <v>1555</v>
      </c>
      <c r="AB1194" s="50">
        <v>2103752</v>
      </c>
      <c r="AH1194" s="66" t="str">
        <f t="shared" si="77"/>
        <v>MADavinópolis</v>
      </c>
      <c r="AI1194" s="50">
        <v>2103752</v>
      </c>
    </row>
    <row r="1195" spans="26:35">
      <c r="Z1195" s="50" t="s">
        <v>57</v>
      </c>
      <c r="AA1195" s="50" t="s">
        <v>1574</v>
      </c>
      <c r="AB1195" s="50">
        <v>2103802</v>
      </c>
      <c r="AH1195" s="66" t="str">
        <f t="shared" si="77"/>
        <v>MADom Pedro</v>
      </c>
      <c r="AI1195" s="50">
        <v>2103802</v>
      </c>
    </row>
    <row r="1196" spans="26:35">
      <c r="Z1196" s="50" t="s">
        <v>57</v>
      </c>
      <c r="AA1196" s="50" t="s">
        <v>1594</v>
      </c>
      <c r="AB1196" s="50">
        <v>2103901</v>
      </c>
      <c r="AH1196" s="66" t="str">
        <f t="shared" si="77"/>
        <v>MADuque Bacelar</v>
      </c>
      <c r="AI1196" s="50">
        <v>2103901</v>
      </c>
    </row>
    <row r="1197" spans="26:35">
      <c r="Z1197" s="50" t="s">
        <v>57</v>
      </c>
      <c r="AA1197" s="50" t="s">
        <v>1614</v>
      </c>
      <c r="AB1197" s="50">
        <v>2104008</v>
      </c>
      <c r="AH1197" s="66" t="str">
        <f t="shared" si="77"/>
        <v>MAEsperantinópolis</v>
      </c>
      <c r="AI1197" s="50">
        <v>2104008</v>
      </c>
    </row>
    <row r="1198" spans="26:35">
      <c r="Z1198" s="50" t="s">
        <v>57</v>
      </c>
      <c r="AA1198" s="50" t="s">
        <v>1635</v>
      </c>
      <c r="AB1198" s="50">
        <v>2104057</v>
      </c>
      <c r="AH1198" s="66" t="str">
        <f t="shared" si="77"/>
        <v>MAEstreito</v>
      </c>
      <c r="AI1198" s="50">
        <v>2104057</v>
      </c>
    </row>
    <row r="1199" spans="26:35">
      <c r="Z1199" s="50" t="s">
        <v>57</v>
      </c>
      <c r="AA1199" s="50" t="s">
        <v>1656</v>
      </c>
      <c r="AB1199" s="50">
        <v>2104073</v>
      </c>
      <c r="AH1199" s="66" t="str">
        <f t="shared" si="77"/>
        <v>MAFeira Nova do Maranhão</v>
      </c>
      <c r="AI1199" s="50">
        <v>2104073</v>
      </c>
    </row>
    <row r="1200" spans="26:35">
      <c r="Z1200" s="50" t="s">
        <v>57</v>
      </c>
      <c r="AA1200" s="50" t="s">
        <v>1676</v>
      </c>
      <c r="AB1200" s="50">
        <v>2104081</v>
      </c>
      <c r="AH1200" s="66" t="str">
        <f t="shared" si="77"/>
        <v>MAFernando Falcão</v>
      </c>
      <c r="AI1200" s="50">
        <v>2104081</v>
      </c>
    </row>
    <row r="1201" spans="26:35">
      <c r="Z1201" s="50" t="s">
        <v>57</v>
      </c>
      <c r="AA1201" s="50" t="s">
        <v>1697</v>
      </c>
      <c r="AB1201" s="50">
        <v>2104099</v>
      </c>
      <c r="AH1201" s="66" t="str">
        <f t="shared" si="77"/>
        <v>MAFormosa da Serra Negra</v>
      </c>
      <c r="AI1201" s="50">
        <v>2104099</v>
      </c>
    </row>
    <row r="1202" spans="26:35">
      <c r="Z1202" s="50" t="s">
        <v>57</v>
      </c>
      <c r="AA1202" s="50" t="s">
        <v>1717</v>
      </c>
      <c r="AB1202" s="50">
        <v>2104107</v>
      </c>
      <c r="AH1202" s="66" t="str">
        <f t="shared" si="77"/>
        <v>MAFortaleza dos Nogueiras</v>
      </c>
      <c r="AI1202" s="50">
        <v>2104107</v>
      </c>
    </row>
    <row r="1203" spans="26:35">
      <c r="Z1203" s="50" t="s">
        <v>57</v>
      </c>
      <c r="AA1203" s="50" t="s">
        <v>1738</v>
      </c>
      <c r="AB1203" s="50">
        <v>2104206</v>
      </c>
      <c r="AH1203" s="66" t="str">
        <f t="shared" si="77"/>
        <v>MAFortuna</v>
      </c>
      <c r="AI1203" s="50">
        <v>2104206</v>
      </c>
    </row>
    <row r="1204" spans="26:35">
      <c r="Z1204" s="50" t="s">
        <v>57</v>
      </c>
      <c r="AA1204" s="50" t="s">
        <v>1758</v>
      </c>
      <c r="AB1204" s="50">
        <v>2104305</v>
      </c>
      <c r="AH1204" s="66" t="str">
        <f t="shared" si="77"/>
        <v>MAGodofredo Viana</v>
      </c>
      <c r="AI1204" s="50">
        <v>2104305</v>
      </c>
    </row>
    <row r="1205" spans="26:35">
      <c r="Z1205" s="50" t="s">
        <v>57</v>
      </c>
      <c r="AA1205" s="50" t="s">
        <v>1779</v>
      </c>
      <c r="AB1205" s="50">
        <v>2104404</v>
      </c>
      <c r="AH1205" s="66" t="str">
        <f t="shared" si="77"/>
        <v>MAGonçalves Dias</v>
      </c>
      <c r="AI1205" s="50">
        <v>2104404</v>
      </c>
    </row>
    <row r="1206" spans="26:35">
      <c r="Z1206" s="50" t="s">
        <v>57</v>
      </c>
      <c r="AA1206" s="50" t="s">
        <v>1798</v>
      </c>
      <c r="AB1206" s="50">
        <v>2104503</v>
      </c>
      <c r="AH1206" s="66" t="str">
        <f t="shared" si="77"/>
        <v>MAGovernador Archer</v>
      </c>
      <c r="AI1206" s="50">
        <v>2104503</v>
      </c>
    </row>
    <row r="1207" spans="26:35">
      <c r="Z1207" s="50" t="s">
        <v>57</v>
      </c>
      <c r="AA1207" s="50" t="s">
        <v>1816</v>
      </c>
      <c r="AB1207" s="50">
        <v>2104552</v>
      </c>
      <c r="AH1207" s="66" t="str">
        <f t="shared" si="77"/>
        <v>MAGovernador Edison Lobão</v>
      </c>
      <c r="AI1207" s="50">
        <v>2104552</v>
      </c>
    </row>
    <row r="1208" spans="26:35">
      <c r="Z1208" s="50" t="s">
        <v>57</v>
      </c>
      <c r="AA1208" s="50" t="s">
        <v>1835</v>
      </c>
      <c r="AB1208" s="50">
        <v>2104602</v>
      </c>
      <c r="AH1208" s="66" t="str">
        <f t="shared" si="77"/>
        <v>MAGovernador Eugênio Barros</v>
      </c>
      <c r="AI1208" s="50">
        <v>2104602</v>
      </c>
    </row>
    <row r="1209" spans="26:35">
      <c r="Z1209" s="50" t="s">
        <v>57</v>
      </c>
      <c r="AA1209" s="50" t="s">
        <v>1853</v>
      </c>
      <c r="AB1209" s="50">
        <v>2104628</v>
      </c>
      <c r="AH1209" s="66" t="str">
        <f t="shared" si="77"/>
        <v>MAGovernador Luiz Rocha</v>
      </c>
      <c r="AI1209" s="50">
        <v>2104628</v>
      </c>
    </row>
    <row r="1210" spans="26:35">
      <c r="Z1210" s="50" t="s">
        <v>57</v>
      </c>
      <c r="AA1210" s="50" t="s">
        <v>1871</v>
      </c>
      <c r="AB1210" s="50">
        <v>2104651</v>
      </c>
      <c r="AH1210" s="66" t="str">
        <f t="shared" si="77"/>
        <v>MAGovernador Newton Bello</v>
      </c>
      <c r="AI1210" s="50">
        <v>2104651</v>
      </c>
    </row>
    <row r="1211" spans="26:35">
      <c r="Z1211" s="50" t="s">
        <v>57</v>
      </c>
      <c r="AA1211" s="50" t="s">
        <v>1887</v>
      </c>
      <c r="AB1211" s="50">
        <v>2104677</v>
      </c>
      <c r="AH1211" s="66" t="str">
        <f t="shared" si="77"/>
        <v>MAGovernador Nunes Freire</v>
      </c>
      <c r="AI1211" s="50">
        <v>2104677</v>
      </c>
    </row>
    <row r="1212" spans="26:35">
      <c r="Z1212" s="50" t="s">
        <v>57</v>
      </c>
      <c r="AA1212" s="50" t="s">
        <v>1904</v>
      </c>
      <c r="AB1212" s="50">
        <v>2104701</v>
      </c>
      <c r="AH1212" s="66" t="str">
        <f t="shared" si="77"/>
        <v>MAGraça Aranha</v>
      </c>
      <c r="AI1212" s="50">
        <v>2104701</v>
      </c>
    </row>
    <row r="1213" spans="26:35">
      <c r="Z1213" s="50" t="s">
        <v>57</v>
      </c>
      <c r="AA1213" s="50" t="s">
        <v>1922</v>
      </c>
      <c r="AB1213" s="50">
        <v>2104800</v>
      </c>
      <c r="AH1213" s="66" t="str">
        <f t="shared" si="77"/>
        <v>MAGrajaú</v>
      </c>
      <c r="AI1213" s="50">
        <v>2104800</v>
      </c>
    </row>
    <row r="1214" spans="26:35">
      <c r="Z1214" s="50" t="s">
        <v>57</v>
      </c>
      <c r="AA1214" s="50" t="s">
        <v>1939</v>
      </c>
      <c r="AB1214" s="50">
        <v>2104909</v>
      </c>
      <c r="AH1214" s="66" t="str">
        <f t="shared" si="77"/>
        <v>MAGuimarães</v>
      </c>
      <c r="AI1214" s="50">
        <v>2104909</v>
      </c>
    </row>
    <row r="1215" spans="26:35">
      <c r="Z1215" s="50" t="s">
        <v>57</v>
      </c>
      <c r="AA1215" s="50" t="s">
        <v>1955</v>
      </c>
      <c r="AB1215" s="50">
        <v>2105005</v>
      </c>
      <c r="AH1215" s="66" t="str">
        <f t="shared" si="77"/>
        <v>MAHumberto de Campos</v>
      </c>
      <c r="AI1215" s="50">
        <v>2105005</v>
      </c>
    </row>
    <row r="1216" spans="26:35">
      <c r="Z1216" s="50" t="s">
        <v>57</v>
      </c>
      <c r="AA1216" s="50" t="s">
        <v>1972</v>
      </c>
      <c r="AB1216" s="50">
        <v>2105104</v>
      </c>
      <c r="AH1216" s="66" t="str">
        <f t="shared" si="77"/>
        <v>MAIcatu</v>
      </c>
      <c r="AI1216" s="50">
        <v>2105104</v>
      </c>
    </row>
    <row r="1217" spans="26:35">
      <c r="Z1217" s="50" t="s">
        <v>57</v>
      </c>
      <c r="AA1217" s="50" t="s">
        <v>1990</v>
      </c>
      <c r="AB1217" s="50">
        <v>2105153</v>
      </c>
      <c r="AH1217" s="66" t="str">
        <f t="shared" si="77"/>
        <v>MAIgarapé do Meio</v>
      </c>
      <c r="AI1217" s="50">
        <v>2105153</v>
      </c>
    </row>
    <row r="1218" spans="26:35">
      <c r="Z1218" s="50" t="s">
        <v>57</v>
      </c>
      <c r="AA1218" s="50" t="s">
        <v>2007</v>
      </c>
      <c r="AB1218" s="50">
        <v>2105203</v>
      </c>
      <c r="AH1218" s="66" t="str">
        <f t="shared" si="77"/>
        <v>MAIgarapé Grande</v>
      </c>
      <c r="AI1218" s="50">
        <v>2105203</v>
      </c>
    </row>
    <row r="1219" spans="26:35">
      <c r="Z1219" s="50" t="s">
        <v>57</v>
      </c>
      <c r="AA1219" s="50" t="s">
        <v>2025</v>
      </c>
      <c r="AB1219" s="50">
        <v>2105302</v>
      </c>
      <c r="AH1219" s="66" t="str">
        <f t="shared" ref="AH1219:AH1282" si="78">CONCATENATE(Z1219,AA1219)</f>
        <v>MAImperatriz</v>
      </c>
      <c r="AI1219" s="50">
        <v>2105302</v>
      </c>
    </row>
    <row r="1220" spans="26:35">
      <c r="Z1220" s="50" t="s">
        <v>57</v>
      </c>
      <c r="AA1220" s="50" t="s">
        <v>2043</v>
      </c>
      <c r="AB1220" s="50">
        <v>2105351</v>
      </c>
      <c r="AH1220" s="66" t="str">
        <f t="shared" si="78"/>
        <v>MAItaipava do Grajaú</v>
      </c>
      <c r="AI1220" s="50">
        <v>2105351</v>
      </c>
    </row>
    <row r="1221" spans="26:35">
      <c r="Z1221" s="50" t="s">
        <v>57</v>
      </c>
      <c r="AA1221" s="50" t="s">
        <v>2061</v>
      </c>
      <c r="AB1221" s="50">
        <v>2105401</v>
      </c>
      <c r="AH1221" s="66" t="str">
        <f t="shared" si="78"/>
        <v>MAItapecuru Mirim</v>
      </c>
      <c r="AI1221" s="50">
        <v>2105401</v>
      </c>
    </row>
    <row r="1222" spans="26:35">
      <c r="Z1222" s="50" t="s">
        <v>57</v>
      </c>
      <c r="AA1222" s="50" t="s">
        <v>2078</v>
      </c>
      <c r="AB1222" s="50">
        <v>2105427</v>
      </c>
      <c r="AH1222" s="66" t="str">
        <f t="shared" si="78"/>
        <v>MAItinga do Maranhão</v>
      </c>
      <c r="AI1222" s="50">
        <v>2105427</v>
      </c>
    </row>
    <row r="1223" spans="26:35">
      <c r="Z1223" s="50" t="s">
        <v>57</v>
      </c>
      <c r="AA1223" s="50" t="s">
        <v>2049</v>
      </c>
      <c r="AB1223" s="50">
        <v>2105450</v>
      </c>
      <c r="AH1223" s="66" t="str">
        <f t="shared" si="78"/>
        <v>MAJatobá</v>
      </c>
      <c r="AI1223" s="50">
        <v>2105450</v>
      </c>
    </row>
    <row r="1224" spans="26:35">
      <c r="Z1224" s="50" t="s">
        <v>57</v>
      </c>
      <c r="AA1224" s="50" t="s">
        <v>2110</v>
      </c>
      <c r="AB1224" s="50">
        <v>2105476</v>
      </c>
      <c r="AH1224" s="66" t="str">
        <f t="shared" si="78"/>
        <v>MAJenipapo dos Vieiras</v>
      </c>
      <c r="AI1224" s="50">
        <v>2105476</v>
      </c>
    </row>
    <row r="1225" spans="26:35">
      <c r="Z1225" s="50" t="s">
        <v>57</v>
      </c>
      <c r="AA1225" s="50" t="s">
        <v>2125</v>
      </c>
      <c r="AB1225" s="50">
        <v>2105500</v>
      </c>
      <c r="AH1225" s="66" t="str">
        <f t="shared" si="78"/>
        <v>MAJoão Lisboa</v>
      </c>
      <c r="AI1225" s="50">
        <v>2105500</v>
      </c>
    </row>
    <row r="1226" spans="26:35">
      <c r="Z1226" s="50" t="s">
        <v>57</v>
      </c>
      <c r="AA1226" s="50" t="s">
        <v>2142</v>
      </c>
      <c r="AB1226" s="50">
        <v>2105609</v>
      </c>
      <c r="AH1226" s="66" t="str">
        <f t="shared" si="78"/>
        <v>MAJoselândia</v>
      </c>
      <c r="AI1226" s="50">
        <v>2105609</v>
      </c>
    </row>
    <row r="1227" spans="26:35">
      <c r="Z1227" s="50" t="s">
        <v>57</v>
      </c>
      <c r="AA1227" s="50" t="s">
        <v>2158</v>
      </c>
      <c r="AB1227" s="50">
        <v>2105658</v>
      </c>
      <c r="AH1227" s="66" t="str">
        <f t="shared" si="78"/>
        <v>MAJunco do Maranhão</v>
      </c>
      <c r="AI1227" s="50">
        <v>2105658</v>
      </c>
    </row>
    <row r="1228" spans="26:35">
      <c r="Z1228" s="50" t="s">
        <v>57</v>
      </c>
      <c r="AA1228" s="50" t="s">
        <v>2175</v>
      </c>
      <c r="AB1228" s="50">
        <v>2105708</v>
      </c>
      <c r="AH1228" s="66" t="str">
        <f t="shared" si="78"/>
        <v>MALago da Pedra</v>
      </c>
      <c r="AI1228" s="50">
        <v>2105708</v>
      </c>
    </row>
    <row r="1229" spans="26:35">
      <c r="Z1229" s="50" t="s">
        <v>57</v>
      </c>
      <c r="AA1229" s="50" t="s">
        <v>2192</v>
      </c>
      <c r="AB1229" s="50">
        <v>2105807</v>
      </c>
      <c r="AH1229" s="66" t="str">
        <f t="shared" si="78"/>
        <v>MALago do Junco</v>
      </c>
      <c r="AI1229" s="50">
        <v>2105807</v>
      </c>
    </row>
    <row r="1230" spans="26:35">
      <c r="Z1230" s="50" t="s">
        <v>57</v>
      </c>
      <c r="AA1230" s="50" t="s">
        <v>2208</v>
      </c>
      <c r="AB1230" s="50">
        <v>2105948</v>
      </c>
      <c r="AH1230" s="66" t="str">
        <f t="shared" si="78"/>
        <v>MALago dos Rodrigues</v>
      </c>
      <c r="AI1230" s="50">
        <v>2105948</v>
      </c>
    </row>
    <row r="1231" spans="26:35">
      <c r="Z1231" s="50" t="s">
        <v>57</v>
      </c>
      <c r="AA1231" s="50" t="s">
        <v>2223</v>
      </c>
      <c r="AB1231" s="50">
        <v>2105906</v>
      </c>
      <c r="AH1231" s="66" t="str">
        <f t="shared" si="78"/>
        <v>MALago Verde</v>
      </c>
      <c r="AI1231" s="50">
        <v>2105906</v>
      </c>
    </row>
    <row r="1232" spans="26:35">
      <c r="Z1232" s="50" t="s">
        <v>57</v>
      </c>
      <c r="AA1232" s="50" t="s">
        <v>2239</v>
      </c>
      <c r="AB1232" s="50">
        <v>2105922</v>
      </c>
      <c r="AH1232" s="66" t="str">
        <f t="shared" si="78"/>
        <v>MALagoa do Mato</v>
      </c>
      <c r="AI1232" s="50">
        <v>2105922</v>
      </c>
    </row>
    <row r="1233" spans="26:35">
      <c r="Z1233" s="50" t="s">
        <v>57</v>
      </c>
      <c r="AA1233" s="50" t="s">
        <v>2253</v>
      </c>
      <c r="AB1233" s="50">
        <v>2105963</v>
      </c>
      <c r="AH1233" s="66" t="str">
        <f t="shared" si="78"/>
        <v>MALagoa Grande do Maranhão</v>
      </c>
      <c r="AI1233" s="50">
        <v>2105963</v>
      </c>
    </row>
    <row r="1234" spans="26:35">
      <c r="Z1234" s="50" t="s">
        <v>57</v>
      </c>
      <c r="AA1234" s="50" t="s">
        <v>2268</v>
      </c>
      <c r="AB1234" s="50">
        <v>2105989</v>
      </c>
      <c r="AH1234" s="66" t="str">
        <f t="shared" si="78"/>
        <v>MALajeado Novo</v>
      </c>
      <c r="AI1234" s="50">
        <v>2105989</v>
      </c>
    </row>
    <row r="1235" spans="26:35">
      <c r="Z1235" s="50" t="s">
        <v>57</v>
      </c>
      <c r="AA1235" s="50" t="s">
        <v>2284</v>
      </c>
      <c r="AB1235" s="50">
        <v>2106003</v>
      </c>
      <c r="AH1235" s="66" t="str">
        <f t="shared" si="78"/>
        <v>MALima Campos</v>
      </c>
      <c r="AI1235" s="50">
        <v>2106003</v>
      </c>
    </row>
    <row r="1236" spans="26:35">
      <c r="Z1236" s="50" t="s">
        <v>57</v>
      </c>
      <c r="AA1236" s="50" t="s">
        <v>2300</v>
      </c>
      <c r="AB1236" s="50">
        <v>2106102</v>
      </c>
      <c r="AH1236" s="66" t="str">
        <f t="shared" si="78"/>
        <v>MALoreto</v>
      </c>
      <c r="AI1236" s="50">
        <v>2106102</v>
      </c>
    </row>
    <row r="1237" spans="26:35">
      <c r="Z1237" s="50" t="s">
        <v>57</v>
      </c>
      <c r="AA1237" s="50" t="s">
        <v>2315</v>
      </c>
      <c r="AB1237" s="50">
        <v>2106201</v>
      </c>
      <c r="AH1237" s="66" t="str">
        <f t="shared" si="78"/>
        <v>MALuís Domingues</v>
      </c>
      <c r="AI1237" s="50">
        <v>2106201</v>
      </c>
    </row>
    <row r="1238" spans="26:35">
      <c r="Z1238" s="50" t="s">
        <v>57</v>
      </c>
      <c r="AA1238" s="50" t="s">
        <v>2329</v>
      </c>
      <c r="AB1238" s="50">
        <v>2106300</v>
      </c>
      <c r="AH1238" s="66" t="str">
        <f t="shared" si="78"/>
        <v>MAMagalhães de Almeida</v>
      </c>
      <c r="AI1238" s="50">
        <v>2106300</v>
      </c>
    </row>
    <row r="1239" spans="26:35">
      <c r="Z1239" s="50" t="s">
        <v>57</v>
      </c>
      <c r="AA1239" s="50" t="s">
        <v>2345</v>
      </c>
      <c r="AB1239" s="50">
        <v>2106326</v>
      </c>
      <c r="AH1239" s="66" t="str">
        <f t="shared" si="78"/>
        <v>MAMaracaçumé</v>
      </c>
      <c r="AI1239" s="50">
        <v>2106326</v>
      </c>
    </row>
    <row r="1240" spans="26:35">
      <c r="Z1240" s="50" t="s">
        <v>57</v>
      </c>
      <c r="AA1240" s="50" t="s">
        <v>2361</v>
      </c>
      <c r="AB1240" s="50">
        <v>2106359</v>
      </c>
      <c r="AH1240" s="66" t="str">
        <f t="shared" si="78"/>
        <v>MAMarajá do Sena</v>
      </c>
      <c r="AI1240" s="50">
        <v>2106359</v>
      </c>
    </row>
    <row r="1241" spans="26:35">
      <c r="Z1241" s="50" t="s">
        <v>57</v>
      </c>
      <c r="AA1241" s="50" t="s">
        <v>2375</v>
      </c>
      <c r="AB1241" s="50">
        <v>2106375</v>
      </c>
      <c r="AH1241" s="66" t="str">
        <f t="shared" si="78"/>
        <v>MAMaranhãozinho</v>
      </c>
      <c r="AI1241" s="50">
        <v>2106375</v>
      </c>
    </row>
    <row r="1242" spans="26:35">
      <c r="Z1242" s="50" t="s">
        <v>57</v>
      </c>
      <c r="AA1242" s="50" t="s">
        <v>2390</v>
      </c>
      <c r="AB1242" s="50">
        <v>2106409</v>
      </c>
      <c r="AH1242" s="66" t="str">
        <f t="shared" si="78"/>
        <v>MAMata Roma</v>
      </c>
      <c r="AI1242" s="50">
        <v>2106409</v>
      </c>
    </row>
    <row r="1243" spans="26:35">
      <c r="Z1243" s="50" t="s">
        <v>57</v>
      </c>
      <c r="AA1243" s="50" t="s">
        <v>2406</v>
      </c>
      <c r="AB1243" s="50">
        <v>2106508</v>
      </c>
      <c r="AH1243" s="66" t="str">
        <f t="shared" si="78"/>
        <v>MAMatinha</v>
      </c>
      <c r="AI1243" s="50">
        <v>2106508</v>
      </c>
    </row>
    <row r="1244" spans="26:35">
      <c r="Z1244" s="50" t="s">
        <v>57</v>
      </c>
      <c r="AA1244" s="50" t="s">
        <v>2422</v>
      </c>
      <c r="AB1244" s="50">
        <v>2106607</v>
      </c>
      <c r="AH1244" s="66" t="str">
        <f t="shared" si="78"/>
        <v>MAMatões</v>
      </c>
      <c r="AI1244" s="50">
        <v>2106607</v>
      </c>
    </row>
    <row r="1245" spans="26:35">
      <c r="Z1245" s="50" t="s">
        <v>57</v>
      </c>
      <c r="AA1245" s="50" t="s">
        <v>2438</v>
      </c>
      <c r="AB1245" s="50">
        <v>2106631</v>
      </c>
      <c r="AH1245" s="66" t="str">
        <f t="shared" si="78"/>
        <v>MAMatões do Norte</v>
      </c>
      <c r="AI1245" s="50">
        <v>2106631</v>
      </c>
    </row>
    <row r="1246" spans="26:35">
      <c r="Z1246" s="50" t="s">
        <v>57</v>
      </c>
      <c r="AA1246" s="50" t="s">
        <v>2454</v>
      </c>
      <c r="AB1246" s="50">
        <v>2106672</v>
      </c>
      <c r="AH1246" s="66" t="str">
        <f t="shared" si="78"/>
        <v>MAMilagres do Maranhão</v>
      </c>
      <c r="AI1246" s="50">
        <v>2106672</v>
      </c>
    </row>
    <row r="1247" spans="26:35">
      <c r="Z1247" s="50" t="s">
        <v>57</v>
      </c>
      <c r="AA1247" s="50" t="s">
        <v>2467</v>
      </c>
      <c r="AB1247" s="50">
        <v>2106706</v>
      </c>
      <c r="AH1247" s="66" t="str">
        <f t="shared" si="78"/>
        <v>MAMirador</v>
      </c>
      <c r="AI1247" s="50">
        <v>2106706</v>
      </c>
    </row>
    <row r="1248" spans="26:35">
      <c r="Z1248" s="50" t="s">
        <v>57</v>
      </c>
      <c r="AA1248" s="50" t="s">
        <v>2483</v>
      </c>
      <c r="AB1248" s="50">
        <v>2106755</v>
      </c>
      <c r="AH1248" s="66" t="str">
        <f t="shared" si="78"/>
        <v>MAMiranda do Norte</v>
      </c>
      <c r="AI1248" s="50">
        <v>2106755</v>
      </c>
    </row>
    <row r="1249" spans="26:35">
      <c r="Z1249" s="50" t="s">
        <v>57</v>
      </c>
      <c r="AA1249" s="50" t="s">
        <v>2499</v>
      </c>
      <c r="AB1249" s="50">
        <v>2106805</v>
      </c>
      <c r="AH1249" s="66" t="str">
        <f t="shared" si="78"/>
        <v>MAMirinzal</v>
      </c>
      <c r="AI1249" s="50">
        <v>2106805</v>
      </c>
    </row>
    <row r="1250" spans="26:35">
      <c r="Z1250" s="50" t="s">
        <v>57</v>
      </c>
      <c r="AA1250" s="50" t="s">
        <v>2513</v>
      </c>
      <c r="AB1250" s="50">
        <v>2106904</v>
      </c>
      <c r="AH1250" s="66" t="str">
        <f t="shared" si="78"/>
        <v>MAMonção</v>
      </c>
      <c r="AI1250" s="50">
        <v>2106904</v>
      </c>
    </row>
    <row r="1251" spans="26:35">
      <c r="Z1251" s="50" t="s">
        <v>57</v>
      </c>
      <c r="AA1251" s="50" t="s">
        <v>2528</v>
      </c>
      <c r="AB1251" s="50">
        <v>2107001</v>
      </c>
      <c r="AH1251" s="66" t="str">
        <f t="shared" si="78"/>
        <v>MAMontes Altos</v>
      </c>
      <c r="AI1251" s="50">
        <v>2107001</v>
      </c>
    </row>
    <row r="1252" spans="26:35">
      <c r="Z1252" s="50" t="s">
        <v>57</v>
      </c>
      <c r="AA1252" s="50" t="s">
        <v>2544</v>
      </c>
      <c r="AB1252" s="50">
        <v>2107100</v>
      </c>
      <c r="AH1252" s="66" t="str">
        <f t="shared" si="78"/>
        <v>MAMorros</v>
      </c>
      <c r="AI1252" s="50">
        <v>2107100</v>
      </c>
    </row>
    <row r="1253" spans="26:35">
      <c r="Z1253" s="50" t="s">
        <v>57</v>
      </c>
      <c r="AA1253" s="50" t="s">
        <v>2559</v>
      </c>
      <c r="AB1253" s="50">
        <v>2107209</v>
      </c>
      <c r="AH1253" s="66" t="str">
        <f t="shared" si="78"/>
        <v>MANina Rodrigues</v>
      </c>
      <c r="AI1253" s="50">
        <v>2107209</v>
      </c>
    </row>
    <row r="1254" spans="26:35">
      <c r="Z1254" s="50" t="s">
        <v>57</v>
      </c>
      <c r="AA1254" s="50" t="s">
        <v>2574</v>
      </c>
      <c r="AB1254" s="50">
        <v>2107258</v>
      </c>
      <c r="AH1254" s="66" t="str">
        <f t="shared" si="78"/>
        <v>MANova Colinas</v>
      </c>
      <c r="AI1254" s="50">
        <v>2107258</v>
      </c>
    </row>
    <row r="1255" spans="26:35">
      <c r="Z1255" s="50" t="s">
        <v>57</v>
      </c>
      <c r="AA1255" s="50" t="s">
        <v>2589</v>
      </c>
      <c r="AB1255" s="50">
        <v>2107308</v>
      </c>
      <c r="AH1255" s="66" t="str">
        <f t="shared" si="78"/>
        <v>MANova Iorque</v>
      </c>
      <c r="AI1255" s="50">
        <v>2107308</v>
      </c>
    </row>
    <row r="1256" spans="26:35">
      <c r="Z1256" s="50" t="s">
        <v>57</v>
      </c>
      <c r="AA1256" s="50" t="s">
        <v>2605</v>
      </c>
      <c r="AB1256" s="50">
        <v>2107357</v>
      </c>
      <c r="AH1256" s="66" t="str">
        <f t="shared" si="78"/>
        <v>MANova Olinda do Maranhão</v>
      </c>
      <c r="AI1256" s="50">
        <v>2107357</v>
      </c>
    </row>
    <row r="1257" spans="26:35">
      <c r="Z1257" s="50" t="s">
        <v>57</v>
      </c>
      <c r="AA1257" s="50" t="s">
        <v>2619</v>
      </c>
      <c r="AB1257" s="50">
        <v>2107407</v>
      </c>
      <c r="AH1257" s="66" t="str">
        <f t="shared" si="78"/>
        <v>MAOlho d'Água das Cunhãs</v>
      </c>
      <c r="AI1257" s="50">
        <v>2107407</v>
      </c>
    </row>
    <row r="1258" spans="26:35">
      <c r="Z1258" s="50" t="s">
        <v>57</v>
      </c>
      <c r="AA1258" s="50" t="s">
        <v>2632</v>
      </c>
      <c r="AB1258" s="50">
        <v>2107456</v>
      </c>
      <c r="AH1258" s="66" t="str">
        <f t="shared" si="78"/>
        <v>MAOlinda Nova do Maranhão</v>
      </c>
      <c r="AI1258" s="50">
        <v>2107456</v>
      </c>
    </row>
    <row r="1259" spans="26:35">
      <c r="Z1259" s="50" t="s">
        <v>57</v>
      </c>
      <c r="AA1259" s="50" t="s">
        <v>2647</v>
      </c>
      <c r="AB1259" s="50">
        <v>2107506</v>
      </c>
      <c r="AH1259" s="66" t="str">
        <f t="shared" si="78"/>
        <v>MAPaço do Lumiar</v>
      </c>
      <c r="AI1259" s="50">
        <v>2107506</v>
      </c>
    </row>
    <row r="1260" spans="26:35">
      <c r="Z1260" s="50" t="s">
        <v>57</v>
      </c>
      <c r="AA1260" s="50" t="s">
        <v>2660</v>
      </c>
      <c r="AB1260" s="50">
        <v>2107605</v>
      </c>
      <c r="AH1260" s="66" t="str">
        <f t="shared" si="78"/>
        <v>MAPalmeirândia</v>
      </c>
      <c r="AI1260" s="50">
        <v>2107605</v>
      </c>
    </row>
    <row r="1261" spans="26:35">
      <c r="Z1261" s="50" t="s">
        <v>57</v>
      </c>
      <c r="AA1261" s="50" t="s">
        <v>2674</v>
      </c>
      <c r="AB1261" s="50">
        <v>2107704</v>
      </c>
      <c r="AH1261" s="66" t="str">
        <f t="shared" si="78"/>
        <v>MAParaibano</v>
      </c>
      <c r="AI1261" s="50">
        <v>2107704</v>
      </c>
    </row>
    <row r="1262" spans="26:35">
      <c r="Z1262" s="50" t="s">
        <v>57</v>
      </c>
      <c r="AA1262" s="50" t="s">
        <v>2689</v>
      </c>
      <c r="AB1262" s="50">
        <v>2107803</v>
      </c>
      <c r="AH1262" s="66" t="str">
        <f t="shared" si="78"/>
        <v>MAParnarama</v>
      </c>
      <c r="AI1262" s="50">
        <v>2107803</v>
      </c>
    </row>
    <row r="1263" spans="26:35">
      <c r="Z1263" s="50" t="s">
        <v>57</v>
      </c>
      <c r="AA1263" s="50" t="s">
        <v>2705</v>
      </c>
      <c r="AB1263" s="50">
        <v>2107902</v>
      </c>
      <c r="AH1263" s="66" t="str">
        <f t="shared" si="78"/>
        <v>MAPassagem Franca</v>
      </c>
      <c r="AI1263" s="50">
        <v>2107902</v>
      </c>
    </row>
    <row r="1264" spans="26:35">
      <c r="Z1264" s="50" t="s">
        <v>57</v>
      </c>
      <c r="AA1264" s="50" t="s">
        <v>2720</v>
      </c>
      <c r="AB1264" s="50">
        <v>2108009</v>
      </c>
      <c r="AH1264" s="66" t="str">
        <f t="shared" si="78"/>
        <v>MAPastos Bons</v>
      </c>
      <c r="AI1264" s="50">
        <v>2108009</v>
      </c>
    </row>
    <row r="1265" spans="26:35">
      <c r="Z1265" s="50" t="s">
        <v>57</v>
      </c>
      <c r="AA1265" s="50" t="s">
        <v>2736</v>
      </c>
      <c r="AB1265" s="50">
        <v>2108058</v>
      </c>
      <c r="AH1265" s="66" t="str">
        <f t="shared" si="78"/>
        <v>MAPaulino Neves</v>
      </c>
      <c r="AI1265" s="50">
        <v>2108058</v>
      </c>
    </row>
    <row r="1266" spans="26:35">
      <c r="Z1266" s="50" t="s">
        <v>57</v>
      </c>
      <c r="AA1266" s="50" t="s">
        <v>2751</v>
      </c>
      <c r="AB1266" s="50">
        <v>2108108</v>
      </c>
      <c r="AH1266" s="66" t="str">
        <f t="shared" si="78"/>
        <v>MAPaulo Ramos</v>
      </c>
      <c r="AI1266" s="50">
        <v>2108108</v>
      </c>
    </row>
    <row r="1267" spans="26:35">
      <c r="Z1267" s="50" t="s">
        <v>57</v>
      </c>
      <c r="AA1267" s="50" t="s">
        <v>2766</v>
      </c>
      <c r="AB1267" s="50">
        <v>2108207</v>
      </c>
      <c r="AH1267" s="66" t="str">
        <f t="shared" si="78"/>
        <v>MAPedreiras</v>
      </c>
      <c r="AI1267" s="50">
        <v>2108207</v>
      </c>
    </row>
    <row r="1268" spans="26:35">
      <c r="Z1268" s="50" t="s">
        <v>57</v>
      </c>
      <c r="AA1268" s="50" t="s">
        <v>2782</v>
      </c>
      <c r="AB1268" s="50">
        <v>2108256</v>
      </c>
      <c r="AH1268" s="66" t="str">
        <f t="shared" si="78"/>
        <v>MAPedro do Rosário</v>
      </c>
      <c r="AI1268" s="50">
        <v>2108256</v>
      </c>
    </row>
    <row r="1269" spans="26:35">
      <c r="Z1269" s="50" t="s">
        <v>57</v>
      </c>
      <c r="AA1269" s="50" t="s">
        <v>2797</v>
      </c>
      <c r="AB1269" s="50">
        <v>2108306</v>
      </c>
      <c r="AH1269" s="66" t="str">
        <f t="shared" si="78"/>
        <v>MAPenalva</v>
      </c>
      <c r="AI1269" s="50">
        <v>2108306</v>
      </c>
    </row>
    <row r="1270" spans="26:35">
      <c r="Z1270" s="50" t="s">
        <v>57</v>
      </c>
      <c r="AA1270" s="50" t="s">
        <v>2812</v>
      </c>
      <c r="AB1270" s="50">
        <v>2108405</v>
      </c>
      <c r="AH1270" s="66" t="str">
        <f t="shared" si="78"/>
        <v>MAPeri Mirim</v>
      </c>
      <c r="AI1270" s="50">
        <v>2108405</v>
      </c>
    </row>
    <row r="1271" spans="26:35">
      <c r="Z1271" s="50" t="s">
        <v>57</v>
      </c>
      <c r="AA1271" s="50" t="s">
        <v>2827</v>
      </c>
      <c r="AB1271" s="50">
        <v>2108454</v>
      </c>
      <c r="AH1271" s="66" t="str">
        <f t="shared" si="78"/>
        <v>MAPeritoró</v>
      </c>
      <c r="AI1271" s="50">
        <v>2108454</v>
      </c>
    </row>
    <row r="1272" spans="26:35">
      <c r="Z1272" s="50" t="s">
        <v>57</v>
      </c>
      <c r="AA1272" s="50" t="s">
        <v>2839</v>
      </c>
      <c r="AB1272" s="50">
        <v>2108504</v>
      </c>
      <c r="AH1272" s="66" t="str">
        <f t="shared" si="78"/>
        <v>MAPindaré-Mirim</v>
      </c>
      <c r="AI1272" s="50">
        <v>2108504</v>
      </c>
    </row>
    <row r="1273" spans="26:35">
      <c r="Z1273" s="50" t="s">
        <v>57</v>
      </c>
      <c r="AA1273" s="50" t="s">
        <v>2852</v>
      </c>
      <c r="AB1273" s="50">
        <v>2108603</v>
      </c>
      <c r="AH1273" s="66" t="str">
        <f t="shared" si="78"/>
        <v>MAPinheiro</v>
      </c>
      <c r="AI1273" s="50">
        <v>2108603</v>
      </c>
    </row>
    <row r="1274" spans="26:35">
      <c r="Z1274" s="50" t="s">
        <v>57</v>
      </c>
      <c r="AA1274" s="50" t="s">
        <v>2865</v>
      </c>
      <c r="AB1274" s="50">
        <v>2108702</v>
      </c>
      <c r="AH1274" s="66" t="str">
        <f t="shared" si="78"/>
        <v>MAPio XII</v>
      </c>
      <c r="AI1274" s="50">
        <v>2108702</v>
      </c>
    </row>
    <row r="1275" spans="26:35">
      <c r="Z1275" s="50" t="s">
        <v>57</v>
      </c>
      <c r="AA1275" s="50" t="s">
        <v>2878</v>
      </c>
      <c r="AB1275" s="50">
        <v>2108801</v>
      </c>
      <c r="AH1275" s="66" t="str">
        <f t="shared" si="78"/>
        <v>MAPirapemas</v>
      </c>
      <c r="AI1275" s="50">
        <v>2108801</v>
      </c>
    </row>
    <row r="1276" spans="26:35">
      <c r="Z1276" s="50" t="s">
        <v>57</v>
      </c>
      <c r="AA1276" s="50" t="s">
        <v>2890</v>
      </c>
      <c r="AB1276" s="50">
        <v>2108900</v>
      </c>
      <c r="AH1276" s="66" t="str">
        <f t="shared" si="78"/>
        <v>MAPoção de Pedras</v>
      </c>
      <c r="AI1276" s="50">
        <v>2108900</v>
      </c>
    </row>
    <row r="1277" spans="26:35">
      <c r="Z1277" s="50" t="s">
        <v>57</v>
      </c>
      <c r="AA1277" s="50" t="s">
        <v>2903</v>
      </c>
      <c r="AB1277" s="50">
        <v>2109007</v>
      </c>
      <c r="AH1277" s="66" t="str">
        <f t="shared" si="78"/>
        <v>MAPorto Franco</v>
      </c>
      <c r="AI1277" s="50">
        <v>2109007</v>
      </c>
    </row>
    <row r="1278" spans="26:35">
      <c r="Z1278" s="50" t="s">
        <v>57</v>
      </c>
      <c r="AA1278" s="50" t="s">
        <v>2915</v>
      </c>
      <c r="AB1278" s="50">
        <v>2109056</v>
      </c>
      <c r="AH1278" s="66" t="str">
        <f t="shared" si="78"/>
        <v>MAPorto Rico do Maranhão</v>
      </c>
      <c r="AI1278" s="50">
        <v>2109056</v>
      </c>
    </row>
    <row r="1279" spans="26:35">
      <c r="Z1279" s="50" t="s">
        <v>57</v>
      </c>
      <c r="AA1279" s="50" t="s">
        <v>2927</v>
      </c>
      <c r="AB1279" s="50">
        <v>2109106</v>
      </c>
      <c r="AH1279" s="66" t="str">
        <f t="shared" si="78"/>
        <v>MAPresidente Dutra</v>
      </c>
      <c r="AI1279" s="50">
        <v>2109106</v>
      </c>
    </row>
    <row r="1280" spans="26:35">
      <c r="Z1280" s="50" t="s">
        <v>57</v>
      </c>
      <c r="AA1280" s="50" t="s">
        <v>2368</v>
      </c>
      <c r="AB1280" s="50">
        <v>2109205</v>
      </c>
      <c r="AH1280" s="66" t="str">
        <f t="shared" si="78"/>
        <v>MAPresidente Juscelino</v>
      </c>
      <c r="AI1280" s="50">
        <v>2109205</v>
      </c>
    </row>
    <row r="1281" spans="26:35">
      <c r="Z1281" s="50" t="s">
        <v>57</v>
      </c>
      <c r="AA1281" s="50" t="s">
        <v>976</v>
      </c>
      <c r="AB1281" s="50">
        <v>2109239</v>
      </c>
      <c r="AH1281" s="66" t="str">
        <f t="shared" si="78"/>
        <v>MAPresidente Médici</v>
      </c>
      <c r="AI1281" s="50">
        <v>2109239</v>
      </c>
    </row>
    <row r="1282" spans="26:35">
      <c r="Z1282" s="50" t="s">
        <v>57</v>
      </c>
      <c r="AA1282" s="50" t="s">
        <v>2962</v>
      </c>
      <c r="AB1282" s="50">
        <v>2109270</v>
      </c>
      <c r="AH1282" s="66" t="str">
        <f t="shared" si="78"/>
        <v>MAPresidente Sarney</v>
      </c>
      <c r="AI1282" s="50">
        <v>2109270</v>
      </c>
    </row>
    <row r="1283" spans="26:35">
      <c r="Z1283" s="50" t="s">
        <v>57</v>
      </c>
      <c r="AA1283" s="50" t="s">
        <v>2974</v>
      </c>
      <c r="AB1283" s="50">
        <v>2109304</v>
      </c>
      <c r="AH1283" s="66" t="str">
        <f t="shared" ref="AH1283:AH1346" si="79">CONCATENATE(Z1283,AA1283)</f>
        <v>MAPresidente Vargas</v>
      </c>
      <c r="AI1283" s="50">
        <v>2109304</v>
      </c>
    </row>
    <row r="1284" spans="26:35">
      <c r="Z1284" s="50" t="s">
        <v>57</v>
      </c>
      <c r="AA1284" s="50" t="s">
        <v>2987</v>
      </c>
      <c r="AB1284" s="50">
        <v>2109403</v>
      </c>
      <c r="AH1284" s="66" t="str">
        <f t="shared" si="79"/>
        <v>MAPrimeira Cruz</v>
      </c>
      <c r="AI1284" s="50">
        <v>2109403</v>
      </c>
    </row>
    <row r="1285" spans="26:35">
      <c r="Z1285" s="50" t="s">
        <v>57</v>
      </c>
      <c r="AA1285" s="50" t="s">
        <v>2999</v>
      </c>
      <c r="AB1285" s="50">
        <v>2109452</v>
      </c>
      <c r="AH1285" s="66" t="str">
        <f t="shared" si="79"/>
        <v>MARaposa</v>
      </c>
      <c r="AI1285" s="50">
        <v>2109452</v>
      </c>
    </row>
    <row r="1286" spans="26:35">
      <c r="Z1286" s="50" t="s">
        <v>57</v>
      </c>
      <c r="AA1286" s="50" t="s">
        <v>3012</v>
      </c>
      <c r="AB1286" s="50">
        <v>2109502</v>
      </c>
      <c r="AH1286" s="66" t="str">
        <f t="shared" si="79"/>
        <v>MARiachão</v>
      </c>
      <c r="AI1286" s="50">
        <v>2109502</v>
      </c>
    </row>
    <row r="1287" spans="26:35">
      <c r="Z1287" s="50" t="s">
        <v>57</v>
      </c>
      <c r="AA1287" s="50" t="s">
        <v>3025</v>
      </c>
      <c r="AB1287" s="50">
        <v>2109551</v>
      </c>
      <c r="AH1287" s="66" t="str">
        <f t="shared" si="79"/>
        <v>MARibamar Fiquene</v>
      </c>
      <c r="AI1287" s="50">
        <v>2109551</v>
      </c>
    </row>
    <row r="1288" spans="26:35">
      <c r="Z1288" s="50" t="s">
        <v>57</v>
      </c>
      <c r="AA1288" s="50" t="s">
        <v>3037</v>
      </c>
      <c r="AB1288" s="50">
        <v>2109601</v>
      </c>
      <c r="AH1288" s="66" t="str">
        <f t="shared" si="79"/>
        <v>MARosário</v>
      </c>
      <c r="AI1288" s="50">
        <v>2109601</v>
      </c>
    </row>
    <row r="1289" spans="26:35">
      <c r="Z1289" s="50" t="s">
        <v>57</v>
      </c>
      <c r="AA1289" s="50" t="s">
        <v>3049</v>
      </c>
      <c r="AB1289" s="50">
        <v>2109700</v>
      </c>
      <c r="AH1289" s="66" t="str">
        <f t="shared" si="79"/>
        <v>MASambaíba</v>
      </c>
      <c r="AI1289" s="50">
        <v>2109700</v>
      </c>
    </row>
    <row r="1290" spans="26:35">
      <c r="Z1290" s="50" t="s">
        <v>57</v>
      </c>
      <c r="AA1290" s="50" t="s">
        <v>3061</v>
      </c>
      <c r="AB1290" s="50">
        <v>2109759</v>
      </c>
      <c r="AH1290" s="66" t="str">
        <f t="shared" si="79"/>
        <v>MASanta Filomena do Maranhão</v>
      </c>
      <c r="AI1290" s="50">
        <v>2109759</v>
      </c>
    </row>
    <row r="1291" spans="26:35">
      <c r="Z1291" s="50" t="s">
        <v>57</v>
      </c>
      <c r="AA1291" s="50" t="s">
        <v>3072</v>
      </c>
      <c r="AB1291" s="50">
        <v>2109809</v>
      </c>
      <c r="AH1291" s="66" t="str">
        <f t="shared" si="79"/>
        <v>MASanta Helena</v>
      </c>
      <c r="AI1291" s="50">
        <v>2109809</v>
      </c>
    </row>
    <row r="1292" spans="26:35">
      <c r="Z1292" s="50" t="s">
        <v>57</v>
      </c>
      <c r="AA1292" s="50" t="s">
        <v>3085</v>
      </c>
      <c r="AB1292" s="50">
        <v>2109908</v>
      </c>
      <c r="AH1292" s="66" t="str">
        <f t="shared" si="79"/>
        <v>MASanta Inês</v>
      </c>
      <c r="AI1292" s="50">
        <v>2109908</v>
      </c>
    </row>
    <row r="1293" spans="26:35">
      <c r="Z1293" s="50" t="s">
        <v>57</v>
      </c>
      <c r="AA1293" s="50" t="s">
        <v>3098</v>
      </c>
      <c r="AB1293" s="50">
        <v>2110005</v>
      </c>
      <c r="AH1293" s="66" t="str">
        <f t="shared" si="79"/>
        <v>MASanta Luzia</v>
      </c>
      <c r="AI1293" s="50">
        <v>2110005</v>
      </c>
    </row>
    <row r="1294" spans="26:35">
      <c r="Z1294" s="50" t="s">
        <v>57</v>
      </c>
      <c r="AA1294" s="50" t="s">
        <v>3110</v>
      </c>
      <c r="AB1294" s="50">
        <v>2110039</v>
      </c>
      <c r="AH1294" s="66" t="str">
        <f t="shared" si="79"/>
        <v>MASanta Luzia do Paruá</v>
      </c>
      <c r="AI1294" s="50">
        <v>2110039</v>
      </c>
    </row>
    <row r="1295" spans="26:35">
      <c r="Z1295" s="50" t="s">
        <v>57</v>
      </c>
      <c r="AA1295" s="50" t="s">
        <v>3122</v>
      </c>
      <c r="AB1295" s="50">
        <v>2110104</v>
      </c>
      <c r="AH1295" s="66" t="str">
        <f t="shared" si="79"/>
        <v>MASanta Quitéria do Maranhão</v>
      </c>
      <c r="AI1295" s="50">
        <v>2110104</v>
      </c>
    </row>
    <row r="1296" spans="26:35">
      <c r="Z1296" s="50" t="s">
        <v>57</v>
      </c>
      <c r="AA1296" s="50" t="s">
        <v>3134</v>
      </c>
      <c r="AB1296" s="50">
        <v>2110203</v>
      </c>
      <c r="AH1296" s="66" t="str">
        <f t="shared" si="79"/>
        <v>MASanta Rita</v>
      </c>
      <c r="AI1296" s="50">
        <v>2110203</v>
      </c>
    </row>
    <row r="1297" spans="26:35">
      <c r="Z1297" s="50" t="s">
        <v>57</v>
      </c>
      <c r="AA1297" s="50" t="s">
        <v>3146</v>
      </c>
      <c r="AB1297" s="50">
        <v>2110237</v>
      </c>
      <c r="AH1297" s="66" t="str">
        <f t="shared" si="79"/>
        <v>MASantana do Maranhão</v>
      </c>
      <c r="AI1297" s="50">
        <v>2110237</v>
      </c>
    </row>
    <row r="1298" spans="26:35">
      <c r="Z1298" s="50" t="s">
        <v>57</v>
      </c>
      <c r="AA1298" s="50" t="s">
        <v>3157</v>
      </c>
      <c r="AB1298" s="50">
        <v>2110278</v>
      </c>
      <c r="AH1298" s="66" t="str">
        <f t="shared" si="79"/>
        <v>MASanto Amaro do Maranhão</v>
      </c>
      <c r="AI1298" s="50">
        <v>2110278</v>
      </c>
    </row>
    <row r="1299" spans="26:35">
      <c r="Z1299" s="50" t="s">
        <v>57</v>
      </c>
      <c r="AA1299" s="50" t="s">
        <v>3168</v>
      </c>
      <c r="AB1299" s="50">
        <v>2110302</v>
      </c>
      <c r="AH1299" s="66" t="str">
        <f t="shared" si="79"/>
        <v>MASanto Antônio dos Lopes</v>
      </c>
      <c r="AI1299" s="50">
        <v>2110302</v>
      </c>
    </row>
    <row r="1300" spans="26:35">
      <c r="Z1300" s="50" t="s">
        <v>57</v>
      </c>
      <c r="AA1300" s="50" t="s">
        <v>3179</v>
      </c>
      <c r="AB1300" s="50">
        <v>2110401</v>
      </c>
      <c r="AH1300" s="66" t="str">
        <f t="shared" si="79"/>
        <v>MASão Benedito do Rio Preto</v>
      </c>
      <c r="AI1300" s="50">
        <v>2110401</v>
      </c>
    </row>
    <row r="1301" spans="26:35">
      <c r="Z1301" s="50" t="s">
        <v>57</v>
      </c>
      <c r="AA1301" s="50" t="s">
        <v>3190</v>
      </c>
      <c r="AB1301" s="50">
        <v>2110500</v>
      </c>
      <c r="AH1301" s="66" t="str">
        <f t="shared" si="79"/>
        <v>MASão Bento</v>
      </c>
      <c r="AI1301" s="50">
        <v>2110500</v>
      </c>
    </row>
    <row r="1302" spans="26:35">
      <c r="Z1302" s="50" t="s">
        <v>57</v>
      </c>
      <c r="AA1302" s="50" t="s">
        <v>3202</v>
      </c>
      <c r="AB1302" s="50">
        <v>2110609</v>
      </c>
      <c r="AH1302" s="66" t="str">
        <f t="shared" si="79"/>
        <v>MASão Bernardo</v>
      </c>
      <c r="AI1302" s="50">
        <v>2110609</v>
      </c>
    </row>
    <row r="1303" spans="26:35">
      <c r="Z1303" s="50" t="s">
        <v>57</v>
      </c>
      <c r="AA1303" s="50" t="s">
        <v>3214</v>
      </c>
      <c r="AB1303" s="50">
        <v>2110658</v>
      </c>
      <c r="AH1303" s="66" t="str">
        <f t="shared" si="79"/>
        <v>MASão Domingos do Azeitão</v>
      </c>
      <c r="AI1303" s="50">
        <v>2110658</v>
      </c>
    </row>
    <row r="1304" spans="26:35">
      <c r="Z1304" s="50" t="s">
        <v>57</v>
      </c>
      <c r="AA1304" s="50" t="s">
        <v>3226</v>
      </c>
      <c r="AB1304" s="50">
        <v>2110708</v>
      </c>
      <c r="AH1304" s="66" t="str">
        <f t="shared" si="79"/>
        <v>MASão Domingos do Maranhão</v>
      </c>
      <c r="AI1304" s="50">
        <v>2110708</v>
      </c>
    </row>
    <row r="1305" spans="26:35">
      <c r="Z1305" s="50" t="s">
        <v>57</v>
      </c>
      <c r="AA1305" s="50" t="s">
        <v>3236</v>
      </c>
      <c r="AB1305" s="50">
        <v>2110807</v>
      </c>
      <c r="AH1305" s="66" t="str">
        <f t="shared" si="79"/>
        <v>MASão Félix de Balsas</v>
      </c>
      <c r="AI1305" s="50">
        <v>2110807</v>
      </c>
    </row>
    <row r="1306" spans="26:35">
      <c r="Z1306" s="50" t="s">
        <v>57</v>
      </c>
      <c r="AA1306" s="50" t="s">
        <v>3247</v>
      </c>
      <c r="AB1306" s="50">
        <v>2110856</v>
      </c>
      <c r="AH1306" s="66" t="str">
        <f t="shared" si="79"/>
        <v>MASão Francisco do Brejão</v>
      </c>
      <c r="AI1306" s="50">
        <v>2110856</v>
      </c>
    </row>
    <row r="1307" spans="26:35">
      <c r="Z1307" s="50" t="s">
        <v>57</v>
      </c>
      <c r="AA1307" s="50" t="s">
        <v>3257</v>
      </c>
      <c r="AB1307" s="50">
        <v>2110906</v>
      </c>
      <c r="AH1307" s="66" t="str">
        <f t="shared" si="79"/>
        <v>MASão Francisco do Maranhão</v>
      </c>
      <c r="AI1307" s="50">
        <v>2110906</v>
      </c>
    </row>
    <row r="1308" spans="26:35">
      <c r="Z1308" s="50" t="s">
        <v>57</v>
      </c>
      <c r="AA1308" s="50" t="s">
        <v>3268</v>
      </c>
      <c r="AB1308" s="50">
        <v>2111003</v>
      </c>
      <c r="AH1308" s="66" t="str">
        <f t="shared" si="79"/>
        <v>MASão João Batista</v>
      </c>
      <c r="AI1308" s="50">
        <v>2111003</v>
      </c>
    </row>
    <row r="1309" spans="26:35">
      <c r="Z1309" s="50" t="s">
        <v>57</v>
      </c>
      <c r="AA1309" s="50" t="s">
        <v>3280</v>
      </c>
      <c r="AB1309" s="50">
        <v>2111029</v>
      </c>
      <c r="AH1309" s="66" t="str">
        <f t="shared" si="79"/>
        <v>MASão João do Carú</v>
      </c>
      <c r="AI1309" s="50">
        <v>2111029</v>
      </c>
    </row>
    <row r="1310" spans="26:35">
      <c r="Z1310" s="50" t="s">
        <v>57</v>
      </c>
      <c r="AA1310" s="50" t="s">
        <v>3291</v>
      </c>
      <c r="AB1310" s="50">
        <v>2111052</v>
      </c>
      <c r="AH1310" s="66" t="str">
        <f t="shared" si="79"/>
        <v>MASão João do Paraíso</v>
      </c>
      <c r="AI1310" s="50">
        <v>2111052</v>
      </c>
    </row>
    <row r="1311" spans="26:35">
      <c r="Z1311" s="50" t="s">
        <v>57</v>
      </c>
      <c r="AA1311" s="50" t="s">
        <v>3303</v>
      </c>
      <c r="AB1311" s="50">
        <v>2111078</v>
      </c>
      <c r="AH1311" s="66" t="str">
        <f t="shared" si="79"/>
        <v>MASão João do Soter</v>
      </c>
      <c r="AI1311" s="50">
        <v>2111078</v>
      </c>
    </row>
    <row r="1312" spans="26:35">
      <c r="Z1312" s="50" t="s">
        <v>57</v>
      </c>
      <c r="AA1312" s="50" t="s">
        <v>3315</v>
      </c>
      <c r="AB1312" s="50">
        <v>2111102</v>
      </c>
      <c r="AH1312" s="66" t="str">
        <f t="shared" si="79"/>
        <v>MASão João dos Patos</v>
      </c>
      <c r="AI1312" s="50">
        <v>2111102</v>
      </c>
    </row>
    <row r="1313" spans="26:35">
      <c r="Z1313" s="50" t="s">
        <v>57</v>
      </c>
      <c r="AA1313" s="50" t="s">
        <v>3325</v>
      </c>
      <c r="AB1313" s="50">
        <v>2111201</v>
      </c>
      <c r="AH1313" s="66" t="str">
        <f t="shared" si="79"/>
        <v>MASão José de Ribamar</v>
      </c>
      <c r="AI1313" s="50">
        <v>2111201</v>
      </c>
    </row>
    <row r="1314" spans="26:35">
      <c r="Z1314" s="50" t="s">
        <v>57</v>
      </c>
      <c r="AA1314" s="50" t="s">
        <v>3336</v>
      </c>
      <c r="AB1314" s="50">
        <v>2111250</v>
      </c>
      <c r="AH1314" s="66" t="str">
        <f t="shared" si="79"/>
        <v>MASão José dos Basílios</v>
      </c>
      <c r="AI1314" s="50">
        <v>2111250</v>
      </c>
    </row>
    <row r="1315" spans="26:35">
      <c r="Z1315" s="50" t="s">
        <v>57</v>
      </c>
      <c r="AA1315" s="50" t="s">
        <v>3347</v>
      </c>
      <c r="AB1315" s="50">
        <v>2111300</v>
      </c>
      <c r="AH1315" s="66" t="str">
        <f t="shared" si="79"/>
        <v>MASão Luís</v>
      </c>
      <c r="AI1315" s="50">
        <v>2111300</v>
      </c>
    </row>
    <row r="1316" spans="26:35">
      <c r="Z1316" s="50" t="s">
        <v>57</v>
      </c>
      <c r="AA1316" s="50" t="s">
        <v>3357</v>
      </c>
      <c r="AB1316" s="50">
        <v>2111409</v>
      </c>
      <c r="AH1316" s="66" t="str">
        <f t="shared" si="79"/>
        <v>MASão Luís Gonzaga do Maranhão</v>
      </c>
      <c r="AI1316" s="50">
        <v>2111409</v>
      </c>
    </row>
    <row r="1317" spans="26:35">
      <c r="Z1317" s="50" t="s">
        <v>57</v>
      </c>
      <c r="AA1317" s="50" t="s">
        <v>3366</v>
      </c>
      <c r="AB1317" s="50">
        <v>2111508</v>
      </c>
      <c r="AH1317" s="66" t="str">
        <f t="shared" si="79"/>
        <v>MASão Mateus do Maranhão</v>
      </c>
      <c r="AI1317" s="50">
        <v>2111508</v>
      </c>
    </row>
    <row r="1318" spans="26:35">
      <c r="Z1318" s="50" t="s">
        <v>57</v>
      </c>
      <c r="AA1318" s="50" t="s">
        <v>3376</v>
      </c>
      <c r="AB1318" s="50">
        <v>2111532</v>
      </c>
      <c r="AH1318" s="66" t="str">
        <f t="shared" si="79"/>
        <v>MASão Pedro da Água Branca</v>
      </c>
      <c r="AI1318" s="50">
        <v>2111532</v>
      </c>
    </row>
    <row r="1319" spans="26:35">
      <c r="Z1319" s="50" t="s">
        <v>57</v>
      </c>
      <c r="AA1319" s="50" t="s">
        <v>3386</v>
      </c>
      <c r="AB1319" s="50">
        <v>2111573</v>
      </c>
      <c r="AH1319" s="66" t="str">
        <f t="shared" si="79"/>
        <v>MASão Pedro dos Crentes</v>
      </c>
      <c r="AI1319" s="50">
        <v>2111573</v>
      </c>
    </row>
    <row r="1320" spans="26:35">
      <c r="Z1320" s="50" t="s">
        <v>57</v>
      </c>
      <c r="AA1320" s="50" t="s">
        <v>3396</v>
      </c>
      <c r="AB1320" s="50">
        <v>2111607</v>
      </c>
      <c r="AH1320" s="66" t="str">
        <f t="shared" si="79"/>
        <v>MASão Raimundo das Mangabeiras</v>
      </c>
      <c r="AI1320" s="50">
        <v>2111607</v>
      </c>
    </row>
    <row r="1321" spans="26:35">
      <c r="Z1321" s="50" t="s">
        <v>57</v>
      </c>
      <c r="AA1321" s="50" t="s">
        <v>3406</v>
      </c>
      <c r="AB1321" s="50">
        <v>2111631</v>
      </c>
      <c r="AH1321" s="66" t="str">
        <f t="shared" si="79"/>
        <v>MASão Raimundo do Doca Bezerra</v>
      </c>
      <c r="AI1321" s="50">
        <v>2111631</v>
      </c>
    </row>
    <row r="1322" spans="26:35">
      <c r="Z1322" s="50" t="s">
        <v>57</v>
      </c>
      <c r="AA1322" s="50" t="s">
        <v>3416</v>
      </c>
      <c r="AB1322" s="50">
        <v>2111672</v>
      </c>
      <c r="AH1322" s="66" t="str">
        <f t="shared" si="79"/>
        <v>MASão Roberto</v>
      </c>
      <c r="AI1322" s="50">
        <v>2111672</v>
      </c>
    </row>
    <row r="1323" spans="26:35">
      <c r="Z1323" s="50" t="s">
        <v>57</v>
      </c>
      <c r="AA1323" s="50" t="s">
        <v>3028</v>
      </c>
      <c r="AB1323" s="50">
        <v>2111706</v>
      </c>
      <c r="AH1323" s="66" t="str">
        <f t="shared" si="79"/>
        <v>MASão Vicente Ferrer</v>
      </c>
      <c r="AI1323" s="50">
        <v>2111706</v>
      </c>
    </row>
    <row r="1324" spans="26:35">
      <c r="Z1324" s="50" t="s">
        <v>57</v>
      </c>
      <c r="AA1324" s="50" t="s">
        <v>3435</v>
      </c>
      <c r="AB1324" s="50">
        <v>2111722</v>
      </c>
      <c r="AH1324" s="66" t="str">
        <f t="shared" si="79"/>
        <v>MASatubinha</v>
      </c>
      <c r="AI1324" s="50">
        <v>2111722</v>
      </c>
    </row>
    <row r="1325" spans="26:35">
      <c r="Z1325" s="50" t="s">
        <v>57</v>
      </c>
      <c r="AA1325" s="50" t="s">
        <v>3444</v>
      </c>
      <c r="AB1325" s="50">
        <v>2111748</v>
      </c>
      <c r="AH1325" s="66" t="str">
        <f t="shared" si="79"/>
        <v>MASenador Alexandre Costa</v>
      </c>
      <c r="AI1325" s="50">
        <v>2111748</v>
      </c>
    </row>
    <row r="1326" spans="26:35">
      <c r="Z1326" s="50" t="s">
        <v>57</v>
      </c>
      <c r="AA1326" s="50" t="s">
        <v>3453</v>
      </c>
      <c r="AB1326" s="50">
        <v>2111763</v>
      </c>
      <c r="AH1326" s="66" t="str">
        <f t="shared" si="79"/>
        <v>MASenador La Rocque</v>
      </c>
      <c r="AI1326" s="50">
        <v>2111763</v>
      </c>
    </row>
    <row r="1327" spans="26:35">
      <c r="Z1327" s="50" t="s">
        <v>57</v>
      </c>
      <c r="AA1327" s="50" t="s">
        <v>3463</v>
      </c>
      <c r="AB1327" s="50">
        <v>2111789</v>
      </c>
      <c r="AH1327" s="66" t="str">
        <f t="shared" si="79"/>
        <v>MASerrano do Maranhão</v>
      </c>
      <c r="AI1327" s="50">
        <v>2111789</v>
      </c>
    </row>
    <row r="1328" spans="26:35">
      <c r="Z1328" s="50" t="s">
        <v>57</v>
      </c>
      <c r="AA1328" s="50" t="s">
        <v>2932</v>
      </c>
      <c r="AB1328" s="50">
        <v>2111805</v>
      </c>
      <c r="AH1328" s="66" t="str">
        <f t="shared" si="79"/>
        <v>MASítio Novo</v>
      </c>
      <c r="AI1328" s="50">
        <v>2111805</v>
      </c>
    </row>
    <row r="1329" spans="26:35">
      <c r="Z1329" s="50" t="s">
        <v>57</v>
      </c>
      <c r="AA1329" s="50" t="s">
        <v>3482</v>
      </c>
      <c r="AB1329" s="50">
        <v>2111904</v>
      </c>
      <c r="AH1329" s="66" t="str">
        <f t="shared" si="79"/>
        <v>MASucupira do Norte</v>
      </c>
      <c r="AI1329" s="50">
        <v>2111904</v>
      </c>
    </row>
    <row r="1330" spans="26:35">
      <c r="Z1330" s="50" t="s">
        <v>57</v>
      </c>
      <c r="AA1330" s="50" t="s">
        <v>3492</v>
      </c>
      <c r="AB1330" s="50">
        <v>2111953</v>
      </c>
      <c r="AH1330" s="66" t="str">
        <f t="shared" si="79"/>
        <v>MASucupira do Riachão</v>
      </c>
      <c r="AI1330" s="50">
        <v>2111953</v>
      </c>
    </row>
    <row r="1331" spans="26:35">
      <c r="Z1331" s="50" t="s">
        <v>57</v>
      </c>
      <c r="AA1331" s="50" t="s">
        <v>3501</v>
      </c>
      <c r="AB1331" s="50">
        <v>2112001</v>
      </c>
      <c r="AH1331" s="66" t="str">
        <f t="shared" si="79"/>
        <v>MATasso Fragoso</v>
      </c>
      <c r="AI1331" s="50">
        <v>2112001</v>
      </c>
    </row>
    <row r="1332" spans="26:35">
      <c r="Z1332" s="50" t="s">
        <v>57</v>
      </c>
      <c r="AA1332" s="50" t="s">
        <v>3511</v>
      </c>
      <c r="AB1332" s="50">
        <v>2112100</v>
      </c>
      <c r="AH1332" s="66" t="str">
        <f t="shared" si="79"/>
        <v>MATimbiras</v>
      </c>
      <c r="AI1332" s="50">
        <v>2112100</v>
      </c>
    </row>
    <row r="1333" spans="26:35">
      <c r="Z1333" s="50" t="s">
        <v>57</v>
      </c>
      <c r="AA1333" s="50" t="s">
        <v>3521</v>
      </c>
      <c r="AB1333" s="50">
        <v>2112209</v>
      </c>
      <c r="AH1333" s="66" t="str">
        <f t="shared" si="79"/>
        <v>MATimon</v>
      </c>
      <c r="AI1333" s="50">
        <v>2112209</v>
      </c>
    </row>
    <row r="1334" spans="26:35">
      <c r="Z1334" s="50" t="s">
        <v>57</v>
      </c>
      <c r="AA1334" s="50" t="s">
        <v>3531</v>
      </c>
      <c r="AB1334" s="50">
        <v>2112233</v>
      </c>
      <c r="AH1334" s="66" t="str">
        <f t="shared" si="79"/>
        <v>MATrizidela do Vale</v>
      </c>
      <c r="AI1334" s="50">
        <v>2112233</v>
      </c>
    </row>
    <row r="1335" spans="26:35">
      <c r="Z1335" s="50" t="s">
        <v>57</v>
      </c>
      <c r="AA1335" s="50" t="s">
        <v>3541</v>
      </c>
      <c r="AB1335" s="50">
        <v>2112274</v>
      </c>
      <c r="AH1335" s="66" t="str">
        <f t="shared" si="79"/>
        <v>MATufilândia</v>
      </c>
      <c r="AI1335" s="50">
        <v>2112274</v>
      </c>
    </row>
    <row r="1336" spans="26:35">
      <c r="Z1336" s="50" t="s">
        <v>57</v>
      </c>
      <c r="AA1336" s="50" t="s">
        <v>3549</v>
      </c>
      <c r="AB1336" s="50">
        <v>2112308</v>
      </c>
      <c r="AH1336" s="66" t="str">
        <f t="shared" si="79"/>
        <v>MATuntum</v>
      </c>
      <c r="AI1336" s="50">
        <v>2112308</v>
      </c>
    </row>
    <row r="1337" spans="26:35">
      <c r="Z1337" s="50" t="s">
        <v>57</v>
      </c>
      <c r="AA1337" s="50" t="s">
        <v>3559</v>
      </c>
      <c r="AB1337" s="50">
        <v>2112407</v>
      </c>
      <c r="AH1337" s="66" t="str">
        <f t="shared" si="79"/>
        <v>MATuriaçu</v>
      </c>
      <c r="AI1337" s="50">
        <v>2112407</v>
      </c>
    </row>
    <row r="1338" spans="26:35">
      <c r="Z1338" s="50" t="s">
        <v>57</v>
      </c>
      <c r="AA1338" s="50" t="s">
        <v>3569</v>
      </c>
      <c r="AB1338" s="50">
        <v>2112456</v>
      </c>
      <c r="AH1338" s="66" t="str">
        <f t="shared" si="79"/>
        <v>MATurilândia</v>
      </c>
      <c r="AI1338" s="50">
        <v>2112456</v>
      </c>
    </row>
    <row r="1339" spans="26:35">
      <c r="Z1339" s="50" t="s">
        <v>57</v>
      </c>
      <c r="AA1339" s="50" t="s">
        <v>3579</v>
      </c>
      <c r="AB1339" s="50">
        <v>2112506</v>
      </c>
      <c r="AH1339" s="66" t="str">
        <f t="shared" si="79"/>
        <v>MATutóia</v>
      </c>
      <c r="AI1339" s="50">
        <v>2112506</v>
      </c>
    </row>
    <row r="1340" spans="26:35">
      <c r="Z1340" s="50" t="s">
        <v>57</v>
      </c>
      <c r="AA1340" s="50" t="s">
        <v>3589</v>
      </c>
      <c r="AB1340" s="50">
        <v>2112605</v>
      </c>
      <c r="AH1340" s="66" t="str">
        <f t="shared" si="79"/>
        <v>MAUrbano Santos</v>
      </c>
      <c r="AI1340" s="50">
        <v>2112605</v>
      </c>
    </row>
    <row r="1341" spans="26:35">
      <c r="Z1341" s="50" t="s">
        <v>57</v>
      </c>
      <c r="AA1341" s="50" t="s">
        <v>3598</v>
      </c>
      <c r="AB1341" s="50">
        <v>2112704</v>
      </c>
      <c r="AH1341" s="66" t="str">
        <f t="shared" si="79"/>
        <v>MAVargem Grande</v>
      </c>
      <c r="AI1341" s="50">
        <v>2112704</v>
      </c>
    </row>
    <row r="1342" spans="26:35">
      <c r="Z1342" s="50" t="s">
        <v>57</v>
      </c>
      <c r="AA1342" s="50" t="s">
        <v>1736</v>
      </c>
      <c r="AB1342" s="50">
        <v>2112803</v>
      </c>
      <c r="AH1342" s="66" t="str">
        <f t="shared" si="79"/>
        <v>MAViana</v>
      </c>
      <c r="AI1342" s="50">
        <v>2112803</v>
      </c>
    </row>
    <row r="1343" spans="26:35">
      <c r="Z1343" s="50" t="s">
        <v>57</v>
      </c>
      <c r="AA1343" s="50" t="s">
        <v>3616</v>
      </c>
      <c r="AB1343" s="50">
        <v>2112852</v>
      </c>
      <c r="AH1343" s="66" t="str">
        <f t="shared" si="79"/>
        <v>MAVila Nova dos Martírios</v>
      </c>
      <c r="AI1343" s="50">
        <v>2112852</v>
      </c>
    </row>
    <row r="1344" spans="26:35">
      <c r="Z1344" s="50" t="s">
        <v>57</v>
      </c>
      <c r="AA1344" s="50" t="s">
        <v>3626</v>
      </c>
      <c r="AB1344" s="50">
        <v>2112902</v>
      </c>
      <c r="AH1344" s="66" t="str">
        <f t="shared" si="79"/>
        <v>MAVitória do Mearim</v>
      </c>
      <c r="AI1344" s="50">
        <v>2112902</v>
      </c>
    </row>
    <row r="1345" spans="26:35">
      <c r="Z1345" s="50" t="s">
        <v>57</v>
      </c>
      <c r="AA1345" s="50" t="s">
        <v>3636</v>
      </c>
      <c r="AB1345" s="50">
        <v>2113009</v>
      </c>
      <c r="AH1345" s="66" t="str">
        <f t="shared" si="79"/>
        <v>MAVitorino Freire</v>
      </c>
      <c r="AI1345" s="50">
        <v>2113009</v>
      </c>
    </row>
    <row r="1346" spans="26:35">
      <c r="Z1346" s="50" t="s">
        <v>57</v>
      </c>
      <c r="AA1346" s="50" t="s">
        <v>3646</v>
      </c>
      <c r="AB1346" s="50">
        <v>2114007</v>
      </c>
      <c r="AH1346" s="66" t="str">
        <f t="shared" si="79"/>
        <v>MAZé Doca</v>
      </c>
      <c r="AI1346" s="50">
        <v>2114007</v>
      </c>
    </row>
    <row r="1347" spans="26:35">
      <c r="Z1347" s="50" t="s">
        <v>59</v>
      </c>
      <c r="AA1347" s="50" t="s">
        <v>101</v>
      </c>
      <c r="AB1347" s="50">
        <v>3100104</v>
      </c>
      <c r="AH1347" s="66" t="str">
        <f t="shared" ref="AH1347:AH1410" si="80">CONCATENATE(Z1347,AA1347)</f>
        <v>MGAbadia dos Dourados</v>
      </c>
      <c r="AI1347" s="50">
        <v>3100104</v>
      </c>
    </row>
    <row r="1348" spans="26:35">
      <c r="Z1348" s="50" t="s">
        <v>59</v>
      </c>
      <c r="AA1348" s="50" t="s">
        <v>126</v>
      </c>
      <c r="AB1348" s="50">
        <v>3100203</v>
      </c>
      <c r="AH1348" s="66" t="str">
        <f t="shared" si="80"/>
        <v>MGAbaeté</v>
      </c>
      <c r="AI1348" s="50">
        <v>3100203</v>
      </c>
    </row>
    <row r="1349" spans="26:35">
      <c r="Z1349" s="50" t="s">
        <v>59</v>
      </c>
      <c r="AA1349" s="50" t="s">
        <v>152</v>
      </c>
      <c r="AB1349" s="50">
        <v>3100302</v>
      </c>
      <c r="AH1349" s="66" t="str">
        <f t="shared" si="80"/>
        <v>MGAbre Campo</v>
      </c>
      <c r="AI1349" s="50">
        <v>3100302</v>
      </c>
    </row>
    <row r="1350" spans="26:35">
      <c r="Z1350" s="50" t="s">
        <v>59</v>
      </c>
      <c r="AA1350" s="50" t="s">
        <v>177</v>
      </c>
      <c r="AB1350" s="50">
        <v>3100401</v>
      </c>
      <c r="AH1350" s="66" t="str">
        <f t="shared" si="80"/>
        <v>MGAcaiaca</v>
      </c>
      <c r="AI1350" s="50">
        <v>3100401</v>
      </c>
    </row>
    <row r="1351" spans="26:35">
      <c r="Z1351" s="50" t="s">
        <v>59</v>
      </c>
      <c r="AA1351" s="50" t="s">
        <v>203</v>
      </c>
      <c r="AB1351" s="50">
        <v>3100500</v>
      </c>
      <c r="AH1351" s="66" t="str">
        <f t="shared" si="80"/>
        <v>MGAçucena</v>
      </c>
      <c r="AI1351" s="50">
        <v>3100500</v>
      </c>
    </row>
    <row r="1352" spans="26:35">
      <c r="Z1352" s="50" t="s">
        <v>59</v>
      </c>
      <c r="AA1352" s="50" t="s">
        <v>124</v>
      </c>
      <c r="AB1352" s="50">
        <v>3100609</v>
      </c>
      <c r="AH1352" s="66" t="str">
        <f t="shared" si="80"/>
        <v>MGÁgua Boa</v>
      </c>
      <c r="AI1352" s="50">
        <v>3100609</v>
      </c>
    </row>
    <row r="1353" spans="26:35">
      <c r="Z1353" s="50" t="s">
        <v>59</v>
      </c>
      <c r="AA1353" s="50" t="s">
        <v>253</v>
      </c>
      <c r="AB1353" s="50">
        <v>3100708</v>
      </c>
      <c r="AH1353" s="66" t="str">
        <f t="shared" si="80"/>
        <v>MGÁgua Comprida</v>
      </c>
      <c r="AI1353" s="50">
        <v>3100708</v>
      </c>
    </row>
    <row r="1354" spans="26:35">
      <c r="Z1354" s="50" t="s">
        <v>59</v>
      </c>
      <c r="AA1354" s="50" t="s">
        <v>278</v>
      </c>
      <c r="AB1354" s="50">
        <v>3100807</v>
      </c>
      <c r="AH1354" s="66" t="str">
        <f t="shared" si="80"/>
        <v>MGAguanil</v>
      </c>
      <c r="AI1354" s="50">
        <v>3100807</v>
      </c>
    </row>
    <row r="1355" spans="26:35">
      <c r="Z1355" s="50" t="s">
        <v>59</v>
      </c>
      <c r="AA1355" s="50" t="s">
        <v>304</v>
      </c>
      <c r="AB1355" s="50">
        <v>3100906</v>
      </c>
      <c r="AH1355" s="66" t="str">
        <f t="shared" si="80"/>
        <v>MGÁguas Formosas</v>
      </c>
      <c r="AI1355" s="50">
        <v>3100906</v>
      </c>
    </row>
    <row r="1356" spans="26:35">
      <c r="Z1356" s="50" t="s">
        <v>59</v>
      </c>
      <c r="AA1356" s="50" t="s">
        <v>330</v>
      </c>
      <c r="AB1356" s="50">
        <v>3101003</v>
      </c>
      <c r="AH1356" s="66" t="str">
        <f t="shared" si="80"/>
        <v>MGÁguas Vermelhas</v>
      </c>
      <c r="AI1356" s="50">
        <v>3101003</v>
      </c>
    </row>
    <row r="1357" spans="26:35">
      <c r="Z1357" s="50" t="s">
        <v>59</v>
      </c>
      <c r="AA1357" s="50" t="s">
        <v>355</v>
      </c>
      <c r="AB1357" s="50">
        <v>3101102</v>
      </c>
      <c r="AH1357" s="66" t="str">
        <f t="shared" si="80"/>
        <v>MGAimorés</v>
      </c>
      <c r="AI1357" s="50">
        <v>3101102</v>
      </c>
    </row>
    <row r="1358" spans="26:35">
      <c r="Z1358" s="50" t="s">
        <v>59</v>
      </c>
      <c r="AA1358" s="50" t="s">
        <v>379</v>
      </c>
      <c r="AB1358" s="50">
        <v>3101201</v>
      </c>
      <c r="AH1358" s="66" t="str">
        <f t="shared" si="80"/>
        <v>MGAiuruoca</v>
      </c>
      <c r="AI1358" s="50">
        <v>3101201</v>
      </c>
    </row>
    <row r="1359" spans="26:35">
      <c r="Z1359" s="50" t="s">
        <v>59</v>
      </c>
      <c r="AA1359" s="50" t="s">
        <v>404</v>
      </c>
      <c r="AB1359" s="50">
        <v>3101300</v>
      </c>
      <c r="AH1359" s="66" t="str">
        <f t="shared" si="80"/>
        <v>MGAlagoa</v>
      </c>
      <c r="AI1359" s="50">
        <v>3101300</v>
      </c>
    </row>
    <row r="1360" spans="26:35">
      <c r="Z1360" s="50" t="s">
        <v>59</v>
      </c>
      <c r="AA1360" s="50" t="s">
        <v>429</v>
      </c>
      <c r="AB1360" s="50">
        <v>3101409</v>
      </c>
      <c r="AH1360" s="66" t="str">
        <f t="shared" si="80"/>
        <v>MGAlbertina</v>
      </c>
      <c r="AI1360" s="50">
        <v>3101409</v>
      </c>
    </row>
    <row r="1361" spans="26:35">
      <c r="Z1361" s="50" t="s">
        <v>59</v>
      </c>
      <c r="AA1361" s="50" t="s">
        <v>454</v>
      </c>
      <c r="AB1361" s="50">
        <v>3101508</v>
      </c>
      <c r="AH1361" s="66" t="str">
        <f t="shared" si="80"/>
        <v>MGAlém Paraíba</v>
      </c>
      <c r="AI1361" s="50">
        <v>3101508</v>
      </c>
    </row>
    <row r="1362" spans="26:35">
      <c r="Z1362" s="50" t="s">
        <v>59</v>
      </c>
      <c r="AA1362" s="50" t="s">
        <v>480</v>
      </c>
      <c r="AB1362" s="50">
        <v>3101607</v>
      </c>
      <c r="AH1362" s="66" t="str">
        <f t="shared" si="80"/>
        <v>MGAlfenas</v>
      </c>
      <c r="AI1362" s="50">
        <v>3101607</v>
      </c>
    </row>
    <row r="1363" spans="26:35">
      <c r="Z1363" s="50" t="s">
        <v>59</v>
      </c>
      <c r="AA1363" s="50" t="s">
        <v>504</v>
      </c>
      <c r="AB1363" s="50">
        <v>3101631</v>
      </c>
      <c r="AH1363" s="66" t="str">
        <f t="shared" si="80"/>
        <v>MGAlfredo Vasconcelos</v>
      </c>
      <c r="AI1363" s="50">
        <v>3101631</v>
      </c>
    </row>
    <row r="1364" spans="26:35">
      <c r="Z1364" s="50" t="s">
        <v>59</v>
      </c>
      <c r="AA1364" s="50" t="s">
        <v>527</v>
      </c>
      <c r="AB1364" s="50">
        <v>3101706</v>
      </c>
      <c r="AH1364" s="66" t="str">
        <f t="shared" si="80"/>
        <v>MGAlmenara</v>
      </c>
      <c r="AI1364" s="50">
        <v>3101706</v>
      </c>
    </row>
    <row r="1365" spans="26:35">
      <c r="Z1365" s="50" t="s">
        <v>59</v>
      </c>
      <c r="AA1365" s="50" t="s">
        <v>551</v>
      </c>
      <c r="AB1365" s="50">
        <v>3101805</v>
      </c>
      <c r="AH1365" s="66" t="str">
        <f t="shared" si="80"/>
        <v>MGAlpercata</v>
      </c>
      <c r="AI1365" s="50">
        <v>3101805</v>
      </c>
    </row>
    <row r="1366" spans="26:35">
      <c r="Z1366" s="50" t="s">
        <v>59</v>
      </c>
      <c r="AA1366" s="50" t="s">
        <v>573</v>
      </c>
      <c r="AB1366" s="50">
        <v>3101904</v>
      </c>
      <c r="AH1366" s="66" t="str">
        <f t="shared" si="80"/>
        <v>MGAlpinópolis</v>
      </c>
      <c r="AI1366" s="50">
        <v>3101904</v>
      </c>
    </row>
    <row r="1367" spans="26:35">
      <c r="Z1367" s="50" t="s">
        <v>59</v>
      </c>
      <c r="AA1367" s="50" t="s">
        <v>597</v>
      </c>
      <c r="AB1367" s="50">
        <v>3102001</v>
      </c>
      <c r="AH1367" s="66" t="str">
        <f t="shared" si="80"/>
        <v>MGAlterosa</v>
      </c>
      <c r="AI1367" s="50">
        <v>3102001</v>
      </c>
    </row>
    <row r="1368" spans="26:35">
      <c r="Z1368" s="50" t="s">
        <v>59</v>
      </c>
      <c r="AA1368" s="50" t="s">
        <v>620</v>
      </c>
      <c r="AB1368" s="50">
        <v>3102050</v>
      </c>
      <c r="AH1368" s="66" t="str">
        <f t="shared" si="80"/>
        <v>MGAlto Caparaó</v>
      </c>
      <c r="AI1368" s="50">
        <v>3102050</v>
      </c>
    </row>
    <row r="1369" spans="26:35">
      <c r="Z1369" s="50" t="s">
        <v>59</v>
      </c>
      <c r="AA1369" s="50" t="s">
        <v>641</v>
      </c>
      <c r="AB1369" s="50">
        <v>3153509</v>
      </c>
      <c r="AH1369" s="66" t="str">
        <f t="shared" si="80"/>
        <v>MGAlto Jequitibá</v>
      </c>
      <c r="AI1369" s="50">
        <v>3153509</v>
      </c>
    </row>
    <row r="1370" spans="26:35">
      <c r="Z1370" s="50" t="s">
        <v>59</v>
      </c>
      <c r="AA1370" s="50" t="s">
        <v>662</v>
      </c>
      <c r="AB1370" s="50">
        <v>3102100</v>
      </c>
      <c r="AH1370" s="66" t="str">
        <f t="shared" si="80"/>
        <v>MGAlto Rio Doce</v>
      </c>
      <c r="AI1370" s="50">
        <v>3102100</v>
      </c>
    </row>
    <row r="1371" spans="26:35">
      <c r="Z1371" s="50" t="s">
        <v>59</v>
      </c>
      <c r="AA1371" s="50" t="s">
        <v>683</v>
      </c>
      <c r="AB1371" s="50">
        <v>3102209</v>
      </c>
      <c r="AH1371" s="66" t="str">
        <f t="shared" si="80"/>
        <v>MGAlvarenga</v>
      </c>
      <c r="AI1371" s="50">
        <v>3102209</v>
      </c>
    </row>
    <row r="1372" spans="26:35">
      <c r="Z1372" s="50" t="s">
        <v>59</v>
      </c>
      <c r="AA1372" s="50" t="s">
        <v>703</v>
      </c>
      <c r="AB1372" s="50">
        <v>3102308</v>
      </c>
      <c r="AH1372" s="66" t="str">
        <f t="shared" si="80"/>
        <v>MGAlvinópolis</v>
      </c>
      <c r="AI1372" s="50">
        <v>3102308</v>
      </c>
    </row>
    <row r="1373" spans="26:35">
      <c r="Z1373" s="50" t="s">
        <v>59</v>
      </c>
      <c r="AA1373" s="50" t="s">
        <v>725</v>
      </c>
      <c r="AB1373" s="50">
        <v>3102407</v>
      </c>
      <c r="AH1373" s="66" t="str">
        <f t="shared" si="80"/>
        <v>MGAlvorada de Minas</v>
      </c>
      <c r="AI1373" s="50">
        <v>3102407</v>
      </c>
    </row>
    <row r="1374" spans="26:35">
      <c r="Z1374" s="50" t="s">
        <v>59</v>
      </c>
      <c r="AA1374" s="50" t="s">
        <v>747</v>
      </c>
      <c r="AB1374" s="50">
        <v>3102506</v>
      </c>
      <c r="AH1374" s="66" t="str">
        <f t="shared" si="80"/>
        <v>MGAmparo do Serra</v>
      </c>
      <c r="AI1374" s="50">
        <v>3102506</v>
      </c>
    </row>
    <row r="1375" spans="26:35">
      <c r="Z1375" s="50" t="s">
        <v>59</v>
      </c>
      <c r="AA1375" s="50" t="s">
        <v>768</v>
      </c>
      <c r="AB1375" s="50">
        <v>3102605</v>
      </c>
      <c r="AH1375" s="66" t="str">
        <f t="shared" si="80"/>
        <v>MGAndradas</v>
      </c>
      <c r="AI1375" s="50">
        <v>3102605</v>
      </c>
    </row>
    <row r="1376" spans="26:35">
      <c r="Z1376" s="50" t="s">
        <v>59</v>
      </c>
      <c r="AA1376" s="50" t="s">
        <v>791</v>
      </c>
      <c r="AB1376" s="50">
        <v>3102803</v>
      </c>
      <c r="AH1376" s="66" t="str">
        <f t="shared" si="80"/>
        <v>MGAndrelândia</v>
      </c>
      <c r="AI1376" s="50">
        <v>3102803</v>
      </c>
    </row>
    <row r="1377" spans="26:35">
      <c r="Z1377" s="50" t="s">
        <v>59</v>
      </c>
      <c r="AA1377" s="50" t="s">
        <v>812</v>
      </c>
      <c r="AB1377" s="50">
        <v>3102852</v>
      </c>
      <c r="AH1377" s="66" t="str">
        <f t="shared" si="80"/>
        <v>MGAngelândia</v>
      </c>
      <c r="AI1377" s="50">
        <v>3102852</v>
      </c>
    </row>
    <row r="1378" spans="26:35">
      <c r="Z1378" s="50" t="s">
        <v>59</v>
      </c>
      <c r="AA1378" s="50" t="s">
        <v>465</v>
      </c>
      <c r="AB1378" s="50">
        <v>3102902</v>
      </c>
      <c r="AH1378" s="66" t="str">
        <f t="shared" si="80"/>
        <v>MGAntônio Carlos</v>
      </c>
      <c r="AI1378" s="50">
        <v>3102902</v>
      </c>
    </row>
    <row r="1379" spans="26:35">
      <c r="Z1379" s="50" t="s">
        <v>59</v>
      </c>
      <c r="AA1379" s="50" t="s">
        <v>855</v>
      </c>
      <c r="AB1379" s="50">
        <v>3103009</v>
      </c>
      <c r="AH1379" s="66" t="str">
        <f t="shared" si="80"/>
        <v>MGAntônio Dias</v>
      </c>
      <c r="AI1379" s="50">
        <v>3103009</v>
      </c>
    </row>
    <row r="1380" spans="26:35">
      <c r="Z1380" s="50" t="s">
        <v>59</v>
      </c>
      <c r="AA1380" s="50" t="s">
        <v>876</v>
      </c>
      <c r="AB1380" s="50">
        <v>3103108</v>
      </c>
      <c r="AH1380" s="66" t="str">
        <f t="shared" si="80"/>
        <v>MGAntônio Prado de Minas</v>
      </c>
      <c r="AI1380" s="50">
        <v>3103108</v>
      </c>
    </row>
    <row r="1381" spans="26:35">
      <c r="Z1381" s="50" t="s">
        <v>59</v>
      </c>
      <c r="AA1381" s="50" t="s">
        <v>899</v>
      </c>
      <c r="AB1381" s="50">
        <v>3103207</v>
      </c>
      <c r="AH1381" s="66" t="str">
        <f t="shared" si="80"/>
        <v>MGAraçaí</v>
      </c>
      <c r="AI1381" s="50">
        <v>3103207</v>
      </c>
    </row>
    <row r="1382" spans="26:35">
      <c r="Z1382" s="50" t="s">
        <v>59</v>
      </c>
      <c r="AA1382" s="50" t="s">
        <v>922</v>
      </c>
      <c r="AB1382" s="50">
        <v>3103306</v>
      </c>
      <c r="AH1382" s="66" t="str">
        <f t="shared" si="80"/>
        <v>MGAracitaba</v>
      </c>
      <c r="AI1382" s="50">
        <v>3103306</v>
      </c>
    </row>
    <row r="1383" spans="26:35">
      <c r="Z1383" s="50" t="s">
        <v>59</v>
      </c>
      <c r="AA1383" s="50" t="s">
        <v>945</v>
      </c>
      <c r="AB1383" s="50">
        <v>3103405</v>
      </c>
      <c r="AH1383" s="66" t="str">
        <f t="shared" si="80"/>
        <v>MGAraçuaí</v>
      </c>
      <c r="AI1383" s="50">
        <v>3103405</v>
      </c>
    </row>
    <row r="1384" spans="26:35">
      <c r="Z1384" s="50" t="s">
        <v>59</v>
      </c>
      <c r="AA1384" s="50" t="s">
        <v>967</v>
      </c>
      <c r="AB1384" s="50">
        <v>3103504</v>
      </c>
      <c r="AH1384" s="66" t="str">
        <f t="shared" si="80"/>
        <v>MGAraguari</v>
      </c>
      <c r="AI1384" s="50">
        <v>3103504</v>
      </c>
    </row>
    <row r="1385" spans="26:35">
      <c r="Z1385" s="50" t="s">
        <v>59</v>
      </c>
      <c r="AA1385" s="50" t="s">
        <v>989</v>
      </c>
      <c r="AB1385" s="50">
        <v>3103603</v>
      </c>
      <c r="AH1385" s="66" t="str">
        <f t="shared" si="80"/>
        <v>MGArantina</v>
      </c>
      <c r="AI1385" s="50">
        <v>3103603</v>
      </c>
    </row>
    <row r="1386" spans="26:35">
      <c r="Z1386" s="50" t="s">
        <v>59</v>
      </c>
      <c r="AA1386" s="50" t="s">
        <v>1012</v>
      </c>
      <c r="AB1386" s="50">
        <v>3103702</v>
      </c>
      <c r="AH1386" s="66" t="str">
        <f t="shared" si="80"/>
        <v>MGAraponga</v>
      </c>
      <c r="AI1386" s="50">
        <v>3103702</v>
      </c>
    </row>
    <row r="1387" spans="26:35">
      <c r="Z1387" s="50" t="s">
        <v>59</v>
      </c>
      <c r="AA1387" s="50" t="s">
        <v>1034</v>
      </c>
      <c r="AB1387" s="50">
        <v>3103751</v>
      </c>
      <c r="AH1387" s="66" t="str">
        <f t="shared" si="80"/>
        <v>MGAraporã</v>
      </c>
      <c r="AI1387" s="50">
        <v>3103751</v>
      </c>
    </row>
    <row r="1388" spans="26:35">
      <c r="Z1388" s="50" t="s">
        <v>59</v>
      </c>
      <c r="AA1388" s="50" t="s">
        <v>1056</v>
      </c>
      <c r="AB1388" s="50">
        <v>3103801</v>
      </c>
      <c r="AH1388" s="66" t="str">
        <f t="shared" si="80"/>
        <v>MGArapuá</v>
      </c>
      <c r="AI1388" s="50">
        <v>3103801</v>
      </c>
    </row>
    <row r="1389" spans="26:35">
      <c r="Z1389" s="50" t="s">
        <v>59</v>
      </c>
      <c r="AA1389" s="50" t="s">
        <v>1078</v>
      </c>
      <c r="AB1389" s="50">
        <v>3103900</v>
      </c>
      <c r="AH1389" s="66" t="str">
        <f t="shared" si="80"/>
        <v>MGAraújos</v>
      </c>
      <c r="AI1389" s="50">
        <v>3103900</v>
      </c>
    </row>
    <row r="1390" spans="26:35">
      <c r="Z1390" s="50" t="s">
        <v>59</v>
      </c>
      <c r="AA1390" s="50" t="s">
        <v>1100</v>
      </c>
      <c r="AB1390" s="50">
        <v>3104007</v>
      </c>
      <c r="AH1390" s="66" t="str">
        <f t="shared" si="80"/>
        <v>MGAraxá</v>
      </c>
      <c r="AI1390" s="50">
        <v>3104007</v>
      </c>
    </row>
    <row r="1391" spans="26:35">
      <c r="Z1391" s="50" t="s">
        <v>59</v>
      </c>
      <c r="AA1391" s="50" t="s">
        <v>1123</v>
      </c>
      <c r="AB1391" s="50">
        <v>3104106</v>
      </c>
      <c r="AH1391" s="66" t="str">
        <f t="shared" si="80"/>
        <v>MGArceburgo</v>
      </c>
      <c r="AI1391" s="50">
        <v>3104106</v>
      </c>
    </row>
    <row r="1392" spans="26:35">
      <c r="Z1392" s="50" t="s">
        <v>59</v>
      </c>
      <c r="AA1392" s="50" t="s">
        <v>1146</v>
      </c>
      <c r="AB1392" s="50">
        <v>3104205</v>
      </c>
      <c r="AH1392" s="66" t="str">
        <f t="shared" si="80"/>
        <v>MGArcos</v>
      </c>
      <c r="AI1392" s="50">
        <v>3104205</v>
      </c>
    </row>
    <row r="1393" spans="26:35">
      <c r="Z1393" s="50" t="s">
        <v>59</v>
      </c>
      <c r="AA1393" s="50" t="s">
        <v>1169</v>
      </c>
      <c r="AB1393" s="50">
        <v>3104304</v>
      </c>
      <c r="AH1393" s="66" t="str">
        <f t="shared" si="80"/>
        <v>MGAreado</v>
      </c>
      <c r="AI1393" s="50">
        <v>3104304</v>
      </c>
    </row>
    <row r="1394" spans="26:35">
      <c r="Z1394" s="50" t="s">
        <v>59</v>
      </c>
      <c r="AA1394" s="50" t="s">
        <v>1192</v>
      </c>
      <c r="AB1394" s="50">
        <v>3104403</v>
      </c>
      <c r="AH1394" s="66" t="str">
        <f t="shared" si="80"/>
        <v>MGArgirita</v>
      </c>
      <c r="AI1394" s="50">
        <v>3104403</v>
      </c>
    </row>
    <row r="1395" spans="26:35">
      <c r="Z1395" s="50" t="s">
        <v>59</v>
      </c>
      <c r="AA1395" s="50" t="s">
        <v>1214</v>
      </c>
      <c r="AB1395" s="50">
        <v>3104452</v>
      </c>
      <c r="AH1395" s="66" t="str">
        <f t="shared" si="80"/>
        <v>MGAricanduva</v>
      </c>
      <c r="AI1395" s="50">
        <v>3104452</v>
      </c>
    </row>
    <row r="1396" spans="26:35">
      <c r="Z1396" s="50" t="s">
        <v>59</v>
      </c>
      <c r="AA1396" s="50" t="s">
        <v>1235</v>
      </c>
      <c r="AB1396" s="50">
        <v>3104502</v>
      </c>
      <c r="AH1396" s="66" t="str">
        <f t="shared" si="80"/>
        <v>MGArinos</v>
      </c>
      <c r="AI1396" s="50">
        <v>3104502</v>
      </c>
    </row>
    <row r="1397" spans="26:35">
      <c r="Z1397" s="50" t="s">
        <v>59</v>
      </c>
      <c r="AA1397" s="50" t="s">
        <v>1258</v>
      </c>
      <c r="AB1397" s="50">
        <v>3104601</v>
      </c>
      <c r="AH1397" s="66" t="str">
        <f t="shared" si="80"/>
        <v>MGAstolfo Dutra</v>
      </c>
      <c r="AI1397" s="50">
        <v>3104601</v>
      </c>
    </row>
    <row r="1398" spans="26:35">
      <c r="Z1398" s="50" t="s">
        <v>59</v>
      </c>
      <c r="AA1398" s="50" t="s">
        <v>1281</v>
      </c>
      <c r="AB1398" s="50">
        <v>3104700</v>
      </c>
      <c r="AH1398" s="66" t="str">
        <f t="shared" si="80"/>
        <v>MGAtaléia</v>
      </c>
      <c r="AI1398" s="50">
        <v>3104700</v>
      </c>
    </row>
    <row r="1399" spans="26:35">
      <c r="Z1399" s="50" t="s">
        <v>59</v>
      </c>
      <c r="AA1399" s="50" t="s">
        <v>1302</v>
      </c>
      <c r="AB1399" s="50">
        <v>3104809</v>
      </c>
      <c r="AH1399" s="66" t="str">
        <f t="shared" si="80"/>
        <v>MGAugusto de Lima</v>
      </c>
      <c r="AI1399" s="50">
        <v>3104809</v>
      </c>
    </row>
    <row r="1400" spans="26:35">
      <c r="Z1400" s="50" t="s">
        <v>59</v>
      </c>
      <c r="AA1400" s="50" t="s">
        <v>1324</v>
      </c>
      <c r="AB1400" s="50">
        <v>3104908</v>
      </c>
      <c r="AH1400" s="66" t="str">
        <f t="shared" si="80"/>
        <v>MGBaependi</v>
      </c>
      <c r="AI1400" s="50">
        <v>3104908</v>
      </c>
    </row>
    <row r="1401" spans="26:35">
      <c r="Z1401" s="50" t="s">
        <v>59</v>
      </c>
      <c r="AA1401" s="50" t="s">
        <v>1346</v>
      </c>
      <c r="AB1401" s="50">
        <v>3105004</v>
      </c>
      <c r="AH1401" s="66" t="str">
        <f t="shared" si="80"/>
        <v>MGBaldim</v>
      </c>
      <c r="AI1401" s="50">
        <v>3105004</v>
      </c>
    </row>
    <row r="1402" spans="26:35">
      <c r="Z1402" s="50" t="s">
        <v>59</v>
      </c>
      <c r="AA1402" s="50" t="s">
        <v>1367</v>
      </c>
      <c r="AB1402" s="50">
        <v>3105103</v>
      </c>
      <c r="AH1402" s="66" t="str">
        <f t="shared" si="80"/>
        <v>MGBambuí</v>
      </c>
      <c r="AI1402" s="50">
        <v>3105103</v>
      </c>
    </row>
    <row r="1403" spans="26:35">
      <c r="Z1403" s="50" t="s">
        <v>59</v>
      </c>
      <c r="AA1403" s="50" t="s">
        <v>1389</v>
      </c>
      <c r="AB1403" s="50">
        <v>3105202</v>
      </c>
      <c r="AH1403" s="66" t="str">
        <f t="shared" si="80"/>
        <v>MGBandeira</v>
      </c>
      <c r="AI1403" s="50">
        <v>3105202</v>
      </c>
    </row>
    <row r="1404" spans="26:35">
      <c r="Z1404" s="50" t="s">
        <v>59</v>
      </c>
      <c r="AA1404" s="50" t="s">
        <v>1411</v>
      </c>
      <c r="AB1404" s="50">
        <v>3105301</v>
      </c>
      <c r="AH1404" s="66" t="str">
        <f t="shared" si="80"/>
        <v>MGBandeira do Sul</v>
      </c>
      <c r="AI1404" s="50">
        <v>3105301</v>
      </c>
    </row>
    <row r="1405" spans="26:35">
      <c r="Z1405" s="50" t="s">
        <v>59</v>
      </c>
      <c r="AA1405" s="50" t="s">
        <v>1433</v>
      </c>
      <c r="AB1405" s="50">
        <v>3105400</v>
      </c>
      <c r="AH1405" s="66" t="str">
        <f t="shared" si="80"/>
        <v>MGBarão de Cocais</v>
      </c>
      <c r="AI1405" s="50">
        <v>3105400</v>
      </c>
    </row>
    <row r="1406" spans="26:35">
      <c r="Z1406" s="50" t="s">
        <v>59</v>
      </c>
      <c r="AA1406" s="50" t="s">
        <v>1454</v>
      </c>
      <c r="AB1406" s="50">
        <v>3105509</v>
      </c>
      <c r="AH1406" s="66" t="str">
        <f t="shared" si="80"/>
        <v>MGBarão de Monte Alto</v>
      </c>
      <c r="AI1406" s="50">
        <v>3105509</v>
      </c>
    </row>
    <row r="1407" spans="26:35">
      <c r="Z1407" s="50" t="s">
        <v>59</v>
      </c>
      <c r="AA1407" s="50" t="s">
        <v>1474</v>
      </c>
      <c r="AB1407" s="50">
        <v>3105608</v>
      </c>
      <c r="AH1407" s="66" t="str">
        <f t="shared" si="80"/>
        <v>MGBarbacena</v>
      </c>
      <c r="AI1407" s="50">
        <v>3105608</v>
      </c>
    </row>
    <row r="1408" spans="26:35">
      <c r="Z1408" s="50" t="s">
        <v>59</v>
      </c>
      <c r="AA1408" s="50" t="s">
        <v>1496</v>
      </c>
      <c r="AB1408" s="50">
        <v>3105707</v>
      </c>
      <c r="AH1408" s="66" t="str">
        <f t="shared" si="80"/>
        <v>MGBarra Longa</v>
      </c>
      <c r="AI1408" s="50">
        <v>3105707</v>
      </c>
    </row>
    <row r="1409" spans="26:35">
      <c r="Z1409" s="50" t="s">
        <v>59</v>
      </c>
      <c r="AA1409" s="50" t="s">
        <v>1516</v>
      </c>
      <c r="AB1409" s="50">
        <v>3105905</v>
      </c>
      <c r="AH1409" s="66" t="str">
        <f t="shared" si="80"/>
        <v>MGBarroso</v>
      </c>
      <c r="AI1409" s="50">
        <v>3105905</v>
      </c>
    </row>
    <row r="1410" spans="26:35">
      <c r="Z1410" s="50" t="s">
        <v>59</v>
      </c>
      <c r="AA1410" s="50" t="s">
        <v>1537</v>
      </c>
      <c r="AB1410" s="50">
        <v>3106002</v>
      </c>
      <c r="AH1410" s="66" t="str">
        <f t="shared" si="80"/>
        <v>MGBela Vista de Minas</v>
      </c>
      <c r="AI1410" s="50">
        <v>3106002</v>
      </c>
    </row>
    <row r="1411" spans="26:35">
      <c r="Z1411" s="50" t="s">
        <v>59</v>
      </c>
      <c r="AA1411" s="50" t="s">
        <v>1558</v>
      </c>
      <c r="AB1411" s="50">
        <v>3106101</v>
      </c>
      <c r="AH1411" s="66" t="str">
        <f t="shared" ref="AH1411:AH1474" si="81">CONCATENATE(Z1411,AA1411)</f>
        <v>MGBelmiro Braga</v>
      </c>
      <c r="AI1411" s="50">
        <v>3106101</v>
      </c>
    </row>
    <row r="1412" spans="26:35">
      <c r="Z1412" s="50" t="s">
        <v>59</v>
      </c>
      <c r="AA1412" s="50" t="s">
        <v>1577</v>
      </c>
      <c r="AB1412" s="50">
        <v>3106200</v>
      </c>
      <c r="AH1412" s="66" t="str">
        <f t="shared" si="81"/>
        <v>MGBelo Horizonte</v>
      </c>
      <c r="AI1412" s="50">
        <v>3106200</v>
      </c>
    </row>
    <row r="1413" spans="26:35">
      <c r="Z1413" s="50" t="s">
        <v>59</v>
      </c>
      <c r="AA1413" s="50" t="s">
        <v>1597</v>
      </c>
      <c r="AB1413" s="50">
        <v>3106309</v>
      </c>
      <c r="AH1413" s="66" t="str">
        <f t="shared" si="81"/>
        <v>MGBelo Oriente</v>
      </c>
      <c r="AI1413" s="50">
        <v>3106309</v>
      </c>
    </row>
    <row r="1414" spans="26:35">
      <c r="Z1414" s="50" t="s">
        <v>59</v>
      </c>
      <c r="AA1414" s="50" t="s">
        <v>1617</v>
      </c>
      <c r="AB1414" s="50">
        <v>3106408</v>
      </c>
      <c r="AH1414" s="66" t="str">
        <f t="shared" si="81"/>
        <v>MGBelo Vale</v>
      </c>
      <c r="AI1414" s="50">
        <v>3106408</v>
      </c>
    </row>
    <row r="1415" spans="26:35">
      <c r="Z1415" s="50" t="s">
        <v>59</v>
      </c>
      <c r="AA1415" s="50" t="s">
        <v>1638</v>
      </c>
      <c r="AB1415" s="50">
        <v>3106507</v>
      </c>
      <c r="AH1415" s="66" t="str">
        <f t="shared" si="81"/>
        <v>MGBerilo</v>
      </c>
      <c r="AI1415" s="50">
        <v>3106507</v>
      </c>
    </row>
    <row r="1416" spans="26:35">
      <c r="Z1416" s="50" t="s">
        <v>59</v>
      </c>
      <c r="AA1416" s="50" t="s">
        <v>1659</v>
      </c>
      <c r="AB1416" s="50">
        <v>3106655</v>
      </c>
      <c r="AH1416" s="66" t="str">
        <f t="shared" si="81"/>
        <v>MGBerizal</v>
      </c>
      <c r="AI1416" s="50">
        <v>3106655</v>
      </c>
    </row>
    <row r="1417" spans="26:35">
      <c r="Z1417" s="50" t="s">
        <v>59</v>
      </c>
      <c r="AA1417" s="50" t="s">
        <v>1679</v>
      </c>
      <c r="AB1417" s="50">
        <v>3106606</v>
      </c>
      <c r="AH1417" s="66" t="str">
        <f t="shared" si="81"/>
        <v>MGBertópolis</v>
      </c>
      <c r="AI1417" s="50">
        <v>3106606</v>
      </c>
    </row>
    <row r="1418" spans="26:35">
      <c r="Z1418" s="50" t="s">
        <v>59</v>
      </c>
      <c r="AA1418" s="50" t="s">
        <v>1700</v>
      </c>
      <c r="AB1418" s="50">
        <v>3106705</v>
      </c>
      <c r="AH1418" s="66" t="str">
        <f t="shared" si="81"/>
        <v>MGBetim</v>
      </c>
      <c r="AI1418" s="50">
        <v>3106705</v>
      </c>
    </row>
    <row r="1419" spans="26:35">
      <c r="Z1419" s="50" t="s">
        <v>59</v>
      </c>
      <c r="AA1419" s="50" t="s">
        <v>1720</v>
      </c>
      <c r="AB1419" s="50">
        <v>3106804</v>
      </c>
      <c r="AH1419" s="66" t="str">
        <f t="shared" si="81"/>
        <v>MGBias Fortes</v>
      </c>
      <c r="AI1419" s="50">
        <v>3106804</v>
      </c>
    </row>
    <row r="1420" spans="26:35">
      <c r="Z1420" s="50" t="s">
        <v>59</v>
      </c>
      <c r="AA1420" s="50" t="s">
        <v>1741</v>
      </c>
      <c r="AB1420" s="50">
        <v>3106903</v>
      </c>
      <c r="AH1420" s="66" t="str">
        <f t="shared" si="81"/>
        <v>MGBicas</v>
      </c>
      <c r="AI1420" s="50">
        <v>3106903</v>
      </c>
    </row>
    <row r="1421" spans="26:35">
      <c r="Z1421" s="50" t="s">
        <v>59</v>
      </c>
      <c r="AA1421" s="50" t="s">
        <v>1761</v>
      </c>
      <c r="AB1421" s="50">
        <v>3107000</v>
      </c>
      <c r="AH1421" s="66" t="str">
        <f t="shared" si="81"/>
        <v>MGBiquinhas</v>
      </c>
      <c r="AI1421" s="50">
        <v>3107000</v>
      </c>
    </row>
    <row r="1422" spans="26:35">
      <c r="Z1422" s="50" t="s">
        <v>59</v>
      </c>
      <c r="AA1422" s="50" t="s">
        <v>399</v>
      </c>
      <c r="AB1422" s="50">
        <v>3107109</v>
      </c>
      <c r="AH1422" s="66" t="str">
        <f t="shared" si="81"/>
        <v>MGBoa Esperança</v>
      </c>
      <c r="AI1422" s="50">
        <v>3107109</v>
      </c>
    </row>
    <row r="1423" spans="26:35">
      <c r="Z1423" s="50" t="s">
        <v>59</v>
      </c>
      <c r="AA1423" s="50" t="s">
        <v>1801</v>
      </c>
      <c r="AB1423" s="50">
        <v>3107208</v>
      </c>
      <c r="AH1423" s="66" t="str">
        <f t="shared" si="81"/>
        <v>MGBocaina de Minas</v>
      </c>
      <c r="AI1423" s="50">
        <v>3107208</v>
      </c>
    </row>
    <row r="1424" spans="26:35">
      <c r="Z1424" s="50" t="s">
        <v>59</v>
      </c>
      <c r="AA1424" s="50" t="s">
        <v>1819</v>
      </c>
      <c r="AB1424" s="50">
        <v>3107307</v>
      </c>
      <c r="AH1424" s="66" t="str">
        <f t="shared" si="81"/>
        <v>MGBocaiúva</v>
      </c>
      <c r="AI1424" s="50">
        <v>3107307</v>
      </c>
    </row>
    <row r="1425" spans="26:35">
      <c r="Z1425" s="50" t="s">
        <v>59</v>
      </c>
      <c r="AA1425" s="50" t="s">
        <v>1838</v>
      </c>
      <c r="AB1425" s="50">
        <v>3107406</v>
      </c>
      <c r="AH1425" s="66" t="str">
        <f t="shared" si="81"/>
        <v>MGBom Despacho</v>
      </c>
      <c r="AI1425" s="50">
        <v>3107406</v>
      </c>
    </row>
    <row r="1426" spans="26:35">
      <c r="Z1426" s="50" t="s">
        <v>59</v>
      </c>
      <c r="AA1426" s="50" t="s">
        <v>1855</v>
      </c>
      <c r="AB1426" s="50">
        <v>3107505</v>
      </c>
      <c r="AH1426" s="66" t="str">
        <f t="shared" si="81"/>
        <v>MGBom Jardim de Minas</v>
      </c>
      <c r="AI1426" s="50">
        <v>3107505</v>
      </c>
    </row>
    <row r="1427" spans="26:35">
      <c r="Z1427" s="50" t="s">
        <v>59</v>
      </c>
      <c r="AA1427" s="50" t="s">
        <v>1873</v>
      </c>
      <c r="AB1427" s="50">
        <v>3107604</v>
      </c>
      <c r="AH1427" s="66" t="str">
        <f t="shared" si="81"/>
        <v>MGBom Jesus da Penha</v>
      </c>
      <c r="AI1427" s="50">
        <v>3107604</v>
      </c>
    </row>
    <row r="1428" spans="26:35">
      <c r="Z1428" s="50" t="s">
        <v>59</v>
      </c>
      <c r="AA1428" s="50" t="s">
        <v>1889</v>
      </c>
      <c r="AB1428" s="50">
        <v>3107703</v>
      </c>
      <c r="AH1428" s="66" t="str">
        <f t="shared" si="81"/>
        <v>MGBom Jesus do Amparo</v>
      </c>
      <c r="AI1428" s="50">
        <v>3107703</v>
      </c>
    </row>
    <row r="1429" spans="26:35">
      <c r="Z1429" s="50" t="s">
        <v>59</v>
      </c>
      <c r="AA1429" s="50" t="s">
        <v>1906</v>
      </c>
      <c r="AB1429" s="50">
        <v>3107802</v>
      </c>
      <c r="AH1429" s="66" t="str">
        <f t="shared" si="81"/>
        <v>MGBom Jesus do Galho</v>
      </c>
      <c r="AI1429" s="50">
        <v>3107802</v>
      </c>
    </row>
    <row r="1430" spans="26:35">
      <c r="Z1430" s="50" t="s">
        <v>59</v>
      </c>
      <c r="AA1430" s="50" t="s">
        <v>1924</v>
      </c>
      <c r="AB1430" s="50">
        <v>3107901</v>
      </c>
      <c r="AH1430" s="66" t="str">
        <f t="shared" si="81"/>
        <v>MGBom Repouso</v>
      </c>
      <c r="AI1430" s="50">
        <v>3107901</v>
      </c>
    </row>
    <row r="1431" spans="26:35">
      <c r="Z1431" s="50" t="s">
        <v>59</v>
      </c>
      <c r="AA1431" s="50" t="s">
        <v>834</v>
      </c>
      <c r="AB1431" s="50">
        <v>3108008</v>
      </c>
      <c r="AH1431" s="66" t="str">
        <f t="shared" si="81"/>
        <v>MGBom Sucesso</v>
      </c>
      <c r="AI1431" s="50">
        <v>3108008</v>
      </c>
    </row>
    <row r="1432" spans="26:35">
      <c r="Z1432" s="50" t="s">
        <v>59</v>
      </c>
      <c r="AA1432" s="50" t="s">
        <v>187</v>
      </c>
      <c r="AB1432" s="50">
        <v>3108107</v>
      </c>
      <c r="AH1432" s="66" t="str">
        <f t="shared" si="81"/>
        <v>MGBonfim</v>
      </c>
      <c r="AI1432" s="50">
        <v>3108107</v>
      </c>
    </row>
    <row r="1433" spans="26:35">
      <c r="Z1433" s="50" t="s">
        <v>59</v>
      </c>
      <c r="AA1433" s="50" t="s">
        <v>1974</v>
      </c>
      <c r="AB1433" s="50">
        <v>3108206</v>
      </c>
      <c r="AH1433" s="66" t="str">
        <f t="shared" si="81"/>
        <v>MGBonfinópolis de Minas</v>
      </c>
      <c r="AI1433" s="50">
        <v>3108206</v>
      </c>
    </row>
    <row r="1434" spans="26:35">
      <c r="Z1434" s="50" t="s">
        <v>59</v>
      </c>
      <c r="AA1434" s="50" t="s">
        <v>1992</v>
      </c>
      <c r="AB1434" s="50">
        <v>3108255</v>
      </c>
      <c r="AH1434" s="66" t="str">
        <f t="shared" si="81"/>
        <v>MGBonito de Minas</v>
      </c>
      <c r="AI1434" s="50">
        <v>3108255</v>
      </c>
    </row>
    <row r="1435" spans="26:35">
      <c r="Z1435" s="50" t="s">
        <v>59</v>
      </c>
      <c r="AA1435" s="50" t="s">
        <v>2009</v>
      </c>
      <c r="AB1435" s="50">
        <v>3108305</v>
      </c>
      <c r="AH1435" s="66" t="str">
        <f t="shared" si="81"/>
        <v>MGBorda da Mata</v>
      </c>
      <c r="AI1435" s="50">
        <v>3108305</v>
      </c>
    </row>
    <row r="1436" spans="26:35">
      <c r="Z1436" s="50" t="s">
        <v>59</v>
      </c>
      <c r="AA1436" s="50" t="s">
        <v>2027</v>
      </c>
      <c r="AB1436" s="50">
        <v>3108404</v>
      </c>
      <c r="AH1436" s="66" t="str">
        <f t="shared" si="81"/>
        <v>MGBotelhos</v>
      </c>
      <c r="AI1436" s="50">
        <v>3108404</v>
      </c>
    </row>
    <row r="1437" spans="26:35">
      <c r="Z1437" s="50" t="s">
        <v>59</v>
      </c>
      <c r="AA1437" s="50" t="s">
        <v>2045</v>
      </c>
      <c r="AB1437" s="50">
        <v>3108503</v>
      </c>
      <c r="AH1437" s="66" t="str">
        <f t="shared" si="81"/>
        <v>MGBotumirim</v>
      </c>
      <c r="AI1437" s="50">
        <v>3108503</v>
      </c>
    </row>
    <row r="1438" spans="26:35">
      <c r="Z1438" s="50" t="s">
        <v>59</v>
      </c>
      <c r="AA1438" s="50" t="s">
        <v>2063</v>
      </c>
      <c r="AB1438" s="50">
        <v>3108701</v>
      </c>
      <c r="AH1438" s="66" t="str">
        <f t="shared" si="81"/>
        <v>MGBrás Pires</v>
      </c>
      <c r="AI1438" s="50">
        <v>3108701</v>
      </c>
    </row>
    <row r="1439" spans="26:35">
      <c r="Z1439" s="50" t="s">
        <v>59</v>
      </c>
      <c r="AA1439" s="50" t="s">
        <v>2080</v>
      </c>
      <c r="AB1439" s="50">
        <v>3108552</v>
      </c>
      <c r="AH1439" s="66" t="str">
        <f t="shared" si="81"/>
        <v>MGBrasilândia de Minas</v>
      </c>
      <c r="AI1439" s="50">
        <v>3108552</v>
      </c>
    </row>
    <row r="1440" spans="26:35">
      <c r="Z1440" s="50" t="s">
        <v>59</v>
      </c>
      <c r="AA1440" s="50" t="s">
        <v>2095</v>
      </c>
      <c r="AB1440" s="50">
        <v>3108602</v>
      </c>
      <c r="AH1440" s="66" t="str">
        <f t="shared" si="81"/>
        <v>MGBrasília de Minas</v>
      </c>
      <c r="AI1440" s="50">
        <v>3108602</v>
      </c>
    </row>
    <row r="1441" spans="26:35">
      <c r="Z1441" s="50" t="s">
        <v>59</v>
      </c>
      <c r="AA1441" s="50" t="s">
        <v>2112</v>
      </c>
      <c r="AB1441" s="50">
        <v>3108800</v>
      </c>
      <c r="AH1441" s="66" t="str">
        <f t="shared" si="81"/>
        <v>MGBraúnas</v>
      </c>
      <c r="AI1441" s="50">
        <v>3108800</v>
      </c>
    </row>
    <row r="1442" spans="26:35">
      <c r="Z1442" s="50" t="s">
        <v>59</v>
      </c>
      <c r="AA1442" s="50" t="s">
        <v>5566</v>
      </c>
      <c r="AB1442" s="50">
        <v>3108909</v>
      </c>
      <c r="AH1442" s="66" t="str">
        <f t="shared" si="81"/>
        <v>MGBrasópolis</v>
      </c>
      <c r="AI1442" s="50">
        <v>3108909</v>
      </c>
    </row>
    <row r="1443" spans="26:35">
      <c r="Z1443" s="50" t="s">
        <v>59</v>
      </c>
      <c r="AA1443" s="50" t="s">
        <v>2144</v>
      </c>
      <c r="AB1443" s="50">
        <v>3109006</v>
      </c>
      <c r="AH1443" s="66" t="str">
        <f t="shared" si="81"/>
        <v>MGBrumadinho</v>
      </c>
      <c r="AI1443" s="50">
        <v>3109006</v>
      </c>
    </row>
    <row r="1444" spans="26:35">
      <c r="Z1444" s="50" t="s">
        <v>59</v>
      </c>
      <c r="AA1444" s="50" t="s">
        <v>2160</v>
      </c>
      <c r="AB1444" s="50">
        <v>3109105</v>
      </c>
      <c r="AH1444" s="66" t="str">
        <f t="shared" si="81"/>
        <v>MGBueno Brandão</v>
      </c>
      <c r="AI1444" s="50">
        <v>3109105</v>
      </c>
    </row>
    <row r="1445" spans="26:35">
      <c r="Z1445" s="50" t="s">
        <v>59</v>
      </c>
      <c r="AA1445" s="50" t="s">
        <v>2177</v>
      </c>
      <c r="AB1445" s="50">
        <v>3109204</v>
      </c>
      <c r="AH1445" s="66" t="str">
        <f t="shared" si="81"/>
        <v>MGBuenópolis</v>
      </c>
      <c r="AI1445" s="50">
        <v>3109204</v>
      </c>
    </row>
    <row r="1446" spans="26:35">
      <c r="Z1446" s="50" t="s">
        <v>59</v>
      </c>
      <c r="AA1446" s="50" t="s">
        <v>2194</v>
      </c>
      <c r="AB1446" s="50">
        <v>3109253</v>
      </c>
      <c r="AH1446" s="66" t="str">
        <f t="shared" si="81"/>
        <v>MGBugre</v>
      </c>
      <c r="AI1446" s="50">
        <v>3109253</v>
      </c>
    </row>
    <row r="1447" spans="26:35">
      <c r="Z1447" s="50" t="s">
        <v>59</v>
      </c>
      <c r="AA1447" s="50" t="s">
        <v>236</v>
      </c>
      <c r="AB1447" s="50">
        <v>3109303</v>
      </c>
      <c r="AH1447" s="66" t="str">
        <f t="shared" si="81"/>
        <v>MGBuritis</v>
      </c>
      <c r="AI1447" s="50">
        <v>3109303</v>
      </c>
    </row>
    <row r="1448" spans="26:35">
      <c r="Z1448" s="50" t="s">
        <v>59</v>
      </c>
      <c r="AA1448" s="50" t="s">
        <v>2225</v>
      </c>
      <c r="AB1448" s="50">
        <v>3109402</v>
      </c>
      <c r="AH1448" s="66" t="str">
        <f t="shared" si="81"/>
        <v>MGBuritizeiro</v>
      </c>
      <c r="AI1448" s="50">
        <v>3109402</v>
      </c>
    </row>
    <row r="1449" spans="26:35">
      <c r="Z1449" s="50" t="s">
        <v>59</v>
      </c>
      <c r="AA1449" s="50" t="s">
        <v>2241</v>
      </c>
      <c r="AB1449" s="50">
        <v>3109451</v>
      </c>
      <c r="AH1449" s="66" t="str">
        <f t="shared" si="81"/>
        <v>MGCabeceira Grande</v>
      </c>
      <c r="AI1449" s="50">
        <v>3109451</v>
      </c>
    </row>
    <row r="1450" spans="26:35">
      <c r="Z1450" s="50" t="s">
        <v>59</v>
      </c>
      <c r="AA1450" s="50" t="s">
        <v>2255</v>
      </c>
      <c r="AB1450" s="50">
        <v>3109501</v>
      </c>
      <c r="AH1450" s="66" t="str">
        <f t="shared" si="81"/>
        <v>MGCabo Verde</v>
      </c>
      <c r="AI1450" s="50">
        <v>3109501</v>
      </c>
    </row>
    <row r="1451" spans="26:35">
      <c r="Z1451" s="50" t="s">
        <v>59</v>
      </c>
      <c r="AA1451" s="50" t="s">
        <v>2270</v>
      </c>
      <c r="AB1451" s="50">
        <v>3109600</v>
      </c>
      <c r="AH1451" s="66" t="str">
        <f t="shared" si="81"/>
        <v>MGCachoeira da Prata</v>
      </c>
      <c r="AI1451" s="50">
        <v>3109600</v>
      </c>
    </row>
    <row r="1452" spans="26:35">
      <c r="Z1452" s="50" t="s">
        <v>59</v>
      </c>
      <c r="AA1452" s="50" t="s">
        <v>2286</v>
      </c>
      <c r="AB1452" s="50">
        <v>3109709</v>
      </c>
      <c r="AH1452" s="66" t="str">
        <f t="shared" si="81"/>
        <v>MGCachoeira de Minas</v>
      </c>
      <c r="AI1452" s="50">
        <v>3109709</v>
      </c>
    </row>
    <row r="1453" spans="26:35">
      <c r="Z1453" s="50" t="s">
        <v>59</v>
      </c>
      <c r="AA1453" s="50" t="s">
        <v>2302</v>
      </c>
      <c r="AB1453" s="50">
        <v>3102704</v>
      </c>
      <c r="AH1453" s="66" t="str">
        <f t="shared" si="81"/>
        <v>MGCachoeira de Pajeú</v>
      </c>
      <c r="AI1453" s="50">
        <v>3102704</v>
      </c>
    </row>
    <row r="1454" spans="26:35">
      <c r="Z1454" s="50" t="s">
        <v>59</v>
      </c>
      <c r="AA1454" s="50" t="s">
        <v>1119</v>
      </c>
      <c r="AB1454" s="50">
        <v>3109808</v>
      </c>
      <c r="AH1454" s="66" t="str">
        <f t="shared" si="81"/>
        <v>MGCachoeira Dourada</v>
      </c>
      <c r="AI1454" s="50">
        <v>3109808</v>
      </c>
    </row>
    <row r="1455" spans="26:35">
      <c r="Z1455" s="50" t="s">
        <v>59</v>
      </c>
      <c r="AA1455" s="50" t="s">
        <v>2331</v>
      </c>
      <c r="AB1455" s="50">
        <v>3109907</v>
      </c>
      <c r="AH1455" s="66" t="str">
        <f t="shared" si="81"/>
        <v>MGCaetanópolis</v>
      </c>
      <c r="AI1455" s="50">
        <v>3109907</v>
      </c>
    </row>
    <row r="1456" spans="26:35">
      <c r="Z1456" s="50" t="s">
        <v>59</v>
      </c>
      <c r="AA1456" s="50" t="s">
        <v>2347</v>
      </c>
      <c r="AB1456" s="50">
        <v>3110004</v>
      </c>
      <c r="AH1456" s="66" t="str">
        <f t="shared" si="81"/>
        <v>MGCaeté</v>
      </c>
      <c r="AI1456" s="50">
        <v>3110004</v>
      </c>
    </row>
    <row r="1457" spans="26:35">
      <c r="Z1457" s="50" t="s">
        <v>59</v>
      </c>
      <c r="AA1457" s="50" t="s">
        <v>2363</v>
      </c>
      <c r="AB1457" s="50">
        <v>3110103</v>
      </c>
      <c r="AH1457" s="66" t="str">
        <f t="shared" si="81"/>
        <v>MGCaiana</v>
      </c>
      <c r="AI1457" s="50">
        <v>3110103</v>
      </c>
    </row>
    <row r="1458" spans="26:35">
      <c r="Z1458" s="50" t="s">
        <v>59</v>
      </c>
      <c r="AA1458" s="50" t="s">
        <v>2377</v>
      </c>
      <c r="AB1458" s="50">
        <v>3110202</v>
      </c>
      <c r="AH1458" s="66" t="str">
        <f t="shared" si="81"/>
        <v>MGCajuri</v>
      </c>
      <c r="AI1458" s="50">
        <v>3110202</v>
      </c>
    </row>
    <row r="1459" spans="26:35">
      <c r="Z1459" s="50" t="s">
        <v>59</v>
      </c>
      <c r="AA1459" s="50" t="s">
        <v>2392</v>
      </c>
      <c r="AB1459" s="50">
        <v>3110301</v>
      </c>
      <c r="AH1459" s="66" t="str">
        <f t="shared" si="81"/>
        <v>MGCaldas</v>
      </c>
      <c r="AI1459" s="50">
        <v>3110301</v>
      </c>
    </row>
    <row r="1460" spans="26:35">
      <c r="Z1460" s="50" t="s">
        <v>59</v>
      </c>
      <c r="AA1460" s="50" t="s">
        <v>2408</v>
      </c>
      <c r="AB1460" s="50">
        <v>3110400</v>
      </c>
      <c r="AH1460" s="66" t="str">
        <f t="shared" si="81"/>
        <v>MGCamacho</v>
      </c>
      <c r="AI1460" s="50">
        <v>3110400</v>
      </c>
    </row>
    <row r="1461" spans="26:35">
      <c r="Z1461" s="50" t="s">
        <v>59</v>
      </c>
      <c r="AA1461" s="50" t="s">
        <v>2424</v>
      </c>
      <c r="AB1461" s="50">
        <v>3110509</v>
      </c>
      <c r="AH1461" s="66" t="str">
        <f t="shared" si="81"/>
        <v>MGCamanducaia</v>
      </c>
      <c r="AI1461" s="50">
        <v>3110509</v>
      </c>
    </row>
    <row r="1462" spans="26:35">
      <c r="Z1462" s="50" t="s">
        <v>59</v>
      </c>
      <c r="AA1462" s="50" t="s">
        <v>2440</v>
      </c>
      <c r="AB1462" s="50">
        <v>3110608</v>
      </c>
      <c r="AH1462" s="66" t="str">
        <f t="shared" si="81"/>
        <v>MGCambuí</v>
      </c>
      <c r="AI1462" s="50">
        <v>3110608</v>
      </c>
    </row>
    <row r="1463" spans="26:35">
      <c r="Z1463" s="50" t="s">
        <v>59</v>
      </c>
      <c r="AA1463" s="50" t="s">
        <v>2456</v>
      </c>
      <c r="AB1463" s="50">
        <v>3110707</v>
      </c>
      <c r="AH1463" s="66" t="str">
        <f t="shared" si="81"/>
        <v>MGCambuquira</v>
      </c>
      <c r="AI1463" s="50">
        <v>3110707</v>
      </c>
    </row>
    <row r="1464" spans="26:35">
      <c r="Z1464" s="50" t="s">
        <v>59</v>
      </c>
      <c r="AA1464" s="50" t="s">
        <v>2469</v>
      </c>
      <c r="AB1464" s="50">
        <v>3110806</v>
      </c>
      <c r="AH1464" s="66" t="str">
        <f t="shared" si="81"/>
        <v>MGCampanário</v>
      </c>
      <c r="AI1464" s="50">
        <v>3110806</v>
      </c>
    </row>
    <row r="1465" spans="26:35">
      <c r="Z1465" s="50" t="s">
        <v>59</v>
      </c>
      <c r="AA1465" s="50" t="s">
        <v>2485</v>
      </c>
      <c r="AB1465" s="50">
        <v>3110905</v>
      </c>
      <c r="AH1465" s="66" t="str">
        <f t="shared" si="81"/>
        <v>MGCampanha</v>
      </c>
      <c r="AI1465" s="50">
        <v>3110905</v>
      </c>
    </row>
    <row r="1466" spans="26:35">
      <c r="Z1466" s="50" t="s">
        <v>59</v>
      </c>
      <c r="AA1466" s="50" t="s">
        <v>419</v>
      </c>
      <c r="AB1466" s="50">
        <v>3111002</v>
      </c>
      <c r="AH1466" s="66" t="str">
        <f t="shared" si="81"/>
        <v>MGCampestre</v>
      </c>
      <c r="AI1466" s="50">
        <v>3111002</v>
      </c>
    </row>
    <row r="1467" spans="26:35">
      <c r="Z1467" s="50" t="s">
        <v>59</v>
      </c>
      <c r="AA1467" s="50" t="s">
        <v>2515</v>
      </c>
      <c r="AB1467" s="50">
        <v>3111101</v>
      </c>
      <c r="AH1467" s="66" t="str">
        <f t="shared" si="81"/>
        <v>MGCampina Verde</v>
      </c>
      <c r="AI1467" s="50">
        <v>3111101</v>
      </c>
    </row>
    <row r="1468" spans="26:35">
      <c r="Z1468" s="50" t="s">
        <v>59</v>
      </c>
      <c r="AA1468" s="50" t="s">
        <v>2530</v>
      </c>
      <c r="AB1468" s="50">
        <v>3111150</v>
      </c>
      <c r="AH1468" s="66" t="str">
        <f t="shared" si="81"/>
        <v>MGCampo Azul</v>
      </c>
      <c r="AI1468" s="50">
        <v>3111150</v>
      </c>
    </row>
    <row r="1469" spans="26:35">
      <c r="Z1469" s="50" t="s">
        <v>59</v>
      </c>
      <c r="AA1469" s="50" t="s">
        <v>2546</v>
      </c>
      <c r="AB1469" s="50">
        <v>3111200</v>
      </c>
      <c r="AH1469" s="66" t="str">
        <f t="shared" si="81"/>
        <v>MGCampo Belo</v>
      </c>
      <c r="AI1469" s="50">
        <v>3111200</v>
      </c>
    </row>
    <row r="1470" spans="26:35">
      <c r="Z1470" s="50" t="s">
        <v>59</v>
      </c>
      <c r="AA1470" s="50" t="s">
        <v>2561</v>
      </c>
      <c r="AB1470" s="50">
        <v>3111309</v>
      </c>
      <c r="AH1470" s="66" t="str">
        <f t="shared" si="81"/>
        <v>MGCampo do Meio</v>
      </c>
      <c r="AI1470" s="50">
        <v>3111309</v>
      </c>
    </row>
    <row r="1471" spans="26:35">
      <c r="Z1471" s="50" t="s">
        <v>59</v>
      </c>
      <c r="AA1471" s="50" t="s">
        <v>2576</v>
      </c>
      <c r="AB1471" s="50">
        <v>3111408</v>
      </c>
      <c r="AH1471" s="66" t="str">
        <f t="shared" si="81"/>
        <v>MGCampo Florido</v>
      </c>
      <c r="AI1471" s="50">
        <v>3111408</v>
      </c>
    </row>
    <row r="1472" spans="26:35">
      <c r="Z1472" s="50" t="s">
        <v>59</v>
      </c>
      <c r="AA1472" s="50" t="s">
        <v>2591</v>
      </c>
      <c r="AB1472" s="50">
        <v>3111507</v>
      </c>
      <c r="AH1472" s="66" t="str">
        <f t="shared" si="81"/>
        <v>MGCampos Altos</v>
      </c>
      <c r="AI1472" s="50">
        <v>3111507</v>
      </c>
    </row>
    <row r="1473" spans="26:35">
      <c r="Z1473" s="50" t="s">
        <v>59</v>
      </c>
      <c r="AA1473" s="50" t="s">
        <v>2607</v>
      </c>
      <c r="AB1473" s="50">
        <v>3111606</v>
      </c>
      <c r="AH1473" s="66" t="str">
        <f t="shared" si="81"/>
        <v>MGCampos Gerais</v>
      </c>
      <c r="AI1473" s="50">
        <v>3111606</v>
      </c>
    </row>
    <row r="1474" spans="26:35">
      <c r="Z1474" s="50" t="s">
        <v>59</v>
      </c>
      <c r="AA1474" s="50" t="s">
        <v>2621</v>
      </c>
      <c r="AB1474" s="50">
        <v>3111903</v>
      </c>
      <c r="AH1474" s="66" t="str">
        <f t="shared" si="81"/>
        <v>MGCana Verde</v>
      </c>
      <c r="AI1474" s="50">
        <v>3111903</v>
      </c>
    </row>
    <row r="1475" spans="26:35">
      <c r="Z1475" s="50" t="s">
        <v>59</v>
      </c>
      <c r="AA1475" s="50" t="s">
        <v>2634</v>
      </c>
      <c r="AB1475" s="50">
        <v>3111705</v>
      </c>
      <c r="AH1475" s="66" t="str">
        <f t="shared" ref="AH1475:AH1538" si="82">CONCATENATE(Z1475,AA1475)</f>
        <v>MGCanaã</v>
      </c>
      <c r="AI1475" s="50">
        <v>3111705</v>
      </c>
    </row>
    <row r="1476" spans="26:35">
      <c r="Z1476" s="50" t="s">
        <v>59</v>
      </c>
      <c r="AA1476" s="50" t="s">
        <v>1734</v>
      </c>
      <c r="AB1476" s="50">
        <v>3111804</v>
      </c>
      <c r="AH1476" s="66" t="str">
        <f t="shared" si="82"/>
        <v>MGCanápolis</v>
      </c>
      <c r="AI1476" s="50">
        <v>3111804</v>
      </c>
    </row>
    <row r="1477" spans="26:35">
      <c r="Z1477" s="50" t="s">
        <v>59</v>
      </c>
      <c r="AA1477" s="50" t="s">
        <v>1813</v>
      </c>
      <c r="AB1477" s="50">
        <v>3112000</v>
      </c>
      <c r="AH1477" s="66" t="str">
        <f t="shared" si="82"/>
        <v>MGCandeias</v>
      </c>
      <c r="AI1477" s="50">
        <v>3112000</v>
      </c>
    </row>
    <row r="1478" spans="26:35">
      <c r="Z1478" s="50" t="s">
        <v>59</v>
      </c>
      <c r="AA1478" s="50" t="s">
        <v>486</v>
      </c>
      <c r="AB1478" s="50">
        <v>3112059</v>
      </c>
      <c r="AH1478" s="66" t="str">
        <f t="shared" si="82"/>
        <v>MGCantagalo</v>
      </c>
      <c r="AI1478" s="50">
        <v>3112059</v>
      </c>
    </row>
    <row r="1479" spans="26:35">
      <c r="Z1479" s="50" t="s">
        <v>59</v>
      </c>
      <c r="AA1479" s="50" t="s">
        <v>2691</v>
      </c>
      <c r="AB1479" s="50">
        <v>3112109</v>
      </c>
      <c r="AH1479" s="66" t="str">
        <f t="shared" si="82"/>
        <v>MGCaparaó</v>
      </c>
      <c r="AI1479" s="50">
        <v>3112109</v>
      </c>
    </row>
    <row r="1480" spans="26:35">
      <c r="Z1480" s="50" t="s">
        <v>59</v>
      </c>
      <c r="AA1480" s="50" t="s">
        <v>2707</v>
      </c>
      <c r="AB1480" s="50">
        <v>3112208</v>
      </c>
      <c r="AH1480" s="66" t="str">
        <f t="shared" si="82"/>
        <v>MGCapela Nova</v>
      </c>
      <c r="AI1480" s="50">
        <v>3112208</v>
      </c>
    </row>
    <row r="1481" spans="26:35">
      <c r="Z1481" s="50" t="s">
        <v>59</v>
      </c>
      <c r="AA1481" s="50" t="s">
        <v>2722</v>
      </c>
      <c r="AB1481" s="50">
        <v>3112307</v>
      </c>
      <c r="AH1481" s="66" t="str">
        <f t="shared" si="82"/>
        <v>MGCapelinha</v>
      </c>
      <c r="AI1481" s="50">
        <v>3112307</v>
      </c>
    </row>
    <row r="1482" spans="26:35">
      <c r="Z1482" s="50" t="s">
        <v>59</v>
      </c>
      <c r="AA1482" s="50" t="s">
        <v>2738</v>
      </c>
      <c r="AB1482" s="50">
        <v>3112406</v>
      </c>
      <c r="AH1482" s="66" t="str">
        <f t="shared" si="82"/>
        <v>MGCapetinga</v>
      </c>
      <c r="AI1482" s="50">
        <v>3112406</v>
      </c>
    </row>
    <row r="1483" spans="26:35">
      <c r="Z1483" s="50" t="s">
        <v>59</v>
      </c>
      <c r="AA1483" s="50" t="s">
        <v>2753</v>
      </c>
      <c r="AB1483" s="50">
        <v>3112505</v>
      </c>
      <c r="AH1483" s="66" t="str">
        <f t="shared" si="82"/>
        <v>MGCapim Branco</v>
      </c>
      <c r="AI1483" s="50">
        <v>3112505</v>
      </c>
    </row>
    <row r="1484" spans="26:35">
      <c r="Z1484" s="50" t="s">
        <v>59</v>
      </c>
      <c r="AA1484" s="50" t="s">
        <v>2768</v>
      </c>
      <c r="AB1484" s="50">
        <v>3112604</v>
      </c>
      <c r="AH1484" s="66" t="str">
        <f t="shared" si="82"/>
        <v>MGCapinópolis</v>
      </c>
      <c r="AI1484" s="50">
        <v>3112604</v>
      </c>
    </row>
    <row r="1485" spans="26:35">
      <c r="Z1485" s="50" t="s">
        <v>59</v>
      </c>
      <c r="AA1485" s="50" t="s">
        <v>2784</v>
      </c>
      <c r="AB1485" s="50">
        <v>3112653</v>
      </c>
      <c r="AH1485" s="66" t="str">
        <f t="shared" si="82"/>
        <v>MGCapitão Andrade</v>
      </c>
      <c r="AI1485" s="50">
        <v>3112653</v>
      </c>
    </row>
    <row r="1486" spans="26:35">
      <c r="Z1486" s="50" t="s">
        <v>59</v>
      </c>
      <c r="AA1486" s="50" t="s">
        <v>2799</v>
      </c>
      <c r="AB1486" s="50">
        <v>3112703</v>
      </c>
      <c r="AH1486" s="66" t="str">
        <f t="shared" si="82"/>
        <v>MGCapitão Enéas</v>
      </c>
      <c r="AI1486" s="50">
        <v>3112703</v>
      </c>
    </row>
    <row r="1487" spans="26:35">
      <c r="Z1487" s="50" t="s">
        <v>59</v>
      </c>
      <c r="AA1487" s="50" t="s">
        <v>2814</v>
      </c>
      <c r="AB1487" s="50">
        <v>3112802</v>
      </c>
      <c r="AH1487" s="66" t="str">
        <f t="shared" si="82"/>
        <v>MGCapitólio</v>
      </c>
      <c r="AI1487" s="50">
        <v>3112802</v>
      </c>
    </row>
    <row r="1488" spans="26:35">
      <c r="Z1488" s="50" t="s">
        <v>59</v>
      </c>
      <c r="AA1488" s="50" t="s">
        <v>2828</v>
      </c>
      <c r="AB1488" s="50">
        <v>3112901</v>
      </c>
      <c r="AH1488" s="66" t="str">
        <f t="shared" si="82"/>
        <v>MGCaputira</v>
      </c>
      <c r="AI1488" s="50">
        <v>3112901</v>
      </c>
    </row>
    <row r="1489" spans="26:35">
      <c r="Z1489" s="50" t="s">
        <v>59</v>
      </c>
      <c r="AA1489" s="50" t="s">
        <v>2840</v>
      </c>
      <c r="AB1489" s="50">
        <v>3113008</v>
      </c>
      <c r="AH1489" s="66" t="str">
        <f t="shared" si="82"/>
        <v>MGCaraí</v>
      </c>
      <c r="AI1489" s="50">
        <v>3113008</v>
      </c>
    </row>
    <row r="1490" spans="26:35">
      <c r="Z1490" s="50" t="s">
        <v>59</v>
      </c>
      <c r="AA1490" s="50" t="s">
        <v>2853</v>
      </c>
      <c r="AB1490" s="50">
        <v>3113107</v>
      </c>
      <c r="AH1490" s="66" t="str">
        <f t="shared" si="82"/>
        <v>MGCaranaíba</v>
      </c>
      <c r="AI1490" s="50">
        <v>3113107</v>
      </c>
    </row>
    <row r="1491" spans="26:35">
      <c r="Z1491" s="50" t="s">
        <v>59</v>
      </c>
      <c r="AA1491" s="50" t="s">
        <v>2866</v>
      </c>
      <c r="AB1491" s="50">
        <v>3113206</v>
      </c>
      <c r="AH1491" s="66" t="str">
        <f t="shared" si="82"/>
        <v>MGCarandaí</v>
      </c>
      <c r="AI1491" s="50">
        <v>3113206</v>
      </c>
    </row>
    <row r="1492" spans="26:35">
      <c r="Z1492" s="50" t="s">
        <v>59</v>
      </c>
      <c r="AA1492" s="50" t="s">
        <v>2879</v>
      </c>
      <c r="AB1492" s="50">
        <v>3113305</v>
      </c>
      <c r="AH1492" s="66" t="str">
        <f t="shared" si="82"/>
        <v>MGCarangola</v>
      </c>
      <c r="AI1492" s="50">
        <v>3113305</v>
      </c>
    </row>
    <row r="1493" spans="26:35">
      <c r="Z1493" s="50" t="s">
        <v>59</v>
      </c>
      <c r="AA1493" s="50" t="s">
        <v>2891</v>
      </c>
      <c r="AB1493" s="50">
        <v>3113404</v>
      </c>
      <c r="AH1493" s="66" t="str">
        <f t="shared" si="82"/>
        <v>MGCaratinga</v>
      </c>
      <c r="AI1493" s="50">
        <v>3113404</v>
      </c>
    </row>
    <row r="1494" spans="26:35">
      <c r="Z1494" s="50" t="s">
        <v>59</v>
      </c>
      <c r="AA1494" s="50" t="s">
        <v>2904</v>
      </c>
      <c r="AB1494" s="50">
        <v>3113503</v>
      </c>
      <c r="AH1494" s="66" t="str">
        <f t="shared" si="82"/>
        <v>MGCarbonita</v>
      </c>
      <c r="AI1494" s="50">
        <v>3113503</v>
      </c>
    </row>
    <row r="1495" spans="26:35">
      <c r="Z1495" s="50" t="s">
        <v>59</v>
      </c>
      <c r="AA1495" s="50" t="s">
        <v>2916</v>
      </c>
      <c r="AB1495" s="50">
        <v>3113602</v>
      </c>
      <c r="AH1495" s="66" t="str">
        <f t="shared" si="82"/>
        <v>MGCareaçu</v>
      </c>
      <c r="AI1495" s="50">
        <v>3113602</v>
      </c>
    </row>
    <row r="1496" spans="26:35">
      <c r="Z1496" s="50" t="s">
        <v>59</v>
      </c>
      <c r="AA1496" s="50" t="s">
        <v>2928</v>
      </c>
      <c r="AB1496" s="50">
        <v>3113701</v>
      </c>
      <c r="AH1496" s="66" t="str">
        <f t="shared" si="82"/>
        <v>MGCarlos Chagas</v>
      </c>
      <c r="AI1496" s="50">
        <v>3113701</v>
      </c>
    </row>
    <row r="1497" spans="26:35">
      <c r="Z1497" s="50" t="s">
        <v>59</v>
      </c>
      <c r="AA1497" s="50" t="s">
        <v>2939</v>
      </c>
      <c r="AB1497" s="50">
        <v>3113800</v>
      </c>
      <c r="AH1497" s="66" t="str">
        <f t="shared" si="82"/>
        <v>MGCarmésia</v>
      </c>
      <c r="AI1497" s="50">
        <v>3113800</v>
      </c>
    </row>
    <row r="1498" spans="26:35">
      <c r="Z1498" s="50" t="s">
        <v>59</v>
      </c>
      <c r="AA1498" s="50" t="s">
        <v>2951</v>
      </c>
      <c r="AB1498" s="50">
        <v>3113909</v>
      </c>
      <c r="AH1498" s="66" t="str">
        <f t="shared" si="82"/>
        <v>MGCarmo da Cachoeira</v>
      </c>
      <c r="AI1498" s="50">
        <v>3113909</v>
      </c>
    </row>
    <row r="1499" spans="26:35">
      <c r="Z1499" s="50" t="s">
        <v>59</v>
      </c>
      <c r="AA1499" s="50" t="s">
        <v>2963</v>
      </c>
      <c r="AB1499" s="50">
        <v>3114006</v>
      </c>
      <c r="AH1499" s="66" t="str">
        <f t="shared" si="82"/>
        <v>MGCarmo da Mata</v>
      </c>
      <c r="AI1499" s="50">
        <v>3114006</v>
      </c>
    </row>
    <row r="1500" spans="26:35">
      <c r="Z1500" s="50" t="s">
        <v>59</v>
      </c>
      <c r="AA1500" s="50" t="s">
        <v>2975</v>
      </c>
      <c r="AB1500" s="50">
        <v>3114105</v>
      </c>
      <c r="AH1500" s="66" t="str">
        <f t="shared" si="82"/>
        <v>MGCarmo de Minas</v>
      </c>
      <c r="AI1500" s="50">
        <v>3114105</v>
      </c>
    </row>
    <row r="1501" spans="26:35">
      <c r="Z1501" s="50" t="s">
        <v>59</v>
      </c>
      <c r="AA1501" s="50" t="s">
        <v>2988</v>
      </c>
      <c r="AB1501" s="50">
        <v>3114204</v>
      </c>
      <c r="AH1501" s="66" t="str">
        <f t="shared" si="82"/>
        <v>MGCarmo do Cajuru</v>
      </c>
      <c r="AI1501" s="50">
        <v>3114204</v>
      </c>
    </row>
    <row r="1502" spans="26:35">
      <c r="Z1502" s="50" t="s">
        <v>59</v>
      </c>
      <c r="AA1502" s="50" t="s">
        <v>3000</v>
      </c>
      <c r="AB1502" s="50">
        <v>3114303</v>
      </c>
      <c r="AH1502" s="66" t="str">
        <f t="shared" si="82"/>
        <v>MGCarmo do Paranaíba</v>
      </c>
      <c r="AI1502" s="50">
        <v>3114303</v>
      </c>
    </row>
    <row r="1503" spans="26:35">
      <c r="Z1503" s="50" t="s">
        <v>59</v>
      </c>
      <c r="AA1503" s="50" t="s">
        <v>3013</v>
      </c>
      <c r="AB1503" s="50">
        <v>3114402</v>
      </c>
      <c r="AH1503" s="66" t="str">
        <f t="shared" si="82"/>
        <v>MGCarmo do Rio Claro</v>
      </c>
      <c r="AI1503" s="50">
        <v>3114402</v>
      </c>
    </row>
    <row r="1504" spans="26:35">
      <c r="Z1504" s="50" t="s">
        <v>59</v>
      </c>
      <c r="AA1504" s="50" t="s">
        <v>3026</v>
      </c>
      <c r="AB1504" s="50">
        <v>3114501</v>
      </c>
      <c r="AH1504" s="66" t="str">
        <f t="shared" si="82"/>
        <v>MGCarmópolis de Minas</v>
      </c>
      <c r="AI1504" s="50">
        <v>3114501</v>
      </c>
    </row>
    <row r="1505" spans="26:35">
      <c r="Z1505" s="50" t="s">
        <v>59</v>
      </c>
      <c r="AA1505" s="50" t="s">
        <v>3038</v>
      </c>
      <c r="AB1505" s="50">
        <v>3114550</v>
      </c>
      <c r="AH1505" s="66" t="str">
        <f t="shared" si="82"/>
        <v>MGCarneirinho</v>
      </c>
      <c r="AI1505" s="50">
        <v>3114550</v>
      </c>
    </row>
    <row r="1506" spans="26:35">
      <c r="Z1506" s="50" t="s">
        <v>59</v>
      </c>
      <c r="AA1506" s="50" t="s">
        <v>3050</v>
      </c>
      <c r="AB1506" s="50">
        <v>3114600</v>
      </c>
      <c r="AH1506" s="66" t="str">
        <f t="shared" si="82"/>
        <v>MGCarrancas</v>
      </c>
      <c r="AI1506" s="50">
        <v>3114600</v>
      </c>
    </row>
    <row r="1507" spans="26:35">
      <c r="Z1507" s="50" t="s">
        <v>59</v>
      </c>
      <c r="AA1507" s="50" t="s">
        <v>3062</v>
      </c>
      <c r="AB1507" s="50">
        <v>3114709</v>
      </c>
      <c r="AH1507" s="66" t="str">
        <f t="shared" si="82"/>
        <v>MGCarvalhópolis</v>
      </c>
      <c r="AI1507" s="50">
        <v>3114709</v>
      </c>
    </row>
    <row r="1508" spans="26:35">
      <c r="Z1508" s="50" t="s">
        <v>59</v>
      </c>
      <c r="AA1508" s="50" t="s">
        <v>3073</v>
      </c>
      <c r="AB1508" s="50">
        <v>3114808</v>
      </c>
      <c r="AH1508" s="66" t="str">
        <f t="shared" si="82"/>
        <v>MGCarvalhos</v>
      </c>
      <c r="AI1508" s="50">
        <v>3114808</v>
      </c>
    </row>
    <row r="1509" spans="26:35">
      <c r="Z1509" s="50" t="s">
        <v>59</v>
      </c>
      <c r="AA1509" s="50" t="s">
        <v>3086</v>
      </c>
      <c r="AB1509" s="50">
        <v>3114907</v>
      </c>
      <c r="AH1509" s="66" t="str">
        <f t="shared" si="82"/>
        <v>MGCasa Grande</v>
      </c>
      <c r="AI1509" s="50">
        <v>3114907</v>
      </c>
    </row>
    <row r="1510" spans="26:35">
      <c r="Z1510" s="50" t="s">
        <v>59</v>
      </c>
      <c r="AA1510" s="50" t="s">
        <v>3099</v>
      </c>
      <c r="AB1510" s="50">
        <v>3115003</v>
      </c>
      <c r="AH1510" s="66" t="str">
        <f t="shared" si="82"/>
        <v>MGCascalho Rico</v>
      </c>
      <c r="AI1510" s="50">
        <v>3115003</v>
      </c>
    </row>
    <row r="1511" spans="26:35">
      <c r="Z1511" s="50" t="s">
        <v>59</v>
      </c>
      <c r="AA1511" s="50" t="s">
        <v>3111</v>
      </c>
      <c r="AB1511" s="50">
        <v>3115102</v>
      </c>
      <c r="AH1511" s="66" t="str">
        <f t="shared" si="82"/>
        <v>MGCássia</v>
      </c>
      <c r="AI1511" s="50">
        <v>3115102</v>
      </c>
    </row>
    <row r="1512" spans="26:35">
      <c r="Z1512" s="50" t="s">
        <v>59</v>
      </c>
      <c r="AA1512" s="50" t="s">
        <v>3123</v>
      </c>
      <c r="AB1512" s="50">
        <v>3115300</v>
      </c>
      <c r="AH1512" s="66" t="str">
        <f t="shared" si="82"/>
        <v>MGCataguases</v>
      </c>
      <c r="AI1512" s="50">
        <v>3115300</v>
      </c>
    </row>
    <row r="1513" spans="26:35">
      <c r="Z1513" s="50" t="s">
        <v>59</v>
      </c>
      <c r="AA1513" s="50" t="s">
        <v>3135</v>
      </c>
      <c r="AB1513" s="50">
        <v>3115359</v>
      </c>
      <c r="AH1513" s="66" t="str">
        <f t="shared" si="82"/>
        <v>MGCatas Altas</v>
      </c>
      <c r="AI1513" s="50">
        <v>3115359</v>
      </c>
    </row>
    <row r="1514" spans="26:35">
      <c r="Z1514" s="50" t="s">
        <v>59</v>
      </c>
      <c r="AA1514" s="50" t="s">
        <v>3147</v>
      </c>
      <c r="AB1514" s="50">
        <v>3115409</v>
      </c>
      <c r="AH1514" s="66" t="str">
        <f t="shared" si="82"/>
        <v>MGCatas Altas da Noruega</v>
      </c>
      <c r="AI1514" s="50">
        <v>3115409</v>
      </c>
    </row>
    <row r="1515" spans="26:35">
      <c r="Z1515" s="50" t="s">
        <v>59</v>
      </c>
      <c r="AA1515" s="50" t="s">
        <v>3158</v>
      </c>
      <c r="AB1515" s="50">
        <v>3115458</v>
      </c>
      <c r="AH1515" s="66" t="str">
        <f t="shared" si="82"/>
        <v>MGCatuji</v>
      </c>
      <c r="AI1515" s="50">
        <v>3115458</v>
      </c>
    </row>
    <row r="1516" spans="26:35">
      <c r="Z1516" s="50" t="s">
        <v>59</v>
      </c>
      <c r="AA1516" s="50" t="s">
        <v>3169</v>
      </c>
      <c r="AB1516" s="50">
        <v>3115474</v>
      </c>
      <c r="AH1516" s="66" t="str">
        <f t="shared" si="82"/>
        <v>MGCatuti</v>
      </c>
      <c r="AI1516" s="50">
        <v>3115474</v>
      </c>
    </row>
    <row r="1517" spans="26:35">
      <c r="Z1517" s="50" t="s">
        <v>59</v>
      </c>
      <c r="AA1517" s="50" t="s">
        <v>3180</v>
      </c>
      <c r="AB1517" s="50">
        <v>3115508</v>
      </c>
      <c r="AH1517" s="66" t="str">
        <f t="shared" si="82"/>
        <v>MGCaxambu</v>
      </c>
      <c r="AI1517" s="50">
        <v>3115508</v>
      </c>
    </row>
    <row r="1518" spans="26:35">
      <c r="Z1518" s="50" t="s">
        <v>59</v>
      </c>
      <c r="AA1518" s="50" t="s">
        <v>3191</v>
      </c>
      <c r="AB1518" s="50">
        <v>3115607</v>
      </c>
      <c r="AH1518" s="66" t="str">
        <f t="shared" si="82"/>
        <v>MGCedro do Abaeté</v>
      </c>
      <c r="AI1518" s="50">
        <v>3115607</v>
      </c>
    </row>
    <row r="1519" spans="26:35">
      <c r="Z1519" s="50" t="s">
        <v>59</v>
      </c>
      <c r="AA1519" s="50" t="s">
        <v>3203</v>
      </c>
      <c r="AB1519" s="50">
        <v>3115706</v>
      </c>
      <c r="AH1519" s="66" t="str">
        <f t="shared" si="82"/>
        <v>MGCentral de Minas</v>
      </c>
      <c r="AI1519" s="50">
        <v>3115706</v>
      </c>
    </row>
    <row r="1520" spans="26:35">
      <c r="Z1520" s="50" t="s">
        <v>59</v>
      </c>
      <c r="AA1520" s="50" t="s">
        <v>3215</v>
      </c>
      <c r="AB1520" s="50">
        <v>3115805</v>
      </c>
      <c r="AH1520" s="66" t="str">
        <f t="shared" si="82"/>
        <v>MGCentralina</v>
      </c>
      <c r="AI1520" s="50">
        <v>3115805</v>
      </c>
    </row>
    <row r="1521" spans="26:35">
      <c r="Z1521" s="50" t="s">
        <v>59</v>
      </c>
      <c r="AA1521" s="50" t="s">
        <v>3227</v>
      </c>
      <c r="AB1521" s="50">
        <v>3115904</v>
      </c>
      <c r="AH1521" s="66" t="str">
        <f t="shared" si="82"/>
        <v>MGChácara</v>
      </c>
      <c r="AI1521" s="50">
        <v>3115904</v>
      </c>
    </row>
    <row r="1522" spans="26:35">
      <c r="Z1522" s="50" t="s">
        <v>59</v>
      </c>
      <c r="AA1522" s="50" t="s">
        <v>3237</v>
      </c>
      <c r="AB1522" s="50">
        <v>3116001</v>
      </c>
      <c r="AH1522" s="66" t="str">
        <f t="shared" si="82"/>
        <v>MGChalé</v>
      </c>
      <c r="AI1522" s="50">
        <v>3116001</v>
      </c>
    </row>
    <row r="1523" spans="26:35">
      <c r="Z1523" s="50" t="s">
        <v>59</v>
      </c>
      <c r="AA1523" s="50" t="s">
        <v>3248</v>
      </c>
      <c r="AB1523" s="50">
        <v>3116100</v>
      </c>
      <c r="AH1523" s="66" t="str">
        <f t="shared" si="82"/>
        <v>MGChapada do Norte</v>
      </c>
      <c r="AI1523" s="50">
        <v>3116100</v>
      </c>
    </row>
    <row r="1524" spans="26:35">
      <c r="Z1524" s="50" t="s">
        <v>59</v>
      </c>
      <c r="AA1524" s="50" t="s">
        <v>3258</v>
      </c>
      <c r="AB1524" s="50">
        <v>3116159</v>
      </c>
      <c r="AH1524" s="66" t="str">
        <f t="shared" si="82"/>
        <v>MGChapada Gaúcha</v>
      </c>
      <c r="AI1524" s="50">
        <v>3116159</v>
      </c>
    </row>
    <row r="1525" spans="26:35">
      <c r="Z1525" s="50" t="s">
        <v>59</v>
      </c>
      <c r="AA1525" s="50" t="s">
        <v>3269</v>
      </c>
      <c r="AB1525" s="50">
        <v>3116209</v>
      </c>
      <c r="AH1525" s="66" t="str">
        <f t="shared" si="82"/>
        <v>MGChiador</v>
      </c>
      <c r="AI1525" s="50">
        <v>3116209</v>
      </c>
    </row>
    <row r="1526" spans="26:35">
      <c r="Z1526" s="50" t="s">
        <v>59</v>
      </c>
      <c r="AA1526" s="50" t="s">
        <v>3281</v>
      </c>
      <c r="AB1526" s="50">
        <v>3116308</v>
      </c>
      <c r="AH1526" s="66" t="str">
        <f t="shared" si="82"/>
        <v>MGCipotânea</v>
      </c>
      <c r="AI1526" s="50">
        <v>3116308</v>
      </c>
    </row>
    <row r="1527" spans="26:35">
      <c r="Z1527" s="50" t="s">
        <v>59</v>
      </c>
      <c r="AA1527" s="50" t="s">
        <v>3292</v>
      </c>
      <c r="AB1527" s="50">
        <v>3116407</v>
      </c>
      <c r="AH1527" s="66" t="str">
        <f t="shared" si="82"/>
        <v>MGClaraval</v>
      </c>
      <c r="AI1527" s="50">
        <v>3116407</v>
      </c>
    </row>
    <row r="1528" spans="26:35">
      <c r="Z1528" s="50" t="s">
        <v>59</v>
      </c>
      <c r="AA1528" s="50" t="s">
        <v>3304</v>
      </c>
      <c r="AB1528" s="50">
        <v>3116506</v>
      </c>
      <c r="AH1528" s="66" t="str">
        <f t="shared" si="82"/>
        <v>MGClaro dos Poções</v>
      </c>
      <c r="AI1528" s="50">
        <v>3116506</v>
      </c>
    </row>
    <row r="1529" spans="26:35">
      <c r="Z1529" s="50" t="s">
        <v>59</v>
      </c>
      <c r="AA1529" s="50" t="s">
        <v>3316</v>
      </c>
      <c r="AB1529" s="50">
        <v>3116605</v>
      </c>
      <c r="AH1529" s="66" t="str">
        <f t="shared" si="82"/>
        <v>MGCláudio</v>
      </c>
      <c r="AI1529" s="50">
        <v>3116605</v>
      </c>
    </row>
    <row r="1530" spans="26:35">
      <c r="Z1530" s="50" t="s">
        <v>59</v>
      </c>
      <c r="AA1530" s="50" t="s">
        <v>3326</v>
      </c>
      <c r="AB1530" s="50">
        <v>3116704</v>
      </c>
      <c r="AH1530" s="66" t="str">
        <f t="shared" si="82"/>
        <v>MGCoimbra</v>
      </c>
      <c r="AI1530" s="50">
        <v>3116704</v>
      </c>
    </row>
    <row r="1531" spans="26:35">
      <c r="Z1531" s="50" t="s">
        <v>59</v>
      </c>
      <c r="AA1531" s="50" t="s">
        <v>3337</v>
      </c>
      <c r="AB1531" s="50">
        <v>3116803</v>
      </c>
      <c r="AH1531" s="66" t="str">
        <f t="shared" si="82"/>
        <v>MGColuna</v>
      </c>
      <c r="AI1531" s="50">
        <v>3116803</v>
      </c>
    </row>
    <row r="1532" spans="26:35">
      <c r="Z1532" s="50" t="s">
        <v>59</v>
      </c>
      <c r="AA1532" s="50" t="s">
        <v>3348</v>
      </c>
      <c r="AB1532" s="50">
        <v>3116902</v>
      </c>
      <c r="AH1532" s="66" t="str">
        <f t="shared" si="82"/>
        <v>MGComendador Gomes</v>
      </c>
      <c r="AI1532" s="50">
        <v>3116902</v>
      </c>
    </row>
    <row r="1533" spans="26:35">
      <c r="Z1533" s="50" t="s">
        <v>59</v>
      </c>
      <c r="AA1533" s="50" t="s">
        <v>3358</v>
      </c>
      <c r="AB1533" s="50">
        <v>3117009</v>
      </c>
      <c r="AH1533" s="66" t="str">
        <f t="shared" si="82"/>
        <v>MGComercinho</v>
      </c>
      <c r="AI1533" s="50">
        <v>3117009</v>
      </c>
    </row>
    <row r="1534" spans="26:35">
      <c r="Z1534" s="50" t="s">
        <v>59</v>
      </c>
      <c r="AA1534" s="50" t="s">
        <v>3367</v>
      </c>
      <c r="AB1534" s="50">
        <v>3117108</v>
      </c>
      <c r="AH1534" s="66" t="str">
        <f t="shared" si="82"/>
        <v>MGConceição da Aparecida</v>
      </c>
      <c r="AI1534" s="50">
        <v>3117108</v>
      </c>
    </row>
    <row r="1535" spans="26:35">
      <c r="Z1535" s="50" t="s">
        <v>59</v>
      </c>
      <c r="AA1535" s="50" t="s">
        <v>3377</v>
      </c>
      <c r="AB1535" s="50">
        <v>3115201</v>
      </c>
      <c r="AH1535" s="66" t="str">
        <f t="shared" si="82"/>
        <v>MGConceição da Barra de Minas</v>
      </c>
      <c r="AI1535" s="50">
        <v>3115201</v>
      </c>
    </row>
    <row r="1536" spans="26:35">
      <c r="Z1536" s="50" t="s">
        <v>59</v>
      </c>
      <c r="AA1536" s="50" t="s">
        <v>3387</v>
      </c>
      <c r="AB1536" s="50">
        <v>3117306</v>
      </c>
      <c r="AH1536" s="66" t="str">
        <f t="shared" si="82"/>
        <v>MGConceição das Alagoas</v>
      </c>
      <c r="AI1536" s="50">
        <v>3117306</v>
      </c>
    </row>
    <row r="1537" spans="26:35">
      <c r="Z1537" s="50" t="s">
        <v>59</v>
      </c>
      <c r="AA1537" s="50" t="s">
        <v>3397</v>
      </c>
      <c r="AB1537" s="50">
        <v>3117207</v>
      </c>
      <c r="AH1537" s="66" t="str">
        <f t="shared" si="82"/>
        <v>MGConceição das Pedras</v>
      </c>
      <c r="AI1537" s="50">
        <v>3117207</v>
      </c>
    </row>
    <row r="1538" spans="26:35">
      <c r="Z1538" s="50" t="s">
        <v>59</v>
      </c>
      <c r="AA1538" s="50" t="s">
        <v>3407</v>
      </c>
      <c r="AB1538" s="50">
        <v>3117405</v>
      </c>
      <c r="AH1538" s="66" t="str">
        <f t="shared" si="82"/>
        <v>MGConceição de Ipanema</v>
      </c>
      <c r="AI1538" s="50">
        <v>3117405</v>
      </c>
    </row>
    <row r="1539" spans="26:35">
      <c r="Z1539" s="50" t="s">
        <v>59</v>
      </c>
      <c r="AA1539" s="50" t="s">
        <v>3417</v>
      </c>
      <c r="AB1539" s="50">
        <v>3117504</v>
      </c>
      <c r="AH1539" s="66" t="str">
        <f t="shared" ref="AH1539:AH1602" si="83">CONCATENATE(Z1539,AA1539)</f>
        <v>MGConceição do Mato Dentro</v>
      </c>
      <c r="AI1539" s="50">
        <v>3117504</v>
      </c>
    </row>
    <row r="1540" spans="26:35">
      <c r="Z1540" s="50" t="s">
        <v>59</v>
      </c>
      <c r="AA1540" s="50" t="s">
        <v>3426</v>
      </c>
      <c r="AB1540" s="50">
        <v>3117603</v>
      </c>
      <c r="AH1540" s="66" t="str">
        <f t="shared" si="83"/>
        <v>MGConceição do Pará</v>
      </c>
      <c r="AI1540" s="50">
        <v>3117603</v>
      </c>
    </row>
    <row r="1541" spans="26:35">
      <c r="Z1541" s="50" t="s">
        <v>59</v>
      </c>
      <c r="AA1541" s="50" t="s">
        <v>3436</v>
      </c>
      <c r="AB1541" s="50">
        <v>3117702</v>
      </c>
      <c r="AH1541" s="66" t="str">
        <f t="shared" si="83"/>
        <v>MGConceição do Rio Verde</v>
      </c>
      <c r="AI1541" s="50">
        <v>3117702</v>
      </c>
    </row>
    <row r="1542" spans="26:35">
      <c r="Z1542" s="50" t="s">
        <v>59</v>
      </c>
      <c r="AA1542" s="50" t="s">
        <v>3445</v>
      </c>
      <c r="AB1542" s="50">
        <v>3117801</v>
      </c>
      <c r="AH1542" s="66" t="str">
        <f t="shared" si="83"/>
        <v>MGConceição dos Ouros</v>
      </c>
      <c r="AI1542" s="50">
        <v>3117801</v>
      </c>
    </row>
    <row r="1543" spans="26:35">
      <c r="Z1543" s="50" t="s">
        <v>59</v>
      </c>
      <c r="AA1543" s="50" t="s">
        <v>3454</v>
      </c>
      <c r="AB1543" s="50">
        <v>3117836</v>
      </c>
      <c r="AH1543" s="66" t="str">
        <f t="shared" si="83"/>
        <v>MGCônego Marinho</v>
      </c>
      <c r="AI1543" s="50">
        <v>3117836</v>
      </c>
    </row>
    <row r="1544" spans="26:35">
      <c r="Z1544" s="50" t="s">
        <v>59</v>
      </c>
      <c r="AA1544" s="50" t="s">
        <v>3464</v>
      </c>
      <c r="AB1544" s="50">
        <v>3117876</v>
      </c>
      <c r="AH1544" s="66" t="str">
        <f t="shared" si="83"/>
        <v>MGConfins</v>
      </c>
      <c r="AI1544" s="50">
        <v>3117876</v>
      </c>
    </row>
    <row r="1545" spans="26:35">
      <c r="Z1545" s="50" t="s">
        <v>59</v>
      </c>
      <c r="AA1545" s="50" t="s">
        <v>3473</v>
      </c>
      <c r="AB1545" s="50">
        <v>3117900</v>
      </c>
      <c r="AH1545" s="66" t="str">
        <f t="shared" si="83"/>
        <v>MGCongonhal</v>
      </c>
      <c r="AI1545" s="50">
        <v>3117900</v>
      </c>
    </row>
    <row r="1546" spans="26:35">
      <c r="Z1546" s="50" t="s">
        <v>59</v>
      </c>
      <c r="AA1546" s="50" t="s">
        <v>3483</v>
      </c>
      <c r="AB1546" s="50">
        <v>3118007</v>
      </c>
      <c r="AH1546" s="66" t="str">
        <f t="shared" si="83"/>
        <v>MGCongonhas</v>
      </c>
      <c r="AI1546" s="50">
        <v>3118007</v>
      </c>
    </row>
    <row r="1547" spans="26:35">
      <c r="Z1547" s="50" t="s">
        <v>59</v>
      </c>
      <c r="AA1547" s="50" t="s">
        <v>3493</v>
      </c>
      <c r="AB1547" s="50">
        <v>3118106</v>
      </c>
      <c r="AH1547" s="66" t="str">
        <f t="shared" si="83"/>
        <v>MGCongonhas do Norte</v>
      </c>
      <c r="AI1547" s="50">
        <v>3118106</v>
      </c>
    </row>
    <row r="1548" spans="26:35">
      <c r="Z1548" s="50" t="s">
        <v>59</v>
      </c>
      <c r="AA1548" s="50" t="s">
        <v>3502</v>
      </c>
      <c r="AB1548" s="50">
        <v>3118205</v>
      </c>
      <c r="AH1548" s="66" t="str">
        <f t="shared" si="83"/>
        <v>MGConquista</v>
      </c>
      <c r="AI1548" s="50">
        <v>3118205</v>
      </c>
    </row>
    <row r="1549" spans="26:35">
      <c r="Z1549" s="50" t="s">
        <v>59</v>
      </c>
      <c r="AA1549" s="50" t="s">
        <v>3512</v>
      </c>
      <c r="AB1549" s="50">
        <v>3118304</v>
      </c>
      <c r="AH1549" s="66" t="str">
        <f t="shared" si="83"/>
        <v>MGConselheiro Lafaiete</v>
      </c>
      <c r="AI1549" s="50">
        <v>3118304</v>
      </c>
    </row>
    <row r="1550" spans="26:35">
      <c r="Z1550" s="50" t="s">
        <v>59</v>
      </c>
      <c r="AA1550" s="50" t="s">
        <v>3522</v>
      </c>
      <c r="AB1550" s="50">
        <v>3118403</v>
      </c>
      <c r="AH1550" s="66" t="str">
        <f t="shared" si="83"/>
        <v>MGConselheiro Pena</v>
      </c>
      <c r="AI1550" s="50">
        <v>3118403</v>
      </c>
    </row>
    <row r="1551" spans="26:35">
      <c r="Z1551" s="50" t="s">
        <v>59</v>
      </c>
      <c r="AA1551" s="50" t="s">
        <v>3532</v>
      </c>
      <c r="AB1551" s="50">
        <v>3118502</v>
      </c>
      <c r="AH1551" s="66" t="str">
        <f t="shared" si="83"/>
        <v>MGConsolação</v>
      </c>
      <c r="AI1551" s="50">
        <v>3118502</v>
      </c>
    </row>
    <row r="1552" spans="26:35">
      <c r="Z1552" s="50" t="s">
        <v>59</v>
      </c>
      <c r="AA1552" s="50" t="s">
        <v>3542</v>
      </c>
      <c r="AB1552" s="50">
        <v>3118601</v>
      </c>
      <c r="AH1552" s="66" t="str">
        <f t="shared" si="83"/>
        <v>MGContagem</v>
      </c>
      <c r="AI1552" s="50">
        <v>3118601</v>
      </c>
    </row>
    <row r="1553" spans="26:35">
      <c r="Z1553" s="50" t="s">
        <v>59</v>
      </c>
      <c r="AA1553" s="50" t="s">
        <v>3550</v>
      </c>
      <c r="AB1553" s="50">
        <v>3118700</v>
      </c>
      <c r="AH1553" s="66" t="str">
        <f t="shared" si="83"/>
        <v>MGCoqueiral</v>
      </c>
      <c r="AI1553" s="50">
        <v>3118700</v>
      </c>
    </row>
    <row r="1554" spans="26:35">
      <c r="Z1554" s="50" t="s">
        <v>59</v>
      </c>
      <c r="AA1554" s="50" t="s">
        <v>3560</v>
      </c>
      <c r="AB1554" s="50">
        <v>3118809</v>
      </c>
      <c r="AH1554" s="66" t="str">
        <f t="shared" si="83"/>
        <v>MGCoração de Jesus</v>
      </c>
      <c r="AI1554" s="50">
        <v>3118809</v>
      </c>
    </row>
    <row r="1555" spans="26:35">
      <c r="Z1555" s="50" t="s">
        <v>59</v>
      </c>
      <c r="AA1555" s="50" t="s">
        <v>3570</v>
      </c>
      <c r="AB1555" s="50">
        <v>3118908</v>
      </c>
      <c r="AH1555" s="66" t="str">
        <f t="shared" si="83"/>
        <v>MGCordisburgo</v>
      </c>
      <c r="AI1555" s="50">
        <v>3118908</v>
      </c>
    </row>
    <row r="1556" spans="26:35">
      <c r="Z1556" s="50" t="s">
        <v>59</v>
      </c>
      <c r="AA1556" s="50" t="s">
        <v>3580</v>
      </c>
      <c r="AB1556" s="50">
        <v>3119005</v>
      </c>
      <c r="AH1556" s="66" t="str">
        <f t="shared" si="83"/>
        <v>MGCordislândia</v>
      </c>
      <c r="AI1556" s="50">
        <v>3119005</v>
      </c>
    </row>
    <row r="1557" spans="26:35">
      <c r="Z1557" s="50" t="s">
        <v>59</v>
      </c>
      <c r="AA1557" s="50" t="s">
        <v>3590</v>
      </c>
      <c r="AB1557" s="50">
        <v>3119104</v>
      </c>
      <c r="AH1557" s="66" t="str">
        <f t="shared" si="83"/>
        <v>MGCorinto</v>
      </c>
      <c r="AI1557" s="50">
        <v>3119104</v>
      </c>
    </row>
    <row r="1558" spans="26:35">
      <c r="Z1558" s="50" t="s">
        <v>59</v>
      </c>
      <c r="AA1558" s="50" t="s">
        <v>3599</v>
      </c>
      <c r="AB1558" s="50">
        <v>3119203</v>
      </c>
      <c r="AH1558" s="66" t="str">
        <f t="shared" si="83"/>
        <v>MGCoroaci</v>
      </c>
      <c r="AI1558" s="50">
        <v>3119203</v>
      </c>
    </row>
    <row r="1559" spans="26:35">
      <c r="Z1559" s="50" t="s">
        <v>59</v>
      </c>
      <c r="AA1559" s="50" t="s">
        <v>3608</v>
      </c>
      <c r="AB1559" s="50">
        <v>3119302</v>
      </c>
      <c r="AH1559" s="66" t="str">
        <f t="shared" si="83"/>
        <v>MGCoromandel</v>
      </c>
      <c r="AI1559" s="50">
        <v>3119302</v>
      </c>
    </row>
    <row r="1560" spans="26:35">
      <c r="Z1560" s="50" t="s">
        <v>59</v>
      </c>
      <c r="AA1560" s="50" t="s">
        <v>3617</v>
      </c>
      <c r="AB1560" s="50">
        <v>3119401</v>
      </c>
      <c r="AH1560" s="66" t="str">
        <f t="shared" si="83"/>
        <v>MGCoronel Fabriciano</v>
      </c>
      <c r="AI1560" s="50">
        <v>3119401</v>
      </c>
    </row>
    <row r="1561" spans="26:35">
      <c r="Z1561" s="50" t="s">
        <v>59</v>
      </c>
      <c r="AA1561" s="50" t="s">
        <v>3627</v>
      </c>
      <c r="AB1561" s="50">
        <v>3119500</v>
      </c>
      <c r="AH1561" s="66" t="str">
        <f t="shared" si="83"/>
        <v>MGCoronel Murta</v>
      </c>
      <c r="AI1561" s="50">
        <v>3119500</v>
      </c>
    </row>
    <row r="1562" spans="26:35">
      <c r="Z1562" s="50" t="s">
        <v>59</v>
      </c>
      <c r="AA1562" s="50" t="s">
        <v>3637</v>
      </c>
      <c r="AB1562" s="50">
        <v>3119609</v>
      </c>
      <c r="AH1562" s="66" t="str">
        <f t="shared" si="83"/>
        <v>MGCoronel Pacheco</v>
      </c>
      <c r="AI1562" s="50">
        <v>3119609</v>
      </c>
    </row>
    <row r="1563" spans="26:35">
      <c r="Z1563" s="50" t="s">
        <v>59</v>
      </c>
      <c r="AA1563" s="50" t="s">
        <v>3647</v>
      </c>
      <c r="AB1563" s="50">
        <v>3119708</v>
      </c>
      <c r="AH1563" s="66" t="str">
        <f t="shared" si="83"/>
        <v>MGCoronel Xavier Chaves</v>
      </c>
      <c r="AI1563" s="50">
        <v>3119708</v>
      </c>
    </row>
    <row r="1564" spans="26:35">
      <c r="Z1564" s="50" t="s">
        <v>59</v>
      </c>
      <c r="AA1564" s="50" t="s">
        <v>3655</v>
      </c>
      <c r="AB1564" s="50">
        <v>3119807</v>
      </c>
      <c r="AH1564" s="66" t="str">
        <f t="shared" si="83"/>
        <v>MGCórrego Danta</v>
      </c>
      <c r="AI1564" s="50">
        <v>3119807</v>
      </c>
    </row>
    <row r="1565" spans="26:35">
      <c r="Z1565" s="50" t="s">
        <v>59</v>
      </c>
      <c r="AA1565" s="50" t="s">
        <v>3664</v>
      </c>
      <c r="AB1565" s="50">
        <v>3119906</v>
      </c>
      <c r="AH1565" s="66" t="str">
        <f t="shared" si="83"/>
        <v>MGCórrego do Bom Jesus</v>
      </c>
      <c r="AI1565" s="50">
        <v>3119906</v>
      </c>
    </row>
    <row r="1566" spans="26:35">
      <c r="Z1566" s="50" t="s">
        <v>59</v>
      </c>
      <c r="AA1566" s="50" t="s">
        <v>3672</v>
      </c>
      <c r="AB1566" s="50">
        <v>3119955</v>
      </c>
      <c r="AH1566" s="66" t="str">
        <f t="shared" si="83"/>
        <v>MGCórrego Fundo</v>
      </c>
      <c r="AI1566" s="50">
        <v>3119955</v>
      </c>
    </row>
    <row r="1567" spans="26:35">
      <c r="Z1567" s="50" t="s">
        <v>59</v>
      </c>
      <c r="AA1567" s="50" t="s">
        <v>3680</v>
      </c>
      <c r="AB1567" s="50">
        <v>3120003</v>
      </c>
      <c r="AH1567" s="66" t="str">
        <f t="shared" si="83"/>
        <v>MGCórrego Novo</v>
      </c>
      <c r="AI1567" s="50">
        <v>3120003</v>
      </c>
    </row>
    <row r="1568" spans="26:35">
      <c r="Z1568" s="50" t="s">
        <v>59</v>
      </c>
      <c r="AA1568" s="50" t="s">
        <v>3688</v>
      </c>
      <c r="AB1568" s="50">
        <v>3120102</v>
      </c>
      <c r="AH1568" s="66" t="str">
        <f t="shared" si="83"/>
        <v>MGCouto de Magalhães de Minas</v>
      </c>
      <c r="AI1568" s="50">
        <v>3120102</v>
      </c>
    </row>
    <row r="1569" spans="26:35">
      <c r="Z1569" s="50" t="s">
        <v>59</v>
      </c>
      <c r="AA1569" s="50" t="s">
        <v>3697</v>
      </c>
      <c r="AB1569" s="50">
        <v>3120151</v>
      </c>
      <c r="AH1569" s="66" t="str">
        <f t="shared" si="83"/>
        <v>MGCrisólita</v>
      </c>
      <c r="AI1569" s="50">
        <v>3120151</v>
      </c>
    </row>
    <row r="1570" spans="26:35">
      <c r="Z1570" s="50" t="s">
        <v>59</v>
      </c>
      <c r="AA1570" s="50" t="s">
        <v>3705</v>
      </c>
      <c r="AB1570" s="50">
        <v>3120201</v>
      </c>
      <c r="AH1570" s="66" t="str">
        <f t="shared" si="83"/>
        <v>MGCristais</v>
      </c>
      <c r="AI1570" s="50">
        <v>3120201</v>
      </c>
    </row>
    <row r="1571" spans="26:35">
      <c r="Z1571" s="50" t="s">
        <v>59</v>
      </c>
      <c r="AA1571" s="50" t="s">
        <v>3713</v>
      </c>
      <c r="AB1571" s="50">
        <v>3120300</v>
      </c>
      <c r="AH1571" s="66" t="str">
        <f t="shared" si="83"/>
        <v>MGCristália</v>
      </c>
      <c r="AI1571" s="50">
        <v>3120300</v>
      </c>
    </row>
    <row r="1572" spans="26:35">
      <c r="Z1572" s="50" t="s">
        <v>59</v>
      </c>
      <c r="AA1572" s="50" t="s">
        <v>3720</v>
      </c>
      <c r="AB1572" s="50">
        <v>3120409</v>
      </c>
      <c r="AH1572" s="66" t="str">
        <f t="shared" si="83"/>
        <v>MGCristiano Otoni</v>
      </c>
      <c r="AI1572" s="50">
        <v>3120409</v>
      </c>
    </row>
    <row r="1573" spans="26:35">
      <c r="Z1573" s="50" t="s">
        <v>59</v>
      </c>
      <c r="AA1573" s="50" t="s">
        <v>3727</v>
      </c>
      <c r="AB1573" s="50">
        <v>3120508</v>
      </c>
      <c r="AH1573" s="66" t="str">
        <f t="shared" si="83"/>
        <v>MGCristina</v>
      </c>
      <c r="AI1573" s="50">
        <v>3120508</v>
      </c>
    </row>
    <row r="1574" spans="26:35">
      <c r="Z1574" s="50" t="s">
        <v>59</v>
      </c>
      <c r="AA1574" s="50" t="s">
        <v>3734</v>
      </c>
      <c r="AB1574" s="50">
        <v>3120607</v>
      </c>
      <c r="AH1574" s="66" t="str">
        <f t="shared" si="83"/>
        <v>MGCrucilândia</v>
      </c>
      <c r="AI1574" s="50">
        <v>3120607</v>
      </c>
    </row>
    <row r="1575" spans="26:35">
      <c r="Z1575" s="50" t="s">
        <v>59</v>
      </c>
      <c r="AA1575" s="50" t="s">
        <v>3741</v>
      </c>
      <c r="AB1575" s="50">
        <v>3120706</v>
      </c>
      <c r="AH1575" s="66" t="str">
        <f t="shared" si="83"/>
        <v>MGCruzeiro da Fortaleza</v>
      </c>
      <c r="AI1575" s="50">
        <v>3120706</v>
      </c>
    </row>
    <row r="1576" spans="26:35">
      <c r="Z1576" s="50" t="s">
        <v>59</v>
      </c>
      <c r="AA1576" s="50" t="s">
        <v>3748</v>
      </c>
      <c r="AB1576" s="50">
        <v>3120805</v>
      </c>
      <c r="AH1576" s="66" t="str">
        <f t="shared" si="83"/>
        <v>MGCruzília</v>
      </c>
      <c r="AI1576" s="50">
        <v>3120805</v>
      </c>
    </row>
    <row r="1577" spans="26:35">
      <c r="Z1577" s="50" t="s">
        <v>59</v>
      </c>
      <c r="AA1577" s="50" t="s">
        <v>3754</v>
      </c>
      <c r="AB1577" s="50">
        <v>3120839</v>
      </c>
      <c r="AH1577" s="66" t="str">
        <f t="shared" si="83"/>
        <v>MGCuparaque</v>
      </c>
      <c r="AI1577" s="50">
        <v>3120839</v>
      </c>
    </row>
    <row r="1578" spans="26:35">
      <c r="Z1578" s="50" t="s">
        <v>59</v>
      </c>
      <c r="AA1578" s="50" t="s">
        <v>3760</v>
      </c>
      <c r="AB1578" s="50">
        <v>3120870</v>
      </c>
      <c r="AH1578" s="66" t="str">
        <f t="shared" si="83"/>
        <v>MGCurral de Dentro</v>
      </c>
      <c r="AI1578" s="50">
        <v>3120870</v>
      </c>
    </row>
    <row r="1579" spans="26:35">
      <c r="Z1579" s="50" t="s">
        <v>59</v>
      </c>
      <c r="AA1579" s="50" t="s">
        <v>3763</v>
      </c>
      <c r="AB1579" s="50">
        <v>3120904</v>
      </c>
      <c r="AH1579" s="66" t="str">
        <f t="shared" si="83"/>
        <v>MGCurvelo</v>
      </c>
      <c r="AI1579" s="50">
        <v>3120904</v>
      </c>
    </row>
    <row r="1580" spans="26:35">
      <c r="Z1580" s="50" t="s">
        <v>59</v>
      </c>
      <c r="AA1580" s="50" t="s">
        <v>3770</v>
      </c>
      <c r="AB1580" s="50">
        <v>3121001</v>
      </c>
      <c r="AH1580" s="66" t="str">
        <f t="shared" si="83"/>
        <v>MGDatas</v>
      </c>
      <c r="AI1580" s="50">
        <v>3121001</v>
      </c>
    </row>
    <row r="1581" spans="26:35">
      <c r="Z1581" s="50" t="s">
        <v>59</v>
      </c>
      <c r="AA1581" s="50" t="s">
        <v>3776</v>
      </c>
      <c r="AB1581" s="50">
        <v>3121100</v>
      </c>
      <c r="AH1581" s="66" t="str">
        <f t="shared" si="83"/>
        <v>MGDelfim Moreira</v>
      </c>
      <c r="AI1581" s="50">
        <v>3121100</v>
      </c>
    </row>
    <row r="1582" spans="26:35">
      <c r="Z1582" s="50" t="s">
        <v>59</v>
      </c>
      <c r="AA1582" s="50" t="s">
        <v>3783</v>
      </c>
      <c r="AB1582" s="50">
        <v>3121209</v>
      </c>
      <c r="AH1582" s="66" t="str">
        <f t="shared" si="83"/>
        <v>MGDelfinópolis</v>
      </c>
      <c r="AI1582" s="50">
        <v>3121209</v>
      </c>
    </row>
    <row r="1583" spans="26:35">
      <c r="Z1583" s="50" t="s">
        <v>59</v>
      </c>
      <c r="AA1583" s="50" t="s">
        <v>3790</v>
      </c>
      <c r="AB1583" s="50">
        <v>3121258</v>
      </c>
      <c r="AH1583" s="66" t="str">
        <f t="shared" si="83"/>
        <v>MGDelta</v>
      </c>
      <c r="AI1583" s="50">
        <v>3121258</v>
      </c>
    </row>
    <row r="1584" spans="26:35">
      <c r="Z1584" s="50" t="s">
        <v>59</v>
      </c>
      <c r="AA1584" s="50" t="s">
        <v>3797</v>
      </c>
      <c r="AB1584" s="50">
        <v>3121308</v>
      </c>
      <c r="AH1584" s="66" t="str">
        <f t="shared" si="83"/>
        <v>MGDescoberto</v>
      </c>
      <c r="AI1584" s="50">
        <v>3121308</v>
      </c>
    </row>
    <row r="1585" spans="26:35">
      <c r="Z1585" s="50" t="s">
        <v>59</v>
      </c>
      <c r="AA1585" s="50" t="s">
        <v>3804</v>
      </c>
      <c r="AB1585" s="50">
        <v>3121407</v>
      </c>
      <c r="AH1585" s="66" t="str">
        <f t="shared" si="83"/>
        <v>MGDesterro de Entre Rios</v>
      </c>
      <c r="AI1585" s="50">
        <v>3121407</v>
      </c>
    </row>
    <row r="1586" spans="26:35">
      <c r="Z1586" s="50" t="s">
        <v>59</v>
      </c>
      <c r="AA1586" s="50" t="s">
        <v>3810</v>
      </c>
      <c r="AB1586" s="50">
        <v>3121506</v>
      </c>
      <c r="AH1586" s="66" t="str">
        <f t="shared" si="83"/>
        <v>MGDesterro do Melo</v>
      </c>
      <c r="AI1586" s="50">
        <v>3121506</v>
      </c>
    </row>
    <row r="1587" spans="26:35">
      <c r="Z1587" s="50" t="s">
        <v>59</v>
      </c>
      <c r="AA1587" s="50" t="s">
        <v>3817</v>
      </c>
      <c r="AB1587" s="50">
        <v>3121605</v>
      </c>
      <c r="AH1587" s="66" t="str">
        <f t="shared" si="83"/>
        <v>MGDiamantina</v>
      </c>
      <c r="AI1587" s="50">
        <v>3121605</v>
      </c>
    </row>
    <row r="1588" spans="26:35">
      <c r="Z1588" s="50" t="s">
        <v>59</v>
      </c>
      <c r="AA1588" s="50" t="s">
        <v>3824</v>
      </c>
      <c r="AB1588" s="50">
        <v>3121704</v>
      </c>
      <c r="AH1588" s="66" t="str">
        <f t="shared" si="83"/>
        <v>MGDiogo de Vasconcelos</v>
      </c>
      <c r="AI1588" s="50">
        <v>3121704</v>
      </c>
    </row>
    <row r="1589" spans="26:35">
      <c r="Z1589" s="50" t="s">
        <v>59</v>
      </c>
      <c r="AA1589" s="50" t="s">
        <v>3831</v>
      </c>
      <c r="AB1589" s="50">
        <v>3121803</v>
      </c>
      <c r="AH1589" s="66" t="str">
        <f t="shared" si="83"/>
        <v>MGDionísio</v>
      </c>
      <c r="AI1589" s="50">
        <v>3121803</v>
      </c>
    </row>
    <row r="1590" spans="26:35">
      <c r="Z1590" s="50" t="s">
        <v>59</v>
      </c>
      <c r="AA1590" s="50" t="s">
        <v>3837</v>
      </c>
      <c r="AB1590" s="50">
        <v>3121902</v>
      </c>
      <c r="AH1590" s="66" t="str">
        <f t="shared" si="83"/>
        <v>MGDivinésia</v>
      </c>
      <c r="AI1590" s="50">
        <v>3121902</v>
      </c>
    </row>
    <row r="1591" spans="26:35">
      <c r="Z1591" s="50" t="s">
        <v>59</v>
      </c>
      <c r="AA1591" s="50" t="s">
        <v>3844</v>
      </c>
      <c r="AB1591" s="50">
        <v>3122009</v>
      </c>
      <c r="AH1591" s="66" t="str">
        <f t="shared" si="83"/>
        <v>MGDivino</v>
      </c>
      <c r="AI1591" s="50">
        <v>3122009</v>
      </c>
    </row>
    <row r="1592" spans="26:35">
      <c r="Z1592" s="50" t="s">
        <v>59</v>
      </c>
      <c r="AA1592" s="50" t="s">
        <v>3850</v>
      </c>
      <c r="AB1592" s="50">
        <v>3122108</v>
      </c>
      <c r="AH1592" s="66" t="str">
        <f t="shared" si="83"/>
        <v>MGDivino das Laranjeiras</v>
      </c>
      <c r="AI1592" s="50">
        <v>3122108</v>
      </c>
    </row>
    <row r="1593" spans="26:35">
      <c r="Z1593" s="50" t="s">
        <v>59</v>
      </c>
      <c r="AA1593" s="50" t="s">
        <v>3856</v>
      </c>
      <c r="AB1593" s="50">
        <v>3122207</v>
      </c>
      <c r="AH1593" s="66" t="str">
        <f t="shared" si="83"/>
        <v>MGDivinolândia de Minas</v>
      </c>
      <c r="AI1593" s="50">
        <v>3122207</v>
      </c>
    </row>
    <row r="1594" spans="26:35">
      <c r="Z1594" s="50" t="s">
        <v>59</v>
      </c>
      <c r="AA1594" s="50" t="s">
        <v>3862</v>
      </c>
      <c r="AB1594" s="50">
        <v>3122306</v>
      </c>
      <c r="AH1594" s="66" t="str">
        <f t="shared" si="83"/>
        <v>MGDivinópolis</v>
      </c>
      <c r="AI1594" s="50">
        <v>3122306</v>
      </c>
    </row>
    <row r="1595" spans="26:35">
      <c r="Z1595" s="50" t="s">
        <v>59</v>
      </c>
      <c r="AA1595" s="50" t="s">
        <v>3868</v>
      </c>
      <c r="AB1595" s="50">
        <v>3122355</v>
      </c>
      <c r="AH1595" s="66" t="str">
        <f t="shared" si="83"/>
        <v>MGDivisa Alegre</v>
      </c>
      <c r="AI1595" s="50">
        <v>3122355</v>
      </c>
    </row>
    <row r="1596" spans="26:35">
      <c r="Z1596" s="50" t="s">
        <v>59</v>
      </c>
      <c r="AA1596" s="50" t="s">
        <v>3873</v>
      </c>
      <c r="AB1596" s="50">
        <v>3122405</v>
      </c>
      <c r="AH1596" s="66" t="str">
        <f t="shared" si="83"/>
        <v>MGDivisa Nova</v>
      </c>
      <c r="AI1596" s="50">
        <v>3122405</v>
      </c>
    </row>
    <row r="1597" spans="26:35">
      <c r="Z1597" s="50" t="s">
        <v>59</v>
      </c>
      <c r="AA1597" s="50" t="s">
        <v>3878</v>
      </c>
      <c r="AB1597" s="50">
        <v>3122454</v>
      </c>
      <c r="AH1597" s="66" t="str">
        <f t="shared" si="83"/>
        <v>MGDivisópolis</v>
      </c>
      <c r="AI1597" s="50">
        <v>3122454</v>
      </c>
    </row>
    <row r="1598" spans="26:35">
      <c r="Z1598" s="50" t="s">
        <v>59</v>
      </c>
      <c r="AA1598" s="50" t="s">
        <v>3884</v>
      </c>
      <c r="AB1598" s="50">
        <v>3122470</v>
      </c>
      <c r="AH1598" s="66" t="str">
        <f t="shared" si="83"/>
        <v>MGDom Bosco</v>
      </c>
      <c r="AI1598" s="50">
        <v>3122470</v>
      </c>
    </row>
    <row r="1599" spans="26:35">
      <c r="Z1599" s="50" t="s">
        <v>59</v>
      </c>
      <c r="AA1599" s="50" t="s">
        <v>3890</v>
      </c>
      <c r="AB1599" s="50">
        <v>3122504</v>
      </c>
      <c r="AH1599" s="66" t="str">
        <f t="shared" si="83"/>
        <v>MGDom Cavati</v>
      </c>
      <c r="AI1599" s="50">
        <v>3122504</v>
      </c>
    </row>
    <row r="1600" spans="26:35">
      <c r="Z1600" s="50" t="s">
        <v>59</v>
      </c>
      <c r="AA1600" s="50" t="s">
        <v>3896</v>
      </c>
      <c r="AB1600" s="50">
        <v>3122603</v>
      </c>
      <c r="AH1600" s="66" t="str">
        <f t="shared" si="83"/>
        <v>MGDom Joaquim</v>
      </c>
      <c r="AI1600" s="50">
        <v>3122603</v>
      </c>
    </row>
    <row r="1601" spans="26:35">
      <c r="Z1601" s="50" t="s">
        <v>59</v>
      </c>
      <c r="AA1601" s="50" t="s">
        <v>3902</v>
      </c>
      <c r="AB1601" s="50">
        <v>3122702</v>
      </c>
      <c r="AH1601" s="66" t="str">
        <f t="shared" si="83"/>
        <v>MGDom Silvério</v>
      </c>
      <c r="AI1601" s="50">
        <v>3122702</v>
      </c>
    </row>
    <row r="1602" spans="26:35">
      <c r="Z1602" s="50" t="s">
        <v>59</v>
      </c>
      <c r="AA1602" s="50" t="s">
        <v>3908</v>
      </c>
      <c r="AB1602" s="50">
        <v>3122801</v>
      </c>
      <c r="AH1602" s="66" t="str">
        <f t="shared" si="83"/>
        <v>MGDom Viçoso</v>
      </c>
      <c r="AI1602" s="50">
        <v>3122801</v>
      </c>
    </row>
    <row r="1603" spans="26:35">
      <c r="Z1603" s="50" t="s">
        <v>59</v>
      </c>
      <c r="AA1603" s="50" t="s">
        <v>3913</v>
      </c>
      <c r="AB1603" s="50">
        <v>3122900</v>
      </c>
      <c r="AH1603" s="66" t="str">
        <f t="shared" ref="AH1603:AH1666" si="84">CONCATENATE(Z1603,AA1603)</f>
        <v>MGDona Eusébia</v>
      </c>
      <c r="AI1603" s="50">
        <v>3122900</v>
      </c>
    </row>
    <row r="1604" spans="26:35">
      <c r="Z1604" s="50" t="s">
        <v>59</v>
      </c>
      <c r="AA1604" s="50" t="s">
        <v>3919</v>
      </c>
      <c r="AB1604" s="50">
        <v>3123007</v>
      </c>
      <c r="AH1604" s="66" t="str">
        <f t="shared" si="84"/>
        <v>MGDores de Campos</v>
      </c>
      <c r="AI1604" s="50">
        <v>3123007</v>
      </c>
    </row>
    <row r="1605" spans="26:35">
      <c r="Z1605" s="50" t="s">
        <v>59</v>
      </c>
      <c r="AA1605" s="50" t="s">
        <v>3925</v>
      </c>
      <c r="AB1605" s="50">
        <v>3123106</v>
      </c>
      <c r="AH1605" s="66" t="str">
        <f t="shared" si="84"/>
        <v>MGDores de Guanhães</v>
      </c>
      <c r="AI1605" s="50">
        <v>3123106</v>
      </c>
    </row>
    <row r="1606" spans="26:35">
      <c r="Z1606" s="50" t="s">
        <v>59</v>
      </c>
      <c r="AA1606" s="50" t="s">
        <v>3931</v>
      </c>
      <c r="AB1606" s="50">
        <v>3123205</v>
      </c>
      <c r="AH1606" s="66" t="str">
        <f t="shared" si="84"/>
        <v>MGDores do Indaiá</v>
      </c>
      <c r="AI1606" s="50">
        <v>3123205</v>
      </c>
    </row>
    <row r="1607" spans="26:35">
      <c r="Z1607" s="50" t="s">
        <v>59</v>
      </c>
      <c r="AA1607" s="50" t="s">
        <v>3937</v>
      </c>
      <c r="AB1607" s="50">
        <v>3123304</v>
      </c>
      <c r="AH1607" s="66" t="str">
        <f t="shared" si="84"/>
        <v>MGDores do Turvo</v>
      </c>
      <c r="AI1607" s="50">
        <v>3123304</v>
      </c>
    </row>
    <row r="1608" spans="26:35">
      <c r="Z1608" s="50" t="s">
        <v>59</v>
      </c>
      <c r="AA1608" s="50" t="s">
        <v>3943</v>
      </c>
      <c r="AB1608" s="50">
        <v>3123403</v>
      </c>
      <c r="AH1608" s="66" t="str">
        <f t="shared" si="84"/>
        <v>MGDoresópolis</v>
      </c>
      <c r="AI1608" s="50">
        <v>3123403</v>
      </c>
    </row>
    <row r="1609" spans="26:35">
      <c r="Z1609" s="50" t="s">
        <v>59</v>
      </c>
      <c r="AA1609" s="50" t="s">
        <v>3949</v>
      </c>
      <c r="AB1609" s="50">
        <v>3123502</v>
      </c>
      <c r="AH1609" s="66" t="str">
        <f t="shared" si="84"/>
        <v>MGDouradoquara</v>
      </c>
      <c r="AI1609" s="50">
        <v>3123502</v>
      </c>
    </row>
    <row r="1610" spans="26:35">
      <c r="Z1610" s="50" t="s">
        <v>59</v>
      </c>
      <c r="AA1610" s="50" t="s">
        <v>3955</v>
      </c>
      <c r="AB1610" s="50">
        <v>3123528</v>
      </c>
      <c r="AH1610" s="66" t="str">
        <f t="shared" si="84"/>
        <v>MGDurandé</v>
      </c>
      <c r="AI1610" s="50">
        <v>3123528</v>
      </c>
    </row>
    <row r="1611" spans="26:35">
      <c r="Z1611" s="50" t="s">
        <v>59</v>
      </c>
      <c r="AA1611" s="50" t="s">
        <v>3960</v>
      </c>
      <c r="AB1611" s="50">
        <v>3123601</v>
      </c>
      <c r="AH1611" s="66" t="str">
        <f t="shared" si="84"/>
        <v>MGElói Mendes</v>
      </c>
      <c r="AI1611" s="50">
        <v>3123601</v>
      </c>
    </row>
    <row r="1612" spans="26:35">
      <c r="Z1612" s="50" t="s">
        <v>59</v>
      </c>
      <c r="AA1612" s="50" t="s">
        <v>3966</v>
      </c>
      <c r="AB1612" s="50">
        <v>3123700</v>
      </c>
      <c r="AH1612" s="66" t="str">
        <f t="shared" si="84"/>
        <v>MGEngenheiro Caldas</v>
      </c>
      <c r="AI1612" s="50">
        <v>3123700</v>
      </c>
    </row>
    <row r="1613" spans="26:35">
      <c r="Z1613" s="50" t="s">
        <v>59</v>
      </c>
      <c r="AA1613" s="50" t="s">
        <v>3971</v>
      </c>
      <c r="AB1613" s="50">
        <v>3123809</v>
      </c>
      <c r="AH1613" s="66" t="str">
        <f t="shared" si="84"/>
        <v>MGEngenheiro Navarro</v>
      </c>
      <c r="AI1613" s="50">
        <v>3123809</v>
      </c>
    </row>
    <row r="1614" spans="26:35">
      <c r="Z1614" s="50" t="s">
        <v>59</v>
      </c>
      <c r="AA1614" s="50" t="s">
        <v>3976</v>
      </c>
      <c r="AB1614" s="50">
        <v>3123858</v>
      </c>
      <c r="AH1614" s="66" t="str">
        <f t="shared" si="84"/>
        <v>MGEntre Folhas</v>
      </c>
      <c r="AI1614" s="50">
        <v>3123858</v>
      </c>
    </row>
    <row r="1615" spans="26:35">
      <c r="Z1615" s="50" t="s">
        <v>59</v>
      </c>
      <c r="AA1615" s="50" t="s">
        <v>3982</v>
      </c>
      <c r="AB1615" s="50">
        <v>3123908</v>
      </c>
      <c r="AH1615" s="66" t="str">
        <f t="shared" si="84"/>
        <v>MGEntre Rios de Minas</v>
      </c>
      <c r="AI1615" s="50">
        <v>3123908</v>
      </c>
    </row>
    <row r="1616" spans="26:35">
      <c r="Z1616" s="50" t="s">
        <v>59</v>
      </c>
      <c r="AA1616" s="50" t="s">
        <v>3988</v>
      </c>
      <c r="AB1616" s="50">
        <v>3124005</v>
      </c>
      <c r="AH1616" s="66" t="str">
        <f t="shared" si="84"/>
        <v>MGErvália</v>
      </c>
      <c r="AI1616" s="50">
        <v>3124005</v>
      </c>
    </row>
    <row r="1617" spans="26:35">
      <c r="Z1617" s="50" t="s">
        <v>59</v>
      </c>
      <c r="AA1617" s="50" t="s">
        <v>3993</v>
      </c>
      <c r="AB1617" s="50">
        <v>3124104</v>
      </c>
      <c r="AH1617" s="66" t="str">
        <f t="shared" si="84"/>
        <v>MGEsmeraldas</v>
      </c>
      <c r="AI1617" s="50">
        <v>3124104</v>
      </c>
    </row>
    <row r="1618" spans="26:35">
      <c r="Z1618" s="50" t="s">
        <v>59</v>
      </c>
      <c r="AA1618" s="50" t="s">
        <v>3998</v>
      </c>
      <c r="AB1618" s="50">
        <v>3124203</v>
      </c>
      <c r="AH1618" s="66" t="str">
        <f t="shared" si="84"/>
        <v>MGEspera Feliz</v>
      </c>
      <c r="AI1618" s="50">
        <v>3124203</v>
      </c>
    </row>
    <row r="1619" spans="26:35">
      <c r="Z1619" s="50" t="s">
        <v>59</v>
      </c>
      <c r="AA1619" s="50" t="s">
        <v>4004</v>
      </c>
      <c r="AB1619" s="50">
        <v>3124302</v>
      </c>
      <c r="AH1619" s="66" t="str">
        <f t="shared" si="84"/>
        <v>MGEspinosa</v>
      </c>
      <c r="AI1619" s="50">
        <v>3124302</v>
      </c>
    </row>
    <row r="1620" spans="26:35">
      <c r="Z1620" s="50" t="s">
        <v>59</v>
      </c>
      <c r="AA1620" s="50" t="s">
        <v>4010</v>
      </c>
      <c r="AB1620" s="50">
        <v>3124401</v>
      </c>
      <c r="AH1620" s="66" t="str">
        <f t="shared" si="84"/>
        <v>MGEspírito Santo do Dourado</v>
      </c>
      <c r="AI1620" s="50">
        <v>3124401</v>
      </c>
    </row>
    <row r="1621" spans="26:35">
      <c r="Z1621" s="50" t="s">
        <v>59</v>
      </c>
      <c r="AA1621" s="50" t="s">
        <v>4016</v>
      </c>
      <c r="AB1621" s="50">
        <v>3124500</v>
      </c>
      <c r="AH1621" s="66" t="str">
        <f t="shared" si="84"/>
        <v>MGEstiva</v>
      </c>
      <c r="AI1621" s="50">
        <v>3124500</v>
      </c>
    </row>
    <row r="1622" spans="26:35">
      <c r="Z1622" s="50" t="s">
        <v>59</v>
      </c>
      <c r="AA1622" s="50" t="s">
        <v>4021</v>
      </c>
      <c r="AB1622" s="50">
        <v>3124609</v>
      </c>
      <c r="AH1622" s="66" t="str">
        <f t="shared" si="84"/>
        <v>MGEstrela Dalva</v>
      </c>
      <c r="AI1622" s="50">
        <v>3124609</v>
      </c>
    </row>
    <row r="1623" spans="26:35">
      <c r="Z1623" s="50" t="s">
        <v>59</v>
      </c>
      <c r="AA1623" s="50" t="s">
        <v>4027</v>
      </c>
      <c r="AB1623" s="50">
        <v>3124708</v>
      </c>
      <c r="AH1623" s="66" t="str">
        <f t="shared" si="84"/>
        <v>MGEstrela do Indaiá</v>
      </c>
      <c r="AI1623" s="50">
        <v>3124708</v>
      </c>
    </row>
    <row r="1624" spans="26:35">
      <c r="Z1624" s="50" t="s">
        <v>59</v>
      </c>
      <c r="AA1624" s="50" t="s">
        <v>4033</v>
      </c>
      <c r="AB1624" s="50">
        <v>3124807</v>
      </c>
      <c r="AH1624" s="66" t="str">
        <f t="shared" si="84"/>
        <v>MGEstrela do Sul</v>
      </c>
      <c r="AI1624" s="50">
        <v>3124807</v>
      </c>
    </row>
    <row r="1625" spans="26:35">
      <c r="Z1625" s="50" t="s">
        <v>59</v>
      </c>
      <c r="AA1625" s="50" t="s">
        <v>4038</v>
      </c>
      <c r="AB1625" s="50">
        <v>3124906</v>
      </c>
      <c r="AH1625" s="66" t="str">
        <f t="shared" si="84"/>
        <v>MGEugenópolis</v>
      </c>
      <c r="AI1625" s="50">
        <v>3124906</v>
      </c>
    </row>
    <row r="1626" spans="26:35">
      <c r="Z1626" s="50" t="s">
        <v>59</v>
      </c>
      <c r="AA1626" s="50" t="s">
        <v>4044</v>
      </c>
      <c r="AB1626" s="50">
        <v>3125002</v>
      </c>
      <c r="AH1626" s="66" t="str">
        <f t="shared" si="84"/>
        <v>MGEwbank da Câmara</v>
      </c>
      <c r="AI1626" s="50">
        <v>3125002</v>
      </c>
    </row>
    <row r="1627" spans="26:35">
      <c r="Z1627" s="50" t="s">
        <v>59</v>
      </c>
      <c r="AA1627" s="50" t="s">
        <v>4050</v>
      </c>
      <c r="AB1627" s="50">
        <v>3125101</v>
      </c>
      <c r="AH1627" s="66" t="str">
        <f t="shared" si="84"/>
        <v>MGExtrema</v>
      </c>
      <c r="AI1627" s="50">
        <v>3125101</v>
      </c>
    </row>
    <row r="1628" spans="26:35">
      <c r="Z1628" s="50" t="s">
        <v>59</v>
      </c>
      <c r="AA1628" s="50" t="s">
        <v>4055</v>
      </c>
      <c r="AB1628" s="50">
        <v>3125200</v>
      </c>
      <c r="AH1628" s="66" t="str">
        <f t="shared" si="84"/>
        <v>MGFama</v>
      </c>
      <c r="AI1628" s="50">
        <v>3125200</v>
      </c>
    </row>
    <row r="1629" spans="26:35">
      <c r="Z1629" s="50" t="s">
        <v>59</v>
      </c>
      <c r="AA1629" s="50" t="s">
        <v>4061</v>
      </c>
      <c r="AB1629" s="50">
        <v>3125309</v>
      </c>
      <c r="AH1629" s="66" t="str">
        <f t="shared" si="84"/>
        <v>MGFaria Lemos</v>
      </c>
      <c r="AI1629" s="50">
        <v>3125309</v>
      </c>
    </row>
    <row r="1630" spans="26:35">
      <c r="Z1630" s="50" t="s">
        <v>59</v>
      </c>
      <c r="AA1630" s="50" t="s">
        <v>4067</v>
      </c>
      <c r="AB1630" s="50">
        <v>3125408</v>
      </c>
      <c r="AH1630" s="66" t="str">
        <f t="shared" si="84"/>
        <v>MGFelício dos Santos</v>
      </c>
      <c r="AI1630" s="50">
        <v>3125408</v>
      </c>
    </row>
    <row r="1631" spans="26:35">
      <c r="Z1631" s="50" t="s">
        <v>59</v>
      </c>
      <c r="AA1631" s="50" t="s">
        <v>4073</v>
      </c>
      <c r="AB1631" s="50">
        <v>3125606</v>
      </c>
      <c r="AH1631" s="66" t="str">
        <f t="shared" si="84"/>
        <v>MGFelisburgo</v>
      </c>
      <c r="AI1631" s="50">
        <v>3125606</v>
      </c>
    </row>
    <row r="1632" spans="26:35">
      <c r="Z1632" s="50" t="s">
        <v>59</v>
      </c>
      <c r="AA1632" s="50" t="s">
        <v>4078</v>
      </c>
      <c r="AB1632" s="50">
        <v>3125705</v>
      </c>
      <c r="AH1632" s="66" t="str">
        <f t="shared" si="84"/>
        <v>MGFelixlândia</v>
      </c>
      <c r="AI1632" s="50">
        <v>3125705</v>
      </c>
    </row>
    <row r="1633" spans="26:35">
      <c r="Z1633" s="50" t="s">
        <v>59</v>
      </c>
      <c r="AA1633" s="50" t="s">
        <v>4084</v>
      </c>
      <c r="AB1633" s="50">
        <v>3125804</v>
      </c>
      <c r="AH1633" s="66" t="str">
        <f t="shared" si="84"/>
        <v>MGFernandes Tourinho</v>
      </c>
      <c r="AI1633" s="50">
        <v>3125804</v>
      </c>
    </row>
    <row r="1634" spans="26:35">
      <c r="Z1634" s="50" t="s">
        <v>59</v>
      </c>
      <c r="AA1634" s="50" t="s">
        <v>4089</v>
      </c>
      <c r="AB1634" s="50">
        <v>3125903</v>
      </c>
      <c r="AH1634" s="66" t="str">
        <f t="shared" si="84"/>
        <v>MGFerros</v>
      </c>
      <c r="AI1634" s="50">
        <v>3125903</v>
      </c>
    </row>
    <row r="1635" spans="26:35">
      <c r="Z1635" s="50" t="s">
        <v>59</v>
      </c>
      <c r="AA1635" s="50" t="s">
        <v>4095</v>
      </c>
      <c r="AB1635" s="50">
        <v>3125952</v>
      </c>
      <c r="AH1635" s="66" t="str">
        <f t="shared" si="84"/>
        <v>MGFervedouro</v>
      </c>
      <c r="AI1635" s="50">
        <v>3125952</v>
      </c>
    </row>
    <row r="1636" spans="26:35">
      <c r="Z1636" s="50" t="s">
        <v>59</v>
      </c>
      <c r="AA1636" s="50" t="s">
        <v>4101</v>
      </c>
      <c r="AB1636" s="50">
        <v>3126000</v>
      </c>
      <c r="AH1636" s="66" t="str">
        <f t="shared" si="84"/>
        <v>MGFlorestal</v>
      </c>
      <c r="AI1636" s="50">
        <v>3126000</v>
      </c>
    </row>
    <row r="1637" spans="26:35">
      <c r="Z1637" s="50" t="s">
        <v>59</v>
      </c>
      <c r="AA1637" s="50" t="s">
        <v>4107</v>
      </c>
      <c r="AB1637" s="50">
        <v>3126109</v>
      </c>
      <c r="AH1637" s="66" t="str">
        <f t="shared" si="84"/>
        <v>MGFormiga</v>
      </c>
      <c r="AI1637" s="50">
        <v>3126109</v>
      </c>
    </row>
    <row r="1638" spans="26:35">
      <c r="Z1638" s="50" t="s">
        <v>59</v>
      </c>
      <c r="AA1638" s="50" t="s">
        <v>2024</v>
      </c>
      <c r="AB1638" s="50">
        <v>3126208</v>
      </c>
      <c r="AH1638" s="66" t="str">
        <f t="shared" si="84"/>
        <v>MGFormoso</v>
      </c>
      <c r="AI1638" s="50">
        <v>3126208</v>
      </c>
    </row>
    <row r="1639" spans="26:35">
      <c r="Z1639" s="50" t="s">
        <v>59</v>
      </c>
      <c r="AA1639" s="50" t="s">
        <v>4118</v>
      </c>
      <c r="AB1639" s="50">
        <v>3126307</v>
      </c>
      <c r="AH1639" s="66" t="str">
        <f t="shared" si="84"/>
        <v>MGFortaleza de Minas</v>
      </c>
      <c r="AI1639" s="50">
        <v>3126307</v>
      </c>
    </row>
    <row r="1640" spans="26:35">
      <c r="Z1640" s="50" t="s">
        <v>59</v>
      </c>
      <c r="AA1640" s="50" t="s">
        <v>4124</v>
      </c>
      <c r="AB1640" s="50">
        <v>3126406</v>
      </c>
      <c r="AH1640" s="66" t="str">
        <f t="shared" si="84"/>
        <v>MGFortuna de Minas</v>
      </c>
      <c r="AI1640" s="50">
        <v>3126406</v>
      </c>
    </row>
    <row r="1641" spans="26:35">
      <c r="Z1641" s="50" t="s">
        <v>59</v>
      </c>
      <c r="AA1641" s="50" t="s">
        <v>4130</v>
      </c>
      <c r="AB1641" s="50">
        <v>3126505</v>
      </c>
      <c r="AH1641" s="66" t="str">
        <f t="shared" si="84"/>
        <v>MGFrancisco Badaró</v>
      </c>
      <c r="AI1641" s="50">
        <v>3126505</v>
      </c>
    </row>
    <row r="1642" spans="26:35">
      <c r="Z1642" s="50" t="s">
        <v>59</v>
      </c>
      <c r="AA1642" s="50" t="s">
        <v>4136</v>
      </c>
      <c r="AB1642" s="50">
        <v>3126604</v>
      </c>
      <c r="AH1642" s="66" t="str">
        <f t="shared" si="84"/>
        <v>MGFrancisco Dumont</v>
      </c>
      <c r="AI1642" s="50">
        <v>3126604</v>
      </c>
    </row>
    <row r="1643" spans="26:35">
      <c r="Z1643" s="50" t="s">
        <v>59</v>
      </c>
      <c r="AA1643" s="50" t="s">
        <v>4141</v>
      </c>
      <c r="AB1643" s="50">
        <v>3126703</v>
      </c>
      <c r="AH1643" s="66" t="str">
        <f t="shared" si="84"/>
        <v>MGFrancisco Sá</v>
      </c>
      <c r="AI1643" s="50">
        <v>3126703</v>
      </c>
    </row>
    <row r="1644" spans="26:35">
      <c r="Z1644" s="50" t="s">
        <v>59</v>
      </c>
      <c r="AA1644" s="50" t="s">
        <v>4146</v>
      </c>
      <c r="AB1644" s="50">
        <v>3126752</v>
      </c>
      <c r="AH1644" s="66" t="str">
        <f t="shared" si="84"/>
        <v>MGFranciscópolis</v>
      </c>
      <c r="AI1644" s="50">
        <v>3126752</v>
      </c>
    </row>
    <row r="1645" spans="26:35">
      <c r="Z1645" s="50" t="s">
        <v>59</v>
      </c>
      <c r="AA1645" s="50" t="s">
        <v>4151</v>
      </c>
      <c r="AB1645" s="50">
        <v>3126802</v>
      </c>
      <c r="AH1645" s="66" t="str">
        <f t="shared" si="84"/>
        <v>MGFrei Gaspar</v>
      </c>
      <c r="AI1645" s="50">
        <v>3126802</v>
      </c>
    </row>
    <row r="1646" spans="26:35">
      <c r="Z1646" s="50" t="s">
        <v>59</v>
      </c>
      <c r="AA1646" s="50" t="s">
        <v>4156</v>
      </c>
      <c r="AB1646" s="50">
        <v>3126901</v>
      </c>
      <c r="AH1646" s="66" t="str">
        <f t="shared" si="84"/>
        <v>MGFrei Inocêncio</v>
      </c>
      <c r="AI1646" s="50">
        <v>3126901</v>
      </c>
    </row>
    <row r="1647" spans="26:35">
      <c r="Z1647" s="50" t="s">
        <v>59</v>
      </c>
      <c r="AA1647" s="50" t="s">
        <v>4161</v>
      </c>
      <c r="AB1647" s="50">
        <v>3126950</v>
      </c>
      <c r="AH1647" s="66" t="str">
        <f t="shared" si="84"/>
        <v>MGFrei Lagonegro</v>
      </c>
      <c r="AI1647" s="50">
        <v>3126950</v>
      </c>
    </row>
    <row r="1648" spans="26:35">
      <c r="Z1648" s="50" t="s">
        <v>59</v>
      </c>
      <c r="AA1648" s="50" t="s">
        <v>4166</v>
      </c>
      <c r="AB1648" s="50">
        <v>3127008</v>
      </c>
      <c r="AH1648" s="66" t="str">
        <f t="shared" si="84"/>
        <v>MGFronteira</v>
      </c>
      <c r="AI1648" s="50">
        <v>3127008</v>
      </c>
    </row>
    <row r="1649" spans="26:35">
      <c r="Z1649" s="50" t="s">
        <v>59</v>
      </c>
      <c r="AA1649" s="50" t="s">
        <v>4171</v>
      </c>
      <c r="AB1649" s="50">
        <v>3127057</v>
      </c>
      <c r="AH1649" s="66" t="str">
        <f t="shared" si="84"/>
        <v>MGFronteira dos Vales</v>
      </c>
      <c r="AI1649" s="50">
        <v>3127057</v>
      </c>
    </row>
    <row r="1650" spans="26:35">
      <c r="Z1650" s="50" t="s">
        <v>59</v>
      </c>
      <c r="AA1650" s="50" t="s">
        <v>4176</v>
      </c>
      <c r="AB1650" s="50">
        <v>3127073</v>
      </c>
      <c r="AH1650" s="66" t="str">
        <f t="shared" si="84"/>
        <v>MGFruta de Leite</v>
      </c>
      <c r="AI1650" s="50">
        <v>3127073</v>
      </c>
    </row>
    <row r="1651" spans="26:35">
      <c r="Z1651" s="50" t="s">
        <v>59</v>
      </c>
      <c r="AA1651" s="50" t="s">
        <v>4181</v>
      </c>
      <c r="AB1651" s="50">
        <v>3127107</v>
      </c>
      <c r="AH1651" s="66" t="str">
        <f t="shared" si="84"/>
        <v>MGFrutal</v>
      </c>
      <c r="AI1651" s="50">
        <v>3127107</v>
      </c>
    </row>
    <row r="1652" spans="26:35">
      <c r="Z1652" s="50" t="s">
        <v>59</v>
      </c>
      <c r="AA1652" s="50" t="s">
        <v>4186</v>
      </c>
      <c r="AB1652" s="50">
        <v>3127206</v>
      </c>
      <c r="AH1652" s="66" t="str">
        <f t="shared" si="84"/>
        <v>MGFunilândia</v>
      </c>
      <c r="AI1652" s="50">
        <v>3127206</v>
      </c>
    </row>
    <row r="1653" spans="26:35">
      <c r="Z1653" s="50" t="s">
        <v>59</v>
      </c>
      <c r="AA1653" s="50" t="s">
        <v>4190</v>
      </c>
      <c r="AB1653" s="50">
        <v>3127305</v>
      </c>
      <c r="AH1653" s="66" t="str">
        <f t="shared" si="84"/>
        <v>MGGaliléia</v>
      </c>
      <c r="AI1653" s="50">
        <v>3127305</v>
      </c>
    </row>
    <row r="1654" spans="26:35">
      <c r="Z1654" s="50" t="s">
        <v>59</v>
      </c>
      <c r="AA1654" s="50" t="s">
        <v>4195</v>
      </c>
      <c r="AB1654" s="50">
        <v>3127339</v>
      </c>
      <c r="AH1654" s="66" t="str">
        <f t="shared" si="84"/>
        <v>MGGameleiras</v>
      </c>
      <c r="AI1654" s="50">
        <v>3127339</v>
      </c>
    </row>
    <row r="1655" spans="26:35">
      <c r="Z1655" s="50" t="s">
        <v>59</v>
      </c>
      <c r="AA1655" s="50" t="s">
        <v>4200</v>
      </c>
      <c r="AB1655" s="50">
        <v>3127354</v>
      </c>
      <c r="AH1655" s="66" t="str">
        <f t="shared" si="84"/>
        <v>MGGlaucilândia</v>
      </c>
      <c r="AI1655" s="50">
        <v>3127354</v>
      </c>
    </row>
    <row r="1656" spans="26:35">
      <c r="Z1656" s="50" t="s">
        <v>59</v>
      </c>
      <c r="AA1656" s="50" t="s">
        <v>4205</v>
      </c>
      <c r="AB1656" s="50">
        <v>3127370</v>
      </c>
      <c r="AH1656" s="66" t="str">
        <f t="shared" si="84"/>
        <v>MGGoiabeira</v>
      </c>
      <c r="AI1656" s="50">
        <v>3127370</v>
      </c>
    </row>
    <row r="1657" spans="26:35">
      <c r="Z1657" s="50" t="s">
        <v>59</v>
      </c>
      <c r="AA1657" s="50" t="s">
        <v>4210</v>
      </c>
      <c r="AB1657" s="50">
        <v>3127388</v>
      </c>
      <c r="AH1657" s="66" t="str">
        <f t="shared" si="84"/>
        <v>MGGoianá</v>
      </c>
      <c r="AI1657" s="50">
        <v>3127388</v>
      </c>
    </row>
    <row r="1658" spans="26:35">
      <c r="Z1658" s="50" t="s">
        <v>59</v>
      </c>
      <c r="AA1658" s="50" t="s">
        <v>4215</v>
      </c>
      <c r="AB1658" s="50">
        <v>3127404</v>
      </c>
      <c r="AH1658" s="66" t="str">
        <f t="shared" si="84"/>
        <v>MGGonçalves</v>
      </c>
      <c r="AI1658" s="50">
        <v>3127404</v>
      </c>
    </row>
    <row r="1659" spans="26:35">
      <c r="Z1659" s="50" t="s">
        <v>59</v>
      </c>
      <c r="AA1659" s="50" t="s">
        <v>4219</v>
      </c>
      <c r="AB1659" s="50">
        <v>3127503</v>
      </c>
      <c r="AH1659" s="66" t="str">
        <f t="shared" si="84"/>
        <v>MGGonzaga</v>
      </c>
      <c r="AI1659" s="50">
        <v>3127503</v>
      </c>
    </row>
    <row r="1660" spans="26:35">
      <c r="Z1660" s="50" t="s">
        <v>59</v>
      </c>
      <c r="AA1660" s="50" t="s">
        <v>4223</v>
      </c>
      <c r="AB1660" s="50">
        <v>3127602</v>
      </c>
      <c r="AH1660" s="66" t="str">
        <f t="shared" si="84"/>
        <v>MGGouveia</v>
      </c>
      <c r="AI1660" s="50">
        <v>3127602</v>
      </c>
    </row>
    <row r="1661" spans="26:35">
      <c r="Z1661" s="50" t="s">
        <v>59</v>
      </c>
      <c r="AA1661" s="50" t="s">
        <v>4228</v>
      </c>
      <c r="AB1661" s="50">
        <v>3127701</v>
      </c>
      <c r="AH1661" s="66" t="str">
        <f t="shared" si="84"/>
        <v>MGGovernador Valadares</v>
      </c>
      <c r="AI1661" s="50">
        <v>3127701</v>
      </c>
    </row>
    <row r="1662" spans="26:35">
      <c r="Z1662" s="50" t="s">
        <v>59</v>
      </c>
      <c r="AA1662" s="50" t="s">
        <v>4233</v>
      </c>
      <c r="AB1662" s="50">
        <v>3127800</v>
      </c>
      <c r="AH1662" s="66" t="str">
        <f t="shared" si="84"/>
        <v>MGGrão Mogol</v>
      </c>
      <c r="AI1662" s="50">
        <v>3127800</v>
      </c>
    </row>
    <row r="1663" spans="26:35">
      <c r="Z1663" s="50" t="s">
        <v>59</v>
      </c>
      <c r="AA1663" s="50" t="s">
        <v>4237</v>
      </c>
      <c r="AB1663" s="50">
        <v>3127909</v>
      </c>
      <c r="AH1663" s="66" t="str">
        <f t="shared" si="84"/>
        <v>MGGrupiara</v>
      </c>
      <c r="AI1663" s="50">
        <v>3127909</v>
      </c>
    </row>
    <row r="1664" spans="26:35">
      <c r="Z1664" s="50" t="s">
        <v>59</v>
      </c>
      <c r="AA1664" s="50" t="s">
        <v>4242</v>
      </c>
      <c r="AB1664" s="50">
        <v>3128006</v>
      </c>
      <c r="AH1664" s="66" t="str">
        <f t="shared" si="84"/>
        <v>MGGuanhães</v>
      </c>
      <c r="AI1664" s="50">
        <v>3128006</v>
      </c>
    </row>
    <row r="1665" spans="26:35">
      <c r="Z1665" s="50" t="s">
        <v>59</v>
      </c>
      <c r="AA1665" s="50" t="s">
        <v>4247</v>
      </c>
      <c r="AB1665" s="50">
        <v>3128105</v>
      </c>
      <c r="AH1665" s="66" t="str">
        <f t="shared" si="84"/>
        <v>MGGuapé</v>
      </c>
      <c r="AI1665" s="50">
        <v>3128105</v>
      </c>
    </row>
    <row r="1666" spans="26:35">
      <c r="Z1666" s="50" t="s">
        <v>59</v>
      </c>
      <c r="AA1666" s="50" t="s">
        <v>2248</v>
      </c>
      <c r="AB1666" s="50">
        <v>3128204</v>
      </c>
      <c r="AH1666" s="66" t="str">
        <f t="shared" si="84"/>
        <v>MGGuaraciaba</v>
      </c>
      <c r="AI1666" s="50">
        <v>3128204</v>
      </c>
    </row>
    <row r="1667" spans="26:35">
      <c r="Z1667" s="50" t="s">
        <v>59</v>
      </c>
      <c r="AA1667" s="50" t="s">
        <v>4256</v>
      </c>
      <c r="AB1667" s="50">
        <v>3128253</v>
      </c>
      <c r="AH1667" s="66" t="str">
        <f t="shared" ref="AH1667:AH1730" si="85">CONCATENATE(Z1667,AA1667)</f>
        <v>MGGuaraciama</v>
      </c>
      <c r="AI1667" s="50">
        <v>3128253</v>
      </c>
    </row>
    <row r="1668" spans="26:35">
      <c r="Z1668" s="50" t="s">
        <v>59</v>
      </c>
      <c r="AA1668" s="50" t="s">
        <v>4260</v>
      </c>
      <c r="AB1668" s="50">
        <v>3128303</v>
      </c>
      <c r="AH1668" s="66" t="str">
        <f t="shared" si="85"/>
        <v>MGGuaranésia</v>
      </c>
      <c r="AI1668" s="50">
        <v>3128303</v>
      </c>
    </row>
    <row r="1669" spans="26:35">
      <c r="Z1669" s="50" t="s">
        <v>59</v>
      </c>
      <c r="AA1669" s="50" t="s">
        <v>4265</v>
      </c>
      <c r="AB1669" s="50">
        <v>3128402</v>
      </c>
      <c r="AH1669" s="66" t="str">
        <f t="shared" si="85"/>
        <v>MGGuarani</v>
      </c>
      <c r="AI1669" s="50">
        <v>3128402</v>
      </c>
    </row>
    <row r="1670" spans="26:35">
      <c r="Z1670" s="50" t="s">
        <v>59</v>
      </c>
      <c r="AA1670" s="50" t="s">
        <v>4270</v>
      </c>
      <c r="AB1670" s="50">
        <v>3128501</v>
      </c>
      <c r="AH1670" s="66" t="str">
        <f t="shared" si="85"/>
        <v>MGGuarará</v>
      </c>
      <c r="AI1670" s="50">
        <v>3128501</v>
      </c>
    </row>
    <row r="1671" spans="26:35">
      <c r="Z1671" s="50" t="s">
        <v>59</v>
      </c>
      <c r="AA1671" s="50" t="s">
        <v>4274</v>
      </c>
      <c r="AB1671" s="50">
        <v>3128600</v>
      </c>
      <c r="AH1671" s="66" t="str">
        <f t="shared" si="85"/>
        <v>MGGuarda-Mor</v>
      </c>
      <c r="AI1671" s="50">
        <v>3128600</v>
      </c>
    </row>
    <row r="1672" spans="26:35">
      <c r="Z1672" s="50" t="s">
        <v>59</v>
      </c>
      <c r="AA1672" s="50" t="s">
        <v>4278</v>
      </c>
      <c r="AB1672" s="50">
        <v>3128709</v>
      </c>
      <c r="AH1672" s="66" t="str">
        <f t="shared" si="85"/>
        <v>MGGuaxupé</v>
      </c>
      <c r="AI1672" s="50">
        <v>3128709</v>
      </c>
    </row>
    <row r="1673" spans="26:35">
      <c r="Z1673" s="50" t="s">
        <v>59</v>
      </c>
      <c r="AA1673" s="50" t="s">
        <v>4282</v>
      </c>
      <c r="AB1673" s="50">
        <v>3128808</v>
      </c>
      <c r="AH1673" s="66" t="str">
        <f t="shared" si="85"/>
        <v>MGGuidoval</v>
      </c>
      <c r="AI1673" s="50">
        <v>3128808</v>
      </c>
    </row>
    <row r="1674" spans="26:35">
      <c r="Z1674" s="50" t="s">
        <v>59</v>
      </c>
      <c r="AA1674" s="50" t="s">
        <v>4287</v>
      </c>
      <c r="AB1674" s="50">
        <v>3128907</v>
      </c>
      <c r="AH1674" s="66" t="str">
        <f t="shared" si="85"/>
        <v>MGGuimarânia</v>
      </c>
      <c r="AI1674" s="50">
        <v>3128907</v>
      </c>
    </row>
    <row r="1675" spans="26:35">
      <c r="Z1675" s="50" t="s">
        <v>59</v>
      </c>
      <c r="AA1675" s="50" t="s">
        <v>4292</v>
      </c>
      <c r="AB1675" s="50">
        <v>3129004</v>
      </c>
      <c r="AH1675" s="66" t="str">
        <f t="shared" si="85"/>
        <v>MGGuiricema</v>
      </c>
      <c r="AI1675" s="50">
        <v>3129004</v>
      </c>
    </row>
    <row r="1676" spans="26:35">
      <c r="Z1676" s="50" t="s">
        <v>59</v>
      </c>
      <c r="AA1676" s="50" t="s">
        <v>4297</v>
      </c>
      <c r="AB1676" s="50">
        <v>3129103</v>
      </c>
      <c r="AH1676" s="66" t="str">
        <f t="shared" si="85"/>
        <v>MGGurinhatã</v>
      </c>
      <c r="AI1676" s="50">
        <v>3129103</v>
      </c>
    </row>
    <row r="1677" spans="26:35">
      <c r="Z1677" s="50" t="s">
        <v>59</v>
      </c>
      <c r="AA1677" s="50" t="s">
        <v>4302</v>
      </c>
      <c r="AB1677" s="50">
        <v>3129202</v>
      </c>
      <c r="AH1677" s="66" t="str">
        <f t="shared" si="85"/>
        <v>MGHeliodora</v>
      </c>
      <c r="AI1677" s="50">
        <v>3129202</v>
      </c>
    </row>
    <row r="1678" spans="26:35">
      <c r="Z1678" s="50" t="s">
        <v>59</v>
      </c>
      <c r="AA1678" s="50" t="s">
        <v>4307</v>
      </c>
      <c r="AB1678" s="50">
        <v>3129301</v>
      </c>
      <c r="AH1678" s="66" t="str">
        <f t="shared" si="85"/>
        <v>MGIapu</v>
      </c>
      <c r="AI1678" s="50">
        <v>3129301</v>
      </c>
    </row>
    <row r="1679" spans="26:35">
      <c r="Z1679" s="50" t="s">
        <v>59</v>
      </c>
      <c r="AA1679" s="50" t="s">
        <v>4312</v>
      </c>
      <c r="AB1679" s="50">
        <v>3129400</v>
      </c>
      <c r="AH1679" s="66" t="str">
        <f t="shared" si="85"/>
        <v>MGIbertioga</v>
      </c>
      <c r="AI1679" s="50">
        <v>3129400</v>
      </c>
    </row>
    <row r="1680" spans="26:35">
      <c r="Z1680" s="50" t="s">
        <v>59</v>
      </c>
      <c r="AA1680" s="50" t="s">
        <v>4316</v>
      </c>
      <c r="AB1680" s="50">
        <v>3129509</v>
      </c>
      <c r="AH1680" s="66" t="str">
        <f t="shared" si="85"/>
        <v>MGIbiá</v>
      </c>
      <c r="AI1680" s="50">
        <v>3129509</v>
      </c>
    </row>
    <row r="1681" spans="26:35">
      <c r="Z1681" s="50" t="s">
        <v>59</v>
      </c>
      <c r="AA1681" s="50" t="s">
        <v>4321</v>
      </c>
      <c r="AB1681" s="50">
        <v>3129608</v>
      </c>
      <c r="AH1681" s="66" t="str">
        <f t="shared" si="85"/>
        <v>MGIbiaí</v>
      </c>
      <c r="AI1681" s="50">
        <v>3129608</v>
      </c>
    </row>
    <row r="1682" spans="26:35">
      <c r="Z1682" s="50" t="s">
        <v>59</v>
      </c>
      <c r="AA1682" s="50" t="s">
        <v>4326</v>
      </c>
      <c r="AB1682" s="50">
        <v>3129657</v>
      </c>
      <c r="AH1682" s="66" t="str">
        <f t="shared" si="85"/>
        <v>MGIbiracatu</v>
      </c>
      <c r="AI1682" s="50">
        <v>3129657</v>
      </c>
    </row>
    <row r="1683" spans="26:35">
      <c r="Z1683" s="50" t="s">
        <v>59</v>
      </c>
      <c r="AA1683" s="50" t="s">
        <v>4331</v>
      </c>
      <c r="AB1683" s="50">
        <v>3129707</v>
      </c>
      <c r="AH1683" s="66" t="str">
        <f t="shared" si="85"/>
        <v>MGIbiraci</v>
      </c>
      <c r="AI1683" s="50">
        <v>3129707</v>
      </c>
    </row>
    <row r="1684" spans="26:35">
      <c r="Z1684" s="50" t="s">
        <v>59</v>
      </c>
      <c r="AA1684" s="50" t="s">
        <v>4336</v>
      </c>
      <c r="AB1684" s="50">
        <v>3129806</v>
      </c>
      <c r="AH1684" s="66" t="str">
        <f t="shared" si="85"/>
        <v>MGIbirité</v>
      </c>
      <c r="AI1684" s="50">
        <v>3129806</v>
      </c>
    </row>
    <row r="1685" spans="26:35">
      <c r="Z1685" s="50" t="s">
        <v>59</v>
      </c>
      <c r="AA1685" s="50" t="s">
        <v>4341</v>
      </c>
      <c r="AB1685" s="50">
        <v>3129905</v>
      </c>
      <c r="AH1685" s="66" t="str">
        <f t="shared" si="85"/>
        <v>MGIbitiúra de Minas</v>
      </c>
      <c r="AI1685" s="50">
        <v>3129905</v>
      </c>
    </row>
    <row r="1686" spans="26:35">
      <c r="Z1686" s="50" t="s">
        <v>59</v>
      </c>
      <c r="AA1686" s="50" t="s">
        <v>4346</v>
      </c>
      <c r="AB1686" s="50">
        <v>3130002</v>
      </c>
      <c r="AH1686" s="66" t="str">
        <f t="shared" si="85"/>
        <v>MGIbituruna</v>
      </c>
      <c r="AI1686" s="50">
        <v>3130002</v>
      </c>
    </row>
    <row r="1687" spans="26:35">
      <c r="Z1687" s="50" t="s">
        <v>59</v>
      </c>
      <c r="AA1687" s="50" t="s">
        <v>4350</v>
      </c>
      <c r="AB1687" s="50">
        <v>3130051</v>
      </c>
      <c r="AH1687" s="66" t="str">
        <f t="shared" si="85"/>
        <v>MGIcaraí de Minas</v>
      </c>
      <c r="AI1687" s="50">
        <v>3130051</v>
      </c>
    </row>
    <row r="1688" spans="26:35">
      <c r="Z1688" s="50" t="s">
        <v>59</v>
      </c>
      <c r="AA1688" s="50" t="s">
        <v>4354</v>
      </c>
      <c r="AB1688" s="50">
        <v>3130101</v>
      </c>
      <c r="AH1688" s="66" t="str">
        <f t="shared" si="85"/>
        <v>MGIgarapé</v>
      </c>
      <c r="AI1688" s="50">
        <v>3130101</v>
      </c>
    </row>
    <row r="1689" spans="26:35">
      <c r="Z1689" s="50" t="s">
        <v>59</v>
      </c>
      <c r="AA1689" s="50" t="s">
        <v>4359</v>
      </c>
      <c r="AB1689" s="50">
        <v>3130200</v>
      </c>
      <c r="AH1689" s="66" t="str">
        <f t="shared" si="85"/>
        <v>MGIgaratinga</v>
      </c>
      <c r="AI1689" s="50">
        <v>3130200</v>
      </c>
    </row>
    <row r="1690" spans="26:35">
      <c r="Z1690" s="50" t="s">
        <v>59</v>
      </c>
      <c r="AA1690" s="50" t="s">
        <v>4363</v>
      </c>
      <c r="AB1690" s="50">
        <v>3130309</v>
      </c>
      <c r="AH1690" s="66" t="str">
        <f t="shared" si="85"/>
        <v>MGIguatama</v>
      </c>
      <c r="AI1690" s="50">
        <v>3130309</v>
      </c>
    </row>
    <row r="1691" spans="26:35">
      <c r="Z1691" s="50" t="s">
        <v>59</v>
      </c>
      <c r="AA1691" s="50" t="s">
        <v>4367</v>
      </c>
      <c r="AB1691" s="50">
        <v>3130408</v>
      </c>
      <c r="AH1691" s="66" t="str">
        <f t="shared" si="85"/>
        <v>MGIjaci</v>
      </c>
      <c r="AI1691" s="50">
        <v>3130408</v>
      </c>
    </row>
    <row r="1692" spans="26:35">
      <c r="Z1692" s="50" t="s">
        <v>59</v>
      </c>
      <c r="AA1692" s="50" t="s">
        <v>4372</v>
      </c>
      <c r="AB1692" s="50">
        <v>3130507</v>
      </c>
      <c r="AH1692" s="66" t="str">
        <f t="shared" si="85"/>
        <v>MGIlicínea</v>
      </c>
      <c r="AI1692" s="50">
        <v>3130507</v>
      </c>
    </row>
    <row r="1693" spans="26:35">
      <c r="Z1693" s="50" t="s">
        <v>59</v>
      </c>
      <c r="AA1693" s="50" t="s">
        <v>4376</v>
      </c>
      <c r="AB1693" s="50">
        <v>3130556</v>
      </c>
      <c r="AH1693" s="66" t="str">
        <f t="shared" si="85"/>
        <v>MGImbé de Minas</v>
      </c>
      <c r="AI1693" s="50">
        <v>3130556</v>
      </c>
    </row>
    <row r="1694" spans="26:35">
      <c r="Z1694" s="50" t="s">
        <v>59</v>
      </c>
      <c r="AA1694" s="50" t="s">
        <v>4381</v>
      </c>
      <c r="AB1694" s="50">
        <v>3130606</v>
      </c>
      <c r="AH1694" s="66" t="str">
        <f t="shared" si="85"/>
        <v>MGInconfidentes</v>
      </c>
      <c r="AI1694" s="50">
        <v>3130606</v>
      </c>
    </row>
    <row r="1695" spans="26:35">
      <c r="Z1695" s="50" t="s">
        <v>59</v>
      </c>
      <c r="AA1695" s="50" t="s">
        <v>4386</v>
      </c>
      <c r="AB1695" s="50">
        <v>3130655</v>
      </c>
      <c r="AH1695" s="66" t="str">
        <f t="shared" si="85"/>
        <v>MGIndaiabira</v>
      </c>
      <c r="AI1695" s="50">
        <v>3130655</v>
      </c>
    </row>
    <row r="1696" spans="26:35">
      <c r="Z1696" s="50" t="s">
        <v>59</v>
      </c>
      <c r="AA1696" s="50" t="s">
        <v>2941</v>
      </c>
      <c r="AB1696" s="50">
        <v>3130705</v>
      </c>
      <c r="AH1696" s="66" t="str">
        <f t="shared" si="85"/>
        <v>MGIndianópolis</v>
      </c>
      <c r="AI1696" s="50">
        <v>3130705</v>
      </c>
    </row>
    <row r="1697" spans="26:35">
      <c r="Z1697" s="50" t="s">
        <v>59</v>
      </c>
      <c r="AA1697" s="50" t="s">
        <v>4395</v>
      </c>
      <c r="AB1697" s="50">
        <v>3130804</v>
      </c>
      <c r="AH1697" s="66" t="str">
        <f t="shared" si="85"/>
        <v>MGIngaí</v>
      </c>
      <c r="AI1697" s="50">
        <v>3130804</v>
      </c>
    </row>
    <row r="1698" spans="26:35">
      <c r="Z1698" s="50" t="s">
        <v>59</v>
      </c>
      <c r="AA1698" s="50" t="s">
        <v>4400</v>
      </c>
      <c r="AB1698" s="50">
        <v>3130903</v>
      </c>
      <c r="AH1698" s="66" t="str">
        <f t="shared" si="85"/>
        <v>MGInhapim</v>
      </c>
      <c r="AI1698" s="50">
        <v>3130903</v>
      </c>
    </row>
    <row r="1699" spans="26:35">
      <c r="Z1699" s="50" t="s">
        <v>59</v>
      </c>
      <c r="AA1699" s="50" t="s">
        <v>4404</v>
      </c>
      <c r="AB1699" s="50">
        <v>3131000</v>
      </c>
      <c r="AH1699" s="66" t="str">
        <f t="shared" si="85"/>
        <v>MGInhaúma</v>
      </c>
      <c r="AI1699" s="50">
        <v>3131000</v>
      </c>
    </row>
    <row r="1700" spans="26:35">
      <c r="Z1700" s="50" t="s">
        <v>59</v>
      </c>
      <c r="AA1700" s="50" t="s">
        <v>4409</v>
      </c>
      <c r="AB1700" s="50">
        <v>3131109</v>
      </c>
      <c r="AH1700" s="66" t="str">
        <f t="shared" si="85"/>
        <v>MGInimutaba</v>
      </c>
      <c r="AI1700" s="50">
        <v>3131109</v>
      </c>
    </row>
    <row r="1701" spans="26:35">
      <c r="Z1701" s="50" t="s">
        <v>59</v>
      </c>
      <c r="AA1701" s="50" t="s">
        <v>4414</v>
      </c>
      <c r="AB1701" s="50">
        <v>3131158</v>
      </c>
      <c r="AH1701" s="66" t="str">
        <f t="shared" si="85"/>
        <v>MGIpaba</v>
      </c>
      <c r="AI1701" s="50">
        <v>3131158</v>
      </c>
    </row>
    <row r="1702" spans="26:35">
      <c r="Z1702" s="50" t="s">
        <v>59</v>
      </c>
      <c r="AA1702" s="50" t="s">
        <v>4419</v>
      </c>
      <c r="AB1702" s="50">
        <v>3131208</v>
      </c>
      <c r="AH1702" s="66" t="str">
        <f t="shared" si="85"/>
        <v>MGIpanema</v>
      </c>
      <c r="AI1702" s="50">
        <v>3131208</v>
      </c>
    </row>
    <row r="1703" spans="26:35">
      <c r="Z1703" s="50" t="s">
        <v>59</v>
      </c>
      <c r="AA1703" s="50" t="s">
        <v>4423</v>
      </c>
      <c r="AB1703" s="50">
        <v>3131307</v>
      </c>
      <c r="AH1703" s="66" t="str">
        <f t="shared" si="85"/>
        <v>MGIpatinga</v>
      </c>
      <c r="AI1703" s="50">
        <v>3131307</v>
      </c>
    </row>
    <row r="1704" spans="26:35">
      <c r="Z1704" s="50" t="s">
        <v>59</v>
      </c>
      <c r="AA1704" s="50" t="s">
        <v>4428</v>
      </c>
      <c r="AB1704" s="50">
        <v>3131406</v>
      </c>
      <c r="AH1704" s="66" t="str">
        <f t="shared" si="85"/>
        <v>MGIpiaçu</v>
      </c>
      <c r="AI1704" s="50">
        <v>3131406</v>
      </c>
    </row>
    <row r="1705" spans="26:35">
      <c r="Z1705" s="50" t="s">
        <v>59</v>
      </c>
      <c r="AA1705" s="50" t="s">
        <v>4433</v>
      </c>
      <c r="AB1705" s="50">
        <v>3131505</v>
      </c>
      <c r="AH1705" s="66" t="str">
        <f t="shared" si="85"/>
        <v>MGIpuiúna</v>
      </c>
      <c r="AI1705" s="50">
        <v>3131505</v>
      </c>
    </row>
    <row r="1706" spans="26:35">
      <c r="Z1706" s="50" t="s">
        <v>59</v>
      </c>
      <c r="AA1706" s="50" t="s">
        <v>4438</v>
      </c>
      <c r="AB1706" s="50">
        <v>3131604</v>
      </c>
      <c r="AH1706" s="66" t="str">
        <f t="shared" si="85"/>
        <v>MGIraí de Minas</v>
      </c>
      <c r="AI1706" s="50">
        <v>3131604</v>
      </c>
    </row>
    <row r="1707" spans="26:35">
      <c r="Z1707" s="50" t="s">
        <v>59</v>
      </c>
      <c r="AA1707" s="50" t="s">
        <v>4442</v>
      </c>
      <c r="AB1707" s="50">
        <v>3131703</v>
      </c>
      <c r="AH1707" s="66" t="str">
        <f t="shared" si="85"/>
        <v>MGItabira</v>
      </c>
      <c r="AI1707" s="50">
        <v>3131703</v>
      </c>
    </row>
    <row r="1708" spans="26:35">
      <c r="Z1708" s="50" t="s">
        <v>59</v>
      </c>
      <c r="AA1708" s="50" t="s">
        <v>4447</v>
      </c>
      <c r="AB1708" s="50">
        <v>3131802</v>
      </c>
      <c r="AH1708" s="66" t="str">
        <f t="shared" si="85"/>
        <v>MGItabirinha</v>
      </c>
      <c r="AI1708" s="50">
        <v>3131802</v>
      </c>
    </row>
    <row r="1709" spans="26:35">
      <c r="Z1709" s="50" t="s">
        <v>59</v>
      </c>
      <c r="AA1709" s="50" t="s">
        <v>4452</v>
      </c>
      <c r="AB1709" s="50">
        <v>3131901</v>
      </c>
      <c r="AH1709" s="66" t="str">
        <f t="shared" si="85"/>
        <v>MGItabirito</v>
      </c>
      <c r="AI1709" s="50">
        <v>3131901</v>
      </c>
    </row>
    <row r="1710" spans="26:35">
      <c r="Z1710" s="50" t="s">
        <v>59</v>
      </c>
      <c r="AA1710" s="50" t="s">
        <v>4457</v>
      </c>
      <c r="AB1710" s="50">
        <v>3132008</v>
      </c>
      <c r="AH1710" s="66" t="str">
        <f t="shared" si="85"/>
        <v>MGItacambira</v>
      </c>
      <c r="AI1710" s="50">
        <v>3132008</v>
      </c>
    </row>
    <row r="1711" spans="26:35">
      <c r="Z1711" s="50" t="s">
        <v>59</v>
      </c>
      <c r="AA1711" s="50" t="s">
        <v>4462</v>
      </c>
      <c r="AB1711" s="50">
        <v>3132107</v>
      </c>
      <c r="AH1711" s="66" t="str">
        <f t="shared" si="85"/>
        <v>MGItacarambi</v>
      </c>
      <c r="AI1711" s="50">
        <v>3132107</v>
      </c>
    </row>
    <row r="1712" spans="26:35">
      <c r="Z1712" s="50" t="s">
        <v>59</v>
      </c>
      <c r="AA1712" s="50" t="s">
        <v>4467</v>
      </c>
      <c r="AB1712" s="50">
        <v>3132206</v>
      </c>
      <c r="AH1712" s="66" t="str">
        <f t="shared" si="85"/>
        <v>MGItaguara</v>
      </c>
      <c r="AI1712" s="50">
        <v>3132206</v>
      </c>
    </row>
    <row r="1713" spans="26:35">
      <c r="Z1713" s="50" t="s">
        <v>59</v>
      </c>
      <c r="AA1713" s="50" t="s">
        <v>4471</v>
      </c>
      <c r="AB1713" s="50">
        <v>3132305</v>
      </c>
      <c r="AH1713" s="66" t="str">
        <f t="shared" si="85"/>
        <v>MGItaipé</v>
      </c>
      <c r="AI1713" s="50">
        <v>3132305</v>
      </c>
    </row>
    <row r="1714" spans="26:35">
      <c r="Z1714" s="50" t="s">
        <v>59</v>
      </c>
      <c r="AA1714" s="50" t="s">
        <v>4476</v>
      </c>
      <c r="AB1714" s="50">
        <v>3132404</v>
      </c>
      <c r="AH1714" s="66" t="str">
        <f t="shared" si="85"/>
        <v>MGItajubá</v>
      </c>
      <c r="AI1714" s="50">
        <v>3132404</v>
      </c>
    </row>
    <row r="1715" spans="26:35">
      <c r="Z1715" s="50" t="s">
        <v>59</v>
      </c>
      <c r="AA1715" s="50" t="s">
        <v>4481</v>
      </c>
      <c r="AB1715" s="50">
        <v>3132503</v>
      </c>
      <c r="AH1715" s="66" t="str">
        <f t="shared" si="85"/>
        <v>MGItamarandiba</v>
      </c>
      <c r="AI1715" s="50">
        <v>3132503</v>
      </c>
    </row>
    <row r="1716" spans="26:35">
      <c r="Z1716" s="50" t="s">
        <v>59</v>
      </c>
      <c r="AA1716" s="50" t="s">
        <v>4486</v>
      </c>
      <c r="AB1716" s="50">
        <v>3132602</v>
      </c>
      <c r="AH1716" s="66" t="str">
        <f t="shared" si="85"/>
        <v>MGItamarati de Minas</v>
      </c>
      <c r="AI1716" s="50">
        <v>3132602</v>
      </c>
    </row>
    <row r="1717" spans="26:35">
      <c r="Z1717" s="50" t="s">
        <v>59</v>
      </c>
      <c r="AA1717" s="50" t="s">
        <v>4491</v>
      </c>
      <c r="AB1717" s="50">
        <v>3132701</v>
      </c>
      <c r="AH1717" s="66" t="str">
        <f t="shared" si="85"/>
        <v>MGItambacuri</v>
      </c>
      <c r="AI1717" s="50">
        <v>3132701</v>
      </c>
    </row>
    <row r="1718" spans="26:35">
      <c r="Z1718" s="50" t="s">
        <v>59</v>
      </c>
      <c r="AA1718" s="50" t="s">
        <v>4496</v>
      </c>
      <c r="AB1718" s="50">
        <v>3132800</v>
      </c>
      <c r="AH1718" s="66" t="str">
        <f t="shared" si="85"/>
        <v>MGItambé do Mato Dentro</v>
      </c>
      <c r="AI1718" s="50">
        <v>3132800</v>
      </c>
    </row>
    <row r="1719" spans="26:35">
      <c r="Z1719" s="50" t="s">
        <v>59</v>
      </c>
      <c r="AA1719" s="50" t="s">
        <v>4501</v>
      </c>
      <c r="AB1719" s="50">
        <v>3132909</v>
      </c>
      <c r="AH1719" s="66" t="str">
        <f t="shared" si="85"/>
        <v>MGItamogi</v>
      </c>
      <c r="AI1719" s="50">
        <v>3132909</v>
      </c>
    </row>
    <row r="1720" spans="26:35">
      <c r="Z1720" s="50" t="s">
        <v>59</v>
      </c>
      <c r="AA1720" s="50" t="s">
        <v>4506</v>
      </c>
      <c r="AB1720" s="50">
        <v>3133006</v>
      </c>
      <c r="AH1720" s="66" t="str">
        <f t="shared" si="85"/>
        <v>MGItamonte</v>
      </c>
      <c r="AI1720" s="50">
        <v>3133006</v>
      </c>
    </row>
    <row r="1721" spans="26:35">
      <c r="Z1721" s="50" t="s">
        <v>59</v>
      </c>
      <c r="AA1721" s="50" t="s">
        <v>4510</v>
      </c>
      <c r="AB1721" s="50">
        <v>3133105</v>
      </c>
      <c r="AH1721" s="66" t="str">
        <f t="shared" si="85"/>
        <v>MGItanhandu</v>
      </c>
      <c r="AI1721" s="50">
        <v>3133105</v>
      </c>
    </row>
    <row r="1722" spans="26:35">
      <c r="Z1722" s="50" t="s">
        <v>59</v>
      </c>
      <c r="AA1722" s="50" t="s">
        <v>4515</v>
      </c>
      <c r="AB1722" s="50">
        <v>3133204</v>
      </c>
      <c r="AH1722" s="66" t="str">
        <f t="shared" si="85"/>
        <v>MGItanhomi</v>
      </c>
      <c r="AI1722" s="50">
        <v>3133204</v>
      </c>
    </row>
    <row r="1723" spans="26:35">
      <c r="Z1723" s="50" t="s">
        <v>59</v>
      </c>
      <c r="AA1723" s="50" t="s">
        <v>4520</v>
      </c>
      <c r="AB1723" s="50">
        <v>3133303</v>
      </c>
      <c r="AH1723" s="66" t="str">
        <f t="shared" si="85"/>
        <v>MGItaobim</v>
      </c>
      <c r="AI1723" s="50">
        <v>3133303</v>
      </c>
    </row>
    <row r="1724" spans="26:35">
      <c r="Z1724" s="50" t="s">
        <v>59</v>
      </c>
      <c r="AA1724" s="50" t="s">
        <v>4525</v>
      </c>
      <c r="AB1724" s="50">
        <v>3133402</v>
      </c>
      <c r="AH1724" s="66" t="str">
        <f t="shared" si="85"/>
        <v>MGItapagipe</v>
      </c>
      <c r="AI1724" s="50">
        <v>3133402</v>
      </c>
    </row>
    <row r="1725" spans="26:35">
      <c r="Z1725" s="50" t="s">
        <v>59</v>
      </c>
      <c r="AA1725" s="50" t="s">
        <v>4530</v>
      </c>
      <c r="AB1725" s="50">
        <v>3133501</v>
      </c>
      <c r="AH1725" s="66" t="str">
        <f t="shared" si="85"/>
        <v>MGItapecerica</v>
      </c>
      <c r="AI1725" s="50">
        <v>3133501</v>
      </c>
    </row>
    <row r="1726" spans="26:35">
      <c r="Z1726" s="50" t="s">
        <v>59</v>
      </c>
      <c r="AA1726" s="50" t="s">
        <v>3929</v>
      </c>
      <c r="AB1726" s="50">
        <v>3133600</v>
      </c>
      <c r="AH1726" s="66" t="str">
        <f t="shared" si="85"/>
        <v>MGItapeva</v>
      </c>
      <c r="AI1726" s="50">
        <v>3133600</v>
      </c>
    </row>
    <row r="1727" spans="26:35">
      <c r="Z1727" s="50" t="s">
        <v>59</v>
      </c>
      <c r="AA1727" s="50" t="s">
        <v>4539</v>
      </c>
      <c r="AB1727" s="50">
        <v>3133709</v>
      </c>
      <c r="AH1727" s="66" t="str">
        <f t="shared" si="85"/>
        <v>MGItatiaiuçu</v>
      </c>
      <c r="AI1727" s="50">
        <v>3133709</v>
      </c>
    </row>
    <row r="1728" spans="26:35">
      <c r="Z1728" s="50" t="s">
        <v>59</v>
      </c>
      <c r="AA1728" s="50" t="s">
        <v>4543</v>
      </c>
      <c r="AB1728" s="50">
        <v>3133758</v>
      </c>
      <c r="AH1728" s="66" t="str">
        <f t="shared" si="85"/>
        <v>MGItaú de Minas</v>
      </c>
      <c r="AI1728" s="50">
        <v>3133758</v>
      </c>
    </row>
    <row r="1729" spans="26:35">
      <c r="Z1729" s="50" t="s">
        <v>59</v>
      </c>
      <c r="AA1729" s="50" t="s">
        <v>4548</v>
      </c>
      <c r="AB1729" s="50">
        <v>3133808</v>
      </c>
      <c r="AH1729" s="66" t="str">
        <f t="shared" si="85"/>
        <v>MGItaúna</v>
      </c>
      <c r="AI1729" s="50">
        <v>3133808</v>
      </c>
    </row>
    <row r="1730" spans="26:35">
      <c r="Z1730" s="50" t="s">
        <v>59</v>
      </c>
      <c r="AA1730" s="50" t="s">
        <v>4553</v>
      </c>
      <c r="AB1730" s="50">
        <v>3133907</v>
      </c>
      <c r="AH1730" s="66" t="str">
        <f t="shared" si="85"/>
        <v>MGItaverava</v>
      </c>
      <c r="AI1730" s="50">
        <v>3133907</v>
      </c>
    </row>
    <row r="1731" spans="26:35">
      <c r="Z1731" s="50" t="s">
        <v>59</v>
      </c>
      <c r="AA1731" s="50" t="s">
        <v>4558</v>
      </c>
      <c r="AB1731" s="50">
        <v>3134004</v>
      </c>
      <c r="AH1731" s="66" t="str">
        <f t="shared" ref="AH1731:AH1794" si="86">CONCATENATE(Z1731,AA1731)</f>
        <v>MGItinga</v>
      </c>
      <c r="AI1731" s="50">
        <v>3134004</v>
      </c>
    </row>
    <row r="1732" spans="26:35">
      <c r="Z1732" s="50" t="s">
        <v>59</v>
      </c>
      <c r="AA1732" s="50" t="s">
        <v>4562</v>
      </c>
      <c r="AB1732" s="50">
        <v>3134103</v>
      </c>
      <c r="AH1732" s="66" t="str">
        <f t="shared" si="86"/>
        <v>MGItueta</v>
      </c>
      <c r="AI1732" s="50">
        <v>3134103</v>
      </c>
    </row>
    <row r="1733" spans="26:35">
      <c r="Z1733" s="50" t="s">
        <v>59</v>
      </c>
      <c r="AA1733" s="50" t="s">
        <v>4566</v>
      </c>
      <c r="AB1733" s="50">
        <v>3134202</v>
      </c>
      <c r="AH1733" s="66" t="str">
        <f t="shared" si="86"/>
        <v>MGItuiutaba</v>
      </c>
      <c r="AI1733" s="50">
        <v>3134202</v>
      </c>
    </row>
    <row r="1734" spans="26:35">
      <c r="Z1734" s="50" t="s">
        <v>59</v>
      </c>
      <c r="AA1734" s="50" t="s">
        <v>4570</v>
      </c>
      <c r="AB1734" s="50">
        <v>3134301</v>
      </c>
      <c r="AH1734" s="66" t="str">
        <f t="shared" si="86"/>
        <v>MGItumirim</v>
      </c>
      <c r="AI1734" s="50">
        <v>3134301</v>
      </c>
    </row>
    <row r="1735" spans="26:35">
      <c r="Z1735" s="50" t="s">
        <v>59</v>
      </c>
      <c r="AA1735" s="50" t="s">
        <v>4575</v>
      </c>
      <c r="AB1735" s="50">
        <v>3134400</v>
      </c>
      <c r="AH1735" s="66" t="str">
        <f t="shared" si="86"/>
        <v>MGIturama</v>
      </c>
      <c r="AI1735" s="50">
        <v>3134400</v>
      </c>
    </row>
    <row r="1736" spans="26:35">
      <c r="Z1736" s="50" t="s">
        <v>59</v>
      </c>
      <c r="AA1736" s="50" t="s">
        <v>4580</v>
      </c>
      <c r="AB1736" s="50">
        <v>3134509</v>
      </c>
      <c r="AH1736" s="66" t="str">
        <f t="shared" si="86"/>
        <v>MGItutinga</v>
      </c>
      <c r="AI1736" s="50">
        <v>3134509</v>
      </c>
    </row>
    <row r="1737" spans="26:35">
      <c r="Z1737" s="50" t="s">
        <v>59</v>
      </c>
      <c r="AA1737" s="50" t="s">
        <v>4585</v>
      </c>
      <c r="AB1737" s="50">
        <v>3134608</v>
      </c>
      <c r="AH1737" s="66" t="str">
        <f t="shared" si="86"/>
        <v>MGJaboticatubas</v>
      </c>
      <c r="AI1737" s="50">
        <v>3134608</v>
      </c>
    </row>
    <row r="1738" spans="26:35">
      <c r="Z1738" s="50" t="s">
        <v>59</v>
      </c>
      <c r="AA1738" s="50" t="s">
        <v>4589</v>
      </c>
      <c r="AB1738" s="50">
        <v>3134707</v>
      </c>
      <c r="AH1738" s="66" t="str">
        <f t="shared" si="86"/>
        <v>MGJacinto</v>
      </c>
      <c r="AI1738" s="50">
        <v>3134707</v>
      </c>
    </row>
    <row r="1739" spans="26:35">
      <c r="Z1739" s="50" t="s">
        <v>59</v>
      </c>
      <c r="AA1739" s="50" t="s">
        <v>4594</v>
      </c>
      <c r="AB1739" s="50">
        <v>3134806</v>
      </c>
      <c r="AH1739" s="66" t="str">
        <f t="shared" si="86"/>
        <v>MGJacuí</v>
      </c>
      <c r="AI1739" s="50">
        <v>3134806</v>
      </c>
    </row>
    <row r="1740" spans="26:35">
      <c r="Z1740" s="50" t="s">
        <v>59</v>
      </c>
      <c r="AA1740" s="50" t="s">
        <v>3683</v>
      </c>
      <c r="AB1740" s="50">
        <v>3134905</v>
      </c>
      <c r="AH1740" s="66" t="str">
        <f t="shared" si="86"/>
        <v>MGJacutinga</v>
      </c>
      <c r="AI1740" s="50">
        <v>3134905</v>
      </c>
    </row>
    <row r="1741" spans="26:35">
      <c r="Z1741" s="50" t="s">
        <v>59</v>
      </c>
      <c r="AA1741" s="50" t="s">
        <v>4602</v>
      </c>
      <c r="AB1741" s="50">
        <v>3135001</v>
      </c>
      <c r="AH1741" s="66" t="str">
        <f t="shared" si="86"/>
        <v>MGJaguaraçu</v>
      </c>
      <c r="AI1741" s="50">
        <v>3135001</v>
      </c>
    </row>
    <row r="1742" spans="26:35">
      <c r="Z1742" s="50" t="s">
        <v>59</v>
      </c>
      <c r="AA1742" s="50" t="s">
        <v>4607</v>
      </c>
      <c r="AB1742" s="50">
        <v>3135050</v>
      </c>
      <c r="AH1742" s="66" t="str">
        <f t="shared" si="86"/>
        <v>MGJaíba</v>
      </c>
      <c r="AI1742" s="50">
        <v>3135050</v>
      </c>
    </row>
    <row r="1743" spans="26:35">
      <c r="Z1743" s="50" t="s">
        <v>59</v>
      </c>
      <c r="AA1743" s="50" t="s">
        <v>4612</v>
      </c>
      <c r="AB1743" s="50">
        <v>3135076</v>
      </c>
      <c r="AH1743" s="66" t="str">
        <f t="shared" si="86"/>
        <v>MGJampruca</v>
      </c>
      <c r="AI1743" s="50">
        <v>3135076</v>
      </c>
    </row>
    <row r="1744" spans="26:35">
      <c r="Z1744" s="50" t="s">
        <v>59</v>
      </c>
      <c r="AA1744" s="50" t="s">
        <v>4616</v>
      </c>
      <c r="AB1744" s="50">
        <v>3135100</v>
      </c>
      <c r="AH1744" s="66" t="str">
        <f t="shared" si="86"/>
        <v>MGJanaúba</v>
      </c>
      <c r="AI1744" s="50">
        <v>3135100</v>
      </c>
    </row>
    <row r="1745" spans="26:35">
      <c r="Z1745" s="50" t="s">
        <v>59</v>
      </c>
      <c r="AA1745" s="50" t="s">
        <v>4621</v>
      </c>
      <c r="AB1745" s="50">
        <v>3135209</v>
      </c>
      <c r="AH1745" s="66" t="str">
        <f t="shared" si="86"/>
        <v>MGJanuária</v>
      </c>
      <c r="AI1745" s="50">
        <v>3135209</v>
      </c>
    </row>
    <row r="1746" spans="26:35">
      <c r="Z1746" s="50" t="s">
        <v>59</v>
      </c>
      <c r="AA1746" s="50" t="s">
        <v>4626</v>
      </c>
      <c r="AB1746" s="50">
        <v>3135308</v>
      </c>
      <c r="AH1746" s="66" t="str">
        <f t="shared" si="86"/>
        <v>MGJaparaíba</v>
      </c>
      <c r="AI1746" s="50">
        <v>3135308</v>
      </c>
    </row>
    <row r="1747" spans="26:35">
      <c r="Z1747" s="50" t="s">
        <v>59</v>
      </c>
      <c r="AA1747" s="50" t="s">
        <v>4629</v>
      </c>
      <c r="AB1747" s="50">
        <v>3135357</v>
      </c>
      <c r="AH1747" s="66" t="str">
        <f t="shared" si="86"/>
        <v>MGJaponvar</v>
      </c>
      <c r="AI1747" s="50">
        <v>3135357</v>
      </c>
    </row>
    <row r="1748" spans="26:35">
      <c r="Z1748" s="50" t="s">
        <v>59</v>
      </c>
      <c r="AA1748" s="50" t="s">
        <v>4633</v>
      </c>
      <c r="AB1748" s="50">
        <v>3135407</v>
      </c>
      <c r="AH1748" s="66" t="str">
        <f t="shared" si="86"/>
        <v>MGJeceaba</v>
      </c>
      <c r="AI1748" s="50">
        <v>3135407</v>
      </c>
    </row>
    <row r="1749" spans="26:35">
      <c r="Z1749" s="50" t="s">
        <v>59</v>
      </c>
      <c r="AA1749" s="50" t="s">
        <v>4637</v>
      </c>
      <c r="AB1749" s="50">
        <v>3135456</v>
      </c>
      <c r="AH1749" s="66" t="str">
        <f t="shared" si="86"/>
        <v>MGJenipapo de Minas</v>
      </c>
      <c r="AI1749" s="50">
        <v>3135456</v>
      </c>
    </row>
    <row r="1750" spans="26:35">
      <c r="Z1750" s="50" t="s">
        <v>59</v>
      </c>
      <c r="AA1750" s="50" t="s">
        <v>4640</v>
      </c>
      <c r="AB1750" s="50">
        <v>3135506</v>
      </c>
      <c r="AH1750" s="66" t="str">
        <f t="shared" si="86"/>
        <v>MGJequeri</v>
      </c>
      <c r="AI1750" s="50">
        <v>3135506</v>
      </c>
    </row>
    <row r="1751" spans="26:35">
      <c r="Z1751" s="50" t="s">
        <v>59</v>
      </c>
      <c r="AA1751" s="50" t="s">
        <v>4642</v>
      </c>
      <c r="AB1751" s="50">
        <v>3135605</v>
      </c>
      <c r="AH1751" s="66" t="str">
        <f t="shared" si="86"/>
        <v>MGJequitaí</v>
      </c>
      <c r="AI1751" s="50">
        <v>3135605</v>
      </c>
    </row>
    <row r="1752" spans="26:35">
      <c r="Z1752" s="50" t="s">
        <v>59</v>
      </c>
      <c r="AA1752" s="50" t="s">
        <v>4646</v>
      </c>
      <c r="AB1752" s="50">
        <v>3135704</v>
      </c>
      <c r="AH1752" s="66" t="str">
        <f t="shared" si="86"/>
        <v>MGJequitibá</v>
      </c>
      <c r="AI1752" s="50">
        <v>3135704</v>
      </c>
    </row>
    <row r="1753" spans="26:35">
      <c r="Z1753" s="50" t="s">
        <v>59</v>
      </c>
      <c r="AA1753" s="50" t="s">
        <v>4650</v>
      </c>
      <c r="AB1753" s="50">
        <v>3135803</v>
      </c>
      <c r="AH1753" s="66" t="str">
        <f t="shared" si="86"/>
        <v>MGJequitinhonha</v>
      </c>
      <c r="AI1753" s="50">
        <v>3135803</v>
      </c>
    </row>
    <row r="1754" spans="26:35">
      <c r="Z1754" s="50" t="s">
        <v>59</v>
      </c>
      <c r="AA1754" s="50" t="s">
        <v>4654</v>
      </c>
      <c r="AB1754" s="50">
        <v>3135902</v>
      </c>
      <c r="AH1754" s="66" t="str">
        <f t="shared" si="86"/>
        <v>MGJesuânia</v>
      </c>
      <c r="AI1754" s="50">
        <v>3135902</v>
      </c>
    </row>
    <row r="1755" spans="26:35">
      <c r="Z1755" s="50" t="s">
        <v>59</v>
      </c>
      <c r="AA1755" s="50" t="s">
        <v>4658</v>
      </c>
      <c r="AB1755" s="50">
        <v>3136009</v>
      </c>
      <c r="AH1755" s="66" t="str">
        <f t="shared" si="86"/>
        <v>MGJoaíma</v>
      </c>
      <c r="AI1755" s="50">
        <v>3136009</v>
      </c>
    </row>
    <row r="1756" spans="26:35">
      <c r="Z1756" s="50" t="s">
        <v>59</v>
      </c>
      <c r="AA1756" s="50" t="s">
        <v>4662</v>
      </c>
      <c r="AB1756" s="50">
        <v>3136108</v>
      </c>
      <c r="AH1756" s="66" t="str">
        <f t="shared" si="86"/>
        <v>MGJoanésia</v>
      </c>
      <c r="AI1756" s="50">
        <v>3136108</v>
      </c>
    </row>
    <row r="1757" spans="26:35">
      <c r="Z1757" s="50" t="s">
        <v>59</v>
      </c>
      <c r="AA1757" s="50" t="s">
        <v>4665</v>
      </c>
      <c r="AB1757" s="50">
        <v>3136207</v>
      </c>
      <c r="AH1757" s="66" t="str">
        <f t="shared" si="86"/>
        <v>MGJoão Monlevade</v>
      </c>
      <c r="AI1757" s="50">
        <v>3136207</v>
      </c>
    </row>
    <row r="1758" spans="26:35">
      <c r="Z1758" s="50" t="s">
        <v>59</v>
      </c>
      <c r="AA1758" s="50" t="s">
        <v>4669</v>
      </c>
      <c r="AB1758" s="50">
        <v>3136306</v>
      </c>
      <c r="AH1758" s="66" t="str">
        <f t="shared" si="86"/>
        <v>MGJoão Pinheiro</v>
      </c>
      <c r="AI1758" s="50">
        <v>3136306</v>
      </c>
    </row>
    <row r="1759" spans="26:35">
      <c r="Z1759" s="50" t="s">
        <v>59</v>
      </c>
      <c r="AA1759" s="50" t="s">
        <v>4673</v>
      </c>
      <c r="AB1759" s="50">
        <v>3136405</v>
      </c>
      <c r="AH1759" s="66" t="str">
        <f t="shared" si="86"/>
        <v>MGJoaquim Felício</v>
      </c>
      <c r="AI1759" s="50">
        <v>3136405</v>
      </c>
    </row>
    <row r="1760" spans="26:35">
      <c r="Z1760" s="50" t="s">
        <v>59</v>
      </c>
      <c r="AA1760" s="50" t="s">
        <v>4677</v>
      </c>
      <c r="AB1760" s="50">
        <v>3136504</v>
      </c>
      <c r="AH1760" s="66" t="str">
        <f t="shared" si="86"/>
        <v>MGJordânia</v>
      </c>
      <c r="AI1760" s="50">
        <v>3136504</v>
      </c>
    </row>
    <row r="1761" spans="26:35">
      <c r="Z1761" s="50" t="s">
        <v>59</v>
      </c>
      <c r="AA1761" s="50" t="s">
        <v>4681</v>
      </c>
      <c r="AB1761" s="50">
        <v>3136520</v>
      </c>
      <c r="AH1761" s="66" t="str">
        <f t="shared" si="86"/>
        <v>MGJosé Gonçalves de Minas</v>
      </c>
      <c r="AI1761" s="50">
        <v>3136520</v>
      </c>
    </row>
    <row r="1762" spans="26:35">
      <c r="Z1762" s="50" t="s">
        <v>59</v>
      </c>
      <c r="AA1762" s="50" t="s">
        <v>4685</v>
      </c>
      <c r="AB1762" s="50">
        <v>3136553</v>
      </c>
      <c r="AH1762" s="66" t="str">
        <f t="shared" si="86"/>
        <v>MGJosé Raydan</v>
      </c>
      <c r="AI1762" s="50">
        <v>3136553</v>
      </c>
    </row>
    <row r="1763" spans="26:35">
      <c r="Z1763" s="50" t="s">
        <v>59</v>
      </c>
      <c r="AA1763" s="50" t="s">
        <v>4689</v>
      </c>
      <c r="AB1763" s="50">
        <v>3136579</v>
      </c>
      <c r="AH1763" s="66" t="str">
        <f t="shared" si="86"/>
        <v>MGJosenópolis</v>
      </c>
      <c r="AI1763" s="50">
        <v>3136579</v>
      </c>
    </row>
    <row r="1764" spans="26:35">
      <c r="Z1764" s="50" t="s">
        <v>59</v>
      </c>
      <c r="AA1764" s="50" t="s">
        <v>4692</v>
      </c>
      <c r="AB1764" s="50">
        <v>3136652</v>
      </c>
      <c r="AH1764" s="66" t="str">
        <f t="shared" si="86"/>
        <v>MGJuatuba</v>
      </c>
      <c r="AI1764" s="50">
        <v>3136652</v>
      </c>
    </row>
    <row r="1765" spans="26:35">
      <c r="Z1765" s="50" t="s">
        <v>59</v>
      </c>
      <c r="AA1765" s="50" t="s">
        <v>4695</v>
      </c>
      <c r="AB1765" s="50">
        <v>3136702</v>
      </c>
      <c r="AH1765" s="66" t="str">
        <f t="shared" si="86"/>
        <v>MGJuiz de Fora</v>
      </c>
      <c r="AI1765" s="50">
        <v>3136702</v>
      </c>
    </row>
    <row r="1766" spans="26:35">
      <c r="Z1766" s="50" t="s">
        <v>59</v>
      </c>
      <c r="AA1766" s="50" t="s">
        <v>4698</v>
      </c>
      <c r="AB1766" s="50">
        <v>3136801</v>
      </c>
      <c r="AH1766" s="66" t="str">
        <f t="shared" si="86"/>
        <v>MGJuramento</v>
      </c>
      <c r="AI1766" s="50">
        <v>3136801</v>
      </c>
    </row>
    <row r="1767" spans="26:35">
      <c r="Z1767" s="50" t="s">
        <v>59</v>
      </c>
      <c r="AA1767" s="50" t="s">
        <v>4701</v>
      </c>
      <c r="AB1767" s="50">
        <v>3136900</v>
      </c>
      <c r="AH1767" s="66" t="str">
        <f t="shared" si="86"/>
        <v>MGJuruaia</v>
      </c>
      <c r="AI1767" s="50">
        <v>3136900</v>
      </c>
    </row>
    <row r="1768" spans="26:35">
      <c r="Z1768" s="50" t="s">
        <v>59</v>
      </c>
      <c r="AA1768" s="50" t="s">
        <v>4703</v>
      </c>
      <c r="AB1768" s="50">
        <v>3136959</v>
      </c>
      <c r="AH1768" s="66" t="str">
        <f t="shared" si="86"/>
        <v>MGJuvenília</v>
      </c>
      <c r="AI1768" s="50">
        <v>3136959</v>
      </c>
    </row>
    <row r="1769" spans="26:35">
      <c r="Z1769" s="50" t="s">
        <v>59</v>
      </c>
      <c r="AA1769" s="50" t="s">
        <v>4706</v>
      </c>
      <c r="AB1769" s="50">
        <v>3137007</v>
      </c>
      <c r="AH1769" s="66" t="str">
        <f t="shared" si="86"/>
        <v>MGLadainha</v>
      </c>
      <c r="AI1769" s="50">
        <v>3137007</v>
      </c>
    </row>
    <row r="1770" spans="26:35">
      <c r="Z1770" s="50" t="s">
        <v>59</v>
      </c>
      <c r="AA1770" s="50" t="s">
        <v>4709</v>
      </c>
      <c r="AB1770" s="50">
        <v>3137106</v>
      </c>
      <c r="AH1770" s="66" t="str">
        <f t="shared" si="86"/>
        <v>MGLagamar</v>
      </c>
      <c r="AI1770" s="50">
        <v>3137106</v>
      </c>
    </row>
    <row r="1771" spans="26:35">
      <c r="Z1771" s="50" t="s">
        <v>59</v>
      </c>
      <c r="AA1771" s="50" t="s">
        <v>4712</v>
      </c>
      <c r="AB1771" s="50">
        <v>3137205</v>
      </c>
      <c r="AH1771" s="66" t="str">
        <f t="shared" si="86"/>
        <v>MGLagoa da Prata</v>
      </c>
      <c r="AI1771" s="50">
        <v>3137205</v>
      </c>
    </row>
    <row r="1772" spans="26:35">
      <c r="Z1772" s="50" t="s">
        <v>59</v>
      </c>
      <c r="AA1772" s="50" t="s">
        <v>4715</v>
      </c>
      <c r="AB1772" s="50">
        <v>3137304</v>
      </c>
      <c r="AH1772" s="66" t="str">
        <f t="shared" si="86"/>
        <v>MGLagoa dos Patos</v>
      </c>
      <c r="AI1772" s="50">
        <v>3137304</v>
      </c>
    </row>
    <row r="1773" spans="26:35">
      <c r="Z1773" s="50" t="s">
        <v>59</v>
      </c>
      <c r="AA1773" s="50" t="s">
        <v>4718</v>
      </c>
      <c r="AB1773" s="50">
        <v>3137403</v>
      </c>
      <c r="AH1773" s="66" t="str">
        <f t="shared" si="86"/>
        <v>MGLagoa Dourada</v>
      </c>
      <c r="AI1773" s="50">
        <v>3137403</v>
      </c>
    </row>
    <row r="1774" spans="26:35">
      <c r="Z1774" s="50" t="s">
        <v>59</v>
      </c>
      <c r="AA1774" s="50" t="s">
        <v>4721</v>
      </c>
      <c r="AB1774" s="50">
        <v>3137502</v>
      </c>
      <c r="AH1774" s="66" t="str">
        <f t="shared" si="86"/>
        <v>MGLagoa Formosa</v>
      </c>
      <c r="AI1774" s="50">
        <v>3137502</v>
      </c>
    </row>
    <row r="1775" spans="26:35">
      <c r="Z1775" s="50" t="s">
        <v>59</v>
      </c>
      <c r="AA1775" s="50" t="s">
        <v>2212</v>
      </c>
      <c r="AB1775" s="50">
        <v>3137536</v>
      </c>
      <c r="AH1775" s="66" t="str">
        <f t="shared" si="86"/>
        <v>MGLagoa Grande</v>
      </c>
      <c r="AI1775" s="50">
        <v>3137536</v>
      </c>
    </row>
    <row r="1776" spans="26:35">
      <c r="Z1776" s="50" t="s">
        <v>59</v>
      </c>
      <c r="AA1776" s="50" t="s">
        <v>2688</v>
      </c>
      <c r="AB1776" s="50">
        <v>3137601</v>
      </c>
      <c r="AH1776" s="66" t="str">
        <f t="shared" si="86"/>
        <v>MGLagoa Santa</v>
      </c>
      <c r="AI1776" s="50">
        <v>3137601</v>
      </c>
    </row>
    <row r="1777" spans="26:35">
      <c r="Z1777" s="50" t="s">
        <v>59</v>
      </c>
      <c r="AA1777" s="50" t="s">
        <v>4728</v>
      </c>
      <c r="AB1777" s="50">
        <v>3137700</v>
      </c>
      <c r="AH1777" s="66" t="str">
        <f t="shared" si="86"/>
        <v>MGLajinha</v>
      </c>
      <c r="AI1777" s="50">
        <v>3137700</v>
      </c>
    </row>
    <row r="1778" spans="26:35">
      <c r="Z1778" s="50" t="s">
        <v>59</v>
      </c>
      <c r="AA1778" s="50" t="s">
        <v>4731</v>
      </c>
      <c r="AB1778" s="50">
        <v>3137809</v>
      </c>
      <c r="AH1778" s="66" t="str">
        <f t="shared" si="86"/>
        <v>MGLambari</v>
      </c>
      <c r="AI1778" s="50">
        <v>3137809</v>
      </c>
    </row>
    <row r="1779" spans="26:35">
      <c r="Z1779" s="50" t="s">
        <v>59</v>
      </c>
      <c r="AA1779" s="50" t="s">
        <v>4733</v>
      </c>
      <c r="AB1779" s="50">
        <v>3137908</v>
      </c>
      <c r="AH1779" s="66" t="str">
        <f t="shared" si="86"/>
        <v>MGLamim</v>
      </c>
      <c r="AI1779" s="50">
        <v>3137908</v>
      </c>
    </row>
    <row r="1780" spans="26:35">
      <c r="Z1780" s="50" t="s">
        <v>59</v>
      </c>
      <c r="AA1780" s="50" t="s">
        <v>3350</v>
      </c>
      <c r="AB1780" s="50">
        <v>3138005</v>
      </c>
      <c r="AH1780" s="66" t="str">
        <f t="shared" si="86"/>
        <v>MGLaranjal</v>
      </c>
      <c r="AI1780" s="50">
        <v>3138005</v>
      </c>
    </row>
    <row r="1781" spans="26:35">
      <c r="Z1781" s="50" t="s">
        <v>59</v>
      </c>
      <c r="AA1781" s="50" t="s">
        <v>4738</v>
      </c>
      <c r="AB1781" s="50">
        <v>3138104</v>
      </c>
      <c r="AH1781" s="66" t="str">
        <f t="shared" si="86"/>
        <v>MGLassance</v>
      </c>
      <c r="AI1781" s="50">
        <v>3138104</v>
      </c>
    </row>
    <row r="1782" spans="26:35">
      <c r="Z1782" s="50" t="s">
        <v>59</v>
      </c>
      <c r="AA1782" s="50" t="s">
        <v>4741</v>
      </c>
      <c r="AB1782" s="50">
        <v>3138203</v>
      </c>
      <c r="AH1782" s="66" t="str">
        <f t="shared" si="86"/>
        <v>MGLavras</v>
      </c>
      <c r="AI1782" s="50">
        <v>3138203</v>
      </c>
    </row>
    <row r="1783" spans="26:35">
      <c r="Z1783" s="50" t="s">
        <v>59</v>
      </c>
      <c r="AA1783" s="50" t="s">
        <v>4743</v>
      </c>
      <c r="AB1783" s="50">
        <v>3138302</v>
      </c>
      <c r="AH1783" s="66" t="str">
        <f t="shared" si="86"/>
        <v>MGLeandro Ferreira</v>
      </c>
      <c r="AI1783" s="50">
        <v>3138302</v>
      </c>
    </row>
    <row r="1784" spans="26:35">
      <c r="Z1784" s="50" t="s">
        <v>59</v>
      </c>
      <c r="AA1784" s="50" t="s">
        <v>4745</v>
      </c>
      <c r="AB1784" s="50">
        <v>3138351</v>
      </c>
      <c r="AH1784" s="66" t="str">
        <f t="shared" si="86"/>
        <v>MGLeme do Prado</v>
      </c>
      <c r="AI1784" s="50">
        <v>3138351</v>
      </c>
    </row>
    <row r="1785" spans="26:35">
      <c r="Z1785" s="50" t="s">
        <v>59</v>
      </c>
      <c r="AA1785" s="50" t="s">
        <v>4748</v>
      </c>
      <c r="AB1785" s="50">
        <v>3138401</v>
      </c>
      <c r="AH1785" s="66" t="str">
        <f t="shared" si="86"/>
        <v>MGLeopoldina</v>
      </c>
      <c r="AI1785" s="50">
        <v>3138401</v>
      </c>
    </row>
    <row r="1786" spans="26:35">
      <c r="Z1786" s="50" t="s">
        <v>59</v>
      </c>
      <c r="AA1786" s="50" t="s">
        <v>4750</v>
      </c>
      <c r="AB1786" s="50">
        <v>3138500</v>
      </c>
      <c r="AH1786" s="66" t="str">
        <f t="shared" si="86"/>
        <v>MGLiberdade</v>
      </c>
      <c r="AI1786" s="50">
        <v>3138500</v>
      </c>
    </row>
    <row r="1787" spans="26:35">
      <c r="Z1787" s="50" t="s">
        <v>59</v>
      </c>
      <c r="AA1787" s="50" t="s">
        <v>4753</v>
      </c>
      <c r="AB1787" s="50">
        <v>3138609</v>
      </c>
      <c r="AH1787" s="66" t="str">
        <f t="shared" si="86"/>
        <v>MGLima Duarte</v>
      </c>
      <c r="AI1787" s="50">
        <v>3138609</v>
      </c>
    </row>
    <row r="1788" spans="26:35">
      <c r="Z1788" s="50" t="s">
        <v>59</v>
      </c>
      <c r="AA1788" s="50" t="s">
        <v>4756</v>
      </c>
      <c r="AB1788" s="50">
        <v>3138625</v>
      </c>
      <c r="AH1788" s="66" t="str">
        <f t="shared" si="86"/>
        <v>MGLimeira do Oeste</v>
      </c>
      <c r="AI1788" s="50">
        <v>3138625</v>
      </c>
    </row>
    <row r="1789" spans="26:35">
      <c r="Z1789" s="50" t="s">
        <v>59</v>
      </c>
      <c r="AA1789" s="50" t="s">
        <v>4759</v>
      </c>
      <c r="AB1789" s="50">
        <v>3138658</v>
      </c>
      <c r="AH1789" s="66" t="str">
        <f t="shared" si="86"/>
        <v>MGLontra</v>
      </c>
      <c r="AI1789" s="50">
        <v>3138658</v>
      </c>
    </row>
    <row r="1790" spans="26:35">
      <c r="Z1790" s="50" t="s">
        <v>59</v>
      </c>
      <c r="AA1790" s="50" t="s">
        <v>4762</v>
      </c>
      <c r="AB1790" s="50">
        <v>3138674</v>
      </c>
      <c r="AH1790" s="66" t="str">
        <f t="shared" si="86"/>
        <v>MGLuisburgo</v>
      </c>
      <c r="AI1790" s="50">
        <v>3138674</v>
      </c>
    </row>
    <row r="1791" spans="26:35">
      <c r="Z1791" s="50" t="s">
        <v>59</v>
      </c>
      <c r="AA1791" s="50" t="s">
        <v>4764</v>
      </c>
      <c r="AB1791" s="50">
        <v>3138682</v>
      </c>
      <c r="AH1791" s="66" t="str">
        <f t="shared" si="86"/>
        <v>MGLuislândia</v>
      </c>
      <c r="AI1791" s="50">
        <v>3138682</v>
      </c>
    </row>
    <row r="1792" spans="26:35">
      <c r="Z1792" s="50" t="s">
        <v>59</v>
      </c>
      <c r="AA1792" s="50" t="s">
        <v>4765</v>
      </c>
      <c r="AB1792" s="50">
        <v>3138708</v>
      </c>
      <c r="AH1792" s="66" t="str">
        <f t="shared" si="86"/>
        <v>MGLuminárias</v>
      </c>
      <c r="AI1792" s="50">
        <v>3138708</v>
      </c>
    </row>
    <row r="1793" spans="26:35">
      <c r="Z1793" s="50" t="s">
        <v>59</v>
      </c>
      <c r="AA1793" s="50" t="s">
        <v>4768</v>
      </c>
      <c r="AB1793" s="50">
        <v>3138807</v>
      </c>
      <c r="AH1793" s="66" t="str">
        <f t="shared" si="86"/>
        <v>MGLuz</v>
      </c>
      <c r="AI1793" s="50">
        <v>3138807</v>
      </c>
    </row>
    <row r="1794" spans="26:35">
      <c r="Z1794" s="50" t="s">
        <v>59</v>
      </c>
      <c r="AA1794" s="50" t="s">
        <v>4771</v>
      </c>
      <c r="AB1794" s="50">
        <v>3138906</v>
      </c>
      <c r="AH1794" s="66" t="str">
        <f t="shared" si="86"/>
        <v>MGMachacalis</v>
      </c>
      <c r="AI1794" s="50">
        <v>3138906</v>
      </c>
    </row>
    <row r="1795" spans="26:35">
      <c r="Z1795" s="50" t="s">
        <v>59</v>
      </c>
      <c r="AA1795" s="50" t="s">
        <v>4774</v>
      </c>
      <c r="AB1795" s="50">
        <v>3139003</v>
      </c>
      <c r="AH1795" s="66" t="str">
        <f t="shared" ref="AH1795:AH1858" si="87">CONCATENATE(Z1795,AA1795)</f>
        <v>MGMachado</v>
      </c>
      <c r="AI1795" s="50">
        <v>3139003</v>
      </c>
    </row>
    <row r="1796" spans="26:35">
      <c r="Z1796" s="50" t="s">
        <v>59</v>
      </c>
      <c r="AA1796" s="50" t="s">
        <v>4777</v>
      </c>
      <c r="AB1796" s="50">
        <v>3139102</v>
      </c>
      <c r="AH1796" s="66" t="str">
        <f t="shared" si="87"/>
        <v>MGMadre de Deus de Minas</v>
      </c>
      <c r="AI1796" s="50">
        <v>3139102</v>
      </c>
    </row>
    <row r="1797" spans="26:35">
      <c r="Z1797" s="50" t="s">
        <v>59</v>
      </c>
      <c r="AA1797" s="50" t="s">
        <v>4780</v>
      </c>
      <c r="AB1797" s="50">
        <v>3139201</v>
      </c>
      <c r="AH1797" s="66" t="str">
        <f t="shared" si="87"/>
        <v>MGMalacacheta</v>
      </c>
      <c r="AI1797" s="50">
        <v>3139201</v>
      </c>
    </row>
    <row r="1798" spans="26:35">
      <c r="Z1798" s="50" t="s">
        <v>59</v>
      </c>
      <c r="AA1798" s="50" t="s">
        <v>4783</v>
      </c>
      <c r="AB1798" s="50">
        <v>3139250</v>
      </c>
      <c r="AH1798" s="66" t="str">
        <f t="shared" si="87"/>
        <v>MGMamonas</v>
      </c>
      <c r="AI1798" s="50">
        <v>3139250</v>
      </c>
    </row>
    <row r="1799" spans="26:35">
      <c r="Z1799" s="50" t="s">
        <v>59</v>
      </c>
      <c r="AA1799" s="50" t="s">
        <v>4786</v>
      </c>
      <c r="AB1799" s="50">
        <v>3139300</v>
      </c>
      <c r="AH1799" s="66" t="str">
        <f t="shared" si="87"/>
        <v>MGManga</v>
      </c>
      <c r="AI1799" s="50">
        <v>3139300</v>
      </c>
    </row>
    <row r="1800" spans="26:35">
      <c r="Z1800" s="50" t="s">
        <v>59</v>
      </c>
      <c r="AA1800" s="50" t="s">
        <v>4789</v>
      </c>
      <c r="AB1800" s="50">
        <v>3139409</v>
      </c>
      <c r="AH1800" s="66" t="str">
        <f t="shared" si="87"/>
        <v>MGManhuaçu</v>
      </c>
      <c r="AI1800" s="50">
        <v>3139409</v>
      </c>
    </row>
    <row r="1801" spans="26:35">
      <c r="Z1801" s="50" t="s">
        <v>59</v>
      </c>
      <c r="AA1801" s="50" t="s">
        <v>4792</v>
      </c>
      <c r="AB1801" s="50">
        <v>3139508</v>
      </c>
      <c r="AH1801" s="66" t="str">
        <f t="shared" si="87"/>
        <v>MGManhumirim</v>
      </c>
      <c r="AI1801" s="50">
        <v>3139508</v>
      </c>
    </row>
    <row r="1802" spans="26:35">
      <c r="Z1802" s="50" t="s">
        <v>59</v>
      </c>
      <c r="AA1802" s="50" t="s">
        <v>4795</v>
      </c>
      <c r="AB1802" s="50">
        <v>3139607</v>
      </c>
      <c r="AH1802" s="66" t="str">
        <f t="shared" si="87"/>
        <v>MGMantena</v>
      </c>
      <c r="AI1802" s="50">
        <v>3139607</v>
      </c>
    </row>
    <row r="1803" spans="26:35">
      <c r="Z1803" s="50" t="s">
        <v>59</v>
      </c>
      <c r="AA1803" s="50" t="s">
        <v>4798</v>
      </c>
      <c r="AB1803" s="50">
        <v>3139805</v>
      </c>
      <c r="AH1803" s="66" t="str">
        <f t="shared" si="87"/>
        <v>MGMar de Espanha</v>
      </c>
      <c r="AI1803" s="50">
        <v>3139805</v>
      </c>
    </row>
    <row r="1804" spans="26:35">
      <c r="Z1804" s="50" t="s">
        <v>59</v>
      </c>
      <c r="AA1804" s="50" t="s">
        <v>4801</v>
      </c>
      <c r="AB1804" s="50">
        <v>3139706</v>
      </c>
      <c r="AH1804" s="66" t="str">
        <f t="shared" si="87"/>
        <v>MGMaravilhas</v>
      </c>
      <c r="AI1804" s="50">
        <v>3139706</v>
      </c>
    </row>
    <row r="1805" spans="26:35">
      <c r="Z1805" s="50" t="s">
        <v>59</v>
      </c>
      <c r="AA1805" s="50" t="s">
        <v>4804</v>
      </c>
      <c r="AB1805" s="50">
        <v>3139904</v>
      </c>
      <c r="AH1805" s="66" t="str">
        <f t="shared" si="87"/>
        <v>MGMaria da Fé</v>
      </c>
      <c r="AI1805" s="50">
        <v>3139904</v>
      </c>
    </row>
    <row r="1806" spans="26:35">
      <c r="Z1806" s="50" t="s">
        <v>59</v>
      </c>
      <c r="AA1806" s="50" t="s">
        <v>4807</v>
      </c>
      <c r="AB1806" s="50">
        <v>3140001</v>
      </c>
      <c r="AH1806" s="66" t="str">
        <f t="shared" si="87"/>
        <v>MGMariana</v>
      </c>
      <c r="AI1806" s="50">
        <v>3140001</v>
      </c>
    </row>
    <row r="1807" spans="26:35">
      <c r="Z1807" s="50" t="s">
        <v>59</v>
      </c>
      <c r="AA1807" s="50" t="s">
        <v>4810</v>
      </c>
      <c r="AB1807" s="50">
        <v>3140100</v>
      </c>
      <c r="AH1807" s="66" t="str">
        <f t="shared" si="87"/>
        <v>MGMarilac</v>
      </c>
      <c r="AI1807" s="50">
        <v>3140100</v>
      </c>
    </row>
    <row r="1808" spans="26:35">
      <c r="Z1808" s="50" t="s">
        <v>59</v>
      </c>
      <c r="AA1808" s="50" t="s">
        <v>4813</v>
      </c>
      <c r="AB1808" s="50">
        <v>3140159</v>
      </c>
      <c r="AH1808" s="66" t="str">
        <f t="shared" si="87"/>
        <v>MGMário Campos</v>
      </c>
      <c r="AI1808" s="50">
        <v>3140159</v>
      </c>
    </row>
    <row r="1809" spans="26:35">
      <c r="Z1809" s="50" t="s">
        <v>59</v>
      </c>
      <c r="AA1809" s="50" t="s">
        <v>4815</v>
      </c>
      <c r="AB1809" s="50">
        <v>3140209</v>
      </c>
      <c r="AH1809" s="66" t="str">
        <f t="shared" si="87"/>
        <v>MGMaripá de Minas</v>
      </c>
      <c r="AI1809" s="50">
        <v>3140209</v>
      </c>
    </row>
    <row r="1810" spans="26:35">
      <c r="Z1810" s="50" t="s">
        <v>59</v>
      </c>
      <c r="AA1810" s="50" t="s">
        <v>4817</v>
      </c>
      <c r="AB1810" s="50">
        <v>3140308</v>
      </c>
      <c r="AH1810" s="66" t="str">
        <f t="shared" si="87"/>
        <v>MGMarliéria</v>
      </c>
      <c r="AI1810" s="50">
        <v>3140308</v>
      </c>
    </row>
    <row r="1811" spans="26:35">
      <c r="Z1811" s="50" t="s">
        <v>59</v>
      </c>
      <c r="AA1811" s="50" t="s">
        <v>4820</v>
      </c>
      <c r="AB1811" s="50">
        <v>3140407</v>
      </c>
      <c r="AH1811" s="66" t="str">
        <f t="shared" si="87"/>
        <v>MGMarmelópolis</v>
      </c>
      <c r="AI1811" s="50">
        <v>3140407</v>
      </c>
    </row>
    <row r="1812" spans="26:35">
      <c r="Z1812" s="50" t="s">
        <v>59</v>
      </c>
      <c r="AA1812" s="50" t="s">
        <v>4823</v>
      </c>
      <c r="AB1812" s="50">
        <v>3140506</v>
      </c>
      <c r="AH1812" s="66" t="str">
        <f t="shared" si="87"/>
        <v>MGMartinho Campos</v>
      </c>
      <c r="AI1812" s="50">
        <v>3140506</v>
      </c>
    </row>
    <row r="1813" spans="26:35">
      <c r="Z1813" s="50" t="s">
        <v>59</v>
      </c>
      <c r="AA1813" s="50" t="s">
        <v>4826</v>
      </c>
      <c r="AB1813" s="50">
        <v>3140530</v>
      </c>
      <c r="AH1813" s="66" t="str">
        <f t="shared" si="87"/>
        <v>MGMartins Soares</v>
      </c>
      <c r="AI1813" s="50">
        <v>3140530</v>
      </c>
    </row>
    <row r="1814" spans="26:35">
      <c r="Z1814" s="50" t="s">
        <v>59</v>
      </c>
      <c r="AA1814" s="50" t="s">
        <v>4829</v>
      </c>
      <c r="AB1814" s="50">
        <v>3140555</v>
      </c>
      <c r="AH1814" s="66" t="str">
        <f t="shared" si="87"/>
        <v>MGMata Verde</v>
      </c>
      <c r="AI1814" s="50">
        <v>3140555</v>
      </c>
    </row>
    <row r="1815" spans="26:35">
      <c r="Z1815" s="50" t="s">
        <v>59</v>
      </c>
      <c r="AA1815" s="50" t="s">
        <v>4832</v>
      </c>
      <c r="AB1815" s="50">
        <v>3140605</v>
      </c>
      <c r="AH1815" s="66" t="str">
        <f t="shared" si="87"/>
        <v>MGMaterlândia</v>
      </c>
      <c r="AI1815" s="50">
        <v>3140605</v>
      </c>
    </row>
    <row r="1816" spans="26:35">
      <c r="Z1816" s="50" t="s">
        <v>59</v>
      </c>
      <c r="AA1816" s="50" t="s">
        <v>4835</v>
      </c>
      <c r="AB1816" s="50">
        <v>3140704</v>
      </c>
      <c r="AH1816" s="66" t="str">
        <f t="shared" si="87"/>
        <v>MGMateus Leme</v>
      </c>
      <c r="AI1816" s="50">
        <v>3140704</v>
      </c>
    </row>
    <row r="1817" spans="26:35">
      <c r="Z1817" s="50" t="s">
        <v>59</v>
      </c>
      <c r="AA1817" s="50" t="s">
        <v>4838</v>
      </c>
      <c r="AB1817" s="50">
        <v>3171501</v>
      </c>
      <c r="AH1817" s="66" t="str">
        <f t="shared" si="87"/>
        <v>MGMathias Lobato</v>
      </c>
      <c r="AI1817" s="50">
        <v>3171501</v>
      </c>
    </row>
    <row r="1818" spans="26:35">
      <c r="Z1818" s="50" t="s">
        <v>59</v>
      </c>
      <c r="AA1818" s="50" t="s">
        <v>4841</v>
      </c>
      <c r="AB1818" s="50">
        <v>3140803</v>
      </c>
      <c r="AH1818" s="66" t="str">
        <f t="shared" si="87"/>
        <v>MGMatias Barbosa</v>
      </c>
      <c r="AI1818" s="50">
        <v>3140803</v>
      </c>
    </row>
    <row r="1819" spans="26:35">
      <c r="Z1819" s="50" t="s">
        <v>59</v>
      </c>
      <c r="AA1819" s="50" t="s">
        <v>4844</v>
      </c>
      <c r="AB1819" s="50">
        <v>3140852</v>
      </c>
      <c r="AH1819" s="66" t="str">
        <f t="shared" si="87"/>
        <v>MGMatias Cardoso</v>
      </c>
      <c r="AI1819" s="50">
        <v>3140852</v>
      </c>
    </row>
    <row r="1820" spans="26:35">
      <c r="Z1820" s="50" t="s">
        <v>59</v>
      </c>
      <c r="AA1820" s="50" t="s">
        <v>4847</v>
      </c>
      <c r="AB1820" s="50">
        <v>3140902</v>
      </c>
      <c r="AH1820" s="66" t="str">
        <f t="shared" si="87"/>
        <v>MGMatipó</v>
      </c>
      <c r="AI1820" s="50">
        <v>3140902</v>
      </c>
    </row>
    <row r="1821" spans="26:35">
      <c r="Z1821" s="50" t="s">
        <v>59</v>
      </c>
      <c r="AA1821" s="50" t="s">
        <v>4850</v>
      </c>
      <c r="AB1821" s="50">
        <v>3141009</v>
      </c>
      <c r="AH1821" s="66" t="str">
        <f t="shared" si="87"/>
        <v>MGMato Verde</v>
      </c>
      <c r="AI1821" s="50">
        <v>3141009</v>
      </c>
    </row>
    <row r="1822" spans="26:35">
      <c r="Z1822" s="50" t="s">
        <v>59</v>
      </c>
      <c r="AA1822" s="50" t="s">
        <v>4853</v>
      </c>
      <c r="AB1822" s="50">
        <v>3141108</v>
      </c>
      <c r="AH1822" s="66" t="str">
        <f t="shared" si="87"/>
        <v>MGMatozinhos</v>
      </c>
      <c r="AI1822" s="50">
        <v>3141108</v>
      </c>
    </row>
    <row r="1823" spans="26:35">
      <c r="Z1823" s="50" t="s">
        <v>59</v>
      </c>
      <c r="AA1823" s="50" t="s">
        <v>4856</v>
      </c>
      <c r="AB1823" s="50">
        <v>3141207</v>
      </c>
      <c r="AH1823" s="66" t="str">
        <f t="shared" si="87"/>
        <v>MGMatutina</v>
      </c>
      <c r="AI1823" s="50">
        <v>3141207</v>
      </c>
    </row>
    <row r="1824" spans="26:35">
      <c r="Z1824" s="50" t="s">
        <v>59</v>
      </c>
      <c r="AA1824" s="50" t="s">
        <v>4859</v>
      </c>
      <c r="AB1824" s="50">
        <v>3141306</v>
      </c>
      <c r="AH1824" s="66" t="str">
        <f t="shared" si="87"/>
        <v>MGMedeiros</v>
      </c>
      <c r="AI1824" s="50">
        <v>3141306</v>
      </c>
    </row>
    <row r="1825" spans="26:35">
      <c r="Z1825" s="50" t="s">
        <v>59</v>
      </c>
      <c r="AA1825" s="50" t="s">
        <v>4862</v>
      </c>
      <c r="AB1825" s="50">
        <v>3141405</v>
      </c>
      <c r="AH1825" s="66" t="str">
        <f t="shared" si="87"/>
        <v>MGMedina</v>
      </c>
      <c r="AI1825" s="50">
        <v>3141405</v>
      </c>
    </row>
    <row r="1826" spans="26:35">
      <c r="Z1826" s="50" t="s">
        <v>59</v>
      </c>
      <c r="AA1826" s="50" t="s">
        <v>4865</v>
      </c>
      <c r="AB1826" s="50">
        <v>3141504</v>
      </c>
      <c r="AH1826" s="66" t="str">
        <f t="shared" si="87"/>
        <v>MGMendes Pimentel</v>
      </c>
      <c r="AI1826" s="50">
        <v>3141504</v>
      </c>
    </row>
    <row r="1827" spans="26:35">
      <c r="Z1827" s="50" t="s">
        <v>59</v>
      </c>
      <c r="AA1827" s="50" t="s">
        <v>4868</v>
      </c>
      <c r="AB1827" s="50">
        <v>3141603</v>
      </c>
      <c r="AH1827" s="66" t="str">
        <f t="shared" si="87"/>
        <v>MGMercês</v>
      </c>
      <c r="AI1827" s="50">
        <v>3141603</v>
      </c>
    </row>
    <row r="1828" spans="26:35">
      <c r="Z1828" s="50" t="s">
        <v>59</v>
      </c>
      <c r="AA1828" s="50" t="s">
        <v>1083</v>
      </c>
      <c r="AB1828" s="50">
        <v>3141702</v>
      </c>
      <c r="AH1828" s="66" t="str">
        <f t="shared" si="87"/>
        <v>MGMesquita</v>
      </c>
      <c r="AI1828" s="50">
        <v>3141702</v>
      </c>
    </row>
    <row r="1829" spans="26:35">
      <c r="Z1829" s="50" t="s">
        <v>59</v>
      </c>
      <c r="AA1829" s="50" t="s">
        <v>4872</v>
      </c>
      <c r="AB1829" s="50">
        <v>3141801</v>
      </c>
      <c r="AH1829" s="66" t="str">
        <f t="shared" si="87"/>
        <v>MGMinas Novas</v>
      </c>
      <c r="AI1829" s="50">
        <v>3141801</v>
      </c>
    </row>
    <row r="1830" spans="26:35">
      <c r="Z1830" s="50" t="s">
        <v>59</v>
      </c>
      <c r="AA1830" s="50" t="s">
        <v>4875</v>
      </c>
      <c r="AB1830" s="50">
        <v>3141900</v>
      </c>
      <c r="AH1830" s="66" t="str">
        <f t="shared" si="87"/>
        <v>MGMinduri</v>
      </c>
      <c r="AI1830" s="50">
        <v>3141900</v>
      </c>
    </row>
    <row r="1831" spans="26:35">
      <c r="Z1831" s="50" t="s">
        <v>59</v>
      </c>
      <c r="AA1831" s="50" t="s">
        <v>4878</v>
      </c>
      <c r="AB1831" s="50">
        <v>3142007</v>
      </c>
      <c r="AH1831" s="66" t="str">
        <f t="shared" si="87"/>
        <v>MGMirabela</v>
      </c>
      <c r="AI1831" s="50">
        <v>3142007</v>
      </c>
    </row>
    <row r="1832" spans="26:35">
      <c r="Z1832" s="50" t="s">
        <v>59</v>
      </c>
      <c r="AA1832" s="50" t="s">
        <v>4881</v>
      </c>
      <c r="AB1832" s="50">
        <v>3142106</v>
      </c>
      <c r="AH1832" s="66" t="str">
        <f t="shared" si="87"/>
        <v>MGMiradouro</v>
      </c>
      <c r="AI1832" s="50">
        <v>3142106</v>
      </c>
    </row>
    <row r="1833" spans="26:35">
      <c r="Z1833" s="50" t="s">
        <v>59</v>
      </c>
      <c r="AA1833" s="50" t="s">
        <v>4884</v>
      </c>
      <c r="AB1833" s="50">
        <v>3142205</v>
      </c>
      <c r="AH1833" s="66" t="str">
        <f t="shared" si="87"/>
        <v>MGMiraí</v>
      </c>
      <c r="AI1833" s="50">
        <v>3142205</v>
      </c>
    </row>
    <row r="1834" spans="26:35">
      <c r="Z1834" s="50" t="s">
        <v>59</v>
      </c>
      <c r="AA1834" s="50" t="s">
        <v>4887</v>
      </c>
      <c r="AB1834" s="50">
        <v>3142254</v>
      </c>
      <c r="AH1834" s="66" t="str">
        <f t="shared" si="87"/>
        <v>MGMiravânia</v>
      </c>
      <c r="AI1834" s="50">
        <v>3142254</v>
      </c>
    </row>
    <row r="1835" spans="26:35">
      <c r="Z1835" s="50" t="s">
        <v>59</v>
      </c>
      <c r="AA1835" s="50" t="s">
        <v>4890</v>
      </c>
      <c r="AB1835" s="50">
        <v>3142304</v>
      </c>
      <c r="AH1835" s="66" t="str">
        <f t="shared" si="87"/>
        <v>MGMoeda</v>
      </c>
      <c r="AI1835" s="50">
        <v>3142304</v>
      </c>
    </row>
    <row r="1836" spans="26:35">
      <c r="Z1836" s="50" t="s">
        <v>59</v>
      </c>
      <c r="AA1836" s="50" t="s">
        <v>4893</v>
      </c>
      <c r="AB1836" s="50">
        <v>3142403</v>
      </c>
      <c r="AH1836" s="66" t="str">
        <f t="shared" si="87"/>
        <v>MGMoema</v>
      </c>
      <c r="AI1836" s="50">
        <v>3142403</v>
      </c>
    </row>
    <row r="1837" spans="26:35">
      <c r="Z1837" s="50" t="s">
        <v>59</v>
      </c>
      <c r="AA1837" s="50" t="s">
        <v>4896</v>
      </c>
      <c r="AB1837" s="50">
        <v>3142502</v>
      </c>
      <c r="AH1837" s="66" t="str">
        <f t="shared" si="87"/>
        <v>MGMonjolos</v>
      </c>
      <c r="AI1837" s="50">
        <v>3142502</v>
      </c>
    </row>
    <row r="1838" spans="26:35">
      <c r="Z1838" s="50" t="s">
        <v>59</v>
      </c>
      <c r="AA1838" s="50" t="s">
        <v>4899</v>
      </c>
      <c r="AB1838" s="50">
        <v>3142601</v>
      </c>
      <c r="AH1838" s="66" t="str">
        <f t="shared" si="87"/>
        <v>MGMonsenhor Paulo</v>
      </c>
      <c r="AI1838" s="50">
        <v>3142601</v>
      </c>
    </row>
    <row r="1839" spans="26:35">
      <c r="Z1839" s="50" t="s">
        <v>59</v>
      </c>
      <c r="AA1839" s="50" t="s">
        <v>4902</v>
      </c>
      <c r="AB1839" s="50">
        <v>3142700</v>
      </c>
      <c r="AH1839" s="66" t="str">
        <f t="shared" si="87"/>
        <v>MGMontalvânia</v>
      </c>
      <c r="AI1839" s="50">
        <v>3142700</v>
      </c>
    </row>
    <row r="1840" spans="26:35">
      <c r="Z1840" s="50" t="s">
        <v>59</v>
      </c>
      <c r="AA1840" s="50" t="s">
        <v>4905</v>
      </c>
      <c r="AB1840" s="50">
        <v>3142809</v>
      </c>
      <c r="AH1840" s="66" t="str">
        <f t="shared" si="87"/>
        <v>MGMonte Alegre de Minas</v>
      </c>
      <c r="AI1840" s="50">
        <v>3142809</v>
      </c>
    </row>
    <row r="1841" spans="26:35">
      <c r="Z1841" s="50" t="s">
        <v>59</v>
      </c>
      <c r="AA1841" s="50" t="s">
        <v>4907</v>
      </c>
      <c r="AB1841" s="50">
        <v>3142908</v>
      </c>
      <c r="AH1841" s="66" t="str">
        <f t="shared" si="87"/>
        <v>MGMonte Azul</v>
      </c>
      <c r="AI1841" s="50">
        <v>3142908</v>
      </c>
    </row>
    <row r="1842" spans="26:35">
      <c r="Z1842" s="50" t="s">
        <v>59</v>
      </c>
      <c r="AA1842" s="50" t="s">
        <v>4910</v>
      </c>
      <c r="AB1842" s="50">
        <v>3143005</v>
      </c>
      <c r="AH1842" s="66" t="str">
        <f t="shared" si="87"/>
        <v>MGMonte Belo</v>
      </c>
      <c r="AI1842" s="50">
        <v>3143005</v>
      </c>
    </row>
    <row r="1843" spans="26:35">
      <c r="Z1843" s="50" t="s">
        <v>59</v>
      </c>
      <c r="AA1843" s="50" t="s">
        <v>4913</v>
      </c>
      <c r="AB1843" s="50">
        <v>3143104</v>
      </c>
      <c r="AH1843" s="66" t="str">
        <f t="shared" si="87"/>
        <v>MGMonte Carmelo</v>
      </c>
      <c r="AI1843" s="50">
        <v>3143104</v>
      </c>
    </row>
    <row r="1844" spans="26:35">
      <c r="Z1844" s="50" t="s">
        <v>59</v>
      </c>
      <c r="AA1844" s="50" t="s">
        <v>4916</v>
      </c>
      <c r="AB1844" s="50">
        <v>3143153</v>
      </c>
      <c r="AH1844" s="66" t="str">
        <f t="shared" si="87"/>
        <v>MGMonte Formoso</v>
      </c>
      <c r="AI1844" s="50">
        <v>3143153</v>
      </c>
    </row>
    <row r="1845" spans="26:35">
      <c r="Z1845" s="50" t="s">
        <v>59</v>
      </c>
      <c r="AA1845" s="50" t="s">
        <v>4918</v>
      </c>
      <c r="AB1845" s="50">
        <v>3143203</v>
      </c>
      <c r="AH1845" s="66" t="str">
        <f t="shared" si="87"/>
        <v>MGMonte Santo de Minas</v>
      </c>
      <c r="AI1845" s="50">
        <v>3143203</v>
      </c>
    </row>
    <row r="1846" spans="26:35">
      <c r="Z1846" s="50" t="s">
        <v>59</v>
      </c>
      <c r="AA1846" s="50" t="s">
        <v>4920</v>
      </c>
      <c r="AB1846" s="50">
        <v>3143401</v>
      </c>
      <c r="AH1846" s="66" t="str">
        <f t="shared" si="87"/>
        <v>MGMonte Sião</v>
      </c>
      <c r="AI1846" s="50">
        <v>3143401</v>
      </c>
    </row>
    <row r="1847" spans="26:35">
      <c r="Z1847" s="50" t="s">
        <v>59</v>
      </c>
      <c r="AA1847" s="50" t="s">
        <v>4922</v>
      </c>
      <c r="AB1847" s="50">
        <v>3143302</v>
      </c>
      <c r="AH1847" s="66" t="str">
        <f t="shared" si="87"/>
        <v>MGMontes Claros</v>
      </c>
      <c r="AI1847" s="50">
        <v>3143302</v>
      </c>
    </row>
    <row r="1848" spans="26:35">
      <c r="Z1848" s="50" t="s">
        <v>59</v>
      </c>
      <c r="AA1848" s="50" t="s">
        <v>4924</v>
      </c>
      <c r="AB1848" s="50">
        <v>3143450</v>
      </c>
      <c r="AH1848" s="66" t="str">
        <f t="shared" si="87"/>
        <v>MGMontezuma</v>
      </c>
      <c r="AI1848" s="50">
        <v>3143450</v>
      </c>
    </row>
    <row r="1849" spans="26:35">
      <c r="Z1849" s="50" t="s">
        <v>59</v>
      </c>
      <c r="AA1849" s="50" t="s">
        <v>4926</v>
      </c>
      <c r="AB1849" s="50">
        <v>3143500</v>
      </c>
      <c r="AH1849" s="66" t="str">
        <f t="shared" si="87"/>
        <v>MGMorada Nova de Minas</v>
      </c>
      <c r="AI1849" s="50">
        <v>3143500</v>
      </c>
    </row>
    <row r="1850" spans="26:35">
      <c r="Z1850" s="50" t="s">
        <v>59</v>
      </c>
      <c r="AA1850" s="50" t="s">
        <v>4928</v>
      </c>
      <c r="AB1850" s="50">
        <v>3143609</v>
      </c>
      <c r="AH1850" s="66" t="str">
        <f t="shared" si="87"/>
        <v>MGMorro da Garça</v>
      </c>
      <c r="AI1850" s="50">
        <v>3143609</v>
      </c>
    </row>
    <row r="1851" spans="26:35">
      <c r="Z1851" s="50" t="s">
        <v>59</v>
      </c>
      <c r="AA1851" s="50" t="s">
        <v>4930</v>
      </c>
      <c r="AB1851" s="50">
        <v>3143708</v>
      </c>
      <c r="AH1851" s="66" t="str">
        <f t="shared" si="87"/>
        <v>MGMorro do Pilar</v>
      </c>
      <c r="AI1851" s="50">
        <v>3143708</v>
      </c>
    </row>
    <row r="1852" spans="26:35">
      <c r="Z1852" s="50" t="s">
        <v>59</v>
      </c>
      <c r="AA1852" s="50" t="s">
        <v>4932</v>
      </c>
      <c r="AB1852" s="50">
        <v>3143807</v>
      </c>
      <c r="AH1852" s="66" t="str">
        <f t="shared" si="87"/>
        <v>MGMunhoz</v>
      </c>
      <c r="AI1852" s="50">
        <v>3143807</v>
      </c>
    </row>
    <row r="1853" spans="26:35">
      <c r="Z1853" s="50" t="s">
        <v>59</v>
      </c>
      <c r="AA1853" s="50" t="s">
        <v>4934</v>
      </c>
      <c r="AB1853" s="50">
        <v>3143906</v>
      </c>
      <c r="AH1853" s="66" t="str">
        <f t="shared" si="87"/>
        <v>MGMuriaé</v>
      </c>
      <c r="AI1853" s="50">
        <v>3143906</v>
      </c>
    </row>
    <row r="1854" spans="26:35">
      <c r="Z1854" s="50" t="s">
        <v>59</v>
      </c>
      <c r="AA1854" s="50" t="s">
        <v>4936</v>
      </c>
      <c r="AB1854" s="50">
        <v>3144003</v>
      </c>
      <c r="AH1854" s="66" t="str">
        <f t="shared" si="87"/>
        <v>MGMutum</v>
      </c>
      <c r="AI1854" s="50">
        <v>3144003</v>
      </c>
    </row>
    <row r="1855" spans="26:35">
      <c r="Z1855" s="50" t="s">
        <v>59</v>
      </c>
      <c r="AA1855" s="50" t="s">
        <v>4938</v>
      </c>
      <c r="AB1855" s="50">
        <v>3144102</v>
      </c>
      <c r="AH1855" s="66" t="str">
        <f t="shared" si="87"/>
        <v>MGMuzambinho</v>
      </c>
      <c r="AI1855" s="50">
        <v>3144102</v>
      </c>
    </row>
    <row r="1856" spans="26:35">
      <c r="Z1856" s="50" t="s">
        <v>59</v>
      </c>
      <c r="AA1856" s="50" t="s">
        <v>4939</v>
      </c>
      <c r="AB1856" s="50">
        <v>3144201</v>
      </c>
      <c r="AH1856" s="66" t="str">
        <f t="shared" si="87"/>
        <v>MGNacip Raydan</v>
      </c>
      <c r="AI1856" s="50">
        <v>3144201</v>
      </c>
    </row>
    <row r="1857" spans="26:35">
      <c r="Z1857" s="50" t="s">
        <v>59</v>
      </c>
      <c r="AA1857" s="50" t="s">
        <v>4941</v>
      </c>
      <c r="AB1857" s="50">
        <v>3144300</v>
      </c>
      <c r="AH1857" s="66" t="str">
        <f t="shared" si="87"/>
        <v>MGNanuque</v>
      </c>
      <c r="AI1857" s="50">
        <v>3144300</v>
      </c>
    </row>
    <row r="1858" spans="26:35">
      <c r="Z1858" s="50" t="s">
        <v>59</v>
      </c>
      <c r="AA1858" s="50" t="s">
        <v>4943</v>
      </c>
      <c r="AB1858" s="50">
        <v>3144359</v>
      </c>
      <c r="AH1858" s="66" t="str">
        <f t="shared" si="87"/>
        <v>MGNaque</v>
      </c>
      <c r="AI1858" s="50">
        <v>3144359</v>
      </c>
    </row>
    <row r="1859" spans="26:35">
      <c r="Z1859" s="50" t="s">
        <v>59</v>
      </c>
      <c r="AA1859" s="50" t="s">
        <v>4945</v>
      </c>
      <c r="AB1859" s="50">
        <v>3144375</v>
      </c>
      <c r="AH1859" s="66" t="str">
        <f t="shared" ref="AH1859:AH1922" si="88">CONCATENATE(Z1859,AA1859)</f>
        <v>MGNatalândia</v>
      </c>
      <c r="AI1859" s="50">
        <v>3144375</v>
      </c>
    </row>
    <row r="1860" spans="26:35">
      <c r="Z1860" s="50" t="s">
        <v>59</v>
      </c>
      <c r="AA1860" s="50" t="s">
        <v>4947</v>
      </c>
      <c r="AB1860" s="50">
        <v>3144409</v>
      </c>
      <c r="AH1860" s="66" t="str">
        <f t="shared" si="88"/>
        <v>MGNatércia</v>
      </c>
      <c r="AI1860" s="50">
        <v>3144409</v>
      </c>
    </row>
    <row r="1861" spans="26:35">
      <c r="Z1861" s="50" t="s">
        <v>59</v>
      </c>
      <c r="AA1861" s="50" t="s">
        <v>4949</v>
      </c>
      <c r="AB1861" s="50">
        <v>3144508</v>
      </c>
      <c r="AH1861" s="66" t="str">
        <f t="shared" si="88"/>
        <v>MGNazareno</v>
      </c>
      <c r="AI1861" s="50">
        <v>3144508</v>
      </c>
    </row>
    <row r="1862" spans="26:35">
      <c r="Z1862" s="50" t="s">
        <v>59</v>
      </c>
      <c r="AA1862" s="50" t="s">
        <v>4951</v>
      </c>
      <c r="AB1862" s="50">
        <v>3144607</v>
      </c>
      <c r="AH1862" s="66" t="str">
        <f t="shared" si="88"/>
        <v>MGNepomuceno</v>
      </c>
      <c r="AI1862" s="50">
        <v>3144607</v>
      </c>
    </row>
    <row r="1863" spans="26:35">
      <c r="Z1863" s="50" t="s">
        <v>59</v>
      </c>
      <c r="AA1863" s="50" t="s">
        <v>4953</v>
      </c>
      <c r="AB1863" s="50">
        <v>3144656</v>
      </c>
      <c r="AH1863" s="66" t="str">
        <f t="shared" si="88"/>
        <v>MGNinheira</v>
      </c>
      <c r="AI1863" s="50">
        <v>3144656</v>
      </c>
    </row>
    <row r="1864" spans="26:35">
      <c r="Z1864" s="50" t="s">
        <v>59</v>
      </c>
      <c r="AA1864" s="50" t="s">
        <v>4955</v>
      </c>
      <c r="AB1864" s="50">
        <v>3144672</v>
      </c>
      <c r="AH1864" s="66" t="str">
        <f t="shared" si="88"/>
        <v>MGNova Belém</v>
      </c>
      <c r="AI1864" s="50">
        <v>3144672</v>
      </c>
    </row>
    <row r="1865" spans="26:35">
      <c r="Z1865" s="50" t="s">
        <v>59</v>
      </c>
      <c r="AA1865" s="50" t="s">
        <v>4957</v>
      </c>
      <c r="AB1865" s="50">
        <v>3144706</v>
      </c>
      <c r="AH1865" s="66" t="str">
        <f t="shared" si="88"/>
        <v>MGNova Era</v>
      </c>
      <c r="AI1865" s="50">
        <v>3144706</v>
      </c>
    </row>
    <row r="1866" spans="26:35">
      <c r="Z1866" s="50" t="s">
        <v>59</v>
      </c>
      <c r="AA1866" s="50" t="s">
        <v>4959</v>
      </c>
      <c r="AB1866" s="50">
        <v>3144805</v>
      </c>
      <c r="AH1866" s="66" t="str">
        <f t="shared" si="88"/>
        <v>MGNova Lima</v>
      </c>
      <c r="AI1866" s="50">
        <v>3144805</v>
      </c>
    </row>
    <row r="1867" spans="26:35">
      <c r="Z1867" s="50" t="s">
        <v>59</v>
      </c>
      <c r="AA1867" s="50" t="s">
        <v>4961</v>
      </c>
      <c r="AB1867" s="50">
        <v>3144904</v>
      </c>
      <c r="AH1867" s="66" t="str">
        <f t="shared" si="88"/>
        <v>MGNova Módica</v>
      </c>
      <c r="AI1867" s="50">
        <v>3144904</v>
      </c>
    </row>
    <row r="1868" spans="26:35">
      <c r="Z1868" s="50" t="s">
        <v>59</v>
      </c>
      <c r="AA1868" s="50" t="s">
        <v>4963</v>
      </c>
      <c r="AB1868" s="50">
        <v>3145000</v>
      </c>
      <c r="AH1868" s="66" t="str">
        <f t="shared" si="88"/>
        <v>MGNova Ponte</v>
      </c>
      <c r="AI1868" s="50">
        <v>3145000</v>
      </c>
    </row>
    <row r="1869" spans="26:35">
      <c r="Z1869" s="50" t="s">
        <v>59</v>
      </c>
      <c r="AA1869" s="50" t="s">
        <v>4965</v>
      </c>
      <c r="AB1869" s="50">
        <v>3145059</v>
      </c>
      <c r="AH1869" s="66" t="str">
        <f t="shared" si="88"/>
        <v>MGNova Porteirinha</v>
      </c>
      <c r="AI1869" s="50">
        <v>3145059</v>
      </c>
    </row>
    <row r="1870" spans="26:35">
      <c r="Z1870" s="50" t="s">
        <v>59</v>
      </c>
      <c r="AA1870" s="50" t="s">
        <v>4967</v>
      </c>
      <c r="AB1870" s="50">
        <v>3145109</v>
      </c>
      <c r="AH1870" s="66" t="str">
        <f t="shared" si="88"/>
        <v>MGNova Resende</v>
      </c>
      <c r="AI1870" s="50">
        <v>3145109</v>
      </c>
    </row>
    <row r="1871" spans="26:35">
      <c r="Z1871" s="50" t="s">
        <v>59</v>
      </c>
      <c r="AA1871" s="50" t="s">
        <v>4969</v>
      </c>
      <c r="AB1871" s="50">
        <v>3145208</v>
      </c>
      <c r="AH1871" s="66" t="str">
        <f t="shared" si="88"/>
        <v>MGNova Serrana</v>
      </c>
      <c r="AI1871" s="50">
        <v>3145208</v>
      </c>
    </row>
    <row r="1872" spans="26:35">
      <c r="Z1872" s="50" t="s">
        <v>59</v>
      </c>
      <c r="AA1872" s="50" t="s">
        <v>819</v>
      </c>
      <c r="AB1872" s="50">
        <v>3136603</v>
      </c>
      <c r="AH1872" s="66" t="str">
        <f t="shared" si="88"/>
        <v>MGNova União</v>
      </c>
      <c r="AI1872" s="50">
        <v>3136603</v>
      </c>
    </row>
    <row r="1873" spans="26:35">
      <c r="Z1873" s="50" t="s">
        <v>59</v>
      </c>
      <c r="AA1873" s="50" t="s">
        <v>4971</v>
      </c>
      <c r="AB1873" s="50">
        <v>3145307</v>
      </c>
      <c r="AH1873" s="66" t="str">
        <f t="shared" si="88"/>
        <v>MGNovo Cruzeiro</v>
      </c>
      <c r="AI1873" s="50">
        <v>3145307</v>
      </c>
    </row>
    <row r="1874" spans="26:35">
      <c r="Z1874" s="50" t="s">
        <v>59</v>
      </c>
      <c r="AA1874" s="50" t="s">
        <v>4972</v>
      </c>
      <c r="AB1874" s="50">
        <v>3145356</v>
      </c>
      <c r="AH1874" s="66" t="str">
        <f t="shared" si="88"/>
        <v>MGNovo Oriente de Minas</v>
      </c>
      <c r="AI1874" s="50">
        <v>3145356</v>
      </c>
    </row>
    <row r="1875" spans="26:35">
      <c r="Z1875" s="50" t="s">
        <v>59</v>
      </c>
      <c r="AA1875" s="50" t="s">
        <v>4974</v>
      </c>
      <c r="AB1875" s="50">
        <v>3145372</v>
      </c>
      <c r="AH1875" s="66" t="str">
        <f t="shared" si="88"/>
        <v>MGNovorizonte</v>
      </c>
      <c r="AI1875" s="50">
        <v>3145372</v>
      </c>
    </row>
    <row r="1876" spans="26:35">
      <c r="Z1876" s="50" t="s">
        <v>59</v>
      </c>
      <c r="AA1876" s="50" t="s">
        <v>4976</v>
      </c>
      <c r="AB1876" s="50">
        <v>3145406</v>
      </c>
      <c r="AH1876" s="66" t="str">
        <f t="shared" si="88"/>
        <v>MGOlaria</v>
      </c>
      <c r="AI1876" s="50">
        <v>3145406</v>
      </c>
    </row>
    <row r="1877" spans="26:35">
      <c r="Z1877" s="50" t="s">
        <v>59</v>
      </c>
      <c r="AA1877" s="50" t="s">
        <v>4978</v>
      </c>
      <c r="AB1877" s="50">
        <v>3145455</v>
      </c>
      <c r="AH1877" s="66" t="str">
        <f t="shared" si="88"/>
        <v>MGOlhos-d'Água</v>
      </c>
      <c r="AI1877" s="50">
        <v>3145455</v>
      </c>
    </row>
    <row r="1878" spans="26:35">
      <c r="Z1878" s="50" t="s">
        <v>59</v>
      </c>
      <c r="AA1878" s="50" t="s">
        <v>4980</v>
      </c>
      <c r="AB1878" s="50">
        <v>3145505</v>
      </c>
      <c r="AH1878" s="66" t="str">
        <f t="shared" si="88"/>
        <v>MGOlímpio Noronha</v>
      </c>
      <c r="AI1878" s="50">
        <v>3145505</v>
      </c>
    </row>
    <row r="1879" spans="26:35">
      <c r="Z1879" s="50" t="s">
        <v>59</v>
      </c>
      <c r="AA1879" s="50" t="s">
        <v>4982</v>
      </c>
      <c r="AB1879" s="50">
        <v>3145604</v>
      </c>
      <c r="AH1879" s="66" t="str">
        <f t="shared" si="88"/>
        <v>MGOliveira</v>
      </c>
      <c r="AI1879" s="50">
        <v>3145604</v>
      </c>
    </row>
    <row r="1880" spans="26:35">
      <c r="Z1880" s="50" t="s">
        <v>59</v>
      </c>
      <c r="AA1880" s="50" t="s">
        <v>4984</v>
      </c>
      <c r="AB1880" s="50">
        <v>3145703</v>
      </c>
      <c r="AH1880" s="66" t="str">
        <f t="shared" si="88"/>
        <v>MGOliveira Fortes</v>
      </c>
      <c r="AI1880" s="50">
        <v>3145703</v>
      </c>
    </row>
    <row r="1881" spans="26:35">
      <c r="Z1881" s="50" t="s">
        <v>59</v>
      </c>
      <c r="AA1881" s="50" t="s">
        <v>4986</v>
      </c>
      <c r="AB1881" s="50">
        <v>3145802</v>
      </c>
      <c r="AH1881" s="66" t="str">
        <f t="shared" si="88"/>
        <v>MGOnça de Pitangui</v>
      </c>
      <c r="AI1881" s="50">
        <v>3145802</v>
      </c>
    </row>
    <row r="1882" spans="26:35">
      <c r="Z1882" s="50" t="s">
        <v>59</v>
      </c>
      <c r="AA1882" s="50" t="s">
        <v>4988</v>
      </c>
      <c r="AB1882" s="50">
        <v>3145851</v>
      </c>
      <c r="AH1882" s="66" t="str">
        <f t="shared" si="88"/>
        <v>MGOratórios</v>
      </c>
      <c r="AI1882" s="50">
        <v>3145851</v>
      </c>
    </row>
    <row r="1883" spans="26:35">
      <c r="Z1883" s="50" t="s">
        <v>59</v>
      </c>
      <c r="AA1883" s="50" t="s">
        <v>4990</v>
      </c>
      <c r="AB1883" s="50">
        <v>3145877</v>
      </c>
      <c r="AH1883" s="66" t="str">
        <f t="shared" si="88"/>
        <v>MGOrizânia</v>
      </c>
      <c r="AI1883" s="50">
        <v>3145877</v>
      </c>
    </row>
    <row r="1884" spans="26:35">
      <c r="Z1884" s="50" t="s">
        <v>59</v>
      </c>
      <c r="AA1884" s="50" t="s">
        <v>1550</v>
      </c>
      <c r="AB1884" s="50">
        <v>3145901</v>
      </c>
      <c r="AH1884" s="66" t="str">
        <f t="shared" si="88"/>
        <v>MGOuro Branco</v>
      </c>
      <c r="AI1884" s="50">
        <v>3145901</v>
      </c>
    </row>
    <row r="1885" spans="26:35">
      <c r="Z1885" s="50" t="s">
        <v>59</v>
      </c>
      <c r="AA1885" s="50" t="s">
        <v>4992</v>
      </c>
      <c r="AB1885" s="50">
        <v>3146008</v>
      </c>
      <c r="AH1885" s="66" t="str">
        <f t="shared" si="88"/>
        <v>MGOuro Fino</v>
      </c>
      <c r="AI1885" s="50">
        <v>3146008</v>
      </c>
    </row>
    <row r="1886" spans="26:35">
      <c r="Z1886" s="50" t="s">
        <v>59</v>
      </c>
      <c r="AA1886" s="50" t="s">
        <v>4994</v>
      </c>
      <c r="AB1886" s="50">
        <v>3146107</v>
      </c>
      <c r="AH1886" s="66" t="str">
        <f t="shared" si="88"/>
        <v>MGOuro Preto</v>
      </c>
      <c r="AI1886" s="50">
        <v>3146107</v>
      </c>
    </row>
    <row r="1887" spans="26:35">
      <c r="Z1887" s="50" t="s">
        <v>59</v>
      </c>
      <c r="AA1887" s="50" t="s">
        <v>4996</v>
      </c>
      <c r="AB1887" s="50">
        <v>3146206</v>
      </c>
      <c r="AH1887" s="66" t="str">
        <f t="shared" si="88"/>
        <v>MGOuro Verde de Minas</v>
      </c>
      <c r="AI1887" s="50">
        <v>3146206</v>
      </c>
    </row>
    <row r="1888" spans="26:35">
      <c r="Z1888" s="50" t="s">
        <v>59</v>
      </c>
      <c r="AA1888" s="50" t="s">
        <v>4998</v>
      </c>
      <c r="AB1888" s="50">
        <v>3146255</v>
      </c>
      <c r="AH1888" s="66" t="str">
        <f t="shared" si="88"/>
        <v>MGPadre Carvalho</v>
      </c>
      <c r="AI1888" s="50">
        <v>3146255</v>
      </c>
    </row>
    <row r="1889" spans="26:35">
      <c r="Z1889" s="50" t="s">
        <v>59</v>
      </c>
      <c r="AA1889" s="50" t="s">
        <v>5000</v>
      </c>
      <c r="AB1889" s="50">
        <v>3146305</v>
      </c>
      <c r="AH1889" s="66" t="str">
        <f t="shared" si="88"/>
        <v>MGPadre Paraíso</v>
      </c>
      <c r="AI1889" s="50">
        <v>3146305</v>
      </c>
    </row>
    <row r="1890" spans="26:35">
      <c r="Z1890" s="50" t="s">
        <v>59</v>
      </c>
      <c r="AA1890" s="50" t="s">
        <v>5002</v>
      </c>
      <c r="AB1890" s="50">
        <v>3146552</v>
      </c>
      <c r="AH1890" s="66" t="str">
        <f t="shared" si="88"/>
        <v>MGPai Pedro</v>
      </c>
      <c r="AI1890" s="50">
        <v>3146552</v>
      </c>
    </row>
    <row r="1891" spans="26:35">
      <c r="Z1891" s="50" t="s">
        <v>59</v>
      </c>
      <c r="AA1891" s="50" t="s">
        <v>5004</v>
      </c>
      <c r="AB1891" s="50">
        <v>3146404</v>
      </c>
      <c r="AH1891" s="66" t="str">
        <f t="shared" si="88"/>
        <v>MGPaineiras</v>
      </c>
      <c r="AI1891" s="50">
        <v>3146404</v>
      </c>
    </row>
    <row r="1892" spans="26:35">
      <c r="Z1892" s="50" t="s">
        <v>59</v>
      </c>
      <c r="AA1892" s="50" t="s">
        <v>5006</v>
      </c>
      <c r="AB1892" s="50">
        <v>3146503</v>
      </c>
      <c r="AH1892" s="66" t="str">
        <f t="shared" si="88"/>
        <v>MGPains</v>
      </c>
      <c r="AI1892" s="50">
        <v>3146503</v>
      </c>
    </row>
    <row r="1893" spans="26:35">
      <c r="Z1893" s="50" t="s">
        <v>59</v>
      </c>
      <c r="AA1893" s="50" t="s">
        <v>5008</v>
      </c>
      <c r="AB1893" s="50">
        <v>3146602</v>
      </c>
      <c r="AH1893" s="66" t="str">
        <f t="shared" si="88"/>
        <v>MGPaiva</v>
      </c>
      <c r="AI1893" s="50">
        <v>3146602</v>
      </c>
    </row>
    <row r="1894" spans="26:35">
      <c r="Z1894" s="50" t="s">
        <v>59</v>
      </c>
      <c r="AA1894" s="50" t="s">
        <v>5010</v>
      </c>
      <c r="AB1894" s="50">
        <v>3146701</v>
      </c>
      <c r="AH1894" s="66" t="str">
        <f t="shared" si="88"/>
        <v>MGPalma</v>
      </c>
      <c r="AI1894" s="50">
        <v>3146701</v>
      </c>
    </row>
    <row r="1895" spans="26:35">
      <c r="Z1895" s="50" t="s">
        <v>59</v>
      </c>
      <c r="AA1895" s="50" t="s">
        <v>5012</v>
      </c>
      <c r="AB1895" s="50">
        <v>3146750</v>
      </c>
      <c r="AH1895" s="66" t="str">
        <f t="shared" si="88"/>
        <v>MGPalmópolis</v>
      </c>
      <c r="AI1895" s="50">
        <v>3146750</v>
      </c>
    </row>
    <row r="1896" spans="26:35">
      <c r="Z1896" s="50" t="s">
        <v>59</v>
      </c>
      <c r="AA1896" s="50" t="s">
        <v>5013</v>
      </c>
      <c r="AB1896" s="50">
        <v>3146909</v>
      </c>
      <c r="AH1896" s="66" t="str">
        <f t="shared" si="88"/>
        <v>MGPapagaios</v>
      </c>
      <c r="AI1896" s="50">
        <v>3146909</v>
      </c>
    </row>
    <row r="1897" spans="26:35">
      <c r="Z1897" s="50" t="s">
        <v>59</v>
      </c>
      <c r="AA1897" s="50" t="s">
        <v>5014</v>
      </c>
      <c r="AB1897" s="50">
        <v>3147105</v>
      </c>
      <c r="AH1897" s="66" t="str">
        <f t="shared" si="88"/>
        <v>MGPará de Minas</v>
      </c>
      <c r="AI1897" s="50">
        <v>3147105</v>
      </c>
    </row>
    <row r="1898" spans="26:35">
      <c r="Z1898" s="50" t="s">
        <v>59</v>
      </c>
      <c r="AA1898" s="50" t="s">
        <v>5016</v>
      </c>
      <c r="AB1898" s="50">
        <v>3147006</v>
      </c>
      <c r="AH1898" s="66" t="str">
        <f t="shared" si="88"/>
        <v>MGParacatu</v>
      </c>
      <c r="AI1898" s="50">
        <v>3147006</v>
      </c>
    </row>
    <row r="1899" spans="26:35">
      <c r="Z1899" s="50" t="s">
        <v>59</v>
      </c>
      <c r="AA1899" s="50" t="s">
        <v>5018</v>
      </c>
      <c r="AB1899" s="50">
        <v>3147204</v>
      </c>
      <c r="AH1899" s="66" t="str">
        <f t="shared" si="88"/>
        <v>MGParaguaçu</v>
      </c>
      <c r="AI1899" s="50">
        <v>3147204</v>
      </c>
    </row>
    <row r="1900" spans="26:35">
      <c r="Z1900" s="50" t="s">
        <v>59</v>
      </c>
      <c r="AA1900" s="50" t="s">
        <v>5020</v>
      </c>
      <c r="AB1900" s="50">
        <v>3147303</v>
      </c>
      <c r="AH1900" s="66" t="str">
        <f t="shared" si="88"/>
        <v>MGParaisópolis</v>
      </c>
      <c r="AI1900" s="50">
        <v>3147303</v>
      </c>
    </row>
    <row r="1901" spans="26:35">
      <c r="Z1901" s="50" t="s">
        <v>59</v>
      </c>
      <c r="AA1901" s="50" t="s">
        <v>5022</v>
      </c>
      <c r="AB1901" s="50">
        <v>3147402</v>
      </c>
      <c r="AH1901" s="66" t="str">
        <f t="shared" si="88"/>
        <v>MGParaopeba</v>
      </c>
      <c r="AI1901" s="50">
        <v>3147402</v>
      </c>
    </row>
    <row r="1902" spans="26:35">
      <c r="Z1902" s="50" t="s">
        <v>59</v>
      </c>
      <c r="AA1902" s="50" t="s">
        <v>5024</v>
      </c>
      <c r="AB1902" s="50">
        <v>3147600</v>
      </c>
      <c r="AH1902" s="66" t="str">
        <f t="shared" si="88"/>
        <v>MGPassa Quatro</v>
      </c>
      <c r="AI1902" s="50">
        <v>3147600</v>
      </c>
    </row>
    <row r="1903" spans="26:35">
      <c r="Z1903" s="50" t="s">
        <v>59</v>
      </c>
      <c r="AA1903" s="50" t="s">
        <v>5026</v>
      </c>
      <c r="AB1903" s="50">
        <v>3147709</v>
      </c>
      <c r="AH1903" s="66" t="str">
        <f t="shared" si="88"/>
        <v>MGPassa Tempo</v>
      </c>
      <c r="AI1903" s="50">
        <v>3147709</v>
      </c>
    </row>
    <row r="1904" spans="26:35">
      <c r="Z1904" s="50" t="s">
        <v>59</v>
      </c>
      <c r="AA1904" s="50" t="s">
        <v>5028</v>
      </c>
      <c r="AB1904" s="50">
        <v>3147501</v>
      </c>
      <c r="AH1904" s="66" t="str">
        <f t="shared" si="88"/>
        <v>MGPassabém</v>
      </c>
      <c r="AI1904" s="50">
        <v>3147501</v>
      </c>
    </row>
    <row r="1905" spans="26:35">
      <c r="Z1905" s="50" t="s">
        <v>59</v>
      </c>
      <c r="AA1905" s="50" t="s">
        <v>5030</v>
      </c>
      <c r="AB1905" s="50">
        <v>3147808</v>
      </c>
      <c r="AH1905" s="66" t="str">
        <f t="shared" si="88"/>
        <v>MGPassa-Vinte</v>
      </c>
      <c r="AI1905" s="50">
        <v>3147808</v>
      </c>
    </row>
    <row r="1906" spans="26:35">
      <c r="Z1906" s="50" t="s">
        <v>59</v>
      </c>
      <c r="AA1906" s="50" t="s">
        <v>5032</v>
      </c>
      <c r="AB1906" s="50">
        <v>3147907</v>
      </c>
      <c r="AH1906" s="66" t="str">
        <f t="shared" si="88"/>
        <v>MGPassos</v>
      </c>
      <c r="AI1906" s="50">
        <v>3147907</v>
      </c>
    </row>
    <row r="1907" spans="26:35">
      <c r="Z1907" s="50" t="s">
        <v>59</v>
      </c>
      <c r="AA1907" s="50" t="s">
        <v>5034</v>
      </c>
      <c r="AB1907" s="50">
        <v>3147956</v>
      </c>
      <c r="AH1907" s="66" t="str">
        <f t="shared" si="88"/>
        <v>MGPatis</v>
      </c>
      <c r="AI1907" s="50">
        <v>3147956</v>
      </c>
    </row>
    <row r="1908" spans="26:35">
      <c r="Z1908" s="50" t="s">
        <v>59</v>
      </c>
      <c r="AA1908" s="50" t="s">
        <v>5036</v>
      </c>
      <c r="AB1908" s="50">
        <v>3148004</v>
      </c>
      <c r="AH1908" s="66" t="str">
        <f t="shared" si="88"/>
        <v>MGPatos de Minas</v>
      </c>
      <c r="AI1908" s="50">
        <v>3148004</v>
      </c>
    </row>
    <row r="1909" spans="26:35">
      <c r="Z1909" s="50" t="s">
        <v>59</v>
      </c>
      <c r="AA1909" s="50" t="s">
        <v>5038</v>
      </c>
      <c r="AB1909" s="50">
        <v>3148103</v>
      </c>
      <c r="AH1909" s="66" t="str">
        <f t="shared" si="88"/>
        <v>MGPatrocínio</v>
      </c>
      <c r="AI1909" s="50">
        <v>3148103</v>
      </c>
    </row>
    <row r="1910" spans="26:35">
      <c r="Z1910" s="50" t="s">
        <v>59</v>
      </c>
      <c r="AA1910" s="50" t="s">
        <v>5040</v>
      </c>
      <c r="AB1910" s="50">
        <v>3148202</v>
      </c>
      <c r="AH1910" s="66" t="str">
        <f t="shared" si="88"/>
        <v>MGPatrocínio do Muriaé</v>
      </c>
      <c r="AI1910" s="50">
        <v>3148202</v>
      </c>
    </row>
    <row r="1911" spans="26:35">
      <c r="Z1911" s="50" t="s">
        <v>59</v>
      </c>
      <c r="AA1911" s="50" t="s">
        <v>5042</v>
      </c>
      <c r="AB1911" s="50">
        <v>3148301</v>
      </c>
      <c r="AH1911" s="66" t="str">
        <f t="shared" si="88"/>
        <v>MGPaula Cândido</v>
      </c>
      <c r="AI1911" s="50">
        <v>3148301</v>
      </c>
    </row>
    <row r="1912" spans="26:35">
      <c r="Z1912" s="50" t="s">
        <v>59</v>
      </c>
      <c r="AA1912" s="50" t="s">
        <v>5044</v>
      </c>
      <c r="AB1912" s="50">
        <v>3148400</v>
      </c>
      <c r="AH1912" s="66" t="str">
        <f t="shared" si="88"/>
        <v>MGPaulistas</v>
      </c>
      <c r="AI1912" s="50">
        <v>3148400</v>
      </c>
    </row>
    <row r="1913" spans="26:35">
      <c r="Z1913" s="50" t="s">
        <v>59</v>
      </c>
      <c r="AA1913" s="50" t="s">
        <v>5045</v>
      </c>
      <c r="AB1913" s="50">
        <v>3148509</v>
      </c>
      <c r="AH1913" s="66" t="str">
        <f t="shared" si="88"/>
        <v>MGPavão</v>
      </c>
      <c r="AI1913" s="50">
        <v>3148509</v>
      </c>
    </row>
    <row r="1914" spans="26:35">
      <c r="Z1914" s="50" t="s">
        <v>59</v>
      </c>
      <c r="AA1914" s="50" t="s">
        <v>5047</v>
      </c>
      <c r="AB1914" s="50">
        <v>3148608</v>
      </c>
      <c r="AH1914" s="66" t="str">
        <f t="shared" si="88"/>
        <v>MGPeçanha</v>
      </c>
      <c r="AI1914" s="50">
        <v>3148608</v>
      </c>
    </row>
    <row r="1915" spans="26:35">
      <c r="Z1915" s="50" t="s">
        <v>59</v>
      </c>
      <c r="AA1915" s="50" t="s">
        <v>5049</v>
      </c>
      <c r="AB1915" s="50">
        <v>3148707</v>
      </c>
      <c r="AH1915" s="66" t="str">
        <f t="shared" si="88"/>
        <v>MGPedra Azul</v>
      </c>
      <c r="AI1915" s="50">
        <v>3148707</v>
      </c>
    </row>
    <row r="1916" spans="26:35">
      <c r="Z1916" s="50" t="s">
        <v>59</v>
      </c>
      <c r="AA1916" s="50" t="s">
        <v>5050</v>
      </c>
      <c r="AB1916" s="50">
        <v>3148756</v>
      </c>
      <c r="AH1916" s="66" t="str">
        <f t="shared" si="88"/>
        <v>MGPedra Bonita</v>
      </c>
      <c r="AI1916" s="50">
        <v>3148756</v>
      </c>
    </row>
    <row r="1917" spans="26:35">
      <c r="Z1917" s="50" t="s">
        <v>59</v>
      </c>
      <c r="AA1917" s="50" t="s">
        <v>5052</v>
      </c>
      <c r="AB1917" s="50">
        <v>3148806</v>
      </c>
      <c r="AH1917" s="66" t="str">
        <f t="shared" si="88"/>
        <v>MGPedra do Anta</v>
      </c>
      <c r="AI1917" s="50">
        <v>3148806</v>
      </c>
    </row>
    <row r="1918" spans="26:35">
      <c r="Z1918" s="50" t="s">
        <v>59</v>
      </c>
      <c r="AA1918" s="50" t="s">
        <v>5053</v>
      </c>
      <c r="AB1918" s="50">
        <v>3148905</v>
      </c>
      <c r="AH1918" s="66" t="str">
        <f t="shared" si="88"/>
        <v>MGPedra do Indaiá</v>
      </c>
      <c r="AI1918" s="50">
        <v>3148905</v>
      </c>
    </row>
    <row r="1919" spans="26:35">
      <c r="Z1919" s="50" t="s">
        <v>59</v>
      </c>
      <c r="AA1919" s="50" t="s">
        <v>5054</v>
      </c>
      <c r="AB1919" s="50">
        <v>3149002</v>
      </c>
      <c r="AH1919" s="66" t="str">
        <f t="shared" si="88"/>
        <v>MGPedra Dourada</v>
      </c>
      <c r="AI1919" s="50">
        <v>3149002</v>
      </c>
    </row>
    <row r="1920" spans="26:35">
      <c r="Z1920" s="50" t="s">
        <v>59</v>
      </c>
      <c r="AA1920" s="50" t="s">
        <v>5056</v>
      </c>
      <c r="AB1920" s="50">
        <v>3149101</v>
      </c>
      <c r="AH1920" s="66" t="str">
        <f t="shared" si="88"/>
        <v>MGPedralva</v>
      </c>
      <c r="AI1920" s="50">
        <v>3149101</v>
      </c>
    </row>
    <row r="1921" spans="26:35">
      <c r="Z1921" s="50" t="s">
        <v>59</v>
      </c>
      <c r="AA1921" s="50" t="s">
        <v>5058</v>
      </c>
      <c r="AB1921" s="50">
        <v>3149150</v>
      </c>
      <c r="AH1921" s="66" t="str">
        <f t="shared" si="88"/>
        <v>MGPedras de Maria da Cruz</v>
      </c>
      <c r="AI1921" s="50">
        <v>3149150</v>
      </c>
    </row>
    <row r="1922" spans="26:35">
      <c r="Z1922" s="50" t="s">
        <v>59</v>
      </c>
      <c r="AA1922" s="50" t="s">
        <v>5060</v>
      </c>
      <c r="AB1922" s="50">
        <v>3149200</v>
      </c>
      <c r="AH1922" s="66" t="str">
        <f t="shared" si="88"/>
        <v>MGPedrinópolis</v>
      </c>
      <c r="AI1922" s="50">
        <v>3149200</v>
      </c>
    </row>
    <row r="1923" spans="26:35">
      <c r="Z1923" s="50" t="s">
        <v>59</v>
      </c>
      <c r="AA1923" s="50" t="s">
        <v>5062</v>
      </c>
      <c r="AB1923" s="50">
        <v>3149309</v>
      </c>
      <c r="AH1923" s="66" t="str">
        <f t="shared" ref="AH1923:AH1986" si="89">CONCATENATE(Z1923,AA1923)</f>
        <v>MGPedro Leopoldo</v>
      </c>
      <c r="AI1923" s="50">
        <v>3149309</v>
      </c>
    </row>
    <row r="1924" spans="26:35">
      <c r="Z1924" s="50" t="s">
        <v>59</v>
      </c>
      <c r="AA1924" s="50" t="s">
        <v>5064</v>
      </c>
      <c r="AB1924" s="50">
        <v>3149408</v>
      </c>
      <c r="AH1924" s="66" t="str">
        <f t="shared" si="89"/>
        <v>MGPedro Teixeira</v>
      </c>
      <c r="AI1924" s="50">
        <v>3149408</v>
      </c>
    </row>
    <row r="1925" spans="26:35">
      <c r="Z1925" s="50" t="s">
        <v>59</v>
      </c>
      <c r="AA1925" s="50" t="s">
        <v>5066</v>
      </c>
      <c r="AB1925" s="50">
        <v>3149507</v>
      </c>
      <c r="AH1925" s="66" t="str">
        <f t="shared" si="89"/>
        <v>MGPequeri</v>
      </c>
      <c r="AI1925" s="50">
        <v>3149507</v>
      </c>
    </row>
    <row r="1926" spans="26:35">
      <c r="Z1926" s="50" t="s">
        <v>59</v>
      </c>
      <c r="AA1926" s="50" t="s">
        <v>5067</v>
      </c>
      <c r="AB1926" s="50">
        <v>3149606</v>
      </c>
      <c r="AH1926" s="66" t="str">
        <f t="shared" si="89"/>
        <v>MGPequi</v>
      </c>
      <c r="AI1926" s="50">
        <v>3149606</v>
      </c>
    </row>
    <row r="1927" spans="26:35">
      <c r="Z1927" s="50" t="s">
        <v>59</v>
      </c>
      <c r="AA1927" s="50" t="s">
        <v>5069</v>
      </c>
      <c r="AB1927" s="50">
        <v>3149705</v>
      </c>
      <c r="AH1927" s="66" t="str">
        <f t="shared" si="89"/>
        <v>MGPerdigão</v>
      </c>
      <c r="AI1927" s="50">
        <v>3149705</v>
      </c>
    </row>
    <row r="1928" spans="26:35">
      <c r="Z1928" s="50" t="s">
        <v>59</v>
      </c>
      <c r="AA1928" s="50" t="s">
        <v>5071</v>
      </c>
      <c r="AB1928" s="50">
        <v>3149804</v>
      </c>
      <c r="AH1928" s="66" t="str">
        <f t="shared" si="89"/>
        <v>MGPerdizes</v>
      </c>
      <c r="AI1928" s="50">
        <v>3149804</v>
      </c>
    </row>
    <row r="1929" spans="26:35">
      <c r="Z1929" s="50" t="s">
        <v>59</v>
      </c>
      <c r="AA1929" s="50" t="s">
        <v>5073</v>
      </c>
      <c r="AB1929" s="50">
        <v>3149903</v>
      </c>
      <c r="AH1929" s="66" t="str">
        <f t="shared" si="89"/>
        <v>MGPerdões</v>
      </c>
      <c r="AI1929" s="50">
        <v>3149903</v>
      </c>
    </row>
    <row r="1930" spans="26:35">
      <c r="Z1930" s="50" t="s">
        <v>59</v>
      </c>
      <c r="AA1930" s="50" t="s">
        <v>5075</v>
      </c>
      <c r="AB1930" s="50">
        <v>3149952</v>
      </c>
      <c r="AH1930" s="66" t="str">
        <f t="shared" si="89"/>
        <v>MGPeriquito</v>
      </c>
      <c r="AI1930" s="50">
        <v>3149952</v>
      </c>
    </row>
    <row r="1931" spans="26:35">
      <c r="Z1931" s="50" t="s">
        <v>59</v>
      </c>
      <c r="AA1931" s="50" t="s">
        <v>5077</v>
      </c>
      <c r="AB1931" s="50">
        <v>3150000</v>
      </c>
      <c r="AH1931" s="66" t="str">
        <f t="shared" si="89"/>
        <v>MGPescador</v>
      </c>
      <c r="AI1931" s="50">
        <v>3150000</v>
      </c>
    </row>
    <row r="1932" spans="26:35">
      <c r="Z1932" s="50" t="s">
        <v>59</v>
      </c>
      <c r="AA1932" s="50" t="s">
        <v>5079</v>
      </c>
      <c r="AB1932" s="50">
        <v>3150109</v>
      </c>
      <c r="AH1932" s="66" t="str">
        <f t="shared" si="89"/>
        <v>MGPiau</v>
      </c>
      <c r="AI1932" s="50">
        <v>3150109</v>
      </c>
    </row>
    <row r="1933" spans="26:35">
      <c r="Z1933" s="50" t="s">
        <v>59</v>
      </c>
      <c r="AA1933" s="50" t="s">
        <v>5081</v>
      </c>
      <c r="AB1933" s="50">
        <v>3150158</v>
      </c>
      <c r="AH1933" s="66" t="str">
        <f t="shared" si="89"/>
        <v>MGPiedade de Caratinga</v>
      </c>
      <c r="AI1933" s="50">
        <v>3150158</v>
      </c>
    </row>
    <row r="1934" spans="26:35">
      <c r="Z1934" s="50" t="s">
        <v>59</v>
      </c>
      <c r="AA1934" s="50" t="s">
        <v>5083</v>
      </c>
      <c r="AB1934" s="50">
        <v>3150208</v>
      </c>
      <c r="AH1934" s="66" t="str">
        <f t="shared" si="89"/>
        <v>MGPiedade de Ponte Nova</v>
      </c>
      <c r="AI1934" s="50">
        <v>3150208</v>
      </c>
    </row>
    <row r="1935" spans="26:35">
      <c r="Z1935" s="50" t="s">
        <v>59</v>
      </c>
      <c r="AA1935" s="50" t="s">
        <v>5085</v>
      </c>
      <c r="AB1935" s="50">
        <v>3150307</v>
      </c>
      <c r="AH1935" s="66" t="str">
        <f t="shared" si="89"/>
        <v>MGPiedade do Rio Grande</v>
      </c>
      <c r="AI1935" s="50">
        <v>3150307</v>
      </c>
    </row>
    <row r="1936" spans="26:35">
      <c r="Z1936" s="50" t="s">
        <v>59</v>
      </c>
      <c r="AA1936" s="50" t="s">
        <v>5087</v>
      </c>
      <c r="AB1936" s="50">
        <v>3150406</v>
      </c>
      <c r="AH1936" s="66" t="str">
        <f t="shared" si="89"/>
        <v>MGPiedade dos Gerais</v>
      </c>
      <c r="AI1936" s="50">
        <v>3150406</v>
      </c>
    </row>
    <row r="1937" spans="26:35">
      <c r="Z1937" s="50" t="s">
        <v>59</v>
      </c>
      <c r="AA1937" s="50" t="s">
        <v>5088</v>
      </c>
      <c r="AB1937" s="50">
        <v>3150505</v>
      </c>
      <c r="AH1937" s="66" t="str">
        <f t="shared" si="89"/>
        <v>MGPimenta</v>
      </c>
      <c r="AI1937" s="50">
        <v>3150505</v>
      </c>
    </row>
    <row r="1938" spans="26:35">
      <c r="Z1938" s="50" t="s">
        <v>59</v>
      </c>
      <c r="AA1938" s="50" t="s">
        <v>5090</v>
      </c>
      <c r="AB1938" s="50">
        <v>3150539</v>
      </c>
      <c r="AH1938" s="66" t="str">
        <f t="shared" si="89"/>
        <v>MGPingo-d'Água</v>
      </c>
      <c r="AI1938" s="50">
        <v>3150539</v>
      </c>
    </row>
    <row r="1939" spans="26:35">
      <c r="Z1939" s="50" t="s">
        <v>59</v>
      </c>
      <c r="AA1939" s="50" t="s">
        <v>5092</v>
      </c>
      <c r="AB1939" s="50">
        <v>3150570</v>
      </c>
      <c r="AH1939" s="66" t="str">
        <f t="shared" si="89"/>
        <v>MGPintópolis</v>
      </c>
      <c r="AI1939" s="50">
        <v>3150570</v>
      </c>
    </row>
    <row r="1940" spans="26:35">
      <c r="Z1940" s="50" t="s">
        <v>59</v>
      </c>
      <c r="AA1940" s="50" t="s">
        <v>5094</v>
      </c>
      <c r="AB1940" s="50">
        <v>3150604</v>
      </c>
      <c r="AH1940" s="66" t="str">
        <f t="shared" si="89"/>
        <v>MGPiracema</v>
      </c>
      <c r="AI1940" s="50">
        <v>3150604</v>
      </c>
    </row>
    <row r="1941" spans="26:35">
      <c r="Z1941" s="50" t="s">
        <v>59</v>
      </c>
      <c r="AA1941" s="50" t="s">
        <v>5096</v>
      </c>
      <c r="AB1941" s="50">
        <v>3150703</v>
      </c>
      <c r="AH1941" s="66" t="str">
        <f t="shared" si="89"/>
        <v>MGPirajuba</v>
      </c>
      <c r="AI1941" s="50">
        <v>3150703</v>
      </c>
    </row>
    <row r="1942" spans="26:35">
      <c r="Z1942" s="50" t="s">
        <v>59</v>
      </c>
      <c r="AA1942" s="50" t="s">
        <v>5098</v>
      </c>
      <c r="AB1942" s="50">
        <v>3150802</v>
      </c>
      <c r="AH1942" s="66" t="str">
        <f t="shared" si="89"/>
        <v>MGPiranga</v>
      </c>
      <c r="AI1942" s="50">
        <v>3150802</v>
      </c>
    </row>
    <row r="1943" spans="26:35">
      <c r="Z1943" s="50" t="s">
        <v>59</v>
      </c>
      <c r="AA1943" s="50" t="s">
        <v>5100</v>
      </c>
      <c r="AB1943" s="50">
        <v>3150901</v>
      </c>
      <c r="AH1943" s="66" t="str">
        <f t="shared" si="89"/>
        <v>MGPiranguçu</v>
      </c>
      <c r="AI1943" s="50">
        <v>3150901</v>
      </c>
    </row>
    <row r="1944" spans="26:35">
      <c r="Z1944" s="50" t="s">
        <v>59</v>
      </c>
      <c r="AA1944" s="50" t="s">
        <v>5102</v>
      </c>
      <c r="AB1944" s="50">
        <v>3151008</v>
      </c>
      <c r="AH1944" s="66" t="str">
        <f t="shared" si="89"/>
        <v>MGPiranguinho</v>
      </c>
      <c r="AI1944" s="50">
        <v>3151008</v>
      </c>
    </row>
    <row r="1945" spans="26:35">
      <c r="Z1945" s="50" t="s">
        <v>59</v>
      </c>
      <c r="AA1945" s="50" t="s">
        <v>5104</v>
      </c>
      <c r="AB1945" s="50">
        <v>3151107</v>
      </c>
      <c r="AH1945" s="66" t="str">
        <f t="shared" si="89"/>
        <v>MGPirapetinga</v>
      </c>
      <c r="AI1945" s="50">
        <v>3151107</v>
      </c>
    </row>
    <row r="1946" spans="26:35">
      <c r="Z1946" s="50" t="s">
        <v>59</v>
      </c>
      <c r="AA1946" s="50" t="s">
        <v>5106</v>
      </c>
      <c r="AB1946" s="50">
        <v>3151206</v>
      </c>
      <c r="AH1946" s="66" t="str">
        <f t="shared" si="89"/>
        <v>MGPirapora</v>
      </c>
      <c r="AI1946" s="50">
        <v>3151206</v>
      </c>
    </row>
    <row r="1947" spans="26:35">
      <c r="Z1947" s="50" t="s">
        <v>59</v>
      </c>
      <c r="AA1947" s="50" t="s">
        <v>5108</v>
      </c>
      <c r="AB1947" s="50">
        <v>3151305</v>
      </c>
      <c r="AH1947" s="66" t="str">
        <f t="shared" si="89"/>
        <v>MGPiraúba</v>
      </c>
      <c r="AI1947" s="50">
        <v>3151305</v>
      </c>
    </row>
    <row r="1948" spans="26:35">
      <c r="Z1948" s="50" t="s">
        <v>59</v>
      </c>
      <c r="AA1948" s="50" t="s">
        <v>5110</v>
      </c>
      <c r="AB1948" s="50">
        <v>3151404</v>
      </c>
      <c r="AH1948" s="66" t="str">
        <f t="shared" si="89"/>
        <v>MGPitangui</v>
      </c>
      <c r="AI1948" s="50">
        <v>3151404</v>
      </c>
    </row>
    <row r="1949" spans="26:35">
      <c r="Z1949" s="50" t="s">
        <v>59</v>
      </c>
      <c r="AA1949" s="50" t="s">
        <v>5112</v>
      </c>
      <c r="AB1949" s="50">
        <v>3151503</v>
      </c>
      <c r="AH1949" s="66" t="str">
        <f t="shared" si="89"/>
        <v>MGPiumhi</v>
      </c>
      <c r="AI1949" s="50">
        <v>3151503</v>
      </c>
    </row>
    <row r="1950" spans="26:35">
      <c r="Z1950" s="50" t="s">
        <v>59</v>
      </c>
      <c r="AA1950" s="50" t="s">
        <v>5114</v>
      </c>
      <c r="AB1950" s="50">
        <v>3151602</v>
      </c>
      <c r="AH1950" s="66" t="str">
        <f t="shared" si="89"/>
        <v>MGPlanura</v>
      </c>
      <c r="AI1950" s="50">
        <v>3151602</v>
      </c>
    </row>
    <row r="1951" spans="26:35">
      <c r="Z1951" s="50" t="s">
        <v>59</v>
      </c>
      <c r="AA1951" s="50" t="s">
        <v>5116</v>
      </c>
      <c r="AB1951" s="50">
        <v>3151701</v>
      </c>
      <c r="AH1951" s="66" t="str">
        <f t="shared" si="89"/>
        <v>MGPoço Fundo</v>
      </c>
      <c r="AI1951" s="50">
        <v>3151701</v>
      </c>
    </row>
    <row r="1952" spans="26:35">
      <c r="Z1952" s="50" t="s">
        <v>59</v>
      </c>
      <c r="AA1952" s="50" t="s">
        <v>5118</v>
      </c>
      <c r="AB1952" s="50">
        <v>3151800</v>
      </c>
      <c r="AH1952" s="66" t="str">
        <f t="shared" si="89"/>
        <v>MGPoços de Caldas</v>
      </c>
      <c r="AI1952" s="50">
        <v>3151800</v>
      </c>
    </row>
    <row r="1953" spans="26:35">
      <c r="Z1953" s="50" t="s">
        <v>59</v>
      </c>
      <c r="AA1953" s="50" t="s">
        <v>5120</v>
      </c>
      <c r="AB1953" s="50">
        <v>3151909</v>
      </c>
      <c r="AH1953" s="66" t="str">
        <f t="shared" si="89"/>
        <v>MGPocrane</v>
      </c>
      <c r="AI1953" s="50">
        <v>3151909</v>
      </c>
    </row>
    <row r="1954" spans="26:35">
      <c r="Z1954" s="50" t="s">
        <v>59</v>
      </c>
      <c r="AA1954" s="50" t="s">
        <v>5122</v>
      </c>
      <c r="AB1954" s="50">
        <v>3152006</v>
      </c>
      <c r="AH1954" s="66" t="str">
        <f t="shared" si="89"/>
        <v>MGPompéu</v>
      </c>
      <c r="AI1954" s="50">
        <v>3152006</v>
      </c>
    </row>
    <row r="1955" spans="26:35">
      <c r="Z1955" s="50" t="s">
        <v>59</v>
      </c>
      <c r="AA1955" s="50" t="s">
        <v>5124</v>
      </c>
      <c r="AB1955" s="50">
        <v>3152105</v>
      </c>
      <c r="AH1955" s="66" t="str">
        <f t="shared" si="89"/>
        <v>MGPonte Nova</v>
      </c>
      <c r="AI1955" s="50">
        <v>3152105</v>
      </c>
    </row>
    <row r="1956" spans="26:35">
      <c r="Z1956" s="50" t="s">
        <v>59</v>
      </c>
      <c r="AA1956" s="50" t="s">
        <v>5125</v>
      </c>
      <c r="AB1956" s="50">
        <v>3152131</v>
      </c>
      <c r="AH1956" s="66" t="str">
        <f t="shared" si="89"/>
        <v>MGPonto Chique</v>
      </c>
      <c r="AI1956" s="50">
        <v>3152131</v>
      </c>
    </row>
    <row r="1957" spans="26:35">
      <c r="Z1957" s="50" t="s">
        <v>59</v>
      </c>
      <c r="AA1957" s="50" t="s">
        <v>5126</v>
      </c>
      <c r="AB1957" s="50">
        <v>3152170</v>
      </c>
      <c r="AH1957" s="66" t="str">
        <f t="shared" si="89"/>
        <v>MGPonto dos Volantes</v>
      </c>
      <c r="AI1957" s="50">
        <v>3152170</v>
      </c>
    </row>
    <row r="1958" spans="26:35">
      <c r="Z1958" s="50" t="s">
        <v>59</v>
      </c>
      <c r="AA1958" s="50" t="s">
        <v>5128</v>
      </c>
      <c r="AB1958" s="50">
        <v>3152204</v>
      </c>
      <c r="AH1958" s="66" t="str">
        <f t="shared" si="89"/>
        <v>MGPorteirinha</v>
      </c>
      <c r="AI1958" s="50">
        <v>3152204</v>
      </c>
    </row>
    <row r="1959" spans="26:35">
      <c r="Z1959" s="50" t="s">
        <v>59</v>
      </c>
      <c r="AA1959" s="50" t="s">
        <v>5130</v>
      </c>
      <c r="AB1959" s="50">
        <v>3152303</v>
      </c>
      <c r="AH1959" s="66" t="str">
        <f t="shared" si="89"/>
        <v>MGPorto Firme</v>
      </c>
      <c r="AI1959" s="50">
        <v>3152303</v>
      </c>
    </row>
    <row r="1960" spans="26:35">
      <c r="Z1960" s="50" t="s">
        <v>59</v>
      </c>
      <c r="AA1960" s="50" t="s">
        <v>5132</v>
      </c>
      <c r="AB1960" s="50">
        <v>3152402</v>
      </c>
      <c r="AH1960" s="66" t="str">
        <f t="shared" si="89"/>
        <v>MGPoté</v>
      </c>
      <c r="AI1960" s="50">
        <v>3152402</v>
      </c>
    </row>
    <row r="1961" spans="26:35">
      <c r="Z1961" s="50" t="s">
        <v>59</v>
      </c>
      <c r="AA1961" s="50" t="s">
        <v>5134</v>
      </c>
      <c r="AB1961" s="50">
        <v>3152501</v>
      </c>
      <c r="AH1961" s="66" t="str">
        <f t="shared" si="89"/>
        <v>MGPouso Alegre</v>
      </c>
      <c r="AI1961" s="50">
        <v>3152501</v>
      </c>
    </row>
    <row r="1962" spans="26:35">
      <c r="Z1962" s="50" t="s">
        <v>59</v>
      </c>
      <c r="AA1962" s="50" t="s">
        <v>5136</v>
      </c>
      <c r="AB1962" s="50">
        <v>3152600</v>
      </c>
      <c r="AH1962" s="66" t="str">
        <f t="shared" si="89"/>
        <v>MGPouso Alto</v>
      </c>
      <c r="AI1962" s="50">
        <v>3152600</v>
      </c>
    </row>
    <row r="1963" spans="26:35">
      <c r="Z1963" s="50" t="s">
        <v>59</v>
      </c>
      <c r="AA1963" s="50" t="s">
        <v>5138</v>
      </c>
      <c r="AB1963" s="50">
        <v>3152709</v>
      </c>
      <c r="AH1963" s="66" t="str">
        <f t="shared" si="89"/>
        <v>MGPrados</v>
      </c>
      <c r="AI1963" s="50">
        <v>3152709</v>
      </c>
    </row>
    <row r="1964" spans="26:35">
      <c r="Z1964" s="50" t="s">
        <v>59</v>
      </c>
      <c r="AA1964" s="50" t="s">
        <v>2952</v>
      </c>
      <c r="AB1964" s="50">
        <v>3152808</v>
      </c>
      <c r="AH1964" s="66" t="str">
        <f t="shared" si="89"/>
        <v>MGPrata</v>
      </c>
      <c r="AI1964" s="50">
        <v>3152808</v>
      </c>
    </row>
    <row r="1965" spans="26:35">
      <c r="Z1965" s="50" t="s">
        <v>59</v>
      </c>
      <c r="AA1965" s="50" t="s">
        <v>5141</v>
      </c>
      <c r="AB1965" s="50">
        <v>3152907</v>
      </c>
      <c r="AH1965" s="66" t="str">
        <f t="shared" si="89"/>
        <v>MGPratápolis</v>
      </c>
      <c r="AI1965" s="50">
        <v>3152907</v>
      </c>
    </row>
    <row r="1966" spans="26:35">
      <c r="Z1966" s="50" t="s">
        <v>59</v>
      </c>
      <c r="AA1966" s="50" t="s">
        <v>5143</v>
      </c>
      <c r="AB1966" s="50">
        <v>3153004</v>
      </c>
      <c r="AH1966" s="66" t="str">
        <f t="shared" si="89"/>
        <v>MGPratinha</v>
      </c>
      <c r="AI1966" s="50">
        <v>3153004</v>
      </c>
    </row>
    <row r="1967" spans="26:35">
      <c r="Z1967" s="50" t="s">
        <v>59</v>
      </c>
      <c r="AA1967" s="50" t="s">
        <v>4822</v>
      </c>
      <c r="AB1967" s="50">
        <v>3153103</v>
      </c>
      <c r="AH1967" s="66" t="str">
        <f t="shared" si="89"/>
        <v>MGPresidente Bernardes</v>
      </c>
      <c r="AI1967" s="50">
        <v>3153103</v>
      </c>
    </row>
    <row r="1968" spans="26:35">
      <c r="Z1968" s="50" t="s">
        <v>59</v>
      </c>
      <c r="AA1968" s="50" t="s">
        <v>2368</v>
      </c>
      <c r="AB1968" s="50">
        <v>3153202</v>
      </c>
      <c r="AH1968" s="66" t="str">
        <f t="shared" si="89"/>
        <v>MGPresidente Juscelino</v>
      </c>
      <c r="AI1968" s="50">
        <v>3153202</v>
      </c>
    </row>
    <row r="1969" spans="26:35">
      <c r="Z1969" s="50" t="s">
        <v>59</v>
      </c>
      <c r="AA1969" s="50" t="s">
        <v>5147</v>
      </c>
      <c r="AB1969" s="50">
        <v>3153301</v>
      </c>
      <c r="AH1969" s="66" t="str">
        <f t="shared" si="89"/>
        <v>MGPresidente Kubitschek</v>
      </c>
      <c r="AI1969" s="50">
        <v>3153301</v>
      </c>
    </row>
    <row r="1970" spans="26:35">
      <c r="Z1970" s="50" t="s">
        <v>59</v>
      </c>
      <c r="AA1970" s="50" t="s">
        <v>5149</v>
      </c>
      <c r="AB1970" s="50">
        <v>3153400</v>
      </c>
      <c r="AH1970" s="66" t="str">
        <f t="shared" si="89"/>
        <v>MGPresidente Olegário</v>
      </c>
      <c r="AI1970" s="50">
        <v>3153400</v>
      </c>
    </row>
    <row r="1971" spans="26:35">
      <c r="Z1971" s="50" t="s">
        <v>59</v>
      </c>
      <c r="AA1971" s="50" t="s">
        <v>5151</v>
      </c>
      <c r="AB1971" s="50">
        <v>3153608</v>
      </c>
      <c r="AH1971" s="66" t="str">
        <f t="shared" si="89"/>
        <v>MGPrudente de Morais</v>
      </c>
      <c r="AI1971" s="50">
        <v>3153608</v>
      </c>
    </row>
    <row r="1972" spans="26:35">
      <c r="Z1972" s="50" t="s">
        <v>59</v>
      </c>
      <c r="AA1972" s="50" t="s">
        <v>5153</v>
      </c>
      <c r="AB1972" s="50">
        <v>3153707</v>
      </c>
      <c r="AH1972" s="66" t="str">
        <f t="shared" si="89"/>
        <v>MGQuartel Geral</v>
      </c>
      <c r="AI1972" s="50">
        <v>3153707</v>
      </c>
    </row>
    <row r="1973" spans="26:35">
      <c r="Z1973" s="50" t="s">
        <v>59</v>
      </c>
      <c r="AA1973" s="50" t="s">
        <v>5155</v>
      </c>
      <c r="AB1973" s="50">
        <v>3153806</v>
      </c>
      <c r="AH1973" s="66" t="str">
        <f t="shared" si="89"/>
        <v>MGQueluzito</v>
      </c>
      <c r="AI1973" s="50">
        <v>3153806</v>
      </c>
    </row>
    <row r="1974" spans="26:35">
      <c r="Z1974" s="50" t="s">
        <v>59</v>
      </c>
      <c r="AA1974" s="50" t="s">
        <v>5157</v>
      </c>
      <c r="AB1974" s="50">
        <v>3153905</v>
      </c>
      <c r="AH1974" s="66" t="str">
        <f t="shared" si="89"/>
        <v>MGRaposos</v>
      </c>
      <c r="AI1974" s="50">
        <v>3153905</v>
      </c>
    </row>
    <row r="1975" spans="26:35">
      <c r="Z1975" s="50" t="s">
        <v>59</v>
      </c>
      <c r="AA1975" s="50" t="s">
        <v>5159</v>
      </c>
      <c r="AB1975" s="50">
        <v>3154002</v>
      </c>
      <c r="AH1975" s="66" t="str">
        <f t="shared" si="89"/>
        <v>MGRaul Soares</v>
      </c>
      <c r="AI1975" s="50">
        <v>3154002</v>
      </c>
    </row>
    <row r="1976" spans="26:35">
      <c r="Z1976" s="50" t="s">
        <v>59</v>
      </c>
      <c r="AA1976" s="50" t="s">
        <v>5161</v>
      </c>
      <c r="AB1976" s="50">
        <v>3154101</v>
      </c>
      <c r="AH1976" s="66" t="str">
        <f t="shared" si="89"/>
        <v>MGRecreio</v>
      </c>
      <c r="AI1976" s="50">
        <v>3154101</v>
      </c>
    </row>
    <row r="1977" spans="26:35">
      <c r="Z1977" s="50" t="s">
        <v>59</v>
      </c>
      <c r="AA1977" s="50" t="s">
        <v>5163</v>
      </c>
      <c r="AB1977" s="50">
        <v>3154150</v>
      </c>
      <c r="AH1977" s="66" t="str">
        <f t="shared" si="89"/>
        <v>MGReduto</v>
      </c>
      <c r="AI1977" s="50">
        <v>3154150</v>
      </c>
    </row>
    <row r="1978" spans="26:35">
      <c r="Z1978" s="50" t="s">
        <v>59</v>
      </c>
      <c r="AA1978" s="50" t="s">
        <v>5165</v>
      </c>
      <c r="AB1978" s="50">
        <v>3154200</v>
      </c>
      <c r="AH1978" s="66" t="str">
        <f t="shared" si="89"/>
        <v>MGResende Costa</v>
      </c>
      <c r="AI1978" s="50">
        <v>3154200</v>
      </c>
    </row>
    <row r="1979" spans="26:35">
      <c r="Z1979" s="50" t="s">
        <v>59</v>
      </c>
      <c r="AA1979" s="50" t="s">
        <v>5167</v>
      </c>
      <c r="AB1979" s="50">
        <v>3154309</v>
      </c>
      <c r="AH1979" s="66" t="str">
        <f t="shared" si="89"/>
        <v>MGResplendor</v>
      </c>
      <c r="AI1979" s="50">
        <v>3154309</v>
      </c>
    </row>
    <row r="1980" spans="26:35">
      <c r="Z1980" s="50" t="s">
        <v>59</v>
      </c>
      <c r="AA1980" s="50" t="s">
        <v>5169</v>
      </c>
      <c r="AB1980" s="50">
        <v>3154408</v>
      </c>
      <c r="AH1980" s="66" t="str">
        <f t="shared" si="89"/>
        <v>MGRessaquinha</v>
      </c>
      <c r="AI1980" s="50">
        <v>3154408</v>
      </c>
    </row>
    <row r="1981" spans="26:35">
      <c r="Z1981" s="50" t="s">
        <v>59</v>
      </c>
      <c r="AA1981" s="50" t="s">
        <v>2357</v>
      </c>
      <c r="AB1981" s="50">
        <v>3154457</v>
      </c>
      <c r="AH1981" s="66" t="str">
        <f t="shared" si="89"/>
        <v>MGRiachinho</v>
      </c>
      <c r="AI1981" s="50">
        <v>3154457</v>
      </c>
    </row>
    <row r="1982" spans="26:35">
      <c r="Z1982" s="50" t="s">
        <v>59</v>
      </c>
      <c r="AA1982" s="50" t="s">
        <v>5171</v>
      </c>
      <c r="AB1982" s="50">
        <v>3154507</v>
      </c>
      <c r="AH1982" s="66" t="str">
        <f t="shared" si="89"/>
        <v>MGRiacho dos Machados</v>
      </c>
      <c r="AI1982" s="50">
        <v>3154507</v>
      </c>
    </row>
    <row r="1983" spans="26:35">
      <c r="Z1983" s="50" t="s">
        <v>59</v>
      </c>
      <c r="AA1983" s="50" t="s">
        <v>5173</v>
      </c>
      <c r="AB1983" s="50">
        <v>3154606</v>
      </c>
      <c r="AH1983" s="66" t="str">
        <f t="shared" si="89"/>
        <v>MGRibeirão das Neves</v>
      </c>
      <c r="AI1983" s="50">
        <v>3154606</v>
      </c>
    </row>
    <row r="1984" spans="26:35">
      <c r="Z1984" s="50" t="s">
        <v>59</v>
      </c>
      <c r="AA1984" s="50" t="s">
        <v>5175</v>
      </c>
      <c r="AB1984" s="50">
        <v>3154705</v>
      </c>
      <c r="AH1984" s="66" t="str">
        <f t="shared" si="89"/>
        <v>MGRibeirão Vermelho</v>
      </c>
      <c r="AI1984" s="50">
        <v>3154705</v>
      </c>
    </row>
    <row r="1985" spans="26:35">
      <c r="Z1985" s="50" t="s">
        <v>59</v>
      </c>
      <c r="AA1985" s="50" t="s">
        <v>5176</v>
      </c>
      <c r="AB1985" s="50">
        <v>3154804</v>
      </c>
      <c r="AH1985" s="66" t="str">
        <f t="shared" si="89"/>
        <v>MGRio Acima</v>
      </c>
      <c r="AI1985" s="50">
        <v>3154804</v>
      </c>
    </row>
    <row r="1986" spans="26:35">
      <c r="Z1986" s="50" t="s">
        <v>59</v>
      </c>
      <c r="AA1986" s="50" t="s">
        <v>5178</v>
      </c>
      <c r="AB1986" s="50">
        <v>3154903</v>
      </c>
      <c r="AH1986" s="66" t="str">
        <f t="shared" si="89"/>
        <v>MGRio Casca</v>
      </c>
      <c r="AI1986" s="50">
        <v>3154903</v>
      </c>
    </row>
    <row r="1987" spans="26:35">
      <c r="Z1987" s="50" t="s">
        <v>59</v>
      </c>
      <c r="AA1987" s="50" t="s">
        <v>5180</v>
      </c>
      <c r="AB1987" s="50">
        <v>3155108</v>
      </c>
      <c r="AH1987" s="66" t="str">
        <f t="shared" ref="AH1987:AH2050" si="90">CONCATENATE(Z1987,AA1987)</f>
        <v>MGRio do Prado</v>
      </c>
      <c r="AI1987" s="50">
        <v>3155108</v>
      </c>
    </row>
    <row r="1988" spans="26:35">
      <c r="Z1988" s="50" t="s">
        <v>59</v>
      </c>
      <c r="AA1988" s="50" t="s">
        <v>5182</v>
      </c>
      <c r="AB1988" s="50">
        <v>3155009</v>
      </c>
      <c r="AH1988" s="66" t="str">
        <f t="shared" si="90"/>
        <v>MGRio Doce</v>
      </c>
      <c r="AI1988" s="50">
        <v>3155009</v>
      </c>
    </row>
    <row r="1989" spans="26:35">
      <c r="Z1989" s="50" t="s">
        <v>59</v>
      </c>
      <c r="AA1989" s="50" t="s">
        <v>5184</v>
      </c>
      <c r="AB1989" s="50">
        <v>3155207</v>
      </c>
      <c r="AH1989" s="66" t="str">
        <f t="shared" si="90"/>
        <v>MGRio Espera</v>
      </c>
      <c r="AI1989" s="50">
        <v>3155207</v>
      </c>
    </row>
    <row r="1990" spans="26:35">
      <c r="Z1990" s="50" t="s">
        <v>59</v>
      </c>
      <c r="AA1990" s="50" t="s">
        <v>5186</v>
      </c>
      <c r="AB1990" s="50">
        <v>3155306</v>
      </c>
      <c r="AH1990" s="66" t="str">
        <f t="shared" si="90"/>
        <v>MGRio Manso</v>
      </c>
      <c r="AI1990" s="50">
        <v>3155306</v>
      </c>
    </row>
    <row r="1991" spans="26:35">
      <c r="Z1991" s="50" t="s">
        <v>59</v>
      </c>
      <c r="AA1991" s="50" t="s">
        <v>5188</v>
      </c>
      <c r="AB1991" s="50">
        <v>3155405</v>
      </c>
      <c r="AH1991" s="66" t="str">
        <f t="shared" si="90"/>
        <v>MGRio Novo</v>
      </c>
      <c r="AI1991" s="50">
        <v>3155405</v>
      </c>
    </row>
    <row r="1992" spans="26:35">
      <c r="Z1992" s="50" t="s">
        <v>59</v>
      </c>
      <c r="AA1992" s="50" t="s">
        <v>5190</v>
      </c>
      <c r="AB1992" s="50">
        <v>3155504</v>
      </c>
      <c r="AH1992" s="66" t="str">
        <f t="shared" si="90"/>
        <v>MGRio Paranaíba</v>
      </c>
      <c r="AI1992" s="50">
        <v>3155504</v>
      </c>
    </row>
    <row r="1993" spans="26:35">
      <c r="Z1993" s="50" t="s">
        <v>59</v>
      </c>
      <c r="AA1993" s="50" t="s">
        <v>5191</v>
      </c>
      <c r="AB1993" s="50">
        <v>3155603</v>
      </c>
      <c r="AH1993" s="66" t="str">
        <f t="shared" si="90"/>
        <v>MGRio Pardo de Minas</v>
      </c>
      <c r="AI1993" s="50">
        <v>3155603</v>
      </c>
    </row>
    <row r="1994" spans="26:35">
      <c r="Z1994" s="50" t="s">
        <v>59</v>
      </c>
      <c r="AA1994" s="50" t="s">
        <v>5192</v>
      </c>
      <c r="AB1994" s="50">
        <v>3155702</v>
      </c>
      <c r="AH1994" s="66" t="str">
        <f t="shared" si="90"/>
        <v>MGRio Piracicaba</v>
      </c>
      <c r="AI1994" s="50">
        <v>3155702</v>
      </c>
    </row>
    <row r="1995" spans="26:35">
      <c r="Z1995" s="50" t="s">
        <v>59</v>
      </c>
      <c r="AA1995" s="50" t="s">
        <v>5193</v>
      </c>
      <c r="AB1995" s="50">
        <v>3155801</v>
      </c>
      <c r="AH1995" s="66" t="str">
        <f t="shared" si="90"/>
        <v>MGRio Pomba</v>
      </c>
      <c r="AI1995" s="50">
        <v>3155801</v>
      </c>
    </row>
    <row r="1996" spans="26:35">
      <c r="Z1996" s="50" t="s">
        <v>59</v>
      </c>
      <c r="AA1996" s="50" t="s">
        <v>5194</v>
      </c>
      <c r="AB1996" s="50">
        <v>3155900</v>
      </c>
      <c r="AH1996" s="66" t="str">
        <f t="shared" si="90"/>
        <v>MGRio Preto</v>
      </c>
      <c r="AI1996" s="50">
        <v>3155900</v>
      </c>
    </row>
    <row r="1997" spans="26:35">
      <c r="Z1997" s="50" t="s">
        <v>59</v>
      </c>
      <c r="AA1997" s="50" t="s">
        <v>5195</v>
      </c>
      <c r="AB1997" s="50">
        <v>3156007</v>
      </c>
      <c r="AH1997" s="66" t="str">
        <f t="shared" si="90"/>
        <v>MGRio Vermelho</v>
      </c>
      <c r="AI1997" s="50">
        <v>3156007</v>
      </c>
    </row>
    <row r="1998" spans="26:35">
      <c r="Z1998" s="50" t="s">
        <v>59</v>
      </c>
      <c r="AA1998" s="50" t="s">
        <v>5196</v>
      </c>
      <c r="AB1998" s="50">
        <v>3156106</v>
      </c>
      <c r="AH1998" s="66" t="str">
        <f t="shared" si="90"/>
        <v>MGRitápolis</v>
      </c>
      <c r="AI1998" s="50">
        <v>3156106</v>
      </c>
    </row>
    <row r="1999" spans="26:35">
      <c r="Z1999" s="50" t="s">
        <v>59</v>
      </c>
      <c r="AA1999" s="50" t="s">
        <v>5197</v>
      </c>
      <c r="AB1999" s="50">
        <v>3156205</v>
      </c>
      <c r="AH1999" s="66" t="str">
        <f t="shared" si="90"/>
        <v>MGRochedo de Minas</v>
      </c>
      <c r="AI1999" s="50">
        <v>3156205</v>
      </c>
    </row>
    <row r="2000" spans="26:35">
      <c r="Z2000" s="50" t="s">
        <v>59</v>
      </c>
      <c r="AA2000" s="50" t="s">
        <v>5198</v>
      </c>
      <c r="AB2000" s="50">
        <v>3156304</v>
      </c>
      <c r="AH2000" s="66" t="str">
        <f t="shared" si="90"/>
        <v>MGRodeiro</v>
      </c>
      <c r="AI2000" s="50">
        <v>3156304</v>
      </c>
    </row>
    <row r="2001" spans="26:35">
      <c r="Z2001" s="50" t="s">
        <v>59</v>
      </c>
      <c r="AA2001" s="50" t="s">
        <v>5199</v>
      </c>
      <c r="AB2001" s="50">
        <v>3156403</v>
      </c>
      <c r="AH2001" s="66" t="str">
        <f t="shared" si="90"/>
        <v>MGRomaria</v>
      </c>
      <c r="AI2001" s="50">
        <v>3156403</v>
      </c>
    </row>
    <row r="2002" spans="26:35">
      <c r="Z2002" s="50" t="s">
        <v>59</v>
      </c>
      <c r="AA2002" s="50" t="s">
        <v>5200</v>
      </c>
      <c r="AB2002" s="50">
        <v>3156452</v>
      </c>
      <c r="AH2002" s="66" t="str">
        <f t="shared" si="90"/>
        <v>MGRosário da Limeira</v>
      </c>
      <c r="AI2002" s="50">
        <v>3156452</v>
      </c>
    </row>
    <row r="2003" spans="26:35">
      <c r="Z2003" s="50" t="s">
        <v>59</v>
      </c>
      <c r="AA2003" s="50" t="s">
        <v>5201</v>
      </c>
      <c r="AB2003" s="50">
        <v>3156502</v>
      </c>
      <c r="AH2003" s="66" t="str">
        <f t="shared" si="90"/>
        <v>MGRubelita</v>
      </c>
      <c r="AI2003" s="50">
        <v>3156502</v>
      </c>
    </row>
    <row r="2004" spans="26:35">
      <c r="Z2004" s="50" t="s">
        <v>59</v>
      </c>
      <c r="AA2004" s="50" t="s">
        <v>5202</v>
      </c>
      <c r="AB2004" s="50">
        <v>3156601</v>
      </c>
      <c r="AH2004" s="66" t="str">
        <f t="shared" si="90"/>
        <v>MGRubim</v>
      </c>
      <c r="AI2004" s="50">
        <v>3156601</v>
      </c>
    </row>
    <row r="2005" spans="26:35">
      <c r="Z2005" s="50" t="s">
        <v>59</v>
      </c>
      <c r="AA2005" s="50" t="s">
        <v>5203</v>
      </c>
      <c r="AB2005" s="50">
        <v>3156700</v>
      </c>
      <c r="AH2005" s="66" t="str">
        <f t="shared" si="90"/>
        <v>MGSabará</v>
      </c>
      <c r="AI2005" s="50">
        <v>3156700</v>
      </c>
    </row>
    <row r="2006" spans="26:35">
      <c r="Z2006" s="50" t="s">
        <v>59</v>
      </c>
      <c r="AA2006" s="50" t="s">
        <v>5204</v>
      </c>
      <c r="AB2006" s="50">
        <v>3156809</v>
      </c>
      <c r="AH2006" s="66" t="str">
        <f t="shared" si="90"/>
        <v>MGSabinópolis</v>
      </c>
      <c r="AI2006" s="50">
        <v>3156809</v>
      </c>
    </row>
    <row r="2007" spans="26:35">
      <c r="Z2007" s="50" t="s">
        <v>59</v>
      </c>
      <c r="AA2007" s="50" t="s">
        <v>5205</v>
      </c>
      <c r="AB2007" s="50">
        <v>3156908</v>
      </c>
      <c r="AH2007" s="66" t="str">
        <f t="shared" si="90"/>
        <v>MGSacramento</v>
      </c>
      <c r="AI2007" s="50">
        <v>3156908</v>
      </c>
    </row>
    <row r="2008" spans="26:35">
      <c r="Z2008" s="50" t="s">
        <v>59</v>
      </c>
      <c r="AA2008" s="50" t="s">
        <v>5206</v>
      </c>
      <c r="AB2008" s="50">
        <v>3157005</v>
      </c>
      <c r="AH2008" s="66" t="str">
        <f t="shared" si="90"/>
        <v>MGSalinas</v>
      </c>
      <c r="AI2008" s="50">
        <v>3157005</v>
      </c>
    </row>
    <row r="2009" spans="26:35">
      <c r="Z2009" s="50" t="s">
        <v>59</v>
      </c>
      <c r="AA2009" s="50" t="s">
        <v>5207</v>
      </c>
      <c r="AB2009" s="50">
        <v>3157104</v>
      </c>
      <c r="AH2009" s="66" t="str">
        <f t="shared" si="90"/>
        <v>MGSalto da Divisa</v>
      </c>
      <c r="AI2009" s="50">
        <v>3157104</v>
      </c>
    </row>
    <row r="2010" spans="26:35">
      <c r="Z2010" s="50" t="s">
        <v>59</v>
      </c>
      <c r="AA2010" s="50" t="s">
        <v>4330</v>
      </c>
      <c r="AB2010" s="50">
        <v>3157203</v>
      </c>
      <c r="AH2010" s="66" t="str">
        <f t="shared" si="90"/>
        <v>MGSanta Bárbara</v>
      </c>
      <c r="AI2010" s="50">
        <v>3157203</v>
      </c>
    </row>
    <row r="2011" spans="26:35">
      <c r="Z2011" s="50" t="s">
        <v>59</v>
      </c>
      <c r="AA2011" s="50" t="s">
        <v>5208</v>
      </c>
      <c r="AB2011" s="50">
        <v>3157252</v>
      </c>
      <c r="AH2011" s="66" t="str">
        <f t="shared" si="90"/>
        <v>MGSanta Bárbara do Leste</v>
      </c>
      <c r="AI2011" s="50">
        <v>3157252</v>
      </c>
    </row>
    <row r="2012" spans="26:35">
      <c r="Z2012" s="50" t="s">
        <v>59</v>
      </c>
      <c r="AA2012" s="50" t="s">
        <v>5209</v>
      </c>
      <c r="AB2012" s="50">
        <v>3157278</v>
      </c>
      <c r="AH2012" s="66" t="str">
        <f t="shared" si="90"/>
        <v>MGSanta Bárbara do Monte Verde</v>
      </c>
      <c r="AI2012" s="50">
        <v>3157278</v>
      </c>
    </row>
    <row r="2013" spans="26:35">
      <c r="Z2013" s="50" t="s">
        <v>59</v>
      </c>
      <c r="AA2013" s="50" t="s">
        <v>5210</v>
      </c>
      <c r="AB2013" s="50">
        <v>3157302</v>
      </c>
      <c r="AH2013" s="66" t="str">
        <f t="shared" si="90"/>
        <v>MGSanta Bárbara do Tugúrio</v>
      </c>
      <c r="AI2013" s="50">
        <v>3157302</v>
      </c>
    </row>
    <row r="2014" spans="26:35">
      <c r="Z2014" s="50" t="s">
        <v>59</v>
      </c>
      <c r="AA2014" s="50" t="s">
        <v>5211</v>
      </c>
      <c r="AB2014" s="50">
        <v>3157336</v>
      </c>
      <c r="AH2014" s="66" t="str">
        <f t="shared" si="90"/>
        <v>MGSanta Cruz de Minas</v>
      </c>
      <c r="AI2014" s="50">
        <v>3157336</v>
      </c>
    </row>
    <row r="2015" spans="26:35">
      <c r="Z2015" s="50" t="s">
        <v>59</v>
      </c>
      <c r="AA2015" s="50" t="s">
        <v>5212</v>
      </c>
      <c r="AB2015" s="50">
        <v>3157377</v>
      </c>
      <c r="AH2015" s="66" t="str">
        <f t="shared" si="90"/>
        <v>MGSanta Cruz de Salinas</v>
      </c>
      <c r="AI2015" s="50">
        <v>3157377</v>
      </c>
    </row>
    <row r="2016" spans="26:35">
      <c r="Z2016" s="50" t="s">
        <v>59</v>
      </c>
      <c r="AA2016" s="50" t="s">
        <v>5213</v>
      </c>
      <c r="AB2016" s="50">
        <v>3157401</v>
      </c>
      <c r="AH2016" s="66" t="str">
        <f t="shared" si="90"/>
        <v>MGSanta Cruz do Escalvado</v>
      </c>
      <c r="AI2016" s="50">
        <v>3157401</v>
      </c>
    </row>
    <row r="2017" spans="26:35">
      <c r="Z2017" s="50" t="s">
        <v>59</v>
      </c>
      <c r="AA2017" s="50" t="s">
        <v>5214</v>
      </c>
      <c r="AB2017" s="50">
        <v>3157500</v>
      </c>
      <c r="AH2017" s="66" t="str">
        <f t="shared" si="90"/>
        <v>MGSanta Efigênia de Minas</v>
      </c>
      <c r="AI2017" s="50">
        <v>3157500</v>
      </c>
    </row>
    <row r="2018" spans="26:35">
      <c r="Z2018" s="50" t="s">
        <v>59</v>
      </c>
      <c r="AA2018" s="50" t="s">
        <v>5215</v>
      </c>
      <c r="AB2018" s="50">
        <v>3157609</v>
      </c>
      <c r="AH2018" s="66" t="str">
        <f t="shared" si="90"/>
        <v>MGSanta Fé de Minas</v>
      </c>
      <c r="AI2018" s="50">
        <v>3157609</v>
      </c>
    </row>
    <row r="2019" spans="26:35">
      <c r="Z2019" s="50" t="s">
        <v>59</v>
      </c>
      <c r="AA2019" s="50" t="s">
        <v>5216</v>
      </c>
      <c r="AB2019" s="50">
        <v>3157658</v>
      </c>
      <c r="AH2019" s="66" t="str">
        <f t="shared" si="90"/>
        <v>MGSanta Helena de Minas</v>
      </c>
      <c r="AI2019" s="50">
        <v>3157658</v>
      </c>
    </row>
    <row r="2020" spans="26:35">
      <c r="Z2020" s="50" t="s">
        <v>59</v>
      </c>
      <c r="AA2020" s="50" t="s">
        <v>5217</v>
      </c>
      <c r="AB2020" s="50">
        <v>3157708</v>
      </c>
      <c r="AH2020" s="66" t="str">
        <f t="shared" si="90"/>
        <v>MGSanta Juliana</v>
      </c>
      <c r="AI2020" s="50">
        <v>3157708</v>
      </c>
    </row>
    <row r="2021" spans="26:35">
      <c r="Z2021" s="50" t="s">
        <v>59</v>
      </c>
      <c r="AA2021" s="50" t="s">
        <v>3098</v>
      </c>
      <c r="AB2021" s="50">
        <v>3157807</v>
      </c>
      <c r="AH2021" s="66" t="str">
        <f t="shared" si="90"/>
        <v>MGSanta Luzia</v>
      </c>
      <c r="AI2021" s="50">
        <v>3157807</v>
      </c>
    </row>
    <row r="2022" spans="26:35">
      <c r="Z2022" s="50" t="s">
        <v>59</v>
      </c>
      <c r="AA2022" s="50" t="s">
        <v>5218</v>
      </c>
      <c r="AB2022" s="50">
        <v>3157906</v>
      </c>
      <c r="AH2022" s="66" t="str">
        <f t="shared" si="90"/>
        <v>MGSanta Margarida</v>
      </c>
      <c r="AI2022" s="50">
        <v>3157906</v>
      </c>
    </row>
    <row r="2023" spans="26:35">
      <c r="Z2023" s="50" t="s">
        <v>59</v>
      </c>
      <c r="AA2023" s="50" t="s">
        <v>5219</v>
      </c>
      <c r="AB2023" s="50">
        <v>3158003</v>
      </c>
      <c r="AH2023" s="66" t="str">
        <f t="shared" si="90"/>
        <v>MGSanta Maria de Itabira</v>
      </c>
      <c r="AI2023" s="50">
        <v>3158003</v>
      </c>
    </row>
    <row r="2024" spans="26:35">
      <c r="Z2024" s="50" t="s">
        <v>59</v>
      </c>
      <c r="AA2024" s="50" t="s">
        <v>5220</v>
      </c>
      <c r="AB2024" s="50">
        <v>3158102</v>
      </c>
      <c r="AH2024" s="66" t="str">
        <f t="shared" si="90"/>
        <v>MGSanta Maria do Salto</v>
      </c>
      <c r="AI2024" s="50">
        <v>3158102</v>
      </c>
    </row>
    <row r="2025" spans="26:35">
      <c r="Z2025" s="50" t="s">
        <v>59</v>
      </c>
      <c r="AA2025" s="50" t="s">
        <v>5221</v>
      </c>
      <c r="AB2025" s="50">
        <v>3158201</v>
      </c>
      <c r="AH2025" s="66" t="str">
        <f t="shared" si="90"/>
        <v>MGSanta Maria do Suaçuí</v>
      </c>
      <c r="AI2025" s="50">
        <v>3158201</v>
      </c>
    </row>
    <row r="2026" spans="26:35">
      <c r="Z2026" s="50" t="s">
        <v>59</v>
      </c>
      <c r="AA2026" s="50" t="s">
        <v>5222</v>
      </c>
      <c r="AB2026" s="50">
        <v>3159209</v>
      </c>
      <c r="AH2026" s="66" t="str">
        <f t="shared" si="90"/>
        <v>MGSanta Rita de Caldas</v>
      </c>
      <c r="AI2026" s="50">
        <v>3159209</v>
      </c>
    </row>
    <row r="2027" spans="26:35">
      <c r="Z2027" s="50" t="s">
        <v>59</v>
      </c>
      <c r="AA2027" s="50" t="s">
        <v>5223</v>
      </c>
      <c r="AB2027" s="50">
        <v>3159407</v>
      </c>
      <c r="AH2027" s="66" t="str">
        <f t="shared" si="90"/>
        <v>MGSanta Rita de Ibitipoca</v>
      </c>
      <c r="AI2027" s="50">
        <v>3159407</v>
      </c>
    </row>
    <row r="2028" spans="26:35">
      <c r="Z2028" s="50" t="s">
        <v>59</v>
      </c>
      <c r="AA2028" s="50" t="s">
        <v>5224</v>
      </c>
      <c r="AB2028" s="50">
        <v>3159308</v>
      </c>
      <c r="AH2028" s="66" t="str">
        <f t="shared" si="90"/>
        <v>MGSanta Rita de Jacutinga</v>
      </c>
      <c r="AI2028" s="50">
        <v>3159308</v>
      </c>
    </row>
    <row r="2029" spans="26:35">
      <c r="Z2029" s="50" t="s">
        <v>59</v>
      </c>
      <c r="AA2029" s="50" t="s">
        <v>5225</v>
      </c>
      <c r="AB2029" s="50">
        <v>3159357</v>
      </c>
      <c r="AH2029" s="66" t="str">
        <f t="shared" si="90"/>
        <v>MGSanta Rita de Minas</v>
      </c>
      <c r="AI2029" s="50">
        <v>3159357</v>
      </c>
    </row>
    <row r="2030" spans="26:35">
      <c r="Z2030" s="50" t="s">
        <v>59</v>
      </c>
      <c r="AA2030" s="50" t="s">
        <v>5226</v>
      </c>
      <c r="AB2030" s="50">
        <v>3159506</v>
      </c>
      <c r="AH2030" s="66" t="str">
        <f t="shared" si="90"/>
        <v>MGSanta Rita do Itueto</v>
      </c>
      <c r="AI2030" s="50">
        <v>3159506</v>
      </c>
    </row>
    <row r="2031" spans="26:35">
      <c r="Z2031" s="50" t="s">
        <v>59</v>
      </c>
      <c r="AA2031" s="50" t="s">
        <v>5227</v>
      </c>
      <c r="AB2031" s="50">
        <v>3159605</v>
      </c>
      <c r="AH2031" s="66" t="str">
        <f t="shared" si="90"/>
        <v>MGSanta Rita do Sapucaí</v>
      </c>
      <c r="AI2031" s="50">
        <v>3159605</v>
      </c>
    </row>
    <row r="2032" spans="26:35">
      <c r="Z2032" s="50" t="s">
        <v>59</v>
      </c>
      <c r="AA2032" s="50" t="s">
        <v>5228</v>
      </c>
      <c r="AB2032" s="50">
        <v>3159704</v>
      </c>
      <c r="AH2032" s="66" t="str">
        <f t="shared" si="90"/>
        <v>MGSanta Rosa da Serra</v>
      </c>
      <c r="AI2032" s="50">
        <v>3159704</v>
      </c>
    </row>
    <row r="2033" spans="26:35">
      <c r="Z2033" s="50" t="s">
        <v>59</v>
      </c>
      <c r="AA2033" s="50" t="s">
        <v>5229</v>
      </c>
      <c r="AB2033" s="50">
        <v>3159803</v>
      </c>
      <c r="AH2033" s="66" t="str">
        <f t="shared" si="90"/>
        <v>MGSanta Vitória</v>
      </c>
      <c r="AI2033" s="50">
        <v>3159803</v>
      </c>
    </row>
    <row r="2034" spans="26:35">
      <c r="Z2034" s="50" t="s">
        <v>59</v>
      </c>
      <c r="AA2034" s="50" t="s">
        <v>5230</v>
      </c>
      <c r="AB2034" s="50">
        <v>3158300</v>
      </c>
      <c r="AH2034" s="66" t="str">
        <f t="shared" si="90"/>
        <v>MGSantana da Vargem</v>
      </c>
      <c r="AI2034" s="50">
        <v>3158300</v>
      </c>
    </row>
    <row r="2035" spans="26:35">
      <c r="Z2035" s="50" t="s">
        <v>59</v>
      </c>
      <c r="AA2035" s="50" t="s">
        <v>5231</v>
      </c>
      <c r="AB2035" s="50">
        <v>3158409</v>
      </c>
      <c r="AH2035" s="66" t="str">
        <f t="shared" si="90"/>
        <v>MGSantana de Cataguases</v>
      </c>
      <c r="AI2035" s="50">
        <v>3158409</v>
      </c>
    </row>
    <row r="2036" spans="26:35">
      <c r="Z2036" s="50" t="s">
        <v>59</v>
      </c>
      <c r="AA2036" s="50" t="s">
        <v>5232</v>
      </c>
      <c r="AB2036" s="50">
        <v>3158508</v>
      </c>
      <c r="AH2036" s="66" t="str">
        <f t="shared" si="90"/>
        <v>MGSantana de Pirapama</v>
      </c>
      <c r="AI2036" s="50">
        <v>3158508</v>
      </c>
    </row>
    <row r="2037" spans="26:35">
      <c r="Z2037" s="50" t="s">
        <v>59</v>
      </c>
      <c r="AA2037" s="50" t="s">
        <v>5233</v>
      </c>
      <c r="AB2037" s="50">
        <v>3158607</v>
      </c>
      <c r="AH2037" s="66" t="str">
        <f t="shared" si="90"/>
        <v>MGSantana do Deserto</v>
      </c>
      <c r="AI2037" s="50">
        <v>3158607</v>
      </c>
    </row>
    <row r="2038" spans="26:35">
      <c r="Z2038" s="50" t="s">
        <v>59</v>
      </c>
      <c r="AA2038" s="50" t="s">
        <v>5234</v>
      </c>
      <c r="AB2038" s="50">
        <v>3158706</v>
      </c>
      <c r="AH2038" s="66" t="str">
        <f t="shared" si="90"/>
        <v>MGSantana do Garambéu</v>
      </c>
      <c r="AI2038" s="50">
        <v>3158706</v>
      </c>
    </row>
    <row r="2039" spans="26:35">
      <c r="Z2039" s="50" t="s">
        <v>59</v>
      </c>
      <c r="AA2039" s="50" t="s">
        <v>5235</v>
      </c>
      <c r="AB2039" s="50">
        <v>3158805</v>
      </c>
      <c r="AH2039" s="66" t="str">
        <f t="shared" si="90"/>
        <v>MGSantana do Jacaré</v>
      </c>
      <c r="AI2039" s="50">
        <v>3158805</v>
      </c>
    </row>
    <row r="2040" spans="26:35">
      <c r="Z2040" s="50" t="s">
        <v>59</v>
      </c>
      <c r="AA2040" s="50" t="s">
        <v>5236</v>
      </c>
      <c r="AB2040" s="50">
        <v>3158904</v>
      </c>
      <c r="AH2040" s="66" t="str">
        <f t="shared" si="90"/>
        <v>MGSantana do Manhuaçu</v>
      </c>
      <c r="AI2040" s="50">
        <v>3158904</v>
      </c>
    </row>
    <row r="2041" spans="26:35">
      <c r="Z2041" s="50" t="s">
        <v>59</v>
      </c>
      <c r="AA2041" s="50" t="s">
        <v>5237</v>
      </c>
      <c r="AB2041" s="50">
        <v>3158953</v>
      </c>
      <c r="AH2041" s="66" t="str">
        <f t="shared" si="90"/>
        <v>MGSantana do Paraíso</v>
      </c>
      <c r="AI2041" s="50">
        <v>3158953</v>
      </c>
    </row>
    <row r="2042" spans="26:35">
      <c r="Z2042" s="50" t="s">
        <v>59</v>
      </c>
      <c r="AA2042" s="50" t="s">
        <v>5238</v>
      </c>
      <c r="AB2042" s="50">
        <v>3159001</v>
      </c>
      <c r="AH2042" s="66" t="str">
        <f t="shared" si="90"/>
        <v>MGSantana do Riacho</v>
      </c>
      <c r="AI2042" s="50">
        <v>3159001</v>
      </c>
    </row>
    <row r="2043" spans="26:35">
      <c r="Z2043" s="50" t="s">
        <v>59</v>
      </c>
      <c r="AA2043" s="50" t="s">
        <v>5239</v>
      </c>
      <c r="AB2043" s="50">
        <v>3159100</v>
      </c>
      <c r="AH2043" s="66" t="str">
        <f t="shared" si="90"/>
        <v>MGSantana dos Montes</v>
      </c>
      <c r="AI2043" s="50">
        <v>3159100</v>
      </c>
    </row>
    <row r="2044" spans="26:35">
      <c r="Z2044" s="50" t="s">
        <v>59</v>
      </c>
      <c r="AA2044" s="50" t="s">
        <v>5240</v>
      </c>
      <c r="AB2044" s="50">
        <v>3159902</v>
      </c>
      <c r="AH2044" s="66" t="str">
        <f t="shared" si="90"/>
        <v>MGSanto Antônio do Amparo</v>
      </c>
      <c r="AI2044" s="50">
        <v>3159902</v>
      </c>
    </row>
    <row r="2045" spans="26:35">
      <c r="Z2045" s="50" t="s">
        <v>59</v>
      </c>
      <c r="AA2045" s="50" t="s">
        <v>5241</v>
      </c>
      <c r="AB2045" s="50">
        <v>3160009</v>
      </c>
      <c r="AH2045" s="66" t="str">
        <f t="shared" si="90"/>
        <v>MGSanto Antônio do Aventureiro</v>
      </c>
      <c r="AI2045" s="50">
        <v>3160009</v>
      </c>
    </row>
    <row r="2046" spans="26:35">
      <c r="Z2046" s="50" t="s">
        <v>59</v>
      </c>
      <c r="AA2046" s="50" t="s">
        <v>5242</v>
      </c>
      <c r="AB2046" s="50">
        <v>3160108</v>
      </c>
      <c r="AH2046" s="66" t="str">
        <f t="shared" si="90"/>
        <v>MGSanto Antônio do Grama</v>
      </c>
      <c r="AI2046" s="50">
        <v>3160108</v>
      </c>
    </row>
    <row r="2047" spans="26:35">
      <c r="Z2047" s="50" t="s">
        <v>59</v>
      </c>
      <c r="AA2047" s="50" t="s">
        <v>5243</v>
      </c>
      <c r="AB2047" s="50">
        <v>3160207</v>
      </c>
      <c r="AH2047" s="66" t="str">
        <f t="shared" si="90"/>
        <v>MGSanto Antônio do Itambé</v>
      </c>
      <c r="AI2047" s="50">
        <v>3160207</v>
      </c>
    </row>
    <row r="2048" spans="26:35">
      <c r="Z2048" s="50" t="s">
        <v>59</v>
      </c>
      <c r="AA2048" s="50" t="s">
        <v>5244</v>
      </c>
      <c r="AB2048" s="50">
        <v>3160306</v>
      </c>
      <c r="AH2048" s="66" t="str">
        <f t="shared" si="90"/>
        <v>MGSanto Antônio do Jacinto</v>
      </c>
      <c r="AI2048" s="50">
        <v>3160306</v>
      </c>
    </row>
    <row r="2049" spans="26:35">
      <c r="Z2049" s="50" t="s">
        <v>59</v>
      </c>
      <c r="AA2049" s="50" t="s">
        <v>5245</v>
      </c>
      <c r="AB2049" s="50">
        <v>3160405</v>
      </c>
      <c r="AH2049" s="66" t="str">
        <f t="shared" si="90"/>
        <v>MGSanto Antônio do Monte</v>
      </c>
      <c r="AI2049" s="50">
        <v>3160405</v>
      </c>
    </row>
    <row r="2050" spans="26:35">
      <c r="Z2050" s="50" t="s">
        <v>59</v>
      </c>
      <c r="AA2050" s="50" t="s">
        <v>5246</v>
      </c>
      <c r="AB2050" s="50">
        <v>3160454</v>
      </c>
      <c r="AH2050" s="66" t="str">
        <f t="shared" si="90"/>
        <v>MGSanto Antônio do Retiro</v>
      </c>
      <c r="AI2050" s="50">
        <v>3160454</v>
      </c>
    </row>
    <row r="2051" spans="26:35">
      <c r="Z2051" s="50" t="s">
        <v>59</v>
      </c>
      <c r="AA2051" s="50" t="s">
        <v>5247</v>
      </c>
      <c r="AB2051" s="50">
        <v>3160504</v>
      </c>
      <c r="AH2051" s="66" t="str">
        <f t="shared" ref="AH2051:AH2114" si="91">CONCATENATE(Z2051,AA2051)</f>
        <v>MGSanto Antônio do Rio Abaixo</v>
      </c>
      <c r="AI2051" s="50">
        <v>3160504</v>
      </c>
    </row>
    <row r="2052" spans="26:35">
      <c r="Z2052" s="50" t="s">
        <v>59</v>
      </c>
      <c r="AA2052" s="50" t="s">
        <v>5248</v>
      </c>
      <c r="AB2052" s="50">
        <v>3160603</v>
      </c>
      <c r="AH2052" s="66" t="str">
        <f t="shared" si="91"/>
        <v>MGSanto Hipólito</v>
      </c>
      <c r="AI2052" s="50">
        <v>3160603</v>
      </c>
    </row>
    <row r="2053" spans="26:35">
      <c r="Z2053" s="50" t="s">
        <v>59</v>
      </c>
      <c r="AA2053" s="50" t="s">
        <v>5249</v>
      </c>
      <c r="AB2053" s="50">
        <v>3160702</v>
      </c>
      <c r="AH2053" s="66" t="str">
        <f t="shared" si="91"/>
        <v>MGSantos Dumont</v>
      </c>
      <c r="AI2053" s="50">
        <v>3160702</v>
      </c>
    </row>
    <row r="2054" spans="26:35">
      <c r="Z2054" s="50" t="s">
        <v>59</v>
      </c>
      <c r="AA2054" s="50" t="s">
        <v>5250</v>
      </c>
      <c r="AB2054" s="50">
        <v>3160801</v>
      </c>
      <c r="AH2054" s="66" t="str">
        <f t="shared" si="91"/>
        <v>MGSão Bento Abade</v>
      </c>
      <c r="AI2054" s="50">
        <v>3160801</v>
      </c>
    </row>
    <row r="2055" spans="26:35">
      <c r="Z2055" s="50" t="s">
        <v>59</v>
      </c>
      <c r="AA2055" s="50" t="s">
        <v>5251</v>
      </c>
      <c r="AB2055" s="50">
        <v>3160900</v>
      </c>
      <c r="AH2055" s="66" t="str">
        <f t="shared" si="91"/>
        <v>MGSão Brás do Suaçuí</v>
      </c>
      <c r="AI2055" s="50">
        <v>3160900</v>
      </c>
    </row>
    <row r="2056" spans="26:35">
      <c r="Z2056" s="50" t="s">
        <v>59</v>
      </c>
      <c r="AA2056" s="50" t="s">
        <v>5252</v>
      </c>
      <c r="AB2056" s="50">
        <v>3160959</v>
      </c>
      <c r="AH2056" s="66" t="str">
        <f t="shared" si="91"/>
        <v>MGSão Domingos das Dores</v>
      </c>
      <c r="AI2056" s="50">
        <v>3160959</v>
      </c>
    </row>
    <row r="2057" spans="26:35">
      <c r="Z2057" s="50" t="s">
        <v>59</v>
      </c>
      <c r="AA2057" s="50" t="s">
        <v>5253</v>
      </c>
      <c r="AB2057" s="50">
        <v>3161007</v>
      </c>
      <c r="AH2057" s="66" t="str">
        <f t="shared" si="91"/>
        <v>MGSão Domingos do Prata</v>
      </c>
      <c r="AI2057" s="50">
        <v>3161007</v>
      </c>
    </row>
    <row r="2058" spans="26:35">
      <c r="Z2058" s="50" t="s">
        <v>59</v>
      </c>
      <c r="AA2058" s="50" t="s">
        <v>5254</v>
      </c>
      <c r="AB2058" s="50">
        <v>3161056</v>
      </c>
      <c r="AH2058" s="66" t="str">
        <f t="shared" si="91"/>
        <v>MGSão Félix de Minas</v>
      </c>
      <c r="AI2058" s="50">
        <v>3161056</v>
      </c>
    </row>
    <row r="2059" spans="26:35">
      <c r="Z2059" s="50" t="s">
        <v>59</v>
      </c>
      <c r="AA2059" s="50" t="s">
        <v>1628</v>
      </c>
      <c r="AB2059" s="50">
        <v>3161106</v>
      </c>
      <c r="AH2059" s="66" t="str">
        <f t="shared" si="91"/>
        <v>MGSão Francisco</v>
      </c>
      <c r="AI2059" s="50">
        <v>3161106</v>
      </c>
    </row>
    <row r="2060" spans="26:35">
      <c r="Z2060" s="50" t="s">
        <v>59</v>
      </c>
      <c r="AA2060" s="50" t="s">
        <v>4560</v>
      </c>
      <c r="AB2060" s="50">
        <v>3161205</v>
      </c>
      <c r="AH2060" s="66" t="str">
        <f t="shared" si="91"/>
        <v>MGSão Francisco de Paula</v>
      </c>
      <c r="AI2060" s="50">
        <v>3161205</v>
      </c>
    </row>
    <row r="2061" spans="26:35">
      <c r="Z2061" s="50" t="s">
        <v>59</v>
      </c>
      <c r="AA2061" s="50" t="s">
        <v>5255</v>
      </c>
      <c r="AB2061" s="50">
        <v>3161304</v>
      </c>
      <c r="AH2061" s="66" t="str">
        <f t="shared" si="91"/>
        <v>MGSão Francisco de Sales</v>
      </c>
      <c r="AI2061" s="50">
        <v>3161304</v>
      </c>
    </row>
    <row r="2062" spans="26:35">
      <c r="Z2062" s="50" t="s">
        <v>59</v>
      </c>
      <c r="AA2062" s="50" t="s">
        <v>5256</v>
      </c>
      <c r="AB2062" s="50">
        <v>3161403</v>
      </c>
      <c r="AH2062" s="66" t="str">
        <f t="shared" si="91"/>
        <v>MGSão Francisco do Glória</v>
      </c>
      <c r="AI2062" s="50">
        <v>3161403</v>
      </c>
    </row>
    <row r="2063" spans="26:35">
      <c r="Z2063" s="50" t="s">
        <v>59</v>
      </c>
      <c r="AA2063" s="50" t="s">
        <v>5257</v>
      </c>
      <c r="AB2063" s="50">
        <v>3161502</v>
      </c>
      <c r="AH2063" s="66" t="str">
        <f t="shared" si="91"/>
        <v>MGSão Geraldo</v>
      </c>
      <c r="AI2063" s="50">
        <v>3161502</v>
      </c>
    </row>
    <row r="2064" spans="26:35">
      <c r="Z2064" s="50" t="s">
        <v>59</v>
      </c>
      <c r="AA2064" s="50" t="s">
        <v>5258</v>
      </c>
      <c r="AB2064" s="50">
        <v>3161601</v>
      </c>
      <c r="AH2064" s="66" t="str">
        <f t="shared" si="91"/>
        <v>MGSão Geraldo da Piedade</v>
      </c>
      <c r="AI2064" s="50">
        <v>3161601</v>
      </c>
    </row>
    <row r="2065" spans="26:35">
      <c r="Z2065" s="50" t="s">
        <v>59</v>
      </c>
      <c r="AA2065" s="50" t="s">
        <v>5259</v>
      </c>
      <c r="AB2065" s="50">
        <v>3161650</v>
      </c>
      <c r="AH2065" s="66" t="str">
        <f t="shared" si="91"/>
        <v>MGSão Geraldo do Baixio</v>
      </c>
      <c r="AI2065" s="50">
        <v>3161650</v>
      </c>
    </row>
    <row r="2066" spans="26:35">
      <c r="Z2066" s="50" t="s">
        <v>59</v>
      </c>
      <c r="AA2066" s="50" t="s">
        <v>5260</v>
      </c>
      <c r="AB2066" s="50">
        <v>3161700</v>
      </c>
      <c r="AH2066" s="66" t="str">
        <f t="shared" si="91"/>
        <v>MGSão Gonçalo do Abaeté</v>
      </c>
      <c r="AI2066" s="50">
        <v>3161700</v>
      </c>
    </row>
    <row r="2067" spans="26:35">
      <c r="Z2067" s="50" t="s">
        <v>59</v>
      </c>
      <c r="AA2067" s="50" t="s">
        <v>5261</v>
      </c>
      <c r="AB2067" s="50">
        <v>3161809</v>
      </c>
      <c r="AH2067" s="66" t="str">
        <f t="shared" si="91"/>
        <v>MGSão Gonçalo do Pará</v>
      </c>
      <c r="AI2067" s="50">
        <v>3161809</v>
      </c>
    </row>
    <row r="2068" spans="26:35">
      <c r="Z2068" s="50" t="s">
        <v>59</v>
      </c>
      <c r="AA2068" s="50" t="s">
        <v>5262</v>
      </c>
      <c r="AB2068" s="50">
        <v>3161908</v>
      </c>
      <c r="AH2068" s="66" t="str">
        <f t="shared" si="91"/>
        <v>MGSão Gonçalo do Rio Abaixo</v>
      </c>
      <c r="AI2068" s="50">
        <v>3161908</v>
      </c>
    </row>
    <row r="2069" spans="26:35">
      <c r="Z2069" s="50" t="s">
        <v>59</v>
      </c>
      <c r="AA2069" s="50" t="s">
        <v>5263</v>
      </c>
      <c r="AB2069" s="50">
        <v>3125507</v>
      </c>
      <c r="AH2069" s="66" t="str">
        <f t="shared" si="91"/>
        <v>MGSão Gonçalo do Rio Preto</v>
      </c>
      <c r="AI2069" s="50">
        <v>3125507</v>
      </c>
    </row>
    <row r="2070" spans="26:35">
      <c r="Z2070" s="50" t="s">
        <v>59</v>
      </c>
      <c r="AA2070" s="50" t="s">
        <v>5264</v>
      </c>
      <c r="AB2070" s="50">
        <v>3162005</v>
      </c>
      <c r="AH2070" s="66" t="str">
        <f t="shared" si="91"/>
        <v>MGSão Gonçalo do Sapucaí</v>
      </c>
      <c r="AI2070" s="50">
        <v>3162005</v>
      </c>
    </row>
    <row r="2071" spans="26:35">
      <c r="Z2071" s="50" t="s">
        <v>59</v>
      </c>
      <c r="AA2071" s="50" t="s">
        <v>5265</v>
      </c>
      <c r="AB2071" s="50">
        <v>3162104</v>
      </c>
      <c r="AH2071" s="66" t="str">
        <f t="shared" si="91"/>
        <v>MGSão Gotardo</v>
      </c>
      <c r="AI2071" s="50">
        <v>3162104</v>
      </c>
    </row>
    <row r="2072" spans="26:35">
      <c r="Z2072" s="50" t="s">
        <v>59</v>
      </c>
      <c r="AA2072" s="50" t="s">
        <v>5266</v>
      </c>
      <c r="AB2072" s="50">
        <v>3162203</v>
      </c>
      <c r="AH2072" s="66" t="str">
        <f t="shared" si="91"/>
        <v>MGSão João Batista do Glória</v>
      </c>
      <c r="AI2072" s="50">
        <v>3162203</v>
      </c>
    </row>
    <row r="2073" spans="26:35">
      <c r="Z2073" s="50" t="s">
        <v>59</v>
      </c>
      <c r="AA2073" s="50" t="s">
        <v>5267</v>
      </c>
      <c r="AB2073" s="50">
        <v>3162252</v>
      </c>
      <c r="AH2073" s="66" t="str">
        <f t="shared" si="91"/>
        <v>MGSão João da Lagoa</v>
      </c>
      <c r="AI2073" s="50">
        <v>3162252</v>
      </c>
    </row>
    <row r="2074" spans="26:35">
      <c r="Z2074" s="50" t="s">
        <v>59</v>
      </c>
      <c r="AA2074" s="50" t="s">
        <v>5268</v>
      </c>
      <c r="AB2074" s="50">
        <v>3162302</v>
      </c>
      <c r="AH2074" s="66" t="str">
        <f t="shared" si="91"/>
        <v>MGSão João da Mata</v>
      </c>
      <c r="AI2074" s="50">
        <v>3162302</v>
      </c>
    </row>
    <row r="2075" spans="26:35">
      <c r="Z2075" s="50" t="s">
        <v>59</v>
      </c>
      <c r="AA2075" s="50" t="s">
        <v>5269</v>
      </c>
      <c r="AB2075" s="50">
        <v>3162401</v>
      </c>
      <c r="AH2075" s="66" t="str">
        <f t="shared" si="91"/>
        <v>MGSão João da Ponte</v>
      </c>
      <c r="AI2075" s="50">
        <v>3162401</v>
      </c>
    </row>
    <row r="2076" spans="26:35">
      <c r="Z2076" s="50" t="s">
        <v>59</v>
      </c>
      <c r="AA2076" s="50" t="s">
        <v>5270</v>
      </c>
      <c r="AB2076" s="50">
        <v>3162450</v>
      </c>
      <c r="AH2076" s="66" t="str">
        <f t="shared" si="91"/>
        <v>MGSão João das Missões</v>
      </c>
      <c r="AI2076" s="50">
        <v>3162450</v>
      </c>
    </row>
    <row r="2077" spans="26:35">
      <c r="Z2077" s="50" t="s">
        <v>59</v>
      </c>
      <c r="AA2077" s="50" t="s">
        <v>5271</v>
      </c>
      <c r="AB2077" s="50">
        <v>3162500</v>
      </c>
      <c r="AH2077" s="66" t="str">
        <f t="shared" si="91"/>
        <v>MGSão João del Rei</v>
      </c>
      <c r="AI2077" s="50">
        <v>3162500</v>
      </c>
    </row>
    <row r="2078" spans="26:35">
      <c r="Z2078" s="50" t="s">
        <v>59</v>
      </c>
      <c r="AA2078" s="50" t="s">
        <v>5272</v>
      </c>
      <c r="AB2078" s="50">
        <v>3162559</v>
      </c>
      <c r="AH2078" s="66" t="str">
        <f t="shared" si="91"/>
        <v>MGSão João do Manhuaçu</v>
      </c>
      <c r="AI2078" s="50">
        <v>3162559</v>
      </c>
    </row>
    <row r="2079" spans="26:35">
      <c r="Z2079" s="50" t="s">
        <v>59</v>
      </c>
      <c r="AA2079" s="50" t="s">
        <v>5273</v>
      </c>
      <c r="AB2079" s="50">
        <v>3162575</v>
      </c>
      <c r="AH2079" s="66" t="str">
        <f t="shared" si="91"/>
        <v>MGSão João do Manteninha</v>
      </c>
      <c r="AI2079" s="50">
        <v>3162575</v>
      </c>
    </row>
    <row r="2080" spans="26:35">
      <c r="Z2080" s="50" t="s">
        <v>59</v>
      </c>
      <c r="AA2080" s="50" t="s">
        <v>5274</v>
      </c>
      <c r="AB2080" s="50">
        <v>3162609</v>
      </c>
      <c r="AH2080" s="66" t="str">
        <f t="shared" si="91"/>
        <v>MGSão João do Oriente</v>
      </c>
      <c r="AI2080" s="50">
        <v>3162609</v>
      </c>
    </row>
    <row r="2081" spans="26:35">
      <c r="Z2081" s="50" t="s">
        <v>59</v>
      </c>
      <c r="AA2081" s="50" t="s">
        <v>5275</v>
      </c>
      <c r="AB2081" s="50">
        <v>3162658</v>
      </c>
      <c r="AH2081" s="66" t="str">
        <f t="shared" si="91"/>
        <v>MGSão João do Pacuí</v>
      </c>
      <c r="AI2081" s="50">
        <v>3162658</v>
      </c>
    </row>
    <row r="2082" spans="26:35">
      <c r="Z2082" s="50" t="s">
        <v>59</v>
      </c>
      <c r="AA2082" s="50" t="s">
        <v>3291</v>
      </c>
      <c r="AB2082" s="50">
        <v>3162708</v>
      </c>
      <c r="AH2082" s="66" t="str">
        <f t="shared" si="91"/>
        <v>MGSão João do Paraíso</v>
      </c>
      <c r="AI2082" s="50">
        <v>3162708</v>
      </c>
    </row>
    <row r="2083" spans="26:35">
      <c r="Z2083" s="50" t="s">
        <v>59</v>
      </c>
      <c r="AA2083" s="50" t="s">
        <v>5276</v>
      </c>
      <c r="AB2083" s="50">
        <v>3162807</v>
      </c>
      <c r="AH2083" s="66" t="str">
        <f t="shared" si="91"/>
        <v>MGSão João Evangelista</v>
      </c>
      <c r="AI2083" s="50">
        <v>3162807</v>
      </c>
    </row>
    <row r="2084" spans="26:35">
      <c r="Z2084" s="50" t="s">
        <v>59</v>
      </c>
      <c r="AA2084" s="50" t="s">
        <v>5277</v>
      </c>
      <c r="AB2084" s="50">
        <v>3162906</v>
      </c>
      <c r="AH2084" s="66" t="str">
        <f t="shared" si="91"/>
        <v>MGSão João Nepomuceno</v>
      </c>
      <c r="AI2084" s="50">
        <v>3162906</v>
      </c>
    </row>
    <row r="2085" spans="26:35">
      <c r="Z2085" s="50" t="s">
        <v>59</v>
      </c>
      <c r="AA2085" s="50" t="s">
        <v>5278</v>
      </c>
      <c r="AB2085" s="50">
        <v>3162922</v>
      </c>
      <c r="AH2085" s="66" t="str">
        <f t="shared" si="91"/>
        <v>MGSão Joaquim de Bicas</v>
      </c>
      <c r="AI2085" s="50">
        <v>3162922</v>
      </c>
    </row>
    <row r="2086" spans="26:35">
      <c r="Z2086" s="50" t="s">
        <v>59</v>
      </c>
      <c r="AA2086" s="50" t="s">
        <v>5279</v>
      </c>
      <c r="AB2086" s="50">
        <v>3162948</v>
      </c>
      <c r="AH2086" s="66" t="str">
        <f t="shared" si="91"/>
        <v>MGSão José da Barra</v>
      </c>
      <c r="AI2086" s="50">
        <v>3162948</v>
      </c>
    </row>
    <row r="2087" spans="26:35">
      <c r="Z2087" s="50" t="s">
        <v>59</v>
      </c>
      <c r="AA2087" s="50" t="s">
        <v>5280</v>
      </c>
      <c r="AB2087" s="50">
        <v>3162955</v>
      </c>
      <c r="AH2087" s="66" t="str">
        <f t="shared" si="91"/>
        <v>MGSão José da Lapa</v>
      </c>
      <c r="AI2087" s="50">
        <v>3162955</v>
      </c>
    </row>
    <row r="2088" spans="26:35">
      <c r="Z2088" s="50" t="s">
        <v>59</v>
      </c>
      <c r="AA2088" s="50" t="s">
        <v>5281</v>
      </c>
      <c r="AB2088" s="50">
        <v>3163003</v>
      </c>
      <c r="AH2088" s="66" t="str">
        <f t="shared" si="91"/>
        <v>MGSão José da Safira</v>
      </c>
      <c r="AI2088" s="50">
        <v>3163003</v>
      </c>
    </row>
    <row r="2089" spans="26:35">
      <c r="Z2089" s="50" t="s">
        <v>59</v>
      </c>
      <c r="AA2089" s="50" t="s">
        <v>5282</v>
      </c>
      <c r="AB2089" s="50">
        <v>3163102</v>
      </c>
      <c r="AH2089" s="66" t="str">
        <f t="shared" si="91"/>
        <v>MGSão José da Varginha</v>
      </c>
      <c r="AI2089" s="50">
        <v>3163102</v>
      </c>
    </row>
    <row r="2090" spans="26:35">
      <c r="Z2090" s="50" t="s">
        <v>59</v>
      </c>
      <c r="AA2090" s="50" t="s">
        <v>5283</v>
      </c>
      <c r="AB2090" s="50">
        <v>3163201</v>
      </c>
      <c r="AH2090" s="66" t="str">
        <f t="shared" si="91"/>
        <v>MGSão José do Alegre</v>
      </c>
      <c r="AI2090" s="50">
        <v>3163201</v>
      </c>
    </row>
    <row r="2091" spans="26:35">
      <c r="Z2091" s="50" t="s">
        <v>59</v>
      </c>
      <c r="AA2091" s="50" t="s">
        <v>3448</v>
      </c>
      <c r="AB2091" s="50">
        <v>3163300</v>
      </c>
      <c r="AH2091" s="66" t="str">
        <f t="shared" si="91"/>
        <v>MGSão José do Divino</v>
      </c>
      <c r="AI2091" s="50">
        <v>3163300</v>
      </c>
    </row>
    <row r="2092" spans="26:35">
      <c r="Z2092" s="50" t="s">
        <v>59</v>
      </c>
      <c r="AA2092" s="50" t="s">
        <v>5284</v>
      </c>
      <c r="AB2092" s="50">
        <v>3163409</v>
      </c>
      <c r="AH2092" s="66" t="str">
        <f t="shared" si="91"/>
        <v>MGSão José do Goiabal</v>
      </c>
      <c r="AI2092" s="50">
        <v>3163409</v>
      </c>
    </row>
    <row r="2093" spans="26:35">
      <c r="Z2093" s="50" t="s">
        <v>59</v>
      </c>
      <c r="AA2093" s="50" t="s">
        <v>5285</v>
      </c>
      <c r="AB2093" s="50">
        <v>3163508</v>
      </c>
      <c r="AH2093" s="66" t="str">
        <f t="shared" si="91"/>
        <v>MGSão José do Jacuri</v>
      </c>
      <c r="AI2093" s="50">
        <v>3163508</v>
      </c>
    </row>
    <row r="2094" spans="26:35">
      <c r="Z2094" s="50" t="s">
        <v>59</v>
      </c>
      <c r="AA2094" s="50" t="s">
        <v>5286</v>
      </c>
      <c r="AB2094" s="50">
        <v>3163607</v>
      </c>
      <c r="AH2094" s="66" t="str">
        <f t="shared" si="91"/>
        <v>MGSão José do Mantimento</v>
      </c>
      <c r="AI2094" s="50">
        <v>3163607</v>
      </c>
    </row>
    <row r="2095" spans="26:35">
      <c r="Z2095" s="50" t="s">
        <v>59</v>
      </c>
      <c r="AA2095" s="50" t="s">
        <v>5287</v>
      </c>
      <c r="AB2095" s="50">
        <v>3163706</v>
      </c>
      <c r="AH2095" s="66" t="str">
        <f t="shared" si="91"/>
        <v>MGSão Lourenço</v>
      </c>
      <c r="AI2095" s="50">
        <v>3163706</v>
      </c>
    </row>
    <row r="2096" spans="26:35">
      <c r="Z2096" s="50" t="s">
        <v>59</v>
      </c>
      <c r="AA2096" s="50" t="s">
        <v>5288</v>
      </c>
      <c r="AB2096" s="50">
        <v>3163805</v>
      </c>
      <c r="AH2096" s="66" t="str">
        <f t="shared" si="91"/>
        <v>MGSão Miguel do Anta</v>
      </c>
      <c r="AI2096" s="50">
        <v>3163805</v>
      </c>
    </row>
    <row r="2097" spans="26:35">
      <c r="Z2097" s="50" t="s">
        <v>59</v>
      </c>
      <c r="AA2097" s="50" t="s">
        <v>5289</v>
      </c>
      <c r="AB2097" s="50">
        <v>3163904</v>
      </c>
      <c r="AH2097" s="66" t="str">
        <f t="shared" si="91"/>
        <v>MGSão Pedro da União</v>
      </c>
      <c r="AI2097" s="50">
        <v>3163904</v>
      </c>
    </row>
    <row r="2098" spans="26:35">
      <c r="Z2098" s="50" t="s">
        <v>59</v>
      </c>
      <c r="AA2098" s="50" t="s">
        <v>5290</v>
      </c>
      <c r="AB2098" s="50">
        <v>3164100</v>
      </c>
      <c r="AH2098" s="66" t="str">
        <f t="shared" si="91"/>
        <v>MGSão Pedro do Suaçuí</v>
      </c>
      <c r="AI2098" s="50">
        <v>3164100</v>
      </c>
    </row>
    <row r="2099" spans="26:35">
      <c r="Z2099" s="50" t="s">
        <v>59</v>
      </c>
      <c r="AA2099" s="50" t="s">
        <v>5291</v>
      </c>
      <c r="AB2099" s="50">
        <v>3164001</v>
      </c>
      <c r="AH2099" s="66" t="str">
        <f t="shared" si="91"/>
        <v>MGSão Pedro dos Ferros</v>
      </c>
      <c r="AI2099" s="50">
        <v>3164001</v>
      </c>
    </row>
    <row r="2100" spans="26:35">
      <c r="Z2100" s="50" t="s">
        <v>59</v>
      </c>
      <c r="AA2100" s="50" t="s">
        <v>5292</v>
      </c>
      <c r="AB2100" s="50">
        <v>3164209</v>
      </c>
      <c r="AH2100" s="66" t="str">
        <f t="shared" si="91"/>
        <v>MGSão Romão</v>
      </c>
      <c r="AI2100" s="50">
        <v>3164209</v>
      </c>
    </row>
    <row r="2101" spans="26:35">
      <c r="Z2101" s="50" t="s">
        <v>59</v>
      </c>
      <c r="AA2101" s="50" t="s">
        <v>5293</v>
      </c>
      <c r="AB2101" s="50">
        <v>3164308</v>
      </c>
      <c r="AH2101" s="66" t="str">
        <f t="shared" si="91"/>
        <v>MGSão Roque de Minas</v>
      </c>
      <c r="AI2101" s="50">
        <v>3164308</v>
      </c>
    </row>
    <row r="2102" spans="26:35">
      <c r="Z2102" s="50" t="s">
        <v>59</v>
      </c>
      <c r="AA2102" s="50" t="s">
        <v>5294</v>
      </c>
      <c r="AB2102" s="50">
        <v>3164407</v>
      </c>
      <c r="AH2102" s="66" t="str">
        <f t="shared" si="91"/>
        <v>MGSão Sebastião da Bela Vista</v>
      </c>
      <c r="AI2102" s="50">
        <v>3164407</v>
      </c>
    </row>
    <row r="2103" spans="26:35">
      <c r="Z2103" s="50" t="s">
        <v>59</v>
      </c>
      <c r="AA2103" s="50" t="s">
        <v>5295</v>
      </c>
      <c r="AB2103" s="50">
        <v>3164431</v>
      </c>
      <c r="AH2103" s="66" t="str">
        <f t="shared" si="91"/>
        <v>MGSão Sebastião da Vargem Alegre</v>
      </c>
      <c r="AI2103" s="50">
        <v>3164431</v>
      </c>
    </row>
    <row r="2104" spans="26:35">
      <c r="Z2104" s="50" t="s">
        <v>59</v>
      </c>
      <c r="AA2104" s="50" t="s">
        <v>5296</v>
      </c>
      <c r="AB2104" s="50">
        <v>3164472</v>
      </c>
      <c r="AH2104" s="66" t="str">
        <f t="shared" si="91"/>
        <v>MGSão Sebastião do Anta</v>
      </c>
      <c r="AI2104" s="50">
        <v>3164472</v>
      </c>
    </row>
    <row r="2105" spans="26:35">
      <c r="Z2105" s="50" t="s">
        <v>59</v>
      </c>
      <c r="AA2105" s="50" t="s">
        <v>5297</v>
      </c>
      <c r="AB2105" s="50">
        <v>3164506</v>
      </c>
      <c r="AH2105" s="66" t="str">
        <f t="shared" si="91"/>
        <v>MGSão Sebastião do Maranhão</v>
      </c>
      <c r="AI2105" s="50">
        <v>3164506</v>
      </c>
    </row>
    <row r="2106" spans="26:35">
      <c r="Z2106" s="50" t="s">
        <v>59</v>
      </c>
      <c r="AA2106" s="50" t="s">
        <v>5298</v>
      </c>
      <c r="AB2106" s="50">
        <v>3164605</v>
      </c>
      <c r="AH2106" s="66" t="str">
        <f t="shared" si="91"/>
        <v>MGSão Sebastião do Oeste</v>
      </c>
      <c r="AI2106" s="50">
        <v>3164605</v>
      </c>
    </row>
    <row r="2107" spans="26:35">
      <c r="Z2107" s="50" t="s">
        <v>59</v>
      </c>
      <c r="AA2107" s="50" t="s">
        <v>5299</v>
      </c>
      <c r="AB2107" s="50">
        <v>3164704</v>
      </c>
      <c r="AH2107" s="66" t="str">
        <f t="shared" si="91"/>
        <v>MGSão Sebastião do Paraíso</v>
      </c>
      <c r="AI2107" s="50">
        <v>3164704</v>
      </c>
    </row>
    <row r="2108" spans="26:35">
      <c r="Z2108" s="50" t="s">
        <v>59</v>
      </c>
      <c r="AA2108" s="50" t="s">
        <v>5300</v>
      </c>
      <c r="AB2108" s="50">
        <v>3164803</v>
      </c>
      <c r="AH2108" s="66" t="str">
        <f t="shared" si="91"/>
        <v>MGSão Sebastião do Rio Preto</v>
      </c>
      <c r="AI2108" s="50">
        <v>3164803</v>
      </c>
    </row>
    <row r="2109" spans="26:35">
      <c r="Z2109" s="50" t="s">
        <v>59</v>
      </c>
      <c r="AA2109" s="50" t="s">
        <v>5301</v>
      </c>
      <c r="AB2109" s="50">
        <v>3164902</v>
      </c>
      <c r="AH2109" s="66" t="str">
        <f t="shared" si="91"/>
        <v>MGSão Sebastião do Rio Verde</v>
      </c>
      <c r="AI2109" s="50">
        <v>3164902</v>
      </c>
    </row>
    <row r="2110" spans="26:35">
      <c r="Z2110" s="50" t="s">
        <v>59</v>
      </c>
      <c r="AA2110" s="50" t="s">
        <v>5302</v>
      </c>
      <c r="AB2110" s="50">
        <v>3165206</v>
      </c>
      <c r="AH2110" s="66" t="str">
        <f t="shared" si="91"/>
        <v>MGSão Thomé das Letras</v>
      </c>
      <c r="AI2110" s="50">
        <v>3165206</v>
      </c>
    </row>
    <row r="2111" spans="26:35">
      <c r="Z2111" s="50" t="s">
        <v>59</v>
      </c>
      <c r="AA2111" s="50" t="s">
        <v>5303</v>
      </c>
      <c r="AB2111" s="50">
        <v>3165008</v>
      </c>
      <c r="AH2111" s="66" t="str">
        <f t="shared" si="91"/>
        <v>MGSão Tiago</v>
      </c>
      <c r="AI2111" s="50">
        <v>3165008</v>
      </c>
    </row>
    <row r="2112" spans="26:35">
      <c r="Z2112" s="50" t="s">
        <v>59</v>
      </c>
      <c r="AA2112" s="50" t="s">
        <v>5304</v>
      </c>
      <c r="AB2112" s="50">
        <v>3165107</v>
      </c>
      <c r="AH2112" s="66" t="str">
        <f t="shared" si="91"/>
        <v>MGSão Tomás de Aquino</v>
      </c>
      <c r="AI2112" s="50">
        <v>3165107</v>
      </c>
    </row>
    <row r="2113" spans="26:35">
      <c r="Z2113" s="50" t="s">
        <v>59</v>
      </c>
      <c r="AA2113" s="50" t="s">
        <v>5305</v>
      </c>
      <c r="AB2113" s="50">
        <v>3165305</v>
      </c>
      <c r="AH2113" s="66" t="str">
        <f t="shared" si="91"/>
        <v>MGSão Vicente de Minas</v>
      </c>
      <c r="AI2113" s="50">
        <v>3165305</v>
      </c>
    </row>
    <row r="2114" spans="26:35">
      <c r="Z2114" s="50" t="s">
        <v>59</v>
      </c>
      <c r="AA2114" s="50" t="s">
        <v>5306</v>
      </c>
      <c r="AB2114" s="50">
        <v>3165404</v>
      </c>
      <c r="AH2114" s="66" t="str">
        <f t="shared" si="91"/>
        <v>MGSapucaí-Mirim</v>
      </c>
      <c r="AI2114" s="50">
        <v>3165404</v>
      </c>
    </row>
    <row r="2115" spans="26:35">
      <c r="Z2115" s="50" t="s">
        <v>59</v>
      </c>
      <c r="AA2115" s="50" t="s">
        <v>5307</v>
      </c>
      <c r="AB2115" s="50">
        <v>3165503</v>
      </c>
      <c r="AH2115" s="66" t="str">
        <f t="shared" ref="AH2115:AH2178" si="92">CONCATENATE(Z2115,AA2115)</f>
        <v>MGSardoá</v>
      </c>
      <c r="AI2115" s="50">
        <v>3165503</v>
      </c>
    </row>
    <row r="2116" spans="26:35">
      <c r="Z2116" s="50" t="s">
        <v>59</v>
      </c>
      <c r="AA2116" s="50" t="s">
        <v>5308</v>
      </c>
      <c r="AB2116" s="50">
        <v>3165537</v>
      </c>
      <c r="AH2116" s="66" t="str">
        <f t="shared" si="92"/>
        <v>MGSarzedo</v>
      </c>
      <c r="AI2116" s="50">
        <v>3165537</v>
      </c>
    </row>
    <row r="2117" spans="26:35">
      <c r="Z2117" s="50" t="s">
        <v>59</v>
      </c>
      <c r="AA2117" s="50" t="s">
        <v>5309</v>
      </c>
      <c r="AB2117" s="50">
        <v>3165560</v>
      </c>
      <c r="AH2117" s="66" t="str">
        <f t="shared" si="92"/>
        <v>MGSem-Peixe</v>
      </c>
      <c r="AI2117" s="50">
        <v>3165560</v>
      </c>
    </row>
    <row r="2118" spans="26:35">
      <c r="Z2118" s="50" t="s">
        <v>59</v>
      </c>
      <c r="AA2118" s="50" t="s">
        <v>5310</v>
      </c>
      <c r="AB2118" s="50">
        <v>3165578</v>
      </c>
      <c r="AH2118" s="66" t="str">
        <f t="shared" si="92"/>
        <v>MGSenador Amaral</v>
      </c>
      <c r="AI2118" s="50">
        <v>3165578</v>
      </c>
    </row>
    <row r="2119" spans="26:35">
      <c r="Z2119" s="50" t="s">
        <v>59</v>
      </c>
      <c r="AA2119" s="50" t="s">
        <v>5311</v>
      </c>
      <c r="AB2119" s="50">
        <v>3165602</v>
      </c>
      <c r="AH2119" s="66" t="str">
        <f t="shared" si="92"/>
        <v>MGSenador Cortes</v>
      </c>
      <c r="AI2119" s="50">
        <v>3165602</v>
      </c>
    </row>
    <row r="2120" spans="26:35">
      <c r="Z2120" s="50" t="s">
        <v>59</v>
      </c>
      <c r="AA2120" s="50" t="s">
        <v>5312</v>
      </c>
      <c r="AB2120" s="50">
        <v>3165701</v>
      </c>
      <c r="AH2120" s="66" t="str">
        <f t="shared" si="92"/>
        <v>MGSenador Firmino</v>
      </c>
      <c r="AI2120" s="50">
        <v>3165701</v>
      </c>
    </row>
    <row r="2121" spans="26:35">
      <c r="Z2121" s="50" t="s">
        <v>59</v>
      </c>
      <c r="AA2121" s="50" t="s">
        <v>5313</v>
      </c>
      <c r="AB2121" s="50">
        <v>3165800</v>
      </c>
      <c r="AH2121" s="66" t="str">
        <f t="shared" si="92"/>
        <v>MGSenador José Bento</v>
      </c>
      <c r="AI2121" s="50">
        <v>3165800</v>
      </c>
    </row>
    <row r="2122" spans="26:35">
      <c r="Z2122" s="50" t="s">
        <v>59</v>
      </c>
      <c r="AA2122" s="50" t="s">
        <v>5314</v>
      </c>
      <c r="AB2122" s="50">
        <v>3165909</v>
      </c>
      <c r="AH2122" s="66" t="str">
        <f t="shared" si="92"/>
        <v>MGSenador Modestino Gonçalves</v>
      </c>
      <c r="AI2122" s="50">
        <v>3165909</v>
      </c>
    </row>
    <row r="2123" spans="26:35">
      <c r="Z2123" s="50" t="s">
        <v>59</v>
      </c>
      <c r="AA2123" s="50" t="s">
        <v>5315</v>
      </c>
      <c r="AB2123" s="50">
        <v>3166006</v>
      </c>
      <c r="AH2123" s="66" t="str">
        <f t="shared" si="92"/>
        <v>MGSenhora de Oliveira</v>
      </c>
      <c r="AI2123" s="50">
        <v>3166006</v>
      </c>
    </row>
    <row r="2124" spans="26:35">
      <c r="Z2124" s="50" t="s">
        <v>59</v>
      </c>
      <c r="AA2124" s="50" t="s">
        <v>5316</v>
      </c>
      <c r="AB2124" s="50">
        <v>3166105</v>
      </c>
      <c r="AH2124" s="66" t="str">
        <f t="shared" si="92"/>
        <v>MGSenhora do Porto</v>
      </c>
      <c r="AI2124" s="50">
        <v>3166105</v>
      </c>
    </row>
    <row r="2125" spans="26:35">
      <c r="Z2125" s="50" t="s">
        <v>59</v>
      </c>
      <c r="AA2125" s="50" t="s">
        <v>5317</v>
      </c>
      <c r="AB2125" s="50">
        <v>3166204</v>
      </c>
      <c r="AH2125" s="66" t="str">
        <f t="shared" si="92"/>
        <v>MGSenhora dos Remédios</v>
      </c>
      <c r="AI2125" s="50">
        <v>3166204</v>
      </c>
    </row>
    <row r="2126" spans="26:35">
      <c r="Z2126" s="50" t="s">
        <v>59</v>
      </c>
      <c r="AA2126" s="50" t="s">
        <v>5318</v>
      </c>
      <c r="AB2126" s="50">
        <v>3166303</v>
      </c>
      <c r="AH2126" s="66" t="str">
        <f t="shared" si="92"/>
        <v>MGSericita</v>
      </c>
      <c r="AI2126" s="50">
        <v>3166303</v>
      </c>
    </row>
    <row r="2127" spans="26:35">
      <c r="Z2127" s="50" t="s">
        <v>59</v>
      </c>
      <c r="AA2127" s="50" t="s">
        <v>5319</v>
      </c>
      <c r="AB2127" s="50">
        <v>3166402</v>
      </c>
      <c r="AH2127" s="66" t="str">
        <f t="shared" si="92"/>
        <v>MGSeritinga</v>
      </c>
      <c r="AI2127" s="50">
        <v>3166402</v>
      </c>
    </row>
    <row r="2128" spans="26:35">
      <c r="Z2128" s="50" t="s">
        <v>59</v>
      </c>
      <c r="AA2128" s="50" t="s">
        <v>5320</v>
      </c>
      <c r="AB2128" s="50">
        <v>3166501</v>
      </c>
      <c r="AH2128" s="66" t="str">
        <f t="shared" si="92"/>
        <v>MGSerra Azul de Minas</v>
      </c>
      <c r="AI2128" s="50">
        <v>3166501</v>
      </c>
    </row>
    <row r="2129" spans="26:35">
      <c r="Z2129" s="50" t="s">
        <v>59</v>
      </c>
      <c r="AA2129" s="50" t="s">
        <v>5321</v>
      </c>
      <c r="AB2129" s="50">
        <v>3166600</v>
      </c>
      <c r="AH2129" s="66" t="str">
        <f t="shared" si="92"/>
        <v>MGSerra da Saudade</v>
      </c>
      <c r="AI2129" s="50">
        <v>3166600</v>
      </c>
    </row>
    <row r="2130" spans="26:35">
      <c r="Z2130" s="50" t="s">
        <v>59</v>
      </c>
      <c r="AA2130" s="50" t="s">
        <v>5322</v>
      </c>
      <c r="AB2130" s="50">
        <v>3166808</v>
      </c>
      <c r="AH2130" s="66" t="str">
        <f t="shared" si="92"/>
        <v>MGSerra do Salitre</v>
      </c>
      <c r="AI2130" s="50">
        <v>3166808</v>
      </c>
    </row>
    <row r="2131" spans="26:35">
      <c r="Z2131" s="50" t="s">
        <v>59</v>
      </c>
      <c r="AA2131" s="50" t="s">
        <v>5323</v>
      </c>
      <c r="AB2131" s="50">
        <v>3166709</v>
      </c>
      <c r="AH2131" s="66" t="str">
        <f t="shared" si="92"/>
        <v>MGSerra dos Aimorés</v>
      </c>
      <c r="AI2131" s="50">
        <v>3166709</v>
      </c>
    </row>
    <row r="2132" spans="26:35">
      <c r="Z2132" s="50" t="s">
        <v>59</v>
      </c>
      <c r="AA2132" s="50" t="s">
        <v>5324</v>
      </c>
      <c r="AB2132" s="50">
        <v>3166907</v>
      </c>
      <c r="AH2132" s="66" t="str">
        <f t="shared" si="92"/>
        <v>MGSerrania</v>
      </c>
      <c r="AI2132" s="50">
        <v>3166907</v>
      </c>
    </row>
    <row r="2133" spans="26:35">
      <c r="Z2133" s="50" t="s">
        <v>59</v>
      </c>
      <c r="AA2133" s="50" t="s">
        <v>5325</v>
      </c>
      <c r="AB2133" s="50">
        <v>3166956</v>
      </c>
      <c r="AH2133" s="66" t="str">
        <f t="shared" si="92"/>
        <v>MGSerranópolis de Minas</v>
      </c>
      <c r="AI2133" s="50">
        <v>3166956</v>
      </c>
    </row>
    <row r="2134" spans="26:35">
      <c r="Z2134" s="50" t="s">
        <v>59</v>
      </c>
      <c r="AA2134" s="50" t="s">
        <v>5326</v>
      </c>
      <c r="AB2134" s="50">
        <v>3167004</v>
      </c>
      <c r="AH2134" s="66" t="str">
        <f t="shared" si="92"/>
        <v>MGSerranos</v>
      </c>
      <c r="AI2134" s="50">
        <v>3167004</v>
      </c>
    </row>
    <row r="2135" spans="26:35">
      <c r="Z2135" s="50" t="s">
        <v>59</v>
      </c>
      <c r="AA2135" s="50" t="s">
        <v>5327</v>
      </c>
      <c r="AB2135" s="50">
        <v>3167103</v>
      </c>
      <c r="AH2135" s="66" t="str">
        <f t="shared" si="92"/>
        <v>MGSerro</v>
      </c>
      <c r="AI2135" s="50">
        <v>3167103</v>
      </c>
    </row>
    <row r="2136" spans="26:35">
      <c r="Z2136" s="50" t="s">
        <v>59</v>
      </c>
      <c r="AA2136" s="50" t="s">
        <v>5328</v>
      </c>
      <c r="AB2136" s="50">
        <v>3167202</v>
      </c>
      <c r="AH2136" s="66" t="str">
        <f t="shared" si="92"/>
        <v>MGSete Lagoas</v>
      </c>
      <c r="AI2136" s="50">
        <v>3167202</v>
      </c>
    </row>
    <row r="2137" spans="26:35">
      <c r="Z2137" s="50" t="s">
        <v>59</v>
      </c>
      <c r="AA2137" s="50" t="s">
        <v>5329</v>
      </c>
      <c r="AB2137" s="50">
        <v>3165552</v>
      </c>
      <c r="AH2137" s="66" t="str">
        <f t="shared" si="92"/>
        <v>MGSetubinha</v>
      </c>
      <c r="AI2137" s="50">
        <v>3165552</v>
      </c>
    </row>
    <row r="2138" spans="26:35">
      <c r="Z2138" s="50" t="s">
        <v>59</v>
      </c>
      <c r="AA2138" s="50" t="s">
        <v>5330</v>
      </c>
      <c r="AB2138" s="50">
        <v>3167301</v>
      </c>
      <c r="AH2138" s="66" t="str">
        <f t="shared" si="92"/>
        <v>MGSilveirânia</v>
      </c>
      <c r="AI2138" s="50">
        <v>3167301</v>
      </c>
    </row>
    <row r="2139" spans="26:35">
      <c r="Z2139" s="50" t="s">
        <v>59</v>
      </c>
      <c r="AA2139" s="50" t="s">
        <v>5331</v>
      </c>
      <c r="AB2139" s="50">
        <v>3167400</v>
      </c>
      <c r="AH2139" s="66" t="str">
        <f t="shared" si="92"/>
        <v>MGSilvianópolis</v>
      </c>
      <c r="AI2139" s="50">
        <v>3167400</v>
      </c>
    </row>
    <row r="2140" spans="26:35">
      <c r="Z2140" s="50" t="s">
        <v>59</v>
      </c>
      <c r="AA2140" s="50" t="s">
        <v>5332</v>
      </c>
      <c r="AB2140" s="50">
        <v>3167509</v>
      </c>
      <c r="AH2140" s="66" t="str">
        <f t="shared" si="92"/>
        <v>MGSimão Pereira</v>
      </c>
      <c r="AI2140" s="50">
        <v>3167509</v>
      </c>
    </row>
    <row r="2141" spans="26:35">
      <c r="Z2141" s="50" t="s">
        <v>59</v>
      </c>
      <c r="AA2141" s="50" t="s">
        <v>5333</v>
      </c>
      <c r="AB2141" s="50">
        <v>3167608</v>
      </c>
      <c r="AH2141" s="66" t="str">
        <f t="shared" si="92"/>
        <v>MGSimonésia</v>
      </c>
      <c r="AI2141" s="50">
        <v>3167608</v>
      </c>
    </row>
    <row r="2142" spans="26:35">
      <c r="Z2142" s="50" t="s">
        <v>59</v>
      </c>
      <c r="AA2142" s="50" t="s">
        <v>5334</v>
      </c>
      <c r="AB2142" s="50">
        <v>3167707</v>
      </c>
      <c r="AH2142" s="66" t="str">
        <f t="shared" si="92"/>
        <v>MGSobrália</v>
      </c>
      <c r="AI2142" s="50">
        <v>3167707</v>
      </c>
    </row>
    <row r="2143" spans="26:35">
      <c r="Z2143" s="50" t="s">
        <v>59</v>
      </c>
      <c r="AA2143" s="50" t="s">
        <v>5335</v>
      </c>
      <c r="AB2143" s="50">
        <v>3167806</v>
      </c>
      <c r="AH2143" s="66" t="str">
        <f t="shared" si="92"/>
        <v>MGSoledade de Minas</v>
      </c>
      <c r="AI2143" s="50">
        <v>3167806</v>
      </c>
    </row>
    <row r="2144" spans="26:35">
      <c r="Z2144" s="50" t="s">
        <v>59</v>
      </c>
      <c r="AA2144" s="50" t="s">
        <v>5336</v>
      </c>
      <c r="AB2144" s="50">
        <v>3167905</v>
      </c>
      <c r="AH2144" s="66" t="str">
        <f t="shared" si="92"/>
        <v>MGTabuleiro</v>
      </c>
      <c r="AI2144" s="50">
        <v>3167905</v>
      </c>
    </row>
    <row r="2145" spans="26:35">
      <c r="Z2145" s="50" t="s">
        <v>59</v>
      </c>
      <c r="AA2145" s="50" t="s">
        <v>5337</v>
      </c>
      <c r="AB2145" s="50">
        <v>3168002</v>
      </c>
      <c r="AH2145" s="66" t="str">
        <f t="shared" si="92"/>
        <v>MGTaiobeiras</v>
      </c>
      <c r="AI2145" s="50">
        <v>3168002</v>
      </c>
    </row>
    <row r="2146" spans="26:35">
      <c r="Z2146" s="50" t="s">
        <v>59</v>
      </c>
      <c r="AA2146" s="50" t="s">
        <v>5338</v>
      </c>
      <c r="AB2146" s="50">
        <v>3168051</v>
      </c>
      <c r="AH2146" s="66" t="str">
        <f t="shared" si="92"/>
        <v>MGTaparuba</v>
      </c>
      <c r="AI2146" s="50">
        <v>3168051</v>
      </c>
    </row>
    <row r="2147" spans="26:35">
      <c r="Z2147" s="50" t="s">
        <v>59</v>
      </c>
      <c r="AA2147" s="50" t="s">
        <v>4502</v>
      </c>
      <c r="AB2147" s="50">
        <v>3168101</v>
      </c>
      <c r="AH2147" s="66" t="str">
        <f t="shared" si="92"/>
        <v>MGTapira</v>
      </c>
      <c r="AI2147" s="50">
        <v>3168101</v>
      </c>
    </row>
    <row r="2148" spans="26:35">
      <c r="Z2148" s="50" t="s">
        <v>59</v>
      </c>
      <c r="AA2148" s="50" t="s">
        <v>5103</v>
      </c>
      <c r="AB2148" s="50">
        <v>3168200</v>
      </c>
      <c r="AH2148" s="66" t="str">
        <f t="shared" si="92"/>
        <v>MGTapiraí</v>
      </c>
      <c r="AI2148" s="50">
        <v>3168200</v>
      </c>
    </row>
    <row r="2149" spans="26:35">
      <c r="Z2149" s="50" t="s">
        <v>59</v>
      </c>
      <c r="AA2149" s="50" t="s">
        <v>5339</v>
      </c>
      <c r="AB2149" s="50">
        <v>3168309</v>
      </c>
      <c r="AH2149" s="66" t="str">
        <f t="shared" si="92"/>
        <v>MGTaquaraçu de Minas</v>
      </c>
      <c r="AI2149" s="50">
        <v>3168309</v>
      </c>
    </row>
    <row r="2150" spans="26:35">
      <c r="Z2150" s="50" t="s">
        <v>59</v>
      </c>
      <c r="AA2150" s="50" t="s">
        <v>5340</v>
      </c>
      <c r="AB2150" s="50">
        <v>3168408</v>
      </c>
      <c r="AH2150" s="66" t="str">
        <f t="shared" si="92"/>
        <v>MGTarumirim</v>
      </c>
      <c r="AI2150" s="50">
        <v>3168408</v>
      </c>
    </row>
    <row r="2151" spans="26:35">
      <c r="Z2151" s="50" t="s">
        <v>59</v>
      </c>
      <c r="AA2151" s="50" t="s">
        <v>5341</v>
      </c>
      <c r="AB2151" s="50">
        <v>3168507</v>
      </c>
      <c r="AH2151" s="66" t="str">
        <f t="shared" si="92"/>
        <v>MGTeixeiras</v>
      </c>
      <c r="AI2151" s="50">
        <v>3168507</v>
      </c>
    </row>
    <row r="2152" spans="26:35">
      <c r="Z2152" s="50" t="s">
        <v>59</v>
      </c>
      <c r="AA2152" s="50" t="s">
        <v>5342</v>
      </c>
      <c r="AB2152" s="50">
        <v>3168606</v>
      </c>
      <c r="AH2152" s="66" t="str">
        <f t="shared" si="92"/>
        <v>MGTeófilo Otoni</v>
      </c>
      <c r="AI2152" s="50">
        <v>3168606</v>
      </c>
    </row>
    <row r="2153" spans="26:35">
      <c r="Z2153" s="50" t="s">
        <v>59</v>
      </c>
      <c r="AA2153" s="50" t="s">
        <v>5343</v>
      </c>
      <c r="AB2153" s="50">
        <v>3168705</v>
      </c>
      <c r="AH2153" s="66" t="str">
        <f t="shared" si="92"/>
        <v>MGTimóteo</v>
      </c>
      <c r="AI2153" s="50">
        <v>3168705</v>
      </c>
    </row>
    <row r="2154" spans="26:35">
      <c r="Z2154" s="50" t="s">
        <v>59</v>
      </c>
      <c r="AA2154" s="50" t="s">
        <v>5344</v>
      </c>
      <c r="AB2154" s="50">
        <v>3168804</v>
      </c>
      <c r="AH2154" s="66" t="str">
        <f t="shared" si="92"/>
        <v>MGTiradentes</v>
      </c>
      <c r="AI2154" s="50">
        <v>3168804</v>
      </c>
    </row>
    <row r="2155" spans="26:35">
      <c r="Z2155" s="50" t="s">
        <v>59</v>
      </c>
      <c r="AA2155" s="50" t="s">
        <v>5345</v>
      </c>
      <c r="AB2155" s="50">
        <v>3168903</v>
      </c>
      <c r="AH2155" s="66" t="str">
        <f t="shared" si="92"/>
        <v>MGTiros</v>
      </c>
      <c r="AI2155" s="50">
        <v>3168903</v>
      </c>
    </row>
    <row r="2156" spans="26:35">
      <c r="Z2156" s="50" t="s">
        <v>59</v>
      </c>
      <c r="AA2156" s="50" t="s">
        <v>5346</v>
      </c>
      <c r="AB2156" s="50">
        <v>3169000</v>
      </c>
      <c r="AH2156" s="66" t="str">
        <f t="shared" si="92"/>
        <v>MGTocantins</v>
      </c>
      <c r="AI2156" s="50">
        <v>3169000</v>
      </c>
    </row>
    <row r="2157" spans="26:35">
      <c r="Z2157" s="50" t="s">
        <v>59</v>
      </c>
      <c r="AA2157" s="50" t="s">
        <v>5347</v>
      </c>
      <c r="AB2157" s="50">
        <v>3169059</v>
      </c>
      <c r="AH2157" s="66" t="str">
        <f t="shared" si="92"/>
        <v>MGTocos do Moji</v>
      </c>
      <c r="AI2157" s="50">
        <v>3169059</v>
      </c>
    </row>
    <row r="2158" spans="26:35">
      <c r="Z2158" s="50" t="s">
        <v>59</v>
      </c>
      <c r="AA2158" s="50" t="s">
        <v>4540</v>
      </c>
      <c r="AB2158" s="50">
        <v>3169109</v>
      </c>
      <c r="AH2158" s="66" t="str">
        <f t="shared" si="92"/>
        <v>MGToledo</v>
      </c>
      <c r="AI2158" s="50">
        <v>3169109</v>
      </c>
    </row>
    <row r="2159" spans="26:35">
      <c r="Z2159" s="50" t="s">
        <v>59</v>
      </c>
      <c r="AA2159" s="50" t="s">
        <v>5348</v>
      </c>
      <c r="AB2159" s="50">
        <v>3169208</v>
      </c>
      <c r="AH2159" s="66" t="str">
        <f t="shared" si="92"/>
        <v>MGTombos</v>
      </c>
      <c r="AI2159" s="50">
        <v>3169208</v>
      </c>
    </row>
    <row r="2160" spans="26:35">
      <c r="Z2160" s="50" t="s">
        <v>59</v>
      </c>
      <c r="AA2160" s="50" t="s">
        <v>5349</v>
      </c>
      <c r="AB2160" s="50">
        <v>3169307</v>
      </c>
      <c r="AH2160" s="66" t="str">
        <f t="shared" si="92"/>
        <v>MGTrês Corações</v>
      </c>
      <c r="AI2160" s="50">
        <v>3169307</v>
      </c>
    </row>
    <row r="2161" spans="26:35">
      <c r="Z2161" s="50" t="s">
        <v>59</v>
      </c>
      <c r="AA2161" s="50" t="s">
        <v>5350</v>
      </c>
      <c r="AB2161" s="50">
        <v>3169356</v>
      </c>
      <c r="AH2161" s="66" t="str">
        <f t="shared" si="92"/>
        <v>MGTrês Marias</v>
      </c>
      <c r="AI2161" s="50">
        <v>3169356</v>
      </c>
    </row>
    <row r="2162" spans="26:35">
      <c r="Z2162" s="50" t="s">
        <v>59</v>
      </c>
      <c r="AA2162" s="50" t="s">
        <v>5351</v>
      </c>
      <c r="AB2162" s="50">
        <v>3169406</v>
      </c>
      <c r="AH2162" s="66" t="str">
        <f t="shared" si="92"/>
        <v>MGTrês Pontas</v>
      </c>
      <c r="AI2162" s="50">
        <v>3169406</v>
      </c>
    </row>
    <row r="2163" spans="26:35">
      <c r="Z2163" s="50" t="s">
        <v>59</v>
      </c>
      <c r="AA2163" s="50" t="s">
        <v>5352</v>
      </c>
      <c r="AB2163" s="50">
        <v>3169505</v>
      </c>
      <c r="AH2163" s="66" t="str">
        <f t="shared" si="92"/>
        <v>MGTumiritinga</v>
      </c>
      <c r="AI2163" s="50">
        <v>3169505</v>
      </c>
    </row>
    <row r="2164" spans="26:35">
      <c r="Z2164" s="50" t="s">
        <v>59</v>
      </c>
      <c r="AA2164" s="50" t="s">
        <v>5353</v>
      </c>
      <c r="AB2164" s="50">
        <v>3169604</v>
      </c>
      <c r="AH2164" s="66" t="str">
        <f t="shared" si="92"/>
        <v>MGTupaciguara</v>
      </c>
      <c r="AI2164" s="50">
        <v>3169604</v>
      </c>
    </row>
    <row r="2165" spans="26:35">
      <c r="Z2165" s="50" t="s">
        <v>59</v>
      </c>
      <c r="AA2165" s="50" t="s">
        <v>5146</v>
      </c>
      <c r="AB2165" s="50">
        <v>3169703</v>
      </c>
      <c r="AH2165" s="66" t="str">
        <f t="shared" si="92"/>
        <v>MGTurmalina</v>
      </c>
      <c r="AI2165" s="50">
        <v>3169703</v>
      </c>
    </row>
    <row r="2166" spans="26:35">
      <c r="Z2166" s="50" t="s">
        <v>59</v>
      </c>
      <c r="AA2166" s="50" t="s">
        <v>5354</v>
      </c>
      <c r="AB2166" s="50">
        <v>3169802</v>
      </c>
      <c r="AH2166" s="66" t="str">
        <f t="shared" si="92"/>
        <v>MGTurvolândia</v>
      </c>
      <c r="AI2166" s="50">
        <v>3169802</v>
      </c>
    </row>
    <row r="2167" spans="26:35">
      <c r="Z2167" s="50" t="s">
        <v>59</v>
      </c>
      <c r="AA2167" s="50" t="s">
        <v>5355</v>
      </c>
      <c r="AB2167" s="50">
        <v>3169901</v>
      </c>
      <c r="AH2167" s="66" t="str">
        <f t="shared" si="92"/>
        <v>MGUbá</v>
      </c>
      <c r="AI2167" s="50">
        <v>3169901</v>
      </c>
    </row>
    <row r="2168" spans="26:35">
      <c r="Z2168" s="50" t="s">
        <v>59</v>
      </c>
      <c r="AA2168" s="50" t="s">
        <v>5356</v>
      </c>
      <c r="AB2168" s="50">
        <v>3170008</v>
      </c>
      <c r="AH2168" s="66" t="str">
        <f t="shared" si="92"/>
        <v>MGUbaí</v>
      </c>
      <c r="AI2168" s="50">
        <v>3170008</v>
      </c>
    </row>
    <row r="2169" spans="26:35">
      <c r="Z2169" s="50" t="s">
        <v>59</v>
      </c>
      <c r="AA2169" s="50" t="s">
        <v>5357</v>
      </c>
      <c r="AB2169" s="50">
        <v>3170057</v>
      </c>
      <c r="AH2169" s="66" t="str">
        <f t="shared" si="92"/>
        <v>MGUbaporanga</v>
      </c>
      <c r="AI2169" s="50">
        <v>3170057</v>
      </c>
    </row>
    <row r="2170" spans="26:35">
      <c r="Z2170" s="50" t="s">
        <v>59</v>
      </c>
      <c r="AA2170" s="50" t="s">
        <v>5358</v>
      </c>
      <c r="AB2170" s="50">
        <v>3170107</v>
      </c>
      <c r="AH2170" s="66" t="str">
        <f t="shared" si="92"/>
        <v>MGUberaba</v>
      </c>
      <c r="AI2170" s="50">
        <v>3170107</v>
      </c>
    </row>
    <row r="2171" spans="26:35">
      <c r="Z2171" s="50" t="s">
        <v>59</v>
      </c>
      <c r="AA2171" s="50" t="s">
        <v>5359</v>
      </c>
      <c r="AB2171" s="50">
        <v>3170206</v>
      </c>
      <c r="AH2171" s="66" t="str">
        <f t="shared" si="92"/>
        <v>MGUberlândia</v>
      </c>
      <c r="AI2171" s="50">
        <v>3170206</v>
      </c>
    </row>
    <row r="2172" spans="26:35">
      <c r="Z2172" s="50" t="s">
        <v>59</v>
      </c>
      <c r="AA2172" s="50" t="s">
        <v>5360</v>
      </c>
      <c r="AB2172" s="50">
        <v>3170305</v>
      </c>
      <c r="AH2172" s="66" t="str">
        <f t="shared" si="92"/>
        <v>MGUmburatiba</v>
      </c>
      <c r="AI2172" s="50">
        <v>3170305</v>
      </c>
    </row>
    <row r="2173" spans="26:35">
      <c r="Z2173" s="50" t="s">
        <v>59</v>
      </c>
      <c r="AA2173" s="50" t="s">
        <v>5361</v>
      </c>
      <c r="AB2173" s="50">
        <v>3170404</v>
      </c>
      <c r="AH2173" s="66" t="str">
        <f t="shared" si="92"/>
        <v>MGUnaí</v>
      </c>
      <c r="AI2173" s="50">
        <v>3170404</v>
      </c>
    </row>
    <row r="2174" spans="26:35">
      <c r="Z2174" s="50" t="s">
        <v>59</v>
      </c>
      <c r="AA2174" s="50" t="s">
        <v>5362</v>
      </c>
      <c r="AB2174" s="50">
        <v>3170438</v>
      </c>
      <c r="AH2174" s="66" t="str">
        <f t="shared" si="92"/>
        <v>MGUnião de Minas</v>
      </c>
      <c r="AI2174" s="50">
        <v>3170438</v>
      </c>
    </row>
    <row r="2175" spans="26:35">
      <c r="Z2175" s="50" t="s">
        <v>59</v>
      </c>
      <c r="AA2175" s="50" t="s">
        <v>5363</v>
      </c>
      <c r="AB2175" s="50">
        <v>3170479</v>
      </c>
      <c r="AH2175" s="66" t="str">
        <f t="shared" si="92"/>
        <v>MGUruana de Minas</v>
      </c>
      <c r="AI2175" s="50">
        <v>3170479</v>
      </c>
    </row>
    <row r="2176" spans="26:35">
      <c r="Z2176" s="50" t="s">
        <v>59</v>
      </c>
      <c r="AA2176" s="50" t="s">
        <v>5364</v>
      </c>
      <c r="AB2176" s="50">
        <v>3170503</v>
      </c>
      <c r="AH2176" s="66" t="str">
        <f t="shared" si="92"/>
        <v>MGUrucânia</v>
      </c>
      <c r="AI2176" s="50">
        <v>3170503</v>
      </c>
    </row>
    <row r="2177" spans="26:35">
      <c r="Z2177" s="50" t="s">
        <v>59</v>
      </c>
      <c r="AA2177" s="50" t="s">
        <v>5365</v>
      </c>
      <c r="AB2177" s="50">
        <v>3170529</v>
      </c>
      <c r="AH2177" s="66" t="str">
        <f t="shared" si="92"/>
        <v>MGUrucuia</v>
      </c>
      <c r="AI2177" s="50">
        <v>3170529</v>
      </c>
    </row>
    <row r="2178" spans="26:35">
      <c r="Z2178" s="50" t="s">
        <v>59</v>
      </c>
      <c r="AA2178" s="50" t="s">
        <v>5366</v>
      </c>
      <c r="AB2178" s="50">
        <v>3170578</v>
      </c>
      <c r="AH2178" s="66" t="str">
        <f t="shared" si="92"/>
        <v>MGVargem Alegre</v>
      </c>
      <c r="AI2178" s="50">
        <v>3170578</v>
      </c>
    </row>
    <row r="2179" spans="26:35">
      <c r="Z2179" s="50" t="s">
        <v>59</v>
      </c>
      <c r="AA2179" s="50" t="s">
        <v>4087</v>
      </c>
      <c r="AB2179" s="50">
        <v>3170602</v>
      </c>
      <c r="AH2179" s="66" t="str">
        <f t="shared" ref="AH2179:AH2242" si="93">CONCATENATE(Z2179,AA2179)</f>
        <v>MGVargem Bonita</v>
      </c>
      <c r="AI2179" s="50">
        <v>3170602</v>
      </c>
    </row>
    <row r="2180" spans="26:35">
      <c r="Z2180" s="50" t="s">
        <v>59</v>
      </c>
      <c r="AA2180" s="50" t="s">
        <v>5367</v>
      </c>
      <c r="AB2180" s="50">
        <v>3170651</v>
      </c>
      <c r="AH2180" s="66" t="str">
        <f t="shared" si="93"/>
        <v>MGVargem Grande do Rio Pardo</v>
      </c>
      <c r="AI2180" s="50">
        <v>3170651</v>
      </c>
    </row>
    <row r="2181" spans="26:35">
      <c r="Z2181" s="50" t="s">
        <v>59</v>
      </c>
      <c r="AA2181" s="50" t="s">
        <v>5368</v>
      </c>
      <c r="AB2181" s="50">
        <v>3170701</v>
      </c>
      <c r="AH2181" s="66" t="str">
        <f t="shared" si="93"/>
        <v>MGVarginha</v>
      </c>
      <c r="AI2181" s="50">
        <v>3170701</v>
      </c>
    </row>
    <row r="2182" spans="26:35">
      <c r="Z2182" s="50" t="s">
        <v>59</v>
      </c>
      <c r="AA2182" s="50" t="s">
        <v>5369</v>
      </c>
      <c r="AB2182" s="50">
        <v>3170750</v>
      </c>
      <c r="AH2182" s="66" t="str">
        <f t="shared" si="93"/>
        <v>MGVarjão de Minas</v>
      </c>
      <c r="AI2182" s="50">
        <v>3170750</v>
      </c>
    </row>
    <row r="2183" spans="26:35">
      <c r="Z2183" s="50" t="s">
        <v>59</v>
      </c>
      <c r="AA2183" s="50" t="s">
        <v>5370</v>
      </c>
      <c r="AB2183" s="50">
        <v>3170800</v>
      </c>
      <c r="AH2183" s="66" t="str">
        <f t="shared" si="93"/>
        <v>MGVárzea da Palma</v>
      </c>
      <c r="AI2183" s="50">
        <v>3170800</v>
      </c>
    </row>
    <row r="2184" spans="26:35">
      <c r="Z2184" s="50" t="s">
        <v>59</v>
      </c>
      <c r="AA2184" s="50" t="s">
        <v>5371</v>
      </c>
      <c r="AB2184" s="50">
        <v>3170909</v>
      </c>
      <c r="AH2184" s="66" t="str">
        <f t="shared" si="93"/>
        <v>MGVarzelândia</v>
      </c>
      <c r="AI2184" s="50">
        <v>3170909</v>
      </c>
    </row>
    <row r="2185" spans="26:35">
      <c r="Z2185" s="50" t="s">
        <v>59</v>
      </c>
      <c r="AA2185" s="50" t="s">
        <v>5372</v>
      </c>
      <c r="AB2185" s="50">
        <v>3171006</v>
      </c>
      <c r="AH2185" s="66" t="str">
        <f t="shared" si="93"/>
        <v>MGVazante</v>
      </c>
      <c r="AI2185" s="50">
        <v>3171006</v>
      </c>
    </row>
    <row r="2186" spans="26:35">
      <c r="Z2186" s="50" t="s">
        <v>59</v>
      </c>
      <c r="AA2186" s="50" t="s">
        <v>5373</v>
      </c>
      <c r="AB2186" s="50">
        <v>3171030</v>
      </c>
      <c r="AH2186" s="66" t="str">
        <f t="shared" si="93"/>
        <v>MGVerdelândia</v>
      </c>
      <c r="AI2186" s="50">
        <v>3171030</v>
      </c>
    </row>
    <row r="2187" spans="26:35">
      <c r="Z2187" s="50" t="s">
        <v>59</v>
      </c>
      <c r="AA2187" s="50" t="s">
        <v>5374</v>
      </c>
      <c r="AB2187" s="50">
        <v>3171071</v>
      </c>
      <c r="AH2187" s="66" t="str">
        <f t="shared" si="93"/>
        <v>MGVeredinha</v>
      </c>
      <c r="AI2187" s="50">
        <v>3171071</v>
      </c>
    </row>
    <row r="2188" spans="26:35">
      <c r="Z2188" s="50" t="s">
        <v>59</v>
      </c>
      <c r="AA2188" s="50" t="s">
        <v>5375</v>
      </c>
      <c r="AB2188" s="50">
        <v>3171105</v>
      </c>
      <c r="AH2188" s="66" t="str">
        <f t="shared" si="93"/>
        <v>MGVeríssimo</v>
      </c>
      <c r="AI2188" s="50">
        <v>3171105</v>
      </c>
    </row>
    <row r="2189" spans="26:35">
      <c r="Z2189" s="50" t="s">
        <v>59</v>
      </c>
      <c r="AA2189" s="50" t="s">
        <v>5376</v>
      </c>
      <c r="AB2189" s="50">
        <v>3171154</v>
      </c>
      <c r="AH2189" s="66" t="str">
        <f t="shared" si="93"/>
        <v>MGVermelho Novo</v>
      </c>
      <c r="AI2189" s="50">
        <v>3171154</v>
      </c>
    </row>
    <row r="2190" spans="26:35">
      <c r="Z2190" s="50" t="s">
        <v>59</v>
      </c>
      <c r="AA2190" s="50" t="s">
        <v>5377</v>
      </c>
      <c r="AB2190" s="50">
        <v>3171204</v>
      </c>
      <c r="AH2190" s="66" t="str">
        <f t="shared" si="93"/>
        <v>MGVespasiano</v>
      </c>
      <c r="AI2190" s="50">
        <v>3171204</v>
      </c>
    </row>
    <row r="2191" spans="26:35">
      <c r="Z2191" s="50" t="s">
        <v>59</v>
      </c>
      <c r="AA2191" s="50" t="s">
        <v>2219</v>
      </c>
      <c r="AB2191" s="50">
        <v>3171303</v>
      </c>
      <c r="AH2191" s="66" t="str">
        <f t="shared" si="93"/>
        <v>MGViçosa</v>
      </c>
      <c r="AI2191" s="50">
        <v>3171303</v>
      </c>
    </row>
    <row r="2192" spans="26:35">
      <c r="Z2192" s="50" t="s">
        <v>59</v>
      </c>
      <c r="AA2192" s="50" t="s">
        <v>5378</v>
      </c>
      <c r="AB2192" s="50">
        <v>3171402</v>
      </c>
      <c r="AH2192" s="66" t="str">
        <f t="shared" si="93"/>
        <v>MGVieiras</v>
      </c>
      <c r="AI2192" s="50">
        <v>3171402</v>
      </c>
    </row>
    <row r="2193" spans="26:35">
      <c r="Z2193" s="50" t="s">
        <v>59</v>
      </c>
      <c r="AA2193" s="50" t="s">
        <v>5379</v>
      </c>
      <c r="AB2193" s="50">
        <v>3171600</v>
      </c>
      <c r="AH2193" s="66" t="str">
        <f t="shared" si="93"/>
        <v>MGVirgem da Lapa</v>
      </c>
      <c r="AI2193" s="50">
        <v>3171600</v>
      </c>
    </row>
    <row r="2194" spans="26:35">
      <c r="Z2194" s="50" t="s">
        <v>59</v>
      </c>
      <c r="AA2194" s="50" t="s">
        <v>5380</v>
      </c>
      <c r="AB2194" s="50">
        <v>3171709</v>
      </c>
      <c r="AH2194" s="66" t="str">
        <f t="shared" si="93"/>
        <v>MGVirgínia</v>
      </c>
      <c r="AI2194" s="50">
        <v>3171709</v>
      </c>
    </row>
    <row r="2195" spans="26:35">
      <c r="Z2195" s="50" t="s">
        <v>59</v>
      </c>
      <c r="AA2195" s="50" t="s">
        <v>5381</v>
      </c>
      <c r="AB2195" s="50">
        <v>3171808</v>
      </c>
      <c r="AH2195" s="66" t="str">
        <f t="shared" si="93"/>
        <v>MGVirginópolis</v>
      </c>
      <c r="AI2195" s="50">
        <v>3171808</v>
      </c>
    </row>
    <row r="2196" spans="26:35">
      <c r="Z2196" s="50" t="s">
        <v>59</v>
      </c>
      <c r="AA2196" s="50" t="s">
        <v>5382</v>
      </c>
      <c r="AB2196" s="50">
        <v>3171907</v>
      </c>
      <c r="AH2196" s="66" t="str">
        <f t="shared" si="93"/>
        <v>MGVirgolândia</v>
      </c>
      <c r="AI2196" s="50">
        <v>3171907</v>
      </c>
    </row>
    <row r="2197" spans="26:35">
      <c r="Z2197" s="50" t="s">
        <v>59</v>
      </c>
      <c r="AA2197" s="50" t="s">
        <v>5383</v>
      </c>
      <c r="AB2197" s="50">
        <v>3172004</v>
      </c>
      <c r="AH2197" s="66" t="str">
        <f t="shared" si="93"/>
        <v>MGVisconde do Rio Branco</v>
      </c>
      <c r="AI2197" s="50">
        <v>3172004</v>
      </c>
    </row>
    <row r="2198" spans="26:35">
      <c r="Z2198" s="50" t="s">
        <v>59</v>
      </c>
      <c r="AA2198" s="50" t="s">
        <v>5384</v>
      </c>
      <c r="AB2198" s="50">
        <v>3172103</v>
      </c>
      <c r="AH2198" s="66" t="str">
        <f t="shared" si="93"/>
        <v>MGVolta Grande</v>
      </c>
      <c r="AI2198" s="50">
        <v>3172103</v>
      </c>
    </row>
    <row r="2199" spans="26:35">
      <c r="Z2199" s="50" t="s">
        <v>59</v>
      </c>
      <c r="AA2199" s="50" t="s">
        <v>4617</v>
      </c>
      <c r="AB2199" s="50">
        <v>3172202</v>
      </c>
      <c r="AH2199" s="66" t="str">
        <f t="shared" si="93"/>
        <v>MGWenceslau Braz</v>
      </c>
      <c r="AI2199" s="50">
        <v>3172202</v>
      </c>
    </row>
    <row r="2200" spans="26:35">
      <c r="Z2200" s="50" t="s">
        <v>61</v>
      </c>
      <c r="AA2200" s="50" t="s">
        <v>100</v>
      </c>
      <c r="AB2200" s="50">
        <v>5000203</v>
      </c>
      <c r="AH2200" s="66" t="str">
        <f t="shared" si="93"/>
        <v>MSÁgua Clara</v>
      </c>
      <c r="AI2200" s="50">
        <v>5000203</v>
      </c>
    </row>
    <row r="2201" spans="26:35">
      <c r="Z2201" s="50" t="s">
        <v>61</v>
      </c>
      <c r="AA2201" s="50" t="s">
        <v>125</v>
      </c>
      <c r="AB2201" s="50">
        <v>5000252</v>
      </c>
      <c r="AH2201" s="66" t="str">
        <f t="shared" si="93"/>
        <v>MSAlcinópolis</v>
      </c>
      <c r="AI2201" s="50">
        <v>5000252</v>
      </c>
    </row>
    <row r="2202" spans="26:35">
      <c r="Z2202" s="50" t="s">
        <v>61</v>
      </c>
      <c r="AA2202" s="50" t="s">
        <v>5571</v>
      </c>
      <c r="AB2202" s="50">
        <v>5000609</v>
      </c>
      <c r="AH2202" s="66" t="str">
        <f t="shared" si="93"/>
        <v>MSAmambaí</v>
      </c>
      <c r="AI2202" s="50">
        <v>5000609</v>
      </c>
    </row>
    <row r="2203" spans="26:35">
      <c r="Z2203" s="50" t="s">
        <v>61</v>
      </c>
      <c r="AA2203" s="50" t="s">
        <v>176</v>
      </c>
      <c r="AB2203" s="50">
        <v>5000708</v>
      </c>
      <c r="AH2203" s="66" t="str">
        <f t="shared" si="93"/>
        <v>MSAnastácio</v>
      </c>
      <c r="AI2203" s="50">
        <v>5000708</v>
      </c>
    </row>
    <row r="2204" spans="26:35">
      <c r="Z2204" s="50" t="s">
        <v>61</v>
      </c>
      <c r="AA2204" s="50" t="s">
        <v>202</v>
      </c>
      <c r="AB2204" s="50">
        <v>5000807</v>
      </c>
      <c r="AH2204" s="66" t="str">
        <f t="shared" si="93"/>
        <v>MSAnaurilândia</v>
      </c>
      <c r="AI2204" s="50">
        <v>5000807</v>
      </c>
    </row>
    <row r="2205" spans="26:35">
      <c r="Z2205" s="50" t="s">
        <v>61</v>
      </c>
      <c r="AA2205" s="50" t="s">
        <v>228</v>
      </c>
      <c r="AB2205" s="50">
        <v>5000856</v>
      </c>
      <c r="AH2205" s="66" t="str">
        <f t="shared" si="93"/>
        <v>MSAngélica</v>
      </c>
      <c r="AI2205" s="50">
        <v>5000856</v>
      </c>
    </row>
    <row r="2206" spans="26:35">
      <c r="Z2206" s="50" t="s">
        <v>61</v>
      </c>
      <c r="AA2206" s="50" t="s">
        <v>252</v>
      </c>
      <c r="AB2206" s="50">
        <v>5000906</v>
      </c>
      <c r="AH2206" s="66" t="str">
        <f t="shared" si="93"/>
        <v>MSAntônio João</v>
      </c>
      <c r="AI2206" s="50">
        <v>5000906</v>
      </c>
    </row>
    <row r="2207" spans="26:35">
      <c r="Z2207" s="50" t="s">
        <v>61</v>
      </c>
      <c r="AA2207" s="50" t="s">
        <v>277</v>
      </c>
      <c r="AB2207" s="50">
        <v>5001003</v>
      </c>
      <c r="AH2207" s="66" t="str">
        <f t="shared" si="93"/>
        <v>MSAparecida do Taboado</v>
      </c>
      <c r="AI2207" s="50">
        <v>5001003</v>
      </c>
    </row>
    <row r="2208" spans="26:35">
      <c r="Z2208" s="50" t="s">
        <v>61</v>
      </c>
      <c r="AA2208" s="50" t="s">
        <v>303</v>
      </c>
      <c r="AB2208" s="50">
        <v>5001102</v>
      </c>
      <c r="AH2208" s="66" t="str">
        <f t="shared" si="93"/>
        <v>MSAquidauana</v>
      </c>
      <c r="AI2208" s="50">
        <v>5001102</v>
      </c>
    </row>
    <row r="2209" spans="26:35">
      <c r="Z2209" s="50" t="s">
        <v>61</v>
      </c>
      <c r="AA2209" s="50" t="s">
        <v>329</v>
      </c>
      <c r="AB2209" s="50">
        <v>5001243</v>
      </c>
      <c r="AH2209" s="66" t="str">
        <f t="shared" si="93"/>
        <v>MSAral Moreira</v>
      </c>
      <c r="AI2209" s="50">
        <v>5001243</v>
      </c>
    </row>
    <row r="2210" spans="26:35">
      <c r="Z2210" s="50" t="s">
        <v>61</v>
      </c>
      <c r="AA2210" s="50" t="s">
        <v>354</v>
      </c>
      <c r="AB2210" s="50">
        <v>5001508</v>
      </c>
      <c r="AH2210" s="66" t="str">
        <f t="shared" si="93"/>
        <v>MSBandeirantes</v>
      </c>
      <c r="AI2210" s="50">
        <v>5001508</v>
      </c>
    </row>
    <row r="2211" spans="26:35">
      <c r="Z2211" s="50" t="s">
        <v>61</v>
      </c>
      <c r="AA2211" s="50" t="s">
        <v>378</v>
      </c>
      <c r="AB2211" s="50">
        <v>5001904</v>
      </c>
      <c r="AH2211" s="66" t="str">
        <f t="shared" si="93"/>
        <v>MSBataguassu</v>
      </c>
      <c r="AI2211" s="50">
        <v>5001904</v>
      </c>
    </row>
    <row r="2212" spans="26:35">
      <c r="Z2212" s="50" t="s">
        <v>61</v>
      </c>
      <c r="AA2212" s="50" t="s">
        <v>403</v>
      </c>
      <c r="AB2212" s="50">
        <v>5002001</v>
      </c>
      <c r="AH2212" s="66" t="str">
        <f t="shared" si="93"/>
        <v>MSBatayporã</v>
      </c>
      <c r="AI2212" s="50">
        <v>5002001</v>
      </c>
    </row>
    <row r="2213" spans="26:35">
      <c r="Z2213" s="50" t="s">
        <v>61</v>
      </c>
      <c r="AA2213" s="50" t="s">
        <v>428</v>
      </c>
      <c r="AB2213" s="50">
        <v>5002100</v>
      </c>
      <c r="AH2213" s="66" t="str">
        <f t="shared" si="93"/>
        <v>MSBela Vista</v>
      </c>
      <c r="AI2213" s="50">
        <v>5002100</v>
      </c>
    </row>
    <row r="2214" spans="26:35">
      <c r="Z2214" s="50" t="s">
        <v>61</v>
      </c>
      <c r="AA2214" s="50" t="s">
        <v>453</v>
      </c>
      <c r="AB2214" s="50">
        <v>5002159</v>
      </c>
      <c r="AH2214" s="66" t="str">
        <f t="shared" si="93"/>
        <v>MSBodoquena</v>
      </c>
      <c r="AI2214" s="50">
        <v>5002159</v>
      </c>
    </row>
    <row r="2215" spans="26:35">
      <c r="Z2215" s="50" t="s">
        <v>61</v>
      </c>
      <c r="AA2215" s="50" t="s">
        <v>479</v>
      </c>
      <c r="AB2215" s="50">
        <v>5002209</v>
      </c>
      <c r="AH2215" s="66" t="str">
        <f t="shared" si="93"/>
        <v>MSBonito</v>
      </c>
      <c r="AI2215" s="50">
        <v>5002209</v>
      </c>
    </row>
    <row r="2216" spans="26:35">
      <c r="Z2216" s="50" t="s">
        <v>61</v>
      </c>
      <c r="AA2216" s="50" t="s">
        <v>503</v>
      </c>
      <c r="AB2216" s="50">
        <v>5002308</v>
      </c>
      <c r="AH2216" s="66" t="str">
        <f t="shared" si="93"/>
        <v>MSBrasilândia</v>
      </c>
      <c r="AI2216" s="50">
        <v>5002308</v>
      </c>
    </row>
    <row r="2217" spans="26:35">
      <c r="Z2217" s="50" t="s">
        <v>61</v>
      </c>
      <c r="AA2217" s="50" t="s">
        <v>526</v>
      </c>
      <c r="AB2217" s="50">
        <v>5002407</v>
      </c>
      <c r="AH2217" s="66" t="str">
        <f t="shared" si="93"/>
        <v>MSCaarapó</v>
      </c>
      <c r="AI2217" s="50">
        <v>5002407</v>
      </c>
    </row>
    <row r="2218" spans="26:35">
      <c r="Z2218" s="50" t="s">
        <v>61</v>
      </c>
      <c r="AA2218" s="50" t="s">
        <v>550</v>
      </c>
      <c r="AB2218" s="50">
        <v>5002605</v>
      </c>
      <c r="AH2218" s="66" t="str">
        <f t="shared" si="93"/>
        <v>MSCamapuã</v>
      </c>
      <c r="AI2218" s="50">
        <v>5002605</v>
      </c>
    </row>
    <row r="2219" spans="26:35">
      <c r="Z2219" s="50" t="s">
        <v>61</v>
      </c>
      <c r="AA2219" s="50" t="s">
        <v>470</v>
      </c>
      <c r="AB2219" s="50">
        <v>5002704</v>
      </c>
      <c r="AH2219" s="66" t="str">
        <f t="shared" si="93"/>
        <v>MSCampo Grande</v>
      </c>
      <c r="AI2219" s="50">
        <v>5002704</v>
      </c>
    </row>
    <row r="2220" spans="26:35">
      <c r="Z2220" s="50" t="s">
        <v>61</v>
      </c>
      <c r="AA2220" s="50" t="s">
        <v>596</v>
      </c>
      <c r="AB2220" s="50">
        <v>5002803</v>
      </c>
      <c r="AH2220" s="66" t="str">
        <f t="shared" si="93"/>
        <v>MSCaracol</v>
      </c>
      <c r="AI2220" s="50">
        <v>5002803</v>
      </c>
    </row>
    <row r="2221" spans="26:35">
      <c r="Z2221" s="50" t="s">
        <v>61</v>
      </c>
      <c r="AA2221" s="50" t="s">
        <v>619</v>
      </c>
      <c r="AB2221" s="50">
        <v>5002902</v>
      </c>
      <c r="AH2221" s="66" t="str">
        <f t="shared" si="93"/>
        <v>MSCassilândia</v>
      </c>
      <c r="AI2221" s="50">
        <v>5002902</v>
      </c>
    </row>
    <row r="2222" spans="26:35">
      <c r="Z2222" s="50" t="s">
        <v>61</v>
      </c>
      <c r="AA2222" s="50" t="s">
        <v>640</v>
      </c>
      <c r="AB2222" s="50">
        <v>5002951</v>
      </c>
      <c r="AH2222" s="66" t="str">
        <f t="shared" si="93"/>
        <v>MSChapadão do Sul</v>
      </c>
      <c r="AI2222" s="50">
        <v>5002951</v>
      </c>
    </row>
    <row r="2223" spans="26:35">
      <c r="Z2223" s="50" t="s">
        <v>61</v>
      </c>
      <c r="AA2223" s="50" t="s">
        <v>661</v>
      </c>
      <c r="AB2223" s="50">
        <v>5003108</v>
      </c>
      <c r="AH2223" s="66" t="str">
        <f t="shared" si="93"/>
        <v>MSCorguinho</v>
      </c>
      <c r="AI2223" s="50">
        <v>5003108</v>
      </c>
    </row>
    <row r="2224" spans="26:35">
      <c r="Z2224" s="50" t="s">
        <v>61</v>
      </c>
      <c r="AA2224" s="50" t="s">
        <v>682</v>
      </c>
      <c r="AB2224" s="50">
        <v>5003157</v>
      </c>
      <c r="AH2224" s="66" t="str">
        <f t="shared" si="93"/>
        <v>MSCoronel Sapucaia</v>
      </c>
      <c r="AI2224" s="50">
        <v>5003157</v>
      </c>
    </row>
    <row r="2225" spans="26:35">
      <c r="Z2225" s="50" t="s">
        <v>61</v>
      </c>
      <c r="AA2225" s="50" t="s">
        <v>702</v>
      </c>
      <c r="AB2225" s="50">
        <v>5003207</v>
      </c>
      <c r="AH2225" s="66" t="str">
        <f t="shared" si="93"/>
        <v>MSCorumbá</v>
      </c>
      <c r="AI2225" s="50">
        <v>5003207</v>
      </c>
    </row>
    <row r="2226" spans="26:35">
      <c r="Z2226" s="50" t="s">
        <v>61</v>
      </c>
      <c r="AA2226" s="50" t="s">
        <v>724</v>
      </c>
      <c r="AB2226" s="50">
        <v>5003256</v>
      </c>
      <c r="AH2226" s="66" t="str">
        <f t="shared" si="93"/>
        <v>MSCosta Rica</v>
      </c>
      <c r="AI2226" s="50">
        <v>5003256</v>
      </c>
    </row>
    <row r="2227" spans="26:35">
      <c r="Z2227" s="50" t="s">
        <v>61</v>
      </c>
      <c r="AA2227" s="50" t="s">
        <v>746</v>
      </c>
      <c r="AB2227" s="50">
        <v>5003306</v>
      </c>
      <c r="AH2227" s="66" t="str">
        <f t="shared" si="93"/>
        <v>MSCoxim</v>
      </c>
      <c r="AI2227" s="50">
        <v>5003306</v>
      </c>
    </row>
    <row r="2228" spans="26:35">
      <c r="Z2228" s="50" t="s">
        <v>61</v>
      </c>
      <c r="AA2228" s="50" t="s">
        <v>767</v>
      </c>
      <c r="AB2228" s="50">
        <v>5003454</v>
      </c>
      <c r="AH2228" s="66" t="str">
        <f t="shared" si="93"/>
        <v>MSDeodápolis</v>
      </c>
      <c r="AI2228" s="50">
        <v>5003454</v>
      </c>
    </row>
    <row r="2229" spans="26:35">
      <c r="Z2229" s="50" t="s">
        <v>61</v>
      </c>
      <c r="AA2229" s="50" t="s">
        <v>790</v>
      </c>
      <c r="AB2229" s="50">
        <v>5003488</v>
      </c>
      <c r="AH2229" s="66" t="str">
        <f t="shared" si="93"/>
        <v>MSDois Irmãos do Buriti</v>
      </c>
      <c r="AI2229" s="50">
        <v>5003488</v>
      </c>
    </row>
    <row r="2230" spans="26:35">
      <c r="Z2230" s="50" t="s">
        <v>61</v>
      </c>
      <c r="AA2230" s="50" t="s">
        <v>811</v>
      </c>
      <c r="AB2230" s="50">
        <v>5003504</v>
      </c>
      <c r="AH2230" s="66" t="str">
        <f t="shared" si="93"/>
        <v>MSDouradina</v>
      </c>
      <c r="AI2230" s="50">
        <v>5003504</v>
      </c>
    </row>
    <row r="2231" spans="26:35">
      <c r="Z2231" s="50" t="s">
        <v>61</v>
      </c>
      <c r="AA2231" s="50" t="s">
        <v>832</v>
      </c>
      <c r="AB2231" s="50">
        <v>5003702</v>
      </c>
      <c r="AH2231" s="66" t="str">
        <f t="shared" si="93"/>
        <v>MSDourados</v>
      </c>
      <c r="AI2231" s="50">
        <v>5003702</v>
      </c>
    </row>
    <row r="2232" spans="26:35">
      <c r="Z2232" s="50" t="s">
        <v>61</v>
      </c>
      <c r="AA2232" s="50" t="s">
        <v>854</v>
      </c>
      <c r="AB2232" s="50">
        <v>5003751</v>
      </c>
      <c r="AH2232" s="66" t="str">
        <f t="shared" si="93"/>
        <v>MSEldorado</v>
      </c>
      <c r="AI2232" s="50">
        <v>5003751</v>
      </c>
    </row>
    <row r="2233" spans="26:35">
      <c r="Z2233" s="50" t="s">
        <v>61</v>
      </c>
      <c r="AA2233" s="50" t="s">
        <v>875</v>
      </c>
      <c r="AB2233" s="50">
        <v>5003801</v>
      </c>
      <c r="AH2233" s="66" t="str">
        <f t="shared" si="93"/>
        <v>MSFátima do Sul</v>
      </c>
      <c r="AI2233" s="50">
        <v>5003801</v>
      </c>
    </row>
    <row r="2234" spans="26:35">
      <c r="Z2234" s="50" t="s">
        <v>61</v>
      </c>
      <c r="AA2234" s="50" t="s">
        <v>898</v>
      </c>
      <c r="AB2234" s="50">
        <v>5003900</v>
      </c>
      <c r="AH2234" s="66" t="str">
        <f t="shared" si="93"/>
        <v>MSFigueirão</v>
      </c>
      <c r="AI2234" s="50">
        <v>5003900</v>
      </c>
    </row>
    <row r="2235" spans="26:35">
      <c r="Z2235" s="50" t="s">
        <v>61</v>
      </c>
      <c r="AA2235" s="50" t="s">
        <v>921</v>
      </c>
      <c r="AB2235" s="50">
        <v>5004007</v>
      </c>
      <c r="AH2235" s="66" t="str">
        <f t="shared" si="93"/>
        <v>MSGlória de Dourados</v>
      </c>
      <c r="AI2235" s="50">
        <v>5004007</v>
      </c>
    </row>
    <row r="2236" spans="26:35">
      <c r="Z2236" s="50" t="s">
        <v>61</v>
      </c>
      <c r="AA2236" s="50" t="s">
        <v>944</v>
      </c>
      <c r="AB2236" s="50">
        <v>5004106</v>
      </c>
      <c r="AH2236" s="66" t="str">
        <f t="shared" si="93"/>
        <v>MSGuia Lopes da Laguna</v>
      </c>
      <c r="AI2236" s="50">
        <v>5004106</v>
      </c>
    </row>
    <row r="2237" spans="26:35">
      <c r="Z2237" s="50" t="s">
        <v>61</v>
      </c>
      <c r="AA2237" s="50" t="s">
        <v>966</v>
      </c>
      <c r="AB2237" s="50">
        <v>5004304</v>
      </c>
      <c r="AH2237" s="66" t="str">
        <f t="shared" si="93"/>
        <v>MSIguatemi</v>
      </c>
      <c r="AI2237" s="50">
        <v>5004304</v>
      </c>
    </row>
    <row r="2238" spans="26:35">
      <c r="Z2238" s="50" t="s">
        <v>61</v>
      </c>
      <c r="AA2238" s="50" t="s">
        <v>988</v>
      </c>
      <c r="AB2238" s="50">
        <v>5004403</v>
      </c>
      <c r="AH2238" s="66" t="str">
        <f t="shared" si="93"/>
        <v>MSInocência</v>
      </c>
      <c r="AI2238" s="50">
        <v>5004403</v>
      </c>
    </row>
    <row r="2239" spans="26:35">
      <c r="Z2239" s="50" t="s">
        <v>61</v>
      </c>
      <c r="AA2239" s="50" t="s">
        <v>1011</v>
      </c>
      <c r="AB2239" s="50">
        <v>5004502</v>
      </c>
      <c r="AH2239" s="66" t="str">
        <f t="shared" si="93"/>
        <v>MSItaporã</v>
      </c>
      <c r="AI2239" s="50">
        <v>5004502</v>
      </c>
    </row>
    <row r="2240" spans="26:35">
      <c r="Z2240" s="50" t="s">
        <v>61</v>
      </c>
      <c r="AA2240" s="50" t="s">
        <v>1033</v>
      </c>
      <c r="AB2240" s="50">
        <v>5004601</v>
      </c>
      <c r="AH2240" s="66" t="str">
        <f t="shared" si="93"/>
        <v>MSItaquiraí</v>
      </c>
      <c r="AI2240" s="50">
        <v>5004601</v>
      </c>
    </row>
    <row r="2241" spans="26:35">
      <c r="Z2241" s="50" t="s">
        <v>61</v>
      </c>
      <c r="AA2241" s="50" t="s">
        <v>1055</v>
      </c>
      <c r="AB2241" s="50">
        <v>5004700</v>
      </c>
      <c r="AH2241" s="66" t="str">
        <f t="shared" si="93"/>
        <v>MSIvinhema</v>
      </c>
      <c r="AI2241" s="50">
        <v>5004700</v>
      </c>
    </row>
    <row r="2242" spans="26:35">
      <c r="Z2242" s="50" t="s">
        <v>61</v>
      </c>
      <c r="AA2242" s="50" t="s">
        <v>1077</v>
      </c>
      <c r="AB2242" s="50">
        <v>5004809</v>
      </c>
      <c r="AH2242" s="66" t="str">
        <f t="shared" si="93"/>
        <v>MSJaporã</v>
      </c>
      <c r="AI2242" s="50">
        <v>5004809</v>
      </c>
    </row>
    <row r="2243" spans="26:35">
      <c r="Z2243" s="50" t="s">
        <v>61</v>
      </c>
      <c r="AA2243" s="50" t="s">
        <v>1099</v>
      </c>
      <c r="AB2243" s="50">
        <v>5004908</v>
      </c>
      <c r="AH2243" s="66" t="str">
        <f t="shared" ref="AH2243:AH2306" si="94">CONCATENATE(Z2243,AA2243)</f>
        <v>MSJaraguari</v>
      </c>
      <c r="AI2243" s="50">
        <v>5004908</v>
      </c>
    </row>
    <row r="2244" spans="26:35">
      <c r="Z2244" s="50" t="s">
        <v>61</v>
      </c>
      <c r="AA2244" s="50" t="s">
        <v>1122</v>
      </c>
      <c r="AB2244" s="50">
        <v>5005004</v>
      </c>
      <c r="AH2244" s="66" t="str">
        <f t="shared" si="94"/>
        <v>MSJardim</v>
      </c>
      <c r="AI2244" s="50">
        <v>5005004</v>
      </c>
    </row>
    <row r="2245" spans="26:35">
      <c r="Z2245" s="50" t="s">
        <v>61</v>
      </c>
      <c r="AA2245" s="50" t="s">
        <v>1145</v>
      </c>
      <c r="AB2245" s="50">
        <v>5005103</v>
      </c>
      <c r="AH2245" s="66" t="str">
        <f t="shared" si="94"/>
        <v>MSJateí</v>
      </c>
      <c r="AI2245" s="50">
        <v>5005103</v>
      </c>
    </row>
    <row r="2246" spans="26:35">
      <c r="Z2246" s="50" t="s">
        <v>61</v>
      </c>
      <c r="AA2246" s="50" t="s">
        <v>1168</v>
      </c>
      <c r="AB2246" s="50">
        <v>5005152</v>
      </c>
      <c r="AH2246" s="66" t="str">
        <f t="shared" si="94"/>
        <v>MSJuti</v>
      </c>
      <c r="AI2246" s="50">
        <v>5005152</v>
      </c>
    </row>
    <row r="2247" spans="26:35">
      <c r="Z2247" s="50" t="s">
        <v>61</v>
      </c>
      <c r="AA2247" s="50" t="s">
        <v>1191</v>
      </c>
      <c r="AB2247" s="50">
        <v>5005202</v>
      </c>
      <c r="AH2247" s="66" t="str">
        <f t="shared" si="94"/>
        <v>MSLadário</v>
      </c>
      <c r="AI2247" s="50">
        <v>5005202</v>
      </c>
    </row>
    <row r="2248" spans="26:35">
      <c r="Z2248" s="50" t="s">
        <v>61</v>
      </c>
      <c r="AA2248" s="50" t="s">
        <v>1213</v>
      </c>
      <c r="AB2248" s="50">
        <v>5005251</v>
      </c>
      <c r="AH2248" s="66" t="str">
        <f t="shared" si="94"/>
        <v>MSLaguna Carapã</v>
      </c>
      <c r="AI2248" s="50">
        <v>5005251</v>
      </c>
    </row>
    <row r="2249" spans="26:35">
      <c r="Z2249" s="50" t="s">
        <v>61</v>
      </c>
      <c r="AA2249" s="50" t="s">
        <v>1234</v>
      </c>
      <c r="AB2249" s="50">
        <v>5005400</v>
      </c>
      <c r="AH2249" s="66" t="str">
        <f t="shared" si="94"/>
        <v>MSMaracaju</v>
      </c>
      <c r="AI2249" s="50">
        <v>5005400</v>
      </c>
    </row>
    <row r="2250" spans="26:35">
      <c r="Z2250" s="50" t="s">
        <v>61</v>
      </c>
      <c r="AA2250" s="50" t="s">
        <v>1257</v>
      </c>
      <c r="AB2250" s="50">
        <v>5005608</v>
      </c>
      <c r="AH2250" s="66" t="str">
        <f t="shared" si="94"/>
        <v>MSMiranda</v>
      </c>
      <c r="AI2250" s="50">
        <v>5005608</v>
      </c>
    </row>
    <row r="2251" spans="26:35">
      <c r="Z2251" s="50" t="s">
        <v>61</v>
      </c>
      <c r="AA2251" s="50" t="s">
        <v>1280</v>
      </c>
      <c r="AB2251" s="50">
        <v>5005681</v>
      </c>
      <c r="AH2251" s="66" t="str">
        <f t="shared" si="94"/>
        <v>MSMundo Novo</v>
      </c>
      <c r="AI2251" s="50">
        <v>5005681</v>
      </c>
    </row>
    <row r="2252" spans="26:35">
      <c r="Z2252" s="50" t="s">
        <v>61</v>
      </c>
      <c r="AA2252" s="50" t="s">
        <v>1301</v>
      </c>
      <c r="AB2252" s="50">
        <v>5005707</v>
      </c>
      <c r="AH2252" s="66" t="str">
        <f t="shared" si="94"/>
        <v>MSNaviraí</v>
      </c>
      <c r="AI2252" s="50">
        <v>5005707</v>
      </c>
    </row>
    <row r="2253" spans="26:35">
      <c r="Z2253" s="50" t="s">
        <v>61</v>
      </c>
      <c r="AA2253" s="50" t="s">
        <v>1323</v>
      </c>
      <c r="AB2253" s="50">
        <v>5005806</v>
      </c>
      <c r="AH2253" s="66" t="str">
        <f t="shared" si="94"/>
        <v>MSNioaque</v>
      </c>
      <c r="AI2253" s="50">
        <v>5005806</v>
      </c>
    </row>
    <row r="2254" spans="26:35">
      <c r="Z2254" s="50" t="s">
        <v>61</v>
      </c>
      <c r="AA2254" s="50" t="s">
        <v>1345</v>
      </c>
      <c r="AB2254" s="50">
        <v>5006002</v>
      </c>
      <c r="AH2254" s="66" t="str">
        <f t="shared" si="94"/>
        <v>MSNova Alvorada do Sul</v>
      </c>
      <c r="AI2254" s="50">
        <v>5006002</v>
      </c>
    </row>
    <row r="2255" spans="26:35">
      <c r="Z2255" s="50" t="s">
        <v>61</v>
      </c>
      <c r="AA2255" s="50" t="s">
        <v>1366</v>
      </c>
      <c r="AB2255" s="50">
        <v>5006200</v>
      </c>
      <c r="AH2255" s="66" t="str">
        <f t="shared" si="94"/>
        <v>MSNova Andradina</v>
      </c>
      <c r="AI2255" s="50">
        <v>5006200</v>
      </c>
    </row>
    <row r="2256" spans="26:35">
      <c r="Z2256" s="50" t="s">
        <v>61</v>
      </c>
      <c r="AA2256" s="50" t="s">
        <v>1388</v>
      </c>
      <c r="AB2256" s="50">
        <v>5006259</v>
      </c>
      <c r="AH2256" s="66" t="str">
        <f t="shared" si="94"/>
        <v>MSNovo Horizonte do Sul</v>
      </c>
      <c r="AI2256" s="50">
        <v>5006259</v>
      </c>
    </row>
    <row r="2257" spans="26:35">
      <c r="Z2257" s="50" t="s">
        <v>61</v>
      </c>
      <c r="AA2257" s="50" t="s">
        <v>1410</v>
      </c>
      <c r="AB2257" s="50">
        <v>5006275</v>
      </c>
      <c r="AH2257" s="66" t="str">
        <f t="shared" si="94"/>
        <v>MSParaíso das Águas</v>
      </c>
      <c r="AI2257" s="50">
        <v>5006275</v>
      </c>
    </row>
    <row r="2258" spans="26:35">
      <c r="Z2258" s="50" t="s">
        <v>61</v>
      </c>
      <c r="AA2258" s="50" t="s">
        <v>1432</v>
      </c>
      <c r="AB2258" s="50">
        <v>5006309</v>
      </c>
      <c r="AH2258" s="66" t="str">
        <f t="shared" si="94"/>
        <v>MSParanaíba</v>
      </c>
      <c r="AI2258" s="50">
        <v>5006309</v>
      </c>
    </row>
    <row r="2259" spans="26:35">
      <c r="Z2259" s="50" t="s">
        <v>61</v>
      </c>
      <c r="AA2259" s="50" t="s">
        <v>1453</v>
      </c>
      <c r="AB2259" s="50">
        <v>5006358</v>
      </c>
      <c r="AH2259" s="66" t="str">
        <f t="shared" si="94"/>
        <v>MSParanhos</v>
      </c>
      <c r="AI2259" s="50">
        <v>5006358</v>
      </c>
    </row>
    <row r="2260" spans="26:35">
      <c r="Z2260" s="50" t="s">
        <v>61</v>
      </c>
      <c r="AA2260" s="50" t="s">
        <v>1473</v>
      </c>
      <c r="AB2260" s="50">
        <v>5006408</v>
      </c>
      <c r="AH2260" s="66" t="str">
        <f t="shared" si="94"/>
        <v>MSPedro Gomes</v>
      </c>
      <c r="AI2260" s="50">
        <v>5006408</v>
      </c>
    </row>
    <row r="2261" spans="26:35">
      <c r="Z2261" s="50" t="s">
        <v>61</v>
      </c>
      <c r="AA2261" s="50" t="s">
        <v>1495</v>
      </c>
      <c r="AB2261" s="50">
        <v>5006606</v>
      </c>
      <c r="AH2261" s="66" t="str">
        <f t="shared" si="94"/>
        <v>MSPonta Porã</v>
      </c>
      <c r="AI2261" s="50">
        <v>5006606</v>
      </c>
    </row>
    <row r="2262" spans="26:35">
      <c r="Z2262" s="50" t="s">
        <v>61</v>
      </c>
      <c r="AA2262" s="50" t="s">
        <v>1515</v>
      </c>
      <c r="AB2262" s="50">
        <v>5006903</v>
      </c>
      <c r="AH2262" s="66" t="str">
        <f t="shared" si="94"/>
        <v>MSPorto Murtinho</v>
      </c>
      <c r="AI2262" s="50">
        <v>5006903</v>
      </c>
    </row>
    <row r="2263" spans="26:35">
      <c r="Z2263" s="50" t="s">
        <v>61</v>
      </c>
      <c r="AA2263" s="50" t="s">
        <v>1536</v>
      </c>
      <c r="AB2263" s="50">
        <v>5007109</v>
      </c>
      <c r="AH2263" s="66" t="str">
        <f t="shared" si="94"/>
        <v>MSRibas do Rio Pardo</v>
      </c>
      <c r="AI2263" s="50">
        <v>5007109</v>
      </c>
    </row>
    <row r="2264" spans="26:35">
      <c r="Z2264" s="50" t="s">
        <v>61</v>
      </c>
      <c r="AA2264" s="50" t="s">
        <v>1557</v>
      </c>
      <c r="AB2264" s="50">
        <v>5007208</v>
      </c>
      <c r="AH2264" s="66" t="str">
        <f t="shared" si="94"/>
        <v>MSRio Brilhante</v>
      </c>
      <c r="AI2264" s="50">
        <v>5007208</v>
      </c>
    </row>
    <row r="2265" spans="26:35">
      <c r="Z2265" s="50" t="s">
        <v>61</v>
      </c>
      <c r="AA2265" s="50" t="s">
        <v>1576</v>
      </c>
      <c r="AB2265" s="50">
        <v>5007307</v>
      </c>
      <c r="AH2265" s="66" t="str">
        <f t="shared" si="94"/>
        <v>MSRio Negro</v>
      </c>
      <c r="AI2265" s="50">
        <v>5007307</v>
      </c>
    </row>
    <row r="2266" spans="26:35">
      <c r="Z2266" s="50" t="s">
        <v>61</v>
      </c>
      <c r="AA2266" s="50" t="s">
        <v>1596</v>
      </c>
      <c r="AB2266" s="50">
        <v>5007406</v>
      </c>
      <c r="AH2266" s="66" t="str">
        <f t="shared" si="94"/>
        <v>MSRio Verde de Mato Grosso</v>
      </c>
      <c r="AI2266" s="50">
        <v>5007406</v>
      </c>
    </row>
    <row r="2267" spans="26:35">
      <c r="Z2267" s="50" t="s">
        <v>61</v>
      </c>
      <c r="AA2267" s="50" t="s">
        <v>1616</v>
      </c>
      <c r="AB2267" s="50">
        <v>5007505</v>
      </c>
      <c r="AH2267" s="66" t="str">
        <f t="shared" si="94"/>
        <v>MSRochedo</v>
      </c>
      <c r="AI2267" s="50">
        <v>5007505</v>
      </c>
    </row>
    <row r="2268" spans="26:35">
      <c r="Z2268" s="50" t="s">
        <v>61</v>
      </c>
      <c r="AA2268" s="50" t="s">
        <v>1637</v>
      </c>
      <c r="AB2268" s="50">
        <v>5007554</v>
      </c>
      <c r="AH2268" s="66" t="str">
        <f t="shared" si="94"/>
        <v>MSSanta Rita do Pardo</v>
      </c>
      <c r="AI2268" s="50">
        <v>5007554</v>
      </c>
    </row>
    <row r="2269" spans="26:35">
      <c r="Z2269" s="50" t="s">
        <v>61</v>
      </c>
      <c r="AA2269" s="50" t="s">
        <v>1658</v>
      </c>
      <c r="AB2269" s="50">
        <v>5007695</v>
      </c>
      <c r="AH2269" s="66" t="str">
        <f t="shared" si="94"/>
        <v>MSSão Gabriel do Oeste</v>
      </c>
      <c r="AI2269" s="50">
        <v>5007695</v>
      </c>
    </row>
    <row r="2270" spans="26:35">
      <c r="Z2270" s="50" t="s">
        <v>61</v>
      </c>
      <c r="AA2270" s="50" t="s">
        <v>1678</v>
      </c>
      <c r="AB2270" s="50">
        <v>5007802</v>
      </c>
      <c r="AH2270" s="66" t="str">
        <f t="shared" si="94"/>
        <v>MSSelvíria</v>
      </c>
      <c r="AI2270" s="50">
        <v>5007802</v>
      </c>
    </row>
    <row r="2271" spans="26:35">
      <c r="Z2271" s="50" t="s">
        <v>61</v>
      </c>
      <c r="AA2271" s="50" t="s">
        <v>1699</v>
      </c>
      <c r="AB2271" s="50">
        <v>5007703</v>
      </c>
      <c r="AH2271" s="66" t="str">
        <f t="shared" si="94"/>
        <v>MSSete Quedas</v>
      </c>
      <c r="AI2271" s="50">
        <v>5007703</v>
      </c>
    </row>
    <row r="2272" spans="26:35">
      <c r="Z2272" s="50" t="s">
        <v>61</v>
      </c>
      <c r="AA2272" s="50" t="s">
        <v>1719</v>
      </c>
      <c r="AB2272" s="50">
        <v>5007901</v>
      </c>
      <c r="AH2272" s="66" t="str">
        <f t="shared" si="94"/>
        <v>MSSidrolândia</v>
      </c>
      <c r="AI2272" s="50">
        <v>5007901</v>
      </c>
    </row>
    <row r="2273" spans="26:35">
      <c r="Z2273" s="50" t="s">
        <v>61</v>
      </c>
      <c r="AA2273" s="50" t="s">
        <v>1740</v>
      </c>
      <c r="AB2273" s="50">
        <v>5007935</v>
      </c>
      <c r="AH2273" s="66" t="str">
        <f t="shared" si="94"/>
        <v>MSSonora</v>
      </c>
      <c r="AI2273" s="50">
        <v>5007935</v>
      </c>
    </row>
    <row r="2274" spans="26:35">
      <c r="Z2274" s="50" t="s">
        <v>61</v>
      </c>
      <c r="AA2274" s="50" t="s">
        <v>1760</v>
      </c>
      <c r="AB2274" s="50">
        <v>5007950</v>
      </c>
      <c r="AH2274" s="66" t="str">
        <f t="shared" si="94"/>
        <v>MSTacuru</v>
      </c>
      <c r="AI2274" s="50">
        <v>5007950</v>
      </c>
    </row>
    <row r="2275" spans="26:35">
      <c r="Z2275" s="50" t="s">
        <v>61</v>
      </c>
      <c r="AA2275" s="50" t="s">
        <v>1781</v>
      </c>
      <c r="AB2275" s="50">
        <v>5007976</v>
      </c>
      <c r="AH2275" s="66" t="str">
        <f t="shared" si="94"/>
        <v>MSTaquarussu</v>
      </c>
      <c r="AI2275" s="50">
        <v>5007976</v>
      </c>
    </row>
    <row r="2276" spans="26:35">
      <c r="Z2276" s="50" t="s">
        <v>61</v>
      </c>
      <c r="AA2276" s="50" t="s">
        <v>1800</v>
      </c>
      <c r="AB2276" s="50">
        <v>5008008</v>
      </c>
      <c r="AH2276" s="66" t="str">
        <f t="shared" si="94"/>
        <v>MSTerenos</v>
      </c>
      <c r="AI2276" s="50">
        <v>5008008</v>
      </c>
    </row>
    <row r="2277" spans="26:35">
      <c r="Z2277" s="50" t="s">
        <v>61</v>
      </c>
      <c r="AA2277" s="50" t="s">
        <v>1818</v>
      </c>
      <c r="AB2277" s="50">
        <v>5008305</v>
      </c>
      <c r="AH2277" s="66" t="str">
        <f t="shared" si="94"/>
        <v>MSTrês Lagoas</v>
      </c>
      <c r="AI2277" s="50">
        <v>5008305</v>
      </c>
    </row>
    <row r="2278" spans="26:35">
      <c r="Z2278" s="50" t="s">
        <v>61</v>
      </c>
      <c r="AA2278" s="50" t="s">
        <v>1837</v>
      </c>
      <c r="AB2278" s="50">
        <v>5008404</v>
      </c>
      <c r="AH2278" s="66" t="str">
        <f t="shared" si="94"/>
        <v>MSVicentina</v>
      </c>
      <c r="AI2278" s="50">
        <v>5008404</v>
      </c>
    </row>
    <row r="2279" spans="26:35">
      <c r="Z2279" s="50" t="s">
        <v>63</v>
      </c>
      <c r="AA2279" s="50" t="s">
        <v>99</v>
      </c>
      <c r="AB2279" s="50">
        <v>5100102</v>
      </c>
      <c r="AH2279" s="66" t="str">
        <f t="shared" si="94"/>
        <v>MTAcorizal</v>
      </c>
      <c r="AI2279" s="50">
        <v>5100102</v>
      </c>
    </row>
    <row r="2280" spans="26:35">
      <c r="Z2280" s="50" t="s">
        <v>63</v>
      </c>
      <c r="AA2280" s="50" t="s">
        <v>124</v>
      </c>
      <c r="AB2280" s="50">
        <v>5100201</v>
      </c>
      <c r="AH2280" s="66" t="str">
        <f t="shared" si="94"/>
        <v>MTÁgua Boa</v>
      </c>
      <c r="AI2280" s="50">
        <v>5100201</v>
      </c>
    </row>
    <row r="2281" spans="26:35">
      <c r="Z2281" s="50" t="s">
        <v>63</v>
      </c>
      <c r="AA2281" s="50" t="s">
        <v>150</v>
      </c>
      <c r="AB2281" s="50">
        <v>5100250</v>
      </c>
      <c r="AH2281" s="66" t="str">
        <f t="shared" si="94"/>
        <v>MTAlta Floresta</v>
      </c>
      <c r="AI2281" s="50">
        <v>5100250</v>
      </c>
    </row>
    <row r="2282" spans="26:35">
      <c r="Z2282" s="50" t="s">
        <v>63</v>
      </c>
      <c r="AA2282" s="50" t="s">
        <v>175</v>
      </c>
      <c r="AB2282" s="50">
        <v>5100300</v>
      </c>
      <c r="AH2282" s="66" t="str">
        <f t="shared" si="94"/>
        <v>MTAlto Araguaia</v>
      </c>
      <c r="AI2282" s="50">
        <v>5100300</v>
      </c>
    </row>
    <row r="2283" spans="26:35">
      <c r="Z2283" s="50" t="s">
        <v>63</v>
      </c>
      <c r="AA2283" s="50" t="s">
        <v>201</v>
      </c>
      <c r="AB2283" s="50">
        <v>5100359</v>
      </c>
      <c r="AH2283" s="66" t="str">
        <f t="shared" si="94"/>
        <v>MTAlto Boa Vista</v>
      </c>
      <c r="AI2283" s="50">
        <v>5100359</v>
      </c>
    </row>
    <row r="2284" spans="26:35">
      <c r="Z2284" s="50" t="s">
        <v>63</v>
      </c>
      <c r="AA2284" s="50" t="s">
        <v>227</v>
      </c>
      <c r="AB2284" s="50">
        <v>5100409</v>
      </c>
      <c r="AH2284" s="66" t="str">
        <f t="shared" si="94"/>
        <v>MTAlto Garças</v>
      </c>
      <c r="AI2284" s="50">
        <v>5100409</v>
      </c>
    </row>
    <row r="2285" spans="26:35">
      <c r="Z2285" s="50" t="s">
        <v>63</v>
      </c>
      <c r="AA2285" s="50" t="s">
        <v>251</v>
      </c>
      <c r="AB2285" s="50">
        <v>5100508</v>
      </c>
      <c r="AH2285" s="66" t="str">
        <f t="shared" si="94"/>
        <v>MTAlto Paraguai</v>
      </c>
      <c r="AI2285" s="50">
        <v>5100508</v>
      </c>
    </row>
    <row r="2286" spans="26:35">
      <c r="Z2286" s="50" t="s">
        <v>63</v>
      </c>
      <c r="AA2286" s="50" t="s">
        <v>276</v>
      </c>
      <c r="AB2286" s="50">
        <v>5100607</v>
      </c>
      <c r="AH2286" s="66" t="str">
        <f t="shared" si="94"/>
        <v>MTAlto Taquari</v>
      </c>
      <c r="AI2286" s="50">
        <v>5100607</v>
      </c>
    </row>
    <row r="2287" spans="26:35">
      <c r="Z2287" s="50" t="s">
        <v>63</v>
      </c>
      <c r="AA2287" s="50" t="s">
        <v>302</v>
      </c>
      <c r="AB2287" s="50">
        <v>5100805</v>
      </c>
      <c r="AH2287" s="66" t="str">
        <f t="shared" si="94"/>
        <v>MTApiacás</v>
      </c>
      <c r="AI2287" s="50">
        <v>5100805</v>
      </c>
    </row>
    <row r="2288" spans="26:35">
      <c r="Z2288" s="50" t="s">
        <v>63</v>
      </c>
      <c r="AA2288" s="50" t="s">
        <v>328</v>
      </c>
      <c r="AB2288" s="50">
        <v>5101001</v>
      </c>
      <c r="AH2288" s="66" t="str">
        <f t="shared" si="94"/>
        <v>MTAraguaiana</v>
      </c>
      <c r="AI2288" s="50">
        <v>5101001</v>
      </c>
    </row>
    <row r="2289" spans="26:35">
      <c r="Z2289" s="50" t="s">
        <v>63</v>
      </c>
      <c r="AA2289" s="50" t="s">
        <v>353</v>
      </c>
      <c r="AB2289" s="50">
        <v>5101209</v>
      </c>
      <c r="AH2289" s="66" t="str">
        <f t="shared" si="94"/>
        <v>MTAraguainha</v>
      </c>
      <c r="AI2289" s="50">
        <v>5101209</v>
      </c>
    </row>
    <row r="2290" spans="26:35">
      <c r="Z2290" s="50" t="s">
        <v>63</v>
      </c>
      <c r="AA2290" s="50" t="s">
        <v>377</v>
      </c>
      <c r="AB2290" s="50">
        <v>5101258</v>
      </c>
      <c r="AH2290" s="66" t="str">
        <f t="shared" si="94"/>
        <v>MTAraputanga</v>
      </c>
      <c r="AI2290" s="50">
        <v>5101258</v>
      </c>
    </row>
    <row r="2291" spans="26:35">
      <c r="Z2291" s="50" t="s">
        <v>63</v>
      </c>
      <c r="AA2291" s="50" t="s">
        <v>402</v>
      </c>
      <c r="AB2291" s="50">
        <v>5101308</v>
      </c>
      <c r="AH2291" s="66" t="str">
        <f t="shared" si="94"/>
        <v>MTArenápolis</v>
      </c>
      <c r="AI2291" s="50">
        <v>5101308</v>
      </c>
    </row>
    <row r="2292" spans="26:35">
      <c r="Z2292" s="50" t="s">
        <v>63</v>
      </c>
      <c r="AA2292" s="50" t="s">
        <v>427</v>
      </c>
      <c r="AB2292" s="50">
        <v>5101407</v>
      </c>
      <c r="AH2292" s="66" t="str">
        <f t="shared" si="94"/>
        <v>MTAripuanã</v>
      </c>
      <c r="AI2292" s="50">
        <v>5101407</v>
      </c>
    </row>
    <row r="2293" spans="26:35">
      <c r="Z2293" s="50" t="s">
        <v>63</v>
      </c>
      <c r="AA2293" s="50" t="s">
        <v>452</v>
      </c>
      <c r="AB2293" s="50">
        <v>5101605</v>
      </c>
      <c r="AH2293" s="66" t="str">
        <f t="shared" si="94"/>
        <v>MTBarão de Melgaço</v>
      </c>
      <c r="AI2293" s="50">
        <v>5101605</v>
      </c>
    </row>
    <row r="2294" spans="26:35">
      <c r="Z2294" s="50" t="s">
        <v>63</v>
      </c>
      <c r="AA2294" s="50" t="s">
        <v>478</v>
      </c>
      <c r="AB2294" s="50">
        <v>5101704</v>
      </c>
      <c r="AH2294" s="66" t="str">
        <f t="shared" si="94"/>
        <v>MTBarra do Bugres</v>
      </c>
      <c r="AI2294" s="50">
        <v>5101704</v>
      </c>
    </row>
    <row r="2295" spans="26:35">
      <c r="Z2295" s="50" t="s">
        <v>63</v>
      </c>
      <c r="AA2295" s="50" t="s">
        <v>502</v>
      </c>
      <c r="AB2295" s="50">
        <v>5101803</v>
      </c>
      <c r="AH2295" s="66" t="str">
        <f t="shared" si="94"/>
        <v>MTBarra do Garças</v>
      </c>
      <c r="AI2295" s="50">
        <v>5101803</v>
      </c>
    </row>
    <row r="2296" spans="26:35">
      <c r="Z2296" s="50" t="s">
        <v>63</v>
      </c>
      <c r="AA2296" s="50" t="s">
        <v>525</v>
      </c>
      <c r="AB2296" s="50">
        <v>5101852</v>
      </c>
      <c r="AH2296" s="66" t="str">
        <f t="shared" si="94"/>
        <v>MTBom Jesus do Araguaia</v>
      </c>
      <c r="AI2296" s="50">
        <v>5101852</v>
      </c>
    </row>
    <row r="2297" spans="26:35">
      <c r="Z2297" s="50" t="s">
        <v>63</v>
      </c>
      <c r="AA2297" s="50" t="s">
        <v>549</v>
      </c>
      <c r="AB2297" s="50">
        <v>5101902</v>
      </c>
      <c r="AH2297" s="66" t="str">
        <f t="shared" si="94"/>
        <v>MTBrasnorte</v>
      </c>
      <c r="AI2297" s="50">
        <v>5101902</v>
      </c>
    </row>
    <row r="2298" spans="26:35">
      <c r="Z2298" s="50" t="s">
        <v>63</v>
      </c>
      <c r="AA2298" s="50" t="s">
        <v>572</v>
      </c>
      <c r="AB2298" s="50">
        <v>5102504</v>
      </c>
      <c r="AH2298" s="66" t="str">
        <f t="shared" si="94"/>
        <v>MTCáceres</v>
      </c>
      <c r="AI2298" s="50">
        <v>5102504</v>
      </c>
    </row>
    <row r="2299" spans="26:35">
      <c r="Z2299" s="50" t="s">
        <v>63</v>
      </c>
      <c r="AA2299" s="50" t="s">
        <v>595</v>
      </c>
      <c r="AB2299" s="50">
        <v>5102603</v>
      </c>
      <c r="AH2299" s="66" t="str">
        <f t="shared" si="94"/>
        <v>MTCampinápolis</v>
      </c>
      <c r="AI2299" s="50">
        <v>5102603</v>
      </c>
    </row>
    <row r="2300" spans="26:35">
      <c r="Z2300" s="50" t="s">
        <v>63</v>
      </c>
      <c r="AA2300" s="50" t="s">
        <v>618</v>
      </c>
      <c r="AB2300" s="50">
        <v>5102637</v>
      </c>
      <c r="AH2300" s="66" t="str">
        <f t="shared" si="94"/>
        <v>MTCampo Novo do Parecis</v>
      </c>
      <c r="AI2300" s="50">
        <v>5102637</v>
      </c>
    </row>
    <row r="2301" spans="26:35">
      <c r="Z2301" s="50" t="s">
        <v>63</v>
      </c>
      <c r="AA2301" s="50" t="s">
        <v>639</v>
      </c>
      <c r="AB2301" s="50">
        <v>5102678</v>
      </c>
      <c r="AH2301" s="66" t="str">
        <f t="shared" si="94"/>
        <v>MTCampo Verde</v>
      </c>
      <c r="AI2301" s="50">
        <v>5102678</v>
      </c>
    </row>
    <row r="2302" spans="26:35">
      <c r="Z2302" s="50" t="s">
        <v>63</v>
      </c>
      <c r="AA2302" s="50" t="s">
        <v>660</v>
      </c>
      <c r="AB2302" s="50">
        <v>5102686</v>
      </c>
      <c r="AH2302" s="66" t="str">
        <f t="shared" si="94"/>
        <v>MTCampos de Júlio</v>
      </c>
      <c r="AI2302" s="50">
        <v>5102686</v>
      </c>
    </row>
    <row r="2303" spans="26:35">
      <c r="Z2303" s="50" t="s">
        <v>63</v>
      </c>
      <c r="AA2303" s="50" t="s">
        <v>681</v>
      </c>
      <c r="AB2303" s="50">
        <v>5102694</v>
      </c>
      <c r="AH2303" s="66" t="str">
        <f t="shared" si="94"/>
        <v>MTCanabrava do Norte</v>
      </c>
      <c r="AI2303" s="50">
        <v>5102694</v>
      </c>
    </row>
    <row r="2304" spans="26:35">
      <c r="Z2304" s="50" t="s">
        <v>63</v>
      </c>
      <c r="AA2304" s="50" t="s">
        <v>701</v>
      </c>
      <c r="AB2304" s="50">
        <v>5102702</v>
      </c>
      <c r="AH2304" s="66" t="str">
        <f t="shared" si="94"/>
        <v>MTCanarana</v>
      </c>
      <c r="AI2304" s="50">
        <v>5102702</v>
      </c>
    </row>
    <row r="2305" spans="26:35">
      <c r="Z2305" s="50" t="s">
        <v>63</v>
      </c>
      <c r="AA2305" s="50" t="s">
        <v>723</v>
      </c>
      <c r="AB2305" s="50">
        <v>5102793</v>
      </c>
      <c r="AH2305" s="66" t="str">
        <f t="shared" si="94"/>
        <v>MTCarlinda</v>
      </c>
      <c r="AI2305" s="50">
        <v>5102793</v>
      </c>
    </row>
    <row r="2306" spans="26:35">
      <c r="Z2306" s="50" t="s">
        <v>63</v>
      </c>
      <c r="AA2306" s="50" t="s">
        <v>745</v>
      </c>
      <c r="AB2306" s="50">
        <v>5102850</v>
      </c>
      <c r="AH2306" s="66" t="str">
        <f t="shared" si="94"/>
        <v>MTCastanheira</v>
      </c>
      <c r="AI2306" s="50">
        <v>5102850</v>
      </c>
    </row>
    <row r="2307" spans="26:35">
      <c r="Z2307" s="50" t="s">
        <v>63</v>
      </c>
      <c r="AA2307" s="50" t="s">
        <v>766</v>
      </c>
      <c r="AB2307" s="50">
        <v>5103007</v>
      </c>
      <c r="AH2307" s="66" t="str">
        <f t="shared" ref="AH2307:AH2370" si="95">CONCATENATE(Z2307,AA2307)</f>
        <v>MTChapada dos Guimarães</v>
      </c>
      <c r="AI2307" s="50">
        <v>5103007</v>
      </c>
    </row>
    <row r="2308" spans="26:35">
      <c r="Z2308" s="50" t="s">
        <v>63</v>
      </c>
      <c r="AA2308" s="50" t="s">
        <v>789</v>
      </c>
      <c r="AB2308" s="50">
        <v>5103056</v>
      </c>
      <c r="AH2308" s="66" t="str">
        <f t="shared" si="95"/>
        <v>MTCláudia</v>
      </c>
      <c r="AI2308" s="50">
        <v>5103056</v>
      </c>
    </row>
    <row r="2309" spans="26:35">
      <c r="Z2309" s="50" t="s">
        <v>63</v>
      </c>
      <c r="AA2309" s="50" t="s">
        <v>810</v>
      </c>
      <c r="AB2309" s="50">
        <v>5103106</v>
      </c>
      <c r="AH2309" s="66" t="str">
        <f t="shared" si="95"/>
        <v>MTCocalinho</v>
      </c>
      <c r="AI2309" s="50">
        <v>5103106</v>
      </c>
    </row>
    <row r="2310" spans="26:35">
      <c r="Z2310" s="50" t="s">
        <v>63</v>
      </c>
      <c r="AA2310" s="50" t="s">
        <v>831</v>
      </c>
      <c r="AB2310" s="50">
        <v>5103205</v>
      </c>
      <c r="AH2310" s="66" t="str">
        <f t="shared" si="95"/>
        <v>MTColíder</v>
      </c>
      <c r="AI2310" s="50">
        <v>5103205</v>
      </c>
    </row>
    <row r="2311" spans="26:35">
      <c r="Z2311" s="50" t="s">
        <v>63</v>
      </c>
      <c r="AA2311" s="50" t="s">
        <v>853</v>
      </c>
      <c r="AB2311" s="50">
        <v>5103254</v>
      </c>
      <c r="AH2311" s="66" t="str">
        <f t="shared" si="95"/>
        <v>MTColniza</v>
      </c>
      <c r="AI2311" s="50">
        <v>5103254</v>
      </c>
    </row>
    <row r="2312" spans="26:35">
      <c r="Z2312" s="50" t="s">
        <v>63</v>
      </c>
      <c r="AA2312" s="50" t="s">
        <v>874</v>
      </c>
      <c r="AB2312" s="50">
        <v>5103304</v>
      </c>
      <c r="AH2312" s="66" t="str">
        <f t="shared" si="95"/>
        <v>MTComodoro</v>
      </c>
      <c r="AI2312" s="50">
        <v>5103304</v>
      </c>
    </row>
    <row r="2313" spans="26:35">
      <c r="Z2313" s="50" t="s">
        <v>63</v>
      </c>
      <c r="AA2313" s="50" t="s">
        <v>897</v>
      </c>
      <c r="AB2313" s="50">
        <v>5103353</v>
      </c>
      <c r="AH2313" s="66" t="str">
        <f t="shared" si="95"/>
        <v>MTConfresa</v>
      </c>
      <c r="AI2313" s="50">
        <v>5103353</v>
      </c>
    </row>
    <row r="2314" spans="26:35">
      <c r="Z2314" s="50" t="s">
        <v>63</v>
      </c>
      <c r="AA2314" s="50" t="s">
        <v>920</v>
      </c>
      <c r="AB2314" s="50">
        <v>5103361</v>
      </c>
      <c r="AH2314" s="66" t="str">
        <f t="shared" si="95"/>
        <v>MTConquista D'Oeste</v>
      </c>
      <c r="AI2314" s="50">
        <v>5103361</v>
      </c>
    </row>
    <row r="2315" spans="26:35">
      <c r="Z2315" s="50" t="s">
        <v>63</v>
      </c>
      <c r="AA2315" s="50" t="s">
        <v>943</v>
      </c>
      <c r="AB2315" s="50">
        <v>5103379</v>
      </c>
      <c r="AH2315" s="66" t="str">
        <f t="shared" si="95"/>
        <v>MTCotriguaçu</v>
      </c>
      <c r="AI2315" s="50">
        <v>5103379</v>
      </c>
    </row>
    <row r="2316" spans="26:35">
      <c r="Z2316" s="50" t="s">
        <v>63</v>
      </c>
      <c r="AA2316" s="50" t="s">
        <v>965</v>
      </c>
      <c r="AB2316" s="50">
        <v>5103403</v>
      </c>
      <c r="AH2316" s="66" t="str">
        <f t="shared" si="95"/>
        <v>MTCuiabá</v>
      </c>
      <c r="AI2316" s="50">
        <v>5103403</v>
      </c>
    </row>
    <row r="2317" spans="26:35">
      <c r="Z2317" s="50" t="s">
        <v>63</v>
      </c>
      <c r="AA2317" s="50" t="s">
        <v>987</v>
      </c>
      <c r="AB2317" s="50">
        <v>5103437</v>
      </c>
      <c r="AH2317" s="66" t="str">
        <f t="shared" si="95"/>
        <v>MTCurvelândia</v>
      </c>
      <c r="AI2317" s="50">
        <v>5103437</v>
      </c>
    </row>
    <row r="2318" spans="26:35">
      <c r="Z2318" s="50" t="s">
        <v>63</v>
      </c>
      <c r="AA2318" s="50" t="s">
        <v>1010</v>
      </c>
      <c r="AB2318" s="50">
        <v>5103452</v>
      </c>
      <c r="AH2318" s="66" t="str">
        <f t="shared" si="95"/>
        <v>MTDenise</v>
      </c>
      <c r="AI2318" s="50">
        <v>5103452</v>
      </c>
    </row>
    <row r="2319" spans="26:35">
      <c r="Z2319" s="50" t="s">
        <v>63</v>
      </c>
      <c r="AA2319" s="50" t="s">
        <v>1032</v>
      </c>
      <c r="AB2319" s="50">
        <v>5103502</v>
      </c>
      <c r="AH2319" s="66" t="str">
        <f t="shared" si="95"/>
        <v>MTDiamantino</v>
      </c>
      <c r="AI2319" s="50">
        <v>5103502</v>
      </c>
    </row>
    <row r="2320" spans="26:35">
      <c r="Z2320" s="50" t="s">
        <v>63</v>
      </c>
      <c r="AA2320" s="50" t="s">
        <v>1054</v>
      </c>
      <c r="AB2320" s="50">
        <v>5103601</v>
      </c>
      <c r="AH2320" s="66" t="str">
        <f t="shared" si="95"/>
        <v>MTDom Aquino</v>
      </c>
      <c r="AI2320" s="50">
        <v>5103601</v>
      </c>
    </row>
    <row r="2321" spans="26:35">
      <c r="Z2321" s="50" t="s">
        <v>63</v>
      </c>
      <c r="AA2321" s="50" t="s">
        <v>1076</v>
      </c>
      <c r="AB2321" s="50">
        <v>5103700</v>
      </c>
      <c r="AH2321" s="66" t="str">
        <f t="shared" si="95"/>
        <v>MTFeliz Natal</v>
      </c>
      <c r="AI2321" s="50">
        <v>5103700</v>
      </c>
    </row>
    <row r="2322" spans="26:35">
      <c r="Z2322" s="50" t="s">
        <v>63</v>
      </c>
      <c r="AA2322" s="50" t="s">
        <v>1098</v>
      </c>
      <c r="AB2322" s="50">
        <v>5103809</v>
      </c>
      <c r="AH2322" s="66" t="str">
        <f t="shared" si="95"/>
        <v>MTFigueirópolis D'Oeste</v>
      </c>
      <c r="AI2322" s="50">
        <v>5103809</v>
      </c>
    </row>
    <row r="2323" spans="26:35">
      <c r="Z2323" s="50" t="s">
        <v>63</v>
      </c>
      <c r="AA2323" s="50" t="s">
        <v>1121</v>
      </c>
      <c r="AB2323" s="50">
        <v>5103858</v>
      </c>
      <c r="AH2323" s="66" t="str">
        <f t="shared" si="95"/>
        <v>MTGaúcha do Norte</v>
      </c>
      <c r="AI2323" s="50">
        <v>5103858</v>
      </c>
    </row>
    <row r="2324" spans="26:35">
      <c r="Z2324" s="50" t="s">
        <v>63</v>
      </c>
      <c r="AA2324" s="50" t="s">
        <v>1144</v>
      </c>
      <c r="AB2324" s="50">
        <v>5103908</v>
      </c>
      <c r="AH2324" s="66" t="str">
        <f t="shared" si="95"/>
        <v>MTGeneral Carneiro</v>
      </c>
      <c r="AI2324" s="50">
        <v>5103908</v>
      </c>
    </row>
    <row r="2325" spans="26:35">
      <c r="Z2325" s="50" t="s">
        <v>63</v>
      </c>
      <c r="AA2325" s="50" t="s">
        <v>1167</v>
      </c>
      <c r="AB2325" s="50">
        <v>5103957</v>
      </c>
      <c r="AH2325" s="66" t="str">
        <f t="shared" si="95"/>
        <v>MTGlória D'Oeste</v>
      </c>
      <c r="AI2325" s="50">
        <v>5103957</v>
      </c>
    </row>
    <row r="2326" spans="26:35">
      <c r="Z2326" s="50" t="s">
        <v>63</v>
      </c>
      <c r="AA2326" s="50" t="s">
        <v>1190</v>
      </c>
      <c r="AB2326" s="50">
        <v>5104104</v>
      </c>
      <c r="AH2326" s="66" t="str">
        <f t="shared" si="95"/>
        <v>MTGuarantã do Norte</v>
      </c>
      <c r="AI2326" s="50">
        <v>5104104</v>
      </c>
    </row>
    <row r="2327" spans="26:35">
      <c r="Z2327" s="50" t="s">
        <v>63</v>
      </c>
      <c r="AA2327" s="50" t="s">
        <v>1212</v>
      </c>
      <c r="AB2327" s="50">
        <v>5104203</v>
      </c>
      <c r="AH2327" s="66" t="str">
        <f t="shared" si="95"/>
        <v>MTGuiratinga</v>
      </c>
      <c r="AI2327" s="50">
        <v>5104203</v>
      </c>
    </row>
    <row r="2328" spans="26:35">
      <c r="Z2328" s="50" t="s">
        <v>63</v>
      </c>
      <c r="AA2328" s="50" t="s">
        <v>1233</v>
      </c>
      <c r="AB2328" s="50">
        <v>5104500</v>
      </c>
      <c r="AH2328" s="66" t="str">
        <f t="shared" si="95"/>
        <v>MTIndiavaí</v>
      </c>
      <c r="AI2328" s="50">
        <v>5104500</v>
      </c>
    </row>
    <row r="2329" spans="26:35">
      <c r="Z2329" s="50" t="s">
        <v>63</v>
      </c>
      <c r="AA2329" s="50" t="s">
        <v>1256</v>
      </c>
      <c r="AB2329" s="50">
        <v>5104526</v>
      </c>
      <c r="AH2329" s="66" t="str">
        <f t="shared" si="95"/>
        <v>MTIpiranga do Norte</v>
      </c>
      <c r="AI2329" s="50">
        <v>5104526</v>
      </c>
    </row>
    <row r="2330" spans="26:35">
      <c r="Z2330" s="50" t="s">
        <v>63</v>
      </c>
      <c r="AA2330" s="50" t="s">
        <v>1279</v>
      </c>
      <c r="AB2330" s="50">
        <v>5104542</v>
      </c>
      <c r="AH2330" s="66" t="str">
        <f t="shared" si="95"/>
        <v>MTItanhangá</v>
      </c>
      <c r="AI2330" s="50">
        <v>5104542</v>
      </c>
    </row>
    <row r="2331" spans="26:35">
      <c r="Z2331" s="50" t="s">
        <v>63</v>
      </c>
      <c r="AA2331" s="50" t="s">
        <v>1300</v>
      </c>
      <c r="AB2331" s="50">
        <v>5104559</v>
      </c>
      <c r="AH2331" s="66" t="str">
        <f t="shared" si="95"/>
        <v>MTItaúba</v>
      </c>
      <c r="AI2331" s="50">
        <v>5104559</v>
      </c>
    </row>
    <row r="2332" spans="26:35">
      <c r="Z2332" s="50" t="s">
        <v>63</v>
      </c>
      <c r="AA2332" s="50" t="s">
        <v>1322</v>
      </c>
      <c r="AB2332" s="50">
        <v>5104609</v>
      </c>
      <c r="AH2332" s="66" t="str">
        <f t="shared" si="95"/>
        <v>MTItiquira</v>
      </c>
      <c r="AI2332" s="50">
        <v>5104609</v>
      </c>
    </row>
    <row r="2333" spans="26:35">
      <c r="Z2333" s="50" t="s">
        <v>63</v>
      </c>
      <c r="AA2333" s="50" t="s">
        <v>1344</v>
      </c>
      <c r="AB2333" s="50">
        <v>5104807</v>
      </c>
      <c r="AH2333" s="66" t="str">
        <f t="shared" si="95"/>
        <v>MTJaciara</v>
      </c>
      <c r="AI2333" s="50">
        <v>5104807</v>
      </c>
    </row>
    <row r="2334" spans="26:35">
      <c r="Z2334" s="50" t="s">
        <v>63</v>
      </c>
      <c r="AA2334" s="50" t="s">
        <v>1365</v>
      </c>
      <c r="AB2334" s="50">
        <v>5104906</v>
      </c>
      <c r="AH2334" s="66" t="str">
        <f t="shared" si="95"/>
        <v>MTJangada</v>
      </c>
      <c r="AI2334" s="50">
        <v>5104906</v>
      </c>
    </row>
    <row r="2335" spans="26:35">
      <c r="Z2335" s="50" t="s">
        <v>63</v>
      </c>
      <c r="AA2335" s="50" t="s">
        <v>1387</v>
      </c>
      <c r="AB2335" s="50">
        <v>5105002</v>
      </c>
      <c r="AH2335" s="66" t="str">
        <f t="shared" si="95"/>
        <v>MTJauru</v>
      </c>
      <c r="AI2335" s="50">
        <v>5105002</v>
      </c>
    </row>
    <row r="2336" spans="26:35">
      <c r="Z2336" s="50" t="s">
        <v>63</v>
      </c>
      <c r="AA2336" s="50" t="s">
        <v>1409</v>
      </c>
      <c r="AB2336" s="50">
        <v>5105101</v>
      </c>
      <c r="AH2336" s="66" t="str">
        <f t="shared" si="95"/>
        <v>MTJuara</v>
      </c>
      <c r="AI2336" s="50">
        <v>5105101</v>
      </c>
    </row>
    <row r="2337" spans="26:35">
      <c r="Z2337" s="50" t="s">
        <v>63</v>
      </c>
      <c r="AA2337" s="50" t="s">
        <v>1431</v>
      </c>
      <c r="AB2337" s="50">
        <v>5105150</v>
      </c>
      <c r="AH2337" s="66" t="str">
        <f t="shared" si="95"/>
        <v>MTJuína</v>
      </c>
      <c r="AI2337" s="50">
        <v>5105150</v>
      </c>
    </row>
    <row r="2338" spans="26:35">
      <c r="Z2338" s="50" t="s">
        <v>63</v>
      </c>
      <c r="AA2338" s="50" t="s">
        <v>1452</v>
      </c>
      <c r="AB2338" s="50">
        <v>5105176</v>
      </c>
      <c r="AH2338" s="66" t="str">
        <f t="shared" si="95"/>
        <v>MTJuruena</v>
      </c>
      <c r="AI2338" s="50">
        <v>5105176</v>
      </c>
    </row>
    <row r="2339" spans="26:35">
      <c r="Z2339" s="50" t="s">
        <v>63</v>
      </c>
      <c r="AA2339" s="50" t="s">
        <v>1472</v>
      </c>
      <c r="AB2339" s="50">
        <v>5105200</v>
      </c>
      <c r="AH2339" s="66" t="str">
        <f t="shared" si="95"/>
        <v>MTJuscimeira</v>
      </c>
      <c r="AI2339" s="50">
        <v>5105200</v>
      </c>
    </row>
    <row r="2340" spans="26:35">
      <c r="Z2340" s="50" t="s">
        <v>63</v>
      </c>
      <c r="AA2340" s="50" t="s">
        <v>1494</v>
      </c>
      <c r="AB2340" s="50">
        <v>5105234</v>
      </c>
      <c r="AH2340" s="66" t="str">
        <f t="shared" si="95"/>
        <v>MTLambari D'Oeste</v>
      </c>
      <c r="AI2340" s="50">
        <v>5105234</v>
      </c>
    </row>
    <row r="2341" spans="26:35">
      <c r="Z2341" s="50" t="s">
        <v>63</v>
      </c>
      <c r="AA2341" s="50" t="s">
        <v>1514</v>
      </c>
      <c r="AB2341" s="50">
        <v>5105259</v>
      </c>
      <c r="AH2341" s="66" t="str">
        <f t="shared" si="95"/>
        <v>MTLucas do Rio Verde</v>
      </c>
      <c r="AI2341" s="50">
        <v>5105259</v>
      </c>
    </row>
    <row r="2342" spans="26:35">
      <c r="Z2342" s="50" t="s">
        <v>63</v>
      </c>
      <c r="AA2342" s="50" t="s">
        <v>5572</v>
      </c>
      <c r="AB2342" s="50">
        <v>5105309</v>
      </c>
      <c r="AH2342" s="66" t="str">
        <f t="shared" si="95"/>
        <v>MTLuciára</v>
      </c>
      <c r="AI2342" s="50">
        <v>5105309</v>
      </c>
    </row>
    <row r="2343" spans="26:35">
      <c r="Z2343" s="50" t="s">
        <v>63</v>
      </c>
      <c r="AA2343" s="50" t="s">
        <v>1556</v>
      </c>
      <c r="AB2343" s="50">
        <v>5105580</v>
      </c>
      <c r="AH2343" s="66" t="str">
        <f t="shared" si="95"/>
        <v>MTMarcelândia</v>
      </c>
      <c r="AI2343" s="50">
        <v>5105580</v>
      </c>
    </row>
    <row r="2344" spans="26:35">
      <c r="Z2344" s="50" t="s">
        <v>63</v>
      </c>
      <c r="AA2344" s="50" t="s">
        <v>1575</v>
      </c>
      <c r="AB2344" s="50">
        <v>5105606</v>
      </c>
      <c r="AH2344" s="66" t="str">
        <f t="shared" si="95"/>
        <v>MTMatupá</v>
      </c>
      <c r="AI2344" s="50">
        <v>5105606</v>
      </c>
    </row>
    <row r="2345" spans="26:35">
      <c r="Z2345" s="50" t="s">
        <v>63</v>
      </c>
      <c r="AA2345" s="50" t="s">
        <v>1595</v>
      </c>
      <c r="AB2345" s="50">
        <v>5105622</v>
      </c>
      <c r="AH2345" s="66" t="str">
        <f t="shared" si="95"/>
        <v>MTMirassol d'Oeste</v>
      </c>
      <c r="AI2345" s="50">
        <v>5105622</v>
      </c>
    </row>
    <row r="2346" spans="26:35">
      <c r="Z2346" s="50" t="s">
        <v>63</v>
      </c>
      <c r="AA2346" s="50" t="s">
        <v>1615</v>
      </c>
      <c r="AB2346" s="50">
        <v>5105903</v>
      </c>
      <c r="AH2346" s="66" t="str">
        <f t="shared" si="95"/>
        <v>MTNobres</v>
      </c>
      <c r="AI2346" s="50">
        <v>5105903</v>
      </c>
    </row>
    <row r="2347" spans="26:35">
      <c r="Z2347" s="50" t="s">
        <v>63</v>
      </c>
      <c r="AA2347" s="50" t="s">
        <v>1636</v>
      </c>
      <c r="AB2347" s="50">
        <v>5106000</v>
      </c>
      <c r="AH2347" s="66" t="str">
        <f t="shared" si="95"/>
        <v>MTNortelândia</v>
      </c>
      <c r="AI2347" s="50">
        <v>5106000</v>
      </c>
    </row>
    <row r="2348" spans="26:35">
      <c r="Z2348" s="50" t="s">
        <v>63</v>
      </c>
      <c r="AA2348" s="50" t="s">
        <v>1657</v>
      </c>
      <c r="AB2348" s="50">
        <v>5106109</v>
      </c>
      <c r="AH2348" s="66" t="str">
        <f t="shared" si="95"/>
        <v>MTNossa Senhora do Livramento</v>
      </c>
      <c r="AI2348" s="50">
        <v>5106109</v>
      </c>
    </row>
    <row r="2349" spans="26:35">
      <c r="Z2349" s="50" t="s">
        <v>63</v>
      </c>
      <c r="AA2349" s="50" t="s">
        <v>1677</v>
      </c>
      <c r="AB2349" s="50">
        <v>5106158</v>
      </c>
      <c r="AH2349" s="66" t="str">
        <f t="shared" si="95"/>
        <v>MTNova Bandeirantes</v>
      </c>
      <c r="AI2349" s="50">
        <v>5106158</v>
      </c>
    </row>
    <row r="2350" spans="26:35">
      <c r="Z2350" s="50" t="s">
        <v>63</v>
      </c>
      <c r="AA2350" s="50" t="s">
        <v>1698</v>
      </c>
      <c r="AB2350" s="50">
        <v>5106208</v>
      </c>
      <c r="AH2350" s="66" t="str">
        <f t="shared" si="95"/>
        <v>MTNova Brasilândia</v>
      </c>
      <c r="AI2350" s="50">
        <v>5106208</v>
      </c>
    </row>
    <row r="2351" spans="26:35">
      <c r="Z2351" s="50" t="s">
        <v>63</v>
      </c>
      <c r="AA2351" s="50" t="s">
        <v>1718</v>
      </c>
      <c r="AB2351" s="50">
        <v>5106216</v>
      </c>
      <c r="AH2351" s="66" t="str">
        <f t="shared" si="95"/>
        <v>MTNova Canaã do Norte</v>
      </c>
      <c r="AI2351" s="50">
        <v>5106216</v>
      </c>
    </row>
    <row r="2352" spans="26:35">
      <c r="Z2352" s="50" t="s">
        <v>63</v>
      </c>
      <c r="AA2352" s="50" t="s">
        <v>1739</v>
      </c>
      <c r="AB2352" s="50">
        <v>5108808</v>
      </c>
      <c r="AH2352" s="66" t="str">
        <f t="shared" si="95"/>
        <v>MTNova Guarita</v>
      </c>
      <c r="AI2352" s="50">
        <v>5108808</v>
      </c>
    </row>
    <row r="2353" spans="26:35">
      <c r="Z2353" s="50" t="s">
        <v>63</v>
      </c>
      <c r="AA2353" s="50" t="s">
        <v>1759</v>
      </c>
      <c r="AB2353" s="50">
        <v>5106182</v>
      </c>
      <c r="AH2353" s="66" t="str">
        <f t="shared" si="95"/>
        <v>MTNova Lacerda</v>
      </c>
      <c r="AI2353" s="50">
        <v>5106182</v>
      </c>
    </row>
    <row r="2354" spans="26:35">
      <c r="Z2354" s="50" t="s">
        <v>63</v>
      </c>
      <c r="AA2354" s="50" t="s">
        <v>1780</v>
      </c>
      <c r="AB2354" s="50">
        <v>5108857</v>
      </c>
      <c r="AH2354" s="66" t="str">
        <f t="shared" si="95"/>
        <v>MTNova Marilândia</v>
      </c>
      <c r="AI2354" s="50">
        <v>5108857</v>
      </c>
    </row>
    <row r="2355" spans="26:35">
      <c r="Z2355" s="50" t="s">
        <v>63</v>
      </c>
      <c r="AA2355" s="50" t="s">
        <v>1799</v>
      </c>
      <c r="AB2355" s="50">
        <v>5108907</v>
      </c>
      <c r="AH2355" s="66" t="str">
        <f t="shared" si="95"/>
        <v>MTNova Maringá</v>
      </c>
      <c r="AI2355" s="50">
        <v>5108907</v>
      </c>
    </row>
    <row r="2356" spans="26:35">
      <c r="Z2356" s="50" t="s">
        <v>63</v>
      </c>
      <c r="AA2356" s="50" t="s">
        <v>1817</v>
      </c>
      <c r="AB2356" s="50">
        <v>5108956</v>
      </c>
      <c r="AH2356" s="66" t="str">
        <f t="shared" si="95"/>
        <v>MTNova Monte Verde</v>
      </c>
      <c r="AI2356" s="50">
        <v>5108956</v>
      </c>
    </row>
    <row r="2357" spans="26:35">
      <c r="Z2357" s="50" t="s">
        <v>63</v>
      </c>
      <c r="AA2357" s="50" t="s">
        <v>1836</v>
      </c>
      <c r="AB2357" s="50">
        <v>5106224</v>
      </c>
      <c r="AH2357" s="66" t="str">
        <f t="shared" si="95"/>
        <v>MTNova Mutum</v>
      </c>
      <c r="AI2357" s="50">
        <v>5106224</v>
      </c>
    </row>
    <row r="2358" spans="26:35">
      <c r="Z2358" s="50" t="s">
        <v>63</v>
      </c>
      <c r="AA2358" s="50" t="s">
        <v>1854</v>
      </c>
      <c r="AB2358" s="50">
        <v>5106174</v>
      </c>
      <c r="AH2358" s="66" t="str">
        <f t="shared" si="95"/>
        <v>MTNova Nazaré</v>
      </c>
      <c r="AI2358" s="50">
        <v>5106174</v>
      </c>
    </row>
    <row r="2359" spans="26:35">
      <c r="Z2359" s="50" t="s">
        <v>63</v>
      </c>
      <c r="AA2359" s="50" t="s">
        <v>1872</v>
      </c>
      <c r="AB2359" s="50">
        <v>5106232</v>
      </c>
      <c r="AH2359" s="66" t="str">
        <f t="shared" si="95"/>
        <v>MTNova Olímpia</v>
      </c>
      <c r="AI2359" s="50">
        <v>5106232</v>
      </c>
    </row>
    <row r="2360" spans="26:35">
      <c r="Z2360" s="50" t="s">
        <v>63</v>
      </c>
      <c r="AA2360" s="50" t="s">
        <v>1888</v>
      </c>
      <c r="AB2360" s="50">
        <v>5106190</v>
      </c>
      <c r="AH2360" s="66" t="str">
        <f t="shared" si="95"/>
        <v>MTNova Santa Helena</v>
      </c>
      <c r="AI2360" s="50">
        <v>5106190</v>
      </c>
    </row>
    <row r="2361" spans="26:35">
      <c r="Z2361" s="50" t="s">
        <v>63</v>
      </c>
      <c r="AA2361" s="50" t="s">
        <v>1905</v>
      </c>
      <c r="AB2361" s="50">
        <v>5106240</v>
      </c>
      <c r="AH2361" s="66" t="str">
        <f t="shared" si="95"/>
        <v>MTNova Ubiratã</v>
      </c>
      <c r="AI2361" s="50">
        <v>5106240</v>
      </c>
    </row>
    <row r="2362" spans="26:35">
      <c r="Z2362" s="50" t="s">
        <v>63</v>
      </c>
      <c r="AA2362" s="50" t="s">
        <v>1923</v>
      </c>
      <c r="AB2362" s="50">
        <v>5106257</v>
      </c>
      <c r="AH2362" s="66" t="str">
        <f t="shared" si="95"/>
        <v>MTNova Xavantina</v>
      </c>
      <c r="AI2362" s="50">
        <v>5106257</v>
      </c>
    </row>
    <row r="2363" spans="26:35">
      <c r="Z2363" s="50" t="s">
        <v>63</v>
      </c>
      <c r="AA2363" s="50" t="s">
        <v>1940</v>
      </c>
      <c r="AB2363" s="50">
        <v>5106273</v>
      </c>
      <c r="AH2363" s="66" t="str">
        <f t="shared" si="95"/>
        <v>MTNovo Horizonte do Norte</v>
      </c>
      <c r="AI2363" s="50">
        <v>5106273</v>
      </c>
    </row>
    <row r="2364" spans="26:35">
      <c r="Z2364" s="50" t="s">
        <v>63</v>
      </c>
      <c r="AA2364" s="50" t="s">
        <v>1956</v>
      </c>
      <c r="AB2364" s="50">
        <v>5106265</v>
      </c>
      <c r="AH2364" s="66" t="str">
        <f t="shared" si="95"/>
        <v>MTNovo Mundo</v>
      </c>
      <c r="AI2364" s="50">
        <v>5106265</v>
      </c>
    </row>
    <row r="2365" spans="26:35">
      <c r="Z2365" s="50" t="s">
        <v>63</v>
      </c>
      <c r="AA2365" s="50" t="s">
        <v>1973</v>
      </c>
      <c r="AB2365" s="50">
        <v>5106315</v>
      </c>
      <c r="AH2365" s="66" t="str">
        <f t="shared" si="95"/>
        <v>MTNovo Santo Antônio</v>
      </c>
      <c r="AI2365" s="50">
        <v>5106315</v>
      </c>
    </row>
    <row r="2366" spans="26:35">
      <c r="Z2366" s="50" t="s">
        <v>63</v>
      </c>
      <c r="AA2366" s="50" t="s">
        <v>1991</v>
      </c>
      <c r="AB2366" s="50">
        <v>5106281</v>
      </c>
      <c r="AH2366" s="66" t="str">
        <f t="shared" si="95"/>
        <v>MTNovo São Joaquim</v>
      </c>
      <c r="AI2366" s="50">
        <v>5106281</v>
      </c>
    </row>
    <row r="2367" spans="26:35">
      <c r="Z2367" s="50" t="s">
        <v>63</v>
      </c>
      <c r="AA2367" s="50" t="s">
        <v>2008</v>
      </c>
      <c r="AB2367" s="50">
        <v>5106299</v>
      </c>
      <c r="AH2367" s="66" t="str">
        <f t="shared" si="95"/>
        <v>MTParanaíta</v>
      </c>
      <c r="AI2367" s="50">
        <v>5106299</v>
      </c>
    </row>
    <row r="2368" spans="26:35">
      <c r="Z2368" s="50" t="s">
        <v>63</v>
      </c>
      <c r="AA2368" s="50" t="s">
        <v>2026</v>
      </c>
      <c r="AB2368" s="50">
        <v>5106307</v>
      </c>
      <c r="AH2368" s="66" t="str">
        <f t="shared" si="95"/>
        <v>MTParanatinga</v>
      </c>
      <c r="AI2368" s="50">
        <v>5106307</v>
      </c>
    </row>
    <row r="2369" spans="26:35">
      <c r="Z2369" s="50" t="s">
        <v>63</v>
      </c>
      <c r="AA2369" s="50" t="s">
        <v>2044</v>
      </c>
      <c r="AB2369" s="50">
        <v>5106372</v>
      </c>
      <c r="AH2369" s="66" t="str">
        <f t="shared" si="95"/>
        <v>MTPedra Preta</v>
      </c>
      <c r="AI2369" s="50">
        <v>5106372</v>
      </c>
    </row>
    <row r="2370" spans="26:35">
      <c r="Z2370" s="50" t="s">
        <v>63</v>
      </c>
      <c r="AA2370" s="50" t="s">
        <v>2062</v>
      </c>
      <c r="AB2370" s="50">
        <v>5106422</v>
      </c>
      <c r="AH2370" s="66" t="str">
        <f t="shared" si="95"/>
        <v>MTPeixoto de Azevedo</v>
      </c>
      <c r="AI2370" s="50">
        <v>5106422</v>
      </c>
    </row>
    <row r="2371" spans="26:35">
      <c r="Z2371" s="50" t="s">
        <v>63</v>
      </c>
      <c r="AA2371" s="50" t="s">
        <v>2079</v>
      </c>
      <c r="AB2371" s="50">
        <v>5106455</v>
      </c>
      <c r="AH2371" s="66" t="str">
        <f t="shared" ref="AH2371:AH2434" si="96">CONCATENATE(Z2371,AA2371)</f>
        <v>MTPlanalto da Serra</v>
      </c>
      <c r="AI2371" s="50">
        <v>5106455</v>
      </c>
    </row>
    <row r="2372" spans="26:35">
      <c r="Z2372" s="50" t="s">
        <v>63</v>
      </c>
      <c r="AA2372" s="50" t="s">
        <v>2094</v>
      </c>
      <c r="AB2372" s="50">
        <v>5106505</v>
      </c>
      <c r="AH2372" s="66" t="str">
        <f t="shared" si="96"/>
        <v>MTPoconé</v>
      </c>
      <c r="AI2372" s="50">
        <v>5106505</v>
      </c>
    </row>
    <row r="2373" spans="26:35">
      <c r="Z2373" s="50" t="s">
        <v>63</v>
      </c>
      <c r="AA2373" s="50" t="s">
        <v>2111</v>
      </c>
      <c r="AB2373" s="50">
        <v>5106653</v>
      </c>
      <c r="AH2373" s="66" t="str">
        <f t="shared" si="96"/>
        <v>MTPontal do Araguaia</v>
      </c>
      <c r="AI2373" s="50">
        <v>5106653</v>
      </c>
    </row>
    <row r="2374" spans="26:35">
      <c r="Z2374" s="50" t="s">
        <v>63</v>
      </c>
      <c r="AA2374" s="50" t="s">
        <v>2126</v>
      </c>
      <c r="AB2374" s="50">
        <v>5106703</v>
      </c>
      <c r="AH2374" s="66" t="str">
        <f t="shared" si="96"/>
        <v>MTPonte Branca</v>
      </c>
      <c r="AI2374" s="50">
        <v>5106703</v>
      </c>
    </row>
    <row r="2375" spans="26:35">
      <c r="Z2375" s="50" t="s">
        <v>63</v>
      </c>
      <c r="AA2375" s="50" t="s">
        <v>2143</v>
      </c>
      <c r="AB2375" s="50">
        <v>5106752</v>
      </c>
      <c r="AH2375" s="66" t="str">
        <f t="shared" si="96"/>
        <v>MTPontes e Lacerda</v>
      </c>
      <c r="AI2375" s="50">
        <v>5106752</v>
      </c>
    </row>
    <row r="2376" spans="26:35">
      <c r="Z2376" s="50" t="s">
        <v>63</v>
      </c>
      <c r="AA2376" s="50" t="s">
        <v>2159</v>
      </c>
      <c r="AB2376" s="50">
        <v>5106778</v>
      </c>
      <c r="AH2376" s="66" t="str">
        <f t="shared" si="96"/>
        <v>MTPorto Alegre do Norte</v>
      </c>
      <c r="AI2376" s="50">
        <v>5106778</v>
      </c>
    </row>
    <row r="2377" spans="26:35">
      <c r="Z2377" s="50" t="s">
        <v>63</v>
      </c>
      <c r="AA2377" s="50" t="s">
        <v>2176</v>
      </c>
      <c r="AB2377" s="50">
        <v>5106802</v>
      </c>
      <c r="AH2377" s="66" t="str">
        <f t="shared" si="96"/>
        <v>MTPorto dos Gaúchos</v>
      </c>
      <c r="AI2377" s="50">
        <v>5106802</v>
      </c>
    </row>
    <row r="2378" spans="26:35">
      <c r="Z2378" s="50" t="s">
        <v>63</v>
      </c>
      <c r="AA2378" s="50" t="s">
        <v>2193</v>
      </c>
      <c r="AB2378" s="50">
        <v>5106828</v>
      </c>
      <c r="AH2378" s="66" t="str">
        <f t="shared" si="96"/>
        <v>MTPorto Esperidião</v>
      </c>
      <c r="AI2378" s="50">
        <v>5106828</v>
      </c>
    </row>
    <row r="2379" spans="26:35">
      <c r="Z2379" s="50" t="s">
        <v>63</v>
      </c>
      <c r="AA2379" s="50" t="s">
        <v>2209</v>
      </c>
      <c r="AB2379" s="50">
        <v>5106851</v>
      </c>
      <c r="AH2379" s="66" t="str">
        <f t="shared" si="96"/>
        <v>MTPorto Estrela</v>
      </c>
      <c r="AI2379" s="50">
        <v>5106851</v>
      </c>
    </row>
    <row r="2380" spans="26:35">
      <c r="Z2380" s="50" t="s">
        <v>63</v>
      </c>
      <c r="AA2380" s="50" t="s">
        <v>2224</v>
      </c>
      <c r="AB2380" s="50">
        <v>5107008</v>
      </c>
      <c r="AH2380" s="66" t="str">
        <f t="shared" si="96"/>
        <v>MTPoxoréo</v>
      </c>
      <c r="AI2380" s="50">
        <v>5107008</v>
      </c>
    </row>
    <row r="2381" spans="26:35">
      <c r="Z2381" s="50" t="s">
        <v>63</v>
      </c>
      <c r="AA2381" s="50" t="s">
        <v>2240</v>
      </c>
      <c r="AB2381" s="50">
        <v>5107040</v>
      </c>
      <c r="AH2381" s="66" t="str">
        <f t="shared" si="96"/>
        <v>MTPrimavera do Leste</v>
      </c>
      <c r="AI2381" s="50">
        <v>5107040</v>
      </c>
    </row>
    <row r="2382" spans="26:35">
      <c r="Z2382" s="50" t="s">
        <v>63</v>
      </c>
      <c r="AA2382" s="50" t="s">
        <v>2254</v>
      </c>
      <c r="AB2382" s="50">
        <v>5107065</v>
      </c>
      <c r="AH2382" s="66" t="str">
        <f t="shared" si="96"/>
        <v>MTQuerência</v>
      </c>
      <c r="AI2382" s="50">
        <v>5107065</v>
      </c>
    </row>
    <row r="2383" spans="26:35">
      <c r="Z2383" s="50" t="s">
        <v>63</v>
      </c>
      <c r="AA2383" s="50" t="s">
        <v>2269</v>
      </c>
      <c r="AB2383" s="50">
        <v>5107156</v>
      </c>
      <c r="AH2383" s="66" t="str">
        <f t="shared" si="96"/>
        <v>MTReserva do Cabaçal</v>
      </c>
      <c r="AI2383" s="50">
        <v>5107156</v>
      </c>
    </row>
    <row r="2384" spans="26:35">
      <c r="Z2384" s="50" t="s">
        <v>63</v>
      </c>
      <c r="AA2384" s="50" t="s">
        <v>2285</v>
      </c>
      <c r="AB2384" s="50">
        <v>5107180</v>
      </c>
      <c r="AH2384" s="66" t="str">
        <f t="shared" si="96"/>
        <v>MTRibeirão Cascalheira</v>
      </c>
      <c r="AI2384" s="50">
        <v>5107180</v>
      </c>
    </row>
    <row r="2385" spans="26:35">
      <c r="Z2385" s="50" t="s">
        <v>63</v>
      </c>
      <c r="AA2385" s="50" t="s">
        <v>2301</v>
      </c>
      <c r="AB2385" s="50">
        <v>5107198</v>
      </c>
      <c r="AH2385" s="66" t="str">
        <f t="shared" si="96"/>
        <v>MTRibeirãozinho</v>
      </c>
      <c r="AI2385" s="50">
        <v>5107198</v>
      </c>
    </row>
    <row r="2386" spans="26:35">
      <c r="Z2386" s="50" t="s">
        <v>63</v>
      </c>
      <c r="AA2386" s="50" t="s">
        <v>469</v>
      </c>
      <c r="AB2386" s="50">
        <v>5107206</v>
      </c>
      <c r="AH2386" s="66" t="str">
        <f t="shared" si="96"/>
        <v>MTRio Branco</v>
      </c>
      <c r="AI2386" s="50">
        <v>5107206</v>
      </c>
    </row>
    <row r="2387" spans="26:35">
      <c r="Z2387" s="50" t="s">
        <v>63</v>
      </c>
      <c r="AA2387" s="50" t="s">
        <v>2330</v>
      </c>
      <c r="AB2387" s="50">
        <v>5107578</v>
      </c>
      <c r="AH2387" s="66" t="str">
        <f t="shared" si="96"/>
        <v>MTRondolândia</v>
      </c>
      <c r="AI2387" s="50">
        <v>5107578</v>
      </c>
    </row>
    <row r="2388" spans="26:35">
      <c r="Z2388" s="50" t="s">
        <v>63</v>
      </c>
      <c r="AA2388" s="50" t="s">
        <v>2346</v>
      </c>
      <c r="AB2388" s="50">
        <v>5107602</v>
      </c>
      <c r="AH2388" s="66" t="str">
        <f t="shared" si="96"/>
        <v>MTRondonópolis</v>
      </c>
      <c r="AI2388" s="50">
        <v>5107602</v>
      </c>
    </row>
    <row r="2389" spans="26:35">
      <c r="Z2389" s="50" t="s">
        <v>63</v>
      </c>
      <c r="AA2389" s="50" t="s">
        <v>2362</v>
      </c>
      <c r="AB2389" s="50">
        <v>5107701</v>
      </c>
      <c r="AH2389" s="66" t="str">
        <f t="shared" si="96"/>
        <v>MTRosário Oeste</v>
      </c>
      <c r="AI2389" s="50">
        <v>5107701</v>
      </c>
    </row>
    <row r="2390" spans="26:35">
      <c r="Z2390" s="50" t="s">
        <v>63</v>
      </c>
      <c r="AA2390" s="50" t="s">
        <v>2376</v>
      </c>
      <c r="AB2390" s="50">
        <v>5107750</v>
      </c>
      <c r="AH2390" s="66" t="str">
        <f t="shared" si="96"/>
        <v>MTSalto do Céu</v>
      </c>
      <c r="AI2390" s="50">
        <v>5107750</v>
      </c>
    </row>
    <row r="2391" spans="26:35">
      <c r="Z2391" s="50" t="s">
        <v>63</v>
      </c>
      <c r="AA2391" s="50" t="s">
        <v>2391</v>
      </c>
      <c r="AB2391" s="50">
        <v>5107248</v>
      </c>
      <c r="AH2391" s="66" t="str">
        <f t="shared" si="96"/>
        <v>MTSanta Carmem</v>
      </c>
      <c r="AI2391" s="50">
        <v>5107248</v>
      </c>
    </row>
    <row r="2392" spans="26:35">
      <c r="Z2392" s="50" t="s">
        <v>63</v>
      </c>
      <c r="AA2392" s="50" t="s">
        <v>2407</v>
      </c>
      <c r="AB2392" s="50">
        <v>5107743</v>
      </c>
      <c r="AH2392" s="66" t="str">
        <f t="shared" si="96"/>
        <v>MTSanta Cruz do Xingu</v>
      </c>
      <c r="AI2392" s="50">
        <v>5107743</v>
      </c>
    </row>
    <row r="2393" spans="26:35">
      <c r="Z2393" s="50" t="s">
        <v>63</v>
      </c>
      <c r="AA2393" s="50" t="s">
        <v>2423</v>
      </c>
      <c r="AB2393" s="50">
        <v>5107768</v>
      </c>
      <c r="AH2393" s="66" t="str">
        <f t="shared" si="96"/>
        <v>MTSanta Rita do Trivelato</v>
      </c>
      <c r="AI2393" s="50">
        <v>5107768</v>
      </c>
    </row>
    <row r="2394" spans="26:35">
      <c r="Z2394" s="50" t="s">
        <v>63</v>
      </c>
      <c r="AA2394" s="50" t="s">
        <v>2439</v>
      </c>
      <c r="AB2394" s="50">
        <v>5107776</v>
      </c>
      <c r="AH2394" s="66" t="str">
        <f t="shared" si="96"/>
        <v>MTSanta Terezinha</v>
      </c>
      <c r="AI2394" s="50">
        <v>5107776</v>
      </c>
    </row>
    <row r="2395" spans="26:35">
      <c r="Z2395" s="50" t="s">
        <v>63</v>
      </c>
      <c r="AA2395" s="50" t="s">
        <v>2455</v>
      </c>
      <c r="AB2395" s="50">
        <v>5107263</v>
      </c>
      <c r="AH2395" s="66" t="str">
        <f t="shared" si="96"/>
        <v>MTSanto Afonso</v>
      </c>
      <c r="AI2395" s="50">
        <v>5107263</v>
      </c>
    </row>
    <row r="2396" spans="26:35">
      <c r="Z2396" s="50" t="s">
        <v>63</v>
      </c>
      <c r="AA2396" s="50" t="s">
        <v>2468</v>
      </c>
      <c r="AB2396" s="50">
        <v>5107792</v>
      </c>
      <c r="AH2396" s="66" t="str">
        <f t="shared" si="96"/>
        <v>MTSanto Antônio do Leste</v>
      </c>
      <c r="AI2396" s="50">
        <v>5107792</v>
      </c>
    </row>
    <row r="2397" spans="26:35">
      <c r="Z2397" s="50" t="s">
        <v>63</v>
      </c>
      <c r="AA2397" s="50" t="s">
        <v>2484</v>
      </c>
      <c r="AB2397" s="50">
        <v>5107800</v>
      </c>
      <c r="AH2397" s="66" t="str">
        <f t="shared" si="96"/>
        <v>MTSanto Antônio do Leverger</v>
      </c>
      <c r="AI2397" s="50">
        <v>5107800</v>
      </c>
    </row>
    <row r="2398" spans="26:35">
      <c r="Z2398" s="50" t="s">
        <v>63</v>
      </c>
      <c r="AA2398" s="50" t="s">
        <v>2500</v>
      </c>
      <c r="AB2398" s="50">
        <v>5107859</v>
      </c>
      <c r="AH2398" s="66" t="str">
        <f t="shared" si="96"/>
        <v>MTSão Félix do Araguaia</v>
      </c>
      <c r="AI2398" s="50">
        <v>5107859</v>
      </c>
    </row>
    <row r="2399" spans="26:35">
      <c r="Z2399" s="50" t="s">
        <v>63</v>
      </c>
      <c r="AA2399" s="50" t="s">
        <v>2514</v>
      </c>
      <c r="AB2399" s="50">
        <v>5107297</v>
      </c>
      <c r="AH2399" s="66" t="str">
        <f t="shared" si="96"/>
        <v>MTSão José do Povo</v>
      </c>
      <c r="AI2399" s="50">
        <v>5107297</v>
      </c>
    </row>
    <row r="2400" spans="26:35">
      <c r="Z2400" s="50" t="s">
        <v>63</v>
      </c>
      <c r="AA2400" s="50" t="s">
        <v>2529</v>
      </c>
      <c r="AB2400" s="50">
        <v>5107305</v>
      </c>
      <c r="AH2400" s="66" t="str">
        <f t="shared" si="96"/>
        <v>MTSão José do Rio Claro</v>
      </c>
      <c r="AI2400" s="50">
        <v>5107305</v>
      </c>
    </row>
    <row r="2401" spans="26:35">
      <c r="Z2401" s="50" t="s">
        <v>63</v>
      </c>
      <c r="AA2401" s="50" t="s">
        <v>2545</v>
      </c>
      <c r="AB2401" s="50">
        <v>5107354</v>
      </c>
      <c r="AH2401" s="66" t="str">
        <f t="shared" si="96"/>
        <v>MTSão José do Xingu</v>
      </c>
      <c r="AI2401" s="50">
        <v>5107354</v>
      </c>
    </row>
    <row r="2402" spans="26:35">
      <c r="Z2402" s="50" t="s">
        <v>63</v>
      </c>
      <c r="AA2402" s="50" t="s">
        <v>2560</v>
      </c>
      <c r="AB2402" s="50">
        <v>5107107</v>
      </c>
      <c r="AH2402" s="66" t="str">
        <f t="shared" si="96"/>
        <v>MTSão José dos Quatro Marcos</v>
      </c>
      <c r="AI2402" s="50">
        <v>5107107</v>
      </c>
    </row>
    <row r="2403" spans="26:35">
      <c r="Z2403" s="50" t="s">
        <v>63</v>
      </c>
      <c r="AA2403" s="50" t="s">
        <v>2575</v>
      </c>
      <c r="AB2403" s="50">
        <v>5107404</v>
      </c>
      <c r="AH2403" s="66" t="str">
        <f t="shared" si="96"/>
        <v>MTSão Pedro da Cipa</v>
      </c>
      <c r="AI2403" s="50">
        <v>5107404</v>
      </c>
    </row>
    <row r="2404" spans="26:35">
      <c r="Z2404" s="50" t="s">
        <v>63</v>
      </c>
      <c r="AA2404" s="50" t="s">
        <v>2590</v>
      </c>
      <c r="AB2404" s="50">
        <v>5107875</v>
      </c>
      <c r="AH2404" s="66" t="str">
        <f t="shared" si="96"/>
        <v>MTSapezal</v>
      </c>
      <c r="AI2404" s="50">
        <v>5107875</v>
      </c>
    </row>
    <row r="2405" spans="26:35">
      <c r="Z2405" s="50" t="s">
        <v>63</v>
      </c>
      <c r="AA2405" s="50" t="s">
        <v>2606</v>
      </c>
      <c r="AB2405" s="50">
        <v>5107883</v>
      </c>
      <c r="AH2405" s="66" t="str">
        <f t="shared" si="96"/>
        <v>MTSerra Nova Dourada</v>
      </c>
      <c r="AI2405" s="50">
        <v>5107883</v>
      </c>
    </row>
    <row r="2406" spans="26:35">
      <c r="Z2406" s="50" t="s">
        <v>63</v>
      </c>
      <c r="AA2406" s="50" t="s">
        <v>2620</v>
      </c>
      <c r="AB2406" s="50">
        <v>5107909</v>
      </c>
      <c r="AH2406" s="66" t="str">
        <f t="shared" si="96"/>
        <v>MTSinop</v>
      </c>
      <c r="AI2406" s="50">
        <v>5107909</v>
      </c>
    </row>
    <row r="2407" spans="26:35">
      <c r="Z2407" s="50" t="s">
        <v>63</v>
      </c>
      <c r="AA2407" s="50" t="s">
        <v>2633</v>
      </c>
      <c r="AB2407" s="50">
        <v>5107925</v>
      </c>
      <c r="AH2407" s="66" t="str">
        <f t="shared" si="96"/>
        <v>MTSorriso</v>
      </c>
      <c r="AI2407" s="50">
        <v>5107925</v>
      </c>
    </row>
    <row r="2408" spans="26:35">
      <c r="Z2408" s="50" t="s">
        <v>63</v>
      </c>
      <c r="AA2408" s="50" t="s">
        <v>2648</v>
      </c>
      <c r="AB2408" s="50">
        <v>5107941</v>
      </c>
      <c r="AH2408" s="66" t="str">
        <f t="shared" si="96"/>
        <v>MTTabaporã</v>
      </c>
      <c r="AI2408" s="50">
        <v>5107941</v>
      </c>
    </row>
    <row r="2409" spans="26:35">
      <c r="Z2409" s="50" t="s">
        <v>63</v>
      </c>
      <c r="AA2409" s="50" t="s">
        <v>2661</v>
      </c>
      <c r="AB2409" s="50">
        <v>5107958</v>
      </c>
      <c r="AH2409" s="66" t="str">
        <f t="shared" si="96"/>
        <v>MTTangará da Serra</v>
      </c>
      <c r="AI2409" s="50">
        <v>5107958</v>
      </c>
    </row>
    <row r="2410" spans="26:35">
      <c r="Z2410" s="50" t="s">
        <v>63</v>
      </c>
      <c r="AA2410" s="50" t="s">
        <v>2675</v>
      </c>
      <c r="AB2410" s="50">
        <v>5108006</v>
      </c>
      <c r="AH2410" s="66" t="str">
        <f t="shared" si="96"/>
        <v>MTTapurah</v>
      </c>
      <c r="AI2410" s="50">
        <v>5108006</v>
      </c>
    </row>
    <row r="2411" spans="26:35">
      <c r="Z2411" s="50" t="s">
        <v>63</v>
      </c>
      <c r="AA2411" s="50" t="s">
        <v>2690</v>
      </c>
      <c r="AB2411" s="50">
        <v>5108055</v>
      </c>
      <c r="AH2411" s="66" t="str">
        <f t="shared" si="96"/>
        <v>MTTerra Nova do Norte</v>
      </c>
      <c r="AI2411" s="50">
        <v>5108055</v>
      </c>
    </row>
    <row r="2412" spans="26:35">
      <c r="Z2412" s="50" t="s">
        <v>63</v>
      </c>
      <c r="AA2412" s="50" t="s">
        <v>2706</v>
      </c>
      <c r="AB2412" s="50">
        <v>5108105</v>
      </c>
      <c r="AH2412" s="66" t="str">
        <f t="shared" si="96"/>
        <v>MTTesouro</v>
      </c>
      <c r="AI2412" s="50">
        <v>5108105</v>
      </c>
    </row>
    <row r="2413" spans="26:35">
      <c r="Z2413" s="50" t="s">
        <v>63</v>
      </c>
      <c r="AA2413" s="50" t="s">
        <v>2721</v>
      </c>
      <c r="AB2413" s="50">
        <v>5108204</v>
      </c>
      <c r="AH2413" s="66" t="str">
        <f t="shared" si="96"/>
        <v>MTTorixoréu</v>
      </c>
      <c r="AI2413" s="50">
        <v>5108204</v>
      </c>
    </row>
    <row r="2414" spans="26:35">
      <c r="Z2414" s="50" t="s">
        <v>63</v>
      </c>
      <c r="AA2414" s="50" t="s">
        <v>2737</v>
      </c>
      <c r="AB2414" s="50">
        <v>5108303</v>
      </c>
      <c r="AH2414" s="66" t="str">
        <f t="shared" si="96"/>
        <v>MTUnião do Sul</v>
      </c>
      <c r="AI2414" s="50">
        <v>5108303</v>
      </c>
    </row>
    <row r="2415" spans="26:35">
      <c r="Z2415" s="50" t="s">
        <v>63</v>
      </c>
      <c r="AA2415" s="50" t="s">
        <v>2752</v>
      </c>
      <c r="AB2415" s="50">
        <v>5108352</v>
      </c>
      <c r="AH2415" s="66" t="str">
        <f t="shared" si="96"/>
        <v>MTVale de São Domingos</v>
      </c>
      <c r="AI2415" s="50">
        <v>5108352</v>
      </c>
    </row>
    <row r="2416" spans="26:35">
      <c r="Z2416" s="50" t="s">
        <v>63</v>
      </c>
      <c r="AA2416" s="50" t="s">
        <v>2767</v>
      </c>
      <c r="AB2416" s="50">
        <v>5108402</v>
      </c>
      <c r="AH2416" s="66" t="str">
        <f t="shared" si="96"/>
        <v>MTVárzea Grande</v>
      </c>
      <c r="AI2416" s="50">
        <v>5108402</v>
      </c>
    </row>
    <row r="2417" spans="26:35">
      <c r="Z2417" s="50" t="s">
        <v>63</v>
      </c>
      <c r="AA2417" s="50" t="s">
        <v>2783</v>
      </c>
      <c r="AB2417" s="50">
        <v>5108501</v>
      </c>
      <c r="AH2417" s="66" t="str">
        <f t="shared" si="96"/>
        <v>MTVera</v>
      </c>
      <c r="AI2417" s="50">
        <v>5108501</v>
      </c>
    </row>
    <row r="2418" spans="26:35">
      <c r="Z2418" s="50" t="s">
        <v>63</v>
      </c>
      <c r="AA2418" s="50" t="s">
        <v>2798</v>
      </c>
      <c r="AB2418" s="50">
        <v>5105507</v>
      </c>
      <c r="AH2418" s="66" t="str">
        <f t="shared" si="96"/>
        <v>MTVila Bela da Santíssima Trindade</v>
      </c>
      <c r="AI2418" s="50">
        <v>5105507</v>
      </c>
    </row>
    <row r="2419" spans="26:35">
      <c r="Z2419" s="50" t="s">
        <v>63</v>
      </c>
      <c r="AA2419" s="50" t="s">
        <v>2813</v>
      </c>
      <c r="AB2419" s="50">
        <v>5108600</v>
      </c>
      <c r="AH2419" s="66" t="str">
        <f t="shared" si="96"/>
        <v>MTVila Rica</v>
      </c>
      <c r="AI2419" s="50">
        <v>5108600</v>
      </c>
    </row>
    <row r="2420" spans="26:35">
      <c r="Z2420" s="50" t="s">
        <v>65</v>
      </c>
      <c r="AA2420" s="50" t="s">
        <v>102</v>
      </c>
      <c r="AB2420" s="50">
        <v>1500107</v>
      </c>
      <c r="AH2420" s="66" t="str">
        <f t="shared" si="96"/>
        <v>PAAbaetetuba</v>
      </c>
      <c r="AI2420" s="50">
        <v>1500107</v>
      </c>
    </row>
    <row r="2421" spans="26:35">
      <c r="Z2421" s="50" t="s">
        <v>65</v>
      </c>
      <c r="AA2421" s="50" t="s">
        <v>127</v>
      </c>
      <c r="AB2421" s="50">
        <v>1500131</v>
      </c>
      <c r="AH2421" s="66" t="str">
        <f t="shared" si="96"/>
        <v>PAAbel Figueiredo</v>
      </c>
      <c r="AI2421" s="50">
        <v>1500131</v>
      </c>
    </row>
    <row r="2422" spans="26:35">
      <c r="Z2422" s="50" t="s">
        <v>65</v>
      </c>
      <c r="AA2422" s="50" t="s">
        <v>153</v>
      </c>
      <c r="AB2422" s="50">
        <v>1500206</v>
      </c>
      <c r="AH2422" s="66" t="str">
        <f t="shared" si="96"/>
        <v>PAAcará</v>
      </c>
      <c r="AI2422" s="50">
        <v>1500206</v>
      </c>
    </row>
    <row r="2423" spans="26:35">
      <c r="Z2423" s="50" t="s">
        <v>65</v>
      </c>
      <c r="AA2423" s="50" t="s">
        <v>178</v>
      </c>
      <c r="AB2423" s="50">
        <v>1500305</v>
      </c>
      <c r="AH2423" s="66" t="str">
        <f t="shared" si="96"/>
        <v>PAAfuá</v>
      </c>
      <c r="AI2423" s="50">
        <v>1500305</v>
      </c>
    </row>
    <row r="2424" spans="26:35">
      <c r="Z2424" s="50" t="s">
        <v>65</v>
      </c>
      <c r="AA2424" s="50" t="s">
        <v>204</v>
      </c>
      <c r="AB2424" s="50">
        <v>1500347</v>
      </c>
      <c r="AH2424" s="66" t="str">
        <f t="shared" si="96"/>
        <v>PAÁgua Azul do Norte</v>
      </c>
      <c r="AI2424" s="50">
        <v>1500347</v>
      </c>
    </row>
    <row r="2425" spans="26:35">
      <c r="Z2425" s="50" t="s">
        <v>65</v>
      </c>
      <c r="AA2425" s="50" t="s">
        <v>229</v>
      </c>
      <c r="AB2425" s="50">
        <v>1500404</v>
      </c>
      <c r="AH2425" s="66" t="str">
        <f t="shared" si="96"/>
        <v>PAAlenquer</v>
      </c>
      <c r="AI2425" s="50">
        <v>1500404</v>
      </c>
    </row>
    <row r="2426" spans="26:35">
      <c r="Z2426" s="50" t="s">
        <v>65</v>
      </c>
      <c r="AA2426" s="50" t="s">
        <v>254</v>
      </c>
      <c r="AB2426" s="50">
        <v>1500503</v>
      </c>
      <c r="AH2426" s="66" t="str">
        <f t="shared" si="96"/>
        <v>PAAlmeirim</v>
      </c>
      <c r="AI2426" s="50">
        <v>1500503</v>
      </c>
    </row>
    <row r="2427" spans="26:35">
      <c r="Z2427" s="50" t="s">
        <v>65</v>
      </c>
      <c r="AA2427" s="50" t="s">
        <v>279</v>
      </c>
      <c r="AB2427" s="50">
        <v>1500602</v>
      </c>
      <c r="AH2427" s="66" t="str">
        <f t="shared" si="96"/>
        <v>PAAltamira</v>
      </c>
      <c r="AI2427" s="50">
        <v>1500602</v>
      </c>
    </row>
    <row r="2428" spans="26:35">
      <c r="Z2428" s="50" t="s">
        <v>65</v>
      </c>
      <c r="AA2428" s="50" t="s">
        <v>305</v>
      </c>
      <c r="AB2428" s="50">
        <v>1500701</v>
      </c>
      <c r="AH2428" s="66" t="str">
        <f t="shared" si="96"/>
        <v>PAAnajás</v>
      </c>
      <c r="AI2428" s="50">
        <v>1500701</v>
      </c>
    </row>
    <row r="2429" spans="26:35">
      <c r="Z2429" s="50" t="s">
        <v>65</v>
      </c>
      <c r="AA2429" s="50" t="s">
        <v>331</v>
      </c>
      <c r="AB2429" s="50">
        <v>1500800</v>
      </c>
      <c r="AH2429" s="66" t="str">
        <f t="shared" si="96"/>
        <v>PAAnanindeua</v>
      </c>
      <c r="AI2429" s="50">
        <v>1500800</v>
      </c>
    </row>
    <row r="2430" spans="26:35">
      <c r="Z2430" s="50" t="s">
        <v>65</v>
      </c>
      <c r="AA2430" s="50" t="s">
        <v>356</v>
      </c>
      <c r="AB2430" s="50">
        <v>1500859</v>
      </c>
      <c r="AH2430" s="66" t="str">
        <f t="shared" si="96"/>
        <v>PAAnapu</v>
      </c>
      <c r="AI2430" s="50">
        <v>1500859</v>
      </c>
    </row>
    <row r="2431" spans="26:35">
      <c r="Z2431" s="50" t="s">
        <v>65</v>
      </c>
      <c r="AA2431" s="50" t="s">
        <v>380</v>
      </c>
      <c r="AB2431" s="50">
        <v>1500909</v>
      </c>
      <c r="AH2431" s="66" t="str">
        <f t="shared" si="96"/>
        <v>PAAugusto Corrêa</v>
      </c>
      <c r="AI2431" s="50">
        <v>1500909</v>
      </c>
    </row>
    <row r="2432" spans="26:35">
      <c r="Z2432" s="50" t="s">
        <v>65</v>
      </c>
      <c r="AA2432" s="50" t="s">
        <v>405</v>
      </c>
      <c r="AB2432" s="50">
        <v>1500958</v>
      </c>
      <c r="AH2432" s="66" t="str">
        <f t="shared" si="96"/>
        <v>PAAurora do Pará</v>
      </c>
      <c r="AI2432" s="50">
        <v>1500958</v>
      </c>
    </row>
    <row r="2433" spans="26:35">
      <c r="Z2433" s="50" t="s">
        <v>65</v>
      </c>
      <c r="AA2433" s="50" t="s">
        <v>430</v>
      </c>
      <c r="AB2433" s="50">
        <v>1501006</v>
      </c>
      <c r="AH2433" s="66" t="str">
        <f t="shared" si="96"/>
        <v>PAAveiro</v>
      </c>
      <c r="AI2433" s="50">
        <v>1501006</v>
      </c>
    </row>
    <row r="2434" spans="26:35">
      <c r="Z2434" s="50" t="s">
        <v>65</v>
      </c>
      <c r="AA2434" s="50" t="s">
        <v>455</v>
      </c>
      <c r="AB2434" s="50">
        <v>1501105</v>
      </c>
      <c r="AH2434" s="66" t="str">
        <f t="shared" si="96"/>
        <v>PABagre</v>
      </c>
      <c r="AI2434" s="50">
        <v>1501105</v>
      </c>
    </row>
    <row r="2435" spans="26:35">
      <c r="Z2435" s="50" t="s">
        <v>65</v>
      </c>
      <c r="AA2435" s="50" t="s">
        <v>481</v>
      </c>
      <c r="AB2435" s="50">
        <v>1501204</v>
      </c>
      <c r="AH2435" s="66" t="str">
        <f t="shared" ref="AH2435:AH2498" si="97">CONCATENATE(Z2435,AA2435)</f>
        <v>PABaião</v>
      </c>
      <c r="AI2435" s="50">
        <v>1501204</v>
      </c>
    </row>
    <row r="2436" spans="26:35">
      <c r="Z2436" s="50" t="s">
        <v>65</v>
      </c>
      <c r="AA2436" s="50" t="s">
        <v>505</v>
      </c>
      <c r="AB2436" s="50">
        <v>1501253</v>
      </c>
      <c r="AH2436" s="66" t="str">
        <f t="shared" si="97"/>
        <v>PABannach</v>
      </c>
      <c r="AI2436" s="50">
        <v>1501253</v>
      </c>
    </row>
    <row r="2437" spans="26:35">
      <c r="Z2437" s="50" t="s">
        <v>65</v>
      </c>
      <c r="AA2437" s="50" t="s">
        <v>528</v>
      </c>
      <c r="AB2437" s="50">
        <v>1501303</v>
      </c>
      <c r="AH2437" s="66" t="str">
        <f t="shared" si="97"/>
        <v>PABarcarena</v>
      </c>
      <c r="AI2437" s="50">
        <v>1501303</v>
      </c>
    </row>
    <row r="2438" spans="26:35">
      <c r="Z2438" s="50" t="s">
        <v>65</v>
      </c>
      <c r="AA2438" s="50" t="s">
        <v>268</v>
      </c>
      <c r="AB2438" s="50">
        <v>1501402</v>
      </c>
      <c r="AH2438" s="66" t="str">
        <f t="shared" si="97"/>
        <v>PABelém</v>
      </c>
      <c r="AI2438" s="50">
        <v>1501402</v>
      </c>
    </row>
    <row r="2439" spans="26:35">
      <c r="Z2439" s="50" t="s">
        <v>65</v>
      </c>
      <c r="AA2439" s="50" t="s">
        <v>574</v>
      </c>
      <c r="AB2439" s="50">
        <v>1501451</v>
      </c>
      <c r="AH2439" s="66" t="str">
        <f t="shared" si="97"/>
        <v>PABelterra</v>
      </c>
      <c r="AI2439" s="50">
        <v>1501451</v>
      </c>
    </row>
    <row r="2440" spans="26:35">
      <c r="Z2440" s="50" t="s">
        <v>65</v>
      </c>
      <c r="AA2440" s="50" t="s">
        <v>598</v>
      </c>
      <c r="AB2440" s="50">
        <v>1501501</v>
      </c>
      <c r="AH2440" s="66" t="str">
        <f t="shared" si="97"/>
        <v>PABenevides</v>
      </c>
      <c r="AI2440" s="50">
        <v>1501501</v>
      </c>
    </row>
    <row r="2441" spans="26:35">
      <c r="Z2441" s="50" t="s">
        <v>65</v>
      </c>
      <c r="AA2441" s="50" t="s">
        <v>621</v>
      </c>
      <c r="AB2441" s="50">
        <v>1501576</v>
      </c>
      <c r="AH2441" s="66" t="str">
        <f t="shared" si="97"/>
        <v>PABom Jesus do Tocantins</v>
      </c>
      <c r="AI2441" s="50">
        <v>1501576</v>
      </c>
    </row>
    <row r="2442" spans="26:35">
      <c r="Z2442" s="50" t="s">
        <v>65</v>
      </c>
      <c r="AA2442" s="50" t="s">
        <v>479</v>
      </c>
      <c r="AB2442" s="50">
        <v>1501600</v>
      </c>
      <c r="AH2442" s="66" t="str">
        <f t="shared" si="97"/>
        <v>PABonito</v>
      </c>
      <c r="AI2442" s="50">
        <v>1501600</v>
      </c>
    </row>
    <row r="2443" spans="26:35">
      <c r="Z2443" s="50" t="s">
        <v>65</v>
      </c>
      <c r="AA2443" s="50" t="s">
        <v>663</v>
      </c>
      <c r="AB2443" s="50">
        <v>1501709</v>
      </c>
      <c r="AH2443" s="66" t="str">
        <f t="shared" si="97"/>
        <v>PABragança</v>
      </c>
      <c r="AI2443" s="50">
        <v>1501709</v>
      </c>
    </row>
    <row r="2444" spans="26:35">
      <c r="Z2444" s="50" t="s">
        <v>65</v>
      </c>
      <c r="AA2444" s="50" t="s">
        <v>684</v>
      </c>
      <c r="AB2444" s="50">
        <v>1501725</v>
      </c>
      <c r="AH2444" s="66" t="str">
        <f t="shared" si="97"/>
        <v>PABrasil Novo</v>
      </c>
      <c r="AI2444" s="50">
        <v>1501725</v>
      </c>
    </row>
    <row r="2445" spans="26:35">
      <c r="Z2445" s="50" t="s">
        <v>65</v>
      </c>
      <c r="AA2445" s="50" t="s">
        <v>704</v>
      </c>
      <c r="AB2445" s="50">
        <v>1501758</v>
      </c>
      <c r="AH2445" s="66" t="str">
        <f t="shared" si="97"/>
        <v>PABrejo Grande do Araguaia</v>
      </c>
      <c r="AI2445" s="50">
        <v>1501758</v>
      </c>
    </row>
    <row r="2446" spans="26:35">
      <c r="Z2446" s="50" t="s">
        <v>65</v>
      </c>
      <c r="AA2446" s="50" t="s">
        <v>726</v>
      </c>
      <c r="AB2446" s="50">
        <v>1501782</v>
      </c>
      <c r="AH2446" s="66" t="str">
        <f t="shared" si="97"/>
        <v>PABreu Branco</v>
      </c>
      <c r="AI2446" s="50">
        <v>1501782</v>
      </c>
    </row>
    <row r="2447" spans="26:35">
      <c r="Z2447" s="50" t="s">
        <v>65</v>
      </c>
      <c r="AA2447" s="50" t="s">
        <v>748</v>
      </c>
      <c r="AB2447" s="50">
        <v>1501808</v>
      </c>
      <c r="AH2447" s="66" t="str">
        <f t="shared" si="97"/>
        <v>PABreves</v>
      </c>
      <c r="AI2447" s="50">
        <v>1501808</v>
      </c>
    </row>
    <row r="2448" spans="26:35">
      <c r="Z2448" s="50" t="s">
        <v>65</v>
      </c>
      <c r="AA2448" s="50" t="s">
        <v>769</v>
      </c>
      <c r="AB2448" s="50">
        <v>1501907</v>
      </c>
      <c r="AH2448" s="66" t="str">
        <f t="shared" si="97"/>
        <v>PABujaru</v>
      </c>
      <c r="AI2448" s="50">
        <v>1501907</v>
      </c>
    </row>
    <row r="2449" spans="26:35">
      <c r="Z2449" s="50" t="s">
        <v>65</v>
      </c>
      <c r="AA2449" s="50" t="s">
        <v>792</v>
      </c>
      <c r="AB2449" s="50">
        <v>1502004</v>
      </c>
      <c r="AH2449" s="66" t="str">
        <f t="shared" si="97"/>
        <v>PACachoeira do Arari</v>
      </c>
      <c r="AI2449" s="50">
        <v>1502004</v>
      </c>
    </row>
    <row r="2450" spans="26:35">
      <c r="Z2450" s="50" t="s">
        <v>65</v>
      </c>
      <c r="AA2450" s="50" t="s">
        <v>813</v>
      </c>
      <c r="AB2450" s="50">
        <v>1501956</v>
      </c>
      <c r="AH2450" s="66" t="str">
        <f t="shared" si="97"/>
        <v>PACachoeira do Piriá</v>
      </c>
      <c r="AI2450" s="50">
        <v>1501956</v>
      </c>
    </row>
    <row r="2451" spans="26:35">
      <c r="Z2451" s="50" t="s">
        <v>65</v>
      </c>
      <c r="AA2451" s="50" t="s">
        <v>833</v>
      </c>
      <c r="AB2451" s="50">
        <v>1502103</v>
      </c>
      <c r="AH2451" s="66" t="str">
        <f t="shared" si="97"/>
        <v>PACametá</v>
      </c>
      <c r="AI2451" s="50">
        <v>1502103</v>
      </c>
    </row>
    <row r="2452" spans="26:35">
      <c r="Z2452" s="50" t="s">
        <v>65</v>
      </c>
      <c r="AA2452" s="50" t="s">
        <v>856</v>
      </c>
      <c r="AB2452" s="50">
        <v>1502152</v>
      </c>
      <c r="AH2452" s="66" t="str">
        <f t="shared" si="97"/>
        <v>PACanaã dos Carajás</v>
      </c>
      <c r="AI2452" s="50">
        <v>1502152</v>
      </c>
    </row>
    <row r="2453" spans="26:35">
      <c r="Z2453" s="50" t="s">
        <v>65</v>
      </c>
      <c r="AA2453" s="50" t="s">
        <v>877</v>
      </c>
      <c r="AB2453" s="50">
        <v>1502202</v>
      </c>
      <c r="AH2453" s="66" t="str">
        <f t="shared" si="97"/>
        <v>PACapanema</v>
      </c>
      <c r="AI2453" s="50">
        <v>1502202</v>
      </c>
    </row>
    <row r="2454" spans="26:35">
      <c r="Z2454" s="50" t="s">
        <v>65</v>
      </c>
      <c r="AA2454" s="50" t="s">
        <v>900</v>
      </c>
      <c r="AB2454" s="50">
        <v>1502301</v>
      </c>
      <c r="AH2454" s="66" t="str">
        <f t="shared" si="97"/>
        <v>PACapitão Poço</v>
      </c>
      <c r="AI2454" s="50">
        <v>1502301</v>
      </c>
    </row>
    <row r="2455" spans="26:35">
      <c r="Z2455" s="50" t="s">
        <v>65</v>
      </c>
      <c r="AA2455" s="50" t="s">
        <v>923</v>
      </c>
      <c r="AB2455" s="50">
        <v>1502400</v>
      </c>
      <c r="AH2455" s="66" t="str">
        <f t="shared" si="97"/>
        <v>PACastanhal</v>
      </c>
      <c r="AI2455" s="50">
        <v>1502400</v>
      </c>
    </row>
    <row r="2456" spans="26:35">
      <c r="Z2456" s="50" t="s">
        <v>65</v>
      </c>
      <c r="AA2456" s="50" t="s">
        <v>946</v>
      </c>
      <c r="AB2456" s="50">
        <v>1502509</v>
      </c>
      <c r="AH2456" s="66" t="str">
        <f t="shared" si="97"/>
        <v>PAChaves</v>
      </c>
      <c r="AI2456" s="50">
        <v>1502509</v>
      </c>
    </row>
    <row r="2457" spans="26:35">
      <c r="Z2457" s="50" t="s">
        <v>65</v>
      </c>
      <c r="AA2457" s="50" t="s">
        <v>968</v>
      </c>
      <c r="AB2457" s="50">
        <v>1502608</v>
      </c>
      <c r="AH2457" s="66" t="str">
        <f t="shared" si="97"/>
        <v>PAColares</v>
      </c>
      <c r="AI2457" s="50">
        <v>1502608</v>
      </c>
    </row>
    <row r="2458" spans="26:35">
      <c r="Z2458" s="50" t="s">
        <v>65</v>
      </c>
      <c r="AA2458" s="50" t="s">
        <v>990</v>
      </c>
      <c r="AB2458" s="50">
        <v>1502707</v>
      </c>
      <c r="AH2458" s="66" t="str">
        <f t="shared" si="97"/>
        <v>PAConceição do Araguaia</v>
      </c>
      <c r="AI2458" s="50">
        <v>1502707</v>
      </c>
    </row>
    <row r="2459" spans="26:35">
      <c r="Z2459" s="50" t="s">
        <v>65</v>
      </c>
      <c r="AA2459" s="50" t="s">
        <v>1013</v>
      </c>
      <c r="AB2459" s="50">
        <v>1502756</v>
      </c>
      <c r="AH2459" s="66" t="str">
        <f t="shared" si="97"/>
        <v>PAConcórdia do Pará</v>
      </c>
      <c r="AI2459" s="50">
        <v>1502756</v>
      </c>
    </row>
    <row r="2460" spans="26:35">
      <c r="Z2460" s="50" t="s">
        <v>65</v>
      </c>
      <c r="AA2460" s="50" t="s">
        <v>1035</v>
      </c>
      <c r="AB2460" s="50">
        <v>1502764</v>
      </c>
      <c r="AH2460" s="66" t="str">
        <f t="shared" si="97"/>
        <v>PACumaru do Norte</v>
      </c>
      <c r="AI2460" s="50">
        <v>1502764</v>
      </c>
    </row>
    <row r="2461" spans="26:35">
      <c r="Z2461" s="50" t="s">
        <v>65</v>
      </c>
      <c r="AA2461" s="50" t="s">
        <v>1057</v>
      </c>
      <c r="AB2461" s="50">
        <v>1502772</v>
      </c>
      <c r="AH2461" s="66" t="str">
        <f t="shared" si="97"/>
        <v>PACurionópolis</v>
      </c>
      <c r="AI2461" s="50">
        <v>1502772</v>
      </c>
    </row>
    <row r="2462" spans="26:35">
      <c r="Z2462" s="50" t="s">
        <v>65</v>
      </c>
      <c r="AA2462" s="50" t="s">
        <v>1079</v>
      </c>
      <c r="AB2462" s="50">
        <v>1502806</v>
      </c>
      <c r="AH2462" s="66" t="str">
        <f t="shared" si="97"/>
        <v>PACurralinho</v>
      </c>
      <c r="AI2462" s="50">
        <v>1502806</v>
      </c>
    </row>
    <row r="2463" spans="26:35">
      <c r="Z2463" s="50" t="s">
        <v>65</v>
      </c>
      <c r="AA2463" s="50" t="s">
        <v>1101</v>
      </c>
      <c r="AB2463" s="50">
        <v>1502855</v>
      </c>
      <c r="AH2463" s="66" t="str">
        <f t="shared" si="97"/>
        <v>PACuruá</v>
      </c>
      <c r="AI2463" s="50">
        <v>1502855</v>
      </c>
    </row>
    <row r="2464" spans="26:35">
      <c r="Z2464" s="50" t="s">
        <v>65</v>
      </c>
      <c r="AA2464" s="50" t="s">
        <v>1124</v>
      </c>
      <c r="AB2464" s="50">
        <v>1502905</v>
      </c>
      <c r="AH2464" s="66" t="str">
        <f t="shared" si="97"/>
        <v>PACuruçá</v>
      </c>
      <c r="AI2464" s="50">
        <v>1502905</v>
      </c>
    </row>
    <row r="2465" spans="26:35">
      <c r="Z2465" s="50" t="s">
        <v>65</v>
      </c>
      <c r="AA2465" s="50" t="s">
        <v>1147</v>
      </c>
      <c r="AB2465" s="50">
        <v>1502939</v>
      </c>
      <c r="AH2465" s="66" t="str">
        <f t="shared" si="97"/>
        <v>PADom Eliseu</v>
      </c>
      <c r="AI2465" s="50">
        <v>1502939</v>
      </c>
    </row>
    <row r="2466" spans="26:35">
      <c r="Z2466" s="50" t="s">
        <v>65</v>
      </c>
      <c r="AA2466" s="50" t="s">
        <v>1170</v>
      </c>
      <c r="AB2466" s="50">
        <v>1502954</v>
      </c>
      <c r="AH2466" s="66" t="str">
        <f t="shared" si="97"/>
        <v>PAEldorado dos Carajás</v>
      </c>
      <c r="AI2466" s="50">
        <v>1502954</v>
      </c>
    </row>
    <row r="2467" spans="26:35">
      <c r="Z2467" s="50" t="s">
        <v>65</v>
      </c>
      <c r="AA2467" s="50" t="s">
        <v>1193</v>
      </c>
      <c r="AB2467" s="50">
        <v>1503002</v>
      </c>
      <c r="AH2467" s="66" t="str">
        <f t="shared" si="97"/>
        <v>PAFaro</v>
      </c>
      <c r="AI2467" s="50">
        <v>1503002</v>
      </c>
    </row>
    <row r="2468" spans="26:35">
      <c r="Z2468" s="50" t="s">
        <v>65</v>
      </c>
      <c r="AA2468" s="50" t="s">
        <v>1215</v>
      </c>
      <c r="AB2468" s="50">
        <v>1503044</v>
      </c>
      <c r="AH2468" s="66" t="str">
        <f t="shared" si="97"/>
        <v>PAFloresta do Araguaia</v>
      </c>
      <c r="AI2468" s="50">
        <v>1503044</v>
      </c>
    </row>
    <row r="2469" spans="26:35">
      <c r="Z2469" s="50" t="s">
        <v>65</v>
      </c>
      <c r="AA2469" s="50" t="s">
        <v>1236</v>
      </c>
      <c r="AB2469" s="50">
        <v>1503077</v>
      </c>
      <c r="AH2469" s="66" t="str">
        <f t="shared" si="97"/>
        <v>PAGarrafão do Norte</v>
      </c>
      <c r="AI2469" s="50">
        <v>1503077</v>
      </c>
    </row>
    <row r="2470" spans="26:35">
      <c r="Z2470" s="50" t="s">
        <v>65</v>
      </c>
      <c r="AA2470" s="50" t="s">
        <v>1259</v>
      </c>
      <c r="AB2470" s="50">
        <v>1503093</v>
      </c>
      <c r="AH2470" s="66" t="str">
        <f t="shared" si="97"/>
        <v>PAGoianésia do Pará</v>
      </c>
      <c r="AI2470" s="50">
        <v>1503093</v>
      </c>
    </row>
    <row r="2471" spans="26:35">
      <c r="Z2471" s="50" t="s">
        <v>65</v>
      </c>
      <c r="AA2471" s="50" t="s">
        <v>1282</v>
      </c>
      <c r="AB2471" s="50">
        <v>1503101</v>
      </c>
      <c r="AH2471" s="66" t="str">
        <f t="shared" si="97"/>
        <v>PAGurupá</v>
      </c>
      <c r="AI2471" s="50">
        <v>1503101</v>
      </c>
    </row>
    <row r="2472" spans="26:35">
      <c r="Z2472" s="50" t="s">
        <v>65</v>
      </c>
      <c r="AA2472" s="50" t="s">
        <v>1303</v>
      </c>
      <c r="AB2472" s="50">
        <v>1503200</v>
      </c>
      <c r="AH2472" s="66" t="str">
        <f t="shared" si="97"/>
        <v>PAIgarapé-Açu</v>
      </c>
      <c r="AI2472" s="50">
        <v>1503200</v>
      </c>
    </row>
    <row r="2473" spans="26:35">
      <c r="Z2473" s="50" t="s">
        <v>65</v>
      </c>
      <c r="AA2473" s="50" t="s">
        <v>1325</v>
      </c>
      <c r="AB2473" s="50">
        <v>1503309</v>
      </c>
      <c r="AH2473" s="66" t="str">
        <f t="shared" si="97"/>
        <v>PAIgarapé-Miri</v>
      </c>
      <c r="AI2473" s="50">
        <v>1503309</v>
      </c>
    </row>
    <row r="2474" spans="26:35">
      <c r="Z2474" s="50" t="s">
        <v>65</v>
      </c>
      <c r="AA2474" s="50" t="s">
        <v>1347</v>
      </c>
      <c r="AB2474" s="50">
        <v>1503408</v>
      </c>
      <c r="AH2474" s="66" t="str">
        <f t="shared" si="97"/>
        <v>PAInhangapi</v>
      </c>
      <c r="AI2474" s="50">
        <v>1503408</v>
      </c>
    </row>
    <row r="2475" spans="26:35">
      <c r="Z2475" s="50" t="s">
        <v>65</v>
      </c>
      <c r="AA2475" s="50" t="s">
        <v>1368</v>
      </c>
      <c r="AB2475" s="50">
        <v>1503457</v>
      </c>
      <c r="AH2475" s="66" t="str">
        <f t="shared" si="97"/>
        <v>PAIpixuna do Pará</v>
      </c>
      <c r="AI2475" s="50">
        <v>1503457</v>
      </c>
    </row>
    <row r="2476" spans="26:35">
      <c r="Z2476" s="50" t="s">
        <v>65</v>
      </c>
      <c r="AA2476" s="50" t="s">
        <v>1390</v>
      </c>
      <c r="AB2476" s="50">
        <v>1503507</v>
      </c>
      <c r="AH2476" s="66" t="str">
        <f t="shared" si="97"/>
        <v>PAIrituia</v>
      </c>
      <c r="AI2476" s="50">
        <v>1503507</v>
      </c>
    </row>
    <row r="2477" spans="26:35">
      <c r="Z2477" s="50" t="s">
        <v>65</v>
      </c>
      <c r="AA2477" s="50" t="s">
        <v>1412</v>
      </c>
      <c r="AB2477" s="50">
        <v>1503606</v>
      </c>
      <c r="AH2477" s="66" t="str">
        <f t="shared" si="97"/>
        <v>PAItaituba</v>
      </c>
      <c r="AI2477" s="50">
        <v>1503606</v>
      </c>
    </row>
    <row r="2478" spans="26:35">
      <c r="Z2478" s="50" t="s">
        <v>65</v>
      </c>
      <c r="AA2478" s="50" t="s">
        <v>1434</v>
      </c>
      <c r="AB2478" s="50">
        <v>1503705</v>
      </c>
      <c r="AH2478" s="66" t="str">
        <f t="shared" si="97"/>
        <v>PAItupiranga</v>
      </c>
      <c r="AI2478" s="50">
        <v>1503705</v>
      </c>
    </row>
    <row r="2479" spans="26:35">
      <c r="Z2479" s="50" t="s">
        <v>65</v>
      </c>
      <c r="AA2479" s="50" t="s">
        <v>1455</v>
      </c>
      <c r="AB2479" s="50">
        <v>1503754</v>
      </c>
      <c r="AH2479" s="66" t="str">
        <f t="shared" si="97"/>
        <v>PAJacareacanga</v>
      </c>
      <c r="AI2479" s="50">
        <v>1503754</v>
      </c>
    </row>
    <row r="2480" spans="26:35">
      <c r="Z2480" s="50" t="s">
        <v>65</v>
      </c>
      <c r="AA2480" s="50" t="s">
        <v>1475</v>
      </c>
      <c r="AB2480" s="50">
        <v>1503804</v>
      </c>
      <c r="AH2480" s="66" t="str">
        <f t="shared" si="97"/>
        <v>PAJacundá</v>
      </c>
      <c r="AI2480" s="50">
        <v>1503804</v>
      </c>
    </row>
    <row r="2481" spans="26:35">
      <c r="Z2481" s="50" t="s">
        <v>65</v>
      </c>
      <c r="AA2481" s="50" t="s">
        <v>1497</v>
      </c>
      <c r="AB2481" s="50">
        <v>1503903</v>
      </c>
      <c r="AH2481" s="66" t="str">
        <f t="shared" si="97"/>
        <v>PAJuruti</v>
      </c>
      <c r="AI2481" s="50">
        <v>1503903</v>
      </c>
    </row>
    <row r="2482" spans="26:35">
      <c r="Z2482" s="50" t="s">
        <v>65</v>
      </c>
      <c r="AA2482" s="50" t="s">
        <v>1517</v>
      </c>
      <c r="AB2482" s="50">
        <v>1504000</v>
      </c>
      <c r="AH2482" s="66" t="str">
        <f t="shared" si="97"/>
        <v>PALimoeiro do Ajuru</v>
      </c>
      <c r="AI2482" s="50">
        <v>1504000</v>
      </c>
    </row>
    <row r="2483" spans="26:35">
      <c r="Z2483" s="50" t="s">
        <v>65</v>
      </c>
      <c r="AA2483" s="50" t="s">
        <v>1538</v>
      </c>
      <c r="AB2483" s="50">
        <v>1504059</v>
      </c>
      <c r="AH2483" s="66" t="str">
        <f t="shared" si="97"/>
        <v>PAMãe do Rio</v>
      </c>
      <c r="AI2483" s="50">
        <v>1504059</v>
      </c>
    </row>
    <row r="2484" spans="26:35">
      <c r="Z2484" s="50" t="s">
        <v>65</v>
      </c>
      <c r="AA2484" s="50" t="s">
        <v>1559</v>
      </c>
      <c r="AB2484" s="50">
        <v>1504109</v>
      </c>
      <c r="AH2484" s="66" t="str">
        <f t="shared" si="97"/>
        <v>PAMagalhães Barata</v>
      </c>
      <c r="AI2484" s="50">
        <v>1504109</v>
      </c>
    </row>
    <row r="2485" spans="26:35">
      <c r="Z2485" s="50" t="s">
        <v>65</v>
      </c>
      <c r="AA2485" s="50" t="s">
        <v>1578</v>
      </c>
      <c r="AB2485" s="50">
        <v>1504208</v>
      </c>
      <c r="AH2485" s="66" t="str">
        <f t="shared" si="97"/>
        <v>PAMarabá</v>
      </c>
      <c r="AI2485" s="50">
        <v>1504208</v>
      </c>
    </row>
    <row r="2486" spans="26:35">
      <c r="Z2486" s="50" t="s">
        <v>65</v>
      </c>
      <c r="AA2486" s="50" t="s">
        <v>1598</v>
      </c>
      <c r="AB2486" s="50">
        <v>1504307</v>
      </c>
      <c r="AH2486" s="66" t="str">
        <f t="shared" si="97"/>
        <v>PAMaracanã</v>
      </c>
      <c r="AI2486" s="50">
        <v>1504307</v>
      </c>
    </row>
    <row r="2487" spans="26:35">
      <c r="Z2487" s="50" t="s">
        <v>65</v>
      </c>
      <c r="AA2487" s="50" t="s">
        <v>1618</v>
      </c>
      <c r="AB2487" s="50">
        <v>1504406</v>
      </c>
      <c r="AH2487" s="66" t="str">
        <f t="shared" si="97"/>
        <v>PAMarapanim</v>
      </c>
      <c r="AI2487" s="50">
        <v>1504406</v>
      </c>
    </row>
    <row r="2488" spans="26:35">
      <c r="Z2488" s="50" t="s">
        <v>65</v>
      </c>
      <c r="AA2488" s="50" t="s">
        <v>1639</v>
      </c>
      <c r="AB2488" s="50">
        <v>1504422</v>
      </c>
      <c r="AH2488" s="66" t="str">
        <f t="shared" si="97"/>
        <v>PAMarituba</v>
      </c>
      <c r="AI2488" s="50">
        <v>1504422</v>
      </c>
    </row>
    <row r="2489" spans="26:35">
      <c r="Z2489" s="50" t="s">
        <v>65</v>
      </c>
      <c r="AA2489" s="50" t="s">
        <v>1660</v>
      </c>
      <c r="AB2489" s="50">
        <v>1504455</v>
      </c>
      <c r="AH2489" s="66" t="str">
        <f t="shared" si="97"/>
        <v>PAMedicilândia</v>
      </c>
      <c r="AI2489" s="50">
        <v>1504455</v>
      </c>
    </row>
    <row r="2490" spans="26:35">
      <c r="Z2490" s="50" t="s">
        <v>65</v>
      </c>
      <c r="AA2490" s="50" t="s">
        <v>1680</v>
      </c>
      <c r="AB2490" s="50">
        <v>1504505</v>
      </c>
      <c r="AH2490" s="66" t="str">
        <f t="shared" si="97"/>
        <v>PAMelgaço</v>
      </c>
      <c r="AI2490" s="50">
        <v>1504505</v>
      </c>
    </row>
    <row r="2491" spans="26:35">
      <c r="Z2491" s="50" t="s">
        <v>65</v>
      </c>
      <c r="AA2491" s="50" t="s">
        <v>1701</v>
      </c>
      <c r="AB2491" s="50">
        <v>1504604</v>
      </c>
      <c r="AH2491" s="66" t="str">
        <f t="shared" si="97"/>
        <v>PAMocajuba</v>
      </c>
      <c r="AI2491" s="50">
        <v>1504604</v>
      </c>
    </row>
    <row r="2492" spans="26:35">
      <c r="Z2492" s="50" t="s">
        <v>65</v>
      </c>
      <c r="AA2492" s="50" t="s">
        <v>1721</v>
      </c>
      <c r="AB2492" s="50">
        <v>1504703</v>
      </c>
      <c r="AH2492" s="66" t="str">
        <f t="shared" si="97"/>
        <v>PAMoju</v>
      </c>
      <c r="AI2492" s="50">
        <v>1504703</v>
      </c>
    </row>
    <row r="2493" spans="26:35">
      <c r="Z2493" s="50" t="s">
        <v>65</v>
      </c>
      <c r="AA2493" s="50" t="s">
        <v>1742</v>
      </c>
      <c r="AB2493" s="50">
        <v>1504752</v>
      </c>
      <c r="AH2493" s="66" t="str">
        <f t="shared" si="97"/>
        <v>PAMojuí dos Campos</v>
      </c>
      <c r="AI2493" s="50">
        <v>1504752</v>
      </c>
    </row>
    <row r="2494" spans="26:35">
      <c r="Z2494" s="50" t="s">
        <v>65</v>
      </c>
      <c r="AA2494" s="50" t="s">
        <v>1762</v>
      </c>
      <c r="AB2494" s="50">
        <v>1504802</v>
      </c>
      <c r="AH2494" s="66" t="str">
        <f t="shared" si="97"/>
        <v>PAMonte Alegre</v>
      </c>
      <c r="AI2494" s="50">
        <v>1504802</v>
      </c>
    </row>
    <row r="2495" spans="26:35">
      <c r="Z2495" s="50" t="s">
        <v>65</v>
      </c>
      <c r="AA2495" s="50" t="s">
        <v>1782</v>
      </c>
      <c r="AB2495" s="50">
        <v>1504901</v>
      </c>
      <c r="AH2495" s="66" t="str">
        <f t="shared" si="97"/>
        <v>PAMuaná</v>
      </c>
      <c r="AI2495" s="50">
        <v>1504901</v>
      </c>
    </row>
    <row r="2496" spans="26:35">
      <c r="Z2496" s="50" t="s">
        <v>65</v>
      </c>
      <c r="AA2496" s="50" t="s">
        <v>1802</v>
      </c>
      <c r="AB2496" s="50">
        <v>1504950</v>
      </c>
      <c r="AH2496" s="66" t="str">
        <f t="shared" si="97"/>
        <v>PANova Esperança do Piriá</v>
      </c>
      <c r="AI2496" s="50">
        <v>1504950</v>
      </c>
    </row>
    <row r="2497" spans="26:35">
      <c r="Z2497" s="50" t="s">
        <v>65</v>
      </c>
      <c r="AA2497" s="50" t="s">
        <v>1820</v>
      </c>
      <c r="AB2497" s="50">
        <v>1504976</v>
      </c>
      <c r="AH2497" s="66" t="str">
        <f t="shared" si="97"/>
        <v>PANova Ipixuna</v>
      </c>
      <c r="AI2497" s="50">
        <v>1504976</v>
      </c>
    </row>
    <row r="2498" spans="26:35">
      <c r="Z2498" s="50" t="s">
        <v>65</v>
      </c>
      <c r="AA2498" s="50" t="s">
        <v>1839</v>
      </c>
      <c r="AB2498" s="50">
        <v>1505007</v>
      </c>
      <c r="AH2498" s="66" t="str">
        <f t="shared" si="97"/>
        <v>PANova Timboteua</v>
      </c>
      <c r="AI2498" s="50">
        <v>1505007</v>
      </c>
    </row>
    <row r="2499" spans="26:35">
      <c r="Z2499" s="50" t="s">
        <v>65</v>
      </c>
      <c r="AA2499" s="50" t="s">
        <v>1856</v>
      </c>
      <c r="AB2499" s="50">
        <v>1505031</v>
      </c>
      <c r="AH2499" s="66" t="str">
        <f t="shared" ref="AH2499:AH2562" si="98">CONCATENATE(Z2499,AA2499)</f>
        <v>PANovo Progresso</v>
      </c>
      <c r="AI2499" s="50">
        <v>1505031</v>
      </c>
    </row>
    <row r="2500" spans="26:35">
      <c r="Z2500" s="50" t="s">
        <v>65</v>
      </c>
      <c r="AA2500" s="50" t="s">
        <v>1874</v>
      </c>
      <c r="AB2500" s="50">
        <v>1505064</v>
      </c>
      <c r="AH2500" s="66" t="str">
        <f t="shared" si="98"/>
        <v>PANovo Repartimento</v>
      </c>
      <c r="AI2500" s="50">
        <v>1505064</v>
      </c>
    </row>
    <row r="2501" spans="26:35">
      <c r="Z2501" s="50" t="s">
        <v>65</v>
      </c>
      <c r="AA2501" s="50" t="s">
        <v>1890</v>
      </c>
      <c r="AB2501" s="50">
        <v>1505106</v>
      </c>
      <c r="AH2501" s="66" t="str">
        <f t="shared" si="98"/>
        <v>PAÓbidos</v>
      </c>
      <c r="AI2501" s="50">
        <v>1505106</v>
      </c>
    </row>
    <row r="2502" spans="26:35">
      <c r="Z2502" s="50" t="s">
        <v>65</v>
      </c>
      <c r="AA2502" s="50" t="s">
        <v>1907</v>
      </c>
      <c r="AB2502" s="50">
        <v>1505205</v>
      </c>
      <c r="AH2502" s="66" t="str">
        <f t="shared" si="98"/>
        <v>PAOeiras do Pará</v>
      </c>
      <c r="AI2502" s="50">
        <v>1505205</v>
      </c>
    </row>
    <row r="2503" spans="26:35">
      <c r="Z2503" s="50" t="s">
        <v>65</v>
      </c>
      <c r="AA2503" s="50" t="s">
        <v>1925</v>
      </c>
      <c r="AB2503" s="50">
        <v>1505304</v>
      </c>
      <c r="AH2503" s="66" t="str">
        <f t="shared" si="98"/>
        <v>PAOriximiná</v>
      </c>
      <c r="AI2503" s="50">
        <v>1505304</v>
      </c>
    </row>
    <row r="2504" spans="26:35">
      <c r="Z2504" s="50" t="s">
        <v>65</v>
      </c>
      <c r="AA2504" s="50" t="s">
        <v>1941</v>
      </c>
      <c r="AB2504" s="50">
        <v>1505403</v>
      </c>
      <c r="AH2504" s="66" t="str">
        <f t="shared" si="98"/>
        <v>PAOurém</v>
      </c>
      <c r="AI2504" s="50">
        <v>1505403</v>
      </c>
    </row>
    <row r="2505" spans="26:35">
      <c r="Z2505" s="50" t="s">
        <v>65</v>
      </c>
      <c r="AA2505" s="50" t="s">
        <v>1957</v>
      </c>
      <c r="AB2505" s="50">
        <v>1505437</v>
      </c>
      <c r="AH2505" s="66" t="str">
        <f t="shared" si="98"/>
        <v>PAOurilândia do Norte</v>
      </c>
      <c r="AI2505" s="50">
        <v>1505437</v>
      </c>
    </row>
    <row r="2506" spans="26:35">
      <c r="Z2506" s="50" t="s">
        <v>65</v>
      </c>
      <c r="AA2506" s="50" t="s">
        <v>1975</v>
      </c>
      <c r="AB2506" s="50">
        <v>1505486</v>
      </c>
      <c r="AH2506" s="66" t="str">
        <f t="shared" si="98"/>
        <v>PAPacajá</v>
      </c>
      <c r="AI2506" s="50">
        <v>1505486</v>
      </c>
    </row>
    <row r="2507" spans="26:35">
      <c r="Z2507" s="50" t="s">
        <v>65</v>
      </c>
      <c r="AA2507" s="50" t="s">
        <v>1993</v>
      </c>
      <c r="AB2507" s="50">
        <v>1505494</v>
      </c>
      <c r="AH2507" s="66" t="str">
        <f t="shared" si="98"/>
        <v>PAPalestina do Pará</v>
      </c>
      <c r="AI2507" s="50">
        <v>1505494</v>
      </c>
    </row>
    <row r="2508" spans="26:35">
      <c r="Z2508" s="50" t="s">
        <v>65</v>
      </c>
      <c r="AA2508" s="50" t="s">
        <v>2010</v>
      </c>
      <c r="AB2508" s="50">
        <v>1505502</v>
      </c>
      <c r="AH2508" s="66" t="str">
        <f t="shared" si="98"/>
        <v>PAParagominas</v>
      </c>
      <c r="AI2508" s="50">
        <v>1505502</v>
      </c>
    </row>
    <row r="2509" spans="26:35">
      <c r="Z2509" s="50" t="s">
        <v>65</v>
      </c>
      <c r="AA2509" s="50" t="s">
        <v>2028</v>
      </c>
      <c r="AB2509" s="50">
        <v>1505536</v>
      </c>
      <c r="AH2509" s="66" t="str">
        <f t="shared" si="98"/>
        <v>PAParauapebas</v>
      </c>
      <c r="AI2509" s="50">
        <v>1505536</v>
      </c>
    </row>
    <row r="2510" spans="26:35">
      <c r="Z2510" s="50" t="s">
        <v>65</v>
      </c>
      <c r="AA2510" s="50" t="s">
        <v>2046</v>
      </c>
      <c r="AB2510" s="50">
        <v>1505551</v>
      </c>
      <c r="AH2510" s="66" t="str">
        <f t="shared" si="98"/>
        <v>PAPau D'Arco</v>
      </c>
      <c r="AI2510" s="50">
        <v>1505551</v>
      </c>
    </row>
    <row r="2511" spans="26:35">
      <c r="Z2511" s="50" t="s">
        <v>65</v>
      </c>
      <c r="AA2511" s="50" t="s">
        <v>2064</v>
      </c>
      <c r="AB2511" s="50">
        <v>1505601</v>
      </c>
      <c r="AH2511" s="66" t="str">
        <f t="shared" si="98"/>
        <v>PAPeixe-Boi</v>
      </c>
      <c r="AI2511" s="50">
        <v>1505601</v>
      </c>
    </row>
    <row r="2512" spans="26:35">
      <c r="Z2512" s="50" t="s">
        <v>65</v>
      </c>
      <c r="AA2512" s="50" t="s">
        <v>2081</v>
      </c>
      <c r="AB2512" s="50">
        <v>1505635</v>
      </c>
      <c r="AH2512" s="66" t="str">
        <f t="shared" si="98"/>
        <v>PAPiçarra</v>
      </c>
      <c r="AI2512" s="50">
        <v>1505635</v>
      </c>
    </row>
    <row r="2513" spans="26:35">
      <c r="Z2513" s="50" t="s">
        <v>65</v>
      </c>
      <c r="AA2513" s="50" t="s">
        <v>2096</v>
      </c>
      <c r="AB2513" s="50">
        <v>1505650</v>
      </c>
      <c r="AH2513" s="66" t="str">
        <f t="shared" si="98"/>
        <v>PAPlacas</v>
      </c>
      <c r="AI2513" s="50">
        <v>1505650</v>
      </c>
    </row>
    <row r="2514" spans="26:35">
      <c r="Z2514" s="50" t="s">
        <v>65</v>
      </c>
      <c r="AA2514" s="50" t="s">
        <v>2113</v>
      </c>
      <c r="AB2514" s="50">
        <v>1505700</v>
      </c>
      <c r="AH2514" s="66" t="str">
        <f t="shared" si="98"/>
        <v>PAPonta de Pedras</v>
      </c>
      <c r="AI2514" s="50">
        <v>1505700</v>
      </c>
    </row>
    <row r="2515" spans="26:35">
      <c r="Z2515" s="50" t="s">
        <v>65</v>
      </c>
      <c r="AA2515" s="50" t="s">
        <v>2128</v>
      </c>
      <c r="AB2515" s="50">
        <v>1505809</v>
      </c>
      <c r="AH2515" s="66" t="str">
        <f t="shared" si="98"/>
        <v>PAPortel</v>
      </c>
      <c r="AI2515" s="50">
        <v>1505809</v>
      </c>
    </row>
    <row r="2516" spans="26:35">
      <c r="Z2516" s="50" t="s">
        <v>65</v>
      </c>
      <c r="AA2516" s="50" t="s">
        <v>2145</v>
      </c>
      <c r="AB2516" s="50">
        <v>1505908</v>
      </c>
      <c r="AH2516" s="66" t="str">
        <f t="shared" si="98"/>
        <v>PAPorto de Moz</v>
      </c>
      <c r="AI2516" s="50">
        <v>1505908</v>
      </c>
    </row>
    <row r="2517" spans="26:35">
      <c r="Z2517" s="50" t="s">
        <v>65</v>
      </c>
      <c r="AA2517" s="50" t="s">
        <v>2161</v>
      </c>
      <c r="AB2517" s="50">
        <v>1506005</v>
      </c>
      <c r="AH2517" s="66" t="str">
        <f t="shared" si="98"/>
        <v>PAPrainha</v>
      </c>
      <c r="AI2517" s="50">
        <v>1506005</v>
      </c>
    </row>
    <row r="2518" spans="26:35">
      <c r="Z2518" s="50" t="s">
        <v>65</v>
      </c>
      <c r="AA2518" s="50" t="s">
        <v>2178</v>
      </c>
      <c r="AB2518" s="50">
        <v>1506104</v>
      </c>
      <c r="AH2518" s="66" t="str">
        <f t="shared" si="98"/>
        <v>PAPrimavera</v>
      </c>
      <c r="AI2518" s="50">
        <v>1506104</v>
      </c>
    </row>
    <row r="2519" spans="26:35">
      <c r="Z2519" s="50" t="s">
        <v>65</v>
      </c>
      <c r="AA2519" s="50" t="s">
        <v>2195</v>
      </c>
      <c r="AB2519" s="50">
        <v>1506112</v>
      </c>
      <c r="AH2519" s="66" t="str">
        <f t="shared" si="98"/>
        <v>PAQuatipuru</v>
      </c>
      <c r="AI2519" s="50">
        <v>1506112</v>
      </c>
    </row>
    <row r="2520" spans="26:35">
      <c r="Z2520" s="50" t="s">
        <v>65</v>
      </c>
      <c r="AA2520" s="50" t="s">
        <v>2210</v>
      </c>
      <c r="AB2520" s="50">
        <v>1506138</v>
      </c>
      <c r="AH2520" s="66" t="str">
        <f t="shared" si="98"/>
        <v>PARedenção</v>
      </c>
      <c r="AI2520" s="50">
        <v>1506138</v>
      </c>
    </row>
    <row r="2521" spans="26:35">
      <c r="Z2521" s="50" t="s">
        <v>65</v>
      </c>
      <c r="AA2521" s="50" t="s">
        <v>2226</v>
      </c>
      <c r="AB2521" s="50">
        <v>1506161</v>
      </c>
      <c r="AH2521" s="66" t="str">
        <f t="shared" si="98"/>
        <v>PARio Maria</v>
      </c>
      <c r="AI2521" s="50">
        <v>1506161</v>
      </c>
    </row>
    <row r="2522" spans="26:35">
      <c r="Z2522" s="50" t="s">
        <v>65</v>
      </c>
      <c r="AA2522" s="50" t="s">
        <v>2242</v>
      </c>
      <c r="AB2522" s="50">
        <v>1506187</v>
      </c>
      <c r="AH2522" s="66" t="str">
        <f t="shared" si="98"/>
        <v>PARondon do Pará</v>
      </c>
      <c r="AI2522" s="50">
        <v>1506187</v>
      </c>
    </row>
    <row r="2523" spans="26:35">
      <c r="Z2523" s="50" t="s">
        <v>65</v>
      </c>
      <c r="AA2523" s="50" t="s">
        <v>2256</v>
      </c>
      <c r="AB2523" s="50">
        <v>1506195</v>
      </c>
      <c r="AH2523" s="66" t="str">
        <f t="shared" si="98"/>
        <v>PARurópolis</v>
      </c>
      <c r="AI2523" s="50">
        <v>1506195</v>
      </c>
    </row>
    <row r="2524" spans="26:35">
      <c r="Z2524" s="50" t="s">
        <v>65</v>
      </c>
      <c r="AA2524" s="50" t="s">
        <v>2271</v>
      </c>
      <c r="AB2524" s="50">
        <v>1506203</v>
      </c>
      <c r="AH2524" s="66" t="str">
        <f t="shared" si="98"/>
        <v>PASalinópolis</v>
      </c>
      <c r="AI2524" s="50">
        <v>1506203</v>
      </c>
    </row>
    <row r="2525" spans="26:35">
      <c r="Z2525" s="50" t="s">
        <v>65</v>
      </c>
      <c r="AA2525" s="50" t="s">
        <v>2287</v>
      </c>
      <c r="AB2525" s="50">
        <v>1506302</v>
      </c>
      <c r="AH2525" s="66" t="str">
        <f t="shared" si="98"/>
        <v>PASalvaterra</v>
      </c>
      <c r="AI2525" s="50">
        <v>1506302</v>
      </c>
    </row>
    <row r="2526" spans="26:35">
      <c r="Z2526" s="50" t="s">
        <v>65</v>
      </c>
      <c r="AA2526" s="50" t="s">
        <v>2303</v>
      </c>
      <c r="AB2526" s="50">
        <v>1506351</v>
      </c>
      <c r="AH2526" s="66" t="str">
        <f t="shared" si="98"/>
        <v>PASanta Bárbara do Pará</v>
      </c>
      <c r="AI2526" s="50">
        <v>1506351</v>
      </c>
    </row>
    <row r="2527" spans="26:35">
      <c r="Z2527" s="50" t="s">
        <v>65</v>
      </c>
      <c r="AA2527" s="50" t="s">
        <v>2316</v>
      </c>
      <c r="AB2527" s="50">
        <v>1506401</v>
      </c>
      <c r="AH2527" s="66" t="str">
        <f t="shared" si="98"/>
        <v>PASanta Cruz do Arari</v>
      </c>
      <c r="AI2527" s="50">
        <v>1506401</v>
      </c>
    </row>
    <row r="2528" spans="26:35">
      <c r="Z2528" s="50" t="s">
        <v>65</v>
      </c>
      <c r="AA2528" s="50" t="s">
        <v>5557</v>
      </c>
      <c r="AB2528" s="50">
        <v>1506500</v>
      </c>
      <c r="AH2528" s="66" t="str">
        <f t="shared" si="98"/>
        <v>PASanta Izabel do Pará</v>
      </c>
      <c r="AI2528" s="50">
        <v>1506500</v>
      </c>
    </row>
    <row r="2529" spans="26:35">
      <c r="Z2529" s="50" t="s">
        <v>65</v>
      </c>
      <c r="AA2529" s="50" t="s">
        <v>2348</v>
      </c>
      <c r="AB2529" s="50">
        <v>1506559</v>
      </c>
      <c r="AH2529" s="66" t="str">
        <f t="shared" si="98"/>
        <v>PASanta Luzia do Pará</v>
      </c>
      <c r="AI2529" s="50">
        <v>1506559</v>
      </c>
    </row>
    <row r="2530" spans="26:35">
      <c r="Z2530" s="50" t="s">
        <v>65</v>
      </c>
      <c r="AA2530" s="50" t="s">
        <v>2364</v>
      </c>
      <c r="AB2530" s="50">
        <v>1506583</v>
      </c>
      <c r="AH2530" s="66" t="str">
        <f t="shared" si="98"/>
        <v>PASanta Maria das Barreiras</v>
      </c>
      <c r="AI2530" s="50">
        <v>1506583</v>
      </c>
    </row>
    <row r="2531" spans="26:35">
      <c r="Z2531" s="50" t="s">
        <v>65</v>
      </c>
      <c r="AA2531" s="50" t="s">
        <v>2378</v>
      </c>
      <c r="AB2531" s="50">
        <v>1506609</v>
      </c>
      <c r="AH2531" s="66" t="str">
        <f t="shared" si="98"/>
        <v>PASanta Maria do Pará</v>
      </c>
      <c r="AI2531" s="50">
        <v>1506609</v>
      </c>
    </row>
    <row r="2532" spans="26:35">
      <c r="Z2532" s="50" t="s">
        <v>65</v>
      </c>
      <c r="AA2532" s="50" t="s">
        <v>2393</v>
      </c>
      <c r="AB2532" s="50">
        <v>1506708</v>
      </c>
      <c r="AH2532" s="66" t="str">
        <f t="shared" si="98"/>
        <v>PASantana do Araguaia</v>
      </c>
      <c r="AI2532" s="50">
        <v>1506708</v>
      </c>
    </row>
    <row r="2533" spans="26:35">
      <c r="Z2533" s="50" t="s">
        <v>65</v>
      </c>
      <c r="AA2533" s="50" t="s">
        <v>2409</v>
      </c>
      <c r="AB2533" s="50">
        <v>1506807</v>
      </c>
      <c r="AH2533" s="66" t="str">
        <f t="shared" si="98"/>
        <v>PASantarém</v>
      </c>
      <c r="AI2533" s="50">
        <v>1506807</v>
      </c>
    </row>
    <row r="2534" spans="26:35">
      <c r="Z2534" s="50" t="s">
        <v>65</v>
      </c>
      <c r="AA2534" s="50" t="s">
        <v>2425</v>
      </c>
      <c r="AB2534" s="50">
        <v>1506906</v>
      </c>
      <c r="AH2534" s="66" t="str">
        <f t="shared" si="98"/>
        <v>PASantarém Novo</v>
      </c>
      <c r="AI2534" s="50">
        <v>1506906</v>
      </c>
    </row>
    <row r="2535" spans="26:35">
      <c r="Z2535" s="50" t="s">
        <v>65</v>
      </c>
      <c r="AA2535" s="50" t="s">
        <v>2441</v>
      </c>
      <c r="AB2535" s="50">
        <v>1507003</v>
      </c>
      <c r="AH2535" s="66" t="str">
        <f t="shared" si="98"/>
        <v>PASanto Antônio do Tauá</v>
      </c>
      <c r="AI2535" s="50">
        <v>1507003</v>
      </c>
    </row>
    <row r="2536" spans="26:35">
      <c r="Z2536" s="50" t="s">
        <v>65</v>
      </c>
      <c r="AA2536" s="50" t="s">
        <v>2457</v>
      </c>
      <c r="AB2536" s="50">
        <v>1507102</v>
      </c>
      <c r="AH2536" s="66" t="str">
        <f t="shared" si="98"/>
        <v>PASão Caetano de Odivelas</v>
      </c>
      <c r="AI2536" s="50">
        <v>1507102</v>
      </c>
    </row>
    <row r="2537" spans="26:35">
      <c r="Z2537" s="50" t="s">
        <v>65</v>
      </c>
      <c r="AA2537" s="50" t="s">
        <v>2470</v>
      </c>
      <c r="AB2537" s="50">
        <v>1507151</v>
      </c>
      <c r="AH2537" s="66" t="str">
        <f t="shared" si="98"/>
        <v>PASão Domingos do Araguaia</v>
      </c>
      <c r="AI2537" s="50">
        <v>1507151</v>
      </c>
    </row>
    <row r="2538" spans="26:35">
      <c r="Z2538" s="50" t="s">
        <v>65</v>
      </c>
      <c r="AA2538" s="50" t="s">
        <v>2486</v>
      </c>
      <c r="AB2538" s="50">
        <v>1507201</v>
      </c>
      <c r="AH2538" s="66" t="str">
        <f t="shared" si="98"/>
        <v>PASão Domingos do Capim</v>
      </c>
      <c r="AI2538" s="50">
        <v>1507201</v>
      </c>
    </row>
    <row r="2539" spans="26:35">
      <c r="Z2539" s="50" t="s">
        <v>65</v>
      </c>
      <c r="AA2539" s="50" t="s">
        <v>2501</v>
      </c>
      <c r="AB2539" s="50">
        <v>1507300</v>
      </c>
      <c r="AH2539" s="66" t="str">
        <f t="shared" si="98"/>
        <v>PASão Félix do Xingu</v>
      </c>
      <c r="AI2539" s="50">
        <v>1507300</v>
      </c>
    </row>
    <row r="2540" spans="26:35">
      <c r="Z2540" s="50" t="s">
        <v>65</v>
      </c>
      <c r="AA2540" s="50" t="s">
        <v>2516</v>
      </c>
      <c r="AB2540" s="50">
        <v>1507409</v>
      </c>
      <c r="AH2540" s="66" t="str">
        <f t="shared" si="98"/>
        <v>PASão Francisco do Pará</v>
      </c>
      <c r="AI2540" s="50">
        <v>1507409</v>
      </c>
    </row>
    <row r="2541" spans="26:35">
      <c r="Z2541" s="50" t="s">
        <v>65</v>
      </c>
      <c r="AA2541" s="50" t="s">
        <v>2531</v>
      </c>
      <c r="AB2541" s="50">
        <v>1507458</v>
      </c>
      <c r="AH2541" s="66" t="str">
        <f t="shared" si="98"/>
        <v>PASão Geraldo do Araguaia</v>
      </c>
      <c r="AI2541" s="50">
        <v>1507458</v>
      </c>
    </row>
    <row r="2542" spans="26:35">
      <c r="Z2542" s="50" t="s">
        <v>65</v>
      </c>
      <c r="AA2542" s="50" t="s">
        <v>2547</v>
      </c>
      <c r="AB2542" s="50">
        <v>1507466</v>
      </c>
      <c r="AH2542" s="66" t="str">
        <f t="shared" si="98"/>
        <v>PASão João da Ponta</v>
      </c>
      <c r="AI2542" s="50">
        <v>1507466</v>
      </c>
    </row>
    <row r="2543" spans="26:35">
      <c r="Z2543" s="50" t="s">
        <v>65</v>
      </c>
      <c r="AA2543" s="50" t="s">
        <v>2562</v>
      </c>
      <c r="AB2543" s="50">
        <v>1507474</v>
      </c>
      <c r="AH2543" s="66" t="str">
        <f t="shared" si="98"/>
        <v>PASão João de Pirabas</v>
      </c>
      <c r="AI2543" s="50">
        <v>1507474</v>
      </c>
    </row>
    <row r="2544" spans="26:35">
      <c r="Z2544" s="50" t="s">
        <v>65</v>
      </c>
      <c r="AA2544" s="50" t="s">
        <v>2577</v>
      </c>
      <c r="AB2544" s="50">
        <v>1507508</v>
      </c>
      <c r="AH2544" s="66" t="str">
        <f t="shared" si="98"/>
        <v>PASão João do Araguaia</v>
      </c>
      <c r="AI2544" s="50">
        <v>1507508</v>
      </c>
    </row>
    <row r="2545" spans="26:35">
      <c r="Z2545" s="50" t="s">
        <v>65</v>
      </c>
      <c r="AA2545" s="50" t="s">
        <v>2592</v>
      </c>
      <c r="AB2545" s="50">
        <v>1507607</v>
      </c>
      <c r="AH2545" s="66" t="str">
        <f t="shared" si="98"/>
        <v>PASão Miguel do Guamá</v>
      </c>
      <c r="AI2545" s="50">
        <v>1507607</v>
      </c>
    </row>
    <row r="2546" spans="26:35">
      <c r="Z2546" s="50" t="s">
        <v>65</v>
      </c>
      <c r="AA2546" s="50" t="s">
        <v>2608</v>
      </c>
      <c r="AB2546" s="50">
        <v>1507706</v>
      </c>
      <c r="AH2546" s="66" t="str">
        <f t="shared" si="98"/>
        <v>PASão Sebastião da Boa Vista</v>
      </c>
      <c r="AI2546" s="50">
        <v>1507706</v>
      </c>
    </row>
    <row r="2547" spans="26:35">
      <c r="Z2547" s="50" t="s">
        <v>65</v>
      </c>
      <c r="AA2547" s="50" t="s">
        <v>1861</v>
      </c>
      <c r="AB2547" s="50">
        <v>1507755</v>
      </c>
      <c r="AH2547" s="66" t="str">
        <f t="shared" si="98"/>
        <v>PASapucaia</v>
      </c>
      <c r="AI2547" s="50">
        <v>1507755</v>
      </c>
    </row>
    <row r="2548" spans="26:35">
      <c r="Z2548" s="50" t="s">
        <v>65</v>
      </c>
      <c r="AA2548" s="50" t="s">
        <v>2635</v>
      </c>
      <c r="AB2548" s="50">
        <v>1507805</v>
      </c>
      <c r="AH2548" s="66" t="str">
        <f t="shared" si="98"/>
        <v>PASenador José Porfírio</v>
      </c>
      <c r="AI2548" s="50">
        <v>1507805</v>
      </c>
    </row>
    <row r="2549" spans="26:35">
      <c r="Z2549" s="50" t="s">
        <v>65</v>
      </c>
      <c r="AA2549" s="50" t="s">
        <v>2649</v>
      </c>
      <c r="AB2549" s="50">
        <v>1507904</v>
      </c>
      <c r="AH2549" s="66" t="str">
        <f t="shared" si="98"/>
        <v>PASoure</v>
      </c>
      <c r="AI2549" s="50">
        <v>1507904</v>
      </c>
    </row>
    <row r="2550" spans="26:35">
      <c r="Z2550" s="50" t="s">
        <v>65</v>
      </c>
      <c r="AA2550" s="50" t="s">
        <v>2662</v>
      </c>
      <c r="AB2550" s="50">
        <v>1507953</v>
      </c>
      <c r="AH2550" s="66" t="str">
        <f t="shared" si="98"/>
        <v>PATailândia</v>
      </c>
      <c r="AI2550" s="50">
        <v>1507953</v>
      </c>
    </row>
    <row r="2551" spans="26:35">
      <c r="Z2551" s="50" t="s">
        <v>65</v>
      </c>
      <c r="AA2551" s="50" t="s">
        <v>2676</v>
      </c>
      <c r="AB2551" s="50">
        <v>1507961</v>
      </c>
      <c r="AH2551" s="66" t="str">
        <f t="shared" si="98"/>
        <v>PATerra Alta</v>
      </c>
      <c r="AI2551" s="50">
        <v>1507961</v>
      </c>
    </row>
    <row r="2552" spans="26:35">
      <c r="Z2552" s="50" t="s">
        <v>65</v>
      </c>
      <c r="AA2552" s="50" t="s">
        <v>2692</v>
      </c>
      <c r="AB2552" s="50">
        <v>1507979</v>
      </c>
      <c r="AH2552" s="66" t="str">
        <f t="shared" si="98"/>
        <v>PATerra Santa</v>
      </c>
      <c r="AI2552" s="50">
        <v>1507979</v>
      </c>
    </row>
    <row r="2553" spans="26:35">
      <c r="Z2553" s="50" t="s">
        <v>65</v>
      </c>
      <c r="AA2553" s="50" t="s">
        <v>2708</v>
      </c>
      <c r="AB2553" s="50">
        <v>1508001</v>
      </c>
      <c r="AH2553" s="66" t="str">
        <f t="shared" si="98"/>
        <v>PATomé-Açu</v>
      </c>
      <c r="AI2553" s="50">
        <v>1508001</v>
      </c>
    </row>
    <row r="2554" spans="26:35">
      <c r="Z2554" s="50" t="s">
        <v>65</v>
      </c>
      <c r="AA2554" s="50" t="s">
        <v>2723</v>
      </c>
      <c r="AB2554" s="50">
        <v>1508035</v>
      </c>
      <c r="AH2554" s="66" t="str">
        <f t="shared" si="98"/>
        <v>PATracuateua</v>
      </c>
      <c r="AI2554" s="50">
        <v>1508035</v>
      </c>
    </row>
    <row r="2555" spans="26:35">
      <c r="Z2555" s="50" t="s">
        <v>65</v>
      </c>
      <c r="AA2555" s="50" t="s">
        <v>2739</v>
      </c>
      <c r="AB2555" s="50">
        <v>1508050</v>
      </c>
      <c r="AH2555" s="66" t="str">
        <f t="shared" si="98"/>
        <v>PATrairão</v>
      </c>
      <c r="AI2555" s="50">
        <v>1508050</v>
      </c>
    </row>
    <row r="2556" spans="26:35">
      <c r="Z2556" s="50" t="s">
        <v>65</v>
      </c>
      <c r="AA2556" s="50" t="s">
        <v>2754</v>
      </c>
      <c r="AB2556" s="50">
        <v>1508084</v>
      </c>
      <c r="AH2556" s="66" t="str">
        <f t="shared" si="98"/>
        <v>PATucumã</v>
      </c>
      <c r="AI2556" s="50">
        <v>1508084</v>
      </c>
    </row>
    <row r="2557" spans="26:35">
      <c r="Z2557" s="50" t="s">
        <v>65</v>
      </c>
      <c r="AA2557" s="50" t="s">
        <v>2769</v>
      </c>
      <c r="AB2557" s="50">
        <v>1508100</v>
      </c>
      <c r="AH2557" s="66" t="str">
        <f t="shared" si="98"/>
        <v>PATucuruí</v>
      </c>
      <c r="AI2557" s="50">
        <v>1508100</v>
      </c>
    </row>
    <row r="2558" spans="26:35">
      <c r="Z2558" s="50" t="s">
        <v>65</v>
      </c>
      <c r="AA2558" s="50" t="s">
        <v>2785</v>
      </c>
      <c r="AB2558" s="50">
        <v>1508126</v>
      </c>
      <c r="AH2558" s="66" t="str">
        <f t="shared" si="98"/>
        <v>PAUlianópolis</v>
      </c>
      <c r="AI2558" s="50">
        <v>1508126</v>
      </c>
    </row>
    <row r="2559" spans="26:35">
      <c r="Z2559" s="50" t="s">
        <v>65</v>
      </c>
      <c r="AA2559" s="50" t="s">
        <v>2800</v>
      </c>
      <c r="AB2559" s="50">
        <v>1508159</v>
      </c>
      <c r="AH2559" s="66" t="str">
        <f t="shared" si="98"/>
        <v>PAUruará</v>
      </c>
      <c r="AI2559" s="50">
        <v>1508159</v>
      </c>
    </row>
    <row r="2560" spans="26:35">
      <c r="Z2560" s="50" t="s">
        <v>65</v>
      </c>
      <c r="AA2560" s="50" t="s">
        <v>2815</v>
      </c>
      <c r="AB2560" s="50">
        <v>1508209</v>
      </c>
      <c r="AH2560" s="66" t="str">
        <f t="shared" si="98"/>
        <v>PAVigia</v>
      </c>
      <c r="AI2560" s="50">
        <v>1508209</v>
      </c>
    </row>
    <row r="2561" spans="26:35">
      <c r="Z2561" s="50" t="s">
        <v>65</v>
      </c>
      <c r="AA2561" s="50" t="s">
        <v>2829</v>
      </c>
      <c r="AB2561" s="50">
        <v>1508308</v>
      </c>
      <c r="AH2561" s="66" t="str">
        <f t="shared" si="98"/>
        <v>PAViseu</v>
      </c>
      <c r="AI2561" s="50">
        <v>1508308</v>
      </c>
    </row>
    <row r="2562" spans="26:35">
      <c r="Z2562" s="50" t="s">
        <v>65</v>
      </c>
      <c r="AA2562" s="50" t="s">
        <v>2841</v>
      </c>
      <c r="AB2562" s="50">
        <v>1508357</v>
      </c>
      <c r="AH2562" s="66" t="str">
        <f t="shared" si="98"/>
        <v>PAVitória do Xingu</v>
      </c>
      <c r="AI2562" s="50">
        <v>1508357</v>
      </c>
    </row>
    <row r="2563" spans="26:35">
      <c r="Z2563" s="50" t="s">
        <v>65</v>
      </c>
      <c r="AA2563" s="50" t="s">
        <v>2854</v>
      </c>
      <c r="AB2563" s="50">
        <v>1508407</v>
      </c>
      <c r="AH2563" s="66" t="str">
        <f t="shared" ref="AH2563:AH2626" si="99">CONCATENATE(Z2563,AA2563)</f>
        <v>PAXinguara</v>
      </c>
      <c r="AI2563" s="50">
        <v>1508407</v>
      </c>
    </row>
    <row r="2564" spans="26:35">
      <c r="Z2564" s="50" t="s">
        <v>66</v>
      </c>
      <c r="AA2564" s="50" t="s">
        <v>90</v>
      </c>
      <c r="AB2564" s="50">
        <v>2500106</v>
      </c>
      <c r="AH2564" s="66" t="str">
        <f t="shared" si="99"/>
        <v>PBÁgua Branca</v>
      </c>
      <c r="AI2564" s="50">
        <v>2500106</v>
      </c>
    </row>
    <row r="2565" spans="26:35">
      <c r="Z2565" s="50" t="s">
        <v>66</v>
      </c>
      <c r="AA2565" s="50" t="s">
        <v>128</v>
      </c>
      <c r="AB2565" s="50">
        <v>2500205</v>
      </c>
      <c r="AH2565" s="66" t="str">
        <f t="shared" si="99"/>
        <v>PBAguiar</v>
      </c>
      <c r="AI2565" s="50">
        <v>2500205</v>
      </c>
    </row>
    <row r="2566" spans="26:35">
      <c r="Z2566" s="50" t="s">
        <v>66</v>
      </c>
      <c r="AA2566" s="50" t="s">
        <v>154</v>
      </c>
      <c r="AB2566" s="50">
        <v>2500304</v>
      </c>
      <c r="AH2566" s="66" t="str">
        <f t="shared" si="99"/>
        <v>PBAlagoa Grande</v>
      </c>
      <c r="AI2566" s="50">
        <v>2500304</v>
      </c>
    </row>
    <row r="2567" spans="26:35">
      <c r="Z2567" s="50" t="s">
        <v>66</v>
      </c>
      <c r="AA2567" s="50" t="s">
        <v>179</v>
      </c>
      <c r="AB2567" s="50">
        <v>2500403</v>
      </c>
      <c r="AH2567" s="66" t="str">
        <f t="shared" si="99"/>
        <v>PBAlagoa Nova</v>
      </c>
      <c r="AI2567" s="50">
        <v>2500403</v>
      </c>
    </row>
    <row r="2568" spans="26:35">
      <c r="Z2568" s="50" t="s">
        <v>66</v>
      </c>
      <c r="AA2568" s="50" t="s">
        <v>205</v>
      </c>
      <c r="AB2568" s="50">
        <v>2500502</v>
      </c>
      <c r="AH2568" s="66" t="str">
        <f t="shared" si="99"/>
        <v>PBAlagoinha</v>
      </c>
      <c r="AI2568" s="50">
        <v>2500502</v>
      </c>
    </row>
    <row r="2569" spans="26:35">
      <c r="Z2569" s="50" t="s">
        <v>66</v>
      </c>
      <c r="AA2569" s="50" t="s">
        <v>230</v>
      </c>
      <c r="AB2569" s="50">
        <v>2500536</v>
      </c>
      <c r="AH2569" s="66" t="str">
        <f t="shared" si="99"/>
        <v>PBAlcantil</v>
      </c>
      <c r="AI2569" s="50">
        <v>2500536</v>
      </c>
    </row>
    <row r="2570" spans="26:35">
      <c r="Z2570" s="50" t="s">
        <v>66</v>
      </c>
      <c r="AA2570" s="50" t="s">
        <v>255</v>
      </c>
      <c r="AB2570" s="50">
        <v>2500577</v>
      </c>
      <c r="AH2570" s="66" t="str">
        <f t="shared" si="99"/>
        <v>PBAlgodão de Jandaíra</v>
      </c>
      <c r="AI2570" s="50">
        <v>2500577</v>
      </c>
    </row>
    <row r="2571" spans="26:35">
      <c r="Z2571" s="50" t="s">
        <v>66</v>
      </c>
      <c r="AA2571" s="50" t="s">
        <v>280</v>
      </c>
      <c r="AB2571" s="50">
        <v>2500601</v>
      </c>
      <c r="AH2571" s="66" t="str">
        <f t="shared" si="99"/>
        <v>PBAlhandra</v>
      </c>
      <c r="AI2571" s="50">
        <v>2500601</v>
      </c>
    </row>
    <row r="2572" spans="26:35">
      <c r="Z2572" s="50" t="s">
        <v>66</v>
      </c>
      <c r="AA2572" s="50" t="s">
        <v>306</v>
      </c>
      <c r="AB2572" s="50">
        <v>2500734</v>
      </c>
      <c r="AH2572" s="66" t="str">
        <f t="shared" si="99"/>
        <v>PBAmparo</v>
      </c>
      <c r="AI2572" s="50">
        <v>2500734</v>
      </c>
    </row>
    <row r="2573" spans="26:35">
      <c r="Z2573" s="50" t="s">
        <v>66</v>
      </c>
      <c r="AA2573" s="50" t="s">
        <v>332</v>
      </c>
      <c r="AB2573" s="50">
        <v>2500775</v>
      </c>
      <c r="AH2573" s="66" t="str">
        <f t="shared" si="99"/>
        <v>PBAparecida</v>
      </c>
      <c r="AI2573" s="50">
        <v>2500775</v>
      </c>
    </row>
    <row r="2574" spans="26:35">
      <c r="Z2574" s="50" t="s">
        <v>66</v>
      </c>
      <c r="AA2574" s="50" t="s">
        <v>357</v>
      </c>
      <c r="AB2574" s="50">
        <v>2500809</v>
      </c>
      <c r="AH2574" s="66" t="str">
        <f t="shared" si="99"/>
        <v>PBAraçagi</v>
      </c>
      <c r="AI2574" s="50">
        <v>2500809</v>
      </c>
    </row>
    <row r="2575" spans="26:35">
      <c r="Z2575" s="50" t="s">
        <v>66</v>
      </c>
      <c r="AA2575" s="50" t="s">
        <v>381</v>
      </c>
      <c r="AB2575" s="50">
        <v>2500908</v>
      </c>
      <c r="AH2575" s="66" t="str">
        <f t="shared" si="99"/>
        <v>PBArara</v>
      </c>
      <c r="AI2575" s="50">
        <v>2500908</v>
      </c>
    </row>
    <row r="2576" spans="26:35">
      <c r="Z2576" s="50" t="s">
        <v>66</v>
      </c>
      <c r="AA2576" s="50" t="s">
        <v>406</v>
      </c>
      <c r="AB2576" s="50">
        <v>2501005</v>
      </c>
      <c r="AH2576" s="66" t="str">
        <f t="shared" si="99"/>
        <v>PBAraruna</v>
      </c>
      <c r="AI2576" s="50">
        <v>2501005</v>
      </c>
    </row>
    <row r="2577" spans="26:35">
      <c r="Z2577" s="50" t="s">
        <v>66</v>
      </c>
      <c r="AA2577" s="50" t="s">
        <v>431</v>
      </c>
      <c r="AB2577" s="50">
        <v>2501104</v>
      </c>
      <c r="AH2577" s="66" t="str">
        <f t="shared" si="99"/>
        <v>PBAreia</v>
      </c>
      <c r="AI2577" s="50">
        <v>2501104</v>
      </c>
    </row>
    <row r="2578" spans="26:35">
      <c r="Z2578" s="50" t="s">
        <v>66</v>
      </c>
      <c r="AA2578" s="50" t="s">
        <v>456</v>
      </c>
      <c r="AB2578" s="50">
        <v>2501153</v>
      </c>
      <c r="AH2578" s="66" t="str">
        <f t="shared" si="99"/>
        <v>PBAreia de Baraúnas</v>
      </c>
      <c r="AI2578" s="50">
        <v>2501153</v>
      </c>
    </row>
    <row r="2579" spans="26:35">
      <c r="Z2579" s="50" t="s">
        <v>66</v>
      </c>
      <c r="AA2579" s="50" t="s">
        <v>482</v>
      </c>
      <c r="AB2579" s="50">
        <v>2501203</v>
      </c>
      <c r="AH2579" s="66" t="str">
        <f t="shared" si="99"/>
        <v>PBAreial</v>
      </c>
      <c r="AI2579" s="50">
        <v>2501203</v>
      </c>
    </row>
    <row r="2580" spans="26:35">
      <c r="Z2580" s="50" t="s">
        <v>66</v>
      </c>
      <c r="AA2580" s="50" t="s">
        <v>506</v>
      </c>
      <c r="AB2580" s="50">
        <v>2501302</v>
      </c>
      <c r="AH2580" s="66" t="str">
        <f t="shared" si="99"/>
        <v>PBAroeiras</v>
      </c>
      <c r="AI2580" s="50">
        <v>2501302</v>
      </c>
    </row>
    <row r="2581" spans="26:35">
      <c r="Z2581" s="50" t="s">
        <v>66</v>
      </c>
      <c r="AA2581" s="50" t="s">
        <v>529</v>
      </c>
      <c r="AB2581" s="50">
        <v>2501351</v>
      </c>
      <c r="AH2581" s="66" t="str">
        <f t="shared" si="99"/>
        <v>PBAssunção</v>
      </c>
      <c r="AI2581" s="50">
        <v>2501351</v>
      </c>
    </row>
    <row r="2582" spans="26:35">
      <c r="Z2582" s="50" t="s">
        <v>66</v>
      </c>
      <c r="AA2582" s="50" t="s">
        <v>552</v>
      </c>
      <c r="AB2582" s="50">
        <v>2501401</v>
      </c>
      <c r="AH2582" s="66" t="str">
        <f t="shared" si="99"/>
        <v>PBBaía da Traição</v>
      </c>
      <c r="AI2582" s="50">
        <v>2501401</v>
      </c>
    </row>
    <row r="2583" spans="26:35">
      <c r="Z2583" s="50" t="s">
        <v>66</v>
      </c>
      <c r="AA2583" s="50" t="s">
        <v>575</v>
      </c>
      <c r="AB2583" s="50">
        <v>2501500</v>
      </c>
      <c r="AH2583" s="66" t="str">
        <f t="shared" si="99"/>
        <v>PBBananeiras</v>
      </c>
      <c r="AI2583" s="50">
        <v>2501500</v>
      </c>
    </row>
    <row r="2584" spans="26:35">
      <c r="Z2584" s="50" t="s">
        <v>66</v>
      </c>
      <c r="AA2584" s="50" t="s">
        <v>461</v>
      </c>
      <c r="AB2584" s="50">
        <v>2501534</v>
      </c>
      <c r="AH2584" s="66" t="str">
        <f t="shared" si="99"/>
        <v>PBBaraúna</v>
      </c>
      <c r="AI2584" s="50">
        <v>2501534</v>
      </c>
    </row>
    <row r="2585" spans="26:35">
      <c r="Z2585" s="50" t="s">
        <v>66</v>
      </c>
      <c r="AA2585" s="50" t="s">
        <v>622</v>
      </c>
      <c r="AB2585" s="50">
        <v>2501609</v>
      </c>
      <c r="AH2585" s="66" t="str">
        <f t="shared" si="99"/>
        <v>PBBarra de Santa Rosa</v>
      </c>
      <c r="AI2585" s="50">
        <v>2501609</v>
      </c>
    </row>
    <row r="2586" spans="26:35">
      <c r="Z2586" s="50" t="s">
        <v>66</v>
      </c>
      <c r="AA2586" s="50" t="s">
        <v>642</v>
      </c>
      <c r="AB2586" s="50">
        <v>2501575</v>
      </c>
      <c r="AH2586" s="66" t="str">
        <f t="shared" si="99"/>
        <v>PBBarra de Santana</v>
      </c>
      <c r="AI2586" s="50">
        <v>2501575</v>
      </c>
    </row>
    <row r="2587" spans="26:35">
      <c r="Z2587" s="50" t="s">
        <v>66</v>
      </c>
      <c r="AA2587" s="50" t="s">
        <v>219</v>
      </c>
      <c r="AB2587" s="50">
        <v>2501708</v>
      </c>
      <c r="AH2587" s="66" t="str">
        <f t="shared" si="99"/>
        <v>PBBarra de São Miguel</v>
      </c>
      <c r="AI2587" s="50">
        <v>2501708</v>
      </c>
    </row>
    <row r="2588" spans="26:35">
      <c r="Z2588" s="50" t="s">
        <v>66</v>
      </c>
      <c r="AA2588" s="50" t="s">
        <v>685</v>
      </c>
      <c r="AB2588" s="50">
        <v>2501807</v>
      </c>
      <c r="AH2588" s="66" t="str">
        <f t="shared" si="99"/>
        <v>PBBayeux</v>
      </c>
      <c r="AI2588" s="50">
        <v>2501807</v>
      </c>
    </row>
    <row r="2589" spans="26:35">
      <c r="Z2589" s="50" t="s">
        <v>66</v>
      </c>
      <c r="AA2589" s="50" t="s">
        <v>268</v>
      </c>
      <c r="AB2589" s="50">
        <v>2501906</v>
      </c>
      <c r="AH2589" s="66" t="str">
        <f t="shared" si="99"/>
        <v>PBBelém</v>
      </c>
      <c r="AI2589" s="50">
        <v>2501906</v>
      </c>
    </row>
    <row r="2590" spans="26:35">
      <c r="Z2590" s="50" t="s">
        <v>66</v>
      </c>
      <c r="AA2590" s="50" t="s">
        <v>727</v>
      </c>
      <c r="AB2590" s="50">
        <v>2502003</v>
      </c>
      <c r="AH2590" s="66" t="str">
        <f t="shared" si="99"/>
        <v>PBBelém do Brejo do Cruz</v>
      </c>
      <c r="AI2590" s="50">
        <v>2502003</v>
      </c>
    </row>
    <row r="2591" spans="26:35">
      <c r="Z2591" s="50" t="s">
        <v>66</v>
      </c>
      <c r="AA2591" s="50" t="s">
        <v>749</v>
      </c>
      <c r="AB2591" s="50">
        <v>2502052</v>
      </c>
      <c r="AH2591" s="66" t="str">
        <f t="shared" si="99"/>
        <v>PBBernardino Batista</v>
      </c>
      <c r="AI2591" s="50">
        <v>2502052</v>
      </c>
    </row>
    <row r="2592" spans="26:35">
      <c r="Z2592" s="50" t="s">
        <v>66</v>
      </c>
      <c r="AA2592" s="50" t="s">
        <v>770</v>
      </c>
      <c r="AB2592" s="50">
        <v>2502102</v>
      </c>
      <c r="AH2592" s="66" t="str">
        <f t="shared" si="99"/>
        <v>PBBoa Ventura</v>
      </c>
      <c r="AI2592" s="50">
        <v>2502102</v>
      </c>
    </row>
    <row r="2593" spans="26:35">
      <c r="Z2593" s="50" t="s">
        <v>66</v>
      </c>
      <c r="AA2593" s="50" t="s">
        <v>161</v>
      </c>
      <c r="AB2593" s="50">
        <v>2502151</v>
      </c>
      <c r="AH2593" s="66" t="str">
        <f t="shared" si="99"/>
        <v>PBBoa Vista</v>
      </c>
      <c r="AI2593" s="50">
        <v>2502151</v>
      </c>
    </row>
    <row r="2594" spans="26:35">
      <c r="Z2594" s="50" t="s">
        <v>66</v>
      </c>
      <c r="AA2594" s="50" t="s">
        <v>557</v>
      </c>
      <c r="AB2594" s="50">
        <v>2502201</v>
      </c>
      <c r="AH2594" s="66" t="str">
        <f t="shared" si="99"/>
        <v>PBBom Jesus</v>
      </c>
      <c r="AI2594" s="50">
        <v>2502201</v>
      </c>
    </row>
    <row r="2595" spans="26:35">
      <c r="Z2595" s="50" t="s">
        <v>66</v>
      </c>
      <c r="AA2595" s="50" t="s">
        <v>834</v>
      </c>
      <c r="AB2595" s="50">
        <v>2502300</v>
      </c>
      <c r="AH2595" s="66" t="str">
        <f t="shared" si="99"/>
        <v>PBBom Sucesso</v>
      </c>
      <c r="AI2595" s="50">
        <v>2502300</v>
      </c>
    </row>
    <row r="2596" spans="26:35">
      <c r="Z2596" s="50" t="s">
        <v>66</v>
      </c>
      <c r="AA2596" s="50" t="s">
        <v>857</v>
      </c>
      <c r="AB2596" s="50">
        <v>2502409</v>
      </c>
      <c r="AH2596" s="66" t="str">
        <f t="shared" si="99"/>
        <v>PBBonito de Santa Fé</v>
      </c>
      <c r="AI2596" s="50">
        <v>2502409</v>
      </c>
    </row>
    <row r="2597" spans="26:35">
      <c r="Z2597" s="50" t="s">
        <v>66</v>
      </c>
      <c r="AA2597" s="50" t="s">
        <v>878</v>
      </c>
      <c r="AB2597" s="50">
        <v>2502508</v>
      </c>
      <c r="AH2597" s="66" t="str">
        <f t="shared" si="99"/>
        <v>PBBoqueirão</v>
      </c>
      <c r="AI2597" s="50">
        <v>2502508</v>
      </c>
    </row>
    <row r="2598" spans="26:35">
      <c r="Z2598" s="50" t="s">
        <v>66</v>
      </c>
      <c r="AA2598" s="50" t="s">
        <v>901</v>
      </c>
      <c r="AB2598" s="50">
        <v>2502706</v>
      </c>
      <c r="AH2598" s="66" t="str">
        <f t="shared" si="99"/>
        <v>PBBorborema</v>
      </c>
      <c r="AI2598" s="50">
        <v>2502706</v>
      </c>
    </row>
    <row r="2599" spans="26:35">
      <c r="Z2599" s="50" t="s">
        <v>66</v>
      </c>
      <c r="AA2599" s="50" t="s">
        <v>924</v>
      </c>
      <c r="AB2599" s="50">
        <v>2502805</v>
      </c>
      <c r="AH2599" s="66" t="str">
        <f t="shared" si="99"/>
        <v>PBBrejo do Cruz</v>
      </c>
      <c r="AI2599" s="50">
        <v>2502805</v>
      </c>
    </row>
    <row r="2600" spans="26:35">
      <c r="Z2600" s="50" t="s">
        <v>66</v>
      </c>
      <c r="AA2600" s="50" t="s">
        <v>947</v>
      </c>
      <c r="AB2600" s="50">
        <v>2502904</v>
      </c>
      <c r="AH2600" s="66" t="str">
        <f t="shared" si="99"/>
        <v>PBBrejo dos Santos</v>
      </c>
      <c r="AI2600" s="50">
        <v>2502904</v>
      </c>
    </row>
    <row r="2601" spans="26:35">
      <c r="Z2601" s="50" t="s">
        <v>66</v>
      </c>
      <c r="AA2601" s="50" t="s">
        <v>969</v>
      </c>
      <c r="AB2601" s="50">
        <v>2503001</v>
      </c>
      <c r="AH2601" s="66" t="str">
        <f t="shared" si="99"/>
        <v>PBCaaporã</v>
      </c>
      <c r="AI2601" s="50">
        <v>2503001</v>
      </c>
    </row>
    <row r="2602" spans="26:35">
      <c r="Z2602" s="50" t="s">
        <v>66</v>
      </c>
      <c r="AA2602" s="50" t="s">
        <v>991</v>
      </c>
      <c r="AB2602" s="50">
        <v>2503100</v>
      </c>
      <c r="AH2602" s="66" t="str">
        <f t="shared" si="99"/>
        <v>PBCabaceiras</v>
      </c>
      <c r="AI2602" s="50">
        <v>2503100</v>
      </c>
    </row>
    <row r="2603" spans="26:35">
      <c r="Z2603" s="50" t="s">
        <v>66</v>
      </c>
      <c r="AA2603" s="50" t="s">
        <v>1014</v>
      </c>
      <c r="AB2603" s="50">
        <v>2503209</v>
      </c>
      <c r="AH2603" s="66" t="str">
        <f t="shared" si="99"/>
        <v>PBCabedelo</v>
      </c>
      <c r="AI2603" s="50">
        <v>2503209</v>
      </c>
    </row>
    <row r="2604" spans="26:35">
      <c r="Z2604" s="50" t="s">
        <v>66</v>
      </c>
      <c r="AA2604" s="50" t="s">
        <v>1036</v>
      </c>
      <c r="AB2604" s="50">
        <v>2503308</v>
      </c>
      <c r="AH2604" s="66" t="str">
        <f t="shared" si="99"/>
        <v>PBCachoeira dos Índios</v>
      </c>
      <c r="AI2604" s="50">
        <v>2503308</v>
      </c>
    </row>
    <row r="2605" spans="26:35">
      <c r="Z2605" s="50" t="s">
        <v>66</v>
      </c>
      <c r="AA2605" s="50" t="s">
        <v>1058</v>
      </c>
      <c r="AB2605" s="50">
        <v>2503407</v>
      </c>
      <c r="AH2605" s="66" t="str">
        <f t="shared" si="99"/>
        <v>PBCacimba de Areia</v>
      </c>
      <c r="AI2605" s="50">
        <v>2503407</v>
      </c>
    </row>
    <row r="2606" spans="26:35">
      <c r="Z2606" s="50" t="s">
        <v>66</v>
      </c>
      <c r="AA2606" s="50" t="s">
        <v>1080</v>
      </c>
      <c r="AB2606" s="50">
        <v>2503506</v>
      </c>
      <c r="AH2606" s="66" t="str">
        <f t="shared" si="99"/>
        <v>PBCacimba de Dentro</v>
      </c>
      <c r="AI2606" s="50">
        <v>2503506</v>
      </c>
    </row>
    <row r="2607" spans="26:35">
      <c r="Z2607" s="50" t="s">
        <v>66</v>
      </c>
      <c r="AA2607" s="50" t="s">
        <v>1102</v>
      </c>
      <c r="AB2607" s="50">
        <v>2503555</v>
      </c>
      <c r="AH2607" s="66" t="str">
        <f t="shared" si="99"/>
        <v>PBCacimbas</v>
      </c>
      <c r="AI2607" s="50">
        <v>2503555</v>
      </c>
    </row>
    <row r="2608" spans="26:35">
      <c r="Z2608" s="50" t="s">
        <v>66</v>
      </c>
      <c r="AA2608" s="50" t="s">
        <v>1125</v>
      </c>
      <c r="AB2608" s="50">
        <v>2503605</v>
      </c>
      <c r="AH2608" s="66" t="str">
        <f t="shared" si="99"/>
        <v>PBCaiçara</v>
      </c>
      <c r="AI2608" s="50">
        <v>2503605</v>
      </c>
    </row>
    <row r="2609" spans="26:35">
      <c r="Z2609" s="50" t="s">
        <v>66</v>
      </c>
      <c r="AA2609" s="50" t="s">
        <v>1148</v>
      </c>
      <c r="AB2609" s="50">
        <v>2503704</v>
      </c>
      <c r="AH2609" s="66" t="str">
        <f t="shared" si="99"/>
        <v>PBCajazeiras</v>
      </c>
      <c r="AI2609" s="50">
        <v>2503704</v>
      </c>
    </row>
    <row r="2610" spans="26:35">
      <c r="Z2610" s="50" t="s">
        <v>66</v>
      </c>
      <c r="AA2610" s="50" t="s">
        <v>1171</v>
      </c>
      <c r="AB2610" s="50">
        <v>2503753</v>
      </c>
      <c r="AH2610" s="66" t="str">
        <f t="shared" si="99"/>
        <v>PBCajazeirinhas</v>
      </c>
      <c r="AI2610" s="50">
        <v>2503753</v>
      </c>
    </row>
    <row r="2611" spans="26:35">
      <c r="Z2611" s="50" t="s">
        <v>66</v>
      </c>
      <c r="AA2611" s="50" t="s">
        <v>1194</v>
      </c>
      <c r="AB2611" s="50">
        <v>2503803</v>
      </c>
      <c r="AH2611" s="66" t="str">
        <f t="shared" si="99"/>
        <v>PBCaldas Brandão</v>
      </c>
      <c r="AI2611" s="50">
        <v>2503803</v>
      </c>
    </row>
    <row r="2612" spans="26:35">
      <c r="Z2612" s="50" t="s">
        <v>66</v>
      </c>
      <c r="AA2612" s="50" t="s">
        <v>1216</v>
      </c>
      <c r="AB2612" s="50">
        <v>2503902</v>
      </c>
      <c r="AH2612" s="66" t="str">
        <f t="shared" si="99"/>
        <v>PBCamalaú</v>
      </c>
      <c r="AI2612" s="50">
        <v>2503902</v>
      </c>
    </row>
    <row r="2613" spans="26:35">
      <c r="Z2613" s="50" t="s">
        <v>66</v>
      </c>
      <c r="AA2613" s="50" t="s">
        <v>1237</v>
      </c>
      <c r="AB2613" s="50">
        <v>2504009</v>
      </c>
      <c r="AH2613" s="66" t="str">
        <f t="shared" si="99"/>
        <v>PBCampina Grande</v>
      </c>
      <c r="AI2613" s="50">
        <v>2504009</v>
      </c>
    </row>
    <row r="2614" spans="26:35">
      <c r="Z2614" s="50" t="s">
        <v>66</v>
      </c>
      <c r="AA2614" s="50" t="s">
        <v>1260</v>
      </c>
      <c r="AB2614" s="50">
        <v>2504033</v>
      </c>
      <c r="AH2614" s="66" t="str">
        <f t="shared" si="99"/>
        <v>PBCapim</v>
      </c>
      <c r="AI2614" s="50">
        <v>2504033</v>
      </c>
    </row>
    <row r="2615" spans="26:35">
      <c r="Z2615" s="50" t="s">
        <v>66</v>
      </c>
      <c r="AA2615" s="50" t="s">
        <v>709</v>
      </c>
      <c r="AB2615" s="50">
        <v>2504074</v>
      </c>
      <c r="AH2615" s="66" t="str">
        <f t="shared" si="99"/>
        <v>PBCaraúbas</v>
      </c>
      <c r="AI2615" s="50">
        <v>2504074</v>
      </c>
    </row>
    <row r="2616" spans="26:35">
      <c r="Z2616" s="50" t="s">
        <v>66</v>
      </c>
      <c r="AA2616" s="50" t="s">
        <v>1304</v>
      </c>
      <c r="AB2616" s="50">
        <v>2504108</v>
      </c>
      <c r="AH2616" s="66" t="str">
        <f t="shared" si="99"/>
        <v>PBCarrapateira</v>
      </c>
      <c r="AI2616" s="50">
        <v>2504108</v>
      </c>
    </row>
    <row r="2617" spans="26:35">
      <c r="Z2617" s="50" t="s">
        <v>66</v>
      </c>
      <c r="AA2617" s="50" t="s">
        <v>1326</v>
      </c>
      <c r="AB2617" s="50">
        <v>2504157</v>
      </c>
      <c r="AH2617" s="66" t="str">
        <f t="shared" si="99"/>
        <v>PBCasserengue</v>
      </c>
      <c r="AI2617" s="50">
        <v>2504157</v>
      </c>
    </row>
    <row r="2618" spans="26:35">
      <c r="Z2618" s="50" t="s">
        <v>66</v>
      </c>
      <c r="AA2618" s="50" t="s">
        <v>1348</v>
      </c>
      <c r="AB2618" s="50">
        <v>2504207</v>
      </c>
      <c r="AH2618" s="66" t="str">
        <f t="shared" si="99"/>
        <v>PBCatingueira</v>
      </c>
      <c r="AI2618" s="50">
        <v>2504207</v>
      </c>
    </row>
    <row r="2619" spans="26:35">
      <c r="Z2619" s="50" t="s">
        <v>66</v>
      </c>
      <c r="AA2619" s="50" t="s">
        <v>1369</v>
      </c>
      <c r="AB2619" s="50">
        <v>2504306</v>
      </c>
      <c r="AH2619" s="66" t="str">
        <f t="shared" si="99"/>
        <v>PBCatolé do Rocha</v>
      </c>
      <c r="AI2619" s="50">
        <v>2504306</v>
      </c>
    </row>
    <row r="2620" spans="26:35">
      <c r="Z2620" s="50" t="s">
        <v>66</v>
      </c>
      <c r="AA2620" s="50" t="s">
        <v>1391</v>
      </c>
      <c r="AB2620" s="50">
        <v>2504355</v>
      </c>
      <c r="AH2620" s="66" t="str">
        <f t="shared" si="99"/>
        <v>PBCaturité</v>
      </c>
      <c r="AI2620" s="50">
        <v>2504355</v>
      </c>
    </row>
    <row r="2621" spans="26:35">
      <c r="Z2621" s="50" t="s">
        <v>66</v>
      </c>
      <c r="AA2621" s="50" t="s">
        <v>1413</v>
      </c>
      <c r="AB2621" s="50">
        <v>2504405</v>
      </c>
      <c r="AH2621" s="66" t="str">
        <f t="shared" si="99"/>
        <v>PBConceição</v>
      </c>
      <c r="AI2621" s="50">
        <v>2504405</v>
      </c>
    </row>
    <row r="2622" spans="26:35">
      <c r="Z2622" s="50" t="s">
        <v>66</v>
      </c>
      <c r="AA2622" s="50" t="s">
        <v>1262</v>
      </c>
      <c r="AB2622" s="50">
        <v>2504504</v>
      </c>
      <c r="AH2622" s="66" t="str">
        <f t="shared" si="99"/>
        <v>PBCondado</v>
      </c>
      <c r="AI2622" s="50">
        <v>2504504</v>
      </c>
    </row>
    <row r="2623" spans="26:35">
      <c r="Z2623" s="50" t="s">
        <v>66</v>
      </c>
      <c r="AA2623" s="50" t="s">
        <v>1456</v>
      </c>
      <c r="AB2623" s="50">
        <v>2504603</v>
      </c>
      <c r="AH2623" s="66" t="str">
        <f t="shared" si="99"/>
        <v>PBConde</v>
      </c>
      <c r="AI2623" s="50">
        <v>2504603</v>
      </c>
    </row>
    <row r="2624" spans="26:35">
      <c r="Z2624" s="50" t="s">
        <v>66</v>
      </c>
      <c r="AA2624" s="50" t="s">
        <v>1476</v>
      </c>
      <c r="AB2624" s="50">
        <v>2504702</v>
      </c>
      <c r="AH2624" s="66" t="str">
        <f t="shared" si="99"/>
        <v>PBCongo</v>
      </c>
      <c r="AI2624" s="50">
        <v>2504702</v>
      </c>
    </row>
    <row r="2625" spans="26:35">
      <c r="Z2625" s="50" t="s">
        <v>66</v>
      </c>
      <c r="AA2625" s="50" t="s">
        <v>1498</v>
      </c>
      <c r="AB2625" s="50">
        <v>2504801</v>
      </c>
      <c r="AH2625" s="66" t="str">
        <f t="shared" si="99"/>
        <v>PBCoremas</v>
      </c>
      <c r="AI2625" s="50">
        <v>2504801</v>
      </c>
    </row>
    <row r="2626" spans="26:35">
      <c r="Z2626" s="50" t="s">
        <v>66</v>
      </c>
      <c r="AA2626" s="50" t="s">
        <v>1518</v>
      </c>
      <c r="AB2626" s="50">
        <v>2504850</v>
      </c>
      <c r="AH2626" s="66" t="str">
        <f t="shared" si="99"/>
        <v>PBCoxixola</v>
      </c>
      <c r="AI2626" s="50">
        <v>2504850</v>
      </c>
    </row>
    <row r="2627" spans="26:35">
      <c r="Z2627" s="50" t="s">
        <v>66</v>
      </c>
      <c r="AA2627" s="50" t="s">
        <v>1539</v>
      </c>
      <c r="AB2627" s="50">
        <v>2504900</v>
      </c>
      <c r="AH2627" s="66" t="str">
        <f t="shared" ref="AH2627:AH2690" si="100">CONCATENATE(Z2627,AA2627)</f>
        <v>PBCruz do Espírito Santo</v>
      </c>
      <c r="AI2627" s="50">
        <v>2504900</v>
      </c>
    </row>
    <row r="2628" spans="26:35">
      <c r="Z2628" s="50" t="s">
        <v>66</v>
      </c>
      <c r="AA2628" s="50" t="s">
        <v>1560</v>
      </c>
      <c r="AB2628" s="50">
        <v>2505006</v>
      </c>
      <c r="AH2628" s="66" t="str">
        <f t="shared" si="100"/>
        <v>PBCubati</v>
      </c>
      <c r="AI2628" s="50">
        <v>2505006</v>
      </c>
    </row>
    <row r="2629" spans="26:35">
      <c r="Z2629" s="50" t="s">
        <v>66</v>
      </c>
      <c r="AA2629" s="50" t="s">
        <v>1579</v>
      </c>
      <c r="AB2629" s="50">
        <v>2505105</v>
      </c>
      <c r="AH2629" s="66" t="str">
        <f t="shared" si="100"/>
        <v>PBCuité</v>
      </c>
      <c r="AI2629" s="50">
        <v>2505105</v>
      </c>
    </row>
    <row r="2630" spans="26:35">
      <c r="Z2630" s="50" t="s">
        <v>66</v>
      </c>
      <c r="AA2630" s="50" t="s">
        <v>1599</v>
      </c>
      <c r="AB2630" s="50">
        <v>2505238</v>
      </c>
      <c r="AH2630" s="66" t="str">
        <f t="shared" si="100"/>
        <v>PBCuité de Mamanguape</v>
      </c>
      <c r="AI2630" s="50">
        <v>2505238</v>
      </c>
    </row>
    <row r="2631" spans="26:35">
      <c r="Z2631" s="50" t="s">
        <v>66</v>
      </c>
      <c r="AA2631" s="50" t="s">
        <v>1619</v>
      </c>
      <c r="AB2631" s="50">
        <v>2505204</v>
      </c>
      <c r="AH2631" s="66" t="str">
        <f t="shared" si="100"/>
        <v>PBCuitegi</v>
      </c>
      <c r="AI2631" s="50">
        <v>2505204</v>
      </c>
    </row>
    <row r="2632" spans="26:35">
      <c r="Z2632" s="50" t="s">
        <v>66</v>
      </c>
      <c r="AA2632" s="50" t="s">
        <v>1640</v>
      </c>
      <c r="AB2632" s="50">
        <v>2505279</v>
      </c>
      <c r="AH2632" s="66" t="str">
        <f t="shared" si="100"/>
        <v>PBCurral de Cima</v>
      </c>
      <c r="AI2632" s="50">
        <v>2505279</v>
      </c>
    </row>
    <row r="2633" spans="26:35">
      <c r="Z2633" s="50" t="s">
        <v>66</v>
      </c>
      <c r="AA2633" s="50" t="s">
        <v>1661</v>
      </c>
      <c r="AB2633" s="50">
        <v>2505303</v>
      </c>
      <c r="AH2633" s="66" t="str">
        <f t="shared" si="100"/>
        <v>PBCurral Velho</v>
      </c>
      <c r="AI2633" s="50">
        <v>2505303</v>
      </c>
    </row>
    <row r="2634" spans="26:35">
      <c r="Z2634" s="50" t="s">
        <v>66</v>
      </c>
      <c r="AA2634" s="50" t="s">
        <v>1681</v>
      </c>
      <c r="AB2634" s="50">
        <v>2505352</v>
      </c>
      <c r="AH2634" s="66" t="str">
        <f t="shared" si="100"/>
        <v>PBDamião</v>
      </c>
      <c r="AI2634" s="50">
        <v>2505352</v>
      </c>
    </row>
    <row r="2635" spans="26:35">
      <c r="Z2635" s="50" t="s">
        <v>66</v>
      </c>
      <c r="AA2635" s="50" t="s">
        <v>1702</v>
      </c>
      <c r="AB2635" s="50">
        <v>2505402</v>
      </c>
      <c r="AH2635" s="66" t="str">
        <f t="shared" si="100"/>
        <v>PBDesterro</v>
      </c>
      <c r="AI2635" s="50">
        <v>2505402</v>
      </c>
    </row>
    <row r="2636" spans="26:35">
      <c r="Z2636" s="50" t="s">
        <v>66</v>
      </c>
      <c r="AA2636" s="50" t="s">
        <v>1722</v>
      </c>
      <c r="AB2636" s="50">
        <v>2505600</v>
      </c>
      <c r="AH2636" s="66" t="str">
        <f t="shared" si="100"/>
        <v>PBDiamante</v>
      </c>
      <c r="AI2636" s="50">
        <v>2505600</v>
      </c>
    </row>
    <row r="2637" spans="26:35">
      <c r="Z2637" s="50" t="s">
        <v>66</v>
      </c>
      <c r="AA2637" s="50" t="s">
        <v>1743</v>
      </c>
      <c r="AB2637" s="50">
        <v>2505709</v>
      </c>
      <c r="AH2637" s="66" t="str">
        <f t="shared" si="100"/>
        <v>PBDona Inês</v>
      </c>
      <c r="AI2637" s="50">
        <v>2505709</v>
      </c>
    </row>
    <row r="2638" spans="26:35">
      <c r="Z2638" s="50" t="s">
        <v>66</v>
      </c>
      <c r="AA2638" s="50" t="s">
        <v>1763</v>
      </c>
      <c r="AB2638" s="50">
        <v>2505808</v>
      </c>
      <c r="AH2638" s="66" t="str">
        <f t="shared" si="100"/>
        <v>PBDuas Estradas</v>
      </c>
      <c r="AI2638" s="50">
        <v>2505808</v>
      </c>
    </row>
    <row r="2639" spans="26:35">
      <c r="Z2639" s="50" t="s">
        <v>66</v>
      </c>
      <c r="AA2639" s="50" t="s">
        <v>1783</v>
      </c>
      <c r="AB2639" s="50">
        <v>2505907</v>
      </c>
      <c r="AH2639" s="66" t="str">
        <f t="shared" si="100"/>
        <v>PBEmas</v>
      </c>
      <c r="AI2639" s="50">
        <v>2505907</v>
      </c>
    </row>
    <row r="2640" spans="26:35">
      <c r="Z2640" s="50" t="s">
        <v>66</v>
      </c>
      <c r="AA2640" s="50" t="s">
        <v>1803</v>
      </c>
      <c r="AB2640" s="50">
        <v>2506004</v>
      </c>
      <c r="AH2640" s="66" t="str">
        <f t="shared" si="100"/>
        <v>PBEsperança</v>
      </c>
      <c r="AI2640" s="50">
        <v>2506004</v>
      </c>
    </row>
    <row r="2641" spans="26:35">
      <c r="Z2641" s="50" t="s">
        <v>66</v>
      </c>
      <c r="AA2641" s="50" t="s">
        <v>1821</v>
      </c>
      <c r="AB2641" s="50">
        <v>2506103</v>
      </c>
      <c r="AH2641" s="66" t="str">
        <f t="shared" si="100"/>
        <v>PBFagundes</v>
      </c>
      <c r="AI2641" s="50">
        <v>2506103</v>
      </c>
    </row>
    <row r="2642" spans="26:35">
      <c r="Z2642" s="50" t="s">
        <v>66</v>
      </c>
      <c r="AA2642" s="50" t="s">
        <v>1840</v>
      </c>
      <c r="AB2642" s="50">
        <v>2506202</v>
      </c>
      <c r="AH2642" s="66" t="str">
        <f t="shared" si="100"/>
        <v>PBFrei Martinho</v>
      </c>
      <c r="AI2642" s="50">
        <v>2506202</v>
      </c>
    </row>
    <row r="2643" spans="26:35">
      <c r="Z2643" s="50" t="s">
        <v>66</v>
      </c>
      <c r="AA2643" s="50" t="s">
        <v>1857</v>
      </c>
      <c r="AB2643" s="50">
        <v>2506251</v>
      </c>
      <c r="AH2643" s="66" t="str">
        <f t="shared" si="100"/>
        <v>PBGado Bravo</v>
      </c>
      <c r="AI2643" s="50">
        <v>2506251</v>
      </c>
    </row>
    <row r="2644" spans="26:35">
      <c r="Z2644" s="50" t="s">
        <v>66</v>
      </c>
      <c r="AA2644" s="50" t="s">
        <v>1875</v>
      </c>
      <c r="AB2644" s="50">
        <v>2506301</v>
      </c>
      <c r="AH2644" s="66" t="str">
        <f t="shared" si="100"/>
        <v>PBGuarabira</v>
      </c>
      <c r="AI2644" s="50">
        <v>2506301</v>
      </c>
    </row>
    <row r="2645" spans="26:35">
      <c r="Z2645" s="50" t="s">
        <v>66</v>
      </c>
      <c r="AA2645" s="50" t="s">
        <v>1891</v>
      </c>
      <c r="AB2645" s="50">
        <v>2506400</v>
      </c>
      <c r="AH2645" s="66" t="str">
        <f t="shared" si="100"/>
        <v>PBGurinhém</v>
      </c>
      <c r="AI2645" s="50">
        <v>2506400</v>
      </c>
    </row>
    <row r="2646" spans="26:35">
      <c r="Z2646" s="50" t="s">
        <v>66</v>
      </c>
      <c r="AA2646" s="50" t="s">
        <v>1908</v>
      </c>
      <c r="AB2646" s="50">
        <v>2506509</v>
      </c>
      <c r="AH2646" s="66" t="str">
        <f t="shared" si="100"/>
        <v>PBGurjão</v>
      </c>
      <c r="AI2646" s="50">
        <v>2506509</v>
      </c>
    </row>
    <row r="2647" spans="26:35">
      <c r="Z2647" s="50" t="s">
        <v>66</v>
      </c>
      <c r="AA2647" s="50" t="s">
        <v>1926</v>
      </c>
      <c r="AB2647" s="50">
        <v>2506608</v>
      </c>
      <c r="AH2647" s="66" t="str">
        <f t="shared" si="100"/>
        <v>PBIbiara</v>
      </c>
      <c r="AI2647" s="50">
        <v>2506608</v>
      </c>
    </row>
    <row r="2648" spans="26:35">
      <c r="Z2648" s="50" t="s">
        <v>66</v>
      </c>
      <c r="AA2648" s="50" t="s">
        <v>1942</v>
      </c>
      <c r="AB2648" s="50">
        <v>2502607</v>
      </c>
      <c r="AH2648" s="66" t="str">
        <f t="shared" si="100"/>
        <v>PBIgaracy</v>
      </c>
      <c r="AI2648" s="50">
        <v>2502607</v>
      </c>
    </row>
    <row r="2649" spans="26:35">
      <c r="Z2649" s="50" t="s">
        <v>66</v>
      </c>
      <c r="AA2649" s="50" t="s">
        <v>1958</v>
      </c>
      <c r="AB2649" s="50">
        <v>2506707</v>
      </c>
      <c r="AH2649" s="66" t="str">
        <f t="shared" si="100"/>
        <v>PBImaculada</v>
      </c>
      <c r="AI2649" s="50">
        <v>2506707</v>
      </c>
    </row>
    <row r="2650" spans="26:35">
      <c r="Z2650" s="50" t="s">
        <v>66</v>
      </c>
      <c r="AA2650" s="50" t="s">
        <v>1976</v>
      </c>
      <c r="AB2650" s="50">
        <v>2506806</v>
      </c>
      <c r="AH2650" s="66" t="str">
        <f t="shared" si="100"/>
        <v>PBIngá</v>
      </c>
      <c r="AI2650" s="50">
        <v>2506806</v>
      </c>
    </row>
    <row r="2651" spans="26:35">
      <c r="Z2651" s="50" t="s">
        <v>66</v>
      </c>
      <c r="AA2651" s="50" t="s">
        <v>736</v>
      </c>
      <c r="AB2651" s="50">
        <v>2506905</v>
      </c>
      <c r="AH2651" s="66" t="str">
        <f t="shared" si="100"/>
        <v>PBItabaiana</v>
      </c>
      <c r="AI2651" s="50">
        <v>2506905</v>
      </c>
    </row>
    <row r="2652" spans="26:35">
      <c r="Z2652" s="50" t="s">
        <v>66</v>
      </c>
      <c r="AA2652" s="50" t="s">
        <v>2011</v>
      </c>
      <c r="AB2652" s="50">
        <v>2507002</v>
      </c>
      <c r="AH2652" s="66" t="str">
        <f t="shared" si="100"/>
        <v>PBItaporanga</v>
      </c>
      <c r="AI2652" s="50">
        <v>2507002</v>
      </c>
    </row>
    <row r="2653" spans="26:35">
      <c r="Z2653" s="50" t="s">
        <v>66</v>
      </c>
      <c r="AA2653" s="50" t="s">
        <v>2029</v>
      </c>
      <c r="AB2653" s="50">
        <v>2507101</v>
      </c>
      <c r="AH2653" s="66" t="str">
        <f t="shared" si="100"/>
        <v>PBItapororoca</v>
      </c>
      <c r="AI2653" s="50">
        <v>2507101</v>
      </c>
    </row>
    <row r="2654" spans="26:35">
      <c r="Z2654" s="50" t="s">
        <v>66</v>
      </c>
      <c r="AA2654" s="50" t="s">
        <v>2047</v>
      </c>
      <c r="AB2654" s="50">
        <v>2507200</v>
      </c>
      <c r="AH2654" s="66" t="str">
        <f t="shared" si="100"/>
        <v>PBItatuba</v>
      </c>
      <c r="AI2654" s="50">
        <v>2507200</v>
      </c>
    </row>
    <row r="2655" spans="26:35">
      <c r="Z2655" s="50" t="s">
        <v>66</v>
      </c>
      <c r="AA2655" s="50" t="s">
        <v>2065</v>
      </c>
      <c r="AB2655" s="50">
        <v>2507309</v>
      </c>
      <c r="AH2655" s="66" t="str">
        <f t="shared" si="100"/>
        <v>PBJacaraú</v>
      </c>
      <c r="AI2655" s="50">
        <v>2507309</v>
      </c>
    </row>
    <row r="2656" spans="26:35">
      <c r="Z2656" s="50" t="s">
        <v>66</v>
      </c>
      <c r="AA2656" s="50" t="s">
        <v>2082</v>
      </c>
      <c r="AB2656" s="50">
        <v>2507408</v>
      </c>
      <c r="AH2656" s="66" t="str">
        <f t="shared" si="100"/>
        <v>PBJericó</v>
      </c>
      <c r="AI2656" s="50">
        <v>2507408</v>
      </c>
    </row>
    <row r="2657" spans="26:35">
      <c r="Z2657" s="50" t="s">
        <v>66</v>
      </c>
      <c r="AA2657" s="50" t="s">
        <v>2097</v>
      </c>
      <c r="AB2657" s="50">
        <v>2507507</v>
      </c>
      <c r="AH2657" s="66" t="str">
        <f t="shared" si="100"/>
        <v>PBJoão Pessoa</v>
      </c>
      <c r="AI2657" s="50">
        <v>2507507</v>
      </c>
    </row>
    <row r="2658" spans="26:35">
      <c r="Z2658" s="50" t="s">
        <v>66</v>
      </c>
      <c r="AA2658" s="50" t="s">
        <v>2114</v>
      </c>
      <c r="AB2658" s="50">
        <v>2513653</v>
      </c>
      <c r="AH2658" s="66" t="str">
        <f t="shared" si="100"/>
        <v>PBJoca Claudino</v>
      </c>
      <c r="AI2658" s="50">
        <v>2513653</v>
      </c>
    </row>
    <row r="2659" spans="26:35">
      <c r="Z2659" s="50" t="s">
        <v>66</v>
      </c>
      <c r="AA2659" s="50" t="s">
        <v>2129</v>
      </c>
      <c r="AB2659" s="50">
        <v>2507606</v>
      </c>
      <c r="AH2659" s="66" t="str">
        <f t="shared" si="100"/>
        <v>PBJuarez Távora</v>
      </c>
      <c r="AI2659" s="50">
        <v>2507606</v>
      </c>
    </row>
    <row r="2660" spans="26:35">
      <c r="Z2660" s="50" t="s">
        <v>66</v>
      </c>
      <c r="AA2660" s="50" t="s">
        <v>2146</v>
      </c>
      <c r="AB2660" s="50">
        <v>2507705</v>
      </c>
      <c r="AH2660" s="66" t="str">
        <f t="shared" si="100"/>
        <v>PBJuazeirinho</v>
      </c>
      <c r="AI2660" s="50">
        <v>2507705</v>
      </c>
    </row>
    <row r="2661" spans="26:35">
      <c r="Z2661" s="50" t="s">
        <v>66</v>
      </c>
      <c r="AA2661" s="50" t="s">
        <v>2162</v>
      </c>
      <c r="AB2661" s="50">
        <v>2507804</v>
      </c>
      <c r="AH2661" s="66" t="str">
        <f t="shared" si="100"/>
        <v>PBJunco do Seridó</v>
      </c>
      <c r="AI2661" s="50">
        <v>2507804</v>
      </c>
    </row>
    <row r="2662" spans="26:35">
      <c r="Z2662" s="50" t="s">
        <v>66</v>
      </c>
      <c r="AA2662" s="50" t="s">
        <v>2179</v>
      </c>
      <c r="AB2662" s="50">
        <v>2507903</v>
      </c>
      <c r="AH2662" s="66" t="str">
        <f t="shared" si="100"/>
        <v>PBJuripiranga</v>
      </c>
      <c r="AI2662" s="50">
        <v>2507903</v>
      </c>
    </row>
    <row r="2663" spans="26:35">
      <c r="Z2663" s="50" t="s">
        <v>66</v>
      </c>
      <c r="AA2663" s="50" t="s">
        <v>2196</v>
      </c>
      <c r="AB2663" s="50">
        <v>2508000</v>
      </c>
      <c r="AH2663" s="66" t="str">
        <f t="shared" si="100"/>
        <v>PBJuru</v>
      </c>
      <c r="AI2663" s="50">
        <v>2508000</v>
      </c>
    </row>
    <row r="2664" spans="26:35">
      <c r="Z2664" s="50" t="s">
        <v>66</v>
      </c>
      <c r="AA2664" s="50" t="s">
        <v>2211</v>
      </c>
      <c r="AB2664" s="50">
        <v>2508109</v>
      </c>
      <c r="AH2664" s="66" t="str">
        <f t="shared" si="100"/>
        <v>PBLagoa</v>
      </c>
      <c r="AI2664" s="50">
        <v>2508109</v>
      </c>
    </row>
    <row r="2665" spans="26:35">
      <c r="Z2665" s="50" t="s">
        <v>66</v>
      </c>
      <c r="AA2665" s="50" t="s">
        <v>2227</v>
      </c>
      <c r="AB2665" s="50">
        <v>2508208</v>
      </c>
      <c r="AH2665" s="66" t="str">
        <f t="shared" si="100"/>
        <v>PBLagoa de Dentro</v>
      </c>
      <c r="AI2665" s="50">
        <v>2508208</v>
      </c>
    </row>
    <row r="2666" spans="26:35">
      <c r="Z2666" s="50" t="s">
        <v>66</v>
      </c>
      <c r="AA2666" s="50" t="s">
        <v>2243</v>
      </c>
      <c r="AB2666" s="50">
        <v>2508307</v>
      </c>
      <c r="AH2666" s="66" t="str">
        <f t="shared" si="100"/>
        <v>PBLagoa Seca</v>
      </c>
      <c r="AI2666" s="50">
        <v>2508307</v>
      </c>
    </row>
    <row r="2667" spans="26:35">
      <c r="Z2667" s="50" t="s">
        <v>66</v>
      </c>
      <c r="AA2667" s="50" t="s">
        <v>2257</v>
      </c>
      <c r="AB2667" s="50">
        <v>2508406</v>
      </c>
      <c r="AH2667" s="66" t="str">
        <f t="shared" si="100"/>
        <v>PBLastro</v>
      </c>
      <c r="AI2667" s="50">
        <v>2508406</v>
      </c>
    </row>
    <row r="2668" spans="26:35">
      <c r="Z2668" s="50" t="s">
        <v>66</v>
      </c>
      <c r="AA2668" s="50" t="s">
        <v>2272</v>
      </c>
      <c r="AB2668" s="50">
        <v>2508505</v>
      </c>
      <c r="AH2668" s="66" t="str">
        <f t="shared" si="100"/>
        <v>PBLivramento</v>
      </c>
      <c r="AI2668" s="50">
        <v>2508505</v>
      </c>
    </row>
    <row r="2669" spans="26:35">
      <c r="Z2669" s="50" t="s">
        <v>66</v>
      </c>
      <c r="AA2669" s="50" t="s">
        <v>2288</v>
      </c>
      <c r="AB2669" s="50">
        <v>2508554</v>
      </c>
      <c r="AH2669" s="66" t="str">
        <f t="shared" si="100"/>
        <v>PBLogradouro</v>
      </c>
      <c r="AI2669" s="50">
        <v>2508554</v>
      </c>
    </row>
    <row r="2670" spans="26:35">
      <c r="Z2670" s="50" t="s">
        <v>66</v>
      </c>
      <c r="AA2670" s="50" t="s">
        <v>2304</v>
      </c>
      <c r="AB2670" s="50">
        <v>2508604</v>
      </c>
      <c r="AH2670" s="66" t="str">
        <f t="shared" si="100"/>
        <v>PBLucena</v>
      </c>
      <c r="AI2670" s="50">
        <v>2508604</v>
      </c>
    </row>
    <row r="2671" spans="26:35">
      <c r="Z2671" s="50" t="s">
        <v>66</v>
      </c>
      <c r="AA2671" s="50" t="s">
        <v>2317</v>
      </c>
      <c r="AB2671" s="50">
        <v>2508703</v>
      </c>
      <c r="AH2671" s="66" t="str">
        <f t="shared" si="100"/>
        <v>PBMãe d'Água</v>
      </c>
      <c r="AI2671" s="50">
        <v>2508703</v>
      </c>
    </row>
    <row r="2672" spans="26:35">
      <c r="Z2672" s="50" t="s">
        <v>66</v>
      </c>
      <c r="AA2672" s="50" t="s">
        <v>2333</v>
      </c>
      <c r="AB2672" s="50">
        <v>2508802</v>
      </c>
      <c r="AH2672" s="66" t="str">
        <f t="shared" si="100"/>
        <v>PBMalta</v>
      </c>
      <c r="AI2672" s="50">
        <v>2508802</v>
      </c>
    </row>
    <row r="2673" spans="26:35">
      <c r="Z2673" s="50" t="s">
        <v>66</v>
      </c>
      <c r="AA2673" s="50" t="s">
        <v>2349</v>
      </c>
      <c r="AB2673" s="50">
        <v>2508901</v>
      </c>
      <c r="AH2673" s="66" t="str">
        <f t="shared" si="100"/>
        <v>PBMamanguape</v>
      </c>
      <c r="AI2673" s="50">
        <v>2508901</v>
      </c>
    </row>
    <row r="2674" spans="26:35">
      <c r="Z2674" s="50" t="s">
        <v>66</v>
      </c>
      <c r="AA2674" s="50" t="s">
        <v>2365</v>
      </c>
      <c r="AB2674" s="50">
        <v>2509008</v>
      </c>
      <c r="AH2674" s="66" t="str">
        <f t="shared" si="100"/>
        <v>PBManaíra</v>
      </c>
      <c r="AI2674" s="50">
        <v>2509008</v>
      </c>
    </row>
    <row r="2675" spans="26:35">
      <c r="Z2675" s="50" t="s">
        <v>66</v>
      </c>
      <c r="AA2675" s="50" t="s">
        <v>2379</v>
      </c>
      <c r="AB2675" s="50">
        <v>2509057</v>
      </c>
      <c r="AH2675" s="66" t="str">
        <f t="shared" si="100"/>
        <v>PBMarcação</v>
      </c>
      <c r="AI2675" s="50">
        <v>2509057</v>
      </c>
    </row>
    <row r="2676" spans="26:35">
      <c r="Z2676" s="50" t="s">
        <v>66</v>
      </c>
      <c r="AA2676" s="50" t="s">
        <v>2394</v>
      </c>
      <c r="AB2676" s="50">
        <v>2509107</v>
      </c>
      <c r="AH2676" s="66" t="str">
        <f t="shared" si="100"/>
        <v>PBMari</v>
      </c>
      <c r="AI2676" s="50">
        <v>2509107</v>
      </c>
    </row>
    <row r="2677" spans="26:35">
      <c r="Z2677" s="50" t="s">
        <v>66</v>
      </c>
      <c r="AA2677" s="50" t="s">
        <v>2410</v>
      </c>
      <c r="AB2677" s="50">
        <v>2509156</v>
      </c>
      <c r="AH2677" s="66" t="str">
        <f t="shared" si="100"/>
        <v>PBMarizópolis</v>
      </c>
      <c r="AI2677" s="50">
        <v>2509156</v>
      </c>
    </row>
    <row r="2678" spans="26:35">
      <c r="Z2678" s="50" t="s">
        <v>66</v>
      </c>
      <c r="AA2678" s="50" t="s">
        <v>2426</v>
      </c>
      <c r="AB2678" s="50">
        <v>2509206</v>
      </c>
      <c r="AH2678" s="66" t="str">
        <f t="shared" si="100"/>
        <v>PBMassaranduba</v>
      </c>
      <c r="AI2678" s="50">
        <v>2509206</v>
      </c>
    </row>
    <row r="2679" spans="26:35">
      <c r="Z2679" s="50" t="s">
        <v>66</v>
      </c>
      <c r="AA2679" s="50" t="s">
        <v>2442</v>
      </c>
      <c r="AB2679" s="50">
        <v>2509305</v>
      </c>
      <c r="AH2679" s="66" t="str">
        <f t="shared" si="100"/>
        <v>PBMataraca</v>
      </c>
      <c r="AI2679" s="50">
        <v>2509305</v>
      </c>
    </row>
    <row r="2680" spans="26:35">
      <c r="Z2680" s="50" t="s">
        <v>66</v>
      </c>
      <c r="AA2680" s="50" t="s">
        <v>2458</v>
      </c>
      <c r="AB2680" s="50">
        <v>2509339</v>
      </c>
      <c r="AH2680" s="66" t="str">
        <f t="shared" si="100"/>
        <v>PBMatinhas</v>
      </c>
      <c r="AI2680" s="50">
        <v>2509339</v>
      </c>
    </row>
    <row r="2681" spans="26:35">
      <c r="Z2681" s="50" t="s">
        <v>66</v>
      </c>
      <c r="AA2681" s="50" t="s">
        <v>2471</v>
      </c>
      <c r="AB2681" s="50">
        <v>2509370</v>
      </c>
      <c r="AH2681" s="66" t="str">
        <f t="shared" si="100"/>
        <v>PBMato Grosso</v>
      </c>
      <c r="AI2681" s="50">
        <v>2509370</v>
      </c>
    </row>
    <row r="2682" spans="26:35">
      <c r="Z2682" s="50" t="s">
        <v>66</v>
      </c>
      <c r="AA2682" s="50" t="s">
        <v>2487</v>
      </c>
      <c r="AB2682" s="50">
        <v>2509396</v>
      </c>
      <c r="AH2682" s="66" t="str">
        <f t="shared" si="100"/>
        <v>PBMaturéia</v>
      </c>
      <c r="AI2682" s="50">
        <v>2509396</v>
      </c>
    </row>
    <row r="2683" spans="26:35">
      <c r="Z2683" s="50" t="s">
        <v>66</v>
      </c>
      <c r="AA2683" s="50" t="s">
        <v>2502</v>
      </c>
      <c r="AB2683" s="50">
        <v>2509404</v>
      </c>
      <c r="AH2683" s="66" t="str">
        <f t="shared" si="100"/>
        <v>PBMogeiro</v>
      </c>
      <c r="AI2683" s="50">
        <v>2509404</v>
      </c>
    </row>
    <row r="2684" spans="26:35">
      <c r="Z2684" s="50" t="s">
        <v>66</v>
      </c>
      <c r="AA2684" s="50" t="s">
        <v>2517</v>
      </c>
      <c r="AB2684" s="50">
        <v>2509503</v>
      </c>
      <c r="AH2684" s="66" t="str">
        <f t="shared" si="100"/>
        <v>PBMontadas</v>
      </c>
      <c r="AI2684" s="50">
        <v>2509503</v>
      </c>
    </row>
    <row r="2685" spans="26:35">
      <c r="Z2685" s="50" t="s">
        <v>66</v>
      </c>
      <c r="AA2685" s="50" t="s">
        <v>2532</v>
      </c>
      <c r="AB2685" s="50">
        <v>2509602</v>
      </c>
      <c r="AH2685" s="66" t="str">
        <f t="shared" si="100"/>
        <v>PBMonte Horebe</v>
      </c>
      <c r="AI2685" s="50">
        <v>2509602</v>
      </c>
    </row>
    <row r="2686" spans="26:35">
      <c r="Z2686" s="50" t="s">
        <v>66</v>
      </c>
      <c r="AA2686" s="50" t="s">
        <v>2548</v>
      </c>
      <c r="AB2686" s="50">
        <v>2509701</v>
      </c>
      <c r="AH2686" s="66" t="str">
        <f t="shared" si="100"/>
        <v>PBMonteiro</v>
      </c>
      <c r="AI2686" s="50">
        <v>2509701</v>
      </c>
    </row>
    <row r="2687" spans="26:35">
      <c r="Z2687" s="50" t="s">
        <v>66</v>
      </c>
      <c r="AA2687" s="50" t="s">
        <v>2511</v>
      </c>
      <c r="AB2687" s="50">
        <v>2509800</v>
      </c>
      <c r="AH2687" s="66" t="str">
        <f t="shared" si="100"/>
        <v>PBMulungu</v>
      </c>
      <c r="AI2687" s="50">
        <v>2509800</v>
      </c>
    </row>
    <row r="2688" spans="26:35">
      <c r="Z2688" s="50" t="s">
        <v>66</v>
      </c>
      <c r="AA2688" s="50" t="s">
        <v>2578</v>
      </c>
      <c r="AB2688" s="50">
        <v>2509909</v>
      </c>
      <c r="AH2688" s="66" t="str">
        <f t="shared" si="100"/>
        <v>PBNatuba</v>
      </c>
      <c r="AI2688" s="50">
        <v>2509909</v>
      </c>
    </row>
    <row r="2689" spans="26:35">
      <c r="Z2689" s="50" t="s">
        <v>66</v>
      </c>
      <c r="AA2689" s="50" t="s">
        <v>2593</v>
      </c>
      <c r="AB2689" s="50">
        <v>2510006</v>
      </c>
      <c r="AH2689" s="66" t="str">
        <f t="shared" si="100"/>
        <v>PBNazarezinho</v>
      </c>
      <c r="AI2689" s="50">
        <v>2510006</v>
      </c>
    </row>
    <row r="2690" spans="26:35">
      <c r="Z2690" s="50" t="s">
        <v>66</v>
      </c>
      <c r="AA2690" s="50" t="s">
        <v>2609</v>
      </c>
      <c r="AB2690" s="50">
        <v>2510105</v>
      </c>
      <c r="AH2690" s="66" t="str">
        <f t="shared" si="100"/>
        <v>PBNova Floresta</v>
      </c>
      <c r="AI2690" s="50">
        <v>2510105</v>
      </c>
    </row>
    <row r="2691" spans="26:35">
      <c r="Z2691" s="50" t="s">
        <v>66</v>
      </c>
      <c r="AA2691" s="50" t="s">
        <v>1917</v>
      </c>
      <c r="AB2691" s="50">
        <v>2510204</v>
      </c>
      <c r="AH2691" s="66" t="str">
        <f t="shared" ref="AH2691:AH2754" si="101">CONCATENATE(Z2691,AA2691)</f>
        <v>PBNova Olinda</v>
      </c>
      <c r="AI2691" s="50">
        <v>2510204</v>
      </c>
    </row>
    <row r="2692" spans="26:35">
      <c r="Z2692" s="50" t="s">
        <v>66</v>
      </c>
      <c r="AA2692" s="50" t="s">
        <v>2636</v>
      </c>
      <c r="AB2692" s="50">
        <v>2510303</v>
      </c>
      <c r="AH2692" s="66" t="str">
        <f t="shared" si="101"/>
        <v>PBNova Palmeira</v>
      </c>
      <c r="AI2692" s="50">
        <v>2510303</v>
      </c>
    </row>
    <row r="2693" spans="26:35">
      <c r="Z2693" s="50" t="s">
        <v>66</v>
      </c>
      <c r="AA2693" s="50" t="s">
        <v>2650</v>
      </c>
      <c r="AB2693" s="50">
        <v>2510402</v>
      </c>
      <c r="AH2693" s="66" t="str">
        <f t="shared" si="101"/>
        <v>PBOlho d'Água</v>
      </c>
      <c r="AI2693" s="50">
        <v>2510402</v>
      </c>
    </row>
    <row r="2694" spans="26:35">
      <c r="Z2694" s="50" t="s">
        <v>66</v>
      </c>
      <c r="AA2694" s="50" t="s">
        <v>2663</v>
      </c>
      <c r="AB2694" s="50">
        <v>2510501</v>
      </c>
      <c r="AH2694" s="66" t="str">
        <f t="shared" si="101"/>
        <v>PBOlivedos</v>
      </c>
      <c r="AI2694" s="50">
        <v>2510501</v>
      </c>
    </row>
    <row r="2695" spans="26:35">
      <c r="Z2695" s="50" t="s">
        <v>66</v>
      </c>
      <c r="AA2695" s="50" t="s">
        <v>2677</v>
      </c>
      <c r="AB2695" s="50">
        <v>2510600</v>
      </c>
      <c r="AH2695" s="66" t="str">
        <f t="shared" si="101"/>
        <v>PBOuro Velho</v>
      </c>
      <c r="AI2695" s="50">
        <v>2510600</v>
      </c>
    </row>
    <row r="2696" spans="26:35">
      <c r="Z2696" s="50" t="s">
        <v>66</v>
      </c>
      <c r="AA2696" s="50" t="s">
        <v>2693</v>
      </c>
      <c r="AB2696" s="50">
        <v>2510659</v>
      </c>
      <c r="AH2696" s="66" t="str">
        <f t="shared" si="101"/>
        <v>PBParari</v>
      </c>
      <c r="AI2696" s="50">
        <v>2510659</v>
      </c>
    </row>
    <row r="2697" spans="26:35">
      <c r="Z2697" s="50" t="s">
        <v>66</v>
      </c>
      <c r="AA2697" s="50" t="s">
        <v>2183</v>
      </c>
      <c r="AB2697" s="50">
        <v>2510709</v>
      </c>
      <c r="AH2697" s="66" t="str">
        <f t="shared" si="101"/>
        <v>PBPassagem</v>
      </c>
      <c r="AI2697" s="50">
        <v>2510709</v>
      </c>
    </row>
    <row r="2698" spans="26:35">
      <c r="Z2698" s="50" t="s">
        <v>66</v>
      </c>
      <c r="AA2698" s="50" t="s">
        <v>2724</v>
      </c>
      <c r="AB2698" s="50">
        <v>2510808</v>
      </c>
      <c r="AH2698" s="66" t="str">
        <f t="shared" si="101"/>
        <v>PBPatos</v>
      </c>
      <c r="AI2698" s="50">
        <v>2510808</v>
      </c>
    </row>
    <row r="2699" spans="26:35">
      <c r="Z2699" s="50" t="s">
        <v>66</v>
      </c>
      <c r="AA2699" s="50" t="s">
        <v>2550</v>
      </c>
      <c r="AB2699" s="50">
        <v>2510907</v>
      </c>
      <c r="AH2699" s="66" t="str">
        <f t="shared" si="101"/>
        <v>PBPaulista</v>
      </c>
      <c r="AI2699" s="50">
        <v>2510907</v>
      </c>
    </row>
    <row r="2700" spans="26:35">
      <c r="Z2700" s="50" t="s">
        <v>66</v>
      </c>
      <c r="AA2700" s="50" t="s">
        <v>2749</v>
      </c>
      <c r="AB2700" s="50">
        <v>2511004</v>
      </c>
      <c r="AH2700" s="66" t="str">
        <f t="shared" si="101"/>
        <v>PBPedra Branca</v>
      </c>
      <c r="AI2700" s="50">
        <v>2511004</v>
      </c>
    </row>
    <row r="2701" spans="26:35">
      <c r="Z2701" s="50" t="s">
        <v>66</v>
      </c>
      <c r="AA2701" s="50" t="s">
        <v>2770</v>
      </c>
      <c r="AB2701" s="50">
        <v>2511103</v>
      </c>
      <c r="AH2701" s="66" t="str">
        <f t="shared" si="101"/>
        <v>PBPedra Lavrada</v>
      </c>
      <c r="AI2701" s="50">
        <v>2511103</v>
      </c>
    </row>
    <row r="2702" spans="26:35">
      <c r="Z2702" s="50" t="s">
        <v>66</v>
      </c>
      <c r="AA2702" s="50" t="s">
        <v>2786</v>
      </c>
      <c r="AB2702" s="50">
        <v>2511202</v>
      </c>
      <c r="AH2702" s="66" t="str">
        <f t="shared" si="101"/>
        <v>PBPedras de Fogo</v>
      </c>
      <c r="AI2702" s="50">
        <v>2511202</v>
      </c>
    </row>
    <row r="2703" spans="26:35">
      <c r="Z2703" s="50" t="s">
        <v>66</v>
      </c>
      <c r="AA2703" s="50" t="s">
        <v>2801</v>
      </c>
      <c r="AB2703" s="50">
        <v>2512721</v>
      </c>
      <c r="AH2703" s="66" t="str">
        <f t="shared" si="101"/>
        <v>PBPedro Régis</v>
      </c>
      <c r="AI2703" s="50">
        <v>2512721</v>
      </c>
    </row>
    <row r="2704" spans="26:35">
      <c r="Z2704" s="50" t="s">
        <v>66</v>
      </c>
      <c r="AA2704" s="50" t="s">
        <v>2816</v>
      </c>
      <c r="AB2704" s="50">
        <v>2511301</v>
      </c>
      <c r="AH2704" s="66" t="str">
        <f t="shared" si="101"/>
        <v>PBPiancó</v>
      </c>
      <c r="AI2704" s="50">
        <v>2511301</v>
      </c>
    </row>
    <row r="2705" spans="26:35">
      <c r="Z2705" s="50" t="s">
        <v>66</v>
      </c>
      <c r="AA2705" s="50" t="s">
        <v>2830</v>
      </c>
      <c r="AB2705" s="50">
        <v>2511400</v>
      </c>
      <c r="AH2705" s="66" t="str">
        <f t="shared" si="101"/>
        <v>PBPicuí</v>
      </c>
      <c r="AI2705" s="50">
        <v>2511400</v>
      </c>
    </row>
    <row r="2706" spans="26:35">
      <c r="Z2706" s="50" t="s">
        <v>66</v>
      </c>
      <c r="AA2706" s="50" t="s">
        <v>1754</v>
      </c>
      <c r="AB2706" s="50">
        <v>2511509</v>
      </c>
      <c r="AH2706" s="66" t="str">
        <f t="shared" si="101"/>
        <v>PBPilar</v>
      </c>
      <c r="AI2706" s="50">
        <v>2511509</v>
      </c>
    </row>
    <row r="2707" spans="26:35">
      <c r="Z2707" s="50" t="s">
        <v>66</v>
      </c>
      <c r="AA2707" s="50" t="s">
        <v>2308</v>
      </c>
      <c r="AB2707" s="50">
        <v>2511608</v>
      </c>
      <c r="AH2707" s="66" t="str">
        <f t="shared" si="101"/>
        <v>PBPilões</v>
      </c>
      <c r="AI2707" s="50">
        <v>2511608</v>
      </c>
    </row>
    <row r="2708" spans="26:35">
      <c r="Z2708" s="50" t="s">
        <v>66</v>
      </c>
      <c r="AA2708" s="50" t="s">
        <v>2867</v>
      </c>
      <c r="AB2708" s="50">
        <v>2511707</v>
      </c>
      <c r="AH2708" s="66" t="str">
        <f t="shared" si="101"/>
        <v>PBPilõezinhos</v>
      </c>
      <c r="AI2708" s="50">
        <v>2511707</v>
      </c>
    </row>
    <row r="2709" spans="26:35">
      <c r="Z2709" s="50" t="s">
        <v>66</v>
      </c>
      <c r="AA2709" s="50" t="s">
        <v>2880</v>
      </c>
      <c r="AB2709" s="50">
        <v>2511806</v>
      </c>
      <c r="AH2709" s="66" t="str">
        <f t="shared" si="101"/>
        <v>PBPirpirituba</v>
      </c>
      <c r="AI2709" s="50">
        <v>2511806</v>
      </c>
    </row>
    <row r="2710" spans="26:35">
      <c r="Z2710" s="50" t="s">
        <v>66</v>
      </c>
      <c r="AA2710" s="50" t="s">
        <v>2892</v>
      </c>
      <c r="AB2710" s="50">
        <v>2511905</v>
      </c>
      <c r="AH2710" s="66" t="str">
        <f t="shared" si="101"/>
        <v>PBPitimbu</v>
      </c>
      <c r="AI2710" s="50">
        <v>2511905</v>
      </c>
    </row>
    <row r="2711" spans="26:35">
      <c r="Z2711" s="50" t="s">
        <v>66</v>
      </c>
      <c r="AA2711" s="50" t="s">
        <v>2905</v>
      </c>
      <c r="AB2711" s="50">
        <v>2512002</v>
      </c>
      <c r="AH2711" s="66" t="str">
        <f t="shared" si="101"/>
        <v>PBPocinhos</v>
      </c>
      <c r="AI2711" s="50">
        <v>2512002</v>
      </c>
    </row>
    <row r="2712" spans="26:35">
      <c r="Z2712" s="50" t="s">
        <v>66</v>
      </c>
      <c r="AA2712" s="50" t="s">
        <v>2917</v>
      </c>
      <c r="AB2712" s="50">
        <v>2512036</v>
      </c>
      <c r="AH2712" s="66" t="str">
        <f t="shared" si="101"/>
        <v>PBPoço Dantas</v>
      </c>
      <c r="AI2712" s="50">
        <v>2512036</v>
      </c>
    </row>
    <row r="2713" spans="26:35">
      <c r="Z2713" s="50" t="s">
        <v>66</v>
      </c>
      <c r="AA2713" s="50" t="s">
        <v>2929</v>
      </c>
      <c r="AB2713" s="50">
        <v>2512077</v>
      </c>
      <c r="AH2713" s="66" t="str">
        <f t="shared" si="101"/>
        <v>PBPoço de José de Moura</v>
      </c>
      <c r="AI2713" s="50">
        <v>2512077</v>
      </c>
    </row>
    <row r="2714" spans="26:35">
      <c r="Z2714" s="50" t="s">
        <v>66</v>
      </c>
      <c r="AA2714" s="50" t="s">
        <v>2940</v>
      </c>
      <c r="AB2714" s="50">
        <v>2512101</v>
      </c>
      <c r="AH2714" s="66" t="str">
        <f t="shared" si="101"/>
        <v>PBPombal</v>
      </c>
      <c r="AI2714" s="50">
        <v>2512101</v>
      </c>
    </row>
    <row r="2715" spans="26:35">
      <c r="Z2715" s="50" t="s">
        <v>66</v>
      </c>
      <c r="AA2715" s="50" t="s">
        <v>2952</v>
      </c>
      <c r="AB2715" s="50">
        <v>2512200</v>
      </c>
      <c r="AH2715" s="66" t="str">
        <f t="shared" si="101"/>
        <v>PBPrata</v>
      </c>
      <c r="AI2715" s="50">
        <v>2512200</v>
      </c>
    </row>
    <row r="2716" spans="26:35">
      <c r="Z2716" s="50" t="s">
        <v>66</v>
      </c>
      <c r="AA2716" s="50" t="s">
        <v>2964</v>
      </c>
      <c r="AB2716" s="50">
        <v>2512309</v>
      </c>
      <c r="AH2716" s="66" t="str">
        <f t="shared" si="101"/>
        <v>PBPrincesa Isabel</v>
      </c>
      <c r="AI2716" s="50">
        <v>2512309</v>
      </c>
    </row>
    <row r="2717" spans="26:35">
      <c r="Z2717" s="50" t="s">
        <v>66</v>
      </c>
      <c r="AA2717" s="50" t="s">
        <v>2976</v>
      </c>
      <c r="AB2717" s="50">
        <v>2512408</v>
      </c>
      <c r="AH2717" s="66" t="str">
        <f t="shared" si="101"/>
        <v>PBPuxinanã</v>
      </c>
      <c r="AI2717" s="50">
        <v>2512408</v>
      </c>
    </row>
    <row r="2718" spans="26:35">
      <c r="Z2718" s="50" t="s">
        <v>66</v>
      </c>
      <c r="AA2718" s="50" t="s">
        <v>2989</v>
      </c>
      <c r="AB2718" s="50">
        <v>2512507</v>
      </c>
      <c r="AH2718" s="66" t="str">
        <f t="shared" si="101"/>
        <v>PBQueimadas</v>
      </c>
      <c r="AI2718" s="50">
        <v>2512507</v>
      </c>
    </row>
    <row r="2719" spans="26:35">
      <c r="Z2719" s="50" t="s">
        <v>66</v>
      </c>
      <c r="AA2719" s="50" t="s">
        <v>3001</v>
      </c>
      <c r="AB2719" s="50">
        <v>2512606</v>
      </c>
      <c r="AH2719" s="66" t="str">
        <f t="shared" si="101"/>
        <v>PBQuixabá</v>
      </c>
      <c r="AI2719" s="50">
        <v>2512606</v>
      </c>
    </row>
    <row r="2720" spans="26:35">
      <c r="Z2720" s="50" t="s">
        <v>66</v>
      </c>
      <c r="AA2720" s="50" t="s">
        <v>3014</v>
      </c>
      <c r="AB2720" s="50">
        <v>2512705</v>
      </c>
      <c r="AH2720" s="66" t="str">
        <f t="shared" si="101"/>
        <v>PBRemígio</v>
      </c>
      <c r="AI2720" s="50">
        <v>2512705</v>
      </c>
    </row>
    <row r="2721" spans="26:35">
      <c r="Z2721" s="50" t="s">
        <v>66</v>
      </c>
      <c r="AA2721" s="50" t="s">
        <v>3012</v>
      </c>
      <c r="AB2721" s="50">
        <v>2512747</v>
      </c>
      <c r="AH2721" s="66" t="str">
        <f t="shared" si="101"/>
        <v>PBRiachão</v>
      </c>
      <c r="AI2721" s="50">
        <v>2512747</v>
      </c>
    </row>
    <row r="2722" spans="26:35">
      <c r="Z2722" s="50" t="s">
        <v>66</v>
      </c>
      <c r="AA2722" s="50" t="s">
        <v>3039</v>
      </c>
      <c r="AB2722" s="50">
        <v>2512754</v>
      </c>
      <c r="AH2722" s="66" t="str">
        <f t="shared" si="101"/>
        <v>PBRiachão do Bacamarte</v>
      </c>
      <c r="AI2722" s="50">
        <v>2512754</v>
      </c>
    </row>
    <row r="2723" spans="26:35">
      <c r="Z2723" s="50" t="s">
        <v>66</v>
      </c>
      <c r="AA2723" s="50" t="s">
        <v>3051</v>
      </c>
      <c r="AB2723" s="50">
        <v>2512762</v>
      </c>
      <c r="AH2723" s="66" t="str">
        <f t="shared" si="101"/>
        <v>PBRiachão do Poço</v>
      </c>
      <c r="AI2723" s="50">
        <v>2512762</v>
      </c>
    </row>
    <row r="2724" spans="26:35">
      <c r="Z2724" s="50" t="s">
        <v>66</v>
      </c>
      <c r="AA2724" s="50" t="s">
        <v>3063</v>
      </c>
      <c r="AB2724" s="50">
        <v>2512788</v>
      </c>
      <c r="AH2724" s="66" t="str">
        <f t="shared" si="101"/>
        <v>PBRiacho de Santo Antônio</v>
      </c>
      <c r="AI2724" s="50">
        <v>2512788</v>
      </c>
    </row>
    <row r="2725" spans="26:35">
      <c r="Z2725" s="50" t="s">
        <v>66</v>
      </c>
      <c r="AA2725" s="50" t="s">
        <v>3074</v>
      </c>
      <c r="AB2725" s="50">
        <v>2512804</v>
      </c>
      <c r="AH2725" s="66" t="str">
        <f t="shared" si="101"/>
        <v>PBRiacho dos Cavalos</v>
      </c>
      <c r="AI2725" s="50">
        <v>2512804</v>
      </c>
    </row>
    <row r="2726" spans="26:35">
      <c r="Z2726" s="50" t="s">
        <v>66</v>
      </c>
      <c r="AA2726" s="50" t="s">
        <v>3087</v>
      </c>
      <c r="AB2726" s="50">
        <v>2512903</v>
      </c>
      <c r="AH2726" s="66" t="str">
        <f t="shared" si="101"/>
        <v>PBRio Tinto</v>
      </c>
      <c r="AI2726" s="50">
        <v>2512903</v>
      </c>
    </row>
    <row r="2727" spans="26:35">
      <c r="Z2727" s="50" t="s">
        <v>66</v>
      </c>
      <c r="AA2727" s="50" t="s">
        <v>2772</v>
      </c>
      <c r="AB2727" s="50">
        <v>2513000</v>
      </c>
      <c r="AH2727" s="66" t="str">
        <f t="shared" si="101"/>
        <v>PBSalgadinho</v>
      </c>
      <c r="AI2727" s="50">
        <v>2513000</v>
      </c>
    </row>
    <row r="2728" spans="26:35">
      <c r="Z2728" s="50" t="s">
        <v>66</v>
      </c>
      <c r="AA2728" s="50" t="s">
        <v>3112</v>
      </c>
      <c r="AB2728" s="50">
        <v>2513109</v>
      </c>
      <c r="AH2728" s="66" t="str">
        <f t="shared" si="101"/>
        <v>PBSalgado de São Félix</v>
      </c>
      <c r="AI2728" s="50">
        <v>2513109</v>
      </c>
    </row>
    <row r="2729" spans="26:35">
      <c r="Z2729" s="50" t="s">
        <v>66</v>
      </c>
      <c r="AA2729" s="50" t="s">
        <v>3124</v>
      </c>
      <c r="AB2729" s="50">
        <v>2513158</v>
      </c>
      <c r="AH2729" s="66" t="str">
        <f t="shared" si="101"/>
        <v>PBSanta Cecília</v>
      </c>
      <c r="AI2729" s="50">
        <v>2513158</v>
      </c>
    </row>
    <row r="2730" spans="26:35">
      <c r="Z2730" s="50" t="s">
        <v>66</v>
      </c>
      <c r="AA2730" s="50" t="s">
        <v>2521</v>
      </c>
      <c r="AB2730" s="50">
        <v>2513208</v>
      </c>
      <c r="AH2730" s="66" t="str">
        <f t="shared" si="101"/>
        <v>PBSanta Cruz</v>
      </c>
      <c r="AI2730" s="50">
        <v>2513208</v>
      </c>
    </row>
    <row r="2731" spans="26:35">
      <c r="Z2731" s="50" t="s">
        <v>66</v>
      </c>
      <c r="AA2731" s="50" t="s">
        <v>3072</v>
      </c>
      <c r="AB2731" s="50">
        <v>2513307</v>
      </c>
      <c r="AH2731" s="66" t="str">
        <f t="shared" si="101"/>
        <v>PBSanta Helena</v>
      </c>
      <c r="AI2731" s="50">
        <v>2513307</v>
      </c>
    </row>
    <row r="2732" spans="26:35">
      <c r="Z2732" s="50" t="s">
        <v>66</v>
      </c>
      <c r="AA2732" s="50" t="s">
        <v>3085</v>
      </c>
      <c r="AB2732" s="50">
        <v>2513356</v>
      </c>
      <c r="AH2732" s="66" t="str">
        <f t="shared" si="101"/>
        <v>PBSanta Inês</v>
      </c>
      <c r="AI2732" s="50">
        <v>2513356</v>
      </c>
    </row>
    <row r="2733" spans="26:35">
      <c r="Z2733" s="50" t="s">
        <v>66</v>
      </c>
      <c r="AA2733" s="50" t="s">
        <v>3098</v>
      </c>
      <c r="AB2733" s="50">
        <v>2513406</v>
      </c>
      <c r="AH2733" s="66" t="str">
        <f t="shared" si="101"/>
        <v>PBSanta Luzia</v>
      </c>
      <c r="AI2733" s="50">
        <v>2513406</v>
      </c>
    </row>
    <row r="2734" spans="26:35">
      <c r="Z2734" s="50" t="s">
        <v>66</v>
      </c>
      <c r="AA2734" s="50" t="s">
        <v>3134</v>
      </c>
      <c r="AB2734" s="50">
        <v>2513703</v>
      </c>
      <c r="AH2734" s="66" t="str">
        <f t="shared" si="101"/>
        <v>PBSanta Rita</v>
      </c>
      <c r="AI2734" s="50">
        <v>2513703</v>
      </c>
    </row>
    <row r="2735" spans="26:35">
      <c r="Z2735" s="50" t="s">
        <v>66</v>
      </c>
      <c r="AA2735" s="50" t="s">
        <v>3192</v>
      </c>
      <c r="AB2735" s="50">
        <v>2513802</v>
      </c>
      <c r="AH2735" s="66" t="str">
        <f t="shared" si="101"/>
        <v>PBSanta Teresinha</v>
      </c>
      <c r="AI2735" s="50">
        <v>2513802</v>
      </c>
    </row>
    <row r="2736" spans="26:35">
      <c r="Z2736" s="50" t="s">
        <v>66</v>
      </c>
      <c r="AA2736" s="50" t="s">
        <v>3204</v>
      </c>
      <c r="AB2736" s="50">
        <v>2513505</v>
      </c>
      <c r="AH2736" s="66" t="str">
        <f t="shared" si="101"/>
        <v>PBSantana de Mangueira</v>
      </c>
      <c r="AI2736" s="50">
        <v>2513505</v>
      </c>
    </row>
    <row r="2737" spans="26:35">
      <c r="Z2737" s="50" t="s">
        <v>66</v>
      </c>
      <c r="AA2737" s="50" t="s">
        <v>3216</v>
      </c>
      <c r="AB2737" s="50">
        <v>2513604</v>
      </c>
      <c r="AH2737" s="66" t="str">
        <f t="shared" si="101"/>
        <v>PBSantana dos Garrotes</v>
      </c>
      <c r="AI2737" s="50">
        <v>2513604</v>
      </c>
    </row>
    <row r="2738" spans="26:35">
      <c r="Z2738" s="50" t="s">
        <v>66</v>
      </c>
      <c r="AA2738" s="50" t="s">
        <v>3228</v>
      </c>
      <c r="AB2738" s="50">
        <v>2513851</v>
      </c>
      <c r="AH2738" s="66" t="str">
        <f t="shared" si="101"/>
        <v>PBSanto André</v>
      </c>
      <c r="AI2738" s="50">
        <v>2513851</v>
      </c>
    </row>
    <row r="2739" spans="26:35">
      <c r="Z2739" s="50" t="s">
        <v>66</v>
      </c>
      <c r="AA2739" s="50" t="s">
        <v>3238</v>
      </c>
      <c r="AB2739" s="50">
        <v>2513927</v>
      </c>
      <c r="AH2739" s="66" t="str">
        <f t="shared" si="101"/>
        <v>PBSão Bentinho</v>
      </c>
      <c r="AI2739" s="50">
        <v>2513927</v>
      </c>
    </row>
    <row r="2740" spans="26:35">
      <c r="Z2740" s="50" t="s">
        <v>66</v>
      </c>
      <c r="AA2740" s="50" t="s">
        <v>3190</v>
      </c>
      <c r="AB2740" s="50">
        <v>2513901</v>
      </c>
      <c r="AH2740" s="66" t="str">
        <f t="shared" si="101"/>
        <v>PBSão Bento</v>
      </c>
      <c r="AI2740" s="50">
        <v>2513901</v>
      </c>
    </row>
    <row r="2741" spans="26:35">
      <c r="Z2741" s="50" t="s">
        <v>66</v>
      </c>
      <c r="AA2741" s="50" t="s">
        <v>5562</v>
      </c>
      <c r="AB2741" s="50">
        <v>2513968</v>
      </c>
      <c r="AH2741" s="66" t="str">
        <f t="shared" si="101"/>
        <v>PBSão Domingos de Pombal</v>
      </c>
      <c r="AI2741" s="50">
        <v>2513968</v>
      </c>
    </row>
    <row r="2742" spans="26:35">
      <c r="Z2742" s="50" t="s">
        <v>66</v>
      </c>
      <c r="AA2742" s="50" t="s">
        <v>3270</v>
      </c>
      <c r="AB2742" s="50">
        <v>2513943</v>
      </c>
      <c r="AH2742" s="66" t="str">
        <f t="shared" si="101"/>
        <v>PBSão Domingos do Cariri</v>
      </c>
      <c r="AI2742" s="50">
        <v>2513943</v>
      </c>
    </row>
    <row r="2743" spans="26:35">
      <c r="Z2743" s="50" t="s">
        <v>66</v>
      </c>
      <c r="AA2743" s="50" t="s">
        <v>1628</v>
      </c>
      <c r="AB2743" s="50">
        <v>2513984</v>
      </c>
      <c r="AH2743" s="66" t="str">
        <f t="shared" si="101"/>
        <v>PBSão Francisco</v>
      </c>
      <c r="AI2743" s="50">
        <v>2513984</v>
      </c>
    </row>
    <row r="2744" spans="26:35">
      <c r="Z2744" s="50" t="s">
        <v>66</v>
      </c>
      <c r="AA2744" s="50" t="s">
        <v>3293</v>
      </c>
      <c r="AB2744" s="50">
        <v>2514008</v>
      </c>
      <c r="AH2744" s="66" t="str">
        <f t="shared" si="101"/>
        <v>PBSão João do Cariri</v>
      </c>
      <c r="AI2744" s="50">
        <v>2514008</v>
      </c>
    </row>
    <row r="2745" spans="26:35">
      <c r="Z2745" s="50" t="s">
        <v>66</v>
      </c>
      <c r="AA2745" s="50" t="s">
        <v>3305</v>
      </c>
      <c r="AB2745" s="50">
        <v>2500700</v>
      </c>
      <c r="AH2745" s="66" t="str">
        <f t="shared" si="101"/>
        <v>PBSão João do Rio do Peixe</v>
      </c>
      <c r="AI2745" s="50">
        <v>2500700</v>
      </c>
    </row>
    <row r="2746" spans="26:35">
      <c r="Z2746" s="50" t="s">
        <v>66</v>
      </c>
      <c r="AA2746" s="50" t="s">
        <v>3317</v>
      </c>
      <c r="AB2746" s="50">
        <v>2514107</v>
      </c>
      <c r="AH2746" s="66" t="str">
        <f t="shared" si="101"/>
        <v>PBSão João do Tigre</v>
      </c>
      <c r="AI2746" s="50">
        <v>2514107</v>
      </c>
    </row>
    <row r="2747" spans="26:35">
      <c r="Z2747" s="50" t="s">
        <v>66</v>
      </c>
      <c r="AA2747" s="50" t="s">
        <v>3327</v>
      </c>
      <c r="AB2747" s="50">
        <v>2514206</v>
      </c>
      <c r="AH2747" s="66" t="str">
        <f t="shared" si="101"/>
        <v>PBSão José da Lagoa Tapada</v>
      </c>
      <c r="AI2747" s="50">
        <v>2514206</v>
      </c>
    </row>
    <row r="2748" spans="26:35">
      <c r="Z2748" s="50" t="s">
        <v>66</v>
      </c>
      <c r="AA2748" s="50" t="s">
        <v>3338</v>
      </c>
      <c r="AB2748" s="50">
        <v>2514305</v>
      </c>
      <c r="AH2748" s="66" t="str">
        <f t="shared" si="101"/>
        <v>PBSão José de Caiana</v>
      </c>
      <c r="AI2748" s="50">
        <v>2514305</v>
      </c>
    </row>
    <row r="2749" spans="26:35">
      <c r="Z2749" s="50" t="s">
        <v>66</v>
      </c>
      <c r="AA2749" s="50" t="s">
        <v>3349</v>
      </c>
      <c r="AB2749" s="50">
        <v>2514404</v>
      </c>
      <c r="AH2749" s="66" t="str">
        <f t="shared" si="101"/>
        <v>PBSão José de Espinharas</v>
      </c>
      <c r="AI2749" s="50">
        <v>2514404</v>
      </c>
    </row>
    <row r="2750" spans="26:35">
      <c r="Z2750" s="50" t="s">
        <v>66</v>
      </c>
      <c r="AA2750" s="50" t="s">
        <v>3359</v>
      </c>
      <c r="AB2750" s="50">
        <v>2514503</v>
      </c>
      <c r="AH2750" s="66" t="str">
        <f t="shared" si="101"/>
        <v>PBSão José de Piranhas</v>
      </c>
      <c r="AI2750" s="50">
        <v>2514503</v>
      </c>
    </row>
    <row r="2751" spans="26:35">
      <c r="Z2751" s="50" t="s">
        <v>66</v>
      </c>
      <c r="AA2751" s="50" t="s">
        <v>3368</v>
      </c>
      <c r="AB2751" s="50">
        <v>2514552</v>
      </c>
      <c r="AH2751" s="66" t="str">
        <f t="shared" si="101"/>
        <v>PBSão José de Princesa</v>
      </c>
      <c r="AI2751" s="50">
        <v>2514552</v>
      </c>
    </row>
    <row r="2752" spans="26:35">
      <c r="Z2752" s="50" t="s">
        <v>66</v>
      </c>
      <c r="AA2752" s="50" t="s">
        <v>3378</v>
      </c>
      <c r="AB2752" s="50">
        <v>2514602</v>
      </c>
      <c r="AH2752" s="66" t="str">
        <f t="shared" si="101"/>
        <v>PBSão José do Bonfim</v>
      </c>
      <c r="AI2752" s="50">
        <v>2514602</v>
      </c>
    </row>
    <row r="2753" spans="26:35">
      <c r="Z2753" s="50" t="s">
        <v>66</v>
      </c>
      <c r="AA2753" s="50" t="s">
        <v>3388</v>
      </c>
      <c r="AB2753" s="50">
        <v>2514651</v>
      </c>
      <c r="AH2753" s="66" t="str">
        <f t="shared" si="101"/>
        <v>PBSão José do Brejo do Cruz</v>
      </c>
      <c r="AI2753" s="50">
        <v>2514651</v>
      </c>
    </row>
    <row r="2754" spans="26:35">
      <c r="Z2754" s="50" t="s">
        <v>66</v>
      </c>
      <c r="AA2754" s="50" t="s">
        <v>3398</v>
      </c>
      <c r="AB2754" s="50">
        <v>2514701</v>
      </c>
      <c r="AH2754" s="66" t="str">
        <f t="shared" si="101"/>
        <v>PBSão José do Sabugi</v>
      </c>
      <c r="AI2754" s="50">
        <v>2514701</v>
      </c>
    </row>
    <row r="2755" spans="26:35">
      <c r="Z2755" s="50" t="s">
        <v>66</v>
      </c>
      <c r="AA2755" s="50" t="s">
        <v>3408</v>
      </c>
      <c r="AB2755" s="50">
        <v>2514800</v>
      </c>
      <c r="AH2755" s="66" t="str">
        <f t="shared" ref="AH2755:AH2818" si="102">CONCATENATE(Z2755,AA2755)</f>
        <v>PBSão José dos Cordeiros</v>
      </c>
      <c r="AI2755" s="50">
        <v>2514800</v>
      </c>
    </row>
    <row r="2756" spans="26:35">
      <c r="Z2756" s="50" t="s">
        <v>66</v>
      </c>
      <c r="AA2756" s="50" t="s">
        <v>3418</v>
      </c>
      <c r="AB2756" s="50">
        <v>2514453</v>
      </c>
      <c r="AH2756" s="66" t="str">
        <f t="shared" si="102"/>
        <v>PBSão José dos Ramos</v>
      </c>
      <c r="AI2756" s="50">
        <v>2514453</v>
      </c>
    </row>
    <row r="2757" spans="26:35">
      <c r="Z2757" s="50" t="s">
        <v>66</v>
      </c>
      <c r="AA2757" s="50" t="s">
        <v>3427</v>
      </c>
      <c r="AB2757" s="50">
        <v>2514909</v>
      </c>
      <c r="AH2757" s="66" t="str">
        <f t="shared" si="102"/>
        <v>PBSão Mamede</v>
      </c>
      <c r="AI2757" s="50">
        <v>2514909</v>
      </c>
    </row>
    <row r="2758" spans="26:35">
      <c r="Z2758" s="50" t="s">
        <v>66</v>
      </c>
      <c r="AA2758" s="50" t="s">
        <v>3437</v>
      </c>
      <c r="AB2758" s="50">
        <v>2515005</v>
      </c>
      <c r="AH2758" s="66" t="str">
        <f t="shared" si="102"/>
        <v>PBSão Miguel de Taipu</v>
      </c>
      <c r="AI2758" s="50">
        <v>2515005</v>
      </c>
    </row>
    <row r="2759" spans="26:35">
      <c r="Z2759" s="50" t="s">
        <v>66</v>
      </c>
      <c r="AA2759" s="50" t="s">
        <v>3446</v>
      </c>
      <c r="AB2759" s="50">
        <v>2515104</v>
      </c>
      <c r="AH2759" s="66" t="str">
        <f t="shared" si="102"/>
        <v>PBSão Sebastião de Lagoa de Roça</v>
      </c>
      <c r="AI2759" s="50">
        <v>2515104</v>
      </c>
    </row>
    <row r="2760" spans="26:35">
      <c r="Z2760" s="50" t="s">
        <v>66</v>
      </c>
      <c r="AA2760" s="50" t="s">
        <v>3455</v>
      </c>
      <c r="AB2760" s="50">
        <v>2515203</v>
      </c>
      <c r="AH2760" s="66" t="str">
        <f t="shared" si="102"/>
        <v>PBSão Sebastião do Umbuzeiro</v>
      </c>
      <c r="AI2760" s="50">
        <v>2515203</v>
      </c>
    </row>
    <row r="2761" spans="26:35">
      <c r="Z2761" s="50" t="s">
        <v>66</v>
      </c>
      <c r="AA2761" s="50" t="s">
        <v>5563</v>
      </c>
      <c r="AB2761" s="50">
        <v>2515401</v>
      </c>
      <c r="AH2761" s="66" t="str">
        <f t="shared" si="102"/>
        <v>PBSeridó</v>
      </c>
      <c r="AI2761" s="50">
        <v>2515401</v>
      </c>
    </row>
    <row r="2762" spans="26:35">
      <c r="Z2762" s="50" t="s">
        <v>66</v>
      </c>
      <c r="AA2762" s="50" t="s">
        <v>3474</v>
      </c>
      <c r="AB2762" s="50">
        <v>2515302</v>
      </c>
      <c r="AH2762" s="66" t="str">
        <f t="shared" si="102"/>
        <v>PBSapé</v>
      </c>
      <c r="AI2762" s="50">
        <v>2515302</v>
      </c>
    </row>
    <row r="2763" spans="26:35">
      <c r="Z2763" s="50" t="s">
        <v>66</v>
      </c>
      <c r="AA2763" s="50" t="s">
        <v>3484</v>
      </c>
      <c r="AB2763" s="50">
        <v>2515500</v>
      </c>
      <c r="AH2763" s="66" t="str">
        <f t="shared" si="102"/>
        <v>PBSerra Branca</v>
      </c>
      <c r="AI2763" s="50">
        <v>2515500</v>
      </c>
    </row>
    <row r="2764" spans="26:35">
      <c r="Z2764" s="50" t="s">
        <v>66</v>
      </c>
      <c r="AA2764" s="50" t="s">
        <v>3494</v>
      </c>
      <c r="AB2764" s="50">
        <v>2515609</v>
      </c>
      <c r="AH2764" s="66" t="str">
        <f t="shared" si="102"/>
        <v>PBSerra da Raiz</v>
      </c>
      <c r="AI2764" s="50">
        <v>2515609</v>
      </c>
    </row>
    <row r="2765" spans="26:35">
      <c r="Z2765" s="50" t="s">
        <v>66</v>
      </c>
      <c r="AA2765" s="50" t="s">
        <v>3503</v>
      </c>
      <c r="AB2765" s="50">
        <v>2515708</v>
      </c>
      <c r="AH2765" s="66" t="str">
        <f t="shared" si="102"/>
        <v>PBSerra Grande</v>
      </c>
      <c r="AI2765" s="50">
        <v>2515708</v>
      </c>
    </row>
    <row r="2766" spans="26:35">
      <c r="Z2766" s="50" t="s">
        <v>66</v>
      </c>
      <c r="AA2766" s="50" t="s">
        <v>3513</v>
      </c>
      <c r="AB2766" s="50">
        <v>2515807</v>
      </c>
      <c r="AH2766" s="66" t="str">
        <f t="shared" si="102"/>
        <v>PBSerra Redonda</v>
      </c>
      <c r="AI2766" s="50">
        <v>2515807</v>
      </c>
    </row>
    <row r="2767" spans="26:35">
      <c r="Z2767" s="50" t="s">
        <v>66</v>
      </c>
      <c r="AA2767" s="50" t="s">
        <v>3523</v>
      </c>
      <c r="AB2767" s="50">
        <v>2515906</v>
      </c>
      <c r="AH2767" s="66" t="str">
        <f t="shared" si="102"/>
        <v>PBSerraria</v>
      </c>
      <c r="AI2767" s="50">
        <v>2515906</v>
      </c>
    </row>
    <row r="2768" spans="26:35">
      <c r="Z2768" s="50" t="s">
        <v>66</v>
      </c>
      <c r="AA2768" s="50" t="s">
        <v>3533</v>
      </c>
      <c r="AB2768" s="50">
        <v>2515930</v>
      </c>
      <c r="AH2768" s="66" t="str">
        <f t="shared" si="102"/>
        <v>PBSertãozinho</v>
      </c>
      <c r="AI2768" s="50">
        <v>2515930</v>
      </c>
    </row>
    <row r="2769" spans="26:35">
      <c r="Z2769" s="50" t="s">
        <v>66</v>
      </c>
      <c r="AA2769" s="50" t="s">
        <v>3543</v>
      </c>
      <c r="AB2769" s="50">
        <v>2515971</v>
      </c>
      <c r="AH2769" s="66" t="str">
        <f t="shared" si="102"/>
        <v>PBSobrado</v>
      </c>
      <c r="AI2769" s="50">
        <v>2515971</v>
      </c>
    </row>
    <row r="2770" spans="26:35">
      <c r="Z2770" s="50" t="s">
        <v>66</v>
      </c>
      <c r="AA2770" s="50" t="s">
        <v>3551</v>
      </c>
      <c r="AB2770" s="50">
        <v>2516003</v>
      </c>
      <c r="AH2770" s="66" t="str">
        <f t="shared" si="102"/>
        <v>PBSolânea</v>
      </c>
      <c r="AI2770" s="50">
        <v>2516003</v>
      </c>
    </row>
    <row r="2771" spans="26:35">
      <c r="Z2771" s="50" t="s">
        <v>66</v>
      </c>
      <c r="AA2771" s="50" t="s">
        <v>3561</v>
      </c>
      <c r="AB2771" s="50">
        <v>2516102</v>
      </c>
      <c r="AH2771" s="66" t="str">
        <f t="shared" si="102"/>
        <v>PBSoledade</v>
      </c>
      <c r="AI2771" s="50">
        <v>2516102</v>
      </c>
    </row>
    <row r="2772" spans="26:35">
      <c r="Z2772" s="50" t="s">
        <v>66</v>
      </c>
      <c r="AA2772" s="50" t="s">
        <v>3571</v>
      </c>
      <c r="AB2772" s="50">
        <v>2516151</v>
      </c>
      <c r="AH2772" s="66" t="str">
        <f t="shared" si="102"/>
        <v>PBSossêgo</v>
      </c>
      <c r="AI2772" s="50">
        <v>2516151</v>
      </c>
    </row>
    <row r="2773" spans="26:35">
      <c r="Z2773" s="50" t="s">
        <v>66</v>
      </c>
      <c r="AA2773" s="50" t="s">
        <v>3581</v>
      </c>
      <c r="AB2773" s="50">
        <v>2516201</v>
      </c>
      <c r="AH2773" s="66" t="str">
        <f t="shared" si="102"/>
        <v>PBSousa</v>
      </c>
      <c r="AI2773" s="50">
        <v>2516201</v>
      </c>
    </row>
    <row r="2774" spans="26:35">
      <c r="Z2774" s="50" t="s">
        <v>66</v>
      </c>
      <c r="AA2774" s="50" t="s">
        <v>3591</v>
      </c>
      <c r="AB2774" s="50">
        <v>2516300</v>
      </c>
      <c r="AH2774" s="66" t="str">
        <f t="shared" si="102"/>
        <v>PBSumé</v>
      </c>
      <c r="AI2774" s="50">
        <v>2516300</v>
      </c>
    </row>
    <row r="2775" spans="26:35">
      <c r="Z2775" s="50" t="s">
        <v>66</v>
      </c>
      <c r="AA2775" s="50" t="s">
        <v>3600</v>
      </c>
      <c r="AB2775" s="50">
        <v>2516409</v>
      </c>
      <c r="AH2775" s="66" t="str">
        <f t="shared" si="102"/>
        <v>PBTacima</v>
      </c>
      <c r="AI2775" s="50">
        <v>2516409</v>
      </c>
    </row>
    <row r="2776" spans="26:35">
      <c r="Z2776" s="50" t="s">
        <v>66</v>
      </c>
      <c r="AA2776" s="50" t="s">
        <v>3609</v>
      </c>
      <c r="AB2776" s="50">
        <v>2516508</v>
      </c>
      <c r="AH2776" s="66" t="str">
        <f t="shared" si="102"/>
        <v>PBTaperoá</v>
      </c>
      <c r="AI2776" s="50">
        <v>2516508</v>
      </c>
    </row>
    <row r="2777" spans="26:35">
      <c r="Z2777" s="50" t="s">
        <v>66</v>
      </c>
      <c r="AA2777" s="50" t="s">
        <v>3618</v>
      </c>
      <c r="AB2777" s="50">
        <v>2516607</v>
      </c>
      <c r="AH2777" s="66" t="str">
        <f t="shared" si="102"/>
        <v>PBTavares</v>
      </c>
      <c r="AI2777" s="50">
        <v>2516607</v>
      </c>
    </row>
    <row r="2778" spans="26:35">
      <c r="Z2778" s="50" t="s">
        <v>66</v>
      </c>
      <c r="AA2778" s="50" t="s">
        <v>3628</v>
      </c>
      <c r="AB2778" s="50">
        <v>2516706</v>
      </c>
      <c r="AH2778" s="66" t="str">
        <f t="shared" si="102"/>
        <v>PBTeixeira</v>
      </c>
      <c r="AI2778" s="50">
        <v>2516706</v>
      </c>
    </row>
    <row r="2779" spans="26:35">
      <c r="Z2779" s="50" t="s">
        <v>66</v>
      </c>
      <c r="AA2779" s="50" t="s">
        <v>3638</v>
      </c>
      <c r="AB2779" s="50">
        <v>2516755</v>
      </c>
      <c r="AH2779" s="66" t="str">
        <f t="shared" si="102"/>
        <v>PBTenório</v>
      </c>
      <c r="AI2779" s="50">
        <v>2516755</v>
      </c>
    </row>
    <row r="2780" spans="26:35">
      <c r="Z2780" s="50" t="s">
        <v>66</v>
      </c>
      <c r="AA2780" s="50" t="s">
        <v>3240</v>
      </c>
      <c r="AB2780" s="50">
        <v>2516805</v>
      </c>
      <c r="AH2780" s="66" t="str">
        <f t="shared" si="102"/>
        <v>PBTriunfo</v>
      </c>
      <c r="AI2780" s="50">
        <v>2516805</v>
      </c>
    </row>
    <row r="2781" spans="26:35">
      <c r="Z2781" s="50" t="s">
        <v>66</v>
      </c>
      <c r="AA2781" s="50" t="s">
        <v>3656</v>
      </c>
      <c r="AB2781" s="50">
        <v>2516904</v>
      </c>
      <c r="AH2781" s="66" t="str">
        <f t="shared" si="102"/>
        <v>PBUiraúna</v>
      </c>
      <c r="AI2781" s="50">
        <v>2516904</v>
      </c>
    </row>
    <row r="2782" spans="26:35">
      <c r="Z2782" s="50" t="s">
        <v>66</v>
      </c>
      <c r="AA2782" s="50" t="s">
        <v>3665</v>
      </c>
      <c r="AB2782" s="50">
        <v>2517001</v>
      </c>
      <c r="AH2782" s="66" t="str">
        <f t="shared" si="102"/>
        <v>PBUmbuzeiro</v>
      </c>
      <c r="AI2782" s="50">
        <v>2517001</v>
      </c>
    </row>
    <row r="2783" spans="26:35">
      <c r="Z2783" s="50" t="s">
        <v>66</v>
      </c>
      <c r="AA2783" s="50" t="s">
        <v>3091</v>
      </c>
      <c r="AB2783" s="50">
        <v>2517100</v>
      </c>
      <c r="AH2783" s="66" t="str">
        <f t="shared" si="102"/>
        <v>PBVárzea</v>
      </c>
      <c r="AI2783" s="50">
        <v>2517100</v>
      </c>
    </row>
    <row r="2784" spans="26:35">
      <c r="Z2784" s="50" t="s">
        <v>66</v>
      </c>
      <c r="AA2784" s="50" t="s">
        <v>3681</v>
      </c>
      <c r="AB2784" s="50">
        <v>2517209</v>
      </c>
      <c r="AH2784" s="66" t="str">
        <f t="shared" si="102"/>
        <v>PBVieirópolis</v>
      </c>
      <c r="AI2784" s="50">
        <v>2517209</v>
      </c>
    </row>
    <row r="2785" spans="26:35">
      <c r="Z2785" s="50" t="s">
        <v>66</v>
      </c>
      <c r="AA2785" s="50" t="s">
        <v>3689</v>
      </c>
      <c r="AB2785" s="50">
        <v>2505501</v>
      </c>
      <c r="AH2785" s="66" t="str">
        <f t="shared" si="102"/>
        <v>PBVista Serrana</v>
      </c>
      <c r="AI2785" s="50">
        <v>2505501</v>
      </c>
    </row>
    <row r="2786" spans="26:35">
      <c r="Z2786" s="50" t="s">
        <v>66</v>
      </c>
      <c r="AA2786" s="50" t="s">
        <v>3698</v>
      </c>
      <c r="AB2786" s="50">
        <v>2517407</v>
      </c>
      <c r="AH2786" s="66" t="str">
        <f t="shared" si="102"/>
        <v>PBZabelê</v>
      </c>
      <c r="AI2786" s="50">
        <v>2517407</v>
      </c>
    </row>
    <row r="2787" spans="26:35">
      <c r="Z2787" s="50" t="s">
        <v>67</v>
      </c>
      <c r="AA2787" s="50" t="s">
        <v>104</v>
      </c>
      <c r="AB2787" s="50">
        <v>2600054</v>
      </c>
      <c r="AH2787" s="66" t="str">
        <f t="shared" si="102"/>
        <v>PEAbreu e Lima</v>
      </c>
      <c r="AI2787" s="50">
        <v>2600054</v>
      </c>
    </row>
    <row r="2788" spans="26:35">
      <c r="Z2788" s="50" t="s">
        <v>67</v>
      </c>
      <c r="AA2788" s="50" t="s">
        <v>130</v>
      </c>
      <c r="AB2788" s="50">
        <v>2600104</v>
      </c>
      <c r="AH2788" s="66" t="str">
        <f t="shared" si="102"/>
        <v>PEAfogados da Ingazeira</v>
      </c>
      <c r="AI2788" s="50">
        <v>2600104</v>
      </c>
    </row>
    <row r="2789" spans="26:35">
      <c r="Z2789" s="50" t="s">
        <v>67</v>
      </c>
      <c r="AA2789" s="50" t="s">
        <v>156</v>
      </c>
      <c r="AB2789" s="50">
        <v>2600203</v>
      </c>
      <c r="AH2789" s="66" t="str">
        <f t="shared" si="102"/>
        <v>PEAfrânio</v>
      </c>
      <c r="AI2789" s="50">
        <v>2600203</v>
      </c>
    </row>
    <row r="2790" spans="26:35">
      <c r="Z2790" s="50" t="s">
        <v>67</v>
      </c>
      <c r="AA2790" s="50" t="s">
        <v>181</v>
      </c>
      <c r="AB2790" s="50">
        <v>2600302</v>
      </c>
      <c r="AH2790" s="66" t="str">
        <f t="shared" si="102"/>
        <v>PEAgrestina</v>
      </c>
      <c r="AI2790" s="50">
        <v>2600302</v>
      </c>
    </row>
    <row r="2791" spans="26:35">
      <c r="Z2791" s="50" t="s">
        <v>67</v>
      </c>
      <c r="AA2791" s="50" t="s">
        <v>207</v>
      </c>
      <c r="AB2791" s="50">
        <v>2600401</v>
      </c>
      <c r="AH2791" s="66" t="str">
        <f t="shared" si="102"/>
        <v>PEÁgua Preta</v>
      </c>
      <c r="AI2791" s="50">
        <v>2600401</v>
      </c>
    </row>
    <row r="2792" spans="26:35">
      <c r="Z2792" s="50" t="s">
        <v>67</v>
      </c>
      <c r="AA2792" s="50" t="s">
        <v>231</v>
      </c>
      <c r="AB2792" s="50">
        <v>2600500</v>
      </c>
      <c r="AH2792" s="66" t="str">
        <f t="shared" si="102"/>
        <v>PEÁguas Belas</v>
      </c>
      <c r="AI2792" s="50">
        <v>2600500</v>
      </c>
    </row>
    <row r="2793" spans="26:35">
      <c r="Z2793" s="50" t="s">
        <v>67</v>
      </c>
      <c r="AA2793" s="50" t="s">
        <v>205</v>
      </c>
      <c r="AB2793" s="50">
        <v>2600609</v>
      </c>
      <c r="AH2793" s="66" t="str">
        <f t="shared" si="102"/>
        <v>PEAlagoinha</v>
      </c>
      <c r="AI2793" s="50">
        <v>2600609</v>
      </c>
    </row>
    <row r="2794" spans="26:35">
      <c r="Z2794" s="50" t="s">
        <v>67</v>
      </c>
      <c r="AA2794" s="50" t="s">
        <v>282</v>
      </c>
      <c r="AB2794" s="50">
        <v>2600708</v>
      </c>
      <c r="AH2794" s="66" t="str">
        <f t="shared" si="102"/>
        <v>PEAliança</v>
      </c>
      <c r="AI2794" s="50">
        <v>2600708</v>
      </c>
    </row>
    <row r="2795" spans="26:35">
      <c r="Z2795" s="50" t="s">
        <v>67</v>
      </c>
      <c r="AA2795" s="50" t="s">
        <v>308</v>
      </c>
      <c r="AB2795" s="50">
        <v>2600807</v>
      </c>
      <c r="AH2795" s="66" t="str">
        <f t="shared" si="102"/>
        <v>PEAltinho</v>
      </c>
      <c r="AI2795" s="50">
        <v>2600807</v>
      </c>
    </row>
    <row r="2796" spans="26:35">
      <c r="Z2796" s="50" t="s">
        <v>67</v>
      </c>
      <c r="AA2796" s="50" t="s">
        <v>334</v>
      </c>
      <c r="AB2796" s="50">
        <v>2600906</v>
      </c>
      <c r="AH2796" s="66" t="str">
        <f t="shared" si="102"/>
        <v>PEAmaraji</v>
      </c>
      <c r="AI2796" s="50">
        <v>2600906</v>
      </c>
    </row>
    <row r="2797" spans="26:35">
      <c r="Z2797" s="50" t="s">
        <v>67</v>
      </c>
      <c r="AA2797" s="50" t="s">
        <v>359</v>
      </c>
      <c r="AB2797" s="50">
        <v>2601003</v>
      </c>
      <c r="AH2797" s="66" t="str">
        <f t="shared" si="102"/>
        <v>PEAngelim</v>
      </c>
      <c r="AI2797" s="50">
        <v>2601003</v>
      </c>
    </row>
    <row r="2798" spans="26:35">
      <c r="Z2798" s="50" t="s">
        <v>67</v>
      </c>
      <c r="AA2798" s="50" t="s">
        <v>383</v>
      </c>
      <c r="AB2798" s="50">
        <v>2601052</v>
      </c>
      <c r="AH2798" s="66" t="str">
        <f t="shared" si="102"/>
        <v>PEAraçoiaba</v>
      </c>
      <c r="AI2798" s="50">
        <v>2601052</v>
      </c>
    </row>
    <row r="2799" spans="26:35">
      <c r="Z2799" s="50" t="s">
        <v>67</v>
      </c>
      <c r="AA2799" s="50" t="s">
        <v>408</v>
      </c>
      <c r="AB2799" s="50">
        <v>2601102</v>
      </c>
      <c r="AH2799" s="66" t="str">
        <f t="shared" si="102"/>
        <v>PEAraripina</v>
      </c>
      <c r="AI2799" s="50">
        <v>2601102</v>
      </c>
    </row>
    <row r="2800" spans="26:35">
      <c r="Z2800" s="50" t="s">
        <v>67</v>
      </c>
      <c r="AA2800" s="50" t="s">
        <v>433</v>
      </c>
      <c r="AB2800" s="50">
        <v>2601201</v>
      </c>
      <c r="AH2800" s="66" t="str">
        <f t="shared" si="102"/>
        <v>PEArcoverde</v>
      </c>
      <c r="AI2800" s="50">
        <v>2601201</v>
      </c>
    </row>
    <row r="2801" spans="26:35">
      <c r="Z2801" s="50" t="s">
        <v>67</v>
      </c>
      <c r="AA2801" s="50" t="s">
        <v>458</v>
      </c>
      <c r="AB2801" s="50">
        <v>2601300</v>
      </c>
      <c r="AH2801" s="66" t="str">
        <f t="shared" si="102"/>
        <v>PEBarra de Guabiraba</v>
      </c>
      <c r="AI2801" s="50">
        <v>2601300</v>
      </c>
    </row>
    <row r="2802" spans="26:35">
      <c r="Z2802" s="50" t="s">
        <v>67</v>
      </c>
      <c r="AA2802" s="50" t="s">
        <v>484</v>
      </c>
      <c r="AB2802" s="50">
        <v>2601409</v>
      </c>
      <c r="AH2802" s="66" t="str">
        <f t="shared" si="102"/>
        <v>PEBarreiros</v>
      </c>
      <c r="AI2802" s="50">
        <v>2601409</v>
      </c>
    </row>
    <row r="2803" spans="26:35">
      <c r="Z2803" s="50" t="s">
        <v>67</v>
      </c>
      <c r="AA2803" s="50" t="s">
        <v>508</v>
      </c>
      <c r="AB2803" s="50">
        <v>2601508</v>
      </c>
      <c r="AH2803" s="66" t="str">
        <f t="shared" si="102"/>
        <v>PEBelém de Maria</v>
      </c>
      <c r="AI2803" s="50">
        <v>2601508</v>
      </c>
    </row>
    <row r="2804" spans="26:35">
      <c r="Z2804" s="50" t="s">
        <v>67</v>
      </c>
      <c r="AA2804" s="50" t="s">
        <v>5564</v>
      </c>
      <c r="AB2804" s="50">
        <v>2601607</v>
      </c>
      <c r="AH2804" s="66" t="str">
        <f t="shared" si="102"/>
        <v>PEBelém de São Francisco</v>
      </c>
      <c r="AI2804" s="50">
        <v>2601607</v>
      </c>
    </row>
    <row r="2805" spans="26:35">
      <c r="Z2805" s="50" t="s">
        <v>67</v>
      </c>
      <c r="AA2805" s="50" t="s">
        <v>554</v>
      </c>
      <c r="AB2805" s="50">
        <v>2601706</v>
      </c>
      <c r="AH2805" s="66" t="str">
        <f t="shared" si="102"/>
        <v>PEBelo Jardim</v>
      </c>
      <c r="AI2805" s="50">
        <v>2601706</v>
      </c>
    </row>
    <row r="2806" spans="26:35">
      <c r="Z2806" s="50" t="s">
        <v>67</v>
      </c>
      <c r="AA2806" s="50" t="s">
        <v>577</v>
      </c>
      <c r="AB2806" s="50">
        <v>2601805</v>
      </c>
      <c r="AH2806" s="66" t="str">
        <f t="shared" si="102"/>
        <v>PEBetânia</v>
      </c>
      <c r="AI2806" s="50">
        <v>2601805</v>
      </c>
    </row>
    <row r="2807" spans="26:35">
      <c r="Z2807" s="50" t="s">
        <v>67</v>
      </c>
      <c r="AA2807" s="50" t="s">
        <v>600</v>
      </c>
      <c r="AB2807" s="50">
        <v>2601904</v>
      </c>
      <c r="AH2807" s="66" t="str">
        <f t="shared" si="102"/>
        <v>PEBezerros</v>
      </c>
      <c r="AI2807" s="50">
        <v>2601904</v>
      </c>
    </row>
    <row r="2808" spans="26:35">
      <c r="Z2808" s="50" t="s">
        <v>67</v>
      </c>
      <c r="AA2808" s="50" t="s">
        <v>623</v>
      </c>
      <c r="AB2808" s="50">
        <v>2602001</v>
      </c>
      <c r="AH2808" s="66" t="str">
        <f t="shared" si="102"/>
        <v>PEBodocó</v>
      </c>
      <c r="AI2808" s="50">
        <v>2602001</v>
      </c>
    </row>
    <row r="2809" spans="26:35">
      <c r="Z2809" s="50" t="s">
        <v>67</v>
      </c>
      <c r="AA2809" s="50" t="s">
        <v>644</v>
      </c>
      <c r="AB2809" s="50">
        <v>2602100</v>
      </c>
      <c r="AH2809" s="66" t="str">
        <f t="shared" si="102"/>
        <v>PEBom Conselho</v>
      </c>
      <c r="AI2809" s="50">
        <v>2602100</v>
      </c>
    </row>
    <row r="2810" spans="26:35">
      <c r="Z2810" s="50" t="s">
        <v>67</v>
      </c>
      <c r="AA2810" s="50" t="s">
        <v>336</v>
      </c>
      <c r="AB2810" s="50">
        <v>2602209</v>
      </c>
      <c r="AH2810" s="66" t="str">
        <f t="shared" si="102"/>
        <v>PEBom Jardim</v>
      </c>
      <c r="AI2810" s="50">
        <v>2602209</v>
      </c>
    </row>
    <row r="2811" spans="26:35">
      <c r="Z2811" s="50" t="s">
        <v>67</v>
      </c>
      <c r="AA2811" s="50" t="s">
        <v>479</v>
      </c>
      <c r="AB2811" s="50">
        <v>2602308</v>
      </c>
      <c r="AH2811" s="66" t="str">
        <f t="shared" si="102"/>
        <v>PEBonito</v>
      </c>
      <c r="AI2811" s="50">
        <v>2602308</v>
      </c>
    </row>
    <row r="2812" spans="26:35">
      <c r="Z2812" s="50" t="s">
        <v>67</v>
      </c>
      <c r="AA2812" s="50" t="s">
        <v>706</v>
      </c>
      <c r="AB2812" s="50">
        <v>2602407</v>
      </c>
      <c r="AH2812" s="66" t="str">
        <f t="shared" si="102"/>
        <v>PEBrejão</v>
      </c>
      <c r="AI2812" s="50">
        <v>2602407</v>
      </c>
    </row>
    <row r="2813" spans="26:35">
      <c r="Z2813" s="50" t="s">
        <v>67</v>
      </c>
      <c r="AA2813" s="50" t="s">
        <v>580</v>
      </c>
      <c r="AB2813" s="50">
        <v>2602506</v>
      </c>
      <c r="AH2813" s="66" t="str">
        <f t="shared" si="102"/>
        <v>PEBrejinho</v>
      </c>
      <c r="AI2813" s="50">
        <v>2602506</v>
      </c>
    </row>
    <row r="2814" spans="26:35">
      <c r="Z2814" s="50" t="s">
        <v>67</v>
      </c>
      <c r="AA2814" s="50" t="s">
        <v>750</v>
      </c>
      <c r="AB2814" s="50">
        <v>2602605</v>
      </c>
      <c r="AH2814" s="66" t="str">
        <f t="shared" si="102"/>
        <v>PEBrejo da Madre de Deus</v>
      </c>
      <c r="AI2814" s="50">
        <v>2602605</v>
      </c>
    </row>
    <row r="2815" spans="26:35">
      <c r="Z2815" s="50" t="s">
        <v>67</v>
      </c>
      <c r="AA2815" s="50" t="s">
        <v>772</v>
      </c>
      <c r="AB2815" s="50">
        <v>2602704</v>
      </c>
      <c r="AH2815" s="66" t="str">
        <f t="shared" si="102"/>
        <v>PEBuenos Aires</v>
      </c>
      <c r="AI2815" s="50">
        <v>2602704</v>
      </c>
    </row>
    <row r="2816" spans="26:35">
      <c r="Z2816" s="50" t="s">
        <v>67</v>
      </c>
      <c r="AA2816" s="50" t="s">
        <v>793</v>
      </c>
      <c r="AB2816" s="50">
        <v>2602803</v>
      </c>
      <c r="AH2816" s="66" t="str">
        <f t="shared" si="102"/>
        <v>PEBuíque</v>
      </c>
      <c r="AI2816" s="50">
        <v>2602803</v>
      </c>
    </row>
    <row r="2817" spans="26:35">
      <c r="Z2817" s="50" t="s">
        <v>67</v>
      </c>
      <c r="AA2817" s="50" t="s">
        <v>815</v>
      </c>
      <c r="AB2817" s="50">
        <v>2602902</v>
      </c>
      <c r="AH2817" s="66" t="str">
        <f t="shared" si="102"/>
        <v>PECabo de Santo Agostinho</v>
      </c>
      <c r="AI2817" s="50">
        <v>2602902</v>
      </c>
    </row>
    <row r="2818" spans="26:35">
      <c r="Z2818" s="50" t="s">
        <v>67</v>
      </c>
      <c r="AA2818" s="50" t="s">
        <v>836</v>
      </c>
      <c r="AB2818" s="50">
        <v>2603009</v>
      </c>
      <c r="AH2818" s="66" t="str">
        <f t="shared" si="102"/>
        <v>PECabrobó</v>
      </c>
      <c r="AI2818" s="50">
        <v>2603009</v>
      </c>
    </row>
    <row r="2819" spans="26:35">
      <c r="Z2819" s="50" t="s">
        <v>67</v>
      </c>
      <c r="AA2819" s="50" t="s">
        <v>781</v>
      </c>
      <c r="AB2819" s="50">
        <v>2603108</v>
      </c>
      <c r="AH2819" s="66" t="str">
        <f t="shared" ref="AH2819:AH2882" si="103">CONCATENATE(Z2819,AA2819)</f>
        <v>PECachoeirinha</v>
      </c>
      <c r="AI2819" s="50">
        <v>2603108</v>
      </c>
    </row>
    <row r="2820" spans="26:35">
      <c r="Z2820" s="50" t="s">
        <v>67</v>
      </c>
      <c r="AA2820" s="50" t="s">
        <v>880</v>
      </c>
      <c r="AB2820" s="50">
        <v>2603207</v>
      </c>
      <c r="AH2820" s="66" t="str">
        <f t="shared" si="103"/>
        <v>PECaetés</v>
      </c>
      <c r="AI2820" s="50">
        <v>2603207</v>
      </c>
    </row>
    <row r="2821" spans="26:35">
      <c r="Z2821" s="50" t="s">
        <v>67</v>
      </c>
      <c r="AA2821" s="50" t="s">
        <v>903</v>
      </c>
      <c r="AB2821" s="50">
        <v>2603306</v>
      </c>
      <c r="AH2821" s="66" t="str">
        <f t="shared" si="103"/>
        <v>PECalçado</v>
      </c>
      <c r="AI2821" s="50">
        <v>2603306</v>
      </c>
    </row>
    <row r="2822" spans="26:35">
      <c r="Z2822" s="50" t="s">
        <v>67</v>
      </c>
      <c r="AA2822" s="50" t="s">
        <v>926</v>
      </c>
      <c r="AB2822" s="50">
        <v>2603405</v>
      </c>
      <c r="AH2822" s="66" t="str">
        <f t="shared" si="103"/>
        <v>PECalumbi</v>
      </c>
      <c r="AI2822" s="50">
        <v>2603405</v>
      </c>
    </row>
    <row r="2823" spans="26:35">
      <c r="Z2823" s="50" t="s">
        <v>67</v>
      </c>
      <c r="AA2823" s="50" t="s">
        <v>948</v>
      </c>
      <c r="AB2823" s="50">
        <v>2603454</v>
      </c>
      <c r="AH2823" s="66" t="str">
        <f t="shared" si="103"/>
        <v>PECamaragibe</v>
      </c>
      <c r="AI2823" s="50">
        <v>2603454</v>
      </c>
    </row>
    <row r="2824" spans="26:35">
      <c r="Z2824" s="50" t="s">
        <v>67</v>
      </c>
      <c r="AA2824" s="50" t="s">
        <v>971</v>
      </c>
      <c r="AB2824" s="50">
        <v>2603504</v>
      </c>
      <c r="AH2824" s="66" t="str">
        <f t="shared" si="103"/>
        <v>PECamocim de São Félix</v>
      </c>
      <c r="AI2824" s="50">
        <v>2603504</v>
      </c>
    </row>
    <row r="2825" spans="26:35">
      <c r="Z2825" s="50" t="s">
        <v>67</v>
      </c>
      <c r="AA2825" s="50" t="s">
        <v>993</v>
      </c>
      <c r="AB2825" s="50">
        <v>2603603</v>
      </c>
      <c r="AH2825" s="66" t="str">
        <f t="shared" si="103"/>
        <v>PECamutanga</v>
      </c>
      <c r="AI2825" s="50">
        <v>2603603</v>
      </c>
    </row>
    <row r="2826" spans="26:35">
      <c r="Z2826" s="50" t="s">
        <v>67</v>
      </c>
      <c r="AA2826" s="50" t="s">
        <v>1016</v>
      </c>
      <c r="AB2826" s="50">
        <v>2603702</v>
      </c>
      <c r="AH2826" s="66" t="str">
        <f t="shared" si="103"/>
        <v>PECanhotinho</v>
      </c>
      <c r="AI2826" s="50">
        <v>2603702</v>
      </c>
    </row>
    <row r="2827" spans="26:35">
      <c r="Z2827" s="50" t="s">
        <v>67</v>
      </c>
      <c r="AA2827" s="50" t="s">
        <v>1038</v>
      </c>
      <c r="AB2827" s="50">
        <v>2603801</v>
      </c>
      <c r="AH2827" s="66" t="str">
        <f t="shared" si="103"/>
        <v>PECapoeiras</v>
      </c>
      <c r="AI2827" s="50">
        <v>2603801</v>
      </c>
    </row>
    <row r="2828" spans="26:35">
      <c r="Z2828" s="50" t="s">
        <v>67</v>
      </c>
      <c r="AA2828" s="50" t="s">
        <v>1060</v>
      </c>
      <c r="AB2828" s="50">
        <v>2603900</v>
      </c>
      <c r="AH2828" s="66" t="str">
        <f t="shared" si="103"/>
        <v>PECarnaíba</v>
      </c>
      <c r="AI2828" s="50">
        <v>2603900</v>
      </c>
    </row>
    <row r="2829" spans="26:35">
      <c r="Z2829" s="50" t="s">
        <v>67</v>
      </c>
      <c r="AA2829" s="50" t="s">
        <v>1081</v>
      </c>
      <c r="AB2829" s="50">
        <v>2603926</v>
      </c>
      <c r="AH2829" s="66" t="str">
        <f t="shared" si="103"/>
        <v>PECarnaubeira da Penha</v>
      </c>
      <c r="AI2829" s="50">
        <v>2603926</v>
      </c>
    </row>
    <row r="2830" spans="26:35">
      <c r="Z2830" s="50" t="s">
        <v>67</v>
      </c>
      <c r="AA2830" s="50" t="s">
        <v>1104</v>
      </c>
      <c r="AB2830" s="50">
        <v>2604007</v>
      </c>
      <c r="AH2830" s="66" t="str">
        <f t="shared" si="103"/>
        <v>PECarpina</v>
      </c>
      <c r="AI2830" s="50">
        <v>2604007</v>
      </c>
    </row>
    <row r="2831" spans="26:35">
      <c r="Z2831" s="50" t="s">
        <v>67</v>
      </c>
      <c r="AA2831" s="50" t="s">
        <v>1127</v>
      </c>
      <c r="AB2831" s="50">
        <v>2604106</v>
      </c>
      <c r="AH2831" s="66" t="str">
        <f t="shared" si="103"/>
        <v>PECaruaru</v>
      </c>
      <c r="AI2831" s="50">
        <v>2604106</v>
      </c>
    </row>
    <row r="2832" spans="26:35">
      <c r="Z2832" s="50" t="s">
        <v>67</v>
      </c>
      <c r="AA2832" s="50" t="s">
        <v>1150</v>
      </c>
      <c r="AB2832" s="50">
        <v>2604155</v>
      </c>
      <c r="AH2832" s="66" t="str">
        <f t="shared" si="103"/>
        <v>PECasinhas</v>
      </c>
      <c r="AI2832" s="50">
        <v>2604155</v>
      </c>
    </row>
    <row r="2833" spans="26:35">
      <c r="Z2833" s="50" t="s">
        <v>67</v>
      </c>
      <c r="AA2833" s="50" t="s">
        <v>1173</v>
      </c>
      <c r="AB2833" s="50">
        <v>2604205</v>
      </c>
      <c r="AH2833" s="66" t="str">
        <f t="shared" si="103"/>
        <v>PECatende</v>
      </c>
      <c r="AI2833" s="50">
        <v>2604205</v>
      </c>
    </row>
    <row r="2834" spans="26:35">
      <c r="Z2834" s="50" t="s">
        <v>67</v>
      </c>
      <c r="AA2834" s="50" t="s">
        <v>1117</v>
      </c>
      <c r="AB2834" s="50">
        <v>2604304</v>
      </c>
      <c r="AH2834" s="66" t="str">
        <f t="shared" si="103"/>
        <v>PECedro</v>
      </c>
      <c r="AI2834" s="50">
        <v>2604304</v>
      </c>
    </row>
    <row r="2835" spans="26:35">
      <c r="Z2835" s="50" t="s">
        <v>67</v>
      </c>
      <c r="AA2835" s="50" t="s">
        <v>1218</v>
      </c>
      <c r="AB2835" s="50">
        <v>2604403</v>
      </c>
      <c r="AH2835" s="66" t="str">
        <f t="shared" si="103"/>
        <v>PEChã de Alegria</v>
      </c>
      <c r="AI2835" s="50">
        <v>2604403</v>
      </c>
    </row>
    <row r="2836" spans="26:35">
      <c r="Z2836" s="50" t="s">
        <v>67</v>
      </c>
      <c r="AA2836" s="50" t="s">
        <v>1239</v>
      </c>
      <c r="AB2836" s="50">
        <v>2604502</v>
      </c>
      <c r="AH2836" s="66" t="str">
        <f t="shared" si="103"/>
        <v>PEChã Grande</v>
      </c>
      <c r="AI2836" s="50">
        <v>2604502</v>
      </c>
    </row>
    <row r="2837" spans="26:35">
      <c r="Z2837" s="50" t="s">
        <v>67</v>
      </c>
      <c r="AA2837" s="50" t="s">
        <v>1262</v>
      </c>
      <c r="AB2837" s="50">
        <v>2604601</v>
      </c>
      <c r="AH2837" s="66" t="str">
        <f t="shared" si="103"/>
        <v>PECondado</v>
      </c>
      <c r="AI2837" s="50">
        <v>2604601</v>
      </c>
    </row>
    <row r="2838" spans="26:35">
      <c r="Z2838" s="50" t="s">
        <v>67</v>
      </c>
      <c r="AA2838" s="50" t="s">
        <v>1284</v>
      </c>
      <c r="AB2838" s="50">
        <v>2604700</v>
      </c>
      <c r="AH2838" s="66" t="str">
        <f t="shared" si="103"/>
        <v>PECorrentes</v>
      </c>
      <c r="AI2838" s="50">
        <v>2604700</v>
      </c>
    </row>
    <row r="2839" spans="26:35">
      <c r="Z2839" s="50" t="s">
        <v>67</v>
      </c>
      <c r="AA2839" s="50" t="s">
        <v>1306</v>
      </c>
      <c r="AB2839" s="50">
        <v>2604809</v>
      </c>
      <c r="AH2839" s="66" t="str">
        <f t="shared" si="103"/>
        <v>PECortês</v>
      </c>
      <c r="AI2839" s="50">
        <v>2604809</v>
      </c>
    </row>
    <row r="2840" spans="26:35">
      <c r="Z2840" s="50" t="s">
        <v>67</v>
      </c>
      <c r="AA2840" s="50" t="s">
        <v>1328</v>
      </c>
      <c r="AB2840" s="50">
        <v>2604908</v>
      </c>
      <c r="AH2840" s="66" t="str">
        <f t="shared" si="103"/>
        <v>PECumaru</v>
      </c>
      <c r="AI2840" s="50">
        <v>2604908</v>
      </c>
    </row>
    <row r="2841" spans="26:35">
      <c r="Z2841" s="50" t="s">
        <v>67</v>
      </c>
      <c r="AA2841" s="50" t="s">
        <v>1350</v>
      </c>
      <c r="AB2841" s="50">
        <v>2605004</v>
      </c>
      <c r="AH2841" s="66" t="str">
        <f t="shared" si="103"/>
        <v>PECupira</v>
      </c>
      <c r="AI2841" s="50">
        <v>2605004</v>
      </c>
    </row>
    <row r="2842" spans="26:35">
      <c r="Z2842" s="50" t="s">
        <v>67</v>
      </c>
      <c r="AA2842" s="50" t="s">
        <v>1371</v>
      </c>
      <c r="AB2842" s="50">
        <v>2605103</v>
      </c>
      <c r="AH2842" s="66" t="str">
        <f t="shared" si="103"/>
        <v>PECustódia</v>
      </c>
      <c r="AI2842" s="50">
        <v>2605103</v>
      </c>
    </row>
    <row r="2843" spans="26:35">
      <c r="Z2843" s="50" t="s">
        <v>67</v>
      </c>
      <c r="AA2843" s="50" t="s">
        <v>1393</v>
      </c>
      <c r="AB2843" s="50">
        <v>2605152</v>
      </c>
      <c r="AH2843" s="66" t="str">
        <f t="shared" si="103"/>
        <v>PEDormentes</v>
      </c>
      <c r="AI2843" s="50">
        <v>2605152</v>
      </c>
    </row>
    <row r="2844" spans="26:35">
      <c r="Z2844" s="50" t="s">
        <v>67</v>
      </c>
      <c r="AA2844" s="50" t="s">
        <v>1415</v>
      </c>
      <c r="AB2844" s="50">
        <v>2605202</v>
      </c>
      <c r="AH2844" s="66" t="str">
        <f t="shared" si="103"/>
        <v>PEEscada</v>
      </c>
      <c r="AI2844" s="50">
        <v>2605202</v>
      </c>
    </row>
    <row r="2845" spans="26:35">
      <c r="Z2845" s="50" t="s">
        <v>67</v>
      </c>
      <c r="AA2845" s="50" t="s">
        <v>1436</v>
      </c>
      <c r="AB2845" s="50">
        <v>2605301</v>
      </c>
      <c r="AH2845" s="66" t="str">
        <f t="shared" si="103"/>
        <v>PEExu</v>
      </c>
      <c r="AI2845" s="50">
        <v>2605301</v>
      </c>
    </row>
    <row r="2846" spans="26:35">
      <c r="Z2846" s="50" t="s">
        <v>67</v>
      </c>
      <c r="AA2846" s="50" t="s">
        <v>585</v>
      </c>
      <c r="AB2846" s="50">
        <v>2605400</v>
      </c>
      <c r="AH2846" s="66" t="str">
        <f t="shared" si="103"/>
        <v>PEFeira Nova</v>
      </c>
      <c r="AI2846" s="50">
        <v>2605400</v>
      </c>
    </row>
    <row r="2847" spans="26:35">
      <c r="Z2847" s="50" t="s">
        <v>67</v>
      </c>
      <c r="AA2847" s="50" t="s">
        <v>1478</v>
      </c>
      <c r="AB2847" s="50">
        <v>2605459</v>
      </c>
      <c r="AH2847" s="66" t="str">
        <f t="shared" si="103"/>
        <v>PEFernando de Noronha</v>
      </c>
      <c r="AI2847" s="50">
        <v>2605459</v>
      </c>
    </row>
    <row r="2848" spans="26:35">
      <c r="Z2848" s="50" t="s">
        <v>67</v>
      </c>
      <c r="AA2848" s="50" t="s">
        <v>1500</v>
      </c>
      <c r="AB2848" s="50">
        <v>2605509</v>
      </c>
      <c r="AH2848" s="66" t="str">
        <f t="shared" si="103"/>
        <v>PEFerreiros</v>
      </c>
      <c r="AI2848" s="50">
        <v>2605509</v>
      </c>
    </row>
    <row r="2849" spans="26:35">
      <c r="Z2849" s="50" t="s">
        <v>67</v>
      </c>
      <c r="AA2849" s="50" t="s">
        <v>1520</v>
      </c>
      <c r="AB2849" s="50">
        <v>2605608</v>
      </c>
      <c r="AH2849" s="66" t="str">
        <f t="shared" si="103"/>
        <v>PEFlores</v>
      </c>
      <c r="AI2849" s="50">
        <v>2605608</v>
      </c>
    </row>
    <row r="2850" spans="26:35">
      <c r="Z2850" s="50" t="s">
        <v>67</v>
      </c>
      <c r="AA2850" s="50" t="s">
        <v>1541</v>
      </c>
      <c r="AB2850" s="50">
        <v>2605707</v>
      </c>
      <c r="AH2850" s="66" t="str">
        <f t="shared" si="103"/>
        <v>PEFloresta</v>
      </c>
      <c r="AI2850" s="50">
        <v>2605707</v>
      </c>
    </row>
    <row r="2851" spans="26:35">
      <c r="Z2851" s="50" t="s">
        <v>67</v>
      </c>
      <c r="AA2851" s="50" t="s">
        <v>1561</v>
      </c>
      <c r="AB2851" s="50">
        <v>2605806</v>
      </c>
      <c r="AH2851" s="66" t="str">
        <f t="shared" si="103"/>
        <v>PEFrei Miguelinho</v>
      </c>
      <c r="AI2851" s="50">
        <v>2605806</v>
      </c>
    </row>
    <row r="2852" spans="26:35">
      <c r="Z2852" s="50" t="s">
        <v>67</v>
      </c>
      <c r="AA2852" s="50" t="s">
        <v>1580</v>
      </c>
      <c r="AB2852" s="50">
        <v>2605905</v>
      </c>
      <c r="AH2852" s="66" t="str">
        <f t="shared" si="103"/>
        <v>PEGameleira</v>
      </c>
      <c r="AI2852" s="50">
        <v>2605905</v>
      </c>
    </row>
    <row r="2853" spans="26:35">
      <c r="Z2853" s="50" t="s">
        <v>67</v>
      </c>
      <c r="AA2853" s="50" t="s">
        <v>1601</v>
      </c>
      <c r="AB2853" s="50">
        <v>2606002</v>
      </c>
      <c r="AH2853" s="66" t="str">
        <f t="shared" si="103"/>
        <v>PEGaranhuns</v>
      </c>
      <c r="AI2853" s="50">
        <v>2606002</v>
      </c>
    </row>
    <row r="2854" spans="26:35">
      <c r="Z2854" s="50" t="s">
        <v>67</v>
      </c>
      <c r="AA2854" s="50" t="s">
        <v>1621</v>
      </c>
      <c r="AB2854" s="50">
        <v>2606101</v>
      </c>
      <c r="AH2854" s="66" t="str">
        <f t="shared" si="103"/>
        <v>PEGlória do Goitá</v>
      </c>
      <c r="AI2854" s="50">
        <v>2606101</v>
      </c>
    </row>
    <row r="2855" spans="26:35">
      <c r="Z2855" s="50" t="s">
        <v>67</v>
      </c>
      <c r="AA2855" s="50" t="s">
        <v>1642</v>
      </c>
      <c r="AB2855" s="50">
        <v>2606200</v>
      </c>
      <c r="AH2855" s="66" t="str">
        <f t="shared" si="103"/>
        <v>PEGoiana</v>
      </c>
      <c r="AI2855" s="50">
        <v>2606200</v>
      </c>
    </row>
    <row r="2856" spans="26:35">
      <c r="Z2856" s="50" t="s">
        <v>67</v>
      </c>
      <c r="AA2856" s="50" t="s">
        <v>1662</v>
      </c>
      <c r="AB2856" s="50">
        <v>2606309</v>
      </c>
      <c r="AH2856" s="66" t="str">
        <f t="shared" si="103"/>
        <v>PEGranito</v>
      </c>
      <c r="AI2856" s="50">
        <v>2606309</v>
      </c>
    </row>
    <row r="2857" spans="26:35">
      <c r="Z2857" s="50" t="s">
        <v>67</v>
      </c>
      <c r="AA2857" s="50" t="s">
        <v>1683</v>
      </c>
      <c r="AB2857" s="50">
        <v>2606408</v>
      </c>
      <c r="AH2857" s="66" t="str">
        <f t="shared" si="103"/>
        <v>PEGravatá</v>
      </c>
      <c r="AI2857" s="50">
        <v>2606408</v>
      </c>
    </row>
    <row r="2858" spans="26:35">
      <c r="Z2858" s="50" t="s">
        <v>67</v>
      </c>
      <c r="AA2858" s="50" t="s">
        <v>1703</v>
      </c>
      <c r="AB2858" s="50">
        <v>2606507</v>
      </c>
      <c r="AH2858" s="66" t="str">
        <f t="shared" si="103"/>
        <v>PEIati</v>
      </c>
      <c r="AI2858" s="50">
        <v>2606507</v>
      </c>
    </row>
    <row r="2859" spans="26:35">
      <c r="Z2859" s="50" t="s">
        <v>67</v>
      </c>
      <c r="AA2859" s="50" t="s">
        <v>1724</v>
      </c>
      <c r="AB2859" s="50">
        <v>2606606</v>
      </c>
      <c r="AH2859" s="66" t="str">
        <f t="shared" si="103"/>
        <v>PEIbimirim</v>
      </c>
      <c r="AI2859" s="50">
        <v>2606606</v>
      </c>
    </row>
    <row r="2860" spans="26:35">
      <c r="Z2860" s="50" t="s">
        <v>67</v>
      </c>
      <c r="AA2860" s="50" t="s">
        <v>1745</v>
      </c>
      <c r="AB2860" s="50">
        <v>2606705</v>
      </c>
      <c r="AH2860" s="66" t="str">
        <f t="shared" si="103"/>
        <v>PEIbirajuba</v>
      </c>
      <c r="AI2860" s="50">
        <v>2606705</v>
      </c>
    </row>
    <row r="2861" spans="26:35">
      <c r="Z2861" s="50" t="s">
        <v>67</v>
      </c>
      <c r="AA2861" s="50" t="s">
        <v>1765</v>
      </c>
      <c r="AB2861" s="50">
        <v>2606804</v>
      </c>
      <c r="AH2861" s="66" t="str">
        <f t="shared" si="103"/>
        <v>PEIgarassu</v>
      </c>
      <c r="AI2861" s="50">
        <v>2606804</v>
      </c>
    </row>
    <row r="2862" spans="26:35">
      <c r="Z2862" s="50" t="s">
        <v>67</v>
      </c>
      <c r="AA2862" s="50" t="s">
        <v>1785</v>
      </c>
      <c r="AB2862" s="50">
        <v>2606903</v>
      </c>
      <c r="AH2862" s="66" t="str">
        <f t="shared" si="103"/>
        <v>PEIguaraci</v>
      </c>
      <c r="AI2862" s="50">
        <v>2606903</v>
      </c>
    </row>
    <row r="2863" spans="26:35">
      <c r="Z2863" s="50" t="s">
        <v>67</v>
      </c>
      <c r="AA2863" s="50" t="s">
        <v>1805</v>
      </c>
      <c r="AB2863" s="50">
        <v>2607604</v>
      </c>
      <c r="AH2863" s="66" t="str">
        <f t="shared" si="103"/>
        <v>PEIlha de Itamaracá</v>
      </c>
      <c r="AI2863" s="50">
        <v>2607604</v>
      </c>
    </row>
    <row r="2864" spans="26:35">
      <c r="Z2864" s="50" t="s">
        <v>67</v>
      </c>
      <c r="AA2864" s="50" t="s">
        <v>1823</v>
      </c>
      <c r="AB2864" s="50">
        <v>2607000</v>
      </c>
      <c r="AH2864" s="66" t="str">
        <f t="shared" si="103"/>
        <v>PEInajá</v>
      </c>
      <c r="AI2864" s="50">
        <v>2607000</v>
      </c>
    </row>
    <row r="2865" spans="26:35">
      <c r="Z2865" s="50" t="s">
        <v>67</v>
      </c>
      <c r="AA2865" s="50" t="s">
        <v>1842</v>
      </c>
      <c r="AB2865" s="50">
        <v>2607109</v>
      </c>
      <c r="AH2865" s="66" t="str">
        <f t="shared" si="103"/>
        <v>PEIngazeira</v>
      </c>
      <c r="AI2865" s="50">
        <v>2607109</v>
      </c>
    </row>
    <row r="2866" spans="26:35">
      <c r="Z2866" s="50" t="s">
        <v>67</v>
      </c>
      <c r="AA2866" s="50" t="s">
        <v>1859</v>
      </c>
      <c r="AB2866" s="50">
        <v>2607208</v>
      </c>
      <c r="AH2866" s="66" t="str">
        <f t="shared" si="103"/>
        <v>PEIpojuca</v>
      </c>
      <c r="AI2866" s="50">
        <v>2607208</v>
      </c>
    </row>
    <row r="2867" spans="26:35">
      <c r="Z2867" s="50" t="s">
        <v>67</v>
      </c>
      <c r="AA2867" s="50" t="s">
        <v>1877</v>
      </c>
      <c r="AB2867" s="50">
        <v>2607307</v>
      </c>
      <c r="AH2867" s="66" t="str">
        <f t="shared" si="103"/>
        <v>PEIpubi</v>
      </c>
      <c r="AI2867" s="50">
        <v>2607307</v>
      </c>
    </row>
    <row r="2868" spans="26:35">
      <c r="Z2868" s="50" t="s">
        <v>67</v>
      </c>
      <c r="AA2868" s="50" t="s">
        <v>1893</v>
      </c>
      <c r="AB2868" s="50">
        <v>2607406</v>
      </c>
      <c r="AH2868" s="66" t="str">
        <f t="shared" si="103"/>
        <v>PEItacuruba</v>
      </c>
      <c r="AI2868" s="50">
        <v>2607406</v>
      </c>
    </row>
    <row r="2869" spans="26:35">
      <c r="Z2869" s="50" t="s">
        <v>67</v>
      </c>
      <c r="AA2869" s="50" t="s">
        <v>1910</v>
      </c>
      <c r="AB2869" s="50">
        <v>2607505</v>
      </c>
      <c r="AH2869" s="66" t="str">
        <f t="shared" si="103"/>
        <v>PEItaíba</v>
      </c>
      <c r="AI2869" s="50">
        <v>2607505</v>
      </c>
    </row>
    <row r="2870" spans="26:35">
      <c r="Z2870" s="50" t="s">
        <v>67</v>
      </c>
      <c r="AA2870" s="50" t="s">
        <v>1928</v>
      </c>
      <c r="AB2870" s="50">
        <v>2607653</v>
      </c>
      <c r="AH2870" s="66" t="str">
        <f t="shared" si="103"/>
        <v>PEItambé</v>
      </c>
      <c r="AI2870" s="50">
        <v>2607653</v>
      </c>
    </row>
    <row r="2871" spans="26:35">
      <c r="Z2871" s="50" t="s">
        <v>67</v>
      </c>
      <c r="AA2871" s="50" t="s">
        <v>1944</v>
      </c>
      <c r="AB2871" s="50">
        <v>2607703</v>
      </c>
      <c r="AH2871" s="66" t="str">
        <f t="shared" si="103"/>
        <v>PEItapetim</v>
      </c>
      <c r="AI2871" s="50">
        <v>2607703</v>
      </c>
    </row>
    <row r="2872" spans="26:35">
      <c r="Z2872" s="50" t="s">
        <v>67</v>
      </c>
      <c r="AA2872" s="50" t="s">
        <v>1960</v>
      </c>
      <c r="AB2872" s="50">
        <v>2607752</v>
      </c>
      <c r="AH2872" s="66" t="str">
        <f t="shared" si="103"/>
        <v>PEItapissuma</v>
      </c>
      <c r="AI2872" s="50">
        <v>2607752</v>
      </c>
    </row>
    <row r="2873" spans="26:35">
      <c r="Z2873" s="50" t="s">
        <v>67</v>
      </c>
      <c r="AA2873" s="50" t="s">
        <v>1978</v>
      </c>
      <c r="AB2873" s="50">
        <v>2607802</v>
      </c>
      <c r="AH2873" s="66" t="str">
        <f t="shared" si="103"/>
        <v>PEItaquitinga</v>
      </c>
      <c r="AI2873" s="50">
        <v>2607802</v>
      </c>
    </row>
    <row r="2874" spans="26:35">
      <c r="Z2874" s="50" t="s">
        <v>67</v>
      </c>
      <c r="AA2874" s="50" t="s">
        <v>1995</v>
      </c>
      <c r="AB2874" s="50">
        <v>2607901</v>
      </c>
      <c r="AH2874" s="66" t="str">
        <f t="shared" si="103"/>
        <v>PEJaboatão dos Guararapes</v>
      </c>
      <c r="AI2874" s="50">
        <v>2607901</v>
      </c>
    </row>
    <row r="2875" spans="26:35">
      <c r="Z2875" s="50" t="s">
        <v>67</v>
      </c>
      <c r="AA2875" s="50" t="s">
        <v>2013</v>
      </c>
      <c r="AB2875" s="50">
        <v>2607950</v>
      </c>
      <c r="AH2875" s="66" t="str">
        <f t="shared" si="103"/>
        <v>PEJaqueira</v>
      </c>
      <c r="AI2875" s="50">
        <v>2607950</v>
      </c>
    </row>
    <row r="2876" spans="26:35">
      <c r="Z2876" s="50" t="s">
        <v>67</v>
      </c>
      <c r="AA2876" s="50" t="s">
        <v>2031</v>
      </c>
      <c r="AB2876" s="50">
        <v>2608008</v>
      </c>
      <c r="AH2876" s="66" t="str">
        <f t="shared" si="103"/>
        <v>PEJataúba</v>
      </c>
      <c r="AI2876" s="50">
        <v>2608008</v>
      </c>
    </row>
    <row r="2877" spans="26:35">
      <c r="Z2877" s="50" t="s">
        <v>67</v>
      </c>
      <c r="AA2877" s="50" t="s">
        <v>2049</v>
      </c>
      <c r="AB2877" s="50">
        <v>2608057</v>
      </c>
      <c r="AH2877" s="66" t="str">
        <f t="shared" si="103"/>
        <v>PEJatobá</v>
      </c>
      <c r="AI2877" s="50">
        <v>2608057</v>
      </c>
    </row>
    <row r="2878" spans="26:35">
      <c r="Z2878" s="50" t="s">
        <v>67</v>
      </c>
      <c r="AA2878" s="50" t="s">
        <v>2067</v>
      </c>
      <c r="AB2878" s="50">
        <v>2608107</v>
      </c>
      <c r="AH2878" s="66" t="str">
        <f t="shared" si="103"/>
        <v>PEJoão Alfredo</v>
      </c>
      <c r="AI2878" s="50">
        <v>2608107</v>
      </c>
    </row>
    <row r="2879" spans="26:35">
      <c r="Z2879" s="50" t="s">
        <v>67</v>
      </c>
      <c r="AA2879" s="50" t="s">
        <v>2083</v>
      </c>
      <c r="AB2879" s="50">
        <v>2608206</v>
      </c>
      <c r="AH2879" s="66" t="str">
        <f t="shared" si="103"/>
        <v>PEJoaquim Nabuco</v>
      </c>
      <c r="AI2879" s="50">
        <v>2608206</v>
      </c>
    </row>
    <row r="2880" spans="26:35">
      <c r="Z2880" s="50" t="s">
        <v>67</v>
      </c>
      <c r="AA2880" s="50" t="s">
        <v>2099</v>
      </c>
      <c r="AB2880" s="50">
        <v>2608255</v>
      </c>
      <c r="AH2880" s="66" t="str">
        <f t="shared" si="103"/>
        <v>PEJucati</v>
      </c>
      <c r="AI2880" s="50">
        <v>2608255</v>
      </c>
    </row>
    <row r="2881" spans="26:35">
      <c r="Z2881" s="50" t="s">
        <v>67</v>
      </c>
      <c r="AA2881" s="50" t="s">
        <v>2116</v>
      </c>
      <c r="AB2881" s="50">
        <v>2608305</v>
      </c>
      <c r="AH2881" s="66" t="str">
        <f t="shared" si="103"/>
        <v>PEJupi</v>
      </c>
      <c r="AI2881" s="50">
        <v>2608305</v>
      </c>
    </row>
    <row r="2882" spans="26:35">
      <c r="Z2882" s="50" t="s">
        <v>67</v>
      </c>
      <c r="AA2882" s="50" t="s">
        <v>2131</v>
      </c>
      <c r="AB2882" s="50">
        <v>2608404</v>
      </c>
      <c r="AH2882" s="66" t="str">
        <f t="shared" si="103"/>
        <v>PEJurema</v>
      </c>
      <c r="AI2882" s="50">
        <v>2608404</v>
      </c>
    </row>
    <row r="2883" spans="26:35">
      <c r="Z2883" s="50" t="s">
        <v>67</v>
      </c>
      <c r="AA2883" s="50" t="s">
        <v>5565</v>
      </c>
      <c r="AB2883" s="50">
        <v>2608503</v>
      </c>
      <c r="AH2883" s="66" t="str">
        <f t="shared" ref="AH2883:AH2946" si="104">CONCATENATE(Z2883,AA2883)</f>
        <v>PELagoa do Itaenga</v>
      </c>
      <c r="AI2883" s="50">
        <v>2608503</v>
      </c>
    </row>
    <row r="2884" spans="26:35">
      <c r="Z2884" s="50" t="s">
        <v>67</v>
      </c>
      <c r="AA2884" s="50" t="s">
        <v>2164</v>
      </c>
      <c r="AB2884" s="50">
        <v>2608453</v>
      </c>
      <c r="AH2884" s="66" t="str">
        <f t="shared" si="104"/>
        <v>PELagoa do Carro</v>
      </c>
      <c r="AI2884" s="50">
        <v>2608453</v>
      </c>
    </row>
    <row r="2885" spans="26:35">
      <c r="Z2885" s="50" t="s">
        <v>67</v>
      </c>
      <c r="AA2885" s="50" t="s">
        <v>2181</v>
      </c>
      <c r="AB2885" s="50">
        <v>2608602</v>
      </c>
      <c r="AH2885" s="66" t="str">
        <f t="shared" si="104"/>
        <v>PELagoa do Ouro</v>
      </c>
      <c r="AI2885" s="50">
        <v>2608602</v>
      </c>
    </row>
    <row r="2886" spans="26:35">
      <c r="Z2886" s="50" t="s">
        <v>67</v>
      </c>
      <c r="AA2886" s="50" t="s">
        <v>2198</v>
      </c>
      <c r="AB2886" s="50">
        <v>2608701</v>
      </c>
      <c r="AH2886" s="66" t="str">
        <f t="shared" si="104"/>
        <v>PELagoa dos Gatos</v>
      </c>
      <c r="AI2886" s="50">
        <v>2608701</v>
      </c>
    </row>
    <row r="2887" spans="26:35">
      <c r="Z2887" s="50" t="s">
        <v>67</v>
      </c>
      <c r="AA2887" s="50" t="s">
        <v>2212</v>
      </c>
      <c r="AB2887" s="50">
        <v>2608750</v>
      </c>
      <c r="AH2887" s="66" t="str">
        <f t="shared" si="104"/>
        <v>PELagoa Grande</v>
      </c>
      <c r="AI2887" s="50">
        <v>2608750</v>
      </c>
    </row>
    <row r="2888" spans="26:35">
      <c r="Z2888" s="50" t="s">
        <v>67</v>
      </c>
      <c r="AA2888" s="50" t="s">
        <v>2229</v>
      </c>
      <c r="AB2888" s="50">
        <v>2608800</v>
      </c>
      <c r="AH2888" s="66" t="str">
        <f t="shared" si="104"/>
        <v>PELajedo</v>
      </c>
      <c r="AI2888" s="50">
        <v>2608800</v>
      </c>
    </row>
    <row r="2889" spans="26:35">
      <c r="Z2889" s="50" t="s">
        <v>67</v>
      </c>
      <c r="AA2889" s="50" t="s">
        <v>2245</v>
      </c>
      <c r="AB2889" s="50">
        <v>2608909</v>
      </c>
      <c r="AH2889" s="66" t="str">
        <f t="shared" si="104"/>
        <v>PELimoeiro</v>
      </c>
      <c r="AI2889" s="50">
        <v>2608909</v>
      </c>
    </row>
    <row r="2890" spans="26:35">
      <c r="Z2890" s="50" t="s">
        <v>67</v>
      </c>
      <c r="AA2890" s="50" t="s">
        <v>2259</v>
      </c>
      <c r="AB2890" s="50">
        <v>2609006</v>
      </c>
      <c r="AH2890" s="66" t="str">
        <f t="shared" si="104"/>
        <v>PEMacaparana</v>
      </c>
      <c r="AI2890" s="50">
        <v>2609006</v>
      </c>
    </row>
    <row r="2891" spans="26:35">
      <c r="Z2891" s="50" t="s">
        <v>67</v>
      </c>
      <c r="AA2891" s="50" t="s">
        <v>2274</v>
      </c>
      <c r="AB2891" s="50">
        <v>2609105</v>
      </c>
      <c r="AH2891" s="66" t="str">
        <f t="shared" si="104"/>
        <v>PEMachados</v>
      </c>
      <c r="AI2891" s="50">
        <v>2609105</v>
      </c>
    </row>
    <row r="2892" spans="26:35">
      <c r="Z2892" s="50" t="s">
        <v>67</v>
      </c>
      <c r="AA2892" s="50" t="s">
        <v>2290</v>
      </c>
      <c r="AB2892" s="50">
        <v>2609154</v>
      </c>
      <c r="AH2892" s="66" t="str">
        <f t="shared" si="104"/>
        <v>PEManari</v>
      </c>
      <c r="AI2892" s="50">
        <v>2609154</v>
      </c>
    </row>
    <row r="2893" spans="26:35">
      <c r="Z2893" s="50" t="s">
        <v>67</v>
      </c>
      <c r="AA2893" s="50" t="s">
        <v>2306</v>
      </c>
      <c r="AB2893" s="50">
        <v>2609204</v>
      </c>
      <c r="AH2893" s="66" t="str">
        <f t="shared" si="104"/>
        <v>PEMaraial</v>
      </c>
      <c r="AI2893" s="50">
        <v>2609204</v>
      </c>
    </row>
    <row r="2894" spans="26:35">
      <c r="Z2894" s="50" t="s">
        <v>67</v>
      </c>
      <c r="AA2894" s="50" t="s">
        <v>2319</v>
      </c>
      <c r="AB2894" s="50">
        <v>2609303</v>
      </c>
      <c r="AH2894" s="66" t="str">
        <f t="shared" si="104"/>
        <v>PEMirandiba</v>
      </c>
      <c r="AI2894" s="50">
        <v>2609303</v>
      </c>
    </row>
    <row r="2895" spans="26:35">
      <c r="Z2895" s="50" t="s">
        <v>67</v>
      </c>
      <c r="AA2895" s="50" t="s">
        <v>2335</v>
      </c>
      <c r="AB2895" s="50">
        <v>2614303</v>
      </c>
      <c r="AH2895" s="66" t="str">
        <f t="shared" si="104"/>
        <v>PEMoreilândia</v>
      </c>
      <c r="AI2895" s="50">
        <v>2614303</v>
      </c>
    </row>
    <row r="2896" spans="26:35">
      <c r="Z2896" s="50" t="s">
        <v>67</v>
      </c>
      <c r="AA2896" s="50" t="s">
        <v>2351</v>
      </c>
      <c r="AB2896" s="50">
        <v>2609402</v>
      </c>
      <c r="AH2896" s="66" t="str">
        <f t="shared" si="104"/>
        <v>PEMoreno</v>
      </c>
      <c r="AI2896" s="50">
        <v>2609402</v>
      </c>
    </row>
    <row r="2897" spans="26:35">
      <c r="Z2897" s="50" t="s">
        <v>67</v>
      </c>
      <c r="AA2897" s="50" t="s">
        <v>2367</v>
      </c>
      <c r="AB2897" s="50">
        <v>2609501</v>
      </c>
      <c r="AH2897" s="66" t="str">
        <f t="shared" si="104"/>
        <v>PENazaré da Mata</v>
      </c>
      <c r="AI2897" s="50">
        <v>2609501</v>
      </c>
    </row>
    <row r="2898" spans="26:35">
      <c r="Z2898" s="50" t="s">
        <v>67</v>
      </c>
      <c r="AA2898" s="50" t="s">
        <v>2381</v>
      </c>
      <c r="AB2898" s="50">
        <v>2609600</v>
      </c>
      <c r="AH2898" s="66" t="str">
        <f t="shared" si="104"/>
        <v>PEOlinda</v>
      </c>
      <c r="AI2898" s="50">
        <v>2609600</v>
      </c>
    </row>
    <row r="2899" spans="26:35">
      <c r="Z2899" s="50" t="s">
        <v>67</v>
      </c>
      <c r="AA2899" s="50" t="s">
        <v>2396</v>
      </c>
      <c r="AB2899" s="50">
        <v>2609709</v>
      </c>
      <c r="AH2899" s="66" t="str">
        <f t="shared" si="104"/>
        <v>PEOrobó</v>
      </c>
      <c r="AI2899" s="50">
        <v>2609709</v>
      </c>
    </row>
    <row r="2900" spans="26:35">
      <c r="Z2900" s="50" t="s">
        <v>67</v>
      </c>
      <c r="AA2900" s="50" t="s">
        <v>2412</v>
      </c>
      <c r="AB2900" s="50">
        <v>2609808</v>
      </c>
      <c r="AH2900" s="66" t="str">
        <f t="shared" si="104"/>
        <v>PEOrocó</v>
      </c>
      <c r="AI2900" s="50">
        <v>2609808</v>
      </c>
    </row>
    <row r="2901" spans="26:35">
      <c r="Z2901" s="50" t="s">
        <v>67</v>
      </c>
      <c r="AA2901" s="50" t="s">
        <v>2428</v>
      </c>
      <c r="AB2901" s="50">
        <v>2609907</v>
      </c>
      <c r="AH2901" s="66" t="str">
        <f t="shared" si="104"/>
        <v>PEOuricuri</v>
      </c>
      <c r="AI2901" s="50">
        <v>2609907</v>
      </c>
    </row>
    <row r="2902" spans="26:35">
      <c r="Z2902" s="50" t="s">
        <v>67</v>
      </c>
      <c r="AA2902" s="50" t="s">
        <v>2444</v>
      </c>
      <c r="AB2902" s="50">
        <v>2610004</v>
      </c>
      <c r="AH2902" s="66" t="str">
        <f t="shared" si="104"/>
        <v>PEPalmares</v>
      </c>
      <c r="AI2902" s="50">
        <v>2610004</v>
      </c>
    </row>
    <row r="2903" spans="26:35">
      <c r="Z2903" s="50" t="s">
        <v>67</v>
      </c>
      <c r="AA2903" s="50" t="s">
        <v>2459</v>
      </c>
      <c r="AB2903" s="50">
        <v>2610103</v>
      </c>
      <c r="AH2903" s="66" t="str">
        <f t="shared" si="104"/>
        <v>PEPalmeirina</v>
      </c>
      <c r="AI2903" s="50">
        <v>2610103</v>
      </c>
    </row>
    <row r="2904" spans="26:35">
      <c r="Z2904" s="50" t="s">
        <v>67</v>
      </c>
      <c r="AA2904" s="50" t="s">
        <v>2473</v>
      </c>
      <c r="AB2904" s="50">
        <v>2610202</v>
      </c>
      <c r="AH2904" s="66" t="str">
        <f t="shared" si="104"/>
        <v>PEPanelas</v>
      </c>
      <c r="AI2904" s="50">
        <v>2610202</v>
      </c>
    </row>
    <row r="2905" spans="26:35">
      <c r="Z2905" s="50" t="s">
        <v>67</v>
      </c>
      <c r="AA2905" s="50" t="s">
        <v>2489</v>
      </c>
      <c r="AB2905" s="50">
        <v>2610301</v>
      </c>
      <c r="AH2905" s="66" t="str">
        <f t="shared" si="104"/>
        <v>PEParanatama</v>
      </c>
      <c r="AI2905" s="50">
        <v>2610301</v>
      </c>
    </row>
    <row r="2906" spans="26:35">
      <c r="Z2906" s="50" t="s">
        <v>67</v>
      </c>
      <c r="AA2906" s="50" t="s">
        <v>2150</v>
      </c>
      <c r="AB2906" s="50">
        <v>2610400</v>
      </c>
      <c r="AH2906" s="66" t="str">
        <f t="shared" si="104"/>
        <v>PEParnamirim</v>
      </c>
      <c r="AI2906" s="50">
        <v>2610400</v>
      </c>
    </row>
    <row r="2907" spans="26:35">
      <c r="Z2907" s="50" t="s">
        <v>67</v>
      </c>
      <c r="AA2907" s="50" t="s">
        <v>2519</v>
      </c>
      <c r="AB2907" s="50">
        <v>2610509</v>
      </c>
      <c r="AH2907" s="66" t="str">
        <f t="shared" si="104"/>
        <v>PEPassira</v>
      </c>
      <c r="AI2907" s="50">
        <v>2610509</v>
      </c>
    </row>
    <row r="2908" spans="26:35">
      <c r="Z2908" s="50" t="s">
        <v>67</v>
      </c>
      <c r="AA2908" s="50" t="s">
        <v>2534</v>
      </c>
      <c r="AB2908" s="50">
        <v>2610608</v>
      </c>
      <c r="AH2908" s="66" t="str">
        <f t="shared" si="104"/>
        <v>PEPaudalho</v>
      </c>
      <c r="AI2908" s="50">
        <v>2610608</v>
      </c>
    </row>
    <row r="2909" spans="26:35">
      <c r="Z2909" s="50" t="s">
        <v>67</v>
      </c>
      <c r="AA2909" s="50" t="s">
        <v>2550</v>
      </c>
      <c r="AB2909" s="50">
        <v>2610707</v>
      </c>
      <c r="AH2909" s="66" t="str">
        <f t="shared" si="104"/>
        <v>PEPaulista</v>
      </c>
      <c r="AI2909" s="50">
        <v>2610707</v>
      </c>
    </row>
    <row r="2910" spans="26:35">
      <c r="Z2910" s="50" t="s">
        <v>67</v>
      </c>
      <c r="AA2910" s="50" t="s">
        <v>2564</v>
      </c>
      <c r="AB2910" s="50">
        <v>2610806</v>
      </c>
      <c r="AH2910" s="66" t="str">
        <f t="shared" si="104"/>
        <v>PEPedra</v>
      </c>
      <c r="AI2910" s="50">
        <v>2610806</v>
      </c>
    </row>
    <row r="2911" spans="26:35">
      <c r="Z2911" s="50" t="s">
        <v>67</v>
      </c>
      <c r="AA2911" s="50" t="s">
        <v>2579</v>
      </c>
      <c r="AB2911" s="50">
        <v>2610905</v>
      </c>
      <c r="AH2911" s="66" t="str">
        <f t="shared" si="104"/>
        <v>PEPesqueira</v>
      </c>
      <c r="AI2911" s="50">
        <v>2610905</v>
      </c>
    </row>
    <row r="2912" spans="26:35">
      <c r="Z2912" s="50" t="s">
        <v>67</v>
      </c>
      <c r="AA2912" s="50" t="s">
        <v>2595</v>
      </c>
      <c r="AB2912" s="50">
        <v>2611002</v>
      </c>
      <c r="AH2912" s="66" t="str">
        <f t="shared" si="104"/>
        <v>PEPetrolândia</v>
      </c>
      <c r="AI2912" s="50">
        <v>2611002</v>
      </c>
    </row>
    <row r="2913" spans="26:35">
      <c r="Z2913" s="50" t="s">
        <v>67</v>
      </c>
      <c r="AA2913" s="50" t="s">
        <v>2611</v>
      </c>
      <c r="AB2913" s="50">
        <v>2611101</v>
      </c>
      <c r="AH2913" s="66" t="str">
        <f t="shared" si="104"/>
        <v>PEPetrolina</v>
      </c>
      <c r="AI2913" s="50">
        <v>2611101</v>
      </c>
    </row>
    <row r="2914" spans="26:35">
      <c r="Z2914" s="50" t="s">
        <v>67</v>
      </c>
      <c r="AA2914" s="50" t="s">
        <v>2623</v>
      </c>
      <c r="AB2914" s="50">
        <v>2611200</v>
      </c>
      <c r="AH2914" s="66" t="str">
        <f t="shared" si="104"/>
        <v>PEPoção</v>
      </c>
      <c r="AI2914" s="50">
        <v>2611200</v>
      </c>
    </row>
    <row r="2915" spans="26:35">
      <c r="Z2915" s="50" t="s">
        <v>67</v>
      </c>
      <c r="AA2915" s="50" t="s">
        <v>2638</v>
      </c>
      <c r="AB2915" s="50">
        <v>2611309</v>
      </c>
      <c r="AH2915" s="66" t="str">
        <f t="shared" si="104"/>
        <v>PEPombos</v>
      </c>
      <c r="AI2915" s="50">
        <v>2611309</v>
      </c>
    </row>
    <row r="2916" spans="26:35">
      <c r="Z2916" s="50" t="s">
        <v>67</v>
      </c>
      <c r="AA2916" s="50" t="s">
        <v>2178</v>
      </c>
      <c r="AB2916" s="50">
        <v>2611408</v>
      </c>
      <c r="AH2916" s="66" t="str">
        <f t="shared" si="104"/>
        <v>PEPrimavera</v>
      </c>
      <c r="AI2916" s="50">
        <v>2611408</v>
      </c>
    </row>
    <row r="2917" spans="26:35">
      <c r="Z2917" s="50" t="s">
        <v>67</v>
      </c>
      <c r="AA2917" s="50" t="s">
        <v>2665</v>
      </c>
      <c r="AB2917" s="50">
        <v>2611507</v>
      </c>
      <c r="AH2917" s="66" t="str">
        <f t="shared" si="104"/>
        <v>PEQuipapá</v>
      </c>
      <c r="AI2917" s="50">
        <v>2611507</v>
      </c>
    </row>
    <row r="2918" spans="26:35">
      <c r="Z2918" s="50" t="s">
        <v>67</v>
      </c>
      <c r="AA2918" s="50" t="s">
        <v>2679</v>
      </c>
      <c r="AB2918" s="50">
        <v>2611533</v>
      </c>
      <c r="AH2918" s="66" t="str">
        <f t="shared" si="104"/>
        <v>PEQuixaba</v>
      </c>
      <c r="AI2918" s="50">
        <v>2611533</v>
      </c>
    </row>
    <row r="2919" spans="26:35">
      <c r="Z2919" s="50" t="s">
        <v>67</v>
      </c>
      <c r="AA2919" s="50" t="s">
        <v>2695</v>
      </c>
      <c r="AB2919" s="50">
        <v>2611606</v>
      </c>
      <c r="AH2919" s="66" t="str">
        <f t="shared" si="104"/>
        <v>PERecife</v>
      </c>
      <c r="AI2919" s="50">
        <v>2611606</v>
      </c>
    </row>
    <row r="2920" spans="26:35">
      <c r="Z2920" s="50" t="s">
        <v>67</v>
      </c>
      <c r="AA2920" s="50" t="s">
        <v>2710</v>
      </c>
      <c r="AB2920" s="50">
        <v>2611705</v>
      </c>
      <c r="AH2920" s="66" t="str">
        <f t="shared" si="104"/>
        <v>PERiacho das Almas</v>
      </c>
      <c r="AI2920" s="50">
        <v>2611705</v>
      </c>
    </row>
    <row r="2921" spans="26:35">
      <c r="Z2921" s="50" t="s">
        <v>67</v>
      </c>
      <c r="AA2921" s="50" t="s">
        <v>2726</v>
      </c>
      <c r="AB2921" s="50">
        <v>2611804</v>
      </c>
      <c r="AH2921" s="66" t="str">
        <f t="shared" si="104"/>
        <v>PERibeirão</v>
      </c>
      <c r="AI2921" s="50">
        <v>2611804</v>
      </c>
    </row>
    <row r="2922" spans="26:35">
      <c r="Z2922" s="50" t="s">
        <v>67</v>
      </c>
      <c r="AA2922" s="50" t="s">
        <v>2741</v>
      </c>
      <c r="AB2922" s="50">
        <v>2611903</v>
      </c>
      <c r="AH2922" s="66" t="str">
        <f t="shared" si="104"/>
        <v>PERio Formoso</v>
      </c>
      <c r="AI2922" s="50">
        <v>2611903</v>
      </c>
    </row>
    <row r="2923" spans="26:35">
      <c r="Z2923" s="50" t="s">
        <v>67</v>
      </c>
      <c r="AA2923" s="50" t="s">
        <v>2756</v>
      </c>
      <c r="AB2923" s="50">
        <v>2612000</v>
      </c>
      <c r="AH2923" s="66" t="str">
        <f t="shared" si="104"/>
        <v>PESairé</v>
      </c>
      <c r="AI2923" s="50">
        <v>2612000</v>
      </c>
    </row>
    <row r="2924" spans="26:35">
      <c r="Z2924" s="50" t="s">
        <v>67</v>
      </c>
      <c r="AA2924" s="50" t="s">
        <v>2772</v>
      </c>
      <c r="AB2924" s="50">
        <v>2612109</v>
      </c>
      <c r="AH2924" s="66" t="str">
        <f t="shared" si="104"/>
        <v>PESalgadinho</v>
      </c>
      <c r="AI2924" s="50">
        <v>2612109</v>
      </c>
    </row>
    <row r="2925" spans="26:35">
      <c r="Z2925" s="50" t="s">
        <v>67</v>
      </c>
      <c r="AA2925" s="50" t="s">
        <v>2788</v>
      </c>
      <c r="AB2925" s="50">
        <v>2612208</v>
      </c>
      <c r="AH2925" s="66" t="str">
        <f t="shared" si="104"/>
        <v>PESalgueiro</v>
      </c>
      <c r="AI2925" s="50">
        <v>2612208</v>
      </c>
    </row>
    <row r="2926" spans="26:35">
      <c r="Z2926" s="50" t="s">
        <v>67</v>
      </c>
      <c r="AA2926" s="50" t="s">
        <v>2803</v>
      </c>
      <c r="AB2926" s="50">
        <v>2612307</v>
      </c>
      <c r="AH2926" s="66" t="str">
        <f t="shared" si="104"/>
        <v>PESaloá</v>
      </c>
      <c r="AI2926" s="50">
        <v>2612307</v>
      </c>
    </row>
    <row r="2927" spans="26:35">
      <c r="Z2927" s="50" t="s">
        <v>67</v>
      </c>
      <c r="AA2927" s="50" t="s">
        <v>2818</v>
      </c>
      <c r="AB2927" s="50">
        <v>2612406</v>
      </c>
      <c r="AH2927" s="66" t="str">
        <f t="shared" si="104"/>
        <v>PESanharó</v>
      </c>
      <c r="AI2927" s="50">
        <v>2612406</v>
      </c>
    </row>
    <row r="2928" spans="26:35">
      <c r="Z2928" s="50" t="s">
        <v>67</v>
      </c>
      <c r="AA2928" s="50" t="s">
        <v>2521</v>
      </c>
      <c r="AB2928" s="50">
        <v>2612455</v>
      </c>
      <c r="AH2928" s="66" t="str">
        <f t="shared" si="104"/>
        <v>PESanta Cruz</v>
      </c>
      <c r="AI2928" s="50">
        <v>2612455</v>
      </c>
    </row>
    <row r="2929" spans="26:35">
      <c r="Z2929" s="50" t="s">
        <v>67</v>
      </c>
      <c r="AA2929" s="50" t="s">
        <v>2843</v>
      </c>
      <c r="AB2929" s="50">
        <v>2612471</v>
      </c>
      <c r="AH2929" s="66" t="str">
        <f t="shared" si="104"/>
        <v>PESanta Cruz da Baixa Verde</v>
      </c>
      <c r="AI2929" s="50">
        <v>2612471</v>
      </c>
    </row>
    <row r="2930" spans="26:35">
      <c r="Z2930" s="50" t="s">
        <v>67</v>
      </c>
      <c r="AA2930" s="50" t="s">
        <v>2856</v>
      </c>
      <c r="AB2930" s="50">
        <v>2612505</v>
      </c>
      <c r="AH2930" s="66" t="str">
        <f t="shared" si="104"/>
        <v>PESanta Cruz do Capibaribe</v>
      </c>
      <c r="AI2930" s="50">
        <v>2612505</v>
      </c>
    </row>
    <row r="2931" spans="26:35">
      <c r="Z2931" s="50" t="s">
        <v>67</v>
      </c>
      <c r="AA2931" s="50" t="s">
        <v>2869</v>
      </c>
      <c r="AB2931" s="50">
        <v>2612554</v>
      </c>
      <c r="AH2931" s="66" t="str">
        <f t="shared" si="104"/>
        <v>PESanta Filomena</v>
      </c>
      <c r="AI2931" s="50">
        <v>2612554</v>
      </c>
    </row>
    <row r="2932" spans="26:35">
      <c r="Z2932" s="50" t="s">
        <v>67</v>
      </c>
      <c r="AA2932" s="50" t="s">
        <v>2881</v>
      </c>
      <c r="AB2932" s="50">
        <v>2612604</v>
      </c>
      <c r="AH2932" s="66" t="str">
        <f t="shared" si="104"/>
        <v>PESanta Maria da Boa Vista</v>
      </c>
      <c r="AI2932" s="50">
        <v>2612604</v>
      </c>
    </row>
    <row r="2933" spans="26:35">
      <c r="Z2933" s="50" t="s">
        <v>67</v>
      </c>
      <c r="AA2933" s="50" t="s">
        <v>2894</v>
      </c>
      <c r="AB2933" s="50">
        <v>2612703</v>
      </c>
      <c r="AH2933" s="66" t="str">
        <f t="shared" si="104"/>
        <v>PESanta Maria do Cambucá</v>
      </c>
      <c r="AI2933" s="50">
        <v>2612703</v>
      </c>
    </row>
    <row r="2934" spans="26:35">
      <c r="Z2934" s="50" t="s">
        <v>67</v>
      </c>
      <c r="AA2934" s="50" t="s">
        <v>2439</v>
      </c>
      <c r="AB2934" s="50">
        <v>2612802</v>
      </c>
      <c r="AH2934" s="66" t="str">
        <f t="shared" si="104"/>
        <v>PESanta Terezinha</v>
      </c>
      <c r="AI2934" s="50">
        <v>2612802</v>
      </c>
    </row>
    <row r="2935" spans="26:35">
      <c r="Z2935" s="50" t="s">
        <v>67</v>
      </c>
      <c r="AA2935" s="50" t="s">
        <v>2919</v>
      </c>
      <c r="AB2935" s="50">
        <v>2612901</v>
      </c>
      <c r="AH2935" s="66" t="str">
        <f t="shared" si="104"/>
        <v>PESão Benedito do Sul</v>
      </c>
      <c r="AI2935" s="50">
        <v>2612901</v>
      </c>
    </row>
    <row r="2936" spans="26:35">
      <c r="Z2936" s="50" t="s">
        <v>67</v>
      </c>
      <c r="AA2936" s="50" t="s">
        <v>2930</v>
      </c>
      <c r="AB2936" s="50">
        <v>2613008</v>
      </c>
      <c r="AH2936" s="66" t="str">
        <f t="shared" si="104"/>
        <v>PESão Bento do Una</v>
      </c>
      <c r="AI2936" s="50">
        <v>2613008</v>
      </c>
    </row>
    <row r="2937" spans="26:35">
      <c r="Z2937" s="50" t="s">
        <v>67</v>
      </c>
      <c r="AA2937" s="50" t="s">
        <v>2942</v>
      </c>
      <c r="AB2937" s="50">
        <v>2613107</v>
      </c>
      <c r="AH2937" s="66" t="str">
        <f t="shared" si="104"/>
        <v>PESão Caitano</v>
      </c>
      <c r="AI2937" s="50">
        <v>2613107</v>
      </c>
    </row>
    <row r="2938" spans="26:35">
      <c r="Z2938" s="50" t="s">
        <v>67</v>
      </c>
      <c r="AA2938" s="50" t="s">
        <v>2954</v>
      </c>
      <c r="AB2938" s="50">
        <v>2613206</v>
      </c>
      <c r="AH2938" s="66" t="str">
        <f t="shared" si="104"/>
        <v>PESão João</v>
      </c>
      <c r="AI2938" s="50">
        <v>2613206</v>
      </c>
    </row>
    <row r="2939" spans="26:35">
      <c r="Z2939" s="50" t="s">
        <v>67</v>
      </c>
      <c r="AA2939" s="50" t="s">
        <v>2966</v>
      </c>
      <c r="AB2939" s="50">
        <v>2613305</v>
      </c>
      <c r="AH2939" s="66" t="str">
        <f t="shared" si="104"/>
        <v>PESão Joaquim do Monte</v>
      </c>
      <c r="AI2939" s="50">
        <v>2613305</v>
      </c>
    </row>
    <row r="2940" spans="26:35">
      <c r="Z2940" s="50" t="s">
        <v>67</v>
      </c>
      <c r="AA2940" s="50" t="s">
        <v>2978</v>
      </c>
      <c r="AB2940" s="50">
        <v>2613404</v>
      </c>
      <c r="AH2940" s="66" t="str">
        <f t="shared" si="104"/>
        <v>PESão José da Coroa Grande</v>
      </c>
      <c r="AI2940" s="50">
        <v>2613404</v>
      </c>
    </row>
    <row r="2941" spans="26:35">
      <c r="Z2941" s="50" t="s">
        <v>67</v>
      </c>
      <c r="AA2941" s="50" t="s">
        <v>2990</v>
      </c>
      <c r="AB2941" s="50">
        <v>2613503</v>
      </c>
      <c r="AH2941" s="66" t="str">
        <f t="shared" si="104"/>
        <v>PESão José do Belmonte</v>
      </c>
      <c r="AI2941" s="50">
        <v>2613503</v>
      </c>
    </row>
    <row r="2942" spans="26:35">
      <c r="Z2942" s="50" t="s">
        <v>67</v>
      </c>
      <c r="AA2942" s="50" t="s">
        <v>3003</v>
      </c>
      <c r="AB2942" s="50">
        <v>2613602</v>
      </c>
      <c r="AH2942" s="66" t="str">
        <f t="shared" si="104"/>
        <v>PESão José do Egito</v>
      </c>
      <c r="AI2942" s="50">
        <v>2613602</v>
      </c>
    </row>
    <row r="2943" spans="26:35">
      <c r="Z2943" s="50" t="s">
        <v>67</v>
      </c>
      <c r="AA2943" s="50" t="s">
        <v>3016</v>
      </c>
      <c r="AB2943" s="50">
        <v>2613701</v>
      </c>
      <c r="AH2943" s="66" t="str">
        <f t="shared" si="104"/>
        <v>PESão Lourenço da Mata</v>
      </c>
      <c r="AI2943" s="50">
        <v>2613701</v>
      </c>
    </row>
    <row r="2944" spans="26:35">
      <c r="Z2944" s="50" t="s">
        <v>67</v>
      </c>
      <c r="AA2944" s="50" t="s">
        <v>3028</v>
      </c>
      <c r="AB2944" s="50">
        <v>2613800</v>
      </c>
      <c r="AH2944" s="66" t="str">
        <f t="shared" si="104"/>
        <v>PESão Vicente Ferrer</v>
      </c>
      <c r="AI2944" s="50">
        <v>2613800</v>
      </c>
    </row>
    <row r="2945" spans="26:35">
      <c r="Z2945" s="50" t="s">
        <v>67</v>
      </c>
      <c r="AA2945" s="50" t="s">
        <v>3041</v>
      </c>
      <c r="AB2945" s="50">
        <v>2613909</v>
      </c>
      <c r="AH2945" s="66" t="str">
        <f t="shared" si="104"/>
        <v>PESerra Talhada</v>
      </c>
      <c r="AI2945" s="50">
        <v>2613909</v>
      </c>
    </row>
    <row r="2946" spans="26:35">
      <c r="Z2946" s="50" t="s">
        <v>67</v>
      </c>
      <c r="AA2946" s="50" t="s">
        <v>3052</v>
      </c>
      <c r="AB2946" s="50">
        <v>2614006</v>
      </c>
      <c r="AH2946" s="66" t="str">
        <f t="shared" si="104"/>
        <v>PESerrita</v>
      </c>
      <c r="AI2946" s="50">
        <v>2614006</v>
      </c>
    </row>
    <row r="2947" spans="26:35">
      <c r="Z2947" s="50" t="s">
        <v>67</v>
      </c>
      <c r="AA2947" s="50" t="s">
        <v>3065</v>
      </c>
      <c r="AB2947" s="50">
        <v>2614105</v>
      </c>
      <c r="AH2947" s="66" t="str">
        <f t="shared" ref="AH2947:AH3010" si="105">CONCATENATE(Z2947,AA2947)</f>
        <v>PESertânia</v>
      </c>
      <c r="AI2947" s="50">
        <v>2614105</v>
      </c>
    </row>
    <row r="2948" spans="26:35">
      <c r="Z2948" s="50" t="s">
        <v>67</v>
      </c>
      <c r="AA2948" s="50" t="s">
        <v>3076</v>
      </c>
      <c r="AB2948" s="50">
        <v>2614204</v>
      </c>
      <c r="AH2948" s="66" t="str">
        <f t="shared" si="105"/>
        <v>PESirinhaém</v>
      </c>
      <c r="AI2948" s="50">
        <v>2614204</v>
      </c>
    </row>
    <row r="2949" spans="26:35">
      <c r="Z2949" s="50" t="s">
        <v>67</v>
      </c>
      <c r="AA2949" s="50" t="s">
        <v>3089</v>
      </c>
      <c r="AB2949" s="50">
        <v>2614402</v>
      </c>
      <c r="AH2949" s="66" t="str">
        <f t="shared" si="105"/>
        <v>PESolidão</v>
      </c>
      <c r="AI2949" s="50">
        <v>2614402</v>
      </c>
    </row>
    <row r="2950" spans="26:35">
      <c r="Z2950" s="50" t="s">
        <v>67</v>
      </c>
      <c r="AA2950" s="50" t="s">
        <v>3101</v>
      </c>
      <c r="AB2950" s="50">
        <v>2614501</v>
      </c>
      <c r="AH2950" s="66" t="str">
        <f t="shared" si="105"/>
        <v>PESurubim</v>
      </c>
      <c r="AI2950" s="50">
        <v>2614501</v>
      </c>
    </row>
    <row r="2951" spans="26:35">
      <c r="Z2951" s="50" t="s">
        <v>67</v>
      </c>
      <c r="AA2951" s="50" t="s">
        <v>3114</v>
      </c>
      <c r="AB2951" s="50">
        <v>2614600</v>
      </c>
      <c r="AH2951" s="66" t="str">
        <f t="shared" si="105"/>
        <v>PETabira</v>
      </c>
      <c r="AI2951" s="50">
        <v>2614600</v>
      </c>
    </row>
    <row r="2952" spans="26:35">
      <c r="Z2952" s="50" t="s">
        <v>67</v>
      </c>
      <c r="AA2952" s="50" t="s">
        <v>3126</v>
      </c>
      <c r="AB2952" s="50">
        <v>2614709</v>
      </c>
      <c r="AH2952" s="66" t="str">
        <f t="shared" si="105"/>
        <v>PETacaimbó</v>
      </c>
      <c r="AI2952" s="50">
        <v>2614709</v>
      </c>
    </row>
    <row r="2953" spans="26:35">
      <c r="Z2953" s="50" t="s">
        <v>67</v>
      </c>
      <c r="AA2953" s="50" t="s">
        <v>3137</v>
      </c>
      <c r="AB2953" s="50">
        <v>2614808</v>
      </c>
      <c r="AH2953" s="66" t="str">
        <f t="shared" si="105"/>
        <v>PETacaratu</v>
      </c>
      <c r="AI2953" s="50">
        <v>2614808</v>
      </c>
    </row>
    <row r="2954" spans="26:35">
      <c r="Z2954" s="50" t="s">
        <v>67</v>
      </c>
      <c r="AA2954" s="50" t="s">
        <v>3149</v>
      </c>
      <c r="AB2954" s="50">
        <v>2614857</v>
      </c>
      <c r="AH2954" s="66" t="str">
        <f t="shared" si="105"/>
        <v>PETamandaré</v>
      </c>
      <c r="AI2954" s="50">
        <v>2614857</v>
      </c>
    </row>
    <row r="2955" spans="26:35">
      <c r="Z2955" s="50" t="s">
        <v>67</v>
      </c>
      <c r="AA2955" s="50" t="s">
        <v>3160</v>
      </c>
      <c r="AB2955" s="50">
        <v>2615003</v>
      </c>
      <c r="AH2955" s="66" t="str">
        <f t="shared" si="105"/>
        <v>PETaquaritinga do Norte</v>
      </c>
      <c r="AI2955" s="50">
        <v>2615003</v>
      </c>
    </row>
    <row r="2956" spans="26:35">
      <c r="Z2956" s="50" t="s">
        <v>67</v>
      </c>
      <c r="AA2956" s="50" t="s">
        <v>3171</v>
      </c>
      <c r="AB2956" s="50">
        <v>2615102</v>
      </c>
      <c r="AH2956" s="66" t="str">
        <f t="shared" si="105"/>
        <v>PETerezinha</v>
      </c>
      <c r="AI2956" s="50">
        <v>2615102</v>
      </c>
    </row>
    <row r="2957" spans="26:35">
      <c r="Z2957" s="50" t="s">
        <v>67</v>
      </c>
      <c r="AA2957" s="50" t="s">
        <v>3182</v>
      </c>
      <c r="AB2957" s="50">
        <v>2615201</v>
      </c>
      <c r="AH2957" s="66" t="str">
        <f t="shared" si="105"/>
        <v>PETerra Nova</v>
      </c>
      <c r="AI2957" s="50">
        <v>2615201</v>
      </c>
    </row>
    <row r="2958" spans="26:35">
      <c r="Z2958" s="50" t="s">
        <v>67</v>
      </c>
      <c r="AA2958" s="50" t="s">
        <v>3194</v>
      </c>
      <c r="AB2958" s="50">
        <v>2615300</v>
      </c>
      <c r="AH2958" s="66" t="str">
        <f t="shared" si="105"/>
        <v>PETimbaúba</v>
      </c>
      <c r="AI2958" s="50">
        <v>2615300</v>
      </c>
    </row>
    <row r="2959" spans="26:35">
      <c r="Z2959" s="50" t="s">
        <v>67</v>
      </c>
      <c r="AA2959" s="50" t="s">
        <v>3206</v>
      </c>
      <c r="AB2959" s="50">
        <v>2615409</v>
      </c>
      <c r="AH2959" s="66" t="str">
        <f t="shared" si="105"/>
        <v>PEToritama</v>
      </c>
      <c r="AI2959" s="50">
        <v>2615409</v>
      </c>
    </row>
    <row r="2960" spans="26:35">
      <c r="Z2960" s="50" t="s">
        <v>67</v>
      </c>
      <c r="AA2960" s="50" t="s">
        <v>3218</v>
      </c>
      <c r="AB2960" s="50">
        <v>2615508</v>
      </c>
      <c r="AH2960" s="66" t="str">
        <f t="shared" si="105"/>
        <v>PETracunhaém</v>
      </c>
      <c r="AI2960" s="50">
        <v>2615508</v>
      </c>
    </row>
    <row r="2961" spans="26:35">
      <c r="Z2961" s="50" t="s">
        <v>67</v>
      </c>
      <c r="AA2961" s="50" t="s">
        <v>3229</v>
      </c>
      <c r="AB2961" s="50">
        <v>2615607</v>
      </c>
      <c r="AH2961" s="66" t="str">
        <f t="shared" si="105"/>
        <v>PETrindade</v>
      </c>
      <c r="AI2961" s="50">
        <v>2615607</v>
      </c>
    </row>
    <row r="2962" spans="26:35">
      <c r="Z2962" s="50" t="s">
        <v>67</v>
      </c>
      <c r="AA2962" s="50" t="s">
        <v>3240</v>
      </c>
      <c r="AB2962" s="50">
        <v>2615706</v>
      </c>
      <c r="AH2962" s="66" t="str">
        <f t="shared" si="105"/>
        <v>PETriunfo</v>
      </c>
      <c r="AI2962" s="50">
        <v>2615706</v>
      </c>
    </row>
    <row r="2963" spans="26:35">
      <c r="Z2963" s="50" t="s">
        <v>67</v>
      </c>
      <c r="AA2963" s="50" t="s">
        <v>3250</v>
      </c>
      <c r="AB2963" s="50">
        <v>2615805</v>
      </c>
      <c r="AH2963" s="66" t="str">
        <f t="shared" si="105"/>
        <v>PETupanatinga</v>
      </c>
      <c r="AI2963" s="50">
        <v>2615805</v>
      </c>
    </row>
    <row r="2964" spans="26:35">
      <c r="Z2964" s="50" t="s">
        <v>67</v>
      </c>
      <c r="AA2964" s="50" t="s">
        <v>3260</v>
      </c>
      <c r="AB2964" s="50">
        <v>2615904</v>
      </c>
      <c r="AH2964" s="66" t="str">
        <f t="shared" si="105"/>
        <v>PETuparetama</v>
      </c>
      <c r="AI2964" s="50">
        <v>2615904</v>
      </c>
    </row>
    <row r="2965" spans="26:35">
      <c r="Z2965" s="50" t="s">
        <v>67</v>
      </c>
      <c r="AA2965" s="50" t="s">
        <v>3272</v>
      </c>
      <c r="AB2965" s="50">
        <v>2616001</v>
      </c>
      <c r="AH2965" s="66" t="str">
        <f t="shared" si="105"/>
        <v>PEVenturosa</v>
      </c>
      <c r="AI2965" s="50">
        <v>2616001</v>
      </c>
    </row>
    <row r="2966" spans="26:35">
      <c r="Z2966" s="50" t="s">
        <v>67</v>
      </c>
      <c r="AA2966" s="50" t="s">
        <v>3283</v>
      </c>
      <c r="AB2966" s="50">
        <v>2616100</v>
      </c>
      <c r="AH2966" s="66" t="str">
        <f t="shared" si="105"/>
        <v>PEVerdejante</v>
      </c>
      <c r="AI2966" s="50">
        <v>2616100</v>
      </c>
    </row>
    <row r="2967" spans="26:35">
      <c r="Z2967" s="50" t="s">
        <v>67</v>
      </c>
      <c r="AA2967" s="50" t="s">
        <v>3295</v>
      </c>
      <c r="AB2967" s="50">
        <v>2616183</v>
      </c>
      <c r="AH2967" s="66" t="str">
        <f t="shared" si="105"/>
        <v>PEVertente do Lério</v>
      </c>
      <c r="AI2967" s="50">
        <v>2616183</v>
      </c>
    </row>
    <row r="2968" spans="26:35">
      <c r="Z2968" s="50" t="s">
        <v>67</v>
      </c>
      <c r="AA2968" s="50" t="s">
        <v>3307</v>
      </c>
      <c r="AB2968" s="50">
        <v>2616209</v>
      </c>
      <c r="AH2968" s="66" t="str">
        <f t="shared" si="105"/>
        <v>PEVertentes</v>
      </c>
      <c r="AI2968" s="50">
        <v>2616209</v>
      </c>
    </row>
    <row r="2969" spans="26:35">
      <c r="Z2969" s="50" t="s">
        <v>67</v>
      </c>
      <c r="AA2969" s="50" t="s">
        <v>3318</v>
      </c>
      <c r="AB2969" s="50">
        <v>2616308</v>
      </c>
      <c r="AH2969" s="66" t="str">
        <f t="shared" si="105"/>
        <v>PEVicência</v>
      </c>
      <c r="AI2969" s="50">
        <v>2616308</v>
      </c>
    </row>
    <row r="2970" spans="26:35">
      <c r="Z2970" s="50" t="s">
        <v>67</v>
      </c>
      <c r="AA2970" s="50" t="s">
        <v>3329</v>
      </c>
      <c r="AB2970" s="50">
        <v>2616407</v>
      </c>
      <c r="AH2970" s="66" t="str">
        <f t="shared" si="105"/>
        <v>PEVitória de Santo Antão</v>
      </c>
      <c r="AI2970" s="50">
        <v>2616407</v>
      </c>
    </row>
    <row r="2971" spans="26:35">
      <c r="Z2971" s="50" t="s">
        <v>67</v>
      </c>
      <c r="AA2971" s="50" t="s">
        <v>3340</v>
      </c>
      <c r="AB2971" s="50">
        <v>2616506</v>
      </c>
      <c r="AH2971" s="66" t="str">
        <f t="shared" si="105"/>
        <v>PEXexéu</v>
      </c>
      <c r="AI2971" s="50">
        <v>2616506</v>
      </c>
    </row>
    <row r="2972" spans="26:35">
      <c r="Z2972" s="50" t="s">
        <v>69</v>
      </c>
      <c r="AA2972" s="50" t="s">
        <v>105</v>
      </c>
      <c r="AB2972" s="50">
        <v>2200053</v>
      </c>
      <c r="AH2972" s="66" t="str">
        <f t="shared" si="105"/>
        <v>PIAcauã</v>
      </c>
      <c r="AI2972" s="50">
        <v>2200053</v>
      </c>
    </row>
    <row r="2973" spans="26:35">
      <c r="Z2973" s="50" t="s">
        <v>69</v>
      </c>
      <c r="AA2973" s="50" t="s">
        <v>131</v>
      </c>
      <c r="AB2973" s="50">
        <v>2200103</v>
      </c>
      <c r="AH2973" s="66" t="str">
        <f t="shared" si="105"/>
        <v>PIAgricolândia</v>
      </c>
      <c r="AI2973" s="50">
        <v>2200103</v>
      </c>
    </row>
    <row r="2974" spans="26:35">
      <c r="Z2974" s="50" t="s">
        <v>69</v>
      </c>
      <c r="AA2974" s="50" t="s">
        <v>90</v>
      </c>
      <c r="AB2974" s="50">
        <v>2200202</v>
      </c>
      <c r="AH2974" s="66" t="str">
        <f t="shared" si="105"/>
        <v>PIÁgua Branca</v>
      </c>
      <c r="AI2974" s="50">
        <v>2200202</v>
      </c>
    </row>
    <row r="2975" spans="26:35">
      <c r="Z2975" s="50" t="s">
        <v>69</v>
      </c>
      <c r="AA2975" s="50" t="s">
        <v>182</v>
      </c>
      <c r="AB2975" s="50">
        <v>2200251</v>
      </c>
      <c r="AH2975" s="66" t="str">
        <f t="shared" si="105"/>
        <v>PIAlagoinha do Piauí</v>
      </c>
      <c r="AI2975" s="50">
        <v>2200251</v>
      </c>
    </row>
    <row r="2976" spans="26:35">
      <c r="Z2976" s="50" t="s">
        <v>69</v>
      </c>
      <c r="AA2976" s="50" t="s">
        <v>208</v>
      </c>
      <c r="AB2976" s="50">
        <v>2200277</v>
      </c>
      <c r="AH2976" s="66" t="str">
        <f t="shared" si="105"/>
        <v>PIAlegrete do Piauí</v>
      </c>
      <c r="AI2976" s="50">
        <v>2200277</v>
      </c>
    </row>
    <row r="2977" spans="26:35">
      <c r="Z2977" s="50" t="s">
        <v>69</v>
      </c>
      <c r="AA2977" s="50" t="s">
        <v>232</v>
      </c>
      <c r="AB2977" s="50">
        <v>2200301</v>
      </c>
      <c r="AH2977" s="66" t="str">
        <f t="shared" si="105"/>
        <v>PIAlto Longá</v>
      </c>
      <c r="AI2977" s="50">
        <v>2200301</v>
      </c>
    </row>
    <row r="2978" spans="26:35">
      <c r="Z2978" s="50" t="s">
        <v>69</v>
      </c>
      <c r="AA2978" s="50" t="s">
        <v>257</v>
      </c>
      <c r="AB2978" s="50">
        <v>2200400</v>
      </c>
      <c r="AH2978" s="66" t="str">
        <f t="shared" si="105"/>
        <v>PIAltos</v>
      </c>
      <c r="AI2978" s="50">
        <v>2200400</v>
      </c>
    </row>
    <row r="2979" spans="26:35">
      <c r="Z2979" s="50" t="s">
        <v>69</v>
      </c>
      <c r="AA2979" s="50" t="s">
        <v>283</v>
      </c>
      <c r="AB2979" s="50">
        <v>2200459</v>
      </c>
      <c r="AH2979" s="66" t="str">
        <f t="shared" si="105"/>
        <v>PIAlvorada do Gurguéia</v>
      </c>
      <c r="AI2979" s="50">
        <v>2200459</v>
      </c>
    </row>
    <row r="2980" spans="26:35">
      <c r="Z2980" s="50" t="s">
        <v>69</v>
      </c>
      <c r="AA2980" s="50" t="s">
        <v>309</v>
      </c>
      <c r="AB2980" s="50">
        <v>2200509</v>
      </c>
      <c r="AH2980" s="66" t="str">
        <f t="shared" si="105"/>
        <v>PIAmarante</v>
      </c>
      <c r="AI2980" s="50">
        <v>2200509</v>
      </c>
    </row>
    <row r="2981" spans="26:35">
      <c r="Z2981" s="50" t="s">
        <v>69</v>
      </c>
      <c r="AA2981" s="50" t="s">
        <v>335</v>
      </c>
      <c r="AB2981" s="50">
        <v>2200608</v>
      </c>
      <c r="AH2981" s="66" t="str">
        <f t="shared" si="105"/>
        <v>PIAngical do Piauí</v>
      </c>
      <c r="AI2981" s="50">
        <v>2200608</v>
      </c>
    </row>
    <row r="2982" spans="26:35">
      <c r="Z2982" s="50" t="s">
        <v>69</v>
      </c>
      <c r="AA2982" s="50" t="s">
        <v>360</v>
      </c>
      <c r="AB2982" s="50">
        <v>2200707</v>
      </c>
      <c r="AH2982" s="66" t="str">
        <f t="shared" si="105"/>
        <v>PIAnísio de Abreu</v>
      </c>
      <c r="AI2982" s="50">
        <v>2200707</v>
      </c>
    </row>
    <row r="2983" spans="26:35">
      <c r="Z2983" s="50" t="s">
        <v>69</v>
      </c>
      <c r="AA2983" s="50" t="s">
        <v>384</v>
      </c>
      <c r="AB2983" s="50">
        <v>2200806</v>
      </c>
      <c r="AH2983" s="66" t="str">
        <f t="shared" si="105"/>
        <v>PIAntônio Almeida</v>
      </c>
      <c r="AI2983" s="50">
        <v>2200806</v>
      </c>
    </row>
    <row r="2984" spans="26:35">
      <c r="Z2984" s="50" t="s">
        <v>69</v>
      </c>
      <c r="AA2984" s="50" t="s">
        <v>409</v>
      </c>
      <c r="AB2984" s="50">
        <v>2200905</v>
      </c>
      <c r="AH2984" s="66" t="str">
        <f t="shared" si="105"/>
        <v>PIAroazes</v>
      </c>
      <c r="AI2984" s="50">
        <v>2200905</v>
      </c>
    </row>
    <row r="2985" spans="26:35">
      <c r="Z2985" s="50" t="s">
        <v>69</v>
      </c>
      <c r="AA2985" s="50" t="s">
        <v>434</v>
      </c>
      <c r="AB2985" s="50">
        <v>2200954</v>
      </c>
      <c r="AH2985" s="66" t="str">
        <f t="shared" si="105"/>
        <v>PIAroeiras do Itaim</v>
      </c>
      <c r="AI2985" s="50">
        <v>2200954</v>
      </c>
    </row>
    <row r="2986" spans="26:35">
      <c r="Z2986" s="50" t="s">
        <v>69</v>
      </c>
      <c r="AA2986" s="50" t="s">
        <v>459</v>
      </c>
      <c r="AB2986" s="50">
        <v>2201002</v>
      </c>
      <c r="AH2986" s="66" t="str">
        <f t="shared" si="105"/>
        <v>PIArraial</v>
      </c>
      <c r="AI2986" s="50">
        <v>2201002</v>
      </c>
    </row>
    <row r="2987" spans="26:35">
      <c r="Z2987" s="50" t="s">
        <v>69</v>
      </c>
      <c r="AA2987" s="50" t="s">
        <v>485</v>
      </c>
      <c r="AB2987" s="50">
        <v>2201051</v>
      </c>
      <c r="AH2987" s="66" t="str">
        <f t="shared" si="105"/>
        <v>PIAssunção do Piauí</v>
      </c>
      <c r="AI2987" s="50">
        <v>2201051</v>
      </c>
    </row>
    <row r="2988" spans="26:35">
      <c r="Z2988" s="50" t="s">
        <v>69</v>
      </c>
      <c r="AA2988" s="50" t="s">
        <v>509</v>
      </c>
      <c r="AB2988" s="50">
        <v>2201101</v>
      </c>
      <c r="AH2988" s="66" t="str">
        <f t="shared" si="105"/>
        <v>PIAvelino Lopes</v>
      </c>
      <c r="AI2988" s="50">
        <v>2201101</v>
      </c>
    </row>
    <row r="2989" spans="26:35">
      <c r="Z2989" s="50" t="s">
        <v>69</v>
      </c>
      <c r="AA2989" s="50" t="s">
        <v>532</v>
      </c>
      <c r="AB2989" s="50">
        <v>2201150</v>
      </c>
      <c r="AH2989" s="66" t="str">
        <f t="shared" si="105"/>
        <v>PIBaixa Grande do Ribeiro</v>
      </c>
      <c r="AI2989" s="50">
        <v>2201150</v>
      </c>
    </row>
    <row r="2990" spans="26:35">
      <c r="Z2990" s="50" t="s">
        <v>69</v>
      </c>
      <c r="AA2990" s="50" t="s">
        <v>555</v>
      </c>
      <c r="AB2990" s="50">
        <v>2201176</v>
      </c>
      <c r="AH2990" s="66" t="str">
        <f t="shared" si="105"/>
        <v>PIBarra D'Alcântara</v>
      </c>
      <c r="AI2990" s="50">
        <v>2201176</v>
      </c>
    </row>
    <row r="2991" spans="26:35">
      <c r="Z2991" s="50" t="s">
        <v>69</v>
      </c>
      <c r="AA2991" s="50" t="s">
        <v>578</v>
      </c>
      <c r="AB2991" s="50">
        <v>2201200</v>
      </c>
      <c r="AH2991" s="66" t="str">
        <f t="shared" si="105"/>
        <v>PIBarras</v>
      </c>
      <c r="AI2991" s="50">
        <v>2201200</v>
      </c>
    </row>
    <row r="2992" spans="26:35">
      <c r="Z2992" s="50" t="s">
        <v>69</v>
      </c>
      <c r="AA2992" s="50" t="s">
        <v>601</v>
      </c>
      <c r="AB2992" s="50">
        <v>2201309</v>
      </c>
      <c r="AH2992" s="66" t="str">
        <f t="shared" si="105"/>
        <v>PIBarreiras do Piauí</v>
      </c>
      <c r="AI2992" s="50">
        <v>2201309</v>
      </c>
    </row>
    <row r="2993" spans="26:35">
      <c r="Z2993" s="50" t="s">
        <v>69</v>
      </c>
      <c r="AA2993" s="50" t="s">
        <v>624</v>
      </c>
      <c r="AB2993" s="50">
        <v>2201408</v>
      </c>
      <c r="AH2993" s="66" t="str">
        <f t="shared" si="105"/>
        <v>PIBarro Duro</v>
      </c>
      <c r="AI2993" s="50">
        <v>2201408</v>
      </c>
    </row>
    <row r="2994" spans="26:35">
      <c r="Z2994" s="50" t="s">
        <v>69</v>
      </c>
      <c r="AA2994" s="50" t="s">
        <v>243</v>
      </c>
      <c r="AB2994" s="50">
        <v>2201507</v>
      </c>
      <c r="AH2994" s="66" t="str">
        <f t="shared" si="105"/>
        <v>PIBatalha</v>
      </c>
      <c r="AI2994" s="50">
        <v>2201507</v>
      </c>
    </row>
    <row r="2995" spans="26:35">
      <c r="Z2995" s="50" t="s">
        <v>69</v>
      </c>
      <c r="AA2995" s="50" t="s">
        <v>665</v>
      </c>
      <c r="AB2995" s="50">
        <v>2201556</v>
      </c>
      <c r="AH2995" s="66" t="str">
        <f t="shared" si="105"/>
        <v>PIBela Vista do Piauí</v>
      </c>
      <c r="AI2995" s="50">
        <v>2201556</v>
      </c>
    </row>
    <row r="2996" spans="26:35">
      <c r="Z2996" s="50" t="s">
        <v>69</v>
      </c>
      <c r="AA2996" s="50" t="s">
        <v>687</v>
      </c>
      <c r="AB2996" s="50">
        <v>2201572</v>
      </c>
      <c r="AH2996" s="66" t="str">
        <f t="shared" si="105"/>
        <v>PIBelém do Piauí</v>
      </c>
      <c r="AI2996" s="50">
        <v>2201572</v>
      </c>
    </row>
    <row r="2997" spans="26:35">
      <c r="Z2997" s="50" t="s">
        <v>69</v>
      </c>
      <c r="AA2997" s="50" t="s">
        <v>707</v>
      </c>
      <c r="AB2997" s="50">
        <v>2201606</v>
      </c>
      <c r="AH2997" s="66" t="str">
        <f t="shared" si="105"/>
        <v>PIBeneditinos</v>
      </c>
      <c r="AI2997" s="50">
        <v>2201606</v>
      </c>
    </row>
    <row r="2998" spans="26:35">
      <c r="Z2998" s="50" t="s">
        <v>69</v>
      </c>
      <c r="AA2998" s="50" t="s">
        <v>729</v>
      </c>
      <c r="AB2998" s="50">
        <v>2201705</v>
      </c>
      <c r="AH2998" s="66" t="str">
        <f t="shared" si="105"/>
        <v>PIBertolínia</v>
      </c>
      <c r="AI2998" s="50">
        <v>2201705</v>
      </c>
    </row>
    <row r="2999" spans="26:35">
      <c r="Z2999" s="50" t="s">
        <v>69</v>
      </c>
      <c r="AA2999" s="50" t="s">
        <v>751</v>
      </c>
      <c r="AB2999" s="50">
        <v>2201739</v>
      </c>
      <c r="AH2999" s="66" t="str">
        <f t="shared" si="105"/>
        <v>PIBetânia do Piauí</v>
      </c>
      <c r="AI2999" s="50">
        <v>2201739</v>
      </c>
    </row>
    <row r="3000" spans="26:35">
      <c r="Z3000" s="50" t="s">
        <v>69</v>
      </c>
      <c r="AA3000" s="50" t="s">
        <v>773</v>
      </c>
      <c r="AB3000" s="50">
        <v>2201770</v>
      </c>
      <c r="AH3000" s="66" t="str">
        <f t="shared" si="105"/>
        <v>PIBoa Hora</v>
      </c>
      <c r="AI3000" s="50">
        <v>2201770</v>
      </c>
    </row>
    <row r="3001" spans="26:35">
      <c r="Z3001" s="50" t="s">
        <v>69</v>
      </c>
      <c r="AA3001" s="50" t="s">
        <v>794</v>
      </c>
      <c r="AB3001" s="50">
        <v>2201804</v>
      </c>
      <c r="AH3001" s="66" t="str">
        <f t="shared" si="105"/>
        <v>PIBocaina</v>
      </c>
      <c r="AI3001" s="50">
        <v>2201804</v>
      </c>
    </row>
    <row r="3002" spans="26:35">
      <c r="Z3002" s="50" t="s">
        <v>69</v>
      </c>
      <c r="AA3002" s="50" t="s">
        <v>557</v>
      </c>
      <c r="AB3002" s="50">
        <v>2201903</v>
      </c>
      <c r="AH3002" s="66" t="str">
        <f t="shared" si="105"/>
        <v>PIBom Jesus</v>
      </c>
      <c r="AI3002" s="50">
        <v>2201903</v>
      </c>
    </row>
    <row r="3003" spans="26:35">
      <c r="Z3003" s="50" t="s">
        <v>69</v>
      </c>
      <c r="AA3003" s="50" t="s">
        <v>837</v>
      </c>
      <c r="AB3003" s="50">
        <v>2201919</v>
      </c>
      <c r="AH3003" s="66" t="str">
        <f t="shared" si="105"/>
        <v>PIBom Princípio do Piauí</v>
      </c>
      <c r="AI3003" s="50">
        <v>2201919</v>
      </c>
    </row>
    <row r="3004" spans="26:35">
      <c r="Z3004" s="50" t="s">
        <v>69</v>
      </c>
      <c r="AA3004" s="50" t="s">
        <v>859</v>
      </c>
      <c r="AB3004" s="50">
        <v>2201929</v>
      </c>
      <c r="AH3004" s="66" t="str">
        <f t="shared" si="105"/>
        <v>PIBonfim do Piauí</v>
      </c>
      <c r="AI3004" s="50">
        <v>2201929</v>
      </c>
    </row>
    <row r="3005" spans="26:35">
      <c r="Z3005" s="50" t="s">
        <v>69</v>
      </c>
      <c r="AA3005" s="50" t="s">
        <v>881</v>
      </c>
      <c r="AB3005" s="50">
        <v>2201945</v>
      </c>
      <c r="AH3005" s="66" t="str">
        <f t="shared" si="105"/>
        <v>PIBoqueirão do Piauí</v>
      </c>
      <c r="AI3005" s="50">
        <v>2201945</v>
      </c>
    </row>
    <row r="3006" spans="26:35">
      <c r="Z3006" s="50" t="s">
        <v>69</v>
      </c>
      <c r="AA3006" s="50" t="s">
        <v>904</v>
      </c>
      <c r="AB3006" s="50">
        <v>2201960</v>
      </c>
      <c r="AH3006" s="66" t="str">
        <f t="shared" si="105"/>
        <v>PIBrasileira</v>
      </c>
      <c r="AI3006" s="50">
        <v>2201960</v>
      </c>
    </row>
    <row r="3007" spans="26:35">
      <c r="Z3007" s="50" t="s">
        <v>69</v>
      </c>
      <c r="AA3007" s="50" t="s">
        <v>927</v>
      </c>
      <c r="AB3007" s="50">
        <v>2201988</v>
      </c>
      <c r="AH3007" s="66" t="str">
        <f t="shared" si="105"/>
        <v>PIBrejo do Piauí</v>
      </c>
      <c r="AI3007" s="50">
        <v>2201988</v>
      </c>
    </row>
    <row r="3008" spans="26:35">
      <c r="Z3008" s="50" t="s">
        <v>69</v>
      </c>
      <c r="AA3008" s="50" t="s">
        <v>949</v>
      </c>
      <c r="AB3008" s="50">
        <v>2202000</v>
      </c>
      <c r="AH3008" s="66" t="str">
        <f t="shared" si="105"/>
        <v>PIBuriti dos Lopes</v>
      </c>
      <c r="AI3008" s="50">
        <v>2202000</v>
      </c>
    </row>
    <row r="3009" spans="26:35">
      <c r="Z3009" s="50" t="s">
        <v>69</v>
      </c>
      <c r="AA3009" s="50" t="s">
        <v>972</v>
      </c>
      <c r="AB3009" s="50">
        <v>2202026</v>
      </c>
      <c r="AH3009" s="66" t="str">
        <f t="shared" si="105"/>
        <v>PIBuriti dos Montes</v>
      </c>
      <c r="AI3009" s="50">
        <v>2202026</v>
      </c>
    </row>
    <row r="3010" spans="26:35">
      <c r="Z3010" s="50" t="s">
        <v>69</v>
      </c>
      <c r="AA3010" s="50" t="s">
        <v>994</v>
      </c>
      <c r="AB3010" s="50">
        <v>2202059</v>
      </c>
      <c r="AH3010" s="66" t="str">
        <f t="shared" si="105"/>
        <v>PICabeceiras do Piauí</v>
      </c>
      <c r="AI3010" s="50">
        <v>2202059</v>
      </c>
    </row>
    <row r="3011" spans="26:35">
      <c r="Z3011" s="50" t="s">
        <v>69</v>
      </c>
      <c r="AA3011" s="50" t="s">
        <v>1017</v>
      </c>
      <c r="AB3011" s="50">
        <v>2202075</v>
      </c>
      <c r="AH3011" s="66" t="str">
        <f t="shared" ref="AH3011:AH3074" si="106">CONCATENATE(Z3011,AA3011)</f>
        <v>PICajazeiras do Piauí</v>
      </c>
      <c r="AI3011" s="50">
        <v>2202075</v>
      </c>
    </row>
    <row r="3012" spans="26:35">
      <c r="Z3012" s="50" t="s">
        <v>69</v>
      </c>
      <c r="AA3012" s="50" t="s">
        <v>1039</v>
      </c>
      <c r="AB3012" s="50">
        <v>2202083</v>
      </c>
      <c r="AH3012" s="66" t="str">
        <f t="shared" si="106"/>
        <v>PICajueiro da Praia</v>
      </c>
      <c r="AI3012" s="50">
        <v>2202083</v>
      </c>
    </row>
    <row r="3013" spans="26:35">
      <c r="Z3013" s="50" t="s">
        <v>69</v>
      </c>
      <c r="AA3013" s="50" t="s">
        <v>1061</v>
      </c>
      <c r="AB3013" s="50">
        <v>2202091</v>
      </c>
      <c r="AH3013" s="66" t="str">
        <f t="shared" si="106"/>
        <v>PICaldeirão Grande do Piauí</v>
      </c>
      <c r="AI3013" s="50">
        <v>2202091</v>
      </c>
    </row>
    <row r="3014" spans="26:35">
      <c r="Z3014" s="50" t="s">
        <v>69</v>
      </c>
      <c r="AA3014" s="50" t="s">
        <v>1082</v>
      </c>
      <c r="AB3014" s="50">
        <v>2202109</v>
      </c>
      <c r="AH3014" s="66" t="str">
        <f t="shared" si="106"/>
        <v>PICampinas do Piauí</v>
      </c>
      <c r="AI3014" s="50">
        <v>2202109</v>
      </c>
    </row>
    <row r="3015" spans="26:35">
      <c r="Z3015" s="50" t="s">
        <v>69</v>
      </c>
      <c r="AA3015" s="50" t="s">
        <v>1105</v>
      </c>
      <c r="AB3015" s="50">
        <v>2202117</v>
      </c>
      <c r="AH3015" s="66" t="str">
        <f t="shared" si="106"/>
        <v>PICampo Alegre do Fidalgo</v>
      </c>
      <c r="AI3015" s="50">
        <v>2202117</v>
      </c>
    </row>
    <row r="3016" spans="26:35">
      <c r="Z3016" s="50" t="s">
        <v>69</v>
      </c>
      <c r="AA3016" s="50" t="s">
        <v>1128</v>
      </c>
      <c r="AB3016" s="50">
        <v>2202133</v>
      </c>
      <c r="AH3016" s="66" t="str">
        <f t="shared" si="106"/>
        <v>PICampo Grande do Piauí</v>
      </c>
      <c r="AI3016" s="50">
        <v>2202133</v>
      </c>
    </row>
    <row r="3017" spans="26:35">
      <c r="Z3017" s="50" t="s">
        <v>69</v>
      </c>
      <c r="AA3017" s="50" t="s">
        <v>1151</v>
      </c>
      <c r="AB3017" s="50">
        <v>2202174</v>
      </c>
      <c r="AH3017" s="66" t="str">
        <f t="shared" si="106"/>
        <v>PICampo Largo do Piauí</v>
      </c>
      <c r="AI3017" s="50">
        <v>2202174</v>
      </c>
    </row>
    <row r="3018" spans="26:35">
      <c r="Z3018" s="50" t="s">
        <v>69</v>
      </c>
      <c r="AA3018" s="50" t="s">
        <v>1174</v>
      </c>
      <c r="AB3018" s="50">
        <v>2202208</v>
      </c>
      <c r="AH3018" s="66" t="str">
        <f t="shared" si="106"/>
        <v>PICampo Maior</v>
      </c>
      <c r="AI3018" s="50">
        <v>2202208</v>
      </c>
    </row>
    <row r="3019" spans="26:35">
      <c r="Z3019" s="50" t="s">
        <v>69</v>
      </c>
      <c r="AA3019" s="50" t="s">
        <v>1196</v>
      </c>
      <c r="AB3019" s="50">
        <v>2202251</v>
      </c>
      <c r="AH3019" s="66" t="str">
        <f t="shared" si="106"/>
        <v>PICanavieira</v>
      </c>
      <c r="AI3019" s="50">
        <v>2202251</v>
      </c>
    </row>
    <row r="3020" spans="26:35">
      <c r="Z3020" s="50" t="s">
        <v>69</v>
      </c>
      <c r="AA3020" s="50" t="s">
        <v>1219</v>
      </c>
      <c r="AB3020" s="50">
        <v>2202307</v>
      </c>
      <c r="AH3020" s="66" t="str">
        <f t="shared" si="106"/>
        <v>PICanto do Buriti</v>
      </c>
      <c r="AI3020" s="50">
        <v>2202307</v>
      </c>
    </row>
    <row r="3021" spans="26:35">
      <c r="Z3021" s="50" t="s">
        <v>69</v>
      </c>
      <c r="AA3021" s="50" t="s">
        <v>1240</v>
      </c>
      <c r="AB3021" s="50">
        <v>2202406</v>
      </c>
      <c r="AH3021" s="66" t="str">
        <f t="shared" si="106"/>
        <v>PICapitão de Campos</v>
      </c>
      <c r="AI3021" s="50">
        <v>2202406</v>
      </c>
    </row>
    <row r="3022" spans="26:35">
      <c r="Z3022" s="50" t="s">
        <v>69</v>
      </c>
      <c r="AA3022" s="50" t="s">
        <v>1263</v>
      </c>
      <c r="AB3022" s="50">
        <v>2202455</v>
      </c>
      <c r="AH3022" s="66" t="str">
        <f t="shared" si="106"/>
        <v>PICapitão Gervásio Oliveira</v>
      </c>
      <c r="AI3022" s="50">
        <v>2202455</v>
      </c>
    </row>
    <row r="3023" spans="26:35">
      <c r="Z3023" s="50" t="s">
        <v>69</v>
      </c>
      <c r="AA3023" s="50" t="s">
        <v>596</v>
      </c>
      <c r="AB3023" s="50">
        <v>2202505</v>
      </c>
      <c r="AH3023" s="66" t="str">
        <f t="shared" si="106"/>
        <v>PICaracol</v>
      </c>
      <c r="AI3023" s="50">
        <v>2202505</v>
      </c>
    </row>
    <row r="3024" spans="26:35">
      <c r="Z3024" s="50" t="s">
        <v>69</v>
      </c>
      <c r="AA3024" s="50" t="s">
        <v>1307</v>
      </c>
      <c r="AB3024" s="50">
        <v>2202539</v>
      </c>
      <c r="AH3024" s="66" t="str">
        <f t="shared" si="106"/>
        <v>PICaraúbas do Piauí</v>
      </c>
      <c r="AI3024" s="50">
        <v>2202539</v>
      </c>
    </row>
    <row r="3025" spans="26:35">
      <c r="Z3025" s="50" t="s">
        <v>69</v>
      </c>
      <c r="AA3025" s="50" t="s">
        <v>1329</v>
      </c>
      <c r="AB3025" s="50">
        <v>2202554</v>
      </c>
      <c r="AH3025" s="66" t="str">
        <f t="shared" si="106"/>
        <v>PICaridade do Piauí</v>
      </c>
      <c r="AI3025" s="50">
        <v>2202554</v>
      </c>
    </row>
    <row r="3026" spans="26:35">
      <c r="Z3026" s="50" t="s">
        <v>69</v>
      </c>
      <c r="AA3026" s="50" t="s">
        <v>1351</v>
      </c>
      <c r="AB3026" s="50">
        <v>2202604</v>
      </c>
      <c r="AH3026" s="66" t="str">
        <f t="shared" si="106"/>
        <v>PICastelo do Piauí</v>
      </c>
      <c r="AI3026" s="50">
        <v>2202604</v>
      </c>
    </row>
    <row r="3027" spans="26:35">
      <c r="Z3027" s="50" t="s">
        <v>69</v>
      </c>
      <c r="AA3027" s="50" t="s">
        <v>1372</v>
      </c>
      <c r="AB3027" s="50">
        <v>2202653</v>
      </c>
      <c r="AH3027" s="66" t="str">
        <f t="shared" si="106"/>
        <v>PICaxingó</v>
      </c>
      <c r="AI3027" s="50">
        <v>2202653</v>
      </c>
    </row>
    <row r="3028" spans="26:35">
      <c r="Z3028" s="50" t="s">
        <v>69</v>
      </c>
      <c r="AA3028" s="50" t="s">
        <v>1394</v>
      </c>
      <c r="AB3028" s="50">
        <v>2202703</v>
      </c>
      <c r="AH3028" s="66" t="str">
        <f t="shared" si="106"/>
        <v>PICocal</v>
      </c>
      <c r="AI3028" s="50">
        <v>2202703</v>
      </c>
    </row>
    <row r="3029" spans="26:35">
      <c r="Z3029" s="50" t="s">
        <v>69</v>
      </c>
      <c r="AA3029" s="50" t="s">
        <v>1416</v>
      </c>
      <c r="AB3029" s="50">
        <v>2202711</v>
      </c>
      <c r="AH3029" s="66" t="str">
        <f t="shared" si="106"/>
        <v>PICocal de Telha</v>
      </c>
      <c r="AI3029" s="50">
        <v>2202711</v>
      </c>
    </row>
    <row r="3030" spans="26:35">
      <c r="Z3030" s="50" t="s">
        <v>69</v>
      </c>
      <c r="AA3030" s="50" t="s">
        <v>1437</v>
      </c>
      <c r="AB3030" s="50">
        <v>2202729</v>
      </c>
      <c r="AH3030" s="66" t="str">
        <f t="shared" si="106"/>
        <v>PICocal dos Alves</v>
      </c>
      <c r="AI3030" s="50">
        <v>2202729</v>
      </c>
    </row>
    <row r="3031" spans="26:35">
      <c r="Z3031" s="50" t="s">
        <v>69</v>
      </c>
      <c r="AA3031" s="50" t="s">
        <v>1458</v>
      </c>
      <c r="AB3031" s="50">
        <v>2202737</v>
      </c>
      <c r="AH3031" s="66" t="str">
        <f t="shared" si="106"/>
        <v>PICoivaras</v>
      </c>
      <c r="AI3031" s="50">
        <v>2202737</v>
      </c>
    </row>
    <row r="3032" spans="26:35">
      <c r="Z3032" s="50" t="s">
        <v>69</v>
      </c>
      <c r="AA3032" s="50" t="s">
        <v>1479</v>
      </c>
      <c r="AB3032" s="50">
        <v>2202752</v>
      </c>
      <c r="AH3032" s="66" t="str">
        <f t="shared" si="106"/>
        <v>PIColônia do Gurguéia</v>
      </c>
      <c r="AI3032" s="50">
        <v>2202752</v>
      </c>
    </row>
    <row r="3033" spans="26:35">
      <c r="Z3033" s="50" t="s">
        <v>69</v>
      </c>
      <c r="AA3033" s="50" t="s">
        <v>1501</v>
      </c>
      <c r="AB3033" s="50">
        <v>2202778</v>
      </c>
      <c r="AH3033" s="66" t="str">
        <f t="shared" si="106"/>
        <v>PIColônia do Piauí</v>
      </c>
      <c r="AI3033" s="50">
        <v>2202778</v>
      </c>
    </row>
    <row r="3034" spans="26:35">
      <c r="Z3034" s="50" t="s">
        <v>69</v>
      </c>
      <c r="AA3034" s="50" t="s">
        <v>1521</v>
      </c>
      <c r="AB3034" s="50">
        <v>2202802</v>
      </c>
      <c r="AH3034" s="66" t="str">
        <f t="shared" si="106"/>
        <v>PIConceição do Canindé</v>
      </c>
      <c r="AI3034" s="50">
        <v>2202802</v>
      </c>
    </row>
    <row r="3035" spans="26:35">
      <c r="Z3035" s="50" t="s">
        <v>69</v>
      </c>
      <c r="AA3035" s="50" t="s">
        <v>1542</v>
      </c>
      <c r="AB3035" s="50">
        <v>2202851</v>
      </c>
      <c r="AH3035" s="66" t="str">
        <f t="shared" si="106"/>
        <v>PICoronel José Dias</v>
      </c>
      <c r="AI3035" s="50">
        <v>2202851</v>
      </c>
    </row>
    <row r="3036" spans="26:35">
      <c r="Z3036" s="50" t="s">
        <v>69</v>
      </c>
      <c r="AA3036" s="50" t="s">
        <v>1562</v>
      </c>
      <c r="AB3036" s="50">
        <v>2202901</v>
      </c>
      <c r="AH3036" s="66" t="str">
        <f t="shared" si="106"/>
        <v>PICorrente</v>
      </c>
      <c r="AI3036" s="50">
        <v>2202901</v>
      </c>
    </row>
    <row r="3037" spans="26:35">
      <c r="Z3037" s="50" t="s">
        <v>69</v>
      </c>
      <c r="AA3037" s="50" t="s">
        <v>1581</v>
      </c>
      <c r="AB3037" s="50">
        <v>2203008</v>
      </c>
      <c r="AH3037" s="66" t="str">
        <f t="shared" si="106"/>
        <v>PICristalândia do Piauí</v>
      </c>
      <c r="AI3037" s="50">
        <v>2203008</v>
      </c>
    </row>
    <row r="3038" spans="26:35">
      <c r="Z3038" s="50" t="s">
        <v>69</v>
      </c>
      <c r="AA3038" s="50" t="s">
        <v>1602</v>
      </c>
      <c r="AB3038" s="50">
        <v>2203107</v>
      </c>
      <c r="AH3038" s="66" t="str">
        <f t="shared" si="106"/>
        <v>PICristino Castro</v>
      </c>
      <c r="AI3038" s="50">
        <v>2203107</v>
      </c>
    </row>
    <row r="3039" spans="26:35">
      <c r="Z3039" s="50" t="s">
        <v>69</v>
      </c>
      <c r="AA3039" s="50" t="s">
        <v>1622</v>
      </c>
      <c r="AB3039" s="50">
        <v>2203206</v>
      </c>
      <c r="AH3039" s="66" t="str">
        <f t="shared" si="106"/>
        <v>PICurimatá</v>
      </c>
      <c r="AI3039" s="50">
        <v>2203206</v>
      </c>
    </row>
    <row r="3040" spans="26:35">
      <c r="Z3040" s="50" t="s">
        <v>69</v>
      </c>
      <c r="AA3040" s="50" t="s">
        <v>1643</v>
      </c>
      <c r="AB3040" s="50">
        <v>2203230</v>
      </c>
      <c r="AH3040" s="66" t="str">
        <f t="shared" si="106"/>
        <v>PICurrais</v>
      </c>
      <c r="AI3040" s="50">
        <v>2203230</v>
      </c>
    </row>
    <row r="3041" spans="26:35">
      <c r="Z3041" s="50" t="s">
        <v>69</v>
      </c>
      <c r="AA3041" s="50" t="s">
        <v>1663</v>
      </c>
      <c r="AB3041" s="50">
        <v>2203271</v>
      </c>
      <c r="AH3041" s="66" t="str">
        <f t="shared" si="106"/>
        <v>PICurral Novo do Piauí</v>
      </c>
      <c r="AI3041" s="50">
        <v>2203271</v>
      </c>
    </row>
    <row r="3042" spans="26:35">
      <c r="Z3042" s="50" t="s">
        <v>69</v>
      </c>
      <c r="AA3042" s="50" t="s">
        <v>1684</v>
      </c>
      <c r="AB3042" s="50">
        <v>2203255</v>
      </c>
      <c r="AH3042" s="66" t="str">
        <f t="shared" si="106"/>
        <v>PICurralinhos</v>
      </c>
      <c r="AI3042" s="50">
        <v>2203255</v>
      </c>
    </row>
    <row r="3043" spans="26:35">
      <c r="Z3043" s="50" t="s">
        <v>69</v>
      </c>
      <c r="AA3043" s="50" t="s">
        <v>1704</v>
      </c>
      <c r="AB3043" s="50">
        <v>2203305</v>
      </c>
      <c r="AH3043" s="66" t="str">
        <f t="shared" si="106"/>
        <v>PIDemerval Lobão</v>
      </c>
      <c r="AI3043" s="50">
        <v>2203305</v>
      </c>
    </row>
    <row r="3044" spans="26:35">
      <c r="Z3044" s="50" t="s">
        <v>69</v>
      </c>
      <c r="AA3044" s="50" t="s">
        <v>1725</v>
      </c>
      <c r="AB3044" s="50">
        <v>2203354</v>
      </c>
      <c r="AH3044" s="66" t="str">
        <f t="shared" si="106"/>
        <v>PIDirceu Arcoverde</v>
      </c>
      <c r="AI3044" s="50">
        <v>2203354</v>
      </c>
    </row>
    <row r="3045" spans="26:35">
      <c r="Z3045" s="50" t="s">
        <v>69</v>
      </c>
      <c r="AA3045" s="50" t="s">
        <v>1746</v>
      </c>
      <c r="AB3045" s="50">
        <v>2203404</v>
      </c>
      <c r="AH3045" s="66" t="str">
        <f t="shared" si="106"/>
        <v>PIDom Expedito Lopes</v>
      </c>
      <c r="AI3045" s="50">
        <v>2203404</v>
      </c>
    </row>
    <row r="3046" spans="26:35">
      <c r="Z3046" s="50" t="s">
        <v>69</v>
      </c>
      <c r="AA3046" s="50" t="s">
        <v>1766</v>
      </c>
      <c r="AB3046" s="50">
        <v>2203453</v>
      </c>
      <c r="AH3046" s="66" t="str">
        <f t="shared" si="106"/>
        <v>PIDom Inocêncio</v>
      </c>
      <c r="AI3046" s="50">
        <v>2203453</v>
      </c>
    </row>
    <row r="3047" spans="26:35">
      <c r="Z3047" s="50" t="s">
        <v>69</v>
      </c>
      <c r="AA3047" s="50" t="s">
        <v>1786</v>
      </c>
      <c r="AB3047" s="50">
        <v>2203420</v>
      </c>
      <c r="AH3047" s="66" t="str">
        <f t="shared" si="106"/>
        <v>PIDomingos Mourão</v>
      </c>
      <c r="AI3047" s="50">
        <v>2203420</v>
      </c>
    </row>
    <row r="3048" spans="26:35">
      <c r="Z3048" s="50" t="s">
        <v>69</v>
      </c>
      <c r="AA3048" s="50" t="s">
        <v>1806</v>
      </c>
      <c r="AB3048" s="50">
        <v>2203503</v>
      </c>
      <c r="AH3048" s="66" t="str">
        <f t="shared" si="106"/>
        <v>PIElesbão Veloso</v>
      </c>
      <c r="AI3048" s="50">
        <v>2203503</v>
      </c>
    </row>
    <row r="3049" spans="26:35">
      <c r="Z3049" s="50" t="s">
        <v>69</v>
      </c>
      <c r="AA3049" s="50" t="s">
        <v>1824</v>
      </c>
      <c r="AB3049" s="50">
        <v>2203602</v>
      </c>
      <c r="AH3049" s="66" t="str">
        <f t="shared" si="106"/>
        <v>PIEliseu Martins</v>
      </c>
      <c r="AI3049" s="50">
        <v>2203602</v>
      </c>
    </row>
    <row r="3050" spans="26:35">
      <c r="Z3050" s="50" t="s">
        <v>69</v>
      </c>
      <c r="AA3050" s="50" t="s">
        <v>1248</v>
      </c>
      <c r="AB3050" s="50">
        <v>2203701</v>
      </c>
      <c r="AH3050" s="66" t="str">
        <f t="shared" si="106"/>
        <v>PIEsperantina</v>
      </c>
      <c r="AI3050" s="50">
        <v>2203701</v>
      </c>
    </row>
    <row r="3051" spans="26:35">
      <c r="Z3051" s="50" t="s">
        <v>69</v>
      </c>
      <c r="AA3051" s="50" t="s">
        <v>1860</v>
      </c>
      <c r="AB3051" s="50">
        <v>2203750</v>
      </c>
      <c r="AH3051" s="66" t="str">
        <f t="shared" si="106"/>
        <v>PIFartura do Piauí</v>
      </c>
      <c r="AI3051" s="50">
        <v>2203750</v>
      </c>
    </row>
    <row r="3052" spans="26:35">
      <c r="Z3052" s="50" t="s">
        <v>69</v>
      </c>
      <c r="AA3052" s="50" t="s">
        <v>1878</v>
      </c>
      <c r="AB3052" s="50">
        <v>2203800</v>
      </c>
      <c r="AH3052" s="66" t="str">
        <f t="shared" si="106"/>
        <v>PIFlores do Piauí</v>
      </c>
      <c r="AI3052" s="50">
        <v>2203800</v>
      </c>
    </row>
    <row r="3053" spans="26:35">
      <c r="Z3053" s="50" t="s">
        <v>69</v>
      </c>
      <c r="AA3053" s="50" t="s">
        <v>1894</v>
      </c>
      <c r="AB3053" s="50">
        <v>2203859</v>
      </c>
      <c r="AH3053" s="66" t="str">
        <f t="shared" si="106"/>
        <v>PIFloresta do Piauí</v>
      </c>
      <c r="AI3053" s="50">
        <v>2203859</v>
      </c>
    </row>
    <row r="3054" spans="26:35">
      <c r="Z3054" s="50" t="s">
        <v>69</v>
      </c>
      <c r="AA3054" s="50" t="s">
        <v>1911</v>
      </c>
      <c r="AB3054" s="50">
        <v>2203909</v>
      </c>
      <c r="AH3054" s="66" t="str">
        <f t="shared" si="106"/>
        <v>PIFloriano</v>
      </c>
      <c r="AI3054" s="50">
        <v>2203909</v>
      </c>
    </row>
    <row r="3055" spans="26:35">
      <c r="Z3055" s="50" t="s">
        <v>69</v>
      </c>
      <c r="AA3055" s="50" t="s">
        <v>1929</v>
      </c>
      <c r="AB3055" s="50">
        <v>2204006</v>
      </c>
      <c r="AH3055" s="66" t="str">
        <f t="shared" si="106"/>
        <v>PIFrancinópolis</v>
      </c>
      <c r="AI3055" s="50">
        <v>2204006</v>
      </c>
    </row>
    <row r="3056" spans="26:35">
      <c r="Z3056" s="50" t="s">
        <v>69</v>
      </c>
      <c r="AA3056" s="50" t="s">
        <v>1945</v>
      </c>
      <c r="AB3056" s="50">
        <v>2204105</v>
      </c>
      <c r="AH3056" s="66" t="str">
        <f t="shared" si="106"/>
        <v>PIFrancisco Ayres</v>
      </c>
      <c r="AI3056" s="50">
        <v>2204105</v>
      </c>
    </row>
    <row r="3057" spans="26:35">
      <c r="Z3057" s="50" t="s">
        <v>69</v>
      </c>
      <c r="AA3057" s="50" t="s">
        <v>1961</v>
      </c>
      <c r="AB3057" s="50">
        <v>2204154</v>
      </c>
      <c r="AH3057" s="66" t="str">
        <f t="shared" si="106"/>
        <v>PIFrancisco Macedo</v>
      </c>
      <c r="AI3057" s="50">
        <v>2204154</v>
      </c>
    </row>
    <row r="3058" spans="26:35">
      <c r="Z3058" s="50" t="s">
        <v>69</v>
      </c>
      <c r="AA3058" s="50" t="s">
        <v>1979</v>
      </c>
      <c r="AB3058" s="50">
        <v>2204204</v>
      </c>
      <c r="AH3058" s="66" t="str">
        <f t="shared" si="106"/>
        <v>PIFrancisco Santos</v>
      </c>
      <c r="AI3058" s="50">
        <v>2204204</v>
      </c>
    </row>
    <row r="3059" spans="26:35">
      <c r="Z3059" s="50" t="s">
        <v>69</v>
      </c>
      <c r="AA3059" s="50" t="s">
        <v>1996</v>
      </c>
      <c r="AB3059" s="50">
        <v>2204303</v>
      </c>
      <c r="AH3059" s="66" t="str">
        <f t="shared" si="106"/>
        <v>PIFronteiras</v>
      </c>
      <c r="AI3059" s="50">
        <v>2204303</v>
      </c>
    </row>
    <row r="3060" spans="26:35">
      <c r="Z3060" s="50" t="s">
        <v>69</v>
      </c>
      <c r="AA3060" s="50" t="s">
        <v>2014</v>
      </c>
      <c r="AB3060" s="50">
        <v>2204352</v>
      </c>
      <c r="AH3060" s="66" t="str">
        <f t="shared" si="106"/>
        <v>PIGeminiano</v>
      </c>
      <c r="AI3060" s="50">
        <v>2204352</v>
      </c>
    </row>
    <row r="3061" spans="26:35">
      <c r="Z3061" s="50" t="s">
        <v>69</v>
      </c>
      <c r="AA3061" s="50" t="s">
        <v>2032</v>
      </c>
      <c r="AB3061" s="50">
        <v>2204402</v>
      </c>
      <c r="AH3061" s="66" t="str">
        <f t="shared" si="106"/>
        <v>PIGilbués</v>
      </c>
      <c r="AI3061" s="50">
        <v>2204402</v>
      </c>
    </row>
    <row r="3062" spans="26:35">
      <c r="Z3062" s="50" t="s">
        <v>69</v>
      </c>
      <c r="AA3062" s="50" t="s">
        <v>2050</v>
      </c>
      <c r="AB3062" s="50">
        <v>2204501</v>
      </c>
      <c r="AH3062" s="66" t="str">
        <f t="shared" si="106"/>
        <v>PIGuadalupe</v>
      </c>
      <c r="AI3062" s="50">
        <v>2204501</v>
      </c>
    </row>
    <row r="3063" spans="26:35">
      <c r="Z3063" s="50" t="s">
        <v>69</v>
      </c>
      <c r="AA3063" s="50" t="s">
        <v>2068</v>
      </c>
      <c r="AB3063" s="50">
        <v>2204550</v>
      </c>
      <c r="AH3063" s="66" t="str">
        <f t="shared" si="106"/>
        <v>PIGuaribas</v>
      </c>
      <c r="AI3063" s="50">
        <v>2204550</v>
      </c>
    </row>
    <row r="3064" spans="26:35">
      <c r="Z3064" s="50" t="s">
        <v>69</v>
      </c>
      <c r="AA3064" s="50" t="s">
        <v>2084</v>
      </c>
      <c r="AB3064" s="50">
        <v>2204600</v>
      </c>
      <c r="AH3064" s="66" t="str">
        <f t="shared" si="106"/>
        <v>PIHugo Napoleão</v>
      </c>
      <c r="AI3064" s="50">
        <v>2204600</v>
      </c>
    </row>
    <row r="3065" spans="26:35">
      <c r="Z3065" s="50" t="s">
        <v>69</v>
      </c>
      <c r="AA3065" s="50" t="s">
        <v>2100</v>
      </c>
      <c r="AB3065" s="50">
        <v>2204659</v>
      </c>
      <c r="AH3065" s="66" t="str">
        <f t="shared" si="106"/>
        <v>PIIlha Grande</v>
      </c>
      <c r="AI3065" s="50">
        <v>2204659</v>
      </c>
    </row>
    <row r="3066" spans="26:35">
      <c r="Z3066" s="50" t="s">
        <v>69</v>
      </c>
      <c r="AA3066" s="50" t="s">
        <v>2117</v>
      </c>
      <c r="AB3066" s="50">
        <v>2204709</v>
      </c>
      <c r="AH3066" s="66" t="str">
        <f t="shared" si="106"/>
        <v>PIInhuma</v>
      </c>
      <c r="AI3066" s="50">
        <v>2204709</v>
      </c>
    </row>
    <row r="3067" spans="26:35">
      <c r="Z3067" s="50" t="s">
        <v>69</v>
      </c>
      <c r="AA3067" s="50" t="s">
        <v>2132</v>
      </c>
      <c r="AB3067" s="50">
        <v>2204808</v>
      </c>
      <c r="AH3067" s="66" t="str">
        <f t="shared" si="106"/>
        <v>PIIpiranga do Piauí</v>
      </c>
      <c r="AI3067" s="50">
        <v>2204808</v>
      </c>
    </row>
    <row r="3068" spans="26:35">
      <c r="Z3068" s="50" t="s">
        <v>69</v>
      </c>
      <c r="AA3068" s="50" t="s">
        <v>2149</v>
      </c>
      <c r="AB3068" s="50">
        <v>2204907</v>
      </c>
      <c r="AH3068" s="66" t="str">
        <f t="shared" si="106"/>
        <v>PIIsaías Coelho</v>
      </c>
      <c r="AI3068" s="50">
        <v>2204907</v>
      </c>
    </row>
    <row r="3069" spans="26:35">
      <c r="Z3069" s="50" t="s">
        <v>69</v>
      </c>
      <c r="AA3069" s="50" t="s">
        <v>2165</v>
      </c>
      <c r="AB3069" s="50">
        <v>2205003</v>
      </c>
      <c r="AH3069" s="66" t="str">
        <f t="shared" si="106"/>
        <v>PIItainópolis</v>
      </c>
      <c r="AI3069" s="50">
        <v>2205003</v>
      </c>
    </row>
    <row r="3070" spans="26:35">
      <c r="Z3070" s="50" t="s">
        <v>69</v>
      </c>
      <c r="AA3070" s="50" t="s">
        <v>2182</v>
      </c>
      <c r="AB3070" s="50">
        <v>2205102</v>
      </c>
      <c r="AH3070" s="66" t="str">
        <f t="shared" si="106"/>
        <v>PIItaueira</v>
      </c>
      <c r="AI3070" s="50">
        <v>2205102</v>
      </c>
    </row>
    <row r="3071" spans="26:35">
      <c r="Z3071" s="50" t="s">
        <v>69</v>
      </c>
      <c r="AA3071" s="50" t="s">
        <v>2199</v>
      </c>
      <c r="AB3071" s="50">
        <v>2205151</v>
      </c>
      <c r="AH3071" s="66" t="str">
        <f t="shared" si="106"/>
        <v>PIJacobina do Piauí</v>
      </c>
      <c r="AI3071" s="50">
        <v>2205151</v>
      </c>
    </row>
    <row r="3072" spans="26:35">
      <c r="Z3072" s="50" t="s">
        <v>69</v>
      </c>
      <c r="AA3072" s="50" t="s">
        <v>2213</v>
      </c>
      <c r="AB3072" s="50">
        <v>2205201</v>
      </c>
      <c r="AH3072" s="66" t="str">
        <f t="shared" si="106"/>
        <v>PIJaicós</v>
      </c>
      <c r="AI3072" s="50">
        <v>2205201</v>
      </c>
    </row>
    <row r="3073" spans="26:35">
      <c r="Z3073" s="50" t="s">
        <v>69</v>
      </c>
      <c r="AA3073" s="50" t="s">
        <v>2230</v>
      </c>
      <c r="AB3073" s="50">
        <v>2205250</v>
      </c>
      <c r="AH3073" s="66" t="str">
        <f t="shared" si="106"/>
        <v>PIJardim do Mulato</v>
      </c>
      <c r="AI3073" s="50">
        <v>2205250</v>
      </c>
    </row>
    <row r="3074" spans="26:35">
      <c r="Z3074" s="50" t="s">
        <v>69</v>
      </c>
      <c r="AA3074" s="50" t="s">
        <v>2246</v>
      </c>
      <c r="AB3074" s="50">
        <v>2205276</v>
      </c>
      <c r="AH3074" s="66" t="str">
        <f t="shared" si="106"/>
        <v>PIJatobá do Piauí</v>
      </c>
      <c r="AI3074" s="50">
        <v>2205276</v>
      </c>
    </row>
    <row r="3075" spans="26:35">
      <c r="Z3075" s="50" t="s">
        <v>69</v>
      </c>
      <c r="AA3075" s="50" t="s">
        <v>2260</v>
      </c>
      <c r="AB3075" s="50">
        <v>2205300</v>
      </c>
      <c r="AH3075" s="66" t="str">
        <f t="shared" ref="AH3075:AH3138" si="107">CONCATENATE(Z3075,AA3075)</f>
        <v>PIJerumenha</v>
      </c>
      <c r="AI3075" s="50">
        <v>2205300</v>
      </c>
    </row>
    <row r="3076" spans="26:35">
      <c r="Z3076" s="50" t="s">
        <v>69</v>
      </c>
      <c r="AA3076" s="50" t="s">
        <v>2275</v>
      </c>
      <c r="AB3076" s="50">
        <v>2205359</v>
      </c>
      <c r="AH3076" s="66" t="str">
        <f t="shared" si="107"/>
        <v>PIJoão Costa</v>
      </c>
      <c r="AI3076" s="50">
        <v>2205359</v>
      </c>
    </row>
    <row r="3077" spans="26:35">
      <c r="Z3077" s="50" t="s">
        <v>69</v>
      </c>
      <c r="AA3077" s="50" t="s">
        <v>2291</v>
      </c>
      <c r="AB3077" s="50">
        <v>2205409</v>
      </c>
      <c r="AH3077" s="66" t="str">
        <f t="shared" si="107"/>
        <v>PIJoaquim Pires</v>
      </c>
      <c r="AI3077" s="50">
        <v>2205409</v>
      </c>
    </row>
    <row r="3078" spans="26:35">
      <c r="Z3078" s="50" t="s">
        <v>69</v>
      </c>
      <c r="AA3078" s="50" t="s">
        <v>2307</v>
      </c>
      <c r="AB3078" s="50">
        <v>2205458</v>
      </c>
      <c r="AH3078" s="66" t="str">
        <f t="shared" si="107"/>
        <v>PIJoca Marques</v>
      </c>
      <c r="AI3078" s="50">
        <v>2205458</v>
      </c>
    </row>
    <row r="3079" spans="26:35">
      <c r="Z3079" s="50" t="s">
        <v>69</v>
      </c>
      <c r="AA3079" s="50" t="s">
        <v>2320</v>
      </c>
      <c r="AB3079" s="50">
        <v>2205508</v>
      </c>
      <c r="AH3079" s="66" t="str">
        <f t="shared" si="107"/>
        <v>PIJosé de Freitas</v>
      </c>
      <c r="AI3079" s="50">
        <v>2205508</v>
      </c>
    </row>
    <row r="3080" spans="26:35">
      <c r="Z3080" s="50" t="s">
        <v>69</v>
      </c>
      <c r="AA3080" s="50" t="s">
        <v>2336</v>
      </c>
      <c r="AB3080" s="50">
        <v>2205516</v>
      </c>
      <c r="AH3080" s="66" t="str">
        <f t="shared" si="107"/>
        <v>PIJuazeiro do Piauí</v>
      </c>
      <c r="AI3080" s="50">
        <v>2205516</v>
      </c>
    </row>
    <row r="3081" spans="26:35">
      <c r="Z3081" s="50" t="s">
        <v>69</v>
      </c>
      <c r="AA3081" s="50" t="s">
        <v>2352</v>
      </c>
      <c r="AB3081" s="50">
        <v>2205524</v>
      </c>
      <c r="AH3081" s="66" t="str">
        <f t="shared" si="107"/>
        <v>PIJúlio Borges</v>
      </c>
      <c r="AI3081" s="50">
        <v>2205524</v>
      </c>
    </row>
    <row r="3082" spans="26:35">
      <c r="Z3082" s="50" t="s">
        <v>69</v>
      </c>
      <c r="AA3082" s="50" t="s">
        <v>2131</v>
      </c>
      <c r="AB3082" s="50">
        <v>2205532</v>
      </c>
      <c r="AH3082" s="66" t="str">
        <f t="shared" si="107"/>
        <v>PIJurema</v>
      </c>
      <c r="AI3082" s="50">
        <v>2205532</v>
      </c>
    </row>
    <row r="3083" spans="26:35">
      <c r="Z3083" s="50" t="s">
        <v>69</v>
      </c>
      <c r="AA3083" s="50" t="s">
        <v>2382</v>
      </c>
      <c r="AB3083" s="50">
        <v>2205557</v>
      </c>
      <c r="AH3083" s="66" t="str">
        <f t="shared" si="107"/>
        <v>PILagoa Alegre</v>
      </c>
      <c r="AI3083" s="50">
        <v>2205557</v>
      </c>
    </row>
    <row r="3084" spans="26:35">
      <c r="Z3084" s="50" t="s">
        <v>69</v>
      </c>
      <c r="AA3084" s="50" t="s">
        <v>2397</v>
      </c>
      <c r="AB3084" s="50">
        <v>2205573</v>
      </c>
      <c r="AH3084" s="66" t="str">
        <f t="shared" si="107"/>
        <v>PILagoa de São Francisco</v>
      </c>
      <c r="AI3084" s="50">
        <v>2205573</v>
      </c>
    </row>
    <row r="3085" spans="26:35">
      <c r="Z3085" s="50" t="s">
        <v>69</v>
      </c>
      <c r="AA3085" s="50" t="s">
        <v>2413</v>
      </c>
      <c r="AB3085" s="50">
        <v>2205565</v>
      </c>
      <c r="AH3085" s="66" t="str">
        <f t="shared" si="107"/>
        <v>PILagoa do Barro do Piauí</v>
      </c>
      <c r="AI3085" s="50">
        <v>2205565</v>
      </c>
    </row>
    <row r="3086" spans="26:35">
      <c r="Z3086" s="50" t="s">
        <v>69</v>
      </c>
      <c r="AA3086" s="50" t="s">
        <v>2429</v>
      </c>
      <c r="AB3086" s="50">
        <v>2205581</v>
      </c>
      <c r="AH3086" s="66" t="str">
        <f t="shared" si="107"/>
        <v>PILagoa do Piauí</v>
      </c>
      <c r="AI3086" s="50">
        <v>2205581</v>
      </c>
    </row>
    <row r="3087" spans="26:35">
      <c r="Z3087" s="50" t="s">
        <v>69</v>
      </c>
      <c r="AA3087" s="50" t="s">
        <v>2445</v>
      </c>
      <c r="AB3087" s="50">
        <v>2205599</v>
      </c>
      <c r="AH3087" s="66" t="str">
        <f t="shared" si="107"/>
        <v>PILagoa do Sítio</v>
      </c>
      <c r="AI3087" s="50">
        <v>2205599</v>
      </c>
    </row>
    <row r="3088" spans="26:35">
      <c r="Z3088" s="50" t="s">
        <v>69</v>
      </c>
      <c r="AA3088" s="50" t="s">
        <v>2460</v>
      </c>
      <c r="AB3088" s="50">
        <v>2205540</v>
      </c>
      <c r="AH3088" s="66" t="str">
        <f t="shared" si="107"/>
        <v>PILagoinha do Piauí</v>
      </c>
      <c r="AI3088" s="50">
        <v>2205540</v>
      </c>
    </row>
    <row r="3089" spans="26:35">
      <c r="Z3089" s="50" t="s">
        <v>69</v>
      </c>
      <c r="AA3089" s="50" t="s">
        <v>2474</v>
      </c>
      <c r="AB3089" s="50">
        <v>2205607</v>
      </c>
      <c r="AH3089" s="66" t="str">
        <f t="shared" si="107"/>
        <v>PILandri Sales</v>
      </c>
      <c r="AI3089" s="50">
        <v>2205607</v>
      </c>
    </row>
    <row r="3090" spans="26:35">
      <c r="Z3090" s="50" t="s">
        <v>69</v>
      </c>
      <c r="AA3090" s="50" t="s">
        <v>2490</v>
      </c>
      <c r="AB3090" s="50">
        <v>2205706</v>
      </c>
      <c r="AH3090" s="66" t="str">
        <f t="shared" si="107"/>
        <v>PILuís Correia</v>
      </c>
      <c r="AI3090" s="50">
        <v>2205706</v>
      </c>
    </row>
    <row r="3091" spans="26:35">
      <c r="Z3091" s="50" t="s">
        <v>69</v>
      </c>
      <c r="AA3091" s="50" t="s">
        <v>2504</v>
      </c>
      <c r="AB3091" s="50">
        <v>2205805</v>
      </c>
      <c r="AH3091" s="66" t="str">
        <f t="shared" si="107"/>
        <v>PILuzilândia</v>
      </c>
      <c r="AI3091" s="50">
        <v>2205805</v>
      </c>
    </row>
    <row r="3092" spans="26:35">
      <c r="Z3092" s="50" t="s">
        <v>69</v>
      </c>
      <c r="AA3092" s="50" t="s">
        <v>2520</v>
      </c>
      <c r="AB3092" s="50">
        <v>2205854</v>
      </c>
      <c r="AH3092" s="66" t="str">
        <f t="shared" si="107"/>
        <v>PIMadeiro</v>
      </c>
      <c r="AI3092" s="50">
        <v>2205854</v>
      </c>
    </row>
    <row r="3093" spans="26:35">
      <c r="Z3093" s="50" t="s">
        <v>69</v>
      </c>
      <c r="AA3093" s="50" t="s">
        <v>2535</v>
      </c>
      <c r="AB3093" s="50">
        <v>2205904</v>
      </c>
      <c r="AH3093" s="66" t="str">
        <f t="shared" si="107"/>
        <v>PIManoel Emídio</v>
      </c>
      <c r="AI3093" s="50">
        <v>2205904</v>
      </c>
    </row>
    <row r="3094" spans="26:35">
      <c r="Z3094" s="50" t="s">
        <v>69</v>
      </c>
      <c r="AA3094" s="50" t="s">
        <v>2551</v>
      </c>
      <c r="AB3094" s="50">
        <v>2205953</v>
      </c>
      <c r="AH3094" s="66" t="str">
        <f t="shared" si="107"/>
        <v>PIMarcolândia</v>
      </c>
      <c r="AI3094" s="50">
        <v>2205953</v>
      </c>
    </row>
    <row r="3095" spans="26:35">
      <c r="Z3095" s="50" t="s">
        <v>69</v>
      </c>
      <c r="AA3095" s="50" t="s">
        <v>2565</v>
      </c>
      <c r="AB3095" s="50">
        <v>2206001</v>
      </c>
      <c r="AH3095" s="66" t="str">
        <f t="shared" si="107"/>
        <v>PIMarcos Parente</v>
      </c>
      <c r="AI3095" s="50">
        <v>2206001</v>
      </c>
    </row>
    <row r="3096" spans="26:35">
      <c r="Z3096" s="50" t="s">
        <v>69</v>
      </c>
      <c r="AA3096" s="50" t="s">
        <v>2580</v>
      </c>
      <c r="AB3096" s="50">
        <v>2206050</v>
      </c>
      <c r="AH3096" s="66" t="str">
        <f t="shared" si="107"/>
        <v>PIMassapê do Piauí</v>
      </c>
      <c r="AI3096" s="50">
        <v>2206050</v>
      </c>
    </row>
    <row r="3097" spans="26:35">
      <c r="Z3097" s="50" t="s">
        <v>69</v>
      </c>
      <c r="AA3097" s="50" t="s">
        <v>2596</v>
      </c>
      <c r="AB3097" s="50">
        <v>2206100</v>
      </c>
      <c r="AH3097" s="66" t="str">
        <f t="shared" si="107"/>
        <v>PIMatias Olímpio</v>
      </c>
      <c r="AI3097" s="50">
        <v>2206100</v>
      </c>
    </row>
    <row r="3098" spans="26:35">
      <c r="Z3098" s="50" t="s">
        <v>69</v>
      </c>
      <c r="AA3098" s="50" t="s">
        <v>2612</v>
      </c>
      <c r="AB3098" s="50">
        <v>2206209</v>
      </c>
      <c r="AH3098" s="66" t="str">
        <f t="shared" si="107"/>
        <v>PIMiguel Alves</v>
      </c>
      <c r="AI3098" s="50">
        <v>2206209</v>
      </c>
    </row>
    <row r="3099" spans="26:35">
      <c r="Z3099" s="50" t="s">
        <v>69</v>
      </c>
      <c r="AA3099" s="50" t="s">
        <v>2624</v>
      </c>
      <c r="AB3099" s="50">
        <v>2206308</v>
      </c>
      <c r="AH3099" s="66" t="str">
        <f t="shared" si="107"/>
        <v>PIMiguel Leão</v>
      </c>
      <c r="AI3099" s="50">
        <v>2206308</v>
      </c>
    </row>
    <row r="3100" spans="26:35">
      <c r="Z3100" s="50" t="s">
        <v>69</v>
      </c>
      <c r="AA3100" s="50" t="s">
        <v>2639</v>
      </c>
      <c r="AB3100" s="50">
        <v>2206357</v>
      </c>
      <c r="AH3100" s="66" t="str">
        <f t="shared" si="107"/>
        <v>PIMilton Brandão</v>
      </c>
      <c r="AI3100" s="50">
        <v>2206357</v>
      </c>
    </row>
    <row r="3101" spans="26:35">
      <c r="Z3101" s="50" t="s">
        <v>69</v>
      </c>
      <c r="AA3101" s="50" t="s">
        <v>2652</v>
      </c>
      <c r="AB3101" s="50">
        <v>2206407</v>
      </c>
      <c r="AH3101" s="66" t="str">
        <f t="shared" si="107"/>
        <v>PIMonsenhor Gil</v>
      </c>
      <c r="AI3101" s="50">
        <v>2206407</v>
      </c>
    </row>
    <row r="3102" spans="26:35">
      <c r="Z3102" s="50" t="s">
        <v>69</v>
      </c>
      <c r="AA3102" s="50" t="s">
        <v>2666</v>
      </c>
      <c r="AB3102" s="50">
        <v>2206506</v>
      </c>
      <c r="AH3102" s="66" t="str">
        <f t="shared" si="107"/>
        <v>PIMonsenhor Hipólito</v>
      </c>
      <c r="AI3102" s="50">
        <v>2206506</v>
      </c>
    </row>
    <row r="3103" spans="26:35">
      <c r="Z3103" s="50" t="s">
        <v>69</v>
      </c>
      <c r="AA3103" s="50" t="s">
        <v>2680</v>
      </c>
      <c r="AB3103" s="50">
        <v>2206605</v>
      </c>
      <c r="AH3103" s="66" t="str">
        <f t="shared" si="107"/>
        <v>PIMonte Alegre do Piauí</v>
      </c>
      <c r="AI3103" s="50">
        <v>2206605</v>
      </c>
    </row>
    <row r="3104" spans="26:35">
      <c r="Z3104" s="50" t="s">
        <v>69</v>
      </c>
      <c r="AA3104" s="50" t="s">
        <v>2696</v>
      </c>
      <c r="AB3104" s="50">
        <v>2206654</v>
      </c>
      <c r="AH3104" s="66" t="str">
        <f t="shared" si="107"/>
        <v>PIMorro Cabeça no Tempo</v>
      </c>
      <c r="AI3104" s="50">
        <v>2206654</v>
      </c>
    </row>
    <row r="3105" spans="26:35">
      <c r="Z3105" s="50" t="s">
        <v>69</v>
      </c>
      <c r="AA3105" s="50" t="s">
        <v>2711</v>
      </c>
      <c r="AB3105" s="50">
        <v>2206670</v>
      </c>
      <c r="AH3105" s="66" t="str">
        <f t="shared" si="107"/>
        <v>PIMorro do Chapéu do Piauí</v>
      </c>
      <c r="AI3105" s="50">
        <v>2206670</v>
      </c>
    </row>
    <row r="3106" spans="26:35">
      <c r="Z3106" s="50" t="s">
        <v>69</v>
      </c>
      <c r="AA3106" s="50" t="s">
        <v>2727</v>
      </c>
      <c r="AB3106" s="50">
        <v>2206696</v>
      </c>
      <c r="AH3106" s="66" t="str">
        <f t="shared" si="107"/>
        <v>PIMurici dos Portelas</v>
      </c>
      <c r="AI3106" s="50">
        <v>2206696</v>
      </c>
    </row>
    <row r="3107" spans="26:35">
      <c r="Z3107" s="50" t="s">
        <v>69</v>
      </c>
      <c r="AA3107" s="50" t="s">
        <v>2742</v>
      </c>
      <c r="AB3107" s="50">
        <v>2206704</v>
      </c>
      <c r="AH3107" s="66" t="str">
        <f t="shared" si="107"/>
        <v>PINazaré do Piauí</v>
      </c>
      <c r="AI3107" s="50">
        <v>2206704</v>
      </c>
    </row>
    <row r="3108" spans="26:35">
      <c r="Z3108" s="50" t="s">
        <v>69</v>
      </c>
      <c r="AA3108" s="50" t="s">
        <v>2757</v>
      </c>
      <c r="AB3108" s="50">
        <v>2206720</v>
      </c>
      <c r="AH3108" s="66" t="str">
        <f t="shared" si="107"/>
        <v>PINazária</v>
      </c>
      <c r="AI3108" s="50">
        <v>2206720</v>
      </c>
    </row>
    <row r="3109" spans="26:35">
      <c r="Z3109" s="50" t="s">
        <v>69</v>
      </c>
      <c r="AA3109" s="50" t="s">
        <v>2773</v>
      </c>
      <c r="AB3109" s="50">
        <v>2206753</v>
      </c>
      <c r="AH3109" s="66" t="str">
        <f t="shared" si="107"/>
        <v>PINossa Senhora de Nazaré</v>
      </c>
      <c r="AI3109" s="50">
        <v>2206753</v>
      </c>
    </row>
    <row r="3110" spans="26:35">
      <c r="Z3110" s="50" t="s">
        <v>69</v>
      </c>
      <c r="AA3110" s="50" t="s">
        <v>2789</v>
      </c>
      <c r="AB3110" s="50">
        <v>2206803</v>
      </c>
      <c r="AH3110" s="66" t="str">
        <f t="shared" si="107"/>
        <v>PINossa Senhora dos Remédios</v>
      </c>
      <c r="AI3110" s="50">
        <v>2206803</v>
      </c>
    </row>
    <row r="3111" spans="26:35">
      <c r="Z3111" s="50" t="s">
        <v>69</v>
      </c>
      <c r="AA3111" s="50" t="s">
        <v>2804</v>
      </c>
      <c r="AB3111" s="50">
        <v>2207959</v>
      </c>
      <c r="AH3111" s="66" t="str">
        <f t="shared" si="107"/>
        <v>PINova Santa Rita</v>
      </c>
      <c r="AI3111" s="50">
        <v>2207959</v>
      </c>
    </row>
    <row r="3112" spans="26:35">
      <c r="Z3112" s="50" t="s">
        <v>69</v>
      </c>
      <c r="AA3112" s="50" t="s">
        <v>2819</v>
      </c>
      <c r="AB3112" s="50">
        <v>2206902</v>
      </c>
      <c r="AH3112" s="66" t="str">
        <f t="shared" si="107"/>
        <v>PINovo Oriente do Piauí</v>
      </c>
      <c r="AI3112" s="50">
        <v>2206902</v>
      </c>
    </row>
    <row r="3113" spans="26:35">
      <c r="Z3113" s="50" t="s">
        <v>69</v>
      </c>
      <c r="AA3113" s="50" t="s">
        <v>1973</v>
      </c>
      <c r="AB3113" s="50">
        <v>2206951</v>
      </c>
      <c r="AH3113" s="66" t="str">
        <f t="shared" si="107"/>
        <v>PINovo Santo Antônio</v>
      </c>
      <c r="AI3113" s="50">
        <v>2206951</v>
      </c>
    </row>
    <row r="3114" spans="26:35">
      <c r="Z3114" s="50" t="s">
        <v>69</v>
      </c>
      <c r="AA3114" s="50" t="s">
        <v>2844</v>
      </c>
      <c r="AB3114" s="50">
        <v>2207009</v>
      </c>
      <c r="AH3114" s="66" t="str">
        <f t="shared" si="107"/>
        <v>PIOeiras</v>
      </c>
      <c r="AI3114" s="50">
        <v>2207009</v>
      </c>
    </row>
    <row r="3115" spans="26:35">
      <c r="Z3115" s="50" t="s">
        <v>69</v>
      </c>
      <c r="AA3115" s="50" t="s">
        <v>2857</v>
      </c>
      <c r="AB3115" s="50">
        <v>2207108</v>
      </c>
      <c r="AH3115" s="66" t="str">
        <f t="shared" si="107"/>
        <v>PIOlho D'Água do Piauí</v>
      </c>
      <c r="AI3115" s="50">
        <v>2207108</v>
      </c>
    </row>
    <row r="3116" spans="26:35">
      <c r="Z3116" s="50" t="s">
        <v>69</v>
      </c>
      <c r="AA3116" s="50" t="s">
        <v>2870</v>
      </c>
      <c r="AB3116" s="50">
        <v>2207207</v>
      </c>
      <c r="AH3116" s="66" t="str">
        <f t="shared" si="107"/>
        <v>PIPadre Marcos</v>
      </c>
      <c r="AI3116" s="50">
        <v>2207207</v>
      </c>
    </row>
    <row r="3117" spans="26:35">
      <c r="Z3117" s="50" t="s">
        <v>69</v>
      </c>
      <c r="AA3117" s="50" t="s">
        <v>2882</v>
      </c>
      <c r="AB3117" s="50">
        <v>2207306</v>
      </c>
      <c r="AH3117" s="66" t="str">
        <f t="shared" si="107"/>
        <v>PIPaes Landim</v>
      </c>
      <c r="AI3117" s="50">
        <v>2207306</v>
      </c>
    </row>
    <row r="3118" spans="26:35">
      <c r="Z3118" s="50" t="s">
        <v>69</v>
      </c>
      <c r="AA3118" s="50" t="s">
        <v>2895</v>
      </c>
      <c r="AB3118" s="50">
        <v>2207355</v>
      </c>
      <c r="AH3118" s="66" t="str">
        <f t="shared" si="107"/>
        <v>PIPajeú do Piauí</v>
      </c>
      <c r="AI3118" s="50">
        <v>2207355</v>
      </c>
    </row>
    <row r="3119" spans="26:35">
      <c r="Z3119" s="50" t="s">
        <v>69</v>
      </c>
      <c r="AA3119" s="50" t="s">
        <v>2907</v>
      </c>
      <c r="AB3119" s="50">
        <v>2207405</v>
      </c>
      <c r="AH3119" s="66" t="str">
        <f t="shared" si="107"/>
        <v>PIPalmeira do Piauí</v>
      </c>
      <c r="AI3119" s="50">
        <v>2207405</v>
      </c>
    </row>
    <row r="3120" spans="26:35">
      <c r="Z3120" s="50" t="s">
        <v>69</v>
      </c>
      <c r="AA3120" s="50" t="s">
        <v>2920</v>
      </c>
      <c r="AB3120" s="50">
        <v>2207504</v>
      </c>
      <c r="AH3120" s="66" t="str">
        <f t="shared" si="107"/>
        <v>PIPalmeirais</v>
      </c>
      <c r="AI3120" s="50">
        <v>2207504</v>
      </c>
    </row>
    <row r="3121" spans="26:35">
      <c r="Z3121" s="50" t="s">
        <v>69</v>
      </c>
      <c r="AA3121" s="50" t="s">
        <v>2931</v>
      </c>
      <c r="AB3121" s="50">
        <v>2207553</v>
      </c>
      <c r="AH3121" s="66" t="str">
        <f t="shared" si="107"/>
        <v>PIPaquetá</v>
      </c>
      <c r="AI3121" s="50">
        <v>2207553</v>
      </c>
    </row>
    <row r="3122" spans="26:35">
      <c r="Z3122" s="50" t="s">
        <v>69</v>
      </c>
      <c r="AA3122" s="50" t="s">
        <v>2943</v>
      </c>
      <c r="AB3122" s="50">
        <v>2207603</v>
      </c>
      <c r="AH3122" s="66" t="str">
        <f t="shared" si="107"/>
        <v>PIParnaguá</v>
      </c>
      <c r="AI3122" s="50">
        <v>2207603</v>
      </c>
    </row>
    <row r="3123" spans="26:35">
      <c r="Z3123" s="50" t="s">
        <v>69</v>
      </c>
      <c r="AA3123" s="50" t="s">
        <v>2955</v>
      </c>
      <c r="AB3123" s="50">
        <v>2207702</v>
      </c>
      <c r="AH3123" s="66" t="str">
        <f t="shared" si="107"/>
        <v>PIParnaíba</v>
      </c>
      <c r="AI3123" s="50">
        <v>2207702</v>
      </c>
    </row>
    <row r="3124" spans="26:35">
      <c r="Z3124" s="50" t="s">
        <v>69</v>
      </c>
      <c r="AA3124" s="50" t="s">
        <v>2967</v>
      </c>
      <c r="AB3124" s="50">
        <v>2207751</v>
      </c>
      <c r="AH3124" s="66" t="str">
        <f t="shared" si="107"/>
        <v>PIPassagem Franca do Piauí</v>
      </c>
      <c r="AI3124" s="50">
        <v>2207751</v>
      </c>
    </row>
    <row r="3125" spans="26:35">
      <c r="Z3125" s="50" t="s">
        <v>69</v>
      </c>
      <c r="AA3125" s="50" t="s">
        <v>2979</v>
      </c>
      <c r="AB3125" s="50">
        <v>2207777</v>
      </c>
      <c r="AH3125" s="66" t="str">
        <f t="shared" si="107"/>
        <v>PIPatos do Piauí</v>
      </c>
      <c r="AI3125" s="50">
        <v>2207777</v>
      </c>
    </row>
    <row r="3126" spans="26:35">
      <c r="Z3126" s="50" t="s">
        <v>69</v>
      </c>
      <c r="AA3126" s="50" t="s">
        <v>2991</v>
      </c>
      <c r="AB3126" s="50">
        <v>2207793</v>
      </c>
      <c r="AH3126" s="66" t="str">
        <f t="shared" si="107"/>
        <v>PIPau D'Arco do Piauí</v>
      </c>
      <c r="AI3126" s="50">
        <v>2207793</v>
      </c>
    </row>
    <row r="3127" spans="26:35">
      <c r="Z3127" s="50" t="s">
        <v>69</v>
      </c>
      <c r="AA3127" s="50" t="s">
        <v>3004</v>
      </c>
      <c r="AB3127" s="50">
        <v>2207801</v>
      </c>
      <c r="AH3127" s="66" t="str">
        <f t="shared" si="107"/>
        <v>PIPaulistana</v>
      </c>
      <c r="AI3127" s="50">
        <v>2207801</v>
      </c>
    </row>
    <row r="3128" spans="26:35">
      <c r="Z3128" s="50" t="s">
        <v>69</v>
      </c>
      <c r="AA3128" s="50" t="s">
        <v>3017</v>
      </c>
      <c r="AB3128" s="50">
        <v>2207850</v>
      </c>
      <c r="AH3128" s="66" t="str">
        <f t="shared" si="107"/>
        <v>PIPavussu</v>
      </c>
      <c r="AI3128" s="50">
        <v>2207850</v>
      </c>
    </row>
    <row r="3129" spans="26:35">
      <c r="Z3129" s="50" t="s">
        <v>69</v>
      </c>
      <c r="AA3129" s="50" t="s">
        <v>3029</v>
      </c>
      <c r="AB3129" s="50">
        <v>2207900</v>
      </c>
      <c r="AH3129" s="66" t="str">
        <f t="shared" si="107"/>
        <v>PIPedro II</v>
      </c>
      <c r="AI3129" s="50">
        <v>2207900</v>
      </c>
    </row>
    <row r="3130" spans="26:35">
      <c r="Z3130" s="50" t="s">
        <v>69</v>
      </c>
      <c r="AA3130" s="50" t="s">
        <v>3042</v>
      </c>
      <c r="AB3130" s="50">
        <v>2207934</v>
      </c>
      <c r="AH3130" s="66" t="str">
        <f t="shared" si="107"/>
        <v>PIPedro Laurentino</v>
      </c>
      <c r="AI3130" s="50">
        <v>2207934</v>
      </c>
    </row>
    <row r="3131" spans="26:35">
      <c r="Z3131" s="50" t="s">
        <v>69</v>
      </c>
      <c r="AA3131" s="50" t="s">
        <v>3053</v>
      </c>
      <c r="AB3131" s="50">
        <v>2208007</v>
      </c>
      <c r="AH3131" s="66" t="str">
        <f t="shared" si="107"/>
        <v>PIPicos</v>
      </c>
      <c r="AI3131" s="50">
        <v>2208007</v>
      </c>
    </row>
    <row r="3132" spans="26:35">
      <c r="Z3132" s="50" t="s">
        <v>69</v>
      </c>
      <c r="AA3132" s="50" t="s">
        <v>3066</v>
      </c>
      <c r="AB3132" s="50">
        <v>2208106</v>
      </c>
      <c r="AH3132" s="66" t="str">
        <f t="shared" si="107"/>
        <v>PIPimenteiras</v>
      </c>
      <c r="AI3132" s="50">
        <v>2208106</v>
      </c>
    </row>
    <row r="3133" spans="26:35">
      <c r="Z3133" s="50" t="s">
        <v>69</v>
      </c>
      <c r="AA3133" s="50" t="s">
        <v>3077</v>
      </c>
      <c r="AB3133" s="50">
        <v>2208205</v>
      </c>
      <c r="AH3133" s="66" t="str">
        <f t="shared" si="107"/>
        <v>PIPio IX</v>
      </c>
      <c r="AI3133" s="50">
        <v>2208205</v>
      </c>
    </row>
    <row r="3134" spans="26:35">
      <c r="Z3134" s="50" t="s">
        <v>69</v>
      </c>
      <c r="AA3134" s="50" t="s">
        <v>3090</v>
      </c>
      <c r="AB3134" s="50">
        <v>2208304</v>
      </c>
      <c r="AH3134" s="66" t="str">
        <f t="shared" si="107"/>
        <v>PIPiracuruca</v>
      </c>
      <c r="AI3134" s="50">
        <v>2208304</v>
      </c>
    </row>
    <row r="3135" spans="26:35">
      <c r="Z3135" s="50" t="s">
        <v>69</v>
      </c>
      <c r="AA3135" s="50" t="s">
        <v>3102</v>
      </c>
      <c r="AB3135" s="50">
        <v>2208403</v>
      </c>
      <c r="AH3135" s="66" t="str">
        <f t="shared" si="107"/>
        <v>PIPiripiri</v>
      </c>
      <c r="AI3135" s="50">
        <v>2208403</v>
      </c>
    </row>
    <row r="3136" spans="26:35">
      <c r="Z3136" s="50" t="s">
        <v>69</v>
      </c>
      <c r="AA3136" s="50" t="s">
        <v>3115</v>
      </c>
      <c r="AB3136" s="50">
        <v>2208502</v>
      </c>
      <c r="AH3136" s="66" t="str">
        <f t="shared" si="107"/>
        <v>PIPorto</v>
      </c>
      <c r="AI3136" s="50">
        <v>2208502</v>
      </c>
    </row>
    <row r="3137" spans="26:35">
      <c r="Z3137" s="50" t="s">
        <v>69</v>
      </c>
      <c r="AA3137" s="50" t="s">
        <v>3127</v>
      </c>
      <c r="AB3137" s="50">
        <v>2208551</v>
      </c>
      <c r="AH3137" s="66" t="str">
        <f t="shared" si="107"/>
        <v>PIPorto Alegre do Piauí</v>
      </c>
      <c r="AI3137" s="50">
        <v>2208551</v>
      </c>
    </row>
    <row r="3138" spans="26:35">
      <c r="Z3138" s="50" t="s">
        <v>69</v>
      </c>
      <c r="AA3138" s="50" t="s">
        <v>3138</v>
      </c>
      <c r="AB3138" s="50">
        <v>2208601</v>
      </c>
      <c r="AH3138" s="66" t="str">
        <f t="shared" si="107"/>
        <v>PIPrata do Piauí</v>
      </c>
      <c r="AI3138" s="50">
        <v>2208601</v>
      </c>
    </row>
    <row r="3139" spans="26:35">
      <c r="Z3139" s="50" t="s">
        <v>69</v>
      </c>
      <c r="AA3139" s="50" t="s">
        <v>3150</v>
      </c>
      <c r="AB3139" s="50">
        <v>2208650</v>
      </c>
      <c r="AH3139" s="66" t="str">
        <f t="shared" ref="AH3139:AH3202" si="108">CONCATENATE(Z3139,AA3139)</f>
        <v>PIQueimada Nova</v>
      </c>
      <c r="AI3139" s="50">
        <v>2208650</v>
      </c>
    </row>
    <row r="3140" spans="26:35">
      <c r="Z3140" s="50" t="s">
        <v>69</v>
      </c>
      <c r="AA3140" s="50" t="s">
        <v>3161</v>
      </c>
      <c r="AB3140" s="50">
        <v>2208700</v>
      </c>
      <c r="AH3140" s="66" t="str">
        <f t="shared" si="108"/>
        <v>PIRedenção do Gurguéia</v>
      </c>
      <c r="AI3140" s="50">
        <v>2208700</v>
      </c>
    </row>
    <row r="3141" spans="26:35">
      <c r="Z3141" s="50" t="s">
        <v>69</v>
      </c>
      <c r="AA3141" s="50" t="s">
        <v>3172</v>
      </c>
      <c r="AB3141" s="50">
        <v>2208809</v>
      </c>
      <c r="AH3141" s="66" t="str">
        <f t="shared" si="108"/>
        <v>PIRegeneração</v>
      </c>
      <c r="AI3141" s="50">
        <v>2208809</v>
      </c>
    </row>
    <row r="3142" spans="26:35">
      <c r="Z3142" s="50" t="s">
        <v>69</v>
      </c>
      <c r="AA3142" s="50" t="s">
        <v>3183</v>
      </c>
      <c r="AB3142" s="50">
        <v>2208858</v>
      </c>
      <c r="AH3142" s="66" t="str">
        <f t="shared" si="108"/>
        <v>PIRiacho Frio</v>
      </c>
      <c r="AI3142" s="50">
        <v>2208858</v>
      </c>
    </row>
    <row r="3143" spans="26:35">
      <c r="Z3143" s="50" t="s">
        <v>69</v>
      </c>
      <c r="AA3143" s="50" t="s">
        <v>3195</v>
      </c>
      <c r="AB3143" s="50">
        <v>2208874</v>
      </c>
      <c r="AH3143" s="66" t="str">
        <f t="shared" si="108"/>
        <v>PIRibeira do Piauí</v>
      </c>
      <c r="AI3143" s="50">
        <v>2208874</v>
      </c>
    </row>
    <row r="3144" spans="26:35">
      <c r="Z3144" s="50" t="s">
        <v>69</v>
      </c>
      <c r="AA3144" s="50" t="s">
        <v>3207</v>
      </c>
      <c r="AB3144" s="50">
        <v>2208908</v>
      </c>
      <c r="AH3144" s="66" t="str">
        <f t="shared" si="108"/>
        <v>PIRibeiro Gonçalves</v>
      </c>
      <c r="AI3144" s="50">
        <v>2208908</v>
      </c>
    </row>
    <row r="3145" spans="26:35">
      <c r="Z3145" s="50" t="s">
        <v>69</v>
      </c>
      <c r="AA3145" s="50" t="s">
        <v>3219</v>
      </c>
      <c r="AB3145" s="50">
        <v>2209005</v>
      </c>
      <c r="AH3145" s="66" t="str">
        <f t="shared" si="108"/>
        <v>PIRio Grande do Piauí</v>
      </c>
      <c r="AI3145" s="50">
        <v>2209005</v>
      </c>
    </row>
    <row r="3146" spans="26:35">
      <c r="Z3146" s="50" t="s">
        <v>69</v>
      </c>
      <c r="AA3146" s="50" t="s">
        <v>3230</v>
      </c>
      <c r="AB3146" s="50">
        <v>2209104</v>
      </c>
      <c r="AH3146" s="66" t="str">
        <f t="shared" si="108"/>
        <v>PISanta Cruz do Piauí</v>
      </c>
      <c r="AI3146" s="50">
        <v>2209104</v>
      </c>
    </row>
    <row r="3147" spans="26:35">
      <c r="Z3147" s="50" t="s">
        <v>69</v>
      </c>
      <c r="AA3147" s="50" t="s">
        <v>3241</v>
      </c>
      <c r="AB3147" s="50">
        <v>2209153</v>
      </c>
      <c r="AH3147" s="66" t="str">
        <f t="shared" si="108"/>
        <v>PISanta Cruz dos Milagres</v>
      </c>
      <c r="AI3147" s="50">
        <v>2209153</v>
      </c>
    </row>
    <row r="3148" spans="26:35">
      <c r="Z3148" s="50" t="s">
        <v>69</v>
      </c>
      <c r="AA3148" s="50" t="s">
        <v>2869</v>
      </c>
      <c r="AB3148" s="50">
        <v>2209203</v>
      </c>
      <c r="AH3148" s="66" t="str">
        <f t="shared" si="108"/>
        <v>PISanta Filomena</v>
      </c>
      <c r="AI3148" s="50">
        <v>2209203</v>
      </c>
    </row>
    <row r="3149" spans="26:35">
      <c r="Z3149" s="50" t="s">
        <v>69</v>
      </c>
      <c r="AA3149" s="50" t="s">
        <v>3261</v>
      </c>
      <c r="AB3149" s="50">
        <v>2209302</v>
      </c>
      <c r="AH3149" s="66" t="str">
        <f t="shared" si="108"/>
        <v>PISanta Luz</v>
      </c>
      <c r="AI3149" s="50">
        <v>2209302</v>
      </c>
    </row>
    <row r="3150" spans="26:35">
      <c r="Z3150" s="50" t="s">
        <v>69</v>
      </c>
      <c r="AA3150" s="50" t="s">
        <v>3273</v>
      </c>
      <c r="AB3150" s="50">
        <v>2209377</v>
      </c>
      <c r="AH3150" s="66" t="str">
        <f t="shared" si="108"/>
        <v>PISanta Rosa do Piauí</v>
      </c>
      <c r="AI3150" s="50">
        <v>2209377</v>
      </c>
    </row>
    <row r="3151" spans="26:35">
      <c r="Z3151" s="50" t="s">
        <v>69</v>
      </c>
      <c r="AA3151" s="50" t="s">
        <v>3284</v>
      </c>
      <c r="AB3151" s="50">
        <v>2209351</v>
      </c>
      <c r="AH3151" s="66" t="str">
        <f t="shared" si="108"/>
        <v>PISantana do Piauí</v>
      </c>
      <c r="AI3151" s="50">
        <v>2209351</v>
      </c>
    </row>
    <row r="3152" spans="26:35">
      <c r="Z3152" s="50" t="s">
        <v>69</v>
      </c>
      <c r="AA3152" s="50" t="s">
        <v>3296</v>
      </c>
      <c r="AB3152" s="50">
        <v>2209401</v>
      </c>
      <c r="AH3152" s="66" t="str">
        <f t="shared" si="108"/>
        <v>PISanto Antônio de Lisboa</v>
      </c>
      <c r="AI3152" s="50">
        <v>2209401</v>
      </c>
    </row>
    <row r="3153" spans="26:35">
      <c r="Z3153" s="50" t="s">
        <v>69</v>
      </c>
      <c r="AA3153" s="50" t="s">
        <v>3308</v>
      </c>
      <c r="AB3153" s="50">
        <v>2209450</v>
      </c>
      <c r="AH3153" s="66" t="str">
        <f t="shared" si="108"/>
        <v>PISanto Antônio dos Milagres</v>
      </c>
      <c r="AI3153" s="50">
        <v>2209450</v>
      </c>
    </row>
    <row r="3154" spans="26:35">
      <c r="Z3154" s="50" t="s">
        <v>69</v>
      </c>
      <c r="AA3154" s="50" t="s">
        <v>3319</v>
      </c>
      <c r="AB3154" s="50">
        <v>2209500</v>
      </c>
      <c r="AH3154" s="66" t="str">
        <f t="shared" si="108"/>
        <v>PISanto Inácio do Piauí</v>
      </c>
      <c r="AI3154" s="50">
        <v>2209500</v>
      </c>
    </row>
    <row r="3155" spans="26:35">
      <c r="Z3155" s="50" t="s">
        <v>69</v>
      </c>
      <c r="AA3155" s="50" t="s">
        <v>3330</v>
      </c>
      <c r="AB3155" s="50">
        <v>2209559</v>
      </c>
      <c r="AH3155" s="66" t="str">
        <f t="shared" si="108"/>
        <v>PISão Braz do Piauí</v>
      </c>
      <c r="AI3155" s="50">
        <v>2209559</v>
      </c>
    </row>
    <row r="3156" spans="26:35">
      <c r="Z3156" s="50" t="s">
        <v>69</v>
      </c>
      <c r="AA3156" s="50" t="s">
        <v>3341</v>
      </c>
      <c r="AB3156" s="50">
        <v>2209609</v>
      </c>
      <c r="AH3156" s="66" t="str">
        <f t="shared" si="108"/>
        <v>PISão Félix do Piauí</v>
      </c>
      <c r="AI3156" s="50">
        <v>2209609</v>
      </c>
    </row>
    <row r="3157" spans="26:35">
      <c r="Z3157" s="50" t="s">
        <v>69</v>
      </c>
      <c r="AA3157" s="50" t="s">
        <v>3351</v>
      </c>
      <c r="AB3157" s="50">
        <v>2209658</v>
      </c>
      <c r="AH3157" s="66" t="str">
        <f t="shared" si="108"/>
        <v>PISão Francisco de Assis do Piauí</v>
      </c>
      <c r="AI3157" s="50">
        <v>2209658</v>
      </c>
    </row>
    <row r="3158" spans="26:35">
      <c r="Z3158" s="50" t="s">
        <v>69</v>
      </c>
      <c r="AA3158" s="50" t="s">
        <v>3361</v>
      </c>
      <c r="AB3158" s="50">
        <v>2209708</v>
      </c>
      <c r="AH3158" s="66" t="str">
        <f t="shared" si="108"/>
        <v>PISão Francisco do Piauí</v>
      </c>
      <c r="AI3158" s="50">
        <v>2209708</v>
      </c>
    </row>
    <row r="3159" spans="26:35">
      <c r="Z3159" s="50" t="s">
        <v>69</v>
      </c>
      <c r="AA3159" s="50" t="s">
        <v>3370</v>
      </c>
      <c r="AB3159" s="50">
        <v>2209757</v>
      </c>
      <c r="AH3159" s="66" t="str">
        <f t="shared" si="108"/>
        <v>PISão Gonçalo do Gurguéia</v>
      </c>
      <c r="AI3159" s="50">
        <v>2209757</v>
      </c>
    </row>
    <row r="3160" spans="26:35">
      <c r="Z3160" s="50" t="s">
        <v>69</v>
      </c>
      <c r="AA3160" s="50" t="s">
        <v>3380</v>
      </c>
      <c r="AB3160" s="50">
        <v>2209807</v>
      </c>
      <c r="AH3160" s="66" t="str">
        <f t="shared" si="108"/>
        <v>PISão Gonçalo do Piauí</v>
      </c>
      <c r="AI3160" s="50">
        <v>2209807</v>
      </c>
    </row>
    <row r="3161" spans="26:35">
      <c r="Z3161" s="50" t="s">
        <v>69</v>
      </c>
      <c r="AA3161" s="50" t="s">
        <v>3390</v>
      </c>
      <c r="AB3161" s="50">
        <v>2209856</v>
      </c>
      <c r="AH3161" s="66" t="str">
        <f t="shared" si="108"/>
        <v>PISão João da Canabrava</v>
      </c>
      <c r="AI3161" s="50">
        <v>2209856</v>
      </c>
    </row>
    <row r="3162" spans="26:35">
      <c r="Z3162" s="50" t="s">
        <v>69</v>
      </c>
      <c r="AA3162" s="50" t="s">
        <v>3400</v>
      </c>
      <c r="AB3162" s="50">
        <v>2209872</v>
      </c>
      <c r="AH3162" s="66" t="str">
        <f t="shared" si="108"/>
        <v>PISão João da Fronteira</v>
      </c>
      <c r="AI3162" s="50">
        <v>2209872</v>
      </c>
    </row>
    <row r="3163" spans="26:35">
      <c r="Z3163" s="50" t="s">
        <v>69</v>
      </c>
      <c r="AA3163" s="50" t="s">
        <v>3410</v>
      </c>
      <c r="AB3163" s="50">
        <v>2209906</v>
      </c>
      <c r="AH3163" s="66" t="str">
        <f t="shared" si="108"/>
        <v>PISão João da Serra</v>
      </c>
      <c r="AI3163" s="50">
        <v>2209906</v>
      </c>
    </row>
    <row r="3164" spans="26:35">
      <c r="Z3164" s="50" t="s">
        <v>69</v>
      </c>
      <c r="AA3164" s="50" t="s">
        <v>3420</v>
      </c>
      <c r="AB3164" s="50">
        <v>2209955</v>
      </c>
      <c r="AH3164" s="66" t="str">
        <f t="shared" si="108"/>
        <v>PISão João da Varjota</v>
      </c>
      <c r="AI3164" s="50">
        <v>2209955</v>
      </c>
    </row>
    <row r="3165" spans="26:35">
      <c r="Z3165" s="50" t="s">
        <v>69</v>
      </c>
      <c r="AA3165" s="50" t="s">
        <v>3429</v>
      </c>
      <c r="AB3165" s="50">
        <v>2209971</v>
      </c>
      <c r="AH3165" s="66" t="str">
        <f t="shared" si="108"/>
        <v>PISão João do Arraial</v>
      </c>
      <c r="AI3165" s="50">
        <v>2209971</v>
      </c>
    </row>
    <row r="3166" spans="26:35">
      <c r="Z3166" s="50" t="s">
        <v>69</v>
      </c>
      <c r="AA3166" s="50" t="s">
        <v>3439</v>
      </c>
      <c r="AB3166" s="50">
        <v>2210003</v>
      </c>
      <c r="AH3166" s="66" t="str">
        <f t="shared" si="108"/>
        <v>PISão João do Piauí</v>
      </c>
      <c r="AI3166" s="50">
        <v>2210003</v>
      </c>
    </row>
    <row r="3167" spans="26:35">
      <c r="Z3167" s="50" t="s">
        <v>69</v>
      </c>
      <c r="AA3167" s="50" t="s">
        <v>3448</v>
      </c>
      <c r="AB3167" s="50">
        <v>2210052</v>
      </c>
      <c r="AH3167" s="66" t="str">
        <f t="shared" si="108"/>
        <v>PISão José do Divino</v>
      </c>
      <c r="AI3167" s="50">
        <v>2210052</v>
      </c>
    </row>
    <row r="3168" spans="26:35">
      <c r="Z3168" s="50" t="s">
        <v>69</v>
      </c>
      <c r="AA3168" s="50" t="s">
        <v>3457</v>
      </c>
      <c r="AB3168" s="50">
        <v>2210102</v>
      </c>
      <c r="AH3168" s="66" t="str">
        <f t="shared" si="108"/>
        <v>PISão José do Peixe</v>
      </c>
      <c r="AI3168" s="50">
        <v>2210102</v>
      </c>
    </row>
    <row r="3169" spans="26:35">
      <c r="Z3169" s="50" t="s">
        <v>69</v>
      </c>
      <c r="AA3169" s="50" t="s">
        <v>3467</v>
      </c>
      <c r="AB3169" s="50">
        <v>2210201</v>
      </c>
      <c r="AH3169" s="66" t="str">
        <f t="shared" si="108"/>
        <v>PISão José do Piauí</v>
      </c>
      <c r="AI3169" s="50">
        <v>2210201</v>
      </c>
    </row>
    <row r="3170" spans="26:35">
      <c r="Z3170" s="50" t="s">
        <v>69</v>
      </c>
      <c r="AA3170" s="50" t="s">
        <v>3476</v>
      </c>
      <c r="AB3170" s="50">
        <v>2210300</v>
      </c>
      <c r="AH3170" s="66" t="str">
        <f t="shared" si="108"/>
        <v>PISão Julião</v>
      </c>
      <c r="AI3170" s="50">
        <v>2210300</v>
      </c>
    </row>
    <row r="3171" spans="26:35">
      <c r="Z3171" s="50" t="s">
        <v>69</v>
      </c>
      <c r="AA3171" s="50" t="s">
        <v>3486</v>
      </c>
      <c r="AB3171" s="50">
        <v>2210359</v>
      </c>
      <c r="AH3171" s="66" t="str">
        <f t="shared" si="108"/>
        <v>PISão Lourenço do Piauí</v>
      </c>
      <c r="AI3171" s="50">
        <v>2210359</v>
      </c>
    </row>
    <row r="3172" spans="26:35">
      <c r="Z3172" s="50" t="s">
        <v>69</v>
      </c>
      <c r="AA3172" s="50" t="s">
        <v>3496</v>
      </c>
      <c r="AB3172" s="50">
        <v>2210375</v>
      </c>
      <c r="AH3172" s="66" t="str">
        <f t="shared" si="108"/>
        <v>PISão Luis do Piauí</v>
      </c>
      <c r="AI3172" s="50">
        <v>2210375</v>
      </c>
    </row>
    <row r="3173" spans="26:35">
      <c r="Z3173" s="50" t="s">
        <v>69</v>
      </c>
      <c r="AA3173" s="50" t="s">
        <v>3505</v>
      </c>
      <c r="AB3173" s="50">
        <v>2210383</v>
      </c>
      <c r="AH3173" s="66" t="str">
        <f t="shared" si="108"/>
        <v>PISão Miguel da Baixa Grande</v>
      </c>
      <c r="AI3173" s="50">
        <v>2210383</v>
      </c>
    </row>
    <row r="3174" spans="26:35">
      <c r="Z3174" s="50" t="s">
        <v>69</v>
      </c>
      <c r="AA3174" s="50" t="s">
        <v>3515</v>
      </c>
      <c r="AB3174" s="50">
        <v>2210391</v>
      </c>
      <c r="AH3174" s="66" t="str">
        <f t="shared" si="108"/>
        <v>PISão Miguel do Fidalgo</v>
      </c>
      <c r="AI3174" s="50">
        <v>2210391</v>
      </c>
    </row>
    <row r="3175" spans="26:35">
      <c r="Z3175" s="50" t="s">
        <v>69</v>
      </c>
      <c r="AA3175" s="50" t="s">
        <v>3525</v>
      </c>
      <c r="AB3175" s="50">
        <v>2210409</v>
      </c>
      <c r="AH3175" s="66" t="str">
        <f t="shared" si="108"/>
        <v>PISão Miguel do Tapuio</v>
      </c>
      <c r="AI3175" s="50">
        <v>2210409</v>
      </c>
    </row>
    <row r="3176" spans="26:35">
      <c r="Z3176" s="50" t="s">
        <v>69</v>
      </c>
      <c r="AA3176" s="50" t="s">
        <v>3535</v>
      </c>
      <c r="AB3176" s="50">
        <v>2210508</v>
      </c>
      <c r="AH3176" s="66" t="str">
        <f t="shared" si="108"/>
        <v>PISão Pedro do Piauí</v>
      </c>
      <c r="AI3176" s="50">
        <v>2210508</v>
      </c>
    </row>
    <row r="3177" spans="26:35">
      <c r="Z3177" s="50" t="s">
        <v>69</v>
      </c>
      <c r="AA3177" s="50" t="s">
        <v>3545</v>
      </c>
      <c r="AB3177" s="50">
        <v>2210607</v>
      </c>
      <c r="AH3177" s="66" t="str">
        <f t="shared" si="108"/>
        <v>PISão Raimundo Nonato</v>
      </c>
      <c r="AI3177" s="50">
        <v>2210607</v>
      </c>
    </row>
    <row r="3178" spans="26:35">
      <c r="Z3178" s="50" t="s">
        <v>69</v>
      </c>
      <c r="AA3178" s="50" t="s">
        <v>3553</v>
      </c>
      <c r="AB3178" s="50">
        <v>2210623</v>
      </c>
      <c r="AH3178" s="66" t="str">
        <f t="shared" si="108"/>
        <v>PISebastião Barros</v>
      </c>
      <c r="AI3178" s="50">
        <v>2210623</v>
      </c>
    </row>
    <row r="3179" spans="26:35">
      <c r="Z3179" s="50" t="s">
        <v>69</v>
      </c>
      <c r="AA3179" s="50" t="s">
        <v>3563</v>
      </c>
      <c r="AB3179" s="50">
        <v>2210631</v>
      </c>
      <c r="AH3179" s="66" t="str">
        <f t="shared" si="108"/>
        <v>PISebastião Leal</v>
      </c>
      <c r="AI3179" s="50">
        <v>2210631</v>
      </c>
    </row>
    <row r="3180" spans="26:35">
      <c r="Z3180" s="50" t="s">
        <v>69</v>
      </c>
      <c r="AA3180" s="50" t="s">
        <v>3573</v>
      </c>
      <c r="AB3180" s="50">
        <v>2210656</v>
      </c>
      <c r="AH3180" s="66" t="str">
        <f t="shared" si="108"/>
        <v>PISigefredo Pacheco</v>
      </c>
      <c r="AI3180" s="50">
        <v>2210656</v>
      </c>
    </row>
    <row r="3181" spans="26:35">
      <c r="Z3181" s="50" t="s">
        <v>69</v>
      </c>
      <c r="AA3181" s="50" t="s">
        <v>3583</v>
      </c>
      <c r="AB3181" s="50">
        <v>2210706</v>
      </c>
      <c r="AH3181" s="66" t="str">
        <f t="shared" si="108"/>
        <v>PISimões</v>
      </c>
      <c r="AI3181" s="50">
        <v>2210706</v>
      </c>
    </row>
    <row r="3182" spans="26:35">
      <c r="Z3182" s="50" t="s">
        <v>69</v>
      </c>
      <c r="AA3182" s="50" t="s">
        <v>3593</v>
      </c>
      <c r="AB3182" s="50">
        <v>2210805</v>
      </c>
      <c r="AH3182" s="66" t="str">
        <f t="shared" si="108"/>
        <v>PISimplício Mendes</v>
      </c>
      <c r="AI3182" s="50">
        <v>2210805</v>
      </c>
    </row>
    <row r="3183" spans="26:35">
      <c r="Z3183" s="50" t="s">
        <v>69</v>
      </c>
      <c r="AA3183" s="50" t="s">
        <v>3602</v>
      </c>
      <c r="AB3183" s="50">
        <v>2210904</v>
      </c>
      <c r="AH3183" s="66" t="str">
        <f t="shared" si="108"/>
        <v>PISocorro do Piauí</v>
      </c>
      <c r="AI3183" s="50">
        <v>2210904</v>
      </c>
    </row>
    <row r="3184" spans="26:35">
      <c r="Z3184" s="50" t="s">
        <v>69</v>
      </c>
      <c r="AA3184" s="50" t="s">
        <v>3611</v>
      </c>
      <c r="AB3184" s="50">
        <v>2210938</v>
      </c>
      <c r="AH3184" s="66" t="str">
        <f t="shared" si="108"/>
        <v>PISussuapara</v>
      </c>
      <c r="AI3184" s="50">
        <v>2210938</v>
      </c>
    </row>
    <row r="3185" spans="26:35">
      <c r="Z3185" s="50" t="s">
        <v>69</v>
      </c>
      <c r="AA3185" s="50" t="s">
        <v>3620</v>
      </c>
      <c r="AB3185" s="50">
        <v>2210953</v>
      </c>
      <c r="AH3185" s="66" t="str">
        <f t="shared" si="108"/>
        <v>PITamboril do Piauí</v>
      </c>
      <c r="AI3185" s="50">
        <v>2210953</v>
      </c>
    </row>
    <row r="3186" spans="26:35">
      <c r="Z3186" s="50" t="s">
        <v>69</v>
      </c>
      <c r="AA3186" s="50" t="s">
        <v>3630</v>
      </c>
      <c r="AB3186" s="50">
        <v>2210979</v>
      </c>
      <c r="AH3186" s="66" t="str">
        <f t="shared" si="108"/>
        <v>PITanque do Piauí</v>
      </c>
      <c r="AI3186" s="50">
        <v>2210979</v>
      </c>
    </row>
    <row r="3187" spans="26:35">
      <c r="Z3187" s="50" t="s">
        <v>69</v>
      </c>
      <c r="AA3187" s="50" t="s">
        <v>3640</v>
      </c>
      <c r="AB3187" s="50">
        <v>2211001</v>
      </c>
      <c r="AH3187" s="66" t="str">
        <f t="shared" si="108"/>
        <v>PITeresina</v>
      </c>
      <c r="AI3187" s="50">
        <v>2211001</v>
      </c>
    </row>
    <row r="3188" spans="26:35">
      <c r="Z3188" s="50" t="s">
        <v>69</v>
      </c>
      <c r="AA3188" s="50" t="s">
        <v>3649</v>
      </c>
      <c r="AB3188" s="50">
        <v>2211100</v>
      </c>
      <c r="AH3188" s="66" t="str">
        <f t="shared" si="108"/>
        <v>PIUnião</v>
      </c>
      <c r="AI3188" s="50">
        <v>2211100</v>
      </c>
    </row>
    <row r="3189" spans="26:35">
      <c r="Z3189" s="50" t="s">
        <v>69</v>
      </c>
      <c r="AA3189" s="50" t="s">
        <v>3658</v>
      </c>
      <c r="AB3189" s="50">
        <v>2211209</v>
      </c>
      <c r="AH3189" s="66" t="str">
        <f t="shared" si="108"/>
        <v>PIUruçuí</v>
      </c>
      <c r="AI3189" s="50">
        <v>2211209</v>
      </c>
    </row>
    <row r="3190" spans="26:35">
      <c r="Z3190" s="50" t="s">
        <v>69</v>
      </c>
      <c r="AA3190" s="50" t="s">
        <v>3667</v>
      </c>
      <c r="AB3190" s="50">
        <v>2211308</v>
      </c>
      <c r="AH3190" s="66" t="str">
        <f t="shared" si="108"/>
        <v>PIValença do Piauí</v>
      </c>
      <c r="AI3190" s="50">
        <v>2211308</v>
      </c>
    </row>
    <row r="3191" spans="26:35">
      <c r="Z3191" s="50" t="s">
        <v>69</v>
      </c>
      <c r="AA3191" s="50" t="s">
        <v>3674</v>
      </c>
      <c r="AB3191" s="50">
        <v>2211357</v>
      </c>
      <c r="AH3191" s="66" t="str">
        <f t="shared" si="108"/>
        <v>PIVárzea Branca</v>
      </c>
      <c r="AI3191" s="50">
        <v>2211357</v>
      </c>
    </row>
    <row r="3192" spans="26:35">
      <c r="Z3192" s="50" t="s">
        <v>69</v>
      </c>
      <c r="AA3192" s="50" t="s">
        <v>2767</v>
      </c>
      <c r="AB3192" s="50">
        <v>2211407</v>
      </c>
      <c r="AH3192" s="66" t="str">
        <f t="shared" si="108"/>
        <v>PIVárzea Grande</v>
      </c>
      <c r="AI3192" s="50">
        <v>2211407</v>
      </c>
    </row>
    <row r="3193" spans="26:35">
      <c r="Z3193" s="50" t="s">
        <v>69</v>
      </c>
      <c r="AA3193" s="50" t="s">
        <v>3691</v>
      </c>
      <c r="AB3193" s="50">
        <v>2211506</v>
      </c>
      <c r="AH3193" s="66" t="str">
        <f t="shared" si="108"/>
        <v>PIVera Mendes</v>
      </c>
      <c r="AI3193" s="50">
        <v>2211506</v>
      </c>
    </row>
    <row r="3194" spans="26:35">
      <c r="Z3194" s="50" t="s">
        <v>69</v>
      </c>
      <c r="AA3194" s="50" t="s">
        <v>3699</v>
      </c>
      <c r="AB3194" s="50">
        <v>2211605</v>
      </c>
      <c r="AH3194" s="66" t="str">
        <f t="shared" si="108"/>
        <v>PIVila Nova do Piauí</v>
      </c>
      <c r="AI3194" s="50">
        <v>2211605</v>
      </c>
    </row>
    <row r="3195" spans="26:35">
      <c r="Z3195" s="50" t="s">
        <v>69</v>
      </c>
      <c r="AA3195" s="50" t="s">
        <v>3707</v>
      </c>
      <c r="AB3195" s="50">
        <v>2211704</v>
      </c>
      <c r="AH3195" s="66" t="str">
        <f t="shared" si="108"/>
        <v>PIWall Ferraz</v>
      </c>
      <c r="AI3195" s="50">
        <v>2211704</v>
      </c>
    </row>
    <row r="3196" spans="26:35">
      <c r="Z3196" s="50" t="s">
        <v>71</v>
      </c>
      <c r="AA3196" s="50" t="s">
        <v>103</v>
      </c>
      <c r="AB3196" s="50">
        <v>4100103</v>
      </c>
      <c r="AH3196" s="66" t="str">
        <f t="shared" si="108"/>
        <v>PRAbatiá</v>
      </c>
      <c r="AI3196" s="50">
        <v>4100103</v>
      </c>
    </row>
    <row r="3197" spans="26:35">
      <c r="Z3197" s="50" t="s">
        <v>71</v>
      </c>
      <c r="AA3197" s="50" t="s">
        <v>129</v>
      </c>
      <c r="AB3197" s="50">
        <v>4100202</v>
      </c>
      <c r="AH3197" s="66" t="str">
        <f t="shared" si="108"/>
        <v>PRAdrianópolis</v>
      </c>
      <c r="AI3197" s="50">
        <v>4100202</v>
      </c>
    </row>
    <row r="3198" spans="26:35">
      <c r="Z3198" s="50" t="s">
        <v>71</v>
      </c>
      <c r="AA3198" s="50" t="s">
        <v>155</v>
      </c>
      <c r="AB3198" s="50">
        <v>4100301</v>
      </c>
      <c r="AH3198" s="66" t="str">
        <f t="shared" si="108"/>
        <v>PRAgudos do Sul</v>
      </c>
      <c r="AI3198" s="50">
        <v>4100301</v>
      </c>
    </row>
    <row r="3199" spans="26:35">
      <c r="Z3199" s="50" t="s">
        <v>71</v>
      </c>
      <c r="AA3199" s="50" t="s">
        <v>180</v>
      </c>
      <c r="AB3199" s="50">
        <v>4100400</v>
      </c>
      <c r="AH3199" s="66" t="str">
        <f t="shared" si="108"/>
        <v>PRAlmirante Tamandaré</v>
      </c>
      <c r="AI3199" s="50">
        <v>4100400</v>
      </c>
    </row>
    <row r="3200" spans="26:35">
      <c r="Z3200" s="50" t="s">
        <v>71</v>
      </c>
      <c r="AA3200" s="50" t="s">
        <v>206</v>
      </c>
      <c r="AB3200" s="50">
        <v>4100459</v>
      </c>
      <c r="AH3200" s="66" t="str">
        <f t="shared" si="108"/>
        <v>PRAltamira do Paraná</v>
      </c>
      <c r="AI3200" s="50">
        <v>4100459</v>
      </c>
    </row>
    <row r="3201" spans="26:35">
      <c r="Z3201" s="50" t="s">
        <v>71</v>
      </c>
      <c r="AA3201" s="50" t="s">
        <v>160</v>
      </c>
      <c r="AB3201" s="50">
        <v>4128625</v>
      </c>
      <c r="AH3201" s="66" t="str">
        <f t="shared" si="108"/>
        <v>PRAlto Paraíso</v>
      </c>
      <c r="AI3201" s="50">
        <v>4128625</v>
      </c>
    </row>
    <row r="3202" spans="26:35">
      <c r="Z3202" s="50" t="s">
        <v>71</v>
      </c>
      <c r="AA3202" s="50" t="s">
        <v>256</v>
      </c>
      <c r="AB3202" s="50">
        <v>4100608</v>
      </c>
      <c r="AH3202" s="66" t="str">
        <f t="shared" si="108"/>
        <v>PRAlto Paraná</v>
      </c>
      <c r="AI3202" s="50">
        <v>4100608</v>
      </c>
    </row>
    <row r="3203" spans="26:35">
      <c r="Z3203" s="50" t="s">
        <v>71</v>
      </c>
      <c r="AA3203" s="50" t="s">
        <v>281</v>
      </c>
      <c r="AB3203" s="50">
        <v>4100707</v>
      </c>
      <c r="AH3203" s="66" t="str">
        <f t="shared" ref="AH3203:AH3266" si="109">CONCATENATE(Z3203,AA3203)</f>
        <v>PRAlto Piquiri</v>
      </c>
      <c r="AI3203" s="50">
        <v>4100707</v>
      </c>
    </row>
    <row r="3204" spans="26:35">
      <c r="Z3204" s="50" t="s">
        <v>71</v>
      </c>
      <c r="AA3204" s="50" t="s">
        <v>307</v>
      </c>
      <c r="AB3204" s="50">
        <v>4100509</v>
      </c>
      <c r="AH3204" s="66" t="str">
        <f t="shared" si="109"/>
        <v>PRAltônia</v>
      </c>
      <c r="AI3204" s="50">
        <v>4100509</v>
      </c>
    </row>
    <row r="3205" spans="26:35">
      <c r="Z3205" s="50" t="s">
        <v>71</v>
      </c>
      <c r="AA3205" s="50" t="s">
        <v>333</v>
      </c>
      <c r="AB3205" s="50">
        <v>4100806</v>
      </c>
      <c r="AH3205" s="66" t="str">
        <f t="shared" si="109"/>
        <v>PRAlvorada do Sul</v>
      </c>
      <c r="AI3205" s="50">
        <v>4100806</v>
      </c>
    </row>
    <row r="3206" spans="26:35">
      <c r="Z3206" s="50" t="s">
        <v>71</v>
      </c>
      <c r="AA3206" s="50" t="s">
        <v>358</v>
      </c>
      <c r="AB3206" s="50">
        <v>4100905</v>
      </c>
      <c r="AH3206" s="66" t="str">
        <f t="shared" si="109"/>
        <v>PRAmaporã</v>
      </c>
      <c r="AI3206" s="50">
        <v>4100905</v>
      </c>
    </row>
    <row r="3207" spans="26:35">
      <c r="Z3207" s="50" t="s">
        <v>71</v>
      </c>
      <c r="AA3207" s="50" t="s">
        <v>382</v>
      </c>
      <c r="AB3207" s="50">
        <v>4101002</v>
      </c>
      <c r="AH3207" s="66" t="str">
        <f t="shared" si="109"/>
        <v>PRAmpére</v>
      </c>
      <c r="AI3207" s="50">
        <v>4101002</v>
      </c>
    </row>
    <row r="3208" spans="26:35">
      <c r="Z3208" s="50" t="s">
        <v>71</v>
      </c>
      <c r="AA3208" s="50" t="s">
        <v>407</v>
      </c>
      <c r="AB3208" s="50">
        <v>4101051</v>
      </c>
      <c r="AH3208" s="66" t="str">
        <f t="shared" si="109"/>
        <v>PRAnahy</v>
      </c>
      <c r="AI3208" s="50">
        <v>4101051</v>
      </c>
    </row>
    <row r="3209" spans="26:35">
      <c r="Z3209" s="50" t="s">
        <v>71</v>
      </c>
      <c r="AA3209" s="50" t="s">
        <v>432</v>
      </c>
      <c r="AB3209" s="50">
        <v>4101101</v>
      </c>
      <c r="AH3209" s="66" t="str">
        <f t="shared" si="109"/>
        <v>PRAndirá</v>
      </c>
      <c r="AI3209" s="50">
        <v>4101101</v>
      </c>
    </row>
    <row r="3210" spans="26:35">
      <c r="Z3210" s="50" t="s">
        <v>71</v>
      </c>
      <c r="AA3210" s="50" t="s">
        <v>457</v>
      </c>
      <c r="AB3210" s="50">
        <v>4101150</v>
      </c>
      <c r="AH3210" s="66" t="str">
        <f t="shared" si="109"/>
        <v>PRÂngulo</v>
      </c>
      <c r="AI3210" s="50">
        <v>4101150</v>
      </c>
    </row>
    <row r="3211" spans="26:35">
      <c r="Z3211" s="50" t="s">
        <v>71</v>
      </c>
      <c r="AA3211" s="50" t="s">
        <v>483</v>
      </c>
      <c r="AB3211" s="50">
        <v>4101200</v>
      </c>
      <c r="AH3211" s="66" t="str">
        <f t="shared" si="109"/>
        <v>PRAntonina</v>
      </c>
      <c r="AI3211" s="50">
        <v>4101200</v>
      </c>
    </row>
    <row r="3212" spans="26:35">
      <c r="Z3212" s="50" t="s">
        <v>71</v>
      </c>
      <c r="AA3212" s="50" t="s">
        <v>507</v>
      </c>
      <c r="AB3212" s="50">
        <v>4101309</v>
      </c>
      <c r="AH3212" s="66" t="str">
        <f t="shared" si="109"/>
        <v>PRAntônio Olinto</v>
      </c>
      <c r="AI3212" s="50">
        <v>4101309</v>
      </c>
    </row>
    <row r="3213" spans="26:35">
      <c r="Z3213" s="50" t="s">
        <v>71</v>
      </c>
      <c r="AA3213" s="50" t="s">
        <v>530</v>
      </c>
      <c r="AB3213" s="50">
        <v>4101408</v>
      </c>
      <c r="AH3213" s="66" t="str">
        <f t="shared" si="109"/>
        <v>PRApucarana</v>
      </c>
      <c r="AI3213" s="50">
        <v>4101408</v>
      </c>
    </row>
    <row r="3214" spans="26:35">
      <c r="Z3214" s="50" t="s">
        <v>71</v>
      </c>
      <c r="AA3214" s="50" t="s">
        <v>553</v>
      </c>
      <c r="AB3214" s="50">
        <v>4101507</v>
      </c>
      <c r="AH3214" s="66" t="str">
        <f t="shared" si="109"/>
        <v>PRArapongas</v>
      </c>
      <c r="AI3214" s="50">
        <v>4101507</v>
      </c>
    </row>
    <row r="3215" spans="26:35">
      <c r="Z3215" s="50" t="s">
        <v>71</v>
      </c>
      <c r="AA3215" s="50" t="s">
        <v>576</v>
      </c>
      <c r="AB3215" s="50">
        <v>4101606</v>
      </c>
      <c r="AH3215" s="66" t="str">
        <f t="shared" si="109"/>
        <v>PRArapoti</v>
      </c>
      <c r="AI3215" s="50">
        <v>4101606</v>
      </c>
    </row>
    <row r="3216" spans="26:35">
      <c r="Z3216" s="50" t="s">
        <v>71</v>
      </c>
      <c r="AA3216" s="50" t="s">
        <v>599</v>
      </c>
      <c r="AB3216" s="50">
        <v>4101655</v>
      </c>
      <c r="AH3216" s="66" t="str">
        <f t="shared" si="109"/>
        <v>PRArapuã</v>
      </c>
      <c r="AI3216" s="50">
        <v>4101655</v>
      </c>
    </row>
    <row r="3217" spans="26:35">
      <c r="Z3217" s="50" t="s">
        <v>71</v>
      </c>
      <c r="AA3217" s="50" t="s">
        <v>406</v>
      </c>
      <c r="AB3217" s="50">
        <v>4101705</v>
      </c>
      <c r="AH3217" s="66" t="str">
        <f t="shared" si="109"/>
        <v>PRAraruna</v>
      </c>
      <c r="AI3217" s="50">
        <v>4101705</v>
      </c>
    </row>
    <row r="3218" spans="26:35">
      <c r="Z3218" s="50" t="s">
        <v>71</v>
      </c>
      <c r="AA3218" s="50" t="s">
        <v>643</v>
      </c>
      <c r="AB3218" s="50">
        <v>4101804</v>
      </c>
      <c r="AH3218" s="66" t="str">
        <f t="shared" si="109"/>
        <v>PRAraucária</v>
      </c>
      <c r="AI3218" s="50">
        <v>4101804</v>
      </c>
    </row>
    <row r="3219" spans="26:35">
      <c r="Z3219" s="50" t="s">
        <v>71</v>
      </c>
      <c r="AA3219" s="50" t="s">
        <v>664</v>
      </c>
      <c r="AB3219" s="50">
        <v>4101853</v>
      </c>
      <c r="AH3219" s="66" t="str">
        <f t="shared" si="109"/>
        <v>PRAriranha do Ivaí</v>
      </c>
      <c r="AI3219" s="50">
        <v>4101853</v>
      </c>
    </row>
    <row r="3220" spans="26:35">
      <c r="Z3220" s="50" t="s">
        <v>71</v>
      </c>
      <c r="AA3220" s="50" t="s">
        <v>686</v>
      </c>
      <c r="AB3220" s="50">
        <v>4101903</v>
      </c>
      <c r="AH3220" s="66" t="str">
        <f t="shared" si="109"/>
        <v>PRAssaí</v>
      </c>
      <c r="AI3220" s="50">
        <v>4101903</v>
      </c>
    </row>
    <row r="3221" spans="26:35">
      <c r="Z3221" s="50" t="s">
        <v>71</v>
      </c>
      <c r="AA3221" s="50" t="s">
        <v>705</v>
      </c>
      <c r="AB3221" s="50">
        <v>4102000</v>
      </c>
      <c r="AH3221" s="66" t="str">
        <f t="shared" si="109"/>
        <v>PRAssis Chateaubriand</v>
      </c>
      <c r="AI3221" s="50">
        <v>4102000</v>
      </c>
    </row>
    <row r="3222" spans="26:35">
      <c r="Z3222" s="50" t="s">
        <v>71</v>
      </c>
      <c r="AA3222" s="50" t="s">
        <v>728</v>
      </c>
      <c r="AB3222" s="50">
        <v>4102109</v>
      </c>
      <c r="AH3222" s="66" t="str">
        <f t="shared" si="109"/>
        <v>PRAstorga</v>
      </c>
      <c r="AI3222" s="50">
        <v>4102109</v>
      </c>
    </row>
    <row r="3223" spans="26:35">
      <c r="Z3223" s="50" t="s">
        <v>71</v>
      </c>
      <c r="AA3223" s="50" t="s">
        <v>167</v>
      </c>
      <c r="AB3223" s="50">
        <v>4102208</v>
      </c>
      <c r="AH3223" s="66" t="str">
        <f t="shared" si="109"/>
        <v>PRAtalaia</v>
      </c>
      <c r="AI3223" s="50">
        <v>4102208</v>
      </c>
    </row>
    <row r="3224" spans="26:35">
      <c r="Z3224" s="50" t="s">
        <v>71</v>
      </c>
      <c r="AA3224" s="50" t="s">
        <v>771</v>
      </c>
      <c r="AB3224" s="50">
        <v>4102307</v>
      </c>
      <c r="AH3224" s="66" t="str">
        <f t="shared" si="109"/>
        <v>PRBalsa Nova</v>
      </c>
      <c r="AI3224" s="50">
        <v>4102307</v>
      </c>
    </row>
    <row r="3225" spans="26:35">
      <c r="Z3225" s="50" t="s">
        <v>71</v>
      </c>
      <c r="AA3225" s="50" t="s">
        <v>354</v>
      </c>
      <c r="AB3225" s="50">
        <v>4102406</v>
      </c>
      <c r="AH3225" s="66" t="str">
        <f t="shared" si="109"/>
        <v>PRBandeirantes</v>
      </c>
      <c r="AI3225" s="50">
        <v>4102406</v>
      </c>
    </row>
    <row r="3226" spans="26:35">
      <c r="Z3226" s="50" t="s">
        <v>71</v>
      </c>
      <c r="AA3226" s="50" t="s">
        <v>814</v>
      </c>
      <c r="AB3226" s="50">
        <v>4102505</v>
      </c>
      <c r="AH3226" s="66" t="str">
        <f t="shared" si="109"/>
        <v>PRBarbosa Ferraz</v>
      </c>
      <c r="AI3226" s="50">
        <v>4102505</v>
      </c>
    </row>
    <row r="3227" spans="26:35">
      <c r="Z3227" s="50" t="s">
        <v>71</v>
      </c>
      <c r="AA3227" s="50" t="s">
        <v>835</v>
      </c>
      <c r="AB3227" s="50">
        <v>4102703</v>
      </c>
      <c r="AH3227" s="66" t="str">
        <f t="shared" si="109"/>
        <v>PRBarra do Jacaré</v>
      </c>
      <c r="AI3227" s="50">
        <v>4102703</v>
      </c>
    </row>
    <row r="3228" spans="26:35">
      <c r="Z3228" s="50" t="s">
        <v>71</v>
      </c>
      <c r="AA3228" s="50" t="s">
        <v>858</v>
      </c>
      <c r="AB3228" s="50">
        <v>4102604</v>
      </c>
      <c r="AH3228" s="66" t="str">
        <f t="shared" si="109"/>
        <v>PRBarracão</v>
      </c>
      <c r="AI3228" s="50">
        <v>4102604</v>
      </c>
    </row>
    <row r="3229" spans="26:35">
      <c r="Z3229" s="50" t="s">
        <v>71</v>
      </c>
      <c r="AA3229" s="50" t="s">
        <v>879</v>
      </c>
      <c r="AB3229" s="50">
        <v>4102752</v>
      </c>
      <c r="AH3229" s="66" t="str">
        <f t="shared" si="109"/>
        <v>PRBela Vista da Caroba</v>
      </c>
      <c r="AI3229" s="50">
        <v>4102752</v>
      </c>
    </row>
    <row r="3230" spans="26:35">
      <c r="Z3230" s="50" t="s">
        <v>71</v>
      </c>
      <c r="AA3230" s="50" t="s">
        <v>902</v>
      </c>
      <c r="AB3230" s="50">
        <v>4102802</v>
      </c>
      <c r="AH3230" s="66" t="str">
        <f t="shared" si="109"/>
        <v>PRBela Vista do Paraíso</v>
      </c>
      <c r="AI3230" s="50">
        <v>4102802</v>
      </c>
    </row>
    <row r="3231" spans="26:35">
      <c r="Z3231" s="50" t="s">
        <v>71</v>
      </c>
      <c r="AA3231" s="50" t="s">
        <v>925</v>
      </c>
      <c r="AB3231" s="50">
        <v>4102901</v>
      </c>
      <c r="AH3231" s="66" t="str">
        <f t="shared" si="109"/>
        <v>PRBituruna</v>
      </c>
      <c r="AI3231" s="50">
        <v>4102901</v>
      </c>
    </row>
    <row r="3232" spans="26:35">
      <c r="Z3232" s="50" t="s">
        <v>71</v>
      </c>
      <c r="AA3232" s="50" t="s">
        <v>399</v>
      </c>
      <c r="AB3232" s="50">
        <v>4103008</v>
      </c>
      <c r="AH3232" s="66" t="str">
        <f t="shared" si="109"/>
        <v>PRBoa Esperança</v>
      </c>
      <c r="AI3232" s="50">
        <v>4103008</v>
      </c>
    </row>
    <row r="3233" spans="26:35">
      <c r="Z3233" s="50" t="s">
        <v>71</v>
      </c>
      <c r="AA3233" s="50" t="s">
        <v>970</v>
      </c>
      <c r="AB3233" s="50">
        <v>4103024</v>
      </c>
      <c r="AH3233" s="66" t="str">
        <f t="shared" si="109"/>
        <v>PRBoa Esperança do Iguaçu</v>
      </c>
      <c r="AI3233" s="50">
        <v>4103024</v>
      </c>
    </row>
    <row r="3234" spans="26:35">
      <c r="Z3234" s="50" t="s">
        <v>71</v>
      </c>
      <c r="AA3234" s="50" t="s">
        <v>992</v>
      </c>
      <c r="AB3234" s="50">
        <v>4103040</v>
      </c>
      <c r="AH3234" s="66" t="str">
        <f t="shared" si="109"/>
        <v>PRBoa Ventura de São Roque</v>
      </c>
      <c r="AI3234" s="50">
        <v>4103040</v>
      </c>
    </row>
    <row r="3235" spans="26:35">
      <c r="Z3235" s="50" t="s">
        <v>71</v>
      </c>
      <c r="AA3235" s="50" t="s">
        <v>1015</v>
      </c>
      <c r="AB3235" s="50">
        <v>4103057</v>
      </c>
      <c r="AH3235" s="66" t="str">
        <f t="shared" si="109"/>
        <v>PRBoa Vista da Aparecida</v>
      </c>
      <c r="AI3235" s="50">
        <v>4103057</v>
      </c>
    </row>
    <row r="3236" spans="26:35">
      <c r="Z3236" s="50" t="s">
        <v>71</v>
      </c>
      <c r="AA3236" s="50" t="s">
        <v>1037</v>
      </c>
      <c r="AB3236" s="50">
        <v>4103107</v>
      </c>
      <c r="AH3236" s="66" t="str">
        <f t="shared" si="109"/>
        <v>PRBocaiúva do Sul</v>
      </c>
      <c r="AI3236" s="50">
        <v>4103107</v>
      </c>
    </row>
    <row r="3237" spans="26:35">
      <c r="Z3237" s="50" t="s">
        <v>71</v>
      </c>
      <c r="AA3237" s="50" t="s">
        <v>1059</v>
      </c>
      <c r="AB3237" s="50">
        <v>4103156</v>
      </c>
      <c r="AH3237" s="66" t="str">
        <f t="shared" si="109"/>
        <v>PRBom Jesus do Sul</v>
      </c>
      <c r="AI3237" s="50">
        <v>4103156</v>
      </c>
    </row>
    <row r="3238" spans="26:35">
      <c r="Z3238" s="50" t="s">
        <v>71</v>
      </c>
      <c r="AA3238" s="50" t="s">
        <v>834</v>
      </c>
      <c r="AB3238" s="50">
        <v>4103206</v>
      </c>
      <c r="AH3238" s="66" t="str">
        <f t="shared" si="109"/>
        <v>PRBom Sucesso</v>
      </c>
      <c r="AI3238" s="50">
        <v>4103206</v>
      </c>
    </row>
    <row r="3239" spans="26:35">
      <c r="Z3239" s="50" t="s">
        <v>71</v>
      </c>
      <c r="AA3239" s="50" t="s">
        <v>1103</v>
      </c>
      <c r="AB3239" s="50">
        <v>4103222</v>
      </c>
      <c r="AH3239" s="66" t="str">
        <f t="shared" si="109"/>
        <v>PRBom Sucesso do Sul</v>
      </c>
      <c r="AI3239" s="50">
        <v>4103222</v>
      </c>
    </row>
    <row r="3240" spans="26:35">
      <c r="Z3240" s="50" t="s">
        <v>71</v>
      </c>
      <c r="AA3240" s="50" t="s">
        <v>1126</v>
      </c>
      <c r="AB3240" s="50">
        <v>4103305</v>
      </c>
      <c r="AH3240" s="66" t="str">
        <f t="shared" si="109"/>
        <v>PRBorrazópolis</v>
      </c>
      <c r="AI3240" s="50">
        <v>4103305</v>
      </c>
    </row>
    <row r="3241" spans="26:35">
      <c r="Z3241" s="50" t="s">
        <v>71</v>
      </c>
      <c r="AA3241" s="50" t="s">
        <v>1149</v>
      </c>
      <c r="AB3241" s="50">
        <v>4103354</v>
      </c>
      <c r="AH3241" s="66" t="str">
        <f t="shared" si="109"/>
        <v>PRBraganey</v>
      </c>
      <c r="AI3241" s="50">
        <v>4103354</v>
      </c>
    </row>
    <row r="3242" spans="26:35">
      <c r="Z3242" s="50" t="s">
        <v>71</v>
      </c>
      <c r="AA3242" s="50" t="s">
        <v>1172</v>
      </c>
      <c r="AB3242" s="50">
        <v>4103370</v>
      </c>
      <c r="AH3242" s="66" t="str">
        <f t="shared" si="109"/>
        <v>PRBrasilândia do Sul</v>
      </c>
      <c r="AI3242" s="50">
        <v>4103370</v>
      </c>
    </row>
    <row r="3243" spans="26:35">
      <c r="Z3243" s="50" t="s">
        <v>71</v>
      </c>
      <c r="AA3243" s="50" t="s">
        <v>1195</v>
      </c>
      <c r="AB3243" s="50">
        <v>4103404</v>
      </c>
      <c r="AH3243" s="66" t="str">
        <f t="shared" si="109"/>
        <v>PRCafeara</v>
      </c>
      <c r="AI3243" s="50">
        <v>4103404</v>
      </c>
    </row>
    <row r="3244" spans="26:35">
      <c r="Z3244" s="50" t="s">
        <v>71</v>
      </c>
      <c r="AA3244" s="50" t="s">
        <v>1217</v>
      </c>
      <c r="AB3244" s="50">
        <v>4103453</v>
      </c>
      <c r="AH3244" s="66" t="str">
        <f t="shared" si="109"/>
        <v>PRCafelândia</v>
      </c>
      <c r="AI3244" s="50">
        <v>4103453</v>
      </c>
    </row>
    <row r="3245" spans="26:35">
      <c r="Z3245" s="50" t="s">
        <v>71</v>
      </c>
      <c r="AA3245" s="50" t="s">
        <v>1238</v>
      </c>
      <c r="AB3245" s="50">
        <v>4103479</v>
      </c>
      <c r="AH3245" s="66" t="str">
        <f t="shared" si="109"/>
        <v>PRCafezal do Sul</v>
      </c>
      <c r="AI3245" s="50">
        <v>4103479</v>
      </c>
    </row>
    <row r="3246" spans="26:35">
      <c r="Z3246" s="50" t="s">
        <v>71</v>
      </c>
      <c r="AA3246" s="50" t="s">
        <v>1261</v>
      </c>
      <c r="AB3246" s="50">
        <v>4103503</v>
      </c>
      <c r="AH3246" s="66" t="str">
        <f t="shared" si="109"/>
        <v>PRCalifórnia</v>
      </c>
      <c r="AI3246" s="50">
        <v>4103503</v>
      </c>
    </row>
    <row r="3247" spans="26:35">
      <c r="Z3247" s="50" t="s">
        <v>71</v>
      </c>
      <c r="AA3247" s="50" t="s">
        <v>1283</v>
      </c>
      <c r="AB3247" s="50">
        <v>4103602</v>
      </c>
      <c r="AH3247" s="66" t="str">
        <f t="shared" si="109"/>
        <v>PRCambará</v>
      </c>
      <c r="AI3247" s="50">
        <v>4103602</v>
      </c>
    </row>
    <row r="3248" spans="26:35">
      <c r="Z3248" s="50" t="s">
        <v>71</v>
      </c>
      <c r="AA3248" s="50" t="s">
        <v>1305</v>
      </c>
      <c r="AB3248" s="50">
        <v>4103701</v>
      </c>
      <c r="AH3248" s="66" t="str">
        <f t="shared" si="109"/>
        <v>PRCambé</v>
      </c>
      <c r="AI3248" s="50">
        <v>4103701</v>
      </c>
    </row>
    <row r="3249" spans="26:35">
      <c r="Z3249" s="50" t="s">
        <v>71</v>
      </c>
      <c r="AA3249" s="50" t="s">
        <v>1327</v>
      </c>
      <c r="AB3249" s="50">
        <v>4103800</v>
      </c>
      <c r="AH3249" s="66" t="str">
        <f t="shared" si="109"/>
        <v>PRCambira</v>
      </c>
      <c r="AI3249" s="50">
        <v>4103800</v>
      </c>
    </row>
    <row r="3250" spans="26:35">
      <c r="Z3250" s="50" t="s">
        <v>71</v>
      </c>
      <c r="AA3250" s="50" t="s">
        <v>1349</v>
      </c>
      <c r="AB3250" s="50">
        <v>4103909</v>
      </c>
      <c r="AH3250" s="66" t="str">
        <f t="shared" si="109"/>
        <v>PRCampina da Lagoa</v>
      </c>
      <c r="AI3250" s="50">
        <v>4103909</v>
      </c>
    </row>
    <row r="3251" spans="26:35">
      <c r="Z3251" s="50" t="s">
        <v>71</v>
      </c>
      <c r="AA3251" s="50" t="s">
        <v>1370</v>
      </c>
      <c r="AB3251" s="50">
        <v>4103958</v>
      </c>
      <c r="AH3251" s="66" t="str">
        <f t="shared" si="109"/>
        <v>PRCampina do Simão</v>
      </c>
      <c r="AI3251" s="50">
        <v>4103958</v>
      </c>
    </row>
    <row r="3252" spans="26:35">
      <c r="Z3252" s="50" t="s">
        <v>71</v>
      </c>
      <c r="AA3252" s="50" t="s">
        <v>1392</v>
      </c>
      <c r="AB3252" s="50">
        <v>4104006</v>
      </c>
      <c r="AH3252" s="66" t="str">
        <f t="shared" si="109"/>
        <v>PRCampina Grande do Sul</v>
      </c>
      <c r="AI3252" s="50">
        <v>4104006</v>
      </c>
    </row>
    <row r="3253" spans="26:35">
      <c r="Z3253" s="50" t="s">
        <v>71</v>
      </c>
      <c r="AA3253" s="50" t="s">
        <v>1414</v>
      </c>
      <c r="AB3253" s="50">
        <v>4104055</v>
      </c>
      <c r="AH3253" s="66" t="str">
        <f t="shared" si="109"/>
        <v>PRCampo Bonito</v>
      </c>
      <c r="AI3253" s="50">
        <v>4104055</v>
      </c>
    </row>
    <row r="3254" spans="26:35">
      <c r="Z3254" s="50" t="s">
        <v>71</v>
      </c>
      <c r="AA3254" s="50" t="s">
        <v>1435</v>
      </c>
      <c r="AB3254" s="50">
        <v>4104105</v>
      </c>
      <c r="AH3254" s="66" t="str">
        <f t="shared" si="109"/>
        <v>PRCampo do Tenente</v>
      </c>
      <c r="AI3254" s="50">
        <v>4104105</v>
      </c>
    </row>
    <row r="3255" spans="26:35">
      <c r="Z3255" s="50" t="s">
        <v>71</v>
      </c>
      <c r="AA3255" s="50" t="s">
        <v>1457</v>
      </c>
      <c r="AB3255" s="50">
        <v>4104204</v>
      </c>
      <c r="AH3255" s="66" t="str">
        <f t="shared" si="109"/>
        <v>PRCampo Largo</v>
      </c>
      <c r="AI3255" s="50">
        <v>4104204</v>
      </c>
    </row>
    <row r="3256" spans="26:35">
      <c r="Z3256" s="50" t="s">
        <v>71</v>
      </c>
      <c r="AA3256" s="50" t="s">
        <v>1477</v>
      </c>
      <c r="AB3256" s="50">
        <v>4104253</v>
      </c>
      <c r="AH3256" s="66" t="str">
        <f t="shared" si="109"/>
        <v>PRCampo Magro</v>
      </c>
      <c r="AI3256" s="50">
        <v>4104253</v>
      </c>
    </row>
    <row r="3257" spans="26:35">
      <c r="Z3257" s="50" t="s">
        <v>71</v>
      </c>
      <c r="AA3257" s="50" t="s">
        <v>1499</v>
      </c>
      <c r="AB3257" s="50">
        <v>4104303</v>
      </c>
      <c r="AH3257" s="66" t="str">
        <f t="shared" si="109"/>
        <v>PRCampo Mourão</v>
      </c>
      <c r="AI3257" s="50">
        <v>4104303</v>
      </c>
    </row>
    <row r="3258" spans="26:35">
      <c r="Z3258" s="50" t="s">
        <v>71</v>
      </c>
      <c r="AA3258" s="50" t="s">
        <v>1519</v>
      </c>
      <c r="AB3258" s="50">
        <v>4104402</v>
      </c>
      <c r="AH3258" s="66" t="str">
        <f t="shared" si="109"/>
        <v>PRCândido de Abreu</v>
      </c>
      <c r="AI3258" s="50">
        <v>4104402</v>
      </c>
    </row>
    <row r="3259" spans="26:35">
      <c r="Z3259" s="50" t="s">
        <v>71</v>
      </c>
      <c r="AA3259" s="50" t="s">
        <v>1540</v>
      </c>
      <c r="AB3259" s="50">
        <v>4104428</v>
      </c>
      <c r="AH3259" s="66" t="str">
        <f t="shared" si="109"/>
        <v>PRCandói</v>
      </c>
      <c r="AI3259" s="50">
        <v>4104428</v>
      </c>
    </row>
    <row r="3260" spans="26:35">
      <c r="Z3260" s="50" t="s">
        <v>71</v>
      </c>
      <c r="AA3260" s="50" t="s">
        <v>486</v>
      </c>
      <c r="AB3260" s="50">
        <v>4104451</v>
      </c>
      <c r="AH3260" s="66" t="str">
        <f t="shared" si="109"/>
        <v>PRCantagalo</v>
      </c>
      <c r="AI3260" s="50">
        <v>4104451</v>
      </c>
    </row>
    <row r="3261" spans="26:35">
      <c r="Z3261" s="50" t="s">
        <v>71</v>
      </c>
      <c r="AA3261" s="50" t="s">
        <v>877</v>
      </c>
      <c r="AB3261" s="50">
        <v>4104501</v>
      </c>
      <c r="AH3261" s="66" t="str">
        <f t="shared" si="109"/>
        <v>PRCapanema</v>
      </c>
      <c r="AI3261" s="50">
        <v>4104501</v>
      </c>
    </row>
    <row r="3262" spans="26:35">
      <c r="Z3262" s="50" t="s">
        <v>71</v>
      </c>
      <c r="AA3262" s="50" t="s">
        <v>1600</v>
      </c>
      <c r="AB3262" s="50">
        <v>4104600</v>
      </c>
      <c r="AH3262" s="66" t="str">
        <f t="shared" si="109"/>
        <v>PRCapitão Leônidas Marques</v>
      </c>
      <c r="AI3262" s="50">
        <v>4104600</v>
      </c>
    </row>
    <row r="3263" spans="26:35">
      <c r="Z3263" s="50" t="s">
        <v>71</v>
      </c>
      <c r="AA3263" s="50" t="s">
        <v>1620</v>
      </c>
      <c r="AB3263" s="50">
        <v>4104659</v>
      </c>
      <c r="AH3263" s="66" t="str">
        <f t="shared" si="109"/>
        <v>PRCarambeí</v>
      </c>
      <c r="AI3263" s="50">
        <v>4104659</v>
      </c>
    </row>
    <row r="3264" spans="26:35">
      <c r="Z3264" s="50" t="s">
        <v>71</v>
      </c>
      <c r="AA3264" s="50" t="s">
        <v>1641</v>
      </c>
      <c r="AB3264" s="50">
        <v>4104709</v>
      </c>
      <c r="AH3264" s="66" t="str">
        <f t="shared" si="109"/>
        <v>PRCarlópolis</v>
      </c>
      <c r="AI3264" s="50">
        <v>4104709</v>
      </c>
    </row>
    <row r="3265" spans="26:35">
      <c r="Z3265" s="50" t="s">
        <v>71</v>
      </c>
      <c r="AA3265" s="50" t="s">
        <v>1028</v>
      </c>
      <c r="AB3265" s="50">
        <v>4104808</v>
      </c>
      <c r="AH3265" s="66" t="str">
        <f t="shared" si="109"/>
        <v>PRCascavel</v>
      </c>
      <c r="AI3265" s="50">
        <v>4104808</v>
      </c>
    </row>
    <row r="3266" spans="26:35">
      <c r="Z3266" s="50" t="s">
        <v>71</v>
      </c>
      <c r="AA3266" s="50" t="s">
        <v>1682</v>
      </c>
      <c r="AB3266" s="50">
        <v>4104907</v>
      </c>
      <c r="AH3266" s="66" t="str">
        <f t="shared" si="109"/>
        <v>PRCastro</v>
      </c>
      <c r="AI3266" s="50">
        <v>4104907</v>
      </c>
    </row>
    <row r="3267" spans="26:35">
      <c r="Z3267" s="50" t="s">
        <v>71</v>
      </c>
      <c r="AA3267" s="50" t="s">
        <v>1546</v>
      </c>
      <c r="AB3267" s="50">
        <v>4105003</v>
      </c>
      <c r="AH3267" s="66" t="str">
        <f t="shared" ref="AH3267:AH3330" si="110">CONCATENATE(Z3267,AA3267)</f>
        <v>PRCatanduvas</v>
      </c>
      <c r="AI3267" s="50">
        <v>4105003</v>
      </c>
    </row>
    <row r="3268" spans="26:35">
      <c r="Z3268" s="50" t="s">
        <v>71</v>
      </c>
      <c r="AA3268" s="50" t="s">
        <v>1723</v>
      </c>
      <c r="AB3268" s="50">
        <v>4105102</v>
      </c>
      <c r="AH3268" s="66" t="str">
        <f t="shared" si="110"/>
        <v>PRCentenário do Sul</v>
      </c>
      <c r="AI3268" s="50">
        <v>4105102</v>
      </c>
    </row>
    <row r="3269" spans="26:35">
      <c r="Z3269" s="50" t="s">
        <v>71</v>
      </c>
      <c r="AA3269" s="50" t="s">
        <v>1744</v>
      </c>
      <c r="AB3269" s="50">
        <v>4105201</v>
      </c>
      <c r="AH3269" s="66" t="str">
        <f t="shared" si="110"/>
        <v>PRCerro Azul</v>
      </c>
      <c r="AI3269" s="50">
        <v>4105201</v>
      </c>
    </row>
    <row r="3270" spans="26:35">
      <c r="Z3270" s="50" t="s">
        <v>71</v>
      </c>
      <c r="AA3270" s="50" t="s">
        <v>1764</v>
      </c>
      <c r="AB3270" s="50">
        <v>4105300</v>
      </c>
      <c r="AH3270" s="66" t="str">
        <f t="shared" si="110"/>
        <v>PRCéu Azul</v>
      </c>
      <c r="AI3270" s="50">
        <v>4105300</v>
      </c>
    </row>
    <row r="3271" spans="26:35">
      <c r="Z3271" s="50" t="s">
        <v>71</v>
      </c>
      <c r="AA3271" s="50" t="s">
        <v>1784</v>
      </c>
      <c r="AB3271" s="50">
        <v>4105409</v>
      </c>
      <c r="AH3271" s="66" t="str">
        <f t="shared" si="110"/>
        <v>PRChopinzinho</v>
      </c>
      <c r="AI3271" s="50">
        <v>4105409</v>
      </c>
    </row>
    <row r="3272" spans="26:35">
      <c r="Z3272" s="50" t="s">
        <v>71</v>
      </c>
      <c r="AA3272" s="50" t="s">
        <v>1804</v>
      </c>
      <c r="AB3272" s="50">
        <v>4105508</v>
      </c>
      <c r="AH3272" s="66" t="str">
        <f t="shared" si="110"/>
        <v>PRCianorte</v>
      </c>
      <c r="AI3272" s="50">
        <v>4105508</v>
      </c>
    </row>
    <row r="3273" spans="26:35">
      <c r="Z3273" s="50" t="s">
        <v>71</v>
      </c>
      <c r="AA3273" s="50" t="s">
        <v>1822</v>
      </c>
      <c r="AB3273" s="50">
        <v>4105607</v>
      </c>
      <c r="AH3273" s="66" t="str">
        <f t="shared" si="110"/>
        <v>PRCidade Gaúcha</v>
      </c>
      <c r="AI3273" s="50">
        <v>4105607</v>
      </c>
    </row>
    <row r="3274" spans="26:35">
      <c r="Z3274" s="50" t="s">
        <v>71</v>
      </c>
      <c r="AA3274" s="50" t="s">
        <v>1841</v>
      </c>
      <c r="AB3274" s="50">
        <v>4105706</v>
      </c>
      <c r="AH3274" s="66" t="str">
        <f t="shared" si="110"/>
        <v>PRClevelândia</v>
      </c>
      <c r="AI3274" s="50">
        <v>4105706</v>
      </c>
    </row>
    <row r="3275" spans="26:35">
      <c r="Z3275" s="50" t="s">
        <v>71</v>
      </c>
      <c r="AA3275" s="50" t="s">
        <v>1858</v>
      </c>
      <c r="AB3275" s="50">
        <v>4105805</v>
      </c>
      <c r="AH3275" s="66" t="str">
        <f t="shared" si="110"/>
        <v>PRColombo</v>
      </c>
      <c r="AI3275" s="50">
        <v>4105805</v>
      </c>
    </row>
    <row r="3276" spans="26:35">
      <c r="Z3276" s="50" t="s">
        <v>71</v>
      </c>
      <c r="AA3276" s="50" t="s">
        <v>1876</v>
      </c>
      <c r="AB3276" s="50">
        <v>4105904</v>
      </c>
      <c r="AH3276" s="66" t="str">
        <f t="shared" si="110"/>
        <v>PRColorado</v>
      </c>
      <c r="AI3276" s="50">
        <v>4105904</v>
      </c>
    </row>
    <row r="3277" spans="26:35">
      <c r="Z3277" s="50" t="s">
        <v>71</v>
      </c>
      <c r="AA3277" s="50" t="s">
        <v>1892</v>
      </c>
      <c r="AB3277" s="50">
        <v>4106001</v>
      </c>
      <c r="AH3277" s="66" t="str">
        <f t="shared" si="110"/>
        <v>PRCongonhinhas</v>
      </c>
      <c r="AI3277" s="50">
        <v>4106001</v>
      </c>
    </row>
    <row r="3278" spans="26:35">
      <c r="Z3278" s="50" t="s">
        <v>71</v>
      </c>
      <c r="AA3278" s="50" t="s">
        <v>1909</v>
      </c>
      <c r="AB3278" s="50">
        <v>4106100</v>
      </c>
      <c r="AH3278" s="66" t="str">
        <f t="shared" si="110"/>
        <v>PRConselheiro Mairinck</v>
      </c>
      <c r="AI3278" s="50">
        <v>4106100</v>
      </c>
    </row>
    <row r="3279" spans="26:35">
      <c r="Z3279" s="50" t="s">
        <v>71</v>
      </c>
      <c r="AA3279" s="50" t="s">
        <v>1927</v>
      </c>
      <c r="AB3279" s="50">
        <v>4106209</v>
      </c>
      <c r="AH3279" s="66" t="str">
        <f t="shared" si="110"/>
        <v>PRContenda</v>
      </c>
      <c r="AI3279" s="50">
        <v>4106209</v>
      </c>
    </row>
    <row r="3280" spans="26:35">
      <c r="Z3280" s="50" t="s">
        <v>71</v>
      </c>
      <c r="AA3280" s="50" t="s">
        <v>1943</v>
      </c>
      <c r="AB3280" s="50">
        <v>4106308</v>
      </c>
      <c r="AH3280" s="66" t="str">
        <f t="shared" si="110"/>
        <v>PRCorbélia</v>
      </c>
      <c r="AI3280" s="50">
        <v>4106308</v>
      </c>
    </row>
    <row r="3281" spans="26:35">
      <c r="Z3281" s="50" t="s">
        <v>71</v>
      </c>
      <c r="AA3281" s="50" t="s">
        <v>1959</v>
      </c>
      <c r="AB3281" s="50">
        <v>4106407</v>
      </c>
      <c r="AH3281" s="66" t="str">
        <f t="shared" si="110"/>
        <v>PRCornélio Procópio</v>
      </c>
      <c r="AI3281" s="50">
        <v>4106407</v>
      </c>
    </row>
    <row r="3282" spans="26:35">
      <c r="Z3282" s="50" t="s">
        <v>71</v>
      </c>
      <c r="AA3282" s="50" t="s">
        <v>1977</v>
      </c>
      <c r="AB3282" s="50">
        <v>4106456</v>
      </c>
      <c r="AH3282" s="66" t="str">
        <f t="shared" si="110"/>
        <v>PRCoronel Domingos Soares</v>
      </c>
      <c r="AI3282" s="50">
        <v>4106456</v>
      </c>
    </row>
    <row r="3283" spans="26:35">
      <c r="Z3283" s="50" t="s">
        <v>71</v>
      </c>
      <c r="AA3283" s="50" t="s">
        <v>1994</v>
      </c>
      <c r="AB3283" s="50">
        <v>4106506</v>
      </c>
      <c r="AH3283" s="66" t="str">
        <f t="shared" si="110"/>
        <v>PRCoronel Vivida</v>
      </c>
      <c r="AI3283" s="50">
        <v>4106506</v>
      </c>
    </row>
    <row r="3284" spans="26:35">
      <c r="Z3284" s="50" t="s">
        <v>71</v>
      </c>
      <c r="AA3284" s="50" t="s">
        <v>2012</v>
      </c>
      <c r="AB3284" s="50">
        <v>4106555</v>
      </c>
      <c r="AH3284" s="66" t="str">
        <f t="shared" si="110"/>
        <v>PRCorumbataí do Sul</v>
      </c>
      <c r="AI3284" s="50">
        <v>4106555</v>
      </c>
    </row>
    <row r="3285" spans="26:35">
      <c r="Z3285" s="50" t="s">
        <v>71</v>
      </c>
      <c r="AA3285" s="50" t="s">
        <v>2030</v>
      </c>
      <c r="AB3285" s="50">
        <v>4106803</v>
      </c>
      <c r="AH3285" s="66" t="str">
        <f t="shared" si="110"/>
        <v>PRCruz Machado</v>
      </c>
      <c r="AI3285" s="50">
        <v>4106803</v>
      </c>
    </row>
    <row r="3286" spans="26:35">
      <c r="Z3286" s="50" t="s">
        <v>71</v>
      </c>
      <c r="AA3286" s="50" t="s">
        <v>2048</v>
      </c>
      <c r="AB3286" s="50">
        <v>4106571</v>
      </c>
      <c r="AH3286" s="66" t="str">
        <f t="shared" si="110"/>
        <v>PRCruzeiro do Iguaçu</v>
      </c>
      <c r="AI3286" s="50">
        <v>4106571</v>
      </c>
    </row>
    <row r="3287" spans="26:35">
      <c r="Z3287" s="50" t="s">
        <v>71</v>
      </c>
      <c r="AA3287" s="50" t="s">
        <v>2066</v>
      </c>
      <c r="AB3287" s="50">
        <v>4106605</v>
      </c>
      <c r="AH3287" s="66" t="str">
        <f t="shared" si="110"/>
        <v>PRCruzeiro do Oeste</v>
      </c>
      <c r="AI3287" s="50">
        <v>4106605</v>
      </c>
    </row>
    <row r="3288" spans="26:35">
      <c r="Z3288" s="50" t="s">
        <v>71</v>
      </c>
      <c r="AA3288" s="50" t="s">
        <v>218</v>
      </c>
      <c r="AB3288" s="50">
        <v>4106704</v>
      </c>
      <c r="AH3288" s="66" t="str">
        <f t="shared" si="110"/>
        <v>PRCruzeiro do Sul</v>
      </c>
      <c r="AI3288" s="50">
        <v>4106704</v>
      </c>
    </row>
    <row r="3289" spans="26:35">
      <c r="Z3289" s="50" t="s">
        <v>71</v>
      </c>
      <c r="AA3289" s="50" t="s">
        <v>2098</v>
      </c>
      <c r="AB3289" s="50">
        <v>4106852</v>
      </c>
      <c r="AH3289" s="66" t="str">
        <f t="shared" si="110"/>
        <v>PRCruzmaltina</v>
      </c>
      <c r="AI3289" s="50">
        <v>4106852</v>
      </c>
    </row>
    <row r="3290" spans="26:35">
      <c r="Z3290" s="50" t="s">
        <v>71</v>
      </c>
      <c r="AA3290" s="50" t="s">
        <v>2115</v>
      </c>
      <c r="AB3290" s="50">
        <v>4106902</v>
      </c>
      <c r="AH3290" s="66" t="str">
        <f t="shared" si="110"/>
        <v>PRCuritiba</v>
      </c>
      <c r="AI3290" s="50">
        <v>4106902</v>
      </c>
    </row>
    <row r="3291" spans="26:35">
      <c r="Z3291" s="50" t="s">
        <v>71</v>
      </c>
      <c r="AA3291" s="50" t="s">
        <v>2130</v>
      </c>
      <c r="AB3291" s="50">
        <v>4107009</v>
      </c>
      <c r="AH3291" s="66" t="str">
        <f t="shared" si="110"/>
        <v>PRCuriúva</v>
      </c>
      <c r="AI3291" s="50">
        <v>4107009</v>
      </c>
    </row>
    <row r="3292" spans="26:35">
      <c r="Z3292" s="50" t="s">
        <v>71</v>
      </c>
      <c r="AA3292" s="50" t="s">
        <v>2147</v>
      </c>
      <c r="AB3292" s="50">
        <v>4107108</v>
      </c>
      <c r="AH3292" s="66" t="str">
        <f t="shared" si="110"/>
        <v>PRDiamante do Norte</v>
      </c>
      <c r="AI3292" s="50">
        <v>4107108</v>
      </c>
    </row>
    <row r="3293" spans="26:35">
      <c r="Z3293" s="50" t="s">
        <v>71</v>
      </c>
      <c r="AA3293" s="50" t="s">
        <v>2163</v>
      </c>
      <c r="AB3293" s="50">
        <v>4107124</v>
      </c>
      <c r="AH3293" s="66" t="str">
        <f t="shared" si="110"/>
        <v>PRDiamante do Sul</v>
      </c>
      <c r="AI3293" s="50">
        <v>4107124</v>
      </c>
    </row>
    <row r="3294" spans="26:35">
      <c r="Z3294" s="50" t="s">
        <v>71</v>
      </c>
      <c r="AA3294" s="50" t="s">
        <v>2180</v>
      </c>
      <c r="AB3294" s="50">
        <v>4107157</v>
      </c>
      <c r="AH3294" s="66" t="str">
        <f t="shared" si="110"/>
        <v>PRDiamante D'Oeste</v>
      </c>
      <c r="AI3294" s="50">
        <v>4107157</v>
      </c>
    </row>
    <row r="3295" spans="26:35">
      <c r="Z3295" s="50" t="s">
        <v>71</v>
      </c>
      <c r="AA3295" s="50" t="s">
        <v>2197</v>
      </c>
      <c r="AB3295" s="50">
        <v>4107207</v>
      </c>
      <c r="AH3295" s="66" t="str">
        <f t="shared" si="110"/>
        <v>PRDois Vizinhos</v>
      </c>
      <c r="AI3295" s="50">
        <v>4107207</v>
      </c>
    </row>
    <row r="3296" spans="26:35">
      <c r="Z3296" s="50" t="s">
        <v>71</v>
      </c>
      <c r="AA3296" s="50" t="s">
        <v>811</v>
      </c>
      <c r="AB3296" s="50">
        <v>4107256</v>
      </c>
      <c r="AH3296" s="66" t="str">
        <f t="shared" si="110"/>
        <v>PRDouradina</v>
      </c>
      <c r="AI3296" s="50">
        <v>4107256</v>
      </c>
    </row>
    <row r="3297" spans="26:35">
      <c r="Z3297" s="50" t="s">
        <v>71</v>
      </c>
      <c r="AA3297" s="50" t="s">
        <v>2228</v>
      </c>
      <c r="AB3297" s="50">
        <v>4107306</v>
      </c>
      <c r="AH3297" s="66" t="str">
        <f t="shared" si="110"/>
        <v>PRDoutor Camargo</v>
      </c>
      <c r="AI3297" s="50">
        <v>4107306</v>
      </c>
    </row>
    <row r="3298" spans="26:35">
      <c r="Z3298" s="50" t="s">
        <v>71</v>
      </c>
      <c r="AA3298" s="50" t="s">
        <v>2244</v>
      </c>
      <c r="AB3298" s="50">
        <v>4128633</v>
      </c>
      <c r="AH3298" s="66" t="str">
        <f t="shared" si="110"/>
        <v>PRDoutor Ulysses</v>
      </c>
      <c r="AI3298" s="50">
        <v>4128633</v>
      </c>
    </row>
    <row r="3299" spans="26:35">
      <c r="Z3299" s="50" t="s">
        <v>71</v>
      </c>
      <c r="AA3299" s="50" t="s">
        <v>2258</v>
      </c>
      <c r="AB3299" s="50">
        <v>4107405</v>
      </c>
      <c r="AH3299" s="66" t="str">
        <f t="shared" si="110"/>
        <v>PREnéas Marques</v>
      </c>
      <c r="AI3299" s="50">
        <v>4107405</v>
      </c>
    </row>
    <row r="3300" spans="26:35">
      <c r="Z3300" s="50" t="s">
        <v>71</v>
      </c>
      <c r="AA3300" s="50" t="s">
        <v>2273</v>
      </c>
      <c r="AB3300" s="50">
        <v>4107504</v>
      </c>
      <c r="AH3300" s="66" t="str">
        <f t="shared" si="110"/>
        <v>PREngenheiro Beltrão</v>
      </c>
      <c r="AI3300" s="50">
        <v>4107504</v>
      </c>
    </row>
    <row r="3301" spans="26:35">
      <c r="Z3301" s="50" t="s">
        <v>71</v>
      </c>
      <c r="AA3301" s="50" t="s">
        <v>2289</v>
      </c>
      <c r="AB3301" s="50">
        <v>4107538</v>
      </c>
      <c r="AH3301" s="66" t="str">
        <f t="shared" si="110"/>
        <v>PREntre Rios do Oeste</v>
      </c>
      <c r="AI3301" s="50">
        <v>4107538</v>
      </c>
    </row>
    <row r="3302" spans="26:35">
      <c r="Z3302" s="50" t="s">
        <v>71</v>
      </c>
      <c r="AA3302" s="50" t="s">
        <v>2305</v>
      </c>
      <c r="AB3302" s="50">
        <v>4107520</v>
      </c>
      <c r="AH3302" s="66" t="str">
        <f t="shared" si="110"/>
        <v>PREsperança Nova</v>
      </c>
      <c r="AI3302" s="50">
        <v>4107520</v>
      </c>
    </row>
    <row r="3303" spans="26:35">
      <c r="Z3303" s="50" t="s">
        <v>71</v>
      </c>
      <c r="AA3303" s="50" t="s">
        <v>2318</v>
      </c>
      <c r="AB3303" s="50">
        <v>4107546</v>
      </c>
      <c r="AH3303" s="66" t="str">
        <f t="shared" si="110"/>
        <v>PREspigão Alto do Iguaçu</v>
      </c>
      <c r="AI3303" s="50">
        <v>4107546</v>
      </c>
    </row>
    <row r="3304" spans="26:35">
      <c r="Z3304" s="50" t="s">
        <v>71</v>
      </c>
      <c r="AA3304" s="50" t="s">
        <v>2334</v>
      </c>
      <c r="AB3304" s="50">
        <v>4107553</v>
      </c>
      <c r="AH3304" s="66" t="str">
        <f t="shared" si="110"/>
        <v>PRFarol</v>
      </c>
      <c r="AI3304" s="50">
        <v>4107553</v>
      </c>
    </row>
    <row r="3305" spans="26:35">
      <c r="Z3305" s="50" t="s">
        <v>71</v>
      </c>
      <c r="AA3305" s="50" t="s">
        <v>2350</v>
      </c>
      <c r="AB3305" s="50">
        <v>4107603</v>
      </c>
      <c r="AH3305" s="66" t="str">
        <f t="shared" si="110"/>
        <v>PRFaxinal</v>
      </c>
      <c r="AI3305" s="50">
        <v>4107603</v>
      </c>
    </row>
    <row r="3306" spans="26:35">
      <c r="Z3306" s="50" t="s">
        <v>71</v>
      </c>
      <c r="AA3306" s="50" t="s">
        <v>2366</v>
      </c>
      <c r="AB3306" s="50">
        <v>4107652</v>
      </c>
      <c r="AH3306" s="66" t="str">
        <f t="shared" si="110"/>
        <v>PRFazenda Rio Grande</v>
      </c>
      <c r="AI3306" s="50">
        <v>4107652</v>
      </c>
    </row>
    <row r="3307" spans="26:35">
      <c r="Z3307" s="50" t="s">
        <v>71</v>
      </c>
      <c r="AA3307" s="50" t="s">
        <v>2380</v>
      </c>
      <c r="AB3307" s="50">
        <v>4107702</v>
      </c>
      <c r="AH3307" s="66" t="str">
        <f t="shared" si="110"/>
        <v>PRFênix</v>
      </c>
      <c r="AI3307" s="50">
        <v>4107702</v>
      </c>
    </row>
    <row r="3308" spans="26:35">
      <c r="Z3308" s="50" t="s">
        <v>71</v>
      </c>
      <c r="AA3308" s="50" t="s">
        <v>2395</v>
      </c>
      <c r="AB3308" s="50">
        <v>4107736</v>
      </c>
      <c r="AH3308" s="66" t="str">
        <f t="shared" si="110"/>
        <v>PRFernandes Pinheiro</v>
      </c>
      <c r="AI3308" s="50">
        <v>4107736</v>
      </c>
    </row>
    <row r="3309" spans="26:35">
      <c r="Z3309" s="50" t="s">
        <v>71</v>
      </c>
      <c r="AA3309" s="50" t="s">
        <v>2411</v>
      </c>
      <c r="AB3309" s="50">
        <v>4107751</v>
      </c>
      <c r="AH3309" s="66" t="str">
        <f t="shared" si="110"/>
        <v>PRFigueira</v>
      </c>
      <c r="AI3309" s="50">
        <v>4107751</v>
      </c>
    </row>
    <row r="3310" spans="26:35">
      <c r="Z3310" s="50" t="s">
        <v>71</v>
      </c>
      <c r="AA3310" s="50" t="s">
        <v>2427</v>
      </c>
      <c r="AB3310" s="50">
        <v>4107850</v>
      </c>
      <c r="AH3310" s="66" t="str">
        <f t="shared" si="110"/>
        <v>PRFlor da Serra do Sul</v>
      </c>
      <c r="AI3310" s="50">
        <v>4107850</v>
      </c>
    </row>
    <row r="3311" spans="26:35">
      <c r="Z3311" s="50" t="s">
        <v>71</v>
      </c>
      <c r="AA3311" s="50" t="s">
        <v>2443</v>
      </c>
      <c r="AB3311" s="50">
        <v>4107801</v>
      </c>
      <c r="AH3311" s="66" t="str">
        <f t="shared" si="110"/>
        <v>PRFloraí</v>
      </c>
      <c r="AI3311" s="50">
        <v>4107801</v>
      </c>
    </row>
    <row r="3312" spans="26:35">
      <c r="Z3312" s="50" t="s">
        <v>71</v>
      </c>
      <c r="AA3312" s="50" t="s">
        <v>1541</v>
      </c>
      <c r="AB3312" s="50">
        <v>4107900</v>
      </c>
      <c r="AH3312" s="66" t="str">
        <f t="shared" si="110"/>
        <v>PRFloresta</v>
      </c>
      <c r="AI3312" s="50">
        <v>4107900</v>
      </c>
    </row>
    <row r="3313" spans="26:35">
      <c r="Z3313" s="50" t="s">
        <v>71</v>
      </c>
      <c r="AA3313" s="50" t="s">
        <v>2472</v>
      </c>
      <c r="AB3313" s="50">
        <v>4108007</v>
      </c>
      <c r="AH3313" s="66" t="str">
        <f t="shared" si="110"/>
        <v>PRFlorestópolis</v>
      </c>
      <c r="AI3313" s="50">
        <v>4108007</v>
      </c>
    </row>
    <row r="3314" spans="26:35">
      <c r="Z3314" s="50" t="s">
        <v>71</v>
      </c>
      <c r="AA3314" s="50" t="s">
        <v>2488</v>
      </c>
      <c r="AB3314" s="50">
        <v>4108106</v>
      </c>
      <c r="AH3314" s="66" t="str">
        <f t="shared" si="110"/>
        <v>PRFlórida</v>
      </c>
      <c r="AI3314" s="50">
        <v>4108106</v>
      </c>
    </row>
    <row r="3315" spans="26:35">
      <c r="Z3315" s="50" t="s">
        <v>71</v>
      </c>
      <c r="AA3315" s="50" t="s">
        <v>2503</v>
      </c>
      <c r="AB3315" s="50">
        <v>4108205</v>
      </c>
      <c r="AH3315" s="66" t="str">
        <f t="shared" si="110"/>
        <v>PRFormosa do Oeste</v>
      </c>
      <c r="AI3315" s="50">
        <v>4108205</v>
      </c>
    </row>
    <row r="3316" spans="26:35">
      <c r="Z3316" s="50" t="s">
        <v>71</v>
      </c>
      <c r="AA3316" s="50" t="s">
        <v>2518</v>
      </c>
      <c r="AB3316" s="50">
        <v>4108304</v>
      </c>
      <c r="AH3316" s="66" t="str">
        <f t="shared" si="110"/>
        <v>PRFoz do Iguaçu</v>
      </c>
      <c r="AI3316" s="50">
        <v>4108304</v>
      </c>
    </row>
    <row r="3317" spans="26:35">
      <c r="Z3317" s="50" t="s">
        <v>71</v>
      </c>
      <c r="AA3317" s="50" t="s">
        <v>2533</v>
      </c>
      <c r="AB3317" s="50">
        <v>4108452</v>
      </c>
      <c r="AH3317" s="66" t="str">
        <f t="shared" si="110"/>
        <v>PRFoz do Jordão</v>
      </c>
      <c r="AI3317" s="50">
        <v>4108452</v>
      </c>
    </row>
    <row r="3318" spans="26:35">
      <c r="Z3318" s="50" t="s">
        <v>71</v>
      </c>
      <c r="AA3318" s="50" t="s">
        <v>2549</v>
      </c>
      <c r="AB3318" s="50">
        <v>4108320</v>
      </c>
      <c r="AH3318" s="66" t="str">
        <f t="shared" si="110"/>
        <v>PRFrancisco Alves</v>
      </c>
      <c r="AI3318" s="50">
        <v>4108320</v>
      </c>
    </row>
    <row r="3319" spans="26:35">
      <c r="Z3319" s="50" t="s">
        <v>71</v>
      </c>
      <c r="AA3319" s="50" t="s">
        <v>2563</v>
      </c>
      <c r="AB3319" s="50">
        <v>4108403</v>
      </c>
      <c r="AH3319" s="66" t="str">
        <f t="shared" si="110"/>
        <v>PRFrancisco Beltrão</v>
      </c>
      <c r="AI3319" s="50">
        <v>4108403</v>
      </c>
    </row>
    <row r="3320" spans="26:35">
      <c r="Z3320" s="50" t="s">
        <v>71</v>
      </c>
      <c r="AA3320" s="50" t="s">
        <v>1144</v>
      </c>
      <c r="AB3320" s="50">
        <v>4108502</v>
      </c>
      <c r="AH3320" s="66" t="str">
        <f t="shared" si="110"/>
        <v>PRGeneral Carneiro</v>
      </c>
      <c r="AI3320" s="50">
        <v>4108502</v>
      </c>
    </row>
    <row r="3321" spans="26:35">
      <c r="Z3321" s="50" t="s">
        <v>71</v>
      </c>
      <c r="AA3321" s="50" t="s">
        <v>2594</v>
      </c>
      <c r="AB3321" s="50">
        <v>4108551</v>
      </c>
      <c r="AH3321" s="66" t="str">
        <f t="shared" si="110"/>
        <v>PRGodoy Moreira</v>
      </c>
      <c r="AI3321" s="50">
        <v>4108551</v>
      </c>
    </row>
    <row r="3322" spans="26:35">
      <c r="Z3322" s="50" t="s">
        <v>71</v>
      </c>
      <c r="AA3322" s="50" t="s">
        <v>2610</v>
      </c>
      <c r="AB3322" s="50">
        <v>4108601</v>
      </c>
      <c r="AH3322" s="66" t="str">
        <f t="shared" si="110"/>
        <v>PRGoioerê</v>
      </c>
      <c r="AI3322" s="50">
        <v>4108601</v>
      </c>
    </row>
    <row r="3323" spans="26:35">
      <c r="Z3323" s="50" t="s">
        <v>71</v>
      </c>
      <c r="AA3323" s="50" t="s">
        <v>2622</v>
      </c>
      <c r="AB3323" s="50">
        <v>4108650</v>
      </c>
      <c r="AH3323" s="66" t="str">
        <f t="shared" si="110"/>
        <v>PRGoioxim</v>
      </c>
      <c r="AI3323" s="50">
        <v>4108650</v>
      </c>
    </row>
    <row r="3324" spans="26:35">
      <c r="Z3324" s="50" t="s">
        <v>71</v>
      </c>
      <c r="AA3324" s="50" t="s">
        <v>2637</v>
      </c>
      <c r="AB3324" s="50">
        <v>4108700</v>
      </c>
      <c r="AH3324" s="66" t="str">
        <f t="shared" si="110"/>
        <v>PRGrandes Rios</v>
      </c>
      <c r="AI3324" s="50">
        <v>4108700</v>
      </c>
    </row>
    <row r="3325" spans="26:35">
      <c r="Z3325" s="50" t="s">
        <v>71</v>
      </c>
      <c r="AA3325" s="50" t="s">
        <v>2651</v>
      </c>
      <c r="AB3325" s="50">
        <v>4108809</v>
      </c>
      <c r="AH3325" s="66" t="str">
        <f t="shared" si="110"/>
        <v>PRGuaíra</v>
      </c>
      <c r="AI3325" s="50">
        <v>4108809</v>
      </c>
    </row>
    <row r="3326" spans="26:35">
      <c r="Z3326" s="50" t="s">
        <v>71</v>
      </c>
      <c r="AA3326" s="50" t="s">
        <v>2664</v>
      </c>
      <c r="AB3326" s="50">
        <v>4108908</v>
      </c>
      <c r="AH3326" s="66" t="str">
        <f t="shared" si="110"/>
        <v>PRGuairaçá</v>
      </c>
      <c r="AI3326" s="50">
        <v>4108908</v>
      </c>
    </row>
    <row r="3327" spans="26:35">
      <c r="Z3327" s="50" t="s">
        <v>71</v>
      </c>
      <c r="AA3327" s="50" t="s">
        <v>2678</v>
      </c>
      <c r="AB3327" s="50">
        <v>4108957</v>
      </c>
      <c r="AH3327" s="66" t="str">
        <f t="shared" si="110"/>
        <v>PRGuamiranga</v>
      </c>
      <c r="AI3327" s="50">
        <v>4108957</v>
      </c>
    </row>
    <row r="3328" spans="26:35">
      <c r="Z3328" s="50" t="s">
        <v>71</v>
      </c>
      <c r="AA3328" s="50" t="s">
        <v>2694</v>
      </c>
      <c r="AB3328" s="50">
        <v>4109005</v>
      </c>
      <c r="AH3328" s="66" t="str">
        <f t="shared" si="110"/>
        <v>PRGuapirama</v>
      </c>
      <c r="AI3328" s="50">
        <v>4109005</v>
      </c>
    </row>
    <row r="3329" spans="26:35">
      <c r="Z3329" s="50" t="s">
        <v>71</v>
      </c>
      <c r="AA3329" s="50" t="s">
        <v>2709</v>
      </c>
      <c r="AB3329" s="50">
        <v>4109104</v>
      </c>
      <c r="AH3329" s="66" t="str">
        <f t="shared" si="110"/>
        <v>PRGuaporema</v>
      </c>
      <c r="AI3329" s="50">
        <v>4109104</v>
      </c>
    </row>
    <row r="3330" spans="26:35">
      <c r="Z3330" s="50" t="s">
        <v>71</v>
      </c>
      <c r="AA3330" s="50" t="s">
        <v>2725</v>
      </c>
      <c r="AB3330" s="50">
        <v>4109203</v>
      </c>
      <c r="AH3330" s="66" t="str">
        <f t="shared" si="110"/>
        <v>PRGuaraci</v>
      </c>
      <c r="AI3330" s="50">
        <v>4109203</v>
      </c>
    </row>
    <row r="3331" spans="26:35">
      <c r="Z3331" s="50" t="s">
        <v>71</v>
      </c>
      <c r="AA3331" s="50" t="s">
        <v>2740</v>
      </c>
      <c r="AB3331" s="50">
        <v>4109302</v>
      </c>
      <c r="AH3331" s="66" t="str">
        <f t="shared" ref="AH3331:AH3394" si="111">CONCATENATE(Z3331,AA3331)</f>
        <v>PRGuaraniaçu</v>
      </c>
      <c r="AI3331" s="50">
        <v>4109302</v>
      </c>
    </row>
    <row r="3332" spans="26:35">
      <c r="Z3332" s="50" t="s">
        <v>71</v>
      </c>
      <c r="AA3332" s="50" t="s">
        <v>2755</v>
      </c>
      <c r="AB3332" s="50">
        <v>4109401</v>
      </c>
      <c r="AH3332" s="66" t="str">
        <f t="shared" si="111"/>
        <v>PRGuarapuava</v>
      </c>
      <c r="AI3332" s="50">
        <v>4109401</v>
      </c>
    </row>
    <row r="3333" spans="26:35">
      <c r="Z3333" s="50" t="s">
        <v>71</v>
      </c>
      <c r="AA3333" s="50" t="s">
        <v>2771</v>
      </c>
      <c r="AB3333" s="50">
        <v>4109500</v>
      </c>
      <c r="AH3333" s="66" t="str">
        <f t="shared" si="111"/>
        <v>PRGuaraqueçaba</v>
      </c>
      <c r="AI3333" s="50">
        <v>4109500</v>
      </c>
    </row>
    <row r="3334" spans="26:35">
      <c r="Z3334" s="50" t="s">
        <v>71</v>
      </c>
      <c r="AA3334" s="50" t="s">
        <v>2787</v>
      </c>
      <c r="AB3334" s="50">
        <v>4109609</v>
      </c>
      <c r="AH3334" s="66" t="str">
        <f t="shared" si="111"/>
        <v>PRGuaratuba</v>
      </c>
      <c r="AI3334" s="50">
        <v>4109609</v>
      </c>
    </row>
    <row r="3335" spans="26:35">
      <c r="Z3335" s="50" t="s">
        <v>71</v>
      </c>
      <c r="AA3335" s="50" t="s">
        <v>2802</v>
      </c>
      <c r="AB3335" s="50">
        <v>4109658</v>
      </c>
      <c r="AH3335" s="66" t="str">
        <f t="shared" si="111"/>
        <v>PRHonório Serpa</v>
      </c>
      <c r="AI3335" s="50">
        <v>4109658</v>
      </c>
    </row>
    <row r="3336" spans="26:35">
      <c r="Z3336" s="50" t="s">
        <v>71</v>
      </c>
      <c r="AA3336" s="50" t="s">
        <v>2817</v>
      </c>
      <c r="AB3336" s="50">
        <v>4109708</v>
      </c>
      <c r="AH3336" s="66" t="str">
        <f t="shared" si="111"/>
        <v>PRIbaiti</v>
      </c>
      <c r="AI3336" s="50">
        <v>4109708</v>
      </c>
    </row>
    <row r="3337" spans="26:35">
      <c r="Z3337" s="50" t="s">
        <v>71</v>
      </c>
      <c r="AA3337" s="50" t="s">
        <v>2831</v>
      </c>
      <c r="AB3337" s="50">
        <v>4109757</v>
      </c>
      <c r="AH3337" s="66" t="str">
        <f t="shared" si="111"/>
        <v>PRIbema</v>
      </c>
      <c r="AI3337" s="50">
        <v>4109757</v>
      </c>
    </row>
    <row r="3338" spans="26:35">
      <c r="Z3338" s="50" t="s">
        <v>71</v>
      </c>
      <c r="AA3338" s="50" t="s">
        <v>2842</v>
      </c>
      <c r="AB3338" s="50">
        <v>4109807</v>
      </c>
      <c r="AH3338" s="66" t="str">
        <f t="shared" si="111"/>
        <v>PRIbiporã</v>
      </c>
      <c r="AI3338" s="50">
        <v>4109807</v>
      </c>
    </row>
    <row r="3339" spans="26:35">
      <c r="Z3339" s="50" t="s">
        <v>71</v>
      </c>
      <c r="AA3339" s="50" t="s">
        <v>2855</v>
      </c>
      <c r="AB3339" s="50">
        <v>4109906</v>
      </c>
      <c r="AH3339" s="66" t="str">
        <f t="shared" si="111"/>
        <v>PRIcaraíma</v>
      </c>
      <c r="AI3339" s="50">
        <v>4109906</v>
      </c>
    </row>
    <row r="3340" spans="26:35">
      <c r="Z3340" s="50" t="s">
        <v>71</v>
      </c>
      <c r="AA3340" s="50" t="s">
        <v>2868</v>
      </c>
      <c r="AB3340" s="50">
        <v>4110003</v>
      </c>
      <c r="AH3340" s="66" t="str">
        <f t="shared" si="111"/>
        <v>PRIguaraçu</v>
      </c>
      <c r="AI3340" s="50">
        <v>4110003</v>
      </c>
    </row>
    <row r="3341" spans="26:35">
      <c r="Z3341" s="50" t="s">
        <v>71</v>
      </c>
      <c r="AA3341" s="50" t="s">
        <v>1795</v>
      </c>
      <c r="AB3341" s="50">
        <v>4110052</v>
      </c>
      <c r="AH3341" s="66" t="str">
        <f t="shared" si="111"/>
        <v>PRIguatu</v>
      </c>
      <c r="AI3341" s="50">
        <v>4110052</v>
      </c>
    </row>
    <row r="3342" spans="26:35">
      <c r="Z3342" s="50" t="s">
        <v>71</v>
      </c>
      <c r="AA3342" s="50" t="s">
        <v>2893</v>
      </c>
      <c r="AB3342" s="50">
        <v>4110078</v>
      </c>
      <c r="AH3342" s="66" t="str">
        <f t="shared" si="111"/>
        <v>PRImbaú</v>
      </c>
      <c r="AI3342" s="50">
        <v>4110078</v>
      </c>
    </row>
    <row r="3343" spans="26:35">
      <c r="Z3343" s="50" t="s">
        <v>71</v>
      </c>
      <c r="AA3343" s="50" t="s">
        <v>2906</v>
      </c>
      <c r="AB3343" s="50">
        <v>4110102</v>
      </c>
      <c r="AH3343" s="66" t="str">
        <f t="shared" si="111"/>
        <v>PRImbituva</v>
      </c>
      <c r="AI3343" s="50">
        <v>4110102</v>
      </c>
    </row>
    <row r="3344" spans="26:35">
      <c r="Z3344" s="50" t="s">
        <v>71</v>
      </c>
      <c r="AA3344" s="50" t="s">
        <v>2918</v>
      </c>
      <c r="AB3344" s="50">
        <v>4110201</v>
      </c>
      <c r="AH3344" s="66" t="str">
        <f t="shared" si="111"/>
        <v>PRInácio Martins</v>
      </c>
      <c r="AI3344" s="50">
        <v>4110201</v>
      </c>
    </row>
    <row r="3345" spans="26:35">
      <c r="Z3345" s="50" t="s">
        <v>71</v>
      </c>
      <c r="AA3345" s="50" t="s">
        <v>1823</v>
      </c>
      <c r="AB3345" s="50">
        <v>4110300</v>
      </c>
      <c r="AH3345" s="66" t="str">
        <f t="shared" si="111"/>
        <v>PRInajá</v>
      </c>
      <c r="AI3345" s="50">
        <v>4110300</v>
      </c>
    </row>
    <row r="3346" spans="26:35">
      <c r="Z3346" s="50" t="s">
        <v>71</v>
      </c>
      <c r="AA3346" s="50" t="s">
        <v>2941</v>
      </c>
      <c r="AB3346" s="50">
        <v>4110409</v>
      </c>
      <c r="AH3346" s="66" t="str">
        <f t="shared" si="111"/>
        <v>PRIndianópolis</v>
      </c>
      <c r="AI3346" s="50">
        <v>4110409</v>
      </c>
    </row>
    <row r="3347" spans="26:35">
      <c r="Z3347" s="50" t="s">
        <v>71</v>
      </c>
      <c r="AA3347" s="50" t="s">
        <v>2953</v>
      </c>
      <c r="AB3347" s="50">
        <v>4110508</v>
      </c>
      <c r="AH3347" s="66" t="str">
        <f t="shared" si="111"/>
        <v>PRIpiranga</v>
      </c>
      <c r="AI3347" s="50">
        <v>4110508</v>
      </c>
    </row>
    <row r="3348" spans="26:35">
      <c r="Z3348" s="50" t="s">
        <v>71</v>
      </c>
      <c r="AA3348" s="50" t="s">
        <v>2965</v>
      </c>
      <c r="AB3348" s="50">
        <v>4110607</v>
      </c>
      <c r="AH3348" s="66" t="str">
        <f t="shared" si="111"/>
        <v>PRIporã</v>
      </c>
      <c r="AI3348" s="50">
        <v>4110607</v>
      </c>
    </row>
    <row r="3349" spans="26:35">
      <c r="Z3349" s="50" t="s">
        <v>71</v>
      </c>
      <c r="AA3349" s="50" t="s">
        <v>2977</v>
      </c>
      <c r="AB3349" s="50">
        <v>4110656</v>
      </c>
      <c r="AH3349" s="66" t="str">
        <f t="shared" si="111"/>
        <v>PRIracema do Oeste</v>
      </c>
      <c r="AI3349" s="50">
        <v>4110656</v>
      </c>
    </row>
    <row r="3350" spans="26:35">
      <c r="Z3350" s="50" t="s">
        <v>71</v>
      </c>
      <c r="AA3350" s="50" t="s">
        <v>2568</v>
      </c>
      <c r="AB3350" s="50">
        <v>4110706</v>
      </c>
      <c r="AH3350" s="66" t="str">
        <f t="shared" si="111"/>
        <v>PRIrati</v>
      </c>
      <c r="AI3350" s="50">
        <v>4110706</v>
      </c>
    </row>
    <row r="3351" spans="26:35">
      <c r="Z3351" s="50" t="s">
        <v>71</v>
      </c>
      <c r="AA3351" s="50" t="s">
        <v>3002</v>
      </c>
      <c r="AB3351" s="50">
        <v>4110805</v>
      </c>
      <c r="AH3351" s="66" t="str">
        <f t="shared" si="111"/>
        <v>PRIretama</v>
      </c>
      <c r="AI3351" s="50">
        <v>4110805</v>
      </c>
    </row>
    <row r="3352" spans="26:35">
      <c r="Z3352" s="50" t="s">
        <v>71</v>
      </c>
      <c r="AA3352" s="50" t="s">
        <v>3015</v>
      </c>
      <c r="AB3352" s="50">
        <v>4110904</v>
      </c>
      <c r="AH3352" s="66" t="str">
        <f t="shared" si="111"/>
        <v>PRItaguajé</v>
      </c>
      <c r="AI3352" s="50">
        <v>4110904</v>
      </c>
    </row>
    <row r="3353" spans="26:35">
      <c r="Z3353" s="50" t="s">
        <v>71</v>
      </c>
      <c r="AA3353" s="50" t="s">
        <v>3027</v>
      </c>
      <c r="AB3353" s="50">
        <v>4110953</v>
      </c>
      <c r="AH3353" s="66" t="str">
        <f t="shared" si="111"/>
        <v>PRItaipulândia</v>
      </c>
      <c r="AI3353" s="50">
        <v>4110953</v>
      </c>
    </row>
    <row r="3354" spans="26:35">
      <c r="Z3354" s="50" t="s">
        <v>71</v>
      </c>
      <c r="AA3354" s="50" t="s">
        <v>3040</v>
      </c>
      <c r="AB3354" s="50">
        <v>4111001</v>
      </c>
      <c r="AH3354" s="66" t="str">
        <f t="shared" si="111"/>
        <v>PRItambaracá</v>
      </c>
      <c r="AI3354" s="50">
        <v>4111001</v>
      </c>
    </row>
    <row r="3355" spans="26:35">
      <c r="Z3355" s="50" t="s">
        <v>71</v>
      </c>
      <c r="AA3355" s="50" t="s">
        <v>1928</v>
      </c>
      <c r="AB3355" s="50">
        <v>4111100</v>
      </c>
      <c r="AH3355" s="66" t="str">
        <f t="shared" si="111"/>
        <v>PRItambé</v>
      </c>
      <c r="AI3355" s="50">
        <v>4111100</v>
      </c>
    </row>
    <row r="3356" spans="26:35">
      <c r="Z3356" s="50" t="s">
        <v>71</v>
      </c>
      <c r="AA3356" s="50" t="s">
        <v>3064</v>
      </c>
      <c r="AB3356" s="50">
        <v>4111209</v>
      </c>
      <c r="AH3356" s="66" t="str">
        <f t="shared" si="111"/>
        <v>PRItapejara d'Oeste</v>
      </c>
      <c r="AI3356" s="50">
        <v>4111209</v>
      </c>
    </row>
    <row r="3357" spans="26:35">
      <c r="Z3357" s="50" t="s">
        <v>71</v>
      </c>
      <c r="AA3357" s="50" t="s">
        <v>3075</v>
      </c>
      <c r="AB3357" s="50">
        <v>4111258</v>
      </c>
      <c r="AH3357" s="66" t="str">
        <f t="shared" si="111"/>
        <v>PRItaperuçu</v>
      </c>
      <c r="AI3357" s="50">
        <v>4111258</v>
      </c>
    </row>
    <row r="3358" spans="26:35">
      <c r="Z3358" s="50" t="s">
        <v>71</v>
      </c>
      <c r="AA3358" s="50" t="s">
        <v>3088</v>
      </c>
      <c r="AB3358" s="50">
        <v>4111308</v>
      </c>
      <c r="AH3358" s="66" t="str">
        <f t="shared" si="111"/>
        <v>PRItaúna do Sul</v>
      </c>
      <c r="AI3358" s="50">
        <v>4111308</v>
      </c>
    </row>
    <row r="3359" spans="26:35">
      <c r="Z3359" s="50" t="s">
        <v>71</v>
      </c>
      <c r="AA3359" s="50" t="s">
        <v>3100</v>
      </c>
      <c r="AB3359" s="50">
        <v>4111407</v>
      </c>
      <c r="AH3359" s="66" t="str">
        <f t="shared" si="111"/>
        <v>PRIvaí</v>
      </c>
      <c r="AI3359" s="50">
        <v>4111407</v>
      </c>
    </row>
    <row r="3360" spans="26:35">
      <c r="Z3360" s="50" t="s">
        <v>71</v>
      </c>
      <c r="AA3360" s="50" t="s">
        <v>3113</v>
      </c>
      <c r="AB3360" s="50">
        <v>4111506</v>
      </c>
      <c r="AH3360" s="66" t="str">
        <f t="shared" si="111"/>
        <v>PRIvaiporã</v>
      </c>
      <c r="AI3360" s="50">
        <v>4111506</v>
      </c>
    </row>
    <row r="3361" spans="26:35">
      <c r="Z3361" s="50" t="s">
        <v>71</v>
      </c>
      <c r="AA3361" s="50" t="s">
        <v>3125</v>
      </c>
      <c r="AB3361" s="50">
        <v>4111555</v>
      </c>
      <c r="AH3361" s="66" t="str">
        <f t="shared" si="111"/>
        <v>PRIvaté</v>
      </c>
      <c r="AI3361" s="50">
        <v>4111555</v>
      </c>
    </row>
    <row r="3362" spans="26:35">
      <c r="Z3362" s="50" t="s">
        <v>71</v>
      </c>
      <c r="AA3362" s="50" t="s">
        <v>3136</v>
      </c>
      <c r="AB3362" s="50">
        <v>4111605</v>
      </c>
      <c r="AH3362" s="66" t="str">
        <f t="shared" si="111"/>
        <v>PRIvatuba</v>
      </c>
      <c r="AI3362" s="50">
        <v>4111605</v>
      </c>
    </row>
    <row r="3363" spans="26:35">
      <c r="Z3363" s="50" t="s">
        <v>71</v>
      </c>
      <c r="AA3363" s="50" t="s">
        <v>3148</v>
      </c>
      <c r="AB3363" s="50">
        <v>4111704</v>
      </c>
      <c r="AH3363" s="66" t="str">
        <f t="shared" si="111"/>
        <v>PRJaboti</v>
      </c>
      <c r="AI3363" s="50">
        <v>4111704</v>
      </c>
    </row>
    <row r="3364" spans="26:35">
      <c r="Z3364" s="50" t="s">
        <v>71</v>
      </c>
      <c r="AA3364" s="50" t="s">
        <v>3159</v>
      </c>
      <c r="AB3364" s="50">
        <v>4111803</v>
      </c>
      <c r="AH3364" s="66" t="str">
        <f t="shared" si="111"/>
        <v>PRJacarezinho</v>
      </c>
      <c r="AI3364" s="50">
        <v>4111803</v>
      </c>
    </row>
    <row r="3365" spans="26:35">
      <c r="Z3365" s="50" t="s">
        <v>71</v>
      </c>
      <c r="AA3365" s="50" t="s">
        <v>3170</v>
      </c>
      <c r="AB3365" s="50">
        <v>4111902</v>
      </c>
      <c r="AH3365" s="66" t="str">
        <f t="shared" si="111"/>
        <v>PRJaguapitã</v>
      </c>
      <c r="AI3365" s="50">
        <v>4111902</v>
      </c>
    </row>
    <row r="3366" spans="26:35">
      <c r="Z3366" s="50" t="s">
        <v>71</v>
      </c>
      <c r="AA3366" s="50" t="s">
        <v>3181</v>
      </c>
      <c r="AB3366" s="50">
        <v>4112009</v>
      </c>
      <c r="AH3366" s="66" t="str">
        <f t="shared" si="111"/>
        <v>PRJaguariaíva</v>
      </c>
      <c r="AI3366" s="50">
        <v>4112009</v>
      </c>
    </row>
    <row r="3367" spans="26:35">
      <c r="Z3367" s="50" t="s">
        <v>71</v>
      </c>
      <c r="AA3367" s="50" t="s">
        <v>3193</v>
      </c>
      <c r="AB3367" s="50">
        <v>4112108</v>
      </c>
      <c r="AH3367" s="66" t="str">
        <f t="shared" si="111"/>
        <v>PRJandaia do Sul</v>
      </c>
      <c r="AI3367" s="50">
        <v>4112108</v>
      </c>
    </row>
    <row r="3368" spans="26:35">
      <c r="Z3368" s="50" t="s">
        <v>71</v>
      </c>
      <c r="AA3368" s="50" t="s">
        <v>3205</v>
      </c>
      <c r="AB3368" s="50">
        <v>4112207</v>
      </c>
      <c r="AH3368" s="66" t="str">
        <f t="shared" si="111"/>
        <v>PRJaniópolis</v>
      </c>
      <c r="AI3368" s="50">
        <v>4112207</v>
      </c>
    </row>
    <row r="3369" spans="26:35">
      <c r="Z3369" s="50" t="s">
        <v>71</v>
      </c>
      <c r="AA3369" s="50" t="s">
        <v>3217</v>
      </c>
      <c r="AB3369" s="50">
        <v>4112306</v>
      </c>
      <c r="AH3369" s="66" t="str">
        <f t="shared" si="111"/>
        <v>PRJapira</v>
      </c>
      <c r="AI3369" s="50">
        <v>4112306</v>
      </c>
    </row>
    <row r="3370" spans="26:35">
      <c r="Z3370" s="50" t="s">
        <v>71</v>
      </c>
      <c r="AA3370" s="50" t="s">
        <v>825</v>
      </c>
      <c r="AB3370" s="50">
        <v>4112405</v>
      </c>
      <c r="AH3370" s="66" t="str">
        <f t="shared" si="111"/>
        <v>PRJapurá</v>
      </c>
      <c r="AI3370" s="50">
        <v>4112405</v>
      </c>
    </row>
    <row r="3371" spans="26:35">
      <c r="Z3371" s="50" t="s">
        <v>71</v>
      </c>
      <c r="AA3371" s="50" t="s">
        <v>3239</v>
      </c>
      <c r="AB3371" s="50">
        <v>4112504</v>
      </c>
      <c r="AH3371" s="66" t="str">
        <f t="shared" si="111"/>
        <v>PRJardim Alegre</v>
      </c>
      <c r="AI3371" s="50">
        <v>4112504</v>
      </c>
    </row>
    <row r="3372" spans="26:35">
      <c r="Z3372" s="50" t="s">
        <v>71</v>
      </c>
      <c r="AA3372" s="50" t="s">
        <v>3249</v>
      </c>
      <c r="AB3372" s="50">
        <v>4112603</v>
      </c>
      <c r="AH3372" s="66" t="str">
        <f t="shared" si="111"/>
        <v>PRJardim Olinda</v>
      </c>
      <c r="AI3372" s="50">
        <v>4112603</v>
      </c>
    </row>
    <row r="3373" spans="26:35">
      <c r="Z3373" s="50" t="s">
        <v>71</v>
      </c>
      <c r="AA3373" s="50" t="s">
        <v>3259</v>
      </c>
      <c r="AB3373" s="50">
        <v>4112702</v>
      </c>
      <c r="AH3373" s="66" t="str">
        <f t="shared" si="111"/>
        <v>PRJataizinho</v>
      </c>
      <c r="AI3373" s="50">
        <v>4112702</v>
      </c>
    </row>
    <row r="3374" spans="26:35">
      <c r="Z3374" s="50" t="s">
        <v>71</v>
      </c>
      <c r="AA3374" s="50" t="s">
        <v>3271</v>
      </c>
      <c r="AB3374" s="50">
        <v>4112751</v>
      </c>
      <c r="AH3374" s="66" t="str">
        <f t="shared" si="111"/>
        <v>PRJesuítas</v>
      </c>
      <c r="AI3374" s="50">
        <v>4112751</v>
      </c>
    </row>
    <row r="3375" spans="26:35">
      <c r="Z3375" s="50" t="s">
        <v>71</v>
      </c>
      <c r="AA3375" s="50" t="s">
        <v>3282</v>
      </c>
      <c r="AB3375" s="50">
        <v>4112801</v>
      </c>
      <c r="AH3375" s="66" t="str">
        <f t="shared" si="111"/>
        <v>PRJoaquim Távora</v>
      </c>
      <c r="AI3375" s="50">
        <v>4112801</v>
      </c>
    </row>
    <row r="3376" spans="26:35">
      <c r="Z3376" s="50" t="s">
        <v>71</v>
      </c>
      <c r="AA3376" s="50" t="s">
        <v>3294</v>
      </c>
      <c r="AB3376" s="50">
        <v>4112900</v>
      </c>
      <c r="AH3376" s="66" t="str">
        <f t="shared" si="111"/>
        <v>PRJundiaí do Sul</v>
      </c>
      <c r="AI3376" s="50">
        <v>4112900</v>
      </c>
    </row>
    <row r="3377" spans="26:35">
      <c r="Z3377" s="50" t="s">
        <v>71</v>
      </c>
      <c r="AA3377" s="50" t="s">
        <v>3306</v>
      </c>
      <c r="AB3377" s="50">
        <v>4112959</v>
      </c>
      <c r="AH3377" s="66" t="str">
        <f t="shared" si="111"/>
        <v>PRJuranda</v>
      </c>
      <c r="AI3377" s="50">
        <v>4112959</v>
      </c>
    </row>
    <row r="3378" spans="26:35">
      <c r="Z3378" s="50" t="s">
        <v>71</v>
      </c>
      <c r="AA3378" s="50" t="s">
        <v>2673</v>
      </c>
      <c r="AB3378" s="50">
        <v>4113007</v>
      </c>
      <c r="AH3378" s="66" t="str">
        <f t="shared" si="111"/>
        <v>PRJussara</v>
      </c>
      <c r="AI3378" s="50">
        <v>4113007</v>
      </c>
    </row>
    <row r="3379" spans="26:35">
      <c r="Z3379" s="50" t="s">
        <v>71</v>
      </c>
      <c r="AA3379" s="50" t="s">
        <v>3328</v>
      </c>
      <c r="AB3379" s="50">
        <v>4113106</v>
      </c>
      <c r="AH3379" s="66" t="str">
        <f t="shared" si="111"/>
        <v>PRKaloré</v>
      </c>
      <c r="AI3379" s="50">
        <v>4113106</v>
      </c>
    </row>
    <row r="3380" spans="26:35">
      <c r="Z3380" s="50" t="s">
        <v>71</v>
      </c>
      <c r="AA3380" s="50" t="s">
        <v>3339</v>
      </c>
      <c r="AB3380" s="50">
        <v>4113205</v>
      </c>
      <c r="AH3380" s="66" t="str">
        <f t="shared" si="111"/>
        <v>PRLapa</v>
      </c>
      <c r="AI3380" s="50">
        <v>4113205</v>
      </c>
    </row>
    <row r="3381" spans="26:35">
      <c r="Z3381" s="50" t="s">
        <v>71</v>
      </c>
      <c r="AA3381" s="50" t="s">
        <v>3350</v>
      </c>
      <c r="AB3381" s="50">
        <v>4113254</v>
      </c>
      <c r="AH3381" s="66" t="str">
        <f t="shared" si="111"/>
        <v>PRLaranjal</v>
      </c>
      <c r="AI3381" s="50">
        <v>4113254</v>
      </c>
    </row>
    <row r="3382" spans="26:35">
      <c r="Z3382" s="50" t="s">
        <v>71</v>
      </c>
      <c r="AA3382" s="50" t="s">
        <v>3360</v>
      </c>
      <c r="AB3382" s="50">
        <v>4113304</v>
      </c>
      <c r="AH3382" s="66" t="str">
        <f t="shared" si="111"/>
        <v>PRLaranjeiras do Sul</v>
      </c>
      <c r="AI3382" s="50">
        <v>4113304</v>
      </c>
    </row>
    <row r="3383" spans="26:35">
      <c r="Z3383" s="50" t="s">
        <v>71</v>
      </c>
      <c r="AA3383" s="50" t="s">
        <v>3369</v>
      </c>
      <c r="AB3383" s="50">
        <v>4113403</v>
      </c>
      <c r="AH3383" s="66" t="str">
        <f t="shared" si="111"/>
        <v>PRLeópolis</v>
      </c>
      <c r="AI3383" s="50">
        <v>4113403</v>
      </c>
    </row>
    <row r="3384" spans="26:35">
      <c r="Z3384" s="50" t="s">
        <v>71</v>
      </c>
      <c r="AA3384" s="50" t="s">
        <v>3379</v>
      </c>
      <c r="AB3384" s="50">
        <v>4113429</v>
      </c>
      <c r="AH3384" s="66" t="str">
        <f t="shared" si="111"/>
        <v>PRLidianópolis</v>
      </c>
      <c r="AI3384" s="50">
        <v>4113429</v>
      </c>
    </row>
    <row r="3385" spans="26:35">
      <c r="Z3385" s="50" t="s">
        <v>71</v>
      </c>
      <c r="AA3385" s="50" t="s">
        <v>3389</v>
      </c>
      <c r="AB3385" s="50">
        <v>4113452</v>
      </c>
      <c r="AH3385" s="66" t="str">
        <f t="shared" si="111"/>
        <v>PRLindoeste</v>
      </c>
      <c r="AI3385" s="50">
        <v>4113452</v>
      </c>
    </row>
    <row r="3386" spans="26:35">
      <c r="Z3386" s="50" t="s">
        <v>71</v>
      </c>
      <c r="AA3386" s="50" t="s">
        <v>3399</v>
      </c>
      <c r="AB3386" s="50">
        <v>4113502</v>
      </c>
      <c r="AH3386" s="66" t="str">
        <f t="shared" si="111"/>
        <v>PRLoanda</v>
      </c>
      <c r="AI3386" s="50">
        <v>4113502</v>
      </c>
    </row>
    <row r="3387" spans="26:35">
      <c r="Z3387" s="50" t="s">
        <v>71</v>
      </c>
      <c r="AA3387" s="50" t="s">
        <v>3409</v>
      </c>
      <c r="AB3387" s="50">
        <v>4113601</v>
      </c>
      <c r="AH3387" s="66" t="str">
        <f t="shared" si="111"/>
        <v>PRLobato</v>
      </c>
      <c r="AI3387" s="50">
        <v>4113601</v>
      </c>
    </row>
    <row r="3388" spans="26:35">
      <c r="Z3388" s="50" t="s">
        <v>71</v>
      </c>
      <c r="AA3388" s="50" t="s">
        <v>3419</v>
      </c>
      <c r="AB3388" s="50">
        <v>4113700</v>
      </c>
      <c r="AH3388" s="66" t="str">
        <f t="shared" si="111"/>
        <v>PRLondrina</v>
      </c>
      <c r="AI3388" s="50">
        <v>4113700</v>
      </c>
    </row>
    <row r="3389" spans="26:35">
      <c r="Z3389" s="50" t="s">
        <v>71</v>
      </c>
      <c r="AA3389" s="50" t="s">
        <v>3428</v>
      </c>
      <c r="AB3389" s="50">
        <v>4113734</v>
      </c>
      <c r="AH3389" s="66" t="str">
        <f t="shared" si="111"/>
        <v>PRLuiziana</v>
      </c>
      <c r="AI3389" s="50">
        <v>4113734</v>
      </c>
    </row>
    <row r="3390" spans="26:35">
      <c r="Z3390" s="50" t="s">
        <v>71</v>
      </c>
      <c r="AA3390" s="50" t="s">
        <v>3438</v>
      </c>
      <c r="AB3390" s="50">
        <v>4113759</v>
      </c>
      <c r="AH3390" s="66" t="str">
        <f t="shared" si="111"/>
        <v>PRLunardelli</v>
      </c>
      <c r="AI3390" s="50">
        <v>4113759</v>
      </c>
    </row>
    <row r="3391" spans="26:35">
      <c r="Z3391" s="50" t="s">
        <v>71</v>
      </c>
      <c r="AA3391" s="50" t="s">
        <v>3447</v>
      </c>
      <c r="AB3391" s="50">
        <v>4113809</v>
      </c>
      <c r="AH3391" s="66" t="str">
        <f t="shared" si="111"/>
        <v>PRLupionópolis</v>
      </c>
      <c r="AI3391" s="50">
        <v>4113809</v>
      </c>
    </row>
    <row r="3392" spans="26:35">
      <c r="Z3392" s="50" t="s">
        <v>71</v>
      </c>
      <c r="AA3392" s="50" t="s">
        <v>3456</v>
      </c>
      <c r="AB3392" s="50">
        <v>4113908</v>
      </c>
      <c r="AH3392" s="66" t="str">
        <f t="shared" si="111"/>
        <v>PRMallet</v>
      </c>
      <c r="AI3392" s="50">
        <v>4113908</v>
      </c>
    </row>
    <row r="3393" spans="26:35">
      <c r="Z3393" s="50" t="s">
        <v>71</v>
      </c>
      <c r="AA3393" s="50" t="s">
        <v>3466</v>
      </c>
      <c r="AB3393" s="50">
        <v>4114005</v>
      </c>
      <c r="AH3393" s="66" t="str">
        <f t="shared" si="111"/>
        <v>PRMamborê</v>
      </c>
      <c r="AI3393" s="50">
        <v>4114005</v>
      </c>
    </row>
    <row r="3394" spans="26:35">
      <c r="Z3394" s="50" t="s">
        <v>71</v>
      </c>
      <c r="AA3394" s="50" t="s">
        <v>3475</v>
      </c>
      <c r="AB3394" s="50">
        <v>4114104</v>
      </c>
      <c r="AH3394" s="66" t="str">
        <f t="shared" si="111"/>
        <v>PRMandaguaçu</v>
      </c>
      <c r="AI3394" s="50">
        <v>4114104</v>
      </c>
    </row>
    <row r="3395" spans="26:35">
      <c r="Z3395" s="50" t="s">
        <v>71</v>
      </c>
      <c r="AA3395" s="50" t="s">
        <v>3485</v>
      </c>
      <c r="AB3395" s="50">
        <v>4114203</v>
      </c>
      <c r="AH3395" s="66" t="str">
        <f t="shared" ref="AH3395:AH3458" si="112">CONCATENATE(Z3395,AA3395)</f>
        <v>PRMandaguari</v>
      </c>
      <c r="AI3395" s="50">
        <v>4114203</v>
      </c>
    </row>
    <row r="3396" spans="26:35">
      <c r="Z3396" s="50" t="s">
        <v>71</v>
      </c>
      <c r="AA3396" s="50" t="s">
        <v>3495</v>
      </c>
      <c r="AB3396" s="50">
        <v>4114302</v>
      </c>
      <c r="AH3396" s="66" t="str">
        <f t="shared" si="112"/>
        <v>PRMandirituba</v>
      </c>
      <c r="AI3396" s="50">
        <v>4114302</v>
      </c>
    </row>
    <row r="3397" spans="26:35">
      <c r="Z3397" s="50" t="s">
        <v>71</v>
      </c>
      <c r="AA3397" s="50" t="s">
        <v>3504</v>
      </c>
      <c r="AB3397" s="50">
        <v>4114351</v>
      </c>
      <c r="AH3397" s="66" t="str">
        <f t="shared" si="112"/>
        <v>PRManfrinópolis</v>
      </c>
      <c r="AI3397" s="50">
        <v>4114351</v>
      </c>
    </row>
    <row r="3398" spans="26:35">
      <c r="Z3398" s="50" t="s">
        <v>71</v>
      </c>
      <c r="AA3398" s="50" t="s">
        <v>3514</v>
      </c>
      <c r="AB3398" s="50">
        <v>4114401</v>
      </c>
      <c r="AH3398" s="66" t="str">
        <f t="shared" si="112"/>
        <v>PRMangueirinha</v>
      </c>
      <c r="AI3398" s="50">
        <v>4114401</v>
      </c>
    </row>
    <row r="3399" spans="26:35">
      <c r="Z3399" s="50" t="s">
        <v>71</v>
      </c>
      <c r="AA3399" s="50" t="s">
        <v>3524</v>
      </c>
      <c r="AB3399" s="50">
        <v>4114500</v>
      </c>
      <c r="AH3399" s="66" t="str">
        <f t="shared" si="112"/>
        <v>PRManoel Ribas</v>
      </c>
      <c r="AI3399" s="50">
        <v>4114500</v>
      </c>
    </row>
    <row r="3400" spans="26:35">
      <c r="Z3400" s="50" t="s">
        <v>71</v>
      </c>
      <c r="AA3400" s="50" t="s">
        <v>3534</v>
      </c>
      <c r="AB3400" s="50">
        <v>4114609</v>
      </c>
      <c r="AH3400" s="66" t="str">
        <f t="shared" si="112"/>
        <v>PRMarechal Cândido Rondon</v>
      </c>
      <c r="AI3400" s="50">
        <v>4114609</v>
      </c>
    </row>
    <row r="3401" spans="26:35">
      <c r="Z3401" s="50" t="s">
        <v>71</v>
      </c>
      <c r="AA3401" s="50" t="s">
        <v>3544</v>
      </c>
      <c r="AB3401" s="50">
        <v>4114708</v>
      </c>
      <c r="AH3401" s="66" t="str">
        <f t="shared" si="112"/>
        <v>PRMaria Helena</v>
      </c>
      <c r="AI3401" s="50">
        <v>4114708</v>
      </c>
    </row>
    <row r="3402" spans="26:35">
      <c r="Z3402" s="50" t="s">
        <v>71</v>
      </c>
      <c r="AA3402" s="50" t="s">
        <v>3552</v>
      </c>
      <c r="AB3402" s="50">
        <v>4114807</v>
      </c>
      <c r="AH3402" s="66" t="str">
        <f t="shared" si="112"/>
        <v>PRMarialva</v>
      </c>
      <c r="AI3402" s="50">
        <v>4114807</v>
      </c>
    </row>
    <row r="3403" spans="26:35">
      <c r="Z3403" s="50" t="s">
        <v>71</v>
      </c>
      <c r="AA3403" s="50" t="s">
        <v>3562</v>
      </c>
      <c r="AB3403" s="50">
        <v>4114906</v>
      </c>
      <c r="AH3403" s="66" t="str">
        <f t="shared" si="112"/>
        <v>PRMarilândia do Sul</v>
      </c>
      <c r="AI3403" s="50">
        <v>4114906</v>
      </c>
    </row>
    <row r="3404" spans="26:35">
      <c r="Z3404" s="50" t="s">
        <v>71</v>
      </c>
      <c r="AA3404" s="50" t="s">
        <v>3572</v>
      </c>
      <c r="AB3404" s="50">
        <v>4115002</v>
      </c>
      <c r="AH3404" s="66" t="str">
        <f t="shared" si="112"/>
        <v>PRMarilena</v>
      </c>
      <c r="AI3404" s="50">
        <v>4115002</v>
      </c>
    </row>
    <row r="3405" spans="26:35">
      <c r="Z3405" s="50" t="s">
        <v>71</v>
      </c>
      <c r="AA3405" s="50" t="s">
        <v>3582</v>
      </c>
      <c r="AB3405" s="50">
        <v>4115101</v>
      </c>
      <c r="AH3405" s="66" t="str">
        <f t="shared" si="112"/>
        <v>PRMariluz</v>
      </c>
      <c r="AI3405" s="50">
        <v>4115101</v>
      </c>
    </row>
    <row r="3406" spans="26:35">
      <c r="Z3406" s="50" t="s">
        <v>71</v>
      </c>
      <c r="AA3406" s="50" t="s">
        <v>3592</v>
      </c>
      <c r="AB3406" s="50">
        <v>4115200</v>
      </c>
      <c r="AH3406" s="66" t="str">
        <f t="shared" si="112"/>
        <v>PRMaringá</v>
      </c>
      <c r="AI3406" s="50">
        <v>4115200</v>
      </c>
    </row>
    <row r="3407" spans="26:35">
      <c r="Z3407" s="50" t="s">
        <v>71</v>
      </c>
      <c r="AA3407" s="50" t="s">
        <v>3601</v>
      </c>
      <c r="AB3407" s="50">
        <v>4115309</v>
      </c>
      <c r="AH3407" s="66" t="str">
        <f t="shared" si="112"/>
        <v>PRMariópolis</v>
      </c>
      <c r="AI3407" s="50">
        <v>4115309</v>
      </c>
    </row>
    <row r="3408" spans="26:35">
      <c r="Z3408" s="50" t="s">
        <v>71</v>
      </c>
      <c r="AA3408" s="50" t="s">
        <v>3610</v>
      </c>
      <c r="AB3408" s="50">
        <v>4115358</v>
      </c>
      <c r="AH3408" s="66" t="str">
        <f t="shared" si="112"/>
        <v>PRMaripá</v>
      </c>
      <c r="AI3408" s="50">
        <v>4115358</v>
      </c>
    </row>
    <row r="3409" spans="26:35">
      <c r="Z3409" s="50" t="s">
        <v>71</v>
      </c>
      <c r="AA3409" s="50" t="s">
        <v>3619</v>
      </c>
      <c r="AB3409" s="50">
        <v>4115408</v>
      </c>
      <c r="AH3409" s="66" t="str">
        <f t="shared" si="112"/>
        <v>PRMarmeleiro</v>
      </c>
      <c r="AI3409" s="50">
        <v>4115408</v>
      </c>
    </row>
    <row r="3410" spans="26:35">
      <c r="Z3410" s="50" t="s">
        <v>71</v>
      </c>
      <c r="AA3410" s="50" t="s">
        <v>3629</v>
      </c>
      <c r="AB3410" s="50">
        <v>4115457</v>
      </c>
      <c r="AH3410" s="66" t="str">
        <f t="shared" si="112"/>
        <v>PRMarquinho</v>
      </c>
      <c r="AI3410" s="50">
        <v>4115457</v>
      </c>
    </row>
    <row r="3411" spans="26:35">
      <c r="Z3411" s="50" t="s">
        <v>71</v>
      </c>
      <c r="AA3411" s="50" t="s">
        <v>3639</v>
      </c>
      <c r="AB3411" s="50">
        <v>4115507</v>
      </c>
      <c r="AH3411" s="66" t="str">
        <f t="shared" si="112"/>
        <v>PRMarumbi</v>
      </c>
      <c r="AI3411" s="50">
        <v>4115507</v>
      </c>
    </row>
    <row r="3412" spans="26:35">
      <c r="Z3412" s="50" t="s">
        <v>71</v>
      </c>
      <c r="AA3412" s="50" t="s">
        <v>3648</v>
      </c>
      <c r="AB3412" s="50">
        <v>4115606</v>
      </c>
      <c r="AH3412" s="66" t="str">
        <f t="shared" si="112"/>
        <v>PRMatelândia</v>
      </c>
      <c r="AI3412" s="50">
        <v>4115606</v>
      </c>
    </row>
    <row r="3413" spans="26:35">
      <c r="Z3413" s="50" t="s">
        <v>71</v>
      </c>
      <c r="AA3413" s="50" t="s">
        <v>3657</v>
      </c>
      <c r="AB3413" s="50">
        <v>4115705</v>
      </c>
      <c r="AH3413" s="66" t="str">
        <f t="shared" si="112"/>
        <v>PRMatinhos</v>
      </c>
      <c r="AI3413" s="50">
        <v>4115705</v>
      </c>
    </row>
    <row r="3414" spans="26:35">
      <c r="Z3414" s="50" t="s">
        <v>71</v>
      </c>
      <c r="AA3414" s="50" t="s">
        <v>3666</v>
      </c>
      <c r="AB3414" s="50">
        <v>4115739</v>
      </c>
      <c r="AH3414" s="66" t="str">
        <f t="shared" si="112"/>
        <v>PRMato Rico</v>
      </c>
      <c r="AI3414" s="50">
        <v>4115739</v>
      </c>
    </row>
    <row r="3415" spans="26:35">
      <c r="Z3415" s="50" t="s">
        <v>71</v>
      </c>
      <c r="AA3415" s="50" t="s">
        <v>3673</v>
      </c>
      <c r="AB3415" s="50">
        <v>4115754</v>
      </c>
      <c r="AH3415" s="66" t="str">
        <f t="shared" si="112"/>
        <v>PRMauá da Serra</v>
      </c>
      <c r="AI3415" s="50">
        <v>4115754</v>
      </c>
    </row>
    <row r="3416" spans="26:35">
      <c r="Z3416" s="50" t="s">
        <v>71</v>
      </c>
      <c r="AA3416" s="50" t="s">
        <v>3682</v>
      </c>
      <c r="AB3416" s="50">
        <v>4115804</v>
      </c>
      <c r="AH3416" s="66" t="str">
        <f t="shared" si="112"/>
        <v>PRMedianeira</v>
      </c>
      <c r="AI3416" s="50">
        <v>4115804</v>
      </c>
    </row>
    <row r="3417" spans="26:35">
      <c r="Z3417" s="50" t="s">
        <v>71</v>
      </c>
      <c r="AA3417" s="50" t="s">
        <v>3690</v>
      </c>
      <c r="AB3417" s="50">
        <v>4115853</v>
      </c>
      <c r="AH3417" s="66" t="str">
        <f t="shared" si="112"/>
        <v>PRMercedes</v>
      </c>
      <c r="AI3417" s="50">
        <v>4115853</v>
      </c>
    </row>
    <row r="3418" spans="26:35">
      <c r="Z3418" s="50" t="s">
        <v>71</v>
      </c>
      <c r="AA3418" s="50" t="s">
        <v>2467</v>
      </c>
      <c r="AB3418" s="50">
        <v>4115903</v>
      </c>
      <c r="AH3418" s="66" t="str">
        <f t="shared" si="112"/>
        <v>PRMirador</v>
      </c>
      <c r="AI3418" s="50">
        <v>4115903</v>
      </c>
    </row>
    <row r="3419" spans="26:35">
      <c r="Z3419" s="50" t="s">
        <v>71</v>
      </c>
      <c r="AA3419" s="50" t="s">
        <v>3706</v>
      </c>
      <c r="AB3419" s="50">
        <v>4116000</v>
      </c>
      <c r="AH3419" s="66" t="str">
        <f t="shared" si="112"/>
        <v>PRMiraselva</v>
      </c>
      <c r="AI3419" s="50">
        <v>4116000</v>
      </c>
    </row>
    <row r="3420" spans="26:35">
      <c r="Z3420" s="50" t="s">
        <v>71</v>
      </c>
      <c r="AA3420" s="50" t="s">
        <v>3714</v>
      </c>
      <c r="AB3420" s="50">
        <v>4116059</v>
      </c>
      <c r="AH3420" s="66" t="str">
        <f t="shared" si="112"/>
        <v>PRMissal</v>
      </c>
      <c r="AI3420" s="50">
        <v>4116059</v>
      </c>
    </row>
    <row r="3421" spans="26:35">
      <c r="Z3421" s="50" t="s">
        <v>71</v>
      </c>
      <c r="AA3421" s="50" t="s">
        <v>3721</v>
      </c>
      <c r="AB3421" s="50">
        <v>4116109</v>
      </c>
      <c r="AH3421" s="66" t="str">
        <f t="shared" si="112"/>
        <v>PRMoreira Sales</v>
      </c>
      <c r="AI3421" s="50">
        <v>4116109</v>
      </c>
    </row>
    <row r="3422" spans="26:35">
      <c r="Z3422" s="50" t="s">
        <v>71</v>
      </c>
      <c r="AA3422" s="50" t="s">
        <v>3728</v>
      </c>
      <c r="AB3422" s="50">
        <v>4116208</v>
      </c>
      <c r="AH3422" s="66" t="str">
        <f t="shared" si="112"/>
        <v>PRMorretes</v>
      </c>
      <c r="AI3422" s="50">
        <v>4116208</v>
      </c>
    </row>
    <row r="3423" spans="26:35">
      <c r="Z3423" s="50" t="s">
        <v>71</v>
      </c>
      <c r="AA3423" s="50" t="s">
        <v>3735</v>
      </c>
      <c r="AB3423" s="50">
        <v>4116307</v>
      </c>
      <c r="AH3423" s="66" t="str">
        <f t="shared" si="112"/>
        <v>PRMunhoz de Melo</v>
      </c>
      <c r="AI3423" s="50">
        <v>4116307</v>
      </c>
    </row>
    <row r="3424" spans="26:35">
      <c r="Z3424" s="50" t="s">
        <v>71</v>
      </c>
      <c r="AA3424" s="50" t="s">
        <v>3742</v>
      </c>
      <c r="AB3424" s="50">
        <v>4116406</v>
      </c>
      <c r="AH3424" s="66" t="str">
        <f t="shared" si="112"/>
        <v>PRNossa Senhora das Graças</v>
      </c>
      <c r="AI3424" s="50">
        <v>4116406</v>
      </c>
    </row>
    <row r="3425" spans="26:35">
      <c r="Z3425" s="50" t="s">
        <v>71</v>
      </c>
      <c r="AA3425" s="50" t="s">
        <v>3749</v>
      </c>
      <c r="AB3425" s="50">
        <v>4116505</v>
      </c>
      <c r="AH3425" s="66" t="str">
        <f t="shared" si="112"/>
        <v>PRNova Aliança do Ivaí</v>
      </c>
      <c r="AI3425" s="50">
        <v>4116505</v>
      </c>
    </row>
    <row r="3426" spans="26:35">
      <c r="Z3426" s="50" t="s">
        <v>71</v>
      </c>
      <c r="AA3426" s="50" t="s">
        <v>3755</v>
      </c>
      <c r="AB3426" s="50">
        <v>4116604</v>
      </c>
      <c r="AH3426" s="66" t="str">
        <f t="shared" si="112"/>
        <v>PRNova América da Colina</v>
      </c>
      <c r="AI3426" s="50">
        <v>4116604</v>
      </c>
    </row>
    <row r="3427" spans="26:35">
      <c r="Z3427" s="50" t="s">
        <v>71</v>
      </c>
      <c r="AA3427" s="50" t="s">
        <v>3048</v>
      </c>
      <c r="AB3427" s="50">
        <v>4116703</v>
      </c>
      <c r="AH3427" s="66" t="str">
        <f t="shared" si="112"/>
        <v>PRNova Aurora</v>
      </c>
      <c r="AI3427" s="50">
        <v>4116703</v>
      </c>
    </row>
    <row r="3428" spans="26:35">
      <c r="Z3428" s="50" t="s">
        <v>71</v>
      </c>
      <c r="AA3428" s="50" t="s">
        <v>3764</v>
      </c>
      <c r="AB3428" s="50">
        <v>4116802</v>
      </c>
      <c r="AH3428" s="66" t="str">
        <f t="shared" si="112"/>
        <v>PRNova Cantu</v>
      </c>
      <c r="AI3428" s="50">
        <v>4116802</v>
      </c>
    </row>
    <row r="3429" spans="26:35">
      <c r="Z3429" s="50" t="s">
        <v>71</v>
      </c>
      <c r="AA3429" s="50" t="s">
        <v>3771</v>
      </c>
      <c r="AB3429" s="50">
        <v>4116901</v>
      </c>
      <c r="AH3429" s="66" t="str">
        <f t="shared" si="112"/>
        <v>PRNova Esperança</v>
      </c>
      <c r="AI3429" s="50">
        <v>4116901</v>
      </c>
    </row>
    <row r="3430" spans="26:35">
      <c r="Z3430" s="50" t="s">
        <v>71</v>
      </c>
      <c r="AA3430" s="50" t="s">
        <v>3777</v>
      </c>
      <c r="AB3430" s="50">
        <v>4116950</v>
      </c>
      <c r="AH3430" s="66" t="str">
        <f t="shared" si="112"/>
        <v>PRNova Esperança do Sudoeste</v>
      </c>
      <c r="AI3430" s="50">
        <v>4116950</v>
      </c>
    </row>
    <row r="3431" spans="26:35">
      <c r="Z3431" s="50" t="s">
        <v>71</v>
      </c>
      <c r="AA3431" s="50" t="s">
        <v>3784</v>
      </c>
      <c r="AB3431" s="50">
        <v>4117008</v>
      </c>
      <c r="AH3431" s="66" t="str">
        <f t="shared" si="112"/>
        <v>PRNova Fátima</v>
      </c>
      <c r="AI3431" s="50">
        <v>4117008</v>
      </c>
    </row>
    <row r="3432" spans="26:35">
      <c r="Z3432" s="50" t="s">
        <v>71</v>
      </c>
      <c r="AA3432" s="50" t="s">
        <v>3791</v>
      </c>
      <c r="AB3432" s="50">
        <v>4117057</v>
      </c>
      <c r="AH3432" s="66" t="str">
        <f t="shared" si="112"/>
        <v>PRNova Laranjeiras</v>
      </c>
      <c r="AI3432" s="50">
        <v>4117057</v>
      </c>
    </row>
    <row r="3433" spans="26:35">
      <c r="Z3433" s="50" t="s">
        <v>71</v>
      </c>
      <c r="AA3433" s="50" t="s">
        <v>3798</v>
      </c>
      <c r="AB3433" s="50">
        <v>4117107</v>
      </c>
      <c r="AH3433" s="66" t="str">
        <f t="shared" si="112"/>
        <v>PRNova Londrina</v>
      </c>
      <c r="AI3433" s="50">
        <v>4117107</v>
      </c>
    </row>
    <row r="3434" spans="26:35">
      <c r="Z3434" s="50" t="s">
        <v>71</v>
      </c>
      <c r="AA3434" s="50" t="s">
        <v>1872</v>
      </c>
      <c r="AB3434" s="50">
        <v>4117206</v>
      </c>
      <c r="AH3434" s="66" t="str">
        <f t="shared" si="112"/>
        <v>PRNova Olímpia</v>
      </c>
      <c r="AI3434" s="50">
        <v>4117206</v>
      </c>
    </row>
    <row r="3435" spans="26:35">
      <c r="Z3435" s="50" t="s">
        <v>71</v>
      </c>
      <c r="AA3435" s="50" t="s">
        <v>3811</v>
      </c>
      <c r="AB3435" s="50">
        <v>4117255</v>
      </c>
      <c r="AH3435" s="66" t="str">
        <f t="shared" si="112"/>
        <v>PRNova Prata do Iguaçu</v>
      </c>
      <c r="AI3435" s="50">
        <v>4117255</v>
      </c>
    </row>
    <row r="3436" spans="26:35">
      <c r="Z3436" s="50" t="s">
        <v>71</v>
      </c>
      <c r="AA3436" s="50" t="s">
        <v>3818</v>
      </c>
      <c r="AB3436" s="50">
        <v>4117214</v>
      </c>
      <c r="AH3436" s="66" t="str">
        <f t="shared" si="112"/>
        <v>PRNova Santa Bárbara</v>
      </c>
      <c r="AI3436" s="50">
        <v>4117214</v>
      </c>
    </row>
    <row r="3437" spans="26:35">
      <c r="Z3437" s="50" t="s">
        <v>71</v>
      </c>
      <c r="AA3437" s="50" t="s">
        <v>3825</v>
      </c>
      <c r="AB3437" s="50">
        <v>4117222</v>
      </c>
      <c r="AH3437" s="66" t="str">
        <f t="shared" si="112"/>
        <v>PRNova Santa Rosa</v>
      </c>
      <c r="AI3437" s="50">
        <v>4117222</v>
      </c>
    </row>
    <row r="3438" spans="26:35">
      <c r="Z3438" s="50" t="s">
        <v>71</v>
      </c>
      <c r="AA3438" s="50" t="s">
        <v>3832</v>
      </c>
      <c r="AB3438" s="50">
        <v>4117271</v>
      </c>
      <c r="AH3438" s="66" t="str">
        <f t="shared" si="112"/>
        <v>PRNova Tebas</v>
      </c>
      <c r="AI3438" s="50">
        <v>4117271</v>
      </c>
    </row>
    <row r="3439" spans="26:35">
      <c r="Z3439" s="50" t="s">
        <v>71</v>
      </c>
      <c r="AA3439" s="50" t="s">
        <v>3838</v>
      </c>
      <c r="AB3439" s="50">
        <v>4117297</v>
      </c>
      <c r="AH3439" s="66" t="str">
        <f t="shared" si="112"/>
        <v>PRNovo Itacolomi</v>
      </c>
      <c r="AI3439" s="50">
        <v>4117297</v>
      </c>
    </row>
    <row r="3440" spans="26:35">
      <c r="Z3440" s="50" t="s">
        <v>71</v>
      </c>
      <c r="AA3440" s="50" t="s">
        <v>3845</v>
      </c>
      <c r="AB3440" s="50">
        <v>4117305</v>
      </c>
      <c r="AH3440" s="66" t="str">
        <f t="shared" si="112"/>
        <v>PROrtigueira</v>
      </c>
      <c r="AI3440" s="50">
        <v>4117305</v>
      </c>
    </row>
    <row r="3441" spans="26:35">
      <c r="Z3441" s="50" t="s">
        <v>71</v>
      </c>
      <c r="AA3441" s="50" t="s">
        <v>3851</v>
      </c>
      <c r="AB3441" s="50">
        <v>4117404</v>
      </c>
      <c r="AH3441" s="66" t="str">
        <f t="shared" si="112"/>
        <v>PROurizona</v>
      </c>
      <c r="AI3441" s="50">
        <v>4117404</v>
      </c>
    </row>
    <row r="3442" spans="26:35">
      <c r="Z3442" s="50" t="s">
        <v>71</v>
      </c>
      <c r="AA3442" s="50" t="s">
        <v>3857</v>
      </c>
      <c r="AB3442" s="50">
        <v>4117453</v>
      </c>
      <c r="AH3442" s="66" t="str">
        <f t="shared" si="112"/>
        <v>PROuro Verde do Oeste</v>
      </c>
      <c r="AI3442" s="50">
        <v>4117453</v>
      </c>
    </row>
    <row r="3443" spans="26:35">
      <c r="Z3443" s="50" t="s">
        <v>71</v>
      </c>
      <c r="AA3443" s="50" t="s">
        <v>3863</v>
      </c>
      <c r="AB3443" s="50">
        <v>4117503</v>
      </c>
      <c r="AH3443" s="66" t="str">
        <f t="shared" si="112"/>
        <v>PRPaiçandu</v>
      </c>
      <c r="AI3443" s="50">
        <v>4117503</v>
      </c>
    </row>
    <row r="3444" spans="26:35">
      <c r="Z3444" s="50" t="s">
        <v>71</v>
      </c>
      <c r="AA3444" s="50" t="s">
        <v>2020</v>
      </c>
      <c r="AB3444" s="50">
        <v>4117602</v>
      </c>
      <c r="AH3444" s="66" t="str">
        <f t="shared" si="112"/>
        <v>PRPalmas</v>
      </c>
      <c r="AI3444" s="50">
        <v>4117602</v>
      </c>
    </row>
    <row r="3445" spans="26:35">
      <c r="Z3445" s="50" t="s">
        <v>71</v>
      </c>
      <c r="AA3445" s="50" t="s">
        <v>3343</v>
      </c>
      <c r="AB3445" s="50">
        <v>4117701</v>
      </c>
      <c r="AH3445" s="66" t="str">
        <f t="shared" si="112"/>
        <v>PRPalmeira</v>
      </c>
      <c r="AI3445" s="50">
        <v>4117701</v>
      </c>
    </row>
    <row r="3446" spans="26:35">
      <c r="Z3446" s="50" t="s">
        <v>71</v>
      </c>
      <c r="AA3446" s="50" t="s">
        <v>3879</v>
      </c>
      <c r="AB3446" s="50">
        <v>4117800</v>
      </c>
      <c r="AH3446" s="66" t="str">
        <f t="shared" si="112"/>
        <v>PRPalmital</v>
      </c>
      <c r="AI3446" s="50">
        <v>4117800</v>
      </c>
    </row>
    <row r="3447" spans="26:35">
      <c r="Z3447" s="50" t="s">
        <v>71</v>
      </c>
      <c r="AA3447" s="50" t="s">
        <v>3885</v>
      </c>
      <c r="AB3447" s="50">
        <v>4117909</v>
      </c>
      <c r="AH3447" s="66" t="str">
        <f t="shared" si="112"/>
        <v>PRPalotina</v>
      </c>
      <c r="AI3447" s="50">
        <v>4117909</v>
      </c>
    </row>
    <row r="3448" spans="26:35">
      <c r="Z3448" s="50" t="s">
        <v>71</v>
      </c>
      <c r="AA3448" s="50" t="s">
        <v>3891</v>
      </c>
      <c r="AB3448" s="50">
        <v>4118006</v>
      </c>
      <c r="AH3448" s="66" t="str">
        <f t="shared" si="112"/>
        <v>PRParaíso do Norte</v>
      </c>
      <c r="AI3448" s="50">
        <v>4118006</v>
      </c>
    </row>
    <row r="3449" spans="26:35">
      <c r="Z3449" s="50" t="s">
        <v>71</v>
      </c>
      <c r="AA3449" s="50" t="s">
        <v>3897</v>
      </c>
      <c r="AB3449" s="50">
        <v>4118105</v>
      </c>
      <c r="AH3449" s="66" t="str">
        <f t="shared" si="112"/>
        <v>PRParanacity</v>
      </c>
      <c r="AI3449" s="50">
        <v>4118105</v>
      </c>
    </row>
    <row r="3450" spans="26:35">
      <c r="Z3450" s="50" t="s">
        <v>71</v>
      </c>
      <c r="AA3450" s="50" t="s">
        <v>3903</v>
      </c>
      <c r="AB3450" s="50">
        <v>4118204</v>
      </c>
      <c r="AH3450" s="66" t="str">
        <f t="shared" si="112"/>
        <v>PRParanaguá</v>
      </c>
      <c r="AI3450" s="50">
        <v>4118204</v>
      </c>
    </row>
    <row r="3451" spans="26:35">
      <c r="Z3451" s="50" t="s">
        <v>71</v>
      </c>
      <c r="AA3451" s="50" t="s">
        <v>3909</v>
      </c>
      <c r="AB3451" s="50">
        <v>4118303</v>
      </c>
      <c r="AH3451" s="66" t="str">
        <f t="shared" si="112"/>
        <v>PRParanapoema</v>
      </c>
      <c r="AI3451" s="50">
        <v>4118303</v>
      </c>
    </row>
    <row r="3452" spans="26:35">
      <c r="Z3452" s="50" t="s">
        <v>71</v>
      </c>
      <c r="AA3452" s="50" t="s">
        <v>3914</v>
      </c>
      <c r="AB3452" s="50">
        <v>4118402</v>
      </c>
      <c r="AH3452" s="66" t="str">
        <f t="shared" si="112"/>
        <v>PRParanavaí</v>
      </c>
      <c r="AI3452" s="50">
        <v>4118402</v>
      </c>
    </row>
    <row r="3453" spans="26:35">
      <c r="Z3453" s="50" t="s">
        <v>71</v>
      </c>
      <c r="AA3453" s="50" t="s">
        <v>3920</v>
      </c>
      <c r="AB3453" s="50">
        <v>4118451</v>
      </c>
      <c r="AH3453" s="66" t="str">
        <f t="shared" si="112"/>
        <v>PRPato Bragado</v>
      </c>
      <c r="AI3453" s="50">
        <v>4118451</v>
      </c>
    </row>
    <row r="3454" spans="26:35">
      <c r="Z3454" s="50" t="s">
        <v>71</v>
      </c>
      <c r="AA3454" s="50" t="s">
        <v>3926</v>
      </c>
      <c r="AB3454" s="50">
        <v>4118501</v>
      </c>
      <c r="AH3454" s="66" t="str">
        <f t="shared" si="112"/>
        <v>PRPato Branco</v>
      </c>
      <c r="AI3454" s="50">
        <v>4118501</v>
      </c>
    </row>
    <row r="3455" spans="26:35">
      <c r="Z3455" s="50" t="s">
        <v>71</v>
      </c>
      <c r="AA3455" s="50" t="s">
        <v>3932</v>
      </c>
      <c r="AB3455" s="50">
        <v>4118600</v>
      </c>
      <c r="AH3455" s="66" t="str">
        <f t="shared" si="112"/>
        <v>PRPaula Freitas</v>
      </c>
      <c r="AI3455" s="50">
        <v>4118600</v>
      </c>
    </row>
    <row r="3456" spans="26:35">
      <c r="Z3456" s="50" t="s">
        <v>71</v>
      </c>
      <c r="AA3456" s="50" t="s">
        <v>3938</v>
      </c>
      <c r="AB3456" s="50">
        <v>4118709</v>
      </c>
      <c r="AH3456" s="66" t="str">
        <f t="shared" si="112"/>
        <v>PRPaulo Frontin</v>
      </c>
      <c r="AI3456" s="50">
        <v>4118709</v>
      </c>
    </row>
    <row r="3457" spans="26:35">
      <c r="Z3457" s="50" t="s">
        <v>71</v>
      </c>
      <c r="AA3457" s="50" t="s">
        <v>3944</v>
      </c>
      <c r="AB3457" s="50">
        <v>4118808</v>
      </c>
      <c r="AH3457" s="66" t="str">
        <f t="shared" si="112"/>
        <v>PRPeabiru</v>
      </c>
      <c r="AI3457" s="50">
        <v>4118808</v>
      </c>
    </row>
    <row r="3458" spans="26:35">
      <c r="Z3458" s="50" t="s">
        <v>71</v>
      </c>
      <c r="AA3458" s="50" t="s">
        <v>3950</v>
      </c>
      <c r="AB3458" s="50">
        <v>4118857</v>
      </c>
      <c r="AH3458" s="66" t="str">
        <f t="shared" si="112"/>
        <v>PRPerobal</v>
      </c>
      <c r="AI3458" s="50">
        <v>4118857</v>
      </c>
    </row>
    <row r="3459" spans="26:35">
      <c r="Z3459" s="50" t="s">
        <v>71</v>
      </c>
      <c r="AA3459" s="50" t="s">
        <v>3956</v>
      </c>
      <c r="AB3459" s="50">
        <v>4118907</v>
      </c>
      <c r="AH3459" s="66" t="str">
        <f t="shared" ref="AH3459:AH3522" si="113">CONCATENATE(Z3459,AA3459)</f>
        <v>PRPérola</v>
      </c>
      <c r="AI3459" s="50">
        <v>4118907</v>
      </c>
    </row>
    <row r="3460" spans="26:35">
      <c r="Z3460" s="50" t="s">
        <v>71</v>
      </c>
      <c r="AA3460" s="50" t="s">
        <v>3961</v>
      </c>
      <c r="AB3460" s="50">
        <v>4119004</v>
      </c>
      <c r="AH3460" s="66" t="str">
        <f t="shared" si="113"/>
        <v>PRPérola d'Oeste</v>
      </c>
      <c r="AI3460" s="50">
        <v>4119004</v>
      </c>
    </row>
    <row r="3461" spans="26:35">
      <c r="Z3461" s="50" t="s">
        <v>71</v>
      </c>
      <c r="AA3461" s="50" t="s">
        <v>3967</v>
      </c>
      <c r="AB3461" s="50">
        <v>4119103</v>
      </c>
      <c r="AH3461" s="66" t="str">
        <f t="shared" si="113"/>
        <v>PRPiên</v>
      </c>
      <c r="AI3461" s="50">
        <v>4119103</v>
      </c>
    </row>
    <row r="3462" spans="26:35">
      <c r="Z3462" s="50" t="s">
        <v>71</v>
      </c>
      <c r="AA3462" s="50" t="s">
        <v>3972</v>
      </c>
      <c r="AB3462" s="50">
        <v>4119152</v>
      </c>
      <c r="AH3462" s="66" t="str">
        <f t="shared" si="113"/>
        <v>PRPinhais</v>
      </c>
      <c r="AI3462" s="50">
        <v>4119152</v>
      </c>
    </row>
    <row r="3463" spans="26:35">
      <c r="Z3463" s="50" t="s">
        <v>71</v>
      </c>
      <c r="AA3463" s="50" t="s">
        <v>3977</v>
      </c>
      <c r="AB3463" s="50">
        <v>4119251</v>
      </c>
      <c r="AH3463" s="66" t="str">
        <f t="shared" si="113"/>
        <v>PRPinhal de São Bento</v>
      </c>
      <c r="AI3463" s="50">
        <v>4119251</v>
      </c>
    </row>
    <row r="3464" spans="26:35">
      <c r="Z3464" s="50" t="s">
        <v>71</v>
      </c>
      <c r="AA3464" s="50" t="s">
        <v>3983</v>
      </c>
      <c r="AB3464" s="50">
        <v>4119202</v>
      </c>
      <c r="AH3464" s="66" t="str">
        <f t="shared" si="113"/>
        <v>PRPinhalão</v>
      </c>
      <c r="AI3464" s="50">
        <v>4119202</v>
      </c>
    </row>
    <row r="3465" spans="26:35">
      <c r="Z3465" s="50" t="s">
        <v>71</v>
      </c>
      <c r="AA3465" s="50" t="s">
        <v>1270</v>
      </c>
      <c r="AB3465" s="50">
        <v>4119301</v>
      </c>
      <c r="AH3465" s="66" t="str">
        <f t="shared" si="113"/>
        <v>PRPinhão</v>
      </c>
      <c r="AI3465" s="50">
        <v>4119301</v>
      </c>
    </row>
    <row r="3466" spans="26:35">
      <c r="Z3466" s="50" t="s">
        <v>71</v>
      </c>
      <c r="AA3466" s="50" t="s">
        <v>3994</v>
      </c>
      <c r="AB3466" s="50">
        <v>4119400</v>
      </c>
      <c r="AH3466" s="66" t="str">
        <f t="shared" si="113"/>
        <v>PRPiraí do Sul</v>
      </c>
      <c r="AI3466" s="50">
        <v>4119400</v>
      </c>
    </row>
    <row r="3467" spans="26:35">
      <c r="Z3467" s="50" t="s">
        <v>71</v>
      </c>
      <c r="AA3467" s="50" t="s">
        <v>3999</v>
      </c>
      <c r="AB3467" s="50">
        <v>4119509</v>
      </c>
      <c r="AH3467" s="66" t="str">
        <f t="shared" si="113"/>
        <v>PRPiraquara</v>
      </c>
      <c r="AI3467" s="50">
        <v>4119509</v>
      </c>
    </row>
    <row r="3468" spans="26:35">
      <c r="Z3468" s="50" t="s">
        <v>71</v>
      </c>
      <c r="AA3468" s="50" t="s">
        <v>4005</v>
      </c>
      <c r="AB3468" s="50">
        <v>4119608</v>
      </c>
      <c r="AH3468" s="66" t="str">
        <f t="shared" si="113"/>
        <v>PRPitanga</v>
      </c>
      <c r="AI3468" s="50">
        <v>4119608</v>
      </c>
    </row>
    <row r="3469" spans="26:35">
      <c r="Z3469" s="50" t="s">
        <v>71</v>
      </c>
      <c r="AA3469" s="50" t="s">
        <v>4011</v>
      </c>
      <c r="AB3469" s="50">
        <v>4119657</v>
      </c>
      <c r="AH3469" s="66" t="str">
        <f t="shared" si="113"/>
        <v>PRPitangueiras</v>
      </c>
      <c r="AI3469" s="50">
        <v>4119657</v>
      </c>
    </row>
    <row r="3470" spans="26:35">
      <c r="Z3470" s="50" t="s">
        <v>71</v>
      </c>
      <c r="AA3470" s="50" t="s">
        <v>4017</v>
      </c>
      <c r="AB3470" s="50">
        <v>4119707</v>
      </c>
      <c r="AH3470" s="66" t="str">
        <f t="shared" si="113"/>
        <v>PRPlanaltina do Paraná</v>
      </c>
      <c r="AI3470" s="50">
        <v>4119707</v>
      </c>
    </row>
    <row r="3471" spans="26:35">
      <c r="Z3471" s="50" t="s">
        <v>71</v>
      </c>
      <c r="AA3471" s="50" t="s">
        <v>4022</v>
      </c>
      <c r="AB3471" s="50">
        <v>4119806</v>
      </c>
      <c r="AH3471" s="66" t="str">
        <f t="shared" si="113"/>
        <v>PRPlanalto</v>
      </c>
      <c r="AI3471" s="50">
        <v>4119806</v>
      </c>
    </row>
    <row r="3472" spans="26:35">
      <c r="Z3472" s="50" t="s">
        <v>71</v>
      </c>
      <c r="AA3472" s="50" t="s">
        <v>4028</v>
      </c>
      <c r="AB3472" s="50">
        <v>4119905</v>
      </c>
      <c r="AH3472" s="66" t="str">
        <f t="shared" si="113"/>
        <v>PRPonta Grossa</v>
      </c>
      <c r="AI3472" s="50">
        <v>4119905</v>
      </c>
    </row>
    <row r="3473" spans="26:35">
      <c r="Z3473" s="50" t="s">
        <v>71</v>
      </c>
      <c r="AA3473" s="50" t="s">
        <v>4034</v>
      </c>
      <c r="AB3473" s="50">
        <v>4119954</v>
      </c>
      <c r="AH3473" s="66" t="str">
        <f t="shared" si="113"/>
        <v>PRPontal do Paraná</v>
      </c>
      <c r="AI3473" s="50">
        <v>4119954</v>
      </c>
    </row>
    <row r="3474" spans="26:35">
      <c r="Z3474" s="50" t="s">
        <v>71</v>
      </c>
      <c r="AA3474" s="50" t="s">
        <v>4039</v>
      </c>
      <c r="AB3474" s="50">
        <v>4120002</v>
      </c>
      <c r="AH3474" s="66" t="str">
        <f t="shared" si="113"/>
        <v>PRPorecatu</v>
      </c>
      <c r="AI3474" s="50">
        <v>4120002</v>
      </c>
    </row>
    <row r="3475" spans="26:35">
      <c r="Z3475" s="50" t="s">
        <v>71</v>
      </c>
      <c r="AA3475" s="50" t="s">
        <v>4045</v>
      </c>
      <c r="AB3475" s="50">
        <v>4120101</v>
      </c>
      <c r="AH3475" s="66" t="str">
        <f t="shared" si="113"/>
        <v>PRPorto Amazonas</v>
      </c>
      <c r="AI3475" s="50">
        <v>4120101</v>
      </c>
    </row>
    <row r="3476" spans="26:35">
      <c r="Z3476" s="50" t="s">
        <v>71</v>
      </c>
      <c r="AA3476" s="50" t="s">
        <v>4051</v>
      </c>
      <c r="AB3476" s="50">
        <v>4120150</v>
      </c>
      <c r="AH3476" s="66" t="str">
        <f t="shared" si="113"/>
        <v>PRPorto Barreiro</v>
      </c>
      <c r="AI3476" s="50">
        <v>4120150</v>
      </c>
    </row>
    <row r="3477" spans="26:35">
      <c r="Z3477" s="50" t="s">
        <v>71</v>
      </c>
      <c r="AA3477" s="50" t="s">
        <v>4056</v>
      </c>
      <c r="AB3477" s="50">
        <v>4120200</v>
      </c>
      <c r="AH3477" s="66" t="str">
        <f t="shared" si="113"/>
        <v>PRPorto Rico</v>
      </c>
      <c r="AI3477" s="50">
        <v>4120200</v>
      </c>
    </row>
    <row r="3478" spans="26:35">
      <c r="Z3478" s="50" t="s">
        <v>71</v>
      </c>
      <c r="AA3478" s="50" t="s">
        <v>4062</v>
      </c>
      <c r="AB3478" s="50">
        <v>4120309</v>
      </c>
      <c r="AH3478" s="66" t="str">
        <f t="shared" si="113"/>
        <v>PRPorto Vitória</v>
      </c>
      <c r="AI3478" s="50">
        <v>4120309</v>
      </c>
    </row>
    <row r="3479" spans="26:35">
      <c r="Z3479" s="50" t="s">
        <v>71</v>
      </c>
      <c r="AA3479" s="50" t="s">
        <v>4068</v>
      </c>
      <c r="AB3479" s="50">
        <v>4120333</v>
      </c>
      <c r="AH3479" s="66" t="str">
        <f t="shared" si="113"/>
        <v>PRPrado Ferreira</v>
      </c>
      <c r="AI3479" s="50">
        <v>4120333</v>
      </c>
    </row>
    <row r="3480" spans="26:35">
      <c r="Z3480" s="50" t="s">
        <v>71</v>
      </c>
      <c r="AA3480" s="50" t="s">
        <v>4074</v>
      </c>
      <c r="AB3480" s="50">
        <v>4120358</v>
      </c>
      <c r="AH3480" s="66" t="str">
        <f t="shared" si="113"/>
        <v>PRPranchita</v>
      </c>
      <c r="AI3480" s="50">
        <v>4120358</v>
      </c>
    </row>
    <row r="3481" spans="26:35">
      <c r="Z3481" s="50" t="s">
        <v>71</v>
      </c>
      <c r="AA3481" s="50" t="s">
        <v>4079</v>
      </c>
      <c r="AB3481" s="50">
        <v>4120408</v>
      </c>
      <c r="AH3481" s="66" t="str">
        <f t="shared" si="113"/>
        <v>PRPresidente Castelo Branco</v>
      </c>
      <c r="AI3481" s="50">
        <v>4120408</v>
      </c>
    </row>
    <row r="3482" spans="26:35">
      <c r="Z3482" s="50" t="s">
        <v>71</v>
      </c>
      <c r="AA3482" s="50" t="s">
        <v>4085</v>
      </c>
      <c r="AB3482" s="50">
        <v>4120507</v>
      </c>
      <c r="AH3482" s="66" t="str">
        <f t="shared" si="113"/>
        <v>PRPrimeiro de Maio</v>
      </c>
      <c r="AI3482" s="50">
        <v>4120507</v>
      </c>
    </row>
    <row r="3483" spans="26:35">
      <c r="Z3483" s="50" t="s">
        <v>71</v>
      </c>
      <c r="AA3483" s="50" t="s">
        <v>4090</v>
      </c>
      <c r="AB3483" s="50">
        <v>4120606</v>
      </c>
      <c r="AH3483" s="66" t="str">
        <f t="shared" si="113"/>
        <v>PRPrudentópolis</v>
      </c>
      <c r="AI3483" s="50">
        <v>4120606</v>
      </c>
    </row>
    <row r="3484" spans="26:35">
      <c r="Z3484" s="50" t="s">
        <v>71</v>
      </c>
      <c r="AA3484" s="50" t="s">
        <v>4096</v>
      </c>
      <c r="AB3484" s="50">
        <v>4120655</v>
      </c>
      <c r="AH3484" s="66" t="str">
        <f t="shared" si="113"/>
        <v>PRQuarto Centenário</v>
      </c>
      <c r="AI3484" s="50">
        <v>4120655</v>
      </c>
    </row>
    <row r="3485" spans="26:35">
      <c r="Z3485" s="50" t="s">
        <v>71</v>
      </c>
      <c r="AA3485" s="50" t="s">
        <v>4102</v>
      </c>
      <c r="AB3485" s="50">
        <v>4120705</v>
      </c>
      <c r="AH3485" s="66" t="str">
        <f t="shared" si="113"/>
        <v>PRQuatiguá</v>
      </c>
      <c r="AI3485" s="50">
        <v>4120705</v>
      </c>
    </row>
    <row r="3486" spans="26:35">
      <c r="Z3486" s="50" t="s">
        <v>71</v>
      </c>
      <c r="AA3486" s="50" t="s">
        <v>4108</v>
      </c>
      <c r="AB3486" s="50">
        <v>4120804</v>
      </c>
      <c r="AH3486" s="66" t="str">
        <f t="shared" si="113"/>
        <v>PRQuatro Barras</v>
      </c>
      <c r="AI3486" s="50">
        <v>4120804</v>
      </c>
    </row>
    <row r="3487" spans="26:35">
      <c r="Z3487" s="50" t="s">
        <v>71</v>
      </c>
      <c r="AA3487" s="50" t="s">
        <v>4113</v>
      </c>
      <c r="AB3487" s="50">
        <v>4120853</v>
      </c>
      <c r="AH3487" s="66" t="str">
        <f t="shared" si="113"/>
        <v>PRQuatro Pontes</v>
      </c>
      <c r="AI3487" s="50">
        <v>4120853</v>
      </c>
    </row>
    <row r="3488" spans="26:35">
      <c r="Z3488" s="50" t="s">
        <v>71</v>
      </c>
      <c r="AA3488" s="50" t="s">
        <v>4119</v>
      </c>
      <c r="AB3488" s="50">
        <v>4120903</v>
      </c>
      <c r="AH3488" s="66" t="str">
        <f t="shared" si="113"/>
        <v>PRQuedas do Iguaçu</v>
      </c>
      <c r="AI3488" s="50">
        <v>4120903</v>
      </c>
    </row>
    <row r="3489" spans="26:35">
      <c r="Z3489" s="50" t="s">
        <v>71</v>
      </c>
      <c r="AA3489" s="50" t="s">
        <v>4125</v>
      </c>
      <c r="AB3489" s="50">
        <v>4121000</v>
      </c>
      <c r="AH3489" s="66" t="str">
        <f t="shared" si="113"/>
        <v>PRQuerência do Norte</v>
      </c>
      <c r="AI3489" s="50">
        <v>4121000</v>
      </c>
    </row>
    <row r="3490" spans="26:35">
      <c r="Z3490" s="50" t="s">
        <v>71</v>
      </c>
      <c r="AA3490" s="50" t="s">
        <v>4131</v>
      </c>
      <c r="AB3490" s="50">
        <v>4121109</v>
      </c>
      <c r="AH3490" s="66" t="str">
        <f t="shared" si="113"/>
        <v>PRQuinta do Sol</v>
      </c>
      <c r="AI3490" s="50">
        <v>4121109</v>
      </c>
    </row>
    <row r="3491" spans="26:35">
      <c r="Z3491" s="50" t="s">
        <v>71</v>
      </c>
      <c r="AA3491" s="50" t="s">
        <v>4137</v>
      </c>
      <c r="AB3491" s="50">
        <v>4121208</v>
      </c>
      <c r="AH3491" s="66" t="str">
        <f t="shared" si="113"/>
        <v>PRQuitandinha</v>
      </c>
      <c r="AI3491" s="50">
        <v>4121208</v>
      </c>
    </row>
    <row r="3492" spans="26:35">
      <c r="Z3492" s="50" t="s">
        <v>71</v>
      </c>
      <c r="AA3492" s="50" t="s">
        <v>4142</v>
      </c>
      <c r="AB3492" s="50">
        <v>4121257</v>
      </c>
      <c r="AH3492" s="66" t="str">
        <f t="shared" si="113"/>
        <v>PRRamilândia</v>
      </c>
      <c r="AI3492" s="50">
        <v>4121257</v>
      </c>
    </row>
    <row r="3493" spans="26:35">
      <c r="Z3493" s="50" t="s">
        <v>71</v>
      </c>
      <c r="AA3493" s="50" t="s">
        <v>4147</v>
      </c>
      <c r="AB3493" s="50">
        <v>4121307</v>
      </c>
      <c r="AH3493" s="66" t="str">
        <f t="shared" si="113"/>
        <v>PRRancho Alegre</v>
      </c>
      <c r="AI3493" s="50">
        <v>4121307</v>
      </c>
    </row>
    <row r="3494" spans="26:35">
      <c r="Z3494" s="50" t="s">
        <v>71</v>
      </c>
      <c r="AA3494" s="50" t="s">
        <v>4152</v>
      </c>
      <c r="AB3494" s="50">
        <v>4121356</v>
      </c>
      <c r="AH3494" s="66" t="str">
        <f t="shared" si="113"/>
        <v>PRRancho Alegre D'Oeste</v>
      </c>
      <c r="AI3494" s="50">
        <v>4121356</v>
      </c>
    </row>
    <row r="3495" spans="26:35">
      <c r="Z3495" s="50" t="s">
        <v>71</v>
      </c>
      <c r="AA3495" s="50" t="s">
        <v>4157</v>
      </c>
      <c r="AB3495" s="50">
        <v>4121406</v>
      </c>
      <c r="AH3495" s="66" t="str">
        <f t="shared" si="113"/>
        <v>PRRealeza</v>
      </c>
      <c r="AI3495" s="50">
        <v>4121406</v>
      </c>
    </row>
    <row r="3496" spans="26:35">
      <c r="Z3496" s="50" t="s">
        <v>71</v>
      </c>
      <c r="AA3496" s="50" t="s">
        <v>4162</v>
      </c>
      <c r="AB3496" s="50">
        <v>4121505</v>
      </c>
      <c r="AH3496" s="66" t="str">
        <f t="shared" si="113"/>
        <v>PRRebouças</v>
      </c>
      <c r="AI3496" s="50">
        <v>4121505</v>
      </c>
    </row>
    <row r="3497" spans="26:35">
      <c r="Z3497" s="50" t="s">
        <v>71</v>
      </c>
      <c r="AA3497" s="50" t="s">
        <v>4167</v>
      </c>
      <c r="AB3497" s="50">
        <v>4121604</v>
      </c>
      <c r="AH3497" s="66" t="str">
        <f t="shared" si="113"/>
        <v>PRRenascença</v>
      </c>
      <c r="AI3497" s="50">
        <v>4121604</v>
      </c>
    </row>
    <row r="3498" spans="26:35">
      <c r="Z3498" s="50" t="s">
        <v>71</v>
      </c>
      <c r="AA3498" s="50" t="s">
        <v>4172</v>
      </c>
      <c r="AB3498" s="50">
        <v>4121703</v>
      </c>
      <c r="AH3498" s="66" t="str">
        <f t="shared" si="113"/>
        <v>PRReserva</v>
      </c>
      <c r="AI3498" s="50">
        <v>4121703</v>
      </c>
    </row>
    <row r="3499" spans="26:35">
      <c r="Z3499" s="50" t="s">
        <v>71</v>
      </c>
      <c r="AA3499" s="50" t="s">
        <v>4177</v>
      </c>
      <c r="AB3499" s="50">
        <v>4121752</v>
      </c>
      <c r="AH3499" s="66" t="str">
        <f t="shared" si="113"/>
        <v>PRReserva do Iguaçu</v>
      </c>
      <c r="AI3499" s="50">
        <v>4121752</v>
      </c>
    </row>
    <row r="3500" spans="26:35">
      <c r="Z3500" s="50" t="s">
        <v>71</v>
      </c>
      <c r="AA3500" s="50" t="s">
        <v>4182</v>
      </c>
      <c r="AB3500" s="50">
        <v>4121802</v>
      </c>
      <c r="AH3500" s="66" t="str">
        <f t="shared" si="113"/>
        <v>PRRibeirão Claro</v>
      </c>
      <c r="AI3500" s="50">
        <v>4121802</v>
      </c>
    </row>
    <row r="3501" spans="26:35">
      <c r="Z3501" s="50" t="s">
        <v>71</v>
      </c>
      <c r="AA3501" s="50" t="s">
        <v>4187</v>
      </c>
      <c r="AB3501" s="50">
        <v>4121901</v>
      </c>
      <c r="AH3501" s="66" t="str">
        <f t="shared" si="113"/>
        <v>PRRibeirão do Pinhal</v>
      </c>
      <c r="AI3501" s="50">
        <v>4121901</v>
      </c>
    </row>
    <row r="3502" spans="26:35">
      <c r="Z3502" s="50" t="s">
        <v>71</v>
      </c>
      <c r="AA3502" s="50" t="s">
        <v>4191</v>
      </c>
      <c r="AB3502" s="50">
        <v>4122008</v>
      </c>
      <c r="AH3502" s="66" t="str">
        <f t="shared" si="113"/>
        <v>PRRio Azul</v>
      </c>
      <c r="AI3502" s="50">
        <v>4122008</v>
      </c>
    </row>
    <row r="3503" spans="26:35">
      <c r="Z3503" s="50" t="s">
        <v>71</v>
      </c>
      <c r="AA3503" s="50" t="s">
        <v>4196</v>
      </c>
      <c r="AB3503" s="50">
        <v>4122107</v>
      </c>
      <c r="AH3503" s="66" t="str">
        <f t="shared" si="113"/>
        <v>PRRio Bom</v>
      </c>
      <c r="AI3503" s="50">
        <v>4122107</v>
      </c>
    </row>
    <row r="3504" spans="26:35">
      <c r="Z3504" s="50" t="s">
        <v>71</v>
      </c>
      <c r="AA3504" s="50" t="s">
        <v>4201</v>
      </c>
      <c r="AB3504" s="50">
        <v>4122156</v>
      </c>
      <c r="AH3504" s="66" t="str">
        <f t="shared" si="113"/>
        <v>PRRio Bonito do Iguaçu</v>
      </c>
      <c r="AI3504" s="50">
        <v>4122156</v>
      </c>
    </row>
    <row r="3505" spans="26:35">
      <c r="Z3505" s="50" t="s">
        <v>71</v>
      </c>
      <c r="AA3505" s="50" t="s">
        <v>4206</v>
      </c>
      <c r="AB3505" s="50">
        <v>4122172</v>
      </c>
      <c r="AH3505" s="66" t="str">
        <f t="shared" si="113"/>
        <v>PRRio Branco do Ivaí</v>
      </c>
      <c r="AI3505" s="50">
        <v>4122172</v>
      </c>
    </row>
    <row r="3506" spans="26:35">
      <c r="Z3506" s="50" t="s">
        <v>71</v>
      </c>
      <c r="AA3506" s="50" t="s">
        <v>4211</v>
      </c>
      <c r="AB3506" s="50">
        <v>4122206</v>
      </c>
      <c r="AH3506" s="66" t="str">
        <f t="shared" si="113"/>
        <v>PRRio Branco do Sul</v>
      </c>
      <c r="AI3506" s="50">
        <v>4122206</v>
      </c>
    </row>
    <row r="3507" spans="26:35">
      <c r="Z3507" s="50" t="s">
        <v>71</v>
      </c>
      <c r="AA3507" s="50" t="s">
        <v>1576</v>
      </c>
      <c r="AB3507" s="50">
        <v>4122305</v>
      </c>
      <c r="AH3507" s="66" t="str">
        <f t="shared" si="113"/>
        <v>PRRio Negro</v>
      </c>
      <c r="AI3507" s="50">
        <v>4122305</v>
      </c>
    </row>
    <row r="3508" spans="26:35">
      <c r="Z3508" s="50" t="s">
        <v>71</v>
      </c>
      <c r="AA3508" s="50" t="s">
        <v>4220</v>
      </c>
      <c r="AB3508" s="50">
        <v>4122404</v>
      </c>
      <c r="AH3508" s="66" t="str">
        <f t="shared" si="113"/>
        <v>PRRolândia</v>
      </c>
      <c r="AI3508" s="50">
        <v>4122404</v>
      </c>
    </row>
    <row r="3509" spans="26:35">
      <c r="Z3509" s="50" t="s">
        <v>71</v>
      </c>
      <c r="AA3509" s="50" t="s">
        <v>4224</v>
      </c>
      <c r="AB3509" s="50">
        <v>4122503</v>
      </c>
      <c r="AH3509" s="66" t="str">
        <f t="shared" si="113"/>
        <v>PRRoncador</v>
      </c>
      <c r="AI3509" s="50">
        <v>4122503</v>
      </c>
    </row>
    <row r="3510" spans="26:35">
      <c r="Z3510" s="50" t="s">
        <v>71</v>
      </c>
      <c r="AA3510" s="50" t="s">
        <v>4229</v>
      </c>
      <c r="AB3510" s="50">
        <v>4122602</v>
      </c>
      <c r="AH3510" s="66" t="str">
        <f t="shared" si="113"/>
        <v>PRRondon</v>
      </c>
      <c r="AI3510" s="50">
        <v>4122602</v>
      </c>
    </row>
    <row r="3511" spans="26:35">
      <c r="Z3511" s="50" t="s">
        <v>71</v>
      </c>
      <c r="AA3511" s="50" t="s">
        <v>4234</v>
      </c>
      <c r="AB3511" s="50">
        <v>4122651</v>
      </c>
      <c r="AH3511" s="66" t="str">
        <f t="shared" si="113"/>
        <v>PRRosário do Ivaí</v>
      </c>
      <c r="AI3511" s="50">
        <v>4122651</v>
      </c>
    </row>
    <row r="3512" spans="26:35">
      <c r="Z3512" s="50" t="s">
        <v>71</v>
      </c>
      <c r="AA3512" s="50" t="s">
        <v>4238</v>
      </c>
      <c r="AB3512" s="50">
        <v>4122701</v>
      </c>
      <c r="AH3512" s="66" t="str">
        <f t="shared" si="113"/>
        <v>PRSabáudia</v>
      </c>
      <c r="AI3512" s="50">
        <v>4122701</v>
      </c>
    </row>
    <row r="3513" spans="26:35">
      <c r="Z3513" s="50" t="s">
        <v>71</v>
      </c>
      <c r="AA3513" s="50" t="s">
        <v>4243</v>
      </c>
      <c r="AB3513" s="50">
        <v>4122800</v>
      </c>
      <c r="AH3513" s="66" t="str">
        <f t="shared" si="113"/>
        <v>PRSalgado Filho</v>
      </c>
      <c r="AI3513" s="50">
        <v>4122800</v>
      </c>
    </row>
    <row r="3514" spans="26:35">
      <c r="Z3514" s="50" t="s">
        <v>71</v>
      </c>
      <c r="AA3514" s="50" t="s">
        <v>4248</v>
      </c>
      <c r="AB3514" s="50">
        <v>4122909</v>
      </c>
      <c r="AH3514" s="66" t="str">
        <f t="shared" si="113"/>
        <v>PRSalto do Itararé</v>
      </c>
      <c r="AI3514" s="50">
        <v>4122909</v>
      </c>
    </row>
    <row r="3515" spans="26:35">
      <c r="Z3515" s="50" t="s">
        <v>71</v>
      </c>
      <c r="AA3515" s="50" t="s">
        <v>4252</v>
      </c>
      <c r="AB3515" s="50">
        <v>4123006</v>
      </c>
      <c r="AH3515" s="66" t="str">
        <f t="shared" si="113"/>
        <v>PRSalto do Lontra</v>
      </c>
      <c r="AI3515" s="50">
        <v>4123006</v>
      </c>
    </row>
    <row r="3516" spans="26:35">
      <c r="Z3516" s="50" t="s">
        <v>71</v>
      </c>
      <c r="AA3516" s="50" t="s">
        <v>4257</v>
      </c>
      <c r="AB3516" s="50">
        <v>4123105</v>
      </c>
      <c r="AH3516" s="66" t="str">
        <f t="shared" si="113"/>
        <v>PRSanta Amélia</v>
      </c>
      <c r="AI3516" s="50">
        <v>4123105</v>
      </c>
    </row>
    <row r="3517" spans="26:35">
      <c r="Z3517" s="50" t="s">
        <v>71</v>
      </c>
      <c r="AA3517" s="50" t="s">
        <v>4261</v>
      </c>
      <c r="AB3517" s="50">
        <v>4123204</v>
      </c>
      <c r="AH3517" s="66" t="str">
        <f t="shared" si="113"/>
        <v>PRSanta Cecília do Pavão</v>
      </c>
      <c r="AI3517" s="50">
        <v>4123204</v>
      </c>
    </row>
    <row r="3518" spans="26:35">
      <c r="Z3518" s="50" t="s">
        <v>71</v>
      </c>
      <c r="AA3518" s="50" t="s">
        <v>4266</v>
      </c>
      <c r="AB3518" s="50">
        <v>4123303</v>
      </c>
      <c r="AH3518" s="66" t="str">
        <f t="shared" si="113"/>
        <v>PRSanta Cruz de Monte Castelo</v>
      </c>
      <c r="AI3518" s="50">
        <v>4123303</v>
      </c>
    </row>
    <row r="3519" spans="26:35">
      <c r="Z3519" s="50" t="s">
        <v>71</v>
      </c>
      <c r="AA3519" s="50" t="s">
        <v>4271</v>
      </c>
      <c r="AB3519" s="50">
        <v>4123402</v>
      </c>
      <c r="AH3519" s="66" t="str">
        <f t="shared" si="113"/>
        <v>PRSanta Fé</v>
      </c>
      <c r="AI3519" s="50">
        <v>4123402</v>
      </c>
    </row>
    <row r="3520" spans="26:35">
      <c r="Z3520" s="50" t="s">
        <v>71</v>
      </c>
      <c r="AA3520" s="50" t="s">
        <v>3072</v>
      </c>
      <c r="AB3520" s="50">
        <v>4123501</v>
      </c>
      <c r="AH3520" s="66" t="str">
        <f t="shared" si="113"/>
        <v>PRSanta Helena</v>
      </c>
      <c r="AI3520" s="50">
        <v>4123501</v>
      </c>
    </row>
    <row r="3521" spans="26:35">
      <c r="Z3521" s="50" t="s">
        <v>71</v>
      </c>
      <c r="AA3521" s="50" t="s">
        <v>3085</v>
      </c>
      <c r="AB3521" s="50">
        <v>4123600</v>
      </c>
      <c r="AH3521" s="66" t="str">
        <f t="shared" si="113"/>
        <v>PRSanta Inês</v>
      </c>
      <c r="AI3521" s="50">
        <v>4123600</v>
      </c>
    </row>
    <row r="3522" spans="26:35">
      <c r="Z3522" s="50" t="s">
        <v>71</v>
      </c>
      <c r="AA3522" s="50" t="s">
        <v>4283</v>
      </c>
      <c r="AB3522" s="50">
        <v>4123709</v>
      </c>
      <c r="AH3522" s="66" t="str">
        <f t="shared" si="113"/>
        <v>PRSanta Isabel do Ivaí</v>
      </c>
      <c r="AI3522" s="50">
        <v>4123709</v>
      </c>
    </row>
    <row r="3523" spans="26:35">
      <c r="Z3523" s="50" t="s">
        <v>71</v>
      </c>
      <c r="AA3523" s="50" t="s">
        <v>4288</v>
      </c>
      <c r="AB3523" s="50">
        <v>4123808</v>
      </c>
      <c r="AH3523" s="66" t="str">
        <f t="shared" ref="AH3523:AH3586" si="114">CONCATENATE(Z3523,AA3523)</f>
        <v>PRSanta Izabel do Oeste</v>
      </c>
      <c r="AI3523" s="50">
        <v>4123808</v>
      </c>
    </row>
    <row r="3524" spans="26:35">
      <c r="Z3524" s="50" t="s">
        <v>71</v>
      </c>
      <c r="AA3524" s="50" t="s">
        <v>4293</v>
      </c>
      <c r="AB3524" s="50">
        <v>4123824</v>
      </c>
      <c r="AH3524" s="66" t="str">
        <f t="shared" si="114"/>
        <v>PRSanta Lúcia</v>
      </c>
      <c r="AI3524" s="50">
        <v>4123824</v>
      </c>
    </row>
    <row r="3525" spans="26:35">
      <c r="Z3525" s="50" t="s">
        <v>71</v>
      </c>
      <c r="AA3525" s="50" t="s">
        <v>4298</v>
      </c>
      <c r="AB3525" s="50">
        <v>4123857</v>
      </c>
      <c r="AH3525" s="66" t="str">
        <f t="shared" si="114"/>
        <v>PRSanta Maria do Oeste</v>
      </c>
      <c r="AI3525" s="50">
        <v>4123857</v>
      </c>
    </row>
    <row r="3526" spans="26:35">
      <c r="Z3526" s="50" t="s">
        <v>71</v>
      </c>
      <c r="AA3526" s="50" t="s">
        <v>4303</v>
      </c>
      <c r="AB3526" s="50">
        <v>4123907</v>
      </c>
      <c r="AH3526" s="66" t="str">
        <f t="shared" si="114"/>
        <v>PRSanta Mariana</v>
      </c>
      <c r="AI3526" s="50">
        <v>4123907</v>
      </c>
    </row>
    <row r="3527" spans="26:35">
      <c r="Z3527" s="50" t="s">
        <v>71</v>
      </c>
      <c r="AA3527" s="50" t="s">
        <v>4308</v>
      </c>
      <c r="AB3527" s="50">
        <v>4123956</v>
      </c>
      <c r="AH3527" s="66" t="str">
        <f t="shared" si="114"/>
        <v>PRSanta Mônica</v>
      </c>
      <c r="AI3527" s="50">
        <v>4123956</v>
      </c>
    </row>
    <row r="3528" spans="26:35">
      <c r="Z3528" s="50" t="s">
        <v>71</v>
      </c>
      <c r="AA3528" s="50" t="s">
        <v>4313</v>
      </c>
      <c r="AB3528" s="50">
        <v>4124020</v>
      </c>
      <c r="AH3528" s="66" t="str">
        <f t="shared" si="114"/>
        <v>PRSanta Tereza do Oeste</v>
      </c>
      <c r="AI3528" s="50">
        <v>4124020</v>
      </c>
    </row>
    <row r="3529" spans="26:35">
      <c r="Z3529" s="50" t="s">
        <v>71</v>
      </c>
      <c r="AA3529" s="50" t="s">
        <v>4317</v>
      </c>
      <c r="AB3529" s="50">
        <v>4124053</v>
      </c>
      <c r="AH3529" s="66" t="str">
        <f t="shared" si="114"/>
        <v>PRSanta Terezinha de Itaipu</v>
      </c>
      <c r="AI3529" s="50">
        <v>4124053</v>
      </c>
    </row>
    <row r="3530" spans="26:35">
      <c r="Z3530" s="50" t="s">
        <v>71</v>
      </c>
      <c r="AA3530" s="50" t="s">
        <v>4322</v>
      </c>
      <c r="AB3530" s="50">
        <v>4124004</v>
      </c>
      <c r="AH3530" s="66" t="str">
        <f t="shared" si="114"/>
        <v>PRSantana do Itararé</v>
      </c>
      <c r="AI3530" s="50">
        <v>4124004</v>
      </c>
    </row>
    <row r="3531" spans="26:35">
      <c r="Z3531" s="50" t="s">
        <v>71</v>
      </c>
      <c r="AA3531" s="50" t="s">
        <v>4327</v>
      </c>
      <c r="AB3531" s="50">
        <v>4124103</v>
      </c>
      <c r="AH3531" s="66" t="str">
        <f t="shared" si="114"/>
        <v>PRSanto Antônio da Platina</v>
      </c>
      <c r="AI3531" s="50">
        <v>4124103</v>
      </c>
    </row>
    <row r="3532" spans="26:35">
      <c r="Z3532" s="50" t="s">
        <v>71</v>
      </c>
      <c r="AA3532" s="50" t="s">
        <v>4332</v>
      </c>
      <c r="AB3532" s="50">
        <v>4124202</v>
      </c>
      <c r="AH3532" s="66" t="str">
        <f t="shared" si="114"/>
        <v>PRSanto Antônio do Caiuá</v>
      </c>
      <c r="AI3532" s="50">
        <v>4124202</v>
      </c>
    </row>
    <row r="3533" spans="26:35">
      <c r="Z3533" s="50" t="s">
        <v>71</v>
      </c>
      <c r="AA3533" s="50" t="s">
        <v>4337</v>
      </c>
      <c r="AB3533" s="50">
        <v>4124301</v>
      </c>
      <c r="AH3533" s="66" t="str">
        <f t="shared" si="114"/>
        <v>PRSanto Antônio do Paraíso</v>
      </c>
      <c r="AI3533" s="50">
        <v>4124301</v>
      </c>
    </row>
    <row r="3534" spans="26:35">
      <c r="Z3534" s="50" t="s">
        <v>71</v>
      </c>
      <c r="AA3534" s="50" t="s">
        <v>4342</v>
      </c>
      <c r="AB3534" s="50">
        <v>4124400</v>
      </c>
      <c r="AH3534" s="66" t="str">
        <f t="shared" si="114"/>
        <v>PRSanto Antônio do Sudoeste</v>
      </c>
      <c r="AI3534" s="50">
        <v>4124400</v>
      </c>
    </row>
    <row r="3535" spans="26:35">
      <c r="Z3535" s="50" t="s">
        <v>71</v>
      </c>
      <c r="AA3535" s="50" t="s">
        <v>4347</v>
      </c>
      <c r="AB3535" s="50">
        <v>4124509</v>
      </c>
      <c r="AH3535" s="66" t="str">
        <f t="shared" si="114"/>
        <v>PRSanto Inácio</v>
      </c>
      <c r="AI3535" s="50">
        <v>4124509</v>
      </c>
    </row>
    <row r="3536" spans="26:35">
      <c r="Z3536" s="50" t="s">
        <v>71</v>
      </c>
      <c r="AA3536" s="50" t="s">
        <v>4351</v>
      </c>
      <c r="AB3536" s="50">
        <v>4124608</v>
      </c>
      <c r="AH3536" s="66" t="str">
        <f t="shared" si="114"/>
        <v>PRSão Carlos do Ivaí</v>
      </c>
      <c r="AI3536" s="50">
        <v>4124608</v>
      </c>
    </row>
    <row r="3537" spans="26:35">
      <c r="Z3537" s="50" t="s">
        <v>71</v>
      </c>
      <c r="AA3537" s="50" t="s">
        <v>4355</v>
      </c>
      <c r="AB3537" s="50">
        <v>4124707</v>
      </c>
      <c r="AH3537" s="66" t="str">
        <f t="shared" si="114"/>
        <v>PRSão Jerônimo da Serra</v>
      </c>
      <c r="AI3537" s="50">
        <v>4124707</v>
      </c>
    </row>
    <row r="3538" spans="26:35">
      <c r="Z3538" s="50" t="s">
        <v>71</v>
      </c>
      <c r="AA3538" s="50" t="s">
        <v>2954</v>
      </c>
      <c r="AB3538" s="50">
        <v>4124806</v>
      </c>
      <c r="AH3538" s="66" t="str">
        <f t="shared" si="114"/>
        <v>PRSão João</v>
      </c>
      <c r="AI3538" s="50">
        <v>4124806</v>
      </c>
    </row>
    <row r="3539" spans="26:35">
      <c r="Z3539" s="50" t="s">
        <v>71</v>
      </c>
      <c r="AA3539" s="50" t="s">
        <v>4364</v>
      </c>
      <c r="AB3539" s="50">
        <v>4124905</v>
      </c>
      <c r="AH3539" s="66" t="str">
        <f t="shared" si="114"/>
        <v>PRSão João do Caiuá</v>
      </c>
      <c r="AI3539" s="50">
        <v>4124905</v>
      </c>
    </row>
    <row r="3540" spans="26:35">
      <c r="Z3540" s="50" t="s">
        <v>71</v>
      </c>
      <c r="AA3540" s="50" t="s">
        <v>4368</v>
      </c>
      <c r="AB3540" s="50">
        <v>4125001</v>
      </c>
      <c r="AH3540" s="66" t="str">
        <f t="shared" si="114"/>
        <v>PRSão João do Ivaí</v>
      </c>
      <c r="AI3540" s="50">
        <v>4125001</v>
      </c>
    </row>
    <row r="3541" spans="26:35">
      <c r="Z3541" s="50" t="s">
        <v>71</v>
      </c>
      <c r="AA3541" s="50" t="s">
        <v>4373</v>
      </c>
      <c r="AB3541" s="50">
        <v>4125100</v>
      </c>
      <c r="AH3541" s="66" t="str">
        <f t="shared" si="114"/>
        <v>PRSão João do Triunfo</v>
      </c>
      <c r="AI3541" s="50">
        <v>4125100</v>
      </c>
    </row>
    <row r="3542" spans="26:35">
      <c r="Z3542" s="50" t="s">
        <v>71</v>
      </c>
      <c r="AA3542" s="50" t="s">
        <v>4377</v>
      </c>
      <c r="AB3542" s="50">
        <v>4125308</v>
      </c>
      <c r="AH3542" s="66" t="str">
        <f t="shared" si="114"/>
        <v>PRSão Jorge do Ivaí</v>
      </c>
      <c r="AI3542" s="50">
        <v>4125308</v>
      </c>
    </row>
    <row r="3543" spans="26:35">
      <c r="Z3543" s="50" t="s">
        <v>71</v>
      </c>
      <c r="AA3543" s="50" t="s">
        <v>4382</v>
      </c>
      <c r="AB3543" s="50">
        <v>4125357</v>
      </c>
      <c r="AH3543" s="66" t="str">
        <f t="shared" si="114"/>
        <v>PRSão Jorge do Patrocínio</v>
      </c>
      <c r="AI3543" s="50">
        <v>4125357</v>
      </c>
    </row>
    <row r="3544" spans="26:35">
      <c r="Z3544" s="50" t="s">
        <v>71</v>
      </c>
      <c r="AA3544" s="50" t="s">
        <v>4387</v>
      </c>
      <c r="AB3544" s="50">
        <v>4125209</v>
      </c>
      <c r="AH3544" s="66" t="str">
        <f t="shared" si="114"/>
        <v>PRSão Jorge d'Oeste</v>
      </c>
      <c r="AI3544" s="50">
        <v>4125209</v>
      </c>
    </row>
    <row r="3545" spans="26:35">
      <c r="Z3545" s="50" t="s">
        <v>71</v>
      </c>
      <c r="AA3545" s="50" t="s">
        <v>4391</v>
      </c>
      <c r="AB3545" s="50">
        <v>4125407</v>
      </c>
      <c r="AH3545" s="66" t="str">
        <f t="shared" si="114"/>
        <v>PRSão José da Boa Vista</v>
      </c>
      <c r="AI3545" s="50">
        <v>4125407</v>
      </c>
    </row>
    <row r="3546" spans="26:35">
      <c r="Z3546" s="50" t="s">
        <v>71</v>
      </c>
      <c r="AA3546" s="50" t="s">
        <v>4396</v>
      </c>
      <c r="AB3546" s="50">
        <v>4125456</v>
      </c>
      <c r="AH3546" s="66" t="str">
        <f t="shared" si="114"/>
        <v>PRSão José das Palmeiras</v>
      </c>
      <c r="AI3546" s="50">
        <v>4125456</v>
      </c>
    </row>
    <row r="3547" spans="26:35">
      <c r="Z3547" s="50" t="s">
        <v>71</v>
      </c>
      <c r="AA3547" s="50" t="s">
        <v>4401</v>
      </c>
      <c r="AB3547" s="50">
        <v>4125506</v>
      </c>
      <c r="AH3547" s="66" t="str">
        <f t="shared" si="114"/>
        <v>PRSão José dos Pinhais</v>
      </c>
      <c r="AI3547" s="50">
        <v>4125506</v>
      </c>
    </row>
    <row r="3548" spans="26:35">
      <c r="Z3548" s="50" t="s">
        <v>71</v>
      </c>
      <c r="AA3548" s="50" t="s">
        <v>4405</v>
      </c>
      <c r="AB3548" s="50">
        <v>4125555</v>
      </c>
      <c r="AH3548" s="66" t="str">
        <f t="shared" si="114"/>
        <v>PRSão Manoel do Paraná</v>
      </c>
      <c r="AI3548" s="50">
        <v>4125555</v>
      </c>
    </row>
    <row r="3549" spans="26:35">
      <c r="Z3549" s="50" t="s">
        <v>71</v>
      </c>
      <c r="AA3549" s="50" t="s">
        <v>4410</v>
      </c>
      <c r="AB3549" s="50">
        <v>4125605</v>
      </c>
      <c r="AH3549" s="66" t="str">
        <f t="shared" si="114"/>
        <v>PRSão Mateus do Sul</v>
      </c>
      <c r="AI3549" s="50">
        <v>4125605</v>
      </c>
    </row>
    <row r="3550" spans="26:35">
      <c r="Z3550" s="50" t="s">
        <v>71</v>
      </c>
      <c r="AA3550" s="50" t="s">
        <v>4415</v>
      </c>
      <c r="AB3550" s="50">
        <v>4125704</v>
      </c>
      <c r="AH3550" s="66" t="str">
        <f t="shared" si="114"/>
        <v>PRSão Miguel do Iguaçu</v>
      </c>
      <c r="AI3550" s="50">
        <v>4125704</v>
      </c>
    </row>
    <row r="3551" spans="26:35">
      <c r="Z3551" s="50" t="s">
        <v>71</v>
      </c>
      <c r="AA3551" s="50" t="s">
        <v>4420</v>
      </c>
      <c r="AB3551" s="50">
        <v>4125753</v>
      </c>
      <c r="AH3551" s="66" t="str">
        <f t="shared" si="114"/>
        <v>PRSão Pedro do Iguaçu</v>
      </c>
      <c r="AI3551" s="50">
        <v>4125753</v>
      </c>
    </row>
    <row r="3552" spans="26:35">
      <c r="Z3552" s="50" t="s">
        <v>71</v>
      </c>
      <c r="AA3552" s="50" t="s">
        <v>4424</v>
      </c>
      <c r="AB3552" s="50">
        <v>4125803</v>
      </c>
      <c r="AH3552" s="66" t="str">
        <f t="shared" si="114"/>
        <v>PRSão Pedro do Ivaí</v>
      </c>
      <c r="AI3552" s="50">
        <v>4125803</v>
      </c>
    </row>
    <row r="3553" spans="26:35">
      <c r="Z3553" s="50" t="s">
        <v>71</v>
      </c>
      <c r="AA3553" s="50" t="s">
        <v>4429</v>
      </c>
      <c r="AB3553" s="50">
        <v>4125902</v>
      </c>
      <c r="AH3553" s="66" t="str">
        <f t="shared" si="114"/>
        <v>PRSão Pedro do Paraná</v>
      </c>
      <c r="AI3553" s="50">
        <v>4125902</v>
      </c>
    </row>
    <row r="3554" spans="26:35">
      <c r="Z3554" s="50" t="s">
        <v>71</v>
      </c>
      <c r="AA3554" s="50" t="s">
        <v>4434</v>
      </c>
      <c r="AB3554" s="50">
        <v>4126009</v>
      </c>
      <c r="AH3554" s="66" t="str">
        <f t="shared" si="114"/>
        <v>PRSão Sebastião da Amoreira</v>
      </c>
      <c r="AI3554" s="50">
        <v>4126009</v>
      </c>
    </row>
    <row r="3555" spans="26:35">
      <c r="Z3555" s="50" t="s">
        <v>71</v>
      </c>
      <c r="AA3555" s="50" t="s">
        <v>2805</v>
      </c>
      <c r="AB3555" s="50">
        <v>4126108</v>
      </c>
      <c r="AH3555" s="66" t="str">
        <f t="shared" si="114"/>
        <v>PRSão Tomé</v>
      </c>
      <c r="AI3555" s="50">
        <v>4126108</v>
      </c>
    </row>
    <row r="3556" spans="26:35">
      <c r="Z3556" s="50" t="s">
        <v>71</v>
      </c>
      <c r="AA3556" s="50" t="s">
        <v>4443</v>
      </c>
      <c r="AB3556" s="50">
        <v>4126207</v>
      </c>
      <c r="AH3556" s="66" t="str">
        <f t="shared" si="114"/>
        <v>PRSapopema</v>
      </c>
      <c r="AI3556" s="50">
        <v>4126207</v>
      </c>
    </row>
    <row r="3557" spans="26:35">
      <c r="Z3557" s="50" t="s">
        <v>71</v>
      </c>
      <c r="AA3557" s="50" t="s">
        <v>4448</v>
      </c>
      <c r="AB3557" s="50">
        <v>4126256</v>
      </c>
      <c r="AH3557" s="66" t="str">
        <f t="shared" si="114"/>
        <v>PRSarandi</v>
      </c>
      <c r="AI3557" s="50">
        <v>4126256</v>
      </c>
    </row>
    <row r="3558" spans="26:35">
      <c r="Z3558" s="50" t="s">
        <v>71</v>
      </c>
      <c r="AA3558" s="50" t="s">
        <v>4453</v>
      </c>
      <c r="AB3558" s="50">
        <v>4126272</v>
      </c>
      <c r="AH3558" s="66" t="str">
        <f t="shared" si="114"/>
        <v>PRSaudade do Iguaçu</v>
      </c>
      <c r="AI3558" s="50">
        <v>4126272</v>
      </c>
    </row>
    <row r="3559" spans="26:35">
      <c r="Z3559" s="50" t="s">
        <v>71</v>
      </c>
      <c r="AA3559" s="50" t="s">
        <v>4458</v>
      </c>
      <c r="AB3559" s="50">
        <v>4126306</v>
      </c>
      <c r="AH3559" s="66" t="str">
        <f t="shared" si="114"/>
        <v>PRSengés</v>
      </c>
      <c r="AI3559" s="50">
        <v>4126306</v>
      </c>
    </row>
    <row r="3560" spans="26:35">
      <c r="Z3560" s="50" t="s">
        <v>71</v>
      </c>
      <c r="AA3560" s="50" t="s">
        <v>4463</v>
      </c>
      <c r="AB3560" s="50">
        <v>4126355</v>
      </c>
      <c r="AH3560" s="66" t="str">
        <f t="shared" si="114"/>
        <v>PRSerranópolis do Iguaçu</v>
      </c>
      <c r="AI3560" s="50">
        <v>4126355</v>
      </c>
    </row>
    <row r="3561" spans="26:35">
      <c r="Z3561" s="50" t="s">
        <v>71</v>
      </c>
      <c r="AA3561" s="50" t="s">
        <v>4468</v>
      </c>
      <c r="AB3561" s="50">
        <v>4126405</v>
      </c>
      <c r="AH3561" s="66" t="str">
        <f t="shared" si="114"/>
        <v>PRSertaneja</v>
      </c>
      <c r="AI3561" s="50">
        <v>4126405</v>
      </c>
    </row>
    <row r="3562" spans="26:35">
      <c r="Z3562" s="50" t="s">
        <v>71</v>
      </c>
      <c r="AA3562" s="50" t="s">
        <v>4472</v>
      </c>
      <c r="AB3562" s="50">
        <v>4126504</v>
      </c>
      <c r="AH3562" s="66" t="str">
        <f t="shared" si="114"/>
        <v>PRSertanópolis</v>
      </c>
      <c r="AI3562" s="50">
        <v>4126504</v>
      </c>
    </row>
    <row r="3563" spans="26:35">
      <c r="Z3563" s="50" t="s">
        <v>71</v>
      </c>
      <c r="AA3563" s="50" t="s">
        <v>4477</v>
      </c>
      <c r="AB3563" s="50">
        <v>4126603</v>
      </c>
      <c r="AH3563" s="66" t="str">
        <f t="shared" si="114"/>
        <v>PRSiqueira Campos</v>
      </c>
      <c r="AI3563" s="50">
        <v>4126603</v>
      </c>
    </row>
    <row r="3564" spans="26:35">
      <c r="Z3564" s="50" t="s">
        <v>71</v>
      </c>
      <c r="AA3564" s="50" t="s">
        <v>4482</v>
      </c>
      <c r="AB3564" s="50">
        <v>4126652</v>
      </c>
      <c r="AH3564" s="66" t="str">
        <f t="shared" si="114"/>
        <v>PRSulina</v>
      </c>
      <c r="AI3564" s="50">
        <v>4126652</v>
      </c>
    </row>
    <row r="3565" spans="26:35">
      <c r="Z3565" s="50" t="s">
        <v>71</v>
      </c>
      <c r="AA3565" s="50" t="s">
        <v>4487</v>
      </c>
      <c r="AB3565" s="50">
        <v>4126678</v>
      </c>
      <c r="AH3565" s="66" t="str">
        <f t="shared" si="114"/>
        <v>PRTamarana</v>
      </c>
      <c r="AI3565" s="50">
        <v>4126678</v>
      </c>
    </row>
    <row r="3566" spans="26:35">
      <c r="Z3566" s="50" t="s">
        <v>71</v>
      </c>
      <c r="AA3566" s="50" t="s">
        <v>4492</v>
      </c>
      <c r="AB3566" s="50">
        <v>4126702</v>
      </c>
      <c r="AH3566" s="66" t="str">
        <f t="shared" si="114"/>
        <v>PRTamboara</v>
      </c>
      <c r="AI3566" s="50">
        <v>4126702</v>
      </c>
    </row>
    <row r="3567" spans="26:35">
      <c r="Z3567" s="50" t="s">
        <v>71</v>
      </c>
      <c r="AA3567" s="50" t="s">
        <v>4497</v>
      </c>
      <c r="AB3567" s="50">
        <v>4126801</v>
      </c>
      <c r="AH3567" s="66" t="str">
        <f t="shared" si="114"/>
        <v>PRTapejara</v>
      </c>
      <c r="AI3567" s="50">
        <v>4126801</v>
      </c>
    </row>
    <row r="3568" spans="26:35">
      <c r="Z3568" s="50" t="s">
        <v>71</v>
      </c>
      <c r="AA3568" s="50" t="s">
        <v>4502</v>
      </c>
      <c r="AB3568" s="50">
        <v>4126900</v>
      </c>
      <c r="AH3568" s="66" t="str">
        <f t="shared" si="114"/>
        <v>PRTapira</v>
      </c>
      <c r="AI3568" s="50">
        <v>4126900</v>
      </c>
    </row>
    <row r="3569" spans="26:35">
      <c r="Z3569" s="50" t="s">
        <v>71</v>
      </c>
      <c r="AA3569" s="50" t="s">
        <v>4507</v>
      </c>
      <c r="AB3569" s="50">
        <v>4127007</v>
      </c>
      <c r="AH3569" s="66" t="str">
        <f t="shared" si="114"/>
        <v>PRTeixeira Soares</v>
      </c>
      <c r="AI3569" s="50">
        <v>4127007</v>
      </c>
    </row>
    <row r="3570" spans="26:35">
      <c r="Z3570" s="50" t="s">
        <v>71</v>
      </c>
      <c r="AA3570" s="50" t="s">
        <v>4511</v>
      </c>
      <c r="AB3570" s="50">
        <v>4127106</v>
      </c>
      <c r="AH3570" s="66" t="str">
        <f t="shared" si="114"/>
        <v>PRTelêmaco Borba</v>
      </c>
      <c r="AI3570" s="50">
        <v>4127106</v>
      </c>
    </row>
    <row r="3571" spans="26:35">
      <c r="Z3571" s="50" t="s">
        <v>71</v>
      </c>
      <c r="AA3571" s="50" t="s">
        <v>4516</v>
      </c>
      <c r="AB3571" s="50">
        <v>4127205</v>
      </c>
      <c r="AH3571" s="66" t="str">
        <f t="shared" si="114"/>
        <v>PRTerra Boa</v>
      </c>
      <c r="AI3571" s="50">
        <v>4127205</v>
      </c>
    </row>
    <row r="3572" spans="26:35">
      <c r="Z3572" s="50" t="s">
        <v>71</v>
      </c>
      <c r="AA3572" s="50" t="s">
        <v>4521</v>
      </c>
      <c r="AB3572" s="50">
        <v>4127304</v>
      </c>
      <c r="AH3572" s="66" t="str">
        <f t="shared" si="114"/>
        <v>PRTerra Rica</v>
      </c>
      <c r="AI3572" s="50">
        <v>4127304</v>
      </c>
    </row>
    <row r="3573" spans="26:35">
      <c r="Z3573" s="50" t="s">
        <v>71</v>
      </c>
      <c r="AA3573" s="50" t="s">
        <v>4526</v>
      </c>
      <c r="AB3573" s="50">
        <v>4127403</v>
      </c>
      <c r="AH3573" s="66" t="str">
        <f t="shared" si="114"/>
        <v>PRTerra Roxa</v>
      </c>
      <c r="AI3573" s="50">
        <v>4127403</v>
      </c>
    </row>
    <row r="3574" spans="26:35">
      <c r="Z3574" s="50" t="s">
        <v>71</v>
      </c>
      <c r="AA3574" s="50" t="s">
        <v>4531</v>
      </c>
      <c r="AB3574" s="50">
        <v>4127502</v>
      </c>
      <c r="AH3574" s="66" t="str">
        <f t="shared" si="114"/>
        <v>PRTibagi</v>
      </c>
      <c r="AI3574" s="50">
        <v>4127502</v>
      </c>
    </row>
    <row r="3575" spans="26:35">
      <c r="Z3575" s="50" t="s">
        <v>71</v>
      </c>
      <c r="AA3575" s="50" t="s">
        <v>4535</v>
      </c>
      <c r="AB3575" s="50">
        <v>4127601</v>
      </c>
      <c r="AH3575" s="66" t="str">
        <f t="shared" si="114"/>
        <v>PRTijucas do Sul</v>
      </c>
      <c r="AI3575" s="50">
        <v>4127601</v>
      </c>
    </row>
    <row r="3576" spans="26:35">
      <c r="Z3576" s="50" t="s">
        <v>71</v>
      </c>
      <c r="AA3576" s="50" t="s">
        <v>4540</v>
      </c>
      <c r="AB3576" s="50">
        <v>4127700</v>
      </c>
      <c r="AH3576" s="66" t="str">
        <f t="shared" si="114"/>
        <v>PRToledo</v>
      </c>
      <c r="AI3576" s="50">
        <v>4127700</v>
      </c>
    </row>
    <row r="3577" spans="26:35">
      <c r="Z3577" s="50" t="s">
        <v>71</v>
      </c>
      <c r="AA3577" s="50" t="s">
        <v>4544</v>
      </c>
      <c r="AB3577" s="50">
        <v>4127809</v>
      </c>
      <c r="AH3577" s="66" t="str">
        <f t="shared" si="114"/>
        <v>PRTomazina</v>
      </c>
      <c r="AI3577" s="50">
        <v>4127809</v>
      </c>
    </row>
    <row r="3578" spans="26:35">
      <c r="Z3578" s="50" t="s">
        <v>71</v>
      </c>
      <c r="AA3578" s="50" t="s">
        <v>4549</v>
      </c>
      <c r="AB3578" s="50">
        <v>4127858</v>
      </c>
      <c r="AH3578" s="66" t="str">
        <f t="shared" si="114"/>
        <v>PRTrês Barras do Paraná</v>
      </c>
      <c r="AI3578" s="50">
        <v>4127858</v>
      </c>
    </row>
    <row r="3579" spans="26:35">
      <c r="Z3579" s="50" t="s">
        <v>71</v>
      </c>
      <c r="AA3579" s="50" t="s">
        <v>4554</v>
      </c>
      <c r="AB3579" s="50">
        <v>4127882</v>
      </c>
      <c r="AH3579" s="66" t="str">
        <f t="shared" si="114"/>
        <v>PRTunas do Paraná</v>
      </c>
      <c r="AI3579" s="50">
        <v>4127882</v>
      </c>
    </row>
    <row r="3580" spans="26:35">
      <c r="Z3580" s="50" t="s">
        <v>71</v>
      </c>
      <c r="AA3580" s="50" t="s">
        <v>4559</v>
      </c>
      <c r="AB3580" s="50">
        <v>4127908</v>
      </c>
      <c r="AH3580" s="66" t="str">
        <f t="shared" si="114"/>
        <v>PRTuneiras do Oeste</v>
      </c>
      <c r="AI3580" s="50">
        <v>4127908</v>
      </c>
    </row>
    <row r="3581" spans="26:35">
      <c r="Z3581" s="50" t="s">
        <v>71</v>
      </c>
      <c r="AA3581" s="50" t="s">
        <v>4563</v>
      </c>
      <c r="AB3581" s="50">
        <v>4127957</v>
      </c>
      <c r="AH3581" s="66" t="str">
        <f t="shared" si="114"/>
        <v>PRTupãssi</v>
      </c>
      <c r="AI3581" s="50">
        <v>4127957</v>
      </c>
    </row>
    <row r="3582" spans="26:35">
      <c r="Z3582" s="50" t="s">
        <v>71</v>
      </c>
      <c r="AA3582" s="50" t="s">
        <v>4047</v>
      </c>
      <c r="AB3582" s="50">
        <v>4127965</v>
      </c>
      <c r="AH3582" s="66" t="str">
        <f t="shared" si="114"/>
        <v>PRTurvo</v>
      </c>
      <c r="AI3582" s="50">
        <v>4127965</v>
      </c>
    </row>
    <row r="3583" spans="26:35">
      <c r="Z3583" s="50" t="s">
        <v>71</v>
      </c>
      <c r="AA3583" s="50" t="s">
        <v>4571</v>
      </c>
      <c r="AB3583" s="50">
        <v>4128005</v>
      </c>
      <c r="AH3583" s="66" t="str">
        <f t="shared" si="114"/>
        <v>PRUbiratã</v>
      </c>
      <c r="AI3583" s="50">
        <v>4128005</v>
      </c>
    </row>
    <row r="3584" spans="26:35">
      <c r="Z3584" s="50" t="s">
        <v>71</v>
      </c>
      <c r="AA3584" s="50" t="s">
        <v>4576</v>
      </c>
      <c r="AB3584" s="50">
        <v>4128104</v>
      </c>
      <c r="AH3584" s="66" t="str">
        <f t="shared" si="114"/>
        <v>PRUmuarama</v>
      </c>
      <c r="AI3584" s="50">
        <v>4128104</v>
      </c>
    </row>
    <row r="3585" spans="26:35">
      <c r="Z3585" s="50" t="s">
        <v>71</v>
      </c>
      <c r="AA3585" s="50" t="s">
        <v>4581</v>
      </c>
      <c r="AB3585" s="50">
        <v>4128203</v>
      </c>
      <c r="AH3585" s="66" t="str">
        <f t="shared" si="114"/>
        <v>PRUnião da Vitória</v>
      </c>
      <c r="AI3585" s="50">
        <v>4128203</v>
      </c>
    </row>
    <row r="3586" spans="26:35">
      <c r="Z3586" s="50" t="s">
        <v>71</v>
      </c>
      <c r="AA3586" s="50" t="s">
        <v>4586</v>
      </c>
      <c r="AB3586" s="50">
        <v>4128302</v>
      </c>
      <c r="AH3586" s="66" t="str">
        <f t="shared" si="114"/>
        <v>PRUniflor</v>
      </c>
      <c r="AI3586" s="50">
        <v>4128302</v>
      </c>
    </row>
    <row r="3587" spans="26:35">
      <c r="Z3587" s="50" t="s">
        <v>71</v>
      </c>
      <c r="AA3587" s="50" t="s">
        <v>4590</v>
      </c>
      <c r="AB3587" s="50">
        <v>4128401</v>
      </c>
      <c r="AH3587" s="66" t="str">
        <f t="shared" ref="AH3587:AH3650" si="115">CONCATENATE(Z3587,AA3587)</f>
        <v>PRUraí</v>
      </c>
      <c r="AI3587" s="50">
        <v>4128401</v>
      </c>
    </row>
    <row r="3588" spans="26:35">
      <c r="Z3588" s="50" t="s">
        <v>71</v>
      </c>
      <c r="AA3588" s="50" t="s">
        <v>4595</v>
      </c>
      <c r="AB3588" s="50">
        <v>4128534</v>
      </c>
      <c r="AH3588" s="66" t="str">
        <f t="shared" si="115"/>
        <v>PRVentania</v>
      </c>
      <c r="AI3588" s="50">
        <v>4128534</v>
      </c>
    </row>
    <row r="3589" spans="26:35">
      <c r="Z3589" s="50" t="s">
        <v>71</v>
      </c>
      <c r="AA3589" s="50" t="s">
        <v>4599</v>
      </c>
      <c r="AB3589" s="50">
        <v>4128559</v>
      </c>
      <c r="AH3589" s="66" t="str">
        <f t="shared" si="115"/>
        <v>PRVera Cruz do Oeste</v>
      </c>
      <c r="AI3589" s="50">
        <v>4128559</v>
      </c>
    </row>
    <row r="3590" spans="26:35">
      <c r="Z3590" s="50" t="s">
        <v>71</v>
      </c>
      <c r="AA3590" s="50" t="s">
        <v>4603</v>
      </c>
      <c r="AB3590" s="50">
        <v>4128609</v>
      </c>
      <c r="AH3590" s="66" t="str">
        <f t="shared" si="115"/>
        <v>PRVerê</v>
      </c>
      <c r="AI3590" s="50">
        <v>4128609</v>
      </c>
    </row>
    <row r="3591" spans="26:35">
      <c r="Z3591" s="50" t="s">
        <v>71</v>
      </c>
      <c r="AA3591" s="50" t="s">
        <v>4608</v>
      </c>
      <c r="AB3591" s="50">
        <v>4128658</v>
      </c>
      <c r="AH3591" s="66" t="str">
        <f t="shared" si="115"/>
        <v>PRVirmond</v>
      </c>
      <c r="AI3591" s="50">
        <v>4128658</v>
      </c>
    </row>
    <row r="3592" spans="26:35">
      <c r="Z3592" s="50" t="s">
        <v>71</v>
      </c>
      <c r="AA3592" s="50" t="s">
        <v>4613</v>
      </c>
      <c r="AB3592" s="50">
        <v>4128708</v>
      </c>
      <c r="AH3592" s="66" t="str">
        <f t="shared" si="115"/>
        <v>PRVitorino</v>
      </c>
      <c r="AI3592" s="50">
        <v>4128708</v>
      </c>
    </row>
    <row r="3593" spans="26:35">
      <c r="Z3593" s="50" t="s">
        <v>71</v>
      </c>
      <c r="AA3593" s="50" t="s">
        <v>4617</v>
      </c>
      <c r="AB3593" s="50">
        <v>4128500</v>
      </c>
      <c r="AH3593" s="66" t="str">
        <f t="shared" si="115"/>
        <v>PRWenceslau Braz</v>
      </c>
      <c r="AI3593" s="50">
        <v>4128500</v>
      </c>
    </row>
    <row r="3594" spans="26:35">
      <c r="Z3594" s="50" t="s">
        <v>71</v>
      </c>
      <c r="AA3594" s="50" t="s">
        <v>4622</v>
      </c>
      <c r="AB3594" s="50">
        <v>4128807</v>
      </c>
      <c r="AH3594" s="66" t="str">
        <f t="shared" si="115"/>
        <v>PRXambrê</v>
      </c>
      <c r="AI3594" s="50">
        <v>4128807</v>
      </c>
    </row>
    <row r="3595" spans="26:35">
      <c r="Z3595" s="50" t="s">
        <v>72</v>
      </c>
      <c r="AA3595" s="50" t="s">
        <v>106</v>
      </c>
      <c r="AB3595" s="50">
        <v>3300100</v>
      </c>
      <c r="AH3595" s="66" t="str">
        <f t="shared" si="115"/>
        <v>RJAngra dos Reis</v>
      </c>
      <c r="AI3595" s="50">
        <v>3300100</v>
      </c>
    </row>
    <row r="3596" spans="26:35">
      <c r="Z3596" s="50" t="s">
        <v>72</v>
      </c>
      <c r="AA3596" s="50" t="s">
        <v>132</v>
      </c>
      <c r="AB3596" s="50">
        <v>3300159</v>
      </c>
      <c r="AH3596" s="66" t="str">
        <f t="shared" si="115"/>
        <v>RJAperibé</v>
      </c>
      <c r="AI3596" s="50">
        <v>3300159</v>
      </c>
    </row>
    <row r="3597" spans="26:35">
      <c r="Z3597" s="50" t="s">
        <v>72</v>
      </c>
      <c r="AA3597" s="50" t="s">
        <v>157</v>
      </c>
      <c r="AB3597" s="50">
        <v>3300209</v>
      </c>
      <c r="AH3597" s="66" t="str">
        <f t="shared" si="115"/>
        <v>RJAraruama</v>
      </c>
      <c r="AI3597" s="50">
        <v>3300209</v>
      </c>
    </row>
    <row r="3598" spans="26:35">
      <c r="Z3598" s="50" t="s">
        <v>72</v>
      </c>
      <c r="AA3598" s="50" t="s">
        <v>183</v>
      </c>
      <c r="AB3598" s="50">
        <v>3300225</v>
      </c>
      <c r="AH3598" s="66" t="str">
        <f t="shared" si="115"/>
        <v>RJAreal</v>
      </c>
      <c r="AI3598" s="50">
        <v>3300225</v>
      </c>
    </row>
    <row r="3599" spans="26:35">
      <c r="Z3599" s="50" t="s">
        <v>72</v>
      </c>
      <c r="AA3599" s="50" t="s">
        <v>209</v>
      </c>
      <c r="AB3599" s="50">
        <v>3300233</v>
      </c>
      <c r="AH3599" s="66" t="str">
        <f t="shared" si="115"/>
        <v>RJArmação dos Búzios</v>
      </c>
      <c r="AI3599" s="50">
        <v>3300233</v>
      </c>
    </row>
    <row r="3600" spans="26:35">
      <c r="Z3600" s="50" t="s">
        <v>72</v>
      </c>
      <c r="AA3600" s="50" t="s">
        <v>233</v>
      </c>
      <c r="AB3600" s="50">
        <v>3300258</v>
      </c>
      <c r="AH3600" s="66" t="str">
        <f t="shared" si="115"/>
        <v>RJArraial do Cabo</v>
      </c>
      <c r="AI3600" s="50">
        <v>3300258</v>
      </c>
    </row>
    <row r="3601" spans="26:35">
      <c r="Z3601" s="50" t="s">
        <v>72</v>
      </c>
      <c r="AA3601" s="50" t="s">
        <v>258</v>
      </c>
      <c r="AB3601" s="50">
        <v>3300308</v>
      </c>
      <c r="AH3601" s="66" t="str">
        <f t="shared" si="115"/>
        <v>RJBarra do Piraí</v>
      </c>
      <c r="AI3601" s="50">
        <v>3300308</v>
      </c>
    </row>
    <row r="3602" spans="26:35">
      <c r="Z3602" s="50" t="s">
        <v>72</v>
      </c>
      <c r="AA3602" s="50" t="s">
        <v>284</v>
      </c>
      <c r="AB3602" s="50">
        <v>3300407</v>
      </c>
      <c r="AH3602" s="66" t="str">
        <f t="shared" si="115"/>
        <v>RJBarra Mansa</v>
      </c>
      <c r="AI3602" s="50">
        <v>3300407</v>
      </c>
    </row>
    <row r="3603" spans="26:35">
      <c r="Z3603" s="50" t="s">
        <v>72</v>
      </c>
      <c r="AA3603" s="50" t="s">
        <v>310</v>
      </c>
      <c r="AB3603" s="50">
        <v>3300456</v>
      </c>
      <c r="AH3603" s="66" t="str">
        <f t="shared" si="115"/>
        <v>RJBelford Roxo</v>
      </c>
      <c r="AI3603" s="50">
        <v>3300456</v>
      </c>
    </row>
    <row r="3604" spans="26:35">
      <c r="Z3604" s="50" t="s">
        <v>72</v>
      </c>
      <c r="AA3604" s="50" t="s">
        <v>336</v>
      </c>
      <c r="AB3604" s="50">
        <v>3300506</v>
      </c>
      <c r="AH3604" s="66" t="str">
        <f t="shared" si="115"/>
        <v>RJBom Jardim</v>
      </c>
      <c r="AI3604" s="50">
        <v>3300506</v>
      </c>
    </row>
    <row r="3605" spans="26:35">
      <c r="Z3605" s="50" t="s">
        <v>72</v>
      </c>
      <c r="AA3605" s="50" t="s">
        <v>361</v>
      </c>
      <c r="AB3605" s="50">
        <v>3300605</v>
      </c>
      <c r="AH3605" s="66" t="str">
        <f t="shared" si="115"/>
        <v>RJBom Jesus do Itabapoana</v>
      </c>
      <c r="AI3605" s="50">
        <v>3300605</v>
      </c>
    </row>
    <row r="3606" spans="26:35">
      <c r="Z3606" s="50" t="s">
        <v>72</v>
      </c>
      <c r="AA3606" s="50" t="s">
        <v>385</v>
      </c>
      <c r="AB3606" s="50">
        <v>3300704</v>
      </c>
      <c r="AH3606" s="66" t="str">
        <f t="shared" si="115"/>
        <v>RJCabo Frio</v>
      </c>
      <c r="AI3606" s="50">
        <v>3300704</v>
      </c>
    </row>
    <row r="3607" spans="26:35">
      <c r="Z3607" s="50" t="s">
        <v>72</v>
      </c>
      <c r="AA3607" s="50" t="s">
        <v>410</v>
      </c>
      <c r="AB3607" s="50">
        <v>3300803</v>
      </c>
      <c r="AH3607" s="66" t="str">
        <f t="shared" si="115"/>
        <v>RJCachoeiras de Macacu</v>
      </c>
      <c r="AI3607" s="50">
        <v>3300803</v>
      </c>
    </row>
    <row r="3608" spans="26:35">
      <c r="Z3608" s="50" t="s">
        <v>72</v>
      </c>
      <c r="AA3608" s="50" t="s">
        <v>435</v>
      </c>
      <c r="AB3608" s="50">
        <v>3300902</v>
      </c>
      <c r="AH3608" s="66" t="str">
        <f t="shared" si="115"/>
        <v>RJCambuci</v>
      </c>
      <c r="AI3608" s="50">
        <v>3300902</v>
      </c>
    </row>
    <row r="3609" spans="26:35">
      <c r="Z3609" s="50" t="s">
        <v>72</v>
      </c>
      <c r="AA3609" s="50" t="s">
        <v>460</v>
      </c>
      <c r="AB3609" s="50">
        <v>3301009</v>
      </c>
      <c r="AH3609" s="66" t="str">
        <f t="shared" si="115"/>
        <v>RJCampos dos Goytacazes</v>
      </c>
      <c r="AI3609" s="50">
        <v>3301009</v>
      </c>
    </row>
    <row r="3610" spans="26:35">
      <c r="Z3610" s="50" t="s">
        <v>72</v>
      </c>
      <c r="AA3610" s="50" t="s">
        <v>486</v>
      </c>
      <c r="AB3610" s="50">
        <v>3301108</v>
      </c>
      <c r="AH3610" s="66" t="str">
        <f t="shared" si="115"/>
        <v>RJCantagalo</v>
      </c>
      <c r="AI3610" s="50">
        <v>3301108</v>
      </c>
    </row>
    <row r="3611" spans="26:35">
      <c r="Z3611" s="50" t="s">
        <v>72</v>
      </c>
      <c r="AA3611" s="50" t="s">
        <v>510</v>
      </c>
      <c r="AB3611" s="50">
        <v>3300936</v>
      </c>
      <c r="AH3611" s="66" t="str">
        <f t="shared" si="115"/>
        <v>RJCarapebus</v>
      </c>
      <c r="AI3611" s="50">
        <v>3300936</v>
      </c>
    </row>
    <row r="3612" spans="26:35">
      <c r="Z3612" s="50" t="s">
        <v>72</v>
      </c>
      <c r="AA3612" s="50" t="s">
        <v>533</v>
      </c>
      <c r="AB3612" s="50">
        <v>3301157</v>
      </c>
      <c r="AH3612" s="66" t="str">
        <f t="shared" si="115"/>
        <v>RJCardoso Moreira</v>
      </c>
      <c r="AI3612" s="50">
        <v>3301157</v>
      </c>
    </row>
    <row r="3613" spans="26:35">
      <c r="Z3613" s="50" t="s">
        <v>72</v>
      </c>
      <c r="AA3613" s="50" t="s">
        <v>556</v>
      </c>
      <c r="AB3613" s="50">
        <v>3301207</v>
      </c>
      <c r="AH3613" s="66" t="str">
        <f t="shared" si="115"/>
        <v>RJCarmo</v>
      </c>
      <c r="AI3613" s="50">
        <v>3301207</v>
      </c>
    </row>
    <row r="3614" spans="26:35">
      <c r="Z3614" s="50" t="s">
        <v>72</v>
      </c>
      <c r="AA3614" s="50" t="s">
        <v>579</v>
      </c>
      <c r="AB3614" s="50">
        <v>3301306</v>
      </c>
      <c r="AH3614" s="66" t="str">
        <f t="shared" si="115"/>
        <v>RJCasimiro de Abreu</v>
      </c>
      <c r="AI3614" s="50">
        <v>3301306</v>
      </c>
    </row>
    <row r="3615" spans="26:35">
      <c r="Z3615" s="50" t="s">
        <v>72</v>
      </c>
      <c r="AA3615" s="50" t="s">
        <v>602</v>
      </c>
      <c r="AB3615" s="50">
        <v>3300951</v>
      </c>
      <c r="AH3615" s="66" t="str">
        <f t="shared" si="115"/>
        <v>RJComendador Levy Gasparian</v>
      </c>
      <c r="AI3615" s="50">
        <v>3300951</v>
      </c>
    </row>
    <row r="3616" spans="26:35">
      <c r="Z3616" s="50" t="s">
        <v>72</v>
      </c>
      <c r="AA3616" s="50" t="s">
        <v>625</v>
      </c>
      <c r="AB3616" s="50">
        <v>3301405</v>
      </c>
      <c r="AH3616" s="66" t="str">
        <f t="shared" si="115"/>
        <v>RJConceição de Macabu</v>
      </c>
      <c r="AI3616" s="50">
        <v>3301405</v>
      </c>
    </row>
    <row r="3617" spans="26:35">
      <c r="Z3617" s="50" t="s">
        <v>72</v>
      </c>
      <c r="AA3617" s="50" t="s">
        <v>645</v>
      </c>
      <c r="AB3617" s="50">
        <v>3301504</v>
      </c>
      <c r="AH3617" s="66" t="str">
        <f t="shared" si="115"/>
        <v>RJCordeiro</v>
      </c>
      <c r="AI3617" s="50">
        <v>3301504</v>
      </c>
    </row>
    <row r="3618" spans="26:35">
      <c r="Z3618" s="50" t="s">
        <v>72</v>
      </c>
      <c r="AA3618" s="50" t="s">
        <v>666</v>
      </c>
      <c r="AB3618" s="50">
        <v>3301603</v>
      </c>
      <c r="AH3618" s="66" t="str">
        <f t="shared" si="115"/>
        <v>RJDuas Barras</v>
      </c>
      <c r="AI3618" s="50">
        <v>3301603</v>
      </c>
    </row>
    <row r="3619" spans="26:35">
      <c r="Z3619" s="50" t="s">
        <v>72</v>
      </c>
      <c r="AA3619" s="50" t="s">
        <v>688</v>
      </c>
      <c r="AB3619" s="50">
        <v>3301702</v>
      </c>
      <c r="AH3619" s="66" t="str">
        <f t="shared" si="115"/>
        <v>RJDuque de Caxias</v>
      </c>
      <c r="AI3619" s="50">
        <v>3301702</v>
      </c>
    </row>
    <row r="3620" spans="26:35">
      <c r="Z3620" s="50" t="s">
        <v>72</v>
      </c>
      <c r="AA3620" s="50" t="s">
        <v>708</v>
      </c>
      <c r="AB3620" s="50">
        <v>3301801</v>
      </c>
      <c r="AH3620" s="66" t="str">
        <f t="shared" si="115"/>
        <v>RJEngenheiro Paulo de Frontin</v>
      </c>
      <c r="AI3620" s="50">
        <v>3301801</v>
      </c>
    </row>
    <row r="3621" spans="26:35">
      <c r="Z3621" s="50" t="s">
        <v>72</v>
      </c>
      <c r="AA3621" s="50" t="s">
        <v>730</v>
      </c>
      <c r="AB3621" s="50">
        <v>3301850</v>
      </c>
      <c r="AH3621" s="66" t="str">
        <f t="shared" si="115"/>
        <v>RJGuapimirim</v>
      </c>
      <c r="AI3621" s="50">
        <v>3301850</v>
      </c>
    </row>
    <row r="3622" spans="26:35">
      <c r="Z3622" s="50" t="s">
        <v>72</v>
      </c>
      <c r="AA3622" s="50" t="s">
        <v>752</v>
      </c>
      <c r="AB3622" s="50">
        <v>3301876</v>
      </c>
      <c r="AH3622" s="66" t="str">
        <f t="shared" si="115"/>
        <v>RJIguaba Grande</v>
      </c>
      <c r="AI3622" s="50">
        <v>3301876</v>
      </c>
    </row>
    <row r="3623" spans="26:35">
      <c r="Z3623" s="50" t="s">
        <v>72</v>
      </c>
      <c r="AA3623" s="50" t="s">
        <v>774</v>
      </c>
      <c r="AB3623" s="50">
        <v>3301900</v>
      </c>
      <c r="AH3623" s="66" t="str">
        <f t="shared" si="115"/>
        <v>RJItaboraí</v>
      </c>
      <c r="AI3623" s="50">
        <v>3301900</v>
      </c>
    </row>
    <row r="3624" spans="26:35">
      <c r="Z3624" s="50" t="s">
        <v>72</v>
      </c>
      <c r="AA3624" s="50" t="s">
        <v>795</v>
      </c>
      <c r="AB3624" s="50">
        <v>3302007</v>
      </c>
      <c r="AH3624" s="66" t="str">
        <f t="shared" si="115"/>
        <v>RJItaguaí</v>
      </c>
      <c r="AI3624" s="50">
        <v>3302007</v>
      </c>
    </row>
    <row r="3625" spans="26:35">
      <c r="Z3625" s="50" t="s">
        <v>72</v>
      </c>
      <c r="AA3625" s="50" t="s">
        <v>816</v>
      </c>
      <c r="AB3625" s="50">
        <v>3302056</v>
      </c>
      <c r="AH3625" s="66" t="str">
        <f t="shared" si="115"/>
        <v>RJItalva</v>
      </c>
      <c r="AI3625" s="50">
        <v>3302056</v>
      </c>
    </row>
    <row r="3626" spans="26:35">
      <c r="Z3626" s="50" t="s">
        <v>72</v>
      </c>
      <c r="AA3626" s="50" t="s">
        <v>838</v>
      </c>
      <c r="AB3626" s="50">
        <v>3302106</v>
      </c>
      <c r="AH3626" s="66" t="str">
        <f t="shared" si="115"/>
        <v>RJItaocara</v>
      </c>
      <c r="AI3626" s="50">
        <v>3302106</v>
      </c>
    </row>
    <row r="3627" spans="26:35">
      <c r="Z3627" s="50" t="s">
        <v>72</v>
      </c>
      <c r="AA3627" s="50" t="s">
        <v>860</v>
      </c>
      <c r="AB3627" s="50">
        <v>3302205</v>
      </c>
      <c r="AH3627" s="66" t="str">
        <f t="shared" si="115"/>
        <v>RJItaperuna</v>
      </c>
      <c r="AI3627" s="50">
        <v>3302205</v>
      </c>
    </row>
    <row r="3628" spans="26:35">
      <c r="Z3628" s="50" t="s">
        <v>72</v>
      </c>
      <c r="AA3628" s="50" t="s">
        <v>882</v>
      </c>
      <c r="AB3628" s="50">
        <v>3302254</v>
      </c>
      <c r="AH3628" s="66" t="str">
        <f t="shared" si="115"/>
        <v>RJItatiaia</v>
      </c>
      <c r="AI3628" s="50">
        <v>3302254</v>
      </c>
    </row>
    <row r="3629" spans="26:35">
      <c r="Z3629" s="50" t="s">
        <v>72</v>
      </c>
      <c r="AA3629" s="50" t="s">
        <v>905</v>
      </c>
      <c r="AB3629" s="50">
        <v>3302270</v>
      </c>
      <c r="AH3629" s="66" t="str">
        <f t="shared" si="115"/>
        <v>RJJaperi</v>
      </c>
      <c r="AI3629" s="50">
        <v>3302270</v>
      </c>
    </row>
    <row r="3630" spans="26:35">
      <c r="Z3630" s="50" t="s">
        <v>72</v>
      </c>
      <c r="AA3630" s="50" t="s">
        <v>928</v>
      </c>
      <c r="AB3630" s="50">
        <v>3302304</v>
      </c>
      <c r="AH3630" s="66" t="str">
        <f t="shared" si="115"/>
        <v>RJLaje do Muriaé</v>
      </c>
      <c r="AI3630" s="50">
        <v>3302304</v>
      </c>
    </row>
    <row r="3631" spans="26:35">
      <c r="Z3631" s="50" t="s">
        <v>72</v>
      </c>
      <c r="AA3631" s="50" t="s">
        <v>950</v>
      </c>
      <c r="AB3631" s="50">
        <v>3302403</v>
      </c>
      <c r="AH3631" s="66" t="str">
        <f t="shared" si="115"/>
        <v>RJMacaé</v>
      </c>
      <c r="AI3631" s="50">
        <v>3302403</v>
      </c>
    </row>
    <row r="3632" spans="26:35">
      <c r="Z3632" s="50" t="s">
        <v>72</v>
      </c>
      <c r="AA3632" s="50" t="s">
        <v>973</v>
      </c>
      <c r="AB3632" s="50">
        <v>3302452</v>
      </c>
      <c r="AH3632" s="66" t="str">
        <f t="shared" si="115"/>
        <v>RJMacuco</v>
      </c>
      <c r="AI3632" s="50">
        <v>3302452</v>
      </c>
    </row>
    <row r="3633" spans="26:35">
      <c r="Z3633" s="50" t="s">
        <v>72</v>
      </c>
      <c r="AA3633" s="50" t="s">
        <v>995</v>
      </c>
      <c r="AB3633" s="50">
        <v>3302502</v>
      </c>
      <c r="AH3633" s="66" t="str">
        <f t="shared" si="115"/>
        <v>RJMagé</v>
      </c>
      <c r="AI3633" s="50">
        <v>3302502</v>
      </c>
    </row>
    <row r="3634" spans="26:35">
      <c r="Z3634" s="50" t="s">
        <v>72</v>
      </c>
      <c r="AA3634" s="50" t="s">
        <v>1018</v>
      </c>
      <c r="AB3634" s="50">
        <v>3302601</v>
      </c>
      <c r="AH3634" s="66" t="str">
        <f t="shared" si="115"/>
        <v>RJMangaratiba</v>
      </c>
      <c r="AI3634" s="50">
        <v>3302601</v>
      </c>
    </row>
    <row r="3635" spans="26:35">
      <c r="Z3635" s="50" t="s">
        <v>72</v>
      </c>
      <c r="AA3635" s="50" t="s">
        <v>1040</v>
      </c>
      <c r="AB3635" s="50">
        <v>3302700</v>
      </c>
      <c r="AH3635" s="66" t="str">
        <f t="shared" si="115"/>
        <v>RJMaricá</v>
      </c>
      <c r="AI3635" s="50">
        <v>3302700</v>
      </c>
    </row>
    <row r="3636" spans="26:35">
      <c r="Z3636" s="50" t="s">
        <v>72</v>
      </c>
      <c r="AA3636" s="50" t="s">
        <v>1062</v>
      </c>
      <c r="AB3636" s="50">
        <v>3302809</v>
      </c>
      <c r="AH3636" s="66" t="str">
        <f t="shared" si="115"/>
        <v>RJMendes</v>
      </c>
      <c r="AI3636" s="50">
        <v>3302809</v>
      </c>
    </row>
    <row r="3637" spans="26:35">
      <c r="Z3637" s="50" t="s">
        <v>72</v>
      </c>
      <c r="AA3637" s="50" t="s">
        <v>1083</v>
      </c>
      <c r="AB3637" s="50">
        <v>3302858</v>
      </c>
      <c r="AH3637" s="66" t="str">
        <f t="shared" si="115"/>
        <v>RJMesquita</v>
      </c>
      <c r="AI3637" s="50">
        <v>3302858</v>
      </c>
    </row>
    <row r="3638" spans="26:35">
      <c r="Z3638" s="50" t="s">
        <v>72</v>
      </c>
      <c r="AA3638" s="50" t="s">
        <v>1106</v>
      </c>
      <c r="AB3638" s="50">
        <v>3302908</v>
      </c>
      <c r="AH3638" s="66" t="str">
        <f t="shared" si="115"/>
        <v>RJMiguel Pereira</v>
      </c>
      <c r="AI3638" s="50">
        <v>3302908</v>
      </c>
    </row>
    <row r="3639" spans="26:35">
      <c r="Z3639" s="50" t="s">
        <v>72</v>
      </c>
      <c r="AA3639" s="50" t="s">
        <v>1129</v>
      </c>
      <c r="AB3639" s="50">
        <v>3303005</v>
      </c>
      <c r="AH3639" s="66" t="str">
        <f t="shared" si="115"/>
        <v>RJMiracema</v>
      </c>
      <c r="AI3639" s="50">
        <v>3303005</v>
      </c>
    </row>
    <row r="3640" spans="26:35">
      <c r="Z3640" s="50" t="s">
        <v>72</v>
      </c>
      <c r="AA3640" s="50" t="s">
        <v>1152</v>
      </c>
      <c r="AB3640" s="50">
        <v>3303104</v>
      </c>
      <c r="AH3640" s="66" t="str">
        <f t="shared" si="115"/>
        <v>RJNatividade</v>
      </c>
      <c r="AI3640" s="50">
        <v>3303104</v>
      </c>
    </row>
    <row r="3641" spans="26:35">
      <c r="Z3641" s="50" t="s">
        <v>72</v>
      </c>
      <c r="AA3641" s="50" t="s">
        <v>1175</v>
      </c>
      <c r="AB3641" s="50">
        <v>3303203</v>
      </c>
      <c r="AH3641" s="66" t="str">
        <f t="shared" si="115"/>
        <v>RJNilópolis</v>
      </c>
      <c r="AI3641" s="50">
        <v>3303203</v>
      </c>
    </row>
    <row r="3642" spans="26:35">
      <c r="Z3642" s="50" t="s">
        <v>72</v>
      </c>
      <c r="AA3642" s="50" t="s">
        <v>1197</v>
      </c>
      <c r="AB3642" s="50">
        <v>3303302</v>
      </c>
      <c r="AH3642" s="66" t="str">
        <f t="shared" si="115"/>
        <v>RJNiterói</v>
      </c>
      <c r="AI3642" s="50">
        <v>3303302</v>
      </c>
    </row>
    <row r="3643" spans="26:35">
      <c r="Z3643" s="50" t="s">
        <v>72</v>
      </c>
      <c r="AA3643" s="50" t="s">
        <v>1220</v>
      </c>
      <c r="AB3643" s="50">
        <v>3303401</v>
      </c>
      <c r="AH3643" s="66" t="str">
        <f t="shared" si="115"/>
        <v>RJNova Friburgo</v>
      </c>
      <c r="AI3643" s="50">
        <v>3303401</v>
      </c>
    </row>
    <row r="3644" spans="26:35">
      <c r="Z3644" s="50" t="s">
        <v>72</v>
      </c>
      <c r="AA3644" s="50" t="s">
        <v>1241</v>
      </c>
      <c r="AB3644" s="50">
        <v>3303500</v>
      </c>
      <c r="AH3644" s="66" t="str">
        <f t="shared" si="115"/>
        <v>RJNova Iguaçu</v>
      </c>
      <c r="AI3644" s="50">
        <v>3303500</v>
      </c>
    </row>
    <row r="3645" spans="26:35">
      <c r="Z3645" s="50" t="s">
        <v>72</v>
      </c>
      <c r="AA3645" s="50" t="s">
        <v>1264</v>
      </c>
      <c r="AB3645" s="50">
        <v>3303609</v>
      </c>
      <c r="AH3645" s="66" t="str">
        <f t="shared" si="115"/>
        <v>RJParacambi</v>
      </c>
      <c r="AI3645" s="50">
        <v>3303609</v>
      </c>
    </row>
    <row r="3646" spans="26:35">
      <c r="Z3646" s="50" t="s">
        <v>72</v>
      </c>
      <c r="AA3646" s="50" t="s">
        <v>1285</v>
      </c>
      <c r="AB3646" s="50">
        <v>3303708</v>
      </c>
      <c r="AH3646" s="66" t="str">
        <f t="shared" si="115"/>
        <v>RJParaíba do Sul</v>
      </c>
      <c r="AI3646" s="50">
        <v>3303708</v>
      </c>
    </row>
    <row r="3647" spans="26:35">
      <c r="Z3647" s="50" t="s">
        <v>72</v>
      </c>
      <c r="AA3647" s="50" t="s">
        <v>5567</v>
      </c>
      <c r="AB3647" s="50">
        <v>3303807</v>
      </c>
      <c r="AH3647" s="66" t="str">
        <f t="shared" si="115"/>
        <v>RJParati</v>
      </c>
      <c r="AI3647" s="50">
        <v>3303807</v>
      </c>
    </row>
    <row r="3648" spans="26:35">
      <c r="Z3648" s="50" t="s">
        <v>72</v>
      </c>
      <c r="AA3648" s="50" t="s">
        <v>1330</v>
      </c>
      <c r="AB3648" s="50">
        <v>3303856</v>
      </c>
      <c r="AH3648" s="66" t="str">
        <f t="shared" si="115"/>
        <v>RJPaty do Alferes</v>
      </c>
      <c r="AI3648" s="50">
        <v>3303856</v>
      </c>
    </row>
    <row r="3649" spans="26:35">
      <c r="Z3649" s="50" t="s">
        <v>72</v>
      </c>
      <c r="AA3649" s="50" t="s">
        <v>1352</v>
      </c>
      <c r="AB3649" s="50">
        <v>3303906</v>
      </c>
      <c r="AH3649" s="66" t="str">
        <f t="shared" si="115"/>
        <v>RJPetrópolis</v>
      </c>
      <c r="AI3649" s="50">
        <v>3303906</v>
      </c>
    </row>
    <row r="3650" spans="26:35">
      <c r="Z3650" s="50" t="s">
        <v>72</v>
      </c>
      <c r="AA3650" s="50" t="s">
        <v>1373</v>
      </c>
      <c r="AB3650" s="50">
        <v>3303955</v>
      </c>
      <c r="AH3650" s="66" t="str">
        <f t="shared" si="115"/>
        <v>RJPinheiral</v>
      </c>
      <c r="AI3650" s="50">
        <v>3303955</v>
      </c>
    </row>
    <row r="3651" spans="26:35">
      <c r="Z3651" s="50" t="s">
        <v>72</v>
      </c>
      <c r="AA3651" s="50" t="s">
        <v>1395</v>
      </c>
      <c r="AB3651" s="50">
        <v>3304003</v>
      </c>
      <c r="AH3651" s="66" t="str">
        <f t="shared" ref="AH3651:AH3714" si="116">CONCATENATE(Z3651,AA3651)</f>
        <v>RJPiraí</v>
      </c>
      <c r="AI3651" s="50">
        <v>3304003</v>
      </c>
    </row>
    <row r="3652" spans="26:35">
      <c r="Z3652" s="50" t="s">
        <v>72</v>
      </c>
      <c r="AA3652" s="50" t="s">
        <v>1417</v>
      </c>
      <c r="AB3652" s="50">
        <v>3304102</v>
      </c>
      <c r="AH3652" s="66" t="str">
        <f t="shared" si="116"/>
        <v>RJPorciúncula</v>
      </c>
      <c r="AI3652" s="50">
        <v>3304102</v>
      </c>
    </row>
    <row r="3653" spans="26:35">
      <c r="Z3653" s="50" t="s">
        <v>72</v>
      </c>
      <c r="AA3653" s="50" t="s">
        <v>1438</v>
      </c>
      <c r="AB3653" s="50">
        <v>3304110</v>
      </c>
      <c r="AH3653" s="66" t="str">
        <f t="shared" si="116"/>
        <v>RJPorto Real</v>
      </c>
      <c r="AI3653" s="50">
        <v>3304110</v>
      </c>
    </row>
    <row r="3654" spans="26:35">
      <c r="Z3654" s="50" t="s">
        <v>72</v>
      </c>
      <c r="AA3654" s="50" t="s">
        <v>1459</v>
      </c>
      <c r="AB3654" s="50">
        <v>3304128</v>
      </c>
      <c r="AH3654" s="66" t="str">
        <f t="shared" si="116"/>
        <v>RJQuatis</v>
      </c>
      <c r="AI3654" s="50">
        <v>3304128</v>
      </c>
    </row>
    <row r="3655" spans="26:35">
      <c r="Z3655" s="50" t="s">
        <v>72</v>
      </c>
      <c r="AA3655" s="50" t="s">
        <v>1480</v>
      </c>
      <c r="AB3655" s="50">
        <v>3304144</v>
      </c>
      <c r="AH3655" s="66" t="str">
        <f t="shared" si="116"/>
        <v>RJQueimados</v>
      </c>
      <c r="AI3655" s="50">
        <v>3304144</v>
      </c>
    </row>
    <row r="3656" spans="26:35">
      <c r="Z3656" s="50" t="s">
        <v>72</v>
      </c>
      <c r="AA3656" s="50" t="s">
        <v>1502</v>
      </c>
      <c r="AB3656" s="50">
        <v>3304151</v>
      </c>
      <c r="AH3656" s="66" t="str">
        <f t="shared" si="116"/>
        <v>RJQuissamã</v>
      </c>
      <c r="AI3656" s="50">
        <v>3304151</v>
      </c>
    </row>
    <row r="3657" spans="26:35">
      <c r="Z3657" s="50" t="s">
        <v>72</v>
      </c>
      <c r="AA3657" s="50" t="s">
        <v>1522</v>
      </c>
      <c r="AB3657" s="50">
        <v>3304201</v>
      </c>
      <c r="AH3657" s="66" t="str">
        <f t="shared" si="116"/>
        <v>RJResende</v>
      </c>
      <c r="AI3657" s="50">
        <v>3304201</v>
      </c>
    </row>
    <row r="3658" spans="26:35">
      <c r="Z3658" s="50" t="s">
        <v>72</v>
      </c>
      <c r="AA3658" s="50" t="s">
        <v>1543</v>
      </c>
      <c r="AB3658" s="50">
        <v>3304300</v>
      </c>
      <c r="AH3658" s="66" t="str">
        <f t="shared" si="116"/>
        <v>RJRio Bonito</v>
      </c>
      <c r="AI3658" s="50">
        <v>3304300</v>
      </c>
    </row>
    <row r="3659" spans="26:35">
      <c r="Z3659" s="50" t="s">
        <v>72</v>
      </c>
      <c r="AA3659" s="50" t="s">
        <v>1563</v>
      </c>
      <c r="AB3659" s="50">
        <v>3304409</v>
      </c>
      <c r="AH3659" s="66" t="str">
        <f t="shared" si="116"/>
        <v>RJRio Claro</v>
      </c>
      <c r="AI3659" s="50">
        <v>3304409</v>
      </c>
    </row>
    <row r="3660" spans="26:35">
      <c r="Z3660" s="50" t="s">
        <v>72</v>
      </c>
      <c r="AA3660" s="50" t="s">
        <v>1582</v>
      </c>
      <c r="AB3660" s="50">
        <v>3304508</v>
      </c>
      <c r="AH3660" s="66" t="str">
        <f t="shared" si="116"/>
        <v>RJRio das Flores</v>
      </c>
      <c r="AI3660" s="50">
        <v>3304508</v>
      </c>
    </row>
    <row r="3661" spans="26:35">
      <c r="Z3661" s="50" t="s">
        <v>72</v>
      </c>
      <c r="AA3661" s="50" t="s">
        <v>1603</v>
      </c>
      <c r="AB3661" s="50">
        <v>3304524</v>
      </c>
      <c r="AH3661" s="66" t="str">
        <f t="shared" si="116"/>
        <v>RJRio das Ostras</v>
      </c>
      <c r="AI3661" s="50">
        <v>3304524</v>
      </c>
    </row>
    <row r="3662" spans="26:35">
      <c r="Z3662" s="50" t="s">
        <v>72</v>
      </c>
      <c r="AA3662" s="50" t="s">
        <v>1623</v>
      </c>
      <c r="AB3662" s="50">
        <v>3304557</v>
      </c>
      <c r="AH3662" s="66" t="str">
        <f t="shared" si="116"/>
        <v>RJRio de Janeiro</v>
      </c>
      <c r="AI3662" s="50">
        <v>3304557</v>
      </c>
    </row>
    <row r="3663" spans="26:35">
      <c r="Z3663" s="50" t="s">
        <v>72</v>
      </c>
      <c r="AA3663" s="50" t="s">
        <v>1644</v>
      </c>
      <c r="AB3663" s="50">
        <v>3304607</v>
      </c>
      <c r="AH3663" s="66" t="str">
        <f t="shared" si="116"/>
        <v>RJSanta Maria Madalena</v>
      </c>
      <c r="AI3663" s="50">
        <v>3304607</v>
      </c>
    </row>
    <row r="3664" spans="26:35">
      <c r="Z3664" s="50" t="s">
        <v>72</v>
      </c>
      <c r="AA3664" s="50" t="s">
        <v>1664</v>
      </c>
      <c r="AB3664" s="50">
        <v>3304706</v>
      </c>
      <c r="AH3664" s="66" t="str">
        <f t="shared" si="116"/>
        <v>RJSanto Antônio de Pádua</v>
      </c>
      <c r="AI3664" s="50">
        <v>3304706</v>
      </c>
    </row>
    <row r="3665" spans="26:35">
      <c r="Z3665" s="50" t="s">
        <v>72</v>
      </c>
      <c r="AA3665" s="50" t="s">
        <v>1685</v>
      </c>
      <c r="AB3665" s="50">
        <v>3304805</v>
      </c>
      <c r="AH3665" s="66" t="str">
        <f t="shared" si="116"/>
        <v>RJSão Fidélis</v>
      </c>
      <c r="AI3665" s="50">
        <v>3304805</v>
      </c>
    </row>
    <row r="3666" spans="26:35">
      <c r="Z3666" s="50" t="s">
        <v>72</v>
      </c>
      <c r="AA3666" s="50" t="s">
        <v>1705</v>
      </c>
      <c r="AB3666" s="50">
        <v>3304755</v>
      </c>
      <c r="AH3666" s="66" t="str">
        <f t="shared" si="116"/>
        <v>RJSão Francisco de Itabapoana</v>
      </c>
      <c r="AI3666" s="50">
        <v>3304755</v>
      </c>
    </row>
    <row r="3667" spans="26:35">
      <c r="Z3667" s="50" t="s">
        <v>72</v>
      </c>
      <c r="AA3667" s="50" t="s">
        <v>1726</v>
      </c>
      <c r="AB3667" s="50">
        <v>3304904</v>
      </c>
      <c r="AH3667" s="66" t="str">
        <f t="shared" si="116"/>
        <v>RJSão Gonçalo</v>
      </c>
      <c r="AI3667" s="50">
        <v>3304904</v>
      </c>
    </row>
    <row r="3668" spans="26:35">
      <c r="Z3668" s="50" t="s">
        <v>72</v>
      </c>
      <c r="AA3668" s="50" t="s">
        <v>1747</v>
      </c>
      <c r="AB3668" s="50">
        <v>3305000</v>
      </c>
      <c r="AH3668" s="66" t="str">
        <f t="shared" si="116"/>
        <v>RJSão João da Barra</v>
      </c>
      <c r="AI3668" s="50">
        <v>3305000</v>
      </c>
    </row>
    <row r="3669" spans="26:35">
      <c r="Z3669" s="50" t="s">
        <v>72</v>
      </c>
      <c r="AA3669" s="50" t="s">
        <v>1767</v>
      </c>
      <c r="AB3669" s="50">
        <v>3305109</v>
      </c>
      <c r="AH3669" s="66" t="str">
        <f t="shared" si="116"/>
        <v>RJSão João de Meriti</v>
      </c>
      <c r="AI3669" s="50">
        <v>3305109</v>
      </c>
    </row>
    <row r="3670" spans="26:35">
      <c r="Z3670" s="50" t="s">
        <v>72</v>
      </c>
      <c r="AA3670" s="50" t="s">
        <v>1787</v>
      </c>
      <c r="AB3670" s="50">
        <v>3305133</v>
      </c>
      <c r="AH3670" s="66" t="str">
        <f t="shared" si="116"/>
        <v>RJSão José de Ubá</v>
      </c>
      <c r="AI3670" s="50">
        <v>3305133</v>
      </c>
    </row>
    <row r="3671" spans="26:35">
      <c r="Z3671" s="50" t="s">
        <v>72</v>
      </c>
      <c r="AA3671" s="50" t="s">
        <v>1807</v>
      </c>
      <c r="AB3671" s="50">
        <v>3305158</v>
      </c>
      <c r="AH3671" s="66" t="str">
        <f t="shared" si="116"/>
        <v>RJSão José do Vale do Rio Preto</v>
      </c>
      <c r="AI3671" s="50">
        <v>3305158</v>
      </c>
    </row>
    <row r="3672" spans="26:35">
      <c r="Z3672" s="50" t="s">
        <v>72</v>
      </c>
      <c r="AA3672" s="50" t="s">
        <v>1825</v>
      </c>
      <c r="AB3672" s="50">
        <v>3305208</v>
      </c>
      <c r="AH3672" s="66" t="str">
        <f t="shared" si="116"/>
        <v>RJSão Pedro da Aldeia</v>
      </c>
      <c r="AI3672" s="50">
        <v>3305208</v>
      </c>
    </row>
    <row r="3673" spans="26:35">
      <c r="Z3673" s="50" t="s">
        <v>72</v>
      </c>
      <c r="AA3673" s="50" t="s">
        <v>1843</v>
      </c>
      <c r="AB3673" s="50">
        <v>3305307</v>
      </c>
      <c r="AH3673" s="66" t="str">
        <f t="shared" si="116"/>
        <v>RJSão Sebastião do Alto</v>
      </c>
      <c r="AI3673" s="50">
        <v>3305307</v>
      </c>
    </row>
    <row r="3674" spans="26:35">
      <c r="Z3674" s="50" t="s">
        <v>72</v>
      </c>
      <c r="AA3674" s="50" t="s">
        <v>1861</v>
      </c>
      <c r="AB3674" s="50">
        <v>3305406</v>
      </c>
      <c r="AH3674" s="66" t="str">
        <f t="shared" si="116"/>
        <v>RJSapucaia</v>
      </c>
      <c r="AI3674" s="50">
        <v>3305406</v>
      </c>
    </row>
    <row r="3675" spans="26:35">
      <c r="Z3675" s="50" t="s">
        <v>72</v>
      </c>
      <c r="AA3675" s="50" t="s">
        <v>1879</v>
      </c>
      <c r="AB3675" s="50">
        <v>3305505</v>
      </c>
      <c r="AH3675" s="66" t="str">
        <f t="shared" si="116"/>
        <v>RJSaquarema</v>
      </c>
      <c r="AI3675" s="50">
        <v>3305505</v>
      </c>
    </row>
    <row r="3676" spans="26:35">
      <c r="Z3676" s="50" t="s">
        <v>72</v>
      </c>
      <c r="AA3676" s="50" t="s">
        <v>1895</v>
      </c>
      <c r="AB3676" s="50">
        <v>3305554</v>
      </c>
      <c r="AH3676" s="66" t="str">
        <f t="shared" si="116"/>
        <v>RJSeropédica</v>
      </c>
      <c r="AI3676" s="50">
        <v>3305554</v>
      </c>
    </row>
    <row r="3677" spans="26:35">
      <c r="Z3677" s="50" t="s">
        <v>72</v>
      </c>
      <c r="AA3677" s="50" t="s">
        <v>1912</v>
      </c>
      <c r="AB3677" s="50">
        <v>3305604</v>
      </c>
      <c r="AH3677" s="66" t="str">
        <f t="shared" si="116"/>
        <v>RJSilva Jardim</v>
      </c>
      <c r="AI3677" s="50">
        <v>3305604</v>
      </c>
    </row>
    <row r="3678" spans="26:35">
      <c r="Z3678" s="50" t="s">
        <v>72</v>
      </c>
      <c r="AA3678" s="50" t="s">
        <v>1930</v>
      </c>
      <c r="AB3678" s="50">
        <v>3305703</v>
      </c>
      <c r="AH3678" s="66" t="str">
        <f t="shared" si="116"/>
        <v>RJSumidouro</v>
      </c>
      <c r="AI3678" s="50">
        <v>3305703</v>
      </c>
    </row>
    <row r="3679" spans="26:35">
      <c r="Z3679" s="50" t="s">
        <v>72</v>
      </c>
      <c r="AA3679" s="50" t="s">
        <v>1946</v>
      </c>
      <c r="AB3679" s="50">
        <v>3305752</v>
      </c>
      <c r="AH3679" s="66" t="str">
        <f t="shared" si="116"/>
        <v>RJTanguá</v>
      </c>
      <c r="AI3679" s="50">
        <v>3305752</v>
      </c>
    </row>
    <row r="3680" spans="26:35">
      <c r="Z3680" s="50" t="s">
        <v>72</v>
      </c>
      <c r="AA3680" s="50" t="s">
        <v>1962</v>
      </c>
      <c r="AB3680" s="50">
        <v>3305802</v>
      </c>
      <c r="AH3680" s="66" t="str">
        <f t="shared" si="116"/>
        <v>RJTeresópolis</v>
      </c>
      <c r="AI3680" s="50">
        <v>3305802</v>
      </c>
    </row>
    <row r="3681" spans="26:35">
      <c r="Z3681" s="50" t="s">
        <v>72</v>
      </c>
      <c r="AA3681" s="50" t="s">
        <v>5568</v>
      </c>
      <c r="AB3681" s="50">
        <v>3305901</v>
      </c>
      <c r="AH3681" s="66" t="str">
        <f t="shared" si="116"/>
        <v>RJTrajano de Morais</v>
      </c>
      <c r="AI3681" s="50">
        <v>3305901</v>
      </c>
    </row>
    <row r="3682" spans="26:35">
      <c r="Z3682" s="50" t="s">
        <v>72</v>
      </c>
      <c r="AA3682" s="50" t="s">
        <v>1997</v>
      </c>
      <c r="AB3682" s="50">
        <v>3306008</v>
      </c>
      <c r="AH3682" s="66" t="str">
        <f t="shared" si="116"/>
        <v>RJTrês Rios</v>
      </c>
      <c r="AI3682" s="50">
        <v>3306008</v>
      </c>
    </row>
    <row r="3683" spans="26:35">
      <c r="Z3683" s="50" t="s">
        <v>72</v>
      </c>
      <c r="AA3683" s="50" t="s">
        <v>2015</v>
      </c>
      <c r="AB3683" s="50">
        <v>3306107</v>
      </c>
      <c r="AH3683" s="66" t="str">
        <f t="shared" si="116"/>
        <v>RJValença</v>
      </c>
      <c r="AI3683" s="50">
        <v>3306107</v>
      </c>
    </row>
    <row r="3684" spans="26:35">
      <c r="Z3684" s="50" t="s">
        <v>72</v>
      </c>
      <c r="AA3684" s="50" t="s">
        <v>2033</v>
      </c>
      <c r="AB3684" s="50">
        <v>3306156</v>
      </c>
      <c r="AH3684" s="66" t="str">
        <f t="shared" si="116"/>
        <v>RJVarre-Sai</v>
      </c>
      <c r="AI3684" s="50">
        <v>3306156</v>
      </c>
    </row>
    <row r="3685" spans="26:35">
      <c r="Z3685" s="50" t="s">
        <v>72</v>
      </c>
      <c r="AA3685" s="50" t="s">
        <v>2051</v>
      </c>
      <c r="AB3685" s="50">
        <v>3306206</v>
      </c>
      <c r="AH3685" s="66" t="str">
        <f t="shared" si="116"/>
        <v>RJVassouras</v>
      </c>
      <c r="AI3685" s="50">
        <v>3306206</v>
      </c>
    </row>
    <row r="3686" spans="26:35">
      <c r="Z3686" s="50" t="s">
        <v>72</v>
      </c>
      <c r="AA3686" s="50" t="s">
        <v>2069</v>
      </c>
      <c r="AB3686" s="50">
        <v>3306305</v>
      </c>
      <c r="AH3686" s="66" t="str">
        <f t="shared" si="116"/>
        <v>RJVolta Redonda</v>
      </c>
      <c r="AI3686" s="50">
        <v>3306305</v>
      </c>
    </row>
    <row r="3687" spans="26:35">
      <c r="Z3687" s="50" t="s">
        <v>73</v>
      </c>
      <c r="AA3687" s="50" t="s">
        <v>107</v>
      </c>
      <c r="AB3687" s="50">
        <v>2400109</v>
      </c>
      <c r="AH3687" s="66" t="str">
        <f t="shared" si="116"/>
        <v>RNAcari</v>
      </c>
      <c r="AI3687" s="50">
        <v>2400109</v>
      </c>
    </row>
    <row r="3688" spans="26:35">
      <c r="Z3688" s="50" t="s">
        <v>73</v>
      </c>
      <c r="AA3688" s="50" t="s">
        <v>133</v>
      </c>
      <c r="AB3688" s="50">
        <v>2400208</v>
      </c>
      <c r="AH3688" s="66" t="str">
        <f t="shared" si="116"/>
        <v>RNAçu</v>
      </c>
      <c r="AI3688" s="50">
        <v>2400208</v>
      </c>
    </row>
    <row r="3689" spans="26:35">
      <c r="Z3689" s="50" t="s">
        <v>73</v>
      </c>
      <c r="AA3689" s="50" t="s">
        <v>158</v>
      </c>
      <c r="AB3689" s="50">
        <v>2400307</v>
      </c>
      <c r="AH3689" s="66" t="str">
        <f t="shared" si="116"/>
        <v>RNAfonso Bezerra</v>
      </c>
      <c r="AI3689" s="50">
        <v>2400307</v>
      </c>
    </row>
    <row r="3690" spans="26:35">
      <c r="Z3690" s="50" t="s">
        <v>73</v>
      </c>
      <c r="AA3690" s="50" t="s">
        <v>184</v>
      </c>
      <c r="AB3690" s="50">
        <v>2400406</v>
      </c>
      <c r="AH3690" s="66" t="str">
        <f t="shared" si="116"/>
        <v>RNÁgua Nova</v>
      </c>
      <c r="AI3690" s="50">
        <v>2400406</v>
      </c>
    </row>
    <row r="3691" spans="26:35">
      <c r="Z3691" s="50" t="s">
        <v>73</v>
      </c>
      <c r="AA3691" s="50" t="s">
        <v>210</v>
      </c>
      <c r="AB3691" s="50">
        <v>2400505</v>
      </c>
      <c r="AH3691" s="66" t="str">
        <f t="shared" si="116"/>
        <v>RNAlexandria</v>
      </c>
      <c r="AI3691" s="50">
        <v>2400505</v>
      </c>
    </row>
    <row r="3692" spans="26:35">
      <c r="Z3692" s="50" t="s">
        <v>73</v>
      </c>
      <c r="AA3692" s="50" t="s">
        <v>234</v>
      </c>
      <c r="AB3692" s="50">
        <v>2400604</v>
      </c>
      <c r="AH3692" s="66" t="str">
        <f t="shared" si="116"/>
        <v>RNAlmino Afonso</v>
      </c>
      <c r="AI3692" s="50">
        <v>2400604</v>
      </c>
    </row>
    <row r="3693" spans="26:35">
      <c r="Z3693" s="50" t="s">
        <v>73</v>
      </c>
      <c r="AA3693" s="50" t="s">
        <v>259</v>
      </c>
      <c r="AB3693" s="50">
        <v>2400703</v>
      </c>
      <c r="AH3693" s="66" t="str">
        <f t="shared" si="116"/>
        <v>RNAlto do Rodrigues</v>
      </c>
      <c r="AI3693" s="50">
        <v>2400703</v>
      </c>
    </row>
    <row r="3694" spans="26:35">
      <c r="Z3694" s="50" t="s">
        <v>73</v>
      </c>
      <c r="AA3694" s="50" t="s">
        <v>285</v>
      </c>
      <c r="AB3694" s="50">
        <v>2400802</v>
      </c>
      <c r="AH3694" s="66" t="str">
        <f t="shared" si="116"/>
        <v>RNAngicos</v>
      </c>
      <c r="AI3694" s="50">
        <v>2400802</v>
      </c>
    </row>
    <row r="3695" spans="26:35">
      <c r="Z3695" s="50" t="s">
        <v>73</v>
      </c>
      <c r="AA3695" s="50" t="s">
        <v>311</v>
      </c>
      <c r="AB3695" s="50">
        <v>2400901</v>
      </c>
      <c r="AH3695" s="66" t="str">
        <f t="shared" si="116"/>
        <v>RNAntônio Martins</v>
      </c>
      <c r="AI3695" s="50">
        <v>2400901</v>
      </c>
    </row>
    <row r="3696" spans="26:35">
      <c r="Z3696" s="50" t="s">
        <v>73</v>
      </c>
      <c r="AA3696" s="50" t="s">
        <v>337</v>
      </c>
      <c r="AB3696" s="50">
        <v>2401008</v>
      </c>
      <c r="AH3696" s="66" t="str">
        <f t="shared" si="116"/>
        <v>RNApodi</v>
      </c>
      <c r="AI3696" s="50">
        <v>2401008</v>
      </c>
    </row>
    <row r="3697" spans="26:35">
      <c r="Z3697" s="50" t="s">
        <v>73</v>
      </c>
      <c r="AA3697" s="50" t="s">
        <v>216</v>
      </c>
      <c r="AB3697" s="50">
        <v>2401107</v>
      </c>
      <c r="AH3697" s="66" t="str">
        <f t="shared" si="116"/>
        <v>RNAreia Branca</v>
      </c>
      <c r="AI3697" s="50">
        <v>2401107</v>
      </c>
    </row>
    <row r="3698" spans="26:35">
      <c r="Z3698" s="50" t="s">
        <v>73</v>
      </c>
      <c r="AA3698" s="50" t="s">
        <v>386</v>
      </c>
      <c r="AB3698" s="50">
        <v>2401206</v>
      </c>
      <c r="AH3698" s="66" t="str">
        <f t="shared" si="116"/>
        <v>RNArês</v>
      </c>
      <c r="AI3698" s="50">
        <v>2401206</v>
      </c>
    </row>
    <row r="3699" spans="26:35">
      <c r="Z3699" s="50" t="s">
        <v>73</v>
      </c>
      <c r="AA3699" s="50" t="s">
        <v>411</v>
      </c>
      <c r="AB3699" s="50">
        <v>2401305</v>
      </c>
      <c r="AH3699" s="66" t="str">
        <f t="shared" si="116"/>
        <v>RNAugusto Severo</v>
      </c>
      <c r="AI3699" s="50">
        <v>2401305</v>
      </c>
    </row>
    <row r="3700" spans="26:35">
      <c r="Z3700" s="50" t="s">
        <v>73</v>
      </c>
      <c r="AA3700" s="50" t="s">
        <v>436</v>
      </c>
      <c r="AB3700" s="50">
        <v>2401404</v>
      </c>
      <c r="AH3700" s="66" t="str">
        <f t="shared" si="116"/>
        <v>RNBaía Formosa</v>
      </c>
      <c r="AI3700" s="50">
        <v>2401404</v>
      </c>
    </row>
    <row r="3701" spans="26:35">
      <c r="Z3701" s="50" t="s">
        <v>73</v>
      </c>
      <c r="AA3701" s="50" t="s">
        <v>461</v>
      </c>
      <c r="AB3701" s="50">
        <v>2401453</v>
      </c>
      <c r="AH3701" s="66" t="str">
        <f t="shared" si="116"/>
        <v>RNBaraúna</v>
      </c>
      <c r="AI3701" s="50">
        <v>2401453</v>
      </c>
    </row>
    <row r="3702" spans="26:35">
      <c r="Z3702" s="50" t="s">
        <v>73</v>
      </c>
      <c r="AA3702" s="50" t="s">
        <v>487</v>
      </c>
      <c r="AB3702" s="50">
        <v>2401503</v>
      </c>
      <c r="AH3702" s="66" t="str">
        <f t="shared" si="116"/>
        <v>RNBarcelona</v>
      </c>
      <c r="AI3702" s="50">
        <v>2401503</v>
      </c>
    </row>
    <row r="3703" spans="26:35">
      <c r="Z3703" s="50" t="s">
        <v>73</v>
      </c>
      <c r="AA3703" s="50" t="s">
        <v>511</v>
      </c>
      <c r="AB3703" s="50">
        <v>2401602</v>
      </c>
      <c r="AH3703" s="66" t="str">
        <f t="shared" si="116"/>
        <v>RNBento Fernandes</v>
      </c>
      <c r="AI3703" s="50">
        <v>2401602</v>
      </c>
    </row>
    <row r="3704" spans="26:35">
      <c r="Z3704" s="50" t="s">
        <v>73</v>
      </c>
      <c r="AA3704" s="50" t="s">
        <v>534</v>
      </c>
      <c r="AB3704" s="50">
        <v>2401651</v>
      </c>
      <c r="AH3704" s="66" t="str">
        <f t="shared" si="116"/>
        <v>RNBodó</v>
      </c>
      <c r="AI3704" s="50">
        <v>2401651</v>
      </c>
    </row>
    <row r="3705" spans="26:35">
      <c r="Z3705" s="50" t="s">
        <v>73</v>
      </c>
      <c r="AA3705" s="50" t="s">
        <v>557</v>
      </c>
      <c r="AB3705" s="50">
        <v>2401701</v>
      </c>
      <c r="AH3705" s="66" t="str">
        <f t="shared" si="116"/>
        <v>RNBom Jesus</v>
      </c>
      <c r="AI3705" s="50">
        <v>2401701</v>
      </c>
    </row>
    <row r="3706" spans="26:35">
      <c r="Z3706" s="50" t="s">
        <v>73</v>
      </c>
      <c r="AA3706" s="50" t="s">
        <v>580</v>
      </c>
      <c r="AB3706" s="50">
        <v>2401800</v>
      </c>
      <c r="AH3706" s="66" t="str">
        <f t="shared" si="116"/>
        <v>RNBrejinho</v>
      </c>
      <c r="AI3706" s="50">
        <v>2401800</v>
      </c>
    </row>
    <row r="3707" spans="26:35">
      <c r="Z3707" s="50" t="s">
        <v>73</v>
      </c>
      <c r="AA3707" s="50" t="s">
        <v>603</v>
      </c>
      <c r="AB3707" s="50">
        <v>2401859</v>
      </c>
      <c r="AH3707" s="66" t="str">
        <f t="shared" si="116"/>
        <v>RNCaiçara do Norte</v>
      </c>
      <c r="AI3707" s="50">
        <v>2401859</v>
      </c>
    </row>
    <row r="3708" spans="26:35">
      <c r="Z3708" s="50" t="s">
        <v>73</v>
      </c>
      <c r="AA3708" s="50" t="s">
        <v>626</v>
      </c>
      <c r="AB3708" s="50">
        <v>2401909</v>
      </c>
      <c r="AH3708" s="66" t="str">
        <f t="shared" si="116"/>
        <v>RNCaiçara do Rio do Vento</v>
      </c>
      <c r="AI3708" s="50">
        <v>2401909</v>
      </c>
    </row>
    <row r="3709" spans="26:35">
      <c r="Z3709" s="50" t="s">
        <v>73</v>
      </c>
      <c r="AA3709" s="50" t="s">
        <v>646</v>
      </c>
      <c r="AB3709" s="50">
        <v>2402006</v>
      </c>
      <c r="AH3709" s="66" t="str">
        <f t="shared" si="116"/>
        <v>RNCaicó</v>
      </c>
      <c r="AI3709" s="50">
        <v>2402006</v>
      </c>
    </row>
    <row r="3710" spans="26:35">
      <c r="Z3710" s="50" t="s">
        <v>73</v>
      </c>
      <c r="AA3710" s="50" t="s">
        <v>667</v>
      </c>
      <c r="AB3710" s="50">
        <v>2402105</v>
      </c>
      <c r="AH3710" s="66" t="str">
        <f t="shared" si="116"/>
        <v>RNCampo Redondo</v>
      </c>
      <c r="AI3710" s="50">
        <v>2402105</v>
      </c>
    </row>
    <row r="3711" spans="26:35">
      <c r="Z3711" s="50" t="s">
        <v>73</v>
      </c>
      <c r="AA3711" s="50" t="s">
        <v>689</v>
      </c>
      <c r="AB3711" s="50">
        <v>2402204</v>
      </c>
      <c r="AH3711" s="66" t="str">
        <f t="shared" si="116"/>
        <v>RNCanguaretama</v>
      </c>
      <c r="AI3711" s="50">
        <v>2402204</v>
      </c>
    </row>
    <row r="3712" spans="26:35">
      <c r="Z3712" s="50" t="s">
        <v>73</v>
      </c>
      <c r="AA3712" s="50" t="s">
        <v>709</v>
      </c>
      <c r="AB3712" s="50">
        <v>2402303</v>
      </c>
      <c r="AH3712" s="66" t="str">
        <f t="shared" si="116"/>
        <v>RNCaraúbas</v>
      </c>
      <c r="AI3712" s="50">
        <v>2402303</v>
      </c>
    </row>
    <row r="3713" spans="26:35">
      <c r="Z3713" s="50" t="s">
        <v>73</v>
      </c>
      <c r="AA3713" s="50" t="s">
        <v>731</v>
      </c>
      <c r="AB3713" s="50">
        <v>2402402</v>
      </c>
      <c r="AH3713" s="66" t="str">
        <f t="shared" si="116"/>
        <v>RNCarnaúba dos Dantas</v>
      </c>
      <c r="AI3713" s="50">
        <v>2402402</v>
      </c>
    </row>
    <row r="3714" spans="26:35">
      <c r="Z3714" s="50" t="s">
        <v>73</v>
      </c>
      <c r="AA3714" s="50" t="s">
        <v>753</v>
      </c>
      <c r="AB3714" s="50">
        <v>2402501</v>
      </c>
      <c r="AH3714" s="66" t="str">
        <f t="shared" si="116"/>
        <v>RNCarnaubais</v>
      </c>
      <c r="AI3714" s="50">
        <v>2402501</v>
      </c>
    </row>
    <row r="3715" spans="26:35">
      <c r="Z3715" s="50" t="s">
        <v>73</v>
      </c>
      <c r="AA3715" s="50" t="s">
        <v>775</v>
      </c>
      <c r="AB3715" s="50">
        <v>2402600</v>
      </c>
      <c r="AH3715" s="66" t="str">
        <f t="shared" ref="AH3715:AH3778" si="117">CONCATENATE(Z3715,AA3715)</f>
        <v>RNCeará-Mirim</v>
      </c>
      <c r="AI3715" s="50">
        <v>2402600</v>
      </c>
    </row>
    <row r="3716" spans="26:35">
      <c r="Z3716" s="50" t="s">
        <v>73</v>
      </c>
      <c r="AA3716" s="50" t="s">
        <v>796</v>
      </c>
      <c r="AB3716" s="50">
        <v>2402709</v>
      </c>
      <c r="AH3716" s="66" t="str">
        <f t="shared" si="117"/>
        <v>RNCerro Corá</v>
      </c>
      <c r="AI3716" s="50">
        <v>2402709</v>
      </c>
    </row>
    <row r="3717" spans="26:35">
      <c r="Z3717" s="50" t="s">
        <v>73</v>
      </c>
      <c r="AA3717" s="50" t="s">
        <v>817</v>
      </c>
      <c r="AB3717" s="50">
        <v>2402808</v>
      </c>
      <c r="AH3717" s="66" t="str">
        <f t="shared" si="117"/>
        <v>RNCoronel Ezequiel</v>
      </c>
      <c r="AI3717" s="50">
        <v>2402808</v>
      </c>
    </row>
    <row r="3718" spans="26:35">
      <c r="Z3718" s="50" t="s">
        <v>73</v>
      </c>
      <c r="AA3718" s="50" t="s">
        <v>839</v>
      </c>
      <c r="AB3718" s="50">
        <v>2402907</v>
      </c>
      <c r="AH3718" s="66" t="str">
        <f t="shared" si="117"/>
        <v>RNCoronel João Pessoa</v>
      </c>
      <c r="AI3718" s="50">
        <v>2402907</v>
      </c>
    </row>
    <row r="3719" spans="26:35">
      <c r="Z3719" s="50" t="s">
        <v>73</v>
      </c>
      <c r="AA3719" s="50" t="s">
        <v>861</v>
      </c>
      <c r="AB3719" s="50">
        <v>2403004</v>
      </c>
      <c r="AH3719" s="66" t="str">
        <f t="shared" si="117"/>
        <v>RNCruzeta</v>
      </c>
      <c r="AI3719" s="50">
        <v>2403004</v>
      </c>
    </row>
    <row r="3720" spans="26:35">
      <c r="Z3720" s="50" t="s">
        <v>73</v>
      </c>
      <c r="AA3720" s="50" t="s">
        <v>883</v>
      </c>
      <c r="AB3720" s="50">
        <v>2403103</v>
      </c>
      <c r="AH3720" s="66" t="str">
        <f t="shared" si="117"/>
        <v>RNCurrais Novos</v>
      </c>
      <c r="AI3720" s="50">
        <v>2403103</v>
      </c>
    </row>
    <row r="3721" spans="26:35">
      <c r="Z3721" s="50" t="s">
        <v>73</v>
      </c>
      <c r="AA3721" s="50" t="s">
        <v>906</v>
      </c>
      <c r="AB3721" s="50">
        <v>2403202</v>
      </c>
      <c r="AH3721" s="66" t="str">
        <f t="shared" si="117"/>
        <v>RNDoutor Severiano</v>
      </c>
      <c r="AI3721" s="50">
        <v>2403202</v>
      </c>
    </row>
    <row r="3722" spans="26:35">
      <c r="Z3722" s="50" t="s">
        <v>73</v>
      </c>
      <c r="AA3722" s="50" t="s">
        <v>929</v>
      </c>
      <c r="AB3722" s="50">
        <v>2403301</v>
      </c>
      <c r="AH3722" s="66" t="str">
        <f t="shared" si="117"/>
        <v>RNEncanto</v>
      </c>
      <c r="AI3722" s="50">
        <v>2403301</v>
      </c>
    </row>
    <row r="3723" spans="26:35">
      <c r="Z3723" s="50" t="s">
        <v>73</v>
      </c>
      <c r="AA3723" s="50" t="s">
        <v>951</v>
      </c>
      <c r="AB3723" s="50">
        <v>2403400</v>
      </c>
      <c r="AH3723" s="66" t="str">
        <f t="shared" si="117"/>
        <v>RNEquador</v>
      </c>
      <c r="AI3723" s="50">
        <v>2403400</v>
      </c>
    </row>
    <row r="3724" spans="26:35">
      <c r="Z3724" s="50" t="s">
        <v>73</v>
      </c>
      <c r="AA3724" s="50" t="s">
        <v>974</v>
      </c>
      <c r="AB3724" s="50">
        <v>2403509</v>
      </c>
      <c r="AH3724" s="66" t="str">
        <f t="shared" si="117"/>
        <v>RNEspírito Santo</v>
      </c>
      <c r="AI3724" s="50">
        <v>2403509</v>
      </c>
    </row>
    <row r="3725" spans="26:35">
      <c r="Z3725" s="50" t="s">
        <v>73</v>
      </c>
      <c r="AA3725" s="50" t="s">
        <v>996</v>
      </c>
      <c r="AB3725" s="50">
        <v>2403608</v>
      </c>
      <c r="AH3725" s="66" t="str">
        <f t="shared" si="117"/>
        <v>RNExtremoz</v>
      </c>
      <c r="AI3725" s="50">
        <v>2403608</v>
      </c>
    </row>
    <row r="3726" spans="26:35">
      <c r="Z3726" s="50" t="s">
        <v>73</v>
      </c>
      <c r="AA3726" s="50" t="s">
        <v>1019</v>
      </c>
      <c r="AB3726" s="50">
        <v>2403707</v>
      </c>
      <c r="AH3726" s="66" t="str">
        <f t="shared" si="117"/>
        <v>RNFelipe Guerra</v>
      </c>
      <c r="AI3726" s="50">
        <v>2403707</v>
      </c>
    </row>
    <row r="3727" spans="26:35">
      <c r="Z3727" s="50" t="s">
        <v>73</v>
      </c>
      <c r="AA3727" s="50" t="s">
        <v>1041</v>
      </c>
      <c r="AB3727" s="50">
        <v>2403756</v>
      </c>
      <c r="AH3727" s="66" t="str">
        <f t="shared" si="117"/>
        <v>RNFernando Pedroza</v>
      </c>
      <c r="AI3727" s="50">
        <v>2403756</v>
      </c>
    </row>
    <row r="3728" spans="26:35">
      <c r="Z3728" s="50" t="s">
        <v>73</v>
      </c>
      <c r="AA3728" s="50" t="s">
        <v>1063</v>
      </c>
      <c r="AB3728" s="50">
        <v>2403806</v>
      </c>
      <c r="AH3728" s="66" t="str">
        <f t="shared" si="117"/>
        <v>RNFlorânia</v>
      </c>
      <c r="AI3728" s="50">
        <v>2403806</v>
      </c>
    </row>
    <row r="3729" spans="26:35">
      <c r="Z3729" s="50" t="s">
        <v>73</v>
      </c>
      <c r="AA3729" s="50" t="s">
        <v>1084</v>
      </c>
      <c r="AB3729" s="50">
        <v>2403905</v>
      </c>
      <c r="AH3729" s="66" t="str">
        <f t="shared" si="117"/>
        <v>RNFrancisco Dantas</v>
      </c>
      <c r="AI3729" s="50">
        <v>2403905</v>
      </c>
    </row>
    <row r="3730" spans="26:35">
      <c r="Z3730" s="50" t="s">
        <v>73</v>
      </c>
      <c r="AA3730" s="50" t="s">
        <v>1107</v>
      </c>
      <c r="AB3730" s="50">
        <v>2404002</v>
      </c>
      <c r="AH3730" s="66" t="str">
        <f t="shared" si="117"/>
        <v>RNFrutuoso Gomes</v>
      </c>
      <c r="AI3730" s="50">
        <v>2404002</v>
      </c>
    </row>
    <row r="3731" spans="26:35">
      <c r="Z3731" s="50" t="s">
        <v>73</v>
      </c>
      <c r="AA3731" s="50" t="s">
        <v>1130</v>
      </c>
      <c r="AB3731" s="50">
        <v>2404101</v>
      </c>
      <c r="AH3731" s="66" t="str">
        <f t="shared" si="117"/>
        <v>RNGalinhos</v>
      </c>
      <c r="AI3731" s="50">
        <v>2404101</v>
      </c>
    </row>
    <row r="3732" spans="26:35">
      <c r="Z3732" s="50" t="s">
        <v>73</v>
      </c>
      <c r="AA3732" s="50" t="s">
        <v>1153</v>
      </c>
      <c r="AB3732" s="50">
        <v>2404200</v>
      </c>
      <c r="AH3732" s="66" t="str">
        <f t="shared" si="117"/>
        <v>RNGoianinha</v>
      </c>
      <c r="AI3732" s="50">
        <v>2404200</v>
      </c>
    </row>
    <row r="3733" spans="26:35">
      <c r="Z3733" s="50" t="s">
        <v>73</v>
      </c>
      <c r="AA3733" s="50" t="s">
        <v>1176</v>
      </c>
      <c r="AB3733" s="50">
        <v>2404309</v>
      </c>
      <c r="AH3733" s="66" t="str">
        <f t="shared" si="117"/>
        <v>RNGovernador Dix-Sept Rosado</v>
      </c>
      <c r="AI3733" s="50">
        <v>2404309</v>
      </c>
    </row>
    <row r="3734" spans="26:35">
      <c r="Z3734" s="50" t="s">
        <v>73</v>
      </c>
      <c r="AA3734" s="50" t="s">
        <v>1198</v>
      </c>
      <c r="AB3734" s="50">
        <v>2404408</v>
      </c>
      <c r="AH3734" s="66" t="str">
        <f t="shared" si="117"/>
        <v>RNGrossos</v>
      </c>
      <c r="AI3734" s="50">
        <v>2404408</v>
      </c>
    </row>
    <row r="3735" spans="26:35">
      <c r="Z3735" s="50" t="s">
        <v>73</v>
      </c>
      <c r="AA3735" s="50" t="s">
        <v>1221</v>
      </c>
      <c r="AB3735" s="50">
        <v>2404507</v>
      </c>
      <c r="AH3735" s="66" t="str">
        <f t="shared" si="117"/>
        <v>RNGuamaré</v>
      </c>
      <c r="AI3735" s="50">
        <v>2404507</v>
      </c>
    </row>
    <row r="3736" spans="26:35">
      <c r="Z3736" s="50" t="s">
        <v>73</v>
      </c>
      <c r="AA3736" s="50" t="s">
        <v>1242</v>
      </c>
      <c r="AB3736" s="50">
        <v>2404606</v>
      </c>
      <c r="AH3736" s="66" t="str">
        <f t="shared" si="117"/>
        <v>RNIelmo Marinho</v>
      </c>
      <c r="AI3736" s="50">
        <v>2404606</v>
      </c>
    </row>
    <row r="3737" spans="26:35">
      <c r="Z3737" s="50" t="s">
        <v>73</v>
      </c>
      <c r="AA3737" s="50" t="s">
        <v>1265</v>
      </c>
      <c r="AB3737" s="50">
        <v>2404705</v>
      </c>
      <c r="AH3737" s="66" t="str">
        <f t="shared" si="117"/>
        <v>RNIpanguaçu</v>
      </c>
      <c r="AI3737" s="50">
        <v>2404705</v>
      </c>
    </row>
    <row r="3738" spans="26:35">
      <c r="Z3738" s="50" t="s">
        <v>73</v>
      </c>
      <c r="AA3738" s="50" t="s">
        <v>1286</v>
      </c>
      <c r="AB3738" s="50">
        <v>2404804</v>
      </c>
      <c r="AH3738" s="66" t="str">
        <f t="shared" si="117"/>
        <v>RNIpueira</v>
      </c>
      <c r="AI3738" s="50">
        <v>2404804</v>
      </c>
    </row>
    <row r="3739" spans="26:35">
      <c r="Z3739" s="50" t="s">
        <v>73</v>
      </c>
      <c r="AA3739" s="50" t="s">
        <v>1309</v>
      </c>
      <c r="AB3739" s="50">
        <v>2404853</v>
      </c>
      <c r="AH3739" s="66" t="str">
        <f t="shared" si="117"/>
        <v>RNItajá</v>
      </c>
      <c r="AI3739" s="50">
        <v>2404853</v>
      </c>
    </row>
    <row r="3740" spans="26:35">
      <c r="Z3740" s="50" t="s">
        <v>73</v>
      </c>
      <c r="AA3740" s="50" t="s">
        <v>1331</v>
      </c>
      <c r="AB3740" s="50">
        <v>2404903</v>
      </c>
      <c r="AH3740" s="66" t="str">
        <f t="shared" si="117"/>
        <v>RNItaú</v>
      </c>
      <c r="AI3740" s="50">
        <v>2404903</v>
      </c>
    </row>
    <row r="3741" spans="26:35">
      <c r="Z3741" s="50" t="s">
        <v>73</v>
      </c>
      <c r="AA3741" s="50" t="s">
        <v>1353</v>
      </c>
      <c r="AB3741" s="50">
        <v>2405009</v>
      </c>
      <c r="AH3741" s="66" t="str">
        <f t="shared" si="117"/>
        <v>RNJaçanã</v>
      </c>
      <c r="AI3741" s="50">
        <v>2405009</v>
      </c>
    </row>
    <row r="3742" spans="26:35">
      <c r="Z3742" s="50" t="s">
        <v>73</v>
      </c>
      <c r="AA3742" s="50" t="s">
        <v>1374</v>
      </c>
      <c r="AB3742" s="50">
        <v>2405108</v>
      </c>
      <c r="AH3742" s="66" t="str">
        <f t="shared" si="117"/>
        <v>RNJandaíra</v>
      </c>
      <c r="AI3742" s="50">
        <v>2405108</v>
      </c>
    </row>
    <row r="3743" spans="26:35">
      <c r="Z3743" s="50" t="s">
        <v>73</v>
      </c>
      <c r="AA3743" s="50" t="s">
        <v>1396</v>
      </c>
      <c r="AB3743" s="50">
        <v>2405207</v>
      </c>
      <c r="AH3743" s="66" t="str">
        <f t="shared" si="117"/>
        <v>RNJanduís</v>
      </c>
      <c r="AI3743" s="50">
        <v>2405207</v>
      </c>
    </row>
    <row r="3744" spans="26:35">
      <c r="Z3744" s="50" t="s">
        <v>73</v>
      </c>
      <c r="AA3744" s="50" t="s">
        <v>1418</v>
      </c>
      <c r="AB3744" s="50">
        <v>2405306</v>
      </c>
      <c r="AH3744" s="66" t="str">
        <f t="shared" si="117"/>
        <v>RNJanuário Cicco</v>
      </c>
      <c r="AI3744" s="50">
        <v>2405306</v>
      </c>
    </row>
    <row r="3745" spans="26:35">
      <c r="Z3745" s="50" t="s">
        <v>73</v>
      </c>
      <c r="AA3745" s="50" t="s">
        <v>1439</v>
      </c>
      <c r="AB3745" s="50">
        <v>2405405</v>
      </c>
      <c r="AH3745" s="66" t="str">
        <f t="shared" si="117"/>
        <v>RNJapi</v>
      </c>
      <c r="AI3745" s="50">
        <v>2405405</v>
      </c>
    </row>
    <row r="3746" spans="26:35">
      <c r="Z3746" s="50" t="s">
        <v>73</v>
      </c>
      <c r="AA3746" s="50" t="s">
        <v>1460</v>
      </c>
      <c r="AB3746" s="50">
        <v>2405504</v>
      </c>
      <c r="AH3746" s="66" t="str">
        <f t="shared" si="117"/>
        <v>RNJardim de Angicos</v>
      </c>
      <c r="AI3746" s="50">
        <v>2405504</v>
      </c>
    </row>
    <row r="3747" spans="26:35">
      <c r="Z3747" s="50" t="s">
        <v>73</v>
      </c>
      <c r="AA3747" s="50" t="s">
        <v>1481</v>
      </c>
      <c r="AB3747" s="50">
        <v>2405603</v>
      </c>
      <c r="AH3747" s="66" t="str">
        <f t="shared" si="117"/>
        <v>RNJardim de Piranhas</v>
      </c>
      <c r="AI3747" s="50">
        <v>2405603</v>
      </c>
    </row>
    <row r="3748" spans="26:35">
      <c r="Z3748" s="50" t="s">
        <v>73</v>
      </c>
      <c r="AA3748" s="50" t="s">
        <v>1503</v>
      </c>
      <c r="AB3748" s="50">
        <v>2405702</v>
      </c>
      <c r="AH3748" s="66" t="str">
        <f t="shared" si="117"/>
        <v>RNJardim do Seridó</v>
      </c>
      <c r="AI3748" s="50">
        <v>2405702</v>
      </c>
    </row>
    <row r="3749" spans="26:35">
      <c r="Z3749" s="50" t="s">
        <v>73</v>
      </c>
      <c r="AA3749" s="50" t="s">
        <v>1523</v>
      </c>
      <c r="AB3749" s="50">
        <v>2405801</v>
      </c>
      <c r="AH3749" s="66" t="str">
        <f t="shared" si="117"/>
        <v>RNJoão Câmara</v>
      </c>
      <c r="AI3749" s="50">
        <v>2405801</v>
      </c>
    </row>
    <row r="3750" spans="26:35">
      <c r="Z3750" s="50" t="s">
        <v>73</v>
      </c>
      <c r="AA3750" s="50" t="s">
        <v>1544</v>
      </c>
      <c r="AB3750" s="50">
        <v>2405900</v>
      </c>
      <c r="AH3750" s="66" t="str">
        <f t="shared" si="117"/>
        <v>RNJoão Dias</v>
      </c>
      <c r="AI3750" s="50">
        <v>2405900</v>
      </c>
    </row>
    <row r="3751" spans="26:35">
      <c r="Z3751" s="50" t="s">
        <v>73</v>
      </c>
      <c r="AA3751" s="50" t="s">
        <v>1564</v>
      </c>
      <c r="AB3751" s="50">
        <v>2406007</v>
      </c>
      <c r="AH3751" s="66" t="str">
        <f t="shared" si="117"/>
        <v>RNJosé da Penha</v>
      </c>
      <c r="AI3751" s="50">
        <v>2406007</v>
      </c>
    </row>
    <row r="3752" spans="26:35">
      <c r="Z3752" s="50" t="s">
        <v>73</v>
      </c>
      <c r="AA3752" s="50" t="s">
        <v>1583</v>
      </c>
      <c r="AB3752" s="50">
        <v>2406106</v>
      </c>
      <c r="AH3752" s="66" t="str">
        <f t="shared" si="117"/>
        <v>RNJucurutu</v>
      </c>
      <c r="AI3752" s="50">
        <v>2406106</v>
      </c>
    </row>
    <row r="3753" spans="26:35">
      <c r="Z3753" s="50" t="s">
        <v>73</v>
      </c>
      <c r="AA3753" s="50" t="s">
        <v>1069</v>
      </c>
      <c r="AB3753" s="50">
        <v>2406155</v>
      </c>
      <c r="AH3753" s="66" t="str">
        <f t="shared" si="117"/>
        <v>RNJundiá</v>
      </c>
      <c r="AI3753" s="50">
        <v>2406155</v>
      </c>
    </row>
    <row r="3754" spans="26:35">
      <c r="Z3754" s="50" t="s">
        <v>73</v>
      </c>
      <c r="AA3754" s="50" t="s">
        <v>1624</v>
      </c>
      <c r="AB3754" s="50">
        <v>2406205</v>
      </c>
      <c r="AH3754" s="66" t="str">
        <f t="shared" si="117"/>
        <v>RNLagoa d'Anta</v>
      </c>
      <c r="AI3754" s="50">
        <v>2406205</v>
      </c>
    </row>
    <row r="3755" spans="26:35">
      <c r="Z3755" s="50" t="s">
        <v>73</v>
      </c>
      <c r="AA3755" s="50" t="s">
        <v>1645</v>
      </c>
      <c r="AB3755" s="50">
        <v>2406304</v>
      </c>
      <c r="AH3755" s="66" t="str">
        <f t="shared" si="117"/>
        <v>RNLagoa de Pedras</v>
      </c>
      <c r="AI3755" s="50">
        <v>2406304</v>
      </c>
    </row>
    <row r="3756" spans="26:35">
      <c r="Z3756" s="50" t="s">
        <v>73</v>
      </c>
      <c r="AA3756" s="50" t="s">
        <v>1665</v>
      </c>
      <c r="AB3756" s="50">
        <v>2406403</v>
      </c>
      <c r="AH3756" s="66" t="str">
        <f t="shared" si="117"/>
        <v>RNLagoa de Velhos</v>
      </c>
      <c r="AI3756" s="50">
        <v>2406403</v>
      </c>
    </row>
    <row r="3757" spans="26:35">
      <c r="Z3757" s="50" t="s">
        <v>73</v>
      </c>
      <c r="AA3757" s="50" t="s">
        <v>1686</v>
      </c>
      <c r="AB3757" s="50">
        <v>2406502</v>
      </c>
      <c r="AH3757" s="66" t="str">
        <f t="shared" si="117"/>
        <v>RNLagoa Nova</v>
      </c>
      <c r="AI3757" s="50">
        <v>2406502</v>
      </c>
    </row>
    <row r="3758" spans="26:35">
      <c r="Z3758" s="50" t="s">
        <v>73</v>
      </c>
      <c r="AA3758" s="50" t="s">
        <v>1706</v>
      </c>
      <c r="AB3758" s="50">
        <v>2406601</v>
      </c>
      <c r="AH3758" s="66" t="str">
        <f t="shared" si="117"/>
        <v>RNLagoa Salgada</v>
      </c>
      <c r="AI3758" s="50">
        <v>2406601</v>
      </c>
    </row>
    <row r="3759" spans="26:35">
      <c r="Z3759" s="50" t="s">
        <v>73</v>
      </c>
      <c r="AA3759" s="50" t="s">
        <v>1727</v>
      </c>
      <c r="AB3759" s="50">
        <v>2406700</v>
      </c>
      <c r="AH3759" s="66" t="str">
        <f t="shared" si="117"/>
        <v>RNLajes</v>
      </c>
      <c r="AI3759" s="50">
        <v>2406700</v>
      </c>
    </row>
    <row r="3760" spans="26:35">
      <c r="Z3760" s="50" t="s">
        <v>73</v>
      </c>
      <c r="AA3760" s="50" t="s">
        <v>1748</v>
      </c>
      <c r="AB3760" s="50">
        <v>2406809</v>
      </c>
      <c r="AH3760" s="66" t="str">
        <f t="shared" si="117"/>
        <v>RNLajes Pintadas</v>
      </c>
      <c r="AI3760" s="50">
        <v>2406809</v>
      </c>
    </row>
    <row r="3761" spans="26:35">
      <c r="Z3761" s="50" t="s">
        <v>73</v>
      </c>
      <c r="AA3761" s="50" t="s">
        <v>1768</v>
      </c>
      <c r="AB3761" s="50">
        <v>2406908</v>
      </c>
      <c r="AH3761" s="66" t="str">
        <f t="shared" si="117"/>
        <v>RNLucrécia</v>
      </c>
      <c r="AI3761" s="50">
        <v>2406908</v>
      </c>
    </row>
    <row r="3762" spans="26:35">
      <c r="Z3762" s="50" t="s">
        <v>73</v>
      </c>
      <c r="AA3762" s="50" t="s">
        <v>1788</v>
      </c>
      <c r="AB3762" s="50">
        <v>2407005</v>
      </c>
      <c r="AH3762" s="66" t="str">
        <f t="shared" si="117"/>
        <v>RNLuís Gomes</v>
      </c>
      <c r="AI3762" s="50">
        <v>2407005</v>
      </c>
    </row>
    <row r="3763" spans="26:35">
      <c r="Z3763" s="50" t="s">
        <v>73</v>
      </c>
      <c r="AA3763" s="50" t="s">
        <v>1808</v>
      </c>
      <c r="AB3763" s="50">
        <v>2407104</v>
      </c>
      <c r="AH3763" s="66" t="str">
        <f t="shared" si="117"/>
        <v>RNMacaíba</v>
      </c>
      <c r="AI3763" s="50">
        <v>2407104</v>
      </c>
    </row>
    <row r="3764" spans="26:35">
      <c r="Z3764" s="50" t="s">
        <v>73</v>
      </c>
      <c r="AA3764" s="50" t="s">
        <v>1826</v>
      </c>
      <c r="AB3764" s="50">
        <v>2407203</v>
      </c>
      <c r="AH3764" s="66" t="str">
        <f t="shared" si="117"/>
        <v>RNMacau</v>
      </c>
      <c r="AI3764" s="50">
        <v>2407203</v>
      </c>
    </row>
    <row r="3765" spans="26:35">
      <c r="Z3765" s="50" t="s">
        <v>73</v>
      </c>
      <c r="AA3765" s="50" t="s">
        <v>1844</v>
      </c>
      <c r="AB3765" s="50">
        <v>2407252</v>
      </c>
      <c r="AH3765" s="66" t="str">
        <f t="shared" si="117"/>
        <v>RNMajor Sales</v>
      </c>
      <c r="AI3765" s="50">
        <v>2407252</v>
      </c>
    </row>
    <row r="3766" spans="26:35">
      <c r="Z3766" s="50" t="s">
        <v>73</v>
      </c>
      <c r="AA3766" s="50" t="s">
        <v>1862</v>
      </c>
      <c r="AB3766" s="50">
        <v>2407302</v>
      </c>
      <c r="AH3766" s="66" t="str">
        <f t="shared" si="117"/>
        <v>RNMarcelino Vieira</v>
      </c>
      <c r="AI3766" s="50">
        <v>2407302</v>
      </c>
    </row>
    <row r="3767" spans="26:35">
      <c r="Z3767" s="50" t="s">
        <v>73</v>
      </c>
      <c r="AA3767" s="50" t="s">
        <v>1880</v>
      </c>
      <c r="AB3767" s="50">
        <v>2407401</v>
      </c>
      <c r="AH3767" s="66" t="str">
        <f t="shared" si="117"/>
        <v>RNMartins</v>
      </c>
      <c r="AI3767" s="50">
        <v>2407401</v>
      </c>
    </row>
    <row r="3768" spans="26:35">
      <c r="Z3768" s="50" t="s">
        <v>73</v>
      </c>
      <c r="AA3768" s="50" t="s">
        <v>1896</v>
      </c>
      <c r="AB3768" s="50">
        <v>2407500</v>
      </c>
      <c r="AH3768" s="66" t="str">
        <f t="shared" si="117"/>
        <v>RNMaxaranguape</v>
      </c>
      <c r="AI3768" s="50">
        <v>2407500</v>
      </c>
    </row>
    <row r="3769" spans="26:35">
      <c r="Z3769" s="50" t="s">
        <v>73</v>
      </c>
      <c r="AA3769" s="50" t="s">
        <v>1913</v>
      </c>
      <c r="AB3769" s="50">
        <v>2407609</v>
      </c>
      <c r="AH3769" s="66" t="str">
        <f t="shared" si="117"/>
        <v>RNMessias Targino</v>
      </c>
      <c r="AI3769" s="50">
        <v>2407609</v>
      </c>
    </row>
    <row r="3770" spans="26:35">
      <c r="Z3770" s="50" t="s">
        <v>73</v>
      </c>
      <c r="AA3770" s="50" t="s">
        <v>1931</v>
      </c>
      <c r="AB3770" s="50">
        <v>2407708</v>
      </c>
      <c r="AH3770" s="66" t="str">
        <f t="shared" si="117"/>
        <v>RNMontanhas</v>
      </c>
      <c r="AI3770" s="50">
        <v>2407708</v>
      </c>
    </row>
    <row r="3771" spans="26:35">
      <c r="Z3771" s="50" t="s">
        <v>73</v>
      </c>
      <c r="AA3771" s="50" t="s">
        <v>1762</v>
      </c>
      <c r="AB3771" s="50">
        <v>2407807</v>
      </c>
      <c r="AH3771" s="66" t="str">
        <f t="shared" si="117"/>
        <v>RNMonte Alegre</v>
      </c>
      <c r="AI3771" s="50">
        <v>2407807</v>
      </c>
    </row>
    <row r="3772" spans="26:35">
      <c r="Z3772" s="50" t="s">
        <v>73</v>
      </c>
      <c r="AA3772" s="50" t="s">
        <v>1963</v>
      </c>
      <c r="AB3772" s="50">
        <v>2407906</v>
      </c>
      <c r="AH3772" s="66" t="str">
        <f t="shared" si="117"/>
        <v>RNMonte das Gameleiras</v>
      </c>
      <c r="AI3772" s="50">
        <v>2407906</v>
      </c>
    </row>
    <row r="3773" spans="26:35">
      <c r="Z3773" s="50" t="s">
        <v>73</v>
      </c>
      <c r="AA3773" s="50" t="s">
        <v>1981</v>
      </c>
      <c r="AB3773" s="50">
        <v>2408003</v>
      </c>
      <c r="AH3773" s="66" t="str">
        <f t="shared" si="117"/>
        <v>RNMossoró</v>
      </c>
      <c r="AI3773" s="50">
        <v>2408003</v>
      </c>
    </row>
    <row r="3774" spans="26:35">
      <c r="Z3774" s="50" t="s">
        <v>73</v>
      </c>
      <c r="AA3774" s="50" t="s">
        <v>1998</v>
      </c>
      <c r="AB3774" s="50">
        <v>2408102</v>
      </c>
      <c r="AH3774" s="66" t="str">
        <f t="shared" si="117"/>
        <v>RNNatal</v>
      </c>
      <c r="AI3774" s="50">
        <v>2408102</v>
      </c>
    </row>
    <row r="3775" spans="26:35">
      <c r="Z3775" s="50" t="s">
        <v>73</v>
      </c>
      <c r="AA3775" s="50" t="s">
        <v>2016</v>
      </c>
      <c r="AB3775" s="50">
        <v>2408201</v>
      </c>
      <c r="AH3775" s="66" t="str">
        <f t="shared" si="117"/>
        <v>RNNísia Floresta</v>
      </c>
      <c r="AI3775" s="50">
        <v>2408201</v>
      </c>
    </row>
    <row r="3776" spans="26:35">
      <c r="Z3776" s="50" t="s">
        <v>73</v>
      </c>
      <c r="AA3776" s="50" t="s">
        <v>2034</v>
      </c>
      <c r="AB3776" s="50">
        <v>2408300</v>
      </c>
      <c r="AH3776" s="66" t="str">
        <f t="shared" si="117"/>
        <v>RNNova Cruz</v>
      </c>
      <c r="AI3776" s="50">
        <v>2408300</v>
      </c>
    </row>
    <row r="3777" spans="26:35">
      <c r="Z3777" s="50" t="s">
        <v>73</v>
      </c>
      <c r="AA3777" s="50" t="s">
        <v>2052</v>
      </c>
      <c r="AB3777" s="50">
        <v>2408409</v>
      </c>
      <c r="AH3777" s="66" t="str">
        <f t="shared" si="117"/>
        <v>RNOlho-d'Água do Borges</v>
      </c>
      <c r="AI3777" s="50">
        <v>2408409</v>
      </c>
    </row>
    <row r="3778" spans="26:35">
      <c r="Z3778" s="50" t="s">
        <v>73</v>
      </c>
      <c r="AA3778" s="50" t="s">
        <v>1550</v>
      </c>
      <c r="AB3778" s="50">
        <v>2408508</v>
      </c>
      <c r="AH3778" s="66" t="str">
        <f t="shared" si="117"/>
        <v>RNOuro Branco</v>
      </c>
      <c r="AI3778" s="50">
        <v>2408508</v>
      </c>
    </row>
    <row r="3779" spans="26:35">
      <c r="Z3779" s="50" t="s">
        <v>73</v>
      </c>
      <c r="AA3779" s="50" t="s">
        <v>2085</v>
      </c>
      <c r="AB3779" s="50">
        <v>2408607</v>
      </c>
      <c r="AH3779" s="66" t="str">
        <f t="shared" ref="AH3779:AH3842" si="118">CONCATENATE(Z3779,AA3779)</f>
        <v>RNParaná</v>
      </c>
      <c r="AI3779" s="50">
        <v>2408607</v>
      </c>
    </row>
    <row r="3780" spans="26:35">
      <c r="Z3780" s="50" t="s">
        <v>73</v>
      </c>
      <c r="AA3780" s="50" t="s">
        <v>2101</v>
      </c>
      <c r="AB3780" s="50">
        <v>2408706</v>
      </c>
      <c r="AH3780" s="66" t="str">
        <f t="shared" si="118"/>
        <v>RNParaú</v>
      </c>
      <c r="AI3780" s="50">
        <v>2408706</v>
      </c>
    </row>
    <row r="3781" spans="26:35">
      <c r="Z3781" s="50" t="s">
        <v>73</v>
      </c>
      <c r="AA3781" s="50" t="s">
        <v>2118</v>
      </c>
      <c r="AB3781" s="50">
        <v>2408805</v>
      </c>
      <c r="AH3781" s="66" t="str">
        <f t="shared" si="118"/>
        <v>RNParazinho</v>
      </c>
      <c r="AI3781" s="50">
        <v>2408805</v>
      </c>
    </row>
    <row r="3782" spans="26:35">
      <c r="Z3782" s="50" t="s">
        <v>73</v>
      </c>
      <c r="AA3782" s="50" t="s">
        <v>2133</v>
      </c>
      <c r="AB3782" s="50">
        <v>2408904</v>
      </c>
      <c r="AH3782" s="66" t="str">
        <f t="shared" si="118"/>
        <v>RNParelhas</v>
      </c>
      <c r="AI3782" s="50">
        <v>2408904</v>
      </c>
    </row>
    <row r="3783" spans="26:35">
      <c r="Z3783" s="50" t="s">
        <v>73</v>
      </c>
      <c r="AA3783" s="50" t="s">
        <v>2150</v>
      </c>
      <c r="AB3783" s="50">
        <v>2403251</v>
      </c>
      <c r="AH3783" s="66" t="str">
        <f t="shared" si="118"/>
        <v>RNParnamirim</v>
      </c>
      <c r="AI3783" s="50">
        <v>2403251</v>
      </c>
    </row>
    <row r="3784" spans="26:35">
      <c r="Z3784" s="50" t="s">
        <v>73</v>
      </c>
      <c r="AA3784" s="50" t="s">
        <v>2166</v>
      </c>
      <c r="AB3784" s="50">
        <v>2409100</v>
      </c>
      <c r="AH3784" s="66" t="str">
        <f t="shared" si="118"/>
        <v>RNPassa e Fica</v>
      </c>
      <c r="AI3784" s="50">
        <v>2409100</v>
      </c>
    </row>
    <row r="3785" spans="26:35">
      <c r="Z3785" s="50" t="s">
        <v>73</v>
      </c>
      <c r="AA3785" s="50" t="s">
        <v>2183</v>
      </c>
      <c r="AB3785" s="50">
        <v>2409209</v>
      </c>
      <c r="AH3785" s="66" t="str">
        <f t="shared" si="118"/>
        <v>RNPassagem</v>
      </c>
      <c r="AI3785" s="50">
        <v>2409209</v>
      </c>
    </row>
    <row r="3786" spans="26:35">
      <c r="Z3786" s="50" t="s">
        <v>73</v>
      </c>
      <c r="AA3786" s="50" t="s">
        <v>2200</v>
      </c>
      <c r="AB3786" s="50">
        <v>2409308</v>
      </c>
      <c r="AH3786" s="66" t="str">
        <f t="shared" si="118"/>
        <v>RNPatu</v>
      </c>
      <c r="AI3786" s="50">
        <v>2409308</v>
      </c>
    </row>
    <row r="3787" spans="26:35">
      <c r="Z3787" s="50" t="s">
        <v>73</v>
      </c>
      <c r="AA3787" s="50" t="s">
        <v>2214</v>
      </c>
      <c r="AB3787" s="50">
        <v>2409407</v>
      </c>
      <c r="AH3787" s="66" t="str">
        <f t="shared" si="118"/>
        <v>RNPau dos Ferros</v>
      </c>
      <c r="AI3787" s="50">
        <v>2409407</v>
      </c>
    </row>
    <row r="3788" spans="26:35">
      <c r="Z3788" s="50" t="s">
        <v>73</v>
      </c>
      <c r="AA3788" s="50" t="s">
        <v>2231</v>
      </c>
      <c r="AB3788" s="50">
        <v>2409506</v>
      </c>
      <c r="AH3788" s="66" t="str">
        <f t="shared" si="118"/>
        <v>RNPedra Grande</v>
      </c>
      <c r="AI3788" s="50">
        <v>2409506</v>
      </c>
    </row>
    <row r="3789" spans="26:35">
      <c r="Z3789" s="50" t="s">
        <v>73</v>
      </c>
      <c r="AA3789" s="50" t="s">
        <v>2044</v>
      </c>
      <c r="AB3789" s="50">
        <v>2409605</v>
      </c>
      <c r="AH3789" s="66" t="str">
        <f t="shared" si="118"/>
        <v>RNPedra Preta</v>
      </c>
      <c r="AI3789" s="50">
        <v>2409605</v>
      </c>
    </row>
    <row r="3790" spans="26:35">
      <c r="Z3790" s="50" t="s">
        <v>73</v>
      </c>
      <c r="AA3790" s="50" t="s">
        <v>2261</v>
      </c>
      <c r="AB3790" s="50">
        <v>2409704</v>
      </c>
      <c r="AH3790" s="66" t="str">
        <f t="shared" si="118"/>
        <v>RNPedro Avelino</v>
      </c>
      <c r="AI3790" s="50">
        <v>2409704</v>
      </c>
    </row>
    <row r="3791" spans="26:35">
      <c r="Z3791" s="50" t="s">
        <v>73</v>
      </c>
      <c r="AA3791" s="50" t="s">
        <v>2276</v>
      </c>
      <c r="AB3791" s="50">
        <v>2409803</v>
      </c>
      <c r="AH3791" s="66" t="str">
        <f t="shared" si="118"/>
        <v>RNPedro Velho</v>
      </c>
      <c r="AI3791" s="50">
        <v>2409803</v>
      </c>
    </row>
    <row r="3792" spans="26:35">
      <c r="Z3792" s="50" t="s">
        <v>73</v>
      </c>
      <c r="AA3792" s="50" t="s">
        <v>2292</v>
      </c>
      <c r="AB3792" s="50">
        <v>2409902</v>
      </c>
      <c r="AH3792" s="66" t="str">
        <f t="shared" si="118"/>
        <v>RNPendências</v>
      </c>
      <c r="AI3792" s="50">
        <v>2409902</v>
      </c>
    </row>
    <row r="3793" spans="26:35">
      <c r="Z3793" s="50" t="s">
        <v>73</v>
      </c>
      <c r="AA3793" s="50" t="s">
        <v>2308</v>
      </c>
      <c r="AB3793" s="50">
        <v>2410009</v>
      </c>
      <c r="AH3793" s="66" t="str">
        <f t="shared" si="118"/>
        <v>RNPilões</v>
      </c>
      <c r="AI3793" s="50">
        <v>2410009</v>
      </c>
    </row>
    <row r="3794" spans="26:35">
      <c r="Z3794" s="50" t="s">
        <v>73</v>
      </c>
      <c r="AA3794" s="50" t="s">
        <v>2321</v>
      </c>
      <c r="AB3794" s="50">
        <v>2410108</v>
      </c>
      <c r="AH3794" s="66" t="str">
        <f t="shared" si="118"/>
        <v>RNPoço Branco</v>
      </c>
      <c r="AI3794" s="50">
        <v>2410108</v>
      </c>
    </row>
    <row r="3795" spans="26:35">
      <c r="Z3795" s="50" t="s">
        <v>73</v>
      </c>
      <c r="AA3795" s="50" t="s">
        <v>2337</v>
      </c>
      <c r="AB3795" s="50">
        <v>2410207</v>
      </c>
      <c r="AH3795" s="66" t="str">
        <f t="shared" si="118"/>
        <v>RNPortalegre</v>
      </c>
      <c r="AI3795" s="50">
        <v>2410207</v>
      </c>
    </row>
    <row r="3796" spans="26:35">
      <c r="Z3796" s="50" t="s">
        <v>73</v>
      </c>
      <c r="AA3796" s="50" t="s">
        <v>2353</v>
      </c>
      <c r="AB3796" s="50">
        <v>2410256</v>
      </c>
      <c r="AH3796" s="66" t="str">
        <f t="shared" si="118"/>
        <v>RNPorto do Mangue</v>
      </c>
      <c r="AI3796" s="50">
        <v>2410256</v>
      </c>
    </row>
    <row r="3797" spans="26:35">
      <c r="Z3797" s="50" t="s">
        <v>73</v>
      </c>
      <c r="AA3797" s="50" t="s">
        <v>5561</v>
      </c>
      <c r="AB3797" s="50">
        <v>2410306</v>
      </c>
      <c r="AH3797" s="66" t="str">
        <f t="shared" si="118"/>
        <v>RNSerra Caiada</v>
      </c>
      <c r="AI3797" s="50">
        <v>2410306</v>
      </c>
    </row>
    <row r="3798" spans="26:35">
      <c r="Z3798" s="50" t="s">
        <v>73</v>
      </c>
      <c r="AA3798" s="50" t="s">
        <v>2383</v>
      </c>
      <c r="AB3798" s="50">
        <v>2410405</v>
      </c>
      <c r="AH3798" s="66" t="str">
        <f t="shared" si="118"/>
        <v>RNPureza</v>
      </c>
      <c r="AI3798" s="50">
        <v>2410405</v>
      </c>
    </row>
    <row r="3799" spans="26:35">
      <c r="Z3799" s="50" t="s">
        <v>73</v>
      </c>
      <c r="AA3799" s="50" t="s">
        <v>2398</v>
      </c>
      <c r="AB3799" s="50">
        <v>2410504</v>
      </c>
      <c r="AH3799" s="66" t="str">
        <f t="shared" si="118"/>
        <v>RNRafael Fernandes</v>
      </c>
      <c r="AI3799" s="50">
        <v>2410504</v>
      </c>
    </row>
    <row r="3800" spans="26:35">
      <c r="Z3800" s="50" t="s">
        <v>73</v>
      </c>
      <c r="AA3800" s="50" t="s">
        <v>2414</v>
      </c>
      <c r="AB3800" s="50">
        <v>2410603</v>
      </c>
      <c r="AH3800" s="66" t="str">
        <f t="shared" si="118"/>
        <v>RNRafael Godeiro</v>
      </c>
      <c r="AI3800" s="50">
        <v>2410603</v>
      </c>
    </row>
    <row r="3801" spans="26:35">
      <c r="Z3801" s="50" t="s">
        <v>73</v>
      </c>
      <c r="AA3801" s="50" t="s">
        <v>2430</v>
      </c>
      <c r="AB3801" s="50">
        <v>2410702</v>
      </c>
      <c r="AH3801" s="66" t="str">
        <f t="shared" si="118"/>
        <v>RNRiacho da Cruz</v>
      </c>
      <c r="AI3801" s="50">
        <v>2410702</v>
      </c>
    </row>
    <row r="3802" spans="26:35">
      <c r="Z3802" s="50" t="s">
        <v>73</v>
      </c>
      <c r="AA3802" s="50" t="s">
        <v>2446</v>
      </c>
      <c r="AB3802" s="50">
        <v>2410801</v>
      </c>
      <c r="AH3802" s="66" t="str">
        <f t="shared" si="118"/>
        <v>RNRiacho de Santana</v>
      </c>
      <c r="AI3802" s="50">
        <v>2410801</v>
      </c>
    </row>
    <row r="3803" spans="26:35">
      <c r="Z3803" s="50" t="s">
        <v>73</v>
      </c>
      <c r="AA3803" s="50" t="s">
        <v>1422</v>
      </c>
      <c r="AB3803" s="50">
        <v>2410900</v>
      </c>
      <c r="AH3803" s="66" t="str">
        <f t="shared" si="118"/>
        <v>RNRiachuelo</v>
      </c>
      <c r="AI3803" s="50">
        <v>2410900</v>
      </c>
    </row>
    <row r="3804" spans="26:35">
      <c r="Z3804" s="50" t="s">
        <v>73</v>
      </c>
      <c r="AA3804" s="50" t="s">
        <v>2475</v>
      </c>
      <c r="AB3804" s="50">
        <v>2408953</v>
      </c>
      <c r="AH3804" s="66" t="str">
        <f t="shared" si="118"/>
        <v>RNRio do Fogo</v>
      </c>
      <c r="AI3804" s="50">
        <v>2408953</v>
      </c>
    </row>
    <row r="3805" spans="26:35">
      <c r="Z3805" s="50" t="s">
        <v>73</v>
      </c>
      <c r="AA3805" s="50" t="s">
        <v>2491</v>
      </c>
      <c r="AB3805" s="50">
        <v>2411007</v>
      </c>
      <c r="AH3805" s="66" t="str">
        <f t="shared" si="118"/>
        <v>RNRodolfo Fernandes</v>
      </c>
      <c r="AI3805" s="50">
        <v>2411007</v>
      </c>
    </row>
    <row r="3806" spans="26:35">
      <c r="Z3806" s="50" t="s">
        <v>73</v>
      </c>
      <c r="AA3806" s="50" t="s">
        <v>2505</v>
      </c>
      <c r="AB3806" s="50">
        <v>2411106</v>
      </c>
      <c r="AH3806" s="66" t="str">
        <f t="shared" si="118"/>
        <v>RNRuy Barbosa</v>
      </c>
      <c r="AI3806" s="50">
        <v>2411106</v>
      </c>
    </row>
    <row r="3807" spans="26:35">
      <c r="Z3807" s="50" t="s">
        <v>73</v>
      </c>
      <c r="AA3807" s="50" t="s">
        <v>2521</v>
      </c>
      <c r="AB3807" s="50">
        <v>2411205</v>
      </c>
      <c r="AH3807" s="66" t="str">
        <f t="shared" si="118"/>
        <v>RNSanta Cruz</v>
      </c>
      <c r="AI3807" s="50">
        <v>2411205</v>
      </c>
    </row>
    <row r="3808" spans="26:35">
      <c r="Z3808" s="50" t="s">
        <v>73</v>
      </c>
      <c r="AA3808" s="50" t="s">
        <v>2536</v>
      </c>
      <c r="AB3808" s="50">
        <v>2409332</v>
      </c>
      <c r="AH3808" s="66" t="str">
        <f t="shared" si="118"/>
        <v>RNSanta Maria</v>
      </c>
      <c r="AI3808" s="50">
        <v>2409332</v>
      </c>
    </row>
    <row r="3809" spans="26:35">
      <c r="Z3809" s="50" t="s">
        <v>73</v>
      </c>
      <c r="AA3809" s="50" t="s">
        <v>2552</v>
      </c>
      <c r="AB3809" s="50">
        <v>2411403</v>
      </c>
      <c r="AH3809" s="66" t="str">
        <f t="shared" si="118"/>
        <v>RNSantana do Matos</v>
      </c>
      <c r="AI3809" s="50">
        <v>2411403</v>
      </c>
    </row>
    <row r="3810" spans="26:35">
      <c r="Z3810" s="50" t="s">
        <v>73</v>
      </c>
      <c r="AA3810" s="50" t="s">
        <v>2566</v>
      </c>
      <c r="AB3810" s="50">
        <v>2411429</v>
      </c>
      <c r="AH3810" s="66" t="str">
        <f t="shared" si="118"/>
        <v>RNSantana do Seridó</v>
      </c>
      <c r="AI3810" s="50">
        <v>2411429</v>
      </c>
    </row>
    <row r="3811" spans="26:35">
      <c r="Z3811" s="50" t="s">
        <v>73</v>
      </c>
      <c r="AA3811" s="50" t="s">
        <v>2581</v>
      </c>
      <c r="AB3811" s="50">
        <v>2411502</v>
      </c>
      <c r="AH3811" s="66" t="str">
        <f t="shared" si="118"/>
        <v>RNSanto Antônio</v>
      </c>
      <c r="AI3811" s="50">
        <v>2411502</v>
      </c>
    </row>
    <row r="3812" spans="26:35">
      <c r="Z3812" s="50" t="s">
        <v>73</v>
      </c>
      <c r="AA3812" s="50" t="s">
        <v>2597</v>
      </c>
      <c r="AB3812" s="50">
        <v>2411601</v>
      </c>
      <c r="AH3812" s="66" t="str">
        <f t="shared" si="118"/>
        <v>RNSão Bento do Norte</v>
      </c>
      <c r="AI3812" s="50">
        <v>2411601</v>
      </c>
    </row>
    <row r="3813" spans="26:35">
      <c r="Z3813" s="50" t="s">
        <v>73</v>
      </c>
      <c r="AA3813" s="50" t="s">
        <v>2613</v>
      </c>
      <c r="AB3813" s="50">
        <v>2411700</v>
      </c>
      <c r="AH3813" s="66" t="str">
        <f t="shared" si="118"/>
        <v>RNSão Bento do Trairí</v>
      </c>
      <c r="AI3813" s="50">
        <v>2411700</v>
      </c>
    </row>
    <row r="3814" spans="26:35">
      <c r="Z3814" s="50" t="s">
        <v>73</v>
      </c>
      <c r="AA3814" s="50" t="s">
        <v>2625</v>
      </c>
      <c r="AB3814" s="50">
        <v>2411809</v>
      </c>
      <c r="AH3814" s="66" t="str">
        <f t="shared" si="118"/>
        <v>RNSão Fernando</v>
      </c>
      <c r="AI3814" s="50">
        <v>2411809</v>
      </c>
    </row>
    <row r="3815" spans="26:35">
      <c r="Z3815" s="50" t="s">
        <v>73</v>
      </c>
      <c r="AA3815" s="50" t="s">
        <v>2640</v>
      </c>
      <c r="AB3815" s="50">
        <v>2411908</v>
      </c>
      <c r="AH3815" s="66" t="str">
        <f t="shared" si="118"/>
        <v>RNSão Francisco do Oeste</v>
      </c>
      <c r="AI3815" s="50">
        <v>2411908</v>
      </c>
    </row>
    <row r="3816" spans="26:35">
      <c r="Z3816" s="50" t="s">
        <v>73</v>
      </c>
      <c r="AA3816" s="50" t="s">
        <v>2653</v>
      </c>
      <c r="AB3816" s="50">
        <v>2412005</v>
      </c>
      <c r="AH3816" s="66" t="str">
        <f t="shared" si="118"/>
        <v>RNSão Gonçalo do Amarante</v>
      </c>
      <c r="AI3816" s="50">
        <v>2412005</v>
      </c>
    </row>
    <row r="3817" spans="26:35">
      <c r="Z3817" s="50" t="s">
        <v>73</v>
      </c>
      <c r="AA3817" s="50" t="s">
        <v>2667</v>
      </c>
      <c r="AB3817" s="50">
        <v>2412104</v>
      </c>
      <c r="AH3817" s="66" t="str">
        <f t="shared" si="118"/>
        <v>RNSão João do Sabugi</v>
      </c>
      <c r="AI3817" s="50">
        <v>2412104</v>
      </c>
    </row>
    <row r="3818" spans="26:35">
      <c r="Z3818" s="50" t="s">
        <v>73</v>
      </c>
      <c r="AA3818" s="50" t="s">
        <v>2681</v>
      </c>
      <c r="AB3818" s="50">
        <v>2412203</v>
      </c>
      <c r="AH3818" s="66" t="str">
        <f t="shared" si="118"/>
        <v>RNSão José de Mipibu</v>
      </c>
      <c r="AI3818" s="50">
        <v>2412203</v>
      </c>
    </row>
    <row r="3819" spans="26:35">
      <c r="Z3819" s="50" t="s">
        <v>73</v>
      </c>
      <c r="AA3819" s="50" t="s">
        <v>2697</v>
      </c>
      <c r="AB3819" s="50">
        <v>2412302</v>
      </c>
      <c r="AH3819" s="66" t="str">
        <f t="shared" si="118"/>
        <v>RNSão José do Campestre</v>
      </c>
      <c r="AI3819" s="50">
        <v>2412302</v>
      </c>
    </row>
    <row r="3820" spans="26:35">
      <c r="Z3820" s="50" t="s">
        <v>73</v>
      </c>
      <c r="AA3820" s="50" t="s">
        <v>2712</v>
      </c>
      <c r="AB3820" s="50">
        <v>2412401</v>
      </c>
      <c r="AH3820" s="66" t="str">
        <f t="shared" si="118"/>
        <v>RNSão José do Seridó</v>
      </c>
      <c r="AI3820" s="50">
        <v>2412401</v>
      </c>
    </row>
    <row r="3821" spans="26:35">
      <c r="Z3821" s="50" t="s">
        <v>73</v>
      </c>
      <c r="AA3821" s="50" t="s">
        <v>2728</v>
      </c>
      <c r="AB3821" s="50">
        <v>2412500</v>
      </c>
      <c r="AH3821" s="66" t="str">
        <f t="shared" si="118"/>
        <v>RNSão Miguel</v>
      </c>
      <c r="AI3821" s="50">
        <v>2412500</v>
      </c>
    </row>
    <row r="3822" spans="26:35">
      <c r="Z3822" s="50" t="s">
        <v>73</v>
      </c>
      <c r="AA3822" s="50" t="s">
        <v>2743</v>
      </c>
      <c r="AB3822" s="50">
        <v>2412559</v>
      </c>
      <c r="AH3822" s="66" t="str">
        <f t="shared" si="118"/>
        <v>RNSão Miguel do Gostoso</v>
      </c>
      <c r="AI3822" s="50">
        <v>2412559</v>
      </c>
    </row>
    <row r="3823" spans="26:35">
      <c r="Z3823" s="50" t="s">
        <v>73</v>
      </c>
      <c r="AA3823" s="50" t="s">
        <v>2758</v>
      </c>
      <c r="AB3823" s="50">
        <v>2412609</v>
      </c>
      <c r="AH3823" s="66" t="str">
        <f t="shared" si="118"/>
        <v>RNSão Paulo do Potengi</v>
      </c>
      <c r="AI3823" s="50">
        <v>2412609</v>
      </c>
    </row>
    <row r="3824" spans="26:35">
      <c r="Z3824" s="50" t="s">
        <v>73</v>
      </c>
      <c r="AA3824" s="50" t="s">
        <v>2774</v>
      </c>
      <c r="AB3824" s="50">
        <v>2412708</v>
      </c>
      <c r="AH3824" s="66" t="str">
        <f t="shared" si="118"/>
        <v>RNSão Pedro</v>
      </c>
      <c r="AI3824" s="50">
        <v>2412708</v>
      </c>
    </row>
    <row r="3825" spans="26:35">
      <c r="Z3825" s="50" t="s">
        <v>73</v>
      </c>
      <c r="AA3825" s="50" t="s">
        <v>2790</v>
      </c>
      <c r="AB3825" s="50">
        <v>2412807</v>
      </c>
      <c r="AH3825" s="66" t="str">
        <f t="shared" si="118"/>
        <v>RNSão Rafael</v>
      </c>
      <c r="AI3825" s="50">
        <v>2412807</v>
      </c>
    </row>
    <row r="3826" spans="26:35">
      <c r="Z3826" s="50" t="s">
        <v>73</v>
      </c>
      <c r="AA3826" s="50" t="s">
        <v>2805</v>
      </c>
      <c r="AB3826" s="50">
        <v>2412906</v>
      </c>
      <c r="AH3826" s="66" t="str">
        <f t="shared" si="118"/>
        <v>RNSão Tomé</v>
      </c>
      <c r="AI3826" s="50">
        <v>2412906</v>
      </c>
    </row>
    <row r="3827" spans="26:35">
      <c r="Z3827" s="50" t="s">
        <v>73</v>
      </c>
      <c r="AA3827" s="50" t="s">
        <v>2820</v>
      </c>
      <c r="AB3827" s="50">
        <v>2413003</v>
      </c>
      <c r="AH3827" s="66" t="str">
        <f t="shared" si="118"/>
        <v>RNSão Vicente</v>
      </c>
      <c r="AI3827" s="50">
        <v>2413003</v>
      </c>
    </row>
    <row r="3828" spans="26:35">
      <c r="Z3828" s="50" t="s">
        <v>73</v>
      </c>
      <c r="AA3828" s="50" t="s">
        <v>2832</v>
      </c>
      <c r="AB3828" s="50">
        <v>2413102</v>
      </c>
      <c r="AH3828" s="66" t="str">
        <f t="shared" si="118"/>
        <v>RNSenador Elói de Souza</v>
      </c>
      <c r="AI3828" s="50">
        <v>2413102</v>
      </c>
    </row>
    <row r="3829" spans="26:35">
      <c r="Z3829" s="50" t="s">
        <v>73</v>
      </c>
      <c r="AA3829" s="50" t="s">
        <v>2845</v>
      </c>
      <c r="AB3829" s="50">
        <v>2413201</v>
      </c>
      <c r="AH3829" s="66" t="str">
        <f t="shared" si="118"/>
        <v>RNSenador Georgino Avelino</v>
      </c>
      <c r="AI3829" s="50">
        <v>2413201</v>
      </c>
    </row>
    <row r="3830" spans="26:35">
      <c r="Z3830" s="50" t="s">
        <v>73</v>
      </c>
      <c r="AA3830" s="50" t="s">
        <v>2858</v>
      </c>
      <c r="AB3830" s="50">
        <v>2413300</v>
      </c>
      <c r="AH3830" s="66" t="str">
        <f t="shared" si="118"/>
        <v>RNSerra de São Bento</v>
      </c>
      <c r="AI3830" s="50">
        <v>2413300</v>
      </c>
    </row>
    <row r="3831" spans="26:35">
      <c r="Z3831" s="50" t="s">
        <v>73</v>
      </c>
      <c r="AA3831" s="50" t="s">
        <v>2871</v>
      </c>
      <c r="AB3831" s="50">
        <v>2413359</v>
      </c>
      <c r="AH3831" s="66" t="str">
        <f t="shared" si="118"/>
        <v>RNSerra do Mel</v>
      </c>
      <c r="AI3831" s="50">
        <v>2413359</v>
      </c>
    </row>
    <row r="3832" spans="26:35">
      <c r="Z3832" s="50" t="s">
        <v>73</v>
      </c>
      <c r="AA3832" s="50" t="s">
        <v>2883</v>
      </c>
      <c r="AB3832" s="50">
        <v>2413409</v>
      </c>
      <c r="AH3832" s="66" t="str">
        <f t="shared" si="118"/>
        <v>RNSerra Negra do Norte</v>
      </c>
      <c r="AI3832" s="50">
        <v>2413409</v>
      </c>
    </row>
    <row r="3833" spans="26:35">
      <c r="Z3833" s="50" t="s">
        <v>73</v>
      </c>
      <c r="AA3833" s="50" t="s">
        <v>2896</v>
      </c>
      <c r="AB3833" s="50">
        <v>2413508</v>
      </c>
      <c r="AH3833" s="66" t="str">
        <f t="shared" si="118"/>
        <v>RNSerrinha</v>
      </c>
      <c r="AI3833" s="50">
        <v>2413508</v>
      </c>
    </row>
    <row r="3834" spans="26:35">
      <c r="Z3834" s="50" t="s">
        <v>73</v>
      </c>
      <c r="AA3834" s="50" t="s">
        <v>2908</v>
      </c>
      <c r="AB3834" s="50">
        <v>2413557</v>
      </c>
      <c r="AH3834" s="66" t="str">
        <f t="shared" si="118"/>
        <v>RNSerrinha dos Pintos</v>
      </c>
      <c r="AI3834" s="50">
        <v>2413557</v>
      </c>
    </row>
    <row r="3835" spans="26:35">
      <c r="Z3835" s="50" t="s">
        <v>73</v>
      </c>
      <c r="AA3835" s="50" t="s">
        <v>2921</v>
      </c>
      <c r="AB3835" s="50">
        <v>2413607</v>
      </c>
      <c r="AH3835" s="66" t="str">
        <f t="shared" si="118"/>
        <v>RNSeveriano Melo</v>
      </c>
      <c r="AI3835" s="50">
        <v>2413607</v>
      </c>
    </row>
    <row r="3836" spans="26:35">
      <c r="Z3836" s="50" t="s">
        <v>73</v>
      </c>
      <c r="AA3836" s="50" t="s">
        <v>2932</v>
      </c>
      <c r="AB3836" s="50">
        <v>2413706</v>
      </c>
      <c r="AH3836" s="66" t="str">
        <f t="shared" si="118"/>
        <v>RNSítio Novo</v>
      </c>
      <c r="AI3836" s="50">
        <v>2413706</v>
      </c>
    </row>
    <row r="3837" spans="26:35">
      <c r="Z3837" s="50" t="s">
        <v>73</v>
      </c>
      <c r="AA3837" s="50" t="s">
        <v>2944</v>
      </c>
      <c r="AB3837" s="50">
        <v>2413805</v>
      </c>
      <c r="AH3837" s="66" t="str">
        <f t="shared" si="118"/>
        <v>RNTaboleiro Grande</v>
      </c>
      <c r="AI3837" s="50">
        <v>2413805</v>
      </c>
    </row>
    <row r="3838" spans="26:35">
      <c r="Z3838" s="50" t="s">
        <v>73</v>
      </c>
      <c r="AA3838" s="50" t="s">
        <v>2956</v>
      </c>
      <c r="AB3838" s="50">
        <v>2413904</v>
      </c>
      <c r="AH3838" s="66" t="str">
        <f t="shared" si="118"/>
        <v>RNTaipu</v>
      </c>
      <c r="AI3838" s="50">
        <v>2413904</v>
      </c>
    </row>
    <row r="3839" spans="26:35">
      <c r="Z3839" s="50" t="s">
        <v>73</v>
      </c>
      <c r="AA3839" s="50" t="s">
        <v>2968</v>
      </c>
      <c r="AB3839" s="50">
        <v>2414001</v>
      </c>
      <c r="AH3839" s="66" t="str">
        <f t="shared" si="118"/>
        <v>RNTangará</v>
      </c>
      <c r="AI3839" s="50">
        <v>2414001</v>
      </c>
    </row>
    <row r="3840" spans="26:35">
      <c r="Z3840" s="50" t="s">
        <v>73</v>
      </c>
      <c r="AA3840" s="50" t="s">
        <v>2980</v>
      </c>
      <c r="AB3840" s="50">
        <v>2414100</v>
      </c>
      <c r="AH3840" s="66" t="str">
        <f t="shared" si="118"/>
        <v>RNTenente Ananias</v>
      </c>
      <c r="AI3840" s="50">
        <v>2414100</v>
      </c>
    </row>
    <row r="3841" spans="26:35">
      <c r="Z3841" s="50" t="s">
        <v>73</v>
      </c>
      <c r="AA3841" s="50" t="s">
        <v>2992</v>
      </c>
      <c r="AB3841" s="50">
        <v>2414159</v>
      </c>
      <c r="AH3841" s="66" t="str">
        <f t="shared" si="118"/>
        <v>RNTenente Laurentino Cruz</v>
      </c>
      <c r="AI3841" s="50">
        <v>2414159</v>
      </c>
    </row>
    <row r="3842" spans="26:35">
      <c r="Z3842" s="50" t="s">
        <v>73</v>
      </c>
      <c r="AA3842" s="50" t="s">
        <v>3005</v>
      </c>
      <c r="AB3842" s="50">
        <v>2411056</v>
      </c>
      <c r="AH3842" s="66" t="str">
        <f t="shared" si="118"/>
        <v>RNTibau</v>
      </c>
      <c r="AI3842" s="50">
        <v>2411056</v>
      </c>
    </row>
    <row r="3843" spans="26:35">
      <c r="Z3843" s="50" t="s">
        <v>73</v>
      </c>
      <c r="AA3843" s="50" t="s">
        <v>3018</v>
      </c>
      <c r="AB3843" s="50">
        <v>2414209</v>
      </c>
      <c r="AH3843" s="66" t="str">
        <f t="shared" ref="AH3843:AH3906" si="119">CONCATENATE(Z3843,AA3843)</f>
        <v>RNTibau do Sul</v>
      </c>
      <c r="AI3843" s="50">
        <v>2414209</v>
      </c>
    </row>
    <row r="3844" spans="26:35">
      <c r="Z3844" s="50" t="s">
        <v>73</v>
      </c>
      <c r="AA3844" s="50" t="s">
        <v>3030</v>
      </c>
      <c r="AB3844" s="50">
        <v>2414308</v>
      </c>
      <c r="AH3844" s="66" t="str">
        <f t="shared" si="119"/>
        <v>RNTimbaúba dos Batistas</v>
      </c>
      <c r="AI3844" s="50">
        <v>2414308</v>
      </c>
    </row>
    <row r="3845" spans="26:35">
      <c r="Z3845" s="50" t="s">
        <v>73</v>
      </c>
      <c r="AA3845" s="50" t="s">
        <v>3043</v>
      </c>
      <c r="AB3845" s="50">
        <v>2414407</v>
      </c>
      <c r="AH3845" s="66" t="str">
        <f t="shared" si="119"/>
        <v>RNTouros</v>
      </c>
      <c r="AI3845" s="50">
        <v>2414407</v>
      </c>
    </row>
    <row r="3846" spans="26:35">
      <c r="Z3846" s="50" t="s">
        <v>73</v>
      </c>
      <c r="AA3846" s="50" t="s">
        <v>3054</v>
      </c>
      <c r="AB3846" s="50">
        <v>2414456</v>
      </c>
      <c r="AH3846" s="66" t="str">
        <f t="shared" si="119"/>
        <v>RNTriunfo Potiguar</v>
      </c>
      <c r="AI3846" s="50">
        <v>2414456</v>
      </c>
    </row>
    <row r="3847" spans="26:35">
      <c r="Z3847" s="50" t="s">
        <v>73</v>
      </c>
      <c r="AA3847" s="50" t="s">
        <v>3067</v>
      </c>
      <c r="AB3847" s="50">
        <v>2414506</v>
      </c>
      <c r="AH3847" s="66" t="str">
        <f t="shared" si="119"/>
        <v>RNUmarizal</v>
      </c>
      <c r="AI3847" s="50">
        <v>2414506</v>
      </c>
    </row>
    <row r="3848" spans="26:35">
      <c r="Z3848" s="50" t="s">
        <v>73</v>
      </c>
      <c r="AA3848" s="50" t="s">
        <v>3078</v>
      </c>
      <c r="AB3848" s="50">
        <v>2414605</v>
      </c>
      <c r="AH3848" s="66" t="str">
        <f t="shared" si="119"/>
        <v>RNUpanema</v>
      </c>
      <c r="AI3848" s="50">
        <v>2414605</v>
      </c>
    </row>
    <row r="3849" spans="26:35">
      <c r="Z3849" s="50" t="s">
        <v>73</v>
      </c>
      <c r="AA3849" s="50" t="s">
        <v>3091</v>
      </c>
      <c r="AB3849" s="50">
        <v>2414704</v>
      </c>
      <c r="AH3849" s="66" t="str">
        <f t="shared" si="119"/>
        <v>RNVárzea</v>
      </c>
      <c r="AI3849" s="50">
        <v>2414704</v>
      </c>
    </row>
    <row r="3850" spans="26:35">
      <c r="Z3850" s="50" t="s">
        <v>73</v>
      </c>
      <c r="AA3850" s="50" t="s">
        <v>3103</v>
      </c>
      <c r="AB3850" s="50">
        <v>2414753</v>
      </c>
      <c r="AH3850" s="66" t="str">
        <f t="shared" si="119"/>
        <v>RNVenha-Ver</v>
      </c>
      <c r="AI3850" s="50">
        <v>2414753</v>
      </c>
    </row>
    <row r="3851" spans="26:35">
      <c r="Z3851" s="50" t="s">
        <v>73</v>
      </c>
      <c r="AA3851" s="50" t="s">
        <v>3116</v>
      </c>
      <c r="AB3851" s="50">
        <v>2414803</v>
      </c>
      <c r="AH3851" s="66" t="str">
        <f t="shared" si="119"/>
        <v>RNVera Cruz</v>
      </c>
      <c r="AI3851" s="50">
        <v>2414803</v>
      </c>
    </row>
    <row r="3852" spans="26:35">
      <c r="Z3852" s="50" t="s">
        <v>73</v>
      </c>
      <c r="AA3852" s="50" t="s">
        <v>2219</v>
      </c>
      <c r="AB3852" s="50">
        <v>2414902</v>
      </c>
      <c r="AH3852" s="66" t="str">
        <f t="shared" si="119"/>
        <v>RNViçosa</v>
      </c>
      <c r="AI3852" s="50">
        <v>2414902</v>
      </c>
    </row>
    <row r="3853" spans="26:35">
      <c r="Z3853" s="50" t="s">
        <v>73</v>
      </c>
      <c r="AA3853" s="50" t="s">
        <v>3139</v>
      </c>
      <c r="AB3853" s="50">
        <v>2415008</v>
      </c>
      <c r="AH3853" s="66" t="str">
        <f t="shared" si="119"/>
        <v>RNVila Flor</v>
      </c>
      <c r="AI3853" s="50">
        <v>2415008</v>
      </c>
    </row>
    <row r="3854" spans="26:35">
      <c r="Z3854" s="50" t="s">
        <v>74</v>
      </c>
      <c r="AA3854" s="50" t="s">
        <v>109</v>
      </c>
      <c r="AB3854" s="50">
        <v>1100015</v>
      </c>
      <c r="AH3854" s="66" t="str">
        <f t="shared" si="119"/>
        <v>ROAlta Floresta D'Oeste</v>
      </c>
      <c r="AI3854" s="50">
        <v>1100015</v>
      </c>
    </row>
    <row r="3855" spans="26:35">
      <c r="Z3855" s="50" t="s">
        <v>74</v>
      </c>
      <c r="AA3855" s="50" t="s">
        <v>135</v>
      </c>
      <c r="AB3855" s="50">
        <v>1100379</v>
      </c>
      <c r="AH3855" s="66" t="str">
        <f t="shared" si="119"/>
        <v>ROAlto Alegre dos Parecis</v>
      </c>
      <c r="AI3855" s="50">
        <v>1100379</v>
      </c>
    </row>
    <row r="3856" spans="26:35">
      <c r="Z3856" s="50" t="s">
        <v>74</v>
      </c>
      <c r="AA3856" s="50" t="s">
        <v>160</v>
      </c>
      <c r="AB3856" s="50">
        <v>1100403</v>
      </c>
      <c r="AH3856" s="66" t="str">
        <f t="shared" si="119"/>
        <v>ROAlto Paraíso</v>
      </c>
      <c r="AI3856" s="50">
        <v>1100403</v>
      </c>
    </row>
    <row r="3857" spans="26:35">
      <c r="Z3857" s="50" t="s">
        <v>74</v>
      </c>
      <c r="AA3857" s="50" t="s">
        <v>186</v>
      </c>
      <c r="AB3857" s="50">
        <v>1100346</v>
      </c>
      <c r="AH3857" s="66" t="str">
        <f t="shared" si="119"/>
        <v>ROAlvorada D'Oeste</v>
      </c>
      <c r="AI3857" s="50">
        <v>1100346</v>
      </c>
    </row>
    <row r="3858" spans="26:35">
      <c r="Z3858" s="50" t="s">
        <v>74</v>
      </c>
      <c r="AA3858" s="50" t="s">
        <v>212</v>
      </c>
      <c r="AB3858" s="50">
        <v>1100023</v>
      </c>
      <c r="AH3858" s="66" t="str">
        <f t="shared" si="119"/>
        <v>ROAriquemes</v>
      </c>
      <c r="AI3858" s="50">
        <v>1100023</v>
      </c>
    </row>
    <row r="3859" spans="26:35">
      <c r="Z3859" s="50" t="s">
        <v>74</v>
      </c>
      <c r="AA3859" s="50" t="s">
        <v>236</v>
      </c>
      <c r="AB3859" s="50">
        <v>1100452</v>
      </c>
      <c r="AH3859" s="66" t="str">
        <f t="shared" si="119"/>
        <v>ROBuritis</v>
      </c>
      <c r="AI3859" s="50">
        <v>1100452</v>
      </c>
    </row>
    <row r="3860" spans="26:35">
      <c r="Z3860" s="50" t="s">
        <v>74</v>
      </c>
      <c r="AA3860" s="50" t="s">
        <v>261</v>
      </c>
      <c r="AB3860" s="50">
        <v>1100031</v>
      </c>
      <c r="AH3860" s="66" t="str">
        <f t="shared" si="119"/>
        <v>ROCabixi</v>
      </c>
      <c r="AI3860" s="50">
        <v>1100031</v>
      </c>
    </row>
    <row r="3861" spans="26:35">
      <c r="Z3861" s="50" t="s">
        <v>74</v>
      </c>
      <c r="AA3861" s="50" t="s">
        <v>287</v>
      </c>
      <c r="AB3861" s="50">
        <v>1100601</v>
      </c>
      <c r="AH3861" s="66" t="str">
        <f t="shared" si="119"/>
        <v>ROCacaulândia</v>
      </c>
      <c r="AI3861" s="50">
        <v>1100601</v>
      </c>
    </row>
    <row r="3862" spans="26:35">
      <c r="Z3862" s="50" t="s">
        <v>74</v>
      </c>
      <c r="AA3862" s="50" t="s">
        <v>313</v>
      </c>
      <c r="AB3862" s="50">
        <v>1100049</v>
      </c>
      <c r="AH3862" s="66" t="str">
        <f t="shared" si="119"/>
        <v>ROCacoal</v>
      </c>
      <c r="AI3862" s="50">
        <v>1100049</v>
      </c>
    </row>
    <row r="3863" spans="26:35">
      <c r="Z3863" s="50" t="s">
        <v>74</v>
      </c>
      <c r="AA3863" s="50" t="s">
        <v>338</v>
      </c>
      <c r="AB3863" s="50">
        <v>1100700</v>
      </c>
      <c r="AH3863" s="66" t="str">
        <f t="shared" si="119"/>
        <v>ROCampo Novo de Rondônia</v>
      </c>
      <c r="AI3863" s="50">
        <v>1100700</v>
      </c>
    </row>
    <row r="3864" spans="26:35">
      <c r="Z3864" s="50" t="s">
        <v>74</v>
      </c>
      <c r="AA3864" s="50" t="s">
        <v>363</v>
      </c>
      <c r="AB3864" s="50">
        <v>1100809</v>
      </c>
      <c r="AH3864" s="66" t="str">
        <f t="shared" si="119"/>
        <v>ROCandeias do Jamari</v>
      </c>
      <c r="AI3864" s="50">
        <v>1100809</v>
      </c>
    </row>
    <row r="3865" spans="26:35">
      <c r="Z3865" s="50" t="s">
        <v>74</v>
      </c>
      <c r="AA3865" s="50" t="s">
        <v>387</v>
      </c>
      <c r="AB3865" s="50">
        <v>1100908</v>
      </c>
      <c r="AH3865" s="66" t="str">
        <f t="shared" si="119"/>
        <v>ROCastanheiras</v>
      </c>
      <c r="AI3865" s="50">
        <v>1100908</v>
      </c>
    </row>
    <row r="3866" spans="26:35">
      <c r="Z3866" s="50" t="s">
        <v>74</v>
      </c>
      <c r="AA3866" s="50" t="s">
        <v>413</v>
      </c>
      <c r="AB3866" s="50">
        <v>1100056</v>
      </c>
      <c r="AH3866" s="66" t="str">
        <f t="shared" si="119"/>
        <v>ROCerejeiras</v>
      </c>
      <c r="AI3866" s="50">
        <v>1100056</v>
      </c>
    </row>
    <row r="3867" spans="26:35">
      <c r="Z3867" s="50" t="s">
        <v>74</v>
      </c>
      <c r="AA3867" s="50" t="s">
        <v>438</v>
      </c>
      <c r="AB3867" s="50">
        <v>1100924</v>
      </c>
      <c r="AH3867" s="66" t="str">
        <f t="shared" si="119"/>
        <v>ROChupinguaia</v>
      </c>
      <c r="AI3867" s="50">
        <v>1100924</v>
      </c>
    </row>
    <row r="3868" spans="26:35">
      <c r="Z3868" s="50" t="s">
        <v>74</v>
      </c>
      <c r="AA3868" s="50" t="s">
        <v>463</v>
      </c>
      <c r="AB3868" s="50">
        <v>1100064</v>
      </c>
      <c r="AH3868" s="66" t="str">
        <f t="shared" si="119"/>
        <v>ROColorado do Oeste</v>
      </c>
      <c r="AI3868" s="50">
        <v>1100064</v>
      </c>
    </row>
    <row r="3869" spans="26:35">
      <c r="Z3869" s="50" t="s">
        <v>74</v>
      </c>
      <c r="AA3869" s="50" t="s">
        <v>489</v>
      </c>
      <c r="AB3869" s="50">
        <v>1100072</v>
      </c>
      <c r="AH3869" s="66" t="str">
        <f t="shared" si="119"/>
        <v>ROCorumbiara</v>
      </c>
      <c r="AI3869" s="50">
        <v>1100072</v>
      </c>
    </row>
    <row r="3870" spans="26:35">
      <c r="Z3870" s="50" t="s">
        <v>74</v>
      </c>
      <c r="AA3870" s="50" t="s">
        <v>513</v>
      </c>
      <c r="AB3870" s="50">
        <v>1100080</v>
      </c>
      <c r="AH3870" s="66" t="str">
        <f t="shared" si="119"/>
        <v>ROCosta Marques</v>
      </c>
      <c r="AI3870" s="50">
        <v>1100080</v>
      </c>
    </row>
    <row r="3871" spans="26:35">
      <c r="Z3871" s="50" t="s">
        <v>74</v>
      </c>
      <c r="AA3871" s="50" t="s">
        <v>536</v>
      </c>
      <c r="AB3871" s="50">
        <v>1100940</v>
      </c>
      <c r="AH3871" s="66" t="str">
        <f t="shared" si="119"/>
        <v>ROCujubim</v>
      </c>
      <c r="AI3871" s="50">
        <v>1100940</v>
      </c>
    </row>
    <row r="3872" spans="26:35">
      <c r="Z3872" s="50" t="s">
        <v>74</v>
      </c>
      <c r="AA3872" s="50" t="s">
        <v>559</v>
      </c>
      <c r="AB3872" s="50">
        <v>1100098</v>
      </c>
      <c r="AH3872" s="66" t="str">
        <f t="shared" si="119"/>
        <v>ROEspigão D'Oeste</v>
      </c>
      <c r="AI3872" s="50">
        <v>1100098</v>
      </c>
    </row>
    <row r="3873" spans="26:35">
      <c r="Z3873" s="50" t="s">
        <v>74</v>
      </c>
      <c r="AA3873" s="50" t="s">
        <v>582</v>
      </c>
      <c r="AB3873" s="50">
        <v>1101005</v>
      </c>
      <c r="AH3873" s="66" t="str">
        <f t="shared" si="119"/>
        <v>ROGovernador Jorge Teixeira</v>
      </c>
      <c r="AI3873" s="50">
        <v>1101005</v>
      </c>
    </row>
    <row r="3874" spans="26:35">
      <c r="Z3874" s="50" t="s">
        <v>74</v>
      </c>
      <c r="AA3874" s="50" t="s">
        <v>605</v>
      </c>
      <c r="AB3874" s="50">
        <v>1100106</v>
      </c>
      <c r="AH3874" s="66" t="str">
        <f t="shared" si="119"/>
        <v>ROGuajará-Mirim</v>
      </c>
      <c r="AI3874" s="50">
        <v>1100106</v>
      </c>
    </row>
    <row r="3875" spans="26:35">
      <c r="Z3875" s="50" t="s">
        <v>74</v>
      </c>
      <c r="AA3875" s="50" t="s">
        <v>628</v>
      </c>
      <c r="AB3875" s="50">
        <v>1101104</v>
      </c>
      <c r="AH3875" s="66" t="str">
        <f t="shared" si="119"/>
        <v>ROItapuã do Oeste</v>
      </c>
      <c r="AI3875" s="50">
        <v>1101104</v>
      </c>
    </row>
    <row r="3876" spans="26:35">
      <c r="Z3876" s="50" t="s">
        <v>74</v>
      </c>
      <c r="AA3876" s="50" t="s">
        <v>648</v>
      </c>
      <c r="AB3876" s="50">
        <v>1100114</v>
      </c>
      <c r="AH3876" s="66" t="str">
        <f t="shared" si="119"/>
        <v>ROJaru</v>
      </c>
      <c r="AI3876" s="50">
        <v>1100114</v>
      </c>
    </row>
    <row r="3877" spans="26:35">
      <c r="Z3877" s="50" t="s">
        <v>74</v>
      </c>
      <c r="AA3877" s="50" t="s">
        <v>669</v>
      </c>
      <c r="AB3877" s="50">
        <v>1100122</v>
      </c>
      <c r="AH3877" s="66" t="str">
        <f t="shared" si="119"/>
        <v>ROJi-Paraná</v>
      </c>
      <c r="AI3877" s="50">
        <v>1100122</v>
      </c>
    </row>
    <row r="3878" spans="26:35">
      <c r="Z3878" s="50" t="s">
        <v>74</v>
      </c>
      <c r="AA3878" s="50" t="s">
        <v>691</v>
      </c>
      <c r="AB3878" s="50">
        <v>1100130</v>
      </c>
      <c r="AH3878" s="66" t="str">
        <f t="shared" si="119"/>
        <v>ROMachadinho D'Oeste</v>
      </c>
      <c r="AI3878" s="50">
        <v>1100130</v>
      </c>
    </row>
    <row r="3879" spans="26:35">
      <c r="Z3879" s="50" t="s">
        <v>74</v>
      </c>
      <c r="AA3879" s="50" t="s">
        <v>711</v>
      </c>
      <c r="AB3879" s="50">
        <v>1101203</v>
      </c>
      <c r="AH3879" s="66" t="str">
        <f t="shared" si="119"/>
        <v>ROMinistro Andreazza</v>
      </c>
      <c r="AI3879" s="50">
        <v>1101203</v>
      </c>
    </row>
    <row r="3880" spans="26:35">
      <c r="Z3880" s="50" t="s">
        <v>74</v>
      </c>
      <c r="AA3880" s="50" t="s">
        <v>733</v>
      </c>
      <c r="AB3880" s="50">
        <v>1101302</v>
      </c>
      <c r="AH3880" s="66" t="str">
        <f t="shared" si="119"/>
        <v>ROMirante da Serra</v>
      </c>
      <c r="AI3880" s="50">
        <v>1101302</v>
      </c>
    </row>
    <row r="3881" spans="26:35">
      <c r="Z3881" s="50" t="s">
        <v>74</v>
      </c>
      <c r="AA3881" s="50" t="s">
        <v>755</v>
      </c>
      <c r="AB3881" s="50">
        <v>1101401</v>
      </c>
      <c r="AH3881" s="66" t="str">
        <f t="shared" si="119"/>
        <v>ROMonte Negro</v>
      </c>
      <c r="AI3881" s="50">
        <v>1101401</v>
      </c>
    </row>
    <row r="3882" spans="26:35">
      <c r="Z3882" s="50" t="s">
        <v>74</v>
      </c>
      <c r="AA3882" s="50" t="s">
        <v>777</v>
      </c>
      <c r="AB3882" s="50">
        <v>1100148</v>
      </c>
      <c r="AH3882" s="66" t="str">
        <f t="shared" si="119"/>
        <v>RONova Brasilândia D'Oeste</v>
      </c>
      <c r="AI3882" s="50">
        <v>1100148</v>
      </c>
    </row>
    <row r="3883" spans="26:35">
      <c r="Z3883" s="50" t="s">
        <v>74</v>
      </c>
      <c r="AA3883" s="50" t="s">
        <v>798</v>
      </c>
      <c r="AB3883" s="50">
        <v>1100338</v>
      </c>
      <c r="AH3883" s="66" t="str">
        <f t="shared" si="119"/>
        <v>RONova Mamoré</v>
      </c>
      <c r="AI3883" s="50">
        <v>1100338</v>
      </c>
    </row>
    <row r="3884" spans="26:35">
      <c r="Z3884" s="50" t="s">
        <v>74</v>
      </c>
      <c r="AA3884" s="50" t="s">
        <v>819</v>
      </c>
      <c r="AB3884" s="50">
        <v>1101435</v>
      </c>
      <c r="AH3884" s="66" t="str">
        <f t="shared" si="119"/>
        <v>RONova União</v>
      </c>
      <c r="AI3884" s="50">
        <v>1101435</v>
      </c>
    </row>
    <row r="3885" spans="26:35">
      <c r="Z3885" s="50" t="s">
        <v>74</v>
      </c>
      <c r="AA3885" s="50" t="s">
        <v>841</v>
      </c>
      <c r="AB3885" s="50">
        <v>1100502</v>
      </c>
      <c r="AH3885" s="66" t="str">
        <f t="shared" si="119"/>
        <v>RONovo Horizonte do Oeste</v>
      </c>
      <c r="AI3885" s="50">
        <v>1100502</v>
      </c>
    </row>
    <row r="3886" spans="26:35">
      <c r="Z3886" s="50" t="s">
        <v>74</v>
      </c>
      <c r="AA3886" s="50" t="s">
        <v>863</v>
      </c>
      <c r="AB3886" s="50">
        <v>1100155</v>
      </c>
      <c r="AH3886" s="66" t="str">
        <f t="shared" si="119"/>
        <v>ROOuro Preto do Oeste</v>
      </c>
      <c r="AI3886" s="50">
        <v>1100155</v>
      </c>
    </row>
    <row r="3887" spans="26:35">
      <c r="Z3887" s="50" t="s">
        <v>74</v>
      </c>
      <c r="AA3887" s="50" t="s">
        <v>885</v>
      </c>
      <c r="AB3887" s="50">
        <v>1101450</v>
      </c>
      <c r="AH3887" s="66" t="str">
        <f t="shared" si="119"/>
        <v>ROParecis</v>
      </c>
      <c r="AI3887" s="50">
        <v>1101450</v>
      </c>
    </row>
    <row r="3888" spans="26:35">
      <c r="Z3888" s="50" t="s">
        <v>74</v>
      </c>
      <c r="AA3888" s="50" t="s">
        <v>908</v>
      </c>
      <c r="AB3888" s="50">
        <v>1100189</v>
      </c>
      <c r="AH3888" s="66" t="str">
        <f t="shared" si="119"/>
        <v>ROPimenta Bueno</v>
      </c>
      <c r="AI3888" s="50">
        <v>1100189</v>
      </c>
    </row>
    <row r="3889" spans="26:35">
      <c r="Z3889" s="50" t="s">
        <v>74</v>
      </c>
      <c r="AA3889" s="50" t="s">
        <v>931</v>
      </c>
      <c r="AB3889" s="50">
        <v>1101468</v>
      </c>
      <c r="AH3889" s="66" t="str">
        <f t="shared" si="119"/>
        <v>ROPimenteiras do Oeste</v>
      </c>
      <c r="AI3889" s="50">
        <v>1101468</v>
      </c>
    </row>
    <row r="3890" spans="26:35">
      <c r="Z3890" s="50" t="s">
        <v>74</v>
      </c>
      <c r="AA3890" s="50" t="s">
        <v>953</v>
      </c>
      <c r="AB3890" s="50">
        <v>1100205</v>
      </c>
      <c r="AH3890" s="66" t="str">
        <f t="shared" si="119"/>
        <v>ROPorto Velho</v>
      </c>
      <c r="AI3890" s="50">
        <v>1100205</v>
      </c>
    </row>
    <row r="3891" spans="26:35">
      <c r="Z3891" s="50" t="s">
        <v>74</v>
      </c>
      <c r="AA3891" s="50" t="s">
        <v>976</v>
      </c>
      <c r="AB3891" s="50">
        <v>1100254</v>
      </c>
      <c r="AH3891" s="66" t="str">
        <f t="shared" si="119"/>
        <v>ROPresidente Médici</v>
      </c>
      <c r="AI3891" s="50">
        <v>1100254</v>
      </c>
    </row>
    <row r="3892" spans="26:35">
      <c r="Z3892" s="50" t="s">
        <v>74</v>
      </c>
      <c r="AA3892" s="50" t="s">
        <v>998</v>
      </c>
      <c r="AB3892" s="50">
        <v>1101476</v>
      </c>
      <c r="AH3892" s="66" t="str">
        <f t="shared" si="119"/>
        <v>ROPrimavera de Rondônia</v>
      </c>
      <c r="AI3892" s="50">
        <v>1101476</v>
      </c>
    </row>
    <row r="3893" spans="26:35">
      <c r="Z3893" s="50" t="s">
        <v>74</v>
      </c>
      <c r="AA3893" s="50" t="s">
        <v>1020</v>
      </c>
      <c r="AB3893" s="50">
        <v>1100262</v>
      </c>
      <c r="AH3893" s="66" t="str">
        <f t="shared" si="119"/>
        <v>RORio Crespo</v>
      </c>
      <c r="AI3893" s="50">
        <v>1100262</v>
      </c>
    </row>
    <row r="3894" spans="26:35">
      <c r="Z3894" s="50" t="s">
        <v>74</v>
      </c>
      <c r="AA3894" s="50" t="s">
        <v>1043</v>
      </c>
      <c r="AB3894" s="50">
        <v>1100288</v>
      </c>
      <c r="AH3894" s="66" t="str">
        <f t="shared" si="119"/>
        <v>RORolim de Moura</v>
      </c>
      <c r="AI3894" s="50">
        <v>1100288</v>
      </c>
    </row>
    <row r="3895" spans="26:35">
      <c r="Z3895" s="50" t="s">
        <v>74</v>
      </c>
      <c r="AA3895" s="50" t="s">
        <v>1065</v>
      </c>
      <c r="AB3895" s="50">
        <v>1100296</v>
      </c>
      <c r="AH3895" s="66" t="str">
        <f t="shared" si="119"/>
        <v>ROSanta Luzia D'Oeste</v>
      </c>
      <c r="AI3895" s="50">
        <v>1100296</v>
      </c>
    </row>
    <row r="3896" spans="26:35">
      <c r="Z3896" s="50" t="s">
        <v>74</v>
      </c>
      <c r="AA3896" s="50" t="s">
        <v>1086</v>
      </c>
      <c r="AB3896" s="50">
        <v>1101484</v>
      </c>
      <c r="AH3896" s="66" t="str">
        <f t="shared" si="119"/>
        <v>ROSão Felipe D'Oeste</v>
      </c>
      <c r="AI3896" s="50">
        <v>1101484</v>
      </c>
    </row>
    <row r="3897" spans="26:35">
      <c r="Z3897" s="50" t="s">
        <v>74</v>
      </c>
      <c r="AA3897" s="50" t="s">
        <v>1109</v>
      </c>
      <c r="AB3897" s="50">
        <v>1101492</v>
      </c>
      <c r="AH3897" s="66" t="str">
        <f t="shared" si="119"/>
        <v>ROSão Francisco do Guaporé</v>
      </c>
      <c r="AI3897" s="50">
        <v>1101492</v>
      </c>
    </row>
    <row r="3898" spans="26:35">
      <c r="Z3898" s="50" t="s">
        <v>74</v>
      </c>
      <c r="AA3898" s="50" t="s">
        <v>1132</v>
      </c>
      <c r="AB3898" s="50">
        <v>1100320</v>
      </c>
      <c r="AH3898" s="66" t="str">
        <f t="shared" si="119"/>
        <v>ROSão Miguel do Guaporé</v>
      </c>
      <c r="AI3898" s="50">
        <v>1100320</v>
      </c>
    </row>
    <row r="3899" spans="26:35">
      <c r="Z3899" s="50" t="s">
        <v>74</v>
      </c>
      <c r="AA3899" s="50" t="s">
        <v>1155</v>
      </c>
      <c r="AB3899" s="50">
        <v>1101500</v>
      </c>
      <c r="AH3899" s="66" t="str">
        <f t="shared" si="119"/>
        <v>ROSeringueiras</v>
      </c>
      <c r="AI3899" s="50">
        <v>1101500</v>
      </c>
    </row>
    <row r="3900" spans="26:35">
      <c r="Z3900" s="50" t="s">
        <v>74</v>
      </c>
      <c r="AA3900" s="50" t="s">
        <v>1178</v>
      </c>
      <c r="AB3900" s="50">
        <v>1101559</v>
      </c>
      <c r="AH3900" s="66" t="str">
        <f t="shared" si="119"/>
        <v>ROTeixeirópolis</v>
      </c>
      <c r="AI3900" s="50">
        <v>1101559</v>
      </c>
    </row>
    <row r="3901" spans="26:35">
      <c r="Z3901" s="50" t="s">
        <v>74</v>
      </c>
      <c r="AA3901" s="50" t="s">
        <v>1200</v>
      </c>
      <c r="AB3901" s="50">
        <v>1101609</v>
      </c>
      <c r="AH3901" s="66" t="str">
        <f t="shared" si="119"/>
        <v>ROTheobroma</v>
      </c>
      <c r="AI3901" s="50">
        <v>1101609</v>
      </c>
    </row>
    <row r="3902" spans="26:35">
      <c r="Z3902" s="50" t="s">
        <v>74</v>
      </c>
      <c r="AA3902" s="50" t="s">
        <v>1222</v>
      </c>
      <c r="AB3902" s="50">
        <v>1101708</v>
      </c>
      <c r="AH3902" s="66" t="str">
        <f t="shared" si="119"/>
        <v>ROUrupá</v>
      </c>
      <c r="AI3902" s="50">
        <v>1101708</v>
      </c>
    </row>
    <row r="3903" spans="26:35">
      <c r="Z3903" s="50" t="s">
        <v>74</v>
      </c>
      <c r="AA3903" s="50" t="s">
        <v>1244</v>
      </c>
      <c r="AB3903" s="50">
        <v>1101757</v>
      </c>
      <c r="AH3903" s="66" t="str">
        <f t="shared" si="119"/>
        <v>ROVale do Anari</v>
      </c>
      <c r="AI3903" s="50">
        <v>1101757</v>
      </c>
    </row>
    <row r="3904" spans="26:35">
      <c r="Z3904" s="50" t="s">
        <v>74</v>
      </c>
      <c r="AA3904" s="50" t="s">
        <v>1267</v>
      </c>
      <c r="AB3904" s="50">
        <v>1101807</v>
      </c>
      <c r="AH3904" s="66" t="str">
        <f t="shared" si="119"/>
        <v>ROVale do Paraíso</v>
      </c>
      <c r="AI3904" s="50">
        <v>1101807</v>
      </c>
    </row>
    <row r="3905" spans="26:35">
      <c r="Z3905" s="50" t="s">
        <v>74</v>
      </c>
      <c r="AA3905" s="50" t="s">
        <v>1288</v>
      </c>
      <c r="AB3905" s="50">
        <v>1100304</v>
      </c>
      <c r="AH3905" s="66" t="str">
        <f t="shared" si="119"/>
        <v>ROVilhena</v>
      </c>
      <c r="AI3905" s="50">
        <v>1100304</v>
      </c>
    </row>
    <row r="3906" spans="26:35">
      <c r="Z3906" s="50" t="s">
        <v>75</v>
      </c>
      <c r="AA3906" s="50" t="s">
        <v>110</v>
      </c>
      <c r="AB3906" s="50">
        <v>1400050</v>
      </c>
      <c r="AH3906" s="66" t="str">
        <f t="shared" si="119"/>
        <v>RRAlto Alegre</v>
      </c>
      <c r="AI3906" s="50">
        <v>1400050</v>
      </c>
    </row>
    <row r="3907" spans="26:35">
      <c r="Z3907" s="50" t="s">
        <v>75</v>
      </c>
      <c r="AA3907" s="50" t="s">
        <v>136</v>
      </c>
      <c r="AB3907" s="50">
        <v>1400027</v>
      </c>
      <c r="AH3907" s="66" t="str">
        <f t="shared" ref="AH3907:AH3970" si="120">CONCATENATE(Z3907,AA3907)</f>
        <v>RRAmajari</v>
      </c>
      <c r="AI3907" s="50">
        <v>1400027</v>
      </c>
    </row>
    <row r="3908" spans="26:35">
      <c r="Z3908" s="50" t="s">
        <v>75</v>
      </c>
      <c r="AA3908" s="50" t="s">
        <v>161</v>
      </c>
      <c r="AB3908" s="50">
        <v>1400100</v>
      </c>
      <c r="AH3908" s="66" t="str">
        <f t="shared" si="120"/>
        <v>RRBoa Vista</v>
      </c>
      <c r="AI3908" s="50">
        <v>1400100</v>
      </c>
    </row>
    <row r="3909" spans="26:35">
      <c r="Z3909" s="50" t="s">
        <v>75</v>
      </c>
      <c r="AA3909" s="50" t="s">
        <v>187</v>
      </c>
      <c r="AB3909" s="50">
        <v>1400159</v>
      </c>
      <c r="AH3909" s="66" t="str">
        <f t="shared" si="120"/>
        <v>RRBonfim</v>
      </c>
      <c r="AI3909" s="50">
        <v>1400159</v>
      </c>
    </row>
    <row r="3910" spans="26:35">
      <c r="Z3910" s="50" t="s">
        <v>75</v>
      </c>
      <c r="AA3910" s="50" t="s">
        <v>213</v>
      </c>
      <c r="AB3910" s="50">
        <v>1400175</v>
      </c>
      <c r="AH3910" s="66" t="str">
        <f t="shared" si="120"/>
        <v>RRCantá</v>
      </c>
      <c r="AI3910" s="50">
        <v>1400175</v>
      </c>
    </row>
    <row r="3911" spans="26:35">
      <c r="Z3911" s="50" t="s">
        <v>75</v>
      </c>
      <c r="AA3911" s="50" t="s">
        <v>237</v>
      </c>
      <c r="AB3911" s="50">
        <v>1400209</v>
      </c>
      <c r="AH3911" s="66" t="str">
        <f t="shared" si="120"/>
        <v>RRCaracaraí</v>
      </c>
      <c r="AI3911" s="50">
        <v>1400209</v>
      </c>
    </row>
    <row r="3912" spans="26:35">
      <c r="Z3912" s="50" t="s">
        <v>75</v>
      </c>
      <c r="AA3912" s="50" t="s">
        <v>262</v>
      </c>
      <c r="AB3912" s="50">
        <v>1400233</v>
      </c>
      <c r="AH3912" s="66" t="str">
        <f t="shared" si="120"/>
        <v>RRCaroebe</v>
      </c>
      <c r="AI3912" s="50">
        <v>1400233</v>
      </c>
    </row>
    <row r="3913" spans="26:35">
      <c r="Z3913" s="50" t="s">
        <v>75</v>
      </c>
      <c r="AA3913" s="50" t="s">
        <v>288</v>
      </c>
      <c r="AB3913" s="50">
        <v>1400282</v>
      </c>
      <c r="AH3913" s="66" t="str">
        <f t="shared" si="120"/>
        <v>RRIracema</v>
      </c>
      <c r="AI3913" s="50">
        <v>1400282</v>
      </c>
    </row>
    <row r="3914" spans="26:35">
      <c r="Z3914" s="50" t="s">
        <v>75</v>
      </c>
      <c r="AA3914" s="50" t="s">
        <v>314</v>
      </c>
      <c r="AB3914" s="50">
        <v>1400308</v>
      </c>
      <c r="AH3914" s="66" t="str">
        <f t="shared" si="120"/>
        <v>RRMucajaí</v>
      </c>
      <c r="AI3914" s="50">
        <v>1400308</v>
      </c>
    </row>
    <row r="3915" spans="26:35">
      <c r="Z3915" s="50" t="s">
        <v>75</v>
      </c>
      <c r="AA3915" s="50" t="s">
        <v>339</v>
      </c>
      <c r="AB3915" s="50">
        <v>1400407</v>
      </c>
      <c r="AH3915" s="66" t="str">
        <f t="shared" si="120"/>
        <v>RRNormandia</v>
      </c>
      <c r="AI3915" s="50">
        <v>1400407</v>
      </c>
    </row>
    <row r="3916" spans="26:35">
      <c r="Z3916" s="50" t="s">
        <v>75</v>
      </c>
      <c r="AA3916" s="50" t="s">
        <v>364</v>
      </c>
      <c r="AB3916" s="50">
        <v>1400456</v>
      </c>
      <c r="AH3916" s="66" t="str">
        <f t="shared" si="120"/>
        <v>RRPacaraima</v>
      </c>
      <c r="AI3916" s="50">
        <v>1400456</v>
      </c>
    </row>
    <row r="3917" spans="26:35">
      <c r="Z3917" s="50" t="s">
        <v>75</v>
      </c>
      <c r="AA3917" s="50" t="s">
        <v>388</v>
      </c>
      <c r="AB3917" s="50">
        <v>1400472</v>
      </c>
      <c r="AH3917" s="66" t="str">
        <f t="shared" si="120"/>
        <v>RRRorainópolis</v>
      </c>
      <c r="AI3917" s="50">
        <v>1400472</v>
      </c>
    </row>
    <row r="3918" spans="26:35">
      <c r="Z3918" s="50" t="s">
        <v>75</v>
      </c>
      <c r="AA3918" s="50" t="s">
        <v>414</v>
      </c>
      <c r="AB3918" s="50">
        <v>1400506</v>
      </c>
      <c r="AH3918" s="66" t="str">
        <f t="shared" si="120"/>
        <v>RRSão João da Baliza</v>
      </c>
      <c r="AI3918" s="50">
        <v>1400506</v>
      </c>
    </row>
    <row r="3919" spans="26:35">
      <c r="Z3919" s="50" t="s">
        <v>75</v>
      </c>
      <c r="AA3919" s="50" t="s">
        <v>439</v>
      </c>
      <c r="AB3919" s="50">
        <v>1400605</v>
      </c>
      <c r="AH3919" s="66" t="str">
        <f t="shared" si="120"/>
        <v>RRSão Luiz</v>
      </c>
      <c r="AI3919" s="50">
        <v>1400605</v>
      </c>
    </row>
    <row r="3920" spans="26:35">
      <c r="Z3920" s="50" t="s">
        <v>75</v>
      </c>
      <c r="AA3920" s="50" t="s">
        <v>464</v>
      </c>
      <c r="AB3920" s="50">
        <v>1400704</v>
      </c>
      <c r="AH3920" s="66" t="str">
        <f t="shared" si="120"/>
        <v>RRUiramutã</v>
      </c>
      <c r="AI3920" s="50">
        <v>1400704</v>
      </c>
    </row>
    <row r="3921" spans="26:35">
      <c r="Z3921" s="50" t="s">
        <v>77</v>
      </c>
      <c r="AA3921" s="50" t="s">
        <v>108</v>
      </c>
      <c r="AB3921" s="50">
        <v>4300034</v>
      </c>
      <c r="AH3921" s="66" t="str">
        <f t="shared" si="120"/>
        <v>RSAceguá</v>
      </c>
      <c r="AI3921" s="50">
        <v>4300034</v>
      </c>
    </row>
    <row r="3922" spans="26:35">
      <c r="Z3922" s="50" t="s">
        <v>77</v>
      </c>
      <c r="AA3922" s="50" t="s">
        <v>134</v>
      </c>
      <c r="AB3922" s="50">
        <v>4300059</v>
      </c>
      <c r="AH3922" s="66" t="str">
        <f t="shared" si="120"/>
        <v>RSÁgua Santa</v>
      </c>
      <c r="AI3922" s="50">
        <v>4300059</v>
      </c>
    </row>
    <row r="3923" spans="26:35">
      <c r="Z3923" s="50" t="s">
        <v>77</v>
      </c>
      <c r="AA3923" s="50" t="s">
        <v>159</v>
      </c>
      <c r="AB3923" s="50">
        <v>4300109</v>
      </c>
      <c r="AH3923" s="66" t="str">
        <f t="shared" si="120"/>
        <v>RSAgudo</v>
      </c>
      <c r="AI3923" s="50">
        <v>4300109</v>
      </c>
    </row>
    <row r="3924" spans="26:35">
      <c r="Z3924" s="50" t="s">
        <v>77</v>
      </c>
      <c r="AA3924" s="50" t="s">
        <v>185</v>
      </c>
      <c r="AB3924" s="50">
        <v>4300208</v>
      </c>
      <c r="AH3924" s="66" t="str">
        <f t="shared" si="120"/>
        <v>RSAjuricaba</v>
      </c>
      <c r="AI3924" s="50">
        <v>4300208</v>
      </c>
    </row>
    <row r="3925" spans="26:35">
      <c r="Z3925" s="50" t="s">
        <v>77</v>
      </c>
      <c r="AA3925" s="50" t="s">
        <v>211</v>
      </c>
      <c r="AB3925" s="50">
        <v>4300307</v>
      </c>
      <c r="AH3925" s="66" t="str">
        <f t="shared" si="120"/>
        <v>RSAlecrim</v>
      </c>
      <c r="AI3925" s="50">
        <v>4300307</v>
      </c>
    </row>
    <row r="3926" spans="26:35">
      <c r="Z3926" s="50" t="s">
        <v>77</v>
      </c>
      <c r="AA3926" s="50" t="s">
        <v>235</v>
      </c>
      <c r="AB3926" s="50">
        <v>4300406</v>
      </c>
      <c r="AH3926" s="66" t="str">
        <f t="shared" si="120"/>
        <v>RSAlegrete</v>
      </c>
      <c r="AI3926" s="50">
        <v>4300406</v>
      </c>
    </row>
    <row r="3927" spans="26:35">
      <c r="Z3927" s="50" t="s">
        <v>77</v>
      </c>
      <c r="AA3927" s="50" t="s">
        <v>260</v>
      </c>
      <c r="AB3927" s="50">
        <v>4300455</v>
      </c>
      <c r="AH3927" s="66" t="str">
        <f t="shared" si="120"/>
        <v>RSAlegria</v>
      </c>
      <c r="AI3927" s="50">
        <v>4300455</v>
      </c>
    </row>
    <row r="3928" spans="26:35">
      <c r="Z3928" s="50" t="s">
        <v>77</v>
      </c>
      <c r="AA3928" s="50" t="s">
        <v>286</v>
      </c>
      <c r="AB3928" s="50">
        <v>4300471</v>
      </c>
      <c r="AH3928" s="66" t="str">
        <f t="shared" si="120"/>
        <v>RSAlmirante Tamandaré do Sul</v>
      </c>
      <c r="AI3928" s="50">
        <v>4300471</v>
      </c>
    </row>
    <row r="3929" spans="26:35">
      <c r="Z3929" s="50" t="s">
        <v>77</v>
      </c>
      <c r="AA3929" s="50" t="s">
        <v>312</v>
      </c>
      <c r="AB3929" s="50">
        <v>4300505</v>
      </c>
      <c r="AH3929" s="66" t="str">
        <f t="shared" si="120"/>
        <v>RSAlpestre</v>
      </c>
      <c r="AI3929" s="50">
        <v>4300505</v>
      </c>
    </row>
    <row r="3930" spans="26:35">
      <c r="Z3930" s="50" t="s">
        <v>77</v>
      </c>
      <c r="AA3930" s="50" t="s">
        <v>110</v>
      </c>
      <c r="AB3930" s="50">
        <v>4300554</v>
      </c>
      <c r="AH3930" s="66" t="str">
        <f t="shared" si="120"/>
        <v>RSAlto Alegre</v>
      </c>
      <c r="AI3930" s="50">
        <v>4300554</v>
      </c>
    </row>
    <row r="3931" spans="26:35">
      <c r="Z3931" s="50" t="s">
        <v>77</v>
      </c>
      <c r="AA3931" s="50" t="s">
        <v>362</v>
      </c>
      <c r="AB3931" s="50">
        <v>4300570</v>
      </c>
      <c r="AH3931" s="66" t="str">
        <f t="shared" si="120"/>
        <v>RSAlto Feliz</v>
      </c>
      <c r="AI3931" s="50">
        <v>4300570</v>
      </c>
    </row>
    <row r="3932" spans="26:35">
      <c r="Z3932" s="50" t="s">
        <v>77</v>
      </c>
      <c r="AA3932" s="50" t="s">
        <v>217</v>
      </c>
      <c r="AB3932" s="50">
        <v>4300604</v>
      </c>
      <c r="AH3932" s="66" t="str">
        <f t="shared" si="120"/>
        <v>RSAlvorada</v>
      </c>
      <c r="AI3932" s="50">
        <v>4300604</v>
      </c>
    </row>
    <row r="3933" spans="26:35">
      <c r="Z3933" s="50" t="s">
        <v>77</v>
      </c>
      <c r="AA3933" s="50" t="s">
        <v>412</v>
      </c>
      <c r="AB3933" s="50">
        <v>4300638</v>
      </c>
      <c r="AH3933" s="66" t="str">
        <f t="shared" si="120"/>
        <v>RSAmaral Ferrador</v>
      </c>
      <c r="AI3933" s="50">
        <v>4300638</v>
      </c>
    </row>
    <row r="3934" spans="26:35">
      <c r="Z3934" s="50" t="s">
        <v>77</v>
      </c>
      <c r="AA3934" s="50" t="s">
        <v>437</v>
      </c>
      <c r="AB3934" s="50">
        <v>4300646</v>
      </c>
      <c r="AH3934" s="66" t="str">
        <f t="shared" si="120"/>
        <v>RSAmetista do Sul</v>
      </c>
      <c r="AI3934" s="50">
        <v>4300646</v>
      </c>
    </row>
    <row r="3935" spans="26:35">
      <c r="Z3935" s="50" t="s">
        <v>77</v>
      </c>
      <c r="AA3935" s="50" t="s">
        <v>462</v>
      </c>
      <c r="AB3935" s="50">
        <v>4300661</v>
      </c>
      <c r="AH3935" s="66" t="str">
        <f t="shared" si="120"/>
        <v>RSAndré da Rocha</v>
      </c>
      <c r="AI3935" s="50">
        <v>4300661</v>
      </c>
    </row>
    <row r="3936" spans="26:35">
      <c r="Z3936" s="50" t="s">
        <v>77</v>
      </c>
      <c r="AA3936" s="50" t="s">
        <v>488</v>
      </c>
      <c r="AB3936" s="50">
        <v>4300703</v>
      </c>
      <c r="AH3936" s="66" t="str">
        <f t="shared" si="120"/>
        <v>RSAnta Gorda</v>
      </c>
      <c r="AI3936" s="50">
        <v>4300703</v>
      </c>
    </row>
    <row r="3937" spans="26:35">
      <c r="Z3937" s="50" t="s">
        <v>77</v>
      </c>
      <c r="AA3937" s="50" t="s">
        <v>512</v>
      </c>
      <c r="AB3937" s="50">
        <v>4300802</v>
      </c>
      <c r="AH3937" s="66" t="str">
        <f t="shared" si="120"/>
        <v>RSAntônio Prado</v>
      </c>
      <c r="AI3937" s="50">
        <v>4300802</v>
      </c>
    </row>
    <row r="3938" spans="26:35">
      <c r="Z3938" s="50" t="s">
        <v>77</v>
      </c>
      <c r="AA3938" s="50" t="s">
        <v>535</v>
      </c>
      <c r="AB3938" s="50">
        <v>4300851</v>
      </c>
      <c r="AH3938" s="66" t="str">
        <f t="shared" si="120"/>
        <v>RSArambaré</v>
      </c>
      <c r="AI3938" s="50">
        <v>4300851</v>
      </c>
    </row>
    <row r="3939" spans="26:35">
      <c r="Z3939" s="50" t="s">
        <v>77</v>
      </c>
      <c r="AA3939" s="50" t="s">
        <v>558</v>
      </c>
      <c r="AB3939" s="50">
        <v>4300877</v>
      </c>
      <c r="AH3939" s="66" t="str">
        <f t="shared" si="120"/>
        <v>RSAraricá</v>
      </c>
      <c r="AI3939" s="50">
        <v>4300877</v>
      </c>
    </row>
    <row r="3940" spans="26:35">
      <c r="Z3940" s="50" t="s">
        <v>77</v>
      </c>
      <c r="AA3940" s="50" t="s">
        <v>581</v>
      </c>
      <c r="AB3940" s="50">
        <v>4300901</v>
      </c>
      <c r="AH3940" s="66" t="str">
        <f t="shared" si="120"/>
        <v>RSAratiba</v>
      </c>
      <c r="AI3940" s="50">
        <v>4300901</v>
      </c>
    </row>
    <row r="3941" spans="26:35">
      <c r="Z3941" s="50" t="s">
        <v>77</v>
      </c>
      <c r="AA3941" s="50" t="s">
        <v>604</v>
      </c>
      <c r="AB3941" s="50">
        <v>4301008</v>
      </c>
      <c r="AH3941" s="66" t="str">
        <f t="shared" si="120"/>
        <v>RSArroio do Meio</v>
      </c>
      <c r="AI3941" s="50">
        <v>4301008</v>
      </c>
    </row>
    <row r="3942" spans="26:35">
      <c r="Z3942" s="50" t="s">
        <v>77</v>
      </c>
      <c r="AA3942" s="50" t="s">
        <v>627</v>
      </c>
      <c r="AB3942" s="50">
        <v>4301073</v>
      </c>
      <c r="AH3942" s="66" t="str">
        <f t="shared" si="120"/>
        <v>RSArroio do Padre</v>
      </c>
      <c r="AI3942" s="50">
        <v>4301073</v>
      </c>
    </row>
    <row r="3943" spans="26:35">
      <c r="Z3943" s="50" t="s">
        <v>77</v>
      </c>
      <c r="AA3943" s="50" t="s">
        <v>647</v>
      </c>
      <c r="AB3943" s="50">
        <v>4301057</v>
      </c>
      <c r="AH3943" s="66" t="str">
        <f t="shared" si="120"/>
        <v>RSArroio do Sal</v>
      </c>
      <c r="AI3943" s="50">
        <v>4301057</v>
      </c>
    </row>
    <row r="3944" spans="26:35">
      <c r="Z3944" s="50" t="s">
        <v>77</v>
      </c>
      <c r="AA3944" s="50" t="s">
        <v>668</v>
      </c>
      <c r="AB3944" s="50">
        <v>4301206</v>
      </c>
      <c r="AH3944" s="66" t="str">
        <f t="shared" si="120"/>
        <v>RSArroio do Tigre</v>
      </c>
      <c r="AI3944" s="50">
        <v>4301206</v>
      </c>
    </row>
    <row r="3945" spans="26:35">
      <c r="Z3945" s="50" t="s">
        <v>77</v>
      </c>
      <c r="AA3945" s="50" t="s">
        <v>690</v>
      </c>
      <c r="AB3945" s="50">
        <v>4301107</v>
      </c>
      <c r="AH3945" s="66" t="str">
        <f t="shared" si="120"/>
        <v>RSArroio dos Ratos</v>
      </c>
      <c r="AI3945" s="50">
        <v>4301107</v>
      </c>
    </row>
    <row r="3946" spans="26:35">
      <c r="Z3946" s="50" t="s">
        <v>77</v>
      </c>
      <c r="AA3946" s="50" t="s">
        <v>710</v>
      </c>
      <c r="AB3946" s="50">
        <v>4301305</v>
      </c>
      <c r="AH3946" s="66" t="str">
        <f t="shared" si="120"/>
        <v>RSArroio Grande</v>
      </c>
      <c r="AI3946" s="50">
        <v>4301305</v>
      </c>
    </row>
    <row r="3947" spans="26:35">
      <c r="Z3947" s="50" t="s">
        <v>77</v>
      </c>
      <c r="AA3947" s="50" t="s">
        <v>732</v>
      </c>
      <c r="AB3947" s="50">
        <v>4301404</v>
      </c>
      <c r="AH3947" s="66" t="str">
        <f t="shared" si="120"/>
        <v>RSArvorezinha</v>
      </c>
      <c r="AI3947" s="50">
        <v>4301404</v>
      </c>
    </row>
    <row r="3948" spans="26:35">
      <c r="Z3948" s="50" t="s">
        <v>77</v>
      </c>
      <c r="AA3948" s="50" t="s">
        <v>754</v>
      </c>
      <c r="AB3948" s="50">
        <v>4301503</v>
      </c>
      <c r="AH3948" s="66" t="str">
        <f t="shared" si="120"/>
        <v>RSAugusto Pestana</v>
      </c>
      <c r="AI3948" s="50">
        <v>4301503</v>
      </c>
    </row>
    <row r="3949" spans="26:35">
      <c r="Z3949" s="50" t="s">
        <v>77</v>
      </c>
      <c r="AA3949" s="50" t="s">
        <v>776</v>
      </c>
      <c r="AB3949" s="50">
        <v>4301552</v>
      </c>
      <c r="AH3949" s="66" t="str">
        <f t="shared" si="120"/>
        <v>RSÁurea</v>
      </c>
      <c r="AI3949" s="50">
        <v>4301552</v>
      </c>
    </row>
    <row r="3950" spans="26:35">
      <c r="Z3950" s="50" t="s">
        <v>77</v>
      </c>
      <c r="AA3950" s="50" t="s">
        <v>797</v>
      </c>
      <c r="AB3950" s="50">
        <v>4301602</v>
      </c>
      <c r="AH3950" s="66" t="str">
        <f t="shared" si="120"/>
        <v>RSBagé</v>
      </c>
      <c r="AI3950" s="50">
        <v>4301602</v>
      </c>
    </row>
    <row r="3951" spans="26:35">
      <c r="Z3951" s="50" t="s">
        <v>77</v>
      </c>
      <c r="AA3951" s="50" t="s">
        <v>818</v>
      </c>
      <c r="AB3951" s="50">
        <v>4301636</v>
      </c>
      <c r="AH3951" s="66" t="str">
        <f t="shared" si="120"/>
        <v>RSBalneário Pinhal</v>
      </c>
      <c r="AI3951" s="50">
        <v>4301636</v>
      </c>
    </row>
    <row r="3952" spans="26:35">
      <c r="Z3952" s="50" t="s">
        <v>77</v>
      </c>
      <c r="AA3952" s="50" t="s">
        <v>840</v>
      </c>
      <c r="AB3952" s="50">
        <v>4301651</v>
      </c>
      <c r="AH3952" s="66" t="str">
        <f t="shared" si="120"/>
        <v>RSBarão</v>
      </c>
      <c r="AI3952" s="50">
        <v>4301651</v>
      </c>
    </row>
    <row r="3953" spans="26:35">
      <c r="Z3953" s="50" t="s">
        <v>77</v>
      </c>
      <c r="AA3953" s="50" t="s">
        <v>862</v>
      </c>
      <c r="AB3953" s="50">
        <v>4301701</v>
      </c>
      <c r="AH3953" s="66" t="str">
        <f t="shared" si="120"/>
        <v>RSBarão de Cotegipe</v>
      </c>
      <c r="AI3953" s="50">
        <v>4301701</v>
      </c>
    </row>
    <row r="3954" spans="26:35">
      <c r="Z3954" s="50" t="s">
        <v>77</v>
      </c>
      <c r="AA3954" s="50" t="s">
        <v>884</v>
      </c>
      <c r="AB3954" s="50">
        <v>4301750</v>
      </c>
      <c r="AH3954" s="66" t="str">
        <f t="shared" si="120"/>
        <v>RSBarão do Triunfo</v>
      </c>
      <c r="AI3954" s="50">
        <v>4301750</v>
      </c>
    </row>
    <row r="3955" spans="26:35">
      <c r="Z3955" s="50" t="s">
        <v>77</v>
      </c>
      <c r="AA3955" s="50" t="s">
        <v>907</v>
      </c>
      <c r="AB3955" s="50">
        <v>4301859</v>
      </c>
      <c r="AH3955" s="66" t="str">
        <f t="shared" si="120"/>
        <v>RSBarra do Guarita</v>
      </c>
      <c r="AI3955" s="50">
        <v>4301859</v>
      </c>
    </row>
    <row r="3956" spans="26:35">
      <c r="Z3956" s="50" t="s">
        <v>77</v>
      </c>
      <c r="AA3956" s="50" t="s">
        <v>930</v>
      </c>
      <c r="AB3956" s="50">
        <v>4301875</v>
      </c>
      <c r="AH3956" s="66" t="str">
        <f t="shared" si="120"/>
        <v>RSBarra do Quaraí</v>
      </c>
      <c r="AI3956" s="50">
        <v>4301875</v>
      </c>
    </row>
    <row r="3957" spans="26:35">
      <c r="Z3957" s="50" t="s">
        <v>77</v>
      </c>
      <c r="AA3957" s="50" t="s">
        <v>952</v>
      </c>
      <c r="AB3957" s="50">
        <v>4301909</v>
      </c>
      <c r="AH3957" s="66" t="str">
        <f t="shared" si="120"/>
        <v>RSBarra do Ribeiro</v>
      </c>
      <c r="AI3957" s="50">
        <v>4301909</v>
      </c>
    </row>
    <row r="3958" spans="26:35">
      <c r="Z3958" s="50" t="s">
        <v>77</v>
      </c>
      <c r="AA3958" s="50" t="s">
        <v>975</v>
      </c>
      <c r="AB3958" s="50">
        <v>4301925</v>
      </c>
      <c r="AH3958" s="66" t="str">
        <f t="shared" si="120"/>
        <v>RSBarra do Rio Azul</v>
      </c>
      <c r="AI3958" s="50">
        <v>4301925</v>
      </c>
    </row>
    <row r="3959" spans="26:35">
      <c r="Z3959" s="50" t="s">
        <v>77</v>
      </c>
      <c r="AA3959" s="50" t="s">
        <v>997</v>
      </c>
      <c r="AB3959" s="50">
        <v>4301958</v>
      </c>
      <c r="AH3959" s="66" t="str">
        <f t="shared" si="120"/>
        <v>RSBarra Funda</v>
      </c>
      <c r="AI3959" s="50">
        <v>4301958</v>
      </c>
    </row>
    <row r="3960" spans="26:35">
      <c r="Z3960" s="50" t="s">
        <v>77</v>
      </c>
      <c r="AA3960" s="50" t="s">
        <v>858</v>
      </c>
      <c r="AB3960" s="50">
        <v>4301800</v>
      </c>
      <c r="AH3960" s="66" t="str">
        <f t="shared" si="120"/>
        <v>RSBarracão</v>
      </c>
      <c r="AI3960" s="50">
        <v>4301800</v>
      </c>
    </row>
    <row r="3961" spans="26:35">
      <c r="Z3961" s="50" t="s">
        <v>77</v>
      </c>
      <c r="AA3961" s="50" t="s">
        <v>1042</v>
      </c>
      <c r="AB3961" s="50">
        <v>4302006</v>
      </c>
      <c r="AH3961" s="66" t="str">
        <f t="shared" si="120"/>
        <v>RSBarros Cassal</v>
      </c>
      <c r="AI3961" s="50">
        <v>4302006</v>
      </c>
    </row>
    <row r="3962" spans="26:35">
      <c r="Z3962" s="50" t="s">
        <v>77</v>
      </c>
      <c r="AA3962" s="50" t="s">
        <v>1064</v>
      </c>
      <c r="AB3962" s="50">
        <v>4302055</v>
      </c>
      <c r="AH3962" s="66" t="str">
        <f t="shared" si="120"/>
        <v>RSBenjamin Constant do Sul</v>
      </c>
      <c r="AI3962" s="50">
        <v>4302055</v>
      </c>
    </row>
    <row r="3963" spans="26:35">
      <c r="Z3963" s="50" t="s">
        <v>77</v>
      </c>
      <c r="AA3963" s="50" t="s">
        <v>1085</v>
      </c>
      <c r="AB3963" s="50">
        <v>4302105</v>
      </c>
      <c r="AH3963" s="66" t="str">
        <f t="shared" si="120"/>
        <v>RSBento Gonçalves</v>
      </c>
      <c r="AI3963" s="50">
        <v>4302105</v>
      </c>
    </row>
    <row r="3964" spans="26:35">
      <c r="Z3964" s="50" t="s">
        <v>77</v>
      </c>
      <c r="AA3964" s="50" t="s">
        <v>1108</v>
      </c>
      <c r="AB3964" s="50">
        <v>4302154</v>
      </c>
      <c r="AH3964" s="66" t="str">
        <f t="shared" si="120"/>
        <v>RSBoa Vista das Missões</v>
      </c>
      <c r="AI3964" s="50">
        <v>4302154</v>
      </c>
    </row>
    <row r="3965" spans="26:35">
      <c r="Z3965" s="50" t="s">
        <v>77</v>
      </c>
      <c r="AA3965" s="50" t="s">
        <v>1131</v>
      </c>
      <c r="AB3965" s="50">
        <v>4302204</v>
      </c>
      <c r="AH3965" s="66" t="str">
        <f t="shared" si="120"/>
        <v>RSBoa Vista do Buricá</v>
      </c>
      <c r="AI3965" s="50">
        <v>4302204</v>
      </c>
    </row>
    <row r="3966" spans="26:35">
      <c r="Z3966" s="50" t="s">
        <v>77</v>
      </c>
      <c r="AA3966" s="50" t="s">
        <v>1154</v>
      </c>
      <c r="AB3966" s="50">
        <v>4302220</v>
      </c>
      <c r="AH3966" s="66" t="str">
        <f t="shared" si="120"/>
        <v>RSBoa Vista do Cadeado</v>
      </c>
      <c r="AI3966" s="50">
        <v>4302220</v>
      </c>
    </row>
    <row r="3967" spans="26:35">
      <c r="Z3967" s="50" t="s">
        <v>77</v>
      </c>
      <c r="AA3967" s="50" t="s">
        <v>1177</v>
      </c>
      <c r="AB3967" s="50">
        <v>4302238</v>
      </c>
      <c r="AH3967" s="66" t="str">
        <f t="shared" si="120"/>
        <v>RSBoa Vista do Incra</v>
      </c>
      <c r="AI3967" s="50">
        <v>4302238</v>
      </c>
    </row>
    <row r="3968" spans="26:35">
      <c r="Z3968" s="50" t="s">
        <v>77</v>
      </c>
      <c r="AA3968" s="50" t="s">
        <v>1199</v>
      </c>
      <c r="AB3968" s="50">
        <v>4302253</v>
      </c>
      <c r="AH3968" s="66" t="str">
        <f t="shared" si="120"/>
        <v>RSBoa Vista do Sul</v>
      </c>
      <c r="AI3968" s="50">
        <v>4302253</v>
      </c>
    </row>
    <row r="3969" spans="26:35">
      <c r="Z3969" s="50" t="s">
        <v>77</v>
      </c>
      <c r="AA3969" s="50" t="s">
        <v>557</v>
      </c>
      <c r="AB3969" s="50">
        <v>4302303</v>
      </c>
      <c r="AH3969" s="66" t="str">
        <f t="shared" si="120"/>
        <v>RSBom Jesus</v>
      </c>
      <c r="AI3969" s="50">
        <v>4302303</v>
      </c>
    </row>
    <row r="3970" spans="26:35">
      <c r="Z3970" s="50" t="s">
        <v>77</v>
      </c>
      <c r="AA3970" s="50" t="s">
        <v>1243</v>
      </c>
      <c r="AB3970" s="50">
        <v>4302352</v>
      </c>
      <c r="AH3970" s="66" t="str">
        <f t="shared" si="120"/>
        <v>RSBom Princípio</v>
      </c>
      <c r="AI3970" s="50">
        <v>4302352</v>
      </c>
    </row>
    <row r="3971" spans="26:35">
      <c r="Z3971" s="50" t="s">
        <v>77</v>
      </c>
      <c r="AA3971" s="50" t="s">
        <v>1266</v>
      </c>
      <c r="AB3971" s="50">
        <v>4302378</v>
      </c>
      <c r="AH3971" s="66" t="str">
        <f t="shared" ref="AH3971:AH4034" si="121">CONCATENATE(Z3971,AA3971)</f>
        <v>RSBom Progresso</v>
      </c>
      <c r="AI3971" s="50">
        <v>4302378</v>
      </c>
    </row>
    <row r="3972" spans="26:35">
      <c r="Z3972" s="50" t="s">
        <v>77</v>
      </c>
      <c r="AA3972" s="50" t="s">
        <v>1287</v>
      </c>
      <c r="AB3972" s="50">
        <v>4302402</v>
      </c>
      <c r="AH3972" s="66" t="str">
        <f t="shared" si="121"/>
        <v>RSBom Retiro do Sul</v>
      </c>
      <c r="AI3972" s="50">
        <v>4302402</v>
      </c>
    </row>
    <row r="3973" spans="26:35">
      <c r="Z3973" s="50" t="s">
        <v>77</v>
      </c>
      <c r="AA3973" s="50" t="s">
        <v>1310</v>
      </c>
      <c r="AB3973" s="50">
        <v>4302451</v>
      </c>
      <c r="AH3973" s="66" t="str">
        <f t="shared" si="121"/>
        <v>RSBoqueirão do Leão</v>
      </c>
      <c r="AI3973" s="50">
        <v>4302451</v>
      </c>
    </row>
    <row r="3974" spans="26:35">
      <c r="Z3974" s="50" t="s">
        <v>77</v>
      </c>
      <c r="AA3974" s="50" t="s">
        <v>1332</v>
      </c>
      <c r="AB3974" s="50">
        <v>4302501</v>
      </c>
      <c r="AH3974" s="66" t="str">
        <f t="shared" si="121"/>
        <v>RSBossoroca</v>
      </c>
      <c r="AI3974" s="50">
        <v>4302501</v>
      </c>
    </row>
    <row r="3975" spans="26:35">
      <c r="Z3975" s="50" t="s">
        <v>77</v>
      </c>
      <c r="AA3975" s="50" t="s">
        <v>1354</v>
      </c>
      <c r="AB3975" s="50">
        <v>4302584</v>
      </c>
      <c r="AH3975" s="66" t="str">
        <f t="shared" si="121"/>
        <v>RSBozano</v>
      </c>
      <c r="AI3975" s="50">
        <v>4302584</v>
      </c>
    </row>
    <row r="3976" spans="26:35">
      <c r="Z3976" s="50" t="s">
        <v>77</v>
      </c>
      <c r="AA3976" s="50" t="s">
        <v>1375</v>
      </c>
      <c r="AB3976" s="50">
        <v>4302600</v>
      </c>
      <c r="AH3976" s="66" t="str">
        <f t="shared" si="121"/>
        <v>RSBraga</v>
      </c>
      <c r="AI3976" s="50">
        <v>4302600</v>
      </c>
    </row>
    <row r="3977" spans="26:35">
      <c r="Z3977" s="50" t="s">
        <v>77</v>
      </c>
      <c r="AA3977" s="50" t="s">
        <v>1397</v>
      </c>
      <c r="AB3977" s="50">
        <v>4302659</v>
      </c>
      <c r="AH3977" s="66" t="str">
        <f t="shared" si="121"/>
        <v>RSBrochier</v>
      </c>
      <c r="AI3977" s="50">
        <v>4302659</v>
      </c>
    </row>
    <row r="3978" spans="26:35">
      <c r="Z3978" s="50" t="s">
        <v>77</v>
      </c>
      <c r="AA3978" s="50" t="s">
        <v>1419</v>
      </c>
      <c r="AB3978" s="50">
        <v>4302709</v>
      </c>
      <c r="AH3978" s="66" t="str">
        <f t="shared" si="121"/>
        <v>RSButiá</v>
      </c>
      <c r="AI3978" s="50">
        <v>4302709</v>
      </c>
    </row>
    <row r="3979" spans="26:35">
      <c r="Z3979" s="50" t="s">
        <v>77</v>
      </c>
      <c r="AA3979" s="50" t="s">
        <v>1440</v>
      </c>
      <c r="AB3979" s="50">
        <v>4302808</v>
      </c>
      <c r="AH3979" s="66" t="str">
        <f t="shared" si="121"/>
        <v>RSCaçapava do Sul</v>
      </c>
      <c r="AI3979" s="50">
        <v>4302808</v>
      </c>
    </row>
    <row r="3980" spans="26:35">
      <c r="Z3980" s="50" t="s">
        <v>77</v>
      </c>
      <c r="AA3980" s="50" t="s">
        <v>1461</v>
      </c>
      <c r="AB3980" s="50">
        <v>4302907</v>
      </c>
      <c r="AH3980" s="66" t="str">
        <f t="shared" si="121"/>
        <v>RSCacequi</v>
      </c>
      <c r="AI3980" s="50">
        <v>4302907</v>
      </c>
    </row>
    <row r="3981" spans="26:35">
      <c r="Z3981" s="50" t="s">
        <v>77</v>
      </c>
      <c r="AA3981" s="50" t="s">
        <v>1482</v>
      </c>
      <c r="AB3981" s="50">
        <v>4303004</v>
      </c>
      <c r="AH3981" s="66" t="str">
        <f t="shared" si="121"/>
        <v>RSCachoeira do Sul</v>
      </c>
      <c r="AI3981" s="50">
        <v>4303004</v>
      </c>
    </row>
    <row r="3982" spans="26:35">
      <c r="Z3982" s="50" t="s">
        <v>77</v>
      </c>
      <c r="AA3982" s="50" t="s">
        <v>781</v>
      </c>
      <c r="AB3982" s="50">
        <v>4303103</v>
      </c>
      <c r="AH3982" s="66" t="str">
        <f t="shared" si="121"/>
        <v>RSCachoeirinha</v>
      </c>
      <c r="AI3982" s="50">
        <v>4303103</v>
      </c>
    </row>
    <row r="3983" spans="26:35">
      <c r="Z3983" s="50" t="s">
        <v>77</v>
      </c>
      <c r="AA3983" s="50" t="s">
        <v>1524</v>
      </c>
      <c r="AB3983" s="50">
        <v>4303202</v>
      </c>
      <c r="AH3983" s="66" t="str">
        <f t="shared" si="121"/>
        <v>RSCacique Doble</v>
      </c>
      <c r="AI3983" s="50">
        <v>4303202</v>
      </c>
    </row>
    <row r="3984" spans="26:35">
      <c r="Z3984" s="50" t="s">
        <v>77</v>
      </c>
      <c r="AA3984" s="50" t="s">
        <v>1545</v>
      </c>
      <c r="AB3984" s="50">
        <v>4303301</v>
      </c>
      <c r="AH3984" s="66" t="str">
        <f t="shared" si="121"/>
        <v>RSCaibaté</v>
      </c>
      <c r="AI3984" s="50">
        <v>4303301</v>
      </c>
    </row>
    <row r="3985" spans="26:35">
      <c r="Z3985" s="50" t="s">
        <v>77</v>
      </c>
      <c r="AA3985" s="50" t="s">
        <v>1125</v>
      </c>
      <c r="AB3985" s="50">
        <v>4303400</v>
      </c>
      <c r="AH3985" s="66" t="str">
        <f t="shared" si="121"/>
        <v>RSCaiçara</v>
      </c>
      <c r="AI3985" s="50">
        <v>4303400</v>
      </c>
    </row>
    <row r="3986" spans="26:35">
      <c r="Z3986" s="50" t="s">
        <v>77</v>
      </c>
      <c r="AA3986" s="50" t="s">
        <v>1584</v>
      </c>
      <c r="AB3986" s="50">
        <v>4303509</v>
      </c>
      <c r="AH3986" s="66" t="str">
        <f t="shared" si="121"/>
        <v>RSCamaquã</v>
      </c>
      <c r="AI3986" s="50">
        <v>4303509</v>
      </c>
    </row>
    <row r="3987" spans="26:35">
      <c r="Z3987" s="50" t="s">
        <v>77</v>
      </c>
      <c r="AA3987" s="50" t="s">
        <v>1604</v>
      </c>
      <c r="AB3987" s="50">
        <v>4303558</v>
      </c>
      <c r="AH3987" s="66" t="str">
        <f t="shared" si="121"/>
        <v>RSCamargo</v>
      </c>
      <c r="AI3987" s="50">
        <v>4303558</v>
      </c>
    </row>
    <row r="3988" spans="26:35">
      <c r="Z3988" s="50" t="s">
        <v>77</v>
      </c>
      <c r="AA3988" s="50" t="s">
        <v>1625</v>
      </c>
      <c r="AB3988" s="50">
        <v>4303608</v>
      </c>
      <c r="AH3988" s="66" t="str">
        <f t="shared" si="121"/>
        <v>RSCambará do Sul</v>
      </c>
      <c r="AI3988" s="50">
        <v>4303608</v>
      </c>
    </row>
    <row r="3989" spans="26:35">
      <c r="Z3989" s="50" t="s">
        <v>77</v>
      </c>
      <c r="AA3989" s="50" t="s">
        <v>1646</v>
      </c>
      <c r="AB3989" s="50">
        <v>4303673</v>
      </c>
      <c r="AH3989" s="66" t="str">
        <f t="shared" si="121"/>
        <v>RSCampestre da Serra</v>
      </c>
      <c r="AI3989" s="50">
        <v>4303673</v>
      </c>
    </row>
    <row r="3990" spans="26:35">
      <c r="Z3990" s="50" t="s">
        <v>77</v>
      </c>
      <c r="AA3990" s="50" t="s">
        <v>1666</v>
      </c>
      <c r="AB3990" s="50">
        <v>4303707</v>
      </c>
      <c r="AH3990" s="66" t="str">
        <f t="shared" si="121"/>
        <v>RSCampina das Missões</v>
      </c>
      <c r="AI3990" s="50">
        <v>4303707</v>
      </c>
    </row>
    <row r="3991" spans="26:35">
      <c r="Z3991" s="50" t="s">
        <v>77</v>
      </c>
      <c r="AA3991" s="50" t="s">
        <v>1687</v>
      </c>
      <c r="AB3991" s="50">
        <v>4303806</v>
      </c>
      <c r="AH3991" s="66" t="str">
        <f t="shared" si="121"/>
        <v>RSCampinas do Sul</v>
      </c>
      <c r="AI3991" s="50">
        <v>4303806</v>
      </c>
    </row>
    <row r="3992" spans="26:35">
      <c r="Z3992" s="50" t="s">
        <v>77</v>
      </c>
      <c r="AA3992" s="50" t="s">
        <v>1707</v>
      </c>
      <c r="AB3992" s="50">
        <v>4303905</v>
      </c>
      <c r="AH3992" s="66" t="str">
        <f t="shared" si="121"/>
        <v>RSCampo Bom</v>
      </c>
      <c r="AI3992" s="50">
        <v>4303905</v>
      </c>
    </row>
    <row r="3993" spans="26:35">
      <c r="Z3993" s="50" t="s">
        <v>77</v>
      </c>
      <c r="AA3993" s="50" t="s">
        <v>1728</v>
      </c>
      <c r="AB3993" s="50">
        <v>4304002</v>
      </c>
      <c r="AH3993" s="66" t="str">
        <f t="shared" si="121"/>
        <v>RSCampo Novo</v>
      </c>
      <c r="AI3993" s="50">
        <v>4304002</v>
      </c>
    </row>
    <row r="3994" spans="26:35">
      <c r="Z3994" s="50" t="s">
        <v>77</v>
      </c>
      <c r="AA3994" s="50" t="s">
        <v>1749</v>
      </c>
      <c r="AB3994" s="50">
        <v>4304101</v>
      </c>
      <c r="AH3994" s="66" t="str">
        <f t="shared" si="121"/>
        <v>RSCampos Borges</v>
      </c>
      <c r="AI3994" s="50">
        <v>4304101</v>
      </c>
    </row>
    <row r="3995" spans="26:35">
      <c r="Z3995" s="50" t="s">
        <v>77</v>
      </c>
      <c r="AA3995" s="50" t="s">
        <v>1769</v>
      </c>
      <c r="AB3995" s="50">
        <v>4304200</v>
      </c>
      <c r="AH3995" s="66" t="str">
        <f t="shared" si="121"/>
        <v>RSCandelária</v>
      </c>
      <c r="AI3995" s="50">
        <v>4304200</v>
      </c>
    </row>
    <row r="3996" spans="26:35">
      <c r="Z3996" s="50" t="s">
        <v>77</v>
      </c>
      <c r="AA3996" s="50" t="s">
        <v>1789</v>
      </c>
      <c r="AB3996" s="50">
        <v>4304309</v>
      </c>
      <c r="AH3996" s="66" t="str">
        <f t="shared" si="121"/>
        <v>RSCândido Godói</v>
      </c>
      <c r="AI3996" s="50">
        <v>4304309</v>
      </c>
    </row>
    <row r="3997" spans="26:35">
      <c r="Z3997" s="50" t="s">
        <v>77</v>
      </c>
      <c r="AA3997" s="50" t="s">
        <v>1809</v>
      </c>
      <c r="AB3997" s="50">
        <v>4304358</v>
      </c>
      <c r="AH3997" s="66" t="str">
        <f t="shared" si="121"/>
        <v>RSCandiota</v>
      </c>
      <c r="AI3997" s="50">
        <v>4304358</v>
      </c>
    </row>
    <row r="3998" spans="26:35">
      <c r="Z3998" s="50" t="s">
        <v>77</v>
      </c>
      <c r="AA3998" s="50" t="s">
        <v>1827</v>
      </c>
      <c r="AB3998" s="50">
        <v>4304408</v>
      </c>
      <c r="AH3998" s="66" t="str">
        <f t="shared" si="121"/>
        <v>RSCanela</v>
      </c>
      <c r="AI3998" s="50">
        <v>4304408</v>
      </c>
    </row>
    <row r="3999" spans="26:35">
      <c r="Z3999" s="50" t="s">
        <v>77</v>
      </c>
      <c r="AA3999" s="50" t="s">
        <v>1845</v>
      </c>
      <c r="AB3999" s="50">
        <v>4304507</v>
      </c>
      <c r="AH3999" s="66" t="str">
        <f t="shared" si="121"/>
        <v>RSCanguçu</v>
      </c>
      <c r="AI3999" s="50">
        <v>4304507</v>
      </c>
    </row>
    <row r="4000" spans="26:35">
      <c r="Z4000" s="50" t="s">
        <v>77</v>
      </c>
      <c r="AA4000" s="50" t="s">
        <v>1863</v>
      </c>
      <c r="AB4000" s="50">
        <v>4304606</v>
      </c>
      <c r="AH4000" s="66" t="str">
        <f t="shared" si="121"/>
        <v>RSCanoas</v>
      </c>
      <c r="AI4000" s="50">
        <v>4304606</v>
      </c>
    </row>
    <row r="4001" spans="26:35">
      <c r="Z4001" s="50" t="s">
        <v>77</v>
      </c>
      <c r="AA4001" s="50" t="s">
        <v>1881</v>
      </c>
      <c r="AB4001" s="50">
        <v>4304614</v>
      </c>
      <c r="AH4001" s="66" t="str">
        <f t="shared" si="121"/>
        <v>RSCanudos do Vale</v>
      </c>
      <c r="AI4001" s="50">
        <v>4304614</v>
      </c>
    </row>
    <row r="4002" spans="26:35">
      <c r="Z4002" s="50" t="s">
        <v>77</v>
      </c>
      <c r="AA4002" s="50" t="s">
        <v>1897</v>
      </c>
      <c r="AB4002" s="50">
        <v>4304622</v>
      </c>
      <c r="AH4002" s="66" t="str">
        <f t="shared" si="121"/>
        <v>RSCapão Bonito do Sul</v>
      </c>
      <c r="AI4002" s="50">
        <v>4304622</v>
      </c>
    </row>
    <row r="4003" spans="26:35">
      <c r="Z4003" s="50" t="s">
        <v>77</v>
      </c>
      <c r="AA4003" s="50" t="s">
        <v>1914</v>
      </c>
      <c r="AB4003" s="50">
        <v>4304630</v>
      </c>
      <c r="AH4003" s="66" t="str">
        <f t="shared" si="121"/>
        <v>RSCapão da Canoa</v>
      </c>
      <c r="AI4003" s="50">
        <v>4304630</v>
      </c>
    </row>
    <row r="4004" spans="26:35">
      <c r="Z4004" s="50" t="s">
        <v>77</v>
      </c>
      <c r="AA4004" s="50" t="s">
        <v>1932</v>
      </c>
      <c r="AB4004" s="50">
        <v>4304655</v>
      </c>
      <c r="AH4004" s="66" t="str">
        <f t="shared" si="121"/>
        <v>RSCapão do Cipó</v>
      </c>
      <c r="AI4004" s="50">
        <v>4304655</v>
      </c>
    </row>
    <row r="4005" spans="26:35">
      <c r="Z4005" s="50" t="s">
        <v>77</v>
      </c>
      <c r="AA4005" s="50" t="s">
        <v>1947</v>
      </c>
      <c r="AB4005" s="50">
        <v>4304663</v>
      </c>
      <c r="AH4005" s="66" t="str">
        <f t="shared" si="121"/>
        <v>RSCapão do Leão</v>
      </c>
      <c r="AI4005" s="50">
        <v>4304663</v>
      </c>
    </row>
    <row r="4006" spans="26:35">
      <c r="Z4006" s="50" t="s">
        <v>77</v>
      </c>
      <c r="AA4006" s="50" t="s">
        <v>1964</v>
      </c>
      <c r="AB4006" s="50">
        <v>4304689</v>
      </c>
      <c r="AH4006" s="66" t="str">
        <f t="shared" si="121"/>
        <v>RSCapela de Santana</v>
      </c>
      <c r="AI4006" s="50">
        <v>4304689</v>
      </c>
    </row>
    <row r="4007" spans="26:35">
      <c r="Z4007" s="50" t="s">
        <v>77</v>
      </c>
      <c r="AA4007" s="50" t="s">
        <v>1982</v>
      </c>
      <c r="AB4007" s="50">
        <v>4304697</v>
      </c>
      <c r="AH4007" s="66" t="str">
        <f t="shared" si="121"/>
        <v>RSCapitão</v>
      </c>
      <c r="AI4007" s="50">
        <v>4304697</v>
      </c>
    </row>
    <row r="4008" spans="26:35">
      <c r="Z4008" s="50" t="s">
        <v>77</v>
      </c>
      <c r="AA4008" s="50" t="s">
        <v>1999</v>
      </c>
      <c r="AB4008" s="50">
        <v>4304671</v>
      </c>
      <c r="AH4008" s="66" t="str">
        <f t="shared" si="121"/>
        <v>RSCapivari do Sul</v>
      </c>
      <c r="AI4008" s="50">
        <v>4304671</v>
      </c>
    </row>
    <row r="4009" spans="26:35">
      <c r="Z4009" s="50" t="s">
        <v>77</v>
      </c>
      <c r="AA4009" s="50" t="s">
        <v>2017</v>
      </c>
      <c r="AB4009" s="50">
        <v>4304713</v>
      </c>
      <c r="AH4009" s="66" t="str">
        <f t="shared" si="121"/>
        <v>RSCaraá</v>
      </c>
      <c r="AI4009" s="50">
        <v>4304713</v>
      </c>
    </row>
    <row r="4010" spans="26:35">
      <c r="Z4010" s="50" t="s">
        <v>77</v>
      </c>
      <c r="AA4010" s="50" t="s">
        <v>2035</v>
      </c>
      <c r="AB4010" s="50">
        <v>4304705</v>
      </c>
      <c r="AH4010" s="66" t="str">
        <f t="shared" si="121"/>
        <v>RSCarazinho</v>
      </c>
      <c r="AI4010" s="50">
        <v>4304705</v>
      </c>
    </row>
    <row r="4011" spans="26:35">
      <c r="Z4011" s="50" t="s">
        <v>77</v>
      </c>
      <c r="AA4011" s="50" t="s">
        <v>2053</v>
      </c>
      <c r="AB4011" s="50">
        <v>4304804</v>
      </c>
      <c r="AH4011" s="66" t="str">
        <f t="shared" si="121"/>
        <v>RSCarlos Barbosa</v>
      </c>
      <c r="AI4011" s="50">
        <v>4304804</v>
      </c>
    </row>
    <row r="4012" spans="26:35">
      <c r="Z4012" s="50" t="s">
        <v>77</v>
      </c>
      <c r="AA4012" s="50" t="s">
        <v>2070</v>
      </c>
      <c r="AB4012" s="50">
        <v>4304853</v>
      </c>
      <c r="AH4012" s="66" t="str">
        <f t="shared" si="121"/>
        <v>RSCarlos Gomes</v>
      </c>
      <c r="AI4012" s="50">
        <v>4304853</v>
      </c>
    </row>
    <row r="4013" spans="26:35">
      <c r="Z4013" s="50" t="s">
        <v>77</v>
      </c>
      <c r="AA4013" s="50" t="s">
        <v>2086</v>
      </c>
      <c r="AB4013" s="50">
        <v>4304903</v>
      </c>
      <c r="AH4013" s="66" t="str">
        <f t="shared" si="121"/>
        <v>RSCasca</v>
      </c>
      <c r="AI4013" s="50">
        <v>4304903</v>
      </c>
    </row>
    <row r="4014" spans="26:35">
      <c r="Z4014" s="50" t="s">
        <v>77</v>
      </c>
      <c r="AA4014" s="50" t="s">
        <v>2102</v>
      </c>
      <c r="AB4014" s="50">
        <v>4304952</v>
      </c>
      <c r="AH4014" s="66" t="str">
        <f t="shared" si="121"/>
        <v>RSCaseiros</v>
      </c>
      <c r="AI4014" s="50">
        <v>4304952</v>
      </c>
    </row>
    <row r="4015" spans="26:35">
      <c r="Z4015" s="50" t="s">
        <v>77</v>
      </c>
      <c r="AA4015" s="50" t="s">
        <v>2119</v>
      </c>
      <c r="AB4015" s="50">
        <v>4305009</v>
      </c>
      <c r="AH4015" s="66" t="str">
        <f t="shared" si="121"/>
        <v>RSCatuípe</v>
      </c>
      <c r="AI4015" s="50">
        <v>4305009</v>
      </c>
    </row>
    <row r="4016" spans="26:35">
      <c r="Z4016" s="50" t="s">
        <v>77</v>
      </c>
      <c r="AA4016" s="50" t="s">
        <v>2134</v>
      </c>
      <c r="AB4016" s="50">
        <v>4305108</v>
      </c>
      <c r="AH4016" s="66" t="str">
        <f t="shared" si="121"/>
        <v>RSCaxias do Sul</v>
      </c>
      <c r="AI4016" s="50">
        <v>4305108</v>
      </c>
    </row>
    <row r="4017" spans="26:35">
      <c r="Z4017" s="50" t="s">
        <v>77</v>
      </c>
      <c r="AA4017" s="50" t="s">
        <v>912</v>
      </c>
      <c r="AB4017" s="50">
        <v>4305116</v>
      </c>
      <c r="AH4017" s="66" t="str">
        <f t="shared" si="121"/>
        <v>RSCentenário</v>
      </c>
      <c r="AI4017" s="50">
        <v>4305116</v>
      </c>
    </row>
    <row r="4018" spans="26:35">
      <c r="Z4018" s="50" t="s">
        <v>77</v>
      </c>
      <c r="AA4018" s="50" t="s">
        <v>2167</v>
      </c>
      <c r="AB4018" s="50">
        <v>4305124</v>
      </c>
      <c r="AH4018" s="66" t="str">
        <f t="shared" si="121"/>
        <v>RSCerrito</v>
      </c>
      <c r="AI4018" s="50">
        <v>4305124</v>
      </c>
    </row>
    <row r="4019" spans="26:35">
      <c r="Z4019" s="50" t="s">
        <v>77</v>
      </c>
      <c r="AA4019" s="50" t="s">
        <v>2184</v>
      </c>
      <c r="AB4019" s="50">
        <v>4305132</v>
      </c>
      <c r="AH4019" s="66" t="str">
        <f t="shared" si="121"/>
        <v>RSCerro Branco</v>
      </c>
      <c r="AI4019" s="50">
        <v>4305132</v>
      </c>
    </row>
    <row r="4020" spans="26:35">
      <c r="Z4020" s="50" t="s">
        <v>77</v>
      </c>
      <c r="AA4020" s="50" t="s">
        <v>2201</v>
      </c>
      <c r="AB4020" s="50">
        <v>4305157</v>
      </c>
      <c r="AH4020" s="66" t="str">
        <f t="shared" si="121"/>
        <v>RSCerro Grande</v>
      </c>
      <c r="AI4020" s="50">
        <v>4305157</v>
      </c>
    </row>
    <row r="4021" spans="26:35">
      <c r="Z4021" s="50" t="s">
        <v>77</v>
      </c>
      <c r="AA4021" s="50" t="s">
        <v>2215</v>
      </c>
      <c r="AB4021" s="50">
        <v>4305173</v>
      </c>
      <c r="AH4021" s="66" t="str">
        <f t="shared" si="121"/>
        <v>RSCerro Grande do Sul</v>
      </c>
      <c r="AI4021" s="50">
        <v>4305173</v>
      </c>
    </row>
    <row r="4022" spans="26:35">
      <c r="Z4022" s="50" t="s">
        <v>77</v>
      </c>
      <c r="AA4022" s="50" t="s">
        <v>2232</v>
      </c>
      <c r="AB4022" s="50">
        <v>4305207</v>
      </c>
      <c r="AH4022" s="66" t="str">
        <f t="shared" si="121"/>
        <v>RSCerro Largo</v>
      </c>
      <c r="AI4022" s="50">
        <v>4305207</v>
      </c>
    </row>
    <row r="4023" spans="26:35">
      <c r="Z4023" s="50" t="s">
        <v>77</v>
      </c>
      <c r="AA4023" s="50" t="s">
        <v>2247</v>
      </c>
      <c r="AB4023" s="50">
        <v>4305306</v>
      </c>
      <c r="AH4023" s="66" t="str">
        <f t="shared" si="121"/>
        <v>RSChapada</v>
      </c>
      <c r="AI4023" s="50">
        <v>4305306</v>
      </c>
    </row>
    <row r="4024" spans="26:35">
      <c r="Z4024" s="50" t="s">
        <v>77</v>
      </c>
      <c r="AA4024" s="50" t="s">
        <v>2262</v>
      </c>
      <c r="AB4024" s="50">
        <v>4305355</v>
      </c>
      <c r="AH4024" s="66" t="str">
        <f t="shared" si="121"/>
        <v>RSCharqueadas</v>
      </c>
      <c r="AI4024" s="50">
        <v>4305355</v>
      </c>
    </row>
    <row r="4025" spans="26:35">
      <c r="Z4025" s="50" t="s">
        <v>77</v>
      </c>
      <c r="AA4025" s="50" t="s">
        <v>2277</v>
      </c>
      <c r="AB4025" s="50">
        <v>4305371</v>
      </c>
      <c r="AH4025" s="66" t="str">
        <f t="shared" si="121"/>
        <v>RSCharrua</v>
      </c>
      <c r="AI4025" s="50">
        <v>4305371</v>
      </c>
    </row>
    <row r="4026" spans="26:35">
      <c r="Z4026" s="50" t="s">
        <v>77</v>
      </c>
      <c r="AA4026" s="50" t="s">
        <v>2293</v>
      </c>
      <c r="AB4026" s="50">
        <v>4305405</v>
      </c>
      <c r="AH4026" s="66" t="str">
        <f t="shared" si="121"/>
        <v>RSChiapetta</v>
      </c>
      <c r="AI4026" s="50">
        <v>4305405</v>
      </c>
    </row>
    <row r="4027" spans="26:35">
      <c r="Z4027" s="50" t="s">
        <v>77</v>
      </c>
      <c r="AA4027" s="50" t="s">
        <v>2309</v>
      </c>
      <c r="AB4027" s="50">
        <v>4305439</v>
      </c>
      <c r="AH4027" s="66" t="str">
        <f t="shared" si="121"/>
        <v>RSChuí</v>
      </c>
      <c r="AI4027" s="50">
        <v>4305439</v>
      </c>
    </row>
    <row r="4028" spans="26:35">
      <c r="Z4028" s="50" t="s">
        <v>77</v>
      </c>
      <c r="AA4028" s="50" t="s">
        <v>2322</v>
      </c>
      <c r="AB4028" s="50">
        <v>4305447</v>
      </c>
      <c r="AH4028" s="66" t="str">
        <f t="shared" si="121"/>
        <v>RSChuvisca</v>
      </c>
      <c r="AI4028" s="50">
        <v>4305447</v>
      </c>
    </row>
    <row r="4029" spans="26:35">
      <c r="Z4029" s="50" t="s">
        <v>77</v>
      </c>
      <c r="AA4029" s="50" t="s">
        <v>2338</v>
      </c>
      <c r="AB4029" s="50">
        <v>4305454</v>
      </c>
      <c r="AH4029" s="66" t="str">
        <f t="shared" si="121"/>
        <v>RSCidreira</v>
      </c>
      <c r="AI4029" s="50">
        <v>4305454</v>
      </c>
    </row>
    <row r="4030" spans="26:35">
      <c r="Z4030" s="50" t="s">
        <v>77</v>
      </c>
      <c r="AA4030" s="50" t="s">
        <v>2354</v>
      </c>
      <c r="AB4030" s="50">
        <v>4305504</v>
      </c>
      <c r="AH4030" s="66" t="str">
        <f t="shared" si="121"/>
        <v>RSCiríaco</v>
      </c>
      <c r="AI4030" s="50">
        <v>4305504</v>
      </c>
    </row>
    <row r="4031" spans="26:35">
      <c r="Z4031" s="50" t="s">
        <v>77</v>
      </c>
      <c r="AA4031" s="50" t="s">
        <v>1471</v>
      </c>
      <c r="AB4031" s="50">
        <v>4305587</v>
      </c>
      <c r="AH4031" s="66" t="str">
        <f t="shared" si="121"/>
        <v>RSColinas</v>
      </c>
      <c r="AI4031" s="50">
        <v>4305587</v>
      </c>
    </row>
    <row r="4032" spans="26:35">
      <c r="Z4032" s="50" t="s">
        <v>77</v>
      </c>
      <c r="AA4032" s="50" t="s">
        <v>1876</v>
      </c>
      <c r="AB4032" s="50">
        <v>4305603</v>
      </c>
      <c r="AH4032" s="66" t="str">
        <f t="shared" si="121"/>
        <v>RSColorado</v>
      </c>
      <c r="AI4032" s="50">
        <v>4305603</v>
      </c>
    </row>
    <row r="4033" spans="26:35">
      <c r="Z4033" s="50" t="s">
        <v>77</v>
      </c>
      <c r="AA4033" s="50" t="s">
        <v>2399</v>
      </c>
      <c r="AB4033" s="50">
        <v>4305702</v>
      </c>
      <c r="AH4033" s="66" t="str">
        <f t="shared" si="121"/>
        <v>RSCondor</v>
      </c>
      <c r="AI4033" s="50">
        <v>4305702</v>
      </c>
    </row>
    <row r="4034" spans="26:35">
      <c r="Z4034" s="50" t="s">
        <v>77</v>
      </c>
      <c r="AA4034" s="50" t="s">
        <v>2415</v>
      </c>
      <c r="AB4034" s="50">
        <v>4305801</v>
      </c>
      <c r="AH4034" s="66" t="str">
        <f t="shared" si="121"/>
        <v>RSConstantina</v>
      </c>
      <c r="AI4034" s="50">
        <v>4305801</v>
      </c>
    </row>
    <row r="4035" spans="26:35">
      <c r="Z4035" s="50" t="s">
        <v>77</v>
      </c>
      <c r="AA4035" s="50" t="s">
        <v>2431</v>
      </c>
      <c r="AB4035" s="50">
        <v>4305835</v>
      </c>
      <c r="AH4035" s="66" t="str">
        <f t="shared" ref="AH4035:AH4098" si="122">CONCATENATE(Z4035,AA4035)</f>
        <v>RSCoqueiro Baixo</v>
      </c>
      <c r="AI4035" s="50">
        <v>4305835</v>
      </c>
    </row>
    <row r="4036" spans="26:35">
      <c r="Z4036" s="50" t="s">
        <v>77</v>
      </c>
      <c r="AA4036" s="50" t="s">
        <v>2447</v>
      </c>
      <c r="AB4036" s="50">
        <v>4305850</v>
      </c>
      <c r="AH4036" s="66" t="str">
        <f t="shared" si="122"/>
        <v>RSCoqueiros do Sul</v>
      </c>
      <c r="AI4036" s="50">
        <v>4305850</v>
      </c>
    </row>
    <row r="4037" spans="26:35">
      <c r="Z4037" s="50" t="s">
        <v>77</v>
      </c>
      <c r="AA4037" s="50" t="s">
        <v>2461</v>
      </c>
      <c r="AB4037" s="50">
        <v>4305871</v>
      </c>
      <c r="AH4037" s="66" t="str">
        <f t="shared" si="122"/>
        <v>RSCoronel Barros</v>
      </c>
      <c r="AI4037" s="50">
        <v>4305871</v>
      </c>
    </row>
    <row r="4038" spans="26:35">
      <c r="Z4038" s="50" t="s">
        <v>77</v>
      </c>
      <c r="AA4038" s="50" t="s">
        <v>2476</v>
      </c>
      <c r="AB4038" s="50">
        <v>4305900</v>
      </c>
      <c r="AH4038" s="66" t="str">
        <f t="shared" si="122"/>
        <v>RSCoronel Bicaco</v>
      </c>
      <c r="AI4038" s="50">
        <v>4305900</v>
      </c>
    </row>
    <row r="4039" spans="26:35">
      <c r="Z4039" s="50" t="s">
        <v>77</v>
      </c>
      <c r="AA4039" s="50" t="s">
        <v>2492</v>
      </c>
      <c r="AB4039" s="50">
        <v>4305934</v>
      </c>
      <c r="AH4039" s="66" t="str">
        <f t="shared" si="122"/>
        <v>RSCoronel Pilar</v>
      </c>
      <c r="AI4039" s="50">
        <v>4305934</v>
      </c>
    </row>
    <row r="4040" spans="26:35">
      <c r="Z4040" s="50" t="s">
        <v>77</v>
      </c>
      <c r="AA4040" s="50" t="s">
        <v>2506</v>
      </c>
      <c r="AB4040" s="50">
        <v>4305959</v>
      </c>
      <c r="AH4040" s="66" t="str">
        <f t="shared" si="122"/>
        <v>RSCotiporã</v>
      </c>
      <c r="AI4040" s="50">
        <v>4305959</v>
      </c>
    </row>
    <row r="4041" spans="26:35">
      <c r="Z4041" s="50" t="s">
        <v>77</v>
      </c>
      <c r="AA4041" s="50" t="s">
        <v>2522</v>
      </c>
      <c r="AB4041" s="50">
        <v>4305975</v>
      </c>
      <c r="AH4041" s="66" t="str">
        <f t="shared" si="122"/>
        <v>RSCoxilha</v>
      </c>
      <c r="AI4041" s="50">
        <v>4305975</v>
      </c>
    </row>
    <row r="4042" spans="26:35">
      <c r="Z4042" s="50" t="s">
        <v>77</v>
      </c>
      <c r="AA4042" s="50" t="s">
        <v>2537</v>
      </c>
      <c r="AB4042" s="50">
        <v>4306007</v>
      </c>
      <c r="AH4042" s="66" t="str">
        <f t="shared" si="122"/>
        <v>RSCrissiumal</v>
      </c>
      <c r="AI4042" s="50">
        <v>4306007</v>
      </c>
    </row>
    <row r="4043" spans="26:35">
      <c r="Z4043" s="50" t="s">
        <v>77</v>
      </c>
      <c r="AA4043" s="50" t="s">
        <v>2553</v>
      </c>
      <c r="AB4043" s="50">
        <v>4306056</v>
      </c>
      <c r="AH4043" s="66" t="str">
        <f t="shared" si="122"/>
        <v>RSCristal</v>
      </c>
      <c r="AI4043" s="50">
        <v>4306056</v>
      </c>
    </row>
    <row r="4044" spans="26:35">
      <c r="Z4044" s="50" t="s">
        <v>77</v>
      </c>
      <c r="AA4044" s="50" t="s">
        <v>2567</v>
      </c>
      <c r="AB4044" s="50">
        <v>4306072</v>
      </c>
      <c r="AH4044" s="66" t="str">
        <f t="shared" si="122"/>
        <v>RSCristal do Sul</v>
      </c>
      <c r="AI4044" s="50">
        <v>4306072</v>
      </c>
    </row>
    <row r="4045" spans="26:35">
      <c r="Z4045" s="50" t="s">
        <v>77</v>
      </c>
      <c r="AA4045" s="50" t="s">
        <v>2582</v>
      </c>
      <c r="AB4045" s="50">
        <v>4306106</v>
      </c>
      <c r="AH4045" s="66" t="str">
        <f t="shared" si="122"/>
        <v>RSCruz Alta</v>
      </c>
      <c r="AI4045" s="50">
        <v>4306106</v>
      </c>
    </row>
    <row r="4046" spans="26:35">
      <c r="Z4046" s="50" t="s">
        <v>77</v>
      </c>
      <c r="AA4046" s="50" t="s">
        <v>2598</v>
      </c>
      <c r="AB4046" s="50">
        <v>4306130</v>
      </c>
      <c r="AH4046" s="66" t="str">
        <f t="shared" si="122"/>
        <v>RSCruzaltense</v>
      </c>
      <c r="AI4046" s="50">
        <v>4306130</v>
      </c>
    </row>
    <row r="4047" spans="26:35">
      <c r="Z4047" s="50" t="s">
        <v>77</v>
      </c>
      <c r="AA4047" s="50" t="s">
        <v>218</v>
      </c>
      <c r="AB4047" s="50">
        <v>4306205</v>
      </c>
      <c r="AH4047" s="66" t="str">
        <f t="shared" si="122"/>
        <v>RSCruzeiro do Sul</v>
      </c>
      <c r="AI4047" s="50">
        <v>4306205</v>
      </c>
    </row>
    <row r="4048" spans="26:35">
      <c r="Z4048" s="50" t="s">
        <v>77</v>
      </c>
      <c r="AA4048" s="50" t="s">
        <v>2626</v>
      </c>
      <c r="AB4048" s="50">
        <v>4306304</v>
      </c>
      <c r="AH4048" s="66" t="str">
        <f t="shared" si="122"/>
        <v>RSDavid Canabarro</v>
      </c>
      <c r="AI4048" s="50">
        <v>4306304</v>
      </c>
    </row>
    <row r="4049" spans="26:35">
      <c r="Z4049" s="50" t="s">
        <v>77</v>
      </c>
      <c r="AA4049" s="50" t="s">
        <v>2641</v>
      </c>
      <c r="AB4049" s="50">
        <v>4306320</v>
      </c>
      <c r="AH4049" s="66" t="str">
        <f t="shared" si="122"/>
        <v>RSDerrubadas</v>
      </c>
      <c r="AI4049" s="50">
        <v>4306320</v>
      </c>
    </row>
    <row r="4050" spans="26:35">
      <c r="Z4050" s="50" t="s">
        <v>77</v>
      </c>
      <c r="AA4050" s="50" t="s">
        <v>2654</v>
      </c>
      <c r="AB4050" s="50">
        <v>4306353</v>
      </c>
      <c r="AH4050" s="66" t="str">
        <f t="shared" si="122"/>
        <v>RSDezesseis de Novembro</v>
      </c>
      <c r="AI4050" s="50">
        <v>4306353</v>
      </c>
    </row>
    <row r="4051" spans="26:35">
      <c r="Z4051" s="50" t="s">
        <v>77</v>
      </c>
      <c r="AA4051" s="50" t="s">
        <v>2668</v>
      </c>
      <c r="AB4051" s="50">
        <v>4306379</v>
      </c>
      <c r="AH4051" s="66" t="str">
        <f t="shared" si="122"/>
        <v>RSDilermando de Aguiar</v>
      </c>
      <c r="AI4051" s="50">
        <v>4306379</v>
      </c>
    </row>
    <row r="4052" spans="26:35">
      <c r="Z4052" s="50" t="s">
        <v>77</v>
      </c>
      <c r="AA4052" s="50" t="s">
        <v>2682</v>
      </c>
      <c r="AB4052" s="50">
        <v>4306403</v>
      </c>
      <c r="AH4052" s="66" t="str">
        <f t="shared" si="122"/>
        <v>RSDois Irmãos</v>
      </c>
      <c r="AI4052" s="50">
        <v>4306403</v>
      </c>
    </row>
    <row r="4053" spans="26:35">
      <c r="Z4053" s="50" t="s">
        <v>77</v>
      </c>
      <c r="AA4053" s="50" t="s">
        <v>2698</v>
      </c>
      <c r="AB4053" s="50">
        <v>4306429</v>
      </c>
      <c r="AH4053" s="66" t="str">
        <f t="shared" si="122"/>
        <v>RSDois Irmãos das Missões</v>
      </c>
      <c r="AI4053" s="50">
        <v>4306429</v>
      </c>
    </row>
    <row r="4054" spans="26:35">
      <c r="Z4054" s="50" t="s">
        <v>77</v>
      </c>
      <c r="AA4054" s="50" t="s">
        <v>2713</v>
      </c>
      <c r="AB4054" s="50">
        <v>4306452</v>
      </c>
      <c r="AH4054" s="66" t="str">
        <f t="shared" si="122"/>
        <v>RSDois Lajeados</v>
      </c>
      <c r="AI4054" s="50">
        <v>4306452</v>
      </c>
    </row>
    <row r="4055" spans="26:35">
      <c r="Z4055" s="50" t="s">
        <v>77</v>
      </c>
      <c r="AA4055" s="50" t="s">
        <v>2729</v>
      </c>
      <c r="AB4055" s="50">
        <v>4306502</v>
      </c>
      <c r="AH4055" s="66" t="str">
        <f t="shared" si="122"/>
        <v>RSDom Feliciano</v>
      </c>
      <c r="AI4055" s="50">
        <v>4306502</v>
      </c>
    </row>
    <row r="4056" spans="26:35">
      <c r="Z4056" s="50" t="s">
        <v>77</v>
      </c>
      <c r="AA4056" s="50" t="s">
        <v>2744</v>
      </c>
      <c r="AB4056" s="50">
        <v>4306601</v>
      </c>
      <c r="AH4056" s="66" t="str">
        <f t="shared" si="122"/>
        <v>RSDom Pedrito</v>
      </c>
      <c r="AI4056" s="50">
        <v>4306601</v>
      </c>
    </row>
    <row r="4057" spans="26:35">
      <c r="Z4057" s="50" t="s">
        <v>77</v>
      </c>
      <c r="AA4057" s="50" t="s">
        <v>2759</v>
      </c>
      <c r="AB4057" s="50">
        <v>4306551</v>
      </c>
      <c r="AH4057" s="66" t="str">
        <f t="shared" si="122"/>
        <v>RSDom Pedro de Alcântara</v>
      </c>
      <c r="AI4057" s="50">
        <v>4306551</v>
      </c>
    </row>
    <row r="4058" spans="26:35">
      <c r="Z4058" s="50" t="s">
        <v>77</v>
      </c>
      <c r="AA4058" s="50" t="s">
        <v>2775</v>
      </c>
      <c r="AB4058" s="50">
        <v>4306700</v>
      </c>
      <c r="AH4058" s="66" t="str">
        <f t="shared" si="122"/>
        <v>RSDona Francisca</v>
      </c>
      <c r="AI4058" s="50">
        <v>4306700</v>
      </c>
    </row>
    <row r="4059" spans="26:35">
      <c r="Z4059" s="50" t="s">
        <v>77</v>
      </c>
      <c r="AA4059" s="50" t="s">
        <v>2791</v>
      </c>
      <c r="AB4059" s="50">
        <v>4306734</v>
      </c>
      <c r="AH4059" s="66" t="str">
        <f t="shared" si="122"/>
        <v>RSDoutor Maurício Cardoso</v>
      </c>
      <c r="AI4059" s="50">
        <v>4306734</v>
      </c>
    </row>
    <row r="4060" spans="26:35">
      <c r="Z4060" s="50" t="s">
        <v>77</v>
      </c>
      <c r="AA4060" s="50" t="s">
        <v>2806</v>
      </c>
      <c r="AB4060" s="50">
        <v>4306759</v>
      </c>
      <c r="AH4060" s="66" t="str">
        <f t="shared" si="122"/>
        <v>RSDoutor Ricardo</v>
      </c>
      <c r="AI4060" s="50">
        <v>4306759</v>
      </c>
    </row>
    <row r="4061" spans="26:35">
      <c r="Z4061" s="50" t="s">
        <v>77</v>
      </c>
      <c r="AA4061" s="50" t="s">
        <v>2821</v>
      </c>
      <c r="AB4061" s="50">
        <v>4306767</v>
      </c>
      <c r="AH4061" s="66" t="str">
        <f t="shared" si="122"/>
        <v>RSEldorado do Sul</v>
      </c>
      <c r="AI4061" s="50">
        <v>4306767</v>
      </c>
    </row>
    <row r="4062" spans="26:35">
      <c r="Z4062" s="50" t="s">
        <v>77</v>
      </c>
      <c r="AA4062" s="50" t="s">
        <v>2833</v>
      </c>
      <c r="AB4062" s="50">
        <v>4306809</v>
      </c>
      <c r="AH4062" s="66" t="str">
        <f t="shared" si="122"/>
        <v>RSEncantado</v>
      </c>
      <c r="AI4062" s="50">
        <v>4306809</v>
      </c>
    </row>
    <row r="4063" spans="26:35">
      <c r="Z4063" s="50" t="s">
        <v>77</v>
      </c>
      <c r="AA4063" s="50" t="s">
        <v>2846</v>
      </c>
      <c r="AB4063" s="50">
        <v>4306908</v>
      </c>
      <c r="AH4063" s="66" t="str">
        <f t="shared" si="122"/>
        <v>RSEncruzilhada do Sul</v>
      </c>
      <c r="AI4063" s="50">
        <v>4306908</v>
      </c>
    </row>
    <row r="4064" spans="26:35">
      <c r="Z4064" s="50" t="s">
        <v>77</v>
      </c>
      <c r="AA4064" s="50" t="s">
        <v>2859</v>
      </c>
      <c r="AB4064" s="50">
        <v>4306924</v>
      </c>
      <c r="AH4064" s="66" t="str">
        <f t="shared" si="122"/>
        <v>RSEngenho Velho</v>
      </c>
      <c r="AI4064" s="50">
        <v>4306924</v>
      </c>
    </row>
    <row r="4065" spans="26:35">
      <c r="Z4065" s="50" t="s">
        <v>77</v>
      </c>
      <c r="AA4065" s="50" t="s">
        <v>2872</v>
      </c>
      <c r="AB4065" s="50">
        <v>4306957</v>
      </c>
      <c r="AH4065" s="66" t="str">
        <f t="shared" si="122"/>
        <v>RSEntre Rios do Sul</v>
      </c>
      <c r="AI4065" s="50">
        <v>4306957</v>
      </c>
    </row>
    <row r="4066" spans="26:35">
      <c r="Z4066" s="50" t="s">
        <v>77</v>
      </c>
      <c r="AA4066" s="50" t="s">
        <v>2884</v>
      </c>
      <c r="AB4066" s="50">
        <v>4306932</v>
      </c>
      <c r="AH4066" s="66" t="str">
        <f t="shared" si="122"/>
        <v>RSEntre-Ijuís</v>
      </c>
      <c r="AI4066" s="50">
        <v>4306932</v>
      </c>
    </row>
    <row r="4067" spans="26:35">
      <c r="Z4067" s="50" t="s">
        <v>77</v>
      </c>
      <c r="AA4067" s="50" t="s">
        <v>2897</v>
      </c>
      <c r="AB4067" s="50">
        <v>4306973</v>
      </c>
      <c r="AH4067" s="66" t="str">
        <f t="shared" si="122"/>
        <v>RSErebango</v>
      </c>
      <c r="AI4067" s="50">
        <v>4306973</v>
      </c>
    </row>
    <row r="4068" spans="26:35">
      <c r="Z4068" s="50" t="s">
        <v>77</v>
      </c>
      <c r="AA4068" s="50" t="s">
        <v>2909</v>
      </c>
      <c r="AB4068" s="50">
        <v>4307005</v>
      </c>
      <c r="AH4068" s="66" t="str">
        <f t="shared" si="122"/>
        <v>RSErechim</v>
      </c>
      <c r="AI4068" s="50">
        <v>4307005</v>
      </c>
    </row>
    <row r="4069" spans="26:35">
      <c r="Z4069" s="50" t="s">
        <v>77</v>
      </c>
      <c r="AA4069" s="50" t="s">
        <v>2922</v>
      </c>
      <c r="AB4069" s="50">
        <v>4307054</v>
      </c>
      <c r="AH4069" s="66" t="str">
        <f t="shared" si="122"/>
        <v>RSErnestina</v>
      </c>
      <c r="AI4069" s="50">
        <v>4307054</v>
      </c>
    </row>
    <row r="4070" spans="26:35">
      <c r="Z4070" s="50" t="s">
        <v>77</v>
      </c>
      <c r="AA4070" s="50" t="s">
        <v>2933</v>
      </c>
      <c r="AB4070" s="50">
        <v>4307203</v>
      </c>
      <c r="AH4070" s="66" t="str">
        <f t="shared" si="122"/>
        <v>RSErval Grande</v>
      </c>
      <c r="AI4070" s="50">
        <v>4307203</v>
      </c>
    </row>
    <row r="4071" spans="26:35">
      <c r="Z4071" s="50" t="s">
        <v>77</v>
      </c>
      <c r="AA4071" s="50" t="s">
        <v>2945</v>
      </c>
      <c r="AB4071" s="50">
        <v>4307302</v>
      </c>
      <c r="AH4071" s="66" t="str">
        <f t="shared" si="122"/>
        <v>RSErval Seco</v>
      </c>
      <c r="AI4071" s="50">
        <v>4307302</v>
      </c>
    </row>
    <row r="4072" spans="26:35">
      <c r="Z4072" s="50" t="s">
        <v>77</v>
      </c>
      <c r="AA4072" s="50" t="s">
        <v>2957</v>
      </c>
      <c r="AB4072" s="50">
        <v>4307401</v>
      </c>
      <c r="AH4072" s="66" t="str">
        <f t="shared" si="122"/>
        <v>RSEsmeralda</v>
      </c>
      <c r="AI4072" s="50">
        <v>4307401</v>
      </c>
    </row>
    <row r="4073" spans="26:35">
      <c r="Z4073" s="50" t="s">
        <v>77</v>
      </c>
      <c r="AA4073" s="50" t="s">
        <v>2969</v>
      </c>
      <c r="AB4073" s="50">
        <v>4307450</v>
      </c>
      <c r="AH4073" s="66" t="str">
        <f t="shared" si="122"/>
        <v>RSEsperança do Sul</v>
      </c>
      <c r="AI4073" s="50">
        <v>4307450</v>
      </c>
    </row>
    <row r="4074" spans="26:35">
      <c r="Z4074" s="50" t="s">
        <v>77</v>
      </c>
      <c r="AA4074" s="50" t="s">
        <v>2981</v>
      </c>
      <c r="AB4074" s="50">
        <v>4307500</v>
      </c>
      <c r="AH4074" s="66" t="str">
        <f t="shared" si="122"/>
        <v>RSEspumoso</v>
      </c>
      <c r="AI4074" s="50">
        <v>4307500</v>
      </c>
    </row>
    <row r="4075" spans="26:35">
      <c r="Z4075" s="50" t="s">
        <v>77</v>
      </c>
      <c r="AA4075" s="50" t="s">
        <v>2993</v>
      </c>
      <c r="AB4075" s="50">
        <v>4307559</v>
      </c>
      <c r="AH4075" s="66" t="str">
        <f t="shared" si="122"/>
        <v>RSEstação</v>
      </c>
      <c r="AI4075" s="50">
        <v>4307559</v>
      </c>
    </row>
    <row r="4076" spans="26:35">
      <c r="Z4076" s="50" t="s">
        <v>77</v>
      </c>
      <c r="AA4076" s="50" t="s">
        <v>3006</v>
      </c>
      <c r="AB4076" s="50">
        <v>4307609</v>
      </c>
      <c r="AH4076" s="66" t="str">
        <f t="shared" si="122"/>
        <v>RSEstância Velha</v>
      </c>
      <c r="AI4076" s="50">
        <v>4307609</v>
      </c>
    </row>
    <row r="4077" spans="26:35">
      <c r="Z4077" s="50" t="s">
        <v>77</v>
      </c>
      <c r="AA4077" s="50" t="s">
        <v>3019</v>
      </c>
      <c r="AB4077" s="50">
        <v>4307708</v>
      </c>
      <c r="AH4077" s="66" t="str">
        <f t="shared" si="122"/>
        <v>RSEsteio</v>
      </c>
      <c r="AI4077" s="50">
        <v>4307708</v>
      </c>
    </row>
    <row r="4078" spans="26:35">
      <c r="Z4078" s="50" t="s">
        <v>77</v>
      </c>
      <c r="AA4078" s="50" t="s">
        <v>3031</v>
      </c>
      <c r="AB4078" s="50">
        <v>4307807</v>
      </c>
      <c r="AH4078" s="66" t="str">
        <f t="shared" si="122"/>
        <v>RSEstrela</v>
      </c>
      <c r="AI4078" s="50">
        <v>4307807</v>
      </c>
    </row>
    <row r="4079" spans="26:35">
      <c r="Z4079" s="50" t="s">
        <v>77</v>
      </c>
      <c r="AA4079" s="50" t="s">
        <v>3044</v>
      </c>
      <c r="AB4079" s="50">
        <v>4307815</v>
      </c>
      <c r="AH4079" s="66" t="str">
        <f t="shared" si="122"/>
        <v>RSEstrela Velha</v>
      </c>
      <c r="AI4079" s="50">
        <v>4307815</v>
      </c>
    </row>
    <row r="4080" spans="26:35">
      <c r="Z4080" s="50" t="s">
        <v>77</v>
      </c>
      <c r="AA4080" s="50" t="s">
        <v>3055</v>
      </c>
      <c r="AB4080" s="50">
        <v>4307831</v>
      </c>
      <c r="AH4080" s="66" t="str">
        <f t="shared" si="122"/>
        <v>RSEugênio de Castro</v>
      </c>
      <c r="AI4080" s="50">
        <v>4307831</v>
      </c>
    </row>
    <row r="4081" spans="26:35">
      <c r="Z4081" s="50" t="s">
        <v>77</v>
      </c>
      <c r="AA4081" s="50" t="s">
        <v>3068</v>
      </c>
      <c r="AB4081" s="50">
        <v>4307864</v>
      </c>
      <c r="AH4081" s="66" t="str">
        <f t="shared" si="122"/>
        <v>RSFagundes Varela</v>
      </c>
      <c r="AI4081" s="50">
        <v>4307864</v>
      </c>
    </row>
    <row r="4082" spans="26:35">
      <c r="Z4082" s="50" t="s">
        <v>77</v>
      </c>
      <c r="AA4082" s="50" t="s">
        <v>3079</v>
      </c>
      <c r="AB4082" s="50">
        <v>4307906</v>
      </c>
      <c r="AH4082" s="66" t="str">
        <f t="shared" si="122"/>
        <v>RSFarroupilha</v>
      </c>
      <c r="AI4082" s="50">
        <v>4307906</v>
      </c>
    </row>
    <row r="4083" spans="26:35">
      <c r="Z4083" s="50" t="s">
        <v>77</v>
      </c>
      <c r="AA4083" s="50" t="s">
        <v>3092</v>
      </c>
      <c r="AB4083" s="50">
        <v>4308003</v>
      </c>
      <c r="AH4083" s="66" t="str">
        <f t="shared" si="122"/>
        <v>RSFaxinal do Soturno</v>
      </c>
      <c r="AI4083" s="50">
        <v>4308003</v>
      </c>
    </row>
    <row r="4084" spans="26:35">
      <c r="Z4084" s="50" t="s">
        <v>77</v>
      </c>
      <c r="AA4084" s="50" t="s">
        <v>3104</v>
      </c>
      <c r="AB4084" s="50">
        <v>4308052</v>
      </c>
      <c r="AH4084" s="66" t="str">
        <f t="shared" si="122"/>
        <v>RSFaxinalzinho</v>
      </c>
      <c r="AI4084" s="50">
        <v>4308052</v>
      </c>
    </row>
    <row r="4085" spans="26:35">
      <c r="Z4085" s="50" t="s">
        <v>77</v>
      </c>
      <c r="AA4085" s="50" t="s">
        <v>3117</v>
      </c>
      <c r="AB4085" s="50">
        <v>4308078</v>
      </c>
      <c r="AH4085" s="66" t="str">
        <f t="shared" si="122"/>
        <v>RSFazenda Vilanova</v>
      </c>
      <c r="AI4085" s="50">
        <v>4308078</v>
      </c>
    </row>
    <row r="4086" spans="26:35">
      <c r="Z4086" s="50" t="s">
        <v>77</v>
      </c>
      <c r="AA4086" s="50" t="s">
        <v>3128</v>
      </c>
      <c r="AB4086" s="50">
        <v>4308102</v>
      </c>
      <c r="AH4086" s="66" t="str">
        <f t="shared" si="122"/>
        <v>RSFeliz</v>
      </c>
      <c r="AI4086" s="50">
        <v>4308102</v>
      </c>
    </row>
    <row r="4087" spans="26:35">
      <c r="Z4087" s="50" t="s">
        <v>77</v>
      </c>
      <c r="AA4087" s="50" t="s">
        <v>3140</v>
      </c>
      <c r="AB4087" s="50">
        <v>4308201</v>
      </c>
      <c r="AH4087" s="66" t="str">
        <f t="shared" si="122"/>
        <v>RSFlores da Cunha</v>
      </c>
      <c r="AI4087" s="50">
        <v>4308201</v>
      </c>
    </row>
    <row r="4088" spans="26:35">
      <c r="Z4088" s="50" t="s">
        <v>77</v>
      </c>
      <c r="AA4088" s="50" t="s">
        <v>3151</v>
      </c>
      <c r="AB4088" s="50">
        <v>4308250</v>
      </c>
      <c r="AH4088" s="66" t="str">
        <f t="shared" si="122"/>
        <v>RSFloriano Peixoto</v>
      </c>
      <c r="AI4088" s="50">
        <v>4308250</v>
      </c>
    </row>
    <row r="4089" spans="26:35">
      <c r="Z4089" s="50" t="s">
        <v>77</v>
      </c>
      <c r="AA4089" s="50" t="s">
        <v>3162</v>
      </c>
      <c r="AB4089" s="50">
        <v>4308300</v>
      </c>
      <c r="AH4089" s="66" t="str">
        <f t="shared" si="122"/>
        <v>RSFontoura Xavier</v>
      </c>
      <c r="AI4089" s="50">
        <v>4308300</v>
      </c>
    </row>
    <row r="4090" spans="26:35">
      <c r="Z4090" s="50" t="s">
        <v>77</v>
      </c>
      <c r="AA4090" s="50" t="s">
        <v>3173</v>
      </c>
      <c r="AB4090" s="50">
        <v>4308409</v>
      </c>
      <c r="AH4090" s="66" t="str">
        <f t="shared" si="122"/>
        <v>RSFormigueiro</v>
      </c>
      <c r="AI4090" s="50">
        <v>4308409</v>
      </c>
    </row>
    <row r="4091" spans="26:35">
      <c r="Z4091" s="50" t="s">
        <v>77</v>
      </c>
      <c r="AA4091" s="50" t="s">
        <v>3184</v>
      </c>
      <c r="AB4091" s="50">
        <v>4308433</v>
      </c>
      <c r="AH4091" s="66" t="str">
        <f t="shared" si="122"/>
        <v>RSForquetinha</v>
      </c>
      <c r="AI4091" s="50">
        <v>4308433</v>
      </c>
    </row>
    <row r="4092" spans="26:35">
      <c r="Z4092" s="50" t="s">
        <v>77</v>
      </c>
      <c r="AA4092" s="50" t="s">
        <v>3196</v>
      </c>
      <c r="AB4092" s="50">
        <v>4308458</v>
      </c>
      <c r="AH4092" s="66" t="str">
        <f t="shared" si="122"/>
        <v>RSFortaleza dos Valos</v>
      </c>
      <c r="AI4092" s="50">
        <v>4308458</v>
      </c>
    </row>
    <row r="4093" spans="26:35">
      <c r="Z4093" s="50" t="s">
        <v>77</v>
      </c>
      <c r="AA4093" s="50" t="s">
        <v>3208</v>
      </c>
      <c r="AB4093" s="50">
        <v>4308508</v>
      </c>
      <c r="AH4093" s="66" t="str">
        <f t="shared" si="122"/>
        <v>RSFrederico Westphalen</v>
      </c>
      <c r="AI4093" s="50">
        <v>4308508</v>
      </c>
    </row>
    <row r="4094" spans="26:35">
      <c r="Z4094" s="50" t="s">
        <v>77</v>
      </c>
      <c r="AA4094" s="50" t="s">
        <v>3220</v>
      </c>
      <c r="AB4094" s="50">
        <v>4308607</v>
      </c>
      <c r="AH4094" s="66" t="str">
        <f t="shared" si="122"/>
        <v>RSGaribaldi</v>
      </c>
      <c r="AI4094" s="50">
        <v>4308607</v>
      </c>
    </row>
    <row r="4095" spans="26:35">
      <c r="Z4095" s="50" t="s">
        <v>77</v>
      </c>
      <c r="AA4095" s="50" t="s">
        <v>3231</v>
      </c>
      <c r="AB4095" s="50">
        <v>4308656</v>
      </c>
      <c r="AH4095" s="66" t="str">
        <f t="shared" si="122"/>
        <v>RSGarruchos</v>
      </c>
      <c r="AI4095" s="50">
        <v>4308656</v>
      </c>
    </row>
    <row r="4096" spans="26:35">
      <c r="Z4096" s="50" t="s">
        <v>77</v>
      </c>
      <c r="AA4096" s="50" t="s">
        <v>3242</v>
      </c>
      <c r="AB4096" s="50">
        <v>4308706</v>
      </c>
      <c r="AH4096" s="66" t="str">
        <f t="shared" si="122"/>
        <v>RSGaurama</v>
      </c>
      <c r="AI4096" s="50">
        <v>4308706</v>
      </c>
    </row>
    <row r="4097" spans="26:35">
      <c r="Z4097" s="50" t="s">
        <v>77</v>
      </c>
      <c r="AA4097" s="50" t="s">
        <v>3251</v>
      </c>
      <c r="AB4097" s="50">
        <v>4308805</v>
      </c>
      <c r="AH4097" s="66" t="str">
        <f t="shared" si="122"/>
        <v>RSGeneral Câmara</v>
      </c>
      <c r="AI4097" s="50">
        <v>4308805</v>
      </c>
    </row>
    <row r="4098" spans="26:35">
      <c r="Z4098" s="50" t="s">
        <v>77</v>
      </c>
      <c r="AA4098" s="50" t="s">
        <v>3262</v>
      </c>
      <c r="AB4098" s="50">
        <v>4308854</v>
      </c>
      <c r="AH4098" s="66" t="str">
        <f t="shared" si="122"/>
        <v>RSGentil</v>
      </c>
      <c r="AI4098" s="50">
        <v>4308854</v>
      </c>
    </row>
    <row r="4099" spans="26:35">
      <c r="Z4099" s="50" t="s">
        <v>77</v>
      </c>
      <c r="AA4099" s="50" t="s">
        <v>3274</v>
      </c>
      <c r="AB4099" s="50">
        <v>4308904</v>
      </c>
      <c r="AH4099" s="66" t="str">
        <f t="shared" ref="AH4099:AH4148" si="123">CONCATENATE(Z4099,AA4099)</f>
        <v>RSGetúlio Vargas</v>
      </c>
      <c r="AI4099" s="50">
        <v>4308904</v>
      </c>
    </row>
    <row r="4100" spans="26:35">
      <c r="Z4100" s="50" t="s">
        <v>77</v>
      </c>
      <c r="AA4100" s="50" t="s">
        <v>3285</v>
      </c>
      <c r="AB4100" s="50">
        <v>4309001</v>
      </c>
      <c r="AH4100" s="66" t="str">
        <f t="shared" si="123"/>
        <v>RSGiruá</v>
      </c>
      <c r="AI4100" s="50">
        <v>4309001</v>
      </c>
    </row>
    <row r="4101" spans="26:35">
      <c r="Z4101" s="50" t="s">
        <v>77</v>
      </c>
      <c r="AA4101" s="50" t="s">
        <v>3297</v>
      </c>
      <c r="AB4101" s="50">
        <v>4309050</v>
      </c>
      <c r="AH4101" s="66" t="str">
        <f t="shared" si="123"/>
        <v>RSGlorinha</v>
      </c>
      <c r="AI4101" s="50">
        <v>4309050</v>
      </c>
    </row>
    <row r="4102" spans="26:35">
      <c r="Z4102" s="50" t="s">
        <v>77</v>
      </c>
      <c r="AA4102" s="50" t="s">
        <v>3309</v>
      </c>
      <c r="AB4102" s="50">
        <v>4309100</v>
      </c>
      <c r="AH4102" s="66" t="str">
        <f t="shared" si="123"/>
        <v>RSGramado</v>
      </c>
      <c r="AI4102" s="50">
        <v>4309100</v>
      </c>
    </row>
    <row r="4103" spans="26:35">
      <c r="Z4103" s="50" t="s">
        <v>77</v>
      </c>
      <c r="AA4103" s="50" t="s">
        <v>3320</v>
      </c>
      <c r="AB4103" s="50">
        <v>4309126</v>
      </c>
      <c r="AH4103" s="66" t="str">
        <f t="shared" si="123"/>
        <v>RSGramado dos Loureiros</v>
      </c>
      <c r="AI4103" s="50">
        <v>4309126</v>
      </c>
    </row>
    <row r="4104" spans="26:35">
      <c r="Z4104" s="50" t="s">
        <v>77</v>
      </c>
      <c r="AA4104" s="50" t="s">
        <v>3331</v>
      </c>
      <c r="AB4104" s="50">
        <v>4309159</v>
      </c>
      <c r="AH4104" s="66" t="str">
        <f t="shared" si="123"/>
        <v>RSGramado Xavier</v>
      </c>
      <c r="AI4104" s="50">
        <v>4309159</v>
      </c>
    </row>
    <row r="4105" spans="26:35">
      <c r="Z4105" s="50" t="s">
        <v>77</v>
      </c>
      <c r="AA4105" s="50" t="s">
        <v>3342</v>
      </c>
      <c r="AB4105" s="50">
        <v>4309209</v>
      </c>
      <c r="AH4105" s="66" t="str">
        <f t="shared" si="123"/>
        <v>RSGravataí</v>
      </c>
      <c r="AI4105" s="50">
        <v>4309209</v>
      </c>
    </row>
    <row r="4106" spans="26:35">
      <c r="Z4106" s="50" t="s">
        <v>77</v>
      </c>
      <c r="AA4106" s="50" t="s">
        <v>3352</v>
      </c>
      <c r="AB4106" s="50">
        <v>4309258</v>
      </c>
      <c r="AH4106" s="66" t="str">
        <f t="shared" si="123"/>
        <v>RSGuabiju</v>
      </c>
      <c r="AI4106" s="50">
        <v>4309258</v>
      </c>
    </row>
    <row r="4107" spans="26:35">
      <c r="Z4107" s="50" t="s">
        <v>77</v>
      </c>
      <c r="AA4107" s="50" t="s">
        <v>3362</v>
      </c>
      <c r="AB4107" s="50">
        <v>4309308</v>
      </c>
      <c r="AH4107" s="66" t="str">
        <f t="shared" si="123"/>
        <v>RSGuaíba</v>
      </c>
      <c r="AI4107" s="50">
        <v>4309308</v>
      </c>
    </row>
    <row r="4108" spans="26:35">
      <c r="Z4108" s="50" t="s">
        <v>77</v>
      </c>
      <c r="AA4108" s="50" t="s">
        <v>3371</v>
      </c>
      <c r="AB4108" s="50">
        <v>4309407</v>
      </c>
      <c r="AH4108" s="66" t="str">
        <f t="shared" si="123"/>
        <v>RSGuaporé</v>
      </c>
      <c r="AI4108" s="50">
        <v>4309407</v>
      </c>
    </row>
    <row r="4109" spans="26:35">
      <c r="Z4109" s="50" t="s">
        <v>77</v>
      </c>
      <c r="AA4109" s="50" t="s">
        <v>3381</v>
      </c>
      <c r="AB4109" s="50">
        <v>4309506</v>
      </c>
      <c r="AH4109" s="66" t="str">
        <f t="shared" si="123"/>
        <v>RSGuarani das Missões</v>
      </c>
      <c r="AI4109" s="50">
        <v>4309506</v>
      </c>
    </row>
    <row r="4110" spans="26:35">
      <c r="Z4110" s="50" t="s">
        <v>77</v>
      </c>
      <c r="AA4110" s="50" t="s">
        <v>3391</v>
      </c>
      <c r="AB4110" s="50">
        <v>4309555</v>
      </c>
      <c r="AH4110" s="66" t="str">
        <f t="shared" si="123"/>
        <v>RSHarmonia</v>
      </c>
      <c r="AI4110" s="50">
        <v>4309555</v>
      </c>
    </row>
    <row r="4111" spans="26:35">
      <c r="Z4111" s="50" t="s">
        <v>77</v>
      </c>
      <c r="AA4111" s="50" t="s">
        <v>3401</v>
      </c>
      <c r="AB4111" s="50">
        <v>4307104</v>
      </c>
      <c r="AH4111" s="66" t="str">
        <f t="shared" si="123"/>
        <v>RSHerval</v>
      </c>
      <c r="AI4111" s="50">
        <v>4307104</v>
      </c>
    </row>
    <row r="4112" spans="26:35">
      <c r="Z4112" s="50" t="s">
        <v>77</v>
      </c>
      <c r="AA4112" s="50" t="s">
        <v>3411</v>
      </c>
      <c r="AB4112" s="50">
        <v>4309571</v>
      </c>
      <c r="AH4112" s="66" t="str">
        <f t="shared" si="123"/>
        <v>RSHerveiras</v>
      </c>
      <c r="AI4112" s="50">
        <v>4309571</v>
      </c>
    </row>
    <row r="4113" spans="26:35">
      <c r="Z4113" s="50" t="s">
        <v>77</v>
      </c>
      <c r="AA4113" s="50" t="s">
        <v>3421</v>
      </c>
      <c r="AB4113" s="50">
        <v>4309605</v>
      </c>
      <c r="AH4113" s="66" t="str">
        <f t="shared" si="123"/>
        <v>RSHorizontina</v>
      </c>
      <c r="AI4113" s="50">
        <v>4309605</v>
      </c>
    </row>
    <row r="4114" spans="26:35">
      <c r="Z4114" s="50" t="s">
        <v>77</v>
      </c>
      <c r="AA4114" s="50" t="s">
        <v>3430</v>
      </c>
      <c r="AB4114" s="50">
        <v>4309654</v>
      </c>
      <c r="AH4114" s="66" t="str">
        <f t="shared" si="123"/>
        <v>RSHulha Negra</v>
      </c>
      <c r="AI4114" s="50">
        <v>4309654</v>
      </c>
    </row>
    <row r="4115" spans="26:35">
      <c r="Z4115" s="50" t="s">
        <v>77</v>
      </c>
      <c r="AA4115" s="50" t="s">
        <v>695</v>
      </c>
      <c r="AB4115" s="50">
        <v>4309704</v>
      </c>
      <c r="AH4115" s="66" t="str">
        <f t="shared" si="123"/>
        <v>RSHumaitá</v>
      </c>
      <c r="AI4115" s="50">
        <v>4309704</v>
      </c>
    </row>
    <row r="4116" spans="26:35">
      <c r="Z4116" s="50" t="s">
        <v>77</v>
      </c>
      <c r="AA4116" s="50" t="s">
        <v>3449</v>
      </c>
      <c r="AB4116" s="50">
        <v>4309753</v>
      </c>
      <c r="AH4116" s="66" t="str">
        <f t="shared" si="123"/>
        <v>RSIbarama</v>
      </c>
      <c r="AI4116" s="50">
        <v>4309753</v>
      </c>
    </row>
    <row r="4117" spans="26:35">
      <c r="Z4117" s="50" t="s">
        <v>77</v>
      </c>
      <c r="AA4117" s="50" t="s">
        <v>3458</v>
      </c>
      <c r="AB4117" s="50">
        <v>4309803</v>
      </c>
      <c r="AH4117" s="66" t="str">
        <f t="shared" si="123"/>
        <v>RSIbiaçá</v>
      </c>
      <c r="AI4117" s="50">
        <v>4309803</v>
      </c>
    </row>
    <row r="4118" spans="26:35">
      <c r="Z4118" s="50" t="s">
        <v>77</v>
      </c>
      <c r="AA4118" s="50" t="s">
        <v>3468</v>
      </c>
      <c r="AB4118" s="50">
        <v>4309902</v>
      </c>
      <c r="AH4118" s="66" t="str">
        <f t="shared" si="123"/>
        <v>RSIbiraiaras</v>
      </c>
      <c r="AI4118" s="50">
        <v>4309902</v>
      </c>
    </row>
    <row r="4119" spans="26:35">
      <c r="Z4119" s="50" t="s">
        <v>77</v>
      </c>
      <c r="AA4119" s="50" t="s">
        <v>3477</v>
      </c>
      <c r="AB4119" s="50">
        <v>4309951</v>
      </c>
      <c r="AH4119" s="66" t="str">
        <f t="shared" si="123"/>
        <v>RSIbirapuitã</v>
      </c>
      <c r="AI4119" s="50">
        <v>4309951</v>
      </c>
    </row>
    <row r="4120" spans="26:35">
      <c r="Z4120" s="50" t="s">
        <v>77</v>
      </c>
      <c r="AA4120" s="50" t="s">
        <v>3487</v>
      </c>
      <c r="AB4120" s="50">
        <v>4310009</v>
      </c>
      <c r="AH4120" s="66" t="str">
        <f t="shared" si="123"/>
        <v>RSIbirubá</v>
      </c>
      <c r="AI4120" s="50">
        <v>4310009</v>
      </c>
    </row>
    <row r="4121" spans="26:35">
      <c r="Z4121" s="50" t="s">
        <v>77</v>
      </c>
      <c r="AA4121" s="50" t="s">
        <v>3497</v>
      </c>
      <c r="AB4121" s="50">
        <v>4310108</v>
      </c>
      <c r="AH4121" s="66" t="str">
        <f t="shared" si="123"/>
        <v>RSIgrejinha</v>
      </c>
      <c r="AI4121" s="50">
        <v>4310108</v>
      </c>
    </row>
    <row r="4122" spans="26:35">
      <c r="Z4122" s="50" t="s">
        <v>77</v>
      </c>
      <c r="AA4122" s="50" t="s">
        <v>3506</v>
      </c>
      <c r="AB4122" s="50">
        <v>4310207</v>
      </c>
      <c r="AH4122" s="66" t="str">
        <f t="shared" si="123"/>
        <v>RSIjuí</v>
      </c>
      <c r="AI4122" s="50">
        <v>4310207</v>
      </c>
    </row>
    <row r="4123" spans="26:35">
      <c r="Z4123" s="50" t="s">
        <v>77</v>
      </c>
      <c r="AA4123" s="50" t="s">
        <v>3516</v>
      </c>
      <c r="AB4123" s="50">
        <v>4310306</v>
      </c>
      <c r="AH4123" s="66" t="str">
        <f t="shared" si="123"/>
        <v>RSIlópolis</v>
      </c>
      <c r="AI4123" s="50">
        <v>4310306</v>
      </c>
    </row>
    <row r="4124" spans="26:35">
      <c r="Z4124" s="50" t="s">
        <v>77</v>
      </c>
      <c r="AA4124" s="50" t="s">
        <v>3526</v>
      </c>
      <c r="AB4124" s="50">
        <v>4310330</v>
      </c>
      <c r="AH4124" s="66" t="str">
        <f t="shared" si="123"/>
        <v>RSImbé</v>
      </c>
      <c r="AI4124" s="50">
        <v>4310330</v>
      </c>
    </row>
    <row r="4125" spans="26:35">
      <c r="Z4125" s="50" t="s">
        <v>77</v>
      </c>
      <c r="AA4125" s="50" t="s">
        <v>3536</v>
      </c>
      <c r="AB4125" s="50">
        <v>4310363</v>
      </c>
      <c r="AH4125" s="66" t="str">
        <f t="shared" si="123"/>
        <v>RSImigrante</v>
      </c>
      <c r="AI4125" s="50">
        <v>4310363</v>
      </c>
    </row>
    <row r="4126" spans="26:35">
      <c r="Z4126" s="50" t="s">
        <v>77</v>
      </c>
      <c r="AA4126" s="50" t="s">
        <v>1814</v>
      </c>
      <c r="AB4126" s="50">
        <v>4310405</v>
      </c>
      <c r="AH4126" s="66" t="str">
        <f t="shared" si="123"/>
        <v>RSIndependência</v>
      </c>
      <c r="AI4126" s="50">
        <v>4310405</v>
      </c>
    </row>
    <row r="4127" spans="26:35">
      <c r="Z4127" s="50" t="s">
        <v>77</v>
      </c>
      <c r="AA4127" s="50" t="s">
        <v>3554</v>
      </c>
      <c r="AB4127" s="50">
        <v>4310413</v>
      </c>
      <c r="AH4127" s="66" t="str">
        <f t="shared" si="123"/>
        <v>RSInhacorá</v>
      </c>
      <c r="AI4127" s="50">
        <v>4310413</v>
      </c>
    </row>
    <row r="4128" spans="26:35">
      <c r="Z4128" s="50" t="s">
        <v>77</v>
      </c>
      <c r="AA4128" s="50" t="s">
        <v>3564</v>
      </c>
      <c r="AB4128" s="50">
        <v>4310439</v>
      </c>
      <c r="AH4128" s="66" t="str">
        <f t="shared" si="123"/>
        <v>RSIpê</v>
      </c>
      <c r="AI4128" s="50">
        <v>4310439</v>
      </c>
    </row>
    <row r="4129" spans="26:35">
      <c r="Z4129" s="50" t="s">
        <v>77</v>
      </c>
      <c r="AA4129" s="50" t="s">
        <v>3574</v>
      </c>
      <c r="AB4129" s="50">
        <v>4310462</v>
      </c>
      <c r="AH4129" s="66" t="str">
        <f t="shared" si="123"/>
        <v>RSIpiranga do Sul</v>
      </c>
      <c r="AI4129" s="50">
        <v>4310462</v>
      </c>
    </row>
    <row r="4130" spans="26:35">
      <c r="Z4130" s="50" t="s">
        <v>77</v>
      </c>
      <c r="AA4130" s="50" t="s">
        <v>3584</v>
      </c>
      <c r="AB4130" s="50">
        <v>4310504</v>
      </c>
      <c r="AH4130" s="66" t="str">
        <f t="shared" si="123"/>
        <v>RSIraí</v>
      </c>
      <c r="AI4130" s="50">
        <v>4310504</v>
      </c>
    </row>
    <row r="4131" spans="26:35">
      <c r="Z4131" s="50" t="s">
        <v>77</v>
      </c>
      <c r="AA4131" s="50" t="s">
        <v>3594</v>
      </c>
      <c r="AB4131" s="50">
        <v>4310538</v>
      </c>
      <c r="AH4131" s="66" t="str">
        <f t="shared" si="123"/>
        <v>RSItaara</v>
      </c>
      <c r="AI4131" s="50">
        <v>4310538</v>
      </c>
    </row>
    <row r="4132" spans="26:35">
      <c r="Z4132" s="50" t="s">
        <v>77</v>
      </c>
      <c r="AA4132" s="50" t="s">
        <v>3603</v>
      </c>
      <c r="AB4132" s="50">
        <v>4310553</v>
      </c>
      <c r="AH4132" s="66" t="str">
        <f t="shared" si="123"/>
        <v>RSItacurubi</v>
      </c>
      <c r="AI4132" s="50">
        <v>4310553</v>
      </c>
    </row>
    <row r="4133" spans="26:35">
      <c r="Z4133" s="50" t="s">
        <v>77</v>
      </c>
      <c r="AA4133" s="50" t="s">
        <v>3612</v>
      </c>
      <c r="AB4133" s="50">
        <v>4310579</v>
      </c>
      <c r="AH4133" s="66" t="str">
        <f t="shared" si="123"/>
        <v>RSItapuca</v>
      </c>
      <c r="AI4133" s="50">
        <v>4310579</v>
      </c>
    </row>
    <row r="4134" spans="26:35">
      <c r="Z4134" s="50" t="s">
        <v>77</v>
      </c>
      <c r="AA4134" s="50" t="s">
        <v>3621</v>
      </c>
      <c r="AB4134" s="50">
        <v>4310603</v>
      </c>
      <c r="AH4134" s="66" t="str">
        <f t="shared" si="123"/>
        <v>RSItaqui</v>
      </c>
      <c r="AI4134" s="50">
        <v>4310603</v>
      </c>
    </row>
    <row r="4135" spans="26:35">
      <c r="Z4135" s="50" t="s">
        <v>77</v>
      </c>
      <c r="AA4135" s="50" t="s">
        <v>3631</v>
      </c>
      <c r="AB4135" s="50">
        <v>4310652</v>
      </c>
      <c r="AH4135" s="66" t="str">
        <f t="shared" si="123"/>
        <v>RSItati</v>
      </c>
      <c r="AI4135" s="50">
        <v>4310652</v>
      </c>
    </row>
    <row r="4136" spans="26:35">
      <c r="Z4136" s="50" t="s">
        <v>77</v>
      </c>
      <c r="AA4136" s="50" t="s">
        <v>3641</v>
      </c>
      <c r="AB4136" s="50">
        <v>4310702</v>
      </c>
      <c r="AH4136" s="66" t="str">
        <f t="shared" si="123"/>
        <v>RSItatiba do Sul</v>
      </c>
      <c r="AI4136" s="50">
        <v>4310702</v>
      </c>
    </row>
    <row r="4137" spans="26:35">
      <c r="Z4137" s="50" t="s">
        <v>77</v>
      </c>
      <c r="AA4137" s="50" t="s">
        <v>3650</v>
      </c>
      <c r="AB4137" s="50">
        <v>4310751</v>
      </c>
      <c r="AH4137" s="66" t="str">
        <f t="shared" si="123"/>
        <v>RSIvorá</v>
      </c>
      <c r="AI4137" s="50">
        <v>4310751</v>
      </c>
    </row>
    <row r="4138" spans="26:35">
      <c r="Z4138" s="50" t="s">
        <v>77</v>
      </c>
      <c r="AA4138" s="50" t="s">
        <v>3659</v>
      </c>
      <c r="AB4138" s="50">
        <v>4310801</v>
      </c>
      <c r="AH4138" s="66" t="str">
        <f t="shared" si="123"/>
        <v>RSIvoti</v>
      </c>
      <c r="AI4138" s="50">
        <v>4310801</v>
      </c>
    </row>
    <row r="4139" spans="26:35">
      <c r="Z4139" s="50" t="s">
        <v>77</v>
      </c>
      <c r="AA4139" s="50" t="s">
        <v>3668</v>
      </c>
      <c r="AB4139" s="50">
        <v>4310850</v>
      </c>
      <c r="AH4139" s="66" t="str">
        <f t="shared" si="123"/>
        <v>RSJaboticaba</v>
      </c>
      <c r="AI4139" s="50">
        <v>4310850</v>
      </c>
    </row>
    <row r="4140" spans="26:35">
      <c r="Z4140" s="50" t="s">
        <v>77</v>
      </c>
      <c r="AA4140" s="50" t="s">
        <v>3675</v>
      </c>
      <c r="AB4140" s="50">
        <v>4310876</v>
      </c>
      <c r="AH4140" s="66" t="str">
        <f t="shared" si="123"/>
        <v>RSJacuizinho</v>
      </c>
      <c r="AI4140" s="50">
        <v>4310876</v>
      </c>
    </row>
    <row r="4141" spans="26:35">
      <c r="Z4141" s="50" t="s">
        <v>77</v>
      </c>
      <c r="AA4141" s="50" t="s">
        <v>3683</v>
      </c>
      <c r="AB4141" s="50">
        <v>4310900</v>
      </c>
      <c r="AH4141" s="66" t="str">
        <f t="shared" si="123"/>
        <v>RSJacutinga</v>
      </c>
      <c r="AI4141" s="50">
        <v>4310900</v>
      </c>
    </row>
    <row r="4142" spans="26:35">
      <c r="Z4142" s="50" t="s">
        <v>77</v>
      </c>
      <c r="AA4142" s="50" t="s">
        <v>3692</v>
      </c>
      <c r="AB4142" s="50">
        <v>4311007</v>
      </c>
      <c r="AH4142" s="66" t="str">
        <f t="shared" si="123"/>
        <v>RSJaguarão</v>
      </c>
      <c r="AI4142" s="50">
        <v>4311007</v>
      </c>
    </row>
    <row r="4143" spans="26:35">
      <c r="Z4143" s="50" t="s">
        <v>77</v>
      </c>
      <c r="AA4143" s="50" t="s">
        <v>3700</v>
      </c>
      <c r="AB4143" s="50">
        <v>4311106</v>
      </c>
      <c r="AH4143" s="66" t="str">
        <f t="shared" si="123"/>
        <v>RSJaguari</v>
      </c>
      <c r="AI4143" s="50">
        <v>4311106</v>
      </c>
    </row>
    <row r="4144" spans="26:35">
      <c r="Z4144" s="50" t="s">
        <v>77</v>
      </c>
      <c r="AA4144" s="50" t="s">
        <v>3708</v>
      </c>
      <c r="AB4144" s="50">
        <v>4311122</v>
      </c>
      <c r="AH4144" s="66" t="str">
        <f t="shared" si="123"/>
        <v>RSJaquirana</v>
      </c>
      <c r="AI4144" s="50">
        <v>4311122</v>
      </c>
    </row>
    <row r="4145" spans="26:35">
      <c r="Z4145" s="50" t="s">
        <v>77</v>
      </c>
      <c r="AA4145" s="50" t="s">
        <v>3715</v>
      </c>
      <c r="AB4145" s="50">
        <v>4311130</v>
      </c>
      <c r="AH4145" s="66" t="str">
        <f t="shared" si="123"/>
        <v>RSJari</v>
      </c>
      <c r="AI4145" s="50">
        <v>4311130</v>
      </c>
    </row>
    <row r="4146" spans="26:35">
      <c r="Z4146" s="50" t="s">
        <v>77</v>
      </c>
      <c r="AA4146" s="50" t="s">
        <v>3722</v>
      </c>
      <c r="AB4146" s="50">
        <v>4311155</v>
      </c>
      <c r="AH4146" s="66" t="str">
        <f t="shared" si="123"/>
        <v>RSJóia</v>
      </c>
      <c r="AI4146" s="50">
        <v>4311155</v>
      </c>
    </row>
    <row r="4147" spans="26:35">
      <c r="Z4147" s="50" t="s">
        <v>77</v>
      </c>
      <c r="AA4147" s="50" t="s">
        <v>3729</v>
      </c>
      <c r="AB4147" s="50">
        <v>4311205</v>
      </c>
      <c r="AH4147" s="66" t="str">
        <f t="shared" si="123"/>
        <v>RSJúlio de Castilhos</v>
      </c>
      <c r="AI4147" s="50">
        <v>4311205</v>
      </c>
    </row>
    <row r="4148" spans="26:35">
      <c r="Z4148" s="50" t="s">
        <v>77</v>
      </c>
      <c r="AA4148" s="50" t="s">
        <v>3736</v>
      </c>
      <c r="AB4148" s="50">
        <v>4311239</v>
      </c>
      <c r="AH4148" s="66" t="str">
        <f t="shared" si="123"/>
        <v>RSLagoa Bonita do Sul</v>
      </c>
      <c r="AI4148" s="50">
        <v>4311239</v>
      </c>
    </row>
    <row r="4149" spans="26:35">
      <c r="Z4149" s="50" t="s">
        <v>77</v>
      </c>
      <c r="AA4149" s="50" t="s">
        <v>3743</v>
      </c>
      <c r="AB4149" s="50">
        <v>4311270</v>
      </c>
      <c r="AH4149" s="66" t="str">
        <f t="shared" ref="AH4149:AH4160" si="124">CONCATENATE(Z4149,AA4149)</f>
        <v>RSLagoa dos Três Cantos</v>
      </c>
      <c r="AI4149" s="50">
        <v>4311270</v>
      </c>
    </row>
    <row r="4150" spans="26:35">
      <c r="Z4150" s="50" t="s">
        <v>77</v>
      </c>
      <c r="AA4150" s="50" t="s">
        <v>3750</v>
      </c>
      <c r="AB4150" s="50">
        <v>4311304</v>
      </c>
      <c r="AH4150" s="66" t="str">
        <f t="shared" si="124"/>
        <v>RSLagoa Vermelha</v>
      </c>
      <c r="AI4150" s="50">
        <v>4311304</v>
      </c>
    </row>
    <row r="4151" spans="26:35">
      <c r="Z4151" s="50" t="s">
        <v>77</v>
      </c>
      <c r="AA4151" s="50" t="s">
        <v>3756</v>
      </c>
      <c r="AB4151" s="50">
        <v>4311254</v>
      </c>
      <c r="AH4151" s="66" t="str">
        <f t="shared" si="124"/>
        <v>RSLagoão</v>
      </c>
      <c r="AI4151" s="50">
        <v>4311254</v>
      </c>
    </row>
    <row r="4152" spans="26:35">
      <c r="Z4152" s="50" t="s">
        <v>77</v>
      </c>
      <c r="AA4152" s="50" t="s">
        <v>1650</v>
      </c>
      <c r="AB4152" s="50">
        <v>4311403</v>
      </c>
      <c r="AH4152" s="66" t="str">
        <f t="shared" si="124"/>
        <v>RSLajeado</v>
      </c>
      <c r="AI4152" s="50">
        <v>4311403</v>
      </c>
    </row>
    <row r="4153" spans="26:35">
      <c r="Z4153" s="50" t="s">
        <v>77</v>
      </c>
      <c r="AA4153" s="50" t="s">
        <v>3765</v>
      </c>
      <c r="AB4153" s="50">
        <v>4311429</v>
      </c>
      <c r="AH4153" s="66" t="str">
        <f t="shared" si="124"/>
        <v>RSLajeado do Bugre</v>
      </c>
      <c r="AI4153" s="50">
        <v>4311429</v>
      </c>
    </row>
    <row r="4154" spans="26:35">
      <c r="Z4154" s="50" t="s">
        <v>77</v>
      </c>
      <c r="AA4154" s="50" t="s">
        <v>3772</v>
      </c>
      <c r="AB4154" s="50">
        <v>4311502</v>
      </c>
      <c r="AH4154" s="66" t="str">
        <f t="shared" si="124"/>
        <v>RSLavras do Sul</v>
      </c>
      <c r="AI4154" s="50">
        <v>4311502</v>
      </c>
    </row>
    <row r="4155" spans="26:35">
      <c r="Z4155" s="50" t="s">
        <v>77</v>
      </c>
      <c r="AA4155" s="50" t="s">
        <v>3778</v>
      </c>
      <c r="AB4155" s="50">
        <v>4311601</v>
      </c>
      <c r="AH4155" s="66" t="str">
        <f t="shared" si="124"/>
        <v>RSLiberato Salzano</v>
      </c>
      <c r="AI4155" s="50">
        <v>4311601</v>
      </c>
    </row>
    <row r="4156" spans="26:35">
      <c r="Z4156" s="50" t="s">
        <v>77</v>
      </c>
      <c r="AA4156" s="50" t="s">
        <v>3785</v>
      </c>
      <c r="AB4156" s="50">
        <v>4311627</v>
      </c>
      <c r="AH4156" s="66" t="str">
        <f t="shared" si="124"/>
        <v>RSLindolfo Collor</v>
      </c>
      <c r="AI4156" s="50">
        <v>4311627</v>
      </c>
    </row>
    <row r="4157" spans="26:35">
      <c r="Z4157" s="50" t="s">
        <v>77</v>
      </c>
      <c r="AA4157" s="50" t="s">
        <v>3792</v>
      </c>
      <c r="AB4157" s="50">
        <v>4311643</v>
      </c>
      <c r="AH4157" s="66" t="str">
        <f t="shared" si="124"/>
        <v>RSLinha Nova</v>
      </c>
      <c r="AI4157" s="50">
        <v>4311643</v>
      </c>
    </row>
    <row r="4158" spans="26:35">
      <c r="Z4158" s="50" t="s">
        <v>77</v>
      </c>
      <c r="AA4158" s="50" t="s">
        <v>5569</v>
      </c>
      <c r="AB4158" s="50">
        <v>4311718</v>
      </c>
      <c r="AH4158" s="66" t="str">
        <f t="shared" si="124"/>
        <v>RSMaçambara</v>
      </c>
      <c r="AI4158" s="50">
        <v>4311718</v>
      </c>
    </row>
    <row r="4159" spans="26:35">
      <c r="Z4159" s="50" t="s">
        <v>77</v>
      </c>
      <c r="AA4159" s="50" t="s">
        <v>3805</v>
      </c>
      <c r="AB4159" s="50">
        <v>4311700</v>
      </c>
      <c r="AH4159" s="66" t="str">
        <f t="shared" si="124"/>
        <v>RSMachadinho</v>
      </c>
      <c r="AI4159" s="50">
        <v>4311700</v>
      </c>
    </row>
    <row r="4160" spans="26:35">
      <c r="Z4160" s="50" t="s">
        <v>77</v>
      </c>
      <c r="AA4160" s="50" t="s">
        <v>3812</v>
      </c>
      <c r="AB4160" s="50">
        <v>4311734</v>
      </c>
      <c r="AH4160" s="66" t="str">
        <f t="shared" si="124"/>
        <v>RSMampituba</v>
      </c>
      <c r="AI4160" s="50">
        <v>4311734</v>
      </c>
    </row>
    <row r="4161" spans="26:35">
      <c r="Z4161" s="50" t="s">
        <v>77</v>
      </c>
      <c r="AA4161" s="50" t="s">
        <v>3819</v>
      </c>
      <c r="AB4161" s="50">
        <v>4311759</v>
      </c>
      <c r="AH4161" s="66" t="str">
        <f t="shared" ref="AH4161:AH4224" si="125">CONCATENATE(Z4161,AA4161)</f>
        <v>RSManoel Viana</v>
      </c>
      <c r="AI4161" s="50">
        <v>4311759</v>
      </c>
    </row>
    <row r="4162" spans="26:35">
      <c r="Z4162" s="50" t="s">
        <v>77</v>
      </c>
      <c r="AA4162" s="50" t="s">
        <v>3826</v>
      </c>
      <c r="AB4162" s="50">
        <v>4311775</v>
      </c>
      <c r="AH4162" s="66" t="str">
        <f t="shared" si="125"/>
        <v>RSMaquiné</v>
      </c>
      <c r="AI4162" s="50">
        <v>4311775</v>
      </c>
    </row>
    <row r="4163" spans="26:35">
      <c r="Z4163" s="50" t="s">
        <v>77</v>
      </c>
      <c r="AA4163" s="50" t="s">
        <v>3833</v>
      </c>
      <c r="AB4163" s="50">
        <v>4311791</v>
      </c>
      <c r="AH4163" s="66" t="str">
        <f t="shared" si="125"/>
        <v>RSMaratá</v>
      </c>
      <c r="AI4163" s="50">
        <v>4311791</v>
      </c>
    </row>
    <row r="4164" spans="26:35">
      <c r="Z4164" s="50" t="s">
        <v>77</v>
      </c>
      <c r="AA4164" s="50" t="s">
        <v>3839</v>
      </c>
      <c r="AB4164" s="50">
        <v>4311809</v>
      </c>
      <c r="AH4164" s="66" t="str">
        <f t="shared" si="125"/>
        <v>RSMarau</v>
      </c>
      <c r="AI4164" s="50">
        <v>4311809</v>
      </c>
    </row>
    <row r="4165" spans="26:35">
      <c r="Z4165" s="50" t="s">
        <v>77</v>
      </c>
      <c r="AA4165" s="50" t="s">
        <v>3846</v>
      </c>
      <c r="AB4165" s="50">
        <v>4311908</v>
      </c>
      <c r="AH4165" s="66" t="str">
        <f t="shared" si="125"/>
        <v>RSMarcelino Ramos</v>
      </c>
      <c r="AI4165" s="50">
        <v>4311908</v>
      </c>
    </row>
    <row r="4166" spans="26:35">
      <c r="Z4166" s="50" t="s">
        <v>77</v>
      </c>
      <c r="AA4166" s="50" t="s">
        <v>3852</v>
      </c>
      <c r="AB4166" s="50">
        <v>4311981</v>
      </c>
      <c r="AH4166" s="66" t="str">
        <f t="shared" si="125"/>
        <v>RSMariana Pimentel</v>
      </c>
      <c r="AI4166" s="50">
        <v>4311981</v>
      </c>
    </row>
    <row r="4167" spans="26:35">
      <c r="Z4167" s="50" t="s">
        <v>77</v>
      </c>
      <c r="AA4167" s="50" t="s">
        <v>3858</v>
      </c>
      <c r="AB4167" s="50">
        <v>4312005</v>
      </c>
      <c r="AH4167" s="66" t="str">
        <f t="shared" si="125"/>
        <v>RSMariano Moro</v>
      </c>
      <c r="AI4167" s="50">
        <v>4312005</v>
      </c>
    </row>
    <row r="4168" spans="26:35">
      <c r="Z4168" s="50" t="s">
        <v>77</v>
      </c>
      <c r="AA4168" s="50" t="s">
        <v>3864</v>
      </c>
      <c r="AB4168" s="50">
        <v>4312054</v>
      </c>
      <c r="AH4168" s="66" t="str">
        <f t="shared" si="125"/>
        <v>RSMarques de Souza</v>
      </c>
      <c r="AI4168" s="50">
        <v>4312054</v>
      </c>
    </row>
    <row r="4169" spans="26:35">
      <c r="Z4169" s="50" t="s">
        <v>77</v>
      </c>
      <c r="AA4169" s="50" t="s">
        <v>3869</v>
      </c>
      <c r="AB4169" s="50">
        <v>4312104</v>
      </c>
      <c r="AH4169" s="66" t="str">
        <f t="shared" si="125"/>
        <v>RSMata</v>
      </c>
      <c r="AI4169" s="50">
        <v>4312104</v>
      </c>
    </row>
    <row r="4170" spans="26:35">
      <c r="Z4170" s="50" t="s">
        <v>77</v>
      </c>
      <c r="AA4170" s="50" t="s">
        <v>3874</v>
      </c>
      <c r="AB4170" s="50">
        <v>4312138</v>
      </c>
      <c r="AH4170" s="66" t="str">
        <f t="shared" si="125"/>
        <v>RSMato Castelhano</v>
      </c>
      <c r="AI4170" s="50">
        <v>4312138</v>
      </c>
    </row>
    <row r="4171" spans="26:35">
      <c r="Z4171" s="50" t="s">
        <v>77</v>
      </c>
      <c r="AA4171" s="50" t="s">
        <v>3880</v>
      </c>
      <c r="AB4171" s="50">
        <v>4312153</v>
      </c>
      <c r="AH4171" s="66" t="str">
        <f t="shared" si="125"/>
        <v>RSMato Leitão</v>
      </c>
      <c r="AI4171" s="50">
        <v>4312153</v>
      </c>
    </row>
    <row r="4172" spans="26:35">
      <c r="Z4172" s="50" t="s">
        <v>77</v>
      </c>
      <c r="AA4172" s="50" t="s">
        <v>3886</v>
      </c>
      <c r="AB4172" s="50">
        <v>4312179</v>
      </c>
      <c r="AH4172" s="66" t="str">
        <f t="shared" si="125"/>
        <v>RSMato Queimado</v>
      </c>
      <c r="AI4172" s="50">
        <v>4312179</v>
      </c>
    </row>
    <row r="4173" spans="26:35">
      <c r="Z4173" s="50" t="s">
        <v>77</v>
      </c>
      <c r="AA4173" s="50" t="s">
        <v>3892</v>
      </c>
      <c r="AB4173" s="50">
        <v>4312203</v>
      </c>
      <c r="AH4173" s="66" t="str">
        <f t="shared" si="125"/>
        <v>RSMaximiliano de Almeida</v>
      </c>
      <c r="AI4173" s="50">
        <v>4312203</v>
      </c>
    </row>
    <row r="4174" spans="26:35">
      <c r="Z4174" s="50" t="s">
        <v>77</v>
      </c>
      <c r="AA4174" s="50" t="s">
        <v>3898</v>
      </c>
      <c r="AB4174" s="50">
        <v>4312252</v>
      </c>
      <c r="AH4174" s="66" t="str">
        <f t="shared" si="125"/>
        <v>RSMinas do Leão</v>
      </c>
      <c r="AI4174" s="50">
        <v>4312252</v>
      </c>
    </row>
    <row r="4175" spans="26:35">
      <c r="Z4175" s="50" t="s">
        <v>77</v>
      </c>
      <c r="AA4175" s="50" t="s">
        <v>3904</v>
      </c>
      <c r="AB4175" s="50">
        <v>4312302</v>
      </c>
      <c r="AH4175" s="66" t="str">
        <f t="shared" si="125"/>
        <v>RSMiraguaí</v>
      </c>
      <c r="AI4175" s="50">
        <v>4312302</v>
      </c>
    </row>
    <row r="4176" spans="26:35">
      <c r="Z4176" s="50" t="s">
        <v>77</v>
      </c>
      <c r="AA4176" s="50" t="s">
        <v>3910</v>
      </c>
      <c r="AB4176" s="50">
        <v>4312351</v>
      </c>
      <c r="AH4176" s="66" t="str">
        <f t="shared" si="125"/>
        <v>RSMontauri</v>
      </c>
      <c r="AI4176" s="50">
        <v>4312351</v>
      </c>
    </row>
    <row r="4177" spans="26:35">
      <c r="Z4177" s="50" t="s">
        <v>77</v>
      </c>
      <c r="AA4177" s="50" t="s">
        <v>3915</v>
      </c>
      <c r="AB4177" s="50">
        <v>4312377</v>
      </c>
      <c r="AH4177" s="66" t="str">
        <f t="shared" si="125"/>
        <v>RSMonte Alegre dos Campos</v>
      </c>
      <c r="AI4177" s="50">
        <v>4312377</v>
      </c>
    </row>
    <row r="4178" spans="26:35">
      <c r="Z4178" s="50" t="s">
        <v>77</v>
      </c>
      <c r="AA4178" s="50" t="s">
        <v>3921</v>
      </c>
      <c r="AB4178" s="50">
        <v>4312385</v>
      </c>
      <c r="AH4178" s="66" t="str">
        <f t="shared" si="125"/>
        <v>RSMonte Belo do Sul</v>
      </c>
      <c r="AI4178" s="50">
        <v>4312385</v>
      </c>
    </row>
    <row r="4179" spans="26:35">
      <c r="Z4179" s="50" t="s">
        <v>77</v>
      </c>
      <c r="AA4179" s="50" t="s">
        <v>3927</v>
      </c>
      <c r="AB4179" s="50">
        <v>4312401</v>
      </c>
      <c r="AH4179" s="66" t="str">
        <f t="shared" si="125"/>
        <v>RSMontenegro</v>
      </c>
      <c r="AI4179" s="50">
        <v>4312401</v>
      </c>
    </row>
    <row r="4180" spans="26:35">
      <c r="Z4180" s="50" t="s">
        <v>77</v>
      </c>
      <c r="AA4180" s="50" t="s">
        <v>3933</v>
      </c>
      <c r="AB4180" s="50">
        <v>4312427</v>
      </c>
      <c r="AH4180" s="66" t="str">
        <f t="shared" si="125"/>
        <v>RSMormaço</v>
      </c>
      <c r="AI4180" s="50">
        <v>4312427</v>
      </c>
    </row>
    <row r="4181" spans="26:35">
      <c r="Z4181" s="50" t="s">
        <v>77</v>
      </c>
      <c r="AA4181" s="50" t="s">
        <v>3939</v>
      </c>
      <c r="AB4181" s="50">
        <v>4312443</v>
      </c>
      <c r="AH4181" s="66" t="str">
        <f t="shared" si="125"/>
        <v>RSMorrinhos do Sul</v>
      </c>
      <c r="AI4181" s="50">
        <v>4312443</v>
      </c>
    </row>
    <row r="4182" spans="26:35">
      <c r="Z4182" s="50" t="s">
        <v>77</v>
      </c>
      <c r="AA4182" s="50" t="s">
        <v>3945</v>
      </c>
      <c r="AB4182" s="50">
        <v>4312450</v>
      </c>
      <c r="AH4182" s="66" t="str">
        <f t="shared" si="125"/>
        <v>RSMorro Redondo</v>
      </c>
      <c r="AI4182" s="50">
        <v>4312450</v>
      </c>
    </row>
    <row r="4183" spans="26:35">
      <c r="Z4183" s="50" t="s">
        <v>77</v>
      </c>
      <c r="AA4183" s="50" t="s">
        <v>3951</v>
      </c>
      <c r="AB4183" s="50">
        <v>4312476</v>
      </c>
      <c r="AH4183" s="66" t="str">
        <f t="shared" si="125"/>
        <v>RSMorro Reuter</v>
      </c>
      <c r="AI4183" s="50">
        <v>4312476</v>
      </c>
    </row>
    <row r="4184" spans="26:35">
      <c r="Z4184" s="50" t="s">
        <v>77</v>
      </c>
      <c r="AA4184" s="50" t="s">
        <v>3957</v>
      </c>
      <c r="AB4184" s="50">
        <v>4312500</v>
      </c>
      <c r="AH4184" s="66" t="str">
        <f t="shared" si="125"/>
        <v>RSMostardas</v>
      </c>
      <c r="AI4184" s="50">
        <v>4312500</v>
      </c>
    </row>
    <row r="4185" spans="26:35">
      <c r="Z4185" s="50" t="s">
        <v>77</v>
      </c>
      <c r="AA4185" s="50" t="s">
        <v>3962</v>
      </c>
      <c r="AB4185" s="50">
        <v>4312609</v>
      </c>
      <c r="AH4185" s="66" t="str">
        <f t="shared" si="125"/>
        <v>RSMuçum</v>
      </c>
      <c r="AI4185" s="50">
        <v>4312609</v>
      </c>
    </row>
    <row r="4186" spans="26:35">
      <c r="Z4186" s="50" t="s">
        <v>77</v>
      </c>
      <c r="AA4186" s="50" t="s">
        <v>3968</v>
      </c>
      <c r="AB4186" s="50">
        <v>4312617</v>
      </c>
      <c r="AH4186" s="66" t="str">
        <f t="shared" si="125"/>
        <v>RSMuitos Capões</v>
      </c>
      <c r="AI4186" s="50">
        <v>4312617</v>
      </c>
    </row>
    <row r="4187" spans="26:35">
      <c r="Z4187" s="50" t="s">
        <v>77</v>
      </c>
      <c r="AA4187" s="50" t="s">
        <v>3973</v>
      </c>
      <c r="AB4187" s="50">
        <v>4312625</v>
      </c>
      <c r="AH4187" s="66" t="str">
        <f t="shared" si="125"/>
        <v>RSMuliterno</v>
      </c>
      <c r="AI4187" s="50">
        <v>4312625</v>
      </c>
    </row>
    <row r="4188" spans="26:35">
      <c r="Z4188" s="50" t="s">
        <v>77</v>
      </c>
      <c r="AA4188" s="50" t="s">
        <v>3978</v>
      </c>
      <c r="AB4188" s="50">
        <v>4312658</v>
      </c>
      <c r="AH4188" s="66" t="str">
        <f t="shared" si="125"/>
        <v>RSNão-Me-Toque</v>
      </c>
      <c r="AI4188" s="50">
        <v>4312658</v>
      </c>
    </row>
    <row r="4189" spans="26:35">
      <c r="Z4189" s="50" t="s">
        <v>77</v>
      </c>
      <c r="AA4189" s="50" t="s">
        <v>3984</v>
      </c>
      <c r="AB4189" s="50">
        <v>4312674</v>
      </c>
      <c r="AH4189" s="66" t="str">
        <f t="shared" si="125"/>
        <v>RSNicolau Vergueiro</v>
      </c>
      <c r="AI4189" s="50">
        <v>4312674</v>
      </c>
    </row>
    <row r="4190" spans="26:35">
      <c r="Z4190" s="50" t="s">
        <v>77</v>
      </c>
      <c r="AA4190" s="50" t="s">
        <v>3989</v>
      </c>
      <c r="AB4190" s="50">
        <v>4312708</v>
      </c>
      <c r="AH4190" s="66" t="str">
        <f t="shared" si="125"/>
        <v>RSNonoai</v>
      </c>
      <c r="AI4190" s="50">
        <v>4312708</v>
      </c>
    </row>
    <row r="4191" spans="26:35">
      <c r="Z4191" s="50" t="s">
        <v>77</v>
      </c>
      <c r="AA4191" s="50" t="s">
        <v>3995</v>
      </c>
      <c r="AB4191" s="50">
        <v>4312757</v>
      </c>
      <c r="AH4191" s="66" t="str">
        <f t="shared" si="125"/>
        <v>RSNova Alvorada</v>
      </c>
      <c r="AI4191" s="50">
        <v>4312757</v>
      </c>
    </row>
    <row r="4192" spans="26:35">
      <c r="Z4192" s="50" t="s">
        <v>77</v>
      </c>
      <c r="AA4192" s="50" t="s">
        <v>4000</v>
      </c>
      <c r="AB4192" s="50">
        <v>4312807</v>
      </c>
      <c r="AH4192" s="66" t="str">
        <f t="shared" si="125"/>
        <v>RSNova Araçá</v>
      </c>
      <c r="AI4192" s="50">
        <v>4312807</v>
      </c>
    </row>
    <row r="4193" spans="26:35">
      <c r="Z4193" s="50" t="s">
        <v>77</v>
      </c>
      <c r="AA4193" s="50" t="s">
        <v>4006</v>
      </c>
      <c r="AB4193" s="50">
        <v>4312906</v>
      </c>
      <c r="AH4193" s="66" t="str">
        <f t="shared" si="125"/>
        <v>RSNova Bassano</v>
      </c>
      <c r="AI4193" s="50">
        <v>4312906</v>
      </c>
    </row>
    <row r="4194" spans="26:35">
      <c r="Z4194" s="50" t="s">
        <v>77</v>
      </c>
      <c r="AA4194" s="50" t="s">
        <v>4012</v>
      </c>
      <c r="AB4194" s="50">
        <v>4312955</v>
      </c>
      <c r="AH4194" s="66" t="str">
        <f t="shared" si="125"/>
        <v>RSNova Boa Vista</v>
      </c>
      <c r="AI4194" s="50">
        <v>4312955</v>
      </c>
    </row>
    <row r="4195" spans="26:35">
      <c r="Z4195" s="50" t="s">
        <v>77</v>
      </c>
      <c r="AA4195" s="50" t="s">
        <v>4018</v>
      </c>
      <c r="AB4195" s="50">
        <v>4313003</v>
      </c>
      <c r="AH4195" s="66" t="str">
        <f t="shared" si="125"/>
        <v>RSNova Bréscia</v>
      </c>
      <c r="AI4195" s="50">
        <v>4313003</v>
      </c>
    </row>
    <row r="4196" spans="26:35">
      <c r="Z4196" s="50" t="s">
        <v>77</v>
      </c>
      <c r="AA4196" s="50" t="s">
        <v>4023</v>
      </c>
      <c r="AB4196" s="50">
        <v>4313011</v>
      </c>
      <c r="AH4196" s="66" t="str">
        <f t="shared" si="125"/>
        <v>RSNova Candelária</v>
      </c>
      <c r="AI4196" s="50">
        <v>4313011</v>
      </c>
    </row>
    <row r="4197" spans="26:35">
      <c r="Z4197" s="50" t="s">
        <v>77</v>
      </c>
      <c r="AA4197" s="50" t="s">
        <v>4029</v>
      </c>
      <c r="AB4197" s="50">
        <v>4313037</v>
      </c>
      <c r="AH4197" s="66" t="str">
        <f t="shared" si="125"/>
        <v>RSNova Esperança do Sul</v>
      </c>
      <c r="AI4197" s="50">
        <v>4313037</v>
      </c>
    </row>
    <row r="4198" spans="26:35">
      <c r="Z4198" s="50" t="s">
        <v>77</v>
      </c>
      <c r="AA4198" s="50" t="s">
        <v>4035</v>
      </c>
      <c r="AB4198" s="50">
        <v>4313060</v>
      </c>
      <c r="AH4198" s="66" t="str">
        <f t="shared" si="125"/>
        <v>RSNova Hartz</v>
      </c>
      <c r="AI4198" s="50">
        <v>4313060</v>
      </c>
    </row>
    <row r="4199" spans="26:35">
      <c r="Z4199" s="50" t="s">
        <v>77</v>
      </c>
      <c r="AA4199" s="50" t="s">
        <v>4040</v>
      </c>
      <c r="AB4199" s="50">
        <v>4313086</v>
      </c>
      <c r="AH4199" s="66" t="str">
        <f t="shared" si="125"/>
        <v>RSNova Pádua</v>
      </c>
      <c r="AI4199" s="50">
        <v>4313086</v>
      </c>
    </row>
    <row r="4200" spans="26:35">
      <c r="Z4200" s="50" t="s">
        <v>77</v>
      </c>
      <c r="AA4200" s="50" t="s">
        <v>4046</v>
      </c>
      <c r="AB4200" s="50">
        <v>4313102</v>
      </c>
      <c r="AH4200" s="66" t="str">
        <f t="shared" si="125"/>
        <v>RSNova Palma</v>
      </c>
      <c r="AI4200" s="50">
        <v>4313102</v>
      </c>
    </row>
    <row r="4201" spans="26:35">
      <c r="Z4201" s="50" t="s">
        <v>77</v>
      </c>
      <c r="AA4201" s="50" t="s">
        <v>4052</v>
      </c>
      <c r="AB4201" s="50">
        <v>4313201</v>
      </c>
      <c r="AH4201" s="66" t="str">
        <f t="shared" si="125"/>
        <v>RSNova Petrópolis</v>
      </c>
      <c r="AI4201" s="50">
        <v>4313201</v>
      </c>
    </row>
    <row r="4202" spans="26:35">
      <c r="Z4202" s="50" t="s">
        <v>77</v>
      </c>
      <c r="AA4202" s="50" t="s">
        <v>4057</v>
      </c>
      <c r="AB4202" s="50">
        <v>4313300</v>
      </c>
      <c r="AH4202" s="66" t="str">
        <f t="shared" si="125"/>
        <v>RSNova Prata</v>
      </c>
      <c r="AI4202" s="50">
        <v>4313300</v>
      </c>
    </row>
    <row r="4203" spans="26:35">
      <c r="Z4203" s="50" t="s">
        <v>77</v>
      </c>
      <c r="AA4203" s="50" t="s">
        <v>4063</v>
      </c>
      <c r="AB4203" s="50">
        <v>4313334</v>
      </c>
      <c r="AH4203" s="66" t="str">
        <f t="shared" si="125"/>
        <v>RSNova Ramada</v>
      </c>
      <c r="AI4203" s="50">
        <v>4313334</v>
      </c>
    </row>
    <row r="4204" spans="26:35">
      <c r="Z4204" s="50" t="s">
        <v>77</v>
      </c>
      <c r="AA4204" s="50" t="s">
        <v>4069</v>
      </c>
      <c r="AB4204" s="50">
        <v>4313359</v>
      </c>
      <c r="AH4204" s="66" t="str">
        <f t="shared" si="125"/>
        <v>RSNova Roma do Sul</v>
      </c>
      <c r="AI4204" s="50">
        <v>4313359</v>
      </c>
    </row>
    <row r="4205" spans="26:35">
      <c r="Z4205" s="50" t="s">
        <v>77</v>
      </c>
      <c r="AA4205" s="50" t="s">
        <v>2804</v>
      </c>
      <c r="AB4205" s="50">
        <v>4313375</v>
      </c>
      <c r="AH4205" s="66" t="str">
        <f t="shared" si="125"/>
        <v>RSNova Santa Rita</v>
      </c>
      <c r="AI4205" s="50">
        <v>4313375</v>
      </c>
    </row>
    <row r="4206" spans="26:35">
      <c r="Z4206" s="50" t="s">
        <v>77</v>
      </c>
      <c r="AA4206" s="50" t="s">
        <v>4080</v>
      </c>
      <c r="AB4206" s="50">
        <v>4313490</v>
      </c>
      <c r="AH4206" s="66" t="str">
        <f t="shared" si="125"/>
        <v>RSNovo Barreiro</v>
      </c>
      <c r="AI4206" s="50">
        <v>4313490</v>
      </c>
    </row>
    <row r="4207" spans="26:35">
      <c r="Z4207" s="50" t="s">
        <v>77</v>
      </c>
      <c r="AA4207" s="50" t="s">
        <v>4086</v>
      </c>
      <c r="AB4207" s="50">
        <v>4313391</v>
      </c>
      <c r="AH4207" s="66" t="str">
        <f t="shared" si="125"/>
        <v>RSNovo Cabrais</v>
      </c>
      <c r="AI4207" s="50">
        <v>4313391</v>
      </c>
    </row>
    <row r="4208" spans="26:35">
      <c r="Z4208" s="50" t="s">
        <v>77</v>
      </c>
      <c r="AA4208" s="50" t="s">
        <v>4091</v>
      </c>
      <c r="AB4208" s="50">
        <v>4313409</v>
      </c>
      <c r="AH4208" s="66" t="str">
        <f t="shared" si="125"/>
        <v>RSNovo Hamburgo</v>
      </c>
      <c r="AI4208" s="50">
        <v>4313409</v>
      </c>
    </row>
    <row r="4209" spans="26:35">
      <c r="Z4209" s="50" t="s">
        <v>77</v>
      </c>
      <c r="AA4209" s="50" t="s">
        <v>4097</v>
      </c>
      <c r="AB4209" s="50">
        <v>4313425</v>
      </c>
      <c r="AH4209" s="66" t="str">
        <f t="shared" si="125"/>
        <v>RSNovo Machado</v>
      </c>
      <c r="AI4209" s="50">
        <v>4313425</v>
      </c>
    </row>
    <row r="4210" spans="26:35">
      <c r="Z4210" s="50" t="s">
        <v>77</v>
      </c>
      <c r="AA4210" s="50" t="s">
        <v>4103</v>
      </c>
      <c r="AB4210" s="50">
        <v>4313441</v>
      </c>
      <c r="AH4210" s="66" t="str">
        <f t="shared" si="125"/>
        <v>RSNovo Tiradentes</v>
      </c>
      <c r="AI4210" s="50">
        <v>4313441</v>
      </c>
    </row>
    <row r="4211" spans="26:35">
      <c r="Z4211" s="50" t="s">
        <v>77</v>
      </c>
      <c r="AA4211" s="50" t="s">
        <v>4109</v>
      </c>
      <c r="AB4211" s="50">
        <v>4313466</v>
      </c>
      <c r="AH4211" s="66" t="str">
        <f t="shared" si="125"/>
        <v>RSNovo Xingu</v>
      </c>
      <c r="AI4211" s="50">
        <v>4313466</v>
      </c>
    </row>
    <row r="4212" spans="26:35">
      <c r="Z4212" s="50" t="s">
        <v>77</v>
      </c>
      <c r="AA4212" s="50" t="s">
        <v>4114</v>
      </c>
      <c r="AB4212" s="50">
        <v>4313508</v>
      </c>
      <c r="AH4212" s="66" t="str">
        <f t="shared" si="125"/>
        <v>RSOsório</v>
      </c>
      <c r="AI4212" s="50">
        <v>4313508</v>
      </c>
    </row>
    <row r="4213" spans="26:35">
      <c r="Z4213" s="50" t="s">
        <v>77</v>
      </c>
      <c r="AA4213" s="50" t="s">
        <v>4120</v>
      </c>
      <c r="AB4213" s="50">
        <v>4313607</v>
      </c>
      <c r="AH4213" s="66" t="str">
        <f t="shared" si="125"/>
        <v>RSPaim Filho</v>
      </c>
      <c r="AI4213" s="50">
        <v>4313607</v>
      </c>
    </row>
    <row r="4214" spans="26:35">
      <c r="Z4214" s="50" t="s">
        <v>77</v>
      </c>
      <c r="AA4214" s="50" t="s">
        <v>4126</v>
      </c>
      <c r="AB4214" s="50">
        <v>4313656</v>
      </c>
      <c r="AH4214" s="66" t="str">
        <f t="shared" si="125"/>
        <v>RSPalmares do Sul</v>
      </c>
      <c r="AI4214" s="50">
        <v>4313656</v>
      </c>
    </row>
    <row r="4215" spans="26:35">
      <c r="Z4215" s="50" t="s">
        <v>77</v>
      </c>
      <c r="AA4215" s="50" t="s">
        <v>4132</v>
      </c>
      <c r="AB4215" s="50">
        <v>4313706</v>
      </c>
      <c r="AH4215" s="66" t="str">
        <f t="shared" si="125"/>
        <v>RSPalmeira das Missões</v>
      </c>
      <c r="AI4215" s="50">
        <v>4313706</v>
      </c>
    </row>
    <row r="4216" spans="26:35">
      <c r="Z4216" s="50" t="s">
        <v>77</v>
      </c>
      <c r="AA4216" s="50" t="s">
        <v>4138</v>
      </c>
      <c r="AB4216" s="50">
        <v>4313805</v>
      </c>
      <c r="AH4216" s="66" t="str">
        <f t="shared" si="125"/>
        <v>RSPalmitinho</v>
      </c>
      <c r="AI4216" s="50">
        <v>4313805</v>
      </c>
    </row>
    <row r="4217" spans="26:35">
      <c r="Z4217" s="50" t="s">
        <v>77</v>
      </c>
      <c r="AA4217" s="50" t="s">
        <v>4143</v>
      </c>
      <c r="AB4217" s="50">
        <v>4313904</v>
      </c>
      <c r="AH4217" s="66" t="str">
        <f t="shared" si="125"/>
        <v>RSPanambi</v>
      </c>
      <c r="AI4217" s="50">
        <v>4313904</v>
      </c>
    </row>
    <row r="4218" spans="26:35">
      <c r="Z4218" s="50" t="s">
        <v>77</v>
      </c>
      <c r="AA4218" s="50" t="s">
        <v>4148</v>
      </c>
      <c r="AB4218" s="50">
        <v>4313953</v>
      </c>
      <c r="AH4218" s="66" t="str">
        <f t="shared" si="125"/>
        <v>RSPantano Grande</v>
      </c>
      <c r="AI4218" s="50">
        <v>4313953</v>
      </c>
    </row>
    <row r="4219" spans="26:35">
      <c r="Z4219" s="50" t="s">
        <v>77</v>
      </c>
      <c r="AA4219" s="50" t="s">
        <v>4153</v>
      </c>
      <c r="AB4219" s="50">
        <v>4314001</v>
      </c>
      <c r="AH4219" s="66" t="str">
        <f t="shared" si="125"/>
        <v>RSParaí</v>
      </c>
      <c r="AI4219" s="50">
        <v>4314001</v>
      </c>
    </row>
    <row r="4220" spans="26:35">
      <c r="Z4220" s="50" t="s">
        <v>77</v>
      </c>
      <c r="AA4220" s="50" t="s">
        <v>4158</v>
      </c>
      <c r="AB4220" s="50">
        <v>4314027</v>
      </c>
      <c r="AH4220" s="66" t="str">
        <f t="shared" si="125"/>
        <v>RSParaíso do Sul</v>
      </c>
      <c r="AI4220" s="50">
        <v>4314027</v>
      </c>
    </row>
    <row r="4221" spans="26:35">
      <c r="Z4221" s="50" t="s">
        <v>77</v>
      </c>
      <c r="AA4221" s="50" t="s">
        <v>4163</v>
      </c>
      <c r="AB4221" s="50">
        <v>4314035</v>
      </c>
      <c r="AH4221" s="66" t="str">
        <f t="shared" si="125"/>
        <v>RSPareci Novo</v>
      </c>
      <c r="AI4221" s="50">
        <v>4314035</v>
      </c>
    </row>
    <row r="4222" spans="26:35">
      <c r="Z4222" s="50" t="s">
        <v>77</v>
      </c>
      <c r="AA4222" s="50" t="s">
        <v>4168</v>
      </c>
      <c r="AB4222" s="50">
        <v>4314050</v>
      </c>
      <c r="AH4222" s="66" t="str">
        <f t="shared" si="125"/>
        <v>RSParobé</v>
      </c>
      <c r="AI4222" s="50">
        <v>4314050</v>
      </c>
    </row>
    <row r="4223" spans="26:35">
      <c r="Z4223" s="50" t="s">
        <v>77</v>
      </c>
      <c r="AA4223" s="50" t="s">
        <v>4173</v>
      </c>
      <c r="AB4223" s="50">
        <v>4314068</v>
      </c>
      <c r="AH4223" s="66" t="str">
        <f t="shared" si="125"/>
        <v>RSPassa Sete</v>
      </c>
      <c r="AI4223" s="50">
        <v>4314068</v>
      </c>
    </row>
    <row r="4224" spans="26:35">
      <c r="Z4224" s="50" t="s">
        <v>77</v>
      </c>
      <c r="AA4224" s="50" t="s">
        <v>4178</v>
      </c>
      <c r="AB4224" s="50">
        <v>4314076</v>
      </c>
      <c r="AH4224" s="66" t="str">
        <f t="shared" si="125"/>
        <v>RSPasso do Sobrado</v>
      </c>
      <c r="AI4224" s="50">
        <v>4314076</v>
      </c>
    </row>
    <row r="4225" spans="26:35">
      <c r="Z4225" s="50" t="s">
        <v>77</v>
      </c>
      <c r="AA4225" s="50" t="s">
        <v>4183</v>
      </c>
      <c r="AB4225" s="50">
        <v>4314100</v>
      </c>
      <c r="AH4225" s="66" t="str">
        <f t="shared" ref="AH4225:AH4288" si="126">CONCATENATE(Z4225,AA4225)</f>
        <v>RSPasso Fundo</v>
      </c>
      <c r="AI4225" s="50">
        <v>4314100</v>
      </c>
    </row>
    <row r="4226" spans="26:35">
      <c r="Z4226" s="50" t="s">
        <v>77</v>
      </c>
      <c r="AA4226" s="50" t="s">
        <v>4188</v>
      </c>
      <c r="AB4226" s="50">
        <v>4314134</v>
      </c>
      <c r="AH4226" s="66" t="str">
        <f t="shared" si="126"/>
        <v>RSPaulo Bento</v>
      </c>
      <c r="AI4226" s="50">
        <v>4314134</v>
      </c>
    </row>
    <row r="4227" spans="26:35">
      <c r="Z4227" s="50" t="s">
        <v>77</v>
      </c>
      <c r="AA4227" s="50" t="s">
        <v>4192</v>
      </c>
      <c r="AB4227" s="50">
        <v>4314159</v>
      </c>
      <c r="AH4227" s="66" t="str">
        <f t="shared" si="126"/>
        <v>RSPaverama</v>
      </c>
      <c r="AI4227" s="50">
        <v>4314159</v>
      </c>
    </row>
    <row r="4228" spans="26:35">
      <c r="Z4228" s="50" t="s">
        <v>77</v>
      </c>
      <c r="AA4228" s="50" t="s">
        <v>4197</v>
      </c>
      <c r="AB4228" s="50">
        <v>4314175</v>
      </c>
      <c r="AH4228" s="66" t="str">
        <f t="shared" si="126"/>
        <v>RSPedras Altas</v>
      </c>
      <c r="AI4228" s="50">
        <v>4314175</v>
      </c>
    </row>
    <row r="4229" spans="26:35">
      <c r="Z4229" s="50" t="s">
        <v>77</v>
      </c>
      <c r="AA4229" s="50" t="s">
        <v>4202</v>
      </c>
      <c r="AB4229" s="50">
        <v>4314209</v>
      </c>
      <c r="AH4229" s="66" t="str">
        <f t="shared" si="126"/>
        <v>RSPedro Osório</v>
      </c>
      <c r="AI4229" s="50">
        <v>4314209</v>
      </c>
    </row>
    <row r="4230" spans="26:35">
      <c r="Z4230" s="50" t="s">
        <v>77</v>
      </c>
      <c r="AA4230" s="50" t="s">
        <v>4207</v>
      </c>
      <c r="AB4230" s="50">
        <v>4314308</v>
      </c>
      <c r="AH4230" s="66" t="str">
        <f t="shared" si="126"/>
        <v>RSPejuçara</v>
      </c>
      <c r="AI4230" s="50">
        <v>4314308</v>
      </c>
    </row>
    <row r="4231" spans="26:35">
      <c r="Z4231" s="50" t="s">
        <v>77</v>
      </c>
      <c r="AA4231" s="50" t="s">
        <v>4212</v>
      </c>
      <c r="AB4231" s="50">
        <v>4314407</v>
      </c>
      <c r="AH4231" s="66" t="str">
        <f t="shared" si="126"/>
        <v>RSPelotas</v>
      </c>
      <c r="AI4231" s="50">
        <v>4314407</v>
      </c>
    </row>
    <row r="4232" spans="26:35">
      <c r="Z4232" s="50" t="s">
        <v>77</v>
      </c>
      <c r="AA4232" s="50" t="s">
        <v>4216</v>
      </c>
      <c r="AB4232" s="50">
        <v>4314423</v>
      </c>
      <c r="AH4232" s="66" t="str">
        <f t="shared" si="126"/>
        <v>RSPicada Café</v>
      </c>
      <c r="AI4232" s="50">
        <v>4314423</v>
      </c>
    </row>
    <row r="4233" spans="26:35">
      <c r="Z4233" s="50" t="s">
        <v>77</v>
      </c>
      <c r="AA4233" s="50" t="s">
        <v>4221</v>
      </c>
      <c r="AB4233" s="50">
        <v>4314456</v>
      </c>
      <c r="AH4233" s="66" t="str">
        <f t="shared" si="126"/>
        <v>RSPinhal</v>
      </c>
      <c r="AI4233" s="50">
        <v>4314456</v>
      </c>
    </row>
    <row r="4234" spans="26:35">
      <c r="Z4234" s="50" t="s">
        <v>77</v>
      </c>
      <c r="AA4234" s="50" t="s">
        <v>4225</v>
      </c>
      <c r="AB4234" s="50">
        <v>4314464</v>
      </c>
      <c r="AH4234" s="66" t="str">
        <f t="shared" si="126"/>
        <v>RSPinhal da Serra</v>
      </c>
      <c r="AI4234" s="50">
        <v>4314464</v>
      </c>
    </row>
    <row r="4235" spans="26:35">
      <c r="Z4235" s="50" t="s">
        <v>77</v>
      </c>
      <c r="AA4235" s="50" t="s">
        <v>4230</v>
      </c>
      <c r="AB4235" s="50">
        <v>4314472</v>
      </c>
      <c r="AH4235" s="66" t="str">
        <f t="shared" si="126"/>
        <v>RSPinhal Grande</v>
      </c>
      <c r="AI4235" s="50">
        <v>4314472</v>
      </c>
    </row>
    <row r="4236" spans="26:35">
      <c r="Z4236" s="50" t="s">
        <v>77</v>
      </c>
      <c r="AA4236" s="50" t="s">
        <v>4235</v>
      </c>
      <c r="AB4236" s="50">
        <v>4314498</v>
      </c>
      <c r="AH4236" s="66" t="str">
        <f t="shared" si="126"/>
        <v>RSPinheirinho do Vale</v>
      </c>
      <c r="AI4236" s="50">
        <v>4314498</v>
      </c>
    </row>
    <row r="4237" spans="26:35">
      <c r="Z4237" s="50" t="s">
        <v>77</v>
      </c>
      <c r="AA4237" s="50" t="s">
        <v>4239</v>
      </c>
      <c r="AB4237" s="50">
        <v>4314506</v>
      </c>
      <c r="AH4237" s="66" t="str">
        <f t="shared" si="126"/>
        <v>RSPinheiro Machado</v>
      </c>
      <c r="AI4237" s="50">
        <v>4314506</v>
      </c>
    </row>
    <row r="4238" spans="26:35">
      <c r="Z4238" s="50" t="s">
        <v>77</v>
      </c>
      <c r="AA4238" s="50" t="s">
        <v>4244</v>
      </c>
      <c r="AB4238" s="50">
        <v>4314548</v>
      </c>
      <c r="AH4238" s="66" t="str">
        <f t="shared" si="126"/>
        <v>RSPinto Bandeira</v>
      </c>
      <c r="AI4238" s="50">
        <v>4314548</v>
      </c>
    </row>
    <row r="4239" spans="26:35">
      <c r="Z4239" s="50" t="s">
        <v>77</v>
      </c>
      <c r="AA4239" s="50" t="s">
        <v>4249</v>
      </c>
      <c r="AB4239" s="50">
        <v>4314555</v>
      </c>
      <c r="AH4239" s="66" t="str">
        <f t="shared" si="126"/>
        <v>RSPirapó</v>
      </c>
      <c r="AI4239" s="50">
        <v>4314555</v>
      </c>
    </row>
    <row r="4240" spans="26:35">
      <c r="Z4240" s="50" t="s">
        <v>77</v>
      </c>
      <c r="AA4240" s="50" t="s">
        <v>4253</v>
      </c>
      <c r="AB4240" s="50">
        <v>4314605</v>
      </c>
      <c r="AH4240" s="66" t="str">
        <f t="shared" si="126"/>
        <v>RSPiratini</v>
      </c>
      <c r="AI4240" s="50">
        <v>4314605</v>
      </c>
    </row>
    <row r="4241" spans="26:35">
      <c r="Z4241" s="50" t="s">
        <v>77</v>
      </c>
      <c r="AA4241" s="50" t="s">
        <v>4022</v>
      </c>
      <c r="AB4241" s="50">
        <v>4314704</v>
      </c>
      <c r="AH4241" s="66" t="str">
        <f t="shared" si="126"/>
        <v>RSPlanalto</v>
      </c>
      <c r="AI4241" s="50">
        <v>4314704</v>
      </c>
    </row>
    <row r="4242" spans="26:35">
      <c r="Z4242" s="50" t="s">
        <v>77</v>
      </c>
      <c r="AA4242" s="50" t="s">
        <v>4262</v>
      </c>
      <c r="AB4242" s="50">
        <v>4314753</v>
      </c>
      <c r="AH4242" s="66" t="str">
        <f t="shared" si="126"/>
        <v>RSPoço das Antas</v>
      </c>
      <c r="AI4242" s="50">
        <v>4314753</v>
      </c>
    </row>
    <row r="4243" spans="26:35">
      <c r="Z4243" s="50" t="s">
        <v>77</v>
      </c>
      <c r="AA4243" s="50" t="s">
        <v>4267</v>
      </c>
      <c r="AB4243" s="50">
        <v>4314779</v>
      </c>
      <c r="AH4243" s="66" t="str">
        <f t="shared" si="126"/>
        <v>RSPontão</v>
      </c>
      <c r="AI4243" s="50">
        <v>4314779</v>
      </c>
    </row>
    <row r="4244" spans="26:35">
      <c r="Z4244" s="50" t="s">
        <v>77</v>
      </c>
      <c r="AA4244" s="50" t="s">
        <v>4272</v>
      </c>
      <c r="AB4244" s="50">
        <v>4314787</v>
      </c>
      <c r="AH4244" s="66" t="str">
        <f t="shared" si="126"/>
        <v>RSPonte Preta</v>
      </c>
      <c r="AI4244" s="50">
        <v>4314787</v>
      </c>
    </row>
    <row r="4245" spans="26:35">
      <c r="Z4245" s="50" t="s">
        <v>77</v>
      </c>
      <c r="AA4245" s="50" t="s">
        <v>4275</v>
      </c>
      <c r="AB4245" s="50">
        <v>4314803</v>
      </c>
      <c r="AH4245" s="66" t="str">
        <f t="shared" si="126"/>
        <v>RSPortão</v>
      </c>
      <c r="AI4245" s="50">
        <v>4314803</v>
      </c>
    </row>
    <row r="4246" spans="26:35">
      <c r="Z4246" s="50" t="s">
        <v>77</v>
      </c>
      <c r="AA4246" s="50" t="s">
        <v>4279</v>
      </c>
      <c r="AB4246" s="50">
        <v>4314902</v>
      </c>
      <c r="AH4246" s="66" t="str">
        <f t="shared" si="126"/>
        <v>RSPorto Alegre</v>
      </c>
      <c r="AI4246" s="50">
        <v>4314902</v>
      </c>
    </row>
    <row r="4247" spans="26:35">
      <c r="Z4247" s="50" t="s">
        <v>77</v>
      </c>
      <c r="AA4247" s="50" t="s">
        <v>4284</v>
      </c>
      <c r="AB4247" s="50">
        <v>4315008</v>
      </c>
      <c r="AH4247" s="66" t="str">
        <f t="shared" si="126"/>
        <v>RSPorto Lucena</v>
      </c>
      <c r="AI4247" s="50">
        <v>4315008</v>
      </c>
    </row>
    <row r="4248" spans="26:35">
      <c r="Z4248" s="50" t="s">
        <v>77</v>
      </c>
      <c r="AA4248" s="50" t="s">
        <v>4289</v>
      </c>
      <c r="AB4248" s="50">
        <v>4315057</v>
      </c>
      <c r="AH4248" s="66" t="str">
        <f t="shared" si="126"/>
        <v>RSPorto Mauá</v>
      </c>
      <c r="AI4248" s="50">
        <v>4315057</v>
      </c>
    </row>
    <row r="4249" spans="26:35">
      <c r="Z4249" s="50" t="s">
        <v>77</v>
      </c>
      <c r="AA4249" s="50" t="s">
        <v>4294</v>
      </c>
      <c r="AB4249" s="50">
        <v>4315073</v>
      </c>
      <c r="AH4249" s="66" t="str">
        <f t="shared" si="126"/>
        <v>RSPorto Vera Cruz</v>
      </c>
      <c r="AI4249" s="50">
        <v>4315073</v>
      </c>
    </row>
    <row r="4250" spans="26:35">
      <c r="Z4250" s="50" t="s">
        <v>77</v>
      </c>
      <c r="AA4250" s="50" t="s">
        <v>4299</v>
      </c>
      <c r="AB4250" s="50">
        <v>4315107</v>
      </c>
      <c r="AH4250" s="66" t="str">
        <f t="shared" si="126"/>
        <v>RSPorto Xavier</v>
      </c>
      <c r="AI4250" s="50">
        <v>4315107</v>
      </c>
    </row>
    <row r="4251" spans="26:35">
      <c r="Z4251" s="50" t="s">
        <v>77</v>
      </c>
      <c r="AA4251" s="50" t="s">
        <v>4304</v>
      </c>
      <c r="AB4251" s="50">
        <v>4315131</v>
      </c>
      <c r="AH4251" s="66" t="str">
        <f t="shared" si="126"/>
        <v>RSPouso Novo</v>
      </c>
      <c r="AI4251" s="50">
        <v>4315131</v>
      </c>
    </row>
    <row r="4252" spans="26:35">
      <c r="Z4252" s="50" t="s">
        <v>77</v>
      </c>
      <c r="AA4252" s="50" t="s">
        <v>4309</v>
      </c>
      <c r="AB4252" s="50">
        <v>4315149</v>
      </c>
      <c r="AH4252" s="66" t="str">
        <f t="shared" si="126"/>
        <v>RSPresidente Lucena</v>
      </c>
      <c r="AI4252" s="50">
        <v>4315149</v>
      </c>
    </row>
    <row r="4253" spans="26:35">
      <c r="Z4253" s="50" t="s">
        <v>77</v>
      </c>
      <c r="AA4253" s="50" t="s">
        <v>4314</v>
      </c>
      <c r="AB4253" s="50">
        <v>4315156</v>
      </c>
      <c r="AH4253" s="66" t="str">
        <f t="shared" si="126"/>
        <v>RSProgresso</v>
      </c>
      <c r="AI4253" s="50">
        <v>4315156</v>
      </c>
    </row>
    <row r="4254" spans="26:35">
      <c r="Z4254" s="50" t="s">
        <v>77</v>
      </c>
      <c r="AA4254" s="50" t="s">
        <v>4318</v>
      </c>
      <c r="AB4254" s="50">
        <v>4315172</v>
      </c>
      <c r="AH4254" s="66" t="str">
        <f t="shared" si="126"/>
        <v>RSProtásio Alves</v>
      </c>
      <c r="AI4254" s="50">
        <v>4315172</v>
      </c>
    </row>
    <row r="4255" spans="26:35">
      <c r="Z4255" s="50" t="s">
        <v>77</v>
      </c>
      <c r="AA4255" s="50" t="s">
        <v>4323</v>
      </c>
      <c r="AB4255" s="50">
        <v>4315206</v>
      </c>
      <c r="AH4255" s="66" t="str">
        <f t="shared" si="126"/>
        <v>RSPutinga</v>
      </c>
      <c r="AI4255" s="50">
        <v>4315206</v>
      </c>
    </row>
    <row r="4256" spans="26:35">
      <c r="Z4256" s="50" t="s">
        <v>77</v>
      </c>
      <c r="AA4256" s="50" t="s">
        <v>4328</v>
      </c>
      <c r="AB4256" s="50">
        <v>4315305</v>
      </c>
      <c r="AH4256" s="66" t="str">
        <f t="shared" si="126"/>
        <v>RSQuaraí</v>
      </c>
      <c r="AI4256" s="50">
        <v>4315305</v>
      </c>
    </row>
    <row r="4257" spans="26:35">
      <c r="Z4257" s="50" t="s">
        <v>77</v>
      </c>
      <c r="AA4257" s="50" t="s">
        <v>4333</v>
      </c>
      <c r="AB4257" s="50">
        <v>4315313</v>
      </c>
      <c r="AH4257" s="66" t="str">
        <f t="shared" si="126"/>
        <v>RSQuatro Irmãos</v>
      </c>
      <c r="AI4257" s="50">
        <v>4315313</v>
      </c>
    </row>
    <row r="4258" spans="26:35">
      <c r="Z4258" s="50" t="s">
        <v>77</v>
      </c>
      <c r="AA4258" s="50" t="s">
        <v>4338</v>
      </c>
      <c r="AB4258" s="50">
        <v>4315321</v>
      </c>
      <c r="AH4258" s="66" t="str">
        <f t="shared" si="126"/>
        <v>RSQuevedos</v>
      </c>
      <c r="AI4258" s="50">
        <v>4315321</v>
      </c>
    </row>
    <row r="4259" spans="26:35">
      <c r="Z4259" s="50" t="s">
        <v>77</v>
      </c>
      <c r="AA4259" s="50" t="s">
        <v>4343</v>
      </c>
      <c r="AB4259" s="50">
        <v>4315354</v>
      </c>
      <c r="AH4259" s="66" t="str">
        <f t="shared" si="126"/>
        <v>RSQuinze de Novembro</v>
      </c>
      <c r="AI4259" s="50">
        <v>4315354</v>
      </c>
    </row>
    <row r="4260" spans="26:35">
      <c r="Z4260" s="50" t="s">
        <v>77</v>
      </c>
      <c r="AA4260" s="50" t="s">
        <v>4348</v>
      </c>
      <c r="AB4260" s="50">
        <v>4315404</v>
      </c>
      <c r="AH4260" s="66" t="str">
        <f t="shared" si="126"/>
        <v>RSRedentora</v>
      </c>
      <c r="AI4260" s="50">
        <v>4315404</v>
      </c>
    </row>
    <row r="4261" spans="26:35">
      <c r="Z4261" s="50" t="s">
        <v>77</v>
      </c>
      <c r="AA4261" s="50" t="s">
        <v>4352</v>
      </c>
      <c r="AB4261" s="50">
        <v>4315453</v>
      </c>
      <c r="AH4261" s="66" t="str">
        <f t="shared" si="126"/>
        <v>RSRelvado</v>
      </c>
      <c r="AI4261" s="50">
        <v>4315453</v>
      </c>
    </row>
    <row r="4262" spans="26:35">
      <c r="Z4262" s="50" t="s">
        <v>77</v>
      </c>
      <c r="AA4262" s="50" t="s">
        <v>4356</v>
      </c>
      <c r="AB4262" s="50">
        <v>4315503</v>
      </c>
      <c r="AH4262" s="66" t="str">
        <f t="shared" si="126"/>
        <v>RSRestinga Seca</v>
      </c>
      <c r="AI4262" s="50">
        <v>4315503</v>
      </c>
    </row>
    <row r="4263" spans="26:35">
      <c r="Z4263" s="50" t="s">
        <v>77</v>
      </c>
      <c r="AA4263" s="50" t="s">
        <v>4360</v>
      </c>
      <c r="AB4263" s="50">
        <v>4315552</v>
      </c>
      <c r="AH4263" s="66" t="str">
        <f t="shared" si="126"/>
        <v>RSRio dos Índios</v>
      </c>
      <c r="AI4263" s="50">
        <v>4315552</v>
      </c>
    </row>
    <row r="4264" spans="26:35">
      <c r="Z4264" s="50" t="s">
        <v>77</v>
      </c>
      <c r="AA4264" s="50" t="s">
        <v>4365</v>
      </c>
      <c r="AB4264" s="50">
        <v>4315602</v>
      </c>
      <c r="AH4264" s="66" t="str">
        <f t="shared" si="126"/>
        <v>RSRio Grande</v>
      </c>
      <c r="AI4264" s="50">
        <v>4315602</v>
      </c>
    </row>
    <row r="4265" spans="26:35">
      <c r="Z4265" s="50" t="s">
        <v>77</v>
      </c>
      <c r="AA4265" s="50" t="s">
        <v>4369</v>
      </c>
      <c r="AB4265" s="50">
        <v>4315701</v>
      </c>
      <c r="AH4265" s="66" t="str">
        <f t="shared" si="126"/>
        <v>RSRio Pardo</v>
      </c>
      <c r="AI4265" s="50">
        <v>4315701</v>
      </c>
    </row>
    <row r="4266" spans="26:35">
      <c r="Z4266" s="50" t="s">
        <v>77</v>
      </c>
      <c r="AA4266" s="50" t="s">
        <v>4374</v>
      </c>
      <c r="AB4266" s="50">
        <v>4315750</v>
      </c>
      <c r="AH4266" s="66" t="str">
        <f t="shared" si="126"/>
        <v>RSRiozinho</v>
      </c>
      <c r="AI4266" s="50">
        <v>4315750</v>
      </c>
    </row>
    <row r="4267" spans="26:35">
      <c r="Z4267" s="50" t="s">
        <v>77</v>
      </c>
      <c r="AA4267" s="50" t="s">
        <v>4378</v>
      </c>
      <c r="AB4267" s="50">
        <v>4315800</v>
      </c>
      <c r="AH4267" s="66" t="str">
        <f t="shared" si="126"/>
        <v>RSRoca Sales</v>
      </c>
      <c r="AI4267" s="50">
        <v>4315800</v>
      </c>
    </row>
    <row r="4268" spans="26:35">
      <c r="Z4268" s="50" t="s">
        <v>77</v>
      </c>
      <c r="AA4268" s="50" t="s">
        <v>4383</v>
      </c>
      <c r="AB4268" s="50">
        <v>4315909</v>
      </c>
      <c r="AH4268" s="66" t="str">
        <f t="shared" si="126"/>
        <v>RSRodeio Bonito</v>
      </c>
      <c r="AI4268" s="50">
        <v>4315909</v>
      </c>
    </row>
    <row r="4269" spans="26:35">
      <c r="Z4269" s="50" t="s">
        <v>77</v>
      </c>
      <c r="AA4269" s="50" t="s">
        <v>4388</v>
      </c>
      <c r="AB4269" s="50">
        <v>4315958</v>
      </c>
      <c r="AH4269" s="66" t="str">
        <f t="shared" si="126"/>
        <v>RSRolador</v>
      </c>
      <c r="AI4269" s="50">
        <v>4315958</v>
      </c>
    </row>
    <row r="4270" spans="26:35">
      <c r="Z4270" s="50" t="s">
        <v>77</v>
      </c>
      <c r="AA4270" s="50" t="s">
        <v>4392</v>
      </c>
      <c r="AB4270" s="50">
        <v>4316006</v>
      </c>
      <c r="AH4270" s="66" t="str">
        <f t="shared" si="126"/>
        <v>RSRolante</v>
      </c>
      <c r="AI4270" s="50">
        <v>4316006</v>
      </c>
    </row>
    <row r="4271" spans="26:35">
      <c r="Z4271" s="50" t="s">
        <v>77</v>
      </c>
      <c r="AA4271" s="50" t="s">
        <v>4397</v>
      </c>
      <c r="AB4271" s="50">
        <v>4316105</v>
      </c>
      <c r="AH4271" s="66" t="str">
        <f t="shared" si="126"/>
        <v>RSRonda Alta</v>
      </c>
      <c r="AI4271" s="50">
        <v>4316105</v>
      </c>
    </row>
    <row r="4272" spans="26:35">
      <c r="Z4272" s="50" t="s">
        <v>77</v>
      </c>
      <c r="AA4272" s="50" t="s">
        <v>4402</v>
      </c>
      <c r="AB4272" s="50">
        <v>4316204</v>
      </c>
      <c r="AH4272" s="66" t="str">
        <f t="shared" si="126"/>
        <v>RSRondinha</v>
      </c>
      <c r="AI4272" s="50">
        <v>4316204</v>
      </c>
    </row>
    <row r="4273" spans="26:35">
      <c r="Z4273" s="50" t="s">
        <v>77</v>
      </c>
      <c r="AA4273" s="50" t="s">
        <v>4406</v>
      </c>
      <c r="AB4273" s="50">
        <v>4316303</v>
      </c>
      <c r="AH4273" s="66" t="str">
        <f t="shared" si="126"/>
        <v>RSRoque Gonzales</v>
      </c>
      <c r="AI4273" s="50">
        <v>4316303</v>
      </c>
    </row>
    <row r="4274" spans="26:35">
      <c r="Z4274" s="50" t="s">
        <v>77</v>
      </c>
      <c r="AA4274" s="50" t="s">
        <v>4411</v>
      </c>
      <c r="AB4274" s="50">
        <v>4316402</v>
      </c>
      <c r="AH4274" s="66" t="str">
        <f t="shared" si="126"/>
        <v>RSRosário do Sul</v>
      </c>
      <c r="AI4274" s="50">
        <v>4316402</v>
      </c>
    </row>
    <row r="4275" spans="26:35">
      <c r="Z4275" s="50" t="s">
        <v>77</v>
      </c>
      <c r="AA4275" s="50" t="s">
        <v>4416</v>
      </c>
      <c r="AB4275" s="50">
        <v>4316428</v>
      </c>
      <c r="AH4275" s="66" t="str">
        <f t="shared" si="126"/>
        <v>RSSagrada Família</v>
      </c>
      <c r="AI4275" s="50">
        <v>4316428</v>
      </c>
    </row>
    <row r="4276" spans="26:35">
      <c r="Z4276" s="50" t="s">
        <v>77</v>
      </c>
      <c r="AA4276" s="50" t="s">
        <v>4421</v>
      </c>
      <c r="AB4276" s="50">
        <v>4316436</v>
      </c>
      <c r="AH4276" s="66" t="str">
        <f t="shared" si="126"/>
        <v>RSSaldanha Marinho</v>
      </c>
      <c r="AI4276" s="50">
        <v>4316436</v>
      </c>
    </row>
    <row r="4277" spans="26:35">
      <c r="Z4277" s="50" t="s">
        <v>77</v>
      </c>
      <c r="AA4277" s="50" t="s">
        <v>4425</v>
      </c>
      <c r="AB4277" s="50">
        <v>4316451</v>
      </c>
      <c r="AH4277" s="66" t="str">
        <f t="shared" si="126"/>
        <v>RSSalto do Jacuí</v>
      </c>
      <c r="AI4277" s="50">
        <v>4316451</v>
      </c>
    </row>
    <row r="4278" spans="26:35">
      <c r="Z4278" s="50" t="s">
        <v>77</v>
      </c>
      <c r="AA4278" s="50" t="s">
        <v>4430</v>
      </c>
      <c r="AB4278" s="50">
        <v>4316477</v>
      </c>
      <c r="AH4278" s="66" t="str">
        <f t="shared" si="126"/>
        <v>RSSalvador das Missões</v>
      </c>
      <c r="AI4278" s="50">
        <v>4316477</v>
      </c>
    </row>
    <row r="4279" spans="26:35">
      <c r="Z4279" s="50" t="s">
        <v>77</v>
      </c>
      <c r="AA4279" s="50" t="s">
        <v>4435</v>
      </c>
      <c r="AB4279" s="50">
        <v>4316501</v>
      </c>
      <c r="AH4279" s="66" t="str">
        <f t="shared" si="126"/>
        <v>RSSalvador do Sul</v>
      </c>
      <c r="AI4279" s="50">
        <v>4316501</v>
      </c>
    </row>
    <row r="4280" spans="26:35">
      <c r="Z4280" s="50" t="s">
        <v>77</v>
      </c>
      <c r="AA4280" s="50" t="s">
        <v>4439</v>
      </c>
      <c r="AB4280" s="50">
        <v>4316600</v>
      </c>
      <c r="AH4280" s="66" t="str">
        <f t="shared" si="126"/>
        <v>RSSananduva</v>
      </c>
      <c r="AI4280" s="50">
        <v>4316600</v>
      </c>
    </row>
    <row r="4281" spans="26:35">
      <c r="Z4281" s="50" t="s">
        <v>77</v>
      </c>
      <c r="AA4281" s="50" t="s">
        <v>4444</v>
      </c>
      <c r="AB4281" s="50">
        <v>4316709</v>
      </c>
      <c r="AH4281" s="66" t="str">
        <f t="shared" si="126"/>
        <v>RSSanta Bárbara do Sul</v>
      </c>
      <c r="AI4281" s="50">
        <v>4316709</v>
      </c>
    </row>
    <row r="4282" spans="26:35">
      <c r="Z4282" s="50" t="s">
        <v>77</v>
      </c>
      <c r="AA4282" s="50" t="s">
        <v>4449</v>
      </c>
      <c r="AB4282" s="50">
        <v>4316733</v>
      </c>
      <c r="AH4282" s="66" t="str">
        <f t="shared" si="126"/>
        <v>RSSanta Cecília do Sul</v>
      </c>
      <c r="AI4282" s="50">
        <v>4316733</v>
      </c>
    </row>
    <row r="4283" spans="26:35">
      <c r="Z4283" s="50" t="s">
        <v>77</v>
      </c>
      <c r="AA4283" s="50" t="s">
        <v>4454</v>
      </c>
      <c r="AB4283" s="50">
        <v>4316758</v>
      </c>
      <c r="AH4283" s="66" t="str">
        <f t="shared" si="126"/>
        <v>RSSanta Clara do Sul</v>
      </c>
      <c r="AI4283" s="50">
        <v>4316758</v>
      </c>
    </row>
    <row r="4284" spans="26:35">
      <c r="Z4284" s="50" t="s">
        <v>77</v>
      </c>
      <c r="AA4284" s="50" t="s">
        <v>4459</v>
      </c>
      <c r="AB4284" s="50">
        <v>4316808</v>
      </c>
      <c r="AH4284" s="66" t="str">
        <f t="shared" si="126"/>
        <v>RSSanta Cruz do Sul</v>
      </c>
      <c r="AI4284" s="50">
        <v>4316808</v>
      </c>
    </row>
    <row r="4285" spans="26:35">
      <c r="Z4285" s="50" t="s">
        <v>77</v>
      </c>
      <c r="AA4285" s="50" t="s">
        <v>4464</v>
      </c>
      <c r="AB4285" s="50">
        <v>4316972</v>
      </c>
      <c r="AH4285" s="66" t="str">
        <f t="shared" si="126"/>
        <v>RSSanta Margarida do Sul</v>
      </c>
      <c r="AI4285" s="50">
        <v>4316972</v>
      </c>
    </row>
    <row r="4286" spans="26:35">
      <c r="Z4286" s="50" t="s">
        <v>77</v>
      </c>
      <c r="AA4286" s="50" t="s">
        <v>2536</v>
      </c>
      <c r="AB4286" s="50">
        <v>4316907</v>
      </c>
      <c r="AH4286" s="66" t="str">
        <f t="shared" si="126"/>
        <v>RSSanta Maria</v>
      </c>
      <c r="AI4286" s="50">
        <v>4316907</v>
      </c>
    </row>
    <row r="4287" spans="26:35">
      <c r="Z4287" s="50" t="s">
        <v>77</v>
      </c>
      <c r="AA4287" s="50" t="s">
        <v>4473</v>
      </c>
      <c r="AB4287" s="50">
        <v>4316956</v>
      </c>
      <c r="AH4287" s="66" t="str">
        <f t="shared" si="126"/>
        <v>RSSanta Maria do Herval</v>
      </c>
      <c r="AI4287" s="50">
        <v>4316956</v>
      </c>
    </row>
    <row r="4288" spans="26:35">
      <c r="Z4288" s="50" t="s">
        <v>77</v>
      </c>
      <c r="AA4288" s="50" t="s">
        <v>4478</v>
      </c>
      <c r="AB4288" s="50">
        <v>4317202</v>
      </c>
      <c r="AH4288" s="66" t="str">
        <f t="shared" si="126"/>
        <v>RSSanta Rosa</v>
      </c>
      <c r="AI4288" s="50">
        <v>4317202</v>
      </c>
    </row>
    <row r="4289" spans="26:35">
      <c r="Z4289" s="50" t="s">
        <v>77</v>
      </c>
      <c r="AA4289" s="50" t="s">
        <v>4483</v>
      </c>
      <c r="AB4289" s="50">
        <v>4317251</v>
      </c>
      <c r="AH4289" s="66" t="str">
        <f t="shared" ref="AH4289:AH4352" si="127">CONCATENATE(Z4289,AA4289)</f>
        <v>RSSanta Tereza</v>
      </c>
      <c r="AI4289" s="50">
        <v>4317251</v>
      </c>
    </row>
    <row r="4290" spans="26:35">
      <c r="Z4290" s="50" t="s">
        <v>77</v>
      </c>
      <c r="AA4290" s="50" t="s">
        <v>4488</v>
      </c>
      <c r="AB4290" s="50">
        <v>4317301</v>
      </c>
      <c r="AH4290" s="66" t="str">
        <f t="shared" si="127"/>
        <v>RSSanta Vitória do Palmar</v>
      </c>
      <c r="AI4290" s="50">
        <v>4317301</v>
      </c>
    </row>
    <row r="4291" spans="26:35">
      <c r="Z4291" s="50" t="s">
        <v>77</v>
      </c>
      <c r="AA4291" s="50" t="s">
        <v>4493</v>
      </c>
      <c r="AB4291" s="50">
        <v>4317004</v>
      </c>
      <c r="AH4291" s="66" t="str">
        <f t="shared" si="127"/>
        <v>RSSantana da Boa Vista</v>
      </c>
      <c r="AI4291" s="50">
        <v>4317004</v>
      </c>
    </row>
    <row r="4292" spans="26:35">
      <c r="Z4292" s="50" t="s">
        <v>77</v>
      </c>
      <c r="AA4292" s="50" t="s">
        <v>5570</v>
      </c>
      <c r="AB4292" s="50">
        <v>4317103</v>
      </c>
      <c r="AH4292" s="66" t="str">
        <f t="shared" si="127"/>
        <v>RSSantana do Livramento</v>
      </c>
      <c r="AI4292" s="50">
        <v>4317103</v>
      </c>
    </row>
    <row r="4293" spans="26:35">
      <c r="Z4293" s="50" t="s">
        <v>77</v>
      </c>
      <c r="AA4293" s="50" t="s">
        <v>4503</v>
      </c>
      <c r="AB4293" s="50">
        <v>4317400</v>
      </c>
      <c r="AH4293" s="66" t="str">
        <f t="shared" si="127"/>
        <v>RSSantiago</v>
      </c>
      <c r="AI4293" s="50">
        <v>4317400</v>
      </c>
    </row>
    <row r="4294" spans="26:35">
      <c r="Z4294" s="50" t="s">
        <v>77</v>
      </c>
      <c r="AA4294" s="50" t="s">
        <v>4508</v>
      </c>
      <c r="AB4294" s="50">
        <v>4317509</v>
      </c>
      <c r="AH4294" s="66" t="str">
        <f t="shared" si="127"/>
        <v>RSSanto Ângelo</v>
      </c>
      <c r="AI4294" s="50">
        <v>4317509</v>
      </c>
    </row>
    <row r="4295" spans="26:35">
      <c r="Z4295" s="50" t="s">
        <v>77</v>
      </c>
      <c r="AA4295" s="50" t="s">
        <v>4512</v>
      </c>
      <c r="AB4295" s="50">
        <v>4317608</v>
      </c>
      <c r="AH4295" s="66" t="str">
        <f t="shared" si="127"/>
        <v>RSSanto Antônio da Patrulha</v>
      </c>
      <c r="AI4295" s="50">
        <v>4317608</v>
      </c>
    </row>
    <row r="4296" spans="26:35">
      <c r="Z4296" s="50" t="s">
        <v>77</v>
      </c>
      <c r="AA4296" s="50" t="s">
        <v>4517</v>
      </c>
      <c r="AB4296" s="50">
        <v>4317707</v>
      </c>
      <c r="AH4296" s="66" t="str">
        <f t="shared" si="127"/>
        <v>RSSanto Antônio das Missões</v>
      </c>
      <c r="AI4296" s="50">
        <v>4317707</v>
      </c>
    </row>
    <row r="4297" spans="26:35">
      <c r="Z4297" s="50" t="s">
        <v>77</v>
      </c>
      <c r="AA4297" s="50" t="s">
        <v>4522</v>
      </c>
      <c r="AB4297" s="50">
        <v>4317558</v>
      </c>
      <c r="AH4297" s="66" t="str">
        <f t="shared" si="127"/>
        <v>RSSanto Antônio do Palma</v>
      </c>
      <c r="AI4297" s="50">
        <v>4317558</v>
      </c>
    </row>
    <row r="4298" spans="26:35">
      <c r="Z4298" s="50" t="s">
        <v>77</v>
      </c>
      <c r="AA4298" s="50" t="s">
        <v>4527</v>
      </c>
      <c r="AB4298" s="50">
        <v>4317756</v>
      </c>
      <c r="AH4298" s="66" t="str">
        <f t="shared" si="127"/>
        <v>RSSanto Antônio do Planalto</v>
      </c>
      <c r="AI4298" s="50">
        <v>4317756</v>
      </c>
    </row>
    <row r="4299" spans="26:35">
      <c r="Z4299" s="50" t="s">
        <v>77</v>
      </c>
      <c r="AA4299" s="50" t="s">
        <v>4532</v>
      </c>
      <c r="AB4299" s="50">
        <v>4317806</v>
      </c>
      <c r="AH4299" s="66" t="str">
        <f t="shared" si="127"/>
        <v>RSSanto Augusto</v>
      </c>
      <c r="AI4299" s="50">
        <v>4317806</v>
      </c>
    </row>
    <row r="4300" spans="26:35">
      <c r="Z4300" s="50" t="s">
        <v>77</v>
      </c>
      <c r="AA4300" s="50" t="s">
        <v>4536</v>
      </c>
      <c r="AB4300" s="50">
        <v>4317905</v>
      </c>
      <c r="AH4300" s="66" t="str">
        <f t="shared" si="127"/>
        <v>RSSanto Cristo</v>
      </c>
      <c r="AI4300" s="50">
        <v>4317905</v>
      </c>
    </row>
    <row r="4301" spans="26:35">
      <c r="Z4301" s="50" t="s">
        <v>77</v>
      </c>
      <c r="AA4301" s="50" t="s">
        <v>4541</v>
      </c>
      <c r="AB4301" s="50">
        <v>4317954</v>
      </c>
      <c r="AH4301" s="66" t="str">
        <f t="shared" si="127"/>
        <v>RSSanto Expedito do Sul</v>
      </c>
      <c r="AI4301" s="50">
        <v>4317954</v>
      </c>
    </row>
    <row r="4302" spans="26:35">
      <c r="Z4302" s="50" t="s">
        <v>77</v>
      </c>
      <c r="AA4302" s="50" t="s">
        <v>4545</v>
      </c>
      <c r="AB4302" s="50">
        <v>4318002</v>
      </c>
      <c r="AH4302" s="66" t="str">
        <f t="shared" si="127"/>
        <v>RSSão Borja</v>
      </c>
      <c r="AI4302" s="50">
        <v>4318002</v>
      </c>
    </row>
    <row r="4303" spans="26:35">
      <c r="Z4303" s="50" t="s">
        <v>77</v>
      </c>
      <c r="AA4303" s="50" t="s">
        <v>4550</v>
      </c>
      <c r="AB4303" s="50">
        <v>4318051</v>
      </c>
      <c r="AH4303" s="66" t="str">
        <f t="shared" si="127"/>
        <v>RSSão Domingos do Sul</v>
      </c>
      <c r="AI4303" s="50">
        <v>4318051</v>
      </c>
    </row>
    <row r="4304" spans="26:35">
      <c r="Z4304" s="50" t="s">
        <v>77</v>
      </c>
      <c r="AA4304" s="50" t="s">
        <v>4555</v>
      </c>
      <c r="AB4304" s="50">
        <v>4318101</v>
      </c>
      <c r="AH4304" s="66" t="str">
        <f t="shared" si="127"/>
        <v>RSSão Francisco de Assis</v>
      </c>
      <c r="AI4304" s="50">
        <v>4318101</v>
      </c>
    </row>
    <row r="4305" spans="26:35">
      <c r="Z4305" s="50" t="s">
        <v>77</v>
      </c>
      <c r="AA4305" s="50" t="s">
        <v>4560</v>
      </c>
      <c r="AB4305" s="50">
        <v>4318200</v>
      </c>
      <c r="AH4305" s="66" t="str">
        <f t="shared" si="127"/>
        <v>RSSão Francisco de Paula</v>
      </c>
      <c r="AI4305" s="50">
        <v>4318200</v>
      </c>
    </row>
    <row r="4306" spans="26:35">
      <c r="Z4306" s="50" t="s">
        <v>77</v>
      </c>
      <c r="AA4306" s="50" t="s">
        <v>4427</v>
      </c>
      <c r="AB4306" s="50">
        <v>4318309</v>
      </c>
      <c r="AH4306" s="66" t="str">
        <f t="shared" si="127"/>
        <v>RSSão Gabriel</v>
      </c>
      <c r="AI4306" s="50">
        <v>4318309</v>
      </c>
    </row>
    <row r="4307" spans="26:35">
      <c r="Z4307" s="50" t="s">
        <v>77</v>
      </c>
      <c r="AA4307" s="50" t="s">
        <v>4567</v>
      </c>
      <c r="AB4307" s="50">
        <v>4318408</v>
      </c>
      <c r="AH4307" s="66" t="str">
        <f t="shared" si="127"/>
        <v>RSSão Jerônimo</v>
      </c>
      <c r="AI4307" s="50">
        <v>4318408</v>
      </c>
    </row>
    <row r="4308" spans="26:35">
      <c r="Z4308" s="50" t="s">
        <v>77</v>
      </c>
      <c r="AA4308" s="50" t="s">
        <v>4572</v>
      </c>
      <c r="AB4308" s="50">
        <v>4318424</v>
      </c>
      <c r="AH4308" s="66" t="str">
        <f t="shared" si="127"/>
        <v>RSSão João da Urtiga</v>
      </c>
      <c r="AI4308" s="50">
        <v>4318424</v>
      </c>
    </row>
    <row r="4309" spans="26:35">
      <c r="Z4309" s="50" t="s">
        <v>77</v>
      </c>
      <c r="AA4309" s="50" t="s">
        <v>4577</v>
      </c>
      <c r="AB4309" s="50">
        <v>4318432</v>
      </c>
      <c r="AH4309" s="66" t="str">
        <f t="shared" si="127"/>
        <v>RSSão João do Polêsine</v>
      </c>
      <c r="AI4309" s="50">
        <v>4318432</v>
      </c>
    </row>
    <row r="4310" spans="26:35">
      <c r="Z4310" s="50" t="s">
        <v>77</v>
      </c>
      <c r="AA4310" s="50" t="s">
        <v>4582</v>
      </c>
      <c r="AB4310" s="50">
        <v>4318440</v>
      </c>
      <c r="AH4310" s="66" t="str">
        <f t="shared" si="127"/>
        <v>RSSão Jorge</v>
      </c>
      <c r="AI4310" s="50">
        <v>4318440</v>
      </c>
    </row>
    <row r="4311" spans="26:35">
      <c r="Z4311" s="50" t="s">
        <v>77</v>
      </c>
      <c r="AA4311" s="50" t="s">
        <v>4587</v>
      </c>
      <c r="AB4311" s="50">
        <v>4318457</v>
      </c>
      <c r="AH4311" s="66" t="str">
        <f t="shared" si="127"/>
        <v>RSSão José das Missões</v>
      </c>
      <c r="AI4311" s="50">
        <v>4318457</v>
      </c>
    </row>
    <row r="4312" spans="26:35">
      <c r="Z4312" s="50" t="s">
        <v>77</v>
      </c>
      <c r="AA4312" s="50" t="s">
        <v>4591</v>
      </c>
      <c r="AB4312" s="50">
        <v>4318465</v>
      </c>
      <c r="AH4312" s="66" t="str">
        <f t="shared" si="127"/>
        <v>RSSão José do Herval</v>
      </c>
      <c r="AI4312" s="50">
        <v>4318465</v>
      </c>
    </row>
    <row r="4313" spans="26:35">
      <c r="Z4313" s="50" t="s">
        <v>77</v>
      </c>
      <c r="AA4313" s="50" t="s">
        <v>4596</v>
      </c>
      <c r="AB4313" s="50">
        <v>4318481</v>
      </c>
      <c r="AH4313" s="66" t="str">
        <f t="shared" si="127"/>
        <v>RSSão José do Hortêncio</v>
      </c>
      <c r="AI4313" s="50">
        <v>4318481</v>
      </c>
    </row>
    <row r="4314" spans="26:35">
      <c r="Z4314" s="50" t="s">
        <v>77</v>
      </c>
      <c r="AA4314" s="50" t="s">
        <v>4600</v>
      </c>
      <c r="AB4314" s="50">
        <v>4318499</v>
      </c>
      <c r="AH4314" s="66" t="str">
        <f t="shared" si="127"/>
        <v>RSSão José do Inhacorá</v>
      </c>
      <c r="AI4314" s="50">
        <v>4318499</v>
      </c>
    </row>
    <row r="4315" spans="26:35">
      <c r="Z4315" s="50" t="s">
        <v>77</v>
      </c>
      <c r="AA4315" s="50" t="s">
        <v>4604</v>
      </c>
      <c r="AB4315" s="50">
        <v>4318507</v>
      </c>
      <c r="AH4315" s="66" t="str">
        <f t="shared" si="127"/>
        <v>RSSão José do Norte</v>
      </c>
      <c r="AI4315" s="50">
        <v>4318507</v>
      </c>
    </row>
    <row r="4316" spans="26:35">
      <c r="Z4316" s="50" t="s">
        <v>77</v>
      </c>
      <c r="AA4316" s="50" t="s">
        <v>4609</v>
      </c>
      <c r="AB4316" s="50">
        <v>4318606</v>
      </c>
      <c r="AH4316" s="66" t="str">
        <f t="shared" si="127"/>
        <v>RSSão José do Ouro</v>
      </c>
      <c r="AI4316" s="50">
        <v>4318606</v>
      </c>
    </row>
    <row r="4317" spans="26:35">
      <c r="Z4317" s="50" t="s">
        <v>77</v>
      </c>
      <c r="AA4317" s="50" t="s">
        <v>4614</v>
      </c>
      <c r="AB4317" s="50">
        <v>4318614</v>
      </c>
      <c r="AH4317" s="66" t="str">
        <f t="shared" si="127"/>
        <v>RSSão José do Sul</v>
      </c>
      <c r="AI4317" s="50">
        <v>4318614</v>
      </c>
    </row>
    <row r="4318" spans="26:35">
      <c r="Z4318" s="50" t="s">
        <v>77</v>
      </c>
      <c r="AA4318" s="50" t="s">
        <v>4618</v>
      </c>
      <c r="AB4318" s="50">
        <v>4318622</v>
      </c>
      <c r="AH4318" s="66" t="str">
        <f t="shared" si="127"/>
        <v>RSSão José dos Ausentes</v>
      </c>
      <c r="AI4318" s="50">
        <v>4318622</v>
      </c>
    </row>
    <row r="4319" spans="26:35">
      <c r="Z4319" s="50" t="s">
        <v>77</v>
      </c>
      <c r="AA4319" s="50" t="s">
        <v>4623</v>
      </c>
      <c r="AB4319" s="50">
        <v>4318705</v>
      </c>
      <c r="AH4319" s="66" t="str">
        <f t="shared" si="127"/>
        <v>RSSão Leopoldo</v>
      </c>
      <c r="AI4319" s="50">
        <v>4318705</v>
      </c>
    </row>
    <row r="4320" spans="26:35">
      <c r="Z4320" s="50" t="s">
        <v>77</v>
      </c>
      <c r="AA4320" s="50" t="s">
        <v>4627</v>
      </c>
      <c r="AB4320" s="50">
        <v>4318804</v>
      </c>
      <c r="AH4320" s="66" t="str">
        <f t="shared" si="127"/>
        <v>RSSão Lourenço do Sul</v>
      </c>
      <c r="AI4320" s="50">
        <v>4318804</v>
      </c>
    </row>
    <row r="4321" spans="26:35">
      <c r="Z4321" s="50" t="s">
        <v>77</v>
      </c>
      <c r="AA4321" s="50" t="s">
        <v>4630</v>
      </c>
      <c r="AB4321" s="50">
        <v>4318903</v>
      </c>
      <c r="AH4321" s="66" t="str">
        <f t="shared" si="127"/>
        <v>RSSão Luiz Gonzaga</v>
      </c>
      <c r="AI4321" s="50">
        <v>4318903</v>
      </c>
    </row>
    <row r="4322" spans="26:35">
      <c r="Z4322" s="50" t="s">
        <v>77</v>
      </c>
      <c r="AA4322" s="50" t="s">
        <v>4634</v>
      </c>
      <c r="AB4322" s="50">
        <v>4319000</v>
      </c>
      <c r="AH4322" s="66" t="str">
        <f t="shared" si="127"/>
        <v>RSSão Marcos</v>
      </c>
      <c r="AI4322" s="50">
        <v>4319000</v>
      </c>
    </row>
    <row r="4323" spans="26:35">
      <c r="Z4323" s="50" t="s">
        <v>77</v>
      </c>
      <c r="AA4323" s="50" t="s">
        <v>3905</v>
      </c>
      <c r="AB4323" s="50">
        <v>4319109</v>
      </c>
      <c r="AH4323" s="66" t="str">
        <f t="shared" si="127"/>
        <v>RSSão Martinho</v>
      </c>
      <c r="AI4323" s="50">
        <v>4319109</v>
      </c>
    </row>
    <row r="4324" spans="26:35">
      <c r="Z4324" s="50" t="s">
        <v>77</v>
      </c>
      <c r="AA4324" s="50" t="s">
        <v>4641</v>
      </c>
      <c r="AB4324" s="50">
        <v>4319125</v>
      </c>
      <c r="AH4324" s="66" t="str">
        <f t="shared" si="127"/>
        <v>RSSão Martinho da Serra</v>
      </c>
      <c r="AI4324" s="50">
        <v>4319125</v>
      </c>
    </row>
    <row r="4325" spans="26:35">
      <c r="Z4325" s="50" t="s">
        <v>77</v>
      </c>
      <c r="AA4325" s="50" t="s">
        <v>4643</v>
      </c>
      <c r="AB4325" s="50">
        <v>4319158</v>
      </c>
      <c r="AH4325" s="66" t="str">
        <f t="shared" si="127"/>
        <v>RSSão Miguel das Missões</v>
      </c>
      <c r="AI4325" s="50">
        <v>4319158</v>
      </c>
    </row>
    <row r="4326" spans="26:35">
      <c r="Z4326" s="50" t="s">
        <v>77</v>
      </c>
      <c r="AA4326" s="50" t="s">
        <v>4647</v>
      </c>
      <c r="AB4326" s="50">
        <v>4319208</v>
      </c>
      <c r="AH4326" s="66" t="str">
        <f t="shared" si="127"/>
        <v>RSSão Nicolau</v>
      </c>
      <c r="AI4326" s="50">
        <v>4319208</v>
      </c>
    </row>
    <row r="4327" spans="26:35">
      <c r="Z4327" s="50" t="s">
        <v>77</v>
      </c>
      <c r="AA4327" s="50" t="s">
        <v>4651</v>
      </c>
      <c r="AB4327" s="50">
        <v>4319307</v>
      </c>
      <c r="AH4327" s="66" t="str">
        <f t="shared" si="127"/>
        <v>RSSão Paulo das Missões</v>
      </c>
      <c r="AI4327" s="50">
        <v>4319307</v>
      </c>
    </row>
    <row r="4328" spans="26:35">
      <c r="Z4328" s="50" t="s">
        <v>77</v>
      </c>
      <c r="AA4328" s="50" t="s">
        <v>4655</v>
      </c>
      <c r="AB4328" s="50">
        <v>4319356</v>
      </c>
      <c r="AH4328" s="66" t="str">
        <f t="shared" si="127"/>
        <v>RSSão Pedro da Serra</v>
      </c>
      <c r="AI4328" s="50">
        <v>4319356</v>
      </c>
    </row>
    <row r="4329" spans="26:35">
      <c r="Z4329" s="50" t="s">
        <v>77</v>
      </c>
      <c r="AA4329" s="50" t="s">
        <v>4659</v>
      </c>
      <c r="AB4329" s="50">
        <v>4319364</v>
      </c>
      <c r="AH4329" s="66" t="str">
        <f t="shared" si="127"/>
        <v>RSSão Pedro das Missões</v>
      </c>
      <c r="AI4329" s="50">
        <v>4319364</v>
      </c>
    </row>
    <row r="4330" spans="26:35">
      <c r="Z4330" s="50" t="s">
        <v>77</v>
      </c>
      <c r="AA4330" s="50" t="s">
        <v>4663</v>
      </c>
      <c r="AB4330" s="50">
        <v>4319372</v>
      </c>
      <c r="AH4330" s="66" t="str">
        <f t="shared" si="127"/>
        <v>RSSão Pedro do Butiá</v>
      </c>
      <c r="AI4330" s="50">
        <v>4319372</v>
      </c>
    </row>
    <row r="4331" spans="26:35">
      <c r="Z4331" s="50" t="s">
        <v>77</v>
      </c>
      <c r="AA4331" s="50" t="s">
        <v>4666</v>
      </c>
      <c r="AB4331" s="50">
        <v>4319406</v>
      </c>
      <c r="AH4331" s="66" t="str">
        <f t="shared" si="127"/>
        <v>RSSão Pedro do Sul</v>
      </c>
      <c r="AI4331" s="50">
        <v>4319406</v>
      </c>
    </row>
    <row r="4332" spans="26:35">
      <c r="Z4332" s="50" t="s">
        <v>77</v>
      </c>
      <c r="AA4332" s="50" t="s">
        <v>4670</v>
      </c>
      <c r="AB4332" s="50">
        <v>4319505</v>
      </c>
      <c r="AH4332" s="66" t="str">
        <f t="shared" si="127"/>
        <v>RSSão Sebastião do Caí</v>
      </c>
      <c r="AI4332" s="50">
        <v>4319505</v>
      </c>
    </row>
    <row r="4333" spans="26:35">
      <c r="Z4333" s="50" t="s">
        <v>77</v>
      </c>
      <c r="AA4333" s="50" t="s">
        <v>4674</v>
      </c>
      <c r="AB4333" s="50">
        <v>4319604</v>
      </c>
      <c r="AH4333" s="66" t="str">
        <f t="shared" si="127"/>
        <v>RSSão Sepé</v>
      </c>
      <c r="AI4333" s="50">
        <v>4319604</v>
      </c>
    </row>
    <row r="4334" spans="26:35">
      <c r="Z4334" s="50" t="s">
        <v>77</v>
      </c>
      <c r="AA4334" s="50" t="s">
        <v>4678</v>
      </c>
      <c r="AB4334" s="50">
        <v>4319703</v>
      </c>
      <c r="AH4334" s="66" t="str">
        <f t="shared" si="127"/>
        <v>RSSão Valentim</v>
      </c>
      <c r="AI4334" s="50">
        <v>4319703</v>
      </c>
    </row>
    <row r="4335" spans="26:35">
      <c r="Z4335" s="50" t="s">
        <v>77</v>
      </c>
      <c r="AA4335" s="50" t="s">
        <v>4682</v>
      </c>
      <c r="AB4335" s="50">
        <v>4319711</v>
      </c>
      <c r="AH4335" s="66" t="str">
        <f t="shared" si="127"/>
        <v>RSSão Valentim do Sul</v>
      </c>
      <c r="AI4335" s="50">
        <v>4319711</v>
      </c>
    </row>
    <row r="4336" spans="26:35">
      <c r="Z4336" s="50" t="s">
        <v>77</v>
      </c>
      <c r="AA4336" s="50" t="s">
        <v>4686</v>
      </c>
      <c r="AB4336" s="50">
        <v>4319737</v>
      </c>
      <c r="AH4336" s="66" t="str">
        <f t="shared" si="127"/>
        <v>RSSão Valério do Sul</v>
      </c>
      <c r="AI4336" s="50">
        <v>4319737</v>
      </c>
    </row>
    <row r="4337" spans="26:35">
      <c r="Z4337" s="50" t="s">
        <v>77</v>
      </c>
      <c r="AA4337" s="50" t="s">
        <v>4690</v>
      </c>
      <c r="AB4337" s="50">
        <v>4319752</v>
      </c>
      <c r="AH4337" s="66" t="str">
        <f t="shared" si="127"/>
        <v>RSSão Vendelino</v>
      </c>
      <c r="AI4337" s="50">
        <v>4319752</v>
      </c>
    </row>
    <row r="4338" spans="26:35">
      <c r="Z4338" s="50" t="s">
        <v>77</v>
      </c>
      <c r="AA4338" s="50" t="s">
        <v>4693</v>
      </c>
      <c r="AB4338" s="50">
        <v>4319802</v>
      </c>
      <c r="AH4338" s="66" t="str">
        <f t="shared" si="127"/>
        <v>RSSão Vicente do Sul</v>
      </c>
      <c r="AI4338" s="50">
        <v>4319802</v>
      </c>
    </row>
    <row r="4339" spans="26:35">
      <c r="Z4339" s="50" t="s">
        <v>77</v>
      </c>
      <c r="AA4339" s="50" t="s">
        <v>4696</v>
      </c>
      <c r="AB4339" s="50">
        <v>4319901</v>
      </c>
      <c r="AH4339" s="66" t="str">
        <f t="shared" si="127"/>
        <v>RSSapiranga</v>
      </c>
      <c r="AI4339" s="50">
        <v>4319901</v>
      </c>
    </row>
    <row r="4340" spans="26:35">
      <c r="Z4340" s="50" t="s">
        <v>77</v>
      </c>
      <c r="AA4340" s="50" t="s">
        <v>4699</v>
      </c>
      <c r="AB4340" s="50">
        <v>4320008</v>
      </c>
      <c r="AH4340" s="66" t="str">
        <f t="shared" si="127"/>
        <v>RSSapucaia do Sul</v>
      </c>
      <c r="AI4340" s="50">
        <v>4320008</v>
      </c>
    </row>
    <row r="4341" spans="26:35">
      <c r="Z4341" s="50" t="s">
        <v>77</v>
      </c>
      <c r="AA4341" s="50" t="s">
        <v>4448</v>
      </c>
      <c r="AB4341" s="50">
        <v>4320107</v>
      </c>
      <c r="AH4341" s="66" t="str">
        <f t="shared" si="127"/>
        <v>RSSarandi</v>
      </c>
      <c r="AI4341" s="50">
        <v>4320107</v>
      </c>
    </row>
    <row r="4342" spans="26:35">
      <c r="Z4342" s="50" t="s">
        <v>77</v>
      </c>
      <c r="AA4342" s="50" t="s">
        <v>4704</v>
      </c>
      <c r="AB4342" s="50">
        <v>4320206</v>
      </c>
      <c r="AH4342" s="66" t="str">
        <f t="shared" si="127"/>
        <v>RSSeberi</v>
      </c>
      <c r="AI4342" s="50">
        <v>4320206</v>
      </c>
    </row>
    <row r="4343" spans="26:35">
      <c r="Z4343" s="50" t="s">
        <v>77</v>
      </c>
      <c r="AA4343" s="50" t="s">
        <v>4707</v>
      </c>
      <c r="AB4343" s="50">
        <v>4320230</v>
      </c>
      <c r="AH4343" s="66" t="str">
        <f t="shared" si="127"/>
        <v>RSSede Nova</v>
      </c>
      <c r="AI4343" s="50">
        <v>4320230</v>
      </c>
    </row>
    <row r="4344" spans="26:35">
      <c r="Z4344" s="50" t="s">
        <v>77</v>
      </c>
      <c r="AA4344" s="50" t="s">
        <v>4710</v>
      </c>
      <c r="AB4344" s="50">
        <v>4320263</v>
      </c>
      <c r="AH4344" s="66" t="str">
        <f t="shared" si="127"/>
        <v>RSSegredo</v>
      </c>
      <c r="AI4344" s="50">
        <v>4320263</v>
      </c>
    </row>
    <row r="4345" spans="26:35">
      <c r="Z4345" s="50" t="s">
        <v>77</v>
      </c>
      <c r="AA4345" s="50" t="s">
        <v>4713</v>
      </c>
      <c r="AB4345" s="50">
        <v>4320305</v>
      </c>
      <c r="AH4345" s="66" t="str">
        <f t="shared" si="127"/>
        <v>RSSelbach</v>
      </c>
      <c r="AI4345" s="50">
        <v>4320305</v>
      </c>
    </row>
    <row r="4346" spans="26:35">
      <c r="Z4346" s="50" t="s">
        <v>77</v>
      </c>
      <c r="AA4346" s="50" t="s">
        <v>4716</v>
      </c>
      <c r="AB4346" s="50">
        <v>4320321</v>
      </c>
      <c r="AH4346" s="66" t="str">
        <f t="shared" si="127"/>
        <v>RSSenador Salgado Filho</v>
      </c>
      <c r="AI4346" s="50">
        <v>4320321</v>
      </c>
    </row>
    <row r="4347" spans="26:35">
      <c r="Z4347" s="50" t="s">
        <v>77</v>
      </c>
      <c r="AA4347" s="50" t="s">
        <v>4719</v>
      </c>
      <c r="AB4347" s="50">
        <v>4320354</v>
      </c>
      <c r="AH4347" s="66" t="str">
        <f t="shared" si="127"/>
        <v>RSSentinela do Sul</v>
      </c>
      <c r="AI4347" s="50">
        <v>4320354</v>
      </c>
    </row>
    <row r="4348" spans="26:35">
      <c r="Z4348" s="50" t="s">
        <v>77</v>
      </c>
      <c r="AA4348" s="50" t="s">
        <v>4722</v>
      </c>
      <c r="AB4348" s="50">
        <v>4320404</v>
      </c>
      <c r="AH4348" s="66" t="str">
        <f t="shared" si="127"/>
        <v>RSSerafina Corrêa</v>
      </c>
      <c r="AI4348" s="50">
        <v>4320404</v>
      </c>
    </row>
    <row r="4349" spans="26:35">
      <c r="Z4349" s="50" t="s">
        <v>77</v>
      </c>
      <c r="AA4349" s="50" t="s">
        <v>4724</v>
      </c>
      <c r="AB4349" s="50">
        <v>4320453</v>
      </c>
      <c r="AH4349" s="66" t="str">
        <f t="shared" si="127"/>
        <v>RSSério</v>
      </c>
      <c r="AI4349" s="50">
        <v>4320453</v>
      </c>
    </row>
    <row r="4350" spans="26:35">
      <c r="Z4350" s="50" t="s">
        <v>77</v>
      </c>
      <c r="AA4350" s="50" t="s">
        <v>4726</v>
      </c>
      <c r="AB4350" s="50">
        <v>4320503</v>
      </c>
      <c r="AH4350" s="66" t="str">
        <f t="shared" si="127"/>
        <v>RSSertão</v>
      </c>
      <c r="AI4350" s="50">
        <v>4320503</v>
      </c>
    </row>
    <row r="4351" spans="26:35">
      <c r="Z4351" s="50" t="s">
        <v>77</v>
      </c>
      <c r="AA4351" s="50" t="s">
        <v>4729</v>
      </c>
      <c r="AB4351" s="50">
        <v>4320552</v>
      </c>
      <c r="AH4351" s="66" t="str">
        <f t="shared" si="127"/>
        <v>RSSertão Santana</v>
      </c>
      <c r="AI4351" s="50">
        <v>4320552</v>
      </c>
    </row>
    <row r="4352" spans="26:35">
      <c r="Z4352" s="50" t="s">
        <v>77</v>
      </c>
      <c r="AA4352" s="50" t="s">
        <v>4732</v>
      </c>
      <c r="AB4352" s="50">
        <v>4320578</v>
      </c>
      <c r="AH4352" s="66" t="str">
        <f t="shared" si="127"/>
        <v>RSSete de Setembro</v>
      </c>
      <c r="AI4352" s="50">
        <v>4320578</v>
      </c>
    </row>
    <row r="4353" spans="26:35">
      <c r="Z4353" s="50" t="s">
        <v>77</v>
      </c>
      <c r="AA4353" s="50" t="s">
        <v>4734</v>
      </c>
      <c r="AB4353" s="50">
        <v>4320602</v>
      </c>
      <c r="AH4353" s="66" t="str">
        <f t="shared" ref="AH4353:AH4416" si="128">CONCATENATE(Z4353,AA4353)</f>
        <v>RSSeveriano de Almeida</v>
      </c>
      <c r="AI4353" s="50">
        <v>4320602</v>
      </c>
    </row>
    <row r="4354" spans="26:35">
      <c r="Z4354" s="50" t="s">
        <v>77</v>
      </c>
      <c r="AA4354" s="50" t="s">
        <v>4736</v>
      </c>
      <c r="AB4354" s="50">
        <v>4320651</v>
      </c>
      <c r="AH4354" s="66" t="str">
        <f t="shared" si="128"/>
        <v>RSSilveira Martins</v>
      </c>
      <c r="AI4354" s="50">
        <v>4320651</v>
      </c>
    </row>
    <row r="4355" spans="26:35">
      <c r="Z4355" s="50" t="s">
        <v>77</v>
      </c>
      <c r="AA4355" s="50" t="s">
        <v>4739</v>
      </c>
      <c r="AB4355" s="50">
        <v>4320677</v>
      </c>
      <c r="AH4355" s="66" t="str">
        <f t="shared" si="128"/>
        <v>RSSinimbu</v>
      </c>
      <c r="AI4355" s="50">
        <v>4320677</v>
      </c>
    </row>
    <row r="4356" spans="26:35">
      <c r="Z4356" s="50" t="s">
        <v>77</v>
      </c>
      <c r="AA4356" s="50" t="s">
        <v>4534</v>
      </c>
      <c r="AB4356" s="50">
        <v>4320701</v>
      </c>
      <c r="AH4356" s="66" t="str">
        <f t="shared" si="128"/>
        <v>RSSobradinho</v>
      </c>
      <c r="AI4356" s="50">
        <v>4320701</v>
      </c>
    </row>
    <row r="4357" spans="26:35">
      <c r="Z4357" s="50" t="s">
        <v>77</v>
      </c>
      <c r="AA4357" s="50" t="s">
        <v>3561</v>
      </c>
      <c r="AB4357" s="50">
        <v>4320800</v>
      </c>
      <c r="AH4357" s="66" t="str">
        <f t="shared" si="128"/>
        <v>RSSoledade</v>
      </c>
      <c r="AI4357" s="50">
        <v>4320800</v>
      </c>
    </row>
    <row r="4358" spans="26:35">
      <c r="Z4358" s="50" t="s">
        <v>77</v>
      </c>
      <c r="AA4358" s="50" t="s">
        <v>4746</v>
      </c>
      <c r="AB4358" s="50">
        <v>4320859</v>
      </c>
      <c r="AH4358" s="66" t="str">
        <f t="shared" si="128"/>
        <v>RSTabaí</v>
      </c>
      <c r="AI4358" s="50">
        <v>4320859</v>
      </c>
    </row>
    <row r="4359" spans="26:35">
      <c r="Z4359" s="50" t="s">
        <v>77</v>
      </c>
      <c r="AA4359" s="50" t="s">
        <v>4497</v>
      </c>
      <c r="AB4359" s="50">
        <v>4320909</v>
      </c>
      <c r="AH4359" s="66" t="str">
        <f t="shared" si="128"/>
        <v>RSTapejara</v>
      </c>
      <c r="AI4359" s="50">
        <v>4320909</v>
      </c>
    </row>
    <row r="4360" spans="26:35">
      <c r="Z4360" s="50" t="s">
        <v>77</v>
      </c>
      <c r="AA4360" s="50" t="s">
        <v>4751</v>
      </c>
      <c r="AB4360" s="50">
        <v>4321006</v>
      </c>
      <c r="AH4360" s="66" t="str">
        <f t="shared" si="128"/>
        <v>RSTapera</v>
      </c>
      <c r="AI4360" s="50">
        <v>4321006</v>
      </c>
    </row>
    <row r="4361" spans="26:35">
      <c r="Z4361" s="50" t="s">
        <v>77</v>
      </c>
      <c r="AA4361" s="50" t="s">
        <v>4754</v>
      </c>
      <c r="AB4361" s="50">
        <v>4321105</v>
      </c>
      <c r="AH4361" s="66" t="str">
        <f t="shared" si="128"/>
        <v>RSTapes</v>
      </c>
      <c r="AI4361" s="50">
        <v>4321105</v>
      </c>
    </row>
    <row r="4362" spans="26:35">
      <c r="Z4362" s="50" t="s">
        <v>77</v>
      </c>
      <c r="AA4362" s="50" t="s">
        <v>4757</v>
      </c>
      <c r="AB4362" s="50">
        <v>4321204</v>
      </c>
      <c r="AH4362" s="66" t="str">
        <f t="shared" si="128"/>
        <v>RSTaquara</v>
      </c>
      <c r="AI4362" s="50">
        <v>4321204</v>
      </c>
    </row>
    <row r="4363" spans="26:35">
      <c r="Z4363" s="50" t="s">
        <v>77</v>
      </c>
      <c r="AA4363" s="50" t="s">
        <v>4760</v>
      </c>
      <c r="AB4363" s="50">
        <v>4321303</v>
      </c>
      <c r="AH4363" s="66" t="str">
        <f t="shared" si="128"/>
        <v>RSTaquari</v>
      </c>
      <c r="AI4363" s="50">
        <v>4321303</v>
      </c>
    </row>
    <row r="4364" spans="26:35">
      <c r="Z4364" s="50" t="s">
        <v>77</v>
      </c>
      <c r="AA4364" s="50" t="s">
        <v>4763</v>
      </c>
      <c r="AB4364" s="50">
        <v>4321329</v>
      </c>
      <c r="AH4364" s="66" t="str">
        <f t="shared" si="128"/>
        <v>RSTaquaruçu do Sul</v>
      </c>
      <c r="AI4364" s="50">
        <v>4321329</v>
      </c>
    </row>
    <row r="4365" spans="26:35">
      <c r="Z4365" s="50" t="s">
        <v>77</v>
      </c>
      <c r="AA4365" s="50" t="s">
        <v>3618</v>
      </c>
      <c r="AB4365" s="50">
        <v>4321352</v>
      </c>
      <c r="AH4365" s="66" t="str">
        <f t="shared" si="128"/>
        <v>RSTavares</v>
      </c>
      <c r="AI4365" s="50">
        <v>4321352</v>
      </c>
    </row>
    <row r="4366" spans="26:35">
      <c r="Z4366" s="50" t="s">
        <v>77</v>
      </c>
      <c r="AA4366" s="50" t="s">
        <v>4766</v>
      </c>
      <c r="AB4366" s="50">
        <v>4321402</v>
      </c>
      <c r="AH4366" s="66" t="str">
        <f t="shared" si="128"/>
        <v>RSTenente Portela</v>
      </c>
      <c r="AI4366" s="50">
        <v>4321402</v>
      </c>
    </row>
    <row r="4367" spans="26:35">
      <c r="Z4367" s="50" t="s">
        <v>77</v>
      </c>
      <c r="AA4367" s="50" t="s">
        <v>4769</v>
      </c>
      <c r="AB4367" s="50">
        <v>4321436</v>
      </c>
      <c r="AH4367" s="66" t="str">
        <f t="shared" si="128"/>
        <v>RSTerra de Areia</v>
      </c>
      <c r="AI4367" s="50">
        <v>4321436</v>
      </c>
    </row>
    <row r="4368" spans="26:35">
      <c r="Z4368" s="50" t="s">
        <v>77</v>
      </c>
      <c r="AA4368" s="50" t="s">
        <v>4772</v>
      </c>
      <c r="AB4368" s="50">
        <v>4321451</v>
      </c>
      <c r="AH4368" s="66" t="str">
        <f t="shared" si="128"/>
        <v>RSTeutônia</v>
      </c>
      <c r="AI4368" s="50">
        <v>4321451</v>
      </c>
    </row>
    <row r="4369" spans="26:35">
      <c r="Z4369" s="50" t="s">
        <v>77</v>
      </c>
      <c r="AA4369" s="50" t="s">
        <v>4775</v>
      </c>
      <c r="AB4369" s="50">
        <v>4321469</v>
      </c>
      <c r="AH4369" s="66" t="str">
        <f t="shared" si="128"/>
        <v>RSTio Hugo</v>
      </c>
      <c r="AI4369" s="50">
        <v>4321469</v>
      </c>
    </row>
    <row r="4370" spans="26:35">
      <c r="Z4370" s="50" t="s">
        <v>77</v>
      </c>
      <c r="AA4370" s="50" t="s">
        <v>4778</v>
      </c>
      <c r="AB4370" s="50">
        <v>4321477</v>
      </c>
      <c r="AH4370" s="66" t="str">
        <f t="shared" si="128"/>
        <v>RSTiradentes do Sul</v>
      </c>
      <c r="AI4370" s="50">
        <v>4321477</v>
      </c>
    </row>
    <row r="4371" spans="26:35">
      <c r="Z4371" s="50" t="s">
        <v>77</v>
      </c>
      <c r="AA4371" s="50" t="s">
        <v>4781</v>
      </c>
      <c r="AB4371" s="50">
        <v>4321493</v>
      </c>
      <c r="AH4371" s="66" t="str">
        <f t="shared" si="128"/>
        <v>RSToropi</v>
      </c>
      <c r="AI4371" s="50">
        <v>4321493</v>
      </c>
    </row>
    <row r="4372" spans="26:35">
      <c r="Z4372" s="50" t="s">
        <v>77</v>
      </c>
      <c r="AA4372" s="50" t="s">
        <v>4784</v>
      </c>
      <c r="AB4372" s="50">
        <v>4321501</v>
      </c>
      <c r="AH4372" s="66" t="str">
        <f t="shared" si="128"/>
        <v>RSTorres</v>
      </c>
      <c r="AI4372" s="50">
        <v>4321501</v>
      </c>
    </row>
    <row r="4373" spans="26:35">
      <c r="Z4373" s="50" t="s">
        <v>77</v>
      </c>
      <c r="AA4373" s="50" t="s">
        <v>4787</v>
      </c>
      <c r="AB4373" s="50">
        <v>4321600</v>
      </c>
      <c r="AH4373" s="66" t="str">
        <f t="shared" si="128"/>
        <v>RSTramandaí</v>
      </c>
      <c r="AI4373" s="50">
        <v>4321600</v>
      </c>
    </row>
    <row r="4374" spans="26:35">
      <c r="Z4374" s="50" t="s">
        <v>77</v>
      </c>
      <c r="AA4374" s="50" t="s">
        <v>4790</v>
      </c>
      <c r="AB4374" s="50">
        <v>4321626</v>
      </c>
      <c r="AH4374" s="66" t="str">
        <f t="shared" si="128"/>
        <v>RSTravesseiro</v>
      </c>
      <c r="AI4374" s="50">
        <v>4321626</v>
      </c>
    </row>
    <row r="4375" spans="26:35">
      <c r="Z4375" s="50" t="s">
        <v>77</v>
      </c>
      <c r="AA4375" s="50" t="s">
        <v>4793</v>
      </c>
      <c r="AB4375" s="50">
        <v>4321634</v>
      </c>
      <c r="AH4375" s="66" t="str">
        <f t="shared" si="128"/>
        <v>RSTrês Arroios</v>
      </c>
      <c r="AI4375" s="50">
        <v>4321634</v>
      </c>
    </row>
    <row r="4376" spans="26:35">
      <c r="Z4376" s="50" t="s">
        <v>77</v>
      </c>
      <c r="AA4376" s="50" t="s">
        <v>4796</v>
      </c>
      <c r="AB4376" s="50">
        <v>4321667</v>
      </c>
      <c r="AH4376" s="66" t="str">
        <f t="shared" si="128"/>
        <v>RSTrês Cachoeiras</v>
      </c>
      <c r="AI4376" s="50">
        <v>4321667</v>
      </c>
    </row>
    <row r="4377" spans="26:35">
      <c r="Z4377" s="50" t="s">
        <v>77</v>
      </c>
      <c r="AA4377" s="50" t="s">
        <v>4799</v>
      </c>
      <c r="AB4377" s="50">
        <v>4321709</v>
      </c>
      <c r="AH4377" s="66" t="str">
        <f t="shared" si="128"/>
        <v>RSTrês Coroas</v>
      </c>
      <c r="AI4377" s="50">
        <v>4321709</v>
      </c>
    </row>
    <row r="4378" spans="26:35">
      <c r="Z4378" s="50" t="s">
        <v>77</v>
      </c>
      <c r="AA4378" s="50" t="s">
        <v>4802</v>
      </c>
      <c r="AB4378" s="50">
        <v>4321808</v>
      </c>
      <c r="AH4378" s="66" t="str">
        <f t="shared" si="128"/>
        <v>RSTrês de Maio</v>
      </c>
      <c r="AI4378" s="50">
        <v>4321808</v>
      </c>
    </row>
    <row r="4379" spans="26:35">
      <c r="Z4379" s="50" t="s">
        <v>77</v>
      </c>
      <c r="AA4379" s="50" t="s">
        <v>4805</v>
      </c>
      <c r="AB4379" s="50">
        <v>4321832</v>
      </c>
      <c r="AH4379" s="66" t="str">
        <f t="shared" si="128"/>
        <v>RSTrês Forquilhas</v>
      </c>
      <c r="AI4379" s="50">
        <v>4321832</v>
      </c>
    </row>
    <row r="4380" spans="26:35">
      <c r="Z4380" s="50" t="s">
        <v>77</v>
      </c>
      <c r="AA4380" s="50" t="s">
        <v>4808</v>
      </c>
      <c r="AB4380" s="50">
        <v>4321857</v>
      </c>
      <c r="AH4380" s="66" t="str">
        <f t="shared" si="128"/>
        <v>RSTrês Palmeiras</v>
      </c>
      <c r="AI4380" s="50">
        <v>4321857</v>
      </c>
    </row>
    <row r="4381" spans="26:35">
      <c r="Z4381" s="50" t="s">
        <v>77</v>
      </c>
      <c r="AA4381" s="50" t="s">
        <v>4811</v>
      </c>
      <c r="AB4381" s="50">
        <v>4321907</v>
      </c>
      <c r="AH4381" s="66" t="str">
        <f t="shared" si="128"/>
        <v>RSTrês Passos</v>
      </c>
      <c r="AI4381" s="50">
        <v>4321907</v>
      </c>
    </row>
    <row r="4382" spans="26:35">
      <c r="Z4382" s="50" t="s">
        <v>77</v>
      </c>
      <c r="AA4382" s="50" t="s">
        <v>4814</v>
      </c>
      <c r="AB4382" s="50">
        <v>4321956</v>
      </c>
      <c r="AH4382" s="66" t="str">
        <f t="shared" si="128"/>
        <v>RSTrindade do Sul</v>
      </c>
      <c r="AI4382" s="50">
        <v>4321956</v>
      </c>
    </row>
    <row r="4383" spans="26:35">
      <c r="Z4383" s="50" t="s">
        <v>77</v>
      </c>
      <c r="AA4383" s="50" t="s">
        <v>3240</v>
      </c>
      <c r="AB4383" s="50">
        <v>4322004</v>
      </c>
      <c r="AH4383" s="66" t="str">
        <f t="shared" si="128"/>
        <v>RSTriunfo</v>
      </c>
      <c r="AI4383" s="50">
        <v>4322004</v>
      </c>
    </row>
    <row r="4384" spans="26:35">
      <c r="Z4384" s="50" t="s">
        <v>77</v>
      </c>
      <c r="AA4384" s="50" t="s">
        <v>4818</v>
      </c>
      <c r="AB4384" s="50">
        <v>4322103</v>
      </c>
      <c r="AH4384" s="66" t="str">
        <f t="shared" si="128"/>
        <v>RSTucunduva</v>
      </c>
      <c r="AI4384" s="50">
        <v>4322103</v>
      </c>
    </row>
    <row r="4385" spans="26:35">
      <c r="Z4385" s="50" t="s">
        <v>77</v>
      </c>
      <c r="AA4385" s="50" t="s">
        <v>4821</v>
      </c>
      <c r="AB4385" s="50">
        <v>4322152</v>
      </c>
      <c r="AH4385" s="66" t="str">
        <f t="shared" si="128"/>
        <v>RSTunas</v>
      </c>
      <c r="AI4385" s="50">
        <v>4322152</v>
      </c>
    </row>
    <row r="4386" spans="26:35">
      <c r="Z4386" s="50" t="s">
        <v>77</v>
      </c>
      <c r="AA4386" s="50" t="s">
        <v>4824</v>
      </c>
      <c r="AB4386" s="50">
        <v>4322186</v>
      </c>
      <c r="AH4386" s="66" t="str">
        <f t="shared" si="128"/>
        <v>RSTupanci do Sul</v>
      </c>
      <c r="AI4386" s="50">
        <v>4322186</v>
      </c>
    </row>
    <row r="4387" spans="26:35">
      <c r="Z4387" s="50" t="s">
        <v>77</v>
      </c>
      <c r="AA4387" s="50" t="s">
        <v>4827</v>
      </c>
      <c r="AB4387" s="50">
        <v>4322202</v>
      </c>
      <c r="AH4387" s="66" t="str">
        <f t="shared" si="128"/>
        <v>RSTupanciretã</v>
      </c>
      <c r="AI4387" s="50">
        <v>4322202</v>
      </c>
    </row>
    <row r="4388" spans="26:35">
      <c r="Z4388" s="50" t="s">
        <v>77</v>
      </c>
      <c r="AA4388" s="50" t="s">
        <v>4830</v>
      </c>
      <c r="AB4388" s="50">
        <v>4322251</v>
      </c>
      <c r="AH4388" s="66" t="str">
        <f t="shared" si="128"/>
        <v>RSTupandi</v>
      </c>
      <c r="AI4388" s="50">
        <v>4322251</v>
      </c>
    </row>
    <row r="4389" spans="26:35">
      <c r="Z4389" s="50" t="s">
        <v>77</v>
      </c>
      <c r="AA4389" s="50" t="s">
        <v>4833</v>
      </c>
      <c r="AB4389" s="50">
        <v>4322301</v>
      </c>
      <c r="AH4389" s="66" t="str">
        <f t="shared" si="128"/>
        <v>RSTuparendi</v>
      </c>
      <c r="AI4389" s="50">
        <v>4322301</v>
      </c>
    </row>
    <row r="4390" spans="26:35">
      <c r="Z4390" s="50" t="s">
        <v>77</v>
      </c>
      <c r="AA4390" s="50" t="s">
        <v>4836</v>
      </c>
      <c r="AB4390" s="50">
        <v>4322327</v>
      </c>
      <c r="AH4390" s="66" t="str">
        <f t="shared" si="128"/>
        <v>RSTuruçu</v>
      </c>
      <c r="AI4390" s="50">
        <v>4322327</v>
      </c>
    </row>
    <row r="4391" spans="26:35">
      <c r="Z4391" s="50" t="s">
        <v>77</v>
      </c>
      <c r="AA4391" s="50" t="s">
        <v>4839</v>
      </c>
      <c r="AB4391" s="50">
        <v>4322343</v>
      </c>
      <c r="AH4391" s="66" t="str">
        <f t="shared" si="128"/>
        <v>RSUbiretama</v>
      </c>
      <c r="AI4391" s="50">
        <v>4322343</v>
      </c>
    </row>
    <row r="4392" spans="26:35">
      <c r="Z4392" s="50" t="s">
        <v>77</v>
      </c>
      <c r="AA4392" s="50" t="s">
        <v>4842</v>
      </c>
      <c r="AB4392" s="50">
        <v>4322350</v>
      </c>
      <c r="AH4392" s="66" t="str">
        <f t="shared" si="128"/>
        <v>RSUnião da Serra</v>
      </c>
      <c r="AI4392" s="50">
        <v>4322350</v>
      </c>
    </row>
    <row r="4393" spans="26:35">
      <c r="Z4393" s="50" t="s">
        <v>77</v>
      </c>
      <c r="AA4393" s="50" t="s">
        <v>4845</v>
      </c>
      <c r="AB4393" s="50">
        <v>4322376</v>
      </c>
      <c r="AH4393" s="66" t="str">
        <f t="shared" si="128"/>
        <v>RSUnistalda</v>
      </c>
      <c r="AI4393" s="50">
        <v>4322376</v>
      </c>
    </row>
    <row r="4394" spans="26:35">
      <c r="Z4394" s="50" t="s">
        <v>77</v>
      </c>
      <c r="AA4394" s="50" t="s">
        <v>4848</v>
      </c>
      <c r="AB4394" s="50">
        <v>4322400</v>
      </c>
      <c r="AH4394" s="66" t="str">
        <f t="shared" si="128"/>
        <v>RSUruguaiana</v>
      </c>
      <c r="AI4394" s="50">
        <v>4322400</v>
      </c>
    </row>
    <row r="4395" spans="26:35">
      <c r="Z4395" s="50" t="s">
        <v>77</v>
      </c>
      <c r="AA4395" s="50" t="s">
        <v>4851</v>
      </c>
      <c r="AB4395" s="50">
        <v>4322509</v>
      </c>
      <c r="AH4395" s="66" t="str">
        <f t="shared" si="128"/>
        <v>RSVacaria</v>
      </c>
      <c r="AI4395" s="50">
        <v>4322509</v>
      </c>
    </row>
    <row r="4396" spans="26:35">
      <c r="Z4396" s="50" t="s">
        <v>77</v>
      </c>
      <c r="AA4396" s="50" t="s">
        <v>4854</v>
      </c>
      <c r="AB4396" s="50">
        <v>4322533</v>
      </c>
      <c r="AH4396" s="66" t="str">
        <f t="shared" si="128"/>
        <v>RSVale do Sol</v>
      </c>
      <c r="AI4396" s="50">
        <v>4322533</v>
      </c>
    </row>
    <row r="4397" spans="26:35">
      <c r="Z4397" s="50" t="s">
        <v>77</v>
      </c>
      <c r="AA4397" s="50" t="s">
        <v>4857</v>
      </c>
      <c r="AB4397" s="50">
        <v>4322541</v>
      </c>
      <c r="AH4397" s="66" t="str">
        <f t="shared" si="128"/>
        <v>RSVale Real</v>
      </c>
      <c r="AI4397" s="50">
        <v>4322541</v>
      </c>
    </row>
    <row r="4398" spans="26:35">
      <c r="Z4398" s="50" t="s">
        <v>77</v>
      </c>
      <c r="AA4398" s="50" t="s">
        <v>4860</v>
      </c>
      <c r="AB4398" s="50">
        <v>4322525</v>
      </c>
      <c r="AH4398" s="66" t="str">
        <f t="shared" si="128"/>
        <v>RSVale Verde</v>
      </c>
      <c r="AI4398" s="50">
        <v>4322525</v>
      </c>
    </row>
    <row r="4399" spans="26:35">
      <c r="Z4399" s="50" t="s">
        <v>77</v>
      </c>
      <c r="AA4399" s="50" t="s">
        <v>4863</v>
      </c>
      <c r="AB4399" s="50">
        <v>4322558</v>
      </c>
      <c r="AH4399" s="66" t="str">
        <f t="shared" si="128"/>
        <v>RSVanini</v>
      </c>
      <c r="AI4399" s="50">
        <v>4322558</v>
      </c>
    </row>
    <row r="4400" spans="26:35">
      <c r="Z4400" s="50" t="s">
        <v>77</v>
      </c>
      <c r="AA4400" s="50" t="s">
        <v>4866</v>
      </c>
      <c r="AB4400" s="50">
        <v>4322608</v>
      </c>
      <c r="AH4400" s="66" t="str">
        <f t="shared" si="128"/>
        <v>RSVenâncio Aires</v>
      </c>
      <c r="AI4400" s="50">
        <v>4322608</v>
      </c>
    </row>
    <row r="4401" spans="26:35">
      <c r="Z4401" s="50" t="s">
        <v>77</v>
      </c>
      <c r="AA4401" s="50" t="s">
        <v>3116</v>
      </c>
      <c r="AB4401" s="50">
        <v>4322707</v>
      </c>
      <c r="AH4401" s="66" t="str">
        <f t="shared" si="128"/>
        <v>RSVera Cruz</v>
      </c>
      <c r="AI4401" s="50">
        <v>4322707</v>
      </c>
    </row>
    <row r="4402" spans="26:35">
      <c r="Z4402" s="50" t="s">
        <v>77</v>
      </c>
      <c r="AA4402" s="50" t="s">
        <v>4870</v>
      </c>
      <c r="AB4402" s="50">
        <v>4322806</v>
      </c>
      <c r="AH4402" s="66" t="str">
        <f t="shared" si="128"/>
        <v>RSVeranópolis</v>
      </c>
      <c r="AI4402" s="50">
        <v>4322806</v>
      </c>
    </row>
    <row r="4403" spans="26:35">
      <c r="Z4403" s="50" t="s">
        <v>77</v>
      </c>
      <c r="AA4403" s="50" t="s">
        <v>4873</v>
      </c>
      <c r="AB4403" s="50">
        <v>4322855</v>
      </c>
      <c r="AH4403" s="66" t="str">
        <f t="shared" si="128"/>
        <v>RSVespasiano Correa</v>
      </c>
      <c r="AI4403" s="50">
        <v>4322855</v>
      </c>
    </row>
    <row r="4404" spans="26:35">
      <c r="Z4404" s="50" t="s">
        <v>77</v>
      </c>
      <c r="AA4404" s="50" t="s">
        <v>4876</v>
      </c>
      <c r="AB4404" s="50">
        <v>4322905</v>
      </c>
      <c r="AH4404" s="66" t="str">
        <f t="shared" si="128"/>
        <v>RSViadutos</v>
      </c>
      <c r="AI4404" s="50">
        <v>4322905</v>
      </c>
    </row>
    <row r="4405" spans="26:35">
      <c r="Z4405" s="50" t="s">
        <v>77</v>
      </c>
      <c r="AA4405" s="50" t="s">
        <v>4879</v>
      </c>
      <c r="AB4405" s="50">
        <v>4323002</v>
      </c>
      <c r="AH4405" s="66" t="str">
        <f t="shared" si="128"/>
        <v>RSViamão</v>
      </c>
      <c r="AI4405" s="50">
        <v>4323002</v>
      </c>
    </row>
    <row r="4406" spans="26:35">
      <c r="Z4406" s="50" t="s">
        <v>77</v>
      </c>
      <c r="AA4406" s="50" t="s">
        <v>4882</v>
      </c>
      <c r="AB4406" s="50">
        <v>4323101</v>
      </c>
      <c r="AH4406" s="66" t="str">
        <f t="shared" si="128"/>
        <v>RSVicente Dutra</v>
      </c>
      <c r="AI4406" s="50">
        <v>4323101</v>
      </c>
    </row>
    <row r="4407" spans="26:35">
      <c r="Z4407" s="50" t="s">
        <v>77</v>
      </c>
      <c r="AA4407" s="50" t="s">
        <v>4885</v>
      </c>
      <c r="AB4407" s="50">
        <v>4323200</v>
      </c>
      <c r="AH4407" s="66" t="str">
        <f t="shared" si="128"/>
        <v>RSVictor Graeff</v>
      </c>
      <c r="AI4407" s="50">
        <v>4323200</v>
      </c>
    </row>
    <row r="4408" spans="26:35">
      <c r="Z4408" s="50" t="s">
        <v>77</v>
      </c>
      <c r="AA4408" s="50" t="s">
        <v>4888</v>
      </c>
      <c r="AB4408" s="50">
        <v>4323309</v>
      </c>
      <c r="AH4408" s="66" t="str">
        <f t="shared" si="128"/>
        <v>RSVila Flores</v>
      </c>
      <c r="AI4408" s="50">
        <v>4323309</v>
      </c>
    </row>
    <row r="4409" spans="26:35">
      <c r="Z4409" s="50" t="s">
        <v>77</v>
      </c>
      <c r="AA4409" s="50" t="s">
        <v>4891</v>
      </c>
      <c r="AB4409" s="50">
        <v>4323358</v>
      </c>
      <c r="AH4409" s="66" t="str">
        <f t="shared" si="128"/>
        <v>RSVila Lângaro</v>
      </c>
      <c r="AI4409" s="50">
        <v>4323358</v>
      </c>
    </row>
    <row r="4410" spans="26:35">
      <c r="Z4410" s="50" t="s">
        <v>77</v>
      </c>
      <c r="AA4410" s="50" t="s">
        <v>4894</v>
      </c>
      <c r="AB4410" s="50">
        <v>4323408</v>
      </c>
      <c r="AH4410" s="66" t="str">
        <f t="shared" si="128"/>
        <v>RSVila Maria</v>
      </c>
      <c r="AI4410" s="50">
        <v>4323408</v>
      </c>
    </row>
    <row r="4411" spans="26:35">
      <c r="Z4411" s="50" t="s">
        <v>77</v>
      </c>
      <c r="AA4411" s="50" t="s">
        <v>4897</v>
      </c>
      <c r="AB4411" s="50">
        <v>4323457</v>
      </c>
      <c r="AH4411" s="66" t="str">
        <f t="shared" si="128"/>
        <v>RSVila Nova do Sul</v>
      </c>
      <c r="AI4411" s="50">
        <v>4323457</v>
      </c>
    </row>
    <row r="4412" spans="26:35">
      <c r="Z4412" s="50" t="s">
        <v>77</v>
      </c>
      <c r="AA4412" s="50" t="s">
        <v>4900</v>
      </c>
      <c r="AB4412" s="50">
        <v>4323507</v>
      </c>
      <c r="AH4412" s="66" t="str">
        <f t="shared" si="128"/>
        <v>RSVista Alegre</v>
      </c>
      <c r="AI4412" s="50">
        <v>4323507</v>
      </c>
    </row>
    <row r="4413" spans="26:35">
      <c r="Z4413" s="50" t="s">
        <v>77</v>
      </c>
      <c r="AA4413" s="50" t="s">
        <v>4903</v>
      </c>
      <c r="AB4413" s="50">
        <v>4323606</v>
      </c>
      <c r="AH4413" s="66" t="str">
        <f t="shared" si="128"/>
        <v>RSVista Alegre do Prata</v>
      </c>
      <c r="AI4413" s="50">
        <v>4323606</v>
      </c>
    </row>
    <row r="4414" spans="26:35">
      <c r="Z4414" s="50" t="s">
        <v>77</v>
      </c>
      <c r="AA4414" s="50" t="s">
        <v>4906</v>
      </c>
      <c r="AB4414" s="50">
        <v>4323705</v>
      </c>
      <c r="AH4414" s="66" t="str">
        <f t="shared" si="128"/>
        <v>RSVista Gaúcha</v>
      </c>
      <c r="AI4414" s="50">
        <v>4323705</v>
      </c>
    </row>
    <row r="4415" spans="26:35">
      <c r="Z4415" s="50" t="s">
        <v>77</v>
      </c>
      <c r="AA4415" s="50" t="s">
        <v>4908</v>
      </c>
      <c r="AB4415" s="50">
        <v>4323754</v>
      </c>
      <c r="AH4415" s="66" t="str">
        <f t="shared" si="128"/>
        <v>RSVitória das Missões</v>
      </c>
      <c r="AI4415" s="50">
        <v>4323754</v>
      </c>
    </row>
    <row r="4416" spans="26:35">
      <c r="Z4416" s="50" t="s">
        <v>77</v>
      </c>
      <c r="AA4416" s="50" t="s">
        <v>4911</v>
      </c>
      <c r="AB4416" s="50">
        <v>4323770</v>
      </c>
      <c r="AH4416" s="66" t="str">
        <f t="shared" si="128"/>
        <v>RSWestfalia</v>
      </c>
      <c r="AI4416" s="50">
        <v>4323770</v>
      </c>
    </row>
    <row r="4417" spans="26:35">
      <c r="Z4417" s="50" t="s">
        <v>77</v>
      </c>
      <c r="AA4417" s="50" t="s">
        <v>4914</v>
      </c>
      <c r="AB4417" s="50">
        <v>4323804</v>
      </c>
      <c r="AH4417" s="66" t="str">
        <f t="shared" ref="AH4417:AH4480" si="129">CONCATENATE(Z4417,AA4417)</f>
        <v>RSXangri-lá</v>
      </c>
      <c r="AI4417" s="50">
        <v>4323804</v>
      </c>
    </row>
    <row r="4418" spans="26:35">
      <c r="Z4418" s="50" t="s">
        <v>79</v>
      </c>
      <c r="AA4418" s="50" t="s">
        <v>111</v>
      </c>
      <c r="AB4418" s="50">
        <v>4200051</v>
      </c>
      <c r="AH4418" s="66" t="str">
        <f t="shared" si="129"/>
        <v>SCAbdon Batista</v>
      </c>
      <c r="AI4418" s="50">
        <v>4200051</v>
      </c>
    </row>
    <row r="4419" spans="26:35">
      <c r="Z4419" s="50" t="s">
        <v>79</v>
      </c>
      <c r="AA4419" s="50" t="s">
        <v>137</v>
      </c>
      <c r="AB4419" s="50">
        <v>4200101</v>
      </c>
      <c r="AH4419" s="66" t="str">
        <f t="shared" si="129"/>
        <v>SCAbelardo Luz</v>
      </c>
      <c r="AI4419" s="50">
        <v>4200101</v>
      </c>
    </row>
    <row r="4420" spans="26:35">
      <c r="Z4420" s="50" t="s">
        <v>79</v>
      </c>
      <c r="AA4420" s="50" t="s">
        <v>162</v>
      </c>
      <c r="AB4420" s="50">
        <v>4200200</v>
      </c>
      <c r="AH4420" s="66" t="str">
        <f t="shared" si="129"/>
        <v>SCAgrolândia</v>
      </c>
      <c r="AI4420" s="50">
        <v>4200200</v>
      </c>
    </row>
    <row r="4421" spans="26:35">
      <c r="Z4421" s="50" t="s">
        <v>79</v>
      </c>
      <c r="AA4421" s="50" t="s">
        <v>188</v>
      </c>
      <c r="AB4421" s="50">
        <v>4200309</v>
      </c>
      <c r="AH4421" s="66" t="str">
        <f t="shared" si="129"/>
        <v>SCAgronômica</v>
      </c>
      <c r="AI4421" s="50">
        <v>4200309</v>
      </c>
    </row>
    <row r="4422" spans="26:35">
      <c r="Z4422" s="50" t="s">
        <v>79</v>
      </c>
      <c r="AA4422" s="50" t="s">
        <v>214</v>
      </c>
      <c r="AB4422" s="50">
        <v>4200408</v>
      </c>
      <c r="AH4422" s="66" t="str">
        <f t="shared" si="129"/>
        <v>SCÁgua Doce</v>
      </c>
      <c r="AI4422" s="50">
        <v>4200408</v>
      </c>
    </row>
    <row r="4423" spans="26:35">
      <c r="Z4423" s="50" t="s">
        <v>79</v>
      </c>
      <c r="AA4423" s="50" t="s">
        <v>238</v>
      </c>
      <c r="AB4423" s="50">
        <v>4200507</v>
      </c>
      <c r="AH4423" s="66" t="str">
        <f t="shared" si="129"/>
        <v>SCÁguas de Chapecó</v>
      </c>
      <c r="AI4423" s="50">
        <v>4200507</v>
      </c>
    </row>
    <row r="4424" spans="26:35">
      <c r="Z4424" s="50" t="s">
        <v>79</v>
      </c>
      <c r="AA4424" s="50" t="s">
        <v>263</v>
      </c>
      <c r="AB4424" s="50">
        <v>4200556</v>
      </c>
      <c r="AH4424" s="66" t="str">
        <f t="shared" si="129"/>
        <v>SCÁguas Frias</v>
      </c>
      <c r="AI4424" s="50">
        <v>4200556</v>
      </c>
    </row>
    <row r="4425" spans="26:35">
      <c r="Z4425" s="50" t="s">
        <v>79</v>
      </c>
      <c r="AA4425" s="50" t="s">
        <v>289</v>
      </c>
      <c r="AB4425" s="50">
        <v>4200606</v>
      </c>
      <c r="AH4425" s="66" t="str">
        <f t="shared" si="129"/>
        <v>SCÁguas Mornas</v>
      </c>
      <c r="AI4425" s="50">
        <v>4200606</v>
      </c>
    </row>
    <row r="4426" spans="26:35">
      <c r="Z4426" s="50" t="s">
        <v>79</v>
      </c>
      <c r="AA4426" s="50" t="s">
        <v>315</v>
      </c>
      <c r="AB4426" s="50">
        <v>4200705</v>
      </c>
      <c r="AH4426" s="66" t="str">
        <f t="shared" si="129"/>
        <v>SCAlfredo Wagner</v>
      </c>
      <c r="AI4426" s="50">
        <v>4200705</v>
      </c>
    </row>
    <row r="4427" spans="26:35">
      <c r="Z4427" s="50" t="s">
        <v>79</v>
      </c>
      <c r="AA4427" s="50" t="s">
        <v>340</v>
      </c>
      <c r="AB4427" s="50">
        <v>4200754</v>
      </c>
      <c r="AH4427" s="66" t="str">
        <f t="shared" si="129"/>
        <v>SCAlto Bela Vista</v>
      </c>
      <c r="AI4427" s="50">
        <v>4200754</v>
      </c>
    </row>
    <row r="4428" spans="26:35">
      <c r="Z4428" s="50" t="s">
        <v>79</v>
      </c>
      <c r="AA4428" s="50" t="s">
        <v>248</v>
      </c>
      <c r="AB4428" s="50">
        <v>4200804</v>
      </c>
      <c r="AH4428" s="66" t="str">
        <f t="shared" si="129"/>
        <v>SCAnchieta</v>
      </c>
      <c r="AI4428" s="50">
        <v>4200804</v>
      </c>
    </row>
    <row r="4429" spans="26:35">
      <c r="Z4429" s="50" t="s">
        <v>79</v>
      </c>
      <c r="AA4429" s="50" t="s">
        <v>389</v>
      </c>
      <c r="AB4429" s="50">
        <v>4200903</v>
      </c>
      <c r="AH4429" s="66" t="str">
        <f t="shared" si="129"/>
        <v>SCAngelina</v>
      </c>
      <c r="AI4429" s="50">
        <v>4200903</v>
      </c>
    </row>
    <row r="4430" spans="26:35">
      <c r="Z4430" s="50" t="s">
        <v>79</v>
      </c>
      <c r="AA4430" s="50" t="s">
        <v>415</v>
      </c>
      <c r="AB4430" s="50">
        <v>4201000</v>
      </c>
      <c r="AH4430" s="66" t="str">
        <f t="shared" si="129"/>
        <v>SCAnita Garibaldi</v>
      </c>
      <c r="AI4430" s="50">
        <v>4201000</v>
      </c>
    </row>
    <row r="4431" spans="26:35">
      <c r="Z4431" s="50" t="s">
        <v>79</v>
      </c>
      <c r="AA4431" s="50" t="s">
        <v>440</v>
      </c>
      <c r="AB4431" s="50">
        <v>4201109</v>
      </c>
      <c r="AH4431" s="66" t="str">
        <f t="shared" si="129"/>
        <v>SCAnitápolis</v>
      </c>
      <c r="AI4431" s="50">
        <v>4201109</v>
      </c>
    </row>
    <row r="4432" spans="26:35">
      <c r="Z4432" s="50" t="s">
        <v>79</v>
      </c>
      <c r="AA4432" s="50" t="s">
        <v>465</v>
      </c>
      <c r="AB4432" s="50">
        <v>4201208</v>
      </c>
      <c r="AH4432" s="66" t="str">
        <f t="shared" si="129"/>
        <v>SCAntônio Carlos</v>
      </c>
      <c r="AI4432" s="50">
        <v>4201208</v>
      </c>
    </row>
    <row r="4433" spans="26:35">
      <c r="Z4433" s="50" t="s">
        <v>79</v>
      </c>
      <c r="AA4433" s="50" t="s">
        <v>490</v>
      </c>
      <c r="AB4433" s="50">
        <v>4201257</v>
      </c>
      <c r="AH4433" s="66" t="str">
        <f t="shared" si="129"/>
        <v>SCApiúna</v>
      </c>
      <c r="AI4433" s="50">
        <v>4201257</v>
      </c>
    </row>
    <row r="4434" spans="26:35">
      <c r="Z4434" s="50" t="s">
        <v>79</v>
      </c>
      <c r="AA4434" s="50" t="s">
        <v>514</v>
      </c>
      <c r="AB4434" s="50">
        <v>4201273</v>
      </c>
      <c r="AH4434" s="66" t="str">
        <f t="shared" si="129"/>
        <v>SCArabutã</v>
      </c>
      <c r="AI4434" s="50">
        <v>4201273</v>
      </c>
    </row>
    <row r="4435" spans="26:35">
      <c r="Z4435" s="50" t="s">
        <v>79</v>
      </c>
      <c r="AA4435" s="50" t="s">
        <v>537</v>
      </c>
      <c r="AB4435" s="50">
        <v>4201307</v>
      </c>
      <c r="AH4435" s="66" t="str">
        <f t="shared" si="129"/>
        <v>SCAraquari</v>
      </c>
      <c r="AI4435" s="50">
        <v>4201307</v>
      </c>
    </row>
    <row r="4436" spans="26:35">
      <c r="Z4436" s="50" t="s">
        <v>79</v>
      </c>
      <c r="AA4436" s="50" t="s">
        <v>560</v>
      </c>
      <c r="AB4436" s="50">
        <v>4201406</v>
      </c>
      <c r="AH4436" s="66" t="str">
        <f t="shared" si="129"/>
        <v>SCAraranguá</v>
      </c>
      <c r="AI4436" s="50">
        <v>4201406</v>
      </c>
    </row>
    <row r="4437" spans="26:35">
      <c r="Z4437" s="50" t="s">
        <v>79</v>
      </c>
      <c r="AA4437" s="50" t="s">
        <v>583</v>
      </c>
      <c r="AB4437" s="50">
        <v>4201505</v>
      </c>
      <c r="AH4437" s="66" t="str">
        <f t="shared" si="129"/>
        <v>SCArmazém</v>
      </c>
      <c r="AI4437" s="50">
        <v>4201505</v>
      </c>
    </row>
    <row r="4438" spans="26:35">
      <c r="Z4438" s="50" t="s">
        <v>79</v>
      </c>
      <c r="AA4438" s="50" t="s">
        <v>606</v>
      </c>
      <c r="AB4438" s="50">
        <v>4201604</v>
      </c>
      <c r="AH4438" s="66" t="str">
        <f t="shared" si="129"/>
        <v>SCArroio Trinta</v>
      </c>
      <c r="AI4438" s="50">
        <v>4201604</v>
      </c>
    </row>
    <row r="4439" spans="26:35">
      <c r="Z4439" s="50" t="s">
        <v>79</v>
      </c>
      <c r="AA4439" s="50" t="s">
        <v>629</v>
      </c>
      <c r="AB4439" s="50">
        <v>4201653</v>
      </c>
      <c r="AH4439" s="66" t="str">
        <f t="shared" si="129"/>
        <v>SCArvoredo</v>
      </c>
      <c r="AI4439" s="50">
        <v>4201653</v>
      </c>
    </row>
    <row r="4440" spans="26:35">
      <c r="Z4440" s="50" t="s">
        <v>79</v>
      </c>
      <c r="AA4440" s="50" t="s">
        <v>649</v>
      </c>
      <c r="AB4440" s="50">
        <v>4201703</v>
      </c>
      <c r="AH4440" s="66" t="str">
        <f t="shared" si="129"/>
        <v>SCAscurra</v>
      </c>
      <c r="AI4440" s="50">
        <v>4201703</v>
      </c>
    </row>
    <row r="4441" spans="26:35">
      <c r="Z4441" s="50" t="s">
        <v>79</v>
      </c>
      <c r="AA4441" s="50" t="s">
        <v>670</v>
      </c>
      <c r="AB4441" s="50">
        <v>4201802</v>
      </c>
      <c r="AH4441" s="66" t="str">
        <f t="shared" si="129"/>
        <v>SCAtalanta</v>
      </c>
      <c r="AI4441" s="50">
        <v>4201802</v>
      </c>
    </row>
    <row r="4442" spans="26:35">
      <c r="Z4442" s="50" t="s">
        <v>79</v>
      </c>
      <c r="AA4442" s="50" t="s">
        <v>568</v>
      </c>
      <c r="AB4442" s="50">
        <v>4201901</v>
      </c>
      <c r="AH4442" s="66" t="str">
        <f t="shared" si="129"/>
        <v>SCAurora</v>
      </c>
      <c r="AI4442" s="50">
        <v>4201901</v>
      </c>
    </row>
    <row r="4443" spans="26:35">
      <c r="Z4443" s="50" t="s">
        <v>79</v>
      </c>
      <c r="AA4443" s="50" t="s">
        <v>712</v>
      </c>
      <c r="AB4443" s="50">
        <v>4201950</v>
      </c>
      <c r="AH4443" s="66" t="str">
        <f t="shared" si="129"/>
        <v>SCBalneário Arroio do Silva</v>
      </c>
      <c r="AI4443" s="50">
        <v>4201950</v>
      </c>
    </row>
    <row r="4444" spans="26:35">
      <c r="Z4444" s="50" t="s">
        <v>79</v>
      </c>
      <c r="AA4444" s="50" t="s">
        <v>734</v>
      </c>
      <c r="AB4444" s="50">
        <v>4202057</v>
      </c>
      <c r="AH4444" s="66" t="str">
        <f t="shared" si="129"/>
        <v>SCBalneário Barra do Sul</v>
      </c>
      <c r="AI4444" s="50">
        <v>4202057</v>
      </c>
    </row>
    <row r="4445" spans="26:35">
      <c r="Z4445" s="50" t="s">
        <v>79</v>
      </c>
      <c r="AA4445" s="50" t="s">
        <v>756</v>
      </c>
      <c r="AB4445" s="50">
        <v>4202008</v>
      </c>
      <c r="AH4445" s="66" t="str">
        <f t="shared" si="129"/>
        <v>SCBalneário Camboriú</v>
      </c>
      <c r="AI4445" s="50">
        <v>4202008</v>
      </c>
    </row>
    <row r="4446" spans="26:35">
      <c r="Z4446" s="50" t="s">
        <v>79</v>
      </c>
      <c r="AA4446" s="50" t="s">
        <v>778</v>
      </c>
      <c r="AB4446" s="50">
        <v>4202073</v>
      </c>
      <c r="AH4446" s="66" t="str">
        <f t="shared" si="129"/>
        <v>SCBalneário Gaivota</v>
      </c>
      <c r="AI4446" s="50">
        <v>4202073</v>
      </c>
    </row>
    <row r="4447" spans="26:35">
      <c r="Z4447" s="50" t="s">
        <v>79</v>
      </c>
      <c r="AA4447" s="50" t="s">
        <v>799</v>
      </c>
      <c r="AB4447" s="50">
        <v>4212809</v>
      </c>
      <c r="AH4447" s="66" t="str">
        <f t="shared" si="129"/>
        <v>SCBalneário Piçarras</v>
      </c>
      <c r="AI4447" s="50">
        <v>4212809</v>
      </c>
    </row>
    <row r="4448" spans="26:35">
      <c r="Z4448" s="50" t="s">
        <v>79</v>
      </c>
      <c r="AA4448" s="50" t="s">
        <v>820</v>
      </c>
      <c r="AB4448" s="50">
        <v>4220000</v>
      </c>
      <c r="AH4448" s="66" t="str">
        <f t="shared" si="129"/>
        <v>SCBalneário Rincão</v>
      </c>
      <c r="AI4448" s="50">
        <v>4220000</v>
      </c>
    </row>
    <row r="4449" spans="26:35">
      <c r="Z4449" s="50" t="s">
        <v>79</v>
      </c>
      <c r="AA4449" s="50" t="s">
        <v>842</v>
      </c>
      <c r="AB4449" s="50">
        <v>4202081</v>
      </c>
      <c r="AH4449" s="66" t="str">
        <f t="shared" si="129"/>
        <v>SCBandeirante</v>
      </c>
      <c r="AI4449" s="50">
        <v>4202081</v>
      </c>
    </row>
    <row r="4450" spans="26:35">
      <c r="Z4450" s="50" t="s">
        <v>79</v>
      </c>
      <c r="AA4450" s="50" t="s">
        <v>864</v>
      </c>
      <c r="AB4450" s="50">
        <v>4202099</v>
      </c>
      <c r="AH4450" s="66" t="str">
        <f t="shared" si="129"/>
        <v>SCBarra Bonita</v>
      </c>
      <c r="AI4450" s="50">
        <v>4202099</v>
      </c>
    </row>
    <row r="4451" spans="26:35">
      <c r="Z4451" s="50" t="s">
        <v>79</v>
      </c>
      <c r="AA4451" s="50" t="s">
        <v>886</v>
      </c>
      <c r="AB4451" s="50">
        <v>4202107</v>
      </c>
      <c r="AH4451" s="66" t="str">
        <f t="shared" si="129"/>
        <v>SCBarra Velha</v>
      </c>
      <c r="AI4451" s="50">
        <v>4202107</v>
      </c>
    </row>
    <row r="4452" spans="26:35">
      <c r="Z4452" s="50" t="s">
        <v>79</v>
      </c>
      <c r="AA4452" s="50" t="s">
        <v>909</v>
      </c>
      <c r="AB4452" s="50">
        <v>4202131</v>
      </c>
      <c r="AH4452" s="66" t="str">
        <f t="shared" si="129"/>
        <v>SCBela Vista do Toldo</v>
      </c>
      <c r="AI4452" s="50">
        <v>4202131</v>
      </c>
    </row>
    <row r="4453" spans="26:35">
      <c r="Z4453" s="50" t="s">
        <v>79</v>
      </c>
      <c r="AA4453" s="50" t="s">
        <v>932</v>
      </c>
      <c r="AB4453" s="50">
        <v>4202156</v>
      </c>
      <c r="AH4453" s="66" t="str">
        <f t="shared" si="129"/>
        <v>SCBelmonte</v>
      </c>
      <c r="AI4453" s="50">
        <v>4202156</v>
      </c>
    </row>
    <row r="4454" spans="26:35">
      <c r="Z4454" s="50" t="s">
        <v>79</v>
      </c>
      <c r="AA4454" s="50" t="s">
        <v>954</v>
      </c>
      <c r="AB4454" s="50">
        <v>4202206</v>
      </c>
      <c r="AH4454" s="66" t="str">
        <f t="shared" si="129"/>
        <v>SCBenedito Novo</v>
      </c>
      <c r="AI4454" s="50">
        <v>4202206</v>
      </c>
    </row>
    <row r="4455" spans="26:35">
      <c r="Z4455" s="50" t="s">
        <v>79</v>
      </c>
      <c r="AA4455" s="50" t="s">
        <v>977</v>
      </c>
      <c r="AB4455" s="50">
        <v>4202305</v>
      </c>
      <c r="AH4455" s="66" t="str">
        <f t="shared" si="129"/>
        <v>SCBiguaçu</v>
      </c>
      <c r="AI4455" s="50">
        <v>4202305</v>
      </c>
    </row>
    <row r="4456" spans="26:35">
      <c r="Z4456" s="50" t="s">
        <v>79</v>
      </c>
      <c r="AA4456" s="50" t="s">
        <v>999</v>
      </c>
      <c r="AB4456" s="50">
        <v>4202404</v>
      </c>
      <c r="AH4456" s="66" t="str">
        <f t="shared" si="129"/>
        <v>SCBlumenau</v>
      </c>
      <c r="AI4456" s="50">
        <v>4202404</v>
      </c>
    </row>
    <row r="4457" spans="26:35">
      <c r="Z4457" s="50" t="s">
        <v>79</v>
      </c>
      <c r="AA4457" s="50" t="s">
        <v>1021</v>
      </c>
      <c r="AB4457" s="50">
        <v>4202438</v>
      </c>
      <c r="AH4457" s="66" t="str">
        <f t="shared" si="129"/>
        <v>SCBocaina do Sul</v>
      </c>
      <c r="AI4457" s="50">
        <v>4202438</v>
      </c>
    </row>
    <row r="4458" spans="26:35">
      <c r="Z4458" s="50" t="s">
        <v>79</v>
      </c>
      <c r="AA4458" s="50" t="s">
        <v>1044</v>
      </c>
      <c r="AB4458" s="50">
        <v>4202503</v>
      </c>
      <c r="AH4458" s="66" t="str">
        <f t="shared" si="129"/>
        <v>SCBom Jardim da Serra</v>
      </c>
      <c r="AI4458" s="50">
        <v>4202503</v>
      </c>
    </row>
    <row r="4459" spans="26:35">
      <c r="Z4459" s="50" t="s">
        <v>79</v>
      </c>
      <c r="AA4459" s="50" t="s">
        <v>557</v>
      </c>
      <c r="AB4459" s="50">
        <v>4202537</v>
      </c>
      <c r="AH4459" s="66" t="str">
        <f t="shared" si="129"/>
        <v>SCBom Jesus</v>
      </c>
      <c r="AI4459" s="50">
        <v>4202537</v>
      </c>
    </row>
    <row r="4460" spans="26:35">
      <c r="Z4460" s="50" t="s">
        <v>79</v>
      </c>
      <c r="AA4460" s="50" t="s">
        <v>1087</v>
      </c>
      <c r="AB4460" s="50">
        <v>4202578</v>
      </c>
      <c r="AH4460" s="66" t="str">
        <f t="shared" si="129"/>
        <v>SCBom Jesus do Oeste</v>
      </c>
      <c r="AI4460" s="50">
        <v>4202578</v>
      </c>
    </row>
    <row r="4461" spans="26:35">
      <c r="Z4461" s="50" t="s">
        <v>79</v>
      </c>
      <c r="AA4461" s="50" t="s">
        <v>1110</v>
      </c>
      <c r="AB4461" s="50">
        <v>4202602</v>
      </c>
      <c r="AH4461" s="66" t="str">
        <f t="shared" si="129"/>
        <v>SCBom Retiro</v>
      </c>
      <c r="AI4461" s="50">
        <v>4202602</v>
      </c>
    </row>
    <row r="4462" spans="26:35">
      <c r="Z4462" s="50" t="s">
        <v>79</v>
      </c>
      <c r="AA4462" s="50" t="s">
        <v>1133</v>
      </c>
      <c r="AB4462" s="50">
        <v>4202453</v>
      </c>
      <c r="AH4462" s="66" t="str">
        <f t="shared" si="129"/>
        <v>SCBombinhas</v>
      </c>
      <c r="AI4462" s="50">
        <v>4202453</v>
      </c>
    </row>
    <row r="4463" spans="26:35">
      <c r="Z4463" s="50" t="s">
        <v>79</v>
      </c>
      <c r="AA4463" s="50" t="s">
        <v>1156</v>
      </c>
      <c r="AB4463" s="50">
        <v>4202701</v>
      </c>
      <c r="AH4463" s="66" t="str">
        <f t="shared" si="129"/>
        <v>SCBotuverá</v>
      </c>
      <c r="AI4463" s="50">
        <v>4202701</v>
      </c>
    </row>
    <row r="4464" spans="26:35">
      <c r="Z4464" s="50" t="s">
        <v>79</v>
      </c>
      <c r="AA4464" s="50" t="s">
        <v>1179</v>
      </c>
      <c r="AB4464" s="50">
        <v>4202800</v>
      </c>
      <c r="AH4464" s="66" t="str">
        <f t="shared" si="129"/>
        <v>SCBraço do Norte</v>
      </c>
      <c r="AI4464" s="50">
        <v>4202800</v>
      </c>
    </row>
    <row r="4465" spans="26:35">
      <c r="Z4465" s="50" t="s">
        <v>79</v>
      </c>
      <c r="AA4465" s="50" t="s">
        <v>1201</v>
      </c>
      <c r="AB4465" s="50">
        <v>4202859</v>
      </c>
      <c r="AH4465" s="66" t="str">
        <f t="shared" si="129"/>
        <v>SCBraço do Trombudo</v>
      </c>
      <c r="AI4465" s="50">
        <v>4202859</v>
      </c>
    </row>
    <row r="4466" spans="26:35">
      <c r="Z4466" s="50" t="s">
        <v>79</v>
      </c>
      <c r="AA4466" s="50" t="s">
        <v>1223</v>
      </c>
      <c r="AB4466" s="50">
        <v>4202875</v>
      </c>
      <c r="AH4466" s="66" t="str">
        <f t="shared" si="129"/>
        <v>SCBrunópolis</v>
      </c>
      <c r="AI4466" s="50">
        <v>4202875</v>
      </c>
    </row>
    <row r="4467" spans="26:35">
      <c r="Z4467" s="50" t="s">
        <v>79</v>
      </c>
      <c r="AA4467" s="50" t="s">
        <v>1245</v>
      </c>
      <c r="AB4467" s="50">
        <v>4202909</v>
      </c>
      <c r="AH4467" s="66" t="str">
        <f t="shared" si="129"/>
        <v>SCBrusque</v>
      </c>
      <c r="AI4467" s="50">
        <v>4202909</v>
      </c>
    </row>
    <row r="4468" spans="26:35">
      <c r="Z4468" s="50" t="s">
        <v>79</v>
      </c>
      <c r="AA4468" s="50" t="s">
        <v>1268</v>
      </c>
      <c r="AB4468" s="50">
        <v>4203006</v>
      </c>
      <c r="AH4468" s="66" t="str">
        <f t="shared" si="129"/>
        <v>SCCaçador</v>
      </c>
      <c r="AI4468" s="50">
        <v>4203006</v>
      </c>
    </row>
    <row r="4469" spans="26:35">
      <c r="Z4469" s="50" t="s">
        <v>79</v>
      </c>
      <c r="AA4469" s="50" t="s">
        <v>1289</v>
      </c>
      <c r="AB4469" s="50">
        <v>4203105</v>
      </c>
      <c r="AH4469" s="66" t="str">
        <f t="shared" si="129"/>
        <v>SCCaibi</v>
      </c>
      <c r="AI4469" s="50">
        <v>4203105</v>
      </c>
    </row>
    <row r="4470" spans="26:35">
      <c r="Z4470" s="50" t="s">
        <v>79</v>
      </c>
      <c r="AA4470" s="50" t="s">
        <v>1311</v>
      </c>
      <c r="AB4470" s="50">
        <v>4203154</v>
      </c>
      <c r="AH4470" s="66" t="str">
        <f t="shared" si="129"/>
        <v>SCCalmon</v>
      </c>
      <c r="AI4470" s="50">
        <v>4203154</v>
      </c>
    </row>
    <row r="4471" spans="26:35">
      <c r="Z4471" s="50" t="s">
        <v>79</v>
      </c>
      <c r="AA4471" s="50" t="s">
        <v>1333</v>
      </c>
      <c r="AB4471" s="50">
        <v>4203204</v>
      </c>
      <c r="AH4471" s="66" t="str">
        <f t="shared" si="129"/>
        <v>SCCamboriú</v>
      </c>
      <c r="AI4471" s="50">
        <v>4203204</v>
      </c>
    </row>
    <row r="4472" spans="26:35">
      <c r="Z4472" s="50" t="s">
        <v>79</v>
      </c>
      <c r="AA4472" s="50" t="s">
        <v>445</v>
      </c>
      <c r="AB4472" s="50">
        <v>4203303</v>
      </c>
      <c r="AH4472" s="66" t="str">
        <f t="shared" si="129"/>
        <v>SCCampo Alegre</v>
      </c>
      <c r="AI4472" s="50">
        <v>4203303</v>
      </c>
    </row>
    <row r="4473" spans="26:35">
      <c r="Z4473" s="50" t="s">
        <v>79</v>
      </c>
      <c r="AA4473" s="50" t="s">
        <v>1376</v>
      </c>
      <c r="AB4473" s="50">
        <v>4203402</v>
      </c>
      <c r="AH4473" s="66" t="str">
        <f t="shared" si="129"/>
        <v>SCCampo Belo do Sul</v>
      </c>
      <c r="AI4473" s="50">
        <v>4203402</v>
      </c>
    </row>
    <row r="4474" spans="26:35">
      <c r="Z4474" s="50" t="s">
        <v>79</v>
      </c>
      <c r="AA4474" s="50" t="s">
        <v>1398</v>
      </c>
      <c r="AB4474" s="50">
        <v>4203501</v>
      </c>
      <c r="AH4474" s="66" t="str">
        <f t="shared" si="129"/>
        <v>SCCampo Erê</v>
      </c>
      <c r="AI4474" s="50">
        <v>4203501</v>
      </c>
    </row>
    <row r="4475" spans="26:35">
      <c r="Z4475" s="50" t="s">
        <v>79</v>
      </c>
      <c r="AA4475" s="50" t="s">
        <v>1420</v>
      </c>
      <c r="AB4475" s="50">
        <v>4203600</v>
      </c>
      <c r="AH4475" s="66" t="str">
        <f t="shared" si="129"/>
        <v>SCCampos Novos</v>
      </c>
      <c r="AI4475" s="50">
        <v>4203600</v>
      </c>
    </row>
    <row r="4476" spans="26:35">
      <c r="Z4476" s="50" t="s">
        <v>79</v>
      </c>
      <c r="AA4476" s="50" t="s">
        <v>1441</v>
      </c>
      <c r="AB4476" s="50">
        <v>4203709</v>
      </c>
      <c r="AH4476" s="66" t="str">
        <f t="shared" si="129"/>
        <v>SCCanelinha</v>
      </c>
      <c r="AI4476" s="50">
        <v>4203709</v>
      </c>
    </row>
    <row r="4477" spans="26:35">
      <c r="Z4477" s="50" t="s">
        <v>79</v>
      </c>
      <c r="AA4477" s="50" t="s">
        <v>1462</v>
      </c>
      <c r="AB4477" s="50">
        <v>4203808</v>
      </c>
      <c r="AH4477" s="66" t="str">
        <f t="shared" si="129"/>
        <v>SCCanoinhas</v>
      </c>
      <c r="AI4477" s="50">
        <v>4203808</v>
      </c>
    </row>
    <row r="4478" spans="26:35">
      <c r="Z4478" s="50" t="s">
        <v>79</v>
      </c>
      <c r="AA4478" s="50" t="s">
        <v>1483</v>
      </c>
      <c r="AB4478" s="50">
        <v>4203253</v>
      </c>
      <c r="AH4478" s="66" t="str">
        <f t="shared" si="129"/>
        <v>SCCapão Alto</v>
      </c>
      <c r="AI4478" s="50">
        <v>4203253</v>
      </c>
    </row>
    <row r="4479" spans="26:35">
      <c r="Z4479" s="50" t="s">
        <v>79</v>
      </c>
      <c r="AA4479" s="50" t="s">
        <v>1504</v>
      </c>
      <c r="AB4479" s="50">
        <v>4203907</v>
      </c>
      <c r="AH4479" s="66" t="str">
        <f t="shared" si="129"/>
        <v>SCCapinzal</v>
      </c>
      <c r="AI4479" s="50">
        <v>4203907</v>
      </c>
    </row>
    <row r="4480" spans="26:35">
      <c r="Z4480" s="50" t="s">
        <v>79</v>
      </c>
      <c r="AA4480" s="50" t="s">
        <v>1525</v>
      </c>
      <c r="AB4480" s="50">
        <v>4203956</v>
      </c>
      <c r="AH4480" s="66" t="str">
        <f t="shared" si="129"/>
        <v>SCCapivari de Baixo</v>
      </c>
      <c r="AI4480" s="50">
        <v>4203956</v>
      </c>
    </row>
    <row r="4481" spans="26:35">
      <c r="Z4481" s="50" t="s">
        <v>79</v>
      </c>
      <c r="AA4481" s="50" t="s">
        <v>1546</v>
      </c>
      <c r="AB4481" s="50">
        <v>4204004</v>
      </c>
      <c r="AH4481" s="66" t="str">
        <f t="shared" ref="AH4481:AH4544" si="130">CONCATENATE(Z4481,AA4481)</f>
        <v>SCCatanduvas</v>
      </c>
      <c r="AI4481" s="50">
        <v>4204004</v>
      </c>
    </row>
    <row r="4482" spans="26:35">
      <c r="Z4482" s="50" t="s">
        <v>79</v>
      </c>
      <c r="AA4482" s="50" t="s">
        <v>1565</v>
      </c>
      <c r="AB4482" s="50">
        <v>4204103</v>
      </c>
      <c r="AH4482" s="66" t="str">
        <f t="shared" si="130"/>
        <v>SCCaxambu do Sul</v>
      </c>
      <c r="AI4482" s="50">
        <v>4204103</v>
      </c>
    </row>
    <row r="4483" spans="26:35">
      <c r="Z4483" s="50" t="s">
        <v>79</v>
      </c>
      <c r="AA4483" s="50" t="s">
        <v>1585</v>
      </c>
      <c r="AB4483" s="50">
        <v>4204152</v>
      </c>
      <c r="AH4483" s="66" t="str">
        <f t="shared" si="130"/>
        <v>SCCelso Ramos</v>
      </c>
      <c r="AI4483" s="50">
        <v>4204152</v>
      </c>
    </row>
    <row r="4484" spans="26:35">
      <c r="Z4484" s="50" t="s">
        <v>79</v>
      </c>
      <c r="AA4484" s="50" t="s">
        <v>1605</v>
      </c>
      <c r="AB4484" s="50">
        <v>4204178</v>
      </c>
      <c r="AH4484" s="66" t="str">
        <f t="shared" si="130"/>
        <v>SCCerro Negro</v>
      </c>
      <c r="AI4484" s="50">
        <v>4204178</v>
      </c>
    </row>
    <row r="4485" spans="26:35">
      <c r="Z4485" s="50" t="s">
        <v>79</v>
      </c>
      <c r="AA4485" s="50" t="s">
        <v>1626</v>
      </c>
      <c r="AB4485" s="50">
        <v>4204194</v>
      </c>
      <c r="AH4485" s="66" t="str">
        <f t="shared" si="130"/>
        <v>SCChapadão do Lageado</v>
      </c>
      <c r="AI4485" s="50">
        <v>4204194</v>
      </c>
    </row>
    <row r="4486" spans="26:35">
      <c r="Z4486" s="50" t="s">
        <v>79</v>
      </c>
      <c r="AA4486" s="50" t="s">
        <v>1647</v>
      </c>
      <c r="AB4486" s="50">
        <v>4204202</v>
      </c>
      <c r="AH4486" s="66" t="str">
        <f t="shared" si="130"/>
        <v>SCChapecó</v>
      </c>
      <c r="AI4486" s="50">
        <v>4204202</v>
      </c>
    </row>
    <row r="4487" spans="26:35">
      <c r="Z4487" s="50" t="s">
        <v>79</v>
      </c>
      <c r="AA4487" s="50" t="s">
        <v>1667</v>
      </c>
      <c r="AB4487" s="50">
        <v>4204251</v>
      </c>
      <c r="AH4487" s="66" t="str">
        <f t="shared" si="130"/>
        <v>SCCocal do Sul</v>
      </c>
      <c r="AI4487" s="50">
        <v>4204251</v>
      </c>
    </row>
    <row r="4488" spans="26:35">
      <c r="Z4488" s="50" t="s">
        <v>79</v>
      </c>
      <c r="AA4488" s="50" t="s">
        <v>1688</v>
      </c>
      <c r="AB4488" s="50">
        <v>4204301</v>
      </c>
      <c r="AH4488" s="66" t="str">
        <f t="shared" si="130"/>
        <v>SCConcórdia</v>
      </c>
      <c r="AI4488" s="50">
        <v>4204301</v>
      </c>
    </row>
    <row r="4489" spans="26:35">
      <c r="Z4489" s="50" t="s">
        <v>79</v>
      </c>
      <c r="AA4489" s="50" t="s">
        <v>1708</v>
      </c>
      <c r="AB4489" s="50">
        <v>4204350</v>
      </c>
      <c r="AH4489" s="66" t="str">
        <f t="shared" si="130"/>
        <v>SCCordilheira Alta</v>
      </c>
      <c r="AI4489" s="50">
        <v>4204350</v>
      </c>
    </row>
    <row r="4490" spans="26:35">
      <c r="Z4490" s="50" t="s">
        <v>79</v>
      </c>
      <c r="AA4490" s="50" t="s">
        <v>1729</v>
      </c>
      <c r="AB4490" s="50">
        <v>4204400</v>
      </c>
      <c r="AH4490" s="66" t="str">
        <f t="shared" si="130"/>
        <v>SCCoronel Freitas</v>
      </c>
      <c r="AI4490" s="50">
        <v>4204400</v>
      </c>
    </row>
    <row r="4491" spans="26:35">
      <c r="Z4491" s="50" t="s">
        <v>79</v>
      </c>
      <c r="AA4491" s="50" t="s">
        <v>1750</v>
      </c>
      <c r="AB4491" s="50">
        <v>4204459</v>
      </c>
      <c r="AH4491" s="66" t="str">
        <f t="shared" si="130"/>
        <v>SCCoronel Martins</v>
      </c>
      <c r="AI4491" s="50">
        <v>4204459</v>
      </c>
    </row>
    <row r="4492" spans="26:35">
      <c r="Z4492" s="50" t="s">
        <v>79</v>
      </c>
      <c r="AA4492" s="50" t="s">
        <v>1770</v>
      </c>
      <c r="AB4492" s="50">
        <v>4204558</v>
      </c>
      <c r="AH4492" s="66" t="str">
        <f t="shared" si="130"/>
        <v>SCCorreia Pinto</v>
      </c>
      <c r="AI4492" s="50">
        <v>4204558</v>
      </c>
    </row>
    <row r="4493" spans="26:35">
      <c r="Z4493" s="50" t="s">
        <v>79</v>
      </c>
      <c r="AA4493" s="50" t="s">
        <v>1790</v>
      </c>
      <c r="AB4493" s="50">
        <v>4204509</v>
      </c>
      <c r="AH4493" s="66" t="str">
        <f t="shared" si="130"/>
        <v>SCCorupá</v>
      </c>
      <c r="AI4493" s="50">
        <v>4204509</v>
      </c>
    </row>
    <row r="4494" spans="26:35">
      <c r="Z4494" s="50" t="s">
        <v>79</v>
      </c>
      <c r="AA4494" s="50" t="s">
        <v>1810</v>
      </c>
      <c r="AB4494" s="50">
        <v>4204608</v>
      </c>
      <c r="AH4494" s="66" t="str">
        <f t="shared" si="130"/>
        <v>SCCriciúma</v>
      </c>
      <c r="AI4494" s="50">
        <v>4204608</v>
      </c>
    </row>
    <row r="4495" spans="26:35">
      <c r="Z4495" s="50" t="s">
        <v>79</v>
      </c>
      <c r="AA4495" s="50" t="s">
        <v>1828</v>
      </c>
      <c r="AB4495" s="50">
        <v>4204707</v>
      </c>
      <c r="AH4495" s="66" t="str">
        <f t="shared" si="130"/>
        <v>SCCunha Porã</v>
      </c>
      <c r="AI4495" s="50">
        <v>4204707</v>
      </c>
    </row>
    <row r="4496" spans="26:35">
      <c r="Z4496" s="50" t="s">
        <v>79</v>
      </c>
      <c r="AA4496" s="50" t="s">
        <v>1846</v>
      </c>
      <c r="AB4496" s="50">
        <v>4204756</v>
      </c>
      <c r="AH4496" s="66" t="str">
        <f t="shared" si="130"/>
        <v>SCCunhataí</v>
      </c>
      <c r="AI4496" s="50">
        <v>4204756</v>
      </c>
    </row>
    <row r="4497" spans="26:35">
      <c r="Z4497" s="50" t="s">
        <v>79</v>
      </c>
      <c r="AA4497" s="50" t="s">
        <v>1864</v>
      </c>
      <c r="AB4497" s="50">
        <v>4204806</v>
      </c>
      <c r="AH4497" s="66" t="str">
        <f t="shared" si="130"/>
        <v>SCCuritibanos</v>
      </c>
      <c r="AI4497" s="50">
        <v>4204806</v>
      </c>
    </row>
    <row r="4498" spans="26:35">
      <c r="Z4498" s="50" t="s">
        <v>79</v>
      </c>
      <c r="AA4498" s="50" t="s">
        <v>1882</v>
      </c>
      <c r="AB4498" s="50">
        <v>4204905</v>
      </c>
      <c r="AH4498" s="66" t="str">
        <f t="shared" si="130"/>
        <v>SCDescanso</v>
      </c>
      <c r="AI4498" s="50">
        <v>4204905</v>
      </c>
    </row>
    <row r="4499" spans="26:35">
      <c r="Z4499" s="50" t="s">
        <v>79</v>
      </c>
      <c r="AA4499" s="50" t="s">
        <v>1898</v>
      </c>
      <c r="AB4499" s="50">
        <v>4205001</v>
      </c>
      <c r="AH4499" s="66" t="str">
        <f t="shared" si="130"/>
        <v>SCDionísio Cerqueira</v>
      </c>
      <c r="AI4499" s="50">
        <v>4205001</v>
      </c>
    </row>
    <row r="4500" spans="26:35">
      <c r="Z4500" s="50" t="s">
        <v>79</v>
      </c>
      <c r="AA4500" s="50" t="s">
        <v>1915</v>
      </c>
      <c r="AB4500" s="50">
        <v>4205100</v>
      </c>
      <c r="AH4500" s="66" t="str">
        <f t="shared" si="130"/>
        <v>SCDona Emma</v>
      </c>
      <c r="AI4500" s="50">
        <v>4205100</v>
      </c>
    </row>
    <row r="4501" spans="26:35">
      <c r="Z4501" s="50" t="s">
        <v>79</v>
      </c>
      <c r="AA4501" s="50" t="s">
        <v>1933</v>
      </c>
      <c r="AB4501" s="50">
        <v>4205159</v>
      </c>
      <c r="AH4501" s="66" t="str">
        <f t="shared" si="130"/>
        <v>SCDoutor Pedrinho</v>
      </c>
      <c r="AI4501" s="50">
        <v>4205159</v>
      </c>
    </row>
    <row r="4502" spans="26:35">
      <c r="Z4502" s="50" t="s">
        <v>79</v>
      </c>
      <c r="AA4502" s="50" t="s">
        <v>1948</v>
      </c>
      <c r="AB4502" s="50">
        <v>4205175</v>
      </c>
      <c r="AH4502" s="66" t="str">
        <f t="shared" si="130"/>
        <v>SCEntre Rios</v>
      </c>
      <c r="AI4502" s="50">
        <v>4205175</v>
      </c>
    </row>
    <row r="4503" spans="26:35">
      <c r="Z4503" s="50" t="s">
        <v>79</v>
      </c>
      <c r="AA4503" s="50" t="s">
        <v>1965</v>
      </c>
      <c r="AB4503" s="50">
        <v>4205191</v>
      </c>
      <c r="AH4503" s="66" t="str">
        <f t="shared" si="130"/>
        <v>SCErmo</v>
      </c>
      <c r="AI4503" s="50">
        <v>4205191</v>
      </c>
    </row>
    <row r="4504" spans="26:35">
      <c r="Z4504" s="50" t="s">
        <v>79</v>
      </c>
      <c r="AA4504" s="50" t="s">
        <v>1983</v>
      </c>
      <c r="AB4504" s="50">
        <v>4205209</v>
      </c>
      <c r="AH4504" s="66" t="str">
        <f t="shared" si="130"/>
        <v>SCErval Velho</v>
      </c>
      <c r="AI4504" s="50">
        <v>4205209</v>
      </c>
    </row>
    <row r="4505" spans="26:35">
      <c r="Z4505" s="50" t="s">
        <v>79</v>
      </c>
      <c r="AA4505" s="50" t="s">
        <v>2000</v>
      </c>
      <c r="AB4505" s="50">
        <v>4205308</v>
      </c>
      <c r="AH4505" s="66" t="str">
        <f t="shared" si="130"/>
        <v>SCFaxinal dos Guedes</v>
      </c>
      <c r="AI4505" s="50">
        <v>4205308</v>
      </c>
    </row>
    <row r="4506" spans="26:35">
      <c r="Z4506" s="50" t="s">
        <v>79</v>
      </c>
      <c r="AA4506" s="50" t="s">
        <v>2018</v>
      </c>
      <c r="AB4506" s="50">
        <v>4205357</v>
      </c>
      <c r="AH4506" s="66" t="str">
        <f t="shared" si="130"/>
        <v>SCFlor do Sertão</v>
      </c>
      <c r="AI4506" s="50">
        <v>4205357</v>
      </c>
    </row>
    <row r="4507" spans="26:35">
      <c r="Z4507" s="50" t="s">
        <v>79</v>
      </c>
      <c r="AA4507" s="50" t="s">
        <v>2036</v>
      </c>
      <c r="AB4507" s="50">
        <v>4205407</v>
      </c>
      <c r="AH4507" s="66" t="str">
        <f t="shared" si="130"/>
        <v>SCFlorianópolis</v>
      </c>
      <c r="AI4507" s="50">
        <v>4205407</v>
      </c>
    </row>
    <row r="4508" spans="26:35">
      <c r="Z4508" s="50" t="s">
        <v>79</v>
      </c>
      <c r="AA4508" s="50" t="s">
        <v>2054</v>
      </c>
      <c r="AB4508" s="50">
        <v>4205431</v>
      </c>
      <c r="AH4508" s="66" t="str">
        <f t="shared" si="130"/>
        <v>SCFormosa do Sul</v>
      </c>
      <c r="AI4508" s="50">
        <v>4205431</v>
      </c>
    </row>
    <row r="4509" spans="26:35">
      <c r="Z4509" s="50" t="s">
        <v>79</v>
      </c>
      <c r="AA4509" s="50" t="s">
        <v>2071</v>
      </c>
      <c r="AB4509" s="50">
        <v>4205456</v>
      </c>
      <c r="AH4509" s="66" t="str">
        <f t="shared" si="130"/>
        <v>SCForquilhinha</v>
      </c>
      <c r="AI4509" s="50">
        <v>4205456</v>
      </c>
    </row>
    <row r="4510" spans="26:35">
      <c r="Z4510" s="50" t="s">
        <v>79</v>
      </c>
      <c r="AA4510" s="50" t="s">
        <v>2087</v>
      </c>
      <c r="AB4510" s="50">
        <v>4205506</v>
      </c>
      <c r="AH4510" s="66" t="str">
        <f t="shared" si="130"/>
        <v>SCFraiburgo</v>
      </c>
      <c r="AI4510" s="50">
        <v>4205506</v>
      </c>
    </row>
    <row r="4511" spans="26:35">
      <c r="Z4511" s="50" t="s">
        <v>79</v>
      </c>
      <c r="AA4511" s="50" t="s">
        <v>2103</v>
      </c>
      <c r="AB4511" s="50">
        <v>4205555</v>
      </c>
      <c r="AH4511" s="66" t="str">
        <f t="shared" si="130"/>
        <v>SCFrei Rogério</v>
      </c>
      <c r="AI4511" s="50">
        <v>4205555</v>
      </c>
    </row>
    <row r="4512" spans="26:35">
      <c r="Z4512" s="50" t="s">
        <v>79</v>
      </c>
      <c r="AA4512" s="50" t="s">
        <v>2120</v>
      </c>
      <c r="AB4512" s="50">
        <v>4205605</v>
      </c>
      <c r="AH4512" s="66" t="str">
        <f t="shared" si="130"/>
        <v>SCGalvão</v>
      </c>
      <c r="AI4512" s="50">
        <v>4205605</v>
      </c>
    </row>
    <row r="4513" spans="26:35">
      <c r="Z4513" s="50" t="s">
        <v>79</v>
      </c>
      <c r="AA4513" s="50" t="s">
        <v>2135</v>
      </c>
      <c r="AB4513" s="50">
        <v>4205704</v>
      </c>
      <c r="AH4513" s="66" t="str">
        <f t="shared" si="130"/>
        <v>SCGaropaba</v>
      </c>
      <c r="AI4513" s="50">
        <v>4205704</v>
      </c>
    </row>
    <row r="4514" spans="26:35">
      <c r="Z4514" s="50" t="s">
        <v>79</v>
      </c>
      <c r="AA4514" s="50" t="s">
        <v>2151</v>
      </c>
      <c r="AB4514" s="50">
        <v>4205803</v>
      </c>
      <c r="AH4514" s="66" t="str">
        <f t="shared" si="130"/>
        <v>SCGaruva</v>
      </c>
      <c r="AI4514" s="50">
        <v>4205803</v>
      </c>
    </row>
    <row r="4515" spans="26:35">
      <c r="Z4515" s="50" t="s">
        <v>79</v>
      </c>
      <c r="AA4515" s="50" t="s">
        <v>2168</v>
      </c>
      <c r="AB4515" s="50">
        <v>4205902</v>
      </c>
      <c r="AH4515" s="66" t="str">
        <f t="shared" si="130"/>
        <v>SCGaspar</v>
      </c>
      <c r="AI4515" s="50">
        <v>4205902</v>
      </c>
    </row>
    <row r="4516" spans="26:35">
      <c r="Z4516" s="50" t="s">
        <v>79</v>
      </c>
      <c r="AA4516" s="50" t="s">
        <v>2185</v>
      </c>
      <c r="AB4516" s="50">
        <v>4206009</v>
      </c>
      <c r="AH4516" s="66" t="str">
        <f t="shared" si="130"/>
        <v>SCGovernador Celso Ramos</v>
      </c>
      <c r="AI4516" s="50">
        <v>4206009</v>
      </c>
    </row>
    <row r="4517" spans="26:35">
      <c r="Z4517" s="50" t="s">
        <v>79</v>
      </c>
      <c r="AA4517" s="50" t="s">
        <v>2202</v>
      </c>
      <c r="AB4517" s="50">
        <v>4206108</v>
      </c>
      <c r="AH4517" s="66" t="str">
        <f t="shared" si="130"/>
        <v>SCGrão Pará</v>
      </c>
      <c r="AI4517" s="50">
        <v>4206108</v>
      </c>
    </row>
    <row r="4518" spans="26:35">
      <c r="Z4518" s="50" t="s">
        <v>79</v>
      </c>
      <c r="AA4518" s="50" t="s">
        <v>2216</v>
      </c>
      <c r="AB4518" s="50">
        <v>4206207</v>
      </c>
      <c r="AH4518" s="66" t="str">
        <f t="shared" si="130"/>
        <v>SCGravatal</v>
      </c>
      <c r="AI4518" s="50">
        <v>4206207</v>
      </c>
    </row>
    <row r="4519" spans="26:35">
      <c r="Z4519" s="50" t="s">
        <v>79</v>
      </c>
      <c r="AA4519" s="50" t="s">
        <v>2233</v>
      </c>
      <c r="AB4519" s="50">
        <v>4206306</v>
      </c>
      <c r="AH4519" s="66" t="str">
        <f t="shared" si="130"/>
        <v>SCGuabiruba</v>
      </c>
      <c r="AI4519" s="50">
        <v>4206306</v>
      </c>
    </row>
    <row r="4520" spans="26:35">
      <c r="Z4520" s="50" t="s">
        <v>79</v>
      </c>
      <c r="AA4520" s="50" t="s">
        <v>2248</v>
      </c>
      <c r="AB4520" s="50">
        <v>4206405</v>
      </c>
      <c r="AH4520" s="66" t="str">
        <f t="shared" si="130"/>
        <v>SCGuaraciaba</v>
      </c>
      <c r="AI4520" s="50">
        <v>4206405</v>
      </c>
    </row>
    <row r="4521" spans="26:35">
      <c r="Z4521" s="50" t="s">
        <v>79</v>
      </c>
      <c r="AA4521" s="50" t="s">
        <v>2263</v>
      </c>
      <c r="AB4521" s="50">
        <v>4206504</v>
      </c>
      <c r="AH4521" s="66" t="str">
        <f t="shared" si="130"/>
        <v>SCGuaramirim</v>
      </c>
      <c r="AI4521" s="50">
        <v>4206504</v>
      </c>
    </row>
    <row r="4522" spans="26:35">
      <c r="Z4522" s="50" t="s">
        <v>79</v>
      </c>
      <c r="AA4522" s="50" t="s">
        <v>2278</v>
      </c>
      <c r="AB4522" s="50">
        <v>4206603</v>
      </c>
      <c r="AH4522" s="66" t="str">
        <f t="shared" si="130"/>
        <v>SCGuarujá do Sul</v>
      </c>
      <c r="AI4522" s="50">
        <v>4206603</v>
      </c>
    </row>
    <row r="4523" spans="26:35">
      <c r="Z4523" s="50" t="s">
        <v>79</v>
      </c>
      <c r="AA4523" s="50" t="s">
        <v>2294</v>
      </c>
      <c r="AB4523" s="50">
        <v>4206652</v>
      </c>
      <c r="AH4523" s="66" t="str">
        <f t="shared" si="130"/>
        <v>SCGuatambú</v>
      </c>
      <c r="AI4523" s="50">
        <v>4206652</v>
      </c>
    </row>
    <row r="4524" spans="26:35">
      <c r="Z4524" s="50" t="s">
        <v>79</v>
      </c>
      <c r="AA4524" s="50" t="s">
        <v>2310</v>
      </c>
      <c r="AB4524" s="50">
        <v>4206702</v>
      </c>
      <c r="AH4524" s="66" t="str">
        <f t="shared" si="130"/>
        <v>SCHerval d'Oeste</v>
      </c>
      <c r="AI4524" s="50">
        <v>4206702</v>
      </c>
    </row>
    <row r="4525" spans="26:35">
      <c r="Z4525" s="50" t="s">
        <v>79</v>
      </c>
      <c r="AA4525" s="50" t="s">
        <v>2323</v>
      </c>
      <c r="AB4525" s="50">
        <v>4206751</v>
      </c>
      <c r="AH4525" s="66" t="str">
        <f t="shared" si="130"/>
        <v>SCIbiam</v>
      </c>
      <c r="AI4525" s="50">
        <v>4206751</v>
      </c>
    </row>
    <row r="4526" spans="26:35">
      <c r="Z4526" s="50" t="s">
        <v>79</v>
      </c>
      <c r="AA4526" s="50" t="s">
        <v>2339</v>
      </c>
      <c r="AB4526" s="50">
        <v>4206801</v>
      </c>
      <c r="AH4526" s="66" t="str">
        <f t="shared" si="130"/>
        <v>SCIbicaré</v>
      </c>
      <c r="AI4526" s="50">
        <v>4206801</v>
      </c>
    </row>
    <row r="4527" spans="26:35">
      <c r="Z4527" s="50" t="s">
        <v>79</v>
      </c>
      <c r="AA4527" s="50" t="s">
        <v>2355</v>
      </c>
      <c r="AB4527" s="50">
        <v>4206900</v>
      </c>
      <c r="AH4527" s="66" t="str">
        <f t="shared" si="130"/>
        <v>SCIbirama</v>
      </c>
      <c r="AI4527" s="50">
        <v>4206900</v>
      </c>
    </row>
    <row r="4528" spans="26:35">
      <c r="Z4528" s="50" t="s">
        <v>79</v>
      </c>
      <c r="AA4528" s="50" t="s">
        <v>2369</v>
      </c>
      <c r="AB4528" s="50">
        <v>4207007</v>
      </c>
      <c r="AH4528" s="66" t="str">
        <f t="shared" si="130"/>
        <v>SCIçara</v>
      </c>
      <c r="AI4528" s="50">
        <v>4207007</v>
      </c>
    </row>
    <row r="4529" spans="26:35">
      <c r="Z4529" s="50" t="s">
        <v>79</v>
      </c>
      <c r="AA4529" s="50" t="s">
        <v>2384</v>
      </c>
      <c r="AB4529" s="50">
        <v>4207106</v>
      </c>
      <c r="AH4529" s="66" t="str">
        <f t="shared" si="130"/>
        <v>SCIlhota</v>
      </c>
      <c r="AI4529" s="50">
        <v>4207106</v>
      </c>
    </row>
    <row r="4530" spans="26:35">
      <c r="Z4530" s="50" t="s">
        <v>79</v>
      </c>
      <c r="AA4530" s="50" t="s">
        <v>2400</v>
      </c>
      <c r="AB4530" s="50">
        <v>4207205</v>
      </c>
      <c r="AH4530" s="66" t="str">
        <f t="shared" si="130"/>
        <v>SCImaruí</v>
      </c>
      <c r="AI4530" s="50">
        <v>4207205</v>
      </c>
    </row>
    <row r="4531" spans="26:35">
      <c r="Z4531" s="50" t="s">
        <v>79</v>
      </c>
      <c r="AA4531" s="50" t="s">
        <v>2416</v>
      </c>
      <c r="AB4531" s="50">
        <v>4207304</v>
      </c>
      <c r="AH4531" s="66" t="str">
        <f t="shared" si="130"/>
        <v>SCImbituba</v>
      </c>
      <c r="AI4531" s="50">
        <v>4207304</v>
      </c>
    </row>
    <row r="4532" spans="26:35">
      <c r="Z4532" s="50" t="s">
        <v>79</v>
      </c>
      <c r="AA4532" s="50" t="s">
        <v>2432</v>
      </c>
      <c r="AB4532" s="50">
        <v>4207403</v>
      </c>
      <c r="AH4532" s="66" t="str">
        <f t="shared" si="130"/>
        <v>SCImbuia</v>
      </c>
      <c r="AI4532" s="50">
        <v>4207403</v>
      </c>
    </row>
    <row r="4533" spans="26:35">
      <c r="Z4533" s="50" t="s">
        <v>79</v>
      </c>
      <c r="AA4533" s="50" t="s">
        <v>2448</v>
      </c>
      <c r="AB4533" s="50">
        <v>4207502</v>
      </c>
      <c r="AH4533" s="66" t="str">
        <f t="shared" si="130"/>
        <v>SCIndaial</v>
      </c>
      <c r="AI4533" s="50">
        <v>4207502</v>
      </c>
    </row>
    <row r="4534" spans="26:35">
      <c r="Z4534" s="50" t="s">
        <v>79</v>
      </c>
      <c r="AA4534" s="50" t="s">
        <v>2462</v>
      </c>
      <c r="AB4534" s="50">
        <v>4207577</v>
      </c>
      <c r="AH4534" s="66" t="str">
        <f t="shared" si="130"/>
        <v>SCIomerê</v>
      </c>
      <c r="AI4534" s="50">
        <v>4207577</v>
      </c>
    </row>
    <row r="4535" spans="26:35">
      <c r="Z4535" s="50" t="s">
        <v>79</v>
      </c>
      <c r="AA4535" s="50" t="s">
        <v>2477</v>
      </c>
      <c r="AB4535" s="50">
        <v>4207601</v>
      </c>
      <c r="AH4535" s="66" t="str">
        <f t="shared" si="130"/>
        <v>SCIpira</v>
      </c>
      <c r="AI4535" s="50">
        <v>4207601</v>
      </c>
    </row>
    <row r="4536" spans="26:35">
      <c r="Z4536" s="50" t="s">
        <v>79</v>
      </c>
      <c r="AA4536" s="50" t="s">
        <v>2493</v>
      </c>
      <c r="AB4536" s="50">
        <v>4207650</v>
      </c>
      <c r="AH4536" s="66" t="str">
        <f t="shared" si="130"/>
        <v>SCIporã do Oeste</v>
      </c>
      <c r="AI4536" s="50">
        <v>4207650</v>
      </c>
    </row>
    <row r="4537" spans="26:35">
      <c r="Z4537" s="50" t="s">
        <v>79</v>
      </c>
      <c r="AA4537" s="50" t="s">
        <v>2507</v>
      </c>
      <c r="AB4537" s="50">
        <v>4207684</v>
      </c>
      <c r="AH4537" s="66" t="str">
        <f t="shared" si="130"/>
        <v>SCIpuaçu</v>
      </c>
      <c r="AI4537" s="50">
        <v>4207684</v>
      </c>
    </row>
    <row r="4538" spans="26:35">
      <c r="Z4538" s="50" t="s">
        <v>79</v>
      </c>
      <c r="AA4538" s="50" t="s">
        <v>2523</v>
      </c>
      <c r="AB4538" s="50">
        <v>4207700</v>
      </c>
      <c r="AH4538" s="66" t="str">
        <f t="shared" si="130"/>
        <v>SCIpumirim</v>
      </c>
      <c r="AI4538" s="50">
        <v>4207700</v>
      </c>
    </row>
    <row r="4539" spans="26:35">
      <c r="Z4539" s="50" t="s">
        <v>79</v>
      </c>
      <c r="AA4539" s="50" t="s">
        <v>2538</v>
      </c>
      <c r="AB4539" s="50">
        <v>4207759</v>
      </c>
      <c r="AH4539" s="66" t="str">
        <f t="shared" si="130"/>
        <v>SCIraceminha</v>
      </c>
      <c r="AI4539" s="50">
        <v>4207759</v>
      </c>
    </row>
    <row r="4540" spans="26:35">
      <c r="Z4540" s="50" t="s">
        <v>79</v>
      </c>
      <c r="AA4540" s="50" t="s">
        <v>2554</v>
      </c>
      <c r="AB4540" s="50">
        <v>4207809</v>
      </c>
      <c r="AH4540" s="66" t="str">
        <f t="shared" si="130"/>
        <v>SCIrani</v>
      </c>
      <c r="AI4540" s="50">
        <v>4207809</v>
      </c>
    </row>
    <row r="4541" spans="26:35">
      <c r="Z4541" s="50" t="s">
        <v>79</v>
      </c>
      <c r="AA4541" s="50" t="s">
        <v>2568</v>
      </c>
      <c r="AB4541" s="50">
        <v>4207858</v>
      </c>
      <c r="AH4541" s="66" t="str">
        <f t="shared" si="130"/>
        <v>SCIrati</v>
      </c>
      <c r="AI4541" s="50">
        <v>4207858</v>
      </c>
    </row>
    <row r="4542" spans="26:35">
      <c r="Z4542" s="50" t="s">
        <v>79</v>
      </c>
      <c r="AA4542" s="50" t="s">
        <v>2583</v>
      </c>
      <c r="AB4542" s="50">
        <v>4207908</v>
      </c>
      <c r="AH4542" s="66" t="str">
        <f t="shared" si="130"/>
        <v>SCIrineópolis</v>
      </c>
      <c r="AI4542" s="50">
        <v>4207908</v>
      </c>
    </row>
    <row r="4543" spans="26:35">
      <c r="Z4543" s="50" t="s">
        <v>79</v>
      </c>
      <c r="AA4543" s="50" t="s">
        <v>2599</v>
      </c>
      <c r="AB4543" s="50">
        <v>4208005</v>
      </c>
      <c r="AH4543" s="66" t="str">
        <f t="shared" si="130"/>
        <v>SCItá</v>
      </c>
      <c r="AI4543" s="50">
        <v>4208005</v>
      </c>
    </row>
    <row r="4544" spans="26:35">
      <c r="Z4544" s="50" t="s">
        <v>79</v>
      </c>
      <c r="AA4544" s="50" t="s">
        <v>2614</v>
      </c>
      <c r="AB4544" s="50">
        <v>4208104</v>
      </c>
      <c r="AH4544" s="66" t="str">
        <f t="shared" si="130"/>
        <v>SCItaiópolis</v>
      </c>
      <c r="AI4544" s="50">
        <v>4208104</v>
      </c>
    </row>
    <row r="4545" spans="26:35">
      <c r="Z4545" s="50" t="s">
        <v>79</v>
      </c>
      <c r="AA4545" s="50" t="s">
        <v>2627</v>
      </c>
      <c r="AB4545" s="50">
        <v>4208203</v>
      </c>
      <c r="AH4545" s="66" t="str">
        <f t="shared" ref="AH4545:AH4608" si="131">CONCATENATE(Z4545,AA4545)</f>
        <v>SCItajaí</v>
      </c>
      <c r="AI4545" s="50">
        <v>4208203</v>
      </c>
    </row>
    <row r="4546" spans="26:35">
      <c r="Z4546" s="50" t="s">
        <v>79</v>
      </c>
      <c r="AA4546" s="50" t="s">
        <v>2642</v>
      </c>
      <c r="AB4546" s="50">
        <v>4208302</v>
      </c>
      <c r="AH4546" s="66" t="str">
        <f t="shared" si="131"/>
        <v>SCItapema</v>
      </c>
      <c r="AI4546" s="50">
        <v>4208302</v>
      </c>
    </row>
    <row r="4547" spans="26:35">
      <c r="Z4547" s="50" t="s">
        <v>79</v>
      </c>
      <c r="AA4547" s="50" t="s">
        <v>804</v>
      </c>
      <c r="AB4547" s="50">
        <v>4208401</v>
      </c>
      <c r="AH4547" s="66" t="str">
        <f t="shared" si="131"/>
        <v>SCItapiranga</v>
      </c>
      <c r="AI4547" s="50">
        <v>4208401</v>
      </c>
    </row>
    <row r="4548" spans="26:35">
      <c r="Z4548" s="50" t="s">
        <v>79</v>
      </c>
      <c r="AA4548" s="50" t="s">
        <v>2669</v>
      </c>
      <c r="AB4548" s="50">
        <v>4208450</v>
      </c>
      <c r="AH4548" s="66" t="str">
        <f t="shared" si="131"/>
        <v>SCItapoá</v>
      </c>
      <c r="AI4548" s="50">
        <v>4208450</v>
      </c>
    </row>
    <row r="4549" spans="26:35">
      <c r="Z4549" s="50" t="s">
        <v>79</v>
      </c>
      <c r="AA4549" s="50" t="s">
        <v>2683</v>
      </c>
      <c r="AB4549" s="50">
        <v>4208500</v>
      </c>
      <c r="AH4549" s="66" t="str">
        <f t="shared" si="131"/>
        <v>SCItuporanga</v>
      </c>
      <c r="AI4549" s="50">
        <v>4208500</v>
      </c>
    </row>
    <row r="4550" spans="26:35">
      <c r="Z4550" s="50" t="s">
        <v>79</v>
      </c>
      <c r="AA4550" s="50" t="s">
        <v>2699</v>
      </c>
      <c r="AB4550" s="50">
        <v>4208609</v>
      </c>
      <c r="AH4550" s="66" t="str">
        <f t="shared" si="131"/>
        <v>SCJaborá</v>
      </c>
      <c r="AI4550" s="50">
        <v>4208609</v>
      </c>
    </row>
    <row r="4551" spans="26:35">
      <c r="Z4551" s="50" t="s">
        <v>79</v>
      </c>
      <c r="AA4551" s="50" t="s">
        <v>2714</v>
      </c>
      <c r="AB4551" s="50">
        <v>4208708</v>
      </c>
      <c r="AH4551" s="66" t="str">
        <f t="shared" si="131"/>
        <v>SCJacinto Machado</v>
      </c>
      <c r="AI4551" s="50">
        <v>4208708</v>
      </c>
    </row>
    <row r="4552" spans="26:35">
      <c r="Z4552" s="50" t="s">
        <v>79</v>
      </c>
      <c r="AA4552" s="50" t="s">
        <v>2730</v>
      </c>
      <c r="AB4552" s="50">
        <v>4208807</v>
      </c>
      <c r="AH4552" s="66" t="str">
        <f t="shared" si="131"/>
        <v>SCJaguaruna</v>
      </c>
      <c r="AI4552" s="50">
        <v>4208807</v>
      </c>
    </row>
    <row r="4553" spans="26:35">
      <c r="Z4553" s="50" t="s">
        <v>79</v>
      </c>
      <c r="AA4553" s="50" t="s">
        <v>2745</v>
      </c>
      <c r="AB4553" s="50">
        <v>4208906</v>
      </c>
      <c r="AH4553" s="66" t="str">
        <f t="shared" si="131"/>
        <v>SCJaraguá do Sul</v>
      </c>
      <c r="AI4553" s="50">
        <v>4208906</v>
      </c>
    </row>
    <row r="4554" spans="26:35">
      <c r="Z4554" s="50" t="s">
        <v>79</v>
      </c>
      <c r="AA4554" s="50" t="s">
        <v>2760</v>
      </c>
      <c r="AB4554" s="50">
        <v>4208955</v>
      </c>
      <c r="AH4554" s="66" t="str">
        <f t="shared" si="131"/>
        <v>SCJardinópolis</v>
      </c>
      <c r="AI4554" s="50">
        <v>4208955</v>
      </c>
    </row>
    <row r="4555" spans="26:35">
      <c r="Z4555" s="50" t="s">
        <v>79</v>
      </c>
      <c r="AA4555" s="50" t="s">
        <v>2776</v>
      </c>
      <c r="AB4555" s="50">
        <v>4209003</v>
      </c>
      <c r="AH4555" s="66" t="str">
        <f t="shared" si="131"/>
        <v>SCJoaçaba</v>
      </c>
      <c r="AI4555" s="50">
        <v>4209003</v>
      </c>
    </row>
    <row r="4556" spans="26:35">
      <c r="Z4556" s="50" t="s">
        <v>79</v>
      </c>
      <c r="AA4556" s="50" t="s">
        <v>2792</v>
      </c>
      <c r="AB4556" s="50">
        <v>4209102</v>
      </c>
      <c r="AH4556" s="66" t="str">
        <f t="shared" si="131"/>
        <v>SCJoinville</v>
      </c>
      <c r="AI4556" s="50">
        <v>4209102</v>
      </c>
    </row>
    <row r="4557" spans="26:35">
      <c r="Z4557" s="50" t="s">
        <v>79</v>
      </c>
      <c r="AA4557" s="50" t="s">
        <v>2807</v>
      </c>
      <c r="AB4557" s="50">
        <v>4209151</v>
      </c>
      <c r="AH4557" s="66" t="str">
        <f t="shared" si="131"/>
        <v>SCJosé Boiteux</v>
      </c>
      <c r="AI4557" s="50">
        <v>4209151</v>
      </c>
    </row>
    <row r="4558" spans="26:35">
      <c r="Z4558" s="50" t="s">
        <v>79</v>
      </c>
      <c r="AA4558" s="50" t="s">
        <v>2822</v>
      </c>
      <c r="AB4558" s="50">
        <v>4209177</v>
      </c>
      <c r="AH4558" s="66" t="str">
        <f t="shared" si="131"/>
        <v>SCJupiá</v>
      </c>
      <c r="AI4558" s="50">
        <v>4209177</v>
      </c>
    </row>
    <row r="4559" spans="26:35">
      <c r="Z4559" s="50" t="s">
        <v>79</v>
      </c>
      <c r="AA4559" s="50" t="s">
        <v>2834</v>
      </c>
      <c r="AB4559" s="50">
        <v>4209201</v>
      </c>
      <c r="AH4559" s="66" t="str">
        <f t="shared" si="131"/>
        <v>SCLacerdópolis</v>
      </c>
      <c r="AI4559" s="50">
        <v>4209201</v>
      </c>
    </row>
    <row r="4560" spans="26:35">
      <c r="Z4560" s="50" t="s">
        <v>79</v>
      </c>
      <c r="AA4560" s="50" t="s">
        <v>2847</v>
      </c>
      <c r="AB4560" s="50">
        <v>4209300</v>
      </c>
      <c r="AH4560" s="66" t="str">
        <f t="shared" si="131"/>
        <v>SCLages</v>
      </c>
      <c r="AI4560" s="50">
        <v>4209300</v>
      </c>
    </row>
    <row r="4561" spans="26:35">
      <c r="Z4561" s="50" t="s">
        <v>79</v>
      </c>
      <c r="AA4561" s="50" t="s">
        <v>2860</v>
      </c>
      <c r="AB4561" s="50">
        <v>4209409</v>
      </c>
      <c r="AH4561" s="66" t="str">
        <f t="shared" si="131"/>
        <v>SCLaguna</v>
      </c>
      <c r="AI4561" s="50">
        <v>4209409</v>
      </c>
    </row>
    <row r="4562" spans="26:35">
      <c r="Z4562" s="50" t="s">
        <v>79</v>
      </c>
      <c r="AA4562" s="50" t="s">
        <v>2873</v>
      </c>
      <c r="AB4562" s="50">
        <v>4209458</v>
      </c>
      <c r="AH4562" s="66" t="str">
        <f t="shared" si="131"/>
        <v>SCLajeado Grande</v>
      </c>
      <c r="AI4562" s="50">
        <v>4209458</v>
      </c>
    </row>
    <row r="4563" spans="26:35">
      <c r="Z4563" s="50" t="s">
        <v>79</v>
      </c>
      <c r="AA4563" s="50" t="s">
        <v>2885</v>
      </c>
      <c r="AB4563" s="50">
        <v>4209508</v>
      </c>
      <c r="AH4563" s="66" t="str">
        <f t="shared" si="131"/>
        <v>SCLaurentino</v>
      </c>
      <c r="AI4563" s="50">
        <v>4209508</v>
      </c>
    </row>
    <row r="4564" spans="26:35">
      <c r="Z4564" s="50" t="s">
        <v>79</v>
      </c>
      <c r="AA4564" s="50" t="s">
        <v>2898</v>
      </c>
      <c r="AB4564" s="50">
        <v>4209607</v>
      </c>
      <c r="AH4564" s="66" t="str">
        <f t="shared" si="131"/>
        <v>SCLauro Muller</v>
      </c>
      <c r="AI4564" s="50">
        <v>4209607</v>
      </c>
    </row>
    <row r="4565" spans="26:35">
      <c r="Z4565" s="50" t="s">
        <v>79</v>
      </c>
      <c r="AA4565" s="50" t="s">
        <v>2910</v>
      </c>
      <c r="AB4565" s="50">
        <v>4209706</v>
      </c>
      <c r="AH4565" s="66" t="str">
        <f t="shared" si="131"/>
        <v>SCLebon Régis</v>
      </c>
      <c r="AI4565" s="50">
        <v>4209706</v>
      </c>
    </row>
    <row r="4566" spans="26:35">
      <c r="Z4566" s="50" t="s">
        <v>79</v>
      </c>
      <c r="AA4566" s="50" t="s">
        <v>2923</v>
      </c>
      <c r="AB4566" s="50">
        <v>4209805</v>
      </c>
      <c r="AH4566" s="66" t="str">
        <f t="shared" si="131"/>
        <v>SCLeoberto Leal</v>
      </c>
      <c r="AI4566" s="50">
        <v>4209805</v>
      </c>
    </row>
    <row r="4567" spans="26:35">
      <c r="Z4567" s="50" t="s">
        <v>79</v>
      </c>
      <c r="AA4567" s="50" t="s">
        <v>2934</v>
      </c>
      <c r="AB4567" s="50">
        <v>4209854</v>
      </c>
      <c r="AH4567" s="66" t="str">
        <f t="shared" si="131"/>
        <v>SCLindóia do Sul</v>
      </c>
      <c r="AI4567" s="50">
        <v>4209854</v>
      </c>
    </row>
    <row r="4568" spans="26:35">
      <c r="Z4568" s="50" t="s">
        <v>79</v>
      </c>
      <c r="AA4568" s="50" t="s">
        <v>2946</v>
      </c>
      <c r="AB4568" s="50">
        <v>4209904</v>
      </c>
      <c r="AH4568" s="66" t="str">
        <f t="shared" si="131"/>
        <v>SCLontras</v>
      </c>
      <c r="AI4568" s="50">
        <v>4209904</v>
      </c>
    </row>
    <row r="4569" spans="26:35">
      <c r="Z4569" s="50" t="s">
        <v>79</v>
      </c>
      <c r="AA4569" s="50" t="s">
        <v>2958</v>
      </c>
      <c r="AB4569" s="50">
        <v>4210001</v>
      </c>
      <c r="AH4569" s="66" t="str">
        <f t="shared" si="131"/>
        <v>SCLuiz Alves</v>
      </c>
      <c r="AI4569" s="50">
        <v>4210001</v>
      </c>
    </row>
    <row r="4570" spans="26:35">
      <c r="Z4570" s="50" t="s">
        <v>79</v>
      </c>
      <c r="AA4570" s="50" t="s">
        <v>2970</v>
      </c>
      <c r="AB4570" s="50">
        <v>4210035</v>
      </c>
      <c r="AH4570" s="66" t="str">
        <f t="shared" si="131"/>
        <v>SCLuzerna</v>
      </c>
      <c r="AI4570" s="50">
        <v>4210035</v>
      </c>
    </row>
    <row r="4571" spans="26:35">
      <c r="Z4571" s="50" t="s">
        <v>79</v>
      </c>
      <c r="AA4571" s="50" t="s">
        <v>2982</v>
      </c>
      <c r="AB4571" s="50">
        <v>4210050</v>
      </c>
      <c r="AH4571" s="66" t="str">
        <f t="shared" si="131"/>
        <v>SCMacieira</v>
      </c>
      <c r="AI4571" s="50">
        <v>4210050</v>
      </c>
    </row>
    <row r="4572" spans="26:35">
      <c r="Z4572" s="50" t="s">
        <v>79</v>
      </c>
      <c r="AA4572" s="50" t="s">
        <v>2994</v>
      </c>
      <c r="AB4572" s="50">
        <v>4210100</v>
      </c>
      <c r="AH4572" s="66" t="str">
        <f t="shared" si="131"/>
        <v>SCMafra</v>
      </c>
      <c r="AI4572" s="50">
        <v>4210100</v>
      </c>
    </row>
    <row r="4573" spans="26:35">
      <c r="Z4573" s="50" t="s">
        <v>79</v>
      </c>
      <c r="AA4573" s="50" t="s">
        <v>3007</v>
      </c>
      <c r="AB4573" s="50">
        <v>4210209</v>
      </c>
      <c r="AH4573" s="66" t="str">
        <f t="shared" si="131"/>
        <v>SCMajor Gercino</v>
      </c>
      <c r="AI4573" s="50">
        <v>4210209</v>
      </c>
    </row>
    <row r="4574" spans="26:35">
      <c r="Z4574" s="50" t="s">
        <v>79</v>
      </c>
      <c r="AA4574" s="50" t="s">
        <v>3020</v>
      </c>
      <c r="AB4574" s="50">
        <v>4210308</v>
      </c>
      <c r="AH4574" s="66" t="str">
        <f t="shared" si="131"/>
        <v>SCMajor Vieira</v>
      </c>
      <c r="AI4574" s="50">
        <v>4210308</v>
      </c>
    </row>
    <row r="4575" spans="26:35">
      <c r="Z4575" s="50" t="s">
        <v>79</v>
      </c>
      <c r="AA4575" s="50" t="s">
        <v>3032</v>
      </c>
      <c r="AB4575" s="50">
        <v>4210407</v>
      </c>
      <c r="AH4575" s="66" t="str">
        <f t="shared" si="131"/>
        <v>SCMaracajá</v>
      </c>
      <c r="AI4575" s="50">
        <v>4210407</v>
      </c>
    </row>
    <row r="4576" spans="26:35">
      <c r="Z4576" s="50" t="s">
        <v>79</v>
      </c>
      <c r="AA4576" s="50" t="s">
        <v>1249</v>
      </c>
      <c r="AB4576" s="50">
        <v>4210506</v>
      </c>
      <c r="AH4576" s="66" t="str">
        <f t="shared" si="131"/>
        <v>SCMaravilha</v>
      </c>
      <c r="AI4576" s="50">
        <v>4210506</v>
      </c>
    </row>
    <row r="4577" spans="26:35">
      <c r="Z4577" s="50" t="s">
        <v>79</v>
      </c>
      <c r="AA4577" s="50" t="s">
        <v>3056</v>
      </c>
      <c r="AB4577" s="50">
        <v>4210555</v>
      </c>
      <c r="AH4577" s="66" t="str">
        <f t="shared" si="131"/>
        <v>SCMarema</v>
      </c>
      <c r="AI4577" s="50">
        <v>4210555</v>
      </c>
    </row>
    <row r="4578" spans="26:35">
      <c r="Z4578" s="50" t="s">
        <v>79</v>
      </c>
      <c r="AA4578" s="50" t="s">
        <v>2426</v>
      </c>
      <c r="AB4578" s="50">
        <v>4210605</v>
      </c>
      <c r="AH4578" s="66" t="str">
        <f t="shared" si="131"/>
        <v>SCMassaranduba</v>
      </c>
      <c r="AI4578" s="50">
        <v>4210605</v>
      </c>
    </row>
    <row r="4579" spans="26:35">
      <c r="Z4579" s="50" t="s">
        <v>79</v>
      </c>
      <c r="AA4579" s="50" t="s">
        <v>3080</v>
      </c>
      <c r="AB4579" s="50">
        <v>4210704</v>
      </c>
      <c r="AH4579" s="66" t="str">
        <f t="shared" si="131"/>
        <v>SCMatos Costa</v>
      </c>
      <c r="AI4579" s="50">
        <v>4210704</v>
      </c>
    </row>
    <row r="4580" spans="26:35">
      <c r="Z4580" s="50" t="s">
        <v>79</v>
      </c>
      <c r="AA4580" s="50" t="s">
        <v>3093</v>
      </c>
      <c r="AB4580" s="50">
        <v>4210803</v>
      </c>
      <c r="AH4580" s="66" t="str">
        <f t="shared" si="131"/>
        <v>SCMeleiro</v>
      </c>
      <c r="AI4580" s="50">
        <v>4210803</v>
      </c>
    </row>
    <row r="4581" spans="26:35">
      <c r="Z4581" s="50" t="s">
        <v>79</v>
      </c>
      <c r="AA4581" s="50" t="s">
        <v>3105</v>
      </c>
      <c r="AB4581" s="50">
        <v>4210852</v>
      </c>
      <c r="AH4581" s="66" t="str">
        <f t="shared" si="131"/>
        <v>SCMirim Doce</v>
      </c>
      <c r="AI4581" s="50">
        <v>4210852</v>
      </c>
    </row>
    <row r="4582" spans="26:35">
      <c r="Z4582" s="50" t="s">
        <v>79</v>
      </c>
      <c r="AA4582" s="50" t="s">
        <v>3118</v>
      </c>
      <c r="AB4582" s="50">
        <v>4210902</v>
      </c>
      <c r="AH4582" s="66" t="str">
        <f t="shared" si="131"/>
        <v>SCModelo</v>
      </c>
      <c r="AI4582" s="50">
        <v>4210902</v>
      </c>
    </row>
    <row r="4583" spans="26:35">
      <c r="Z4583" s="50" t="s">
        <v>79</v>
      </c>
      <c r="AA4583" s="50" t="s">
        <v>3129</v>
      </c>
      <c r="AB4583" s="50">
        <v>4211009</v>
      </c>
      <c r="AH4583" s="66" t="str">
        <f t="shared" si="131"/>
        <v>SCMondaí</v>
      </c>
      <c r="AI4583" s="50">
        <v>4211009</v>
      </c>
    </row>
    <row r="4584" spans="26:35">
      <c r="Z4584" s="50" t="s">
        <v>79</v>
      </c>
      <c r="AA4584" s="50" t="s">
        <v>3141</v>
      </c>
      <c r="AB4584" s="50">
        <v>4211058</v>
      </c>
      <c r="AH4584" s="66" t="str">
        <f t="shared" si="131"/>
        <v>SCMonte Carlo</v>
      </c>
      <c r="AI4584" s="50">
        <v>4211058</v>
      </c>
    </row>
    <row r="4585" spans="26:35">
      <c r="Z4585" s="50" t="s">
        <v>79</v>
      </c>
      <c r="AA4585" s="50" t="s">
        <v>3152</v>
      </c>
      <c r="AB4585" s="50">
        <v>4211108</v>
      </c>
      <c r="AH4585" s="66" t="str">
        <f t="shared" si="131"/>
        <v>SCMonte Castelo</v>
      </c>
      <c r="AI4585" s="50">
        <v>4211108</v>
      </c>
    </row>
    <row r="4586" spans="26:35">
      <c r="Z4586" s="50" t="s">
        <v>79</v>
      </c>
      <c r="AA4586" s="50" t="s">
        <v>3163</v>
      </c>
      <c r="AB4586" s="50">
        <v>4211207</v>
      </c>
      <c r="AH4586" s="66" t="str">
        <f t="shared" si="131"/>
        <v>SCMorro da Fumaça</v>
      </c>
      <c r="AI4586" s="50">
        <v>4211207</v>
      </c>
    </row>
    <row r="4587" spans="26:35">
      <c r="Z4587" s="50" t="s">
        <v>79</v>
      </c>
      <c r="AA4587" s="50" t="s">
        <v>3174</v>
      </c>
      <c r="AB4587" s="50">
        <v>4211256</v>
      </c>
      <c r="AH4587" s="66" t="str">
        <f t="shared" si="131"/>
        <v>SCMorro Grande</v>
      </c>
      <c r="AI4587" s="50">
        <v>4211256</v>
      </c>
    </row>
    <row r="4588" spans="26:35">
      <c r="Z4588" s="50" t="s">
        <v>79</v>
      </c>
      <c r="AA4588" s="50" t="s">
        <v>3185</v>
      </c>
      <c r="AB4588" s="50">
        <v>4211306</v>
      </c>
      <c r="AH4588" s="66" t="str">
        <f t="shared" si="131"/>
        <v>SCNavegantes</v>
      </c>
      <c r="AI4588" s="50">
        <v>4211306</v>
      </c>
    </row>
    <row r="4589" spans="26:35">
      <c r="Z4589" s="50" t="s">
        <v>79</v>
      </c>
      <c r="AA4589" s="50" t="s">
        <v>3197</v>
      </c>
      <c r="AB4589" s="50">
        <v>4211405</v>
      </c>
      <c r="AH4589" s="66" t="str">
        <f t="shared" si="131"/>
        <v>SCNova Erechim</v>
      </c>
      <c r="AI4589" s="50">
        <v>4211405</v>
      </c>
    </row>
    <row r="4590" spans="26:35">
      <c r="Z4590" s="50" t="s">
        <v>79</v>
      </c>
      <c r="AA4590" s="50" t="s">
        <v>3209</v>
      </c>
      <c r="AB4590" s="50">
        <v>4211454</v>
      </c>
      <c r="AH4590" s="66" t="str">
        <f t="shared" si="131"/>
        <v>SCNova Itaberaba</v>
      </c>
      <c r="AI4590" s="50">
        <v>4211454</v>
      </c>
    </row>
    <row r="4591" spans="26:35">
      <c r="Z4591" s="50" t="s">
        <v>79</v>
      </c>
      <c r="AA4591" s="50" t="s">
        <v>3221</v>
      </c>
      <c r="AB4591" s="50">
        <v>4211504</v>
      </c>
      <c r="AH4591" s="66" t="str">
        <f t="shared" si="131"/>
        <v>SCNova Trento</v>
      </c>
      <c r="AI4591" s="50">
        <v>4211504</v>
      </c>
    </row>
    <row r="4592" spans="26:35">
      <c r="Z4592" s="50" t="s">
        <v>79</v>
      </c>
      <c r="AA4592" s="50" t="s">
        <v>3109</v>
      </c>
      <c r="AB4592" s="50">
        <v>4211603</v>
      </c>
      <c r="AH4592" s="66" t="str">
        <f t="shared" si="131"/>
        <v>SCNova Veneza</v>
      </c>
      <c r="AI4592" s="50">
        <v>4211603</v>
      </c>
    </row>
    <row r="4593" spans="26:35">
      <c r="Z4593" s="50" t="s">
        <v>79</v>
      </c>
      <c r="AA4593" s="50" t="s">
        <v>3243</v>
      </c>
      <c r="AB4593" s="50">
        <v>4211652</v>
      </c>
      <c r="AH4593" s="66" t="str">
        <f t="shared" si="131"/>
        <v>SCNovo Horizonte</v>
      </c>
      <c r="AI4593" s="50">
        <v>4211652</v>
      </c>
    </row>
    <row r="4594" spans="26:35">
      <c r="Z4594" s="50" t="s">
        <v>79</v>
      </c>
      <c r="AA4594" s="50" t="s">
        <v>3252</v>
      </c>
      <c r="AB4594" s="50">
        <v>4211702</v>
      </c>
      <c r="AH4594" s="66" t="str">
        <f t="shared" si="131"/>
        <v>SCOrleans</v>
      </c>
      <c r="AI4594" s="50">
        <v>4211702</v>
      </c>
    </row>
    <row r="4595" spans="26:35">
      <c r="Z4595" s="50" t="s">
        <v>79</v>
      </c>
      <c r="AA4595" s="50" t="s">
        <v>3263</v>
      </c>
      <c r="AB4595" s="50">
        <v>4211751</v>
      </c>
      <c r="AH4595" s="66" t="str">
        <f t="shared" si="131"/>
        <v>SCOtacílio Costa</v>
      </c>
      <c r="AI4595" s="50">
        <v>4211751</v>
      </c>
    </row>
    <row r="4596" spans="26:35">
      <c r="Z4596" s="50" t="s">
        <v>79</v>
      </c>
      <c r="AA4596" s="50" t="s">
        <v>3275</v>
      </c>
      <c r="AB4596" s="50">
        <v>4211801</v>
      </c>
      <c r="AH4596" s="66" t="str">
        <f t="shared" si="131"/>
        <v>SCOuro</v>
      </c>
      <c r="AI4596" s="50">
        <v>4211801</v>
      </c>
    </row>
    <row r="4597" spans="26:35">
      <c r="Z4597" s="50" t="s">
        <v>79</v>
      </c>
      <c r="AA4597" s="50" t="s">
        <v>3286</v>
      </c>
      <c r="AB4597" s="50">
        <v>4211850</v>
      </c>
      <c r="AH4597" s="66" t="str">
        <f t="shared" si="131"/>
        <v>SCOuro Verde</v>
      </c>
      <c r="AI4597" s="50">
        <v>4211850</v>
      </c>
    </row>
    <row r="4598" spans="26:35">
      <c r="Z4598" s="50" t="s">
        <v>79</v>
      </c>
      <c r="AA4598" s="50" t="s">
        <v>3298</v>
      </c>
      <c r="AB4598" s="50">
        <v>4211876</v>
      </c>
      <c r="AH4598" s="66" t="str">
        <f t="shared" si="131"/>
        <v>SCPaial</v>
      </c>
      <c r="AI4598" s="50">
        <v>4211876</v>
      </c>
    </row>
    <row r="4599" spans="26:35">
      <c r="Z4599" s="50" t="s">
        <v>79</v>
      </c>
      <c r="AA4599" s="50" t="s">
        <v>3310</v>
      </c>
      <c r="AB4599" s="50">
        <v>4211892</v>
      </c>
      <c r="AH4599" s="66" t="str">
        <f t="shared" si="131"/>
        <v>SCPainel</v>
      </c>
      <c r="AI4599" s="50">
        <v>4211892</v>
      </c>
    </row>
    <row r="4600" spans="26:35">
      <c r="Z4600" s="50" t="s">
        <v>79</v>
      </c>
      <c r="AA4600" s="50" t="s">
        <v>3321</v>
      </c>
      <c r="AB4600" s="50">
        <v>4211900</v>
      </c>
      <c r="AH4600" s="66" t="str">
        <f t="shared" si="131"/>
        <v>SCPalhoça</v>
      </c>
      <c r="AI4600" s="50">
        <v>4211900</v>
      </c>
    </row>
    <row r="4601" spans="26:35">
      <c r="Z4601" s="50" t="s">
        <v>79</v>
      </c>
      <c r="AA4601" s="50" t="s">
        <v>3332</v>
      </c>
      <c r="AB4601" s="50">
        <v>4212007</v>
      </c>
      <c r="AH4601" s="66" t="str">
        <f t="shared" si="131"/>
        <v>SCPalma Sola</v>
      </c>
      <c r="AI4601" s="50">
        <v>4212007</v>
      </c>
    </row>
    <row r="4602" spans="26:35">
      <c r="Z4602" s="50" t="s">
        <v>79</v>
      </c>
      <c r="AA4602" s="50" t="s">
        <v>3343</v>
      </c>
      <c r="AB4602" s="50">
        <v>4212056</v>
      </c>
      <c r="AH4602" s="66" t="str">
        <f t="shared" si="131"/>
        <v>SCPalmeira</v>
      </c>
      <c r="AI4602" s="50">
        <v>4212056</v>
      </c>
    </row>
    <row r="4603" spans="26:35">
      <c r="Z4603" s="50" t="s">
        <v>79</v>
      </c>
      <c r="AA4603" s="50" t="s">
        <v>3353</v>
      </c>
      <c r="AB4603" s="50">
        <v>4212106</v>
      </c>
      <c r="AH4603" s="66" t="str">
        <f t="shared" si="131"/>
        <v>SCPalmitos</v>
      </c>
      <c r="AI4603" s="50">
        <v>4212106</v>
      </c>
    </row>
    <row r="4604" spans="26:35">
      <c r="Z4604" s="50" t="s">
        <v>79</v>
      </c>
      <c r="AA4604" s="50" t="s">
        <v>3363</v>
      </c>
      <c r="AB4604" s="50">
        <v>4212205</v>
      </c>
      <c r="AH4604" s="66" t="str">
        <f t="shared" si="131"/>
        <v>SCPapanduva</v>
      </c>
      <c r="AI4604" s="50">
        <v>4212205</v>
      </c>
    </row>
    <row r="4605" spans="26:35">
      <c r="Z4605" s="50" t="s">
        <v>79</v>
      </c>
      <c r="AA4605" s="50" t="s">
        <v>3372</v>
      </c>
      <c r="AB4605" s="50">
        <v>4212239</v>
      </c>
      <c r="AH4605" s="66" t="str">
        <f t="shared" si="131"/>
        <v>SCParaíso</v>
      </c>
      <c r="AI4605" s="50">
        <v>4212239</v>
      </c>
    </row>
    <row r="4606" spans="26:35">
      <c r="Z4606" s="50" t="s">
        <v>79</v>
      </c>
      <c r="AA4606" s="50" t="s">
        <v>3382</v>
      </c>
      <c r="AB4606" s="50">
        <v>4212254</v>
      </c>
      <c r="AH4606" s="66" t="str">
        <f t="shared" si="131"/>
        <v>SCPasso de Torres</v>
      </c>
      <c r="AI4606" s="50">
        <v>4212254</v>
      </c>
    </row>
    <row r="4607" spans="26:35">
      <c r="Z4607" s="50" t="s">
        <v>79</v>
      </c>
      <c r="AA4607" s="50" t="s">
        <v>3392</v>
      </c>
      <c r="AB4607" s="50">
        <v>4212270</v>
      </c>
      <c r="AH4607" s="66" t="str">
        <f t="shared" si="131"/>
        <v>SCPassos Maia</v>
      </c>
      <c r="AI4607" s="50">
        <v>4212270</v>
      </c>
    </row>
    <row r="4608" spans="26:35">
      <c r="Z4608" s="50" t="s">
        <v>79</v>
      </c>
      <c r="AA4608" s="50" t="s">
        <v>3402</v>
      </c>
      <c r="AB4608" s="50">
        <v>4212304</v>
      </c>
      <c r="AH4608" s="66" t="str">
        <f t="shared" si="131"/>
        <v>SCPaulo Lopes</v>
      </c>
      <c r="AI4608" s="50">
        <v>4212304</v>
      </c>
    </row>
    <row r="4609" spans="26:35">
      <c r="Z4609" s="50" t="s">
        <v>79</v>
      </c>
      <c r="AA4609" s="50" t="s">
        <v>3412</v>
      </c>
      <c r="AB4609" s="50">
        <v>4212403</v>
      </c>
      <c r="AH4609" s="66" t="str">
        <f t="shared" ref="AH4609:AH4672" si="132">CONCATENATE(Z4609,AA4609)</f>
        <v>SCPedras Grandes</v>
      </c>
      <c r="AI4609" s="50">
        <v>4212403</v>
      </c>
    </row>
    <row r="4610" spans="26:35">
      <c r="Z4610" s="50" t="s">
        <v>79</v>
      </c>
      <c r="AA4610" s="50" t="s">
        <v>3422</v>
      </c>
      <c r="AB4610" s="50">
        <v>4212502</v>
      </c>
      <c r="AH4610" s="66" t="str">
        <f t="shared" si="132"/>
        <v>SCPenha</v>
      </c>
      <c r="AI4610" s="50">
        <v>4212502</v>
      </c>
    </row>
    <row r="4611" spans="26:35">
      <c r="Z4611" s="50" t="s">
        <v>79</v>
      </c>
      <c r="AA4611" s="50" t="s">
        <v>3431</v>
      </c>
      <c r="AB4611" s="50">
        <v>4212601</v>
      </c>
      <c r="AH4611" s="66" t="str">
        <f t="shared" si="132"/>
        <v>SCPeritiba</v>
      </c>
      <c r="AI4611" s="50">
        <v>4212601</v>
      </c>
    </row>
    <row r="4612" spans="26:35">
      <c r="Z4612" s="50" t="s">
        <v>79</v>
      </c>
      <c r="AA4612" s="50" t="s">
        <v>3440</v>
      </c>
      <c r="AB4612" s="50">
        <v>4212650</v>
      </c>
      <c r="AH4612" s="66" t="str">
        <f t="shared" si="132"/>
        <v>SCPescaria Brava</v>
      </c>
      <c r="AI4612" s="50">
        <v>4212650</v>
      </c>
    </row>
    <row r="4613" spans="26:35">
      <c r="Z4613" s="50" t="s">
        <v>79</v>
      </c>
      <c r="AA4613" s="50" t="s">
        <v>2595</v>
      </c>
      <c r="AB4613" s="50">
        <v>4212700</v>
      </c>
      <c r="AH4613" s="66" t="str">
        <f t="shared" si="132"/>
        <v>SCPetrolândia</v>
      </c>
      <c r="AI4613" s="50">
        <v>4212700</v>
      </c>
    </row>
    <row r="4614" spans="26:35">
      <c r="Z4614" s="50" t="s">
        <v>79</v>
      </c>
      <c r="AA4614" s="50" t="s">
        <v>3459</v>
      </c>
      <c r="AB4614" s="50">
        <v>4212908</v>
      </c>
      <c r="AH4614" s="66" t="str">
        <f t="shared" si="132"/>
        <v>SCPinhalzinho</v>
      </c>
      <c r="AI4614" s="50">
        <v>4212908</v>
      </c>
    </row>
    <row r="4615" spans="26:35">
      <c r="Z4615" s="50" t="s">
        <v>79</v>
      </c>
      <c r="AA4615" s="50" t="s">
        <v>3469</v>
      </c>
      <c r="AB4615" s="50">
        <v>4213005</v>
      </c>
      <c r="AH4615" s="66" t="str">
        <f t="shared" si="132"/>
        <v>SCPinheiro Preto</v>
      </c>
      <c r="AI4615" s="50">
        <v>4213005</v>
      </c>
    </row>
    <row r="4616" spans="26:35">
      <c r="Z4616" s="50" t="s">
        <v>79</v>
      </c>
      <c r="AA4616" s="50" t="s">
        <v>3478</v>
      </c>
      <c r="AB4616" s="50">
        <v>4213104</v>
      </c>
      <c r="AH4616" s="66" t="str">
        <f t="shared" si="132"/>
        <v>SCPiratuba</v>
      </c>
      <c r="AI4616" s="50">
        <v>4213104</v>
      </c>
    </row>
    <row r="4617" spans="26:35">
      <c r="Z4617" s="50" t="s">
        <v>79</v>
      </c>
      <c r="AA4617" s="50" t="s">
        <v>3488</v>
      </c>
      <c r="AB4617" s="50">
        <v>4213153</v>
      </c>
      <c r="AH4617" s="66" t="str">
        <f t="shared" si="132"/>
        <v>SCPlanalto Alegre</v>
      </c>
      <c r="AI4617" s="50">
        <v>4213153</v>
      </c>
    </row>
    <row r="4618" spans="26:35">
      <c r="Z4618" s="50" t="s">
        <v>79</v>
      </c>
      <c r="AA4618" s="50" t="s">
        <v>3498</v>
      </c>
      <c r="AB4618" s="50">
        <v>4213203</v>
      </c>
      <c r="AH4618" s="66" t="str">
        <f t="shared" si="132"/>
        <v>SCPomerode</v>
      </c>
      <c r="AI4618" s="50">
        <v>4213203</v>
      </c>
    </row>
    <row r="4619" spans="26:35">
      <c r="Z4619" s="50" t="s">
        <v>79</v>
      </c>
      <c r="AA4619" s="50" t="s">
        <v>3507</v>
      </c>
      <c r="AB4619" s="50">
        <v>4213302</v>
      </c>
      <c r="AH4619" s="66" t="str">
        <f t="shared" si="132"/>
        <v>SCPonte Alta</v>
      </c>
      <c r="AI4619" s="50">
        <v>4213302</v>
      </c>
    </row>
    <row r="4620" spans="26:35">
      <c r="Z4620" s="50" t="s">
        <v>79</v>
      </c>
      <c r="AA4620" s="50" t="s">
        <v>3517</v>
      </c>
      <c r="AB4620" s="50">
        <v>4213351</v>
      </c>
      <c r="AH4620" s="66" t="str">
        <f t="shared" si="132"/>
        <v>SCPonte Alta do Norte</v>
      </c>
      <c r="AI4620" s="50">
        <v>4213351</v>
      </c>
    </row>
    <row r="4621" spans="26:35">
      <c r="Z4621" s="50" t="s">
        <v>79</v>
      </c>
      <c r="AA4621" s="50" t="s">
        <v>3527</v>
      </c>
      <c r="AB4621" s="50">
        <v>4213401</v>
      </c>
      <c r="AH4621" s="66" t="str">
        <f t="shared" si="132"/>
        <v>SCPonte Serrada</v>
      </c>
      <c r="AI4621" s="50">
        <v>4213401</v>
      </c>
    </row>
    <row r="4622" spans="26:35">
      <c r="Z4622" s="50" t="s">
        <v>79</v>
      </c>
      <c r="AA4622" s="50" t="s">
        <v>3537</v>
      </c>
      <c r="AB4622" s="50">
        <v>4213500</v>
      </c>
      <c r="AH4622" s="66" t="str">
        <f t="shared" si="132"/>
        <v>SCPorto Belo</v>
      </c>
      <c r="AI4622" s="50">
        <v>4213500</v>
      </c>
    </row>
    <row r="4623" spans="26:35">
      <c r="Z4623" s="50" t="s">
        <v>79</v>
      </c>
      <c r="AA4623" s="50" t="s">
        <v>3546</v>
      </c>
      <c r="AB4623" s="50">
        <v>4213609</v>
      </c>
      <c r="AH4623" s="66" t="str">
        <f t="shared" si="132"/>
        <v>SCPorto União</v>
      </c>
      <c r="AI4623" s="50">
        <v>4213609</v>
      </c>
    </row>
    <row r="4624" spans="26:35">
      <c r="Z4624" s="50" t="s">
        <v>79</v>
      </c>
      <c r="AA4624" s="50" t="s">
        <v>3555</v>
      </c>
      <c r="AB4624" s="50">
        <v>4213708</v>
      </c>
      <c r="AH4624" s="66" t="str">
        <f t="shared" si="132"/>
        <v>SCPouso Redondo</v>
      </c>
      <c r="AI4624" s="50">
        <v>4213708</v>
      </c>
    </row>
    <row r="4625" spans="26:35">
      <c r="Z4625" s="50" t="s">
        <v>79</v>
      </c>
      <c r="AA4625" s="50" t="s">
        <v>3565</v>
      </c>
      <c r="AB4625" s="50">
        <v>4213807</v>
      </c>
      <c r="AH4625" s="66" t="str">
        <f t="shared" si="132"/>
        <v>SCPraia Grande</v>
      </c>
      <c r="AI4625" s="50">
        <v>4213807</v>
      </c>
    </row>
    <row r="4626" spans="26:35">
      <c r="Z4626" s="50" t="s">
        <v>79</v>
      </c>
      <c r="AA4626" s="50" t="s">
        <v>3575</v>
      </c>
      <c r="AB4626" s="50">
        <v>4213906</v>
      </c>
      <c r="AH4626" s="66" t="str">
        <f t="shared" si="132"/>
        <v>SCPresidente Castello Branco</v>
      </c>
      <c r="AI4626" s="50">
        <v>4213906</v>
      </c>
    </row>
    <row r="4627" spans="26:35">
      <c r="Z4627" s="50" t="s">
        <v>79</v>
      </c>
      <c r="AA4627" s="50" t="s">
        <v>3585</v>
      </c>
      <c r="AB4627" s="50">
        <v>4214003</v>
      </c>
      <c r="AH4627" s="66" t="str">
        <f t="shared" si="132"/>
        <v>SCPresidente Getúlio</v>
      </c>
      <c r="AI4627" s="50">
        <v>4214003</v>
      </c>
    </row>
    <row r="4628" spans="26:35">
      <c r="Z4628" s="50" t="s">
        <v>79</v>
      </c>
      <c r="AA4628" s="50" t="s">
        <v>3595</v>
      </c>
      <c r="AB4628" s="50">
        <v>4214102</v>
      </c>
      <c r="AH4628" s="66" t="str">
        <f t="shared" si="132"/>
        <v>SCPresidente Nereu</v>
      </c>
      <c r="AI4628" s="50">
        <v>4214102</v>
      </c>
    </row>
    <row r="4629" spans="26:35">
      <c r="Z4629" s="50" t="s">
        <v>79</v>
      </c>
      <c r="AA4629" s="50" t="s">
        <v>3604</v>
      </c>
      <c r="AB4629" s="50">
        <v>4214151</v>
      </c>
      <c r="AH4629" s="66" t="str">
        <f t="shared" si="132"/>
        <v>SCPrincesa</v>
      </c>
      <c r="AI4629" s="50">
        <v>4214151</v>
      </c>
    </row>
    <row r="4630" spans="26:35">
      <c r="Z4630" s="50" t="s">
        <v>79</v>
      </c>
      <c r="AA4630" s="50" t="s">
        <v>3613</v>
      </c>
      <c r="AB4630" s="50">
        <v>4214201</v>
      </c>
      <c r="AH4630" s="66" t="str">
        <f t="shared" si="132"/>
        <v>SCQuilombo</v>
      </c>
      <c r="AI4630" s="50">
        <v>4214201</v>
      </c>
    </row>
    <row r="4631" spans="26:35">
      <c r="Z4631" s="50" t="s">
        <v>79</v>
      </c>
      <c r="AA4631" s="50" t="s">
        <v>3622</v>
      </c>
      <c r="AB4631" s="50">
        <v>4214300</v>
      </c>
      <c r="AH4631" s="66" t="str">
        <f t="shared" si="132"/>
        <v>SCRancho Queimado</v>
      </c>
      <c r="AI4631" s="50">
        <v>4214300</v>
      </c>
    </row>
    <row r="4632" spans="26:35">
      <c r="Z4632" s="50" t="s">
        <v>79</v>
      </c>
      <c r="AA4632" s="50" t="s">
        <v>3632</v>
      </c>
      <c r="AB4632" s="50">
        <v>4214409</v>
      </c>
      <c r="AH4632" s="66" t="str">
        <f t="shared" si="132"/>
        <v>SCRio das Antas</v>
      </c>
      <c r="AI4632" s="50">
        <v>4214409</v>
      </c>
    </row>
    <row r="4633" spans="26:35">
      <c r="Z4633" s="50" t="s">
        <v>79</v>
      </c>
      <c r="AA4633" s="50" t="s">
        <v>3642</v>
      </c>
      <c r="AB4633" s="50">
        <v>4214508</v>
      </c>
      <c r="AH4633" s="66" t="str">
        <f t="shared" si="132"/>
        <v>SCRio do Campo</v>
      </c>
      <c r="AI4633" s="50">
        <v>4214508</v>
      </c>
    </row>
    <row r="4634" spans="26:35">
      <c r="Z4634" s="50" t="s">
        <v>79</v>
      </c>
      <c r="AA4634" s="50" t="s">
        <v>3651</v>
      </c>
      <c r="AB4634" s="50">
        <v>4214607</v>
      </c>
      <c r="AH4634" s="66" t="str">
        <f t="shared" si="132"/>
        <v>SCRio do Oeste</v>
      </c>
      <c r="AI4634" s="50">
        <v>4214607</v>
      </c>
    </row>
    <row r="4635" spans="26:35">
      <c r="Z4635" s="50" t="s">
        <v>79</v>
      </c>
      <c r="AA4635" s="50" t="s">
        <v>3660</v>
      </c>
      <c r="AB4635" s="50">
        <v>4214805</v>
      </c>
      <c r="AH4635" s="66" t="str">
        <f t="shared" si="132"/>
        <v>SCRio do Sul</v>
      </c>
      <c r="AI4635" s="50">
        <v>4214805</v>
      </c>
    </row>
    <row r="4636" spans="26:35">
      <c r="Z4636" s="50" t="s">
        <v>79</v>
      </c>
      <c r="AA4636" s="50" t="s">
        <v>3669</v>
      </c>
      <c r="AB4636" s="50">
        <v>4214706</v>
      </c>
      <c r="AH4636" s="66" t="str">
        <f t="shared" si="132"/>
        <v>SCRio dos Cedros</v>
      </c>
      <c r="AI4636" s="50">
        <v>4214706</v>
      </c>
    </row>
    <row r="4637" spans="26:35">
      <c r="Z4637" s="50" t="s">
        <v>79</v>
      </c>
      <c r="AA4637" s="50" t="s">
        <v>3676</v>
      </c>
      <c r="AB4637" s="50">
        <v>4214904</v>
      </c>
      <c r="AH4637" s="66" t="str">
        <f t="shared" si="132"/>
        <v>SCRio Fortuna</v>
      </c>
      <c r="AI4637" s="50">
        <v>4214904</v>
      </c>
    </row>
    <row r="4638" spans="26:35">
      <c r="Z4638" s="50" t="s">
        <v>79</v>
      </c>
      <c r="AA4638" s="50" t="s">
        <v>3684</v>
      </c>
      <c r="AB4638" s="50">
        <v>4215000</v>
      </c>
      <c r="AH4638" s="66" t="str">
        <f t="shared" si="132"/>
        <v>SCRio Negrinho</v>
      </c>
      <c r="AI4638" s="50">
        <v>4215000</v>
      </c>
    </row>
    <row r="4639" spans="26:35">
      <c r="Z4639" s="50" t="s">
        <v>79</v>
      </c>
      <c r="AA4639" s="50" t="s">
        <v>3693</v>
      </c>
      <c r="AB4639" s="50">
        <v>4215059</v>
      </c>
      <c r="AH4639" s="66" t="str">
        <f t="shared" si="132"/>
        <v>SCRio Rufino</v>
      </c>
      <c r="AI4639" s="50">
        <v>4215059</v>
      </c>
    </row>
    <row r="4640" spans="26:35">
      <c r="Z4640" s="50" t="s">
        <v>79</v>
      </c>
      <c r="AA4640" s="50" t="s">
        <v>3701</v>
      </c>
      <c r="AB4640" s="50">
        <v>4215075</v>
      </c>
      <c r="AH4640" s="66" t="str">
        <f t="shared" si="132"/>
        <v>SCRiqueza</v>
      </c>
      <c r="AI4640" s="50">
        <v>4215075</v>
      </c>
    </row>
    <row r="4641" spans="26:35">
      <c r="Z4641" s="50" t="s">
        <v>79</v>
      </c>
      <c r="AA4641" s="50" t="s">
        <v>3709</v>
      </c>
      <c r="AB4641" s="50">
        <v>4215109</v>
      </c>
      <c r="AH4641" s="66" t="str">
        <f t="shared" si="132"/>
        <v>SCRodeio</v>
      </c>
      <c r="AI4641" s="50">
        <v>4215109</v>
      </c>
    </row>
    <row r="4642" spans="26:35">
      <c r="Z4642" s="50" t="s">
        <v>79</v>
      </c>
      <c r="AA4642" s="50" t="s">
        <v>3716</v>
      </c>
      <c r="AB4642" s="50">
        <v>4215208</v>
      </c>
      <c r="AH4642" s="66" t="str">
        <f t="shared" si="132"/>
        <v>SCRomelândia</v>
      </c>
      <c r="AI4642" s="50">
        <v>4215208</v>
      </c>
    </row>
    <row r="4643" spans="26:35">
      <c r="Z4643" s="50" t="s">
        <v>79</v>
      </c>
      <c r="AA4643" s="50" t="s">
        <v>3723</v>
      </c>
      <c r="AB4643" s="50">
        <v>4215307</v>
      </c>
      <c r="AH4643" s="66" t="str">
        <f t="shared" si="132"/>
        <v>SCSalete</v>
      </c>
      <c r="AI4643" s="50">
        <v>4215307</v>
      </c>
    </row>
    <row r="4644" spans="26:35">
      <c r="Z4644" s="50" t="s">
        <v>79</v>
      </c>
      <c r="AA4644" s="50" t="s">
        <v>3730</v>
      </c>
      <c r="AB4644" s="50">
        <v>4215356</v>
      </c>
      <c r="AH4644" s="66" t="str">
        <f t="shared" si="132"/>
        <v>SCSaltinho</v>
      </c>
      <c r="AI4644" s="50">
        <v>4215356</v>
      </c>
    </row>
    <row r="4645" spans="26:35">
      <c r="Z4645" s="50" t="s">
        <v>79</v>
      </c>
      <c r="AA4645" s="50" t="s">
        <v>3737</v>
      </c>
      <c r="AB4645" s="50">
        <v>4215406</v>
      </c>
      <c r="AH4645" s="66" t="str">
        <f t="shared" si="132"/>
        <v>SCSalto Veloso</v>
      </c>
      <c r="AI4645" s="50">
        <v>4215406</v>
      </c>
    </row>
    <row r="4646" spans="26:35">
      <c r="Z4646" s="50" t="s">
        <v>79</v>
      </c>
      <c r="AA4646" s="50" t="s">
        <v>3744</v>
      </c>
      <c r="AB4646" s="50">
        <v>4215455</v>
      </c>
      <c r="AH4646" s="66" t="str">
        <f t="shared" si="132"/>
        <v>SCSangão</v>
      </c>
      <c r="AI4646" s="50">
        <v>4215455</v>
      </c>
    </row>
    <row r="4647" spans="26:35">
      <c r="Z4647" s="50" t="s">
        <v>79</v>
      </c>
      <c r="AA4647" s="50" t="s">
        <v>3124</v>
      </c>
      <c r="AB4647" s="50">
        <v>4215505</v>
      </c>
      <c r="AH4647" s="66" t="str">
        <f t="shared" si="132"/>
        <v>SCSanta Cecília</v>
      </c>
      <c r="AI4647" s="50">
        <v>4215505</v>
      </c>
    </row>
    <row r="4648" spans="26:35">
      <c r="Z4648" s="50" t="s">
        <v>79</v>
      </c>
      <c r="AA4648" s="50" t="s">
        <v>3072</v>
      </c>
      <c r="AB4648" s="50">
        <v>4215554</v>
      </c>
      <c r="AH4648" s="66" t="str">
        <f t="shared" si="132"/>
        <v>SCSanta Helena</v>
      </c>
      <c r="AI4648" s="50">
        <v>4215554</v>
      </c>
    </row>
    <row r="4649" spans="26:35">
      <c r="Z4649" s="50" t="s">
        <v>79</v>
      </c>
      <c r="AA4649" s="50" t="s">
        <v>1527</v>
      </c>
      <c r="AB4649" s="50">
        <v>4215604</v>
      </c>
      <c r="AH4649" s="66" t="str">
        <f t="shared" si="132"/>
        <v>SCSanta Rosa de Lima</v>
      </c>
      <c r="AI4649" s="50">
        <v>4215604</v>
      </c>
    </row>
    <row r="4650" spans="26:35">
      <c r="Z4650" s="50" t="s">
        <v>79</v>
      </c>
      <c r="AA4650" s="50" t="s">
        <v>3766</v>
      </c>
      <c r="AB4650" s="50">
        <v>4215653</v>
      </c>
      <c r="AH4650" s="66" t="str">
        <f t="shared" si="132"/>
        <v>SCSanta Rosa do Sul</v>
      </c>
      <c r="AI4650" s="50">
        <v>4215653</v>
      </c>
    </row>
    <row r="4651" spans="26:35">
      <c r="Z4651" s="50" t="s">
        <v>79</v>
      </c>
      <c r="AA4651" s="50" t="s">
        <v>2439</v>
      </c>
      <c r="AB4651" s="50">
        <v>4215679</v>
      </c>
      <c r="AH4651" s="66" t="str">
        <f t="shared" si="132"/>
        <v>SCSanta Terezinha</v>
      </c>
      <c r="AI4651" s="50">
        <v>4215679</v>
      </c>
    </row>
    <row r="4652" spans="26:35">
      <c r="Z4652" s="50" t="s">
        <v>79</v>
      </c>
      <c r="AA4652" s="50" t="s">
        <v>3779</v>
      </c>
      <c r="AB4652" s="50">
        <v>4215687</v>
      </c>
      <c r="AH4652" s="66" t="str">
        <f t="shared" si="132"/>
        <v>SCSanta Terezinha do Progresso</v>
      </c>
      <c r="AI4652" s="50">
        <v>4215687</v>
      </c>
    </row>
    <row r="4653" spans="26:35">
      <c r="Z4653" s="50" t="s">
        <v>79</v>
      </c>
      <c r="AA4653" s="50" t="s">
        <v>3786</v>
      </c>
      <c r="AB4653" s="50">
        <v>4215695</v>
      </c>
      <c r="AH4653" s="66" t="str">
        <f t="shared" si="132"/>
        <v>SCSantiago do Sul</v>
      </c>
      <c r="AI4653" s="50">
        <v>4215695</v>
      </c>
    </row>
    <row r="4654" spans="26:35">
      <c r="Z4654" s="50" t="s">
        <v>79</v>
      </c>
      <c r="AA4654" s="50" t="s">
        <v>3793</v>
      </c>
      <c r="AB4654" s="50">
        <v>4215703</v>
      </c>
      <c r="AH4654" s="66" t="str">
        <f t="shared" si="132"/>
        <v>SCSanto Amaro da Imperatriz</v>
      </c>
      <c r="AI4654" s="50">
        <v>4215703</v>
      </c>
    </row>
    <row r="4655" spans="26:35">
      <c r="Z4655" s="50" t="s">
        <v>79</v>
      </c>
      <c r="AA4655" s="50" t="s">
        <v>3800</v>
      </c>
      <c r="AB4655" s="50">
        <v>4215802</v>
      </c>
      <c r="AH4655" s="66" t="str">
        <f t="shared" si="132"/>
        <v>SCSão Bento do Sul</v>
      </c>
      <c r="AI4655" s="50">
        <v>4215802</v>
      </c>
    </row>
    <row r="4656" spans="26:35">
      <c r="Z4656" s="50" t="s">
        <v>79</v>
      </c>
      <c r="AA4656" s="50" t="s">
        <v>3806</v>
      </c>
      <c r="AB4656" s="50">
        <v>4215752</v>
      </c>
      <c r="AH4656" s="66" t="str">
        <f t="shared" si="132"/>
        <v>SCSão Bernardino</v>
      </c>
      <c r="AI4656" s="50">
        <v>4215752</v>
      </c>
    </row>
    <row r="4657" spans="26:35">
      <c r="Z4657" s="50" t="s">
        <v>79</v>
      </c>
      <c r="AA4657" s="50" t="s">
        <v>3813</v>
      </c>
      <c r="AB4657" s="50">
        <v>4215901</v>
      </c>
      <c r="AH4657" s="66" t="str">
        <f t="shared" si="132"/>
        <v>SCSão Bonifácio</v>
      </c>
      <c r="AI4657" s="50">
        <v>4215901</v>
      </c>
    </row>
    <row r="4658" spans="26:35">
      <c r="Z4658" s="50" t="s">
        <v>79</v>
      </c>
      <c r="AA4658" s="50" t="s">
        <v>3820</v>
      </c>
      <c r="AB4658" s="50">
        <v>4216008</v>
      </c>
      <c r="AH4658" s="66" t="str">
        <f t="shared" si="132"/>
        <v>SCSão Carlos</v>
      </c>
      <c r="AI4658" s="50">
        <v>4216008</v>
      </c>
    </row>
    <row r="4659" spans="26:35">
      <c r="Z4659" s="50" t="s">
        <v>79</v>
      </c>
      <c r="AA4659" s="50" t="s">
        <v>3827</v>
      </c>
      <c r="AB4659" s="50">
        <v>4216057</v>
      </c>
      <c r="AH4659" s="66" t="str">
        <f t="shared" si="132"/>
        <v>SCSão Cristovão do Sul</v>
      </c>
      <c r="AI4659" s="50">
        <v>4216057</v>
      </c>
    </row>
    <row r="4660" spans="26:35">
      <c r="Z4660" s="50" t="s">
        <v>79</v>
      </c>
      <c r="AA4660" s="50" t="s">
        <v>1607</v>
      </c>
      <c r="AB4660" s="50">
        <v>4216107</v>
      </c>
      <c r="AH4660" s="66" t="str">
        <f t="shared" si="132"/>
        <v>SCSão Domingos</v>
      </c>
      <c r="AI4660" s="50">
        <v>4216107</v>
      </c>
    </row>
    <row r="4661" spans="26:35">
      <c r="Z4661" s="50" t="s">
        <v>79</v>
      </c>
      <c r="AA4661" s="50" t="s">
        <v>3840</v>
      </c>
      <c r="AB4661" s="50">
        <v>4216206</v>
      </c>
      <c r="AH4661" s="66" t="str">
        <f t="shared" si="132"/>
        <v>SCSão Francisco do Sul</v>
      </c>
      <c r="AI4661" s="50">
        <v>4216206</v>
      </c>
    </row>
    <row r="4662" spans="26:35">
      <c r="Z4662" s="50" t="s">
        <v>79</v>
      </c>
      <c r="AA4662" s="50" t="s">
        <v>3268</v>
      </c>
      <c r="AB4662" s="50">
        <v>4216305</v>
      </c>
      <c r="AH4662" s="66" t="str">
        <f t="shared" si="132"/>
        <v>SCSão João Batista</v>
      </c>
      <c r="AI4662" s="50">
        <v>4216305</v>
      </c>
    </row>
    <row r="4663" spans="26:35">
      <c r="Z4663" s="50" t="s">
        <v>79</v>
      </c>
      <c r="AA4663" s="50" t="s">
        <v>3853</v>
      </c>
      <c r="AB4663" s="50">
        <v>4216354</v>
      </c>
      <c r="AH4663" s="66" t="str">
        <f t="shared" si="132"/>
        <v>SCSão João do Itaperiú</v>
      </c>
      <c r="AI4663" s="50">
        <v>4216354</v>
      </c>
    </row>
    <row r="4664" spans="26:35">
      <c r="Z4664" s="50" t="s">
        <v>79</v>
      </c>
      <c r="AA4664" s="50" t="s">
        <v>3859</v>
      </c>
      <c r="AB4664" s="50">
        <v>4216255</v>
      </c>
      <c r="AH4664" s="66" t="str">
        <f t="shared" si="132"/>
        <v>SCSão João do Oeste</v>
      </c>
      <c r="AI4664" s="50">
        <v>4216255</v>
      </c>
    </row>
    <row r="4665" spans="26:35">
      <c r="Z4665" s="50" t="s">
        <v>79</v>
      </c>
      <c r="AA4665" s="50" t="s">
        <v>3865</v>
      </c>
      <c r="AB4665" s="50">
        <v>4216404</v>
      </c>
      <c r="AH4665" s="66" t="str">
        <f t="shared" si="132"/>
        <v>SCSão João do Sul</v>
      </c>
      <c r="AI4665" s="50">
        <v>4216404</v>
      </c>
    </row>
    <row r="4666" spans="26:35">
      <c r="Z4666" s="50" t="s">
        <v>79</v>
      </c>
      <c r="AA4666" s="50" t="s">
        <v>3870</v>
      </c>
      <c r="AB4666" s="50">
        <v>4216503</v>
      </c>
      <c r="AH4666" s="66" t="str">
        <f t="shared" si="132"/>
        <v>SCSão Joaquim</v>
      </c>
      <c r="AI4666" s="50">
        <v>4216503</v>
      </c>
    </row>
    <row r="4667" spans="26:35">
      <c r="Z4667" s="50" t="s">
        <v>79</v>
      </c>
      <c r="AA4667" s="50" t="s">
        <v>3875</v>
      </c>
      <c r="AB4667" s="50">
        <v>4216602</v>
      </c>
      <c r="AH4667" s="66" t="str">
        <f t="shared" si="132"/>
        <v>SCSão José</v>
      </c>
      <c r="AI4667" s="50">
        <v>4216602</v>
      </c>
    </row>
    <row r="4668" spans="26:35">
      <c r="Z4668" s="50" t="s">
        <v>79</v>
      </c>
      <c r="AA4668" s="50" t="s">
        <v>3881</v>
      </c>
      <c r="AB4668" s="50">
        <v>4216701</v>
      </c>
      <c r="AH4668" s="66" t="str">
        <f t="shared" si="132"/>
        <v>SCSão José do Cedro</v>
      </c>
      <c r="AI4668" s="50">
        <v>4216701</v>
      </c>
    </row>
    <row r="4669" spans="26:35">
      <c r="Z4669" s="50" t="s">
        <v>79</v>
      </c>
      <c r="AA4669" s="50" t="s">
        <v>3887</v>
      </c>
      <c r="AB4669" s="50">
        <v>4216800</v>
      </c>
      <c r="AH4669" s="66" t="str">
        <f t="shared" si="132"/>
        <v>SCSão José do Cerrito</v>
      </c>
      <c r="AI4669" s="50">
        <v>4216800</v>
      </c>
    </row>
    <row r="4670" spans="26:35">
      <c r="Z4670" s="50" t="s">
        <v>79</v>
      </c>
      <c r="AA4670" s="50" t="s">
        <v>3893</v>
      </c>
      <c r="AB4670" s="50">
        <v>4216909</v>
      </c>
      <c r="AH4670" s="66" t="str">
        <f t="shared" si="132"/>
        <v>SCSão Lourenço do Oeste</v>
      </c>
      <c r="AI4670" s="50">
        <v>4216909</v>
      </c>
    </row>
    <row r="4671" spans="26:35">
      <c r="Z4671" s="50" t="s">
        <v>79</v>
      </c>
      <c r="AA4671" s="50" t="s">
        <v>3899</v>
      </c>
      <c r="AB4671" s="50">
        <v>4217006</v>
      </c>
      <c r="AH4671" s="66" t="str">
        <f t="shared" si="132"/>
        <v>SCSão Ludgero</v>
      </c>
      <c r="AI4671" s="50">
        <v>4217006</v>
      </c>
    </row>
    <row r="4672" spans="26:35">
      <c r="Z4672" s="50" t="s">
        <v>79</v>
      </c>
      <c r="AA4672" s="50" t="s">
        <v>3905</v>
      </c>
      <c r="AB4672" s="50">
        <v>4217105</v>
      </c>
      <c r="AH4672" s="66" t="str">
        <f t="shared" si="132"/>
        <v>SCSão Martinho</v>
      </c>
      <c r="AI4672" s="50">
        <v>4217105</v>
      </c>
    </row>
    <row r="4673" spans="26:35">
      <c r="Z4673" s="50" t="s">
        <v>79</v>
      </c>
      <c r="AA4673" s="50" t="s">
        <v>3911</v>
      </c>
      <c r="AB4673" s="50">
        <v>4217154</v>
      </c>
      <c r="AH4673" s="66" t="str">
        <f t="shared" ref="AH4673:AH4736" si="133">CONCATENATE(Z4673,AA4673)</f>
        <v>SCSão Miguel da Boa Vista</v>
      </c>
      <c r="AI4673" s="50">
        <v>4217154</v>
      </c>
    </row>
    <row r="4674" spans="26:35">
      <c r="Z4674" s="50" t="s">
        <v>79</v>
      </c>
      <c r="AA4674" s="50" t="s">
        <v>3916</v>
      </c>
      <c r="AB4674" s="50">
        <v>4217204</v>
      </c>
      <c r="AH4674" s="66" t="str">
        <f t="shared" si="133"/>
        <v>SCSão Miguel do Oeste</v>
      </c>
      <c r="AI4674" s="50">
        <v>4217204</v>
      </c>
    </row>
    <row r="4675" spans="26:35">
      <c r="Z4675" s="50" t="s">
        <v>79</v>
      </c>
      <c r="AA4675" s="50" t="s">
        <v>3922</v>
      </c>
      <c r="AB4675" s="50">
        <v>4217253</v>
      </c>
      <c r="AH4675" s="66" t="str">
        <f t="shared" si="133"/>
        <v>SCSão Pedro de Alcântara</v>
      </c>
      <c r="AI4675" s="50">
        <v>4217253</v>
      </c>
    </row>
    <row r="4676" spans="26:35">
      <c r="Z4676" s="50" t="s">
        <v>79</v>
      </c>
      <c r="AA4676" s="50" t="s">
        <v>3928</v>
      </c>
      <c r="AB4676" s="50">
        <v>4217303</v>
      </c>
      <c r="AH4676" s="66" t="str">
        <f t="shared" si="133"/>
        <v>SCSaudades</v>
      </c>
      <c r="AI4676" s="50">
        <v>4217303</v>
      </c>
    </row>
    <row r="4677" spans="26:35">
      <c r="Z4677" s="50" t="s">
        <v>79</v>
      </c>
      <c r="AA4677" s="50" t="s">
        <v>3934</v>
      </c>
      <c r="AB4677" s="50">
        <v>4217402</v>
      </c>
      <c r="AH4677" s="66" t="str">
        <f t="shared" si="133"/>
        <v>SCSchroeder</v>
      </c>
      <c r="AI4677" s="50">
        <v>4217402</v>
      </c>
    </row>
    <row r="4678" spans="26:35">
      <c r="Z4678" s="50" t="s">
        <v>79</v>
      </c>
      <c r="AA4678" s="50" t="s">
        <v>3940</v>
      </c>
      <c r="AB4678" s="50">
        <v>4217501</v>
      </c>
      <c r="AH4678" s="66" t="str">
        <f t="shared" si="133"/>
        <v>SCSeara</v>
      </c>
      <c r="AI4678" s="50">
        <v>4217501</v>
      </c>
    </row>
    <row r="4679" spans="26:35">
      <c r="Z4679" s="50" t="s">
        <v>79</v>
      </c>
      <c r="AA4679" s="50" t="s">
        <v>3946</v>
      </c>
      <c r="AB4679" s="50">
        <v>4217550</v>
      </c>
      <c r="AH4679" s="66" t="str">
        <f t="shared" si="133"/>
        <v>SCSerra Alta</v>
      </c>
      <c r="AI4679" s="50">
        <v>4217550</v>
      </c>
    </row>
    <row r="4680" spans="26:35">
      <c r="Z4680" s="50" t="s">
        <v>79</v>
      </c>
      <c r="AA4680" s="50" t="s">
        <v>3952</v>
      </c>
      <c r="AB4680" s="50">
        <v>4217600</v>
      </c>
      <c r="AH4680" s="66" t="str">
        <f t="shared" si="133"/>
        <v>SCSiderópolis</v>
      </c>
      <c r="AI4680" s="50">
        <v>4217600</v>
      </c>
    </row>
    <row r="4681" spans="26:35">
      <c r="Z4681" s="50" t="s">
        <v>79</v>
      </c>
      <c r="AA4681" s="50" t="s">
        <v>3958</v>
      </c>
      <c r="AB4681" s="50">
        <v>4217709</v>
      </c>
      <c r="AH4681" s="66" t="str">
        <f t="shared" si="133"/>
        <v>SCSombrio</v>
      </c>
      <c r="AI4681" s="50">
        <v>4217709</v>
      </c>
    </row>
    <row r="4682" spans="26:35">
      <c r="Z4682" s="50" t="s">
        <v>79</v>
      </c>
      <c r="AA4682" s="50" t="s">
        <v>3963</v>
      </c>
      <c r="AB4682" s="50">
        <v>4217758</v>
      </c>
      <c r="AH4682" s="66" t="str">
        <f t="shared" si="133"/>
        <v>SCSul Brasil</v>
      </c>
      <c r="AI4682" s="50">
        <v>4217758</v>
      </c>
    </row>
    <row r="4683" spans="26:35">
      <c r="Z4683" s="50" t="s">
        <v>79</v>
      </c>
      <c r="AA4683" s="50" t="s">
        <v>3969</v>
      </c>
      <c r="AB4683" s="50">
        <v>4217808</v>
      </c>
      <c r="AH4683" s="66" t="str">
        <f t="shared" si="133"/>
        <v>SCTaió</v>
      </c>
      <c r="AI4683" s="50">
        <v>4217808</v>
      </c>
    </row>
    <row r="4684" spans="26:35">
      <c r="Z4684" s="50" t="s">
        <v>79</v>
      </c>
      <c r="AA4684" s="50" t="s">
        <v>2968</v>
      </c>
      <c r="AB4684" s="50">
        <v>4217907</v>
      </c>
      <c r="AH4684" s="66" t="str">
        <f t="shared" si="133"/>
        <v>SCTangará</v>
      </c>
      <c r="AI4684" s="50">
        <v>4217907</v>
      </c>
    </row>
    <row r="4685" spans="26:35">
      <c r="Z4685" s="50" t="s">
        <v>79</v>
      </c>
      <c r="AA4685" s="50" t="s">
        <v>3979</v>
      </c>
      <c r="AB4685" s="50">
        <v>4217956</v>
      </c>
      <c r="AH4685" s="66" t="str">
        <f t="shared" si="133"/>
        <v>SCTigrinhos</v>
      </c>
      <c r="AI4685" s="50">
        <v>4217956</v>
      </c>
    </row>
    <row r="4686" spans="26:35">
      <c r="Z4686" s="50" t="s">
        <v>79</v>
      </c>
      <c r="AA4686" s="50" t="s">
        <v>3985</v>
      </c>
      <c r="AB4686" s="50">
        <v>4218004</v>
      </c>
      <c r="AH4686" s="66" t="str">
        <f t="shared" si="133"/>
        <v>SCTijucas</v>
      </c>
      <c r="AI4686" s="50">
        <v>4218004</v>
      </c>
    </row>
    <row r="4687" spans="26:35">
      <c r="Z4687" s="50" t="s">
        <v>79</v>
      </c>
      <c r="AA4687" s="50" t="s">
        <v>3990</v>
      </c>
      <c r="AB4687" s="50">
        <v>4218103</v>
      </c>
      <c r="AH4687" s="66" t="str">
        <f t="shared" si="133"/>
        <v>SCTimbé do Sul</v>
      </c>
      <c r="AI4687" s="50">
        <v>4218103</v>
      </c>
    </row>
    <row r="4688" spans="26:35">
      <c r="Z4688" s="50" t="s">
        <v>79</v>
      </c>
      <c r="AA4688" s="50" t="s">
        <v>3996</v>
      </c>
      <c r="AB4688" s="50">
        <v>4218202</v>
      </c>
      <c r="AH4688" s="66" t="str">
        <f t="shared" si="133"/>
        <v>SCTimbó</v>
      </c>
      <c r="AI4688" s="50">
        <v>4218202</v>
      </c>
    </row>
    <row r="4689" spans="26:35">
      <c r="Z4689" s="50" t="s">
        <v>79</v>
      </c>
      <c r="AA4689" s="50" t="s">
        <v>4001</v>
      </c>
      <c r="AB4689" s="50">
        <v>4218251</v>
      </c>
      <c r="AH4689" s="66" t="str">
        <f t="shared" si="133"/>
        <v>SCTimbó Grande</v>
      </c>
      <c r="AI4689" s="50">
        <v>4218251</v>
      </c>
    </row>
    <row r="4690" spans="26:35">
      <c r="Z4690" s="50" t="s">
        <v>79</v>
      </c>
      <c r="AA4690" s="50" t="s">
        <v>4007</v>
      </c>
      <c r="AB4690" s="50">
        <v>4218301</v>
      </c>
      <c r="AH4690" s="66" t="str">
        <f t="shared" si="133"/>
        <v>SCTrês Barras</v>
      </c>
      <c r="AI4690" s="50">
        <v>4218301</v>
      </c>
    </row>
    <row r="4691" spans="26:35">
      <c r="Z4691" s="50" t="s">
        <v>79</v>
      </c>
      <c r="AA4691" s="50" t="s">
        <v>4013</v>
      </c>
      <c r="AB4691" s="50">
        <v>4218350</v>
      </c>
      <c r="AH4691" s="66" t="str">
        <f t="shared" si="133"/>
        <v>SCTreviso</v>
      </c>
      <c r="AI4691" s="50">
        <v>4218350</v>
      </c>
    </row>
    <row r="4692" spans="26:35">
      <c r="Z4692" s="50" t="s">
        <v>79</v>
      </c>
      <c r="AA4692" s="50" t="s">
        <v>4019</v>
      </c>
      <c r="AB4692" s="50">
        <v>4218400</v>
      </c>
      <c r="AH4692" s="66" t="str">
        <f t="shared" si="133"/>
        <v>SCTreze de Maio</v>
      </c>
      <c r="AI4692" s="50">
        <v>4218400</v>
      </c>
    </row>
    <row r="4693" spans="26:35">
      <c r="Z4693" s="50" t="s">
        <v>79</v>
      </c>
      <c r="AA4693" s="50" t="s">
        <v>4024</v>
      </c>
      <c r="AB4693" s="50">
        <v>4218509</v>
      </c>
      <c r="AH4693" s="66" t="str">
        <f t="shared" si="133"/>
        <v>SCTreze Tílias</v>
      </c>
      <c r="AI4693" s="50">
        <v>4218509</v>
      </c>
    </row>
    <row r="4694" spans="26:35">
      <c r="Z4694" s="50" t="s">
        <v>79</v>
      </c>
      <c r="AA4694" s="50" t="s">
        <v>4030</v>
      </c>
      <c r="AB4694" s="50">
        <v>4218608</v>
      </c>
      <c r="AH4694" s="66" t="str">
        <f t="shared" si="133"/>
        <v>SCTrombudo Central</v>
      </c>
      <c r="AI4694" s="50">
        <v>4218608</v>
      </c>
    </row>
    <row r="4695" spans="26:35">
      <c r="Z4695" s="50" t="s">
        <v>79</v>
      </c>
      <c r="AA4695" s="50" t="s">
        <v>4036</v>
      </c>
      <c r="AB4695" s="50">
        <v>4218707</v>
      </c>
      <c r="AH4695" s="66" t="str">
        <f t="shared" si="133"/>
        <v>SCTubarão</v>
      </c>
      <c r="AI4695" s="50">
        <v>4218707</v>
      </c>
    </row>
    <row r="4696" spans="26:35">
      <c r="Z4696" s="50" t="s">
        <v>79</v>
      </c>
      <c r="AA4696" s="50" t="s">
        <v>4041</v>
      </c>
      <c r="AB4696" s="50">
        <v>4218756</v>
      </c>
      <c r="AH4696" s="66" t="str">
        <f t="shared" si="133"/>
        <v>SCTunápolis</v>
      </c>
      <c r="AI4696" s="50">
        <v>4218756</v>
      </c>
    </row>
    <row r="4697" spans="26:35">
      <c r="Z4697" s="50" t="s">
        <v>79</v>
      </c>
      <c r="AA4697" s="50" t="s">
        <v>4047</v>
      </c>
      <c r="AB4697" s="50">
        <v>4218806</v>
      </c>
      <c r="AH4697" s="66" t="str">
        <f t="shared" si="133"/>
        <v>SCTurvo</v>
      </c>
      <c r="AI4697" s="50">
        <v>4218806</v>
      </c>
    </row>
    <row r="4698" spans="26:35">
      <c r="Z4698" s="50" t="s">
        <v>79</v>
      </c>
      <c r="AA4698" s="50" t="s">
        <v>4053</v>
      </c>
      <c r="AB4698" s="50">
        <v>4218855</v>
      </c>
      <c r="AH4698" s="66" t="str">
        <f t="shared" si="133"/>
        <v>SCUnião do Oeste</v>
      </c>
      <c r="AI4698" s="50">
        <v>4218855</v>
      </c>
    </row>
    <row r="4699" spans="26:35">
      <c r="Z4699" s="50" t="s">
        <v>79</v>
      </c>
      <c r="AA4699" s="50" t="s">
        <v>4058</v>
      </c>
      <c r="AB4699" s="50">
        <v>4218905</v>
      </c>
      <c r="AH4699" s="66" t="str">
        <f t="shared" si="133"/>
        <v>SCUrubici</v>
      </c>
      <c r="AI4699" s="50">
        <v>4218905</v>
      </c>
    </row>
    <row r="4700" spans="26:35">
      <c r="Z4700" s="50" t="s">
        <v>79</v>
      </c>
      <c r="AA4700" s="50" t="s">
        <v>4064</v>
      </c>
      <c r="AB4700" s="50">
        <v>4218954</v>
      </c>
      <c r="AH4700" s="66" t="str">
        <f t="shared" si="133"/>
        <v>SCUrupema</v>
      </c>
      <c r="AI4700" s="50">
        <v>4218954</v>
      </c>
    </row>
    <row r="4701" spans="26:35">
      <c r="Z4701" s="50" t="s">
        <v>79</v>
      </c>
      <c r="AA4701" s="50" t="s">
        <v>4070</v>
      </c>
      <c r="AB4701" s="50">
        <v>4219002</v>
      </c>
      <c r="AH4701" s="66" t="str">
        <f t="shared" si="133"/>
        <v>SCUrussanga</v>
      </c>
      <c r="AI4701" s="50">
        <v>4219002</v>
      </c>
    </row>
    <row r="4702" spans="26:35">
      <c r="Z4702" s="50" t="s">
        <v>79</v>
      </c>
      <c r="AA4702" s="50" t="s">
        <v>4075</v>
      </c>
      <c r="AB4702" s="50">
        <v>4219101</v>
      </c>
      <c r="AH4702" s="66" t="str">
        <f t="shared" si="133"/>
        <v>SCVargeão</v>
      </c>
      <c r="AI4702" s="50">
        <v>4219101</v>
      </c>
    </row>
    <row r="4703" spans="26:35">
      <c r="Z4703" s="50" t="s">
        <v>79</v>
      </c>
      <c r="AA4703" s="50" t="s">
        <v>4081</v>
      </c>
      <c r="AB4703" s="50">
        <v>4219150</v>
      </c>
      <c r="AH4703" s="66" t="str">
        <f t="shared" si="133"/>
        <v>SCVargem</v>
      </c>
      <c r="AI4703" s="50">
        <v>4219150</v>
      </c>
    </row>
    <row r="4704" spans="26:35">
      <c r="Z4704" s="50" t="s">
        <v>79</v>
      </c>
      <c r="AA4704" s="50" t="s">
        <v>4087</v>
      </c>
      <c r="AB4704" s="50">
        <v>4219176</v>
      </c>
      <c r="AH4704" s="66" t="str">
        <f t="shared" si="133"/>
        <v>SCVargem Bonita</v>
      </c>
      <c r="AI4704" s="50">
        <v>4219176</v>
      </c>
    </row>
    <row r="4705" spans="26:35">
      <c r="Z4705" s="50" t="s">
        <v>79</v>
      </c>
      <c r="AA4705" s="50" t="s">
        <v>4092</v>
      </c>
      <c r="AB4705" s="50">
        <v>4219200</v>
      </c>
      <c r="AH4705" s="66" t="str">
        <f t="shared" si="133"/>
        <v>SCVidal Ramos</v>
      </c>
      <c r="AI4705" s="50">
        <v>4219200</v>
      </c>
    </row>
    <row r="4706" spans="26:35">
      <c r="Z4706" s="50" t="s">
        <v>79</v>
      </c>
      <c r="AA4706" s="50" t="s">
        <v>4098</v>
      </c>
      <c r="AB4706" s="50">
        <v>4219309</v>
      </c>
      <c r="AH4706" s="66" t="str">
        <f t="shared" si="133"/>
        <v>SCVideira</v>
      </c>
      <c r="AI4706" s="50">
        <v>4219309</v>
      </c>
    </row>
    <row r="4707" spans="26:35">
      <c r="Z4707" s="50" t="s">
        <v>79</v>
      </c>
      <c r="AA4707" s="50" t="s">
        <v>4104</v>
      </c>
      <c r="AB4707" s="50">
        <v>4219358</v>
      </c>
      <c r="AH4707" s="66" t="str">
        <f t="shared" si="133"/>
        <v>SCVitor Meireles</v>
      </c>
      <c r="AI4707" s="50">
        <v>4219358</v>
      </c>
    </row>
    <row r="4708" spans="26:35">
      <c r="Z4708" s="50" t="s">
        <v>79</v>
      </c>
      <c r="AA4708" s="50" t="s">
        <v>4110</v>
      </c>
      <c r="AB4708" s="50">
        <v>4219408</v>
      </c>
      <c r="AH4708" s="66" t="str">
        <f t="shared" si="133"/>
        <v>SCWitmarsum</v>
      </c>
      <c r="AI4708" s="50">
        <v>4219408</v>
      </c>
    </row>
    <row r="4709" spans="26:35">
      <c r="Z4709" s="50" t="s">
        <v>79</v>
      </c>
      <c r="AA4709" s="50" t="s">
        <v>4115</v>
      </c>
      <c r="AB4709" s="50">
        <v>4219507</v>
      </c>
      <c r="AH4709" s="66" t="str">
        <f t="shared" si="133"/>
        <v>SCXanxerê</v>
      </c>
      <c r="AI4709" s="50">
        <v>4219507</v>
      </c>
    </row>
    <row r="4710" spans="26:35">
      <c r="Z4710" s="50" t="s">
        <v>79</v>
      </c>
      <c r="AA4710" s="50" t="s">
        <v>4121</v>
      </c>
      <c r="AB4710" s="50">
        <v>4219606</v>
      </c>
      <c r="AH4710" s="66" t="str">
        <f t="shared" si="133"/>
        <v>SCXavantina</v>
      </c>
      <c r="AI4710" s="50">
        <v>4219606</v>
      </c>
    </row>
    <row r="4711" spans="26:35">
      <c r="Z4711" s="50" t="s">
        <v>79</v>
      </c>
      <c r="AA4711" s="50" t="s">
        <v>4127</v>
      </c>
      <c r="AB4711" s="50">
        <v>4219705</v>
      </c>
      <c r="AH4711" s="66" t="str">
        <f t="shared" si="133"/>
        <v>SCXaxim</v>
      </c>
      <c r="AI4711" s="50">
        <v>4219705</v>
      </c>
    </row>
    <row r="4712" spans="26:35">
      <c r="Z4712" s="50" t="s">
        <v>79</v>
      </c>
      <c r="AA4712" s="50" t="s">
        <v>4133</v>
      </c>
      <c r="AB4712" s="50">
        <v>4219853</v>
      </c>
      <c r="AH4712" s="66" t="str">
        <f t="shared" si="133"/>
        <v>SCZortéa</v>
      </c>
      <c r="AI4712" s="50">
        <v>4219853</v>
      </c>
    </row>
    <row r="4713" spans="26:35">
      <c r="Z4713" s="50" t="s">
        <v>81</v>
      </c>
      <c r="AA4713" s="50" t="s">
        <v>113</v>
      </c>
      <c r="AB4713" s="50">
        <v>2800100</v>
      </c>
      <c r="AH4713" s="66" t="str">
        <f t="shared" si="133"/>
        <v>SEAmparo de São Francisco</v>
      </c>
      <c r="AI4713" s="50">
        <v>2800100</v>
      </c>
    </row>
    <row r="4714" spans="26:35">
      <c r="Z4714" s="50" t="s">
        <v>81</v>
      </c>
      <c r="AA4714" s="50" t="s">
        <v>139</v>
      </c>
      <c r="AB4714" s="50">
        <v>2800209</v>
      </c>
      <c r="AH4714" s="66" t="str">
        <f t="shared" si="133"/>
        <v>SEAquidabã</v>
      </c>
      <c r="AI4714" s="50">
        <v>2800209</v>
      </c>
    </row>
    <row r="4715" spans="26:35">
      <c r="Z4715" s="50" t="s">
        <v>81</v>
      </c>
      <c r="AA4715" s="50" t="s">
        <v>164</v>
      </c>
      <c r="AB4715" s="50">
        <v>2800308</v>
      </c>
      <c r="AH4715" s="66" t="str">
        <f t="shared" si="133"/>
        <v>SEAracaju</v>
      </c>
      <c r="AI4715" s="50">
        <v>2800308</v>
      </c>
    </row>
    <row r="4716" spans="26:35">
      <c r="Z4716" s="50" t="s">
        <v>81</v>
      </c>
      <c r="AA4716" s="50" t="s">
        <v>190</v>
      </c>
      <c r="AB4716" s="50">
        <v>2800407</v>
      </c>
      <c r="AH4716" s="66" t="str">
        <f t="shared" si="133"/>
        <v>SEArauá</v>
      </c>
      <c r="AI4716" s="50">
        <v>2800407</v>
      </c>
    </row>
    <row r="4717" spans="26:35">
      <c r="Z4717" s="50" t="s">
        <v>81</v>
      </c>
      <c r="AA4717" s="50" t="s">
        <v>216</v>
      </c>
      <c r="AB4717" s="50">
        <v>2800506</v>
      </c>
      <c r="AH4717" s="66" t="str">
        <f t="shared" si="133"/>
        <v>SEAreia Branca</v>
      </c>
      <c r="AI4717" s="50">
        <v>2800506</v>
      </c>
    </row>
    <row r="4718" spans="26:35">
      <c r="Z4718" s="50" t="s">
        <v>81</v>
      </c>
      <c r="AA4718" s="50" t="s">
        <v>240</v>
      </c>
      <c r="AB4718" s="50">
        <v>2800605</v>
      </c>
      <c r="AH4718" s="66" t="str">
        <f t="shared" si="133"/>
        <v>SEBarra dos Coqueiros</v>
      </c>
      <c r="AI4718" s="50">
        <v>2800605</v>
      </c>
    </row>
    <row r="4719" spans="26:35">
      <c r="Z4719" s="50" t="s">
        <v>81</v>
      </c>
      <c r="AA4719" s="50" t="s">
        <v>265</v>
      </c>
      <c r="AB4719" s="50">
        <v>2800670</v>
      </c>
      <c r="AH4719" s="66" t="str">
        <f t="shared" si="133"/>
        <v>SEBoquim</v>
      </c>
      <c r="AI4719" s="50">
        <v>2800670</v>
      </c>
    </row>
    <row r="4720" spans="26:35">
      <c r="Z4720" s="50" t="s">
        <v>81</v>
      </c>
      <c r="AA4720" s="50" t="s">
        <v>291</v>
      </c>
      <c r="AB4720" s="50">
        <v>2800704</v>
      </c>
      <c r="AH4720" s="66" t="str">
        <f t="shared" si="133"/>
        <v>SEBrejo Grande</v>
      </c>
      <c r="AI4720" s="50">
        <v>2800704</v>
      </c>
    </row>
    <row r="4721" spans="26:35">
      <c r="Z4721" s="50" t="s">
        <v>81</v>
      </c>
      <c r="AA4721" s="50" t="s">
        <v>317</v>
      </c>
      <c r="AB4721" s="50">
        <v>2801009</v>
      </c>
      <c r="AH4721" s="66" t="str">
        <f t="shared" si="133"/>
        <v>SECampo do Brito</v>
      </c>
      <c r="AI4721" s="50">
        <v>2801009</v>
      </c>
    </row>
    <row r="4722" spans="26:35">
      <c r="Z4722" s="50" t="s">
        <v>81</v>
      </c>
      <c r="AA4722" s="50" t="s">
        <v>342</v>
      </c>
      <c r="AB4722" s="50">
        <v>2801108</v>
      </c>
      <c r="AH4722" s="66" t="str">
        <f t="shared" si="133"/>
        <v>SECanhoba</v>
      </c>
      <c r="AI4722" s="50">
        <v>2801108</v>
      </c>
    </row>
    <row r="4723" spans="26:35">
      <c r="Z4723" s="50" t="s">
        <v>81</v>
      </c>
      <c r="AA4723" s="50" t="s">
        <v>366</v>
      </c>
      <c r="AB4723" s="50">
        <v>2801207</v>
      </c>
      <c r="AH4723" s="66" t="str">
        <f t="shared" si="133"/>
        <v>SECanindé de São Francisco</v>
      </c>
      <c r="AI4723" s="50">
        <v>2801207</v>
      </c>
    </row>
    <row r="4724" spans="26:35">
      <c r="Z4724" s="50" t="s">
        <v>81</v>
      </c>
      <c r="AA4724" s="50" t="s">
        <v>391</v>
      </c>
      <c r="AB4724" s="50">
        <v>2801306</v>
      </c>
      <c r="AH4724" s="66" t="str">
        <f t="shared" si="133"/>
        <v>SECapela</v>
      </c>
      <c r="AI4724" s="50">
        <v>2801306</v>
      </c>
    </row>
    <row r="4725" spans="26:35">
      <c r="Z4725" s="50" t="s">
        <v>81</v>
      </c>
      <c r="AA4725" s="50" t="s">
        <v>416</v>
      </c>
      <c r="AB4725" s="50">
        <v>2801405</v>
      </c>
      <c r="AH4725" s="66" t="str">
        <f t="shared" si="133"/>
        <v>SECarira</v>
      </c>
      <c r="AI4725" s="50">
        <v>2801405</v>
      </c>
    </row>
    <row r="4726" spans="26:35">
      <c r="Z4726" s="50" t="s">
        <v>81</v>
      </c>
      <c r="AA4726" s="50" t="s">
        <v>442</v>
      </c>
      <c r="AB4726" s="50">
        <v>2801504</v>
      </c>
      <c r="AH4726" s="66" t="str">
        <f t="shared" si="133"/>
        <v>SECarmópolis</v>
      </c>
      <c r="AI4726" s="50">
        <v>2801504</v>
      </c>
    </row>
    <row r="4727" spans="26:35">
      <c r="Z4727" s="50" t="s">
        <v>81</v>
      </c>
      <c r="AA4727" s="50" t="s">
        <v>467</v>
      </c>
      <c r="AB4727" s="50">
        <v>2801603</v>
      </c>
      <c r="AH4727" s="66" t="str">
        <f t="shared" si="133"/>
        <v>SECedro de São João</v>
      </c>
      <c r="AI4727" s="50">
        <v>2801603</v>
      </c>
    </row>
    <row r="4728" spans="26:35">
      <c r="Z4728" s="50" t="s">
        <v>81</v>
      </c>
      <c r="AA4728" s="50" t="s">
        <v>492</v>
      </c>
      <c r="AB4728" s="50">
        <v>2801702</v>
      </c>
      <c r="AH4728" s="66" t="str">
        <f t="shared" si="133"/>
        <v>SECristinápolis</v>
      </c>
      <c r="AI4728" s="50">
        <v>2801702</v>
      </c>
    </row>
    <row r="4729" spans="26:35">
      <c r="Z4729" s="50" t="s">
        <v>81</v>
      </c>
      <c r="AA4729" s="50" t="s">
        <v>516</v>
      </c>
      <c r="AB4729" s="50">
        <v>2801900</v>
      </c>
      <c r="AH4729" s="66" t="str">
        <f t="shared" si="133"/>
        <v>SECumbe</v>
      </c>
      <c r="AI4729" s="50">
        <v>2801900</v>
      </c>
    </row>
    <row r="4730" spans="26:35">
      <c r="Z4730" s="50" t="s">
        <v>81</v>
      </c>
      <c r="AA4730" s="50" t="s">
        <v>539</v>
      </c>
      <c r="AB4730" s="50">
        <v>2802007</v>
      </c>
      <c r="AH4730" s="66" t="str">
        <f t="shared" si="133"/>
        <v>SEDivina Pastora</v>
      </c>
      <c r="AI4730" s="50">
        <v>2802007</v>
      </c>
    </row>
    <row r="4731" spans="26:35">
      <c r="Z4731" s="50" t="s">
        <v>81</v>
      </c>
      <c r="AA4731" s="50" t="s">
        <v>562</v>
      </c>
      <c r="AB4731" s="50">
        <v>2802106</v>
      </c>
      <c r="AH4731" s="66" t="str">
        <f t="shared" si="133"/>
        <v>SEEstância</v>
      </c>
      <c r="AI4731" s="50">
        <v>2802106</v>
      </c>
    </row>
    <row r="4732" spans="26:35">
      <c r="Z4732" s="50" t="s">
        <v>81</v>
      </c>
      <c r="AA4732" s="50" t="s">
        <v>585</v>
      </c>
      <c r="AB4732" s="50">
        <v>2802205</v>
      </c>
      <c r="AH4732" s="66" t="str">
        <f t="shared" si="133"/>
        <v>SEFeira Nova</v>
      </c>
      <c r="AI4732" s="50">
        <v>2802205</v>
      </c>
    </row>
    <row r="4733" spans="26:35">
      <c r="Z4733" s="50" t="s">
        <v>81</v>
      </c>
      <c r="AA4733" s="50" t="s">
        <v>608</v>
      </c>
      <c r="AB4733" s="50">
        <v>2802304</v>
      </c>
      <c r="AH4733" s="66" t="str">
        <f t="shared" si="133"/>
        <v>SEFrei Paulo</v>
      </c>
      <c r="AI4733" s="50">
        <v>2802304</v>
      </c>
    </row>
    <row r="4734" spans="26:35">
      <c r="Z4734" s="50" t="s">
        <v>81</v>
      </c>
      <c r="AA4734" s="50" t="s">
        <v>630</v>
      </c>
      <c r="AB4734" s="50">
        <v>2802403</v>
      </c>
      <c r="AH4734" s="66" t="str">
        <f t="shared" si="133"/>
        <v>SEGararu</v>
      </c>
      <c r="AI4734" s="50">
        <v>2802403</v>
      </c>
    </row>
    <row r="4735" spans="26:35">
      <c r="Z4735" s="50" t="s">
        <v>81</v>
      </c>
      <c r="AA4735" s="50" t="s">
        <v>651</v>
      </c>
      <c r="AB4735" s="50">
        <v>2802502</v>
      </c>
      <c r="AH4735" s="66" t="str">
        <f t="shared" si="133"/>
        <v>SEGeneral Maynard</v>
      </c>
      <c r="AI4735" s="50">
        <v>2802502</v>
      </c>
    </row>
    <row r="4736" spans="26:35">
      <c r="Z4736" s="50" t="s">
        <v>81</v>
      </c>
      <c r="AA4736" s="50" t="s">
        <v>672</v>
      </c>
      <c r="AB4736" s="50">
        <v>2802601</v>
      </c>
      <c r="AH4736" s="66" t="str">
        <f t="shared" si="133"/>
        <v>SEGracho Cardoso</v>
      </c>
      <c r="AI4736" s="50">
        <v>2802601</v>
      </c>
    </row>
    <row r="4737" spans="26:35">
      <c r="Z4737" s="50" t="s">
        <v>81</v>
      </c>
      <c r="AA4737" s="50" t="s">
        <v>693</v>
      </c>
      <c r="AB4737" s="50">
        <v>2802700</v>
      </c>
      <c r="AH4737" s="66" t="str">
        <f t="shared" ref="AH4737:AH4800" si="134">CONCATENATE(Z4737,AA4737)</f>
        <v>SEIlha das Flores</v>
      </c>
      <c r="AI4737" s="50">
        <v>2802700</v>
      </c>
    </row>
    <row r="4738" spans="26:35">
      <c r="Z4738" s="50" t="s">
        <v>81</v>
      </c>
      <c r="AA4738" s="50" t="s">
        <v>714</v>
      </c>
      <c r="AB4738" s="50">
        <v>2802809</v>
      </c>
      <c r="AH4738" s="66" t="str">
        <f t="shared" si="134"/>
        <v>SEIndiaroba</v>
      </c>
      <c r="AI4738" s="50">
        <v>2802809</v>
      </c>
    </row>
    <row r="4739" spans="26:35">
      <c r="Z4739" s="50" t="s">
        <v>81</v>
      </c>
      <c r="AA4739" s="50" t="s">
        <v>736</v>
      </c>
      <c r="AB4739" s="50">
        <v>2802908</v>
      </c>
      <c r="AH4739" s="66" t="str">
        <f t="shared" si="134"/>
        <v>SEItabaiana</v>
      </c>
      <c r="AI4739" s="50">
        <v>2802908</v>
      </c>
    </row>
    <row r="4740" spans="26:35">
      <c r="Z4740" s="50" t="s">
        <v>81</v>
      </c>
      <c r="AA4740" s="50" t="s">
        <v>757</v>
      </c>
      <c r="AB4740" s="50">
        <v>2803005</v>
      </c>
      <c r="AH4740" s="66" t="str">
        <f t="shared" si="134"/>
        <v>SEItabaianinha</v>
      </c>
      <c r="AI4740" s="50">
        <v>2803005</v>
      </c>
    </row>
    <row r="4741" spans="26:35">
      <c r="Z4741" s="50" t="s">
        <v>81</v>
      </c>
      <c r="AA4741" s="50" t="s">
        <v>780</v>
      </c>
      <c r="AB4741" s="50">
        <v>2803104</v>
      </c>
      <c r="AH4741" s="66" t="str">
        <f t="shared" si="134"/>
        <v>SEItabi</v>
      </c>
      <c r="AI4741" s="50">
        <v>2803104</v>
      </c>
    </row>
    <row r="4742" spans="26:35">
      <c r="Z4742" s="50" t="s">
        <v>81</v>
      </c>
      <c r="AA4742" s="50" t="s">
        <v>801</v>
      </c>
      <c r="AB4742" s="50">
        <v>2803203</v>
      </c>
      <c r="AH4742" s="66" t="str">
        <f t="shared" si="134"/>
        <v>SEItaporanga d'Ajuda</v>
      </c>
      <c r="AI4742" s="50">
        <v>2803203</v>
      </c>
    </row>
    <row r="4743" spans="26:35">
      <c r="Z4743" s="50" t="s">
        <v>81</v>
      </c>
      <c r="AA4743" s="50" t="s">
        <v>822</v>
      </c>
      <c r="AB4743" s="50">
        <v>2803302</v>
      </c>
      <c r="AH4743" s="66" t="str">
        <f t="shared" si="134"/>
        <v>SEJaparatuba</v>
      </c>
      <c r="AI4743" s="50">
        <v>2803302</v>
      </c>
    </row>
    <row r="4744" spans="26:35">
      <c r="Z4744" s="50" t="s">
        <v>81</v>
      </c>
      <c r="AA4744" s="50" t="s">
        <v>844</v>
      </c>
      <c r="AB4744" s="50">
        <v>2803401</v>
      </c>
      <c r="AH4744" s="66" t="str">
        <f t="shared" si="134"/>
        <v>SEJapoatã</v>
      </c>
      <c r="AI4744" s="50">
        <v>2803401</v>
      </c>
    </row>
    <row r="4745" spans="26:35">
      <c r="Z4745" s="50" t="s">
        <v>81</v>
      </c>
      <c r="AA4745" s="50" t="s">
        <v>866</v>
      </c>
      <c r="AB4745" s="50">
        <v>2803500</v>
      </c>
      <c r="AH4745" s="66" t="str">
        <f t="shared" si="134"/>
        <v>SELagarto</v>
      </c>
      <c r="AI4745" s="50">
        <v>2803500</v>
      </c>
    </row>
    <row r="4746" spans="26:35">
      <c r="Z4746" s="50" t="s">
        <v>81</v>
      </c>
      <c r="AA4746" s="50" t="s">
        <v>888</v>
      </c>
      <c r="AB4746" s="50">
        <v>2803609</v>
      </c>
      <c r="AH4746" s="66" t="str">
        <f t="shared" si="134"/>
        <v>SELaranjeiras</v>
      </c>
      <c r="AI4746" s="50">
        <v>2803609</v>
      </c>
    </row>
    <row r="4747" spans="26:35">
      <c r="Z4747" s="50" t="s">
        <v>81</v>
      </c>
      <c r="AA4747" s="50" t="s">
        <v>911</v>
      </c>
      <c r="AB4747" s="50">
        <v>2803708</v>
      </c>
      <c r="AH4747" s="66" t="str">
        <f t="shared" si="134"/>
        <v>SEMacambira</v>
      </c>
      <c r="AI4747" s="50">
        <v>2803708</v>
      </c>
    </row>
    <row r="4748" spans="26:35">
      <c r="Z4748" s="50" t="s">
        <v>81</v>
      </c>
      <c r="AA4748" s="50" t="s">
        <v>934</v>
      </c>
      <c r="AB4748" s="50">
        <v>2803807</v>
      </c>
      <c r="AH4748" s="66" t="str">
        <f t="shared" si="134"/>
        <v>SEMalhada dos Bois</v>
      </c>
      <c r="AI4748" s="50">
        <v>2803807</v>
      </c>
    </row>
    <row r="4749" spans="26:35">
      <c r="Z4749" s="50" t="s">
        <v>81</v>
      </c>
      <c r="AA4749" s="50" t="s">
        <v>956</v>
      </c>
      <c r="AB4749" s="50">
        <v>2803906</v>
      </c>
      <c r="AH4749" s="66" t="str">
        <f t="shared" si="134"/>
        <v>SEMalhador</v>
      </c>
      <c r="AI4749" s="50">
        <v>2803906</v>
      </c>
    </row>
    <row r="4750" spans="26:35">
      <c r="Z4750" s="50" t="s">
        <v>81</v>
      </c>
      <c r="AA4750" s="50" t="s">
        <v>979</v>
      </c>
      <c r="AB4750" s="50">
        <v>2804003</v>
      </c>
      <c r="AH4750" s="66" t="str">
        <f t="shared" si="134"/>
        <v>SEMaruim</v>
      </c>
      <c r="AI4750" s="50">
        <v>2804003</v>
      </c>
    </row>
    <row r="4751" spans="26:35">
      <c r="Z4751" s="50" t="s">
        <v>81</v>
      </c>
      <c r="AA4751" s="50" t="s">
        <v>1001</v>
      </c>
      <c r="AB4751" s="50">
        <v>2804102</v>
      </c>
      <c r="AH4751" s="66" t="str">
        <f t="shared" si="134"/>
        <v>SEMoita Bonita</v>
      </c>
      <c r="AI4751" s="50">
        <v>2804102</v>
      </c>
    </row>
    <row r="4752" spans="26:35">
      <c r="Z4752" s="50" t="s">
        <v>81</v>
      </c>
      <c r="AA4752" s="50" t="s">
        <v>1023</v>
      </c>
      <c r="AB4752" s="50">
        <v>2804201</v>
      </c>
      <c r="AH4752" s="66" t="str">
        <f t="shared" si="134"/>
        <v>SEMonte Alegre de Sergipe</v>
      </c>
      <c r="AI4752" s="50">
        <v>2804201</v>
      </c>
    </row>
    <row r="4753" spans="26:35">
      <c r="Z4753" s="50" t="s">
        <v>81</v>
      </c>
      <c r="AA4753" s="50" t="s">
        <v>1046</v>
      </c>
      <c r="AB4753" s="50">
        <v>2804300</v>
      </c>
      <c r="AH4753" s="66" t="str">
        <f t="shared" si="134"/>
        <v>SEMuribeca</v>
      </c>
      <c r="AI4753" s="50">
        <v>2804300</v>
      </c>
    </row>
    <row r="4754" spans="26:35">
      <c r="Z4754" s="50" t="s">
        <v>81</v>
      </c>
      <c r="AA4754" s="50" t="s">
        <v>1067</v>
      </c>
      <c r="AB4754" s="50">
        <v>2804409</v>
      </c>
      <c r="AH4754" s="66" t="str">
        <f t="shared" si="134"/>
        <v>SENeópolis</v>
      </c>
      <c r="AI4754" s="50">
        <v>2804409</v>
      </c>
    </row>
    <row r="4755" spans="26:35">
      <c r="Z4755" s="50" t="s">
        <v>81</v>
      </c>
      <c r="AA4755" s="50" t="s">
        <v>1089</v>
      </c>
      <c r="AB4755" s="50">
        <v>2804458</v>
      </c>
      <c r="AH4755" s="66" t="str">
        <f t="shared" si="134"/>
        <v>SENossa Senhora Aparecida</v>
      </c>
      <c r="AI4755" s="50">
        <v>2804458</v>
      </c>
    </row>
    <row r="4756" spans="26:35">
      <c r="Z4756" s="50" t="s">
        <v>81</v>
      </c>
      <c r="AA4756" s="50" t="s">
        <v>1112</v>
      </c>
      <c r="AB4756" s="50">
        <v>2804508</v>
      </c>
      <c r="AH4756" s="66" t="str">
        <f t="shared" si="134"/>
        <v>SENossa Senhora da Glória</v>
      </c>
      <c r="AI4756" s="50">
        <v>2804508</v>
      </c>
    </row>
    <row r="4757" spans="26:35">
      <c r="Z4757" s="50" t="s">
        <v>81</v>
      </c>
      <c r="AA4757" s="50" t="s">
        <v>1135</v>
      </c>
      <c r="AB4757" s="50">
        <v>2804607</v>
      </c>
      <c r="AH4757" s="66" t="str">
        <f t="shared" si="134"/>
        <v>SENossa Senhora das Dores</v>
      </c>
      <c r="AI4757" s="50">
        <v>2804607</v>
      </c>
    </row>
    <row r="4758" spans="26:35">
      <c r="Z4758" s="50" t="s">
        <v>81</v>
      </c>
      <c r="AA4758" s="50" t="s">
        <v>1158</v>
      </c>
      <c r="AB4758" s="50">
        <v>2804706</v>
      </c>
      <c r="AH4758" s="66" t="str">
        <f t="shared" si="134"/>
        <v>SENossa Senhora de Lourdes</v>
      </c>
      <c r="AI4758" s="50">
        <v>2804706</v>
      </c>
    </row>
    <row r="4759" spans="26:35">
      <c r="Z4759" s="50" t="s">
        <v>81</v>
      </c>
      <c r="AA4759" s="50" t="s">
        <v>1181</v>
      </c>
      <c r="AB4759" s="50">
        <v>2804805</v>
      </c>
      <c r="AH4759" s="66" t="str">
        <f t="shared" si="134"/>
        <v>SENossa Senhora do Socorro</v>
      </c>
      <c r="AI4759" s="50">
        <v>2804805</v>
      </c>
    </row>
    <row r="4760" spans="26:35">
      <c r="Z4760" s="50" t="s">
        <v>81</v>
      </c>
      <c r="AA4760" s="50" t="s">
        <v>1203</v>
      </c>
      <c r="AB4760" s="50">
        <v>2804904</v>
      </c>
      <c r="AH4760" s="66" t="str">
        <f t="shared" si="134"/>
        <v>SEPacatuba</v>
      </c>
      <c r="AI4760" s="50">
        <v>2804904</v>
      </c>
    </row>
    <row r="4761" spans="26:35">
      <c r="Z4761" s="50" t="s">
        <v>81</v>
      </c>
      <c r="AA4761" s="50" t="s">
        <v>1225</v>
      </c>
      <c r="AB4761" s="50">
        <v>2805000</v>
      </c>
      <c r="AH4761" s="66" t="str">
        <f t="shared" si="134"/>
        <v>SEPedra Mole</v>
      </c>
      <c r="AI4761" s="50">
        <v>2805000</v>
      </c>
    </row>
    <row r="4762" spans="26:35">
      <c r="Z4762" s="50" t="s">
        <v>81</v>
      </c>
      <c r="AA4762" s="50" t="s">
        <v>1247</v>
      </c>
      <c r="AB4762" s="50">
        <v>2805109</v>
      </c>
      <c r="AH4762" s="66" t="str">
        <f t="shared" si="134"/>
        <v>SEPedrinhas</v>
      </c>
      <c r="AI4762" s="50">
        <v>2805109</v>
      </c>
    </row>
    <row r="4763" spans="26:35">
      <c r="Z4763" s="50" t="s">
        <v>81</v>
      </c>
      <c r="AA4763" s="50" t="s">
        <v>1270</v>
      </c>
      <c r="AB4763" s="50">
        <v>2805208</v>
      </c>
      <c r="AH4763" s="66" t="str">
        <f t="shared" si="134"/>
        <v>SEPinhão</v>
      </c>
      <c r="AI4763" s="50">
        <v>2805208</v>
      </c>
    </row>
    <row r="4764" spans="26:35">
      <c r="Z4764" s="50" t="s">
        <v>81</v>
      </c>
      <c r="AA4764" s="50" t="s">
        <v>1291</v>
      </c>
      <c r="AB4764" s="50">
        <v>2805307</v>
      </c>
      <c r="AH4764" s="66" t="str">
        <f t="shared" si="134"/>
        <v>SEPirambu</v>
      </c>
      <c r="AI4764" s="50">
        <v>2805307</v>
      </c>
    </row>
    <row r="4765" spans="26:35">
      <c r="Z4765" s="50" t="s">
        <v>81</v>
      </c>
      <c r="AA4765" s="50" t="s">
        <v>1313</v>
      </c>
      <c r="AB4765" s="50">
        <v>2805406</v>
      </c>
      <c r="AH4765" s="66" t="str">
        <f t="shared" si="134"/>
        <v>SEPoço Redondo</v>
      </c>
      <c r="AI4765" s="50">
        <v>2805406</v>
      </c>
    </row>
    <row r="4766" spans="26:35">
      <c r="Z4766" s="50" t="s">
        <v>81</v>
      </c>
      <c r="AA4766" s="50" t="s">
        <v>1335</v>
      </c>
      <c r="AB4766" s="50">
        <v>2805505</v>
      </c>
      <c r="AH4766" s="66" t="str">
        <f t="shared" si="134"/>
        <v>SEPoço Verde</v>
      </c>
      <c r="AI4766" s="50">
        <v>2805505</v>
      </c>
    </row>
    <row r="4767" spans="26:35">
      <c r="Z4767" s="50" t="s">
        <v>81</v>
      </c>
      <c r="AA4767" s="50" t="s">
        <v>1356</v>
      </c>
      <c r="AB4767" s="50">
        <v>2805604</v>
      </c>
      <c r="AH4767" s="66" t="str">
        <f t="shared" si="134"/>
        <v>SEPorto da Folha</v>
      </c>
      <c r="AI4767" s="50">
        <v>2805604</v>
      </c>
    </row>
    <row r="4768" spans="26:35">
      <c r="Z4768" s="50" t="s">
        <v>81</v>
      </c>
      <c r="AA4768" s="50" t="s">
        <v>1378</v>
      </c>
      <c r="AB4768" s="50">
        <v>2805703</v>
      </c>
      <c r="AH4768" s="66" t="str">
        <f t="shared" si="134"/>
        <v>SEPropriá</v>
      </c>
      <c r="AI4768" s="50">
        <v>2805703</v>
      </c>
    </row>
    <row r="4769" spans="26:35">
      <c r="Z4769" s="50" t="s">
        <v>81</v>
      </c>
      <c r="AA4769" s="50" t="s">
        <v>1400</v>
      </c>
      <c r="AB4769" s="50">
        <v>2805802</v>
      </c>
      <c r="AH4769" s="66" t="str">
        <f t="shared" si="134"/>
        <v>SERiachão do Dantas</v>
      </c>
      <c r="AI4769" s="50">
        <v>2805802</v>
      </c>
    </row>
    <row r="4770" spans="26:35">
      <c r="Z4770" s="50" t="s">
        <v>81</v>
      </c>
      <c r="AA4770" s="50" t="s">
        <v>1422</v>
      </c>
      <c r="AB4770" s="50">
        <v>2805901</v>
      </c>
      <c r="AH4770" s="66" t="str">
        <f t="shared" si="134"/>
        <v>SERiachuelo</v>
      </c>
      <c r="AI4770" s="50">
        <v>2805901</v>
      </c>
    </row>
    <row r="4771" spans="26:35">
      <c r="Z4771" s="50" t="s">
        <v>81</v>
      </c>
      <c r="AA4771" s="50" t="s">
        <v>1443</v>
      </c>
      <c r="AB4771" s="50">
        <v>2806008</v>
      </c>
      <c r="AH4771" s="66" t="str">
        <f t="shared" si="134"/>
        <v>SERibeirópolis</v>
      </c>
      <c r="AI4771" s="50">
        <v>2806008</v>
      </c>
    </row>
    <row r="4772" spans="26:35">
      <c r="Z4772" s="50" t="s">
        <v>81</v>
      </c>
      <c r="AA4772" s="50" t="s">
        <v>1463</v>
      </c>
      <c r="AB4772" s="50">
        <v>2806107</v>
      </c>
      <c r="AH4772" s="66" t="str">
        <f t="shared" si="134"/>
        <v>SERosário do Catete</v>
      </c>
      <c r="AI4772" s="50">
        <v>2806107</v>
      </c>
    </row>
    <row r="4773" spans="26:35">
      <c r="Z4773" s="50" t="s">
        <v>81</v>
      </c>
      <c r="AA4773" s="50" t="s">
        <v>1485</v>
      </c>
      <c r="AB4773" s="50">
        <v>2806206</v>
      </c>
      <c r="AH4773" s="66" t="str">
        <f t="shared" si="134"/>
        <v>SESalgado</v>
      </c>
      <c r="AI4773" s="50">
        <v>2806206</v>
      </c>
    </row>
    <row r="4774" spans="26:35">
      <c r="Z4774" s="50" t="s">
        <v>81</v>
      </c>
      <c r="AA4774" s="50" t="s">
        <v>1506</v>
      </c>
      <c r="AB4774" s="50">
        <v>2806305</v>
      </c>
      <c r="AH4774" s="66" t="str">
        <f t="shared" si="134"/>
        <v>SESanta Luzia do Itanhy</v>
      </c>
      <c r="AI4774" s="50">
        <v>2806305</v>
      </c>
    </row>
    <row r="4775" spans="26:35">
      <c r="Z4775" s="50" t="s">
        <v>81</v>
      </c>
      <c r="AA4775" s="50" t="s">
        <v>1527</v>
      </c>
      <c r="AB4775" s="50">
        <v>2806503</v>
      </c>
      <c r="AH4775" s="66" t="str">
        <f t="shared" si="134"/>
        <v>SESanta Rosa de Lima</v>
      </c>
      <c r="AI4775" s="50">
        <v>2806503</v>
      </c>
    </row>
    <row r="4776" spans="26:35">
      <c r="Z4776" s="50" t="s">
        <v>81</v>
      </c>
      <c r="AA4776" s="50" t="s">
        <v>1548</v>
      </c>
      <c r="AB4776" s="50">
        <v>2806404</v>
      </c>
      <c r="AH4776" s="66" t="str">
        <f t="shared" si="134"/>
        <v>SESantana do São Francisco</v>
      </c>
      <c r="AI4776" s="50">
        <v>2806404</v>
      </c>
    </row>
    <row r="4777" spans="26:35">
      <c r="Z4777" s="50" t="s">
        <v>81</v>
      </c>
      <c r="AA4777" s="50" t="s">
        <v>1567</v>
      </c>
      <c r="AB4777" s="50">
        <v>2806602</v>
      </c>
      <c r="AH4777" s="66" t="str">
        <f t="shared" si="134"/>
        <v>SESanto Amaro das Brotas</v>
      </c>
      <c r="AI4777" s="50">
        <v>2806602</v>
      </c>
    </row>
    <row r="4778" spans="26:35">
      <c r="Z4778" s="50" t="s">
        <v>81</v>
      </c>
      <c r="AA4778" s="50" t="s">
        <v>1587</v>
      </c>
      <c r="AB4778" s="50">
        <v>2806701</v>
      </c>
      <c r="AH4778" s="66" t="str">
        <f t="shared" si="134"/>
        <v>SESão Cristóvão</v>
      </c>
      <c r="AI4778" s="50">
        <v>2806701</v>
      </c>
    </row>
    <row r="4779" spans="26:35">
      <c r="Z4779" s="50" t="s">
        <v>81</v>
      </c>
      <c r="AA4779" s="50" t="s">
        <v>1607</v>
      </c>
      <c r="AB4779" s="50">
        <v>2806800</v>
      </c>
      <c r="AH4779" s="66" t="str">
        <f t="shared" si="134"/>
        <v>SESão Domingos</v>
      </c>
      <c r="AI4779" s="50">
        <v>2806800</v>
      </c>
    </row>
    <row r="4780" spans="26:35">
      <c r="Z4780" s="50" t="s">
        <v>81</v>
      </c>
      <c r="AA4780" s="50" t="s">
        <v>1628</v>
      </c>
      <c r="AB4780" s="50">
        <v>2806909</v>
      </c>
      <c r="AH4780" s="66" t="str">
        <f t="shared" si="134"/>
        <v>SESão Francisco</v>
      </c>
      <c r="AI4780" s="50">
        <v>2806909</v>
      </c>
    </row>
    <row r="4781" spans="26:35">
      <c r="Z4781" s="50" t="s">
        <v>81</v>
      </c>
      <c r="AA4781" s="50" t="s">
        <v>1649</v>
      </c>
      <c r="AB4781" s="50">
        <v>2807006</v>
      </c>
      <c r="AH4781" s="66" t="str">
        <f t="shared" si="134"/>
        <v>SESão Miguel do Aleixo</v>
      </c>
      <c r="AI4781" s="50">
        <v>2807006</v>
      </c>
    </row>
    <row r="4782" spans="26:35">
      <c r="Z4782" s="50" t="s">
        <v>81</v>
      </c>
      <c r="AA4782" s="50" t="s">
        <v>1669</v>
      </c>
      <c r="AB4782" s="50">
        <v>2807105</v>
      </c>
      <c r="AH4782" s="66" t="str">
        <f t="shared" si="134"/>
        <v>SESimão Dias</v>
      </c>
      <c r="AI4782" s="50">
        <v>2807105</v>
      </c>
    </row>
    <row r="4783" spans="26:35">
      <c r="Z4783" s="50" t="s">
        <v>81</v>
      </c>
      <c r="AA4783" s="50" t="s">
        <v>1690</v>
      </c>
      <c r="AB4783" s="50">
        <v>2807204</v>
      </c>
      <c r="AH4783" s="66" t="str">
        <f t="shared" si="134"/>
        <v>SESiriri</v>
      </c>
      <c r="AI4783" s="50">
        <v>2807204</v>
      </c>
    </row>
    <row r="4784" spans="26:35">
      <c r="Z4784" s="50" t="s">
        <v>81</v>
      </c>
      <c r="AA4784" s="50" t="s">
        <v>1710</v>
      </c>
      <c r="AB4784" s="50">
        <v>2807303</v>
      </c>
      <c r="AH4784" s="66" t="str">
        <f t="shared" si="134"/>
        <v>SETelha</v>
      </c>
      <c r="AI4784" s="50">
        <v>2807303</v>
      </c>
    </row>
    <row r="4785" spans="26:35">
      <c r="Z4785" s="50" t="s">
        <v>81</v>
      </c>
      <c r="AA4785" s="50" t="s">
        <v>1731</v>
      </c>
      <c r="AB4785" s="50">
        <v>2807402</v>
      </c>
      <c r="AH4785" s="66" t="str">
        <f t="shared" si="134"/>
        <v>SETobias Barreto</v>
      </c>
      <c r="AI4785" s="50">
        <v>2807402</v>
      </c>
    </row>
    <row r="4786" spans="26:35">
      <c r="Z4786" s="50" t="s">
        <v>81</v>
      </c>
      <c r="AA4786" s="50" t="s">
        <v>1752</v>
      </c>
      <c r="AB4786" s="50">
        <v>2807501</v>
      </c>
      <c r="AH4786" s="66" t="str">
        <f t="shared" si="134"/>
        <v>SETomar do Geru</v>
      </c>
      <c r="AI4786" s="50">
        <v>2807501</v>
      </c>
    </row>
    <row r="4787" spans="26:35">
      <c r="Z4787" s="50" t="s">
        <v>81</v>
      </c>
      <c r="AA4787" s="50" t="s">
        <v>1772</v>
      </c>
      <c r="AB4787" s="50">
        <v>2807600</v>
      </c>
      <c r="AH4787" s="66" t="str">
        <f t="shared" si="134"/>
        <v>SEUmbaúba</v>
      </c>
      <c r="AI4787" s="50">
        <v>2807600</v>
      </c>
    </row>
    <row r="4788" spans="26:35">
      <c r="Z4788" s="50" t="s">
        <v>83</v>
      </c>
      <c r="AA4788" s="50" t="s">
        <v>112</v>
      </c>
      <c r="AB4788" s="50">
        <v>3500105</v>
      </c>
      <c r="AH4788" s="66" t="str">
        <f t="shared" si="134"/>
        <v>SPAdamantina</v>
      </c>
      <c r="AI4788" s="50">
        <v>3500105</v>
      </c>
    </row>
    <row r="4789" spans="26:35">
      <c r="Z4789" s="50" t="s">
        <v>83</v>
      </c>
      <c r="AA4789" s="50" t="s">
        <v>138</v>
      </c>
      <c r="AB4789" s="50">
        <v>3500204</v>
      </c>
      <c r="AH4789" s="66" t="str">
        <f t="shared" si="134"/>
        <v>SPAdolfo</v>
      </c>
      <c r="AI4789" s="50">
        <v>3500204</v>
      </c>
    </row>
    <row r="4790" spans="26:35">
      <c r="Z4790" s="50" t="s">
        <v>83</v>
      </c>
      <c r="AA4790" s="50" t="s">
        <v>163</v>
      </c>
      <c r="AB4790" s="50">
        <v>3500303</v>
      </c>
      <c r="AH4790" s="66" t="str">
        <f t="shared" si="134"/>
        <v>SPAguaí</v>
      </c>
      <c r="AI4790" s="50">
        <v>3500303</v>
      </c>
    </row>
    <row r="4791" spans="26:35">
      <c r="Z4791" s="50" t="s">
        <v>83</v>
      </c>
      <c r="AA4791" s="50" t="s">
        <v>189</v>
      </c>
      <c r="AB4791" s="50">
        <v>3500402</v>
      </c>
      <c r="AH4791" s="66" t="str">
        <f t="shared" si="134"/>
        <v>SPÁguas da Prata</v>
      </c>
      <c r="AI4791" s="50">
        <v>3500402</v>
      </c>
    </row>
    <row r="4792" spans="26:35">
      <c r="Z4792" s="50" t="s">
        <v>83</v>
      </c>
      <c r="AA4792" s="50" t="s">
        <v>215</v>
      </c>
      <c r="AB4792" s="50">
        <v>3500501</v>
      </c>
      <c r="AH4792" s="66" t="str">
        <f t="shared" si="134"/>
        <v>SPÁguas de Lindóia</v>
      </c>
      <c r="AI4792" s="50">
        <v>3500501</v>
      </c>
    </row>
    <row r="4793" spans="26:35">
      <c r="Z4793" s="50" t="s">
        <v>83</v>
      </c>
      <c r="AA4793" s="50" t="s">
        <v>239</v>
      </c>
      <c r="AB4793" s="50">
        <v>3500550</v>
      </c>
      <c r="AH4793" s="66" t="str">
        <f t="shared" si="134"/>
        <v>SPÁguas de Santa Bárbara</v>
      </c>
      <c r="AI4793" s="50">
        <v>3500550</v>
      </c>
    </row>
    <row r="4794" spans="26:35">
      <c r="Z4794" s="50" t="s">
        <v>83</v>
      </c>
      <c r="AA4794" s="50" t="s">
        <v>264</v>
      </c>
      <c r="AB4794" s="50">
        <v>3500600</v>
      </c>
      <c r="AH4794" s="66" t="str">
        <f t="shared" si="134"/>
        <v>SPÁguas de São Pedro</v>
      </c>
      <c r="AI4794" s="50">
        <v>3500600</v>
      </c>
    </row>
    <row r="4795" spans="26:35">
      <c r="Z4795" s="50" t="s">
        <v>83</v>
      </c>
      <c r="AA4795" s="50" t="s">
        <v>290</v>
      </c>
      <c r="AB4795" s="50">
        <v>3500709</v>
      </c>
      <c r="AH4795" s="66" t="str">
        <f t="shared" si="134"/>
        <v>SPAgudos</v>
      </c>
      <c r="AI4795" s="50">
        <v>3500709</v>
      </c>
    </row>
    <row r="4796" spans="26:35">
      <c r="Z4796" s="50" t="s">
        <v>83</v>
      </c>
      <c r="AA4796" s="50" t="s">
        <v>316</v>
      </c>
      <c r="AB4796" s="50">
        <v>3500758</v>
      </c>
      <c r="AH4796" s="66" t="str">
        <f t="shared" si="134"/>
        <v>SPAlambari</v>
      </c>
      <c r="AI4796" s="50">
        <v>3500758</v>
      </c>
    </row>
    <row r="4797" spans="26:35">
      <c r="Z4797" s="50" t="s">
        <v>83</v>
      </c>
      <c r="AA4797" s="50" t="s">
        <v>341</v>
      </c>
      <c r="AB4797" s="50">
        <v>3500808</v>
      </c>
      <c r="AH4797" s="66" t="str">
        <f t="shared" si="134"/>
        <v>SPAlfredo Marcondes</v>
      </c>
      <c r="AI4797" s="50">
        <v>3500808</v>
      </c>
    </row>
    <row r="4798" spans="26:35">
      <c r="Z4798" s="50" t="s">
        <v>83</v>
      </c>
      <c r="AA4798" s="50" t="s">
        <v>365</v>
      </c>
      <c r="AB4798" s="50">
        <v>3500907</v>
      </c>
      <c r="AH4798" s="66" t="str">
        <f t="shared" si="134"/>
        <v>SPAltair</v>
      </c>
      <c r="AI4798" s="50">
        <v>3500907</v>
      </c>
    </row>
    <row r="4799" spans="26:35">
      <c r="Z4799" s="50" t="s">
        <v>83</v>
      </c>
      <c r="AA4799" s="50" t="s">
        <v>390</v>
      </c>
      <c r="AB4799" s="50">
        <v>3501004</v>
      </c>
      <c r="AH4799" s="66" t="str">
        <f t="shared" si="134"/>
        <v>SPAltinópolis</v>
      </c>
      <c r="AI4799" s="50">
        <v>3501004</v>
      </c>
    </row>
    <row r="4800" spans="26:35">
      <c r="Z4800" s="50" t="s">
        <v>83</v>
      </c>
      <c r="AA4800" s="50" t="s">
        <v>110</v>
      </c>
      <c r="AB4800" s="50">
        <v>3501103</v>
      </c>
      <c r="AH4800" s="66" t="str">
        <f t="shared" si="134"/>
        <v>SPAlto Alegre</v>
      </c>
      <c r="AI4800" s="50">
        <v>3501103</v>
      </c>
    </row>
    <row r="4801" spans="26:35">
      <c r="Z4801" s="50" t="s">
        <v>83</v>
      </c>
      <c r="AA4801" s="50" t="s">
        <v>441</v>
      </c>
      <c r="AB4801" s="50">
        <v>3501152</v>
      </c>
      <c r="AH4801" s="66" t="str">
        <f t="shared" ref="AH4801:AH4864" si="135">CONCATENATE(Z4801,AA4801)</f>
        <v>SPAlumínio</v>
      </c>
      <c r="AI4801" s="50">
        <v>3501152</v>
      </c>
    </row>
    <row r="4802" spans="26:35">
      <c r="Z4802" s="50" t="s">
        <v>83</v>
      </c>
      <c r="AA4802" s="50" t="s">
        <v>466</v>
      </c>
      <c r="AB4802" s="50">
        <v>3501202</v>
      </c>
      <c r="AH4802" s="66" t="str">
        <f t="shared" si="135"/>
        <v>SPÁlvares Florence</v>
      </c>
      <c r="AI4802" s="50">
        <v>3501202</v>
      </c>
    </row>
    <row r="4803" spans="26:35">
      <c r="Z4803" s="50" t="s">
        <v>83</v>
      </c>
      <c r="AA4803" s="50" t="s">
        <v>491</v>
      </c>
      <c r="AB4803" s="50">
        <v>3501301</v>
      </c>
      <c r="AH4803" s="66" t="str">
        <f t="shared" si="135"/>
        <v>SPÁlvares Machado</v>
      </c>
      <c r="AI4803" s="50">
        <v>3501301</v>
      </c>
    </row>
    <row r="4804" spans="26:35">
      <c r="Z4804" s="50" t="s">
        <v>83</v>
      </c>
      <c r="AA4804" s="50" t="s">
        <v>515</v>
      </c>
      <c r="AB4804" s="50">
        <v>3501400</v>
      </c>
      <c r="AH4804" s="66" t="str">
        <f t="shared" si="135"/>
        <v>SPÁlvaro de Carvalho</v>
      </c>
      <c r="AI4804" s="50">
        <v>3501400</v>
      </c>
    </row>
    <row r="4805" spans="26:35">
      <c r="Z4805" s="50" t="s">
        <v>83</v>
      </c>
      <c r="AA4805" s="50" t="s">
        <v>538</v>
      </c>
      <c r="AB4805" s="50">
        <v>3501509</v>
      </c>
      <c r="AH4805" s="66" t="str">
        <f t="shared" si="135"/>
        <v>SPAlvinlândia</v>
      </c>
      <c r="AI4805" s="50">
        <v>3501509</v>
      </c>
    </row>
    <row r="4806" spans="26:35">
      <c r="Z4806" s="50" t="s">
        <v>83</v>
      </c>
      <c r="AA4806" s="50" t="s">
        <v>561</v>
      </c>
      <c r="AB4806" s="50">
        <v>3501608</v>
      </c>
      <c r="AH4806" s="66" t="str">
        <f t="shared" si="135"/>
        <v>SPAmericana</v>
      </c>
      <c r="AI4806" s="50">
        <v>3501608</v>
      </c>
    </row>
    <row r="4807" spans="26:35">
      <c r="Z4807" s="50" t="s">
        <v>83</v>
      </c>
      <c r="AA4807" s="50" t="s">
        <v>584</v>
      </c>
      <c r="AB4807" s="50">
        <v>3501707</v>
      </c>
      <c r="AH4807" s="66" t="str">
        <f t="shared" si="135"/>
        <v>SPAmérico Brasiliense</v>
      </c>
      <c r="AI4807" s="50">
        <v>3501707</v>
      </c>
    </row>
    <row r="4808" spans="26:35">
      <c r="Z4808" s="50" t="s">
        <v>83</v>
      </c>
      <c r="AA4808" s="50" t="s">
        <v>607</v>
      </c>
      <c r="AB4808" s="50">
        <v>3501806</v>
      </c>
      <c r="AH4808" s="66" t="str">
        <f t="shared" si="135"/>
        <v>SPAmérico de Campos</v>
      </c>
      <c r="AI4808" s="50">
        <v>3501806</v>
      </c>
    </row>
    <row r="4809" spans="26:35">
      <c r="Z4809" s="50" t="s">
        <v>83</v>
      </c>
      <c r="AA4809" s="50" t="s">
        <v>306</v>
      </c>
      <c r="AB4809" s="50">
        <v>3501905</v>
      </c>
      <c r="AH4809" s="66" t="str">
        <f t="shared" si="135"/>
        <v>SPAmparo</v>
      </c>
      <c r="AI4809" s="50">
        <v>3501905</v>
      </c>
    </row>
    <row r="4810" spans="26:35">
      <c r="Z4810" s="50" t="s">
        <v>83</v>
      </c>
      <c r="AA4810" s="50" t="s">
        <v>650</v>
      </c>
      <c r="AB4810" s="50">
        <v>3502002</v>
      </c>
      <c r="AH4810" s="66" t="str">
        <f t="shared" si="135"/>
        <v>SPAnalândia</v>
      </c>
      <c r="AI4810" s="50">
        <v>3502002</v>
      </c>
    </row>
    <row r="4811" spans="26:35">
      <c r="Z4811" s="50" t="s">
        <v>83</v>
      </c>
      <c r="AA4811" s="50" t="s">
        <v>671</v>
      </c>
      <c r="AB4811" s="50">
        <v>3502101</v>
      </c>
      <c r="AH4811" s="66" t="str">
        <f t="shared" si="135"/>
        <v>SPAndradina</v>
      </c>
      <c r="AI4811" s="50">
        <v>3502101</v>
      </c>
    </row>
    <row r="4812" spans="26:35">
      <c r="Z4812" s="50" t="s">
        <v>83</v>
      </c>
      <c r="AA4812" s="50" t="s">
        <v>692</v>
      </c>
      <c r="AB4812" s="50">
        <v>3502200</v>
      </c>
      <c r="AH4812" s="66" t="str">
        <f t="shared" si="135"/>
        <v>SPAngatuba</v>
      </c>
      <c r="AI4812" s="50">
        <v>3502200</v>
      </c>
    </row>
    <row r="4813" spans="26:35">
      <c r="Z4813" s="50" t="s">
        <v>83</v>
      </c>
      <c r="AA4813" s="50" t="s">
        <v>713</v>
      </c>
      <c r="AB4813" s="50">
        <v>3502309</v>
      </c>
      <c r="AH4813" s="66" t="str">
        <f t="shared" si="135"/>
        <v>SPAnhembi</v>
      </c>
      <c r="AI4813" s="50">
        <v>3502309</v>
      </c>
    </row>
    <row r="4814" spans="26:35">
      <c r="Z4814" s="50" t="s">
        <v>83</v>
      </c>
      <c r="AA4814" s="50" t="s">
        <v>735</v>
      </c>
      <c r="AB4814" s="50">
        <v>3502408</v>
      </c>
      <c r="AH4814" s="66" t="str">
        <f t="shared" si="135"/>
        <v>SPAnhumas</v>
      </c>
      <c r="AI4814" s="50">
        <v>3502408</v>
      </c>
    </row>
    <row r="4815" spans="26:35">
      <c r="Z4815" s="50" t="s">
        <v>83</v>
      </c>
      <c r="AA4815" s="50" t="s">
        <v>332</v>
      </c>
      <c r="AB4815" s="50">
        <v>3502507</v>
      </c>
      <c r="AH4815" s="66" t="str">
        <f t="shared" si="135"/>
        <v>SPAparecida</v>
      </c>
      <c r="AI4815" s="50">
        <v>3502507</v>
      </c>
    </row>
    <row r="4816" spans="26:35">
      <c r="Z4816" s="50" t="s">
        <v>83</v>
      </c>
      <c r="AA4816" s="50" t="s">
        <v>779</v>
      </c>
      <c r="AB4816" s="50">
        <v>3502606</v>
      </c>
      <c r="AH4816" s="66" t="str">
        <f t="shared" si="135"/>
        <v>SPAparecida d'Oeste</v>
      </c>
      <c r="AI4816" s="50">
        <v>3502606</v>
      </c>
    </row>
    <row r="4817" spans="26:35">
      <c r="Z4817" s="50" t="s">
        <v>83</v>
      </c>
      <c r="AA4817" s="50" t="s">
        <v>800</v>
      </c>
      <c r="AB4817" s="50">
        <v>3502705</v>
      </c>
      <c r="AH4817" s="66" t="str">
        <f t="shared" si="135"/>
        <v>SPApiaí</v>
      </c>
      <c r="AI4817" s="50">
        <v>3502705</v>
      </c>
    </row>
    <row r="4818" spans="26:35">
      <c r="Z4818" s="50" t="s">
        <v>83</v>
      </c>
      <c r="AA4818" s="50" t="s">
        <v>821</v>
      </c>
      <c r="AB4818" s="50">
        <v>3502754</v>
      </c>
      <c r="AH4818" s="66" t="str">
        <f t="shared" si="135"/>
        <v>SPAraçariguama</v>
      </c>
      <c r="AI4818" s="50">
        <v>3502754</v>
      </c>
    </row>
    <row r="4819" spans="26:35">
      <c r="Z4819" s="50" t="s">
        <v>83</v>
      </c>
      <c r="AA4819" s="50" t="s">
        <v>843</v>
      </c>
      <c r="AB4819" s="50">
        <v>3502804</v>
      </c>
      <c r="AH4819" s="66" t="str">
        <f t="shared" si="135"/>
        <v>SPAraçatuba</v>
      </c>
      <c r="AI4819" s="50">
        <v>3502804</v>
      </c>
    </row>
    <row r="4820" spans="26:35">
      <c r="Z4820" s="50" t="s">
        <v>83</v>
      </c>
      <c r="AA4820" s="50" t="s">
        <v>865</v>
      </c>
      <c r="AB4820" s="50">
        <v>3502903</v>
      </c>
      <c r="AH4820" s="66" t="str">
        <f t="shared" si="135"/>
        <v>SPAraçoiaba da Serra</v>
      </c>
      <c r="AI4820" s="50">
        <v>3502903</v>
      </c>
    </row>
    <row r="4821" spans="26:35">
      <c r="Z4821" s="50" t="s">
        <v>83</v>
      </c>
      <c r="AA4821" s="50" t="s">
        <v>887</v>
      </c>
      <c r="AB4821" s="50">
        <v>3503000</v>
      </c>
      <c r="AH4821" s="66" t="str">
        <f t="shared" si="135"/>
        <v>SPAramina</v>
      </c>
      <c r="AI4821" s="50">
        <v>3503000</v>
      </c>
    </row>
    <row r="4822" spans="26:35">
      <c r="Z4822" s="50" t="s">
        <v>83</v>
      </c>
      <c r="AA4822" s="50" t="s">
        <v>910</v>
      </c>
      <c r="AB4822" s="50">
        <v>3503109</v>
      </c>
      <c r="AH4822" s="66" t="str">
        <f t="shared" si="135"/>
        <v>SPArandu</v>
      </c>
      <c r="AI4822" s="50">
        <v>3503109</v>
      </c>
    </row>
    <row r="4823" spans="26:35">
      <c r="Z4823" s="50" t="s">
        <v>83</v>
      </c>
      <c r="AA4823" s="50" t="s">
        <v>933</v>
      </c>
      <c r="AB4823" s="50">
        <v>3503158</v>
      </c>
      <c r="AH4823" s="66" t="str">
        <f t="shared" si="135"/>
        <v>SPArapeí</v>
      </c>
      <c r="AI4823" s="50">
        <v>3503158</v>
      </c>
    </row>
    <row r="4824" spans="26:35">
      <c r="Z4824" s="50" t="s">
        <v>83</v>
      </c>
      <c r="AA4824" s="50" t="s">
        <v>955</v>
      </c>
      <c r="AB4824" s="50">
        <v>3503208</v>
      </c>
      <c r="AH4824" s="66" t="str">
        <f t="shared" si="135"/>
        <v>SPAraraquara</v>
      </c>
      <c r="AI4824" s="50">
        <v>3503208</v>
      </c>
    </row>
    <row r="4825" spans="26:35">
      <c r="Z4825" s="50" t="s">
        <v>83</v>
      </c>
      <c r="AA4825" s="50" t="s">
        <v>978</v>
      </c>
      <c r="AB4825" s="50">
        <v>3503307</v>
      </c>
      <c r="AH4825" s="66" t="str">
        <f t="shared" si="135"/>
        <v>SPAraras</v>
      </c>
      <c r="AI4825" s="50">
        <v>3503307</v>
      </c>
    </row>
    <row r="4826" spans="26:35">
      <c r="Z4826" s="50" t="s">
        <v>83</v>
      </c>
      <c r="AA4826" s="50" t="s">
        <v>1000</v>
      </c>
      <c r="AB4826" s="50">
        <v>3503356</v>
      </c>
      <c r="AH4826" s="66" t="str">
        <f t="shared" si="135"/>
        <v>SPArco-Íris</v>
      </c>
      <c r="AI4826" s="50">
        <v>3503356</v>
      </c>
    </row>
    <row r="4827" spans="26:35">
      <c r="Z4827" s="50" t="s">
        <v>83</v>
      </c>
      <c r="AA4827" s="50" t="s">
        <v>1022</v>
      </c>
      <c r="AB4827" s="50">
        <v>3503406</v>
      </c>
      <c r="AH4827" s="66" t="str">
        <f t="shared" si="135"/>
        <v>SPArealva</v>
      </c>
      <c r="AI4827" s="50">
        <v>3503406</v>
      </c>
    </row>
    <row r="4828" spans="26:35">
      <c r="Z4828" s="50" t="s">
        <v>83</v>
      </c>
      <c r="AA4828" s="50" t="s">
        <v>1045</v>
      </c>
      <c r="AB4828" s="50">
        <v>3503505</v>
      </c>
      <c r="AH4828" s="66" t="str">
        <f t="shared" si="135"/>
        <v>SPAreias</v>
      </c>
      <c r="AI4828" s="50">
        <v>3503505</v>
      </c>
    </row>
    <row r="4829" spans="26:35">
      <c r="Z4829" s="50" t="s">
        <v>83</v>
      </c>
      <c r="AA4829" s="50" t="s">
        <v>1066</v>
      </c>
      <c r="AB4829" s="50">
        <v>3503604</v>
      </c>
      <c r="AH4829" s="66" t="str">
        <f t="shared" si="135"/>
        <v>SPAreiópolis</v>
      </c>
      <c r="AI4829" s="50">
        <v>3503604</v>
      </c>
    </row>
    <row r="4830" spans="26:35">
      <c r="Z4830" s="50" t="s">
        <v>83</v>
      </c>
      <c r="AA4830" s="50" t="s">
        <v>1088</v>
      </c>
      <c r="AB4830" s="50">
        <v>3503703</v>
      </c>
      <c r="AH4830" s="66" t="str">
        <f t="shared" si="135"/>
        <v>SPAriranha</v>
      </c>
      <c r="AI4830" s="50">
        <v>3503703</v>
      </c>
    </row>
    <row r="4831" spans="26:35">
      <c r="Z4831" s="50" t="s">
        <v>83</v>
      </c>
      <c r="AA4831" s="50" t="s">
        <v>1111</v>
      </c>
      <c r="AB4831" s="50">
        <v>3503802</v>
      </c>
      <c r="AH4831" s="66" t="str">
        <f t="shared" si="135"/>
        <v>SPArtur Nogueira</v>
      </c>
      <c r="AI4831" s="50">
        <v>3503802</v>
      </c>
    </row>
    <row r="4832" spans="26:35">
      <c r="Z4832" s="50" t="s">
        <v>83</v>
      </c>
      <c r="AA4832" s="50" t="s">
        <v>1134</v>
      </c>
      <c r="AB4832" s="50">
        <v>3503901</v>
      </c>
      <c r="AH4832" s="66" t="str">
        <f t="shared" si="135"/>
        <v>SPArujá</v>
      </c>
      <c r="AI4832" s="50">
        <v>3503901</v>
      </c>
    </row>
    <row r="4833" spans="26:35">
      <c r="Z4833" s="50" t="s">
        <v>83</v>
      </c>
      <c r="AA4833" s="50" t="s">
        <v>1157</v>
      </c>
      <c r="AB4833" s="50">
        <v>3503950</v>
      </c>
      <c r="AH4833" s="66" t="str">
        <f t="shared" si="135"/>
        <v>SPAspásia</v>
      </c>
      <c r="AI4833" s="50">
        <v>3503950</v>
      </c>
    </row>
    <row r="4834" spans="26:35">
      <c r="Z4834" s="50" t="s">
        <v>83</v>
      </c>
      <c r="AA4834" s="50" t="s">
        <v>1180</v>
      </c>
      <c r="AB4834" s="50">
        <v>3504008</v>
      </c>
      <c r="AH4834" s="66" t="str">
        <f t="shared" si="135"/>
        <v>SPAssis</v>
      </c>
      <c r="AI4834" s="50">
        <v>3504008</v>
      </c>
    </row>
    <row r="4835" spans="26:35">
      <c r="Z4835" s="50" t="s">
        <v>83</v>
      </c>
      <c r="AA4835" s="50" t="s">
        <v>1202</v>
      </c>
      <c r="AB4835" s="50">
        <v>3504107</v>
      </c>
      <c r="AH4835" s="66" t="str">
        <f t="shared" si="135"/>
        <v>SPAtibaia</v>
      </c>
      <c r="AI4835" s="50">
        <v>3504107</v>
      </c>
    </row>
    <row r="4836" spans="26:35">
      <c r="Z4836" s="50" t="s">
        <v>83</v>
      </c>
      <c r="AA4836" s="50" t="s">
        <v>1224</v>
      </c>
      <c r="AB4836" s="50">
        <v>3504206</v>
      </c>
      <c r="AH4836" s="66" t="str">
        <f t="shared" si="135"/>
        <v>SPAuriflama</v>
      </c>
      <c r="AI4836" s="50">
        <v>3504206</v>
      </c>
    </row>
    <row r="4837" spans="26:35">
      <c r="Z4837" s="50" t="s">
        <v>83</v>
      </c>
      <c r="AA4837" s="50" t="s">
        <v>1246</v>
      </c>
      <c r="AB4837" s="50">
        <v>3504305</v>
      </c>
      <c r="AH4837" s="66" t="str">
        <f t="shared" si="135"/>
        <v>SPAvaí</v>
      </c>
      <c r="AI4837" s="50">
        <v>3504305</v>
      </c>
    </row>
    <row r="4838" spans="26:35">
      <c r="Z4838" s="50" t="s">
        <v>83</v>
      </c>
      <c r="AA4838" s="50" t="s">
        <v>1269</v>
      </c>
      <c r="AB4838" s="50">
        <v>3504404</v>
      </c>
      <c r="AH4838" s="66" t="str">
        <f t="shared" si="135"/>
        <v>SPAvanhandava</v>
      </c>
      <c r="AI4838" s="50">
        <v>3504404</v>
      </c>
    </row>
    <row r="4839" spans="26:35">
      <c r="Z4839" s="50" t="s">
        <v>83</v>
      </c>
      <c r="AA4839" s="50" t="s">
        <v>1290</v>
      </c>
      <c r="AB4839" s="50">
        <v>3504503</v>
      </c>
      <c r="AH4839" s="66" t="str">
        <f t="shared" si="135"/>
        <v>SPAvaré</v>
      </c>
      <c r="AI4839" s="50">
        <v>3504503</v>
      </c>
    </row>
    <row r="4840" spans="26:35">
      <c r="Z4840" s="50" t="s">
        <v>83</v>
      </c>
      <c r="AA4840" s="50" t="s">
        <v>1312</v>
      </c>
      <c r="AB4840" s="50">
        <v>3504602</v>
      </c>
      <c r="AH4840" s="66" t="str">
        <f t="shared" si="135"/>
        <v>SPBady Bassitt</v>
      </c>
      <c r="AI4840" s="50">
        <v>3504602</v>
      </c>
    </row>
    <row r="4841" spans="26:35">
      <c r="Z4841" s="50" t="s">
        <v>83</v>
      </c>
      <c r="AA4841" s="50" t="s">
        <v>1334</v>
      </c>
      <c r="AB4841" s="50">
        <v>3504701</v>
      </c>
      <c r="AH4841" s="66" t="str">
        <f t="shared" si="135"/>
        <v>SPBalbinos</v>
      </c>
      <c r="AI4841" s="50">
        <v>3504701</v>
      </c>
    </row>
    <row r="4842" spans="26:35">
      <c r="Z4842" s="50" t="s">
        <v>83</v>
      </c>
      <c r="AA4842" s="50" t="s">
        <v>1355</v>
      </c>
      <c r="AB4842" s="50">
        <v>3504800</v>
      </c>
      <c r="AH4842" s="66" t="str">
        <f t="shared" si="135"/>
        <v>SPBálsamo</v>
      </c>
      <c r="AI4842" s="50">
        <v>3504800</v>
      </c>
    </row>
    <row r="4843" spans="26:35">
      <c r="Z4843" s="50" t="s">
        <v>83</v>
      </c>
      <c r="AA4843" s="50" t="s">
        <v>1377</v>
      </c>
      <c r="AB4843" s="50">
        <v>3504909</v>
      </c>
      <c r="AH4843" s="66" t="str">
        <f t="shared" si="135"/>
        <v>SPBananal</v>
      </c>
      <c r="AI4843" s="50">
        <v>3504909</v>
      </c>
    </row>
    <row r="4844" spans="26:35">
      <c r="Z4844" s="50" t="s">
        <v>83</v>
      </c>
      <c r="AA4844" s="50" t="s">
        <v>1399</v>
      </c>
      <c r="AB4844" s="50">
        <v>3505005</v>
      </c>
      <c r="AH4844" s="66" t="str">
        <f t="shared" si="135"/>
        <v>SPBarão de Antonina</v>
      </c>
      <c r="AI4844" s="50">
        <v>3505005</v>
      </c>
    </row>
    <row r="4845" spans="26:35">
      <c r="Z4845" s="50" t="s">
        <v>83</v>
      </c>
      <c r="AA4845" s="50" t="s">
        <v>1421</v>
      </c>
      <c r="AB4845" s="50">
        <v>3505104</v>
      </c>
      <c r="AH4845" s="66" t="str">
        <f t="shared" si="135"/>
        <v>SPBarbosa</v>
      </c>
      <c r="AI4845" s="50">
        <v>3505104</v>
      </c>
    </row>
    <row r="4846" spans="26:35">
      <c r="Z4846" s="50" t="s">
        <v>83</v>
      </c>
      <c r="AA4846" s="50" t="s">
        <v>1442</v>
      </c>
      <c r="AB4846" s="50">
        <v>3505203</v>
      </c>
      <c r="AH4846" s="66" t="str">
        <f t="shared" si="135"/>
        <v>SPBariri</v>
      </c>
      <c r="AI4846" s="50">
        <v>3505203</v>
      </c>
    </row>
    <row r="4847" spans="26:35">
      <c r="Z4847" s="50" t="s">
        <v>83</v>
      </c>
      <c r="AA4847" s="50" t="s">
        <v>864</v>
      </c>
      <c r="AB4847" s="50">
        <v>3505302</v>
      </c>
      <c r="AH4847" s="66" t="str">
        <f t="shared" si="135"/>
        <v>SPBarra Bonita</v>
      </c>
      <c r="AI4847" s="50">
        <v>3505302</v>
      </c>
    </row>
    <row r="4848" spans="26:35">
      <c r="Z4848" s="50" t="s">
        <v>83</v>
      </c>
      <c r="AA4848" s="50" t="s">
        <v>1484</v>
      </c>
      <c r="AB4848" s="50">
        <v>3505351</v>
      </c>
      <c r="AH4848" s="66" t="str">
        <f t="shared" si="135"/>
        <v>SPBarra do Chapéu</v>
      </c>
      <c r="AI4848" s="50">
        <v>3505351</v>
      </c>
    </row>
    <row r="4849" spans="26:35">
      <c r="Z4849" s="50" t="s">
        <v>83</v>
      </c>
      <c r="AA4849" s="50" t="s">
        <v>1505</v>
      </c>
      <c r="AB4849" s="50">
        <v>3505401</v>
      </c>
      <c r="AH4849" s="66" t="str">
        <f t="shared" si="135"/>
        <v>SPBarra do Turvo</v>
      </c>
      <c r="AI4849" s="50">
        <v>3505401</v>
      </c>
    </row>
    <row r="4850" spans="26:35">
      <c r="Z4850" s="50" t="s">
        <v>83</v>
      </c>
      <c r="AA4850" s="50" t="s">
        <v>1526</v>
      </c>
      <c r="AB4850" s="50">
        <v>3505500</v>
      </c>
      <c r="AH4850" s="66" t="str">
        <f t="shared" si="135"/>
        <v>SPBarretos</v>
      </c>
      <c r="AI4850" s="50">
        <v>3505500</v>
      </c>
    </row>
    <row r="4851" spans="26:35">
      <c r="Z4851" s="50" t="s">
        <v>83</v>
      </c>
      <c r="AA4851" s="50" t="s">
        <v>1547</v>
      </c>
      <c r="AB4851" s="50">
        <v>3505609</v>
      </c>
      <c r="AH4851" s="66" t="str">
        <f t="shared" si="135"/>
        <v>SPBarrinha</v>
      </c>
      <c r="AI4851" s="50">
        <v>3505609</v>
      </c>
    </row>
    <row r="4852" spans="26:35">
      <c r="Z4852" s="50" t="s">
        <v>83</v>
      </c>
      <c r="AA4852" s="50" t="s">
        <v>1566</v>
      </c>
      <c r="AB4852" s="50">
        <v>3505708</v>
      </c>
      <c r="AH4852" s="66" t="str">
        <f t="shared" si="135"/>
        <v>SPBarueri</v>
      </c>
      <c r="AI4852" s="50">
        <v>3505708</v>
      </c>
    </row>
    <row r="4853" spans="26:35">
      <c r="Z4853" s="50" t="s">
        <v>83</v>
      </c>
      <c r="AA4853" s="50" t="s">
        <v>1586</v>
      </c>
      <c r="AB4853" s="50">
        <v>3505807</v>
      </c>
      <c r="AH4853" s="66" t="str">
        <f t="shared" si="135"/>
        <v>SPBastos</v>
      </c>
      <c r="AI4853" s="50">
        <v>3505807</v>
      </c>
    </row>
    <row r="4854" spans="26:35">
      <c r="Z4854" s="50" t="s">
        <v>83</v>
      </c>
      <c r="AA4854" s="50" t="s">
        <v>1606</v>
      </c>
      <c r="AB4854" s="50">
        <v>3505906</v>
      </c>
      <c r="AH4854" s="66" t="str">
        <f t="shared" si="135"/>
        <v>SPBatatais</v>
      </c>
      <c r="AI4854" s="50">
        <v>3505906</v>
      </c>
    </row>
    <row r="4855" spans="26:35">
      <c r="Z4855" s="50" t="s">
        <v>83</v>
      </c>
      <c r="AA4855" s="50" t="s">
        <v>1627</v>
      </c>
      <c r="AB4855" s="50">
        <v>3506003</v>
      </c>
      <c r="AH4855" s="66" t="str">
        <f t="shared" si="135"/>
        <v>SPBauru</v>
      </c>
      <c r="AI4855" s="50">
        <v>3506003</v>
      </c>
    </row>
    <row r="4856" spans="26:35">
      <c r="Z4856" s="50" t="s">
        <v>83</v>
      </c>
      <c r="AA4856" s="50" t="s">
        <v>1648</v>
      </c>
      <c r="AB4856" s="50">
        <v>3506102</v>
      </c>
      <c r="AH4856" s="66" t="str">
        <f t="shared" si="135"/>
        <v>SPBebedouro</v>
      </c>
      <c r="AI4856" s="50">
        <v>3506102</v>
      </c>
    </row>
    <row r="4857" spans="26:35">
      <c r="Z4857" s="50" t="s">
        <v>83</v>
      </c>
      <c r="AA4857" s="50" t="s">
        <v>1668</v>
      </c>
      <c r="AB4857" s="50">
        <v>3506201</v>
      </c>
      <c r="AH4857" s="66" t="str">
        <f t="shared" si="135"/>
        <v>SPBento de Abreu</v>
      </c>
      <c r="AI4857" s="50">
        <v>3506201</v>
      </c>
    </row>
    <row r="4858" spans="26:35">
      <c r="Z4858" s="50" t="s">
        <v>83</v>
      </c>
      <c r="AA4858" s="50" t="s">
        <v>1689</v>
      </c>
      <c r="AB4858" s="50">
        <v>3506300</v>
      </c>
      <c r="AH4858" s="66" t="str">
        <f t="shared" si="135"/>
        <v>SPBernardino de Campos</v>
      </c>
      <c r="AI4858" s="50">
        <v>3506300</v>
      </c>
    </row>
    <row r="4859" spans="26:35">
      <c r="Z4859" s="50" t="s">
        <v>83</v>
      </c>
      <c r="AA4859" s="50" t="s">
        <v>1709</v>
      </c>
      <c r="AB4859" s="50">
        <v>3506359</v>
      </c>
      <c r="AH4859" s="66" t="str">
        <f t="shared" si="135"/>
        <v>SPBertioga</v>
      </c>
      <c r="AI4859" s="50">
        <v>3506359</v>
      </c>
    </row>
    <row r="4860" spans="26:35">
      <c r="Z4860" s="50" t="s">
        <v>83</v>
      </c>
      <c r="AA4860" s="50" t="s">
        <v>1730</v>
      </c>
      <c r="AB4860" s="50">
        <v>3506409</v>
      </c>
      <c r="AH4860" s="66" t="str">
        <f t="shared" si="135"/>
        <v>SPBilac</v>
      </c>
      <c r="AI4860" s="50">
        <v>3506409</v>
      </c>
    </row>
    <row r="4861" spans="26:35">
      <c r="Z4861" s="50" t="s">
        <v>83</v>
      </c>
      <c r="AA4861" s="50" t="s">
        <v>1751</v>
      </c>
      <c r="AB4861" s="50">
        <v>3506508</v>
      </c>
      <c r="AH4861" s="66" t="str">
        <f t="shared" si="135"/>
        <v>SPBirigui</v>
      </c>
      <c r="AI4861" s="50">
        <v>3506508</v>
      </c>
    </row>
    <row r="4862" spans="26:35">
      <c r="Z4862" s="50" t="s">
        <v>83</v>
      </c>
      <c r="AA4862" s="50" t="s">
        <v>1771</v>
      </c>
      <c r="AB4862" s="50">
        <v>3506607</v>
      </c>
      <c r="AH4862" s="66" t="str">
        <f t="shared" si="135"/>
        <v>SPBiritiba-Mirim</v>
      </c>
      <c r="AI4862" s="50">
        <v>3506607</v>
      </c>
    </row>
    <row r="4863" spans="26:35">
      <c r="Z4863" s="50" t="s">
        <v>83</v>
      </c>
      <c r="AA4863" s="50" t="s">
        <v>1791</v>
      </c>
      <c r="AB4863" s="50">
        <v>3506706</v>
      </c>
      <c r="AH4863" s="66" t="str">
        <f t="shared" si="135"/>
        <v>SPBoa Esperança do Sul</v>
      </c>
      <c r="AI4863" s="50">
        <v>3506706</v>
      </c>
    </row>
    <row r="4864" spans="26:35">
      <c r="Z4864" s="50" t="s">
        <v>83</v>
      </c>
      <c r="AA4864" s="50" t="s">
        <v>794</v>
      </c>
      <c r="AB4864" s="50">
        <v>3506805</v>
      </c>
      <c r="AH4864" s="66" t="str">
        <f t="shared" si="135"/>
        <v>SPBocaina</v>
      </c>
      <c r="AI4864" s="50">
        <v>3506805</v>
      </c>
    </row>
    <row r="4865" spans="26:35">
      <c r="Z4865" s="50" t="s">
        <v>83</v>
      </c>
      <c r="AA4865" s="50" t="s">
        <v>1829</v>
      </c>
      <c r="AB4865" s="50">
        <v>3506904</v>
      </c>
      <c r="AH4865" s="66" t="str">
        <f t="shared" ref="AH4865:AH4928" si="136">CONCATENATE(Z4865,AA4865)</f>
        <v>SPBofete</v>
      </c>
      <c r="AI4865" s="50">
        <v>3506904</v>
      </c>
    </row>
    <row r="4866" spans="26:35">
      <c r="Z4866" s="50" t="s">
        <v>83</v>
      </c>
      <c r="AA4866" s="50" t="s">
        <v>1847</v>
      </c>
      <c r="AB4866" s="50">
        <v>3507001</v>
      </c>
      <c r="AH4866" s="66" t="str">
        <f t="shared" si="136"/>
        <v>SPBoituva</v>
      </c>
      <c r="AI4866" s="50">
        <v>3507001</v>
      </c>
    </row>
    <row r="4867" spans="26:35">
      <c r="Z4867" s="50" t="s">
        <v>83</v>
      </c>
      <c r="AA4867" s="50" t="s">
        <v>1865</v>
      </c>
      <c r="AB4867" s="50">
        <v>3507100</v>
      </c>
      <c r="AH4867" s="66" t="str">
        <f t="shared" si="136"/>
        <v>SPBom Jesus dos Perdões</v>
      </c>
      <c r="AI4867" s="50">
        <v>3507100</v>
      </c>
    </row>
    <row r="4868" spans="26:35">
      <c r="Z4868" s="50" t="s">
        <v>83</v>
      </c>
      <c r="AA4868" s="50" t="s">
        <v>1883</v>
      </c>
      <c r="AB4868" s="50">
        <v>3507159</v>
      </c>
      <c r="AH4868" s="66" t="str">
        <f t="shared" si="136"/>
        <v>SPBom Sucesso de Itararé</v>
      </c>
      <c r="AI4868" s="50">
        <v>3507159</v>
      </c>
    </row>
    <row r="4869" spans="26:35">
      <c r="Z4869" s="50" t="s">
        <v>83</v>
      </c>
      <c r="AA4869" s="50" t="s">
        <v>1899</v>
      </c>
      <c r="AB4869" s="50">
        <v>3507209</v>
      </c>
      <c r="AH4869" s="66" t="str">
        <f t="shared" si="136"/>
        <v>SPBorá</v>
      </c>
      <c r="AI4869" s="50">
        <v>3507209</v>
      </c>
    </row>
    <row r="4870" spans="26:35">
      <c r="Z4870" s="50" t="s">
        <v>83</v>
      </c>
      <c r="AA4870" s="50" t="s">
        <v>1916</v>
      </c>
      <c r="AB4870" s="50">
        <v>3507308</v>
      </c>
      <c r="AH4870" s="66" t="str">
        <f t="shared" si="136"/>
        <v>SPBoracéia</v>
      </c>
      <c r="AI4870" s="50">
        <v>3507308</v>
      </c>
    </row>
    <row r="4871" spans="26:35">
      <c r="Z4871" s="50" t="s">
        <v>83</v>
      </c>
      <c r="AA4871" s="50" t="s">
        <v>901</v>
      </c>
      <c r="AB4871" s="50">
        <v>3507407</v>
      </c>
      <c r="AH4871" s="66" t="str">
        <f t="shared" si="136"/>
        <v>SPBorborema</v>
      </c>
      <c r="AI4871" s="50">
        <v>3507407</v>
      </c>
    </row>
    <row r="4872" spans="26:35">
      <c r="Z4872" s="50" t="s">
        <v>83</v>
      </c>
      <c r="AA4872" s="50" t="s">
        <v>1949</v>
      </c>
      <c r="AB4872" s="50">
        <v>3507456</v>
      </c>
      <c r="AH4872" s="66" t="str">
        <f t="shared" si="136"/>
        <v>SPBorebi</v>
      </c>
      <c r="AI4872" s="50">
        <v>3507456</v>
      </c>
    </row>
    <row r="4873" spans="26:35">
      <c r="Z4873" s="50" t="s">
        <v>83</v>
      </c>
      <c r="AA4873" s="50" t="s">
        <v>1966</v>
      </c>
      <c r="AB4873" s="50">
        <v>3507506</v>
      </c>
      <c r="AH4873" s="66" t="str">
        <f t="shared" si="136"/>
        <v>SPBotucatu</v>
      </c>
      <c r="AI4873" s="50">
        <v>3507506</v>
      </c>
    </row>
    <row r="4874" spans="26:35">
      <c r="Z4874" s="50" t="s">
        <v>83</v>
      </c>
      <c r="AA4874" s="50" t="s">
        <v>1984</v>
      </c>
      <c r="AB4874" s="50">
        <v>3507605</v>
      </c>
      <c r="AH4874" s="66" t="str">
        <f t="shared" si="136"/>
        <v>SPBragança Paulista</v>
      </c>
      <c r="AI4874" s="50">
        <v>3507605</v>
      </c>
    </row>
    <row r="4875" spans="26:35">
      <c r="Z4875" s="50" t="s">
        <v>83</v>
      </c>
      <c r="AA4875" s="50" t="s">
        <v>2001</v>
      </c>
      <c r="AB4875" s="50">
        <v>3507704</v>
      </c>
      <c r="AH4875" s="66" t="str">
        <f t="shared" si="136"/>
        <v>SPBraúna</v>
      </c>
      <c r="AI4875" s="50">
        <v>3507704</v>
      </c>
    </row>
    <row r="4876" spans="26:35">
      <c r="Z4876" s="50" t="s">
        <v>83</v>
      </c>
      <c r="AA4876" s="50" t="s">
        <v>2019</v>
      </c>
      <c r="AB4876" s="50">
        <v>3507753</v>
      </c>
      <c r="AH4876" s="66" t="str">
        <f t="shared" si="136"/>
        <v>SPBrejo Alegre</v>
      </c>
      <c r="AI4876" s="50">
        <v>3507753</v>
      </c>
    </row>
    <row r="4877" spans="26:35">
      <c r="Z4877" s="50" t="s">
        <v>83</v>
      </c>
      <c r="AA4877" s="50" t="s">
        <v>2037</v>
      </c>
      <c r="AB4877" s="50">
        <v>3507803</v>
      </c>
      <c r="AH4877" s="66" t="str">
        <f t="shared" si="136"/>
        <v>SPBrodowski</v>
      </c>
      <c r="AI4877" s="50">
        <v>3507803</v>
      </c>
    </row>
    <row r="4878" spans="26:35">
      <c r="Z4878" s="50" t="s">
        <v>83</v>
      </c>
      <c r="AA4878" s="50" t="s">
        <v>2055</v>
      </c>
      <c r="AB4878" s="50">
        <v>3507902</v>
      </c>
      <c r="AH4878" s="66" t="str">
        <f t="shared" si="136"/>
        <v>SPBrotas</v>
      </c>
      <c r="AI4878" s="50">
        <v>3507902</v>
      </c>
    </row>
    <row r="4879" spans="26:35">
      <c r="Z4879" s="50" t="s">
        <v>83</v>
      </c>
      <c r="AA4879" s="50" t="s">
        <v>2072</v>
      </c>
      <c r="AB4879" s="50">
        <v>3508009</v>
      </c>
      <c r="AH4879" s="66" t="str">
        <f t="shared" si="136"/>
        <v>SPBuri</v>
      </c>
      <c r="AI4879" s="50">
        <v>3508009</v>
      </c>
    </row>
    <row r="4880" spans="26:35">
      <c r="Z4880" s="50" t="s">
        <v>83</v>
      </c>
      <c r="AA4880" s="50" t="s">
        <v>2088</v>
      </c>
      <c r="AB4880" s="50">
        <v>3508108</v>
      </c>
      <c r="AH4880" s="66" t="str">
        <f t="shared" si="136"/>
        <v>SPBuritama</v>
      </c>
      <c r="AI4880" s="50">
        <v>3508108</v>
      </c>
    </row>
    <row r="4881" spans="26:35">
      <c r="Z4881" s="50" t="s">
        <v>83</v>
      </c>
      <c r="AA4881" s="50" t="s">
        <v>2104</v>
      </c>
      <c r="AB4881" s="50">
        <v>3508207</v>
      </c>
      <c r="AH4881" s="66" t="str">
        <f t="shared" si="136"/>
        <v>SPBuritizal</v>
      </c>
      <c r="AI4881" s="50">
        <v>3508207</v>
      </c>
    </row>
    <row r="4882" spans="26:35">
      <c r="Z4882" s="50" t="s">
        <v>83</v>
      </c>
      <c r="AA4882" s="50" t="s">
        <v>2121</v>
      </c>
      <c r="AB4882" s="50">
        <v>3508306</v>
      </c>
      <c r="AH4882" s="66" t="str">
        <f t="shared" si="136"/>
        <v>SPCabrália Paulista</v>
      </c>
      <c r="AI4882" s="50">
        <v>3508306</v>
      </c>
    </row>
    <row r="4883" spans="26:35">
      <c r="Z4883" s="50" t="s">
        <v>83</v>
      </c>
      <c r="AA4883" s="50" t="s">
        <v>2136</v>
      </c>
      <c r="AB4883" s="50">
        <v>3508405</v>
      </c>
      <c r="AH4883" s="66" t="str">
        <f t="shared" si="136"/>
        <v>SPCabreúva</v>
      </c>
      <c r="AI4883" s="50">
        <v>3508405</v>
      </c>
    </row>
    <row r="4884" spans="26:35">
      <c r="Z4884" s="50" t="s">
        <v>83</v>
      </c>
      <c r="AA4884" s="50" t="s">
        <v>2152</v>
      </c>
      <c r="AB4884" s="50">
        <v>3508504</v>
      </c>
      <c r="AH4884" s="66" t="str">
        <f t="shared" si="136"/>
        <v>SPCaçapava</v>
      </c>
      <c r="AI4884" s="50">
        <v>3508504</v>
      </c>
    </row>
    <row r="4885" spans="26:35">
      <c r="Z4885" s="50" t="s">
        <v>83</v>
      </c>
      <c r="AA4885" s="50" t="s">
        <v>2169</v>
      </c>
      <c r="AB4885" s="50">
        <v>3508603</v>
      </c>
      <c r="AH4885" s="66" t="str">
        <f t="shared" si="136"/>
        <v>SPCachoeira Paulista</v>
      </c>
      <c r="AI4885" s="50">
        <v>3508603</v>
      </c>
    </row>
    <row r="4886" spans="26:35">
      <c r="Z4886" s="50" t="s">
        <v>83</v>
      </c>
      <c r="AA4886" s="50" t="s">
        <v>2186</v>
      </c>
      <c r="AB4886" s="50">
        <v>3508702</v>
      </c>
      <c r="AH4886" s="66" t="str">
        <f t="shared" si="136"/>
        <v>SPCaconde</v>
      </c>
      <c r="AI4886" s="50">
        <v>3508702</v>
      </c>
    </row>
    <row r="4887" spans="26:35">
      <c r="Z4887" s="50" t="s">
        <v>83</v>
      </c>
      <c r="AA4887" s="50" t="s">
        <v>1217</v>
      </c>
      <c r="AB4887" s="50">
        <v>3508801</v>
      </c>
      <c r="AH4887" s="66" t="str">
        <f t="shared" si="136"/>
        <v>SPCafelândia</v>
      </c>
      <c r="AI4887" s="50">
        <v>3508801</v>
      </c>
    </row>
    <row r="4888" spans="26:35">
      <c r="Z4888" s="50" t="s">
        <v>83</v>
      </c>
      <c r="AA4888" s="50" t="s">
        <v>2217</v>
      </c>
      <c r="AB4888" s="50">
        <v>3508900</v>
      </c>
      <c r="AH4888" s="66" t="str">
        <f t="shared" si="136"/>
        <v>SPCaiabu</v>
      </c>
      <c r="AI4888" s="50">
        <v>3508900</v>
      </c>
    </row>
    <row r="4889" spans="26:35">
      <c r="Z4889" s="50" t="s">
        <v>83</v>
      </c>
      <c r="AA4889" s="50" t="s">
        <v>2234</v>
      </c>
      <c r="AB4889" s="50">
        <v>3509007</v>
      </c>
      <c r="AH4889" s="66" t="str">
        <f t="shared" si="136"/>
        <v>SPCaieiras</v>
      </c>
      <c r="AI4889" s="50">
        <v>3509007</v>
      </c>
    </row>
    <row r="4890" spans="26:35">
      <c r="Z4890" s="50" t="s">
        <v>83</v>
      </c>
      <c r="AA4890" s="50" t="s">
        <v>2249</v>
      </c>
      <c r="AB4890" s="50">
        <v>3509106</v>
      </c>
      <c r="AH4890" s="66" t="str">
        <f t="shared" si="136"/>
        <v>SPCaiuá</v>
      </c>
      <c r="AI4890" s="50">
        <v>3509106</v>
      </c>
    </row>
    <row r="4891" spans="26:35">
      <c r="Z4891" s="50" t="s">
        <v>83</v>
      </c>
      <c r="AA4891" s="50" t="s">
        <v>2264</v>
      </c>
      <c r="AB4891" s="50">
        <v>3509205</v>
      </c>
      <c r="AH4891" s="66" t="str">
        <f t="shared" si="136"/>
        <v>SPCajamar</v>
      </c>
      <c r="AI4891" s="50">
        <v>3509205</v>
      </c>
    </row>
    <row r="4892" spans="26:35">
      <c r="Z4892" s="50" t="s">
        <v>83</v>
      </c>
      <c r="AA4892" s="50" t="s">
        <v>2279</v>
      </c>
      <c r="AB4892" s="50">
        <v>3509254</v>
      </c>
      <c r="AH4892" s="66" t="str">
        <f t="shared" si="136"/>
        <v>SPCajati</v>
      </c>
      <c r="AI4892" s="50">
        <v>3509254</v>
      </c>
    </row>
    <row r="4893" spans="26:35">
      <c r="Z4893" s="50" t="s">
        <v>83</v>
      </c>
      <c r="AA4893" s="50" t="s">
        <v>2295</v>
      </c>
      <c r="AB4893" s="50">
        <v>3509304</v>
      </c>
      <c r="AH4893" s="66" t="str">
        <f t="shared" si="136"/>
        <v>SPCajobi</v>
      </c>
      <c r="AI4893" s="50">
        <v>3509304</v>
      </c>
    </row>
    <row r="4894" spans="26:35">
      <c r="Z4894" s="50" t="s">
        <v>83</v>
      </c>
      <c r="AA4894" s="50" t="s">
        <v>2311</v>
      </c>
      <c r="AB4894" s="50">
        <v>3509403</v>
      </c>
      <c r="AH4894" s="66" t="str">
        <f t="shared" si="136"/>
        <v>SPCajuru</v>
      </c>
      <c r="AI4894" s="50">
        <v>3509403</v>
      </c>
    </row>
    <row r="4895" spans="26:35">
      <c r="Z4895" s="50" t="s">
        <v>83</v>
      </c>
      <c r="AA4895" s="50" t="s">
        <v>2324</v>
      </c>
      <c r="AB4895" s="50">
        <v>3509452</v>
      </c>
      <c r="AH4895" s="66" t="str">
        <f t="shared" si="136"/>
        <v>SPCampina do Monte Alegre</v>
      </c>
      <c r="AI4895" s="50">
        <v>3509452</v>
      </c>
    </row>
    <row r="4896" spans="26:35">
      <c r="Z4896" s="50" t="s">
        <v>83</v>
      </c>
      <c r="AA4896" s="50" t="s">
        <v>2340</v>
      </c>
      <c r="AB4896" s="50">
        <v>3509502</v>
      </c>
      <c r="AH4896" s="66" t="str">
        <f t="shared" si="136"/>
        <v>SPCampinas</v>
      </c>
      <c r="AI4896" s="50">
        <v>3509502</v>
      </c>
    </row>
    <row r="4897" spans="26:35">
      <c r="Z4897" s="50" t="s">
        <v>83</v>
      </c>
      <c r="AA4897" s="50" t="s">
        <v>2356</v>
      </c>
      <c r="AB4897" s="50">
        <v>3509601</v>
      </c>
      <c r="AH4897" s="66" t="str">
        <f t="shared" si="136"/>
        <v>SPCampo Limpo Paulista</v>
      </c>
      <c r="AI4897" s="50">
        <v>3509601</v>
      </c>
    </row>
    <row r="4898" spans="26:35">
      <c r="Z4898" s="50" t="s">
        <v>83</v>
      </c>
      <c r="AA4898" s="50" t="s">
        <v>2370</v>
      </c>
      <c r="AB4898" s="50">
        <v>3509700</v>
      </c>
      <c r="AH4898" s="66" t="str">
        <f t="shared" si="136"/>
        <v>SPCampos do Jordão</v>
      </c>
      <c r="AI4898" s="50">
        <v>3509700</v>
      </c>
    </row>
    <row r="4899" spans="26:35">
      <c r="Z4899" s="50" t="s">
        <v>83</v>
      </c>
      <c r="AA4899" s="50" t="s">
        <v>2385</v>
      </c>
      <c r="AB4899" s="50">
        <v>3509809</v>
      </c>
      <c r="AH4899" s="66" t="str">
        <f t="shared" si="136"/>
        <v>SPCampos Novos Paulista</v>
      </c>
      <c r="AI4899" s="50">
        <v>3509809</v>
      </c>
    </row>
    <row r="4900" spans="26:35">
      <c r="Z4900" s="50" t="s">
        <v>83</v>
      </c>
      <c r="AA4900" s="50" t="s">
        <v>2401</v>
      </c>
      <c r="AB4900" s="50">
        <v>3509908</v>
      </c>
      <c r="AH4900" s="66" t="str">
        <f t="shared" si="136"/>
        <v>SPCananéia</v>
      </c>
      <c r="AI4900" s="50">
        <v>3509908</v>
      </c>
    </row>
    <row r="4901" spans="26:35">
      <c r="Z4901" s="50" t="s">
        <v>83</v>
      </c>
      <c r="AA4901" s="50" t="s">
        <v>2417</v>
      </c>
      <c r="AB4901" s="50">
        <v>3509957</v>
      </c>
      <c r="AH4901" s="66" t="str">
        <f t="shared" si="136"/>
        <v>SPCanas</v>
      </c>
      <c r="AI4901" s="50">
        <v>3509957</v>
      </c>
    </row>
    <row r="4902" spans="26:35">
      <c r="Z4902" s="50" t="s">
        <v>83</v>
      </c>
      <c r="AA4902" s="50" t="s">
        <v>2433</v>
      </c>
      <c r="AB4902" s="50">
        <v>3510005</v>
      </c>
      <c r="AH4902" s="66" t="str">
        <f t="shared" si="136"/>
        <v>SPCândido Mota</v>
      </c>
      <c r="AI4902" s="50">
        <v>3510005</v>
      </c>
    </row>
    <row r="4903" spans="26:35">
      <c r="Z4903" s="50" t="s">
        <v>83</v>
      </c>
      <c r="AA4903" s="50" t="s">
        <v>2449</v>
      </c>
      <c r="AB4903" s="50">
        <v>3510104</v>
      </c>
      <c r="AH4903" s="66" t="str">
        <f t="shared" si="136"/>
        <v>SPCândido Rodrigues</v>
      </c>
      <c r="AI4903" s="50">
        <v>3510104</v>
      </c>
    </row>
    <row r="4904" spans="26:35">
      <c r="Z4904" s="50" t="s">
        <v>83</v>
      </c>
      <c r="AA4904" s="50" t="s">
        <v>2463</v>
      </c>
      <c r="AB4904" s="50">
        <v>3510153</v>
      </c>
      <c r="AH4904" s="66" t="str">
        <f t="shared" si="136"/>
        <v>SPCanitar</v>
      </c>
      <c r="AI4904" s="50">
        <v>3510153</v>
      </c>
    </row>
    <row r="4905" spans="26:35">
      <c r="Z4905" s="50" t="s">
        <v>83</v>
      </c>
      <c r="AA4905" s="50" t="s">
        <v>2478</v>
      </c>
      <c r="AB4905" s="50">
        <v>3510203</v>
      </c>
      <c r="AH4905" s="66" t="str">
        <f t="shared" si="136"/>
        <v>SPCapão Bonito</v>
      </c>
      <c r="AI4905" s="50">
        <v>3510203</v>
      </c>
    </row>
    <row r="4906" spans="26:35">
      <c r="Z4906" s="50" t="s">
        <v>83</v>
      </c>
      <c r="AA4906" s="50" t="s">
        <v>2494</v>
      </c>
      <c r="AB4906" s="50">
        <v>3510302</v>
      </c>
      <c r="AH4906" s="66" t="str">
        <f t="shared" si="136"/>
        <v>SPCapela do Alto</v>
      </c>
      <c r="AI4906" s="50">
        <v>3510302</v>
      </c>
    </row>
    <row r="4907" spans="26:35">
      <c r="Z4907" s="50" t="s">
        <v>83</v>
      </c>
      <c r="AA4907" s="50" t="s">
        <v>2508</v>
      </c>
      <c r="AB4907" s="50">
        <v>3510401</v>
      </c>
      <c r="AH4907" s="66" t="str">
        <f t="shared" si="136"/>
        <v>SPCapivari</v>
      </c>
      <c r="AI4907" s="50">
        <v>3510401</v>
      </c>
    </row>
    <row r="4908" spans="26:35">
      <c r="Z4908" s="50" t="s">
        <v>83</v>
      </c>
      <c r="AA4908" s="50" t="s">
        <v>2524</v>
      </c>
      <c r="AB4908" s="50">
        <v>3510500</v>
      </c>
      <c r="AH4908" s="66" t="str">
        <f t="shared" si="136"/>
        <v>SPCaraguatatuba</v>
      </c>
      <c r="AI4908" s="50">
        <v>3510500</v>
      </c>
    </row>
    <row r="4909" spans="26:35">
      <c r="Z4909" s="50" t="s">
        <v>83</v>
      </c>
      <c r="AA4909" s="50" t="s">
        <v>2539</v>
      </c>
      <c r="AB4909" s="50">
        <v>3510609</v>
      </c>
      <c r="AH4909" s="66" t="str">
        <f t="shared" si="136"/>
        <v>SPCarapicuíba</v>
      </c>
      <c r="AI4909" s="50">
        <v>3510609</v>
      </c>
    </row>
    <row r="4910" spans="26:35">
      <c r="Z4910" s="50" t="s">
        <v>83</v>
      </c>
      <c r="AA4910" s="50" t="s">
        <v>2555</v>
      </c>
      <c r="AB4910" s="50">
        <v>3510708</v>
      </c>
      <c r="AH4910" s="66" t="str">
        <f t="shared" si="136"/>
        <v>SPCardoso</v>
      </c>
      <c r="AI4910" s="50">
        <v>3510708</v>
      </c>
    </row>
    <row r="4911" spans="26:35">
      <c r="Z4911" s="50" t="s">
        <v>83</v>
      </c>
      <c r="AA4911" s="50" t="s">
        <v>2569</v>
      </c>
      <c r="AB4911" s="50">
        <v>3510807</v>
      </c>
      <c r="AH4911" s="66" t="str">
        <f t="shared" si="136"/>
        <v>SPCasa Branca</v>
      </c>
      <c r="AI4911" s="50">
        <v>3510807</v>
      </c>
    </row>
    <row r="4912" spans="26:35">
      <c r="Z4912" s="50" t="s">
        <v>83</v>
      </c>
      <c r="AA4912" s="50" t="s">
        <v>2584</v>
      </c>
      <c r="AB4912" s="50">
        <v>3510906</v>
      </c>
      <c r="AH4912" s="66" t="str">
        <f t="shared" si="136"/>
        <v>SPCássia dos Coqueiros</v>
      </c>
      <c r="AI4912" s="50">
        <v>3510906</v>
      </c>
    </row>
    <row r="4913" spans="26:35">
      <c r="Z4913" s="50" t="s">
        <v>83</v>
      </c>
      <c r="AA4913" s="50" t="s">
        <v>2600</v>
      </c>
      <c r="AB4913" s="50">
        <v>3511003</v>
      </c>
      <c r="AH4913" s="66" t="str">
        <f t="shared" si="136"/>
        <v>SPCastilho</v>
      </c>
      <c r="AI4913" s="50">
        <v>3511003</v>
      </c>
    </row>
    <row r="4914" spans="26:35">
      <c r="Z4914" s="50" t="s">
        <v>83</v>
      </c>
      <c r="AA4914" s="50" t="s">
        <v>2615</v>
      </c>
      <c r="AB4914" s="50">
        <v>3511102</v>
      </c>
      <c r="AH4914" s="66" t="str">
        <f t="shared" si="136"/>
        <v>SPCatanduva</v>
      </c>
      <c r="AI4914" s="50">
        <v>3511102</v>
      </c>
    </row>
    <row r="4915" spans="26:35">
      <c r="Z4915" s="50" t="s">
        <v>83</v>
      </c>
      <c r="AA4915" s="50" t="s">
        <v>2628</v>
      </c>
      <c r="AB4915" s="50">
        <v>3511201</v>
      </c>
      <c r="AH4915" s="66" t="str">
        <f t="shared" si="136"/>
        <v>SPCatiguá</v>
      </c>
      <c r="AI4915" s="50">
        <v>3511201</v>
      </c>
    </row>
    <row r="4916" spans="26:35">
      <c r="Z4916" s="50" t="s">
        <v>83</v>
      </c>
      <c r="AA4916" s="50" t="s">
        <v>1299</v>
      </c>
      <c r="AB4916" s="50">
        <v>3511300</v>
      </c>
      <c r="AH4916" s="66" t="str">
        <f t="shared" si="136"/>
        <v>SPCedral</v>
      </c>
      <c r="AI4916" s="50">
        <v>3511300</v>
      </c>
    </row>
    <row r="4917" spans="26:35">
      <c r="Z4917" s="50" t="s">
        <v>83</v>
      </c>
      <c r="AA4917" s="50" t="s">
        <v>2655</v>
      </c>
      <c r="AB4917" s="50">
        <v>3511409</v>
      </c>
      <c r="AH4917" s="66" t="str">
        <f t="shared" si="136"/>
        <v>SPCerqueira César</v>
      </c>
      <c r="AI4917" s="50">
        <v>3511409</v>
      </c>
    </row>
    <row r="4918" spans="26:35">
      <c r="Z4918" s="50" t="s">
        <v>83</v>
      </c>
      <c r="AA4918" s="50" t="s">
        <v>2670</v>
      </c>
      <c r="AB4918" s="50">
        <v>3511508</v>
      </c>
      <c r="AH4918" s="66" t="str">
        <f t="shared" si="136"/>
        <v>SPCerquilho</v>
      </c>
      <c r="AI4918" s="50">
        <v>3511508</v>
      </c>
    </row>
    <row r="4919" spans="26:35">
      <c r="Z4919" s="50" t="s">
        <v>83</v>
      </c>
      <c r="AA4919" s="50" t="s">
        <v>2684</v>
      </c>
      <c r="AB4919" s="50">
        <v>3511607</v>
      </c>
      <c r="AH4919" s="66" t="str">
        <f t="shared" si="136"/>
        <v>SPCesário Lange</v>
      </c>
      <c r="AI4919" s="50">
        <v>3511607</v>
      </c>
    </row>
    <row r="4920" spans="26:35">
      <c r="Z4920" s="50" t="s">
        <v>83</v>
      </c>
      <c r="AA4920" s="50" t="s">
        <v>2700</v>
      </c>
      <c r="AB4920" s="50">
        <v>3511706</v>
      </c>
      <c r="AH4920" s="66" t="str">
        <f t="shared" si="136"/>
        <v>SPCharqueada</v>
      </c>
      <c r="AI4920" s="50">
        <v>3511706</v>
      </c>
    </row>
    <row r="4921" spans="26:35">
      <c r="Z4921" s="50" t="s">
        <v>83</v>
      </c>
      <c r="AA4921" s="50" t="s">
        <v>2715</v>
      </c>
      <c r="AB4921" s="50">
        <v>3557204</v>
      </c>
      <c r="AH4921" s="66" t="str">
        <f t="shared" si="136"/>
        <v>SPChavantes</v>
      </c>
      <c r="AI4921" s="50">
        <v>3557204</v>
      </c>
    </row>
    <row r="4922" spans="26:35">
      <c r="Z4922" s="50" t="s">
        <v>83</v>
      </c>
      <c r="AA4922" s="50" t="s">
        <v>2731</v>
      </c>
      <c r="AB4922" s="50">
        <v>3511904</v>
      </c>
      <c r="AH4922" s="66" t="str">
        <f t="shared" si="136"/>
        <v>SPClementina</v>
      </c>
      <c r="AI4922" s="50">
        <v>3511904</v>
      </c>
    </row>
    <row r="4923" spans="26:35">
      <c r="Z4923" s="50" t="s">
        <v>83</v>
      </c>
      <c r="AA4923" s="50" t="s">
        <v>2746</v>
      </c>
      <c r="AB4923" s="50">
        <v>3512001</v>
      </c>
      <c r="AH4923" s="66" t="str">
        <f t="shared" si="136"/>
        <v>SPColina</v>
      </c>
      <c r="AI4923" s="50">
        <v>3512001</v>
      </c>
    </row>
    <row r="4924" spans="26:35">
      <c r="Z4924" s="50" t="s">
        <v>83</v>
      </c>
      <c r="AA4924" s="50" t="s">
        <v>2761</v>
      </c>
      <c r="AB4924" s="50">
        <v>3512100</v>
      </c>
      <c r="AH4924" s="66" t="str">
        <f t="shared" si="136"/>
        <v>SPColômbia</v>
      </c>
      <c r="AI4924" s="50">
        <v>3512100</v>
      </c>
    </row>
    <row r="4925" spans="26:35">
      <c r="Z4925" s="50" t="s">
        <v>83</v>
      </c>
      <c r="AA4925" s="50" t="s">
        <v>2777</v>
      </c>
      <c r="AB4925" s="50">
        <v>3512209</v>
      </c>
      <c r="AH4925" s="66" t="str">
        <f t="shared" si="136"/>
        <v>SPConchal</v>
      </c>
      <c r="AI4925" s="50">
        <v>3512209</v>
      </c>
    </row>
    <row r="4926" spans="26:35">
      <c r="Z4926" s="50" t="s">
        <v>83</v>
      </c>
      <c r="AA4926" s="50" t="s">
        <v>2793</v>
      </c>
      <c r="AB4926" s="50">
        <v>3512308</v>
      </c>
      <c r="AH4926" s="66" t="str">
        <f t="shared" si="136"/>
        <v>SPConchas</v>
      </c>
      <c r="AI4926" s="50">
        <v>3512308</v>
      </c>
    </row>
    <row r="4927" spans="26:35">
      <c r="Z4927" s="50" t="s">
        <v>83</v>
      </c>
      <c r="AA4927" s="50" t="s">
        <v>2808</v>
      </c>
      <c r="AB4927" s="50">
        <v>3512407</v>
      </c>
      <c r="AH4927" s="66" t="str">
        <f t="shared" si="136"/>
        <v>SPCordeirópolis</v>
      </c>
      <c r="AI4927" s="50">
        <v>3512407</v>
      </c>
    </row>
    <row r="4928" spans="26:35">
      <c r="Z4928" s="50" t="s">
        <v>83</v>
      </c>
      <c r="AA4928" s="50" t="s">
        <v>2823</v>
      </c>
      <c r="AB4928" s="50">
        <v>3512506</v>
      </c>
      <c r="AH4928" s="66" t="str">
        <f t="shared" si="136"/>
        <v>SPCoroados</v>
      </c>
      <c r="AI4928" s="50">
        <v>3512506</v>
      </c>
    </row>
    <row r="4929" spans="26:35">
      <c r="Z4929" s="50" t="s">
        <v>83</v>
      </c>
      <c r="AA4929" s="50" t="s">
        <v>2835</v>
      </c>
      <c r="AB4929" s="50">
        <v>3512605</v>
      </c>
      <c r="AH4929" s="66" t="str">
        <f t="shared" ref="AH4929:AH4992" si="137">CONCATENATE(Z4929,AA4929)</f>
        <v>SPCoronel Macedo</v>
      </c>
      <c r="AI4929" s="50">
        <v>3512605</v>
      </c>
    </row>
    <row r="4930" spans="26:35">
      <c r="Z4930" s="50" t="s">
        <v>83</v>
      </c>
      <c r="AA4930" s="50" t="s">
        <v>2848</v>
      </c>
      <c r="AB4930" s="50">
        <v>3512704</v>
      </c>
      <c r="AH4930" s="66" t="str">
        <f t="shared" si="137"/>
        <v>SPCorumbataí</v>
      </c>
      <c r="AI4930" s="50">
        <v>3512704</v>
      </c>
    </row>
    <row r="4931" spans="26:35">
      <c r="Z4931" s="50" t="s">
        <v>83</v>
      </c>
      <c r="AA4931" s="50" t="s">
        <v>2861</v>
      </c>
      <c r="AB4931" s="50">
        <v>3512803</v>
      </c>
      <c r="AH4931" s="66" t="str">
        <f t="shared" si="137"/>
        <v>SPCosmópolis</v>
      </c>
      <c r="AI4931" s="50">
        <v>3512803</v>
      </c>
    </row>
    <row r="4932" spans="26:35">
      <c r="Z4932" s="50" t="s">
        <v>83</v>
      </c>
      <c r="AA4932" s="50" t="s">
        <v>2874</v>
      </c>
      <c r="AB4932" s="50">
        <v>3512902</v>
      </c>
      <c r="AH4932" s="66" t="str">
        <f t="shared" si="137"/>
        <v>SPCosmorama</v>
      </c>
      <c r="AI4932" s="50">
        <v>3512902</v>
      </c>
    </row>
    <row r="4933" spans="26:35">
      <c r="Z4933" s="50" t="s">
        <v>83</v>
      </c>
      <c r="AA4933" s="50" t="s">
        <v>2886</v>
      </c>
      <c r="AB4933" s="50">
        <v>3513009</v>
      </c>
      <c r="AH4933" s="66" t="str">
        <f t="shared" si="137"/>
        <v>SPCotia</v>
      </c>
      <c r="AI4933" s="50">
        <v>3513009</v>
      </c>
    </row>
    <row r="4934" spans="26:35">
      <c r="Z4934" s="50" t="s">
        <v>83</v>
      </c>
      <c r="AA4934" s="50" t="s">
        <v>2899</v>
      </c>
      <c r="AB4934" s="50">
        <v>3513108</v>
      </c>
      <c r="AH4934" s="66" t="str">
        <f t="shared" si="137"/>
        <v>SPCravinhos</v>
      </c>
      <c r="AI4934" s="50">
        <v>3513108</v>
      </c>
    </row>
    <row r="4935" spans="26:35">
      <c r="Z4935" s="50" t="s">
        <v>83</v>
      </c>
      <c r="AA4935" s="50" t="s">
        <v>2911</v>
      </c>
      <c r="AB4935" s="50">
        <v>3513207</v>
      </c>
      <c r="AH4935" s="66" t="str">
        <f t="shared" si="137"/>
        <v>SPCristais Paulista</v>
      </c>
      <c r="AI4935" s="50">
        <v>3513207</v>
      </c>
    </row>
    <row r="4936" spans="26:35">
      <c r="Z4936" s="50" t="s">
        <v>83</v>
      </c>
      <c r="AA4936" s="50" t="s">
        <v>2924</v>
      </c>
      <c r="AB4936" s="50">
        <v>3513306</v>
      </c>
      <c r="AH4936" s="66" t="str">
        <f t="shared" si="137"/>
        <v>SPCruzália</v>
      </c>
      <c r="AI4936" s="50">
        <v>3513306</v>
      </c>
    </row>
    <row r="4937" spans="26:35">
      <c r="Z4937" s="50" t="s">
        <v>83</v>
      </c>
      <c r="AA4937" s="50" t="s">
        <v>2935</v>
      </c>
      <c r="AB4937" s="50">
        <v>3513405</v>
      </c>
      <c r="AH4937" s="66" t="str">
        <f t="shared" si="137"/>
        <v>SPCruzeiro</v>
      </c>
      <c r="AI4937" s="50">
        <v>3513405</v>
      </c>
    </row>
    <row r="4938" spans="26:35">
      <c r="Z4938" s="50" t="s">
        <v>83</v>
      </c>
      <c r="AA4938" s="50" t="s">
        <v>2947</v>
      </c>
      <c r="AB4938" s="50">
        <v>3513504</v>
      </c>
      <c r="AH4938" s="66" t="str">
        <f t="shared" si="137"/>
        <v>SPCubatão</v>
      </c>
      <c r="AI4938" s="50">
        <v>3513504</v>
      </c>
    </row>
    <row r="4939" spans="26:35">
      <c r="Z4939" s="50" t="s">
        <v>83</v>
      </c>
      <c r="AA4939" s="50" t="s">
        <v>2959</v>
      </c>
      <c r="AB4939" s="50">
        <v>3513603</v>
      </c>
      <c r="AH4939" s="66" t="str">
        <f t="shared" si="137"/>
        <v>SPCunha</v>
      </c>
      <c r="AI4939" s="50">
        <v>3513603</v>
      </c>
    </row>
    <row r="4940" spans="26:35">
      <c r="Z4940" s="50" t="s">
        <v>83</v>
      </c>
      <c r="AA4940" s="50" t="s">
        <v>2971</v>
      </c>
      <c r="AB4940" s="50">
        <v>3513702</v>
      </c>
      <c r="AH4940" s="66" t="str">
        <f t="shared" si="137"/>
        <v>SPDescalvado</v>
      </c>
      <c r="AI4940" s="50">
        <v>3513702</v>
      </c>
    </row>
    <row r="4941" spans="26:35">
      <c r="Z4941" s="50" t="s">
        <v>83</v>
      </c>
      <c r="AA4941" s="50" t="s">
        <v>2983</v>
      </c>
      <c r="AB4941" s="50">
        <v>3513801</v>
      </c>
      <c r="AH4941" s="66" t="str">
        <f t="shared" si="137"/>
        <v>SPDiadema</v>
      </c>
      <c r="AI4941" s="50">
        <v>3513801</v>
      </c>
    </row>
    <row r="4942" spans="26:35">
      <c r="Z4942" s="50" t="s">
        <v>83</v>
      </c>
      <c r="AA4942" s="50" t="s">
        <v>2995</v>
      </c>
      <c r="AB4942" s="50">
        <v>3513850</v>
      </c>
      <c r="AH4942" s="66" t="str">
        <f t="shared" si="137"/>
        <v>SPDirce Reis</v>
      </c>
      <c r="AI4942" s="50">
        <v>3513850</v>
      </c>
    </row>
    <row r="4943" spans="26:35">
      <c r="Z4943" s="50" t="s">
        <v>83</v>
      </c>
      <c r="AA4943" s="50" t="s">
        <v>3008</v>
      </c>
      <c r="AB4943" s="50">
        <v>3513900</v>
      </c>
      <c r="AH4943" s="66" t="str">
        <f t="shared" si="137"/>
        <v>SPDivinolândia</v>
      </c>
      <c r="AI4943" s="50">
        <v>3513900</v>
      </c>
    </row>
    <row r="4944" spans="26:35">
      <c r="Z4944" s="50" t="s">
        <v>83</v>
      </c>
      <c r="AA4944" s="50" t="s">
        <v>3021</v>
      </c>
      <c r="AB4944" s="50">
        <v>3514007</v>
      </c>
      <c r="AH4944" s="66" t="str">
        <f t="shared" si="137"/>
        <v>SPDobrada</v>
      </c>
      <c r="AI4944" s="50">
        <v>3514007</v>
      </c>
    </row>
    <row r="4945" spans="26:35">
      <c r="Z4945" s="50" t="s">
        <v>83</v>
      </c>
      <c r="AA4945" s="50" t="s">
        <v>3033</v>
      </c>
      <c r="AB4945" s="50">
        <v>3514106</v>
      </c>
      <c r="AH4945" s="66" t="str">
        <f t="shared" si="137"/>
        <v>SPDois Córregos</v>
      </c>
      <c r="AI4945" s="50">
        <v>3514106</v>
      </c>
    </row>
    <row r="4946" spans="26:35">
      <c r="Z4946" s="50" t="s">
        <v>83</v>
      </c>
      <c r="AA4946" s="50" t="s">
        <v>3045</v>
      </c>
      <c r="AB4946" s="50">
        <v>3514205</v>
      </c>
      <c r="AH4946" s="66" t="str">
        <f t="shared" si="137"/>
        <v>SPDolcinópolis</v>
      </c>
      <c r="AI4946" s="50">
        <v>3514205</v>
      </c>
    </row>
    <row r="4947" spans="26:35">
      <c r="Z4947" s="50" t="s">
        <v>83</v>
      </c>
      <c r="AA4947" s="50" t="s">
        <v>3057</v>
      </c>
      <c r="AB4947" s="50">
        <v>3514304</v>
      </c>
      <c r="AH4947" s="66" t="str">
        <f t="shared" si="137"/>
        <v>SPDourado</v>
      </c>
      <c r="AI4947" s="50">
        <v>3514304</v>
      </c>
    </row>
    <row r="4948" spans="26:35">
      <c r="Z4948" s="50" t="s">
        <v>83</v>
      </c>
      <c r="AA4948" s="50" t="s">
        <v>3069</v>
      </c>
      <c r="AB4948" s="50">
        <v>3514403</v>
      </c>
      <c r="AH4948" s="66" t="str">
        <f t="shared" si="137"/>
        <v>SPDracena</v>
      </c>
      <c r="AI4948" s="50">
        <v>3514403</v>
      </c>
    </row>
    <row r="4949" spans="26:35">
      <c r="Z4949" s="50" t="s">
        <v>83</v>
      </c>
      <c r="AA4949" s="50" t="s">
        <v>3081</v>
      </c>
      <c r="AB4949" s="50">
        <v>3514502</v>
      </c>
      <c r="AH4949" s="66" t="str">
        <f t="shared" si="137"/>
        <v>SPDuartina</v>
      </c>
      <c r="AI4949" s="50">
        <v>3514502</v>
      </c>
    </row>
    <row r="4950" spans="26:35">
      <c r="Z4950" s="50" t="s">
        <v>83</v>
      </c>
      <c r="AA4950" s="50" t="s">
        <v>3094</v>
      </c>
      <c r="AB4950" s="50">
        <v>3514601</v>
      </c>
      <c r="AH4950" s="66" t="str">
        <f t="shared" si="137"/>
        <v>SPDumont</v>
      </c>
      <c r="AI4950" s="50">
        <v>3514601</v>
      </c>
    </row>
    <row r="4951" spans="26:35">
      <c r="Z4951" s="50" t="s">
        <v>83</v>
      </c>
      <c r="AA4951" s="50" t="s">
        <v>3106</v>
      </c>
      <c r="AB4951" s="50">
        <v>3514700</v>
      </c>
      <c r="AH4951" s="66" t="str">
        <f t="shared" si="137"/>
        <v>SPEchaporã</v>
      </c>
      <c r="AI4951" s="50">
        <v>3514700</v>
      </c>
    </row>
    <row r="4952" spans="26:35">
      <c r="Z4952" s="50" t="s">
        <v>83</v>
      </c>
      <c r="AA4952" s="50" t="s">
        <v>854</v>
      </c>
      <c r="AB4952" s="50">
        <v>3514809</v>
      </c>
      <c r="AH4952" s="66" t="str">
        <f t="shared" si="137"/>
        <v>SPEldorado</v>
      </c>
      <c r="AI4952" s="50">
        <v>3514809</v>
      </c>
    </row>
    <row r="4953" spans="26:35">
      <c r="Z4953" s="50" t="s">
        <v>83</v>
      </c>
      <c r="AA4953" s="50" t="s">
        <v>3130</v>
      </c>
      <c r="AB4953" s="50">
        <v>3514908</v>
      </c>
      <c r="AH4953" s="66" t="str">
        <f t="shared" si="137"/>
        <v>SPElias Fausto</v>
      </c>
      <c r="AI4953" s="50">
        <v>3514908</v>
      </c>
    </row>
    <row r="4954" spans="26:35">
      <c r="Z4954" s="50" t="s">
        <v>83</v>
      </c>
      <c r="AA4954" s="50" t="s">
        <v>3142</v>
      </c>
      <c r="AB4954" s="50">
        <v>3514924</v>
      </c>
      <c r="AH4954" s="66" t="str">
        <f t="shared" si="137"/>
        <v>SPElisiário</v>
      </c>
      <c r="AI4954" s="50">
        <v>3514924</v>
      </c>
    </row>
    <row r="4955" spans="26:35">
      <c r="Z4955" s="50" t="s">
        <v>83</v>
      </c>
      <c r="AA4955" s="50" t="s">
        <v>3153</v>
      </c>
      <c r="AB4955" s="50">
        <v>3514957</v>
      </c>
      <c r="AH4955" s="66" t="str">
        <f t="shared" si="137"/>
        <v>SPEmbaúba</v>
      </c>
      <c r="AI4955" s="50">
        <v>3514957</v>
      </c>
    </row>
    <row r="4956" spans="26:35">
      <c r="Z4956" s="50" t="s">
        <v>83</v>
      </c>
      <c r="AA4956" s="50" t="s">
        <v>3164</v>
      </c>
      <c r="AB4956" s="50">
        <v>3515004</v>
      </c>
      <c r="AH4956" s="66" t="str">
        <f t="shared" si="137"/>
        <v>SPEmbu das Artes</v>
      </c>
      <c r="AI4956" s="50">
        <v>3515004</v>
      </c>
    </row>
    <row r="4957" spans="26:35">
      <c r="Z4957" s="50" t="s">
        <v>83</v>
      </c>
      <c r="AA4957" s="50" t="s">
        <v>3175</v>
      </c>
      <c r="AB4957" s="50">
        <v>3515103</v>
      </c>
      <c r="AH4957" s="66" t="str">
        <f t="shared" si="137"/>
        <v>SPEmbu-Guaçu</v>
      </c>
      <c r="AI4957" s="50">
        <v>3515103</v>
      </c>
    </row>
    <row r="4958" spans="26:35">
      <c r="Z4958" s="50" t="s">
        <v>83</v>
      </c>
      <c r="AA4958" s="50" t="s">
        <v>3186</v>
      </c>
      <c r="AB4958" s="50">
        <v>3515129</v>
      </c>
      <c r="AH4958" s="66" t="str">
        <f t="shared" si="137"/>
        <v>SPEmilianópolis</v>
      </c>
      <c r="AI4958" s="50">
        <v>3515129</v>
      </c>
    </row>
    <row r="4959" spans="26:35">
      <c r="Z4959" s="50" t="s">
        <v>83</v>
      </c>
      <c r="AA4959" s="50" t="s">
        <v>3198</v>
      </c>
      <c r="AB4959" s="50">
        <v>3515152</v>
      </c>
      <c r="AH4959" s="66" t="str">
        <f t="shared" si="137"/>
        <v>SPEngenheiro Coelho</v>
      </c>
      <c r="AI4959" s="50">
        <v>3515152</v>
      </c>
    </row>
    <row r="4960" spans="26:35">
      <c r="Z4960" s="50" t="s">
        <v>83</v>
      </c>
      <c r="AA4960" s="50" t="s">
        <v>3210</v>
      </c>
      <c r="AB4960" s="50">
        <v>3515186</v>
      </c>
      <c r="AH4960" s="66" t="str">
        <f t="shared" si="137"/>
        <v>SPEspírito Santo do Pinhal</v>
      </c>
      <c r="AI4960" s="50">
        <v>3515186</v>
      </c>
    </row>
    <row r="4961" spans="26:35">
      <c r="Z4961" s="50" t="s">
        <v>83</v>
      </c>
      <c r="AA4961" s="50" t="s">
        <v>3222</v>
      </c>
      <c r="AB4961" s="50">
        <v>3515194</v>
      </c>
      <c r="AH4961" s="66" t="str">
        <f t="shared" si="137"/>
        <v>SPEspírito Santo do Turvo</v>
      </c>
      <c r="AI4961" s="50">
        <v>3515194</v>
      </c>
    </row>
    <row r="4962" spans="26:35">
      <c r="Z4962" s="50" t="s">
        <v>83</v>
      </c>
      <c r="AA4962" s="50" t="s">
        <v>3232</v>
      </c>
      <c r="AB4962" s="50">
        <v>3557303</v>
      </c>
      <c r="AH4962" s="66" t="str">
        <f t="shared" si="137"/>
        <v>SPEstiva Gerbi</v>
      </c>
      <c r="AI4962" s="50">
        <v>3557303</v>
      </c>
    </row>
    <row r="4963" spans="26:35">
      <c r="Z4963" s="50" t="s">
        <v>83</v>
      </c>
      <c r="AA4963" s="50" t="s">
        <v>1921</v>
      </c>
      <c r="AB4963" s="50">
        <v>3515301</v>
      </c>
      <c r="AH4963" s="66" t="str">
        <f t="shared" si="137"/>
        <v>SPEstrela do Norte</v>
      </c>
      <c r="AI4963" s="50">
        <v>3515301</v>
      </c>
    </row>
    <row r="4964" spans="26:35">
      <c r="Z4964" s="50" t="s">
        <v>83</v>
      </c>
      <c r="AA4964" s="50" t="s">
        <v>3253</v>
      </c>
      <c r="AB4964" s="50">
        <v>3515202</v>
      </c>
      <c r="AH4964" s="66" t="str">
        <f t="shared" si="137"/>
        <v>SPEstrela d'Oeste</v>
      </c>
      <c r="AI4964" s="50">
        <v>3515202</v>
      </c>
    </row>
    <row r="4965" spans="26:35">
      <c r="Z4965" s="50" t="s">
        <v>83</v>
      </c>
      <c r="AA4965" s="50" t="s">
        <v>3264</v>
      </c>
      <c r="AB4965" s="50">
        <v>3515350</v>
      </c>
      <c r="AH4965" s="66" t="str">
        <f t="shared" si="137"/>
        <v>SPEuclides da Cunha Paulista</v>
      </c>
      <c r="AI4965" s="50">
        <v>3515350</v>
      </c>
    </row>
    <row r="4966" spans="26:35">
      <c r="Z4966" s="50" t="s">
        <v>83</v>
      </c>
      <c r="AA4966" s="50" t="s">
        <v>3276</v>
      </c>
      <c r="AB4966" s="50">
        <v>3515400</v>
      </c>
      <c r="AH4966" s="66" t="str">
        <f t="shared" si="137"/>
        <v>SPFartura</v>
      </c>
      <c r="AI4966" s="50">
        <v>3515400</v>
      </c>
    </row>
    <row r="4967" spans="26:35">
      <c r="Z4967" s="50" t="s">
        <v>83</v>
      </c>
      <c r="AA4967" s="50" t="s">
        <v>3287</v>
      </c>
      <c r="AB4967" s="50">
        <v>3515608</v>
      </c>
      <c r="AH4967" s="66" t="str">
        <f t="shared" si="137"/>
        <v>SPFernando Prestes</v>
      </c>
      <c r="AI4967" s="50">
        <v>3515608</v>
      </c>
    </row>
    <row r="4968" spans="26:35">
      <c r="Z4968" s="50" t="s">
        <v>83</v>
      </c>
      <c r="AA4968" s="50" t="s">
        <v>3299</v>
      </c>
      <c r="AB4968" s="50">
        <v>3515509</v>
      </c>
      <c r="AH4968" s="66" t="str">
        <f t="shared" si="137"/>
        <v>SPFernandópolis</v>
      </c>
      <c r="AI4968" s="50">
        <v>3515509</v>
      </c>
    </row>
    <row r="4969" spans="26:35">
      <c r="Z4969" s="50" t="s">
        <v>83</v>
      </c>
      <c r="AA4969" s="50" t="s">
        <v>3311</v>
      </c>
      <c r="AB4969" s="50">
        <v>3515657</v>
      </c>
      <c r="AH4969" s="66" t="str">
        <f t="shared" si="137"/>
        <v>SPFernão</v>
      </c>
      <c r="AI4969" s="50">
        <v>3515657</v>
      </c>
    </row>
    <row r="4970" spans="26:35">
      <c r="Z4970" s="50" t="s">
        <v>83</v>
      </c>
      <c r="AA4970" s="50" t="s">
        <v>3322</v>
      </c>
      <c r="AB4970" s="50">
        <v>3515707</v>
      </c>
      <c r="AH4970" s="66" t="str">
        <f t="shared" si="137"/>
        <v>SPFerraz de Vasconcelos</v>
      </c>
      <c r="AI4970" s="50">
        <v>3515707</v>
      </c>
    </row>
    <row r="4971" spans="26:35">
      <c r="Z4971" s="50" t="s">
        <v>83</v>
      </c>
      <c r="AA4971" s="50" t="s">
        <v>3333</v>
      </c>
      <c r="AB4971" s="50">
        <v>3515806</v>
      </c>
      <c r="AH4971" s="66" t="str">
        <f t="shared" si="137"/>
        <v>SPFlora Rica</v>
      </c>
      <c r="AI4971" s="50">
        <v>3515806</v>
      </c>
    </row>
    <row r="4972" spans="26:35">
      <c r="Z4972" s="50" t="s">
        <v>83</v>
      </c>
      <c r="AA4972" s="50" t="s">
        <v>3344</v>
      </c>
      <c r="AB4972" s="50">
        <v>3515905</v>
      </c>
      <c r="AH4972" s="66" t="str">
        <f t="shared" si="137"/>
        <v>SPFloreal</v>
      </c>
      <c r="AI4972" s="50">
        <v>3515905</v>
      </c>
    </row>
    <row r="4973" spans="26:35">
      <c r="Z4973" s="50" t="s">
        <v>83</v>
      </c>
      <c r="AA4973" s="50" t="s">
        <v>3354</v>
      </c>
      <c r="AB4973" s="50">
        <v>3516002</v>
      </c>
      <c r="AH4973" s="66" t="str">
        <f t="shared" si="137"/>
        <v>SPFlórida Paulista</v>
      </c>
      <c r="AI4973" s="50">
        <v>3516002</v>
      </c>
    </row>
    <row r="4974" spans="26:35">
      <c r="Z4974" s="50" t="s">
        <v>83</v>
      </c>
      <c r="AA4974" s="50" t="s">
        <v>3364</v>
      </c>
      <c r="AB4974" s="50">
        <v>3516101</v>
      </c>
      <c r="AH4974" s="66" t="str">
        <f t="shared" si="137"/>
        <v>SPFlorínia</v>
      </c>
      <c r="AI4974" s="50">
        <v>3516101</v>
      </c>
    </row>
    <row r="4975" spans="26:35">
      <c r="Z4975" s="50" t="s">
        <v>83</v>
      </c>
      <c r="AA4975" s="50" t="s">
        <v>3373</v>
      </c>
      <c r="AB4975" s="50">
        <v>3516200</v>
      </c>
      <c r="AH4975" s="66" t="str">
        <f t="shared" si="137"/>
        <v>SPFranca</v>
      </c>
      <c r="AI4975" s="50">
        <v>3516200</v>
      </c>
    </row>
    <row r="4976" spans="26:35">
      <c r="Z4976" s="50" t="s">
        <v>83</v>
      </c>
      <c r="AA4976" s="50" t="s">
        <v>3383</v>
      </c>
      <c r="AB4976" s="50">
        <v>3516309</v>
      </c>
      <c r="AH4976" s="66" t="str">
        <f t="shared" si="137"/>
        <v>SPFrancisco Morato</v>
      </c>
      <c r="AI4976" s="50">
        <v>3516309</v>
      </c>
    </row>
    <row r="4977" spans="26:35">
      <c r="Z4977" s="50" t="s">
        <v>83</v>
      </c>
      <c r="AA4977" s="50" t="s">
        <v>3393</v>
      </c>
      <c r="AB4977" s="50">
        <v>3516408</v>
      </c>
      <c r="AH4977" s="66" t="str">
        <f t="shared" si="137"/>
        <v>SPFranco da Rocha</v>
      </c>
      <c r="AI4977" s="50">
        <v>3516408</v>
      </c>
    </row>
    <row r="4978" spans="26:35">
      <c r="Z4978" s="50" t="s">
        <v>83</v>
      </c>
      <c r="AA4978" s="50" t="s">
        <v>3403</v>
      </c>
      <c r="AB4978" s="50">
        <v>3516507</v>
      </c>
      <c r="AH4978" s="66" t="str">
        <f t="shared" si="137"/>
        <v>SPGabriel Monteiro</v>
      </c>
      <c r="AI4978" s="50">
        <v>3516507</v>
      </c>
    </row>
    <row r="4979" spans="26:35">
      <c r="Z4979" s="50" t="s">
        <v>83</v>
      </c>
      <c r="AA4979" s="50" t="s">
        <v>3413</v>
      </c>
      <c r="AB4979" s="50">
        <v>3516606</v>
      </c>
      <c r="AH4979" s="66" t="str">
        <f t="shared" si="137"/>
        <v>SPGália</v>
      </c>
      <c r="AI4979" s="50">
        <v>3516606</v>
      </c>
    </row>
    <row r="4980" spans="26:35">
      <c r="Z4980" s="50" t="s">
        <v>83</v>
      </c>
      <c r="AA4980" s="50" t="s">
        <v>3423</v>
      </c>
      <c r="AB4980" s="50">
        <v>3516705</v>
      </c>
      <c r="AH4980" s="66" t="str">
        <f t="shared" si="137"/>
        <v>SPGarça</v>
      </c>
      <c r="AI4980" s="50">
        <v>3516705</v>
      </c>
    </row>
    <row r="4981" spans="26:35">
      <c r="Z4981" s="50" t="s">
        <v>83</v>
      </c>
      <c r="AA4981" s="50" t="s">
        <v>3432</v>
      </c>
      <c r="AB4981" s="50">
        <v>3516804</v>
      </c>
      <c r="AH4981" s="66" t="str">
        <f t="shared" si="137"/>
        <v>SPGastão Vidigal</v>
      </c>
      <c r="AI4981" s="50">
        <v>3516804</v>
      </c>
    </row>
    <row r="4982" spans="26:35">
      <c r="Z4982" s="50" t="s">
        <v>83</v>
      </c>
      <c r="AA4982" s="50" t="s">
        <v>3441</v>
      </c>
      <c r="AB4982" s="50">
        <v>3516853</v>
      </c>
      <c r="AH4982" s="66" t="str">
        <f t="shared" si="137"/>
        <v>SPGavião Peixoto</v>
      </c>
      <c r="AI4982" s="50">
        <v>3516853</v>
      </c>
    </row>
    <row r="4983" spans="26:35">
      <c r="Z4983" s="50" t="s">
        <v>83</v>
      </c>
      <c r="AA4983" s="50" t="s">
        <v>3450</v>
      </c>
      <c r="AB4983" s="50">
        <v>3516903</v>
      </c>
      <c r="AH4983" s="66" t="str">
        <f t="shared" si="137"/>
        <v>SPGeneral Salgado</v>
      </c>
      <c r="AI4983" s="50">
        <v>3516903</v>
      </c>
    </row>
    <row r="4984" spans="26:35">
      <c r="Z4984" s="50" t="s">
        <v>83</v>
      </c>
      <c r="AA4984" s="50" t="s">
        <v>3460</v>
      </c>
      <c r="AB4984" s="50">
        <v>3517000</v>
      </c>
      <c r="AH4984" s="66" t="str">
        <f t="shared" si="137"/>
        <v>SPGetulina</v>
      </c>
      <c r="AI4984" s="50">
        <v>3517000</v>
      </c>
    </row>
    <row r="4985" spans="26:35">
      <c r="Z4985" s="50" t="s">
        <v>83</v>
      </c>
      <c r="AA4985" s="50" t="s">
        <v>3470</v>
      </c>
      <c r="AB4985" s="50">
        <v>3517109</v>
      </c>
      <c r="AH4985" s="66" t="str">
        <f t="shared" si="137"/>
        <v>SPGlicério</v>
      </c>
      <c r="AI4985" s="50">
        <v>3517109</v>
      </c>
    </row>
    <row r="4986" spans="26:35">
      <c r="Z4986" s="50" t="s">
        <v>83</v>
      </c>
      <c r="AA4986" s="50" t="s">
        <v>3479</v>
      </c>
      <c r="AB4986" s="50">
        <v>3517208</v>
      </c>
      <c r="AH4986" s="66" t="str">
        <f t="shared" si="137"/>
        <v>SPGuaiçara</v>
      </c>
      <c r="AI4986" s="50">
        <v>3517208</v>
      </c>
    </row>
    <row r="4987" spans="26:35">
      <c r="Z4987" s="50" t="s">
        <v>83</v>
      </c>
      <c r="AA4987" s="50" t="s">
        <v>3489</v>
      </c>
      <c r="AB4987" s="50">
        <v>3517307</v>
      </c>
      <c r="AH4987" s="66" t="str">
        <f t="shared" si="137"/>
        <v>SPGuaimbê</v>
      </c>
      <c r="AI4987" s="50">
        <v>3517307</v>
      </c>
    </row>
    <row r="4988" spans="26:35">
      <c r="Z4988" s="50" t="s">
        <v>83</v>
      </c>
      <c r="AA4988" s="50" t="s">
        <v>2651</v>
      </c>
      <c r="AB4988" s="50">
        <v>3517406</v>
      </c>
      <c r="AH4988" s="66" t="str">
        <f t="shared" si="137"/>
        <v>SPGuaíra</v>
      </c>
      <c r="AI4988" s="50">
        <v>3517406</v>
      </c>
    </row>
    <row r="4989" spans="26:35">
      <c r="Z4989" s="50" t="s">
        <v>83</v>
      </c>
      <c r="AA4989" s="50" t="s">
        <v>3508</v>
      </c>
      <c r="AB4989" s="50">
        <v>3517505</v>
      </c>
      <c r="AH4989" s="66" t="str">
        <f t="shared" si="137"/>
        <v>SPGuapiaçu</v>
      </c>
      <c r="AI4989" s="50">
        <v>3517505</v>
      </c>
    </row>
    <row r="4990" spans="26:35">
      <c r="Z4990" s="50" t="s">
        <v>83</v>
      </c>
      <c r="AA4990" s="50" t="s">
        <v>3518</v>
      </c>
      <c r="AB4990" s="50">
        <v>3517604</v>
      </c>
      <c r="AH4990" s="66" t="str">
        <f t="shared" si="137"/>
        <v>SPGuapiara</v>
      </c>
      <c r="AI4990" s="50">
        <v>3517604</v>
      </c>
    </row>
    <row r="4991" spans="26:35">
      <c r="Z4991" s="50" t="s">
        <v>83</v>
      </c>
      <c r="AA4991" s="50" t="s">
        <v>3528</v>
      </c>
      <c r="AB4991" s="50">
        <v>3517703</v>
      </c>
      <c r="AH4991" s="66" t="str">
        <f t="shared" si="137"/>
        <v>SPGuará</v>
      </c>
      <c r="AI4991" s="50">
        <v>3517703</v>
      </c>
    </row>
    <row r="4992" spans="26:35">
      <c r="Z4992" s="50" t="s">
        <v>83</v>
      </c>
      <c r="AA4992" s="50" t="s">
        <v>3538</v>
      </c>
      <c r="AB4992" s="50">
        <v>3517802</v>
      </c>
      <c r="AH4992" s="66" t="str">
        <f t="shared" si="137"/>
        <v>SPGuaraçaí</v>
      </c>
      <c r="AI4992" s="50">
        <v>3517802</v>
      </c>
    </row>
    <row r="4993" spans="26:35">
      <c r="Z4993" s="50" t="s">
        <v>83</v>
      </c>
      <c r="AA4993" s="50" t="s">
        <v>2725</v>
      </c>
      <c r="AB4993" s="50">
        <v>3517901</v>
      </c>
      <c r="AH4993" s="66" t="str">
        <f t="shared" ref="AH4993:AH5056" si="138">CONCATENATE(Z4993,AA4993)</f>
        <v>SPGuaraci</v>
      </c>
      <c r="AI4993" s="50">
        <v>3517901</v>
      </c>
    </row>
    <row r="4994" spans="26:35">
      <c r="Z4994" s="50" t="s">
        <v>83</v>
      </c>
      <c r="AA4994" s="50" t="s">
        <v>3556</v>
      </c>
      <c r="AB4994" s="50">
        <v>3518008</v>
      </c>
      <c r="AH4994" s="66" t="str">
        <f t="shared" si="138"/>
        <v>SPGuarani d'Oeste</v>
      </c>
      <c r="AI4994" s="50">
        <v>3518008</v>
      </c>
    </row>
    <row r="4995" spans="26:35">
      <c r="Z4995" s="50" t="s">
        <v>83</v>
      </c>
      <c r="AA4995" s="50" t="s">
        <v>3566</v>
      </c>
      <c r="AB4995" s="50">
        <v>3518107</v>
      </c>
      <c r="AH4995" s="66" t="str">
        <f t="shared" si="138"/>
        <v>SPGuarantã</v>
      </c>
      <c r="AI4995" s="50">
        <v>3518107</v>
      </c>
    </row>
    <row r="4996" spans="26:35">
      <c r="Z4996" s="50" t="s">
        <v>83</v>
      </c>
      <c r="AA4996" s="50" t="s">
        <v>3576</v>
      </c>
      <c r="AB4996" s="50">
        <v>3518206</v>
      </c>
      <c r="AH4996" s="66" t="str">
        <f t="shared" si="138"/>
        <v>SPGuararapes</v>
      </c>
      <c r="AI4996" s="50">
        <v>3518206</v>
      </c>
    </row>
    <row r="4997" spans="26:35">
      <c r="Z4997" s="50" t="s">
        <v>83</v>
      </c>
      <c r="AA4997" s="50" t="s">
        <v>3586</v>
      </c>
      <c r="AB4997" s="50">
        <v>3518305</v>
      </c>
      <c r="AH4997" s="66" t="str">
        <f t="shared" si="138"/>
        <v>SPGuararema</v>
      </c>
      <c r="AI4997" s="50">
        <v>3518305</v>
      </c>
    </row>
    <row r="4998" spans="26:35">
      <c r="Z4998" s="50" t="s">
        <v>83</v>
      </c>
      <c r="AA4998" s="50" t="s">
        <v>3596</v>
      </c>
      <c r="AB4998" s="50">
        <v>3518404</v>
      </c>
      <c r="AH4998" s="66" t="str">
        <f t="shared" si="138"/>
        <v>SPGuaratinguetá</v>
      </c>
      <c r="AI4998" s="50">
        <v>3518404</v>
      </c>
    </row>
    <row r="4999" spans="26:35">
      <c r="Z4999" s="50" t="s">
        <v>83</v>
      </c>
      <c r="AA4999" s="50" t="s">
        <v>3605</v>
      </c>
      <c r="AB4999" s="50">
        <v>3518503</v>
      </c>
      <c r="AH4999" s="66" t="str">
        <f t="shared" si="138"/>
        <v>SPGuareí</v>
      </c>
      <c r="AI4999" s="50">
        <v>3518503</v>
      </c>
    </row>
    <row r="5000" spans="26:35">
      <c r="Z5000" s="50" t="s">
        <v>83</v>
      </c>
      <c r="AA5000" s="50" t="s">
        <v>3614</v>
      </c>
      <c r="AB5000" s="50">
        <v>3518602</v>
      </c>
      <c r="AH5000" s="66" t="str">
        <f t="shared" si="138"/>
        <v>SPGuariba</v>
      </c>
      <c r="AI5000" s="50">
        <v>3518602</v>
      </c>
    </row>
    <row r="5001" spans="26:35">
      <c r="Z5001" s="50" t="s">
        <v>83</v>
      </c>
      <c r="AA5001" s="50" t="s">
        <v>3623</v>
      </c>
      <c r="AB5001" s="50">
        <v>3518701</v>
      </c>
      <c r="AH5001" s="66" t="str">
        <f t="shared" si="138"/>
        <v>SPGuarujá</v>
      </c>
      <c r="AI5001" s="50">
        <v>3518701</v>
      </c>
    </row>
    <row r="5002" spans="26:35">
      <c r="Z5002" s="50" t="s">
        <v>83</v>
      </c>
      <c r="AA5002" s="50" t="s">
        <v>3633</v>
      </c>
      <c r="AB5002" s="50">
        <v>3518800</v>
      </c>
      <c r="AH5002" s="66" t="str">
        <f t="shared" si="138"/>
        <v>SPGuarulhos</v>
      </c>
      <c r="AI5002" s="50">
        <v>3518800</v>
      </c>
    </row>
    <row r="5003" spans="26:35">
      <c r="Z5003" s="50" t="s">
        <v>83</v>
      </c>
      <c r="AA5003" s="50" t="s">
        <v>3643</v>
      </c>
      <c r="AB5003" s="50">
        <v>3518859</v>
      </c>
      <c r="AH5003" s="66" t="str">
        <f t="shared" si="138"/>
        <v>SPGuatapará</v>
      </c>
      <c r="AI5003" s="50">
        <v>3518859</v>
      </c>
    </row>
    <row r="5004" spans="26:35">
      <c r="Z5004" s="50" t="s">
        <v>83</v>
      </c>
      <c r="AA5004" s="50" t="s">
        <v>3652</v>
      </c>
      <c r="AB5004" s="50">
        <v>3518909</v>
      </c>
      <c r="AH5004" s="66" t="str">
        <f t="shared" si="138"/>
        <v>SPGuzolândia</v>
      </c>
      <c r="AI5004" s="50">
        <v>3518909</v>
      </c>
    </row>
    <row r="5005" spans="26:35">
      <c r="Z5005" s="50" t="s">
        <v>83</v>
      </c>
      <c r="AA5005" s="50" t="s">
        <v>3661</v>
      </c>
      <c r="AB5005" s="50">
        <v>3519006</v>
      </c>
      <c r="AH5005" s="66" t="str">
        <f t="shared" si="138"/>
        <v>SPHerculândia</v>
      </c>
      <c r="AI5005" s="50">
        <v>3519006</v>
      </c>
    </row>
    <row r="5006" spans="26:35">
      <c r="Z5006" s="50" t="s">
        <v>83</v>
      </c>
      <c r="AA5006" s="50" t="s">
        <v>3670</v>
      </c>
      <c r="AB5006" s="50">
        <v>3519055</v>
      </c>
      <c r="AH5006" s="66" t="str">
        <f t="shared" si="138"/>
        <v>SPHolambra</v>
      </c>
      <c r="AI5006" s="50">
        <v>3519055</v>
      </c>
    </row>
    <row r="5007" spans="26:35">
      <c r="Z5007" s="50" t="s">
        <v>83</v>
      </c>
      <c r="AA5007" s="50" t="s">
        <v>3677</v>
      </c>
      <c r="AB5007" s="50">
        <v>3519071</v>
      </c>
      <c r="AH5007" s="66" t="str">
        <f t="shared" si="138"/>
        <v>SPHortolândia</v>
      </c>
      <c r="AI5007" s="50">
        <v>3519071</v>
      </c>
    </row>
    <row r="5008" spans="26:35">
      <c r="Z5008" s="50" t="s">
        <v>83</v>
      </c>
      <c r="AA5008" s="50" t="s">
        <v>3685</v>
      </c>
      <c r="AB5008" s="50">
        <v>3519105</v>
      </c>
      <c r="AH5008" s="66" t="str">
        <f t="shared" si="138"/>
        <v>SPIacanga</v>
      </c>
      <c r="AI5008" s="50">
        <v>3519105</v>
      </c>
    </row>
    <row r="5009" spans="26:35">
      <c r="Z5009" s="50" t="s">
        <v>83</v>
      </c>
      <c r="AA5009" s="50" t="s">
        <v>3694</v>
      </c>
      <c r="AB5009" s="50">
        <v>3519204</v>
      </c>
      <c r="AH5009" s="66" t="str">
        <f t="shared" si="138"/>
        <v>SPIacri</v>
      </c>
      <c r="AI5009" s="50">
        <v>3519204</v>
      </c>
    </row>
    <row r="5010" spans="26:35">
      <c r="Z5010" s="50" t="s">
        <v>83</v>
      </c>
      <c r="AA5010" s="50" t="s">
        <v>3702</v>
      </c>
      <c r="AB5010" s="50">
        <v>3519253</v>
      </c>
      <c r="AH5010" s="66" t="str">
        <f t="shared" si="138"/>
        <v>SPIaras</v>
      </c>
      <c r="AI5010" s="50">
        <v>3519253</v>
      </c>
    </row>
    <row r="5011" spans="26:35">
      <c r="Z5011" s="50" t="s">
        <v>83</v>
      </c>
      <c r="AA5011" s="50" t="s">
        <v>3710</v>
      </c>
      <c r="AB5011" s="50">
        <v>3519303</v>
      </c>
      <c r="AH5011" s="66" t="str">
        <f t="shared" si="138"/>
        <v>SPIbaté</v>
      </c>
      <c r="AI5011" s="50">
        <v>3519303</v>
      </c>
    </row>
    <row r="5012" spans="26:35">
      <c r="Z5012" s="50" t="s">
        <v>83</v>
      </c>
      <c r="AA5012" s="50" t="s">
        <v>3717</v>
      </c>
      <c r="AB5012" s="50">
        <v>3519402</v>
      </c>
      <c r="AH5012" s="66" t="str">
        <f t="shared" si="138"/>
        <v>SPIbirá</v>
      </c>
      <c r="AI5012" s="50">
        <v>3519402</v>
      </c>
    </row>
    <row r="5013" spans="26:35">
      <c r="Z5013" s="50" t="s">
        <v>83</v>
      </c>
      <c r="AA5013" s="50" t="s">
        <v>3724</v>
      </c>
      <c r="AB5013" s="50">
        <v>3519501</v>
      </c>
      <c r="AH5013" s="66" t="str">
        <f t="shared" si="138"/>
        <v>SPIbirarema</v>
      </c>
      <c r="AI5013" s="50">
        <v>3519501</v>
      </c>
    </row>
    <row r="5014" spans="26:35">
      <c r="Z5014" s="50" t="s">
        <v>83</v>
      </c>
      <c r="AA5014" s="50" t="s">
        <v>3731</v>
      </c>
      <c r="AB5014" s="50">
        <v>3519600</v>
      </c>
      <c r="AH5014" s="66" t="str">
        <f t="shared" si="138"/>
        <v>SPIbitinga</v>
      </c>
      <c r="AI5014" s="50">
        <v>3519600</v>
      </c>
    </row>
    <row r="5015" spans="26:35">
      <c r="Z5015" s="50" t="s">
        <v>83</v>
      </c>
      <c r="AA5015" s="50" t="s">
        <v>3738</v>
      </c>
      <c r="AB5015" s="50">
        <v>3519709</v>
      </c>
      <c r="AH5015" s="66" t="str">
        <f t="shared" si="138"/>
        <v>SPIbiúna</v>
      </c>
      <c r="AI5015" s="50">
        <v>3519709</v>
      </c>
    </row>
    <row r="5016" spans="26:35">
      <c r="Z5016" s="50" t="s">
        <v>83</v>
      </c>
      <c r="AA5016" s="50" t="s">
        <v>3745</v>
      </c>
      <c r="AB5016" s="50">
        <v>3519808</v>
      </c>
      <c r="AH5016" s="66" t="str">
        <f t="shared" si="138"/>
        <v>SPIcém</v>
      </c>
      <c r="AI5016" s="50">
        <v>3519808</v>
      </c>
    </row>
    <row r="5017" spans="26:35">
      <c r="Z5017" s="50" t="s">
        <v>83</v>
      </c>
      <c r="AA5017" s="50" t="s">
        <v>3751</v>
      </c>
      <c r="AB5017" s="50">
        <v>3519907</v>
      </c>
      <c r="AH5017" s="66" t="str">
        <f t="shared" si="138"/>
        <v>SPIepê</v>
      </c>
      <c r="AI5017" s="50">
        <v>3519907</v>
      </c>
    </row>
    <row r="5018" spans="26:35">
      <c r="Z5018" s="50" t="s">
        <v>83</v>
      </c>
      <c r="AA5018" s="50" t="s">
        <v>3757</v>
      </c>
      <c r="AB5018" s="50">
        <v>3520004</v>
      </c>
      <c r="AH5018" s="66" t="str">
        <f t="shared" si="138"/>
        <v>SPIgaraçu do Tietê</v>
      </c>
      <c r="AI5018" s="50">
        <v>3520004</v>
      </c>
    </row>
    <row r="5019" spans="26:35">
      <c r="Z5019" s="50" t="s">
        <v>83</v>
      </c>
      <c r="AA5019" s="50" t="s">
        <v>3761</v>
      </c>
      <c r="AB5019" s="50">
        <v>3520103</v>
      </c>
      <c r="AH5019" s="66" t="str">
        <f t="shared" si="138"/>
        <v>SPIgarapava</v>
      </c>
      <c r="AI5019" s="50">
        <v>3520103</v>
      </c>
    </row>
    <row r="5020" spans="26:35">
      <c r="Z5020" s="50" t="s">
        <v>83</v>
      </c>
      <c r="AA5020" s="50" t="s">
        <v>3767</v>
      </c>
      <c r="AB5020" s="50">
        <v>3520202</v>
      </c>
      <c r="AH5020" s="66" t="str">
        <f t="shared" si="138"/>
        <v>SPIgaratá</v>
      </c>
      <c r="AI5020" s="50">
        <v>3520202</v>
      </c>
    </row>
    <row r="5021" spans="26:35">
      <c r="Z5021" s="50" t="s">
        <v>83</v>
      </c>
      <c r="AA5021" s="50" t="s">
        <v>3773</v>
      </c>
      <c r="AB5021" s="50">
        <v>3520301</v>
      </c>
      <c r="AH5021" s="66" t="str">
        <f t="shared" si="138"/>
        <v>SPIguape</v>
      </c>
      <c r="AI5021" s="50">
        <v>3520301</v>
      </c>
    </row>
    <row r="5022" spans="26:35">
      <c r="Z5022" s="50" t="s">
        <v>83</v>
      </c>
      <c r="AA5022" s="50" t="s">
        <v>3780</v>
      </c>
      <c r="AB5022" s="50">
        <v>3520426</v>
      </c>
      <c r="AH5022" s="66" t="str">
        <f t="shared" si="138"/>
        <v>SPIlha Comprida</v>
      </c>
      <c r="AI5022" s="50">
        <v>3520426</v>
      </c>
    </row>
    <row r="5023" spans="26:35">
      <c r="Z5023" s="50" t="s">
        <v>83</v>
      </c>
      <c r="AA5023" s="50" t="s">
        <v>3787</v>
      </c>
      <c r="AB5023" s="50">
        <v>3520442</v>
      </c>
      <c r="AH5023" s="66" t="str">
        <f t="shared" si="138"/>
        <v>SPIlha Solteira</v>
      </c>
      <c r="AI5023" s="50">
        <v>3520442</v>
      </c>
    </row>
    <row r="5024" spans="26:35">
      <c r="Z5024" s="50" t="s">
        <v>83</v>
      </c>
      <c r="AA5024" s="50" t="s">
        <v>3794</v>
      </c>
      <c r="AB5024" s="50">
        <v>3520400</v>
      </c>
      <c r="AH5024" s="66" t="str">
        <f t="shared" si="138"/>
        <v>SPIlhabela</v>
      </c>
      <c r="AI5024" s="50">
        <v>3520400</v>
      </c>
    </row>
    <row r="5025" spans="26:35">
      <c r="Z5025" s="50" t="s">
        <v>83</v>
      </c>
      <c r="AA5025" s="50" t="s">
        <v>3801</v>
      </c>
      <c r="AB5025" s="50">
        <v>3520509</v>
      </c>
      <c r="AH5025" s="66" t="str">
        <f t="shared" si="138"/>
        <v>SPIndaiatuba</v>
      </c>
      <c r="AI5025" s="50">
        <v>3520509</v>
      </c>
    </row>
    <row r="5026" spans="26:35">
      <c r="Z5026" s="50" t="s">
        <v>83</v>
      </c>
      <c r="AA5026" s="50" t="s">
        <v>3807</v>
      </c>
      <c r="AB5026" s="50">
        <v>3520608</v>
      </c>
      <c r="AH5026" s="66" t="str">
        <f t="shared" si="138"/>
        <v>SPIndiana</v>
      </c>
      <c r="AI5026" s="50">
        <v>3520608</v>
      </c>
    </row>
    <row r="5027" spans="26:35">
      <c r="Z5027" s="50" t="s">
        <v>83</v>
      </c>
      <c r="AA5027" s="50" t="s">
        <v>3814</v>
      </c>
      <c r="AB5027" s="50">
        <v>3520707</v>
      </c>
      <c r="AH5027" s="66" t="str">
        <f t="shared" si="138"/>
        <v>SPIndiaporã</v>
      </c>
      <c r="AI5027" s="50">
        <v>3520707</v>
      </c>
    </row>
    <row r="5028" spans="26:35">
      <c r="Z5028" s="50" t="s">
        <v>83</v>
      </c>
      <c r="AA5028" s="50" t="s">
        <v>3821</v>
      </c>
      <c r="AB5028" s="50">
        <v>3520806</v>
      </c>
      <c r="AH5028" s="66" t="str">
        <f t="shared" si="138"/>
        <v>SPInúbia Paulista</v>
      </c>
      <c r="AI5028" s="50">
        <v>3520806</v>
      </c>
    </row>
    <row r="5029" spans="26:35">
      <c r="Z5029" s="50" t="s">
        <v>83</v>
      </c>
      <c r="AA5029" s="50" t="s">
        <v>3828</v>
      </c>
      <c r="AB5029" s="50">
        <v>3520905</v>
      </c>
      <c r="AH5029" s="66" t="str">
        <f t="shared" si="138"/>
        <v>SPIpaussu</v>
      </c>
      <c r="AI5029" s="50">
        <v>3520905</v>
      </c>
    </row>
    <row r="5030" spans="26:35">
      <c r="Z5030" s="50" t="s">
        <v>83</v>
      </c>
      <c r="AA5030" s="50" t="s">
        <v>3834</v>
      </c>
      <c r="AB5030" s="50">
        <v>3521002</v>
      </c>
      <c r="AH5030" s="66" t="str">
        <f t="shared" si="138"/>
        <v>SPIperó</v>
      </c>
      <c r="AI5030" s="50">
        <v>3521002</v>
      </c>
    </row>
    <row r="5031" spans="26:35">
      <c r="Z5031" s="50" t="s">
        <v>83</v>
      </c>
      <c r="AA5031" s="50" t="s">
        <v>3841</v>
      </c>
      <c r="AB5031" s="50">
        <v>3521101</v>
      </c>
      <c r="AH5031" s="66" t="str">
        <f t="shared" si="138"/>
        <v>SPIpeúna</v>
      </c>
      <c r="AI5031" s="50">
        <v>3521101</v>
      </c>
    </row>
    <row r="5032" spans="26:35">
      <c r="Z5032" s="50" t="s">
        <v>83</v>
      </c>
      <c r="AA5032" s="50" t="s">
        <v>3847</v>
      </c>
      <c r="AB5032" s="50">
        <v>3521150</v>
      </c>
      <c r="AH5032" s="66" t="str">
        <f t="shared" si="138"/>
        <v>SPIpiguá</v>
      </c>
      <c r="AI5032" s="50">
        <v>3521150</v>
      </c>
    </row>
    <row r="5033" spans="26:35">
      <c r="Z5033" s="50" t="s">
        <v>83</v>
      </c>
      <c r="AA5033" s="50" t="s">
        <v>3854</v>
      </c>
      <c r="AB5033" s="50">
        <v>3521200</v>
      </c>
      <c r="AH5033" s="66" t="str">
        <f t="shared" si="138"/>
        <v>SPIporanga</v>
      </c>
      <c r="AI5033" s="50">
        <v>3521200</v>
      </c>
    </row>
    <row r="5034" spans="26:35">
      <c r="Z5034" s="50" t="s">
        <v>83</v>
      </c>
      <c r="AA5034" s="50" t="s">
        <v>3860</v>
      </c>
      <c r="AB5034" s="50">
        <v>3521309</v>
      </c>
      <c r="AH5034" s="66" t="str">
        <f t="shared" si="138"/>
        <v>SPIpuã</v>
      </c>
      <c r="AI5034" s="50">
        <v>3521309</v>
      </c>
    </row>
    <row r="5035" spans="26:35">
      <c r="Z5035" s="50" t="s">
        <v>83</v>
      </c>
      <c r="AA5035" s="50" t="s">
        <v>3866</v>
      </c>
      <c r="AB5035" s="50">
        <v>3521408</v>
      </c>
      <c r="AH5035" s="66" t="str">
        <f t="shared" si="138"/>
        <v>SPIracemápolis</v>
      </c>
      <c r="AI5035" s="50">
        <v>3521408</v>
      </c>
    </row>
    <row r="5036" spans="26:35">
      <c r="Z5036" s="50" t="s">
        <v>83</v>
      </c>
      <c r="AA5036" s="50" t="s">
        <v>3871</v>
      </c>
      <c r="AB5036" s="50">
        <v>3521507</v>
      </c>
      <c r="AH5036" s="66" t="str">
        <f t="shared" si="138"/>
        <v>SPIrapuã</v>
      </c>
      <c r="AI5036" s="50">
        <v>3521507</v>
      </c>
    </row>
    <row r="5037" spans="26:35">
      <c r="Z5037" s="50" t="s">
        <v>83</v>
      </c>
      <c r="AA5037" s="50" t="s">
        <v>3876</v>
      </c>
      <c r="AB5037" s="50">
        <v>3521606</v>
      </c>
      <c r="AH5037" s="66" t="str">
        <f t="shared" si="138"/>
        <v>SPIrapuru</v>
      </c>
      <c r="AI5037" s="50">
        <v>3521606</v>
      </c>
    </row>
    <row r="5038" spans="26:35">
      <c r="Z5038" s="50" t="s">
        <v>83</v>
      </c>
      <c r="AA5038" s="50" t="s">
        <v>3882</v>
      </c>
      <c r="AB5038" s="50">
        <v>3521705</v>
      </c>
      <c r="AH5038" s="66" t="str">
        <f t="shared" si="138"/>
        <v>SPItaberá</v>
      </c>
      <c r="AI5038" s="50">
        <v>3521705</v>
      </c>
    </row>
    <row r="5039" spans="26:35">
      <c r="Z5039" s="50" t="s">
        <v>83</v>
      </c>
      <c r="AA5039" s="50" t="s">
        <v>3888</v>
      </c>
      <c r="AB5039" s="50">
        <v>3521804</v>
      </c>
      <c r="AH5039" s="66" t="str">
        <f t="shared" si="138"/>
        <v>SPItaí</v>
      </c>
      <c r="AI5039" s="50">
        <v>3521804</v>
      </c>
    </row>
    <row r="5040" spans="26:35">
      <c r="Z5040" s="50" t="s">
        <v>83</v>
      </c>
      <c r="AA5040" s="50" t="s">
        <v>3894</v>
      </c>
      <c r="AB5040" s="50">
        <v>3521903</v>
      </c>
      <c r="AH5040" s="66" t="str">
        <f t="shared" si="138"/>
        <v>SPItajobi</v>
      </c>
      <c r="AI5040" s="50">
        <v>3521903</v>
      </c>
    </row>
    <row r="5041" spans="26:35">
      <c r="Z5041" s="50" t="s">
        <v>83</v>
      </c>
      <c r="AA5041" s="50" t="s">
        <v>3900</v>
      </c>
      <c r="AB5041" s="50">
        <v>3522000</v>
      </c>
      <c r="AH5041" s="66" t="str">
        <f t="shared" si="138"/>
        <v>SPItaju</v>
      </c>
      <c r="AI5041" s="50">
        <v>3522000</v>
      </c>
    </row>
    <row r="5042" spans="26:35">
      <c r="Z5042" s="50" t="s">
        <v>83</v>
      </c>
      <c r="AA5042" s="50" t="s">
        <v>3906</v>
      </c>
      <c r="AB5042" s="50">
        <v>3522109</v>
      </c>
      <c r="AH5042" s="66" t="str">
        <f t="shared" si="138"/>
        <v>SPItanhaém</v>
      </c>
      <c r="AI5042" s="50">
        <v>3522109</v>
      </c>
    </row>
    <row r="5043" spans="26:35">
      <c r="Z5043" s="50" t="s">
        <v>83</v>
      </c>
      <c r="AA5043" s="50" t="s">
        <v>3912</v>
      </c>
      <c r="AB5043" s="50">
        <v>3522158</v>
      </c>
      <c r="AH5043" s="66" t="str">
        <f t="shared" si="138"/>
        <v>SPItaóca</v>
      </c>
      <c r="AI5043" s="50">
        <v>3522158</v>
      </c>
    </row>
    <row r="5044" spans="26:35">
      <c r="Z5044" s="50" t="s">
        <v>83</v>
      </c>
      <c r="AA5044" s="50" t="s">
        <v>3917</v>
      </c>
      <c r="AB5044" s="50">
        <v>3522208</v>
      </c>
      <c r="AH5044" s="66" t="str">
        <f t="shared" si="138"/>
        <v>SPItapecerica da Serra</v>
      </c>
      <c r="AI5044" s="50">
        <v>3522208</v>
      </c>
    </row>
    <row r="5045" spans="26:35">
      <c r="Z5045" s="50" t="s">
        <v>83</v>
      </c>
      <c r="AA5045" s="50" t="s">
        <v>3923</v>
      </c>
      <c r="AB5045" s="50">
        <v>3522307</v>
      </c>
      <c r="AH5045" s="66" t="str">
        <f t="shared" si="138"/>
        <v>SPItapetininga</v>
      </c>
      <c r="AI5045" s="50">
        <v>3522307</v>
      </c>
    </row>
    <row r="5046" spans="26:35">
      <c r="Z5046" s="50" t="s">
        <v>83</v>
      </c>
      <c r="AA5046" s="50" t="s">
        <v>3929</v>
      </c>
      <c r="AB5046" s="50">
        <v>3522406</v>
      </c>
      <c r="AH5046" s="66" t="str">
        <f t="shared" si="138"/>
        <v>SPItapeva</v>
      </c>
      <c r="AI5046" s="50">
        <v>3522406</v>
      </c>
    </row>
    <row r="5047" spans="26:35">
      <c r="Z5047" s="50" t="s">
        <v>83</v>
      </c>
      <c r="AA5047" s="50" t="s">
        <v>3935</v>
      </c>
      <c r="AB5047" s="50">
        <v>3522505</v>
      </c>
      <c r="AH5047" s="66" t="str">
        <f t="shared" si="138"/>
        <v>SPItapevi</v>
      </c>
      <c r="AI5047" s="50">
        <v>3522505</v>
      </c>
    </row>
    <row r="5048" spans="26:35">
      <c r="Z5048" s="50" t="s">
        <v>83</v>
      </c>
      <c r="AA5048" s="50" t="s">
        <v>3941</v>
      </c>
      <c r="AB5048" s="50">
        <v>3522604</v>
      </c>
      <c r="AH5048" s="66" t="str">
        <f t="shared" si="138"/>
        <v>SPItapira</v>
      </c>
      <c r="AI5048" s="50">
        <v>3522604</v>
      </c>
    </row>
    <row r="5049" spans="26:35">
      <c r="Z5049" s="50" t="s">
        <v>83</v>
      </c>
      <c r="AA5049" s="50" t="s">
        <v>3947</v>
      </c>
      <c r="AB5049" s="50">
        <v>3522653</v>
      </c>
      <c r="AH5049" s="66" t="str">
        <f t="shared" si="138"/>
        <v>SPItapirapuã Paulista</v>
      </c>
      <c r="AI5049" s="50">
        <v>3522653</v>
      </c>
    </row>
    <row r="5050" spans="26:35">
      <c r="Z5050" s="50" t="s">
        <v>83</v>
      </c>
      <c r="AA5050" s="50" t="s">
        <v>3953</v>
      </c>
      <c r="AB5050" s="50">
        <v>3522703</v>
      </c>
      <c r="AH5050" s="66" t="str">
        <f t="shared" si="138"/>
        <v>SPItápolis</v>
      </c>
      <c r="AI5050" s="50">
        <v>3522703</v>
      </c>
    </row>
    <row r="5051" spans="26:35">
      <c r="Z5051" s="50" t="s">
        <v>83</v>
      </c>
      <c r="AA5051" s="50" t="s">
        <v>2011</v>
      </c>
      <c r="AB5051" s="50">
        <v>3522802</v>
      </c>
      <c r="AH5051" s="66" t="str">
        <f t="shared" si="138"/>
        <v>SPItaporanga</v>
      </c>
      <c r="AI5051" s="50">
        <v>3522802</v>
      </c>
    </row>
    <row r="5052" spans="26:35">
      <c r="Z5052" s="50" t="s">
        <v>83</v>
      </c>
      <c r="AA5052" s="50" t="s">
        <v>3964</v>
      </c>
      <c r="AB5052" s="50">
        <v>3522901</v>
      </c>
      <c r="AH5052" s="66" t="str">
        <f t="shared" si="138"/>
        <v>SPItapuí</v>
      </c>
      <c r="AI5052" s="50">
        <v>3522901</v>
      </c>
    </row>
    <row r="5053" spans="26:35">
      <c r="Z5053" s="50" t="s">
        <v>83</v>
      </c>
      <c r="AA5053" s="50" t="s">
        <v>3970</v>
      </c>
      <c r="AB5053" s="50">
        <v>3523008</v>
      </c>
      <c r="AH5053" s="66" t="str">
        <f t="shared" si="138"/>
        <v>SPItapura</v>
      </c>
      <c r="AI5053" s="50">
        <v>3523008</v>
      </c>
    </row>
    <row r="5054" spans="26:35">
      <c r="Z5054" s="50" t="s">
        <v>83</v>
      </c>
      <c r="AA5054" s="50" t="s">
        <v>3974</v>
      </c>
      <c r="AB5054" s="50">
        <v>3523107</v>
      </c>
      <c r="AH5054" s="66" t="str">
        <f t="shared" si="138"/>
        <v>SPItaquaquecetuba</v>
      </c>
      <c r="AI5054" s="50">
        <v>3523107</v>
      </c>
    </row>
    <row r="5055" spans="26:35">
      <c r="Z5055" s="50" t="s">
        <v>83</v>
      </c>
      <c r="AA5055" s="50" t="s">
        <v>3980</v>
      </c>
      <c r="AB5055" s="50">
        <v>3523206</v>
      </c>
      <c r="AH5055" s="66" t="str">
        <f t="shared" si="138"/>
        <v>SPItararé</v>
      </c>
      <c r="AI5055" s="50">
        <v>3523206</v>
      </c>
    </row>
    <row r="5056" spans="26:35">
      <c r="Z5056" s="50" t="s">
        <v>83</v>
      </c>
      <c r="AA5056" s="50" t="s">
        <v>3986</v>
      </c>
      <c r="AB5056" s="50">
        <v>3523305</v>
      </c>
      <c r="AH5056" s="66" t="str">
        <f t="shared" si="138"/>
        <v>SPItariri</v>
      </c>
      <c r="AI5056" s="50">
        <v>3523305</v>
      </c>
    </row>
    <row r="5057" spans="26:35">
      <c r="Z5057" s="50" t="s">
        <v>83</v>
      </c>
      <c r="AA5057" s="50" t="s">
        <v>3991</v>
      </c>
      <c r="AB5057" s="50">
        <v>3523404</v>
      </c>
      <c r="AH5057" s="66" t="str">
        <f t="shared" ref="AH5057:AH5120" si="139">CONCATENATE(Z5057,AA5057)</f>
        <v>SPItatiba</v>
      </c>
      <c r="AI5057" s="50">
        <v>3523404</v>
      </c>
    </row>
    <row r="5058" spans="26:35">
      <c r="Z5058" s="50" t="s">
        <v>83</v>
      </c>
      <c r="AA5058" s="50" t="s">
        <v>3997</v>
      </c>
      <c r="AB5058" s="50">
        <v>3523503</v>
      </c>
      <c r="AH5058" s="66" t="str">
        <f t="shared" si="139"/>
        <v>SPItatinga</v>
      </c>
      <c r="AI5058" s="50">
        <v>3523503</v>
      </c>
    </row>
    <row r="5059" spans="26:35">
      <c r="Z5059" s="50" t="s">
        <v>83</v>
      </c>
      <c r="AA5059" s="50" t="s">
        <v>4002</v>
      </c>
      <c r="AB5059" s="50">
        <v>3523602</v>
      </c>
      <c r="AH5059" s="66" t="str">
        <f t="shared" si="139"/>
        <v>SPItirapina</v>
      </c>
      <c r="AI5059" s="50">
        <v>3523602</v>
      </c>
    </row>
    <row r="5060" spans="26:35">
      <c r="Z5060" s="50" t="s">
        <v>83</v>
      </c>
      <c r="AA5060" s="50" t="s">
        <v>4008</v>
      </c>
      <c r="AB5060" s="50">
        <v>3523701</v>
      </c>
      <c r="AH5060" s="66" t="str">
        <f t="shared" si="139"/>
        <v>SPItirapuã</v>
      </c>
      <c r="AI5060" s="50">
        <v>3523701</v>
      </c>
    </row>
    <row r="5061" spans="26:35">
      <c r="Z5061" s="50" t="s">
        <v>83</v>
      </c>
      <c r="AA5061" s="50" t="s">
        <v>4014</v>
      </c>
      <c r="AB5061" s="50">
        <v>3523800</v>
      </c>
      <c r="AH5061" s="66" t="str">
        <f t="shared" si="139"/>
        <v>SPItobi</v>
      </c>
      <c r="AI5061" s="50">
        <v>3523800</v>
      </c>
    </row>
    <row r="5062" spans="26:35">
      <c r="Z5062" s="50" t="s">
        <v>83</v>
      </c>
      <c r="AA5062" s="50" t="s">
        <v>4020</v>
      </c>
      <c r="AB5062" s="50">
        <v>3523909</v>
      </c>
      <c r="AH5062" s="66" t="str">
        <f t="shared" si="139"/>
        <v>SPItu</v>
      </c>
      <c r="AI5062" s="50">
        <v>3523909</v>
      </c>
    </row>
    <row r="5063" spans="26:35">
      <c r="Z5063" s="50" t="s">
        <v>83</v>
      </c>
      <c r="AA5063" s="50" t="s">
        <v>4025</v>
      </c>
      <c r="AB5063" s="50">
        <v>3524006</v>
      </c>
      <c r="AH5063" s="66" t="str">
        <f t="shared" si="139"/>
        <v>SPItupeva</v>
      </c>
      <c r="AI5063" s="50">
        <v>3524006</v>
      </c>
    </row>
    <row r="5064" spans="26:35">
      <c r="Z5064" s="50" t="s">
        <v>83</v>
      </c>
      <c r="AA5064" s="50" t="s">
        <v>4031</v>
      </c>
      <c r="AB5064" s="50">
        <v>3524105</v>
      </c>
      <c r="AH5064" s="66" t="str">
        <f t="shared" si="139"/>
        <v>SPItuverava</v>
      </c>
      <c r="AI5064" s="50">
        <v>3524105</v>
      </c>
    </row>
    <row r="5065" spans="26:35">
      <c r="Z5065" s="50" t="s">
        <v>83</v>
      </c>
      <c r="AA5065" s="50" t="s">
        <v>3539</v>
      </c>
      <c r="AB5065" s="50">
        <v>3524204</v>
      </c>
      <c r="AH5065" s="66" t="str">
        <f t="shared" si="139"/>
        <v>SPJaborandi</v>
      </c>
      <c r="AI5065" s="50">
        <v>3524204</v>
      </c>
    </row>
    <row r="5066" spans="26:35">
      <c r="Z5066" s="50" t="s">
        <v>83</v>
      </c>
      <c r="AA5066" s="50" t="s">
        <v>4042</v>
      </c>
      <c r="AB5066" s="50">
        <v>3524303</v>
      </c>
      <c r="AH5066" s="66" t="str">
        <f t="shared" si="139"/>
        <v>SPJaboticabal</v>
      </c>
      <c r="AI5066" s="50">
        <v>3524303</v>
      </c>
    </row>
    <row r="5067" spans="26:35">
      <c r="Z5067" s="50" t="s">
        <v>83</v>
      </c>
      <c r="AA5067" s="50" t="s">
        <v>4048</v>
      </c>
      <c r="AB5067" s="50">
        <v>3524402</v>
      </c>
      <c r="AH5067" s="66" t="str">
        <f t="shared" si="139"/>
        <v>SPJacareí</v>
      </c>
      <c r="AI5067" s="50">
        <v>3524402</v>
      </c>
    </row>
    <row r="5068" spans="26:35">
      <c r="Z5068" s="50" t="s">
        <v>83</v>
      </c>
      <c r="AA5068" s="50" t="s">
        <v>4054</v>
      </c>
      <c r="AB5068" s="50">
        <v>3524501</v>
      </c>
      <c r="AH5068" s="66" t="str">
        <f t="shared" si="139"/>
        <v>SPJaci</v>
      </c>
      <c r="AI5068" s="50">
        <v>3524501</v>
      </c>
    </row>
    <row r="5069" spans="26:35">
      <c r="Z5069" s="50" t="s">
        <v>83</v>
      </c>
      <c r="AA5069" s="50" t="s">
        <v>4059</v>
      </c>
      <c r="AB5069" s="50">
        <v>3524600</v>
      </c>
      <c r="AH5069" s="66" t="str">
        <f t="shared" si="139"/>
        <v>SPJacupiranga</v>
      </c>
      <c r="AI5069" s="50">
        <v>3524600</v>
      </c>
    </row>
    <row r="5070" spans="26:35">
      <c r="Z5070" s="50" t="s">
        <v>83</v>
      </c>
      <c r="AA5070" s="50" t="s">
        <v>4065</v>
      </c>
      <c r="AB5070" s="50">
        <v>3524709</v>
      </c>
      <c r="AH5070" s="66" t="str">
        <f t="shared" si="139"/>
        <v>SPJaguariúna</v>
      </c>
      <c r="AI5070" s="50">
        <v>3524709</v>
      </c>
    </row>
    <row r="5071" spans="26:35">
      <c r="Z5071" s="50" t="s">
        <v>83</v>
      </c>
      <c r="AA5071" s="50" t="s">
        <v>4071</v>
      </c>
      <c r="AB5071" s="50">
        <v>3524808</v>
      </c>
      <c r="AH5071" s="66" t="str">
        <f t="shared" si="139"/>
        <v>SPJales</v>
      </c>
      <c r="AI5071" s="50">
        <v>3524808</v>
      </c>
    </row>
    <row r="5072" spans="26:35">
      <c r="Z5072" s="50" t="s">
        <v>83</v>
      </c>
      <c r="AA5072" s="50" t="s">
        <v>4076</v>
      </c>
      <c r="AB5072" s="50">
        <v>3524907</v>
      </c>
      <c r="AH5072" s="66" t="str">
        <f t="shared" si="139"/>
        <v>SPJambeiro</v>
      </c>
      <c r="AI5072" s="50">
        <v>3524907</v>
      </c>
    </row>
    <row r="5073" spans="26:35">
      <c r="Z5073" s="50" t="s">
        <v>83</v>
      </c>
      <c r="AA5073" s="50" t="s">
        <v>4082</v>
      </c>
      <c r="AB5073" s="50">
        <v>3525003</v>
      </c>
      <c r="AH5073" s="66" t="str">
        <f t="shared" si="139"/>
        <v>SPJandira</v>
      </c>
      <c r="AI5073" s="50">
        <v>3525003</v>
      </c>
    </row>
    <row r="5074" spans="26:35">
      <c r="Z5074" s="50" t="s">
        <v>83</v>
      </c>
      <c r="AA5074" s="50" t="s">
        <v>2760</v>
      </c>
      <c r="AB5074" s="50">
        <v>3525102</v>
      </c>
      <c r="AH5074" s="66" t="str">
        <f t="shared" si="139"/>
        <v>SPJardinópolis</v>
      </c>
      <c r="AI5074" s="50">
        <v>3525102</v>
      </c>
    </row>
    <row r="5075" spans="26:35">
      <c r="Z5075" s="50" t="s">
        <v>83</v>
      </c>
      <c r="AA5075" s="50" t="s">
        <v>4093</v>
      </c>
      <c r="AB5075" s="50">
        <v>3525201</v>
      </c>
      <c r="AH5075" s="66" t="str">
        <f t="shared" si="139"/>
        <v>SPJarinu</v>
      </c>
      <c r="AI5075" s="50">
        <v>3525201</v>
      </c>
    </row>
    <row r="5076" spans="26:35">
      <c r="Z5076" s="50" t="s">
        <v>83</v>
      </c>
      <c r="AA5076" s="50" t="s">
        <v>4099</v>
      </c>
      <c r="AB5076" s="50">
        <v>3525300</v>
      </c>
      <c r="AH5076" s="66" t="str">
        <f t="shared" si="139"/>
        <v>SPJaú</v>
      </c>
      <c r="AI5076" s="50">
        <v>3525300</v>
      </c>
    </row>
    <row r="5077" spans="26:35">
      <c r="Z5077" s="50" t="s">
        <v>83</v>
      </c>
      <c r="AA5077" s="50" t="s">
        <v>4105</v>
      </c>
      <c r="AB5077" s="50">
        <v>3525409</v>
      </c>
      <c r="AH5077" s="66" t="str">
        <f t="shared" si="139"/>
        <v>SPJeriquara</v>
      </c>
      <c r="AI5077" s="50">
        <v>3525409</v>
      </c>
    </row>
    <row r="5078" spans="26:35">
      <c r="Z5078" s="50" t="s">
        <v>83</v>
      </c>
      <c r="AA5078" s="50" t="s">
        <v>4111</v>
      </c>
      <c r="AB5078" s="50">
        <v>3525508</v>
      </c>
      <c r="AH5078" s="66" t="str">
        <f t="shared" si="139"/>
        <v>SPJoanópolis</v>
      </c>
      <c r="AI5078" s="50">
        <v>3525508</v>
      </c>
    </row>
    <row r="5079" spans="26:35">
      <c r="Z5079" s="50" t="s">
        <v>83</v>
      </c>
      <c r="AA5079" s="50" t="s">
        <v>4116</v>
      </c>
      <c r="AB5079" s="50">
        <v>3525607</v>
      </c>
      <c r="AH5079" s="66" t="str">
        <f t="shared" si="139"/>
        <v>SPJoão Ramalho</v>
      </c>
      <c r="AI5079" s="50">
        <v>3525607</v>
      </c>
    </row>
    <row r="5080" spans="26:35">
      <c r="Z5080" s="50" t="s">
        <v>83</v>
      </c>
      <c r="AA5080" s="50" t="s">
        <v>4122</v>
      </c>
      <c r="AB5080" s="50">
        <v>3525706</v>
      </c>
      <c r="AH5080" s="66" t="str">
        <f t="shared" si="139"/>
        <v>SPJosé Bonifácio</v>
      </c>
      <c r="AI5080" s="50">
        <v>3525706</v>
      </c>
    </row>
    <row r="5081" spans="26:35">
      <c r="Z5081" s="50" t="s">
        <v>83</v>
      </c>
      <c r="AA5081" s="50" t="s">
        <v>4128</v>
      </c>
      <c r="AB5081" s="50">
        <v>3525805</v>
      </c>
      <c r="AH5081" s="66" t="str">
        <f t="shared" si="139"/>
        <v>SPJúlio Mesquita</v>
      </c>
      <c r="AI5081" s="50">
        <v>3525805</v>
      </c>
    </row>
    <row r="5082" spans="26:35">
      <c r="Z5082" s="50" t="s">
        <v>83</v>
      </c>
      <c r="AA5082" s="50" t="s">
        <v>4134</v>
      </c>
      <c r="AB5082" s="50">
        <v>3525854</v>
      </c>
      <c r="AH5082" s="66" t="str">
        <f t="shared" si="139"/>
        <v>SPJumirim</v>
      </c>
      <c r="AI5082" s="50">
        <v>3525854</v>
      </c>
    </row>
    <row r="5083" spans="26:35">
      <c r="Z5083" s="50" t="s">
        <v>83</v>
      </c>
      <c r="AA5083" s="50" t="s">
        <v>4139</v>
      </c>
      <c r="AB5083" s="50">
        <v>3525904</v>
      </c>
      <c r="AH5083" s="66" t="str">
        <f t="shared" si="139"/>
        <v>SPJundiaí</v>
      </c>
      <c r="AI5083" s="50">
        <v>3525904</v>
      </c>
    </row>
    <row r="5084" spans="26:35">
      <c r="Z5084" s="50" t="s">
        <v>83</v>
      </c>
      <c r="AA5084" s="50" t="s">
        <v>4144</v>
      </c>
      <c r="AB5084" s="50">
        <v>3526001</v>
      </c>
      <c r="AH5084" s="66" t="str">
        <f t="shared" si="139"/>
        <v>SPJunqueirópolis</v>
      </c>
      <c r="AI5084" s="50">
        <v>3526001</v>
      </c>
    </row>
    <row r="5085" spans="26:35">
      <c r="Z5085" s="50" t="s">
        <v>83</v>
      </c>
      <c r="AA5085" s="50" t="s">
        <v>4149</v>
      </c>
      <c r="AB5085" s="50">
        <v>3526100</v>
      </c>
      <c r="AH5085" s="66" t="str">
        <f t="shared" si="139"/>
        <v>SPJuquiá</v>
      </c>
      <c r="AI5085" s="50">
        <v>3526100</v>
      </c>
    </row>
    <row r="5086" spans="26:35">
      <c r="Z5086" s="50" t="s">
        <v>83</v>
      </c>
      <c r="AA5086" s="50" t="s">
        <v>4154</v>
      </c>
      <c r="AB5086" s="50">
        <v>3526209</v>
      </c>
      <c r="AH5086" s="66" t="str">
        <f t="shared" si="139"/>
        <v>SPJuquitiba</v>
      </c>
      <c r="AI5086" s="50">
        <v>3526209</v>
      </c>
    </row>
    <row r="5087" spans="26:35">
      <c r="Z5087" s="50" t="s">
        <v>83</v>
      </c>
      <c r="AA5087" s="50" t="s">
        <v>4159</v>
      </c>
      <c r="AB5087" s="50">
        <v>3526308</v>
      </c>
      <c r="AH5087" s="66" t="str">
        <f t="shared" si="139"/>
        <v>SPLagoinha</v>
      </c>
      <c r="AI5087" s="50">
        <v>3526308</v>
      </c>
    </row>
    <row r="5088" spans="26:35">
      <c r="Z5088" s="50" t="s">
        <v>83</v>
      </c>
      <c r="AA5088" s="50" t="s">
        <v>4164</v>
      </c>
      <c r="AB5088" s="50">
        <v>3526407</v>
      </c>
      <c r="AH5088" s="66" t="str">
        <f t="shared" si="139"/>
        <v>SPLaranjal Paulista</v>
      </c>
      <c r="AI5088" s="50">
        <v>3526407</v>
      </c>
    </row>
    <row r="5089" spans="26:35">
      <c r="Z5089" s="50" t="s">
        <v>83</v>
      </c>
      <c r="AA5089" s="50" t="s">
        <v>4169</v>
      </c>
      <c r="AB5089" s="50">
        <v>3526506</v>
      </c>
      <c r="AH5089" s="66" t="str">
        <f t="shared" si="139"/>
        <v>SPLavínia</v>
      </c>
      <c r="AI5089" s="50">
        <v>3526506</v>
      </c>
    </row>
    <row r="5090" spans="26:35">
      <c r="Z5090" s="50" t="s">
        <v>83</v>
      </c>
      <c r="AA5090" s="50" t="s">
        <v>4174</v>
      </c>
      <c r="AB5090" s="50">
        <v>3526605</v>
      </c>
      <c r="AH5090" s="66" t="str">
        <f t="shared" si="139"/>
        <v>SPLavrinhas</v>
      </c>
      <c r="AI5090" s="50">
        <v>3526605</v>
      </c>
    </row>
    <row r="5091" spans="26:35">
      <c r="Z5091" s="50" t="s">
        <v>83</v>
      </c>
      <c r="AA5091" s="50" t="s">
        <v>4179</v>
      </c>
      <c r="AB5091" s="50">
        <v>3526704</v>
      </c>
      <c r="AH5091" s="66" t="str">
        <f t="shared" si="139"/>
        <v>SPLeme</v>
      </c>
      <c r="AI5091" s="50">
        <v>3526704</v>
      </c>
    </row>
    <row r="5092" spans="26:35">
      <c r="Z5092" s="50" t="s">
        <v>83</v>
      </c>
      <c r="AA5092" s="50" t="s">
        <v>4184</v>
      </c>
      <c r="AB5092" s="50">
        <v>3526803</v>
      </c>
      <c r="AH5092" s="66" t="str">
        <f t="shared" si="139"/>
        <v>SPLençóis Paulista</v>
      </c>
      <c r="AI5092" s="50">
        <v>3526803</v>
      </c>
    </row>
    <row r="5093" spans="26:35">
      <c r="Z5093" s="50" t="s">
        <v>83</v>
      </c>
      <c r="AA5093" s="50" t="s">
        <v>4189</v>
      </c>
      <c r="AB5093" s="50">
        <v>3526902</v>
      </c>
      <c r="AH5093" s="66" t="str">
        <f t="shared" si="139"/>
        <v>SPLimeira</v>
      </c>
      <c r="AI5093" s="50">
        <v>3526902</v>
      </c>
    </row>
    <row r="5094" spans="26:35">
      <c r="Z5094" s="50" t="s">
        <v>83</v>
      </c>
      <c r="AA5094" s="50" t="s">
        <v>4193</v>
      </c>
      <c r="AB5094" s="50">
        <v>3527009</v>
      </c>
      <c r="AH5094" s="66" t="str">
        <f t="shared" si="139"/>
        <v>SPLindóia</v>
      </c>
      <c r="AI5094" s="50">
        <v>3527009</v>
      </c>
    </row>
    <row r="5095" spans="26:35">
      <c r="Z5095" s="50" t="s">
        <v>83</v>
      </c>
      <c r="AA5095" s="50" t="s">
        <v>4198</v>
      </c>
      <c r="AB5095" s="50">
        <v>3527108</v>
      </c>
      <c r="AH5095" s="66" t="str">
        <f t="shared" si="139"/>
        <v>SPLins</v>
      </c>
      <c r="AI5095" s="50">
        <v>3527108</v>
      </c>
    </row>
    <row r="5096" spans="26:35">
      <c r="Z5096" s="50" t="s">
        <v>83</v>
      </c>
      <c r="AA5096" s="50" t="s">
        <v>4203</v>
      </c>
      <c r="AB5096" s="50">
        <v>3527207</v>
      </c>
      <c r="AH5096" s="66" t="str">
        <f t="shared" si="139"/>
        <v>SPLorena</v>
      </c>
      <c r="AI5096" s="50">
        <v>3527207</v>
      </c>
    </row>
    <row r="5097" spans="26:35">
      <c r="Z5097" s="50" t="s">
        <v>83</v>
      </c>
      <c r="AA5097" s="50" t="s">
        <v>4208</v>
      </c>
      <c r="AB5097" s="50">
        <v>3527256</v>
      </c>
      <c r="AH5097" s="66" t="str">
        <f t="shared" si="139"/>
        <v>SPLourdes</v>
      </c>
      <c r="AI5097" s="50">
        <v>3527256</v>
      </c>
    </row>
    <row r="5098" spans="26:35">
      <c r="Z5098" s="50" t="s">
        <v>83</v>
      </c>
      <c r="AA5098" s="50" t="s">
        <v>4213</v>
      </c>
      <c r="AB5098" s="50">
        <v>3527306</v>
      </c>
      <c r="AH5098" s="66" t="str">
        <f t="shared" si="139"/>
        <v>SPLouveira</v>
      </c>
      <c r="AI5098" s="50">
        <v>3527306</v>
      </c>
    </row>
    <row r="5099" spans="26:35">
      <c r="Z5099" s="50" t="s">
        <v>83</v>
      </c>
      <c r="AA5099" s="50" t="s">
        <v>4217</v>
      </c>
      <c r="AB5099" s="50">
        <v>3527405</v>
      </c>
      <c r="AH5099" s="66" t="str">
        <f t="shared" si="139"/>
        <v>SPLucélia</v>
      </c>
      <c r="AI5099" s="50">
        <v>3527405</v>
      </c>
    </row>
    <row r="5100" spans="26:35">
      <c r="Z5100" s="50" t="s">
        <v>83</v>
      </c>
      <c r="AA5100" s="50" t="s">
        <v>4222</v>
      </c>
      <c r="AB5100" s="50">
        <v>3527504</v>
      </c>
      <c r="AH5100" s="66" t="str">
        <f t="shared" si="139"/>
        <v>SPLucianópolis</v>
      </c>
      <c r="AI5100" s="50">
        <v>3527504</v>
      </c>
    </row>
    <row r="5101" spans="26:35">
      <c r="Z5101" s="50" t="s">
        <v>83</v>
      </c>
      <c r="AA5101" s="50" t="s">
        <v>4226</v>
      </c>
      <c r="AB5101" s="50">
        <v>3527603</v>
      </c>
      <c r="AH5101" s="66" t="str">
        <f t="shared" si="139"/>
        <v>SPLuís Antônio</v>
      </c>
      <c r="AI5101" s="50">
        <v>3527603</v>
      </c>
    </row>
    <row r="5102" spans="26:35">
      <c r="Z5102" s="50" t="s">
        <v>83</v>
      </c>
      <c r="AA5102" s="50" t="s">
        <v>4231</v>
      </c>
      <c r="AB5102" s="50">
        <v>3527702</v>
      </c>
      <c r="AH5102" s="66" t="str">
        <f t="shared" si="139"/>
        <v>SPLuiziânia</v>
      </c>
      <c r="AI5102" s="50">
        <v>3527702</v>
      </c>
    </row>
    <row r="5103" spans="26:35">
      <c r="Z5103" s="50" t="s">
        <v>83</v>
      </c>
      <c r="AA5103" s="50" t="s">
        <v>4236</v>
      </c>
      <c r="AB5103" s="50">
        <v>3527801</v>
      </c>
      <c r="AH5103" s="66" t="str">
        <f t="shared" si="139"/>
        <v>SPLupércio</v>
      </c>
      <c r="AI5103" s="50">
        <v>3527801</v>
      </c>
    </row>
    <row r="5104" spans="26:35">
      <c r="Z5104" s="50" t="s">
        <v>83</v>
      </c>
      <c r="AA5104" s="50" t="s">
        <v>4240</v>
      </c>
      <c r="AB5104" s="50">
        <v>3527900</v>
      </c>
      <c r="AH5104" s="66" t="str">
        <f t="shared" si="139"/>
        <v>SPLutécia</v>
      </c>
      <c r="AI5104" s="50">
        <v>3527900</v>
      </c>
    </row>
    <row r="5105" spans="26:35">
      <c r="Z5105" s="50" t="s">
        <v>83</v>
      </c>
      <c r="AA5105" s="50" t="s">
        <v>4245</v>
      </c>
      <c r="AB5105" s="50">
        <v>3528007</v>
      </c>
      <c r="AH5105" s="66" t="str">
        <f t="shared" si="139"/>
        <v>SPMacatuba</v>
      </c>
      <c r="AI5105" s="50">
        <v>3528007</v>
      </c>
    </row>
    <row r="5106" spans="26:35">
      <c r="Z5106" s="50" t="s">
        <v>83</v>
      </c>
      <c r="AA5106" s="50" t="s">
        <v>4250</v>
      </c>
      <c r="AB5106" s="50">
        <v>3528106</v>
      </c>
      <c r="AH5106" s="66" t="str">
        <f t="shared" si="139"/>
        <v>SPMacaubal</v>
      </c>
      <c r="AI5106" s="50">
        <v>3528106</v>
      </c>
    </row>
    <row r="5107" spans="26:35">
      <c r="Z5107" s="50" t="s">
        <v>83</v>
      </c>
      <c r="AA5107" s="50" t="s">
        <v>4254</v>
      </c>
      <c r="AB5107" s="50">
        <v>3528205</v>
      </c>
      <c r="AH5107" s="66" t="str">
        <f t="shared" si="139"/>
        <v>SPMacedônia</v>
      </c>
      <c r="AI5107" s="50">
        <v>3528205</v>
      </c>
    </row>
    <row r="5108" spans="26:35">
      <c r="Z5108" s="50" t="s">
        <v>83</v>
      </c>
      <c r="AA5108" s="50" t="s">
        <v>4258</v>
      </c>
      <c r="AB5108" s="50">
        <v>3528304</v>
      </c>
      <c r="AH5108" s="66" t="str">
        <f t="shared" si="139"/>
        <v>SPMagda</v>
      </c>
      <c r="AI5108" s="50">
        <v>3528304</v>
      </c>
    </row>
    <row r="5109" spans="26:35">
      <c r="Z5109" s="50" t="s">
        <v>83</v>
      </c>
      <c r="AA5109" s="50" t="s">
        <v>4263</v>
      </c>
      <c r="AB5109" s="50">
        <v>3528403</v>
      </c>
      <c r="AH5109" s="66" t="str">
        <f t="shared" si="139"/>
        <v>SPMairinque</v>
      </c>
      <c r="AI5109" s="50">
        <v>3528403</v>
      </c>
    </row>
    <row r="5110" spans="26:35">
      <c r="Z5110" s="50" t="s">
        <v>83</v>
      </c>
      <c r="AA5110" s="50" t="s">
        <v>4268</v>
      </c>
      <c r="AB5110" s="50">
        <v>3528502</v>
      </c>
      <c r="AH5110" s="66" t="str">
        <f t="shared" si="139"/>
        <v>SPMairiporã</v>
      </c>
      <c r="AI5110" s="50">
        <v>3528502</v>
      </c>
    </row>
    <row r="5111" spans="26:35">
      <c r="Z5111" s="50" t="s">
        <v>83</v>
      </c>
      <c r="AA5111" s="50" t="s">
        <v>4273</v>
      </c>
      <c r="AB5111" s="50">
        <v>3528601</v>
      </c>
      <c r="AH5111" s="66" t="str">
        <f t="shared" si="139"/>
        <v>SPManduri</v>
      </c>
      <c r="AI5111" s="50">
        <v>3528601</v>
      </c>
    </row>
    <row r="5112" spans="26:35">
      <c r="Z5112" s="50" t="s">
        <v>83</v>
      </c>
      <c r="AA5112" s="50" t="s">
        <v>4276</v>
      </c>
      <c r="AB5112" s="50">
        <v>3528700</v>
      </c>
      <c r="AH5112" s="66" t="str">
        <f t="shared" si="139"/>
        <v>SPMarabá Paulista</v>
      </c>
      <c r="AI5112" s="50">
        <v>3528700</v>
      </c>
    </row>
    <row r="5113" spans="26:35">
      <c r="Z5113" s="50" t="s">
        <v>83</v>
      </c>
      <c r="AA5113" s="50" t="s">
        <v>4280</v>
      </c>
      <c r="AB5113" s="50">
        <v>3528809</v>
      </c>
      <c r="AH5113" s="66" t="str">
        <f t="shared" si="139"/>
        <v>SPMaracaí</v>
      </c>
      <c r="AI5113" s="50">
        <v>3528809</v>
      </c>
    </row>
    <row r="5114" spans="26:35">
      <c r="Z5114" s="50" t="s">
        <v>83</v>
      </c>
      <c r="AA5114" s="50" t="s">
        <v>4285</v>
      </c>
      <c r="AB5114" s="50">
        <v>3528858</v>
      </c>
      <c r="AH5114" s="66" t="str">
        <f t="shared" si="139"/>
        <v>SPMarapoama</v>
      </c>
      <c r="AI5114" s="50">
        <v>3528858</v>
      </c>
    </row>
    <row r="5115" spans="26:35">
      <c r="Z5115" s="50" t="s">
        <v>83</v>
      </c>
      <c r="AA5115" s="50" t="s">
        <v>4290</v>
      </c>
      <c r="AB5115" s="50">
        <v>3528908</v>
      </c>
      <c r="AH5115" s="66" t="str">
        <f t="shared" si="139"/>
        <v>SPMariápolis</v>
      </c>
      <c r="AI5115" s="50">
        <v>3528908</v>
      </c>
    </row>
    <row r="5116" spans="26:35">
      <c r="Z5116" s="50" t="s">
        <v>83</v>
      </c>
      <c r="AA5116" s="50" t="s">
        <v>4295</v>
      </c>
      <c r="AB5116" s="50">
        <v>3529005</v>
      </c>
      <c r="AH5116" s="66" t="str">
        <f t="shared" si="139"/>
        <v>SPMarília</v>
      </c>
      <c r="AI5116" s="50">
        <v>3529005</v>
      </c>
    </row>
    <row r="5117" spans="26:35">
      <c r="Z5117" s="50" t="s">
        <v>83</v>
      </c>
      <c r="AA5117" s="50" t="s">
        <v>4300</v>
      </c>
      <c r="AB5117" s="50">
        <v>3529104</v>
      </c>
      <c r="AH5117" s="66" t="str">
        <f t="shared" si="139"/>
        <v>SPMarinópolis</v>
      </c>
      <c r="AI5117" s="50">
        <v>3529104</v>
      </c>
    </row>
    <row r="5118" spans="26:35">
      <c r="Z5118" s="50" t="s">
        <v>83</v>
      </c>
      <c r="AA5118" s="50" t="s">
        <v>4305</v>
      </c>
      <c r="AB5118" s="50">
        <v>3529203</v>
      </c>
      <c r="AH5118" s="66" t="str">
        <f t="shared" si="139"/>
        <v>SPMartinópolis</v>
      </c>
      <c r="AI5118" s="50">
        <v>3529203</v>
      </c>
    </row>
    <row r="5119" spans="26:35">
      <c r="Z5119" s="50" t="s">
        <v>83</v>
      </c>
      <c r="AA5119" s="50" t="s">
        <v>4310</v>
      </c>
      <c r="AB5119" s="50">
        <v>3529302</v>
      </c>
      <c r="AH5119" s="66" t="str">
        <f t="shared" si="139"/>
        <v>SPMatão</v>
      </c>
      <c r="AI5119" s="50">
        <v>3529302</v>
      </c>
    </row>
    <row r="5120" spans="26:35">
      <c r="Z5120" s="50" t="s">
        <v>83</v>
      </c>
      <c r="AA5120" s="50" t="s">
        <v>4315</v>
      </c>
      <c r="AB5120" s="50">
        <v>3529401</v>
      </c>
      <c r="AH5120" s="66" t="str">
        <f t="shared" si="139"/>
        <v>SPMauá</v>
      </c>
      <c r="AI5120" s="50">
        <v>3529401</v>
      </c>
    </row>
    <row r="5121" spans="26:35">
      <c r="Z5121" s="50" t="s">
        <v>83</v>
      </c>
      <c r="AA5121" s="50" t="s">
        <v>4319</v>
      </c>
      <c r="AB5121" s="50">
        <v>3529500</v>
      </c>
      <c r="AH5121" s="66" t="str">
        <f t="shared" ref="AH5121:AH5184" si="140">CONCATENATE(Z5121,AA5121)</f>
        <v>SPMendonça</v>
      </c>
      <c r="AI5121" s="50">
        <v>3529500</v>
      </c>
    </row>
    <row r="5122" spans="26:35">
      <c r="Z5122" s="50" t="s">
        <v>83</v>
      </c>
      <c r="AA5122" s="50" t="s">
        <v>4324</v>
      </c>
      <c r="AB5122" s="50">
        <v>3529609</v>
      </c>
      <c r="AH5122" s="66" t="str">
        <f t="shared" si="140"/>
        <v>SPMeridiano</v>
      </c>
      <c r="AI5122" s="50">
        <v>3529609</v>
      </c>
    </row>
    <row r="5123" spans="26:35">
      <c r="Z5123" s="50" t="s">
        <v>83</v>
      </c>
      <c r="AA5123" s="50" t="s">
        <v>4329</v>
      </c>
      <c r="AB5123" s="50">
        <v>3529658</v>
      </c>
      <c r="AH5123" s="66" t="str">
        <f t="shared" si="140"/>
        <v>SPMesópolis</v>
      </c>
      <c r="AI5123" s="50">
        <v>3529658</v>
      </c>
    </row>
    <row r="5124" spans="26:35">
      <c r="Z5124" s="50" t="s">
        <v>83</v>
      </c>
      <c r="AA5124" s="50" t="s">
        <v>4334</v>
      </c>
      <c r="AB5124" s="50">
        <v>3529708</v>
      </c>
      <c r="AH5124" s="66" t="str">
        <f t="shared" si="140"/>
        <v>SPMiguelópolis</v>
      </c>
      <c r="AI5124" s="50">
        <v>3529708</v>
      </c>
    </row>
    <row r="5125" spans="26:35">
      <c r="Z5125" s="50" t="s">
        <v>83</v>
      </c>
      <c r="AA5125" s="50" t="s">
        <v>4339</v>
      </c>
      <c r="AB5125" s="50">
        <v>3529807</v>
      </c>
      <c r="AH5125" s="66" t="str">
        <f t="shared" si="140"/>
        <v>SPMineiros do Tietê</v>
      </c>
      <c r="AI5125" s="50">
        <v>3529807</v>
      </c>
    </row>
    <row r="5126" spans="26:35">
      <c r="Z5126" s="50" t="s">
        <v>83</v>
      </c>
      <c r="AA5126" s="50" t="s">
        <v>4344</v>
      </c>
      <c r="AB5126" s="50">
        <v>3530003</v>
      </c>
      <c r="AH5126" s="66" t="str">
        <f t="shared" si="140"/>
        <v>SPMira Estrela</v>
      </c>
      <c r="AI5126" s="50">
        <v>3530003</v>
      </c>
    </row>
    <row r="5127" spans="26:35">
      <c r="Z5127" s="50" t="s">
        <v>83</v>
      </c>
      <c r="AA5127" s="50" t="s">
        <v>4349</v>
      </c>
      <c r="AB5127" s="50">
        <v>3529906</v>
      </c>
      <c r="AH5127" s="66" t="str">
        <f t="shared" si="140"/>
        <v>SPMiracatu</v>
      </c>
      <c r="AI5127" s="50">
        <v>3529906</v>
      </c>
    </row>
    <row r="5128" spans="26:35">
      <c r="Z5128" s="50" t="s">
        <v>83</v>
      </c>
      <c r="AA5128" s="50" t="s">
        <v>4353</v>
      </c>
      <c r="AB5128" s="50">
        <v>3530102</v>
      </c>
      <c r="AH5128" s="66" t="str">
        <f t="shared" si="140"/>
        <v>SPMirandópolis</v>
      </c>
      <c r="AI5128" s="50">
        <v>3530102</v>
      </c>
    </row>
    <row r="5129" spans="26:35">
      <c r="Z5129" s="50" t="s">
        <v>83</v>
      </c>
      <c r="AA5129" s="50" t="s">
        <v>4357</v>
      </c>
      <c r="AB5129" s="50">
        <v>3530201</v>
      </c>
      <c r="AH5129" s="66" t="str">
        <f t="shared" si="140"/>
        <v>SPMirante do Paranapanema</v>
      </c>
      <c r="AI5129" s="50">
        <v>3530201</v>
      </c>
    </row>
    <row r="5130" spans="26:35">
      <c r="Z5130" s="50" t="s">
        <v>83</v>
      </c>
      <c r="AA5130" s="50" t="s">
        <v>4361</v>
      </c>
      <c r="AB5130" s="50">
        <v>3530300</v>
      </c>
      <c r="AH5130" s="66" t="str">
        <f t="shared" si="140"/>
        <v>SPMirassol</v>
      </c>
      <c r="AI5130" s="50">
        <v>3530300</v>
      </c>
    </row>
    <row r="5131" spans="26:35">
      <c r="Z5131" s="50" t="s">
        <v>83</v>
      </c>
      <c r="AA5131" s="50" t="s">
        <v>4366</v>
      </c>
      <c r="AB5131" s="50">
        <v>3530409</v>
      </c>
      <c r="AH5131" s="66" t="str">
        <f t="shared" si="140"/>
        <v>SPMirassolândia</v>
      </c>
      <c r="AI5131" s="50">
        <v>3530409</v>
      </c>
    </row>
    <row r="5132" spans="26:35">
      <c r="Z5132" s="50" t="s">
        <v>83</v>
      </c>
      <c r="AA5132" s="50" t="s">
        <v>4370</v>
      </c>
      <c r="AB5132" s="50">
        <v>3530508</v>
      </c>
      <c r="AH5132" s="66" t="str">
        <f t="shared" si="140"/>
        <v>SPMococa</v>
      </c>
      <c r="AI5132" s="50">
        <v>3530508</v>
      </c>
    </row>
    <row r="5133" spans="26:35">
      <c r="Z5133" s="50" t="s">
        <v>83</v>
      </c>
      <c r="AA5133" s="50" t="s">
        <v>4375</v>
      </c>
      <c r="AB5133" s="50">
        <v>3530607</v>
      </c>
      <c r="AH5133" s="66" t="str">
        <f t="shared" si="140"/>
        <v>SPMogi das Cruzes</v>
      </c>
      <c r="AI5133" s="50">
        <v>3530607</v>
      </c>
    </row>
    <row r="5134" spans="26:35">
      <c r="Z5134" s="50" t="s">
        <v>83</v>
      </c>
      <c r="AA5134" s="50" t="s">
        <v>4379</v>
      </c>
      <c r="AB5134" s="50">
        <v>3530706</v>
      </c>
      <c r="AH5134" s="66" t="str">
        <f t="shared" si="140"/>
        <v>SPMogi Guaçu</v>
      </c>
      <c r="AI5134" s="50">
        <v>3530706</v>
      </c>
    </row>
    <row r="5135" spans="26:35">
      <c r="Z5135" s="50" t="s">
        <v>83</v>
      </c>
      <c r="AA5135" s="50" t="s">
        <v>4384</v>
      </c>
      <c r="AB5135" s="50">
        <v>3530805</v>
      </c>
      <c r="AH5135" s="66" t="str">
        <f t="shared" si="140"/>
        <v>SPMoji Mirim</v>
      </c>
      <c r="AI5135" s="50">
        <v>3530805</v>
      </c>
    </row>
    <row r="5136" spans="26:35">
      <c r="Z5136" s="50" t="s">
        <v>83</v>
      </c>
      <c r="AA5136" s="50" t="s">
        <v>4389</v>
      </c>
      <c r="AB5136" s="50">
        <v>3530904</v>
      </c>
      <c r="AH5136" s="66" t="str">
        <f t="shared" si="140"/>
        <v>SPMombuca</v>
      </c>
      <c r="AI5136" s="50">
        <v>3530904</v>
      </c>
    </row>
    <row r="5137" spans="26:35">
      <c r="Z5137" s="50" t="s">
        <v>83</v>
      </c>
      <c r="AA5137" s="50" t="s">
        <v>4393</v>
      </c>
      <c r="AB5137" s="50">
        <v>3531001</v>
      </c>
      <c r="AH5137" s="66" t="str">
        <f t="shared" si="140"/>
        <v>SPMonções</v>
      </c>
      <c r="AI5137" s="50">
        <v>3531001</v>
      </c>
    </row>
    <row r="5138" spans="26:35">
      <c r="Z5138" s="50" t="s">
        <v>83</v>
      </c>
      <c r="AA5138" s="50" t="s">
        <v>4398</v>
      </c>
      <c r="AB5138" s="50">
        <v>3531100</v>
      </c>
      <c r="AH5138" s="66" t="str">
        <f t="shared" si="140"/>
        <v>SPMongaguá</v>
      </c>
      <c r="AI5138" s="50">
        <v>3531100</v>
      </c>
    </row>
    <row r="5139" spans="26:35">
      <c r="Z5139" s="50" t="s">
        <v>83</v>
      </c>
      <c r="AA5139" s="50" t="s">
        <v>4403</v>
      </c>
      <c r="AB5139" s="50">
        <v>3531209</v>
      </c>
      <c r="AH5139" s="66" t="str">
        <f t="shared" si="140"/>
        <v>SPMonte Alegre do Sul</v>
      </c>
      <c r="AI5139" s="50">
        <v>3531209</v>
      </c>
    </row>
    <row r="5140" spans="26:35">
      <c r="Z5140" s="50" t="s">
        <v>83</v>
      </c>
      <c r="AA5140" s="50" t="s">
        <v>4407</v>
      </c>
      <c r="AB5140" s="50">
        <v>3531308</v>
      </c>
      <c r="AH5140" s="66" t="str">
        <f t="shared" si="140"/>
        <v>SPMonte Alto</v>
      </c>
      <c r="AI5140" s="50">
        <v>3531308</v>
      </c>
    </row>
    <row r="5141" spans="26:35">
      <c r="Z5141" s="50" t="s">
        <v>83</v>
      </c>
      <c r="AA5141" s="50" t="s">
        <v>4412</v>
      </c>
      <c r="AB5141" s="50">
        <v>3531407</v>
      </c>
      <c r="AH5141" s="66" t="str">
        <f t="shared" si="140"/>
        <v>SPMonte Aprazível</v>
      </c>
      <c r="AI5141" s="50">
        <v>3531407</v>
      </c>
    </row>
    <row r="5142" spans="26:35">
      <c r="Z5142" s="50" t="s">
        <v>83</v>
      </c>
      <c r="AA5142" s="50" t="s">
        <v>4417</v>
      </c>
      <c r="AB5142" s="50">
        <v>3531506</v>
      </c>
      <c r="AH5142" s="66" t="str">
        <f t="shared" si="140"/>
        <v>SPMonte Azul Paulista</v>
      </c>
      <c r="AI5142" s="50">
        <v>3531506</v>
      </c>
    </row>
    <row r="5143" spans="26:35">
      <c r="Z5143" s="50" t="s">
        <v>83</v>
      </c>
      <c r="AA5143" s="50" t="s">
        <v>3152</v>
      </c>
      <c r="AB5143" s="50">
        <v>3531605</v>
      </c>
      <c r="AH5143" s="66" t="str">
        <f t="shared" si="140"/>
        <v>SPMonte Castelo</v>
      </c>
      <c r="AI5143" s="50">
        <v>3531605</v>
      </c>
    </row>
    <row r="5144" spans="26:35">
      <c r="Z5144" s="50" t="s">
        <v>83</v>
      </c>
      <c r="AA5144" s="50" t="s">
        <v>4426</v>
      </c>
      <c r="AB5144" s="50">
        <v>3531803</v>
      </c>
      <c r="AH5144" s="66" t="str">
        <f t="shared" si="140"/>
        <v>SPMonte Mor</v>
      </c>
      <c r="AI5144" s="50">
        <v>3531803</v>
      </c>
    </row>
    <row r="5145" spans="26:35">
      <c r="Z5145" s="50" t="s">
        <v>83</v>
      </c>
      <c r="AA5145" s="50" t="s">
        <v>4431</v>
      </c>
      <c r="AB5145" s="50">
        <v>3531704</v>
      </c>
      <c r="AH5145" s="66" t="str">
        <f t="shared" si="140"/>
        <v>SPMonteiro Lobato</v>
      </c>
      <c r="AI5145" s="50">
        <v>3531704</v>
      </c>
    </row>
    <row r="5146" spans="26:35">
      <c r="Z5146" s="50" t="s">
        <v>83</v>
      </c>
      <c r="AA5146" s="50" t="s">
        <v>4436</v>
      </c>
      <c r="AB5146" s="50">
        <v>3531902</v>
      </c>
      <c r="AH5146" s="66" t="str">
        <f t="shared" si="140"/>
        <v>SPMorro Agudo</v>
      </c>
      <c r="AI5146" s="50">
        <v>3531902</v>
      </c>
    </row>
    <row r="5147" spans="26:35">
      <c r="Z5147" s="50" t="s">
        <v>83</v>
      </c>
      <c r="AA5147" s="50" t="s">
        <v>4440</v>
      </c>
      <c r="AB5147" s="50">
        <v>3532009</v>
      </c>
      <c r="AH5147" s="66" t="str">
        <f t="shared" si="140"/>
        <v>SPMorungaba</v>
      </c>
      <c r="AI5147" s="50">
        <v>3532009</v>
      </c>
    </row>
    <row r="5148" spans="26:35">
      <c r="Z5148" s="50" t="s">
        <v>83</v>
      </c>
      <c r="AA5148" s="50" t="s">
        <v>4445</v>
      </c>
      <c r="AB5148" s="50">
        <v>3532058</v>
      </c>
      <c r="AH5148" s="66" t="str">
        <f t="shared" si="140"/>
        <v>SPMotuca</v>
      </c>
      <c r="AI5148" s="50">
        <v>3532058</v>
      </c>
    </row>
    <row r="5149" spans="26:35">
      <c r="Z5149" s="50" t="s">
        <v>83</v>
      </c>
      <c r="AA5149" s="50" t="s">
        <v>4450</v>
      </c>
      <c r="AB5149" s="50">
        <v>3532108</v>
      </c>
      <c r="AH5149" s="66" t="str">
        <f t="shared" si="140"/>
        <v>SPMurutinga do Sul</v>
      </c>
      <c r="AI5149" s="50">
        <v>3532108</v>
      </c>
    </row>
    <row r="5150" spans="26:35">
      <c r="Z5150" s="50" t="s">
        <v>83</v>
      </c>
      <c r="AA5150" s="50" t="s">
        <v>4455</v>
      </c>
      <c r="AB5150" s="50">
        <v>3532157</v>
      </c>
      <c r="AH5150" s="66" t="str">
        <f t="shared" si="140"/>
        <v>SPNantes</v>
      </c>
      <c r="AI5150" s="50">
        <v>3532157</v>
      </c>
    </row>
    <row r="5151" spans="26:35">
      <c r="Z5151" s="50" t="s">
        <v>83</v>
      </c>
      <c r="AA5151" s="50" t="s">
        <v>4460</v>
      </c>
      <c r="AB5151" s="50">
        <v>3532207</v>
      </c>
      <c r="AH5151" s="66" t="str">
        <f t="shared" si="140"/>
        <v>SPNarandiba</v>
      </c>
      <c r="AI5151" s="50">
        <v>3532207</v>
      </c>
    </row>
    <row r="5152" spans="26:35">
      <c r="Z5152" s="50" t="s">
        <v>83</v>
      </c>
      <c r="AA5152" s="50" t="s">
        <v>4465</v>
      </c>
      <c r="AB5152" s="50">
        <v>3532306</v>
      </c>
      <c r="AH5152" s="66" t="str">
        <f t="shared" si="140"/>
        <v>SPNatividade da Serra</v>
      </c>
      <c r="AI5152" s="50">
        <v>3532306</v>
      </c>
    </row>
    <row r="5153" spans="26:35">
      <c r="Z5153" s="50" t="s">
        <v>83</v>
      </c>
      <c r="AA5153" s="50" t="s">
        <v>4469</v>
      </c>
      <c r="AB5153" s="50">
        <v>3532405</v>
      </c>
      <c r="AH5153" s="66" t="str">
        <f t="shared" si="140"/>
        <v>SPNazaré Paulista</v>
      </c>
      <c r="AI5153" s="50">
        <v>3532405</v>
      </c>
    </row>
    <row r="5154" spans="26:35">
      <c r="Z5154" s="50" t="s">
        <v>83</v>
      </c>
      <c r="AA5154" s="50" t="s">
        <v>4474</v>
      </c>
      <c r="AB5154" s="50">
        <v>3532504</v>
      </c>
      <c r="AH5154" s="66" t="str">
        <f t="shared" si="140"/>
        <v>SPNeves Paulista</v>
      </c>
      <c r="AI5154" s="50">
        <v>3532504</v>
      </c>
    </row>
    <row r="5155" spans="26:35">
      <c r="Z5155" s="50" t="s">
        <v>83</v>
      </c>
      <c r="AA5155" s="50" t="s">
        <v>4479</v>
      </c>
      <c r="AB5155" s="50">
        <v>3532603</v>
      </c>
      <c r="AH5155" s="66" t="str">
        <f t="shared" si="140"/>
        <v>SPNhandeara</v>
      </c>
      <c r="AI5155" s="50">
        <v>3532603</v>
      </c>
    </row>
    <row r="5156" spans="26:35">
      <c r="Z5156" s="50" t="s">
        <v>83</v>
      </c>
      <c r="AA5156" s="50" t="s">
        <v>4484</v>
      </c>
      <c r="AB5156" s="50">
        <v>3532702</v>
      </c>
      <c r="AH5156" s="66" t="str">
        <f t="shared" si="140"/>
        <v>SPNipoã</v>
      </c>
      <c r="AI5156" s="50">
        <v>3532702</v>
      </c>
    </row>
    <row r="5157" spans="26:35">
      <c r="Z5157" s="50" t="s">
        <v>83</v>
      </c>
      <c r="AA5157" s="50" t="s">
        <v>4489</v>
      </c>
      <c r="AB5157" s="50">
        <v>3532801</v>
      </c>
      <c r="AH5157" s="66" t="str">
        <f t="shared" si="140"/>
        <v>SPNova Aliança</v>
      </c>
      <c r="AI5157" s="50">
        <v>3532801</v>
      </c>
    </row>
    <row r="5158" spans="26:35">
      <c r="Z5158" s="50" t="s">
        <v>83</v>
      </c>
      <c r="AA5158" s="50" t="s">
        <v>4494</v>
      </c>
      <c r="AB5158" s="50">
        <v>3532827</v>
      </c>
      <c r="AH5158" s="66" t="str">
        <f t="shared" si="140"/>
        <v>SPNova Campina</v>
      </c>
      <c r="AI5158" s="50">
        <v>3532827</v>
      </c>
    </row>
    <row r="5159" spans="26:35">
      <c r="Z5159" s="50" t="s">
        <v>83</v>
      </c>
      <c r="AA5159" s="50" t="s">
        <v>4499</v>
      </c>
      <c r="AB5159" s="50">
        <v>3532843</v>
      </c>
      <c r="AH5159" s="66" t="str">
        <f t="shared" si="140"/>
        <v>SPNova Canaã Paulista</v>
      </c>
      <c r="AI5159" s="50">
        <v>3532843</v>
      </c>
    </row>
    <row r="5160" spans="26:35">
      <c r="Z5160" s="50" t="s">
        <v>83</v>
      </c>
      <c r="AA5160" s="50" t="s">
        <v>4504</v>
      </c>
      <c r="AB5160" s="50">
        <v>3532868</v>
      </c>
      <c r="AH5160" s="66" t="str">
        <f t="shared" si="140"/>
        <v>SPNova Castilho</v>
      </c>
      <c r="AI5160" s="50">
        <v>3532868</v>
      </c>
    </row>
    <row r="5161" spans="26:35">
      <c r="Z5161" s="50" t="s">
        <v>83</v>
      </c>
      <c r="AA5161" s="50" t="s">
        <v>4509</v>
      </c>
      <c r="AB5161" s="50">
        <v>3532900</v>
      </c>
      <c r="AH5161" s="66" t="str">
        <f t="shared" si="140"/>
        <v>SPNova Europa</v>
      </c>
      <c r="AI5161" s="50">
        <v>3532900</v>
      </c>
    </row>
    <row r="5162" spans="26:35">
      <c r="Z5162" s="50" t="s">
        <v>83</v>
      </c>
      <c r="AA5162" s="50" t="s">
        <v>4513</v>
      </c>
      <c r="AB5162" s="50">
        <v>3533007</v>
      </c>
      <c r="AH5162" s="66" t="str">
        <f t="shared" si="140"/>
        <v>SPNova Granada</v>
      </c>
      <c r="AI5162" s="50">
        <v>3533007</v>
      </c>
    </row>
    <row r="5163" spans="26:35">
      <c r="Z5163" s="50" t="s">
        <v>83</v>
      </c>
      <c r="AA5163" s="50" t="s">
        <v>4518</v>
      </c>
      <c r="AB5163" s="50">
        <v>3533106</v>
      </c>
      <c r="AH5163" s="66" t="str">
        <f t="shared" si="140"/>
        <v>SPNova Guataporanga</v>
      </c>
      <c r="AI5163" s="50">
        <v>3533106</v>
      </c>
    </row>
    <row r="5164" spans="26:35">
      <c r="Z5164" s="50" t="s">
        <v>83</v>
      </c>
      <c r="AA5164" s="50" t="s">
        <v>4523</v>
      </c>
      <c r="AB5164" s="50">
        <v>3533205</v>
      </c>
      <c r="AH5164" s="66" t="str">
        <f t="shared" si="140"/>
        <v>SPNova Independência</v>
      </c>
      <c r="AI5164" s="50">
        <v>3533205</v>
      </c>
    </row>
    <row r="5165" spans="26:35">
      <c r="Z5165" s="50" t="s">
        <v>83</v>
      </c>
      <c r="AA5165" s="50" t="s">
        <v>4528</v>
      </c>
      <c r="AB5165" s="50">
        <v>3533304</v>
      </c>
      <c r="AH5165" s="66" t="str">
        <f t="shared" si="140"/>
        <v>SPNova Luzitânia</v>
      </c>
      <c r="AI5165" s="50">
        <v>3533304</v>
      </c>
    </row>
    <row r="5166" spans="26:35">
      <c r="Z5166" s="50" t="s">
        <v>83</v>
      </c>
      <c r="AA5166" s="50" t="s">
        <v>4533</v>
      </c>
      <c r="AB5166" s="50">
        <v>3533403</v>
      </c>
      <c r="AH5166" s="66" t="str">
        <f t="shared" si="140"/>
        <v>SPNova Odessa</v>
      </c>
      <c r="AI5166" s="50">
        <v>3533403</v>
      </c>
    </row>
    <row r="5167" spans="26:35">
      <c r="Z5167" s="50" t="s">
        <v>83</v>
      </c>
      <c r="AA5167" s="50" t="s">
        <v>4537</v>
      </c>
      <c r="AB5167" s="50">
        <v>3533254</v>
      </c>
      <c r="AH5167" s="66" t="str">
        <f t="shared" si="140"/>
        <v>SPNovais</v>
      </c>
      <c r="AI5167" s="50">
        <v>3533254</v>
      </c>
    </row>
    <row r="5168" spans="26:35">
      <c r="Z5168" s="50" t="s">
        <v>83</v>
      </c>
      <c r="AA5168" s="50" t="s">
        <v>3243</v>
      </c>
      <c r="AB5168" s="50">
        <v>3533502</v>
      </c>
      <c r="AH5168" s="66" t="str">
        <f t="shared" si="140"/>
        <v>SPNovo Horizonte</v>
      </c>
      <c r="AI5168" s="50">
        <v>3533502</v>
      </c>
    </row>
    <row r="5169" spans="26:35">
      <c r="Z5169" s="50" t="s">
        <v>83</v>
      </c>
      <c r="AA5169" s="50" t="s">
        <v>4546</v>
      </c>
      <c r="AB5169" s="50">
        <v>3533601</v>
      </c>
      <c r="AH5169" s="66" t="str">
        <f t="shared" si="140"/>
        <v>SPNuporanga</v>
      </c>
      <c r="AI5169" s="50">
        <v>3533601</v>
      </c>
    </row>
    <row r="5170" spans="26:35">
      <c r="Z5170" s="50" t="s">
        <v>83</v>
      </c>
      <c r="AA5170" s="50" t="s">
        <v>4551</v>
      </c>
      <c r="AB5170" s="50">
        <v>3533700</v>
      </c>
      <c r="AH5170" s="66" t="str">
        <f t="shared" si="140"/>
        <v>SPOcauçu</v>
      </c>
      <c r="AI5170" s="50">
        <v>3533700</v>
      </c>
    </row>
    <row r="5171" spans="26:35">
      <c r="Z5171" s="50" t="s">
        <v>83</v>
      </c>
      <c r="AA5171" s="50" t="s">
        <v>4556</v>
      </c>
      <c r="AB5171" s="50">
        <v>3533809</v>
      </c>
      <c r="AH5171" s="66" t="str">
        <f t="shared" si="140"/>
        <v>SPÓleo</v>
      </c>
      <c r="AI5171" s="50">
        <v>3533809</v>
      </c>
    </row>
    <row r="5172" spans="26:35">
      <c r="Z5172" s="50" t="s">
        <v>83</v>
      </c>
      <c r="AA5172" s="50" t="s">
        <v>4561</v>
      </c>
      <c r="AB5172" s="50">
        <v>3533908</v>
      </c>
      <c r="AH5172" s="66" t="str">
        <f t="shared" si="140"/>
        <v>SPOlímpia</v>
      </c>
      <c r="AI5172" s="50">
        <v>3533908</v>
      </c>
    </row>
    <row r="5173" spans="26:35">
      <c r="Z5173" s="50" t="s">
        <v>83</v>
      </c>
      <c r="AA5173" s="50" t="s">
        <v>4564</v>
      </c>
      <c r="AB5173" s="50">
        <v>3534005</v>
      </c>
      <c r="AH5173" s="66" t="str">
        <f t="shared" si="140"/>
        <v>SPOnda Verde</v>
      </c>
      <c r="AI5173" s="50">
        <v>3534005</v>
      </c>
    </row>
    <row r="5174" spans="26:35">
      <c r="Z5174" s="50" t="s">
        <v>83</v>
      </c>
      <c r="AA5174" s="50" t="s">
        <v>4568</v>
      </c>
      <c r="AB5174" s="50">
        <v>3534104</v>
      </c>
      <c r="AH5174" s="66" t="str">
        <f t="shared" si="140"/>
        <v>SPOriente</v>
      </c>
      <c r="AI5174" s="50">
        <v>3534104</v>
      </c>
    </row>
    <row r="5175" spans="26:35">
      <c r="Z5175" s="50" t="s">
        <v>83</v>
      </c>
      <c r="AA5175" s="50" t="s">
        <v>4573</v>
      </c>
      <c r="AB5175" s="50">
        <v>3534203</v>
      </c>
      <c r="AH5175" s="66" t="str">
        <f t="shared" si="140"/>
        <v>SPOrindiúva</v>
      </c>
      <c r="AI5175" s="50">
        <v>3534203</v>
      </c>
    </row>
    <row r="5176" spans="26:35">
      <c r="Z5176" s="50" t="s">
        <v>83</v>
      </c>
      <c r="AA5176" s="50" t="s">
        <v>4578</v>
      </c>
      <c r="AB5176" s="50">
        <v>3534302</v>
      </c>
      <c r="AH5176" s="66" t="str">
        <f t="shared" si="140"/>
        <v>SPOrlândia</v>
      </c>
      <c r="AI5176" s="50">
        <v>3534302</v>
      </c>
    </row>
    <row r="5177" spans="26:35">
      <c r="Z5177" s="50" t="s">
        <v>83</v>
      </c>
      <c r="AA5177" s="50" t="s">
        <v>4583</v>
      </c>
      <c r="AB5177" s="50">
        <v>3534401</v>
      </c>
      <c r="AH5177" s="66" t="str">
        <f t="shared" si="140"/>
        <v>SPOsasco</v>
      </c>
      <c r="AI5177" s="50">
        <v>3534401</v>
      </c>
    </row>
    <row r="5178" spans="26:35">
      <c r="Z5178" s="50" t="s">
        <v>83</v>
      </c>
      <c r="AA5178" s="50" t="s">
        <v>4588</v>
      </c>
      <c r="AB5178" s="50">
        <v>3534500</v>
      </c>
      <c r="AH5178" s="66" t="str">
        <f t="shared" si="140"/>
        <v>SPOscar Bressane</v>
      </c>
      <c r="AI5178" s="50">
        <v>3534500</v>
      </c>
    </row>
    <row r="5179" spans="26:35">
      <c r="Z5179" s="50" t="s">
        <v>83</v>
      </c>
      <c r="AA5179" s="50" t="s">
        <v>4592</v>
      </c>
      <c r="AB5179" s="50">
        <v>3534609</v>
      </c>
      <c r="AH5179" s="66" t="str">
        <f t="shared" si="140"/>
        <v>SPOsvaldo Cruz</v>
      </c>
      <c r="AI5179" s="50">
        <v>3534609</v>
      </c>
    </row>
    <row r="5180" spans="26:35">
      <c r="Z5180" s="50" t="s">
        <v>83</v>
      </c>
      <c r="AA5180" s="50" t="s">
        <v>4597</v>
      </c>
      <c r="AB5180" s="50">
        <v>3534708</v>
      </c>
      <c r="AH5180" s="66" t="str">
        <f t="shared" si="140"/>
        <v>SPOurinhos</v>
      </c>
      <c r="AI5180" s="50">
        <v>3534708</v>
      </c>
    </row>
    <row r="5181" spans="26:35">
      <c r="Z5181" s="50" t="s">
        <v>83</v>
      </c>
      <c r="AA5181" s="50" t="s">
        <v>3286</v>
      </c>
      <c r="AB5181" s="50">
        <v>3534807</v>
      </c>
      <c r="AH5181" s="66" t="str">
        <f t="shared" si="140"/>
        <v>SPOuro Verde</v>
      </c>
      <c r="AI5181" s="50">
        <v>3534807</v>
      </c>
    </row>
    <row r="5182" spans="26:35">
      <c r="Z5182" s="50" t="s">
        <v>83</v>
      </c>
      <c r="AA5182" s="50" t="s">
        <v>4605</v>
      </c>
      <c r="AB5182" s="50">
        <v>3534757</v>
      </c>
      <c r="AH5182" s="66" t="str">
        <f t="shared" si="140"/>
        <v>SPOuroeste</v>
      </c>
      <c r="AI5182" s="50">
        <v>3534757</v>
      </c>
    </row>
    <row r="5183" spans="26:35">
      <c r="Z5183" s="50" t="s">
        <v>83</v>
      </c>
      <c r="AA5183" s="50" t="s">
        <v>4610</v>
      </c>
      <c r="AB5183" s="50">
        <v>3534906</v>
      </c>
      <c r="AH5183" s="66" t="str">
        <f t="shared" si="140"/>
        <v>SPPacaembu</v>
      </c>
      <c r="AI5183" s="50">
        <v>3534906</v>
      </c>
    </row>
    <row r="5184" spans="26:35">
      <c r="Z5184" s="50" t="s">
        <v>83</v>
      </c>
      <c r="AA5184" s="50" t="s">
        <v>1569</v>
      </c>
      <c r="AB5184" s="50">
        <v>3535002</v>
      </c>
      <c r="AH5184" s="66" t="str">
        <f t="shared" si="140"/>
        <v>SPPalestina</v>
      </c>
      <c r="AI5184" s="50">
        <v>3535002</v>
      </c>
    </row>
    <row r="5185" spans="26:35">
      <c r="Z5185" s="50" t="s">
        <v>83</v>
      </c>
      <c r="AA5185" s="50" t="s">
        <v>4619</v>
      </c>
      <c r="AB5185" s="50">
        <v>3535101</v>
      </c>
      <c r="AH5185" s="66" t="str">
        <f t="shared" ref="AH5185:AH5248" si="141">CONCATENATE(Z5185,AA5185)</f>
        <v>SPPalmares Paulista</v>
      </c>
      <c r="AI5185" s="50">
        <v>3535101</v>
      </c>
    </row>
    <row r="5186" spans="26:35">
      <c r="Z5186" s="50" t="s">
        <v>83</v>
      </c>
      <c r="AA5186" s="50" t="s">
        <v>4624</v>
      </c>
      <c r="AB5186" s="50">
        <v>3535200</v>
      </c>
      <c r="AH5186" s="66" t="str">
        <f t="shared" si="141"/>
        <v>SPPalmeira d'Oeste</v>
      </c>
      <c r="AI5186" s="50">
        <v>3535200</v>
      </c>
    </row>
    <row r="5187" spans="26:35">
      <c r="Z5187" s="50" t="s">
        <v>83</v>
      </c>
      <c r="AA5187" s="50" t="s">
        <v>3879</v>
      </c>
      <c r="AB5187" s="50">
        <v>3535309</v>
      </c>
      <c r="AH5187" s="66" t="str">
        <f t="shared" si="141"/>
        <v>SPPalmital</v>
      </c>
      <c r="AI5187" s="50">
        <v>3535309</v>
      </c>
    </row>
    <row r="5188" spans="26:35">
      <c r="Z5188" s="50" t="s">
        <v>83</v>
      </c>
      <c r="AA5188" s="50" t="s">
        <v>4631</v>
      </c>
      <c r="AB5188" s="50">
        <v>3535408</v>
      </c>
      <c r="AH5188" s="66" t="str">
        <f t="shared" si="141"/>
        <v>SPPanorama</v>
      </c>
      <c r="AI5188" s="50">
        <v>3535408</v>
      </c>
    </row>
    <row r="5189" spans="26:35">
      <c r="Z5189" s="50" t="s">
        <v>83</v>
      </c>
      <c r="AA5189" s="50" t="s">
        <v>4635</v>
      </c>
      <c r="AB5189" s="50">
        <v>3535507</v>
      </c>
      <c r="AH5189" s="66" t="str">
        <f t="shared" si="141"/>
        <v>SPParaguaçu Paulista</v>
      </c>
      <c r="AI5189" s="50">
        <v>3535507</v>
      </c>
    </row>
    <row r="5190" spans="26:35">
      <c r="Z5190" s="50" t="s">
        <v>83</v>
      </c>
      <c r="AA5190" s="50" t="s">
        <v>4638</v>
      </c>
      <c r="AB5190" s="50">
        <v>3535606</v>
      </c>
      <c r="AH5190" s="66" t="str">
        <f t="shared" si="141"/>
        <v>SPParaibuna</v>
      </c>
      <c r="AI5190" s="50">
        <v>3535606</v>
      </c>
    </row>
    <row r="5191" spans="26:35">
      <c r="Z5191" s="50" t="s">
        <v>83</v>
      </c>
      <c r="AA5191" s="50" t="s">
        <v>3372</v>
      </c>
      <c r="AB5191" s="50">
        <v>3535705</v>
      </c>
      <c r="AH5191" s="66" t="str">
        <f t="shared" si="141"/>
        <v>SPParaíso</v>
      </c>
      <c r="AI5191" s="50">
        <v>3535705</v>
      </c>
    </row>
    <row r="5192" spans="26:35">
      <c r="Z5192" s="50" t="s">
        <v>83</v>
      </c>
      <c r="AA5192" s="50" t="s">
        <v>4644</v>
      </c>
      <c r="AB5192" s="50">
        <v>3535804</v>
      </c>
      <c r="AH5192" s="66" t="str">
        <f t="shared" si="141"/>
        <v>SPParanapanema</v>
      </c>
      <c r="AI5192" s="50">
        <v>3535804</v>
      </c>
    </row>
    <row r="5193" spans="26:35">
      <c r="Z5193" s="50" t="s">
        <v>83</v>
      </c>
      <c r="AA5193" s="50" t="s">
        <v>4648</v>
      </c>
      <c r="AB5193" s="50">
        <v>3535903</v>
      </c>
      <c r="AH5193" s="66" t="str">
        <f t="shared" si="141"/>
        <v>SPParanapuã</v>
      </c>
      <c r="AI5193" s="50">
        <v>3535903</v>
      </c>
    </row>
    <row r="5194" spans="26:35">
      <c r="Z5194" s="50" t="s">
        <v>83</v>
      </c>
      <c r="AA5194" s="50" t="s">
        <v>4652</v>
      </c>
      <c r="AB5194" s="50">
        <v>3536000</v>
      </c>
      <c r="AH5194" s="66" t="str">
        <f t="shared" si="141"/>
        <v>SPParapuã</v>
      </c>
      <c r="AI5194" s="50">
        <v>3536000</v>
      </c>
    </row>
    <row r="5195" spans="26:35">
      <c r="Z5195" s="50" t="s">
        <v>83</v>
      </c>
      <c r="AA5195" s="50" t="s">
        <v>4656</v>
      </c>
      <c r="AB5195" s="50">
        <v>3536109</v>
      </c>
      <c r="AH5195" s="66" t="str">
        <f t="shared" si="141"/>
        <v>SPPardinho</v>
      </c>
      <c r="AI5195" s="50">
        <v>3536109</v>
      </c>
    </row>
    <row r="5196" spans="26:35">
      <c r="Z5196" s="50" t="s">
        <v>83</v>
      </c>
      <c r="AA5196" s="50" t="s">
        <v>4660</v>
      </c>
      <c r="AB5196" s="50">
        <v>3536208</v>
      </c>
      <c r="AH5196" s="66" t="str">
        <f t="shared" si="141"/>
        <v>SPPariquera-Açu</v>
      </c>
      <c r="AI5196" s="50">
        <v>3536208</v>
      </c>
    </row>
    <row r="5197" spans="26:35">
      <c r="Z5197" s="50" t="s">
        <v>83</v>
      </c>
      <c r="AA5197" s="50" t="s">
        <v>4664</v>
      </c>
      <c r="AB5197" s="50">
        <v>3536257</v>
      </c>
      <c r="AH5197" s="66" t="str">
        <f t="shared" si="141"/>
        <v>SPParisi</v>
      </c>
      <c r="AI5197" s="50">
        <v>3536257</v>
      </c>
    </row>
    <row r="5198" spans="26:35">
      <c r="Z5198" s="50" t="s">
        <v>83</v>
      </c>
      <c r="AA5198" s="50" t="s">
        <v>4667</v>
      </c>
      <c r="AB5198" s="50">
        <v>3536307</v>
      </c>
      <c r="AH5198" s="66" t="str">
        <f t="shared" si="141"/>
        <v>SPPatrocínio Paulista</v>
      </c>
      <c r="AI5198" s="50">
        <v>3536307</v>
      </c>
    </row>
    <row r="5199" spans="26:35">
      <c r="Z5199" s="50" t="s">
        <v>83</v>
      </c>
      <c r="AA5199" s="50" t="s">
        <v>4671</v>
      </c>
      <c r="AB5199" s="50">
        <v>3536406</v>
      </c>
      <c r="AH5199" s="66" t="str">
        <f t="shared" si="141"/>
        <v>SPPaulicéia</v>
      </c>
      <c r="AI5199" s="50">
        <v>3536406</v>
      </c>
    </row>
    <row r="5200" spans="26:35">
      <c r="Z5200" s="50" t="s">
        <v>83</v>
      </c>
      <c r="AA5200" s="50" t="s">
        <v>4675</v>
      </c>
      <c r="AB5200" s="50">
        <v>3536505</v>
      </c>
      <c r="AH5200" s="66" t="str">
        <f t="shared" si="141"/>
        <v>SPPaulínia</v>
      </c>
      <c r="AI5200" s="50">
        <v>3536505</v>
      </c>
    </row>
    <row r="5201" spans="26:35">
      <c r="Z5201" s="50" t="s">
        <v>83</v>
      </c>
      <c r="AA5201" s="50" t="s">
        <v>4679</v>
      </c>
      <c r="AB5201" s="50">
        <v>3536570</v>
      </c>
      <c r="AH5201" s="66" t="str">
        <f t="shared" si="141"/>
        <v>SPPaulistânia</v>
      </c>
      <c r="AI5201" s="50">
        <v>3536570</v>
      </c>
    </row>
    <row r="5202" spans="26:35">
      <c r="Z5202" s="50" t="s">
        <v>83</v>
      </c>
      <c r="AA5202" s="50" t="s">
        <v>4683</v>
      </c>
      <c r="AB5202" s="50">
        <v>3536604</v>
      </c>
      <c r="AH5202" s="66" t="str">
        <f t="shared" si="141"/>
        <v>SPPaulo de Faria</v>
      </c>
      <c r="AI5202" s="50">
        <v>3536604</v>
      </c>
    </row>
    <row r="5203" spans="26:35">
      <c r="Z5203" s="50" t="s">
        <v>83</v>
      </c>
      <c r="AA5203" s="50" t="s">
        <v>4687</v>
      </c>
      <c r="AB5203" s="50">
        <v>3536703</v>
      </c>
      <c r="AH5203" s="66" t="str">
        <f t="shared" si="141"/>
        <v>SPPederneiras</v>
      </c>
      <c r="AI5203" s="50">
        <v>3536703</v>
      </c>
    </row>
    <row r="5204" spans="26:35">
      <c r="Z5204" s="50" t="s">
        <v>83</v>
      </c>
      <c r="AA5204" s="50" t="s">
        <v>4691</v>
      </c>
      <c r="AB5204" s="50">
        <v>3536802</v>
      </c>
      <c r="AH5204" s="66" t="str">
        <f t="shared" si="141"/>
        <v>SPPedra Bela</v>
      </c>
      <c r="AI5204" s="50">
        <v>3536802</v>
      </c>
    </row>
    <row r="5205" spans="26:35">
      <c r="Z5205" s="50" t="s">
        <v>83</v>
      </c>
      <c r="AA5205" s="50" t="s">
        <v>4694</v>
      </c>
      <c r="AB5205" s="50">
        <v>3536901</v>
      </c>
      <c r="AH5205" s="66" t="str">
        <f t="shared" si="141"/>
        <v>SPPedranópolis</v>
      </c>
      <c r="AI5205" s="50">
        <v>3536901</v>
      </c>
    </row>
    <row r="5206" spans="26:35">
      <c r="Z5206" s="50" t="s">
        <v>83</v>
      </c>
      <c r="AA5206" s="50" t="s">
        <v>4697</v>
      </c>
      <c r="AB5206" s="50">
        <v>3537008</v>
      </c>
      <c r="AH5206" s="66" t="str">
        <f t="shared" si="141"/>
        <v>SPPedregulho</v>
      </c>
      <c r="AI5206" s="50">
        <v>3537008</v>
      </c>
    </row>
    <row r="5207" spans="26:35">
      <c r="Z5207" s="50" t="s">
        <v>83</v>
      </c>
      <c r="AA5207" s="50" t="s">
        <v>4700</v>
      </c>
      <c r="AB5207" s="50">
        <v>3537107</v>
      </c>
      <c r="AH5207" s="66" t="str">
        <f t="shared" si="141"/>
        <v>SPPedreira</v>
      </c>
      <c r="AI5207" s="50">
        <v>3537107</v>
      </c>
    </row>
    <row r="5208" spans="26:35">
      <c r="Z5208" s="50" t="s">
        <v>83</v>
      </c>
      <c r="AA5208" s="50" t="s">
        <v>4702</v>
      </c>
      <c r="AB5208" s="50">
        <v>3537156</v>
      </c>
      <c r="AH5208" s="66" t="str">
        <f t="shared" si="141"/>
        <v>SPPedrinhas Paulista</v>
      </c>
      <c r="AI5208" s="50">
        <v>3537156</v>
      </c>
    </row>
    <row r="5209" spans="26:35">
      <c r="Z5209" s="50" t="s">
        <v>83</v>
      </c>
      <c r="AA5209" s="50" t="s">
        <v>4705</v>
      </c>
      <c r="AB5209" s="50">
        <v>3537206</v>
      </c>
      <c r="AH5209" s="66" t="str">
        <f t="shared" si="141"/>
        <v>SPPedro de Toledo</v>
      </c>
      <c r="AI5209" s="50">
        <v>3537206</v>
      </c>
    </row>
    <row r="5210" spans="26:35">
      <c r="Z5210" s="50" t="s">
        <v>83</v>
      </c>
      <c r="AA5210" s="50" t="s">
        <v>4708</v>
      </c>
      <c r="AB5210" s="50">
        <v>3537305</v>
      </c>
      <c r="AH5210" s="66" t="str">
        <f t="shared" si="141"/>
        <v>SPPenápolis</v>
      </c>
      <c r="AI5210" s="50">
        <v>3537305</v>
      </c>
    </row>
    <row r="5211" spans="26:35">
      <c r="Z5211" s="50" t="s">
        <v>83</v>
      </c>
      <c r="AA5211" s="50" t="s">
        <v>4711</v>
      </c>
      <c r="AB5211" s="50">
        <v>3537404</v>
      </c>
      <c r="AH5211" s="66" t="str">
        <f t="shared" si="141"/>
        <v>SPPereira Barreto</v>
      </c>
      <c r="AI5211" s="50">
        <v>3537404</v>
      </c>
    </row>
    <row r="5212" spans="26:35">
      <c r="Z5212" s="50" t="s">
        <v>83</v>
      </c>
      <c r="AA5212" s="50" t="s">
        <v>4714</v>
      </c>
      <c r="AB5212" s="50">
        <v>3537503</v>
      </c>
      <c r="AH5212" s="66" t="str">
        <f t="shared" si="141"/>
        <v>SPPereiras</v>
      </c>
      <c r="AI5212" s="50">
        <v>3537503</v>
      </c>
    </row>
    <row r="5213" spans="26:35">
      <c r="Z5213" s="50" t="s">
        <v>83</v>
      </c>
      <c r="AA5213" s="50" t="s">
        <v>4717</v>
      </c>
      <c r="AB5213" s="50">
        <v>3537602</v>
      </c>
      <c r="AH5213" s="66" t="str">
        <f t="shared" si="141"/>
        <v>SPPeruíbe</v>
      </c>
      <c r="AI5213" s="50">
        <v>3537602</v>
      </c>
    </row>
    <row r="5214" spans="26:35">
      <c r="Z5214" s="50" t="s">
        <v>83</v>
      </c>
      <c r="AA5214" s="50" t="s">
        <v>4720</v>
      </c>
      <c r="AB5214" s="50">
        <v>3537701</v>
      </c>
      <c r="AH5214" s="66" t="str">
        <f t="shared" si="141"/>
        <v>SPPiacatu</v>
      </c>
      <c r="AI5214" s="50">
        <v>3537701</v>
      </c>
    </row>
    <row r="5215" spans="26:35">
      <c r="Z5215" s="50" t="s">
        <v>83</v>
      </c>
      <c r="AA5215" s="50" t="s">
        <v>4723</v>
      </c>
      <c r="AB5215" s="50">
        <v>3537800</v>
      </c>
      <c r="AH5215" s="66" t="str">
        <f t="shared" si="141"/>
        <v>SPPiedade</v>
      </c>
      <c r="AI5215" s="50">
        <v>3537800</v>
      </c>
    </row>
    <row r="5216" spans="26:35">
      <c r="Z5216" s="50" t="s">
        <v>83</v>
      </c>
      <c r="AA5216" s="50" t="s">
        <v>4725</v>
      </c>
      <c r="AB5216" s="50">
        <v>3537909</v>
      </c>
      <c r="AH5216" s="66" t="str">
        <f t="shared" si="141"/>
        <v>SPPilar do Sul</v>
      </c>
      <c r="AI5216" s="50">
        <v>3537909</v>
      </c>
    </row>
    <row r="5217" spans="26:35">
      <c r="Z5217" s="50" t="s">
        <v>83</v>
      </c>
      <c r="AA5217" s="50" t="s">
        <v>4727</v>
      </c>
      <c r="AB5217" s="50">
        <v>3538006</v>
      </c>
      <c r="AH5217" s="66" t="str">
        <f t="shared" si="141"/>
        <v>SPPindamonhangaba</v>
      </c>
      <c r="AI5217" s="50">
        <v>3538006</v>
      </c>
    </row>
    <row r="5218" spans="26:35">
      <c r="Z5218" s="50" t="s">
        <v>83</v>
      </c>
      <c r="AA5218" s="50" t="s">
        <v>4730</v>
      </c>
      <c r="AB5218" s="50">
        <v>3538105</v>
      </c>
      <c r="AH5218" s="66" t="str">
        <f t="shared" si="141"/>
        <v>SPPindorama</v>
      </c>
      <c r="AI5218" s="50">
        <v>3538105</v>
      </c>
    </row>
    <row r="5219" spans="26:35">
      <c r="Z5219" s="50" t="s">
        <v>83</v>
      </c>
      <c r="AA5219" s="50" t="s">
        <v>3459</v>
      </c>
      <c r="AB5219" s="50">
        <v>3538204</v>
      </c>
      <c r="AH5219" s="66" t="str">
        <f t="shared" si="141"/>
        <v>SPPinhalzinho</v>
      </c>
      <c r="AI5219" s="50">
        <v>3538204</v>
      </c>
    </row>
    <row r="5220" spans="26:35">
      <c r="Z5220" s="50" t="s">
        <v>83</v>
      </c>
      <c r="AA5220" s="50" t="s">
        <v>4735</v>
      </c>
      <c r="AB5220" s="50">
        <v>3538303</v>
      </c>
      <c r="AH5220" s="66" t="str">
        <f t="shared" si="141"/>
        <v>SPPiquerobi</v>
      </c>
      <c r="AI5220" s="50">
        <v>3538303</v>
      </c>
    </row>
    <row r="5221" spans="26:35">
      <c r="Z5221" s="50" t="s">
        <v>83</v>
      </c>
      <c r="AA5221" s="50" t="s">
        <v>4737</v>
      </c>
      <c r="AB5221" s="50">
        <v>3538501</v>
      </c>
      <c r="AH5221" s="66" t="str">
        <f t="shared" si="141"/>
        <v>SPPiquete</v>
      </c>
      <c r="AI5221" s="50">
        <v>3538501</v>
      </c>
    </row>
    <row r="5222" spans="26:35">
      <c r="Z5222" s="50" t="s">
        <v>83</v>
      </c>
      <c r="AA5222" s="50" t="s">
        <v>4740</v>
      </c>
      <c r="AB5222" s="50">
        <v>3538600</v>
      </c>
      <c r="AH5222" s="66" t="str">
        <f t="shared" si="141"/>
        <v>SPPiracaia</v>
      </c>
      <c r="AI5222" s="50">
        <v>3538600</v>
      </c>
    </row>
    <row r="5223" spans="26:35">
      <c r="Z5223" s="50" t="s">
        <v>83</v>
      </c>
      <c r="AA5223" s="50" t="s">
        <v>4742</v>
      </c>
      <c r="AB5223" s="50">
        <v>3538709</v>
      </c>
      <c r="AH5223" s="66" t="str">
        <f t="shared" si="141"/>
        <v>SPPiracicaba</v>
      </c>
      <c r="AI5223" s="50">
        <v>3538709</v>
      </c>
    </row>
    <row r="5224" spans="26:35">
      <c r="Z5224" s="50" t="s">
        <v>83</v>
      </c>
      <c r="AA5224" s="50" t="s">
        <v>4744</v>
      </c>
      <c r="AB5224" s="50">
        <v>3538808</v>
      </c>
      <c r="AH5224" s="66" t="str">
        <f t="shared" si="141"/>
        <v>SPPiraju</v>
      </c>
      <c r="AI5224" s="50">
        <v>3538808</v>
      </c>
    </row>
    <row r="5225" spans="26:35">
      <c r="Z5225" s="50" t="s">
        <v>83</v>
      </c>
      <c r="AA5225" s="50" t="s">
        <v>4747</v>
      </c>
      <c r="AB5225" s="50">
        <v>3538907</v>
      </c>
      <c r="AH5225" s="66" t="str">
        <f t="shared" si="141"/>
        <v>SPPirajuí</v>
      </c>
      <c r="AI5225" s="50">
        <v>3538907</v>
      </c>
    </row>
    <row r="5226" spans="26:35">
      <c r="Z5226" s="50" t="s">
        <v>83</v>
      </c>
      <c r="AA5226" s="50" t="s">
        <v>4749</v>
      </c>
      <c r="AB5226" s="50">
        <v>3539004</v>
      </c>
      <c r="AH5226" s="66" t="str">
        <f t="shared" si="141"/>
        <v>SPPirangi</v>
      </c>
      <c r="AI5226" s="50">
        <v>3539004</v>
      </c>
    </row>
    <row r="5227" spans="26:35">
      <c r="Z5227" s="50" t="s">
        <v>83</v>
      </c>
      <c r="AA5227" s="50" t="s">
        <v>4752</v>
      </c>
      <c r="AB5227" s="50">
        <v>3539103</v>
      </c>
      <c r="AH5227" s="66" t="str">
        <f t="shared" si="141"/>
        <v>SPPirapora do Bom Jesus</v>
      </c>
      <c r="AI5227" s="50">
        <v>3539103</v>
      </c>
    </row>
    <row r="5228" spans="26:35">
      <c r="Z5228" s="50" t="s">
        <v>83</v>
      </c>
      <c r="AA5228" s="50" t="s">
        <v>4755</v>
      </c>
      <c r="AB5228" s="50">
        <v>3539202</v>
      </c>
      <c r="AH5228" s="66" t="str">
        <f t="shared" si="141"/>
        <v>SPPirapozinho</v>
      </c>
      <c r="AI5228" s="50">
        <v>3539202</v>
      </c>
    </row>
    <row r="5229" spans="26:35">
      <c r="Z5229" s="50" t="s">
        <v>83</v>
      </c>
      <c r="AA5229" s="50" t="s">
        <v>4758</v>
      </c>
      <c r="AB5229" s="50">
        <v>3539301</v>
      </c>
      <c r="AH5229" s="66" t="str">
        <f t="shared" si="141"/>
        <v>SPPirassununga</v>
      </c>
      <c r="AI5229" s="50">
        <v>3539301</v>
      </c>
    </row>
    <row r="5230" spans="26:35">
      <c r="Z5230" s="50" t="s">
        <v>83</v>
      </c>
      <c r="AA5230" s="50" t="s">
        <v>4761</v>
      </c>
      <c r="AB5230" s="50">
        <v>3539400</v>
      </c>
      <c r="AH5230" s="66" t="str">
        <f t="shared" si="141"/>
        <v>SPPiratininga</v>
      </c>
      <c r="AI5230" s="50">
        <v>3539400</v>
      </c>
    </row>
    <row r="5231" spans="26:35">
      <c r="Z5231" s="50" t="s">
        <v>83</v>
      </c>
      <c r="AA5231" s="50" t="s">
        <v>4011</v>
      </c>
      <c r="AB5231" s="50">
        <v>3539509</v>
      </c>
      <c r="AH5231" s="66" t="str">
        <f t="shared" si="141"/>
        <v>SPPitangueiras</v>
      </c>
      <c r="AI5231" s="50">
        <v>3539509</v>
      </c>
    </row>
    <row r="5232" spans="26:35">
      <c r="Z5232" s="50" t="s">
        <v>83</v>
      </c>
      <c r="AA5232" s="50" t="s">
        <v>4022</v>
      </c>
      <c r="AB5232" s="50">
        <v>3539608</v>
      </c>
      <c r="AH5232" s="66" t="str">
        <f t="shared" si="141"/>
        <v>SPPlanalto</v>
      </c>
      <c r="AI5232" s="50">
        <v>3539608</v>
      </c>
    </row>
    <row r="5233" spans="26:35">
      <c r="Z5233" s="50" t="s">
        <v>83</v>
      </c>
      <c r="AA5233" s="50" t="s">
        <v>4767</v>
      </c>
      <c r="AB5233" s="50">
        <v>3539707</v>
      </c>
      <c r="AH5233" s="66" t="str">
        <f t="shared" si="141"/>
        <v>SPPlatina</v>
      </c>
      <c r="AI5233" s="50">
        <v>3539707</v>
      </c>
    </row>
    <row r="5234" spans="26:35">
      <c r="Z5234" s="50" t="s">
        <v>83</v>
      </c>
      <c r="AA5234" s="50" t="s">
        <v>4770</v>
      </c>
      <c r="AB5234" s="50">
        <v>3539806</v>
      </c>
      <c r="AH5234" s="66" t="str">
        <f t="shared" si="141"/>
        <v>SPPoá</v>
      </c>
      <c r="AI5234" s="50">
        <v>3539806</v>
      </c>
    </row>
    <row r="5235" spans="26:35">
      <c r="Z5235" s="50" t="s">
        <v>83</v>
      </c>
      <c r="AA5235" s="50" t="s">
        <v>4773</v>
      </c>
      <c r="AB5235" s="50">
        <v>3539905</v>
      </c>
      <c r="AH5235" s="66" t="str">
        <f t="shared" si="141"/>
        <v>SPPoloni</v>
      </c>
      <c r="AI5235" s="50">
        <v>3539905</v>
      </c>
    </row>
    <row r="5236" spans="26:35">
      <c r="Z5236" s="50" t="s">
        <v>83</v>
      </c>
      <c r="AA5236" s="50" t="s">
        <v>4776</v>
      </c>
      <c r="AB5236" s="50">
        <v>3540002</v>
      </c>
      <c r="AH5236" s="66" t="str">
        <f t="shared" si="141"/>
        <v>SPPompéia</v>
      </c>
      <c r="AI5236" s="50">
        <v>3540002</v>
      </c>
    </row>
    <row r="5237" spans="26:35">
      <c r="Z5237" s="50" t="s">
        <v>83</v>
      </c>
      <c r="AA5237" s="50" t="s">
        <v>4779</v>
      </c>
      <c r="AB5237" s="50">
        <v>3540101</v>
      </c>
      <c r="AH5237" s="66" t="str">
        <f t="shared" si="141"/>
        <v>SPPongaí</v>
      </c>
      <c r="AI5237" s="50">
        <v>3540101</v>
      </c>
    </row>
    <row r="5238" spans="26:35">
      <c r="Z5238" s="50" t="s">
        <v>83</v>
      </c>
      <c r="AA5238" s="50" t="s">
        <v>4782</v>
      </c>
      <c r="AB5238" s="50">
        <v>3540200</v>
      </c>
      <c r="AH5238" s="66" t="str">
        <f t="shared" si="141"/>
        <v>SPPontal</v>
      </c>
      <c r="AI5238" s="50">
        <v>3540200</v>
      </c>
    </row>
    <row r="5239" spans="26:35">
      <c r="Z5239" s="50" t="s">
        <v>83</v>
      </c>
      <c r="AA5239" s="50" t="s">
        <v>4785</v>
      </c>
      <c r="AB5239" s="50">
        <v>3540259</v>
      </c>
      <c r="AH5239" s="66" t="str">
        <f t="shared" si="141"/>
        <v>SPPontalinda</v>
      </c>
      <c r="AI5239" s="50">
        <v>3540259</v>
      </c>
    </row>
    <row r="5240" spans="26:35">
      <c r="Z5240" s="50" t="s">
        <v>83</v>
      </c>
      <c r="AA5240" s="50" t="s">
        <v>4788</v>
      </c>
      <c r="AB5240" s="50">
        <v>3540309</v>
      </c>
      <c r="AH5240" s="66" t="str">
        <f t="shared" si="141"/>
        <v>SPPontes Gestal</v>
      </c>
      <c r="AI5240" s="50">
        <v>3540309</v>
      </c>
    </row>
    <row r="5241" spans="26:35">
      <c r="Z5241" s="50" t="s">
        <v>83</v>
      </c>
      <c r="AA5241" s="50" t="s">
        <v>4791</v>
      </c>
      <c r="AB5241" s="50">
        <v>3540408</v>
      </c>
      <c r="AH5241" s="66" t="str">
        <f t="shared" si="141"/>
        <v>SPPopulina</v>
      </c>
      <c r="AI5241" s="50">
        <v>3540408</v>
      </c>
    </row>
    <row r="5242" spans="26:35">
      <c r="Z5242" s="50" t="s">
        <v>83</v>
      </c>
      <c r="AA5242" s="50" t="s">
        <v>4794</v>
      </c>
      <c r="AB5242" s="50">
        <v>3540507</v>
      </c>
      <c r="AH5242" s="66" t="str">
        <f t="shared" si="141"/>
        <v>SPPorangaba</v>
      </c>
      <c r="AI5242" s="50">
        <v>3540507</v>
      </c>
    </row>
    <row r="5243" spans="26:35">
      <c r="Z5243" s="50" t="s">
        <v>83</v>
      </c>
      <c r="AA5243" s="50" t="s">
        <v>4797</v>
      </c>
      <c r="AB5243" s="50">
        <v>3540606</v>
      </c>
      <c r="AH5243" s="66" t="str">
        <f t="shared" si="141"/>
        <v>SPPorto Feliz</v>
      </c>
      <c r="AI5243" s="50">
        <v>3540606</v>
      </c>
    </row>
    <row r="5244" spans="26:35">
      <c r="Z5244" s="50" t="s">
        <v>83</v>
      </c>
      <c r="AA5244" s="50" t="s">
        <v>4800</v>
      </c>
      <c r="AB5244" s="50">
        <v>3540705</v>
      </c>
      <c r="AH5244" s="66" t="str">
        <f t="shared" si="141"/>
        <v>SPPorto Ferreira</v>
      </c>
      <c r="AI5244" s="50">
        <v>3540705</v>
      </c>
    </row>
    <row r="5245" spans="26:35">
      <c r="Z5245" s="50" t="s">
        <v>83</v>
      </c>
      <c r="AA5245" s="50" t="s">
        <v>4803</v>
      </c>
      <c r="AB5245" s="50">
        <v>3540754</v>
      </c>
      <c r="AH5245" s="66" t="str">
        <f t="shared" si="141"/>
        <v>SPPotim</v>
      </c>
      <c r="AI5245" s="50">
        <v>3540754</v>
      </c>
    </row>
    <row r="5246" spans="26:35">
      <c r="Z5246" s="50" t="s">
        <v>83</v>
      </c>
      <c r="AA5246" s="50" t="s">
        <v>4806</v>
      </c>
      <c r="AB5246" s="50">
        <v>3540804</v>
      </c>
      <c r="AH5246" s="66" t="str">
        <f t="shared" si="141"/>
        <v>SPPotirendaba</v>
      </c>
      <c r="AI5246" s="50">
        <v>3540804</v>
      </c>
    </row>
    <row r="5247" spans="26:35">
      <c r="Z5247" s="50" t="s">
        <v>83</v>
      </c>
      <c r="AA5247" s="50" t="s">
        <v>4809</v>
      </c>
      <c r="AB5247" s="50">
        <v>3540853</v>
      </c>
      <c r="AH5247" s="66" t="str">
        <f t="shared" si="141"/>
        <v>SPPracinha</v>
      </c>
      <c r="AI5247" s="50">
        <v>3540853</v>
      </c>
    </row>
    <row r="5248" spans="26:35">
      <c r="Z5248" s="50" t="s">
        <v>83</v>
      </c>
      <c r="AA5248" s="50" t="s">
        <v>4812</v>
      </c>
      <c r="AB5248" s="50">
        <v>3540903</v>
      </c>
      <c r="AH5248" s="66" t="str">
        <f t="shared" si="141"/>
        <v>SPPradópolis</v>
      </c>
      <c r="AI5248" s="50">
        <v>3540903</v>
      </c>
    </row>
    <row r="5249" spans="26:35">
      <c r="Z5249" s="50" t="s">
        <v>83</v>
      </c>
      <c r="AA5249" s="50" t="s">
        <v>3565</v>
      </c>
      <c r="AB5249" s="50">
        <v>3541000</v>
      </c>
      <c r="AH5249" s="66" t="str">
        <f t="shared" ref="AH5249:AH5312" si="142">CONCATENATE(Z5249,AA5249)</f>
        <v>SPPraia Grande</v>
      </c>
      <c r="AI5249" s="50">
        <v>3541000</v>
      </c>
    </row>
    <row r="5250" spans="26:35">
      <c r="Z5250" s="50" t="s">
        <v>83</v>
      </c>
      <c r="AA5250" s="50" t="s">
        <v>4816</v>
      </c>
      <c r="AB5250" s="50">
        <v>3541059</v>
      </c>
      <c r="AH5250" s="66" t="str">
        <f t="shared" si="142"/>
        <v>SPPratânia</v>
      </c>
      <c r="AI5250" s="50">
        <v>3541059</v>
      </c>
    </row>
    <row r="5251" spans="26:35">
      <c r="Z5251" s="50" t="s">
        <v>83</v>
      </c>
      <c r="AA5251" s="50" t="s">
        <v>4819</v>
      </c>
      <c r="AB5251" s="50">
        <v>3541109</v>
      </c>
      <c r="AH5251" s="66" t="str">
        <f t="shared" si="142"/>
        <v>SPPresidente Alves</v>
      </c>
      <c r="AI5251" s="50">
        <v>3541109</v>
      </c>
    </row>
    <row r="5252" spans="26:35">
      <c r="Z5252" s="50" t="s">
        <v>83</v>
      </c>
      <c r="AA5252" s="50" t="s">
        <v>4822</v>
      </c>
      <c r="AB5252" s="50">
        <v>3541208</v>
      </c>
      <c r="AH5252" s="66" t="str">
        <f t="shared" si="142"/>
        <v>SPPresidente Bernardes</v>
      </c>
      <c r="AI5252" s="50">
        <v>3541208</v>
      </c>
    </row>
    <row r="5253" spans="26:35">
      <c r="Z5253" s="50" t="s">
        <v>83</v>
      </c>
      <c r="AA5253" s="50" t="s">
        <v>4825</v>
      </c>
      <c r="AB5253" s="50">
        <v>3541307</v>
      </c>
      <c r="AH5253" s="66" t="str">
        <f t="shared" si="142"/>
        <v>SPPresidente Epitácio</v>
      </c>
      <c r="AI5253" s="50">
        <v>3541307</v>
      </c>
    </row>
    <row r="5254" spans="26:35">
      <c r="Z5254" s="50" t="s">
        <v>83</v>
      </c>
      <c r="AA5254" s="50" t="s">
        <v>4828</v>
      </c>
      <c r="AB5254" s="50">
        <v>3541406</v>
      </c>
      <c r="AH5254" s="66" t="str">
        <f t="shared" si="142"/>
        <v>SPPresidente Prudente</v>
      </c>
      <c r="AI5254" s="50">
        <v>3541406</v>
      </c>
    </row>
    <row r="5255" spans="26:35">
      <c r="Z5255" s="50" t="s">
        <v>83</v>
      </c>
      <c r="AA5255" s="50" t="s">
        <v>4831</v>
      </c>
      <c r="AB5255" s="50">
        <v>3541505</v>
      </c>
      <c r="AH5255" s="66" t="str">
        <f t="shared" si="142"/>
        <v>SPPresidente Venceslau</v>
      </c>
      <c r="AI5255" s="50">
        <v>3541505</v>
      </c>
    </row>
    <row r="5256" spans="26:35">
      <c r="Z5256" s="50" t="s">
        <v>83</v>
      </c>
      <c r="AA5256" s="50" t="s">
        <v>4834</v>
      </c>
      <c r="AB5256" s="50">
        <v>3541604</v>
      </c>
      <c r="AH5256" s="66" t="str">
        <f t="shared" si="142"/>
        <v>SPPromissão</v>
      </c>
      <c r="AI5256" s="50">
        <v>3541604</v>
      </c>
    </row>
    <row r="5257" spans="26:35">
      <c r="Z5257" s="50" t="s">
        <v>83</v>
      </c>
      <c r="AA5257" s="50" t="s">
        <v>4837</v>
      </c>
      <c r="AB5257" s="50">
        <v>3541653</v>
      </c>
      <c r="AH5257" s="66" t="str">
        <f t="shared" si="142"/>
        <v>SPQuadra</v>
      </c>
      <c r="AI5257" s="50">
        <v>3541653</v>
      </c>
    </row>
    <row r="5258" spans="26:35">
      <c r="Z5258" s="50" t="s">
        <v>83</v>
      </c>
      <c r="AA5258" s="50" t="s">
        <v>4840</v>
      </c>
      <c r="AB5258" s="50">
        <v>3541703</v>
      </c>
      <c r="AH5258" s="66" t="str">
        <f t="shared" si="142"/>
        <v>SPQuatá</v>
      </c>
      <c r="AI5258" s="50">
        <v>3541703</v>
      </c>
    </row>
    <row r="5259" spans="26:35">
      <c r="Z5259" s="50" t="s">
        <v>83</v>
      </c>
      <c r="AA5259" s="50" t="s">
        <v>4843</v>
      </c>
      <c r="AB5259" s="50">
        <v>3541802</v>
      </c>
      <c r="AH5259" s="66" t="str">
        <f t="shared" si="142"/>
        <v>SPQueiroz</v>
      </c>
      <c r="AI5259" s="50">
        <v>3541802</v>
      </c>
    </row>
    <row r="5260" spans="26:35">
      <c r="Z5260" s="50" t="s">
        <v>83</v>
      </c>
      <c r="AA5260" s="50" t="s">
        <v>4846</v>
      </c>
      <c r="AB5260" s="50">
        <v>3541901</v>
      </c>
      <c r="AH5260" s="66" t="str">
        <f t="shared" si="142"/>
        <v>SPQueluz</v>
      </c>
      <c r="AI5260" s="50">
        <v>3541901</v>
      </c>
    </row>
    <row r="5261" spans="26:35">
      <c r="Z5261" s="50" t="s">
        <v>83</v>
      </c>
      <c r="AA5261" s="50" t="s">
        <v>4849</v>
      </c>
      <c r="AB5261" s="50">
        <v>3542008</v>
      </c>
      <c r="AH5261" s="66" t="str">
        <f t="shared" si="142"/>
        <v>SPQuintana</v>
      </c>
      <c r="AI5261" s="50">
        <v>3542008</v>
      </c>
    </row>
    <row r="5262" spans="26:35">
      <c r="Z5262" s="50" t="s">
        <v>83</v>
      </c>
      <c r="AA5262" s="50" t="s">
        <v>4852</v>
      </c>
      <c r="AB5262" s="50">
        <v>3542107</v>
      </c>
      <c r="AH5262" s="66" t="str">
        <f t="shared" si="142"/>
        <v>SPRafard</v>
      </c>
      <c r="AI5262" s="50">
        <v>3542107</v>
      </c>
    </row>
    <row r="5263" spans="26:35">
      <c r="Z5263" s="50" t="s">
        <v>83</v>
      </c>
      <c r="AA5263" s="50" t="s">
        <v>4855</v>
      </c>
      <c r="AB5263" s="50">
        <v>3542206</v>
      </c>
      <c r="AH5263" s="66" t="str">
        <f t="shared" si="142"/>
        <v>SPRancharia</v>
      </c>
      <c r="AI5263" s="50">
        <v>3542206</v>
      </c>
    </row>
    <row r="5264" spans="26:35">
      <c r="Z5264" s="50" t="s">
        <v>83</v>
      </c>
      <c r="AA5264" s="50" t="s">
        <v>4858</v>
      </c>
      <c r="AB5264" s="50">
        <v>3542305</v>
      </c>
      <c r="AH5264" s="66" t="str">
        <f t="shared" si="142"/>
        <v>SPRedenção da Serra</v>
      </c>
      <c r="AI5264" s="50">
        <v>3542305</v>
      </c>
    </row>
    <row r="5265" spans="26:35">
      <c r="Z5265" s="50" t="s">
        <v>83</v>
      </c>
      <c r="AA5265" s="50" t="s">
        <v>4861</v>
      </c>
      <c r="AB5265" s="50">
        <v>3542404</v>
      </c>
      <c r="AH5265" s="66" t="str">
        <f t="shared" si="142"/>
        <v>SPRegente Feijó</v>
      </c>
      <c r="AI5265" s="50">
        <v>3542404</v>
      </c>
    </row>
    <row r="5266" spans="26:35">
      <c r="Z5266" s="50" t="s">
        <v>83</v>
      </c>
      <c r="AA5266" s="50" t="s">
        <v>4864</v>
      </c>
      <c r="AB5266" s="50">
        <v>3542503</v>
      </c>
      <c r="AH5266" s="66" t="str">
        <f t="shared" si="142"/>
        <v>SPReginópolis</v>
      </c>
      <c r="AI5266" s="50">
        <v>3542503</v>
      </c>
    </row>
    <row r="5267" spans="26:35">
      <c r="Z5267" s="50" t="s">
        <v>83</v>
      </c>
      <c r="AA5267" s="50" t="s">
        <v>4867</v>
      </c>
      <c r="AB5267" s="50">
        <v>3542602</v>
      </c>
      <c r="AH5267" s="66" t="str">
        <f t="shared" si="142"/>
        <v>SPRegistro</v>
      </c>
      <c r="AI5267" s="50">
        <v>3542602</v>
      </c>
    </row>
    <row r="5268" spans="26:35">
      <c r="Z5268" s="50" t="s">
        <v>83</v>
      </c>
      <c r="AA5268" s="50" t="s">
        <v>4869</v>
      </c>
      <c r="AB5268" s="50">
        <v>3542701</v>
      </c>
      <c r="AH5268" s="66" t="str">
        <f t="shared" si="142"/>
        <v>SPRestinga</v>
      </c>
      <c r="AI5268" s="50">
        <v>3542701</v>
      </c>
    </row>
    <row r="5269" spans="26:35">
      <c r="Z5269" s="50" t="s">
        <v>83</v>
      </c>
      <c r="AA5269" s="50" t="s">
        <v>4871</v>
      </c>
      <c r="AB5269" s="50">
        <v>3542800</v>
      </c>
      <c r="AH5269" s="66" t="str">
        <f t="shared" si="142"/>
        <v>SPRibeira</v>
      </c>
      <c r="AI5269" s="50">
        <v>3542800</v>
      </c>
    </row>
    <row r="5270" spans="26:35">
      <c r="Z5270" s="50" t="s">
        <v>83</v>
      </c>
      <c r="AA5270" s="50" t="s">
        <v>4874</v>
      </c>
      <c r="AB5270" s="50">
        <v>3542909</v>
      </c>
      <c r="AH5270" s="66" t="str">
        <f t="shared" si="142"/>
        <v>SPRibeirão Bonito</v>
      </c>
      <c r="AI5270" s="50">
        <v>3542909</v>
      </c>
    </row>
    <row r="5271" spans="26:35">
      <c r="Z5271" s="50" t="s">
        <v>83</v>
      </c>
      <c r="AA5271" s="50" t="s">
        <v>4877</v>
      </c>
      <c r="AB5271" s="50">
        <v>3543006</v>
      </c>
      <c r="AH5271" s="66" t="str">
        <f t="shared" si="142"/>
        <v>SPRibeirão Branco</v>
      </c>
      <c r="AI5271" s="50">
        <v>3543006</v>
      </c>
    </row>
    <row r="5272" spans="26:35">
      <c r="Z5272" s="50" t="s">
        <v>83</v>
      </c>
      <c r="AA5272" s="50" t="s">
        <v>4880</v>
      </c>
      <c r="AB5272" s="50">
        <v>3543105</v>
      </c>
      <c r="AH5272" s="66" t="str">
        <f t="shared" si="142"/>
        <v>SPRibeirão Corrente</v>
      </c>
      <c r="AI5272" s="50">
        <v>3543105</v>
      </c>
    </row>
    <row r="5273" spans="26:35">
      <c r="Z5273" s="50" t="s">
        <v>83</v>
      </c>
      <c r="AA5273" s="50" t="s">
        <v>4883</v>
      </c>
      <c r="AB5273" s="50">
        <v>3543204</v>
      </c>
      <c r="AH5273" s="66" t="str">
        <f t="shared" si="142"/>
        <v>SPRibeirão do Sul</v>
      </c>
      <c r="AI5273" s="50">
        <v>3543204</v>
      </c>
    </row>
    <row r="5274" spans="26:35">
      <c r="Z5274" s="50" t="s">
        <v>83</v>
      </c>
      <c r="AA5274" s="50" t="s">
        <v>4886</v>
      </c>
      <c r="AB5274" s="50">
        <v>3543238</v>
      </c>
      <c r="AH5274" s="66" t="str">
        <f t="shared" si="142"/>
        <v>SPRibeirão dos Índios</v>
      </c>
      <c r="AI5274" s="50">
        <v>3543238</v>
      </c>
    </row>
    <row r="5275" spans="26:35">
      <c r="Z5275" s="50" t="s">
        <v>83</v>
      </c>
      <c r="AA5275" s="50" t="s">
        <v>4889</v>
      </c>
      <c r="AB5275" s="50">
        <v>3543253</v>
      </c>
      <c r="AH5275" s="66" t="str">
        <f t="shared" si="142"/>
        <v>SPRibeirão Grande</v>
      </c>
      <c r="AI5275" s="50">
        <v>3543253</v>
      </c>
    </row>
    <row r="5276" spans="26:35">
      <c r="Z5276" s="50" t="s">
        <v>83</v>
      </c>
      <c r="AA5276" s="50" t="s">
        <v>4892</v>
      </c>
      <c r="AB5276" s="50">
        <v>3543303</v>
      </c>
      <c r="AH5276" s="66" t="str">
        <f t="shared" si="142"/>
        <v>SPRibeirão Pires</v>
      </c>
      <c r="AI5276" s="50">
        <v>3543303</v>
      </c>
    </row>
    <row r="5277" spans="26:35">
      <c r="Z5277" s="50" t="s">
        <v>83</v>
      </c>
      <c r="AA5277" s="50" t="s">
        <v>4895</v>
      </c>
      <c r="AB5277" s="50">
        <v>3543402</v>
      </c>
      <c r="AH5277" s="66" t="str">
        <f t="shared" si="142"/>
        <v>SPRibeirão Preto</v>
      </c>
      <c r="AI5277" s="50">
        <v>3543402</v>
      </c>
    </row>
    <row r="5278" spans="26:35">
      <c r="Z5278" s="50" t="s">
        <v>83</v>
      </c>
      <c r="AA5278" s="50" t="s">
        <v>4898</v>
      </c>
      <c r="AB5278" s="50">
        <v>3543600</v>
      </c>
      <c r="AH5278" s="66" t="str">
        <f t="shared" si="142"/>
        <v>SPRifaina</v>
      </c>
      <c r="AI5278" s="50">
        <v>3543600</v>
      </c>
    </row>
    <row r="5279" spans="26:35">
      <c r="Z5279" s="50" t="s">
        <v>83</v>
      </c>
      <c r="AA5279" s="50" t="s">
        <v>4901</v>
      </c>
      <c r="AB5279" s="50">
        <v>3543709</v>
      </c>
      <c r="AH5279" s="66" t="str">
        <f t="shared" si="142"/>
        <v>SPRincão</v>
      </c>
      <c r="AI5279" s="50">
        <v>3543709</v>
      </c>
    </row>
    <row r="5280" spans="26:35">
      <c r="Z5280" s="50" t="s">
        <v>83</v>
      </c>
      <c r="AA5280" s="50" t="s">
        <v>4904</v>
      </c>
      <c r="AB5280" s="50">
        <v>3543808</v>
      </c>
      <c r="AH5280" s="66" t="str">
        <f t="shared" si="142"/>
        <v>SPRinópolis</v>
      </c>
      <c r="AI5280" s="50">
        <v>3543808</v>
      </c>
    </row>
    <row r="5281" spans="26:35">
      <c r="Z5281" s="50" t="s">
        <v>83</v>
      </c>
      <c r="AA5281" s="50" t="s">
        <v>1563</v>
      </c>
      <c r="AB5281" s="50">
        <v>3543907</v>
      </c>
      <c r="AH5281" s="66" t="str">
        <f t="shared" si="142"/>
        <v>SPRio Claro</v>
      </c>
      <c r="AI5281" s="50">
        <v>3543907</v>
      </c>
    </row>
    <row r="5282" spans="26:35">
      <c r="Z5282" s="50" t="s">
        <v>83</v>
      </c>
      <c r="AA5282" s="50" t="s">
        <v>4909</v>
      </c>
      <c r="AB5282" s="50">
        <v>3544004</v>
      </c>
      <c r="AH5282" s="66" t="str">
        <f t="shared" si="142"/>
        <v>SPRio das Pedras</v>
      </c>
      <c r="AI5282" s="50">
        <v>3544004</v>
      </c>
    </row>
    <row r="5283" spans="26:35">
      <c r="Z5283" s="50" t="s">
        <v>83</v>
      </c>
      <c r="AA5283" s="50" t="s">
        <v>4912</v>
      </c>
      <c r="AB5283" s="50">
        <v>3544103</v>
      </c>
      <c r="AH5283" s="66" t="str">
        <f t="shared" si="142"/>
        <v>SPRio Grande da Serra</v>
      </c>
      <c r="AI5283" s="50">
        <v>3544103</v>
      </c>
    </row>
    <row r="5284" spans="26:35">
      <c r="Z5284" s="50" t="s">
        <v>83</v>
      </c>
      <c r="AA5284" s="50" t="s">
        <v>4915</v>
      </c>
      <c r="AB5284" s="50">
        <v>3544202</v>
      </c>
      <c r="AH5284" s="66" t="str">
        <f t="shared" si="142"/>
        <v>SPRiolândia</v>
      </c>
      <c r="AI5284" s="50">
        <v>3544202</v>
      </c>
    </row>
    <row r="5285" spans="26:35">
      <c r="Z5285" s="50" t="s">
        <v>83</v>
      </c>
      <c r="AA5285" s="50" t="s">
        <v>4917</v>
      </c>
      <c r="AB5285" s="50">
        <v>3543501</v>
      </c>
      <c r="AH5285" s="66" t="str">
        <f t="shared" si="142"/>
        <v>SPRiversul</v>
      </c>
      <c r="AI5285" s="50">
        <v>3543501</v>
      </c>
    </row>
    <row r="5286" spans="26:35">
      <c r="Z5286" s="50" t="s">
        <v>83</v>
      </c>
      <c r="AA5286" s="50" t="s">
        <v>4919</v>
      </c>
      <c r="AB5286" s="50">
        <v>3544251</v>
      </c>
      <c r="AH5286" s="66" t="str">
        <f t="shared" si="142"/>
        <v>SPRosana</v>
      </c>
      <c r="AI5286" s="50">
        <v>3544251</v>
      </c>
    </row>
    <row r="5287" spans="26:35">
      <c r="Z5287" s="50" t="s">
        <v>83</v>
      </c>
      <c r="AA5287" s="50" t="s">
        <v>4921</v>
      </c>
      <c r="AB5287" s="50">
        <v>3544301</v>
      </c>
      <c r="AH5287" s="66" t="str">
        <f t="shared" si="142"/>
        <v>SPRoseira</v>
      </c>
      <c r="AI5287" s="50">
        <v>3544301</v>
      </c>
    </row>
    <row r="5288" spans="26:35">
      <c r="Z5288" s="50" t="s">
        <v>83</v>
      </c>
      <c r="AA5288" s="50" t="s">
        <v>4923</v>
      </c>
      <c r="AB5288" s="50">
        <v>3544400</v>
      </c>
      <c r="AH5288" s="66" t="str">
        <f t="shared" si="142"/>
        <v>SPRubiácea</v>
      </c>
      <c r="AI5288" s="50">
        <v>3544400</v>
      </c>
    </row>
    <row r="5289" spans="26:35">
      <c r="Z5289" s="50" t="s">
        <v>83</v>
      </c>
      <c r="AA5289" s="50" t="s">
        <v>4925</v>
      </c>
      <c r="AB5289" s="50">
        <v>3544509</v>
      </c>
      <c r="AH5289" s="66" t="str">
        <f t="shared" si="142"/>
        <v>SPRubinéia</v>
      </c>
      <c r="AI5289" s="50">
        <v>3544509</v>
      </c>
    </row>
    <row r="5290" spans="26:35">
      <c r="Z5290" s="50" t="s">
        <v>83</v>
      </c>
      <c r="AA5290" s="50" t="s">
        <v>4927</v>
      </c>
      <c r="AB5290" s="50">
        <v>3544608</v>
      </c>
      <c r="AH5290" s="66" t="str">
        <f t="shared" si="142"/>
        <v>SPSabino</v>
      </c>
      <c r="AI5290" s="50">
        <v>3544608</v>
      </c>
    </row>
    <row r="5291" spans="26:35">
      <c r="Z5291" s="50" t="s">
        <v>83</v>
      </c>
      <c r="AA5291" s="50" t="s">
        <v>4929</v>
      </c>
      <c r="AB5291" s="50">
        <v>3544707</v>
      </c>
      <c r="AH5291" s="66" t="str">
        <f t="shared" si="142"/>
        <v>SPSagres</v>
      </c>
      <c r="AI5291" s="50">
        <v>3544707</v>
      </c>
    </row>
    <row r="5292" spans="26:35">
      <c r="Z5292" s="50" t="s">
        <v>83</v>
      </c>
      <c r="AA5292" s="50" t="s">
        <v>4931</v>
      </c>
      <c r="AB5292" s="50">
        <v>3544806</v>
      </c>
      <c r="AH5292" s="66" t="str">
        <f t="shared" si="142"/>
        <v>SPSales</v>
      </c>
      <c r="AI5292" s="50">
        <v>3544806</v>
      </c>
    </row>
    <row r="5293" spans="26:35">
      <c r="Z5293" s="50" t="s">
        <v>83</v>
      </c>
      <c r="AA5293" s="50" t="s">
        <v>4933</v>
      </c>
      <c r="AB5293" s="50">
        <v>3544905</v>
      </c>
      <c r="AH5293" s="66" t="str">
        <f t="shared" si="142"/>
        <v>SPSales Oliveira</v>
      </c>
      <c r="AI5293" s="50">
        <v>3544905</v>
      </c>
    </row>
    <row r="5294" spans="26:35">
      <c r="Z5294" s="50" t="s">
        <v>83</v>
      </c>
      <c r="AA5294" s="50" t="s">
        <v>4935</v>
      </c>
      <c r="AB5294" s="50">
        <v>3545001</v>
      </c>
      <c r="AH5294" s="66" t="str">
        <f t="shared" si="142"/>
        <v>SPSalesópolis</v>
      </c>
      <c r="AI5294" s="50">
        <v>3545001</v>
      </c>
    </row>
    <row r="5295" spans="26:35">
      <c r="Z5295" s="50" t="s">
        <v>83</v>
      </c>
      <c r="AA5295" s="50" t="s">
        <v>4937</v>
      </c>
      <c r="AB5295" s="50">
        <v>3545100</v>
      </c>
      <c r="AH5295" s="66" t="str">
        <f t="shared" si="142"/>
        <v>SPSalmourão</v>
      </c>
      <c r="AI5295" s="50">
        <v>3545100</v>
      </c>
    </row>
    <row r="5296" spans="26:35">
      <c r="Z5296" s="50" t="s">
        <v>83</v>
      </c>
      <c r="AA5296" s="50" t="s">
        <v>3730</v>
      </c>
      <c r="AB5296" s="50">
        <v>3545159</v>
      </c>
      <c r="AH5296" s="66" t="str">
        <f t="shared" si="142"/>
        <v>SPSaltinho</v>
      </c>
      <c r="AI5296" s="50">
        <v>3545159</v>
      </c>
    </row>
    <row r="5297" spans="26:35">
      <c r="Z5297" s="50" t="s">
        <v>83</v>
      </c>
      <c r="AA5297" s="50" t="s">
        <v>4940</v>
      </c>
      <c r="AB5297" s="50">
        <v>3545209</v>
      </c>
      <c r="AH5297" s="66" t="str">
        <f t="shared" si="142"/>
        <v>SPSalto</v>
      </c>
      <c r="AI5297" s="50">
        <v>3545209</v>
      </c>
    </row>
    <row r="5298" spans="26:35">
      <c r="Z5298" s="50" t="s">
        <v>83</v>
      </c>
      <c r="AA5298" s="50" t="s">
        <v>4942</v>
      </c>
      <c r="AB5298" s="50">
        <v>3545308</v>
      </c>
      <c r="AH5298" s="66" t="str">
        <f t="shared" si="142"/>
        <v>SPSalto de Pirapora</v>
      </c>
      <c r="AI5298" s="50">
        <v>3545308</v>
      </c>
    </row>
    <row r="5299" spans="26:35">
      <c r="Z5299" s="50" t="s">
        <v>83</v>
      </c>
      <c r="AA5299" s="50" t="s">
        <v>4944</v>
      </c>
      <c r="AB5299" s="50">
        <v>3545407</v>
      </c>
      <c r="AH5299" s="66" t="str">
        <f t="shared" si="142"/>
        <v>SPSalto Grande</v>
      </c>
      <c r="AI5299" s="50">
        <v>3545407</v>
      </c>
    </row>
    <row r="5300" spans="26:35">
      <c r="Z5300" s="50" t="s">
        <v>83</v>
      </c>
      <c r="AA5300" s="50" t="s">
        <v>4946</v>
      </c>
      <c r="AB5300" s="50">
        <v>3545506</v>
      </c>
      <c r="AH5300" s="66" t="str">
        <f t="shared" si="142"/>
        <v>SPSandovalina</v>
      </c>
      <c r="AI5300" s="50">
        <v>3545506</v>
      </c>
    </row>
    <row r="5301" spans="26:35">
      <c r="Z5301" s="50" t="s">
        <v>83</v>
      </c>
      <c r="AA5301" s="50" t="s">
        <v>4948</v>
      </c>
      <c r="AB5301" s="50">
        <v>3545605</v>
      </c>
      <c r="AH5301" s="66" t="str">
        <f t="shared" si="142"/>
        <v>SPSanta Adélia</v>
      </c>
      <c r="AI5301" s="50">
        <v>3545605</v>
      </c>
    </row>
    <row r="5302" spans="26:35">
      <c r="Z5302" s="50" t="s">
        <v>83</v>
      </c>
      <c r="AA5302" s="50" t="s">
        <v>4950</v>
      </c>
      <c r="AB5302" s="50">
        <v>3545704</v>
      </c>
      <c r="AH5302" s="66" t="str">
        <f t="shared" si="142"/>
        <v>SPSanta Albertina</v>
      </c>
      <c r="AI5302" s="50">
        <v>3545704</v>
      </c>
    </row>
    <row r="5303" spans="26:35">
      <c r="Z5303" s="50" t="s">
        <v>83</v>
      </c>
      <c r="AA5303" s="50" t="s">
        <v>4952</v>
      </c>
      <c r="AB5303" s="50">
        <v>3545803</v>
      </c>
      <c r="AH5303" s="66" t="str">
        <f t="shared" si="142"/>
        <v>SPSanta Bárbara d'Oeste</v>
      </c>
      <c r="AI5303" s="50">
        <v>3545803</v>
      </c>
    </row>
    <row r="5304" spans="26:35">
      <c r="Z5304" s="50" t="s">
        <v>83</v>
      </c>
      <c r="AA5304" s="50" t="s">
        <v>4954</v>
      </c>
      <c r="AB5304" s="50">
        <v>3546009</v>
      </c>
      <c r="AH5304" s="66" t="str">
        <f t="shared" si="142"/>
        <v>SPSanta Branca</v>
      </c>
      <c r="AI5304" s="50">
        <v>3546009</v>
      </c>
    </row>
    <row r="5305" spans="26:35">
      <c r="Z5305" s="50" t="s">
        <v>83</v>
      </c>
      <c r="AA5305" s="50" t="s">
        <v>4956</v>
      </c>
      <c r="AB5305" s="50">
        <v>3546108</v>
      </c>
      <c r="AH5305" s="66" t="str">
        <f t="shared" si="142"/>
        <v>SPSanta Clara d'Oeste</v>
      </c>
      <c r="AI5305" s="50">
        <v>3546108</v>
      </c>
    </row>
    <row r="5306" spans="26:35">
      <c r="Z5306" s="50" t="s">
        <v>83</v>
      </c>
      <c r="AA5306" s="50" t="s">
        <v>4958</v>
      </c>
      <c r="AB5306" s="50">
        <v>3546207</v>
      </c>
      <c r="AH5306" s="66" t="str">
        <f t="shared" si="142"/>
        <v>SPSanta Cruz da Conceição</v>
      </c>
      <c r="AI5306" s="50">
        <v>3546207</v>
      </c>
    </row>
    <row r="5307" spans="26:35">
      <c r="Z5307" s="50" t="s">
        <v>83</v>
      </c>
      <c r="AA5307" s="50" t="s">
        <v>4960</v>
      </c>
      <c r="AB5307" s="50">
        <v>3546256</v>
      </c>
      <c r="AH5307" s="66" t="str">
        <f t="shared" si="142"/>
        <v>SPSanta Cruz da Esperança</v>
      </c>
      <c r="AI5307" s="50">
        <v>3546256</v>
      </c>
    </row>
    <row r="5308" spans="26:35">
      <c r="Z5308" s="50" t="s">
        <v>83</v>
      </c>
      <c r="AA5308" s="50" t="s">
        <v>4962</v>
      </c>
      <c r="AB5308" s="50">
        <v>3546306</v>
      </c>
      <c r="AH5308" s="66" t="str">
        <f t="shared" si="142"/>
        <v>SPSanta Cruz das Palmeiras</v>
      </c>
      <c r="AI5308" s="50">
        <v>3546306</v>
      </c>
    </row>
    <row r="5309" spans="26:35">
      <c r="Z5309" s="50" t="s">
        <v>83</v>
      </c>
      <c r="AA5309" s="50" t="s">
        <v>4964</v>
      </c>
      <c r="AB5309" s="50">
        <v>3546405</v>
      </c>
      <c r="AH5309" s="66" t="str">
        <f t="shared" si="142"/>
        <v>SPSanta Cruz do Rio Pardo</v>
      </c>
      <c r="AI5309" s="50">
        <v>3546405</v>
      </c>
    </row>
    <row r="5310" spans="26:35">
      <c r="Z5310" s="50" t="s">
        <v>83</v>
      </c>
      <c r="AA5310" s="50" t="s">
        <v>4966</v>
      </c>
      <c r="AB5310" s="50">
        <v>3546504</v>
      </c>
      <c r="AH5310" s="66" t="str">
        <f t="shared" si="142"/>
        <v>SPSanta Ernestina</v>
      </c>
      <c r="AI5310" s="50">
        <v>3546504</v>
      </c>
    </row>
    <row r="5311" spans="26:35">
      <c r="Z5311" s="50" t="s">
        <v>83</v>
      </c>
      <c r="AA5311" s="50" t="s">
        <v>4968</v>
      </c>
      <c r="AB5311" s="50">
        <v>3546603</v>
      </c>
      <c r="AH5311" s="66" t="str">
        <f t="shared" si="142"/>
        <v>SPSanta Fé do Sul</v>
      </c>
      <c r="AI5311" s="50">
        <v>3546603</v>
      </c>
    </row>
    <row r="5312" spans="26:35">
      <c r="Z5312" s="50" t="s">
        <v>83</v>
      </c>
      <c r="AA5312" s="50" t="s">
        <v>4970</v>
      </c>
      <c r="AB5312" s="50">
        <v>3546702</v>
      </c>
      <c r="AH5312" s="66" t="str">
        <f t="shared" si="142"/>
        <v>SPSanta Gertrudes</v>
      </c>
      <c r="AI5312" s="50">
        <v>3546702</v>
      </c>
    </row>
    <row r="5313" spans="26:35">
      <c r="Z5313" s="50" t="s">
        <v>83</v>
      </c>
      <c r="AA5313" s="50" t="s">
        <v>3530</v>
      </c>
      <c r="AB5313" s="50">
        <v>3546801</v>
      </c>
      <c r="AH5313" s="66" t="str">
        <f t="shared" ref="AH5313:AH5376" si="143">CONCATENATE(Z5313,AA5313)</f>
        <v>SPSanta Isabel</v>
      </c>
      <c r="AI5313" s="50">
        <v>3546801</v>
      </c>
    </row>
    <row r="5314" spans="26:35">
      <c r="Z5314" s="50" t="s">
        <v>83</v>
      </c>
      <c r="AA5314" s="50" t="s">
        <v>4293</v>
      </c>
      <c r="AB5314" s="50">
        <v>3546900</v>
      </c>
      <c r="AH5314" s="66" t="str">
        <f t="shared" si="143"/>
        <v>SPSanta Lúcia</v>
      </c>
      <c r="AI5314" s="50">
        <v>3546900</v>
      </c>
    </row>
    <row r="5315" spans="26:35">
      <c r="Z5315" s="50" t="s">
        <v>83</v>
      </c>
      <c r="AA5315" s="50" t="s">
        <v>4973</v>
      </c>
      <c r="AB5315" s="50">
        <v>3547007</v>
      </c>
      <c r="AH5315" s="66" t="str">
        <f t="shared" si="143"/>
        <v>SPSanta Maria da Serra</v>
      </c>
      <c r="AI5315" s="50">
        <v>3547007</v>
      </c>
    </row>
    <row r="5316" spans="26:35">
      <c r="Z5316" s="50" t="s">
        <v>83</v>
      </c>
      <c r="AA5316" s="50" t="s">
        <v>4975</v>
      </c>
      <c r="AB5316" s="50">
        <v>3547106</v>
      </c>
      <c r="AH5316" s="66" t="str">
        <f t="shared" si="143"/>
        <v>SPSanta Mercedes</v>
      </c>
      <c r="AI5316" s="50">
        <v>3547106</v>
      </c>
    </row>
    <row r="5317" spans="26:35">
      <c r="Z5317" s="50" t="s">
        <v>83</v>
      </c>
      <c r="AA5317" s="50" t="s">
        <v>4977</v>
      </c>
      <c r="AB5317" s="50">
        <v>3547502</v>
      </c>
      <c r="AH5317" s="66" t="str">
        <f t="shared" si="143"/>
        <v>SPSanta Rita do Passa Quatro</v>
      </c>
      <c r="AI5317" s="50">
        <v>3547502</v>
      </c>
    </row>
    <row r="5318" spans="26:35">
      <c r="Z5318" s="50" t="s">
        <v>83</v>
      </c>
      <c r="AA5318" s="50" t="s">
        <v>4979</v>
      </c>
      <c r="AB5318" s="50">
        <v>3547403</v>
      </c>
      <c r="AH5318" s="66" t="str">
        <f t="shared" si="143"/>
        <v>SPSanta Rita d'Oeste</v>
      </c>
      <c r="AI5318" s="50">
        <v>3547403</v>
      </c>
    </row>
    <row r="5319" spans="26:35">
      <c r="Z5319" s="50" t="s">
        <v>83</v>
      </c>
      <c r="AA5319" s="50" t="s">
        <v>4981</v>
      </c>
      <c r="AB5319" s="50">
        <v>3547601</v>
      </c>
      <c r="AH5319" s="66" t="str">
        <f t="shared" si="143"/>
        <v>SPSanta Rosa de Viterbo</v>
      </c>
      <c r="AI5319" s="50">
        <v>3547601</v>
      </c>
    </row>
    <row r="5320" spans="26:35">
      <c r="Z5320" s="50" t="s">
        <v>83</v>
      </c>
      <c r="AA5320" s="50" t="s">
        <v>4983</v>
      </c>
      <c r="AB5320" s="50">
        <v>3547650</v>
      </c>
      <c r="AH5320" s="66" t="str">
        <f t="shared" si="143"/>
        <v>SPSanta Salete</v>
      </c>
      <c r="AI5320" s="50">
        <v>3547650</v>
      </c>
    </row>
    <row r="5321" spans="26:35">
      <c r="Z5321" s="50" t="s">
        <v>83</v>
      </c>
      <c r="AA5321" s="50" t="s">
        <v>4985</v>
      </c>
      <c r="AB5321" s="50">
        <v>3547205</v>
      </c>
      <c r="AH5321" s="66" t="str">
        <f t="shared" si="143"/>
        <v>SPSantana da Ponte Pensa</v>
      </c>
      <c r="AI5321" s="50">
        <v>3547205</v>
      </c>
    </row>
    <row r="5322" spans="26:35">
      <c r="Z5322" s="50" t="s">
        <v>83</v>
      </c>
      <c r="AA5322" s="50" t="s">
        <v>4987</v>
      </c>
      <c r="AB5322" s="50">
        <v>3547304</v>
      </c>
      <c r="AH5322" s="66" t="str">
        <f t="shared" si="143"/>
        <v>SPSantana de Parnaíba</v>
      </c>
      <c r="AI5322" s="50">
        <v>3547304</v>
      </c>
    </row>
    <row r="5323" spans="26:35">
      <c r="Z5323" s="50" t="s">
        <v>83</v>
      </c>
      <c r="AA5323" s="50" t="s">
        <v>4989</v>
      </c>
      <c r="AB5323" s="50">
        <v>3547700</v>
      </c>
      <c r="AH5323" s="66" t="str">
        <f t="shared" si="143"/>
        <v>SPSanto Anastácio</v>
      </c>
      <c r="AI5323" s="50">
        <v>3547700</v>
      </c>
    </row>
    <row r="5324" spans="26:35">
      <c r="Z5324" s="50" t="s">
        <v>83</v>
      </c>
      <c r="AA5324" s="50" t="s">
        <v>3228</v>
      </c>
      <c r="AB5324" s="50">
        <v>3547809</v>
      </c>
      <c r="AH5324" s="66" t="str">
        <f t="shared" si="143"/>
        <v>SPSanto André</v>
      </c>
      <c r="AI5324" s="50">
        <v>3547809</v>
      </c>
    </row>
    <row r="5325" spans="26:35">
      <c r="Z5325" s="50" t="s">
        <v>83</v>
      </c>
      <c r="AA5325" s="50" t="s">
        <v>4991</v>
      </c>
      <c r="AB5325" s="50">
        <v>3547908</v>
      </c>
      <c r="AH5325" s="66" t="str">
        <f t="shared" si="143"/>
        <v>SPSanto Antônio da Alegria</v>
      </c>
      <c r="AI5325" s="50">
        <v>3547908</v>
      </c>
    </row>
    <row r="5326" spans="26:35">
      <c r="Z5326" s="50" t="s">
        <v>83</v>
      </c>
      <c r="AA5326" s="50" t="s">
        <v>4993</v>
      </c>
      <c r="AB5326" s="50">
        <v>3548005</v>
      </c>
      <c r="AH5326" s="66" t="str">
        <f t="shared" si="143"/>
        <v>SPSanto Antônio de Posse</v>
      </c>
      <c r="AI5326" s="50">
        <v>3548005</v>
      </c>
    </row>
    <row r="5327" spans="26:35">
      <c r="Z5327" s="50" t="s">
        <v>83</v>
      </c>
      <c r="AA5327" s="50" t="s">
        <v>4995</v>
      </c>
      <c r="AB5327" s="50">
        <v>3548054</v>
      </c>
      <c r="AH5327" s="66" t="str">
        <f t="shared" si="143"/>
        <v>SPSanto Antônio do Aracanguá</v>
      </c>
      <c r="AI5327" s="50">
        <v>3548054</v>
      </c>
    </row>
    <row r="5328" spans="26:35">
      <c r="Z5328" s="50" t="s">
        <v>83</v>
      </c>
      <c r="AA5328" s="50" t="s">
        <v>4997</v>
      </c>
      <c r="AB5328" s="50">
        <v>3548104</v>
      </c>
      <c r="AH5328" s="66" t="str">
        <f t="shared" si="143"/>
        <v>SPSanto Antônio do Jardim</v>
      </c>
      <c r="AI5328" s="50">
        <v>3548104</v>
      </c>
    </row>
    <row r="5329" spans="26:35">
      <c r="Z5329" s="50" t="s">
        <v>83</v>
      </c>
      <c r="AA5329" s="50" t="s">
        <v>4999</v>
      </c>
      <c r="AB5329" s="50">
        <v>3548203</v>
      </c>
      <c r="AH5329" s="66" t="str">
        <f t="shared" si="143"/>
        <v>SPSanto Antônio do Pinhal</v>
      </c>
      <c r="AI5329" s="50">
        <v>3548203</v>
      </c>
    </row>
    <row r="5330" spans="26:35">
      <c r="Z5330" s="50" t="s">
        <v>83</v>
      </c>
      <c r="AA5330" s="50" t="s">
        <v>5001</v>
      </c>
      <c r="AB5330" s="50">
        <v>3548302</v>
      </c>
      <c r="AH5330" s="66" t="str">
        <f t="shared" si="143"/>
        <v>SPSanto Expedito</v>
      </c>
      <c r="AI5330" s="50">
        <v>3548302</v>
      </c>
    </row>
    <row r="5331" spans="26:35">
      <c r="Z5331" s="50" t="s">
        <v>83</v>
      </c>
      <c r="AA5331" s="50" t="s">
        <v>5003</v>
      </c>
      <c r="AB5331" s="50">
        <v>3548401</v>
      </c>
      <c r="AH5331" s="66" t="str">
        <f t="shared" si="143"/>
        <v>SPSantópolis do Aguapeí</v>
      </c>
      <c r="AI5331" s="50">
        <v>3548401</v>
      </c>
    </row>
    <row r="5332" spans="26:35">
      <c r="Z5332" s="50" t="s">
        <v>83</v>
      </c>
      <c r="AA5332" s="50" t="s">
        <v>5005</v>
      </c>
      <c r="AB5332" s="50">
        <v>3548500</v>
      </c>
      <c r="AH5332" s="66" t="str">
        <f t="shared" si="143"/>
        <v>SPSantos</v>
      </c>
      <c r="AI5332" s="50">
        <v>3548500</v>
      </c>
    </row>
    <row r="5333" spans="26:35">
      <c r="Z5333" s="50" t="s">
        <v>83</v>
      </c>
      <c r="AA5333" s="50" t="s">
        <v>5007</v>
      </c>
      <c r="AB5333" s="50">
        <v>3548609</v>
      </c>
      <c r="AH5333" s="66" t="str">
        <f t="shared" si="143"/>
        <v>SPSão Bento do Sapucaí</v>
      </c>
      <c r="AI5333" s="50">
        <v>3548609</v>
      </c>
    </row>
    <row r="5334" spans="26:35">
      <c r="Z5334" s="50" t="s">
        <v>83</v>
      </c>
      <c r="AA5334" s="50" t="s">
        <v>5009</v>
      </c>
      <c r="AB5334" s="50">
        <v>3548708</v>
      </c>
      <c r="AH5334" s="66" t="str">
        <f t="shared" si="143"/>
        <v>SPSão Bernardo do Campo</v>
      </c>
      <c r="AI5334" s="50">
        <v>3548708</v>
      </c>
    </row>
    <row r="5335" spans="26:35">
      <c r="Z5335" s="50" t="s">
        <v>83</v>
      </c>
      <c r="AA5335" s="50" t="s">
        <v>5011</v>
      </c>
      <c r="AB5335" s="50">
        <v>3548807</v>
      </c>
      <c r="AH5335" s="66" t="str">
        <f t="shared" si="143"/>
        <v>SPSão Caetano do Sul</v>
      </c>
      <c r="AI5335" s="50">
        <v>3548807</v>
      </c>
    </row>
    <row r="5336" spans="26:35">
      <c r="Z5336" s="50" t="s">
        <v>83</v>
      </c>
      <c r="AA5336" s="50" t="s">
        <v>3820</v>
      </c>
      <c r="AB5336" s="50">
        <v>3548906</v>
      </c>
      <c r="AH5336" s="66" t="str">
        <f t="shared" si="143"/>
        <v>SPSão Carlos</v>
      </c>
      <c r="AI5336" s="50">
        <v>3548906</v>
      </c>
    </row>
    <row r="5337" spans="26:35">
      <c r="Z5337" s="50" t="s">
        <v>83</v>
      </c>
      <c r="AA5337" s="50" t="s">
        <v>1628</v>
      </c>
      <c r="AB5337" s="50">
        <v>3549003</v>
      </c>
      <c r="AH5337" s="66" t="str">
        <f t="shared" si="143"/>
        <v>SPSão Francisco</v>
      </c>
      <c r="AI5337" s="50">
        <v>3549003</v>
      </c>
    </row>
    <row r="5338" spans="26:35">
      <c r="Z5338" s="50" t="s">
        <v>83</v>
      </c>
      <c r="AA5338" s="50" t="s">
        <v>5015</v>
      </c>
      <c r="AB5338" s="50">
        <v>3549102</v>
      </c>
      <c r="AH5338" s="66" t="str">
        <f t="shared" si="143"/>
        <v>SPSão João da Boa Vista</v>
      </c>
      <c r="AI5338" s="50">
        <v>3549102</v>
      </c>
    </row>
    <row r="5339" spans="26:35">
      <c r="Z5339" s="50" t="s">
        <v>83</v>
      </c>
      <c r="AA5339" s="50" t="s">
        <v>5017</v>
      </c>
      <c r="AB5339" s="50">
        <v>3549201</v>
      </c>
      <c r="AH5339" s="66" t="str">
        <f t="shared" si="143"/>
        <v>SPSão João das Duas Pontes</v>
      </c>
      <c r="AI5339" s="50">
        <v>3549201</v>
      </c>
    </row>
    <row r="5340" spans="26:35">
      <c r="Z5340" s="50" t="s">
        <v>83</v>
      </c>
      <c r="AA5340" s="50" t="s">
        <v>5019</v>
      </c>
      <c r="AB5340" s="50">
        <v>3549250</v>
      </c>
      <c r="AH5340" s="66" t="str">
        <f t="shared" si="143"/>
        <v>SPSão João de Iracema</v>
      </c>
      <c r="AI5340" s="50">
        <v>3549250</v>
      </c>
    </row>
    <row r="5341" spans="26:35">
      <c r="Z5341" s="50" t="s">
        <v>83</v>
      </c>
      <c r="AA5341" s="50" t="s">
        <v>5021</v>
      </c>
      <c r="AB5341" s="50">
        <v>3549300</v>
      </c>
      <c r="AH5341" s="66" t="str">
        <f t="shared" si="143"/>
        <v>SPSão João do Pau d'Alho</v>
      </c>
      <c r="AI5341" s="50">
        <v>3549300</v>
      </c>
    </row>
    <row r="5342" spans="26:35">
      <c r="Z5342" s="50" t="s">
        <v>83</v>
      </c>
      <c r="AA5342" s="50" t="s">
        <v>5023</v>
      </c>
      <c r="AB5342" s="50">
        <v>3549409</v>
      </c>
      <c r="AH5342" s="66" t="str">
        <f t="shared" si="143"/>
        <v>SPSão Joaquim da Barra</v>
      </c>
      <c r="AI5342" s="50">
        <v>3549409</v>
      </c>
    </row>
    <row r="5343" spans="26:35">
      <c r="Z5343" s="50" t="s">
        <v>83</v>
      </c>
      <c r="AA5343" s="50" t="s">
        <v>5025</v>
      </c>
      <c r="AB5343" s="50">
        <v>3549508</v>
      </c>
      <c r="AH5343" s="66" t="str">
        <f t="shared" si="143"/>
        <v>SPSão José da Bela Vista</v>
      </c>
      <c r="AI5343" s="50">
        <v>3549508</v>
      </c>
    </row>
    <row r="5344" spans="26:35">
      <c r="Z5344" s="50" t="s">
        <v>83</v>
      </c>
      <c r="AA5344" s="50" t="s">
        <v>5027</v>
      </c>
      <c r="AB5344" s="50">
        <v>3549607</v>
      </c>
      <c r="AH5344" s="66" t="str">
        <f t="shared" si="143"/>
        <v>SPSão José do Barreiro</v>
      </c>
      <c r="AI5344" s="50">
        <v>3549607</v>
      </c>
    </row>
    <row r="5345" spans="26:35">
      <c r="Z5345" s="50" t="s">
        <v>83</v>
      </c>
      <c r="AA5345" s="50" t="s">
        <v>5029</v>
      </c>
      <c r="AB5345" s="50">
        <v>3549706</v>
      </c>
      <c r="AH5345" s="66" t="str">
        <f t="shared" si="143"/>
        <v>SPSão José do Rio Pardo</v>
      </c>
      <c r="AI5345" s="50">
        <v>3549706</v>
      </c>
    </row>
    <row r="5346" spans="26:35">
      <c r="Z5346" s="50" t="s">
        <v>83</v>
      </c>
      <c r="AA5346" s="50" t="s">
        <v>5031</v>
      </c>
      <c r="AB5346" s="50">
        <v>3549805</v>
      </c>
      <c r="AH5346" s="66" t="str">
        <f t="shared" si="143"/>
        <v>SPSão José do Rio Preto</v>
      </c>
      <c r="AI5346" s="50">
        <v>3549805</v>
      </c>
    </row>
    <row r="5347" spans="26:35">
      <c r="Z5347" s="50" t="s">
        <v>83</v>
      </c>
      <c r="AA5347" s="50" t="s">
        <v>5033</v>
      </c>
      <c r="AB5347" s="50">
        <v>3549904</v>
      </c>
      <c r="AH5347" s="66" t="str">
        <f t="shared" si="143"/>
        <v>SPSão José dos Campos</v>
      </c>
      <c r="AI5347" s="50">
        <v>3549904</v>
      </c>
    </row>
    <row r="5348" spans="26:35">
      <c r="Z5348" s="50" t="s">
        <v>83</v>
      </c>
      <c r="AA5348" s="50" t="s">
        <v>5035</v>
      </c>
      <c r="AB5348" s="50">
        <v>3549953</v>
      </c>
      <c r="AH5348" s="66" t="str">
        <f t="shared" si="143"/>
        <v>SPSão Lourenço da Serra</v>
      </c>
      <c r="AI5348" s="50">
        <v>3549953</v>
      </c>
    </row>
    <row r="5349" spans="26:35">
      <c r="Z5349" s="50" t="s">
        <v>83</v>
      </c>
      <c r="AA5349" s="50" t="s">
        <v>5037</v>
      </c>
      <c r="AB5349" s="50">
        <v>3550001</v>
      </c>
      <c r="AH5349" s="66" t="str">
        <f t="shared" si="143"/>
        <v>SPSão Luís do Paraitinga</v>
      </c>
      <c r="AI5349" s="50">
        <v>3550001</v>
      </c>
    </row>
    <row r="5350" spans="26:35">
      <c r="Z5350" s="50" t="s">
        <v>83</v>
      </c>
      <c r="AA5350" s="50" t="s">
        <v>5039</v>
      </c>
      <c r="AB5350" s="50">
        <v>3550100</v>
      </c>
      <c r="AH5350" s="66" t="str">
        <f t="shared" si="143"/>
        <v>SPSão Manuel</v>
      </c>
      <c r="AI5350" s="50">
        <v>3550100</v>
      </c>
    </row>
    <row r="5351" spans="26:35">
      <c r="Z5351" s="50" t="s">
        <v>83</v>
      </c>
      <c r="AA5351" s="50" t="s">
        <v>5041</v>
      </c>
      <c r="AB5351" s="50">
        <v>3550209</v>
      </c>
      <c r="AH5351" s="66" t="str">
        <f t="shared" si="143"/>
        <v>SPSão Miguel Arcanjo</v>
      </c>
      <c r="AI5351" s="50">
        <v>3550209</v>
      </c>
    </row>
    <row r="5352" spans="26:35">
      <c r="Z5352" s="50" t="s">
        <v>83</v>
      </c>
      <c r="AA5352" s="50" t="s">
        <v>5043</v>
      </c>
      <c r="AB5352" s="50">
        <v>3550308</v>
      </c>
      <c r="AH5352" s="66" t="str">
        <f t="shared" si="143"/>
        <v>SPSão Paulo</v>
      </c>
      <c r="AI5352" s="50">
        <v>3550308</v>
      </c>
    </row>
    <row r="5353" spans="26:35">
      <c r="Z5353" s="50" t="s">
        <v>83</v>
      </c>
      <c r="AA5353" s="50" t="s">
        <v>2774</v>
      </c>
      <c r="AB5353" s="50">
        <v>3550407</v>
      </c>
      <c r="AH5353" s="66" t="str">
        <f t="shared" si="143"/>
        <v>SPSão Pedro</v>
      </c>
      <c r="AI5353" s="50">
        <v>3550407</v>
      </c>
    </row>
    <row r="5354" spans="26:35">
      <c r="Z5354" s="50" t="s">
        <v>83</v>
      </c>
      <c r="AA5354" s="50" t="s">
        <v>5046</v>
      </c>
      <c r="AB5354" s="50">
        <v>3550506</v>
      </c>
      <c r="AH5354" s="66" t="str">
        <f t="shared" si="143"/>
        <v>SPSão Pedro do Turvo</v>
      </c>
      <c r="AI5354" s="50">
        <v>3550506</v>
      </c>
    </row>
    <row r="5355" spans="26:35">
      <c r="Z5355" s="50" t="s">
        <v>83</v>
      </c>
      <c r="AA5355" s="50" t="s">
        <v>5048</v>
      </c>
      <c r="AB5355" s="50">
        <v>3550605</v>
      </c>
      <c r="AH5355" s="66" t="str">
        <f t="shared" si="143"/>
        <v>SPSão Roque</v>
      </c>
      <c r="AI5355" s="50">
        <v>3550605</v>
      </c>
    </row>
    <row r="5356" spans="26:35">
      <c r="Z5356" s="50" t="s">
        <v>83</v>
      </c>
      <c r="AA5356" s="50" t="s">
        <v>2090</v>
      </c>
      <c r="AB5356" s="50">
        <v>3550704</v>
      </c>
      <c r="AH5356" s="66" t="str">
        <f t="shared" si="143"/>
        <v>SPSão Sebastião</v>
      </c>
      <c r="AI5356" s="50">
        <v>3550704</v>
      </c>
    </row>
    <row r="5357" spans="26:35">
      <c r="Z5357" s="50" t="s">
        <v>83</v>
      </c>
      <c r="AA5357" s="50" t="s">
        <v>5051</v>
      </c>
      <c r="AB5357" s="50">
        <v>3550803</v>
      </c>
      <c r="AH5357" s="66" t="str">
        <f t="shared" si="143"/>
        <v>SPSão Sebastião da Grama</v>
      </c>
      <c r="AI5357" s="50">
        <v>3550803</v>
      </c>
    </row>
    <row r="5358" spans="26:35">
      <c r="Z5358" s="50" t="s">
        <v>83</v>
      </c>
      <c r="AA5358" s="50" t="s">
        <v>3696</v>
      </c>
      <c r="AB5358" s="50">
        <v>3550902</v>
      </c>
      <c r="AH5358" s="66" t="str">
        <f t="shared" si="143"/>
        <v>SPSão Simão</v>
      </c>
      <c r="AI5358" s="50">
        <v>3550902</v>
      </c>
    </row>
    <row r="5359" spans="26:35">
      <c r="Z5359" s="50" t="s">
        <v>83</v>
      </c>
      <c r="AA5359" s="50" t="s">
        <v>2820</v>
      </c>
      <c r="AB5359" s="50">
        <v>3551009</v>
      </c>
      <c r="AH5359" s="66" t="str">
        <f t="shared" si="143"/>
        <v>SPSão Vicente</v>
      </c>
      <c r="AI5359" s="50">
        <v>3551009</v>
      </c>
    </row>
    <row r="5360" spans="26:35">
      <c r="Z5360" s="50" t="s">
        <v>83</v>
      </c>
      <c r="AA5360" s="50" t="s">
        <v>5055</v>
      </c>
      <c r="AB5360" s="50">
        <v>3551108</v>
      </c>
      <c r="AH5360" s="66" t="str">
        <f t="shared" si="143"/>
        <v>SPSarapuí</v>
      </c>
      <c r="AI5360" s="50">
        <v>3551108</v>
      </c>
    </row>
    <row r="5361" spans="26:35">
      <c r="Z5361" s="50" t="s">
        <v>83</v>
      </c>
      <c r="AA5361" s="50" t="s">
        <v>5057</v>
      </c>
      <c r="AB5361" s="50">
        <v>3551207</v>
      </c>
      <c r="AH5361" s="66" t="str">
        <f t="shared" si="143"/>
        <v>SPSarutaiá</v>
      </c>
      <c r="AI5361" s="50">
        <v>3551207</v>
      </c>
    </row>
    <row r="5362" spans="26:35">
      <c r="Z5362" s="50" t="s">
        <v>83</v>
      </c>
      <c r="AA5362" s="50" t="s">
        <v>5059</v>
      </c>
      <c r="AB5362" s="50">
        <v>3551306</v>
      </c>
      <c r="AH5362" s="66" t="str">
        <f t="shared" si="143"/>
        <v>SPSebastianópolis do Sul</v>
      </c>
      <c r="AI5362" s="50">
        <v>3551306</v>
      </c>
    </row>
    <row r="5363" spans="26:35">
      <c r="Z5363" s="50" t="s">
        <v>83</v>
      </c>
      <c r="AA5363" s="50" t="s">
        <v>5061</v>
      </c>
      <c r="AB5363" s="50">
        <v>3551405</v>
      </c>
      <c r="AH5363" s="66" t="str">
        <f t="shared" si="143"/>
        <v>SPSerra Azul</v>
      </c>
      <c r="AI5363" s="50">
        <v>3551405</v>
      </c>
    </row>
    <row r="5364" spans="26:35">
      <c r="Z5364" s="50" t="s">
        <v>83</v>
      </c>
      <c r="AA5364" s="50" t="s">
        <v>5063</v>
      </c>
      <c r="AB5364" s="50">
        <v>3551603</v>
      </c>
      <c r="AH5364" s="66" t="str">
        <f t="shared" si="143"/>
        <v>SPSerra Negra</v>
      </c>
      <c r="AI5364" s="50">
        <v>3551603</v>
      </c>
    </row>
    <row r="5365" spans="26:35">
      <c r="Z5365" s="50" t="s">
        <v>83</v>
      </c>
      <c r="AA5365" s="50" t="s">
        <v>5065</v>
      </c>
      <c r="AB5365" s="50">
        <v>3551504</v>
      </c>
      <c r="AH5365" s="66" t="str">
        <f t="shared" si="143"/>
        <v>SPSerrana</v>
      </c>
      <c r="AI5365" s="50">
        <v>3551504</v>
      </c>
    </row>
    <row r="5366" spans="26:35">
      <c r="Z5366" s="50" t="s">
        <v>83</v>
      </c>
      <c r="AA5366" s="50" t="s">
        <v>3533</v>
      </c>
      <c r="AB5366" s="50">
        <v>3551702</v>
      </c>
      <c r="AH5366" s="66" t="str">
        <f t="shared" si="143"/>
        <v>SPSertãozinho</v>
      </c>
      <c r="AI5366" s="50">
        <v>3551702</v>
      </c>
    </row>
    <row r="5367" spans="26:35">
      <c r="Z5367" s="50" t="s">
        <v>83</v>
      </c>
      <c r="AA5367" s="50" t="s">
        <v>5068</v>
      </c>
      <c r="AB5367" s="50">
        <v>3551801</v>
      </c>
      <c r="AH5367" s="66" t="str">
        <f t="shared" si="143"/>
        <v>SPSete Barras</v>
      </c>
      <c r="AI5367" s="50">
        <v>3551801</v>
      </c>
    </row>
    <row r="5368" spans="26:35">
      <c r="Z5368" s="50" t="s">
        <v>83</v>
      </c>
      <c r="AA5368" s="50" t="s">
        <v>5070</v>
      </c>
      <c r="AB5368" s="50">
        <v>3551900</v>
      </c>
      <c r="AH5368" s="66" t="str">
        <f t="shared" si="143"/>
        <v>SPSeverínia</v>
      </c>
      <c r="AI5368" s="50">
        <v>3551900</v>
      </c>
    </row>
    <row r="5369" spans="26:35">
      <c r="Z5369" s="50" t="s">
        <v>83</v>
      </c>
      <c r="AA5369" s="50" t="s">
        <v>5072</v>
      </c>
      <c r="AB5369" s="50">
        <v>3552007</v>
      </c>
      <c r="AH5369" s="66" t="str">
        <f t="shared" si="143"/>
        <v>SPSilveiras</v>
      </c>
      <c r="AI5369" s="50">
        <v>3552007</v>
      </c>
    </row>
    <row r="5370" spans="26:35">
      <c r="Z5370" s="50" t="s">
        <v>83</v>
      </c>
      <c r="AA5370" s="50" t="s">
        <v>5074</v>
      </c>
      <c r="AB5370" s="50">
        <v>3552106</v>
      </c>
      <c r="AH5370" s="66" t="str">
        <f t="shared" si="143"/>
        <v>SPSocorro</v>
      </c>
      <c r="AI5370" s="50">
        <v>3552106</v>
      </c>
    </row>
    <row r="5371" spans="26:35">
      <c r="Z5371" s="50" t="s">
        <v>83</v>
      </c>
      <c r="AA5371" s="50" t="s">
        <v>5076</v>
      </c>
      <c r="AB5371" s="50">
        <v>3552205</v>
      </c>
      <c r="AH5371" s="66" t="str">
        <f t="shared" si="143"/>
        <v>SPSorocaba</v>
      </c>
      <c r="AI5371" s="50">
        <v>3552205</v>
      </c>
    </row>
    <row r="5372" spans="26:35">
      <c r="Z5372" s="50" t="s">
        <v>83</v>
      </c>
      <c r="AA5372" s="50" t="s">
        <v>5078</v>
      </c>
      <c r="AB5372" s="50">
        <v>3552304</v>
      </c>
      <c r="AH5372" s="66" t="str">
        <f t="shared" si="143"/>
        <v>SPSud Mennucci</v>
      </c>
      <c r="AI5372" s="50">
        <v>3552304</v>
      </c>
    </row>
    <row r="5373" spans="26:35">
      <c r="Z5373" s="50" t="s">
        <v>83</v>
      </c>
      <c r="AA5373" s="50" t="s">
        <v>5080</v>
      </c>
      <c r="AB5373" s="50">
        <v>3552403</v>
      </c>
      <c r="AH5373" s="66" t="str">
        <f t="shared" si="143"/>
        <v>SPSumaré</v>
      </c>
      <c r="AI5373" s="50">
        <v>3552403</v>
      </c>
    </row>
    <row r="5374" spans="26:35">
      <c r="Z5374" s="50" t="s">
        <v>83</v>
      </c>
      <c r="AA5374" s="50" t="s">
        <v>5082</v>
      </c>
      <c r="AB5374" s="50">
        <v>3552551</v>
      </c>
      <c r="AH5374" s="66" t="str">
        <f t="shared" si="143"/>
        <v>SPSuzanápolis</v>
      </c>
      <c r="AI5374" s="50">
        <v>3552551</v>
      </c>
    </row>
    <row r="5375" spans="26:35">
      <c r="Z5375" s="50" t="s">
        <v>83</v>
      </c>
      <c r="AA5375" s="50" t="s">
        <v>5084</v>
      </c>
      <c r="AB5375" s="50">
        <v>3552502</v>
      </c>
      <c r="AH5375" s="66" t="str">
        <f t="shared" si="143"/>
        <v>SPSuzano</v>
      </c>
      <c r="AI5375" s="50">
        <v>3552502</v>
      </c>
    </row>
    <row r="5376" spans="26:35">
      <c r="Z5376" s="50" t="s">
        <v>83</v>
      </c>
      <c r="AA5376" s="50" t="s">
        <v>5086</v>
      </c>
      <c r="AB5376" s="50">
        <v>3552601</v>
      </c>
      <c r="AH5376" s="66" t="str">
        <f t="shared" si="143"/>
        <v>SPTabapuã</v>
      </c>
      <c r="AI5376" s="50">
        <v>3552601</v>
      </c>
    </row>
    <row r="5377" spans="26:35">
      <c r="Z5377" s="50" t="s">
        <v>83</v>
      </c>
      <c r="AA5377" s="50" t="s">
        <v>1359</v>
      </c>
      <c r="AB5377" s="50">
        <v>3552700</v>
      </c>
      <c r="AH5377" s="66" t="str">
        <f t="shared" ref="AH5377:AH5440" si="144">CONCATENATE(Z5377,AA5377)</f>
        <v>SPTabatinga</v>
      </c>
      <c r="AI5377" s="50">
        <v>3552700</v>
      </c>
    </row>
    <row r="5378" spans="26:35">
      <c r="Z5378" s="50" t="s">
        <v>83</v>
      </c>
      <c r="AA5378" s="50" t="s">
        <v>5089</v>
      </c>
      <c r="AB5378" s="50">
        <v>3552809</v>
      </c>
      <c r="AH5378" s="66" t="str">
        <f t="shared" si="144"/>
        <v>SPTaboão da Serra</v>
      </c>
      <c r="AI5378" s="50">
        <v>3552809</v>
      </c>
    </row>
    <row r="5379" spans="26:35">
      <c r="Z5379" s="50" t="s">
        <v>83</v>
      </c>
      <c r="AA5379" s="50" t="s">
        <v>5091</v>
      </c>
      <c r="AB5379" s="50">
        <v>3552908</v>
      </c>
      <c r="AH5379" s="66" t="str">
        <f t="shared" si="144"/>
        <v>SPTaciba</v>
      </c>
      <c r="AI5379" s="50">
        <v>3552908</v>
      </c>
    </row>
    <row r="5380" spans="26:35">
      <c r="Z5380" s="50" t="s">
        <v>83</v>
      </c>
      <c r="AA5380" s="50" t="s">
        <v>5093</v>
      </c>
      <c r="AB5380" s="50">
        <v>3553005</v>
      </c>
      <c r="AH5380" s="66" t="str">
        <f t="shared" si="144"/>
        <v>SPTaguaí</v>
      </c>
      <c r="AI5380" s="50">
        <v>3553005</v>
      </c>
    </row>
    <row r="5381" spans="26:35">
      <c r="Z5381" s="50" t="s">
        <v>83</v>
      </c>
      <c r="AA5381" s="50" t="s">
        <v>5095</v>
      </c>
      <c r="AB5381" s="50">
        <v>3553104</v>
      </c>
      <c r="AH5381" s="66" t="str">
        <f t="shared" si="144"/>
        <v>SPTaiaçu</v>
      </c>
      <c r="AI5381" s="50">
        <v>3553104</v>
      </c>
    </row>
    <row r="5382" spans="26:35">
      <c r="Z5382" s="50" t="s">
        <v>83</v>
      </c>
      <c r="AA5382" s="50" t="s">
        <v>5097</v>
      </c>
      <c r="AB5382" s="50">
        <v>3553203</v>
      </c>
      <c r="AH5382" s="66" t="str">
        <f t="shared" si="144"/>
        <v>SPTaiúva</v>
      </c>
      <c r="AI5382" s="50">
        <v>3553203</v>
      </c>
    </row>
    <row r="5383" spans="26:35">
      <c r="Z5383" s="50" t="s">
        <v>83</v>
      </c>
      <c r="AA5383" s="50" t="s">
        <v>5099</v>
      </c>
      <c r="AB5383" s="50">
        <v>3553302</v>
      </c>
      <c r="AH5383" s="66" t="str">
        <f t="shared" si="144"/>
        <v>SPTambaú</v>
      </c>
      <c r="AI5383" s="50">
        <v>3553302</v>
      </c>
    </row>
    <row r="5384" spans="26:35">
      <c r="Z5384" s="50" t="s">
        <v>83</v>
      </c>
      <c r="AA5384" s="50" t="s">
        <v>5101</v>
      </c>
      <c r="AB5384" s="50">
        <v>3553401</v>
      </c>
      <c r="AH5384" s="66" t="str">
        <f t="shared" si="144"/>
        <v>SPTanabi</v>
      </c>
      <c r="AI5384" s="50">
        <v>3553401</v>
      </c>
    </row>
    <row r="5385" spans="26:35">
      <c r="Z5385" s="50" t="s">
        <v>83</v>
      </c>
      <c r="AA5385" s="50" t="s">
        <v>5103</v>
      </c>
      <c r="AB5385" s="50">
        <v>3553500</v>
      </c>
      <c r="AH5385" s="66" t="str">
        <f t="shared" si="144"/>
        <v>SPTapiraí</v>
      </c>
      <c r="AI5385" s="50">
        <v>3553500</v>
      </c>
    </row>
    <row r="5386" spans="26:35">
      <c r="Z5386" s="50" t="s">
        <v>83</v>
      </c>
      <c r="AA5386" s="50" t="s">
        <v>5105</v>
      </c>
      <c r="AB5386" s="50">
        <v>3553609</v>
      </c>
      <c r="AH5386" s="66" t="str">
        <f t="shared" si="144"/>
        <v>SPTapiratiba</v>
      </c>
      <c r="AI5386" s="50">
        <v>3553609</v>
      </c>
    </row>
    <row r="5387" spans="26:35">
      <c r="Z5387" s="50" t="s">
        <v>83</v>
      </c>
      <c r="AA5387" s="50" t="s">
        <v>5107</v>
      </c>
      <c r="AB5387" s="50">
        <v>3553658</v>
      </c>
      <c r="AH5387" s="66" t="str">
        <f t="shared" si="144"/>
        <v>SPTaquaral</v>
      </c>
      <c r="AI5387" s="50">
        <v>3553658</v>
      </c>
    </row>
    <row r="5388" spans="26:35">
      <c r="Z5388" s="50" t="s">
        <v>83</v>
      </c>
      <c r="AA5388" s="50" t="s">
        <v>5109</v>
      </c>
      <c r="AB5388" s="50">
        <v>3553708</v>
      </c>
      <c r="AH5388" s="66" t="str">
        <f t="shared" si="144"/>
        <v>SPTaquaritinga</v>
      </c>
      <c r="AI5388" s="50">
        <v>3553708</v>
      </c>
    </row>
    <row r="5389" spans="26:35">
      <c r="Z5389" s="50" t="s">
        <v>83</v>
      </c>
      <c r="AA5389" s="50" t="s">
        <v>5111</v>
      </c>
      <c r="AB5389" s="50">
        <v>3553807</v>
      </c>
      <c r="AH5389" s="66" t="str">
        <f t="shared" si="144"/>
        <v>SPTaquarituba</v>
      </c>
      <c r="AI5389" s="50">
        <v>3553807</v>
      </c>
    </row>
    <row r="5390" spans="26:35">
      <c r="Z5390" s="50" t="s">
        <v>83</v>
      </c>
      <c r="AA5390" s="50" t="s">
        <v>5113</v>
      </c>
      <c r="AB5390" s="50">
        <v>3553856</v>
      </c>
      <c r="AH5390" s="66" t="str">
        <f t="shared" si="144"/>
        <v>SPTaquarivaí</v>
      </c>
      <c r="AI5390" s="50">
        <v>3553856</v>
      </c>
    </row>
    <row r="5391" spans="26:35">
      <c r="Z5391" s="50" t="s">
        <v>83</v>
      </c>
      <c r="AA5391" s="50" t="s">
        <v>5115</v>
      </c>
      <c r="AB5391" s="50">
        <v>3553906</v>
      </c>
      <c r="AH5391" s="66" t="str">
        <f t="shared" si="144"/>
        <v>SPTarabai</v>
      </c>
      <c r="AI5391" s="50">
        <v>3553906</v>
      </c>
    </row>
    <row r="5392" spans="26:35">
      <c r="Z5392" s="50" t="s">
        <v>83</v>
      </c>
      <c r="AA5392" s="50" t="s">
        <v>5117</v>
      </c>
      <c r="AB5392" s="50">
        <v>3553955</v>
      </c>
      <c r="AH5392" s="66" t="str">
        <f t="shared" si="144"/>
        <v>SPTarumã</v>
      </c>
      <c r="AI5392" s="50">
        <v>3553955</v>
      </c>
    </row>
    <row r="5393" spans="26:35">
      <c r="Z5393" s="50" t="s">
        <v>83</v>
      </c>
      <c r="AA5393" s="50" t="s">
        <v>5119</v>
      </c>
      <c r="AB5393" s="50">
        <v>3554003</v>
      </c>
      <c r="AH5393" s="66" t="str">
        <f t="shared" si="144"/>
        <v>SPTatuí</v>
      </c>
      <c r="AI5393" s="50">
        <v>3554003</v>
      </c>
    </row>
    <row r="5394" spans="26:35">
      <c r="Z5394" s="50" t="s">
        <v>83</v>
      </c>
      <c r="AA5394" s="50" t="s">
        <v>5121</v>
      </c>
      <c r="AB5394" s="50">
        <v>3554102</v>
      </c>
      <c r="AH5394" s="66" t="str">
        <f t="shared" si="144"/>
        <v>SPTaubaté</v>
      </c>
      <c r="AI5394" s="50">
        <v>3554102</v>
      </c>
    </row>
    <row r="5395" spans="26:35">
      <c r="Z5395" s="50" t="s">
        <v>83</v>
      </c>
      <c r="AA5395" s="50" t="s">
        <v>5123</v>
      </c>
      <c r="AB5395" s="50">
        <v>3554201</v>
      </c>
      <c r="AH5395" s="66" t="str">
        <f t="shared" si="144"/>
        <v>SPTejupá</v>
      </c>
      <c r="AI5395" s="50">
        <v>3554201</v>
      </c>
    </row>
    <row r="5396" spans="26:35">
      <c r="Z5396" s="50" t="s">
        <v>83</v>
      </c>
      <c r="AA5396" s="50" t="s">
        <v>4574</v>
      </c>
      <c r="AB5396" s="50">
        <v>3554300</v>
      </c>
      <c r="AH5396" s="66" t="str">
        <f t="shared" si="144"/>
        <v>SPTeodoro Sampaio</v>
      </c>
      <c r="AI5396" s="50">
        <v>3554300</v>
      </c>
    </row>
    <row r="5397" spans="26:35">
      <c r="Z5397" s="50" t="s">
        <v>83</v>
      </c>
      <c r="AA5397" s="50" t="s">
        <v>4526</v>
      </c>
      <c r="AB5397" s="50">
        <v>3554409</v>
      </c>
      <c r="AH5397" s="66" t="str">
        <f t="shared" si="144"/>
        <v>SPTerra Roxa</v>
      </c>
      <c r="AI5397" s="50">
        <v>3554409</v>
      </c>
    </row>
    <row r="5398" spans="26:35">
      <c r="Z5398" s="50" t="s">
        <v>83</v>
      </c>
      <c r="AA5398" s="50" t="s">
        <v>5127</v>
      </c>
      <c r="AB5398" s="50">
        <v>3554508</v>
      </c>
      <c r="AH5398" s="66" t="str">
        <f t="shared" si="144"/>
        <v>SPTietê</v>
      </c>
      <c r="AI5398" s="50">
        <v>3554508</v>
      </c>
    </row>
    <row r="5399" spans="26:35">
      <c r="Z5399" s="50" t="s">
        <v>83</v>
      </c>
      <c r="AA5399" s="50" t="s">
        <v>5129</v>
      </c>
      <c r="AB5399" s="50">
        <v>3554607</v>
      </c>
      <c r="AH5399" s="66" t="str">
        <f t="shared" si="144"/>
        <v>SPTimburi</v>
      </c>
      <c r="AI5399" s="50">
        <v>3554607</v>
      </c>
    </row>
    <row r="5400" spans="26:35">
      <c r="Z5400" s="50" t="s">
        <v>83</v>
      </c>
      <c r="AA5400" s="50" t="s">
        <v>5131</v>
      </c>
      <c r="AB5400" s="50">
        <v>3554656</v>
      </c>
      <c r="AH5400" s="66" t="str">
        <f t="shared" si="144"/>
        <v>SPTorre de Pedra</v>
      </c>
      <c r="AI5400" s="50">
        <v>3554656</v>
      </c>
    </row>
    <row r="5401" spans="26:35">
      <c r="Z5401" s="50" t="s">
        <v>83</v>
      </c>
      <c r="AA5401" s="50" t="s">
        <v>5133</v>
      </c>
      <c r="AB5401" s="50">
        <v>3554706</v>
      </c>
      <c r="AH5401" s="66" t="str">
        <f t="shared" si="144"/>
        <v>SPTorrinha</v>
      </c>
      <c r="AI5401" s="50">
        <v>3554706</v>
      </c>
    </row>
    <row r="5402" spans="26:35">
      <c r="Z5402" s="50" t="s">
        <v>83</v>
      </c>
      <c r="AA5402" s="50" t="s">
        <v>5135</v>
      </c>
      <c r="AB5402" s="50">
        <v>3554755</v>
      </c>
      <c r="AH5402" s="66" t="str">
        <f t="shared" si="144"/>
        <v>SPTrabiju</v>
      </c>
      <c r="AI5402" s="50">
        <v>3554755</v>
      </c>
    </row>
    <row r="5403" spans="26:35">
      <c r="Z5403" s="50" t="s">
        <v>83</v>
      </c>
      <c r="AA5403" s="50" t="s">
        <v>5137</v>
      </c>
      <c r="AB5403" s="50">
        <v>3554805</v>
      </c>
      <c r="AH5403" s="66" t="str">
        <f t="shared" si="144"/>
        <v>SPTremembé</v>
      </c>
      <c r="AI5403" s="50">
        <v>3554805</v>
      </c>
    </row>
    <row r="5404" spans="26:35">
      <c r="Z5404" s="50" t="s">
        <v>83</v>
      </c>
      <c r="AA5404" s="50" t="s">
        <v>5139</v>
      </c>
      <c r="AB5404" s="50">
        <v>3554904</v>
      </c>
      <c r="AH5404" s="66" t="str">
        <f t="shared" si="144"/>
        <v>SPTrês Fronteiras</v>
      </c>
      <c r="AI5404" s="50">
        <v>3554904</v>
      </c>
    </row>
    <row r="5405" spans="26:35">
      <c r="Z5405" s="50" t="s">
        <v>83</v>
      </c>
      <c r="AA5405" s="50" t="s">
        <v>5140</v>
      </c>
      <c r="AB5405" s="50">
        <v>3554953</v>
      </c>
      <c r="AH5405" s="66" t="str">
        <f t="shared" si="144"/>
        <v>SPTuiuti</v>
      </c>
      <c r="AI5405" s="50">
        <v>3554953</v>
      </c>
    </row>
    <row r="5406" spans="26:35">
      <c r="Z5406" s="50" t="s">
        <v>83</v>
      </c>
      <c r="AA5406" s="50" t="s">
        <v>5142</v>
      </c>
      <c r="AB5406" s="50">
        <v>3555000</v>
      </c>
      <c r="AH5406" s="66" t="str">
        <f t="shared" si="144"/>
        <v>SPTupã</v>
      </c>
      <c r="AI5406" s="50">
        <v>3555000</v>
      </c>
    </row>
    <row r="5407" spans="26:35">
      <c r="Z5407" s="50" t="s">
        <v>83</v>
      </c>
      <c r="AA5407" s="50" t="s">
        <v>5144</v>
      </c>
      <c r="AB5407" s="50">
        <v>3555109</v>
      </c>
      <c r="AH5407" s="66" t="str">
        <f t="shared" si="144"/>
        <v>SPTupi Paulista</v>
      </c>
      <c r="AI5407" s="50">
        <v>3555109</v>
      </c>
    </row>
    <row r="5408" spans="26:35">
      <c r="Z5408" s="50" t="s">
        <v>83</v>
      </c>
      <c r="AA5408" s="50" t="s">
        <v>5145</v>
      </c>
      <c r="AB5408" s="50">
        <v>3555208</v>
      </c>
      <c r="AH5408" s="66" t="str">
        <f t="shared" si="144"/>
        <v>SPTuriúba</v>
      </c>
      <c r="AI5408" s="50">
        <v>3555208</v>
      </c>
    </row>
    <row r="5409" spans="26:35">
      <c r="Z5409" s="50" t="s">
        <v>83</v>
      </c>
      <c r="AA5409" s="50" t="s">
        <v>5146</v>
      </c>
      <c r="AB5409" s="50">
        <v>3555307</v>
      </c>
      <c r="AH5409" s="66" t="str">
        <f t="shared" si="144"/>
        <v>SPTurmalina</v>
      </c>
      <c r="AI5409" s="50">
        <v>3555307</v>
      </c>
    </row>
    <row r="5410" spans="26:35">
      <c r="Z5410" s="50" t="s">
        <v>83</v>
      </c>
      <c r="AA5410" s="50" t="s">
        <v>5148</v>
      </c>
      <c r="AB5410" s="50">
        <v>3555356</v>
      </c>
      <c r="AH5410" s="66" t="str">
        <f t="shared" si="144"/>
        <v>SPUbarana</v>
      </c>
      <c r="AI5410" s="50">
        <v>3555356</v>
      </c>
    </row>
    <row r="5411" spans="26:35">
      <c r="Z5411" s="50" t="s">
        <v>83</v>
      </c>
      <c r="AA5411" s="50" t="s">
        <v>5150</v>
      </c>
      <c r="AB5411" s="50">
        <v>3555406</v>
      </c>
      <c r="AH5411" s="66" t="str">
        <f t="shared" si="144"/>
        <v>SPUbatuba</v>
      </c>
      <c r="AI5411" s="50">
        <v>3555406</v>
      </c>
    </row>
    <row r="5412" spans="26:35">
      <c r="Z5412" s="50" t="s">
        <v>83</v>
      </c>
      <c r="AA5412" s="50" t="s">
        <v>5152</v>
      </c>
      <c r="AB5412" s="50">
        <v>3555505</v>
      </c>
      <c r="AH5412" s="66" t="str">
        <f t="shared" si="144"/>
        <v>SPUbirajara</v>
      </c>
      <c r="AI5412" s="50">
        <v>3555505</v>
      </c>
    </row>
    <row r="5413" spans="26:35">
      <c r="Z5413" s="50" t="s">
        <v>83</v>
      </c>
      <c r="AA5413" s="50" t="s">
        <v>5154</v>
      </c>
      <c r="AB5413" s="50">
        <v>3555604</v>
      </c>
      <c r="AH5413" s="66" t="str">
        <f t="shared" si="144"/>
        <v>SPUchoa</v>
      </c>
      <c r="AI5413" s="50">
        <v>3555604</v>
      </c>
    </row>
    <row r="5414" spans="26:35">
      <c r="Z5414" s="50" t="s">
        <v>83</v>
      </c>
      <c r="AA5414" s="50" t="s">
        <v>5156</v>
      </c>
      <c r="AB5414" s="50">
        <v>3555703</v>
      </c>
      <c r="AH5414" s="66" t="str">
        <f t="shared" si="144"/>
        <v>SPUnião Paulista</v>
      </c>
      <c r="AI5414" s="50">
        <v>3555703</v>
      </c>
    </row>
    <row r="5415" spans="26:35">
      <c r="Z5415" s="50" t="s">
        <v>83</v>
      </c>
      <c r="AA5415" s="50" t="s">
        <v>5158</v>
      </c>
      <c r="AB5415" s="50">
        <v>3555802</v>
      </c>
      <c r="AH5415" s="66" t="str">
        <f t="shared" si="144"/>
        <v>SPUrânia</v>
      </c>
      <c r="AI5415" s="50">
        <v>3555802</v>
      </c>
    </row>
    <row r="5416" spans="26:35">
      <c r="Z5416" s="50" t="s">
        <v>83</v>
      </c>
      <c r="AA5416" s="50" t="s">
        <v>5160</v>
      </c>
      <c r="AB5416" s="50">
        <v>3555901</v>
      </c>
      <c r="AH5416" s="66" t="str">
        <f t="shared" si="144"/>
        <v>SPUru</v>
      </c>
      <c r="AI5416" s="50">
        <v>3555901</v>
      </c>
    </row>
    <row r="5417" spans="26:35">
      <c r="Z5417" s="50" t="s">
        <v>83</v>
      </c>
      <c r="AA5417" s="50" t="s">
        <v>5162</v>
      </c>
      <c r="AB5417" s="50">
        <v>3556008</v>
      </c>
      <c r="AH5417" s="66" t="str">
        <f t="shared" si="144"/>
        <v>SPUrupês</v>
      </c>
      <c r="AI5417" s="50">
        <v>3556008</v>
      </c>
    </row>
    <row r="5418" spans="26:35">
      <c r="Z5418" s="50" t="s">
        <v>83</v>
      </c>
      <c r="AA5418" s="50" t="s">
        <v>5164</v>
      </c>
      <c r="AB5418" s="50">
        <v>3556107</v>
      </c>
      <c r="AH5418" s="66" t="str">
        <f t="shared" si="144"/>
        <v>SPValentim Gentil</v>
      </c>
      <c r="AI5418" s="50">
        <v>3556107</v>
      </c>
    </row>
    <row r="5419" spans="26:35">
      <c r="Z5419" s="50" t="s">
        <v>83</v>
      </c>
      <c r="AA5419" s="50" t="s">
        <v>5166</v>
      </c>
      <c r="AB5419" s="50">
        <v>3556206</v>
      </c>
      <c r="AH5419" s="66" t="str">
        <f t="shared" si="144"/>
        <v>SPValinhos</v>
      </c>
      <c r="AI5419" s="50">
        <v>3556206</v>
      </c>
    </row>
    <row r="5420" spans="26:35">
      <c r="Z5420" s="50" t="s">
        <v>83</v>
      </c>
      <c r="AA5420" s="50" t="s">
        <v>5168</v>
      </c>
      <c r="AB5420" s="50">
        <v>3556305</v>
      </c>
      <c r="AH5420" s="66" t="str">
        <f t="shared" si="144"/>
        <v>SPValparaíso</v>
      </c>
      <c r="AI5420" s="50">
        <v>3556305</v>
      </c>
    </row>
    <row r="5421" spans="26:35">
      <c r="Z5421" s="50" t="s">
        <v>83</v>
      </c>
      <c r="AA5421" s="50" t="s">
        <v>4081</v>
      </c>
      <c r="AB5421" s="50">
        <v>3556354</v>
      </c>
      <c r="AH5421" s="66" t="str">
        <f t="shared" si="144"/>
        <v>SPVargem</v>
      </c>
      <c r="AI5421" s="50">
        <v>3556354</v>
      </c>
    </row>
    <row r="5422" spans="26:35">
      <c r="Z5422" s="50" t="s">
        <v>83</v>
      </c>
      <c r="AA5422" s="50" t="s">
        <v>5170</v>
      </c>
      <c r="AB5422" s="50">
        <v>3556404</v>
      </c>
      <c r="AH5422" s="66" t="str">
        <f t="shared" si="144"/>
        <v>SPVargem Grande do Sul</v>
      </c>
      <c r="AI5422" s="50">
        <v>3556404</v>
      </c>
    </row>
    <row r="5423" spans="26:35">
      <c r="Z5423" s="50" t="s">
        <v>83</v>
      </c>
      <c r="AA5423" s="50" t="s">
        <v>5172</v>
      </c>
      <c r="AB5423" s="50">
        <v>3556453</v>
      </c>
      <c r="AH5423" s="66" t="str">
        <f t="shared" si="144"/>
        <v>SPVargem Grande Paulista</v>
      </c>
      <c r="AI5423" s="50">
        <v>3556453</v>
      </c>
    </row>
    <row r="5424" spans="26:35">
      <c r="Z5424" s="50" t="s">
        <v>83</v>
      </c>
      <c r="AA5424" s="50" t="s">
        <v>5174</v>
      </c>
      <c r="AB5424" s="50">
        <v>3556503</v>
      </c>
      <c r="AH5424" s="66" t="str">
        <f t="shared" si="144"/>
        <v>SPVárzea Paulista</v>
      </c>
      <c r="AI5424" s="50">
        <v>3556503</v>
      </c>
    </row>
    <row r="5425" spans="26:35">
      <c r="Z5425" s="50" t="s">
        <v>83</v>
      </c>
      <c r="AA5425" s="50" t="s">
        <v>3116</v>
      </c>
      <c r="AB5425" s="50">
        <v>3556602</v>
      </c>
      <c r="AH5425" s="66" t="str">
        <f t="shared" si="144"/>
        <v>SPVera Cruz</v>
      </c>
      <c r="AI5425" s="50">
        <v>3556602</v>
      </c>
    </row>
    <row r="5426" spans="26:35">
      <c r="Z5426" s="50" t="s">
        <v>83</v>
      </c>
      <c r="AA5426" s="50" t="s">
        <v>5177</v>
      </c>
      <c r="AB5426" s="50">
        <v>3556701</v>
      </c>
      <c r="AH5426" s="66" t="str">
        <f t="shared" si="144"/>
        <v>SPVinhedo</v>
      </c>
      <c r="AI5426" s="50">
        <v>3556701</v>
      </c>
    </row>
    <row r="5427" spans="26:35">
      <c r="Z5427" s="50" t="s">
        <v>83</v>
      </c>
      <c r="AA5427" s="50" t="s">
        <v>5179</v>
      </c>
      <c r="AB5427" s="50">
        <v>3556800</v>
      </c>
      <c r="AH5427" s="66" t="str">
        <f t="shared" si="144"/>
        <v>SPViradouro</v>
      </c>
      <c r="AI5427" s="50">
        <v>3556800</v>
      </c>
    </row>
    <row r="5428" spans="26:35">
      <c r="Z5428" s="50" t="s">
        <v>83</v>
      </c>
      <c r="AA5428" s="50" t="s">
        <v>5181</v>
      </c>
      <c r="AB5428" s="50">
        <v>3556909</v>
      </c>
      <c r="AH5428" s="66" t="str">
        <f t="shared" si="144"/>
        <v>SPVista Alegre do Alto</v>
      </c>
      <c r="AI5428" s="50">
        <v>3556909</v>
      </c>
    </row>
    <row r="5429" spans="26:35">
      <c r="Z5429" s="50" t="s">
        <v>83</v>
      </c>
      <c r="AA5429" s="50" t="s">
        <v>5183</v>
      </c>
      <c r="AB5429" s="50">
        <v>3556958</v>
      </c>
      <c r="AH5429" s="66" t="str">
        <f t="shared" si="144"/>
        <v>SPVitória Brasil</v>
      </c>
      <c r="AI5429" s="50">
        <v>3556958</v>
      </c>
    </row>
    <row r="5430" spans="26:35">
      <c r="Z5430" s="50" t="s">
        <v>83</v>
      </c>
      <c r="AA5430" s="50" t="s">
        <v>5185</v>
      </c>
      <c r="AB5430" s="50">
        <v>3557006</v>
      </c>
      <c r="AH5430" s="66" t="str">
        <f t="shared" si="144"/>
        <v>SPVotorantim</v>
      </c>
      <c r="AI5430" s="50">
        <v>3557006</v>
      </c>
    </row>
    <row r="5431" spans="26:35">
      <c r="Z5431" s="50" t="s">
        <v>83</v>
      </c>
      <c r="AA5431" s="50" t="s">
        <v>5187</v>
      </c>
      <c r="AB5431" s="50">
        <v>3557105</v>
      </c>
      <c r="AH5431" s="66" t="str">
        <f t="shared" si="144"/>
        <v>SPVotuporanga</v>
      </c>
      <c r="AI5431" s="50">
        <v>3557105</v>
      </c>
    </row>
    <row r="5432" spans="26:35">
      <c r="Z5432" s="50" t="s">
        <v>83</v>
      </c>
      <c r="AA5432" s="50" t="s">
        <v>5189</v>
      </c>
      <c r="AB5432" s="50">
        <v>3557154</v>
      </c>
      <c r="AH5432" s="66" t="str">
        <f t="shared" si="144"/>
        <v>SPZacarias</v>
      </c>
      <c r="AI5432" s="50">
        <v>3557154</v>
      </c>
    </row>
    <row r="5433" spans="26:35">
      <c r="Z5433" s="50" t="s">
        <v>85</v>
      </c>
      <c r="AA5433" s="50" t="s">
        <v>114</v>
      </c>
      <c r="AB5433" s="50">
        <v>1700251</v>
      </c>
      <c r="AH5433" s="66" t="str">
        <f t="shared" si="144"/>
        <v>TOAbreulândia</v>
      </c>
      <c r="AI5433" s="50">
        <v>1700251</v>
      </c>
    </row>
    <row r="5434" spans="26:35">
      <c r="Z5434" s="50" t="s">
        <v>85</v>
      </c>
      <c r="AA5434" s="50" t="s">
        <v>140</v>
      </c>
      <c r="AB5434" s="50">
        <v>1700301</v>
      </c>
      <c r="AH5434" s="66" t="str">
        <f t="shared" si="144"/>
        <v>TOAguiarnópolis</v>
      </c>
      <c r="AI5434" s="50">
        <v>1700301</v>
      </c>
    </row>
    <row r="5435" spans="26:35">
      <c r="Z5435" s="50" t="s">
        <v>85</v>
      </c>
      <c r="AA5435" s="50" t="s">
        <v>165</v>
      </c>
      <c r="AB5435" s="50">
        <v>1700350</v>
      </c>
      <c r="AH5435" s="66" t="str">
        <f t="shared" si="144"/>
        <v>TOAliança do Tocantins</v>
      </c>
      <c r="AI5435" s="50">
        <v>1700350</v>
      </c>
    </row>
    <row r="5436" spans="26:35">
      <c r="Z5436" s="50" t="s">
        <v>85</v>
      </c>
      <c r="AA5436" s="50" t="s">
        <v>191</v>
      </c>
      <c r="AB5436" s="50">
        <v>1700400</v>
      </c>
      <c r="AH5436" s="66" t="str">
        <f t="shared" si="144"/>
        <v>TOAlmas</v>
      </c>
      <c r="AI5436" s="50">
        <v>1700400</v>
      </c>
    </row>
    <row r="5437" spans="26:35">
      <c r="Z5437" s="50" t="s">
        <v>85</v>
      </c>
      <c r="AA5437" s="50" t="s">
        <v>217</v>
      </c>
      <c r="AB5437" s="50">
        <v>1700707</v>
      </c>
      <c r="AH5437" s="66" t="str">
        <f t="shared" si="144"/>
        <v>TOAlvorada</v>
      </c>
      <c r="AI5437" s="50">
        <v>1700707</v>
      </c>
    </row>
    <row r="5438" spans="26:35">
      <c r="Z5438" s="50" t="s">
        <v>85</v>
      </c>
      <c r="AA5438" s="50" t="s">
        <v>241</v>
      </c>
      <c r="AB5438" s="50">
        <v>1701002</v>
      </c>
      <c r="AH5438" s="66" t="str">
        <f t="shared" si="144"/>
        <v>TOAnanás</v>
      </c>
      <c r="AI5438" s="50">
        <v>1701002</v>
      </c>
    </row>
    <row r="5439" spans="26:35">
      <c r="Z5439" s="50" t="s">
        <v>85</v>
      </c>
      <c r="AA5439" s="50" t="s">
        <v>266</v>
      </c>
      <c r="AB5439" s="50">
        <v>1701051</v>
      </c>
      <c r="AH5439" s="66" t="str">
        <f t="shared" si="144"/>
        <v>TOAngico</v>
      </c>
      <c r="AI5439" s="50">
        <v>1701051</v>
      </c>
    </row>
    <row r="5440" spans="26:35">
      <c r="Z5440" s="50" t="s">
        <v>85</v>
      </c>
      <c r="AA5440" s="50" t="s">
        <v>292</v>
      </c>
      <c r="AB5440" s="50">
        <v>1701101</v>
      </c>
      <c r="AH5440" s="66" t="str">
        <f t="shared" si="144"/>
        <v>TOAparecida do Rio Negro</v>
      </c>
      <c r="AI5440" s="50">
        <v>1701101</v>
      </c>
    </row>
    <row r="5441" spans="26:35">
      <c r="Z5441" s="50" t="s">
        <v>85</v>
      </c>
      <c r="AA5441" s="50" t="s">
        <v>318</v>
      </c>
      <c r="AB5441" s="50">
        <v>1701309</v>
      </c>
      <c r="AH5441" s="66" t="str">
        <f t="shared" ref="AH5441:AH5504" si="145">CONCATENATE(Z5441,AA5441)</f>
        <v>TOAragominas</v>
      </c>
      <c r="AI5441" s="50">
        <v>1701309</v>
      </c>
    </row>
    <row r="5442" spans="26:35">
      <c r="Z5442" s="50" t="s">
        <v>85</v>
      </c>
      <c r="AA5442" s="50" t="s">
        <v>343</v>
      </c>
      <c r="AB5442" s="50">
        <v>1701903</v>
      </c>
      <c r="AH5442" s="66" t="str">
        <f t="shared" si="145"/>
        <v>TOAraguacema</v>
      </c>
      <c r="AI5442" s="50">
        <v>1701903</v>
      </c>
    </row>
    <row r="5443" spans="26:35">
      <c r="Z5443" s="50" t="s">
        <v>85</v>
      </c>
      <c r="AA5443" s="50" t="s">
        <v>367</v>
      </c>
      <c r="AB5443" s="50">
        <v>1702000</v>
      </c>
      <c r="AH5443" s="66" t="str">
        <f t="shared" si="145"/>
        <v>TOAraguaçu</v>
      </c>
      <c r="AI5443" s="50">
        <v>1702000</v>
      </c>
    </row>
    <row r="5444" spans="26:35">
      <c r="Z5444" s="50" t="s">
        <v>85</v>
      </c>
      <c r="AA5444" s="50" t="s">
        <v>392</v>
      </c>
      <c r="AB5444" s="50">
        <v>1702109</v>
      </c>
      <c r="AH5444" s="66" t="str">
        <f t="shared" si="145"/>
        <v>TOAraguaína</v>
      </c>
      <c r="AI5444" s="50">
        <v>1702109</v>
      </c>
    </row>
    <row r="5445" spans="26:35">
      <c r="Z5445" s="50" t="s">
        <v>85</v>
      </c>
      <c r="AA5445" s="50" t="s">
        <v>417</v>
      </c>
      <c r="AB5445" s="50">
        <v>1702158</v>
      </c>
      <c r="AH5445" s="66" t="str">
        <f t="shared" si="145"/>
        <v>TOAraguanã</v>
      </c>
      <c r="AI5445" s="50">
        <v>1702158</v>
      </c>
    </row>
    <row r="5446" spans="26:35">
      <c r="Z5446" s="50" t="s">
        <v>85</v>
      </c>
      <c r="AA5446" s="50" t="s">
        <v>443</v>
      </c>
      <c r="AB5446" s="50">
        <v>1702208</v>
      </c>
      <c r="AH5446" s="66" t="str">
        <f t="shared" si="145"/>
        <v>TOAraguatins</v>
      </c>
      <c r="AI5446" s="50">
        <v>1702208</v>
      </c>
    </row>
    <row r="5447" spans="26:35">
      <c r="Z5447" s="50" t="s">
        <v>85</v>
      </c>
      <c r="AA5447" s="50" t="s">
        <v>468</v>
      </c>
      <c r="AB5447" s="50">
        <v>1702307</v>
      </c>
      <c r="AH5447" s="66" t="str">
        <f t="shared" si="145"/>
        <v>TOArapoema</v>
      </c>
      <c r="AI5447" s="50">
        <v>1702307</v>
      </c>
    </row>
    <row r="5448" spans="26:35">
      <c r="Z5448" s="50" t="s">
        <v>85</v>
      </c>
      <c r="AA5448" s="50" t="s">
        <v>493</v>
      </c>
      <c r="AB5448" s="50">
        <v>1702406</v>
      </c>
      <c r="AH5448" s="66" t="str">
        <f t="shared" si="145"/>
        <v>TOArraias</v>
      </c>
      <c r="AI5448" s="50">
        <v>1702406</v>
      </c>
    </row>
    <row r="5449" spans="26:35">
      <c r="Z5449" s="50" t="s">
        <v>85</v>
      </c>
      <c r="AA5449" s="50" t="s">
        <v>517</v>
      </c>
      <c r="AB5449" s="50">
        <v>1702554</v>
      </c>
      <c r="AH5449" s="66" t="str">
        <f t="shared" si="145"/>
        <v>TOAugustinópolis</v>
      </c>
      <c r="AI5449" s="50">
        <v>1702554</v>
      </c>
    </row>
    <row r="5450" spans="26:35">
      <c r="Z5450" s="50" t="s">
        <v>85</v>
      </c>
      <c r="AA5450" s="50" t="s">
        <v>540</v>
      </c>
      <c r="AB5450" s="50">
        <v>1702703</v>
      </c>
      <c r="AH5450" s="66" t="str">
        <f t="shared" si="145"/>
        <v>TOAurora do Tocantins</v>
      </c>
      <c r="AI5450" s="50">
        <v>1702703</v>
      </c>
    </row>
    <row r="5451" spans="26:35">
      <c r="Z5451" s="50" t="s">
        <v>85</v>
      </c>
      <c r="AA5451" s="50" t="s">
        <v>563</v>
      </c>
      <c r="AB5451" s="50">
        <v>1702901</v>
      </c>
      <c r="AH5451" s="66" t="str">
        <f t="shared" si="145"/>
        <v>TOAxixá do Tocantins</v>
      </c>
      <c r="AI5451" s="50">
        <v>1702901</v>
      </c>
    </row>
    <row r="5452" spans="26:35">
      <c r="Z5452" s="50" t="s">
        <v>85</v>
      </c>
      <c r="AA5452" s="50" t="s">
        <v>586</v>
      </c>
      <c r="AB5452" s="50">
        <v>1703008</v>
      </c>
      <c r="AH5452" s="66" t="str">
        <f t="shared" si="145"/>
        <v>TOBabaçulândia</v>
      </c>
      <c r="AI5452" s="50">
        <v>1703008</v>
      </c>
    </row>
    <row r="5453" spans="26:35">
      <c r="Z5453" s="50" t="s">
        <v>85</v>
      </c>
      <c r="AA5453" s="50" t="s">
        <v>609</v>
      </c>
      <c r="AB5453" s="50">
        <v>1703057</v>
      </c>
      <c r="AH5453" s="66" t="str">
        <f t="shared" si="145"/>
        <v>TOBandeirantes do Tocantins</v>
      </c>
      <c r="AI5453" s="50">
        <v>1703057</v>
      </c>
    </row>
    <row r="5454" spans="26:35">
      <c r="Z5454" s="50" t="s">
        <v>85</v>
      </c>
      <c r="AA5454" s="50" t="s">
        <v>631</v>
      </c>
      <c r="AB5454" s="50">
        <v>1703073</v>
      </c>
      <c r="AH5454" s="66" t="str">
        <f t="shared" si="145"/>
        <v>TOBarra do Ouro</v>
      </c>
      <c r="AI5454" s="50">
        <v>1703073</v>
      </c>
    </row>
    <row r="5455" spans="26:35">
      <c r="Z5455" s="50" t="s">
        <v>85</v>
      </c>
      <c r="AA5455" s="50" t="s">
        <v>652</v>
      </c>
      <c r="AB5455" s="50">
        <v>1703107</v>
      </c>
      <c r="AH5455" s="66" t="str">
        <f t="shared" si="145"/>
        <v>TOBarrolândia</v>
      </c>
      <c r="AI5455" s="50">
        <v>1703107</v>
      </c>
    </row>
    <row r="5456" spans="26:35">
      <c r="Z5456" s="50" t="s">
        <v>85</v>
      </c>
      <c r="AA5456" s="50" t="s">
        <v>673</v>
      </c>
      <c r="AB5456" s="50">
        <v>1703206</v>
      </c>
      <c r="AH5456" s="66" t="str">
        <f t="shared" si="145"/>
        <v>TOBernardo Sayão</v>
      </c>
      <c r="AI5456" s="50">
        <v>1703206</v>
      </c>
    </row>
    <row r="5457" spans="26:35">
      <c r="Z5457" s="50" t="s">
        <v>85</v>
      </c>
      <c r="AA5457" s="50" t="s">
        <v>621</v>
      </c>
      <c r="AB5457" s="50">
        <v>1703305</v>
      </c>
      <c r="AH5457" s="66" t="str">
        <f t="shared" si="145"/>
        <v>TOBom Jesus do Tocantins</v>
      </c>
      <c r="AI5457" s="50">
        <v>1703305</v>
      </c>
    </row>
    <row r="5458" spans="26:35">
      <c r="Z5458" s="50" t="s">
        <v>85</v>
      </c>
      <c r="AA5458" s="50" t="s">
        <v>715</v>
      </c>
      <c r="AB5458" s="50">
        <v>1703602</v>
      </c>
      <c r="AH5458" s="66" t="str">
        <f t="shared" si="145"/>
        <v>TOBrasilândia do Tocantins</v>
      </c>
      <c r="AI5458" s="50">
        <v>1703602</v>
      </c>
    </row>
    <row r="5459" spans="26:35">
      <c r="Z5459" s="50" t="s">
        <v>85</v>
      </c>
      <c r="AA5459" s="50" t="s">
        <v>737</v>
      </c>
      <c r="AB5459" s="50">
        <v>1703701</v>
      </c>
      <c r="AH5459" s="66" t="str">
        <f t="shared" si="145"/>
        <v>TOBrejinho de Nazaré</v>
      </c>
      <c r="AI5459" s="50">
        <v>1703701</v>
      </c>
    </row>
    <row r="5460" spans="26:35">
      <c r="Z5460" s="50" t="s">
        <v>85</v>
      </c>
      <c r="AA5460" s="50" t="s">
        <v>758</v>
      </c>
      <c r="AB5460" s="50">
        <v>1703800</v>
      </c>
      <c r="AH5460" s="66" t="str">
        <f t="shared" si="145"/>
        <v>TOBuriti do Tocantins</v>
      </c>
      <c r="AI5460" s="50">
        <v>1703800</v>
      </c>
    </row>
    <row r="5461" spans="26:35">
      <c r="Z5461" s="50" t="s">
        <v>85</v>
      </c>
      <c r="AA5461" s="50" t="s">
        <v>781</v>
      </c>
      <c r="AB5461" s="50">
        <v>1703826</v>
      </c>
      <c r="AH5461" s="66" t="str">
        <f t="shared" si="145"/>
        <v>TOCachoeirinha</v>
      </c>
      <c r="AI5461" s="50">
        <v>1703826</v>
      </c>
    </row>
    <row r="5462" spans="26:35">
      <c r="Z5462" s="50" t="s">
        <v>85</v>
      </c>
      <c r="AA5462" s="50" t="s">
        <v>802</v>
      </c>
      <c r="AB5462" s="50">
        <v>1703842</v>
      </c>
      <c r="AH5462" s="66" t="str">
        <f t="shared" si="145"/>
        <v>TOCampos Lindos</v>
      </c>
      <c r="AI5462" s="50">
        <v>1703842</v>
      </c>
    </row>
    <row r="5463" spans="26:35">
      <c r="Z5463" s="50" t="s">
        <v>85</v>
      </c>
      <c r="AA5463" s="50" t="s">
        <v>823</v>
      </c>
      <c r="AB5463" s="50">
        <v>1703867</v>
      </c>
      <c r="AH5463" s="66" t="str">
        <f t="shared" si="145"/>
        <v>TOCariri do Tocantins</v>
      </c>
      <c r="AI5463" s="50">
        <v>1703867</v>
      </c>
    </row>
    <row r="5464" spans="26:35">
      <c r="Z5464" s="50" t="s">
        <v>85</v>
      </c>
      <c r="AA5464" s="50" t="s">
        <v>845</v>
      </c>
      <c r="AB5464" s="50">
        <v>1703883</v>
      </c>
      <c r="AH5464" s="66" t="str">
        <f t="shared" si="145"/>
        <v>TOCarmolândia</v>
      </c>
      <c r="AI5464" s="50">
        <v>1703883</v>
      </c>
    </row>
    <row r="5465" spans="26:35">
      <c r="Z5465" s="50" t="s">
        <v>85</v>
      </c>
      <c r="AA5465" s="50" t="s">
        <v>867</v>
      </c>
      <c r="AB5465" s="50">
        <v>1703891</v>
      </c>
      <c r="AH5465" s="66" t="str">
        <f t="shared" si="145"/>
        <v>TOCarrasco Bonito</v>
      </c>
      <c r="AI5465" s="50">
        <v>1703891</v>
      </c>
    </row>
    <row r="5466" spans="26:35">
      <c r="Z5466" s="50" t="s">
        <v>85</v>
      </c>
      <c r="AA5466" s="50" t="s">
        <v>889</v>
      </c>
      <c r="AB5466" s="50">
        <v>1703909</v>
      </c>
      <c r="AH5466" s="66" t="str">
        <f t="shared" si="145"/>
        <v>TOCaseara</v>
      </c>
      <c r="AI5466" s="50">
        <v>1703909</v>
      </c>
    </row>
    <row r="5467" spans="26:35">
      <c r="Z5467" s="50" t="s">
        <v>85</v>
      </c>
      <c r="AA5467" s="50" t="s">
        <v>912</v>
      </c>
      <c r="AB5467" s="50">
        <v>1704105</v>
      </c>
      <c r="AH5467" s="66" t="str">
        <f t="shared" si="145"/>
        <v>TOCentenário</v>
      </c>
      <c r="AI5467" s="50">
        <v>1704105</v>
      </c>
    </row>
    <row r="5468" spans="26:35">
      <c r="Z5468" s="50" t="s">
        <v>85</v>
      </c>
      <c r="AA5468" s="50" t="s">
        <v>935</v>
      </c>
      <c r="AB5468" s="50">
        <v>1705102</v>
      </c>
      <c r="AH5468" s="66" t="str">
        <f t="shared" si="145"/>
        <v>TOChapada da Natividade</v>
      </c>
      <c r="AI5468" s="50">
        <v>1705102</v>
      </c>
    </row>
    <row r="5469" spans="26:35">
      <c r="Z5469" s="50" t="s">
        <v>85</v>
      </c>
      <c r="AA5469" s="50" t="s">
        <v>957</v>
      </c>
      <c r="AB5469" s="50">
        <v>1704600</v>
      </c>
      <c r="AH5469" s="66" t="str">
        <f t="shared" si="145"/>
        <v>TOChapada de Areia</v>
      </c>
      <c r="AI5469" s="50">
        <v>1704600</v>
      </c>
    </row>
    <row r="5470" spans="26:35">
      <c r="Z5470" s="50" t="s">
        <v>85</v>
      </c>
      <c r="AA5470" s="50" t="s">
        <v>980</v>
      </c>
      <c r="AB5470" s="50">
        <v>1705508</v>
      </c>
      <c r="AH5470" s="66" t="str">
        <f t="shared" si="145"/>
        <v>TOColinas do Tocantins</v>
      </c>
      <c r="AI5470" s="50">
        <v>1705508</v>
      </c>
    </row>
    <row r="5471" spans="26:35">
      <c r="Z5471" s="50" t="s">
        <v>85</v>
      </c>
      <c r="AA5471" s="50" t="s">
        <v>1002</v>
      </c>
      <c r="AB5471" s="50">
        <v>1716703</v>
      </c>
      <c r="AH5471" s="66" t="str">
        <f t="shared" si="145"/>
        <v>TOColméia</v>
      </c>
      <c r="AI5471" s="50">
        <v>1716703</v>
      </c>
    </row>
    <row r="5472" spans="26:35">
      <c r="Z5472" s="50" t="s">
        <v>85</v>
      </c>
      <c r="AA5472" s="50" t="s">
        <v>1024</v>
      </c>
      <c r="AB5472" s="50">
        <v>1705557</v>
      </c>
      <c r="AH5472" s="66" t="str">
        <f t="shared" si="145"/>
        <v>TOCombinado</v>
      </c>
      <c r="AI5472" s="50">
        <v>1705557</v>
      </c>
    </row>
    <row r="5473" spans="26:35">
      <c r="Z5473" s="50" t="s">
        <v>85</v>
      </c>
      <c r="AA5473" s="50" t="s">
        <v>1047</v>
      </c>
      <c r="AB5473" s="50">
        <v>1705607</v>
      </c>
      <c r="AH5473" s="66" t="str">
        <f t="shared" si="145"/>
        <v>TOConceição do Tocantins</v>
      </c>
      <c r="AI5473" s="50">
        <v>1705607</v>
      </c>
    </row>
    <row r="5474" spans="26:35">
      <c r="Z5474" s="50" t="s">
        <v>85</v>
      </c>
      <c r="AA5474" s="50" t="s">
        <v>5558</v>
      </c>
      <c r="AB5474" s="50">
        <v>1706001</v>
      </c>
      <c r="AH5474" s="66" t="str">
        <f t="shared" si="145"/>
        <v>TOCouto de Magalhães</v>
      </c>
      <c r="AI5474" s="50">
        <v>1706001</v>
      </c>
    </row>
    <row r="5475" spans="26:35">
      <c r="Z5475" s="50" t="s">
        <v>85</v>
      </c>
      <c r="AA5475" s="50" t="s">
        <v>1090</v>
      </c>
      <c r="AB5475" s="50">
        <v>1706100</v>
      </c>
      <c r="AH5475" s="66" t="str">
        <f t="shared" si="145"/>
        <v>TOCristalândia</v>
      </c>
      <c r="AI5475" s="50">
        <v>1706100</v>
      </c>
    </row>
    <row r="5476" spans="26:35">
      <c r="Z5476" s="50" t="s">
        <v>85</v>
      </c>
      <c r="AA5476" s="50" t="s">
        <v>1113</v>
      </c>
      <c r="AB5476" s="50">
        <v>1706258</v>
      </c>
      <c r="AH5476" s="66" t="str">
        <f t="shared" si="145"/>
        <v>TOCrixás do Tocantins</v>
      </c>
      <c r="AI5476" s="50">
        <v>1706258</v>
      </c>
    </row>
    <row r="5477" spans="26:35">
      <c r="Z5477" s="50" t="s">
        <v>85</v>
      </c>
      <c r="AA5477" s="50" t="s">
        <v>1136</v>
      </c>
      <c r="AB5477" s="50">
        <v>1706506</v>
      </c>
      <c r="AH5477" s="66" t="str">
        <f t="shared" si="145"/>
        <v>TODarcinópolis</v>
      </c>
      <c r="AI5477" s="50">
        <v>1706506</v>
      </c>
    </row>
    <row r="5478" spans="26:35">
      <c r="Z5478" s="50" t="s">
        <v>85</v>
      </c>
      <c r="AA5478" s="50" t="s">
        <v>1159</v>
      </c>
      <c r="AB5478" s="50">
        <v>1707009</v>
      </c>
      <c r="AH5478" s="66" t="str">
        <f t="shared" si="145"/>
        <v>TODianópolis</v>
      </c>
      <c r="AI5478" s="50">
        <v>1707009</v>
      </c>
    </row>
    <row r="5479" spans="26:35">
      <c r="Z5479" s="50" t="s">
        <v>85</v>
      </c>
      <c r="AA5479" s="50" t="s">
        <v>1182</v>
      </c>
      <c r="AB5479" s="50">
        <v>1707108</v>
      </c>
      <c r="AH5479" s="66" t="str">
        <f t="shared" si="145"/>
        <v>TODivinópolis do Tocantins</v>
      </c>
      <c r="AI5479" s="50">
        <v>1707108</v>
      </c>
    </row>
    <row r="5480" spans="26:35">
      <c r="Z5480" s="50" t="s">
        <v>85</v>
      </c>
      <c r="AA5480" s="50" t="s">
        <v>1204</v>
      </c>
      <c r="AB5480" s="50">
        <v>1707207</v>
      </c>
      <c r="AH5480" s="66" t="str">
        <f t="shared" si="145"/>
        <v>TODois Irmãos do Tocantins</v>
      </c>
      <c r="AI5480" s="50">
        <v>1707207</v>
      </c>
    </row>
    <row r="5481" spans="26:35">
      <c r="Z5481" s="50" t="s">
        <v>85</v>
      </c>
      <c r="AA5481" s="50" t="s">
        <v>1226</v>
      </c>
      <c r="AB5481" s="50">
        <v>1707306</v>
      </c>
      <c r="AH5481" s="66" t="str">
        <f t="shared" si="145"/>
        <v>TODueré</v>
      </c>
      <c r="AI5481" s="50">
        <v>1707306</v>
      </c>
    </row>
    <row r="5482" spans="26:35">
      <c r="Z5482" s="50" t="s">
        <v>85</v>
      </c>
      <c r="AA5482" s="50" t="s">
        <v>1248</v>
      </c>
      <c r="AB5482" s="50">
        <v>1707405</v>
      </c>
      <c r="AH5482" s="66" t="str">
        <f t="shared" si="145"/>
        <v>TOEsperantina</v>
      </c>
      <c r="AI5482" s="50">
        <v>1707405</v>
      </c>
    </row>
    <row r="5483" spans="26:35">
      <c r="Z5483" s="50" t="s">
        <v>85</v>
      </c>
      <c r="AA5483" s="50" t="s">
        <v>1271</v>
      </c>
      <c r="AB5483" s="50">
        <v>1707553</v>
      </c>
      <c r="AH5483" s="66" t="str">
        <f t="shared" si="145"/>
        <v>TOFátima</v>
      </c>
      <c r="AI5483" s="50">
        <v>1707553</v>
      </c>
    </row>
    <row r="5484" spans="26:35">
      <c r="Z5484" s="50" t="s">
        <v>85</v>
      </c>
      <c r="AA5484" s="50" t="s">
        <v>1292</v>
      </c>
      <c r="AB5484" s="50">
        <v>1707652</v>
      </c>
      <c r="AH5484" s="66" t="str">
        <f t="shared" si="145"/>
        <v>TOFigueirópolis</v>
      </c>
      <c r="AI5484" s="50">
        <v>1707652</v>
      </c>
    </row>
    <row r="5485" spans="26:35">
      <c r="Z5485" s="50" t="s">
        <v>85</v>
      </c>
      <c r="AA5485" s="50" t="s">
        <v>1314</v>
      </c>
      <c r="AB5485" s="50">
        <v>1707702</v>
      </c>
      <c r="AH5485" s="66" t="str">
        <f t="shared" si="145"/>
        <v>TOFiladélfia</v>
      </c>
      <c r="AI5485" s="50">
        <v>1707702</v>
      </c>
    </row>
    <row r="5486" spans="26:35">
      <c r="Z5486" s="50" t="s">
        <v>85</v>
      </c>
      <c r="AA5486" s="50" t="s">
        <v>1336</v>
      </c>
      <c r="AB5486" s="50">
        <v>1708205</v>
      </c>
      <c r="AH5486" s="66" t="str">
        <f t="shared" si="145"/>
        <v>TOFormoso do Araguaia</v>
      </c>
      <c r="AI5486" s="50">
        <v>1708205</v>
      </c>
    </row>
    <row r="5487" spans="26:35">
      <c r="Z5487" s="50" t="s">
        <v>85</v>
      </c>
      <c r="AA5487" s="50" t="s">
        <v>1357</v>
      </c>
      <c r="AB5487" s="50">
        <v>1708254</v>
      </c>
      <c r="AH5487" s="66" t="str">
        <f t="shared" si="145"/>
        <v>TOFortaleza do Tabocão</v>
      </c>
      <c r="AI5487" s="50">
        <v>1708254</v>
      </c>
    </row>
    <row r="5488" spans="26:35">
      <c r="Z5488" s="50" t="s">
        <v>85</v>
      </c>
      <c r="AA5488" s="50" t="s">
        <v>1379</v>
      </c>
      <c r="AB5488" s="50">
        <v>1708304</v>
      </c>
      <c r="AH5488" s="66" t="str">
        <f t="shared" si="145"/>
        <v>TOGoianorte</v>
      </c>
      <c r="AI5488" s="50">
        <v>1708304</v>
      </c>
    </row>
    <row r="5489" spans="26:35">
      <c r="Z5489" s="50" t="s">
        <v>85</v>
      </c>
      <c r="AA5489" s="50" t="s">
        <v>1401</v>
      </c>
      <c r="AB5489" s="50">
        <v>1709005</v>
      </c>
      <c r="AH5489" s="66" t="str">
        <f t="shared" si="145"/>
        <v>TOGoiatins</v>
      </c>
      <c r="AI5489" s="50">
        <v>1709005</v>
      </c>
    </row>
    <row r="5490" spans="26:35">
      <c r="Z5490" s="50" t="s">
        <v>85</v>
      </c>
      <c r="AA5490" s="50" t="s">
        <v>1423</v>
      </c>
      <c r="AB5490" s="50">
        <v>1709302</v>
      </c>
      <c r="AH5490" s="66" t="str">
        <f t="shared" si="145"/>
        <v>TOGuaraí</v>
      </c>
      <c r="AI5490" s="50">
        <v>1709302</v>
      </c>
    </row>
    <row r="5491" spans="26:35">
      <c r="Z5491" s="50" t="s">
        <v>85</v>
      </c>
      <c r="AA5491" s="50" t="s">
        <v>1444</v>
      </c>
      <c r="AB5491" s="50">
        <v>1709500</v>
      </c>
      <c r="AH5491" s="66" t="str">
        <f t="shared" si="145"/>
        <v>TOGurupi</v>
      </c>
      <c r="AI5491" s="50">
        <v>1709500</v>
      </c>
    </row>
    <row r="5492" spans="26:35">
      <c r="Z5492" s="50" t="s">
        <v>85</v>
      </c>
      <c r="AA5492" s="50" t="s">
        <v>1464</v>
      </c>
      <c r="AB5492" s="50">
        <v>1709807</v>
      </c>
      <c r="AH5492" s="66" t="str">
        <f t="shared" si="145"/>
        <v>TOIpueiras</v>
      </c>
      <c r="AI5492" s="50">
        <v>1709807</v>
      </c>
    </row>
    <row r="5493" spans="26:35">
      <c r="Z5493" s="50" t="s">
        <v>85</v>
      </c>
      <c r="AA5493" s="50" t="s">
        <v>1486</v>
      </c>
      <c r="AB5493" s="50">
        <v>1710508</v>
      </c>
      <c r="AH5493" s="66" t="str">
        <f t="shared" si="145"/>
        <v>TOItacajá</v>
      </c>
      <c r="AI5493" s="50">
        <v>1710508</v>
      </c>
    </row>
    <row r="5494" spans="26:35">
      <c r="Z5494" s="50" t="s">
        <v>85</v>
      </c>
      <c r="AA5494" s="50" t="s">
        <v>1507</v>
      </c>
      <c r="AB5494" s="50">
        <v>1710706</v>
      </c>
      <c r="AH5494" s="66" t="str">
        <f t="shared" si="145"/>
        <v>TOItaguatins</v>
      </c>
      <c r="AI5494" s="50">
        <v>1710706</v>
      </c>
    </row>
    <row r="5495" spans="26:35">
      <c r="Z5495" s="50" t="s">
        <v>85</v>
      </c>
      <c r="AA5495" s="50" t="s">
        <v>1528</v>
      </c>
      <c r="AB5495" s="50">
        <v>1710904</v>
      </c>
      <c r="AH5495" s="66" t="str">
        <f t="shared" si="145"/>
        <v>TOItapiratins</v>
      </c>
      <c r="AI5495" s="50">
        <v>1710904</v>
      </c>
    </row>
    <row r="5496" spans="26:35">
      <c r="Z5496" s="50" t="s">
        <v>85</v>
      </c>
      <c r="AA5496" s="50" t="s">
        <v>1549</v>
      </c>
      <c r="AB5496" s="50">
        <v>1711100</v>
      </c>
      <c r="AH5496" s="66" t="str">
        <f t="shared" si="145"/>
        <v>TOItaporã do Tocantins</v>
      </c>
      <c r="AI5496" s="50">
        <v>1711100</v>
      </c>
    </row>
    <row r="5497" spans="26:35">
      <c r="Z5497" s="50" t="s">
        <v>85</v>
      </c>
      <c r="AA5497" s="50" t="s">
        <v>1568</v>
      </c>
      <c r="AB5497" s="50">
        <v>1711506</v>
      </c>
      <c r="AH5497" s="66" t="str">
        <f t="shared" si="145"/>
        <v>TOJaú do Tocantins</v>
      </c>
      <c r="AI5497" s="50">
        <v>1711506</v>
      </c>
    </row>
    <row r="5498" spans="26:35">
      <c r="Z5498" s="50" t="s">
        <v>85</v>
      </c>
      <c r="AA5498" s="50" t="s">
        <v>1588</v>
      </c>
      <c r="AB5498" s="50">
        <v>1711803</v>
      </c>
      <c r="AH5498" s="66" t="str">
        <f t="shared" si="145"/>
        <v>TOJuarina</v>
      </c>
      <c r="AI5498" s="50">
        <v>1711803</v>
      </c>
    </row>
    <row r="5499" spans="26:35">
      <c r="Z5499" s="50" t="s">
        <v>85</v>
      </c>
      <c r="AA5499" s="50" t="s">
        <v>1608</v>
      </c>
      <c r="AB5499" s="50">
        <v>1711902</v>
      </c>
      <c r="AH5499" s="66" t="str">
        <f t="shared" si="145"/>
        <v>TOLagoa da Confusão</v>
      </c>
      <c r="AI5499" s="50">
        <v>1711902</v>
      </c>
    </row>
    <row r="5500" spans="26:35">
      <c r="Z5500" s="50" t="s">
        <v>85</v>
      </c>
      <c r="AA5500" s="50" t="s">
        <v>1629</v>
      </c>
      <c r="AB5500" s="50">
        <v>1711951</v>
      </c>
      <c r="AH5500" s="66" t="str">
        <f t="shared" si="145"/>
        <v>TOLagoa do Tocantins</v>
      </c>
      <c r="AI5500" s="50">
        <v>1711951</v>
      </c>
    </row>
    <row r="5501" spans="26:35">
      <c r="Z5501" s="50" t="s">
        <v>85</v>
      </c>
      <c r="AA5501" s="50" t="s">
        <v>1650</v>
      </c>
      <c r="AB5501" s="50">
        <v>1712009</v>
      </c>
      <c r="AH5501" s="66" t="str">
        <f t="shared" si="145"/>
        <v>TOLajeado</v>
      </c>
      <c r="AI5501" s="50">
        <v>1712009</v>
      </c>
    </row>
    <row r="5502" spans="26:35">
      <c r="Z5502" s="50" t="s">
        <v>85</v>
      </c>
      <c r="AA5502" s="50" t="s">
        <v>1670</v>
      </c>
      <c r="AB5502" s="50">
        <v>1712157</v>
      </c>
      <c r="AH5502" s="66" t="str">
        <f t="shared" si="145"/>
        <v>TOLavandeira</v>
      </c>
      <c r="AI5502" s="50">
        <v>1712157</v>
      </c>
    </row>
    <row r="5503" spans="26:35">
      <c r="Z5503" s="50" t="s">
        <v>85</v>
      </c>
      <c r="AA5503" s="50" t="s">
        <v>1691</v>
      </c>
      <c r="AB5503" s="50">
        <v>1712405</v>
      </c>
      <c r="AH5503" s="66" t="str">
        <f t="shared" si="145"/>
        <v>TOLizarda</v>
      </c>
      <c r="AI5503" s="50">
        <v>1712405</v>
      </c>
    </row>
    <row r="5504" spans="26:35">
      <c r="Z5504" s="50" t="s">
        <v>85</v>
      </c>
      <c r="AA5504" s="50" t="s">
        <v>1711</v>
      </c>
      <c r="AB5504" s="50">
        <v>1712454</v>
      </c>
      <c r="AH5504" s="66" t="str">
        <f t="shared" si="145"/>
        <v>TOLuzinópolis</v>
      </c>
      <c r="AI5504" s="50">
        <v>1712454</v>
      </c>
    </row>
    <row r="5505" spans="26:35">
      <c r="Z5505" s="50" t="s">
        <v>85</v>
      </c>
      <c r="AA5505" s="50" t="s">
        <v>1732</v>
      </c>
      <c r="AB5505" s="50">
        <v>1712504</v>
      </c>
      <c r="AH5505" s="66" t="str">
        <f t="shared" ref="AH5505:AH5568" si="146">CONCATENATE(Z5505,AA5505)</f>
        <v>TOMarianópolis do Tocantins</v>
      </c>
      <c r="AI5505" s="50">
        <v>1712504</v>
      </c>
    </row>
    <row r="5506" spans="26:35">
      <c r="Z5506" s="50" t="s">
        <v>85</v>
      </c>
      <c r="AA5506" s="50" t="s">
        <v>1753</v>
      </c>
      <c r="AB5506" s="50">
        <v>1712702</v>
      </c>
      <c r="AH5506" s="66" t="str">
        <f t="shared" si="146"/>
        <v>TOMateiros</v>
      </c>
      <c r="AI5506" s="50">
        <v>1712702</v>
      </c>
    </row>
    <row r="5507" spans="26:35">
      <c r="Z5507" s="50" t="s">
        <v>85</v>
      </c>
      <c r="AA5507" s="50" t="s">
        <v>1773</v>
      </c>
      <c r="AB5507" s="50">
        <v>1712801</v>
      </c>
      <c r="AH5507" s="66" t="str">
        <f t="shared" si="146"/>
        <v>TOMaurilândia do Tocantins</v>
      </c>
      <c r="AI5507" s="50">
        <v>1712801</v>
      </c>
    </row>
    <row r="5508" spans="26:35">
      <c r="Z5508" s="50" t="s">
        <v>85</v>
      </c>
      <c r="AA5508" s="50" t="s">
        <v>1792</v>
      </c>
      <c r="AB5508" s="50">
        <v>1713205</v>
      </c>
      <c r="AH5508" s="66" t="str">
        <f t="shared" si="146"/>
        <v>TOMiracema do Tocantins</v>
      </c>
      <c r="AI5508" s="50">
        <v>1713205</v>
      </c>
    </row>
    <row r="5509" spans="26:35">
      <c r="Z5509" s="50" t="s">
        <v>85</v>
      </c>
      <c r="AA5509" s="50" t="s">
        <v>1811</v>
      </c>
      <c r="AB5509" s="50">
        <v>1713304</v>
      </c>
      <c r="AH5509" s="66" t="str">
        <f t="shared" si="146"/>
        <v>TOMiranorte</v>
      </c>
      <c r="AI5509" s="50">
        <v>1713304</v>
      </c>
    </row>
    <row r="5510" spans="26:35">
      <c r="Z5510" s="50" t="s">
        <v>85</v>
      </c>
      <c r="AA5510" s="50" t="s">
        <v>1830</v>
      </c>
      <c r="AB5510" s="50">
        <v>1713601</v>
      </c>
      <c r="AH5510" s="66" t="str">
        <f t="shared" si="146"/>
        <v>TOMonte do Carmo</v>
      </c>
      <c r="AI5510" s="50">
        <v>1713601</v>
      </c>
    </row>
    <row r="5511" spans="26:35">
      <c r="Z5511" s="50" t="s">
        <v>85</v>
      </c>
      <c r="AA5511" s="50" t="s">
        <v>1848</v>
      </c>
      <c r="AB5511" s="50">
        <v>1713700</v>
      </c>
      <c r="AH5511" s="66" t="str">
        <f t="shared" si="146"/>
        <v>TOMonte Santo do Tocantins</v>
      </c>
      <c r="AI5511" s="50">
        <v>1713700</v>
      </c>
    </row>
    <row r="5512" spans="26:35">
      <c r="Z5512" s="50" t="s">
        <v>85</v>
      </c>
      <c r="AA5512" s="50" t="s">
        <v>1866</v>
      </c>
      <c r="AB5512" s="50">
        <v>1713957</v>
      </c>
      <c r="AH5512" s="66" t="str">
        <f t="shared" si="146"/>
        <v>TOMuricilândia</v>
      </c>
      <c r="AI5512" s="50">
        <v>1713957</v>
      </c>
    </row>
    <row r="5513" spans="26:35">
      <c r="Z5513" s="50" t="s">
        <v>85</v>
      </c>
      <c r="AA5513" s="50" t="s">
        <v>1152</v>
      </c>
      <c r="AB5513" s="50">
        <v>1714203</v>
      </c>
      <c r="AH5513" s="66" t="str">
        <f t="shared" si="146"/>
        <v>TONatividade</v>
      </c>
      <c r="AI5513" s="50">
        <v>1714203</v>
      </c>
    </row>
    <row r="5514" spans="26:35">
      <c r="Z5514" s="50" t="s">
        <v>85</v>
      </c>
      <c r="AA5514" s="50" t="s">
        <v>1900</v>
      </c>
      <c r="AB5514" s="50">
        <v>1714302</v>
      </c>
      <c r="AH5514" s="66" t="str">
        <f t="shared" si="146"/>
        <v>TONazaré</v>
      </c>
      <c r="AI5514" s="50">
        <v>1714302</v>
      </c>
    </row>
    <row r="5515" spans="26:35">
      <c r="Z5515" s="50" t="s">
        <v>85</v>
      </c>
      <c r="AA5515" s="50" t="s">
        <v>1917</v>
      </c>
      <c r="AB5515" s="50">
        <v>1714880</v>
      </c>
      <c r="AH5515" s="66" t="str">
        <f t="shared" si="146"/>
        <v>TONova Olinda</v>
      </c>
      <c r="AI5515" s="50">
        <v>1714880</v>
      </c>
    </row>
    <row r="5516" spans="26:35">
      <c r="Z5516" s="50" t="s">
        <v>85</v>
      </c>
      <c r="AA5516" s="50" t="s">
        <v>1934</v>
      </c>
      <c r="AB5516" s="50">
        <v>1715002</v>
      </c>
      <c r="AH5516" s="66" t="str">
        <f t="shared" si="146"/>
        <v>TONova Rosalândia</v>
      </c>
      <c r="AI5516" s="50">
        <v>1715002</v>
      </c>
    </row>
    <row r="5517" spans="26:35">
      <c r="Z5517" s="50" t="s">
        <v>85</v>
      </c>
      <c r="AA5517" s="50" t="s">
        <v>1950</v>
      </c>
      <c r="AB5517" s="50">
        <v>1715101</v>
      </c>
      <c r="AH5517" s="66" t="str">
        <f t="shared" si="146"/>
        <v>TONovo Acordo</v>
      </c>
      <c r="AI5517" s="50">
        <v>1715101</v>
      </c>
    </row>
    <row r="5518" spans="26:35">
      <c r="Z5518" s="50" t="s">
        <v>85</v>
      </c>
      <c r="AA5518" s="50" t="s">
        <v>1967</v>
      </c>
      <c r="AB5518" s="50">
        <v>1715150</v>
      </c>
      <c r="AH5518" s="66" t="str">
        <f t="shared" si="146"/>
        <v>TONovo Alegre</v>
      </c>
      <c r="AI5518" s="50">
        <v>1715150</v>
      </c>
    </row>
    <row r="5519" spans="26:35">
      <c r="Z5519" s="50" t="s">
        <v>85</v>
      </c>
      <c r="AA5519" s="50" t="s">
        <v>1985</v>
      </c>
      <c r="AB5519" s="50">
        <v>1715259</v>
      </c>
      <c r="AH5519" s="66" t="str">
        <f t="shared" si="146"/>
        <v>TONovo Jardim</v>
      </c>
      <c r="AI5519" s="50">
        <v>1715259</v>
      </c>
    </row>
    <row r="5520" spans="26:35">
      <c r="Z5520" s="50" t="s">
        <v>85</v>
      </c>
      <c r="AA5520" s="50" t="s">
        <v>2002</v>
      </c>
      <c r="AB5520" s="50">
        <v>1715507</v>
      </c>
      <c r="AH5520" s="66" t="str">
        <f t="shared" si="146"/>
        <v>TOOliveira de Fátima</v>
      </c>
      <c r="AI5520" s="50">
        <v>1715507</v>
      </c>
    </row>
    <row r="5521" spans="26:35">
      <c r="Z5521" s="50" t="s">
        <v>85</v>
      </c>
      <c r="AA5521" s="50" t="s">
        <v>2020</v>
      </c>
      <c r="AB5521" s="50">
        <v>1721000</v>
      </c>
      <c r="AH5521" s="66" t="str">
        <f t="shared" si="146"/>
        <v>TOPalmas</v>
      </c>
      <c r="AI5521" s="50">
        <v>1721000</v>
      </c>
    </row>
    <row r="5522" spans="26:35">
      <c r="Z5522" s="50" t="s">
        <v>85</v>
      </c>
      <c r="AA5522" s="50" t="s">
        <v>2038</v>
      </c>
      <c r="AB5522" s="50">
        <v>1715705</v>
      </c>
      <c r="AH5522" s="66" t="str">
        <f t="shared" si="146"/>
        <v>TOPalmeirante</v>
      </c>
      <c r="AI5522" s="50">
        <v>1715705</v>
      </c>
    </row>
    <row r="5523" spans="26:35">
      <c r="Z5523" s="50" t="s">
        <v>85</v>
      </c>
      <c r="AA5523" s="50" t="s">
        <v>2056</v>
      </c>
      <c r="AB5523" s="50">
        <v>1713809</v>
      </c>
      <c r="AH5523" s="66" t="str">
        <f t="shared" si="146"/>
        <v>TOPalmeiras do Tocantins</v>
      </c>
      <c r="AI5523" s="50">
        <v>1713809</v>
      </c>
    </row>
    <row r="5524" spans="26:35">
      <c r="Z5524" s="50" t="s">
        <v>85</v>
      </c>
      <c r="AA5524" s="50" t="s">
        <v>2073</v>
      </c>
      <c r="AB5524" s="50">
        <v>1715754</v>
      </c>
      <c r="AH5524" s="66" t="str">
        <f t="shared" si="146"/>
        <v>TOPalmeirópolis</v>
      </c>
      <c r="AI5524" s="50">
        <v>1715754</v>
      </c>
    </row>
    <row r="5525" spans="26:35">
      <c r="Z5525" s="50" t="s">
        <v>85</v>
      </c>
      <c r="AA5525" s="50" t="s">
        <v>2089</v>
      </c>
      <c r="AB5525" s="50">
        <v>1716109</v>
      </c>
      <c r="AH5525" s="66" t="str">
        <f t="shared" si="146"/>
        <v>TOParaíso do Tocantins</v>
      </c>
      <c r="AI5525" s="50">
        <v>1716109</v>
      </c>
    </row>
    <row r="5526" spans="26:35">
      <c r="Z5526" s="50" t="s">
        <v>85</v>
      </c>
      <c r="AA5526" s="50" t="s">
        <v>2105</v>
      </c>
      <c r="AB5526" s="50">
        <v>1716208</v>
      </c>
      <c r="AH5526" s="66" t="str">
        <f t="shared" si="146"/>
        <v>TOParanã</v>
      </c>
      <c r="AI5526" s="50">
        <v>1716208</v>
      </c>
    </row>
    <row r="5527" spans="26:35">
      <c r="Z5527" s="50" t="s">
        <v>85</v>
      </c>
      <c r="AA5527" s="50" t="s">
        <v>2046</v>
      </c>
      <c r="AB5527" s="50">
        <v>1716307</v>
      </c>
      <c r="AH5527" s="66" t="str">
        <f t="shared" si="146"/>
        <v>TOPau D'Arco</v>
      </c>
      <c r="AI5527" s="50">
        <v>1716307</v>
      </c>
    </row>
    <row r="5528" spans="26:35">
      <c r="Z5528" s="50" t="s">
        <v>85</v>
      </c>
      <c r="AA5528" s="50" t="s">
        <v>2137</v>
      </c>
      <c r="AB5528" s="50">
        <v>1716505</v>
      </c>
      <c r="AH5528" s="66" t="str">
        <f t="shared" si="146"/>
        <v>TOPedro Afonso</v>
      </c>
      <c r="AI5528" s="50">
        <v>1716505</v>
      </c>
    </row>
    <row r="5529" spans="26:35">
      <c r="Z5529" s="50" t="s">
        <v>85</v>
      </c>
      <c r="AA5529" s="50" t="s">
        <v>2153</v>
      </c>
      <c r="AB5529" s="50">
        <v>1716604</v>
      </c>
      <c r="AH5529" s="66" t="str">
        <f t="shared" si="146"/>
        <v>TOPeixe</v>
      </c>
      <c r="AI5529" s="50">
        <v>1716604</v>
      </c>
    </row>
    <row r="5530" spans="26:35">
      <c r="Z5530" s="50" t="s">
        <v>85</v>
      </c>
      <c r="AA5530" s="50" t="s">
        <v>2170</v>
      </c>
      <c r="AB5530" s="50">
        <v>1716653</v>
      </c>
      <c r="AH5530" s="66" t="str">
        <f t="shared" si="146"/>
        <v>TOPequizeiro</v>
      </c>
      <c r="AI5530" s="50">
        <v>1716653</v>
      </c>
    </row>
    <row r="5531" spans="26:35">
      <c r="Z5531" s="50" t="s">
        <v>85</v>
      </c>
      <c r="AA5531" s="50" t="s">
        <v>2187</v>
      </c>
      <c r="AB5531" s="50">
        <v>1717008</v>
      </c>
      <c r="AH5531" s="66" t="str">
        <f t="shared" si="146"/>
        <v>TOPindorama do Tocantins</v>
      </c>
      <c r="AI5531" s="50">
        <v>1717008</v>
      </c>
    </row>
    <row r="5532" spans="26:35">
      <c r="Z5532" s="50" t="s">
        <v>85</v>
      </c>
      <c r="AA5532" s="50" t="s">
        <v>2203</v>
      </c>
      <c r="AB5532" s="50">
        <v>1717206</v>
      </c>
      <c r="AH5532" s="66" t="str">
        <f t="shared" si="146"/>
        <v>TOPiraquê</v>
      </c>
      <c r="AI5532" s="50">
        <v>1717206</v>
      </c>
    </row>
    <row r="5533" spans="26:35">
      <c r="Z5533" s="50" t="s">
        <v>85</v>
      </c>
      <c r="AA5533" s="50" t="s">
        <v>2218</v>
      </c>
      <c r="AB5533" s="50">
        <v>1717503</v>
      </c>
      <c r="AH5533" s="66" t="str">
        <f t="shared" si="146"/>
        <v>TOPium</v>
      </c>
      <c r="AI5533" s="50">
        <v>1717503</v>
      </c>
    </row>
    <row r="5534" spans="26:35">
      <c r="Z5534" s="50" t="s">
        <v>85</v>
      </c>
      <c r="AA5534" s="50" t="s">
        <v>2235</v>
      </c>
      <c r="AB5534" s="50">
        <v>1717800</v>
      </c>
      <c r="AH5534" s="66" t="str">
        <f t="shared" si="146"/>
        <v>TOPonte Alta do Bom Jesus</v>
      </c>
      <c r="AI5534" s="50">
        <v>1717800</v>
      </c>
    </row>
    <row r="5535" spans="26:35">
      <c r="Z5535" s="50" t="s">
        <v>85</v>
      </c>
      <c r="AA5535" s="50" t="s">
        <v>2250</v>
      </c>
      <c r="AB5535" s="50">
        <v>1717909</v>
      </c>
      <c r="AH5535" s="66" t="str">
        <f t="shared" si="146"/>
        <v>TOPonte Alta do Tocantins</v>
      </c>
      <c r="AI5535" s="50">
        <v>1717909</v>
      </c>
    </row>
    <row r="5536" spans="26:35">
      <c r="Z5536" s="50" t="s">
        <v>85</v>
      </c>
      <c r="AA5536" s="50" t="s">
        <v>2265</v>
      </c>
      <c r="AB5536" s="50">
        <v>1718006</v>
      </c>
      <c r="AH5536" s="66" t="str">
        <f t="shared" si="146"/>
        <v>TOPorto Alegre do Tocantins</v>
      </c>
      <c r="AI5536" s="50">
        <v>1718006</v>
      </c>
    </row>
    <row r="5537" spans="26:35">
      <c r="Z5537" s="50" t="s">
        <v>85</v>
      </c>
      <c r="AA5537" s="50" t="s">
        <v>2280</v>
      </c>
      <c r="AB5537" s="50">
        <v>1718204</v>
      </c>
      <c r="AH5537" s="66" t="str">
        <f t="shared" si="146"/>
        <v>TOPorto Nacional</v>
      </c>
      <c r="AI5537" s="50">
        <v>1718204</v>
      </c>
    </row>
    <row r="5538" spans="26:35">
      <c r="Z5538" s="50" t="s">
        <v>85</v>
      </c>
      <c r="AA5538" s="50" t="s">
        <v>2296</v>
      </c>
      <c r="AB5538" s="50">
        <v>1718303</v>
      </c>
      <c r="AH5538" s="66" t="str">
        <f t="shared" si="146"/>
        <v>TOPraia Norte</v>
      </c>
      <c r="AI5538" s="50">
        <v>1718303</v>
      </c>
    </row>
    <row r="5539" spans="26:35">
      <c r="Z5539" s="50" t="s">
        <v>85</v>
      </c>
      <c r="AA5539" s="50" t="s">
        <v>1428</v>
      </c>
      <c r="AB5539" s="50">
        <v>1718402</v>
      </c>
      <c r="AH5539" s="66" t="str">
        <f t="shared" si="146"/>
        <v>TOPresidente Kennedy</v>
      </c>
      <c r="AI5539" s="50">
        <v>1718402</v>
      </c>
    </row>
    <row r="5540" spans="26:35">
      <c r="Z5540" s="50" t="s">
        <v>85</v>
      </c>
      <c r="AA5540" s="50" t="s">
        <v>2325</v>
      </c>
      <c r="AB5540" s="50">
        <v>1718451</v>
      </c>
      <c r="AH5540" s="66" t="str">
        <f t="shared" si="146"/>
        <v>TOPugmil</v>
      </c>
      <c r="AI5540" s="50">
        <v>1718451</v>
      </c>
    </row>
    <row r="5541" spans="26:35">
      <c r="Z5541" s="50" t="s">
        <v>85</v>
      </c>
      <c r="AA5541" s="50" t="s">
        <v>2341</v>
      </c>
      <c r="AB5541" s="50">
        <v>1718501</v>
      </c>
      <c r="AH5541" s="66" t="str">
        <f t="shared" si="146"/>
        <v>TORecursolândia</v>
      </c>
      <c r="AI5541" s="50">
        <v>1718501</v>
      </c>
    </row>
    <row r="5542" spans="26:35">
      <c r="Z5542" s="50" t="s">
        <v>85</v>
      </c>
      <c r="AA5542" s="50" t="s">
        <v>2357</v>
      </c>
      <c r="AB5542" s="50">
        <v>1718550</v>
      </c>
      <c r="AH5542" s="66" t="str">
        <f t="shared" si="146"/>
        <v>TORiachinho</v>
      </c>
      <c r="AI5542" s="50">
        <v>1718550</v>
      </c>
    </row>
    <row r="5543" spans="26:35">
      <c r="Z5543" s="50" t="s">
        <v>85</v>
      </c>
      <c r="AA5543" s="50" t="s">
        <v>2371</v>
      </c>
      <c r="AB5543" s="50">
        <v>1718659</v>
      </c>
      <c r="AH5543" s="66" t="str">
        <f t="shared" si="146"/>
        <v>TORio da Conceição</v>
      </c>
      <c r="AI5543" s="50">
        <v>1718659</v>
      </c>
    </row>
    <row r="5544" spans="26:35">
      <c r="Z5544" s="50" t="s">
        <v>85</v>
      </c>
      <c r="AA5544" s="50" t="s">
        <v>2386</v>
      </c>
      <c r="AB5544" s="50">
        <v>1718709</v>
      </c>
      <c r="AH5544" s="66" t="str">
        <f t="shared" si="146"/>
        <v>TORio dos Bois</v>
      </c>
      <c r="AI5544" s="50">
        <v>1718709</v>
      </c>
    </row>
    <row r="5545" spans="26:35">
      <c r="Z5545" s="50" t="s">
        <v>85</v>
      </c>
      <c r="AA5545" s="50" t="s">
        <v>2402</v>
      </c>
      <c r="AB5545" s="50">
        <v>1718758</v>
      </c>
      <c r="AH5545" s="66" t="str">
        <f t="shared" si="146"/>
        <v>TORio Sono</v>
      </c>
      <c r="AI5545" s="50">
        <v>1718758</v>
      </c>
    </row>
    <row r="5546" spans="26:35">
      <c r="Z5546" s="50" t="s">
        <v>85</v>
      </c>
      <c r="AA5546" s="50" t="s">
        <v>2418</v>
      </c>
      <c r="AB5546" s="50">
        <v>1718808</v>
      </c>
      <c r="AH5546" s="66" t="str">
        <f t="shared" si="146"/>
        <v>TOSampaio</v>
      </c>
      <c r="AI5546" s="50">
        <v>1718808</v>
      </c>
    </row>
    <row r="5547" spans="26:35">
      <c r="Z5547" s="50" t="s">
        <v>85</v>
      </c>
      <c r="AA5547" s="50" t="s">
        <v>2434</v>
      </c>
      <c r="AB5547" s="50">
        <v>1718840</v>
      </c>
      <c r="AH5547" s="66" t="str">
        <f t="shared" si="146"/>
        <v>TOSandolândia</v>
      </c>
      <c r="AI5547" s="50">
        <v>1718840</v>
      </c>
    </row>
    <row r="5548" spans="26:35">
      <c r="Z5548" s="50" t="s">
        <v>85</v>
      </c>
      <c r="AA5548" s="50" t="s">
        <v>2450</v>
      </c>
      <c r="AB5548" s="50">
        <v>1718865</v>
      </c>
      <c r="AH5548" s="66" t="str">
        <f t="shared" si="146"/>
        <v>TOSanta Fé do Araguaia</v>
      </c>
      <c r="AI5548" s="50">
        <v>1718865</v>
      </c>
    </row>
    <row r="5549" spans="26:35">
      <c r="Z5549" s="50" t="s">
        <v>85</v>
      </c>
      <c r="AA5549" s="50" t="s">
        <v>2464</v>
      </c>
      <c r="AB5549" s="50">
        <v>1718881</v>
      </c>
      <c r="AH5549" s="66" t="str">
        <f t="shared" si="146"/>
        <v>TOSanta Maria do Tocantins</v>
      </c>
      <c r="AI5549" s="50">
        <v>1718881</v>
      </c>
    </row>
    <row r="5550" spans="26:35">
      <c r="Z5550" s="50" t="s">
        <v>85</v>
      </c>
      <c r="AA5550" s="50" t="s">
        <v>2479</v>
      </c>
      <c r="AB5550" s="50">
        <v>1718899</v>
      </c>
      <c r="AH5550" s="66" t="str">
        <f t="shared" si="146"/>
        <v>TOSanta Rita do Tocantins</v>
      </c>
      <c r="AI5550" s="50">
        <v>1718899</v>
      </c>
    </row>
    <row r="5551" spans="26:35">
      <c r="Z5551" s="50" t="s">
        <v>85</v>
      </c>
      <c r="AA5551" s="50" t="s">
        <v>2495</v>
      </c>
      <c r="AB5551" s="50">
        <v>1718907</v>
      </c>
      <c r="AH5551" s="66" t="str">
        <f t="shared" si="146"/>
        <v>TOSanta Rosa do Tocantins</v>
      </c>
      <c r="AI5551" s="50">
        <v>1718907</v>
      </c>
    </row>
    <row r="5552" spans="26:35">
      <c r="Z5552" s="50" t="s">
        <v>85</v>
      </c>
      <c r="AA5552" s="50" t="s">
        <v>2509</v>
      </c>
      <c r="AB5552" s="50">
        <v>1719004</v>
      </c>
      <c r="AH5552" s="66" t="str">
        <f t="shared" si="146"/>
        <v>TOSanta Tereza do Tocantins</v>
      </c>
      <c r="AI5552" s="50">
        <v>1719004</v>
      </c>
    </row>
    <row r="5553" spans="26:35">
      <c r="Z5553" s="50" t="s">
        <v>85</v>
      </c>
      <c r="AA5553" s="50" t="s">
        <v>2525</v>
      </c>
      <c r="AB5553" s="50">
        <v>1720002</v>
      </c>
      <c r="AH5553" s="66" t="str">
        <f t="shared" si="146"/>
        <v>TOSanta Terezinha do Tocantins</v>
      </c>
      <c r="AI5553" s="50">
        <v>1720002</v>
      </c>
    </row>
    <row r="5554" spans="26:35">
      <c r="Z5554" s="50" t="s">
        <v>85</v>
      </c>
      <c r="AA5554" s="50" t="s">
        <v>2540</v>
      </c>
      <c r="AB5554" s="50">
        <v>1720101</v>
      </c>
      <c r="AH5554" s="66" t="str">
        <f t="shared" si="146"/>
        <v>TOSão Bento do Tocantins</v>
      </c>
      <c r="AI5554" s="50">
        <v>1720101</v>
      </c>
    </row>
    <row r="5555" spans="26:35">
      <c r="Z5555" s="50" t="s">
        <v>85</v>
      </c>
      <c r="AA5555" s="50" t="s">
        <v>2556</v>
      </c>
      <c r="AB5555" s="50">
        <v>1720150</v>
      </c>
      <c r="AH5555" s="66" t="str">
        <f t="shared" si="146"/>
        <v>TOSão Félix do Tocantins</v>
      </c>
      <c r="AI5555" s="50">
        <v>1720150</v>
      </c>
    </row>
    <row r="5556" spans="26:35">
      <c r="Z5556" s="50" t="s">
        <v>85</v>
      </c>
      <c r="AA5556" s="50" t="s">
        <v>2570</v>
      </c>
      <c r="AB5556" s="50">
        <v>1720200</v>
      </c>
      <c r="AH5556" s="66" t="str">
        <f t="shared" si="146"/>
        <v>TOSão Miguel do Tocantins</v>
      </c>
      <c r="AI5556" s="50">
        <v>1720200</v>
      </c>
    </row>
    <row r="5557" spans="26:35">
      <c r="Z5557" s="50" t="s">
        <v>85</v>
      </c>
      <c r="AA5557" s="50" t="s">
        <v>2585</v>
      </c>
      <c r="AB5557" s="50">
        <v>1720259</v>
      </c>
      <c r="AH5557" s="66" t="str">
        <f t="shared" si="146"/>
        <v>TOSão Salvador do Tocantins</v>
      </c>
      <c r="AI5557" s="50">
        <v>1720259</v>
      </c>
    </row>
    <row r="5558" spans="26:35">
      <c r="Z5558" s="50" t="s">
        <v>85</v>
      </c>
      <c r="AA5558" s="50" t="s">
        <v>2601</v>
      </c>
      <c r="AB5558" s="50">
        <v>1720309</v>
      </c>
      <c r="AH5558" s="66" t="str">
        <f t="shared" si="146"/>
        <v>TOSão Sebastião do Tocantins</v>
      </c>
      <c r="AI5558" s="50">
        <v>1720309</v>
      </c>
    </row>
    <row r="5559" spans="26:35">
      <c r="Z5559" s="50" t="s">
        <v>85</v>
      </c>
      <c r="AA5559" s="50" t="s">
        <v>5559</v>
      </c>
      <c r="AB5559" s="50">
        <v>1720499</v>
      </c>
      <c r="AH5559" s="66" t="str">
        <f t="shared" si="146"/>
        <v>TOSão Valério da Natividade</v>
      </c>
      <c r="AI5559" s="50">
        <v>1720499</v>
      </c>
    </row>
    <row r="5560" spans="26:35">
      <c r="Z5560" s="50" t="s">
        <v>85</v>
      </c>
      <c r="AA5560" s="50" t="s">
        <v>2629</v>
      </c>
      <c r="AB5560" s="50">
        <v>1720655</v>
      </c>
      <c r="AH5560" s="66" t="str">
        <f t="shared" si="146"/>
        <v>TOSilvanópolis</v>
      </c>
      <c r="AI5560" s="50">
        <v>1720655</v>
      </c>
    </row>
    <row r="5561" spans="26:35">
      <c r="Z5561" s="50" t="s">
        <v>85</v>
      </c>
      <c r="AA5561" s="50" t="s">
        <v>2643</v>
      </c>
      <c r="AB5561" s="50">
        <v>1720804</v>
      </c>
      <c r="AH5561" s="66" t="str">
        <f t="shared" si="146"/>
        <v>TOSítio Novo do Tocantins</v>
      </c>
      <c r="AI5561" s="50">
        <v>1720804</v>
      </c>
    </row>
    <row r="5562" spans="26:35">
      <c r="Z5562" s="50" t="s">
        <v>85</v>
      </c>
      <c r="AA5562" s="50" t="s">
        <v>2656</v>
      </c>
      <c r="AB5562" s="50">
        <v>1720853</v>
      </c>
      <c r="AH5562" s="66" t="str">
        <f t="shared" si="146"/>
        <v>TOSucupira</v>
      </c>
      <c r="AI5562" s="50">
        <v>1720853</v>
      </c>
    </row>
    <row r="5563" spans="26:35">
      <c r="Z5563" s="50" t="s">
        <v>85</v>
      </c>
      <c r="AA5563" s="50" t="s">
        <v>2671</v>
      </c>
      <c r="AB5563" s="50">
        <v>1720903</v>
      </c>
      <c r="AH5563" s="66" t="str">
        <f t="shared" si="146"/>
        <v>TOTaguatinga</v>
      </c>
      <c r="AI5563" s="50">
        <v>1720903</v>
      </c>
    </row>
    <row r="5564" spans="26:35">
      <c r="Z5564" s="50" t="s">
        <v>85</v>
      </c>
      <c r="AA5564" s="50" t="s">
        <v>5386</v>
      </c>
      <c r="AB5564" s="50">
        <v>1720937</v>
      </c>
      <c r="AH5564" s="66" t="str">
        <f t="shared" si="146"/>
        <v>TOTaipas do Tocantins</v>
      </c>
      <c r="AI5564" s="50">
        <v>1720937</v>
      </c>
    </row>
    <row r="5565" spans="26:35">
      <c r="Z5565" s="50" t="s">
        <v>85</v>
      </c>
      <c r="AA5565" s="50" t="s">
        <v>2685</v>
      </c>
      <c r="AB5565" s="50">
        <v>1720978</v>
      </c>
      <c r="AH5565" s="66" t="str">
        <f t="shared" si="146"/>
        <v>TOTalismã</v>
      </c>
      <c r="AI5565" s="50">
        <v>1720978</v>
      </c>
    </row>
    <row r="5566" spans="26:35">
      <c r="Z5566" s="50" t="s">
        <v>85</v>
      </c>
      <c r="AA5566" s="50" t="s">
        <v>2701</v>
      </c>
      <c r="AB5566" s="50">
        <v>1721109</v>
      </c>
      <c r="AH5566" s="66" t="str">
        <f t="shared" si="146"/>
        <v>TOTocantínia</v>
      </c>
      <c r="AI5566" s="50">
        <v>1721109</v>
      </c>
    </row>
    <row r="5567" spans="26:35">
      <c r="Z5567" s="50" t="s">
        <v>85</v>
      </c>
      <c r="AA5567" s="50" t="s">
        <v>2716</v>
      </c>
      <c r="AB5567" s="50">
        <v>1721208</v>
      </c>
      <c r="AH5567" s="66" t="str">
        <f t="shared" si="146"/>
        <v>TOTocantinópolis</v>
      </c>
      <c r="AI5567" s="50">
        <v>1721208</v>
      </c>
    </row>
    <row r="5568" spans="26:35">
      <c r="Z5568" s="50" t="s">
        <v>85</v>
      </c>
      <c r="AA5568" s="50" t="s">
        <v>2732</v>
      </c>
      <c r="AB5568" s="50">
        <v>1721257</v>
      </c>
      <c r="AH5568" s="66" t="str">
        <f t="shared" si="146"/>
        <v>TOTupirama</v>
      </c>
      <c r="AI5568" s="50">
        <v>1721257</v>
      </c>
    </row>
    <row r="5569" spans="26:35">
      <c r="Z5569" s="50" t="s">
        <v>85</v>
      </c>
      <c r="AA5569" s="50" t="s">
        <v>2747</v>
      </c>
      <c r="AB5569" s="50">
        <v>1721307</v>
      </c>
      <c r="AH5569" s="66" t="str">
        <f t="shared" ref="AH5569:AH5571" si="147">CONCATENATE(Z5569,AA5569)</f>
        <v>TOTupiratins</v>
      </c>
      <c r="AI5569" s="50">
        <v>1721307</v>
      </c>
    </row>
    <row r="5570" spans="26:35">
      <c r="Z5570" s="50" t="s">
        <v>85</v>
      </c>
      <c r="AA5570" s="50" t="s">
        <v>2762</v>
      </c>
      <c r="AB5570" s="50">
        <v>1722081</v>
      </c>
      <c r="AH5570" s="66" t="str">
        <f t="shared" si="147"/>
        <v>TOWanderlândia</v>
      </c>
      <c r="AI5570" s="50">
        <v>1722081</v>
      </c>
    </row>
    <row r="5571" spans="26:35">
      <c r="Z5571" s="50" t="s">
        <v>85</v>
      </c>
      <c r="AA5571" s="50" t="s">
        <v>2778</v>
      </c>
      <c r="AB5571" s="50">
        <v>1722107</v>
      </c>
      <c r="AH5571" s="66" t="str">
        <f t="shared" si="147"/>
        <v>TOXambioá</v>
      </c>
      <c r="AI5571" s="50">
        <v>1722107</v>
      </c>
    </row>
  </sheetData>
  <sheetProtection algorithmName="SHA-512" hashValue="dHehILqWGnkg8OEJHtlmNgq1IxEKcYtqQh1YPsU8frc9/R4wAlYGl4nYCsvNH4giTNb+K6jHon5pV1rfcjck+w==" saltValue="tBNiLVlTB4V1qCtZjJvdWw==" spinCount="100000" sheet="1" objects="1" scenarios="1" formatColumns="0" formatRows="0" autoFilter="0" pivotTables="0"/>
  <dataConsolidate/>
  <conditionalFormatting sqref="S2:W200 O2:Q200">
    <cfRule type="containsText" dxfId="79" priority="16" operator="containsText" text="SIM">
      <formula>NOT(ISERROR(SEARCH("SIM",O2)))</formula>
    </cfRule>
    <cfRule type="beginsWith" dxfId="78" priority="17" operator="beginsWith" text="ERRO">
      <formula>LEFT(O2,LEN("ERRO"))="ERRO"</formula>
    </cfRule>
  </conditionalFormatting>
  <conditionalFormatting sqref="U1:V1 R1:R200">
    <cfRule type="containsText" dxfId="77" priority="14" operator="containsText" text="SIM">
      <formula>NOT(ISERROR(SEARCH("SIM",R1)))</formula>
    </cfRule>
    <cfRule type="beginsWith" dxfId="76" priority="15" operator="beginsWith" text="ERRO">
      <formula>LEFT(R1,LEN("ERRO"))="ERRO"</formula>
    </cfRule>
  </conditionalFormatting>
  <conditionalFormatting sqref="U2:V200">
    <cfRule type="containsText" dxfId="75" priority="5" operator="containsText" text="verificar">
      <formula>NOT(ISERROR(SEARCH("verificar",U2)))</formula>
    </cfRule>
    <cfRule type="cellIs" dxfId="74" priority="10" operator="equal">
      <formula>"VERIFICAR"</formula>
    </cfRule>
  </conditionalFormatting>
  <conditionalFormatting sqref="W173:W200">
    <cfRule type="beginsWith" dxfId="73" priority="2" operator="beginsWith" text="VERIFICAR">
      <formula>LEFT(W173,LEN("VERIFICAR"))="VERIFICAR"</formula>
    </cfRule>
    <cfRule type="beginsWith" dxfId="72" priority="3" operator="beginsWith" text="ERRO">
      <formula>LEFT(W173,LEN("ERRO"))="ERRO"</formula>
    </cfRule>
    <cfRule type="containsText" dxfId="71" priority="4" operator="containsText" text="SIM">
      <formula>NOT(ISERROR(SEARCH("SIM",W173)))</formula>
    </cfRule>
  </conditionalFormatting>
  <conditionalFormatting sqref="W2:W200">
    <cfRule type="cellIs" dxfId="70" priority="1" operator="equal">
      <formula>"SIM"</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 IN" sqref="F2:F200">
      <formula1>1</formula1>
      <formula2>12345678910111</formula2>
    </dataValidation>
  </dataValidations>
  <pageMargins left="0.511811024" right="0.511811024" top="0.78740157499999996" bottom="0.78740157499999996" header="0.31496062000000002" footer="0.31496062000000002"/>
  <pageSetup paperSize="9" orientation="portrait" verticalDpi="0" r:id="rId1"/>
  <ignoredErrors>
    <ignoredError sqref="E2 E3:E194 E195:E200" evalError="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85" zoomScaleNormal="85" workbookViewId="0">
      <selection activeCell="AZ17" sqref="AZ17"/>
    </sheetView>
  </sheetViews>
  <sheetFormatPr defaultColWidth="9.140625" defaultRowHeight="15"/>
  <cols>
    <col min="1" max="16384" width="9.140625" style="54"/>
  </cols>
  <sheetData>
    <row r="6" spans="18:18">
      <c r="R6" s="92"/>
    </row>
    <row r="7" spans="18:18">
      <c r="R7" s="93"/>
    </row>
    <row r="8" spans="18:18">
      <c r="R8" s="92"/>
    </row>
    <row r="9" spans="18:18">
      <c r="R9" s="93"/>
    </row>
    <row r="10" spans="18:18">
      <c r="R10" s="92"/>
    </row>
    <row r="11" spans="18:18">
      <c r="R11" s="93"/>
    </row>
    <row r="12" spans="18:18">
      <c r="R12" s="93"/>
    </row>
    <row r="13" spans="18:18">
      <c r="R13" s="93"/>
    </row>
    <row r="14" spans="18:18">
      <c r="R14" s="92"/>
    </row>
    <row r="15" spans="18:18">
      <c r="R15" s="93"/>
    </row>
    <row r="16" spans="18:18">
      <c r="R16" s="92"/>
    </row>
    <row r="17" spans="18:18">
      <c r="R17" s="93"/>
    </row>
    <row r="18" spans="18:18">
      <c r="R18" s="92"/>
    </row>
    <row r="19" spans="18:18">
      <c r="R19" s="92"/>
    </row>
    <row r="20" spans="18:18">
      <c r="R20" s="93"/>
    </row>
    <row r="21" spans="18:18">
      <c r="R21" s="92"/>
    </row>
    <row r="22" spans="18:18">
      <c r="R22" s="92"/>
    </row>
    <row r="23" spans="18:18">
      <c r="R23" s="93"/>
    </row>
    <row r="24" spans="18:18">
      <c r="R24" s="92"/>
    </row>
    <row r="25" spans="18:18">
      <c r="R25" s="92"/>
    </row>
    <row r="26" spans="18:18">
      <c r="R26" s="92"/>
    </row>
    <row r="27" spans="18:18">
      <c r="R27" s="93"/>
    </row>
    <row r="28" spans="18:18">
      <c r="R28" s="92"/>
    </row>
    <row r="29" spans="18:18">
      <c r="R29" s="92"/>
    </row>
    <row r="30" spans="18:18">
      <c r="R30" s="93"/>
    </row>
    <row r="31" spans="18:18">
      <c r="R31" s="92"/>
    </row>
    <row r="32" spans="18:18">
      <c r="R32" s="92"/>
    </row>
    <row r="33" spans="18:18">
      <c r="R33" s="93"/>
    </row>
    <row r="34" spans="18:18">
      <c r="R34" s="92"/>
    </row>
    <row r="35" spans="18:18">
      <c r="R35" s="92"/>
    </row>
    <row r="36" spans="18:18">
      <c r="R36" s="93"/>
    </row>
    <row r="37" spans="18:18">
      <c r="R37" s="92"/>
    </row>
    <row r="38" spans="18:18">
      <c r="R38" s="92"/>
    </row>
    <row r="39" spans="18:18">
      <c r="R39" s="93"/>
    </row>
    <row r="40" spans="18:18">
      <c r="R40" s="92"/>
    </row>
    <row r="41" spans="18:18">
      <c r="R41" s="92"/>
    </row>
    <row r="42" spans="18:18">
      <c r="R42" s="93"/>
    </row>
    <row r="43" spans="18:18">
      <c r="R43" s="92"/>
    </row>
  </sheetData>
  <sheetProtection algorithmName="SHA-512" hashValue="aiL12LCJTxc6Hk6/Xeii3kV5qAZ0xk8vSfO4t1JDVeh04CeY/zjwTqrHS1Sv02CY6KXd1W8dhp/3Qn0kYQZECQ==" saltValue="KYpK3JaJpPDB8aGoGe/xw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O5573"/>
  <sheetViews>
    <sheetView showGridLines="0" zoomScale="87" zoomScaleNormal="87" workbookViewId="0">
      <pane xSplit="3" ySplit="1" topLeftCell="D2" activePane="bottomRight" state="frozen"/>
      <selection activeCell="AZ17" sqref="AZ17"/>
      <selection pane="topRight" activeCell="AZ17" sqref="AZ17"/>
      <selection pane="bottomLeft" activeCell="AZ17" sqref="AZ17"/>
      <selection pane="bottomRight" activeCell="H6" sqref="H6"/>
    </sheetView>
  </sheetViews>
  <sheetFormatPr defaultColWidth="9.140625" defaultRowHeight="15"/>
  <cols>
    <col min="1" max="2" width="6.7109375" style="54" customWidth="1"/>
    <col min="3" max="15" width="13.7109375" style="54" customWidth="1"/>
    <col min="16" max="24" width="6.7109375" style="54" customWidth="1"/>
    <col min="25" max="25" width="10.5703125" style="54" customWidth="1"/>
    <col min="26" max="26" width="9.140625" style="54" hidden="1" customWidth="1"/>
    <col min="27" max="27" width="15" style="54" hidden="1" customWidth="1"/>
    <col min="28" max="28" width="8.85546875" style="50" hidden="1" customWidth="1"/>
    <col min="29" max="29" width="31.85546875" style="50" hidden="1" customWidth="1"/>
    <col min="30" max="30" width="8.85546875" style="50" hidden="1" customWidth="1"/>
    <col min="31" max="32" width="8.85546875" style="54" hidden="1" customWidth="1"/>
    <col min="33" max="33" width="9.140625" style="54" hidden="1" customWidth="1"/>
    <col min="34" max="34" width="17.7109375" style="54" hidden="1" customWidth="1"/>
    <col min="35" max="35" width="8.85546875" style="50" hidden="1" customWidth="1"/>
    <col min="36" max="41" width="9.140625" style="54" hidden="1" customWidth="1"/>
    <col min="42" max="44" width="9.140625" style="54" customWidth="1"/>
    <col min="45" max="16384" width="9.140625" style="54"/>
  </cols>
  <sheetData>
    <row r="1" spans="1:36" s="50" customFormat="1" ht="107.25" customHeight="1">
      <c r="A1" s="80" t="s">
        <v>2</v>
      </c>
      <c r="B1" s="80" t="s">
        <v>3</v>
      </c>
      <c r="C1" s="80" t="s">
        <v>0</v>
      </c>
      <c r="D1" s="81" t="s">
        <v>5</v>
      </c>
      <c r="E1" s="82" t="s">
        <v>11</v>
      </c>
      <c r="F1" s="82" t="s">
        <v>5390</v>
      </c>
      <c r="G1" s="82" t="s">
        <v>5541</v>
      </c>
      <c r="H1" s="80" t="s">
        <v>6</v>
      </c>
      <c r="I1" s="80" t="s">
        <v>15</v>
      </c>
      <c r="J1" s="83" t="s">
        <v>5515</v>
      </c>
      <c r="K1" s="80" t="s">
        <v>7</v>
      </c>
      <c r="L1" s="80" t="s">
        <v>8</v>
      </c>
      <c r="M1" s="80" t="s">
        <v>5546</v>
      </c>
      <c r="N1" s="80" t="s">
        <v>9</v>
      </c>
      <c r="O1" s="80" t="s">
        <v>10</v>
      </c>
      <c r="P1" s="84" t="s">
        <v>12</v>
      </c>
      <c r="Q1" s="84" t="s">
        <v>16</v>
      </c>
      <c r="R1" s="85" t="s">
        <v>17</v>
      </c>
      <c r="S1" s="86" t="s">
        <v>18</v>
      </c>
      <c r="T1" s="85" t="s">
        <v>19</v>
      </c>
      <c r="U1" s="85" t="s">
        <v>20</v>
      </c>
      <c r="V1" s="85" t="s">
        <v>21</v>
      </c>
      <c r="W1" s="87" t="s">
        <v>5481</v>
      </c>
      <c r="X1" s="87" t="s">
        <v>5482</v>
      </c>
      <c r="Y1" s="88" t="s">
        <v>22</v>
      </c>
      <c r="AA1" s="89" t="s">
        <v>5574</v>
      </c>
      <c r="AB1" s="38" t="s">
        <v>2</v>
      </c>
      <c r="AC1" s="39" t="s">
        <v>5</v>
      </c>
      <c r="AD1" s="39" t="s">
        <v>5385</v>
      </c>
      <c r="AE1" s="40"/>
      <c r="AF1" s="41" t="s">
        <v>2</v>
      </c>
      <c r="AH1" s="50" t="s">
        <v>5548</v>
      </c>
      <c r="AI1" s="39" t="s">
        <v>5385</v>
      </c>
    </row>
    <row r="2" spans="1:36" s="66" customFormat="1" ht="21.75" customHeight="1">
      <c r="A2" s="61" t="str">
        <f>Controles!$B$2</f>
        <v>ES</v>
      </c>
      <c r="B2" s="61">
        <f>Controles!$C$2</f>
        <v>7</v>
      </c>
      <c r="C2" s="61" t="s">
        <v>5388</v>
      </c>
      <c r="D2" s="62" t="s">
        <v>698</v>
      </c>
      <c r="E2" s="61">
        <f t="shared" ref="E2:E65" si="0">VLOOKUP(AA2,$AH$2:$AI$5573,2,FALSE)</f>
        <v>3202207</v>
      </c>
      <c r="F2" s="90">
        <v>32022070043</v>
      </c>
      <c r="G2" s="90" t="s">
        <v>5614</v>
      </c>
      <c r="H2" s="62">
        <v>0</v>
      </c>
      <c r="I2" s="62">
        <v>1</v>
      </c>
      <c r="J2" s="61">
        <f>SUM(H2:I2)</f>
        <v>1</v>
      </c>
      <c r="K2" s="62">
        <v>0</v>
      </c>
      <c r="L2" s="62">
        <v>0</v>
      </c>
      <c r="M2" s="62">
        <v>0</v>
      </c>
      <c r="N2" s="62">
        <v>0</v>
      </c>
      <c r="O2" s="62">
        <v>0</v>
      </c>
      <c r="P2" s="61">
        <f>IF((H2&gt;L2),"ERRO",0)</f>
        <v>0</v>
      </c>
      <c r="Q2" s="61">
        <f>IF(AND(L2&gt;0,H2+I2=0),"ERRO",0)</f>
        <v>0</v>
      </c>
      <c r="R2" s="61">
        <f>IF(AND(I2=0,H2&gt;0,L2&gt;K2),"ERRO",0)</f>
        <v>0</v>
      </c>
      <c r="S2" s="65">
        <f>IF(AND(H2&gt;0,M2&gt;L2),"ERRO",0)</f>
        <v>0</v>
      </c>
      <c r="T2" s="61">
        <f>IF(M2&gt;0, IF(H2= 0, IF(I2=0, "ERRO",0),0),0)</f>
        <v>0</v>
      </c>
      <c r="U2" s="61">
        <f>IF(N2&gt;0, IF(H2= 0, IF(I2=0, "ERRO",0),0),0)</f>
        <v>0</v>
      </c>
      <c r="V2" s="61">
        <f>IF(O2&gt;0, IF(H2= 0, IF(I2=0, "ERRO",0),0),0)</f>
        <v>0</v>
      </c>
      <c r="W2" s="61">
        <f>IF(M2+O2+N2&gt;K2,IF(I2=0,"ERRO",0),0)</f>
        <v>0</v>
      </c>
      <c r="X2" s="61">
        <f>IF(AND(H2=0,K2&gt;0),"ERRO",0)</f>
        <v>0</v>
      </c>
      <c r="Y2" s="61" t="str">
        <f>IF(AND(P2=0,Q2=0,R2=0,S2=0,T2=0,V2=0,W2=0,U2=0,X2=0), "NÃO", "SIM")</f>
        <v>NÃO</v>
      </c>
      <c r="AA2" s="62" t="str">
        <f>CONCATENATE(A2,D2)</f>
        <v>ESFundão</v>
      </c>
      <c r="AB2" s="50" t="s">
        <v>28</v>
      </c>
      <c r="AC2" s="50" t="s">
        <v>89</v>
      </c>
      <c r="AD2" s="50">
        <v>1200013</v>
      </c>
      <c r="AE2" s="51"/>
      <c r="AF2" s="41" t="s">
        <v>28</v>
      </c>
      <c r="AH2" s="66" t="str">
        <f>CONCATENATE(AB2,AC2)</f>
        <v>ACAcrelândia</v>
      </c>
      <c r="AI2" s="50">
        <v>1200013</v>
      </c>
      <c r="AJ2" s="66">
        <f t="shared" ref="AJ2:AJ65" si="1">IF(SUM(H2,L2:O2)&gt;0,1,0)</f>
        <v>0</v>
      </c>
    </row>
    <row r="3" spans="1:36" s="66" customFormat="1" ht="21.75" customHeight="1">
      <c r="A3" s="61" t="str">
        <f>Controles!$B$2</f>
        <v>ES</v>
      </c>
      <c r="B3" s="61">
        <f>Controles!$C$2</f>
        <v>7</v>
      </c>
      <c r="C3" s="61" t="s">
        <v>5388</v>
      </c>
      <c r="D3" s="62" t="s">
        <v>1073</v>
      </c>
      <c r="E3" s="61">
        <f t="shared" si="0"/>
        <v>3203205</v>
      </c>
      <c r="F3" s="90">
        <v>32032050182</v>
      </c>
      <c r="G3" s="90" t="s">
        <v>5615</v>
      </c>
      <c r="H3" s="62">
        <v>0</v>
      </c>
      <c r="I3" s="62">
        <v>1</v>
      </c>
      <c r="J3" s="61">
        <f t="shared" ref="J3:J66" si="2">SUM(H3:I3)</f>
        <v>1</v>
      </c>
      <c r="K3" s="62">
        <v>0</v>
      </c>
      <c r="L3" s="62">
        <v>3</v>
      </c>
      <c r="M3" s="62">
        <v>0</v>
      </c>
      <c r="N3" s="62">
        <v>4</v>
      </c>
      <c r="O3" s="62">
        <v>0</v>
      </c>
      <c r="P3" s="61">
        <f t="shared" ref="P3:P66" si="3">IF((H3&gt;L3),"ERRO",0)</f>
        <v>0</v>
      </c>
      <c r="Q3" s="61">
        <f t="shared" ref="Q3:Q65" si="4">IF(AND(L3&gt;0,H3+I3=0),"ERRO",0)</f>
        <v>0</v>
      </c>
      <c r="R3" s="61">
        <f t="shared" ref="R3:R66" si="5">IF(AND(I3=0,H3&gt;0,L3&gt;K3),"ERRO",0)</f>
        <v>0</v>
      </c>
      <c r="S3" s="65">
        <f t="shared" ref="S3:S66" si="6">IF(AND(I3=0,M3&gt;L3),"ERRO",0)</f>
        <v>0</v>
      </c>
      <c r="T3" s="61">
        <f t="shared" ref="T3:T66" si="7">IF(M3&gt;0, IF(H3= 0, IF(I3=0, "ERRO",0),0),0)</f>
        <v>0</v>
      </c>
      <c r="U3" s="61">
        <f t="shared" ref="U3:U66" si="8">IF(N3&gt;0, IF(H3= 0, IF(I3=0, "ERRO",0),0),0)</f>
        <v>0</v>
      </c>
      <c r="V3" s="61">
        <f t="shared" ref="V3:V65" si="9">IF(O3&gt;0, IF(H3= 0, IF(I3=0, "ERRO",0),0),0)</f>
        <v>0</v>
      </c>
      <c r="W3" s="61">
        <f t="shared" ref="W3:W66" si="10">IF(M3+O3+N3&gt;K3,IF(I3=0,"ERRO",0),0)</f>
        <v>0</v>
      </c>
      <c r="X3" s="61">
        <f t="shared" ref="X3:X66" si="11">IF(AND(H3=0,K3&gt;0),"ERRO",0)</f>
        <v>0</v>
      </c>
      <c r="Y3" s="61" t="str">
        <f t="shared" ref="Y3:Y66" si="12">IF(AND(P3=0,Q3=0,R3=0,S3=0,T3=0,V3=0,W3=0,U3=0,X3=0), "NÃO", "SIM")</f>
        <v>NÃO</v>
      </c>
      <c r="AA3" s="62" t="str">
        <f t="shared" ref="AA3:AA66" si="13">CONCATENATE(A3,D3)</f>
        <v>ESLinhares</v>
      </c>
      <c r="AB3" s="50" t="s">
        <v>28</v>
      </c>
      <c r="AC3" s="50" t="s">
        <v>115</v>
      </c>
      <c r="AD3" s="50">
        <v>1200054</v>
      </c>
      <c r="AE3" s="51"/>
      <c r="AF3" s="41" t="s">
        <v>32</v>
      </c>
      <c r="AH3" s="66" t="str">
        <f t="shared" ref="AH3:AH66" si="14">CONCATENATE(AB3,AC3)</f>
        <v>ACAssis Brasil</v>
      </c>
      <c r="AI3" s="50">
        <v>1200054</v>
      </c>
      <c r="AJ3" s="66">
        <f t="shared" si="1"/>
        <v>1</v>
      </c>
    </row>
    <row r="4" spans="1:36" s="66" customFormat="1" ht="21.75" customHeight="1">
      <c r="A4" s="61" t="str">
        <f>Controles!$B$2</f>
        <v>ES</v>
      </c>
      <c r="B4" s="61">
        <f>Controles!$C$2</f>
        <v>7</v>
      </c>
      <c r="C4" s="61" t="s">
        <v>5388</v>
      </c>
      <c r="D4" s="62" t="s">
        <v>1612</v>
      </c>
      <c r="E4" s="61">
        <f t="shared" si="0"/>
        <v>3204906</v>
      </c>
      <c r="F4" s="90">
        <v>32049060045</v>
      </c>
      <c r="G4" s="90" t="s">
        <v>5615</v>
      </c>
      <c r="H4" s="62">
        <v>0</v>
      </c>
      <c r="I4" s="62">
        <v>1</v>
      </c>
      <c r="J4" s="61">
        <f t="shared" si="2"/>
        <v>1</v>
      </c>
      <c r="K4" s="62">
        <v>0</v>
      </c>
      <c r="L4" s="62">
        <v>0</v>
      </c>
      <c r="M4" s="62">
        <v>0</v>
      </c>
      <c r="N4" s="62">
        <v>0</v>
      </c>
      <c r="O4" s="62">
        <v>0</v>
      </c>
      <c r="P4" s="61">
        <f t="shared" si="3"/>
        <v>0</v>
      </c>
      <c r="Q4" s="61">
        <f t="shared" si="4"/>
        <v>0</v>
      </c>
      <c r="R4" s="61">
        <f t="shared" si="5"/>
        <v>0</v>
      </c>
      <c r="S4" s="65">
        <f t="shared" si="6"/>
        <v>0</v>
      </c>
      <c r="T4" s="61">
        <f t="shared" si="7"/>
        <v>0</v>
      </c>
      <c r="U4" s="61">
        <f t="shared" si="8"/>
        <v>0</v>
      </c>
      <c r="V4" s="61">
        <f t="shared" si="9"/>
        <v>0</v>
      </c>
      <c r="W4" s="61">
        <f t="shared" si="10"/>
        <v>0</v>
      </c>
      <c r="X4" s="61">
        <f t="shared" si="11"/>
        <v>0</v>
      </c>
      <c r="Y4" s="61" t="str">
        <f t="shared" si="12"/>
        <v>NÃO</v>
      </c>
      <c r="AA4" s="62" t="str">
        <f t="shared" si="13"/>
        <v>ESSão Mateus</v>
      </c>
      <c r="AB4" s="50" t="s">
        <v>28</v>
      </c>
      <c r="AC4" s="50" t="s">
        <v>141</v>
      </c>
      <c r="AD4" s="50">
        <v>1200104</v>
      </c>
      <c r="AE4" s="51"/>
      <c r="AF4" s="41" t="s">
        <v>37</v>
      </c>
      <c r="AH4" s="66" t="str">
        <f t="shared" si="14"/>
        <v>ACBrasiléia</v>
      </c>
      <c r="AI4" s="50">
        <v>1200104</v>
      </c>
      <c r="AJ4" s="66">
        <f t="shared" si="1"/>
        <v>0</v>
      </c>
    </row>
    <row r="5" spans="1:36" s="66" customFormat="1" ht="21.75" customHeight="1">
      <c r="A5" s="61" t="str">
        <f>Controles!$B$2</f>
        <v>ES</v>
      </c>
      <c r="B5" s="61">
        <f>Controles!$C$2</f>
        <v>7</v>
      </c>
      <c r="C5" s="61" t="s">
        <v>5388</v>
      </c>
      <c r="D5" s="62" t="s">
        <v>1654</v>
      </c>
      <c r="E5" s="61">
        <f t="shared" si="0"/>
        <v>3205002</v>
      </c>
      <c r="F5" s="90">
        <v>32050020121</v>
      </c>
      <c r="G5" s="90" t="s">
        <v>5615</v>
      </c>
      <c r="H5" s="62">
        <v>0</v>
      </c>
      <c r="I5" s="62">
        <v>1</v>
      </c>
      <c r="J5" s="61">
        <f t="shared" si="2"/>
        <v>1</v>
      </c>
      <c r="K5" s="62">
        <v>0</v>
      </c>
      <c r="L5" s="62">
        <v>0</v>
      </c>
      <c r="M5" s="62">
        <v>0</v>
      </c>
      <c r="N5" s="62">
        <v>0</v>
      </c>
      <c r="O5" s="62">
        <v>0</v>
      </c>
      <c r="P5" s="61">
        <f t="shared" si="3"/>
        <v>0</v>
      </c>
      <c r="Q5" s="61">
        <f t="shared" si="4"/>
        <v>0</v>
      </c>
      <c r="R5" s="61">
        <f t="shared" si="5"/>
        <v>0</v>
      </c>
      <c r="S5" s="65">
        <f t="shared" si="6"/>
        <v>0</v>
      </c>
      <c r="T5" s="61">
        <f t="shared" si="7"/>
        <v>0</v>
      </c>
      <c r="U5" s="61">
        <f t="shared" si="8"/>
        <v>0</v>
      </c>
      <c r="V5" s="61">
        <f t="shared" si="9"/>
        <v>0</v>
      </c>
      <c r="W5" s="61">
        <f t="shared" si="10"/>
        <v>0</v>
      </c>
      <c r="X5" s="61">
        <f t="shared" si="11"/>
        <v>0</v>
      </c>
      <c r="Y5" s="61" t="str">
        <f t="shared" si="12"/>
        <v>NÃO</v>
      </c>
      <c r="AA5" s="62" t="str">
        <f t="shared" si="13"/>
        <v>ESSerra</v>
      </c>
      <c r="AB5" s="50" t="s">
        <v>28</v>
      </c>
      <c r="AC5" s="50" t="s">
        <v>166</v>
      </c>
      <c r="AD5" s="50">
        <v>1200138</v>
      </c>
      <c r="AE5" s="51"/>
      <c r="AF5" s="41" t="s">
        <v>35</v>
      </c>
      <c r="AH5" s="66" t="str">
        <f t="shared" si="14"/>
        <v>ACBujari</v>
      </c>
      <c r="AI5" s="50">
        <v>1200138</v>
      </c>
      <c r="AJ5" s="66">
        <f t="shared" si="1"/>
        <v>0</v>
      </c>
    </row>
    <row r="6" spans="1:36" s="66" customFormat="1" ht="21.75" customHeight="1">
      <c r="A6" s="61" t="str">
        <f>Controles!$B$2</f>
        <v>ES</v>
      </c>
      <c r="B6" s="61">
        <f>Controles!$C$2</f>
        <v>7</v>
      </c>
      <c r="C6" s="61" t="s">
        <v>5388</v>
      </c>
      <c r="D6" s="62" t="s">
        <v>1654</v>
      </c>
      <c r="E6" s="61">
        <f t="shared" si="0"/>
        <v>3205002</v>
      </c>
      <c r="F6" s="90">
        <v>32050020122</v>
      </c>
      <c r="G6" s="90" t="s">
        <v>5615</v>
      </c>
      <c r="H6" s="62">
        <v>1</v>
      </c>
      <c r="I6" s="62">
        <v>0</v>
      </c>
      <c r="J6" s="61">
        <f t="shared" si="2"/>
        <v>1</v>
      </c>
      <c r="K6" s="62">
        <v>5</v>
      </c>
      <c r="L6" s="62">
        <v>1</v>
      </c>
      <c r="M6" s="62">
        <v>0</v>
      </c>
      <c r="N6" s="62">
        <v>1</v>
      </c>
      <c r="O6" s="62">
        <v>0</v>
      </c>
      <c r="P6" s="61">
        <f t="shared" si="3"/>
        <v>0</v>
      </c>
      <c r="Q6" s="61">
        <f t="shared" si="4"/>
        <v>0</v>
      </c>
      <c r="R6" s="61">
        <f t="shared" si="5"/>
        <v>0</v>
      </c>
      <c r="S6" s="65">
        <f t="shared" si="6"/>
        <v>0</v>
      </c>
      <c r="T6" s="61">
        <f t="shared" si="7"/>
        <v>0</v>
      </c>
      <c r="U6" s="61">
        <f t="shared" si="8"/>
        <v>0</v>
      </c>
      <c r="V6" s="61">
        <f t="shared" si="9"/>
        <v>0</v>
      </c>
      <c r="W6" s="61">
        <f t="shared" si="10"/>
        <v>0</v>
      </c>
      <c r="X6" s="61">
        <f t="shared" si="11"/>
        <v>0</v>
      </c>
      <c r="Y6" s="61" t="str">
        <f t="shared" si="12"/>
        <v>NÃO</v>
      </c>
      <c r="AA6" s="62" t="str">
        <f t="shared" si="13"/>
        <v>ESSerra</v>
      </c>
      <c r="AB6" s="50" t="s">
        <v>28</v>
      </c>
      <c r="AC6" s="50" t="s">
        <v>192</v>
      </c>
      <c r="AD6" s="50">
        <v>1200179</v>
      </c>
      <c r="AE6" s="51"/>
      <c r="AF6" s="41" t="s">
        <v>41</v>
      </c>
      <c r="AH6" s="66" t="str">
        <f t="shared" si="14"/>
        <v>ACCapixaba</v>
      </c>
      <c r="AI6" s="50">
        <v>1200179</v>
      </c>
      <c r="AJ6" s="66">
        <f t="shared" si="1"/>
        <v>1</v>
      </c>
    </row>
    <row r="7" spans="1:36" s="66" customFormat="1" ht="21.75" customHeight="1">
      <c r="A7" s="61" t="str">
        <f>Controles!$B$2</f>
        <v>ES</v>
      </c>
      <c r="B7" s="61">
        <f>Controles!$C$2</f>
        <v>7</v>
      </c>
      <c r="C7" s="61" t="s">
        <v>5388</v>
      </c>
      <c r="D7" s="62"/>
      <c r="E7" s="61" t="e">
        <f t="shared" si="0"/>
        <v>#N/A</v>
      </c>
      <c r="F7" s="90"/>
      <c r="G7" s="90"/>
      <c r="H7" s="62"/>
      <c r="I7" s="62"/>
      <c r="J7" s="61">
        <f t="shared" si="2"/>
        <v>0</v>
      </c>
      <c r="K7" s="62"/>
      <c r="L7" s="62"/>
      <c r="M7" s="62"/>
      <c r="N7" s="62"/>
      <c r="O7" s="62"/>
      <c r="P7" s="61">
        <f t="shared" si="3"/>
        <v>0</v>
      </c>
      <c r="Q7" s="61">
        <f t="shared" si="4"/>
        <v>0</v>
      </c>
      <c r="R7" s="61">
        <f t="shared" si="5"/>
        <v>0</v>
      </c>
      <c r="S7" s="65">
        <f t="shared" si="6"/>
        <v>0</v>
      </c>
      <c r="T7" s="61">
        <f t="shared" si="7"/>
        <v>0</v>
      </c>
      <c r="U7" s="61">
        <f t="shared" si="8"/>
        <v>0</v>
      </c>
      <c r="V7" s="61">
        <f t="shared" si="9"/>
        <v>0</v>
      </c>
      <c r="W7" s="61">
        <f t="shared" si="10"/>
        <v>0</v>
      </c>
      <c r="X7" s="61">
        <f t="shared" si="11"/>
        <v>0</v>
      </c>
      <c r="Y7" s="61" t="str">
        <f t="shared" si="12"/>
        <v>NÃO</v>
      </c>
      <c r="AA7" s="62" t="str">
        <f t="shared" si="13"/>
        <v>ES</v>
      </c>
      <c r="AB7" s="50" t="s">
        <v>28</v>
      </c>
      <c r="AC7" s="50" t="s">
        <v>218</v>
      </c>
      <c r="AD7" s="50">
        <v>1200203</v>
      </c>
      <c r="AE7" s="51"/>
      <c r="AF7" s="41" t="s">
        <v>45</v>
      </c>
      <c r="AH7" s="66" t="str">
        <f t="shared" si="14"/>
        <v>ACCruzeiro do Sul</v>
      </c>
      <c r="AI7" s="50">
        <v>1200203</v>
      </c>
      <c r="AJ7" s="66">
        <f t="shared" si="1"/>
        <v>0</v>
      </c>
    </row>
    <row r="8" spans="1:36" s="66" customFormat="1" ht="21.75" customHeight="1">
      <c r="A8" s="61" t="str">
        <f>Controles!$B$2</f>
        <v>ES</v>
      </c>
      <c r="B8" s="61">
        <f>Controles!$C$2</f>
        <v>7</v>
      </c>
      <c r="C8" s="61" t="s">
        <v>5388</v>
      </c>
      <c r="D8" s="62"/>
      <c r="E8" s="61" t="e">
        <f t="shared" si="0"/>
        <v>#N/A</v>
      </c>
      <c r="F8" s="90"/>
      <c r="G8" s="90"/>
      <c r="H8" s="62"/>
      <c r="I8" s="62"/>
      <c r="J8" s="61">
        <f t="shared" si="2"/>
        <v>0</v>
      </c>
      <c r="K8" s="62"/>
      <c r="L8" s="62"/>
      <c r="M8" s="62"/>
      <c r="N8" s="62"/>
      <c r="O8" s="62"/>
      <c r="P8" s="61">
        <f t="shared" si="3"/>
        <v>0</v>
      </c>
      <c r="Q8" s="61">
        <f t="shared" si="4"/>
        <v>0</v>
      </c>
      <c r="R8" s="61">
        <f t="shared" si="5"/>
        <v>0</v>
      </c>
      <c r="S8" s="65">
        <f t="shared" si="6"/>
        <v>0</v>
      </c>
      <c r="T8" s="61">
        <f t="shared" si="7"/>
        <v>0</v>
      </c>
      <c r="U8" s="61">
        <f t="shared" si="8"/>
        <v>0</v>
      </c>
      <c r="V8" s="61">
        <f t="shared" si="9"/>
        <v>0</v>
      </c>
      <c r="W8" s="61">
        <f t="shared" si="10"/>
        <v>0</v>
      </c>
      <c r="X8" s="61">
        <f t="shared" si="11"/>
        <v>0</v>
      </c>
      <c r="Y8" s="61" t="str">
        <f t="shared" si="12"/>
        <v>NÃO</v>
      </c>
      <c r="AA8" s="62" t="str">
        <f t="shared" si="13"/>
        <v>ES</v>
      </c>
      <c r="AB8" s="50" t="s">
        <v>28</v>
      </c>
      <c r="AC8" s="50" t="s">
        <v>242</v>
      </c>
      <c r="AD8" s="50">
        <v>1200252</v>
      </c>
      <c r="AE8" s="51"/>
      <c r="AF8" s="41" t="s">
        <v>49</v>
      </c>
      <c r="AH8" s="66" t="str">
        <f t="shared" si="14"/>
        <v>ACEpitaciolândia</v>
      </c>
      <c r="AI8" s="50">
        <v>1200252</v>
      </c>
      <c r="AJ8" s="66">
        <f t="shared" si="1"/>
        <v>0</v>
      </c>
    </row>
    <row r="9" spans="1:36" s="66" customFormat="1" ht="21.75" customHeight="1">
      <c r="A9" s="61" t="str">
        <f>Controles!$B$2</f>
        <v>ES</v>
      </c>
      <c r="B9" s="61">
        <f>Controles!$C$2</f>
        <v>7</v>
      </c>
      <c r="C9" s="61" t="s">
        <v>5388</v>
      </c>
      <c r="D9" s="62"/>
      <c r="E9" s="61" t="e">
        <f t="shared" si="0"/>
        <v>#N/A</v>
      </c>
      <c r="F9" s="90"/>
      <c r="G9" s="90"/>
      <c r="H9" s="62"/>
      <c r="I9" s="62"/>
      <c r="J9" s="61">
        <f t="shared" si="2"/>
        <v>0</v>
      </c>
      <c r="K9" s="62"/>
      <c r="L9" s="62"/>
      <c r="M9" s="62"/>
      <c r="N9" s="62"/>
      <c r="O9" s="62"/>
      <c r="P9" s="61">
        <f t="shared" si="3"/>
        <v>0</v>
      </c>
      <c r="Q9" s="61">
        <f t="shared" si="4"/>
        <v>0</v>
      </c>
      <c r="R9" s="61">
        <f t="shared" si="5"/>
        <v>0</v>
      </c>
      <c r="S9" s="65">
        <f t="shared" si="6"/>
        <v>0</v>
      </c>
      <c r="T9" s="61">
        <f t="shared" si="7"/>
        <v>0</v>
      </c>
      <c r="U9" s="61">
        <f t="shared" si="8"/>
        <v>0</v>
      </c>
      <c r="V9" s="61">
        <f t="shared" si="9"/>
        <v>0</v>
      </c>
      <c r="W9" s="61">
        <f t="shared" si="10"/>
        <v>0</v>
      </c>
      <c r="X9" s="61">
        <f t="shared" si="11"/>
        <v>0</v>
      </c>
      <c r="Y9" s="61" t="str">
        <f t="shared" si="12"/>
        <v>NÃO</v>
      </c>
      <c r="AA9" s="62" t="str">
        <f t="shared" si="13"/>
        <v>ES</v>
      </c>
      <c r="AB9" s="50" t="s">
        <v>28</v>
      </c>
      <c r="AC9" s="50" t="s">
        <v>267</v>
      </c>
      <c r="AD9" s="50">
        <v>1200302</v>
      </c>
      <c r="AE9" s="51"/>
      <c r="AF9" s="41" t="s">
        <v>53</v>
      </c>
      <c r="AH9" s="66" t="str">
        <f t="shared" si="14"/>
        <v>ACFeijó</v>
      </c>
      <c r="AI9" s="50">
        <v>1200302</v>
      </c>
      <c r="AJ9" s="66">
        <f t="shared" si="1"/>
        <v>0</v>
      </c>
    </row>
    <row r="10" spans="1:36" s="66" customFormat="1" ht="21.75" customHeight="1">
      <c r="A10" s="61" t="str">
        <f>Controles!$B$2</f>
        <v>ES</v>
      </c>
      <c r="B10" s="61">
        <f>Controles!$C$2</f>
        <v>7</v>
      </c>
      <c r="C10" s="61" t="s">
        <v>5388</v>
      </c>
      <c r="D10" s="62"/>
      <c r="E10" s="61" t="e">
        <f t="shared" si="0"/>
        <v>#N/A</v>
      </c>
      <c r="F10" s="90"/>
      <c r="G10" s="90"/>
      <c r="H10" s="62"/>
      <c r="I10" s="62"/>
      <c r="J10" s="61">
        <f t="shared" si="2"/>
        <v>0</v>
      </c>
      <c r="K10" s="62"/>
      <c r="L10" s="62"/>
      <c r="M10" s="62"/>
      <c r="N10" s="62"/>
      <c r="O10" s="62"/>
      <c r="P10" s="61">
        <f t="shared" si="3"/>
        <v>0</v>
      </c>
      <c r="Q10" s="61">
        <f t="shared" si="4"/>
        <v>0</v>
      </c>
      <c r="R10" s="61">
        <f t="shared" si="5"/>
        <v>0</v>
      </c>
      <c r="S10" s="65">
        <f t="shared" si="6"/>
        <v>0</v>
      </c>
      <c r="T10" s="61">
        <f t="shared" si="7"/>
        <v>0</v>
      </c>
      <c r="U10" s="61">
        <f t="shared" si="8"/>
        <v>0</v>
      </c>
      <c r="V10" s="61">
        <f t="shared" si="9"/>
        <v>0</v>
      </c>
      <c r="W10" s="61">
        <f t="shared" si="10"/>
        <v>0</v>
      </c>
      <c r="X10" s="61">
        <f t="shared" si="11"/>
        <v>0</v>
      </c>
      <c r="Y10" s="61" t="str">
        <f t="shared" si="12"/>
        <v>NÃO</v>
      </c>
      <c r="AA10" s="62" t="str">
        <f t="shared" si="13"/>
        <v>ES</v>
      </c>
      <c r="AB10" s="50" t="s">
        <v>28</v>
      </c>
      <c r="AC10" s="50" t="s">
        <v>293</v>
      </c>
      <c r="AD10" s="50">
        <v>1200328</v>
      </c>
      <c r="AE10" s="51"/>
      <c r="AF10" s="41" t="s">
        <v>55</v>
      </c>
      <c r="AH10" s="66" t="str">
        <f t="shared" si="14"/>
        <v>ACJordão</v>
      </c>
      <c r="AI10" s="50">
        <v>1200328</v>
      </c>
      <c r="AJ10" s="66">
        <f t="shared" si="1"/>
        <v>0</v>
      </c>
    </row>
    <row r="11" spans="1:36" s="66" customFormat="1" ht="21.75" customHeight="1">
      <c r="A11" s="61" t="str">
        <f>Controles!$B$2</f>
        <v>ES</v>
      </c>
      <c r="B11" s="61">
        <f>Controles!$C$2</f>
        <v>7</v>
      </c>
      <c r="C11" s="61" t="s">
        <v>5388</v>
      </c>
      <c r="D11" s="62"/>
      <c r="E11" s="61" t="e">
        <f t="shared" si="0"/>
        <v>#N/A</v>
      </c>
      <c r="F11" s="90"/>
      <c r="G11" s="90"/>
      <c r="H11" s="62"/>
      <c r="I11" s="62"/>
      <c r="J11" s="61">
        <f t="shared" si="2"/>
        <v>0</v>
      </c>
      <c r="K11" s="62"/>
      <c r="L11" s="62"/>
      <c r="M11" s="62"/>
      <c r="N11" s="62"/>
      <c r="O11" s="62"/>
      <c r="P11" s="61">
        <f t="shared" si="3"/>
        <v>0</v>
      </c>
      <c r="Q11" s="61">
        <f t="shared" si="4"/>
        <v>0</v>
      </c>
      <c r="R11" s="61">
        <f t="shared" si="5"/>
        <v>0</v>
      </c>
      <c r="S11" s="65">
        <f t="shared" si="6"/>
        <v>0</v>
      </c>
      <c r="T11" s="61">
        <f t="shared" si="7"/>
        <v>0</v>
      </c>
      <c r="U11" s="61">
        <f t="shared" si="8"/>
        <v>0</v>
      </c>
      <c r="V11" s="61">
        <f t="shared" si="9"/>
        <v>0</v>
      </c>
      <c r="W11" s="61">
        <f t="shared" si="10"/>
        <v>0</v>
      </c>
      <c r="X11" s="61">
        <f t="shared" si="11"/>
        <v>0</v>
      </c>
      <c r="Y11" s="61" t="str">
        <f t="shared" si="12"/>
        <v>NÃO</v>
      </c>
      <c r="AA11" s="62" t="str">
        <f t="shared" si="13"/>
        <v>ES</v>
      </c>
      <c r="AB11" s="50" t="s">
        <v>28</v>
      </c>
      <c r="AC11" s="50" t="s">
        <v>319</v>
      </c>
      <c r="AD11" s="50">
        <v>1200336</v>
      </c>
      <c r="AE11" s="51"/>
      <c r="AF11" s="41" t="s">
        <v>57</v>
      </c>
      <c r="AH11" s="66" t="str">
        <f t="shared" si="14"/>
        <v>ACMâncio Lima</v>
      </c>
      <c r="AI11" s="50">
        <v>1200336</v>
      </c>
      <c r="AJ11" s="66">
        <f t="shared" si="1"/>
        <v>0</v>
      </c>
    </row>
    <row r="12" spans="1:36" s="66" customFormat="1" ht="21.75" customHeight="1">
      <c r="A12" s="61" t="str">
        <f>Controles!$B$2</f>
        <v>ES</v>
      </c>
      <c r="B12" s="61">
        <f>Controles!$C$2</f>
        <v>7</v>
      </c>
      <c r="C12" s="61" t="s">
        <v>5388</v>
      </c>
      <c r="D12" s="62"/>
      <c r="E12" s="61" t="e">
        <f t="shared" si="0"/>
        <v>#N/A</v>
      </c>
      <c r="F12" s="90"/>
      <c r="G12" s="90"/>
      <c r="H12" s="62"/>
      <c r="I12" s="62"/>
      <c r="J12" s="61">
        <f t="shared" si="2"/>
        <v>0</v>
      </c>
      <c r="K12" s="62"/>
      <c r="L12" s="62"/>
      <c r="M12" s="62"/>
      <c r="N12" s="62"/>
      <c r="O12" s="62"/>
      <c r="P12" s="61">
        <f t="shared" si="3"/>
        <v>0</v>
      </c>
      <c r="Q12" s="61">
        <f t="shared" si="4"/>
        <v>0</v>
      </c>
      <c r="R12" s="61">
        <f t="shared" si="5"/>
        <v>0</v>
      </c>
      <c r="S12" s="65">
        <f t="shared" si="6"/>
        <v>0</v>
      </c>
      <c r="T12" s="61">
        <f t="shared" si="7"/>
        <v>0</v>
      </c>
      <c r="U12" s="61">
        <f t="shared" si="8"/>
        <v>0</v>
      </c>
      <c r="V12" s="61">
        <f t="shared" si="9"/>
        <v>0</v>
      </c>
      <c r="W12" s="61">
        <f t="shared" si="10"/>
        <v>0</v>
      </c>
      <c r="X12" s="61">
        <f t="shared" si="11"/>
        <v>0</v>
      </c>
      <c r="Y12" s="61" t="str">
        <f t="shared" si="12"/>
        <v>NÃO</v>
      </c>
      <c r="AA12" s="62" t="str">
        <f t="shared" si="13"/>
        <v>ES</v>
      </c>
      <c r="AB12" s="50" t="s">
        <v>28</v>
      </c>
      <c r="AC12" s="50" t="s">
        <v>344</v>
      </c>
      <c r="AD12" s="50">
        <v>1200344</v>
      </c>
      <c r="AE12" s="51"/>
      <c r="AF12" s="41" t="s">
        <v>63</v>
      </c>
      <c r="AH12" s="66" t="str">
        <f t="shared" si="14"/>
        <v>ACManoel Urbano</v>
      </c>
      <c r="AI12" s="50">
        <v>1200344</v>
      </c>
      <c r="AJ12" s="66">
        <f t="shared" si="1"/>
        <v>0</v>
      </c>
    </row>
    <row r="13" spans="1:36" s="66" customFormat="1" ht="21.75" customHeight="1">
      <c r="A13" s="61" t="str">
        <f>Controles!$B$2</f>
        <v>ES</v>
      </c>
      <c r="B13" s="61">
        <f>Controles!$C$2</f>
        <v>7</v>
      </c>
      <c r="C13" s="61" t="s">
        <v>5388</v>
      </c>
      <c r="D13" s="62"/>
      <c r="E13" s="61" t="e">
        <f t="shared" si="0"/>
        <v>#N/A</v>
      </c>
      <c r="F13" s="90"/>
      <c r="G13" s="90"/>
      <c r="H13" s="62"/>
      <c r="I13" s="62"/>
      <c r="J13" s="61">
        <f t="shared" si="2"/>
        <v>0</v>
      </c>
      <c r="K13" s="62"/>
      <c r="L13" s="62"/>
      <c r="M13" s="62"/>
      <c r="N13" s="62"/>
      <c r="O13" s="62"/>
      <c r="P13" s="61">
        <f t="shared" si="3"/>
        <v>0</v>
      </c>
      <c r="Q13" s="61">
        <f t="shared" si="4"/>
        <v>0</v>
      </c>
      <c r="R13" s="61">
        <f t="shared" si="5"/>
        <v>0</v>
      </c>
      <c r="S13" s="65">
        <f t="shared" si="6"/>
        <v>0</v>
      </c>
      <c r="T13" s="61">
        <f t="shared" si="7"/>
        <v>0</v>
      </c>
      <c r="U13" s="61">
        <f t="shared" si="8"/>
        <v>0</v>
      </c>
      <c r="V13" s="61">
        <f t="shared" si="9"/>
        <v>0</v>
      </c>
      <c r="W13" s="61">
        <f t="shared" si="10"/>
        <v>0</v>
      </c>
      <c r="X13" s="61">
        <f t="shared" si="11"/>
        <v>0</v>
      </c>
      <c r="Y13" s="61" t="str">
        <f t="shared" si="12"/>
        <v>NÃO</v>
      </c>
      <c r="AA13" s="62" t="str">
        <f t="shared" si="13"/>
        <v>ES</v>
      </c>
      <c r="AB13" s="50" t="s">
        <v>28</v>
      </c>
      <c r="AC13" s="50" t="s">
        <v>368</v>
      </c>
      <c r="AD13" s="50">
        <v>1200351</v>
      </c>
      <c r="AE13" s="51"/>
      <c r="AF13" s="41" t="s">
        <v>61</v>
      </c>
      <c r="AH13" s="66" t="str">
        <f t="shared" si="14"/>
        <v>ACMarechal Thaumaturgo</v>
      </c>
      <c r="AI13" s="50">
        <v>1200351</v>
      </c>
      <c r="AJ13" s="66">
        <f t="shared" si="1"/>
        <v>0</v>
      </c>
    </row>
    <row r="14" spans="1:36" s="66" customFormat="1" ht="21.75" customHeight="1">
      <c r="A14" s="61" t="str">
        <f>Controles!$B$2</f>
        <v>ES</v>
      </c>
      <c r="B14" s="61">
        <f>Controles!$C$2</f>
        <v>7</v>
      </c>
      <c r="C14" s="61" t="s">
        <v>5388</v>
      </c>
      <c r="D14" s="62"/>
      <c r="E14" s="61" t="e">
        <f t="shared" si="0"/>
        <v>#N/A</v>
      </c>
      <c r="F14" s="90"/>
      <c r="G14" s="90"/>
      <c r="H14" s="62"/>
      <c r="I14" s="62"/>
      <c r="J14" s="61">
        <f t="shared" si="2"/>
        <v>0</v>
      </c>
      <c r="K14" s="62"/>
      <c r="L14" s="62"/>
      <c r="M14" s="62"/>
      <c r="N14" s="62"/>
      <c r="O14" s="62"/>
      <c r="P14" s="61">
        <f t="shared" si="3"/>
        <v>0</v>
      </c>
      <c r="Q14" s="61">
        <f t="shared" si="4"/>
        <v>0</v>
      </c>
      <c r="R14" s="61">
        <f t="shared" si="5"/>
        <v>0</v>
      </c>
      <c r="S14" s="65">
        <f t="shared" si="6"/>
        <v>0</v>
      </c>
      <c r="T14" s="61">
        <f t="shared" si="7"/>
        <v>0</v>
      </c>
      <c r="U14" s="61">
        <f t="shared" si="8"/>
        <v>0</v>
      </c>
      <c r="V14" s="61">
        <f t="shared" si="9"/>
        <v>0</v>
      </c>
      <c r="W14" s="61">
        <f t="shared" si="10"/>
        <v>0</v>
      </c>
      <c r="X14" s="61">
        <f t="shared" si="11"/>
        <v>0</v>
      </c>
      <c r="Y14" s="61" t="str">
        <f t="shared" si="12"/>
        <v>NÃO</v>
      </c>
      <c r="AA14" s="62" t="str">
        <f t="shared" si="13"/>
        <v>ES</v>
      </c>
      <c r="AB14" s="50" t="s">
        <v>28</v>
      </c>
      <c r="AC14" s="50" t="s">
        <v>393</v>
      </c>
      <c r="AD14" s="50">
        <v>1200385</v>
      </c>
      <c r="AE14" s="51"/>
      <c r="AF14" s="41" t="s">
        <v>59</v>
      </c>
      <c r="AH14" s="66" t="str">
        <f t="shared" si="14"/>
        <v>ACPlácido de Castro</v>
      </c>
      <c r="AI14" s="50">
        <v>1200385</v>
      </c>
      <c r="AJ14" s="66">
        <f t="shared" si="1"/>
        <v>0</v>
      </c>
    </row>
    <row r="15" spans="1:36" s="66" customFormat="1" ht="21.75" customHeight="1">
      <c r="A15" s="61" t="str">
        <f>Controles!$B$2</f>
        <v>ES</v>
      </c>
      <c r="B15" s="61">
        <f>Controles!$C$2</f>
        <v>7</v>
      </c>
      <c r="C15" s="61" t="s">
        <v>5388</v>
      </c>
      <c r="D15" s="62"/>
      <c r="E15" s="61" t="e">
        <f t="shared" si="0"/>
        <v>#N/A</v>
      </c>
      <c r="F15" s="90"/>
      <c r="G15" s="90"/>
      <c r="H15" s="62"/>
      <c r="I15" s="62"/>
      <c r="J15" s="61">
        <f t="shared" si="2"/>
        <v>0</v>
      </c>
      <c r="K15" s="62"/>
      <c r="L15" s="62"/>
      <c r="M15" s="62"/>
      <c r="N15" s="62"/>
      <c r="O15" s="62"/>
      <c r="P15" s="61">
        <f t="shared" si="3"/>
        <v>0</v>
      </c>
      <c r="Q15" s="61">
        <f t="shared" si="4"/>
        <v>0</v>
      </c>
      <c r="R15" s="61">
        <f t="shared" si="5"/>
        <v>0</v>
      </c>
      <c r="S15" s="65">
        <f t="shared" si="6"/>
        <v>0</v>
      </c>
      <c r="T15" s="61">
        <f t="shared" si="7"/>
        <v>0</v>
      </c>
      <c r="U15" s="61">
        <f t="shared" si="8"/>
        <v>0</v>
      </c>
      <c r="V15" s="61">
        <f t="shared" si="9"/>
        <v>0</v>
      </c>
      <c r="W15" s="61">
        <f t="shared" si="10"/>
        <v>0</v>
      </c>
      <c r="X15" s="61">
        <f t="shared" si="11"/>
        <v>0</v>
      </c>
      <c r="Y15" s="61" t="str">
        <f t="shared" si="12"/>
        <v>NÃO</v>
      </c>
      <c r="AA15" s="62" t="str">
        <f t="shared" si="13"/>
        <v>ES</v>
      </c>
      <c r="AB15" s="50" t="s">
        <v>28</v>
      </c>
      <c r="AC15" s="50" t="s">
        <v>418</v>
      </c>
      <c r="AD15" s="50">
        <v>1200807</v>
      </c>
      <c r="AE15" s="51"/>
      <c r="AF15" s="41" t="s">
        <v>65</v>
      </c>
      <c r="AH15" s="66" t="str">
        <f t="shared" si="14"/>
        <v>ACPorto Acre</v>
      </c>
      <c r="AI15" s="50">
        <v>1200807</v>
      </c>
      <c r="AJ15" s="66">
        <f t="shared" si="1"/>
        <v>0</v>
      </c>
    </row>
    <row r="16" spans="1:36" s="66" customFormat="1" ht="21.75" customHeight="1">
      <c r="A16" s="61" t="str">
        <f>Controles!$B$2</f>
        <v>ES</v>
      </c>
      <c r="B16" s="61">
        <f>Controles!$C$2</f>
        <v>7</v>
      </c>
      <c r="C16" s="61" t="s">
        <v>5388</v>
      </c>
      <c r="D16" s="62"/>
      <c r="E16" s="61" t="e">
        <f t="shared" si="0"/>
        <v>#N/A</v>
      </c>
      <c r="F16" s="90"/>
      <c r="G16" s="90"/>
      <c r="H16" s="62"/>
      <c r="I16" s="62"/>
      <c r="J16" s="61">
        <f t="shared" si="2"/>
        <v>0</v>
      </c>
      <c r="K16" s="62"/>
      <c r="L16" s="62"/>
      <c r="M16" s="62"/>
      <c r="N16" s="62"/>
      <c r="O16" s="62"/>
      <c r="P16" s="61">
        <f t="shared" si="3"/>
        <v>0</v>
      </c>
      <c r="Q16" s="61">
        <f t="shared" si="4"/>
        <v>0</v>
      </c>
      <c r="R16" s="61">
        <f t="shared" si="5"/>
        <v>0</v>
      </c>
      <c r="S16" s="65">
        <f t="shared" si="6"/>
        <v>0</v>
      </c>
      <c r="T16" s="61">
        <f t="shared" si="7"/>
        <v>0</v>
      </c>
      <c r="U16" s="61">
        <f t="shared" si="8"/>
        <v>0</v>
      </c>
      <c r="V16" s="61">
        <f t="shared" si="9"/>
        <v>0</v>
      </c>
      <c r="W16" s="61">
        <f t="shared" si="10"/>
        <v>0</v>
      </c>
      <c r="X16" s="61">
        <f t="shared" si="11"/>
        <v>0</v>
      </c>
      <c r="Y16" s="61" t="str">
        <f t="shared" si="12"/>
        <v>NÃO</v>
      </c>
      <c r="AA16" s="62" t="str">
        <f t="shared" si="13"/>
        <v>ES</v>
      </c>
      <c r="AB16" s="50" t="s">
        <v>28</v>
      </c>
      <c r="AC16" s="50" t="s">
        <v>444</v>
      </c>
      <c r="AD16" s="50">
        <v>1200393</v>
      </c>
      <c r="AE16" s="51"/>
      <c r="AF16" s="41" t="s">
        <v>66</v>
      </c>
      <c r="AH16" s="66" t="str">
        <f t="shared" si="14"/>
        <v>ACPorto Walter</v>
      </c>
      <c r="AI16" s="50">
        <v>1200393</v>
      </c>
      <c r="AJ16" s="66">
        <f t="shared" si="1"/>
        <v>0</v>
      </c>
    </row>
    <row r="17" spans="1:36" s="66" customFormat="1" ht="21.75" customHeight="1">
      <c r="A17" s="61" t="str">
        <f>Controles!$B$2</f>
        <v>ES</v>
      </c>
      <c r="B17" s="61">
        <f>Controles!$C$2</f>
        <v>7</v>
      </c>
      <c r="C17" s="61" t="s">
        <v>5388</v>
      </c>
      <c r="D17" s="62"/>
      <c r="E17" s="61" t="e">
        <f t="shared" si="0"/>
        <v>#N/A</v>
      </c>
      <c r="F17" s="90"/>
      <c r="G17" s="90"/>
      <c r="H17" s="62"/>
      <c r="I17" s="62"/>
      <c r="J17" s="61">
        <f t="shared" si="2"/>
        <v>0</v>
      </c>
      <c r="K17" s="62"/>
      <c r="L17" s="62"/>
      <c r="M17" s="62"/>
      <c r="N17" s="62"/>
      <c r="O17" s="62"/>
      <c r="P17" s="61">
        <f t="shared" si="3"/>
        <v>0</v>
      </c>
      <c r="Q17" s="61">
        <f t="shared" si="4"/>
        <v>0</v>
      </c>
      <c r="R17" s="61">
        <f t="shared" si="5"/>
        <v>0</v>
      </c>
      <c r="S17" s="65">
        <f t="shared" si="6"/>
        <v>0</v>
      </c>
      <c r="T17" s="61">
        <f t="shared" si="7"/>
        <v>0</v>
      </c>
      <c r="U17" s="61">
        <f t="shared" si="8"/>
        <v>0</v>
      </c>
      <c r="V17" s="61">
        <f t="shared" si="9"/>
        <v>0</v>
      </c>
      <c r="W17" s="61">
        <f t="shared" si="10"/>
        <v>0</v>
      </c>
      <c r="X17" s="61">
        <f t="shared" si="11"/>
        <v>0</v>
      </c>
      <c r="Y17" s="61" t="str">
        <f t="shared" si="12"/>
        <v>NÃO</v>
      </c>
      <c r="AA17" s="62" t="str">
        <f t="shared" si="13"/>
        <v>ES</v>
      </c>
      <c r="AB17" s="50" t="s">
        <v>28</v>
      </c>
      <c r="AC17" s="50" t="s">
        <v>469</v>
      </c>
      <c r="AD17" s="50">
        <v>1200401</v>
      </c>
      <c r="AE17" s="51"/>
      <c r="AF17" s="41" t="s">
        <v>71</v>
      </c>
      <c r="AH17" s="66" t="str">
        <f t="shared" si="14"/>
        <v>ACRio Branco</v>
      </c>
      <c r="AI17" s="50">
        <v>1200401</v>
      </c>
      <c r="AJ17" s="66">
        <f t="shared" si="1"/>
        <v>0</v>
      </c>
    </row>
    <row r="18" spans="1:36" s="66" customFormat="1" ht="21.75" customHeight="1">
      <c r="A18" s="61" t="str">
        <f>Controles!$B$2</f>
        <v>ES</v>
      </c>
      <c r="B18" s="61">
        <f>Controles!$C$2</f>
        <v>7</v>
      </c>
      <c r="C18" s="61" t="s">
        <v>5388</v>
      </c>
      <c r="D18" s="62"/>
      <c r="E18" s="61" t="e">
        <f t="shared" si="0"/>
        <v>#N/A</v>
      </c>
      <c r="F18" s="90"/>
      <c r="G18" s="90"/>
      <c r="H18" s="62"/>
      <c r="I18" s="62"/>
      <c r="J18" s="61">
        <f t="shared" si="2"/>
        <v>0</v>
      </c>
      <c r="K18" s="62"/>
      <c r="L18" s="62"/>
      <c r="M18" s="62"/>
      <c r="N18" s="62"/>
      <c r="O18" s="62"/>
      <c r="P18" s="61">
        <f t="shared" si="3"/>
        <v>0</v>
      </c>
      <c r="Q18" s="61">
        <f t="shared" si="4"/>
        <v>0</v>
      </c>
      <c r="R18" s="61">
        <f t="shared" si="5"/>
        <v>0</v>
      </c>
      <c r="S18" s="65">
        <f t="shared" si="6"/>
        <v>0</v>
      </c>
      <c r="T18" s="61">
        <f t="shared" si="7"/>
        <v>0</v>
      </c>
      <c r="U18" s="61">
        <f t="shared" si="8"/>
        <v>0</v>
      </c>
      <c r="V18" s="61">
        <f t="shared" si="9"/>
        <v>0</v>
      </c>
      <c r="W18" s="61">
        <f t="shared" si="10"/>
        <v>0</v>
      </c>
      <c r="X18" s="61">
        <f t="shared" si="11"/>
        <v>0</v>
      </c>
      <c r="Y18" s="61" t="str">
        <f t="shared" si="12"/>
        <v>NÃO</v>
      </c>
      <c r="AA18" s="62" t="str">
        <f t="shared" si="13"/>
        <v>ES</v>
      </c>
      <c r="AB18" s="50" t="s">
        <v>28</v>
      </c>
      <c r="AC18" s="50" t="s">
        <v>494</v>
      </c>
      <c r="AD18" s="50">
        <v>1200427</v>
      </c>
      <c r="AE18" s="51"/>
      <c r="AF18" s="41" t="s">
        <v>67</v>
      </c>
      <c r="AH18" s="66" t="str">
        <f t="shared" si="14"/>
        <v>ACRodrigues Alves</v>
      </c>
      <c r="AI18" s="50">
        <v>1200427</v>
      </c>
      <c r="AJ18" s="66">
        <f t="shared" si="1"/>
        <v>0</v>
      </c>
    </row>
    <row r="19" spans="1:36" s="66" customFormat="1" ht="21.75" customHeight="1">
      <c r="A19" s="61" t="str">
        <f>Controles!$B$2</f>
        <v>ES</v>
      </c>
      <c r="B19" s="61">
        <f>Controles!$C$2</f>
        <v>7</v>
      </c>
      <c r="C19" s="61" t="s">
        <v>5388</v>
      </c>
      <c r="D19" s="62"/>
      <c r="E19" s="61" t="e">
        <f t="shared" si="0"/>
        <v>#N/A</v>
      </c>
      <c r="F19" s="90"/>
      <c r="G19" s="90"/>
      <c r="H19" s="62"/>
      <c r="I19" s="62"/>
      <c r="J19" s="61">
        <f t="shared" si="2"/>
        <v>0</v>
      </c>
      <c r="K19" s="62"/>
      <c r="L19" s="62"/>
      <c r="M19" s="62"/>
      <c r="N19" s="62"/>
      <c r="O19" s="62"/>
      <c r="P19" s="61">
        <f t="shared" si="3"/>
        <v>0</v>
      </c>
      <c r="Q19" s="61">
        <f t="shared" si="4"/>
        <v>0</v>
      </c>
      <c r="R19" s="61">
        <f t="shared" si="5"/>
        <v>0</v>
      </c>
      <c r="S19" s="65">
        <f t="shared" si="6"/>
        <v>0</v>
      </c>
      <c r="T19" s="61">
        <f t="shared" si="7"/>
        <v>0</v>
      </c>
      <c r="U19" s="61">
        <f t="shared" si="8"/>
        <v>0</v>
      </c>
      <c r="V19" s="61">
        <f t="shared" si="9"/>
        <v>0</v>
      </c>
      <c r="W19" s="61">
        <f t="shared" si="10"/>
        <v>0</v>
      </c>
      <c r="X19" s="61">
        <f t="shared" si="11"/>
        <v>0</v>
      </c>
      <c r="Y19" s="61" t="str">
        <f t="shared" si="12"/>
        <v>NÃO</v>
      </c>
      <c r="AA19" s="62" t="str">
        <f t="shared" si="13"/>
        <v>ES</v>
      </c>
      <c r="AB19" s="50" t="s">
        <v>28</v>
      </c>
      <c r="AC19" s="50" t="s">
        <v>518</v>
      </c>
      <c r="AD19" s="50">
        <v>1200435</v>
      </c>
      <c r="AE19" s="51"/>
      <c r="AF19" s="41" t="s">
        <v>69</v>
      </c>
      <c r="AH19" s="66" t="str">
        <f t="shared" si="14"/>
        <v>ACSanta Rosa do Purus</v>
      </c>
      <c r="AI19" s="50">
        <v>1200435</v>
      </c>
      <c r="AJ19" s="66">
        <f t="shared" si="1"/>
        <v>0</v>
      </c>
    </row>
    <row r="20" spans="1:36" s="66" customFormat="1" ht="21.75" customHeight="1">
      <c r="A20" s="61" t="str">
        <f>Controles!$B$2</f>
        <v>ES</v>
      </c>
      <c r="B20" s="61">
        <f>Controles!$C$2</f>
        <v>7</v>
      </c>
      <c r="C20" s="61" t="s">
        <v>5388</v>
      </c>
      <c r="D20" s="62"/>
      <c r="E20" s="61" t="e">
        <f t="shared" si="0"/>
        <v>#N/A</v>
      </c>
      <c r="F20" s="90"/>
      <c r="G20" s="90"/>
      <c r="H20" s="62"/>
      <c r="I20" s="62"/>
      <c r="J20" s="61">
        <f t="shared" si="2"/>
        <v>0</v>
      </c>
      <c r="K20" s="62"/>
      <c r="L20" s="62"/>
      <c r="M20" s="62"/>
      <c r="N20" s="62"/>
      <c r="O20" s="62"/>
      <c r="P20" s="61">
        <f t="shared" si="3"/>
        <v>0</v>
      </c>
      <c r="Q20" s="61">
        <f t="shared" si="4"/>
        <v>0</v>
      </c>
      <c r="R20" s="61">
        <f t="shared" si="5"/>
        <v>0</v>
      </c>
      <c r="S20" s="65">
        <f t="shared" si="6"/>
        <v>0</v>
      </c>
      <c r="T20" s="61">
        <f t="shared" si="7"/>
        <v>0</v>
      </c>
      <c r="U20" s="61">
        <f t="shared" si="8"/>
        <v>0</v>
      </c>
      <c r="V20" s="61">
        <f t="shared" si="9"/>
        <v>0</v>
      </c>
      <c r="W20" s="61">
        <f t="shared" si="10"/>
        <v>0</v>
      </c>
      <c r="X20" s="61">
        <f t="shared" si="11"/>
        <v>0</v>
      </c>
      <c r="Y20" s="61" t="str">
        <f t="shared" si="12"/>
        <v>NÃO</v>
      </c>
      <c r="AA20" s="62" t="str">
        <f t="shared" si="13"/>
        <v>ES</v>
      </c>
      <c r="AB20" s="50" t="s">
        <v>28</v>
      </c>
      <c r="AC20" s="50" t="s">
        <v>541</v>
      </c>
      <c r="AD20" s="50">
        <v>1200500</v>
      </c>
      <c r="AE20" s="51"/>
      <c r="AF20" s="41" t="s">
        <v>72</v>
      </c>
      <c r="AH20" s="66" t="str">
        <f t="shared" si="14"/>
        <v>ACSena Madureira</v>
      </c>
      <c r="AI20" s="50">
        <v>1200500</v>
      </c>
      <c r="AJ20" s="66">
        <f t="shared" si="1"/>
        <v>0</v>
      </c>
    </row>
    <row r="21" spans="1:36" s="66" customFormat="1" ht="21.75" customHeight="1">
      <c r="A21" s="61" t="str">
        <f>Controles!$B$2</f>
        <v>ES</v>
      </c>
      <c r="B21" s="61">
        <f>Controles!$C$2</f>
        <v>7</v>
      </c>
      <c r="C21" s="61" t="s">
        <v>5388</v>
      </c>
      <c r="D21" s="62"/>
      <c r="E21" s="61" t="e">
        <f t="shared" si="0"/>
        <v>#N/A</v>
      </c>
      <c r="F21" s="90"/>
      <c r="G21" s="90"/>
      <c r="H21" s="62"/>
      <c r="I21" s="62"/>
      <c r="J21" s="61">
        <f t="shared" si="2"/>
        <v>0</v>
      </c>
      <c r="K21" s="62"/>
      <c r="L21" s="62"/>
      <c r="M21" s="62"/>
      <c r="N21" s="62"/>
      <c r="O21" s="62"/>
      <c r="P21" s="61">
        <f t="shared" si="3"/>
        <v>0</v>
      </c>
      <c r="Q21" s="61">
        <f t="shared" si="4"/>
        <v>0</v>
      </c>
      <c r="R21" s="61">
        <f t="shared" si="5"/>
        <v>0</v>
      </c>
      <c r="S21" s="65">
        <f t="shared" si="6"/>
        <v>0</v>
      </c>
      <c r="T21" s="61">
        <f t="shared" si="7"/>
        <v>0</v>
      </c>
      <c r="U21" s="61">
        <f t="shared" si="8"/>
        <v>0</v>
      </c>
      <c r="V21" s="61">
        <f t="shared" si="9"/>
        <v>0</v>
      </c>
      <c r="W21" s="61">
        <f t="shared" si="10"/>
        <v>0</v>
      </c>
      <c r="X21" s="61">
        <f t="shared" si="11"/>
        <v>0</v>
      </c>
      <c r="Y21" s="61" t="str">
        <f t="shared" si="12"/>
        <v>NÃO</v>
      </c>
      <c r="AA21" s="62" t="str">
        <f t="shared" si="13"/>
        <v>ES</v>
      </c>
      <c r="AB21" s="50" t="s">
        <v>28</v>
      </c>
      <c r="AC21" s="50" t="s">
        <v>564</v>
      </c>
      <c r="AD21" s="50">
        <v>1200450</v>
      </c>
      <c r="AE21" s="51"/>
      <c r="AF21" s="41" t="s">
        <v>73</v>
      </c>
      <c r="AH21" s="66" t="str">
        <f t="shared" si="14"/>
        <v>ACSenador Guiomard</v>
      </c>
      <c r="AI21" s="50">
        <v>1200450</v>
      </c>
      <c r="AJ21" s="66">
        <f t="shared" si="1"/>
        <v>0</v>
      </c>
    </row>
    <row r="22" spans="1:36" s="66" customFormat="1" ht="21.75" customHeight="1">
      <c r="A22" s="61" t="str">
        <f>Controles!$B$2</f>
        <v>ES</v>
      </c>
      <c r="B22" s="61">
        <f>Controles!$C$2</f>
        <v>7</v>
      </c>
      <c r="C22" s="61" t="s">
        <v>5388</v>
      </c>
      <c r="D22" s="62"/>
      <c r="E22" s="61" t="e">
        <f t="shared" si="0"/>
        <v>#N/A</v>
      </c>
      <c r="F22" s="90"/>
      <c r="G22" s="90"/>
      <c r="H22" s="62"/>
      <c r="I22" s="62"/>
      <c r="J22" s="61">
        <f t="shared" si="2"/>
        <v>0</v>
      </c>
      <c r="K22" s="62"/>
      <c r="L22" s="62"/>
      <c r="M22" s="62"/>
      <c r="N22" s="62"/>
      <c r="O22" s="62"/>
      <c r="P22" s="61">
        <f t="shared" si="3"/>
        <v>0</v>
      </c>
      <c r="Q22" s="61">
        <f t="shared" si="4"/>
        <v>0</v>
      </c>
      <c r="R22" s="61">
        <f t="shared" si="5"/>
        <v>0</v>
      </c>
      <c r="S22" s="65">
        <f t="shared" si="6"/>
        <v>0</v>
      </c>
      <c r="T22" s="61">
        <f t="shared" si="7"/>
        <v>0</v>
      </c>
      <c r="U22" s="61">
        <f t="shared" si="8"/>
        <v>0</v>
      </c>
      <c r="V22" s="61">
        <f t="shared" si="9"/>
        <v>0</v>
      </c>
      <c r="W22" s="61">
        <f t="shared" si="10"/>
        <v>0</v>
      </c>
      <c r="X22" s="61">
        <f t="shared" si="11"/>
        <v>0</v>
      </c>
      <c r="Y22" s="61" t="str">
        <f t="shared" si="12"/>
        <v>NÃO</v>
      </c>
      <c r="AA22" s="62" t="str">
        <f t="shared" si="13"/>
        <v>ES</v>
      </c>
      <c r="AB22" s="50" t="s">
        <v>28</v>
      </c>
      <c r="AC22" s="50" t="s">
        <v>587</v>
      </c>
      <c r="AD22" s="50">
        <v>1200609</v>
      </c>
      <c r="AE22" s="51"/>
      <c r="AF22" s="41" t="s">
        <v>77</v>
      </c>
      <c r="AH22" s="66" t="str">
        <f t="shared" si="14"/>
        <v>ACTarauacá</v>
      </c>
      <c r="AI22" s="50">
        <v>1200609</v>
      </c>
      <c r="AJ22" s="66">
        <f t="shared" si="1"/>
        <v>0</v>
      </c>
    </row>
    <row r="23" spans="1:36" s="66" customFormat="1" ht="21.75" customHeight="1">
      <c r="A23" s="61" t="str">
        <f>Controles!$B$2</f>
        <v>ES</v>
      </c>
      <c r="B23" s="61">
        <f>Controles!$C$2</f>
        <v>7</v>
      </c>
      <c r="C23" s="61" t="s">
        <v>5388</v>
      </c>
      <c r="D23" s="62"/>
      <c r="E23" s="61" t="e">
        <f t="shared" si="0"/>
        <v>#N/A</v>
      </c>
      <c r="F23" s="90"/>
      <c r="G23" s="90"/>
      <c r="H23" s="62"/>
      <c r="I23" s="62"/>
      <c r="J23" s="61">
        <f t="shared" si="2"/>
        <v>0</v>
      </c>
      <c r="K23" s="62"/>
      <c r="L23" s="62"/>
      <c r="M23" s="62"/>
      <c r="N23" s="62"/>
      <c r="O23" s="62"/>
      <c r="P23" s="61">
        <f t="shared" si="3"/>
        <v>0</v>
      </c>
      <c r="Q23" s="61">
        <f t="shared" si="4"/>
        <v>0</v>
      </c>
      <c r="R23" s="61">
        <f t="shared" si="5"/>
        <v>0</v>
      </c>
      <c r="S23" s="65">
        <f t="shared" si="6"/>
        <v>0</v>
      </c>
      <c r="T23" s="61">
        <f t="shared" si="7"/>
        <v>0</v>
      </c>
      <c r="U23" s="61">
        <f t="shared" si="8"/>
        <v>0</v>
      </c>
      <c r="V23" s="61">
        <f t="shared" si="9"/>
        <v>0</v>
      </c>
      <c r="W23" s="61">
        <f t="shared" si="10"/>
        <v>0</v>
      </c>
      <c r="X23" s="61">
        <f t="shared" si="11"/>
        <v>0</v>
      </c>
      <c r="Y23" s="61" t="str">
        <f t="shared" si="12"/>
        <v>NÃO</v>
      </c>
      <c r="AA23" s="62" t="str">
        <f t="shared" si="13"/>
        <v>ES</v>
      </c>
      <c r="AB23" s="50" t="s">
        <v>28</v>
      </c>
      <c r="AC23" s="50" t="s">
        <v>610</v>
      </c>
      <c r="AD23" s="50">
        <v>1200708</v>
      </c>
      <c r="AE23" s="51"/>
      <c r="AF23" s="41" t="s">
        <v>74</v>
      </c>
      <c r="AH23" s="66" t="str">
        <f t="shared" si="14"/>
        <v>ACXapuri</v>
      </c>
      <c r="AI23" s="50">
        <v>1200708</v>
      </c>
      <c r="AJ23" s="66">
        <f t="shared" si="1"/>
        <v>0</v>
      </c>
    </row>
    <row r="24" spans="1:36" s="66" customFormat="1" ht="21.75" customHeight="1">
      <c r="A24" s="61" t="str">
        <f>Controles!$B$2</f>
        <v>ES</v>
      </c>
      <c r="B24" s="61">
        <f>Controles!$C$2</f>
        <v>7</v>
      </c>
      <c r="C24" s="61" t="s">
        <v>5388</v>
      </c>
      <c r="D24" s="62"/>
      <c r="E24" s="61" t="e">
        <f t="shared" si="0"/>
        <v>#N/A</v>
      </c>
      <c r="F24" s="90"/>
      <c r="G24" s="90"/>
      <c r="H24" s="62"/>
      <c r="I24" s="62"/>
      <c r="J24" s="61">
        <f t="shared" si="2"/>
        <v>0</v>
      </c>
      <c r="K24" s="62"/>
      <c r="L24" s="62"/>
      <c r="M24" s="62"/>
      <c r="N24" s="62"/>
      <c r="O24" s="62"/>
      <c r="P24" s="61">
        <f t="shared" si="3"/>
        <v>0</v>
      </c>
      <c r="Q24" s="61">
        <f t="shared" si="4"/>
        <v>0</v>
      </c>
      <c r="R24" s="61">
        <f t="shared" si="5"/>
        <v>0</v>
      </c>
      <c r="S24" s="65">
        <f t="shared" si="6"/>
        <v>0</v>
      </c>
      <c r="T24" s="61">
        <f t="shared" si="7"/>
        <v>0</v>
      </c>
      <c r="U24" s="61">
        <f t="shared" si="8"/>
        <v>0</v>
      </c>
      <c r="V24" s="61">
        <f t="shared" si="9"/>
        <v>0</v>
      </c>
      <c r="W24" s="61">
        <f t="shared" si="10"/>
        <v>0</v>
      </c>
      <c r="X24" s="61">
        <f t="shared" si="11"/>
        <v>0</v>
      </c>
      <c r="Y24" s="61" t="str">
        <f t="shared" si="12"/>
        <v>NÃO</v>
      </c>
      <c r="AA24" s="62" t="str">
        <f t="shared" si="13"/>
        <v>ES</v>
      </c>
      <c r="AB24" s="50" t="s">
        <v>32</v>
      </c>
      <c r="AC24" s="50" t="s">
        <v>90</v>
      </c>
      <c r="AD24" s="50">
        <v>2700102</v>
      </c>
      <c r="AE24" s="51"/>
      <c r="AF24" s="41" t="s">
        <v>75</v>
      </c>
      <c r="AH24" s="66" t="str">
        <f t="shared" si="14"/>
        <v>ALÁgua Branca</v>
      </c>
      <c r="AI24" s="50">
        <v>2700102</v>
      </c>
      <c r="AJ24" s="66">
        <f t="shared" si="1"/>
        <v>0</v>
      </c>
    </row>
    <row r="25" spans="1:36" s="66" customFormat="1" ht="21.75" customHeight="1">
      <c r="A25" s="61" t="str">
        <f>Controles!$B$2</f>
        <v>ES</v>
      </c>
      <c r="B25" s="61">
        <f>Controles!$C$2</f>
        <v>7</v>
      </c>
      <c r="C25" s="61" t="s">
        <v>5388</v>
      </c>
      <c r="D25" s="62"/>
      <c r="E25" s="61" t="e">
        <f t="shared" si="0"/>
        <v>#N/A</v>
      </c>
      <c r="F25" s="90"/>
      <c r="G25" s="90"/>
      <c r="H25" s="62"/>
      <c r="I25" s="62"/>
      <c r="J25" s="61">
        <f t="shared" si="2"/>
        <v>0</v>
      </c>
      <c r="K25" s="62"/>
      <c r="L25" s="62"/>
      <c r="M25" s="62"/>
      <c r="N25" s="62"/>
      <c r="O25" s="62"/>
      <c r="P25" s="61">
        <f t="shared" si="3"/>
        <v>0</v>
      </c>
      <c r="Q25" s="61">
        <f t="shared" si="4"/>
        <v>0</v>
      </c>
      <c r="R25" s="61">
        <f t="shared" si="5"/>
        <v>0</v>
      </c>
      <c r="S25" s="65">
        <f t="shared" si="6"/>
        <v>0</v>
      </c>
      <c r="T25" s="61">
        <f t="shared" si="7"/>
        <v>0</v>
      </c>
      <c r="U25" s="61">
        <f t="shared" si="8"/>
        <v>0</v>
      </c>
      <c r="V25" s="61">
        <f t="shared" si="9"/>
        <v>0</v>
      </c>
      <c r="W25" s="61">
        <f t="shared" si="10"/>
        <v>0</v>
      </c>
      <c r="X25" s="61">
        <f t="shared" si="11"/>
        <v>0</v>
      </c>
      <c r="Y25" s="61" t="str">
        <f t="shared" si="12"/>
        <v>NÃO</v>
      </c>
      <c r="AA25" s="62" t="str">
        <f t="shared" si="13"/>
        <v>ES</v>
      </c>
      <c r="AB25" s="50" t="s">
        <v>32</v>
      </c>
      <c r="AC25" s="50" t="s">
        <v>116</v>
      </c>
      <c r="AD25" s="50">
        <v>2700201</v>
      </c>
      <c r="AE25" s="51"/>
      <c r="AF25" s="41" t="s">
        <v>79</v>
      </c>
      <c r="AH25" s="66" t="str">
        <f t="shared" si="14"/>
        <v>ALAnadia</v>
      </c>
      <c r="AI25" s="50">
        <v>2700201</v>
      </c>
      <c r="AJ25" s="66">
        <f t="shared" si="1"/>
        <v>0</v>
      </c>
    </row>
    <row r="26" spans="1:36" s="66" customFormat="1" ht="21.75" customHeight="1">
      <c r="A26" s="61" t="str">
        <f>Controles!$B$2</f>
        <v>ES</v>
      </c>
      <c r="B26" s="61">
        <f>Controles!$C$2</f>
        <v>7</v>
      </c>
      <c r="C26" s="61" t="s">
        <v>5388</v>
      </c>
      <c r="D26" s="62"/>
      <c r="E26" s="61" t="e">
        <f t="shared" si="0"/>
        <v>#N/A</v>
      </c>
      <c r="F26" s="90"/>
      <c r="G26" s="90"/>
      <c r="H26" s="62"/>
      <c r="I26" s="62"/>
      <c r="J26" s="61">
        <f t="shared" si="2"/>
        <v>0</v>
      </c>
      <c r="K26" s="62"/>
      <c r="L26" s="62"/>
      <c r="M26" s="62"/>
      <c r="N26" s="62"/>
      <c r="O26" s="62"/>
      <c r="P26" s="61">
        <f t="shared" si="3"/>
        <v>0</v>
      </c>
      <c r="Q26" s="61">
        <f t="shared" si="4"/>
        <v>0</v>
      </c>
      <c r="R26" s="61">
        <f t="shared" si="5"/>
        <v>0</v>
      </c>
      <c r="S26" s="65">
        <f t="shared" si="6"/>
        <v>0</v>
      </c>
      <c r="T26" s="61">
        <f t="shared" si="7"/>
        <v>0</v>
      </c>
      <c r="U26" s="61">
        <f t="shared" si="8"/>
        <v>0</v>
      </c>
      <c r="V26" s="61">
        <f t="shared" si="9"/>
        <v>0</v>
      </c>
      <c r="W26" s="61">
        <f t="shared" si="10"/>
        <v>0</v>
      </c>
      <c r="X26" s="61">
        <f t="shared" si="11"/>
        <v>0</v>
      </c>
      <c r="Y26" s="61" t="str">
        <f t="shared" si="12"/>
        <v>NÃO</v>
      </c>
      <c r="AA26" s="62" t="str">
        <f t="shared" si="13"/>
        <v>ES</v>
      </c>
      <c r="AB26" s="50" t="s">
        <v>32</v>
      </c>
      <c r="AC26" s="50" t="s">
        <v>142</v>
      </c>
      <c r="AD26" s="50">
        <v>2700300</v>
      </c>
      <c r="AE26" s="51"/>
      <c r="AF26" s="41" t="s">
        <v>83</v>
      </c>
      <c r="AH26" s="66" t="str">
        <f t="shared" si="14"/>
        <v>ALArapiraca</v>
      </c>
      <c r="AI26" s="50">
        <v>2700300</v>
      </c>
      <c r="AJ26" s="66">
        <f t="shared" si="1"/>
        <v>0</v>
      </c>
    </row>
    <row r="27" spans="1:36" s="66" customFormat="1" ht="21.75" customHeight="1">
      <c r="A27" s="61" t="str">
        <f>Controles!$B$2</f>
        <v>ES</v>
      </c>
      <c r="B27" s="61">
        <f>Controles!$C$2</f>
        <v>7</v>
      </c>
      <c r="C27" s="61" t="s">
        <v>5388</v>
      </c>
      <c r="D27" s="62"/>
      <c r="E27" s="61" t="e">
        <f t="shared" si="0"/>
        <v>#N/A</v>
      </c>
      <c r="F27" s="90"/>
      <c r="G27" s="90"/>
      <c r="H27" s="62"/>
      <c r="I27" s="62"/>
      <c r="J27" s="61">
        <f t="shared" si="2"/>
        <v>0</v>
      </c>
      <c r="K27" s="62"/>
      <c r="L27" s="62"/>
      <c r="M27" s="62"/>
      <c r="N27" s="62"/>
      <c r="O27" s="62"/>
      <c r="P27" s="61">
        <f t="shared" si="3"/>
        <v>0</v>
      </c>
      <c r="Q27" s="61">
        <f t="shared" si="4"/>
        <v>0</v>
      </c>
      <c r="R27" s="61">
        <f t="shared" si="5"/>
        <v>0</v>
      </c>
      <c r="S27" s="65">
        <f t="shared" si="6"/>
        <v>0</v>
      </c>
      <c r="T27" s="61">
        <f t="shared" si="7"/>
        <v>0</v>
      </c>
      <c r="U27" s="61">
        <f t="shared" si="8"/>
        <v>0</v>
      </c>
      <c r="V27" s="61">
        <f t="shared" si="9"/>
        <v>0</v>
      </c>
      <c r="W27" s="61">
        <f t="shared" si="10"/>
        <v>0</v>
      </c>
      <c r="X27" s="61">
        <f t="shared" si="11"/>
        <v>0</v>
      </c>
      <c r="Y27" s="61" t="str">
        <f t="shared" si="12"/>
        <v>NÃO</v>
      </c>
      <c r="AA27" s="62" t="str">
        <f t="shared" si="13"/>
        <v>ES</v>
      </c>
      <c r="AB27" s="50" t="s">
        <v>32</v>
      </c>
      <c r="AC27" s="50" t="s">
        <v>167</v>
      </c>
      <c r="AD27" s="50">
        <v>2700409</v>
      </c>
      <c r="AE27" s="51"/>
      <c r="AF27" s="41" t="s">
        <v>81</v>
      </c>
      <c r="AH27" s="66" t="str">
        <f t="shared" si="14"/>
        <v>ALAtalaia</v>
      </c>
      <c r="AI27" s="50">
        <v>2700409</v>
      </c>
      <c r="AJ27" s="66">
        <f t="shared" si="1"/>
        <v>0</v>
      </c>
    </row>
    <row r="28" spans="1:36" s="66" customFormat="1" ht="21.75" customHeight="1">
      <c r="A28" s="61" t="str">
        <f>Controles!$B$2</f>
        <v>ES</v>
      </c>
      <c r="B28" s="61">
        <f>Controles!$C$2</f>
        <v>7</v>
      </c>
      <c r="C28" s="61" t="s">
        <v>5388</v>
      </c>
      <c r="D28" s="62"/>
      <c r="E28" s="61" t="e">
        <f t="shared" si="0"/>
        <v>#N/A</v>
      </c>
      <c r="F28" s="90"/>
      <c r="G28" s="90"/>
      <c r="H28" s="62"/>
      <c r="I28" s="62"/>
      <c r="J28" s="61">
        <f t="shared" si="2"/>
        <v>0</v>
      </c>
      <c r="K28" s="62"/>
      <c r="L28" s="62"/>
      <c r="M28" s="62"/>
      <c r="N28" s="62"/>
      <c r="O28" s="62"/>
      <c r="P28" s="61">
        <f t="shared" si="3"/>
        <v>0</v>
      </c>
      <c r="Q28" s="61">
        <f t="shared" si="4"/>
        <v>0</v>
      </c>
      <c r="R28" s="61">
        <f t="shared" si="5"/>
        <v>0</v>
      </c>
      <c r="S28" s="65">
        <f t="shared" si="6"/>
        <v>0</v>
      </c>
      <c r="T28" s="61">
        <f t="shared" si="7"/>
        <v>0</v>
      </c>
      <c r="U28" s="61">
        <f t="shared" si="8"/>
        <v>0</v>
      </c>
      <c r="V28" s="61">
        <f t="shared" si="9"/>
        <v>0</v>
      </c>
      <c r="W28" s="61">
        <f t="shared" si="10"/>
        <v>0</v>
      </c>
      <c r="X28" s="61">
        <f t="shared" si="11"/>
        <v>0</v>
      </c>
      <c r="Y28" s="61" t="str">
        <f t="shared" si="12"/>
        <v>NÃO</v>
      </c>
      <c r="AA28" s="62" t="str">
        <f t="shared" si="13"/>
        <v>ES</v>
      </c>
      <c r="AB28" s="50" t="s">
        <v>32</v>
      </c>
      <c r="AC28" s="50" t="s">
        <v>193</v>
      </c>
      <c r="AD28" s="50">
        <v>2700508</v>
      </c>
      <c r="AE28" s="51"/>
      <c r="AF28" s="41" t="s">
        <v>85</v>
      </c>
      <c r="AH28" s="66" t="str">
        <f t="shared" si="14"/>
        <v>ALBarra de Santo Antônio</v>
      </c>
      <c r="AI28" s="50">
        <v>2700508</v>
      </c>
      <c r="AJ28" s="66">
        <f t="shared" si="1"/>
        <v>0</v>
      </c>
    </row>
    <row r="29" spans="1:36" s="66" customFormat="1" ht="21.75" customHeight="1">
      <c r="A29" s="61" t="str">
        <f>Controles!$B$2</f>
        <v>ES</v>
      </c>
      <c r="B29" s="61">
        <f>Controles!$C$2</f>
        <v>7</v>
      </c>
      <c r="C29" s="61" t="s">
        <v>5388</v>
      </c>
      <c r="D29" s="62"/>
      <c r="E29" s="61" t="e">
        <f t="shared" si="0"/>
        <v>#N/A</v>
      </c>
      <c r="F29" s="90"/>
      <c r="G29" s="90"/>
      <c r="H29" s="62"/>
      <c r="I29" s="62"/>
      <c r="J29" s="61">
        <f t="shared" si="2"/>
        <v>0</v>
      </c>
      <c r="K29" s="62"/>
      <c r="L29" s="62"/>
      <c r="M29" s="62"/>
      <c r="N29" s="62"/>
      <c r="O29" s="62"/>
      <c r="P29" s="61">
        <f t="shared" si="3"/>
        <v>0</v>
      </c>
      <c r="Q29" s="61">
        <f t="shared" si="4"/>
        <v>0</v>
      </c>
      <c r="R29" s="61">
        <f t="shared" si="5"/>
        <v>0</v>
      </c>
      <c r="S29" s="65">
        <f t="shared" si="6"/>
        <v>0</v>
      </c>
      <c r="T29" s="61">
        <f t="shared" si="7"/>
        <v>0</v>
      </c>
      <c r="U29" s="61">
        <f t="shared" si="8"/>
        <v>0</v>
      </c>
      <c r="V29" s="61">
        <f t="shared" si="9"/>
        <v>0</v>
      </c>
      <c r="W29" s="61">
        <f t="shared" si="10"/>
        <v>0</v>
      </c>
      <c r="X29" s="61">
        <f t="shared" si="11"/>
        <v>0</v>
      </c>
      <c r="Y29" s="61" t="str">
        <f t="shared" si="12"/>
        <v>NÃO</v>
      </c>
      <c r="AA29" s="62" t="str">
        <f t="shared" si="13"/>
        <v>ES</v>
      </c>
      <c r="AB29" s="50" t="s">
        <v>32</v>
      </c>
      <c r="AC29" s="50" t="s">
        <v>219</v>
      </c>
      <c r="AD29" s="50">
        <v>2700607</v>
      </c>
      <c r="AE29" s="51"/>
      <c r="AF29" s="51"/>
      <c r="AH29" s="66" t="str">
        <f t="shared" si="14"/>
        <v>ALBarra de São Miguel</v>
      </c>
      <c r="AI29" s="50">
        <v>2700607</v>
      </c>
      <c r="AJ29" s="66">
        <f t="shared" si="1"/>
        <v>0</v>
      </c>
    </row>
    <row r="30" spans="1:36" s="66" customFormat="1" ht="21.75" customHeight="1">
      <c r="A30" s="61" t="str">
        <f>Controles!$B$2</f>
        <v>ES</v>
      </c>
      <c r="B30" s="61">
        <f>Controles!$C$2</f>
        <v>7</v>
      </c>
      <c r="C30" s="61" t="s">
        <v>5388</v>
      </c>
      <c r="D30" s="62"/>
      <c r="E30" s="61" t="e">
        <f t="shared" si="0"/>
        <v>#N/A</v>
      </c>
      <c r="F30" s="90"/>
      <c r="G30" s="90"/>
      <c r="H30" s="62"/>
      <c r="I30" s="62"/>
      <c r="J30" s="61">
        <f t="shared" si="2"/>
        <v>0</v>
      </c>
      <c r="K30" s="62"/>
      <c r="L30" s="62"/>
      <c r="M30" s="62"/>
      <c r="N30" s="62"/>
      <c r="O30" s="62"/>
      <c r="P30" s="61">
        <f t="shared" si="3"/>
        <v>0</v>
      </c>
      <c r="Q30" s="61">
        <f t="shared" si="4"/>
        <v>0</v>
      </c>
      <c r="R30" s="61">
        <f t="shared" si="5"/>
        <v>0</v>
      </c>
      <c r="S30" s="65">
        <f t="shared" si="6"/>
        <v>0</v>
      </c>
      <c r="T30" s="61">
        <f t="shared" si="7"/>
        <v>0</v>
      </c>
      <c r="U30" s="61">
        <f t="shared" si="8"/>
        <v>0</v>
      </c>
      <c r="V30" s="61">
        <f t="shared" si="9"/>
        <v>0</v>
      </c>
      <c r="W30" s="61">
        <f t="shared" si="10"/>
        <v>0</v>
      </c>
      <c r="X30" s="61">
        <f t="shared" si="11"/>
        <v>0</v>
      </c>
      <c r="Y30" s="61" t="str">
        <f t="shared" si="12"/>
        <v>NÃO</v>
      </c>
      <c r="AA30" s="62" t="str">
        <f t="shared" si="13"/>
        <v>ES</v>
      </c>
      <c r="AB30" s="50" t="s">
        <v>32</v>
      </c>
      <c r="AC30" s="50" t="s">
        <v>243</v>
      </c>
      <c r="AD30" s="50">
        <v>2700706</v>
      </c>
      <c r="AE30" s="51"/>
      <c r="AF30" s="51"/>
      <c r="AH30" s="66" t="str">
        <f t="shared" si="14"/>
        <v>ALBatalha</v>
      </c>
      <c r="AI30" s="50">
        <v>2700706</v>
      </c>
      <c r="AJ30" s="66">
        <f t="shared" si="1"/>
        <v>0</v>
      </c>
    </row>
    <row r="31" spans="1:36" s="66" customFormat="1" ht="21.75" customHeight="1">
      <c r="A31" s="61" t="str">
        <f>Controles!$B$2</f>
        <v>ES</v>
      </c>
      <c r="B31" s="61">
        <f>Controles!$C$2</f>
        <v>7</v>
      </c>
      <c r="C31" s="61" t="s">
        <v>5388</v>
      </c>
      <c r="D31" s="62"/>
      <c r="E31" s="61" t="e">
        <f t="shared" si="0"/>
        <v>#N/A</v>
      </c>
      <c r="F31" s="90"/>
      <c r="G31" s="90"/>
      <c r="H31" s="62"/>
      <c r="I31" s="62"/>
      <c r="J31" s="61">
        <f t="shared" si="2"/>
        <v>0</v>
      </c>
      <c r="K31" s="62"/>
      <c r="L31" s="62"/>
      <c r="M31" s="62"/>
      <c r="N31" s="62"/>
      <c r="O31" s="62"/>
      <c r="P31" s="61">
        <f t="shared" si="3"/>
        <v>0</v>
      </c>
      <c r="Q31" s="61">
        <f t="shared" si="4"/>
        <v>0</v>
      </c>
      <c r="R31" s="61">
        <f t="shared" si="5"/>
        <v>0</v>
      </c>
      <c r="S31" s="65">
        <f t="shared" si="6"/>
        <v>0</v>
      </c>
      <c r="T31" s="61">
        <f t="shared" si="7"/>
        <v>0</v>
      </c>
      <c r="U31" s="61">
        <f t="shared" si="8"/>
        <v>0</v>
      </c>
      <c r="V31" s="61">
        <f t="shared" si="9"/>
        <v>0</v>
      </c>
      <c r="W31" s="61">
        <f t="shared" si="10"/>
        <v>0</v>
      </c>
      <c r="X31" s="61">
        <f t="shared" si="11"/>
        <v>0</v>
      </c>
      <c r="Y31" s="61" t="str">
        <f t="shared" si="12"/>
        <v>NÃO</v>
      </c>
      <c r="AA31" s="62" t="str">
        <f t="shared" si="13"/>
        <v>ES</v>
      </c>
      <c r="AB31" s="50" t="s">
        <v>32</v>
      </c>
      <c r="AC31" s="50" t="s">
        <v>268</v>
      </c>
      <c r="AD31" s="50">
        <v>2700805</v>
      </c>
      <c r="AE31" s="51"/>
      <c r="AF31" s="51"/>
      <c r="AH31" s="66" t="str">
        <f t="shared" si="14"/>
        <v>ALBelém</v>
      </c>
      <c r="AI31" s="50">
        <v>2700805</v>
      </c>
      <c r="AJ31" s="66">
        <f t="shared" si="1"/>
        <v>0</v>
      </c>
    </row>
    <row r="32" spans="1:36" s="66" customFormat="1" ht="21.75" customHeight="1">
      <c r="A32" s="61" t="str">
        <f>Controles!$B$2</f>
        <v>ES</v>
      </c>
      <c r="B32" s="61">
        <f>Controles!$C$2</f>
        <v>7</v>
      </c>
      <c r="C32" s="61" t="s">
        <v>5388</v>
      </c>
      <c r="D32" s="62"/>
      <c r="E32" s="61" t="e">
        <f t="shared" si="0"/>
        <v>#N/A</v>
      </c>
      <c r="F32" s="90"/>
      <c r="G32" s="90"/>
      <c r="H32" s="62"/>
      <c r="I32" s="62"/>
      <c r="J32" s="61">
        <f t="shared" si="2"/>
        <v>0</v>
      </c>
      <c r="K32" s="62"/>
      <c r="L32" s="62"/>
      <c r="M32" s="62"/>
      <c r="N32" s="62"/>
      <c r="O32" s="62"/>
      <c r="P32" s="61">
        <f t="shared" si="3"/>
        <v>0</v>
      </c>
      <c r="Q32" s="61">
        <f t="shared" si="4"/>
        <v>0</v>
      </c>
      <c r="R32" s="61">
        <f t="shared" si="5"/>
        <v>0</v>
      </c>
      <c r="S32" s="65">
        <f t="shared" si="6"/>
        <v>0</v>
      </c>
      <c r="T32" s="61">
        <f t="shared" si="7"/>
        <v>0</v>
      </c>
      <c r="U32" s="61">
        <f t="shared" si="8"/>
        <v>0</v>
      </c>
      <c r="V32" s="61">
        <f t="shared" si="9"/>
        <v>0</v>
      </c>
      <c r="W32" s="61">
        <f t="shared" si="10"/>
        <v>0</v>
      </c>
      <c r="X32" s="61">
        <f t="shared" si="11"/>
        <v>0</v>
      </c>
      <c r="Y32" s="61" t="str">
        <f t="shared" si="12"/>
        <v>NÃO</v>
      </c>
      <c r="AA32" s="62" t="str">
        <f t="shared" si="13"/>
        <v>ES</v>
      </c>
      <c r="AB32" s="50" t="s">
        <v>32</v>
      </c>
      <c r="AC32" s="50" t="s">
        <v>294</v>
      </c>
      <c r="AD32" s="50">
        <v>2700904</v>
      </c>
      <c r="AE32" s="51"/>
      <c r="AF32" s="51"/>
      <c r="AH32" s="66" t="str">
        <f t="shared" si="14"/>
        <v>ALBelo Monte</v>
      </c>
      <c r="AI32" s="50">
        <v>2700904</v>
      </c>
      <c r="AJ32" s="66">
        <f t="shared" si="1"/>
        <v>0</v>
      </c>
    </row>
    <row r="33" spans="1:36" s="66" customFormat="1" ht="21.75" customHeight="1">
      <c r="A33" s="61" t="str">
        <f>Controles!$B$2</f>
        <v>ES</v>
      </c>
      <c r="B33" s="61">
        <f>Controles!$C$2</f>
        <v>7</v>
      </c>
      <c r="C33" s="61" t="s">
        <v>5388</v>
      </c>
      <c r="D33" s="62"/>
      <c r="E33" s="61" t="e">
        <f t="shared" si="0"/>
        <v>#N/A</v>
      </c>
      <c r="F33" s="90"/>
      <c r="G33" s="90"/>
      <c r="H33" s="62"/>
      <c r="I33" s="62"/>
      <c r="J33" s="61">
        <f t="shared" si="2"/>
        <v>0</v>
      </c>
      <c r="K33" s="62"/>
      <c r="L33" s="62"/>
      <c r="M33" s="62"/>
      <c r="N33" s="62"/>
      <c r="O33" s="62"/>
      <c r="P33" s="61">
        <f t="shared" si="3"/>
        <v>0</v>
      </c>
      <c r="Q33" s="61">
        <f t="shared" si="4"/>
        <v>0</v>
      </c>
      <c r="R33" s="61">
        <f t="shared" si="5"/>
        <v>0</v>
      </c>
      <c r="S33" s="65">
        <f t="shared" si="6"/>
        <v>0</v>
      </c>
      <c r="T33" s="61">
        <f t="shared" si="7"/>
        <v>0</v>
      </c>
      <c r="U33" s="61">
        <f t="shared" si="8"/>
        <v>0</v>
      </c>
      <c r="V33" s="61">
        <f t="shared" si="9"/>
        <v>0</v>
      </c>
      <c r="W33" s="61">
        <f t="shared" si="10"/>
        <v>0</v>
      </c>
      <c r="X33" s="61">
        <f t="shared" si="11"/>
        <v>0</v>
      </c>
      <c r="Y33" s="61" t="str">
        <f t="shared" si="12"/>
        <v>NÃO</v>
      </c>
      <c r="AA33" s="62" t="str">
        <f t="shared" si="13"/>
        <v>ES</v>
      </c>
      <c r="AB33" s="50" t="s">
        <v>32</v>
      </c>
      <c r="AC33" s="50" t="s">
        <v>320</v>
      </c>
      <c r="AD33" s="50">
        <v>2701001</v>
      </c>
      <c r="AE33" s="51"/>
      <c r="AF33" s="51"/>
      <c r="AH33" s="66" t="str">
        <f t="shared" si="14"/>
        <v>ALBoca da Mata</v>
      </c>
      <c r="AI33" s="50">
        <v>2701001</v>
      </c>
      <c r="AJ33" s="66">
        <f t="shared" si="1"/>
        <v>0</v>
      </c>
    </row>
    <row r="34" spans="1:36" s="66" customFormat="1" ht="21.75" customHeight="1">
      <c r="A34" s="61" t="str">
        <f>Controles!$B$2</f>
        <v>ES</v>
      </c>
      <c r="B34" s="61">
        <f>Controles!$C$2</f>
        <v>7</v>
      </c>
      <c r="C34" s="61" t="s">
        <v>5388</v>
      </c>
      <c r="D34" s="62"/>
      <c r="E34" s="61" t="e">
        <f t="shared" si="0"/>
        <v>#N/A</v>
      </c>
      <c r="F34" s="90"/>
      <c r="G34" s="90"/>
      <c r="H34" s="62"/>
      <c r="I34" s="62"/>
      <c r="J34" s="61">
        <f t="shared" si="2"/>
        <v>0</v>
      </c>
      <c r="K34" s="62"/>
      <c r="L34" s="62"/>
      <c r="M34" s="62"/>
      <c r="N34" s="62"/>
      <c r="O34" s="62"/>
      <c r="P34" s="61">
        <f t="shared" si="3"/>
        <v>0</v>
      </c>
      <c r="Q34" s="61">
        <f t="shared" si="4"/>
        <v>0</v>
      </c>
      <c r="R34" s="61">
        <f t="shared" si="5"/>
        <v>0</v>
      </c>
      <c r="S34" s="65">
        <f t="shared" si="6"/>
        <v>0</v>
      </c>
      <c r="T34" s="61">
        <f t="shared" si="7"/>
        <v>0</v>
      </c>
      <c r="U34" s="61">
        <f t="shared" si="8"/>
        <v>0</v>
      </c>
      <c r="V34" s="61">
        <f t="shared" si="9"/>
        <v>0</v>
      </c>
      <c r="W34" s="61">
        <f t="shared" si="10"/>
        <v>0</v>
      </c>
      <c r="X34" s="61">
        <f t="shared" si="11"/>
        <v>0</v>
      </c>
      <c r="Y34" s="61" t="str">
        <f t="shared" si="12"/>
        <v>NÃO</v>
      </c>
      <c r="AA34" s="62" t="str">
        <f t="shared" si="13"/>
        <v>ES</v>
      </c>
      <c r="AB34" s="50" t="s">
        <v>32</v>
      </c>
      <c r="AC34" s="50" t="s">
        <v>345</v>
      </c>
      <c r="AD34" s="50">
        <v>2701100</v>
      </c>
      <c r="AE34" s="51"/>
      <c r="AF34" s="51"/>
      <c r="AH34" s="66" t="str">
        <f t="shared" si="14"/>
        <v>ALBranquinha</v>
      </c>
      <c r="AI34" s="50">
        <v>2701100</v>
      </c>
      <c r="AJ34" s="66">
        <f t="shared" si="1"/>
        <v>0</v>
      </c>
    </row>
    <row r="35" spans="1:36" s="66" customFormat="1" ht="21.75" customHeight="1">
      <c r="A35" s="61" t="str">
        <f>Controles!$B$2</f>
        <v>ES</v>
      </c>
      <c r="B35" s="61">
        <f>Controles!$C$2</f>
        <v>7</v>
      </c>
      <c r="C35" s="61" t="s">
        <v>5388</v>
      </c>
      <c r="D35" s="62"/>
      <c r="E35" s="61" t="e">
        <f t="shared" si="0"/>
        <v>#N/A</v>
      </c>
      <c r="F35" s="90"/>
      <c r="G35" s="90"/>
      <c r="H35" s="62"/>
      <c r="I35" s="62"/>
      <c r="J35" s="61">
        <f t="shared" si="2"/>
        <v>0</v>
      </c>
      <c r="K35" s="62"/>
      <c r="L35" s="62"/>
      <c r="M35" s="62"/>
      <c r="N35" s="62"/>
      <c r="O35" s="62"/>
      <c r="P35" s="61">
        <f t="shared" si="3"/>
        <v>0</v>
      </c>
      <c r="Q35" s="61">
        <f t="shared" si="4"/>
        <v>0</v>
      </c>
      <c r="R35" s="61">
        <f t="shared" si="5"/>
        <v>0</v>
      </c>
      <c r="S35" s="65">
        <f t="shared" si="6"/>
        <v>0</v>
      </c>
      <c r="T35" s="61">
        <f t="shared" si="7"/>
        <v>0</v>
      </c>
      <c r="U35" s="61">
        <f t="shared" si="8"/>
        <v>0</v>
      </c>
      <c r="V35" s="61">
        <f t="shared" si="9"/>
        <v>0</v>
      </c>
      <c r="W35" s="61">
        <f t="shared" si="10"/>
        <v>0</v>
      </c>
      <c r="X35" s="61">
        <f t="shared" si="11"/>
        <v>0</v>
      </c>
      <c r="Y35" s="61" t="str">
        <f t="shared" si="12"/>
        <v>NÃO</v>
      </c>
      <c r="AA35" s="62" t="str">
        <f t="shared" si="13"/>
        <v>ES</v>
      </c>
      <c r="AB35" s="50" t="s">
        <v>32</v>
      </c>
      <c r="AC35" s="50" t="s">
        <v>369</v>
      </c>
      <c r="AD35" s="50">
        <v>2701209</v>
      </c>
      <c r="AE35" s="51"/>
      <c r="AF35" s="51"/>
      <c r="AH35" s="66" t="str">
        <f t="shared" si="14"/>
        <v>ALCacimbinhas</v>
      </c>
      <c r="AI35" s="50">
        <v>2701209</v>
      </c>
      <c r="AJ35" s="66">
        <f t="shared" si="1"/>
        <v>0</v>
      </c>
    </row>
    <row r="36" spans="1:36" s="66" customFormat="1" ht="21.75" customHeight="1">
      <c r="A36" s="61" t="str">
        <f>Controles!$B$2</f>
        <v>ES</v>
      </c>
      <c r="B36" s="61">
        <f>Controles!$C$2</f>
        <v>7</v>
      </c>
      <c r="C36" s="61" t="s">
        <v>5388</v>
      </c>
      <c r="D36" s="62"/>
      <c r="E36" s="61" t="e">
        <f t="shared" si="0"/>
        <v>#N/A</v>
      </c>
      <c r="F36" s="90"/>
      <c r="G36" s="90"/>
      <c r="H36" s="62"/>
      <c r="I36" s="62"/>
      <c r="J36" s="61">
        <f t="shared" si="2"/>
        <v>0</v>
      </c>
      <c r="K36" s="62"/>
      <c r="L36" s="62"/>
      <c r="M36" s="62"/>
      <c r="N36" s="62"/>
      <c r="O36" s="62"/>
      <c r="P36" s="61">
        <f t="shared" si="3"/>
        <v>0</v>
      </c>
      <c r="Q36" s="61">
        <f t="shared" si="4"/>
        <v>0</v>
      </c>
      <c r="R36" s="61">
        <f t="shared" si="5"/>
        <v>0</v>
      </c>
      <c r="S36" s="65">
        <f t="shared" si="6"/>
        <v>0</v>
      </c>
      <c r="T36" s="61">
        <f t="shared" si="7"/>
        <v>0</v>
      </c>
      <c r="U36" s="61">
        <f t="shared" si="8"/>
        <v>0</v>
      </c>
      <c r="V36" s="61">
        <f t="shared" si="9"/>
        <v>0</v>
      </c>
      <c r="W36" s="61">
        <f t="shared" si="10"/>
        <v>0</v>
      </c>
      <c r="X36" s="61">
        <f t="shared" si="11"/>
        <v>0</v>
      </c>
      <c r="Y36" s="61" t="str">
        <f t="shared" si="12"/>
        <v>NÃO</v>
      </c>
      <c r="AA36" s="62" t="str">
        <f t="shared" si="13"/>
        <v>ES</v>
      </c>
      <c r="AB36" s="50" t="s">
        <v>32</v>
      </c>
      <c r="AC36" s="50" t="s">
        <v>394</v>
      </c>
      <c r="AD36" s="50">
        <v>2701308</v>
      </c>
      <c r="AE36" s="51"/>
      <c r="AF36" s="51"/>
      <c r="AH36" s="66" t="str">
        <f t="shared" si="14"/>
        <v>ALCajueiro</v>
      </c>
      <c r="AI36" s="50">
        <v>2701308</v>
      </c>
      <c r="AJ36" s="66">
        <f t="shared" si="1"/>
        <v>0</v>
      </c>
    </row>
    <row r="37" spans="1:36" s="66" customFormat="1" ht="21.75" customHeight="1">
      <c r="A37" s="61" t="str">
        <f>Controles!$B$2</f>
        <v>ES</v>
      </c>
      <c r="B37" s="61">
        <f>Controles!$C$2</f>
        <v>7</v>
      </c>
      <c r="C37" s="61" t="s">
        <v>5388</v>
      </c>
      <c r="D37" s="62"/>
      <c r="E37" s="61" t="e">
        <f t="shared" si="0"/>
        <v>#N/A</v>
      </c>
      <c r="F37" s="90"/>
      <c r="G37" s="90"/>
      <c r="H37" s="62"/>
      <c r="I37" s="62"/>
      <c r="J37" s="61">
        <f t="shared" si="2"/>
        <v>0</v>
      </c>
      <c r="K37" s="62"/>
      <c r="L37" s="62"/>
      <c r="M37" s="62"/>
      <c r="N37" s="62"/>
      <c r="O37" s="62"/>
      <c r="P37" s="61">
        <f t="shared" si="3"/>
        <v>0</v>
      </c>
      <c r="Q37" s="61">
        <f t="shared" si="4"/>
        <v>0</v>
      </c>
      <c r="R37" s="61">
        <f t="shared" si="5"/>
        <v>0</v>
      </c>
      <c r="S37" s="65">
        <f t="shared" si="6"/>
        <v>0</v>
      </c>
      <c r="T37" s="61">
        <f t="shared" si="7"/>
        <v>0</v>
      </c>
      <c r="U37" s="61">
        <f t="shared" si="8"/>
        <v>0</v>
      </c>
      <c r="V37" s="61">
        <f t="shared" si="9"/>
        <v>0</v>
      </c>
      <c r="W37" s="61">
        <f t="shared" si="10"/>
        <v>0</v>
      </c>
      <c r="X37" s="61">
        <f t="shared" si="11"/>
        <v>0</v>
      </c>
      <c r="Y37" s="61" t="str">
        <f t="shared" si="12"/>
        <v>NÃO</v>
      </c>
      <c r="AA37" s="62" t="str">
        <f t="shared" si="13"/>
        <v>ES</v>
      </c>
      <c r="AB37" s="50" t="s">
        <v>32</v>
      </c>
      <c r="AC37" s="50" t="s">
        <v>419</v>
      </c>
      <c r="AD37" s="50">
        <v>2701357</v>
      </c>
      <c r="AE37" s="51"/>
      <c r="AF37" s="51"/>
      <c r="AH37" s="66" t="str">
        <f t="shared" si="14"/>
        <v>ALCampestre</v>
      </c>
      <c r="AI37" s="50">
        <v>2701357</v>
      </c>
      <c r="AJ37" s="66">
        <f t="shared" si="1"/>
        <v>0</v>
      </c>
    </row>
    <row r="38" spans="1:36" s="66" customFormat="1" ht="21.75" customHeight="1">
      <c r="A38" s="61" t="str">
        <f>Controles!$B$2</f>
        <v>ES</v>
      </c>
      <c r="B38" s="61">
        <f>Controles!$C$2</f>
        <v>7</v>
      </c>
      <c r="C38" s="61" t="s">
        <v>5388</v>
      </c>
      <c r="D38" s="62"/>
      <c r="E38" s="61" t="e">
        <f t="shared" si="0"/>
        <v>#N/A</v>
      </c>
      <c r="F38" s="90"/>
      <c r="G38" s="90"/>
      <c r="H38" s="62"/>
      <c r="I38" s="62"/>
      <c r="J38" s="61">
        <f t="shared" si="2"/>
        <v>0</v>
      </c>
      <c r="K38" s="62"/>
      <c r="L38" s="62"/>
      <c r="M38" s="62"/>
      <c r="N38" s="62"/>
      <c r="O38" s="62"/>
      <c r="P38" s="61">
        <f t="shared" si="3"/>
        <v>0</v>
      </c>
      <c r="Q38" s="61">
        <f t="shared" si="4"/>
        <v>0</v>
      </c>
      <c r="R38" s="61">
        <f t="shared" si="5"/>
        <v>0</v>
      </c>
      <c r="S38" s="65">
        <f t="shared" si="6"/>
        <v>0</v>
      </c>
      <c r="T38" s="61">
        <f t="shared" si="7"/>
        <v>0</v>
      </c>
      <c r="U38" s="61">
        <f t="shared" si="8"/>
        <v>0</v>
      </c>
      <c r="V38" s="61">
        <f t="shared" si="9"/>
        <v>0</v>
      </c>
      <c r="W38" s="61">
        <f t="shared" si="10"/>
        <v>0</v>
      </c>
      <c r="X38" s="61">
        <f t="shared" si="11"/>
        <v>0</v>
      </c>
      <c r="Y38" s="61" t="str">
        <f t="shared" si="12"/>
        <v>NÃO</v>
      </c>
      <c r="AA38" s="62" t="str">
        <f t="shared" si="13"/>
        <v>ES</v>
      </c>
      <c r="AB38" s="50" t="s">
        <v>32</v>
      </c>
      <c r="AC38" s="50" t="s">
        <v>445</v>
      </c>
      <c r="AD38" s="50">
        <v>2701407</v>
      </c>
      <c r="AE38" s="51"/>
      <c r="AF38" s="51"/>
      <c r="AH38" s="66" t="str">
        <f t="shared" si="14"/>
        <v>ALCampo Alegre</v>
      </c>
      <c r="AI38" s="50">
        <v>2701407</v>
      </c>
      <c r="AJ38" s="66">
        <f t="shared" si="1"/>
        <v>0</v>
      </c>
    </row>
    <row r="39" spans="1:36" s="66" customFormat="1" ht="21.75" customHeight="1">
      <c r="A39" s="61" t="str">
        <f>Controles!$B$2</f>
        <v>ES</v>
      </c>
      <c r="B39" s="61">
        <f>Controles!$C$2</f>
        <v>7</v>
      </c>
      <c r="C39" s="61" t="s">
        <v>5388</v>
      </c>
      <c r="D39" s="62"/>
      <c r="E39" s="61" t="e">
        <f t="shared" si="0"/>
        <v>#N/A</v>
      </c>
      <c r="F39" s="90"/>
      <c r="G39" s="90"/>
      <c r="H39" s="62"/>
      <c r="I39" s="62"/>
      <c r="J39" s="61">
        <f t="shared" si="2"/>
        <v>0</v>
      </c>
      <c r="K39" s="62"/>
      <c r="L39" s="62"/>
      <c r="M39" s="62"/>
      <c r="N39" s="62"/>
      <c r="O39" s="62"/>
      <c r="P39" s="61">
        <f t="shared" si="3"/>
        <v>0</v>
      </c>
      <c r="Q39" s="61">
        <f t="shared" si="4"/>
        <v>0</v>
      </c>
      <c r="R39" s="61">
        <f t="shared" si="5"/>
        <v>0</v>
      </c>
      <c r="S39" s="65">
        <f t="shared" si="6"/>
        <v>0</v>
      </c>
      <c r="T39" s="61">
        <f t="shared" si="7"/>
        <v>0</v>
      </c>
      <c r="U39" s="61">
        <f t="shared" si="8"/>
        <v>0</v>
      </c>
      <c r="V39" s="61">
        <f t="shared" si="9"/>
        <v>0</v>
      </c>
      <c r="W39" s="61">
        <f t="shared" si="10"/>
        <v>0</v>
      </c>
      <c r="X39" s="61">
        <f t="shared" si="11"/>
        <v>0</v>
      </c>
      <c r="Y39" s="61" t="str">
        <f t="shared" si="12"/>
        <v>NÃO</v>
      </c>
      <c r="AA39" s="62" t="str">
        <f t="shared" si="13"/>
        <v>ES</v>
      </c>
      <c r="AB39" s="50" t="s">
        <v>32</v>
      </c>
      <c r="AC39" s="50" t="s">
        <v>470</v>
      </c>
      <c r="AD39" s="50">
        <v>2701506</v>
      </c>
      <c r="AE39" s="51"/>
      <c r="AF39" s="51"/>
      <c r="AH39" s="66" t="str">
        <f t="shared" si="14"/>
        <v>ALCampo Grande</v>
      </c>
      <c r="AI39" s="50">
        <v>2701506</v>
      </c>
      <c r="AJ39" s="66">
        <f t="shared" si="1"/>
        <v>0</v>
      </c>
    </row>
    <row r="40" spans="1:36" s="66" customFormat="1" ht="21.75" customHeight="1">
      <c r="A40" s="61" t="str">
        <f>Controles!$B$2</f>
        <v>ES</v>
      </c>
      <c r="B40" s="61">
        <f>Controles!$C$2</f>
        <v>7</v>
      </c>
      <c r="C40" s="61" t="s">
        <v>5388</v>
      </c>
      <c r="D40" s="62"/>
      <c r="E40" s="61" t="e">
        <f t="shared" si="0"/>
        <v>#N/A</v>
      </c>
      <c r="F40" s="90"/>
      <c r="G40" s="90"/>
      <c r="H40" s="62"/>
      <c r="I40" s="62"/>
      <c r="J40" s="61">
        <f t="shared" si="2"/>
        <v>0</v>
      </c>
      <c r="K40" s="62"/>
      <c r="L40" s="62"/>
      <c r="M40" s="62"/>
      <c r="N40" s="62"/>
      <c r="O40" s="62"/>
      <c r="P40" s="61">
        <f t="shared" si="3"/>
        <v>0</v>
      </c>
      <c r="Q40" s="61">
        <f t="shared" si="4"/>
        <v>0</v>
      </c>
      <c r="R40" s="61">
        <f t="shared" si="5"/>
        <v>0</v>
      </c>
      <c r="S40" s="65">
        <f t="shared" si="6"/>
        <v>0</v>
      </c>
      <c r="T40" s="61">
        <f t="shared" si="7"/>
        <v>0</v>
      </c>
      <c r="U40" s="61">
        <f t="shared" si="8"/>
        <v>0</v>
      </c>
      <c r="V40" s="61">
        <f t="shared" si="9"/>
        <v>0</v>
      </c>
      <c r="W40" s="61">
        <f t="shared" si="10"/>
        <v>0</v>
      </c>
      <c r="X40" s="61">
        <f t="shared" si="11"/>
        <v>0</v>
      </c>
      <c r="Y40" s="61" t="str">
        <f t="shared" si="12"/>
        <v>NÃO</v>
      </c>
      <c r="AA40" s="62" t="str">
        <f t="shared" si="13"/>
        <v>ES</v>
      </c>
      <c r="AB40" s="50" t="s">
        <v>32</v>
      </c>
      <c r="AC40" s="50" t="s">
        <v>495</v>
      </c>
      <c r="AD40" s="50">
        <v>2701605</v>
      </c>
      <c r="AE40" s="51"/>
      <c r="AF40" s="51"/>
      <c r="AH40" s="66" t="str">
        <f t="shared" si="14"/>
        <v>ALCanapi</v>
      </c>
      <c r="AI40" s="50">
        <v>2701605</v>
      </c>
      <c r="AJ40" s="66">
        <f t="shared" si="1"/>
        <v>0</v>
      </c>
    </row>
    <row r="41" spans="1:36" s="66" customFormat="1" ht="21.75" customHeight="1">
      <c r="A41" s="61" t="str">
        <f>Controles!$B$2</f>
        <v>ES</v>
      </c>
      <c r="B41" s="61">
        <f>Controles!$C$2</f>
        <v>7</v>
      </c>
      <c r="C41" s="61" t="s">
        <v>5388</v>
      </c>
      <c r="D41" s="62"/>
      <c r="E41" s="61" t="e">
        <f t="shared" si="0"/>
        <v>#N/A</v>
      </c>
      <c r="F41" s="90"/>
      <c r="G41" s="90"/>
      <c r="H41" s="62"/>
      <c r="I41" s="62"/>
      <c r="J41" s="61">
        <f t="shared" si="2"/>
        <v>0</v>
      </c>
      <c r="K41" s="62"/>
      <c r="L41" s="62"/>
      <c r="M41" s="62"/>
      <c r="N41" s="62"/>
      <c r="O41" s="62"/>
      <c r="P41" s="61">
        <f t="shared" si="3"/>
        <v>0</v>
      </c>
      <c r="Q41" s="61">
        <f t="shared" si="4"/>
        <v>0</v>
      </c>
      <c r="R41" s="61">
        <f t="shared" si="5"/>
        <v>0</v>
      </c>
      <c r="S41" s="65">
        <f t="shared" si="6"/>
        <v>0</v>
      </c>
      <c r="T41" s="61">
        <f t="shared" si="7"/>
        <v>0</v>
      </c>
      <c r="U41" s="61">
        <f t="shared" si="8"/>
        <v>0</v>
      </c>
      <c r="V41" s="61">
        <f t="shared" si="9"/>
        <v>0</v>
      </c>
      <c r="W41" s="61">
        <f t="shared" si="10"/>
        <v>0</v>
      </c>
      <c r="X41" s="61">
        <f t="shared" si="11"/>
        <v>0</v>
      </c>
      <c r="Y41" s="61" t="str">
        <f t="shared" si="12"/>
        <v>NÃO</v>
      </c>
      <c r="AA41" s="62" t="str">
        <f t="shared" si="13"/>
        <v>ES</v>
      </c>
      <c r="AB41" s="50" t="s">
        <v>32</v>
      </c>
      <c r="AC41" s="50" t="s">
        <v>391</v>
      </c>
      <c r="AD41" s="50">
        <v>2701704</v>
      </c>
      <c r="AE41" s="51"/>
      <c r="AF41" s="51"/>
      <c r="AH41" s="66" t="str">
        <f t="shared" si="14"/>
        <v>ALCapela</v>
      </c>
      <c r="AI41" s="50">
        <v>2701704</v>
      </c>
      <c r="AJ41" s="66">
        <f t="shared" si="1"/>
        <v>0</v>
      </c>
    </row>
    <row r="42" spans="1:36" s="66" customFormat="1" ht="21.75" customHeight="1">
      <c r="A42" s="61" t="str">
        <f>Controles!$B$2</f>
        <v>ES</v>
      </c>
      <c r="B42" s="61">
        <f>Controles!$C$2</f>
        <v>7</v>
      </c>
      <c r="C42" s="61" t="s">
        <v>5388</v>
      </c>
      <c r="D42" s="62"/>
      <c r="E42" s="61" t="e">
        <f t="shared" si="0"/>
        <v>#N/A</v>
      </c>
      <c r="F42" s="90"/>
      <c r="G42" s="90"/>
      <c r="H42" s="62"/>
      <c r="I42" s="62"/>
      <c r="J42" s="61">
        <f t="shared" si="2"/>
        <v>0</v>
      </c>
      <c r="K42" s="62"/>
      <c r="L42" s="62"/>
      <c r="M42" s="62"/>
      <c r="N42" s="62"/>
      <c r="O42" s="62"/>
      <c r="P42" s="61">
        <f t="shared" si="3"/>
        <v>0</v>
      </c>
      <c r="Q42" s="61">
        <f t="shared" si="4"/>
        <v>0</v>
      </c>
      <c r="R42" s="61">
        <f t="shared" si="5"/>
        <v>0</v>
      </c>
      <c r="S42" s="65">
        <f t="shared" si="6"/>
        <v>0</v>
      </c>
      <c r="T42" s="61">
        <f t="shared" si="7"/>
        <v>0</v>
      </c>
      <c r="U42" s="61">
        <f t="shared" si="8"/>
        <v>0</v>
      </c>
      <c r="V42" s="61">
        <f t="shared" si="9"/>
        <v>0</v>
      </c>
      <c r="W42" s="61">
        <f t="shared" si="10"/>
        <v>0</v>
      </c>
      <c r="X42" s="61">
        <f t="shared" si="11"/>
        <v>0</v>
      </c>
      <c r="Y42" s="61" t="str">
        <f t="shared" si="12"/>
        <v>NÃO</v>
      </c>
      <c r="AA42" s="62" t="str">
        <f t="shared" si="13"/>
        <v>ES</v>
      </c>
      <c r="AB42" s="50" t="s">
        <v>32</v>
      </c>
      <c r="AC42" s="50" t="s">
        <v>542</v>
      </c>
      <c r="AD42" s="50">
        <v>2701803</v>
      </c>
      <c r="AE42" s="51"/>
      <c r="AF42" s="51"/>
      <c r="AH42" s="66" t="str">
        <f t="shared" si="14"/>
        <v>ALCarneiros</v>
      </c>
      <c r="AI42" s="50">
        <v>2701803</v>
      </c>
      <c r="AJ42" s="66">
        <f t="shared" si="1"/>
        <v>0</v>
      </c>
    </row>
    <row r="43" spans="1:36" s="66" customFormat="1" ht="21.75" customHeight="1">
      <c r="A43" s="61" t="str">
        <f>Controles!$B$2</f>
        <v>ES</v>
      </c>
      <c r="B43" s="61">
        <f>Controles!$C$2</f>
        <v>7</v>
      </c>
      <c r="C43" s="61" t="s">
        <v>5388</v>
      </c>
      <c r="D43" s="62"/>
      <c r="E43" s="61" t="e">
        <f t="shared" si="0"/>
        <v>#N/A</v>
      </c>
      <c r="F43" s="90"/>
      <c r="G43" s="90"/>
      <c r="H43" s="62"/>
      <c r="I43" s="62"/>
      <c r="J43" s="61">
        <f t="shared" si="2"/>
        <v>0</v>
      </c>
      <c r="K43" s="62"/>
      <c r="L43" s="62"/>
      <c r="M43" s="62"/>
      <c r="N43" s="62"/>
      <c r="O43" s="62"/>
      <c r="P43" s="61">
        <f t="shared" si="3"/>
        <v>0</v>
      </c>
      <c r="Q43" s="61">
        <f t="shared" si="4"/>
        <v>0</v>
      </c>
      <c r="R43" s="61">
        <f t="shared" si="5"/>
        <v>0</v>
      </c>
      <c r="S43" s="65">
        <f t="shared" si="6"/>
        <v>0</v>
      </c>
      <c r="T43" s="61">
        <f t="shared" si="7"/>
        <v>0</v>
      </c>
      <c r="U43" s="61">
        <f t="shared" si="8"/>
        <v>0</v>
      </c>
      <c r="V43" s="61">
        <f t="shared" si="9"/>
        <v>0</v>
      </c>
      <c r="W43" s="61">
        <f t="shared" si="10"/>
        <v>0</v>
      </c>
      <c r="X43" s="61">
        <f t="shared" si="11"/>
        <v>0</v>
      </c>
      <c r="Y43" s="61" t="str">
        <f t="shared" si="12"/>
        <v>NÃO</v>
      </c>
      <c r="AA43" s="62" t="str">
        <f t="shared" si="13"/>
        <v>ES</v>
      </c>
      <c r="AB43" s="50" t="s">
        <v>32</v>
      </c>
      <c r="AC43" s="50" t="s">
        <v>565</v>
      </c>
      <c r="AD43" s="50">
        <v>2701902</v>
      </c>
      <c r="AE43" s="51"/>
      <c r="AF43" s="51"/>
      <c r="AH43" s="66" t="str">
        <f t="shared" si="14"/>
        <v>ALChã Preta</v>
      </c>
      <c r="AI43" s="50">
        <v>2701902</v>
      </c>
      <c r="AJ43" s="66">
        <f t="shared" si="1"/>
        <v>0</v>
      </c>
    </row>
    <row r="44" spans="1:36" s="66" customFormat="1" ht="21.75" customHeight="1">
      <c r="A44" s="61" t="str">
        <f>Controles!$B$2</f>
        <v>ES</v>
      </c>
      <c r="B44" s="61">
        <f>Controles!$C$2</f>
        <v>7</v>
      </c>
      <c r="C44" s="61" t="s">
        <v>5388</v>
      </c>
      <c r="D44" s="62"/>
      <c r="E44" s="61" t="e">
        <f t="shared" si="0"/>
        <v>#N/A</v>
      </c>
      <c r="F44" s="90"/>
      <c r="G44" s="90"/>
      <c r="H44" s="62"/>
      <c r="I44" s="62"/>
      <c r="J44" s="61">
        <f t="shared" si="2"/>
        <v>0</v>
      </c>
      <c r="K44" s="62"/>
      <c r="L44" s="62"/>
      <c r="M44" s="62"/>
      <c r="N44" s="62"/>
      <c r="O44" s="62"/>
      <c r="P44" s="61">
        <f t="shared" si="3"/>
        <v>0</v>
      </c>
      <c r="Q44" s="61">
        <f t="shared" si="4"/>
        <v>0</v>
      </c>
      <c r="R44" s="61">
        <f t="shared" si="5"/>
        <v>0</v>
      </c>
      <c r="S44" s="65">
        <f t="shared" si="6"/>
        <v>0</v>
      </c>
      <c r="T44" s="61">
        <f t="shared" si="7"/>
        <v>0</v>
      </c>
      <c r="U44" s="61">
        <f t="shared" si="8"/>
        <v>0</v>
      </c>
      <c r="V44" s="61">
        <f t="shared" si="9"/>
        <v>0</v>
      </c>
      <c r="W44" s="61">
        <f t="shared" si="10"/>
        <v>0</v>
      </c>
      <c r="X44" s="61">
        <f t="shared" si="11"/>
        <v>0</v>
      </c>
      <c r="Y44" s="61" t="str">
        <f t="shared" si="12"/>
        <v>NÃO</v>
      </c>
      <c r="AA44" s="62" t="str">
        <f t="shared" si="13"/>
        <v>ES</v>
      </c>
      <c r="AB44" s="50" t="s">
        <v>32</v>
      </c>
      <c r="AC44" s="50" t="s">
        <v>588</v>
      </c>
      <c r="AD44" s="50">
        <v>2702009</v>
      </c>
      <c r="AE44" s="51"/>
      <c r="AF44" s="51"/>
      <c r="AH44" s="66" t="str">
        <f t="shared" si="14"/>
        <v>ALCoité do Nóia</v>
      </c>
      <c r="AI44" s="50">
        <v>2702009</v>
      </c>
      <c r="AJ44" s="66">
        <f t="shared" si="1"/>
        <v>0</v>
      </c>
    </row>
    <row r="45" spans="1:36" s="66" customFormat="1" ht="21.75" customHeight="1">
      <c r="A45" s="61" t="str">
        <f>Controles!$B$2</f>
        <v>ES</v>
      </c>
      <c r="B45" s="61">
        <f>Controles!$C$2</f>
        <v>7</v>
      </c>
      <c r="C45" s="61" t="s">
        <v>5388</v>
      </c>
      <c r="D45" s="62"/>
      <c r="E45" s="61" t="e">
        <f t="shared" si="0"/>
        <v>#N/A</v>
      </c>
      <c r="F45" s="90"/>
      <c r="G45" s="90"/>
      <c r="H45" s="62"/>
      <c r="I45" s="62"/>
      <c r="J45" s="61">
        <f t="shared" si="2"/>
        <v>0</v>
      </c>
      <c r="K45" s="62"/>
      <c r="L45" s="62"/>
      <c r="M45" s="62"/>
      <c r="N45" s="62"/>
      <c r="O45" s="62"/>
      <c r="P45" s="61">
        <f t="shared" si="3"/>
        <v>0</v>
      </c>
      <c r="Q45" s="61">
        <f t="shared" si="4"/>
        <v>0</v>
      </c>
      <c r="R45" s="61">
        <f t="shared" si="5"/>
        <v>0</v>
      </c>
      <c r="S45" s="65">
        <f t="shared" si="6"/>
        <v>0</v>
      </c>
      <c r="T45" s="61">
        <f t="shared" si="7"/>
        <v>0</v>
      </c>
      <c r="U45" s="61">
        <f t="shared" si="8"/>
        <v>0</v>
      </c>
      <c r="V45" s="61">
        <f t="shared" si="9"/>
        <v>0</v>
      </c>
      <c r="W45" s="61">
        <f t="shared" si="10"/>
        <v>0</v>
      </c>
      <c r="X45" s="61">
        <f t="shared" si="11"/>
        <v>0</v>
      </c>
      <c r="Y45" s="61" t="str">
        <f t="shared" si="12"/>
        <v>NÃO</v>
      </c>
      <c r="AA45" s="62" t="str">
        <f t="shared" si="13"/>
        <v>ES</v>
      </c>
      <c r="AB45" s="50" t="s">
        <v>32</v>
      </c>
      <c r="AC45" s="50" t="s">
        <v>611</v>
      </c>
      <c r="AD45" s="50">
        <v>2702108</v>
      </c>
      <c r="AE45" s="51"/>
      <c r="AF45" s="51"/>
      <c r="AH45" s="66" t="str">
        <f t="shared" si="14"/>
        <v>ALColônia Leopoldina</v>
      </c>
      <c r="AI45" s="50">
        <v>2702108</v>
      </c>
      <c r="AJ45" s="66">
        <f t="shared" si="1"/>
        <v>0</v>
      </c>
    </row>
    <row r="46" spans="1:36" s="66" customFormat="1" ht="21.75" customHeight="1">
      <c r="A46" s="61" t="str">
        <f>Controles!$B$2</f>
        <v>ES</v>
      </c>
      <c r="B46" s="61">
        <f>Controles!$C$2</f>
        <v>7</v>
      </c>
      <c r="C46" s="61" t="s">
        <v>5388</v>
      </c>
      <c r="D46" s="62"/>
      <c r="E46" s="61" t="e">
        <f t="shared" si="0"/>
        <v>#N/A</v>
      </c>
      <c r="F46" s="90"/>
      <c r="G46" s="90"/>
      <c r="H46" s="62"/>
      <c r="I46" s="62"/>
      <c r="J46" s="61">
        <f t="shared" si="2"/>
        <v>0</v>
      </c>
      <c r="K46" s="62"/>
      <c r="L46" s="62"/>
      <c r="M46" s="62"/>
      <c r="N46" s="62"/>
      <c r="O46" s="62"/>
      <c r="P46" s="61">
        <f t="shared" si="3"/>
        <v>0</v>
      </c>
      <c r="Q46" s="61">
        <f t="shared" si="4"/>
        <v>0</v>
      </c>
      <c r="R46" s="61">
        <f t="shared" si="5"/>
        <v>0</v>
      </c>
      <c r="S46" s="65">
        <f t="shared" si="6"/>
        <v>0</v>
      </c>
      <c r="T46" s="61">
        <f t="shared" si="7"/>
        <v>0</v>
      </c>
      <c r="U46" s="61">
        <f t="shared" si="8"/>
        <v>0</v>
      </c>
      <c r="V46" s="61">
        <f t="shared" si="9"/>
        <v>0</v>
      </c>
      <c r="W46" s="61">
        <f t="shared" si="10"/>
        <v>0</v>
      </c>
      <c r="X46" s="61">
        <f t="shared" si="11"/>
        <v>0</v>
      </c>
      <c r="Y46" s="61" t="str">
        <f t="shared" si="12"/>
        <v>NÃO</v>
      </c>
      <c r="AA46" s="62" t="str">
        <f t="shared" si="13"/>
        <v>ES</v>
      </c>
      <c r="AB46" s="50" t="s">
        <v>32</v>
      </c>
      <c r="AC46" s="50" t="s">
        <v>632</v>
      </c>
      <c r="AD46" s="50">
        <v>2702207</v>
      </c>
      <c r="AE46" s="51"/>
      <c r="AF46" s="51"/>
      <c r="AH46" s="66" t="str">
        <f t="shared" si="14"/>
        <v>ALCoqueiro Seco</v>
      </c>
      <c r="AI46" s="50">
        <v>2702207</v>
      </c>
      <c r="AJ46" s="66">
        <f t="shared" si="1"/>
        <v>0</v>
      </c>
    </row>
    <row r="47" spans="1:36" s="66" customFormat="1" ht="21.75" customHeight="1">
      <c r="A47" s="61" t="str">
        <f>Controles!$B$2</f>
        <v>ES</v>
      </c>
      <c r="B47" s="61">
        <f>Controles!$C$2</f>
        <v>7</v>
      </c>
      <c r="C47" s="61" t="s">
        <v>5388</v>
      </c>
      <c r="D47" s="62"/>
      <c r="E47" s="61" t="e">
        <f t="shared" si="0"/>
        <v>#N/A</v>
      </c>
      <c r="F47" s="90"/>
      <c r="G47" s="90"/>
      <c r="H47" s="62"/>
      <c r="I47" s="62"/>
      <c r="J47" s="61">
        <f t="shared" si="2"/>
        <v>0</v>
      </c>
      <c r="K47" s="62"/>
      <c r="L47" s="62"/>
      <c r="M47" s="62"/>
      <c r="N47" s="62"/>
      <c r="O47" s="62"/>
      <c r="P47" s="61">
        <f t="shared" si="3"/>
        <v>0</v>
      </c>
      <c r="Q47" s="61">
        <f t="shared" si="4"/>
        <v>0</v>
      </c>
      <c r="R47" s="61">
        <f t="shared" si="5"/>
        <v>0</v>
      </c>
      <c r="S47" s="65">
        <f t="shared" si="6"/>
        <v>0</v>
      </c>
      <c r="T47" s="61">
        <f t="shared" si="7"/>
        <v>0</v>
      </c>
      <c r="U47" s="61">
        <f t="shared" si="8"/>
        <v>0</v>
      </c>
      <c r="V47" s="61">
        <f t="shared" si="9"/>
        <v>0</v>
      </c>
      <c r="W47" s="61">
        <f t="shared" si="10"/>
        <v>0</v>
      </c>
      <c r="X47" s="61">
        <f t="shared" si="11"/>
        <v>0</v>
      </c>
      <c r="Y47" s="61" t="str">
        <f t="shared" si="12"/>
        <v>NÃO</v>
      </c>
      <c r="AA47" s="62" t="str">
        <f t="shared" si="13"/>
        <v>ES</v>
      </c>
      <c r="AB47" s="50" t="s">
        <v>32</v>
      </c>
      <c r="AC47" s="50" t="s">
        <v>653</v>
      </c>
      <c r="AD47" s="50">
        <v>2702306</v>
      </c>
      <c r="AE47" s="51"/>
      <c r="AF47" s="51"/>
      <c r="AH47" s="66" t="str">
        <f t="shared" si="14"/>
        <v>ALCoruripe</v>
      </c>
      <c r="AI47" s="50">
        <v>2702306</v>
      </c>
      <c r="AJ47" s="66">
        <f t="shared" si="1"/>
        <v>0</v>
      </c>
    </row>
    <row r="48" spans="1:36" s="66" customFormat="1" ht="21.75" customHeight="1">
      <c r="A48" s="61" t="str">
        <f>Controles!$B$2</f>
        <v>ES</v>
      </c>
      <c r="B48" s="61">
        <f>Controles!$C$2</f>
        <v>7</v>
      </c>
      <c r="C48" s="61" t="s">
        <v>5388</v>
      </c>
      <c r="D48" s="62"/>
      <c r="E48" s="61" t="e">
        <f t="shared" si="0"/>
        <v>#N/A</v>
      </c>
      <c r="F48" s="90"/>
      <c r="G48" s="90"/>
      <c r="H48" s="62"/>
      <c r="I48" s="62"/>
      <c r="J48" s="61">
        <f t="shared" si="2"/>
        <v>0</v>
      </c>
      <c r="K48" s="62"/>
      <c r="L48" s="62"/>
      <c r="M48" s="62"/>
      <c r="N48" s="62"/>
      <c r="O48" s="62"/>
      <c r="P48" s="61">
        <f t="shared" si="3"/>
        <v>0</v>
      </c>
      <c r="Q48" s="61">
        <f t="shared" si="4"/>
        <v>0</v>
      </c>
      <c r="R48" s="61">
        <f t="shared" si="5"/>
        <v>0</v>
      </c>
      <c r="S48" s="65">
        <f t="shared" si="6"/>
        <v>0</v>
      </c>
      <c r="T48" s="61">
        <f t="shared" si="7"/>
        <v>0</v>
      </c>
      <c r="U48" s="61">
        <f t="shared" si="8"/>
        <v>0</v>
      </c>
      <c r="V48" s="61">
        <f t="shared" si="9"/>
        <v>0</v>
      </c>
      <c r="W48" s="61">
        <f t="shared" si="10"/>
        <v>0</v>
      </c>
      <c r="X48" s="61">
        <f t="shared" si="11"/>
        <v>0</v>
      </c>
      <c r="Y48" s="61" t="str">
        <f t="shared" si="12"/>
        <v>NÃO</v>
      </c>
      <c r="AA48" s="62" t="str">
        <f t="shared" si="13"/>
        <v>ES</v>
      </c>
      <c r="AB48" s="50" t="s">
        <v>32</v>
      </c>
      <c r="AC48" s="50" t="s">
        <v>674</v>
      </c>
      <c r="AD48" s="50">
        <v>2702355</v>
      </c>
      <c r="AE48" s="51"/>
      <c r="AF48" s="51"/>
      <c r="AH48" s="66" t="str">
        <f t="shared" si="14"/>
        <v>ALCraíbas</v>
      </c>
      <c r="AI48" s="50">
        <v>2702355</v>
      </c>
      <c r="AJ48" s="66">
        <f t="shared" si="1"/>
        <v>0</v>
      </c>
    </row>
    <row r="49" spans="1:36" s="66" customFormat="1" ht="21.75" customHeight="1">
      <c r="A49" s="61" t="str">
        <f>Controles!$B$2</f>
        <v>ES</v>
      </c>
      <c r="B49" s="61">
        <f>Controles!$C$2</f>
        <v>7</v>
      </c>
      <c r="C49" s="61" t="s">
        <v>5388</v>
      </c>
      <c r="D49" s="62"/>
      <c r="E49" s="61" t="e">
        <f t="shared" si="0"/>
        <v>#N/A</v>
      </c>
      <c r="F49" s="90"/>
      <c r="G49" s="90"/>
      <c r="H49" s="62"/>
      <c r="I49" s="62"/>
      <c r="J49" s="61">
        <f t="shared" si="2"/>
        <v>0</v>
      </c>
      <c r="K49" s="62"/>
      <c r="L49" s="62"/>
      <c r="M49" s="62"/>
      <c r="N49" s="62"/>
      <c r="O49" s="62"/>
      <c r="P49" s="61">
        <f t="shared" si="3"/>
        <v>0</v>
      </c>
      <c r="Q49" s="61">
        <f t="shared" si="4"/>
        <v>0</v>
      </c>
      <c r="R49" s="61">
        <f t="shared" si="5"/>
        <v>0</v>
      </c>
      <c r="S49" s="65">
        <f t="shared" si="6"/>
        <v>0</v>
      </c>
      <c r="T49" s="61">
        <f t="shared" si="7"/>
        <v>0</v>
      </c>
      <c r="U49" s="61">
        <f t="shared" si="8"/>
        <v>0</v>
      </c>
      <c r="V49" s="61">
        <f t="shared" si="9"/>
        <v>0</v>
      </c>
      <c r="W49" s="61">
        <f t="shared" si="10"/>
        <v>0</v>
      </c>
      <c r="X49" s="61">
        <f t="shared" si="11"/>
        <v>0</v>
      </c>
      <c r="Y49" s="61" t="str">
        <f t="shared" si="12"/>
        <v>NÃO</v>
      </c>
      <c r="AA49" s="62" t="str">
        <f t="shared" si="13"/>
        <v>ES</v>
      </c>
      <c r="AB49" s="50" t="s">
        <v>32</v>
      </c>
      <c r="AC49" s="50" t="s">
        <v>694</v>
      </c>
      <c r="AD49" s="50">
        <v>2702405</v>
      </c>
      <c r="AE49" s="51"/>
      <c r="AF49" s="51"/>
      <c r="AH49" s="66" t="str">
        <f t="shared" si="14"/>
        <v>ALDelmiro Gouveia</v>
      </c>
      <c r="AI49" s="50">
        <v>2702405</v>
      </c>
      <c r="AJ49" s="66">
        <f t="shared" si="1"/>
        <v>0</v>
      </c>
    </row>
    <row r="50" spans="1:36" s="66" customFormat="1" ht="21.75" customHeight="1">
      <c r="A50" s="61" t="str">
        <f>Controles!$B$2</f>
        <v>ES</v>
      </c>
      <c r="B50" s="61">
        <f>Controles!$C$2</f>
        <v>7</v>
      </c>
      <c r="C50" s="61" t="s">
        <v>5388</v>
      </c>
      <c r="D50" s="62"/>
      <c r="E50" s="61" t="e">
        <f t="shared" si="0"/>
        <v>#N/A</v>
      </c>
      <c r="F50" s="90"/>
      <c r="G50" s="90"/>
      <c r="H50" s="62"/>
      <c r="I50" s="62"/>
      <c r="J50" s="61">
        <f t="shared" si="2"/>
        <v>0</v>
      </c>
      <c r="K50" s="62"/>
      <c r="L50" s="62"/>
      <c r="M50" s="62"/>
      <c r="N50" s="62"/>
      <c r="O50" s="62"/>
      <c r="P50" s="61">
        <f t="shared" si="3"/>
        <v>0</v>
      </c>
      <c r="Q50" s="61">
        <f t="shared" si="4"/>
        <v>0</v>
      </c>
      <c r="R50" s="61">
        <f t="shared" si="5"/>
        <v>0</v>
      </c>
      <c r="S50" s="65">
        <f t="shared" si="6"/>
        <v>0</v>
      </c>
      <c r="T50" s="61">
        <f t="shared" si="7"/>
        <v>0</v>
      </c>
      <c r="U50" s="61">
        <f t="shared" si="8"/>
        <v>0</v>
      </c>
      <c r="V50" s="61">
        <f t="shared" si="9"/>
        <v>0</v>
      </c>
      <c r="W50" s="61">
        <f t="shared" si="10"/>
        <v>0</v>
      </c>
      <c r="X50" s="61">
        <f t="shared" si="11"/>
        <v>0</v>
      </c>
      <c r="Y50" s="61" t="str">
        <f t="shared" si="12"/>
        <v>NÃO</v>
      </c>
      <c r="AA50" s="62" t="str">
        <f t="shared" si="13"/>
        <v>ES</v>
      </c>
      <c r="AB50" s="50" t="s">
        <v>32</v>
      </c>
      <c r="AC50" s="50" t="s">
        <v>716</v>
      </c>
      <c r="AD50" s="50">
        <v>2702504</v>
      </c>
      <c r="AE50" s="51"/>
      <c r="AF50" s="51"/>
      <c r="AH50" s="66" t="str">
        <f t="shared" si="14"/>
        <v>ALDois Riachos</v>
      </c>
      <c r="AI50" s="50">
        <v>2702504</v>
      </c>
      <c r="AJ50" s="66">
        <f t="shared" si="1"/>
        <v>0</v>
      </c>
    </row>
    <row r="51" spans="1:36" s="66" customFormat="1" ht="21.75" customHeight="1">
      <c r="A51" s="61" t="str">
        <f>Controles!$B$2</f>
        <v>ES</v>
      </c>
      <c r="B51" s="61">
        <f>Controles!$C$2</f>
        <v>7</v>
      </c>
      <c r="C51" s="61" t="s">
        <v>5388</v>
      </c>
      <c r="D51" s="62"/>
      <c r="E51" s="61" t="e">
        <f t="shared" si="0"/>
        <v>#N/A</v>
      </c>
      <c r="F51" s="90"/>
      <c r="G51" s="90"/>
      <c r="H51" s="62"/>
      <c r="I51" s="62"/>
      <c r="J51" s="61">
        <f t="shared" si="2"/>
        <v>0</v>
      </c>
      <c r="K51" s="62"/>
      <c r="L51" s="62"/>
      <c r="M51" s="62"/>
      <c r="N51" s="62"/>
      <c r="O51" s="62"/>
      <c r="P51" s="61">
        <f t="shared" si="3"/>
        <v>0</v>
      </c>
      <c r="Q51" s="61">
        <f t="shared" si="4"/>
        <v>0</v>
      </c>
      <c r="R51" s="61">
        <f t="shared" si="5"/>
        <v>0</v>
      </c>
      <c r="S51" s="65">
        <f t="shared" si="6"/>
        <v>0</v>
      </c>
      <c r="T51" s="61">
        <f t="shared" si="7"/>
        <v>0</v>
      </c>
      <c r="U51" s="61">
        <f t="shared" si="8"/>
        <v>0</v>
      </c>
      <c r="V51" s="61">
        <f t="shared" si="9"/>
        <v>0</v>
      </c>
      <c r="W51" s="61">
        <f t="shared" si="10"/>
        <v>0</v>
      </c>
      <c r="X51" s="61">
        <f t="shared" si="11"/>
        <v>0</v>
      </c>
      <c r="Y51" s="61" t="str">
        <f t="shared" si="12"/>
        <v>NÃO</v>
      </c>
      <c r="AA51" s="62" t="str">
        <f t="shared" si="13"/>
        <v>ES</v>
      </c>
      <c r="AB51" s="50" t="s">
        <v>32</v>
      </c>
      <c r="AC51" s="50" t="s">
        <v>738</v>
      </c>
      <c r="AD51" s="50">
        <v>2702553</v>
      </c>
      <c r="AE51" s="51"/>
      <c r="AF51" s="51"/>
      <c r="AH51" s="66" t="str">
        <f t="shared" si="14"/>
        <v>ALEstrela de Alagoas</v>
      </c>
      <c r="AI51" s="50">
        <v>2702553</v>
      </c>
      <c r="AJ51" s="66">
        <f t="shared" si="1"/>
        <v>0</v>
      </c>
    </row>
    <row r="52" spans="1:36" s="66" customFormat="1" ht="21.75" customHeight="1">
      <c r="A52" s="61" t="str">
        <f>Controles!$B$2</f>
        <v>ES</v>
      </c>
      <c r="B52" s="61">
        <f>Controles!$C$2</f>
        <v>7</v>
      </c>
      <c r="C52" s="61" t="s">
        <v>5388</v>
      </c>
      <c r="D52" s="62"/>
      <c r="E52" s="61" t="e">
        <f t="shared" si="0"/>
        <v>#N/A</v>
      </c>
      <c r="F52" s="90"/>
      <c r="G52" s="90"/>
      <c r="H52" s="62"/>
      <c r="I52" s="62"/>
      <c r="J52" s="61">
        <f t="shared" si="2"/>
        <v>0</v>
      </c>
      <c r="K52" s="62"/>
      <c r="L52" s="62"/>
      <c r="M52" s="62"/>
      <c r="N52" s="62"/>
      <c r="O52" s="62"/>
      <c r="P52" s="61">
        <f t="shared" si="3"/>
        <v>0</v>
      </c>
      <c r="Q52" s="61">
        <f t="shared" si="4"/>
        <v>0</v>
      </c>
      <c r="R52" s="61">
        <f t="shared" si="5"/>
        <v>0</v>
      </c>
      <c r="S52" s="65">
        <f t="shared" si="6"/>
        <v>0</v>
      </c>
      <c r="T52" s="61">
        <f t="shared" si="7"/>
        <v>0</v>
      </c>
      <c r="U52" s="61">
        <f t="shared" si="8"/>
        <v>0</v>
      </c>
      <c r="V52" s="61">
        <f t="shared" si="9"/>
        <v>0</v>
      </c>
      <c r="W52" s="61">
        <f t="shared" si="10"/>
        <v>0</v>
      </c>
      <c r="X52" s="61">
        <f t="shared" si="11"/>
        <v>0</v>
      </c>
      <c r="Y52" s="61" t="str">
        <f t="shared" si="12"/>
        <v>NÃO</v>
      </c>
      <c r="AA52" s="62" t="str">
        <f t="shared" si="13"/>
        <v>ES</v>
      </c>
      <c r="AB52" s="50" t="s">
        <v>32</v>
      </c>
      <c r="AC52" s="50" t="s">
        <v>759</v>
      </c>
      <c r="AD52" s="50">
        <v>2702603</v>
      </c>
      <c r="AE52" s="51"/>
      <c r="AF52" s="51"/>
      <c r="AH52" s="66" t="str">
        <f t="shared" si="14"/>
        <v>ALFeira Grande</v>
      </c>
      <c r="AI52" s="50">
        <v>2702603</v>
      </c>
      <c r="AJ52" s="66">
        <f t="shared" si="1"/>
        <v>0</v>
      </c>
    </row>
    <row r="53" spans="1:36" s="66" customFormat="1" ht="21.75" customHeight="1">
      <c r="A53" s="61" t="str">
        <f>Controles!$B$2</f>
        <v>ES</v>
      </c>
      <c r="B53" s="61">
        <f>Controles!$C$2</f>
        <v>7</v>
      </c>
      <c r="C53" s="61" t="s">
        <v>5388</v>
      </c>
      <c r="D53" s="62"/>
      <c r="E53" s="61" t="e">
        <f t="shared" si="0"/>
        <v>#N/A</v>
      </c>
      <c r="F53" s="90"/>
      <c r="G53" s="90"/>
      <c r="H53" s="62"/>
      <c r="I53" s="62"/>
      <c r="J53" s="61">
        <f t="shared" si="2"/>
        <v>0</v>
      </c>
      <c r="K53" s="62"/>
      <c r="L53" s="62"/>
      <c r="M53" s="62"/>
      <c r="N53" s="62"/>
      <c r="O53" s="62"/>
      <c r="P53" s="61">
        <f t="shared" si="3"/>
        <v>0</v>
      </c>
      <c r="Q53" s="61">
        <f t="shared" si="4"/>
        <v>0</v>
      </c>
      <c r="R53" s="61">
        <f t="shared" si="5"/>
        <v>0</v>
      </c>
      <c r="S53" s="65">
        <f t="shared" si="6"/>
        <v>0</v>
      </c>
      <c r="T53" s="61">
        <f t="shared" si="7"/>
        <v>0</v>
      </c>
      <c r="U53" s="61">
        <f t="shared" si="8"/>
        <v>0</v>
      </c>
      <c r="V53" s="61">
        <f t="shared" si="9"/>
        <v>0</v>
      </c>
      <c r="W53" s="61">
        <f t="shared" si="10"/>
        <v>0</v>
      </c>
      <c r="X53" s="61">
        <f t="shared" si="11"/>
        <v>0</v>
      </c>
      <c r="Y53" s="61" t="str">
        <f t="shared" si="12"/>
        <v>NÃO</v>
      </c>
      <c r="AA53" s="62" t="str">
        <f t="shared" si="13"/>
        <v>ES</v>
      </c>
      <c r="AB53" s="50" t="s">
        <v>32</v>
      </c>
      <c r="AC53" s="50" t="s">
        <v>782</v>
      </c>
      <c r="AD53" s="50">
        <v>2702702</v>
      </c>
      <c r="AE53" s="51"/>
      <c r="AF53" s="51"/>
      <c r="AH53" s="66" t="str">
        <f t="shared" si="14"/>
        <v>ALFeliz Deserto</v>
      </c>
      <c r="AI53" s="50">
        <v>2702702</v>
      </c>
      <c r="AJ53" s="66">
        <f t="shared" si="1"/>
        <v>0</v>
      </c>
    </row>
    <row r="54" spans="1:36" s="66" customFormat="1" ht="21.75" customHeight="1">
      <c r="A54" s="61" t="str">
        <f>Controles!$B$2</f>
        <v>ES</v>
      </c>
      <c r="B54" s="61">
        <f>Controles!$C$2</f>
        <v>7</v>
      </c>
      <c r="C54" s="61" t="s">
        <v>5388</v>
      </c>
      <c r="D54" s="62"/>
      <c r="E54" s="61" t="e">
        <f t="shared" si="0"/>
        <v>#N/A</v>
      </c>
      <c r="F54" s="90"/>
      <c r="G54" s="90"/>
      <c r="H54" s="62"/>
      <c r="I54" s="62"/>
      <c r="J54" s="61">
        <f t="shared" si="2"/>
        <v>0</v>
      </c>
      <c r="K54" s="62"/>
      <c r="L54" s="62"/>
      <c r="M54" s="62"/>
      <c r="N54" s="62"/>
      <c r="O54" s="62"/>
      <c r="P54" s="61">
        <f t="shared" si="3"/>
        <v>0</v>
      </c>
      <c r="Q54" s="61">
        <f t="shared" si="4"/>
        <v>0</v>
      </c>
      <c r="R54" s="61">
        <f t="shared" si="5"/>
        <v>0</v>
      </c>
      <c r="S54" s="65">
        <f t="shared" si="6"/>
        <v>0</v>
      </c>
      <c r="T54" s="61">
        <f t="shared" si="7"/>
        <v>0</v>
      </c>
      <c r="U54" s="61">
        <f t="shared" si="8"/>
        <v>0</v>
      </c>
      <c r="V54" s="61">
        <f t="shared" si="9"/>
        <v>0</v>
      </c>
      <c r="W54" s="61">
        <f t="shared" si="10"/>
        <v>0</v>
      </c>
      <c r="X54" s="61">
        <f t="shared" si="11"/>
        <v>0</v>
      </c>
      <c r="Y54" s="61" t="str">
        <f t="shared" si="12"/>
        <v>NÃO</v>
      </c>
      <c r="AA54" s="62" t="str">
        <f t="shared" si="13"/>
        <v>ES</v>
      </c>
      <c r="AB54" s="50" t="s">
        <v>32</v>
      </c>
      <c r="AC54" s="50" t="s">
        <v>803</v>
      </c>
      <c r="AD54" s="50">
        <v>2702801</v>
      </c>
      <c r="AE54" s="51"/>
      <c r="AF54" s="51"/>
      <c r="AH54" s="66" t="str">
        <f t="shared" si="14"/>
        <v>ALFlexeiras</v>
      </c>
      <c r="AI54" s="50">
        <v>2702801</v>
      </c>
      <c r="AJ54" s="66">
        <f t="shared" si="1"/>
        <v>0</v>
      </c>
    </row>
    <row r="55" spans="1:36" s="66" customFormat="1" ht="21.75" customHeight="1">
      <c r="A55" s="61" t="str">
        <f>Controles!$B$2</f>
        <v>ES</v>
      </c>
      <c r="B55" s="61">
        <f>Controles!$C$2</f>
        <v>7</v>
      </c>
      <c r="C55" s="61" t="s">
        <v>5388</v>
      </c>
      <c r="D55" s="62"/>
      <c r="E55" s="61" t="e">
        <f t="shared" si="0"/>
        <v>#N/A</v>
      </c>
      <c r="F55" s="90"/>
      <c r="G55" s="90"/>
      <c r="H55" s="62"/>
      <c r="I55" s="62"/>
      <c r="J55" s="61">
        <f t="shared" si="2"/>
        <v>0</v>
      </c>
      <c r="K55" s="62"/>
      <c r="L55" s="62"/>
      <c r="M55" s="62"/>
      <c r="N55" s="62"/>
      <c r="O55" s="62"/>
      <c r="P55" s="61">
        <f t="shared" si="3"/>
        <v>0</v>
      </c>
      <c r="Q55" s="61">
        <f t="shared" si="4"/>
        <v>0</v>
      </c>
      <c r="R55" s="61">
        <f t="shared" si="5"/>
        <v>0</v>
      </c>
      <c r="S55" s="65">
        <f t="shared" si="6"/>
        <v>0</v>
      </c>
      <c r="T55" s="61">
        <f t="shared" si="7"/>
        <v>0</v>
      </c>
      <c r="U55" s="61">
        <f t="shared" si="8"/>
        <v>0</v>
      </c>
      <c r="V55" s="61">
        <f t="shared" si="9"/>
        <v>0</v>
      </c>
      <c r="W55" s="61">
        <f t="shared" si="10"/>
        <v>0</v>
      </c>
      <c r="X55" s="61">
        <f t="shared" si="11"/>
        <v>0</v>
      </c>
      <c r="Y55" s="61" t="str">
        <f t="shared" si="12"/>
        <v>NÃO</v>
      </c>
      <c r="AA55" s="62" t="str">
        <f t="shared" si="13"/>
        <v>ES</v>
      </c>
      <c r="AB55" s="50" t="s">
        <v>32</v>
      </c>
      <c r="AC55" s="50" t="s">
        <v>824</v>
      </c>
      <c r="AD55" s="50">
        <v>2702900</v>
      </c>
      <c r="AE55" s="51"/>
      <c r="AF55" s="51"/>
      <c r="AH55" s="66" t="str">
        <f t="shared" si="14"/>
        <v>ALGirau do Ponciano</v>
      </c>
      <c r="AI55" s="50">
        <v>2702900</v>
      </c>
      <c r="AJ55" s="66">
        <f t="shared" si="1"/>
        <v>0</v>
      </c>
    </row>
    <row r="56" spans="1:36" s="66" customFormat="1" ht="21.75" customHeight="1">
      <c r="A56" s="61" t="str">
        <f>Controles!$B$2</f>
        <v>ES</v>
      </c>
      <c r="B56" s="61">
        <f>Controles!$C$2</f>
        <v>7</v>
      </c>
      <c r="C56" s="61" t="s">
        <v>5388</v>
      </c>
      <c r="D56" s="62"/>
      <c r="E56" s="61" t="e">
        <f t="shared" si="0"/>
        <v>#N/A</v>
      </c>
      <c r="F56" s="90"/>
      <c r="G56" s="90"/>
      <c r="H56" s="62"/>
      <c r="I56" s="62"/>
      <c r="J56" s="61">
        <f t="shared" si="2"/>
        <v>0</v>
      </c>
      <c r="K56" s="62"/>
      <c r="L56" s="62"/>
      <c r="M56" s="62"/>
      <c r="N56" s="62"/>
      <c r="O56" s="62"/>
      <c r="P56" s="61">
        <f t="shared" si="3"/>
        <v>0</v>
      </c>
      <c r="Q56" s="61">
        <f t="shared" si="4"/>
        <v>0</v>
      </c>
      <c r="R56" s="61">
        <f t="shared" si="5"/>
        <v>0</v>
      </c>
      <c r="S56" s="65">
        <f t="shared" si="6"/>
        <v>0</v>
      </c>
      <c r="T56" s="61">
        <f t="shared" si="7"/>
        <v>0</v>
      </c>
      <c r="U56" s="61">
        <f t="shared" si="8"/>
        <v>0</v>
      </c>
      <c r="V56" s="61">
        <f t="shared" si="9"/>
        <v>0</v>
      </c>
      <c r="W56" s="61">
        <f t="shared" si="10"/>
        <v>0</v>
      </c>
      <c r="X56" s="61">
        <f t="shared" si="11"/>
        <v>0</v>
      </c>
      <c r="Y56" s="61" t="str">
        <f t="shared" si="12"/>
        <v>NÃO</v>
      </c>
      <c r="AA56" s="62" t="str">
        <f t="shared" si="13"/>
        <v>ES</v>
      </c>
      <c r="AB56" s="50" t="s">
        <v>32</v>
      </c>
      <c r="AC56" s="50" t="s">
        <v>846</v>
      </c>
      <c r="AD56" s="50">
        <v>2703007</v>
      </c>
      <c r="AE56" s="51"/>
      <c r="AF56" s="51"/>
      <c r="AH56" s="66" t="str">
        <f t="shared" si="14"/>
        <v>ALIbateguara</v>
      </c>
      <c r="AI56" s="50">
        <v>2703007</v>
      </c>
      <c r="AJ56" s="66">
        <f t="shared" si="1"/>
        <v>0</v>
      </c>
    </row>
    <row r="57" spans="1:36" s="66" customFormat="1" ht="21.75" customHeight="1">
      <c r="A57" s="61" t="str">
        <f>Controles!$B$2</f>
        <v>ES</v>
      </c>
      <c r="B57" s="61">
        <f>Controles!$C$2</f>
        <v>7</v>
      </c>
      <c r="C57" s="61" t="s">
        <v>5388</v>
      </c>
      <c r="D57" s="62"/>
      <c r="E57" s="61" t="e">
        <f t="shared" si="0"/>
        <v>#N/A</v>
      </c>
      <c r="F57" s="90"/>
      <c r="G57" s="90"/>
      <c r="H57" s="62"/>
      <c r="I57" s="62"/>
      <c r="J57" s="61">
        <f t="shared" si="2"/>
        <v>0</v>
      </c>
      <c r="K57" s="62"/>
      <c r="L57" s="62"/>
      <c r="M57" s="62"/>
      <c r="N57" s="62"/>
      <c r="O57" s="62"/>
      <c r="P57" s="61">
        <f t="shared" si="3"/>
        <v>0</v>
      </c>
      <c r="Q57" s="61">
        <f t="shared" si="4"/>
        <v>0</v>
      </c>
      <c r="R57" s="61">
        <f t="shared" si="5"/>
        <v>0</v>
      </c>
      <c r="S57" s="65">
        <f t="shared" si="6"/>
        <v>0</v>
      </c>
      <c r="T57" s="61">
        <f t="shared" si="7"/>
        <v>0</v>
      </c>
      <c r="U57" s="61">
        <f t="shared" si="8"/>
        <v>0</v>
      </c>
      <c r="V57" s="61">
        <f t="shared" si="9"/>
        <v>0</v>
      </c>
      <c r="W57" s="61">
        <f t="shared" si="10"/>
        <v>0</v>
      </c>
      <c r="X57" s="61">
        <f t="shared" si="11"/>
        <v>0</v>
      </c>
      <c r="Y57" s="61" t="str">
        <f t="shared" si="12"/>
        <v>NÃO</v>
      </c>
      <c r="AA57" s="62" t="str">
        <f t="shared" si="13"/>
        <v>ES</v>
      </c>
      <c r="AB57" s="50" t="s">
        <v>32</v>
      </c>
      <c r="AC57" s="50" t="s">
        <v>868</v>
      </c>
      <c r="AD57" s="50">
        <v>2703106</v>
      </c>
      <c r="AE57" s="51"/>
      <c r="AF57" s="51"/>
      <c r="AH57" s="66" t="str">
        <f t="shared" si="14"/>
        <v>ALIgaci</v>
      </c>
      <c r="AI57" s="50">
        <v>2703106</v>
      </c>
      <c r="AJ57" s="66">
        <f t="shared" si="1"/>
        <v>0</v>
      </c>
    </row>
    <row r="58" spans="1:36" s="66" customFormat="1" ht="21.75" customHeight="1">
      <c r="A58" s="61" t="str">
        <f>Controles!$B$2</f>
        <v>ES</v>
      </c>
      <c r="B58" s="61">
        <f>Controles!$C$2</f>
        <v>7</v>
      </c>
      <c r="C58" s="61" t="s">
        <v>5388</v>
      </c>
      <c r="D58" s="62"/>
      <c r="E58" s="61" t="e">
        <f t="shared" si="0"/>
        <v>#N/A</v>
      </c>
      <c r="F58" s="90"/>
      <c r="G58" s="90"/>
      <c r="H58" s="62"/>
      <c r="I58" s="62"/>
      <c r="J58" s="61">
        <f t="shared" si="2"/>
        <v>0</v>
      </c>
      <c r="K58" s="62"/>
      <c r="L58" s="62"/>
      <c r="M58" s="62"/>
      <c r="N58" s="62"/>
      <c r="O58" s="62"/>
      <c r="P58" s="61">
        <f t="shared" si="3"/>
        <v>0</v>
      </c>
      <c r="Q58" s="61">
        <f t="shared" si="4"/>
        <v>0</v>
      </c>
      <c r="R58" s="61">
        <f t="shared" si="5"/>
        <v>0</v>
      </c>
      <c r="S58" s="65">
        <f t="shared" si="6"/>
        <v>0</v>
      </c>
      <c r="T58" s="61">
        <f t="shared" si="7"/>
        <v>0</v>
      </c>
      <c r="U58" s="61">
        <f t="shared" si="8"/>
        <v>0</v>
      </c>
      <c r="V58" s="61">
        <f t="shared" si="9"/>
        <v>0</v>
      </c>
      <c r="W58" s="61">
        <f t="shared" si="10"/>
        <v>0</v>
      </c>
      <c r="X58" s="61">
        <f t="shared" si="11"/>
        <v>0</v>
      </c>
      <c r="Y58" s="61" t="str">
        <f t="shared" si="12"/>
        <v>NÃO</v>
      </c>
      <c r="AA58" s="62" t="str">
        <f t="shared" si="13"/>
        <v>ES</v>
      </c>
      <c r="AB58" s="50" t="s">
        <v>32</v>
      </c>
      <c r="AC58" s="50" t="s">
        <v>890</v>
      </c>
      <c r="AD58" s="50">
        <v>2703205</v>
      </c>
      <c r="AE58" s="51"/>
      <c r="AF58" s="51"/>
      <c r="AH58" s="66" t="str">
        <f t="shared" si="14"/>
        <v>ALIgreja Nova</v>
      </c>
      <c r="AI58" s="50">
        <v>2703205</v>
      </c>
      <c r="AJ58" s="66">
        <f t="shared" si="1"/>
        <v>0</v>
      </c>
    </row>
    <row r="59" spans="1:36" s="66" customFormat="1" ht="21.75" customHeight="1">
      <c r="A59" s="61" t="str">
        <f>Controles!$B$2</f>
        <v>ES</v>
      </c>
      <c r="B59" s="61">
        <f>Controles!$C$2</f>
        <v>7</v>
      </c>
      <c r="C59" s="61" t="s">
        <v>5388</v>
      </c>
      <c r="D59" s="62"/>
      <c r="E59" s="61" t="e">
        <f t="shared" si="0"/>
        <v>#N/A</v>
      </c>
      <c r="F59" s="90"/>
      <c r="G59" s="90"/>
      <c r="H59" s="62"/>
      <c r="I59" s="62"/>
      <c r="J59" s="61">
        <f t="shared" si="2"/>
        <v>0</v>
      </c>
      <c r="K59" s="62"/>
      <c r="L59" s="62"/>
      <c r="M59" s="62"/>
      <c r="N59" s="62"/>
      <c r="O59" s="62"/>
      <c r="P59" s="61">
        <f t="shared" si="3"/>
        <v>0</v>
      </c>
      <c r="Q59" s="61">
        <f t="shared" si="4"/>
        <v>0</v>
      </c>
      <c r="R59" s="61">
        <f t="shared" si="5"/>
        <v>0</v>
      </c>
      <c r="S59" s="65">
        <f t="shared" si="6"/>
        <v>0</v>
      </c>
      <c r="T59" s="61">
        <f t="shared" si="7"/>
        <v>0</v>
      </c>
      <c r="U59" s="61">
        <f t="shared" si="8"/>
        <v>0</v>
      </c>
      <c r="V59" s="61">
        <f t="shared" si="9"/>
        <v>0</v>
      </c>
      <c r="W59" s="61">
        <f t="shared" si="10"/>
        <v>0</v>
      </c>
      <c r="X59" s="61">
        <f t="shared" si="11"/>
        <v>0</v>
      </c>
      <c r="Y59" s="61" t="str">
        <f t="shared" si="12"/>
        <v>NÃO</v>
      </c>
      <c r="AA59" s="62" t="str">
        <f t="shared" si="13"/>
        <v>ES</v>
      </c>
      <c r="AB59" s="50" t="s">
        <v>32</v>
      </c>
      <c r="AC59" s="50" t="s">
        <v>913</v>
      </c>
      <c r="AD59" s="50">
        <v>2703304</v>
      </c>
      <c r="AE59" s="51"/>
      <c r="AF59" s="51"/>
      <c r="AH59" s="66" t="str">
        <f t="shared" si="14"/>
        <v>ALInhapi</v>
      </c>
      <c r="AI59" s="50">
        <v>2703304</v>
      </c>
      <c r="AJ59" s="66">
        <f t="shared" si="1"/>
        <v>0</v>
      </c>
    </row>
    <row r="60" spans="1:36" s="66" customFormat="1" ht="21.75" customHeight="1">
      <c r="A60" s="61" t="str">
        <f>Controles!$B$2</f>
        <v>ES</v>
      </c>
      <c r="B60" s="61">
        <f>Controles!$C$2</f>
        <v>7</v>
      </c>
      <c r="C60" s="61" t="s">
        <v>5388</v>
      </c>
      <c r="D60" s="62"/>
      <c r="E60" s="61" t="e">
        <f t="shared" si="0"/>
        <v>#N/A</v>
      </c>
      <c r="F60" s="90"/>
      <c r="G60" s="90"/>
      <c r="H60" s="62"/>
      <c r="I60" s="62"/>
      <c r="J60" s="61">
        <f t="shared" si="2"/>
        <v>0</v>
      </c>
      <c r="K60" s="62"/>
      <c r="L60" s="62"/>
      <c r="M60" s="62"/>
      <c r="N60" s="62"/>
      <c r="O60" s="62"/>
      <c r="P60" s="61">
        <f t="shared" si="3"/>
        <v>0</v>
      </c>
      <c r="Q60" s="61">
        <f t="shared" si="4"/>
        <v>0</v>
      </c>
      <c r="R60" s="61">
        <f t="shared" si="5"/>
        <v>0</v>
      </c>
      <c r="S60" s="65">
        <f t="shared" si="6"/>
        <v>0</v>
      </c>
      <c r="T60" s="61">
        <f t="shared" si="7"/>
        <v>0</v>
      </c>
      <c r="U60" s="61">
        <f t="shared" si="8"/>
        <v>0</v>
      </c>
      <c r="V60" s="61">
        <f t="shared" si="9"/>
        <v>0</v>
      </c>
      <c r="W60" s="61">
        <f t="shared" si="10"/>
        <v>0</v>
      </c>
      <c r="X60" s="61">
        <f t="shared" si="11"/>
        <v>0</v>
      </c>
      <c r="Y60" s="61" t="str">
        <f t="shared" si="12"/>
        <v>NÃO</v>
      </c>
      <c r="AA60" s="62" t="str">
        <f t="shared" si="13"/>
        <v>ES</v>
      </c>
      <c r="AB60" s="50" t="s">
        <v>32</v>
      </c>
      <c r="AC60" s="50" t="s">
        <v>936</v>
      </c>
      <c r="AD60" s="50">
        <v>2703403</v>
      </c>
      <c r="AE60" s="51"/>
      <c r="AF60" s="51"/>
      <c r="AH60" s="66" t="str">
        <f t="shared" si="14"/>
        <v>ALJacaré dos Homens</v>
      </c>
      <c r="AI60" s="50">
        <v>2703403</v>
      </c>
      <c r="AJ60" s="66">
        <f t="shared" si="1"/>
        <v>0</v>
      </c>
    </row>
    <row r="61" spans="1:36" s="66" customFormat="1" ht="21.75" customHeight="1">
      <c r="A61" s="61" t="str">
        <f>Controles!$B$2</f>
        <v>ES</v>
      </c>
      <c r="B61" s="61">
        <f>Controles!$C$2</f>
        <v>7</v>
      </c>
      <c r="C61" s="61" t="s">
        <v>5388</v>
      </c>
      <c r="D61" s="62"/>
      <c r="E61" s="61" t="e">
        <f t="shared" si="0"/>
        <v>#N/A</v>
      </c>
      <c r="F61" s="90"/>
      <c r="G61" s="90"/>
      <c r="H61" s="62"/>
      <c r="I61" s="62"/>
      <c r="J61" s="61">
        <f t="shared" si="2"/>
        <v>0</v>
      </c>
      <c r="K61" s="62"/>
      <c r="L61" s="62"/>
      <c r="M61" s="62"/>
      <c r="N61" s="62"/>
      <c r="O61" s="62"/>
      <c r="P61" s="61">
        <f t="shared" si="3"/>
        <v>0</v>
      </c>
      <c r="Q61" s="61">
        <f t="shared" si="4"/>
        <v>0</v>
      </c>
      <c r="R61" s="61">
        <f t="shared" si="5"/>
        <v>0</v>
      </c>
      <c r="S61" s="65">
        <f t="shared" si="6"/>
        <v>0</v>
      </c>
      <c r="T61" s="61">
        <f t="shared" si="7"/>
        <v>0</v>
      </c>
      <c r="U61" s="61">
        <f t="shared" si="8"/>
        <v>0</v>
      </c>
      <c r="V61" s="61">
        <f t="shared" si="9"/>
        <v>0</v>
      </c>
      <c r="W61" s="61">
        <f t="shared" si="10"/>
        <v>0</v>
      </c>
      <c r="X61" s="61">
        <f t="shared" si="11"/>
        <v>0</v>
      </c>
      <c r="Y61" s="61" t="str">
        <f t="shared" si="12"/>
        <v>NÃO</v>
      </c>
      <c r="AA61" s="62" t="str">
        <f t="shared" si="13"/>
        <v>ES</v>
      </c>
      <c r="AB61" s="50" t="s">
        <v>32</v>
      </c>
      <c r="AC61" s="50" t="s">
        <v>958</v>
      </c>
      <c r="AD61" s="50">
        <v>2703502</v>
      </c>
      <c r="AE61" s="51"/>
      <c r="AF61" s="51"/>
      <c r="AH61" s="66" t="str">
        <f t="shared" si="14"/>
        <v>ALJacuípe</v>
      </c>
      <c r="AI61" s="50">
        <v>2703502</v>
      </c>
      <c r="AJ61" s="66">
        <f t="shared" si="1"/>
        <v>0</v>
      </c>
    </row>
    <row r="62" spans="1:36" s="66" customFormat="1" ht="21.75" customHeight="1">
      <c r="A62" s="61" t="str">
        <f>Controles!$B$2</f>
        <v>ES</v>
      </c>
      <c r="B62" s="61">
        <f>Controles!$C$2</f>
        <v>7</v>
      </c>
      <c r="C62" s="61" t="s">
        <v>5388</v>
      </c>
      <c r="D62" s="62"/>
      <c r="E62" s="61" t="e">
        <f t="shared" si="0"/>
        <v>#N/A</v>
      </c>
      <c r="F62" s="90"/>
      <c r="G62" s="90"/>
      <c r="H62" s="62"/>
      <c r="I62" s="62"/>
      <c r="J62" s="61">
        <f t="shared" si="2"/>
        <v>0</v>
      </c>
      <c r="K62" s="62"/>
      <c r="L62" s="62"/>
      <c r="M62" s="62"/>
      <c r="N62" s="62"/>
      <c r="O62" s="62"/>
      <c r="P62" s="61">
        <f t="shared" si="3"/>
        <v>0</v>
      </c>
      <c r="Q62" s="61">
        <f t="shared" si="4"/>
        <v>0</v>
      </c>
      <c r="R62" s="61">
        <f t="shared" si="5"/>
        <v>0</v>
      </c>
      <c r="S62" s="65">
        <f t="shared" si="6"/>
        <v>0</v>
      </c>
      <c r="T62" s="61">
        <f t="shared" si="7"/>
        <v>0</v>
      </c>
      <c r="U62" s="61">
        <f t="shared" si="8"/>
        <v>0</v>
      </c>
      <c r="V62" s="61">
        <f t="shared" si="9"/>
        <v>0</v>
      </c>
      <c r="W62" s="61">
        <f t="shared" si="10"/>
        <v>0</v>
      </c>
      <c r="X62" s="61">
        <f t="shared" si="11"/>
        <v>0</v>
      </c>
      <c r="Y62" s="61" t="str">
        <f t="shared" si="12"/>
        <v>NÃO</v>
      </c>
      <c r="AA62" s="62" t="str">
        <f t="shared" si="13"/>
        <v>ES</v>
      </c>
      <c r="AB62" s="50" t="s">
        <v>32</v>
      </c>
      <c r="AC62" s="50" t="s">
        <v>981</v>
      </c>
      <c r="AD62" s="50">
        <v>2703601</v>
      </c>
      <c r="AE62" s="51"/>
      <c r="AF62" s="51"/>
      <c r="AH62" s="66" t="str">
        <f t="shared" si="14"/>
        <v>ALJaparatinga</v>
      </c>
      <c r="AI62" s="50">
        <v>2703601</v>
      </c>
      <c r="AJ62" s="66">
        <f t="shared" si="1"/>
        <v>0</v>
      </c>
    </row>
    <row r="63" spans="1:36" s="66" customFormat="1" ht="21.75" customHeight="1">
      <c r="A63" s="61" t="str">
        <f>Controles!$B$2</f>
        <v>ES</v>
      </c>
      <c r="B63" s="61">
        <f>Controles!$C$2</f>
        <v>7</v>
      </c>
      <c r="C63" s="61" t="s">
        <v>5388</v>
      </c>
      <c r="D63" s="62"/>
      <c r="E63" s="61" t="e">
        <f t="shared" si="0"/>
        <v>#N/A</v>
      </c>
      <c r="F63" s="90"/>
      <c r="G63" s="90"/>
      <c r="H63" s="62"/>
      <c r="I63" s="62"/>
      <c r="J63" s="61">
        <f t="shared" si="2"/>
        <v>0</v>
      </c>
      <c r="K63" s="62"/>
      <c r="L63" s="62"/>
      <c r="M63" s="62"/>
      <c r="N63" s="62"/>
      <c r="O63" s="62"/>
      <c r="P63" s="61">
        <f t="shared" si="3"/>
        <v>0</v>
      </c>
      <c r="Q63" s="61">
        <f t="shared" si="4"/>
        <v>0</v>
      </c>
      <c r="R63" s="61">
        <f t="shared" si="5"/>
        <v>0</v>
      </c>
      <c r="S63" s="65">
        <f t="shared" si="6"/>
        <v>0</v>
      </c>
      <c r="T63" s="61">
        <f t="shared" si="7"/>
        <v>0</v>
      </c>
      <c r="U63" s="61">
        <f t="shared" si="8"/>
        <v>0</v>
      </c>
      <c r="V63" s="61">
        <f t="shared" si="9"/>
        <v>0</v>
      </c>
      <c r="W63" s="61">
        <f t="shared" si="10"/>
        <v>0</v>
      </c>
      <c r="X63" s="61">
        <f t="shared" si="11"/>
        <v>0</v>
      </c>
      <c r="Y63" s="61" t="str">
        <f t="shared" si="12"/>
        <v>NÃO</v>
      </c>
      <c r="AA63" s="62" t="str">
        <f t="shared" si="13"/>
        <v>ES</v>
      </c>
      <c r="AB63" s="50" t="s">
        <v>32</v>
      </c>
      <c r="AC63" s="50" t="s">
        <v>1003</v>
      </c>
      <c r="AD63" s="50">
        <v>2703700</v>
      </c>
      <c r="AE63" s="51"/>
      <c r="AF63" s="51"/>
      <c r="AH63" s="66" t="str">
        <f t="shared" si="14"/>
        <v>ALJaramataia</v>
      </c>
      <c r="AI63" s="50">
        <v>2703700</v>
      </c>
      <c r="AJ63" s="66">
        <f t="shared" si="1"/>
        <v>0</v>
      </c>
    </row>
    <row r="64" spans="1:36" s="66" customFormat="1" ht="21.75" customHeight="1">
      <c r="A64" s="61" t="str">
        <f>Controles!$B$2</f>
        <v>ES</v>
      </c>
      <c r="B64" s="61">
        <f>Controles!$C$2</f>
        <v>7</v>
      </c>
      <c r="C64" s="61" t="s">
        <v>5388</v>
      </c>
      <c r="D64" s="62"/>
      <c r="E64" s="61" t="e">
        <f t="shared" si="0"/>
        <v>#N/A</v>
      </c>
      <c r="F64" s="90"/>
      <c r="G64" s="90"/>
      <c r="H64" s="62"/>
      <c r="I64" s="62"/>
      <c r="J64" s="61">
        <f t="shared" si="2"/>
        <v>0</v>
      </c>
      <c r="K64" s="62"/>
      <c r="L64" s="62"/>
      <c r="M64" s="62"/>
      <c r="N64" s="62"/>
      <c r="O64" s="62"/>
      <c r="P64" s="61">
        <f t="shared" si="3"/>
        <v>0</v>
      </c>
      <c r="Q64" s="61">
        <f t="shared" si="4"/>
        <v>0</v>
      </c>
      <c r="R64" s="61">
        <f t="shared" si="5"/>
        <v>0</v>
      </c>
      <c r="S64" s="65">
        <f t="shared" si="6"/>
        <v>0</v>
      </c>
      <c r="T64" s="61">
        <f t="shared" si="7"/>
        <v>0</v>
      </c>
      <c r="U64" s="61">
        <f t="shared" si="8"/>
        <v>0</v>
      </c>
      <c r="V64" s="61">
        <f t="shared" si="9"/>
        <v>0</v>
      </c>
      <c r="W64" s="61">
        <f t="shared" si="10"/>
        <v>0</v>
      </c>
      <c r="X64" s="61">
        <f t="shared" si="11"/>
        <v>0</v>
      </c>
      <c r="Y64" s="61" t="str">
        <f t="shared" si="12"/>
        <v>NÃO</v>
      </c>
      <c r="AA64" s="62" t="str">
        <f t="shared" si="13"/>
        <v>ES</v>
      </c>
      <c r="AB64" s="50" t="s">
        <v>32</v>
      </c>
      <c r="AC64" s="50" t="s">
        <v>1025</v>
      </c>
      <c r="AD64" s="50">
        <v>2703759</v>
      </c>
      <c r="AE64" s="51"/>
      <c r="AF64" s="51"/>
      <c r="AH64" s="66" t="str">
        <f t="shared" si="14"/>
        <v>ALJequiá da Praia</v>
      </c>
      <c r="AI64" s="50">
        <v>2703759</v>
      </c>
      <c r="AJ64" s="66">
        <f t="shared" si="1"/>
        <v>0</v>
      </c>
    </row>
    <row r="65" spans="1:36" s="66" customFormat="1" ht="21.75" customHeight="1">
      <c r="A65" s="61" t="str">
        <f>Controles!$B$2</f>
        <v>ES</v>
      </c>
      <c r="B65" s="61">
        <f>Controles!$C$2</f>
        <v>7</v>
      </c>
      <c r="C65" s="61" t="s">
        <v>5388</v>
      </c>
      <c r="D65" s="62"/>
      <c r="E65" s="61" t="e">
        <f t="shared" si="0"/>
        <v>#N/A</v>
      </c>
      <c r="F65" s="90"/>
      <c r="G65" s="90"/>
      <c r="H65" s="62"/>
      <c r="I65" s="62"/>
      <c r="J65" s="61">
        <f t="shared" si="2"/>
        <v>0</v>
      </c>
      <c r="K65" s="62"/>
      <c r="L65" s="62"/>
      <c r="M65" s="62"/>
      <c r="N65" s="62"/>
      <c r="O65" s="62"/>
      <c r="P65" s="61">
        <f t="shared" si="3"/>
        <v>0</v>
      </c>
      <c r="Q65" s="61">
        <f t="shared" si="4"/>
        <v>0</v>
      </c>
      <c r="R65" s="61">
        <f t="shared" si="5"/>
        <v>0</v>
      </c>
      <c r="S65" s="65">
        <f t="shared" si="6"/>
        <v>0</v>
      </c>
      <c r="T65" s="61">
        <f t="shared" si="7"/>
        <v>0</v>
      </c>
      <c r="U65" s="61">
        <f t="shared" si="8"/>
        <v>0</v>
      </c>
      <c r="V65" s="61">
        <f t="shared" si="9"/>
        <v>0</v>
      </c>
      <c r="W65" s="61">
        <f t="shared" si="10"/>
        <v>0</v>
      </c>
      <c r="X65" s="61">
        <f t="shared" si="11"/>
        <v>0</v>
      </c>
      <c r="Y65" s="61" t="str">
        <f t="shared" si="12"/>
        <v>NÃO</v>
      </c>
      <c r="AA65" s="62" t="str">
        <f t="shared" si="13"/>
        <v>ES</v>
      </c>
      <c r="AB65" s="50" t="s">
        <v>32</v>
      </c>
      <c r="AC65" s="50" t="s">
        <v>1048</v>
      </c>
      <c r="AD65" s="50">
        <v>2703809</v>
      </c>
      <c r="AE65" s="51"/>
      <c r="AF65" s="51"/>
      <c r="AH65" s="66" t="str">
        <f t="shared" si="14"/>
        <v>ALJoaquim Gomes</v>
      </c>
      <c r="AI65" s="50">
        <v>2703809</v>
      </c>
      <c r="AJ65" s="66">
        <f t="shared" si="1"/>
        <v>0</v>
      </c>
    </row>
    <row r="66" spans="1:36" s="66" customFormat="1" ht="21.75" customHeight="1">
      <c r="A66" s="61" t="str">
        <f>Controles!$B$2</f>
        <v>ES</v>
      </c>
      <c r="B66" s="61">
        <f>Controles!$C$2</f>
        <v>7</v>
      </c>
      <c r="C66" s="61" t="s">
        <v>5388</v>
      </c>
      <c r="D66" s="62"/>
      <c r="E66" s="61" t="e">
        <f t="shared" ref="E66:E129" si="15">VLOOKUP(AA66,$AH$2:$AI$5573,2,FALSE)</f>
        <v>#N/A</v>
      </c>
      <c r="F66" s="90"/>
      <c r="G66" s="90"/>
      <c r="H66" s="62"/>
      <c r="I66" s="62"/>
      <c r="J66" s="61">
        <f t="shared" si="2"/>
        <v>0</v>
      </c>
      <c r="K66" s="62"/>
      <c r="L66" s="62"/>
      <c r="M66" s="62"/>
      <c r="N66" s="62"/>
      <c r="O66" s="62"/>
      <c r="P66" s="61">
        <f t="shared" si="3"/>
        <v>0</v>
      </c>
      <c r="Q66" s="61">
        <f t="shared" ref="Q66:Q129" si="16">IF(AND(L66&gt;0,H66+I66=0),"ERRO",0)</f>
        <v>0</v>
      </c>
      <c r="R66" s="61">
        <f t="shared" si="5"/>
        <v>0</v>
      </c>
      <c r="S66" s="65">
        <f t="shared" si="6"/>
        <v>0</v>
      </c>
      <c r="T66" s="61">
        <f t="shared" si="7"/>
        <v>0</v>
      </c>
      <c r="U66" s="61">
        <f t="shared" si="8"/>
        <v>0</v>
      </c>
      <c r="V66" s="61">
        <f t="shared" ref="V66:V129" si="17">IF(O66&gt;0, IF(H66= 0, IF(I66=0, "ERRO",0),0),0)</f>
        <v>0</v>
      </c>
      <c r="W66" s="61">
        <f t="shared" si="10"/>
        <v>0</v>
      </c>
      <c r="X66" s="61">
        <f t="shared" si="11"/>
        <v>0</v>
      </c>
      <c r="Y66" s="61" t="str">
        <f t="shared" si="12"/>
        <v>NÃO</v>
      </c>
      <c r="AA66" s="62" t="str">
        <f t="shared" si="13"/>
        <v>ES</v>
      </c>
      <c r="AB66" s="50" t="s">
        <v>32</v>
      </c>
      <c r="AC66" s="50" t="s">
        <v>1069</v>
      </c>
      <c r="AD66" s="50">
        <v>2703908</v>
      </c>
      <c r="AE66" s="51"/>
      <c r="AF66" s="51"/>
      <c r="AH66" s="66" t="str">
        <f t="shared" si="14"/>
        <v>ALJundiá</v>
      </c>
      <c r="AI66" s="50">
        <v>2703908</v>
      </c>
      <c r="AJ66" s="66">
        <f t="shared" ref="AJ66:AJ129" si="18">IF(SUM(H66,L66:O66)&gt;0,1,0)</f>
        <v>0</v>
      </c>
    </row>
    <row r="67" spans="1:36" s="66" customFormat="1" ht="21.75" customHeight="1">
      <c r="A67" s="61" t="str">
        <f>Controles!$B$2</f>
        <v>ES</v>
      </c>
      <c r="B67" s="61">
        <f>Controles!$C$2</f>
        <v>7</v>
      </c>
      <c r="C67" s="61" t="s">
        <v>5388</v>
      </c>
      <c r="D67" s="62"/>
      <c r="E67" s="61" t="e">
        <f t="shared" si="15"/>
        <v>#N/A</v>
      </c>
      <c r="F67" s="90"/>
      <c r="G67" s="90"/>
      <c r="H67" s="62"/>
      <c r="I67" s="62"/>
      <c r="J67" s="61">
        <f t="shared" ref="J67:J130" si="19">SUM(H67:I67)</f>
        <v>0</v>
      </c>
      <c r="K67" s="62"/>
      <c r="L67" s="62"/>
      <c r="M67" s="62"/>
      <c r="N67" s="62"/>
      <c r="O67" s="62"/>
      <c r="P67" s="61">
        <f t="shared" ref="P67:P130" si="20">IF((H67&gt;L67),"ERRO",0)</f>
        <v>0</v>
      </c>
      <c r="Q67" s="61">
        <f t="shared" si="16"/>
        <v>0</v>
      </c>
      <c r="R67" s="61">
        <f t="shared" ref="R67:R130" si="21">IF(AND(I67=0,H67&gt;0,L67&gt;K67),"ERRO",0)</f>
        <v>0</v>
      </c>
      <c r="S67" s="65">
        <f t="shared" ref="S67:S130" si="22">IF(AND(I67=0,M67&gt;L67),"ERRO",0)</f>
        <v>0</v>
      </c>
      <c r="T67" s="61">
        <f t="shared" ref="T67:T130" si="23">IF(M67&gt;0, IF(H67= 0, IF(I67=0, "ERRO",0),0),0)</f>
        <v>0</v>
      </c>
      <c r="U67" s="61">
        <f t="shared" ref="U67:U130" si="24">IF(N67&gt;0, IF(H67= 0, IF(I67=0, "ERRO",0),0),0)</f>
        <v>0</v>
      </c>
      <c r="V67" s="61">
        <f t="shared" si="17"/>
        <v>0</v>
      </c>
      <c r="W67" s="61">
        <f t="shared" ref="W67:W130" si="25">IF(M67+O67+N67&gt;K67,IF(I67=0,"ERRO",0),0)</f>
        <v>0</v>
      </c>
      <c r="X67" s="61">
        <f t="shared" ref="X67:X130" si="26">IF(AND(H67=0,K67&gt;0),"ERRO",0)</f>
        <v>0</v>
      </c>
      <c r="Y67" s="61" t="str">
        <f t="shared" ref="Y67:Y130" si="27">IF(AND(P67=0,Q67=0,R67=0,S67=0,T67=0,V67=0,W67=0,U67=0,X67=0), "NÃO", "SIM")</f>
        <v>NÃO</v>
      </c>
      <c r="AA67" s="62" t="str">
        <f t="shared" ref="AA67:AA130" si="28">CONCATENATE(A67,D67)</f>
        <v>ES</v>
      </c>
      <c r="AB67" s="50" t="s">
        <v>32</v>
      </c>
      <c r="AC67" s="50" t="s">
        <v>1091</v>
      </c>
      <c r="AD67" s="50">
        <v>2704005</v>
      </c>
      <c r="AE67" s="51"/>
      <c r="AF67" s="51"/>
      <c r="AH67" s="66" t="str">
        <f t="shared" ref="AH67:AH130" si="29">CONCATENATE(AB67,AC67)</f>
        <v>ALJunqueiro</v>
      </c>
      <c r="AI67" s="50">
        <v>2704005</v>
      </c>
      <c r="AJ67" s="66">
        <f t="shared" si="18"/>
        <v>0</v>
      </c>
    </row>
    <row r="68" spans="1:36" s="66" customFormat="1" ht="21.75" customHeight="1">
      <c r="A68" s="61" t="str">
        <f>Controles!$B$2</f>
        <v>ES</v>
      </c>
      <c r="B68" s="61">
        <f>Controles!$C$2</f>
        <v>7</v>
      </c>
      <c r="C68" s="61" t="s">
        <v>5388</v>
      </c>
      <c r="D68" s="62"/>
      <c r="E68" s="61" t="e">
        <f t="shared" si="15"/>
        <v>#N/A</v>
      </c>
      <c r="F68" s="90"/>
      <c r="G68" s="90"/>
      <c r="H68" s="62"/>
      <c r="I68" s="62"/>
      <c r="J68" s="61">
        <f t="shared" si="19"/>
        <v>0</v>
      </c>
      <c r="K68" s="62"/>
      <c r="L68" s="62"/>
      <c r="M68" s="62"/>
      <c r="N68" s="62"/>
      <c r="O68" s="62"/>
      <c r="P68" s="61">
        <f t="shared" si="20"/>
        <v>0</v>
      </c>
      <c r="Q68" s="61">
        <f t="shared" si="16"/>
        <v>0</v>
      </c>
      <c r="R68" s="61">
        <f t="shared" si="21"/>
        <v>0</v>
      </c>
      <c r="S68" s="65">
        <f t="shared" si="22"/>
        <v>0</v>
      </c>
      <c r="T68" s="61">
        <f t="shared" si="23"/>
        <v>0</v>
      </c>
      <c r="U68" s="61">
        <f t="shared" si="24"/>
        <v>0</v>
      </c>
      <c r="V68" s="61">
        <f t="shared" si="17"/>
        <v>0</v>
      </c>
      <c r="W68" s="61">
        <f t="shared" si="25"/>
        <v>0</v>
      </c>
      <c r="X68" s="61">
        <f t="shared" si="26"/>
        <v>0</v>
      </c>
      <c r="Y68" s="61" t="str">
        <f t="shared" si="27"/>
        <v>NÃO</v>
      </c>
      <c r="AA68" s="62" t="str">
        <f t="shared" si="28"/>
        <v>ES</v>
      </c>
      <c r="AB68" s="50" t="s">
        <v>32</v>
      </c>
      <c r="AC68" s="50" t="s">
        <v>1114</v>
      </c>
      <c r="AD68" s="50">
        <v>2704104</v>
      </c>
      <c r="AE68" s="51"/>
      <c r="AF68" s="51"/>
      <c r="AH68" s="66" t="str">
        <f t="shared" si="29"/>
        <v>ALLagoa da Canoa</v>
      </c>
      <c r="AI68" s="50">
        <v>2704104</v>
      </c>
      <c r="AJ68" s="66">
        <f t="shared" si="18"/>
        <v>0</v>
      </c>
    </row>
    <row r="69" spans="1:36" s="66" customFormat="1" ht="21.75" customHeight="1">
      <c r="A69" s="61" t="str">
        <f>Controles!$B$2</f>
        <v>ES</v>
      </c>
      <c r="B69" s="61">
        <f>Controles!$C$2</f>
        <v>7</v>
      </c>
      <c r="C69" s="61" t="s">
        <v>5388</v>
      </c>
      <c r="D69" s="62"/>
      <c r="E69" s="61" t="e">
        <f t="shared" si="15"/>
        <v>#N/A</v>
      </c>
      <c r="F69" s="90"/>
      <c r="G69" s="90"/>
      <c r="H69" s="62"/>
      <c r="I69" s="62"/>
      <c r="J69" s="61">
        <f t="shared" si="19"/>
        <v>0</v>
      </c>
      <c r="K69" s="62"/>
      <c r="L69" s="62"/>
      <c r="M69" s="62"/>
      <c r="N69" s="62"/>
      <c r="O69" s="62"/>
      <c r="P69" s="61">
        <f t="shared" si="20"/>
        <v>0</v>
      </c>
      <c r="Q69" s="61">
        <f t="shared" si="16"/>
        <v>0</v>
      </c>
      <c r="R69" s="61">
        <f t="shared" si="21"/>
        <v>0</v>
      </c>
      <c r="S69" s="65">
        <f t="shared" si="22"/>
        <v>0</v>
      </c>
      <c r="T69" s="61">
        <f t="shared" si="23"/>
        <v>0</v>
      </c>
      <c r="U69" s="61">
        <f t="shared" si="24"/>
        <v>0</v>
      </c>
      <c r="V69" s="61">
        <f t="shared" si="17"/>
        <v>0</v>
      </c>
      <c r="W69" s="61">
        <f t="shared" si="25"/>
        <v>0</v>
      </c>
      <c r="X69" s="61">
        <f t="shared" si="26"/>
        <v>0</v>
      </c>
      <c r="Y69" s="61" t="str">
        <f t="shared" si="27"/>
        <v>NÃO</v>
      </c>
      <c r="AA69" s="62" t="str">
        <f t="shared" si="28"/>
        <v>ES</v>
      </c>
      <c r="AB69" s="50" t="s">
        <v>32</v>
      </c>
      <c r="AC69" s="50" t="s">
        <v>1137</v>
      </c>
      <c r="AD69" s="50">
        <v>2704203</v>
      </c>
      <c r="AE69" s="51"/>
      <c r="AF69" s="51"/>
      <c r="AH69" s="66" t="str">
        <f t="shared" si="29"/>
        <v>ALLimoeiro de Anadia</v>
      </c>
      <c r="AI69" s="50">
        <v>2704203</v>
      </c>
      <c r="AJ69" s="66">
        <f t="shared" si="18"/>
        <v>0</v>
      </c>
    </row>
    <row r="70" spans="1:36" s="66" customFormat="1" ht="21.75" customHeight="1">
      <c r="A70" s="61" t="str">
        <f>Controles!$B$2</f>
        <v>ES</v>
      </c>
      <c r="B70" s="61">
        <f>Controles!$C$2</f>
        <v>7</v>
      </c>
      <c r="C70" s="61" t="s">
        <v>5388</v>
      </c>
      <c r="D70" s="62"/>
      <c r="E70" s="61" t="e">
        <f t="shared" si="15"/>
        <v>#N/A</v>
      </c>
      <c r="F70" s="90"/>
      <c r="G70" s="90"/>
      <c r="H70" s="62"/>
      <c r="I70" s="62"/>
      <c r="J70" s="61">
        <f t="shared" si="19"/>
        <v>0</v>
      </c>
      <c r="K70" s="62"/>
      <c r="L70" s="62"/>
      <c r="M70" s="62"/>
      <c r="N70" s="62"/>
      <c r="O70" s="62"/>
      <c r="P70" s="61">
        <f t="shared" si="20"/>
        <v>0</v>
      </c>
      <c r="Q70" s="61">
        <f t="shared" si="16"/>
        <v>0</v>
      </c>
      <c r="R70" s="61">
        <f t="shared" si="21"/>
        <v>0</v>
      </c>
      <c r="S70" s="65">
        <f t="shared" si="22"/>
        <v>0</v>
      </c>
      <c r="T70" s="61">
        <f t="shared" si="23"/>
        <v>0</v>
      </c>
      <c r="U70" s="61">
        <f t="shared" si="24"/>
        <v>0</v>
      </c>
      <c r="V70" s="61">
        <f t="shared" si="17"/>
        <v>0</v>
      </c>
      <c r="W70" s="61">
        <f t="shared" si="25"/>
        <v>0</v>
      </c>
      <c r="X70" s="61">
        <f t="shared" si="26"/>
        <v>0</v>
      </c>
      <c r="Y70" s="61" t="str">
        <f t="shared" si="27"/>
        <v>NÃO</v>
      </c>
      <c r="AA70" s="62" t="str">
        <f t="shared" si="28"/>
        <v>ES</v>
      </c>
      <c r="AB70" s="50" t="s">
        <v>32</v>
      </c>
      <c r="AC70" s="50" t="s">
        <v>1160</v>
      </c>
      <c r="AD70" s="50">
        <v>2704302</v>
      </c>
      <c r="AE70" s="51"/>
      <c r="AF70" s="51"/>
      <c r="AH70" s="66" t="str">
        <f t="shared" si="29"/>
        <v>ALMaceió</v>
      </c>
      <c r="AI70" s="50">
        <v>2704302</v>
      </c>
      <c r="AJ70" s="66">
        <f t="shared" si="18"/>
        <v>0</v>
      </c>
    </row>
    <row r="71" spans="1:36" s="66" customFormat="1" ht="21.75" customHeight="1">
      <c r="A71" s="61" t="str">
        <f>Controles!$B$2</f>
        <v>ES</v>
      </c>
      <c r="B71" s="61">
        <f>Controles!$C$2</f>
        <v>7</v>
      </c>
      <c r="C71" s="61" t="s">
        <v>5388</v>
      </c>
      <c r="D71" s="62"/>
      <c r="E71" s="61" t="e">
        <f t="shared" si="15"/>
        <v>#N/A</v>
      </c>
      <c r="F71" s="90"/>
      <c r="G71" s="90"/>
      <c r="H71" s="62"/>
      <c r="I71" s="62"/>
      <c r="J71" s="61">
        <f t="shared" si="19"/>
        <v>0</v>
      </c>
      <c r="K71" s="62"/>
      <c r="L71" s="62"/>
      <c r="M71" s="62"/>
      <c r="N71" s="62"/>
      <c r="O71" s="62"/>
      <c r="P71" s="61">
        <f t="shared" si="20"/>
        <v>0</v>
      </c>
      <c r="Q71" s="61">
        <f t="shared" si="16"/>
        <v>0</v>
      </c>
      <c r="R71" s="61">
        <f t="shared" si="21"/>
        <v>0</v>
      </c>
      <c r="S71" s="65">
        <f t="shared" si="22"/>
        <v>0</v>
      </c>
      <c r="T71" s="61">
        <f t="shared" si="23"/>
        <v>0</v>
      </c>
      <c r="U71" s="61">
        <f t="shared" si="24"/>
        <v>0</v>
      </c>
      <c r="V71" s="61">
        <f t="shared" si="17"/>
        <v>0</v>
      </c>
      <c r="W71" s="61">
        <f t="shared" si="25"/>
        <v>0</v>
      </c>
      <c r="X71" s="61">
        <f t="shared" si="26"/>
        <v>0</v>
      </c>
      <c r="Y71" s="61" t="str">
        <f t="shared" si="27"/>
        <v>NÃO</v>
      </c>
      <c r="AA71" s="62" t="str">
        <f t="shared" si="28"/>
        <v>ES</v>
      </c>
      <c r="AB71" s="50" t="s">
        <v>32</v>
      </c>
      <c r="AC71" s="50" t="s">
        <v>1183</v>
      </c>
      <c r="AD71" s="50">
        <v>2704401</v>
      </c>
      <c r="AE71" s="51"/>
      <c r="AF71" s="51"/>
      <c r="AH71" s="66" t="str">
        <f t="shared" si="29"/>
        <v>ALMajor Isidoro</v>
      </c>
      <c r="AI71" s="50">
        <v>2704401</v>
      </c>
      <c r="AJ71" s="66">
        <f t="shared" si="18"/>
        <v>0</v>
      </c>
    </row>
    <row r="72" spans="1:36" s="66" customFormat="1" ht="21.75" customHeight="1">
      <c r="A72" s="61" t="str">
        <f>Controles!$B$2</f>
        <v>ES</v>
      </c>
      <c r="B72" s="61">
        <f>Controles!$C$2</f>
        <v>7</v>
      </c>
      <c r="C72" s="61" t="s">
        <v>5388</v>
      </c>
      <c r="D72" s="62"/>
      <c r="E72" s="61" t="e">
        <f t="shared" si="15"/>
        <v>#N/A</v>
      </c>
      <c r="F72" s="90"/>
      <c r="G72" s="90"/>
      <c r="H72" s="62"/>
      <c r="I72" s="62"/>
      <c r="J72" s="61">
        <f t="shared" si="19"/>
        <v>0</v>
      </c>
      <c r="K72" s="62"/>
      <c r="L72" s="62"/>
      <c r="M72" s="62"/>
      <c r="N72" s="62"/>
      <c r="O72" s="62"/>
      <c r="P72" s="61">
        <f t="shared" si="20"/>
        <v>0</v>
      </c>
      <c r="Q72" s="61">
        <f t="shared" si="16"/>
        <v>0</v>
      </c>
      <c r="R72" s="61">
        <f t="shared" si="21"/>
        <v>0</v>
      </c>
      <c r="S72" s="65">
        <f t="shared" si="22"/>
        <v>0</v>
      </c>
      <c r="T72" s="61">
        <f t="shared" si="23"/>
        <v>0</v>
      </c>
      <c r="U72" s="61">
        <f t="shared" si="24"/>
        <v>0</v>
      </c>
      <c r="V72" s="61">
        <f t="shared" si="17"/>
        <v>0</v>
      </c>
      <c r="W72" s="61">
        <f t="shared" si="25"/>
        <v>0</v>
      </c>
      <c r="X72" s="61">
        <f t="shared" si="26"/>
        <v>0</v>
      </c>
      <c r="Y72" s="61" t="str">
        <f t="shared" si="27"/>
        <v>NÃO</v>
      </c>
      <c r="AA72" s="62" t="str">
        <f t="shared" si="28"/>
        <v>ES</v>
      </c>
      <c r="AB72" s="50" t="s">
        <v>32</v>
      </c>
      <c r="AC72" s="50" t="s">
        <v>1205</v>
      </c>
      <c r="AD72" s="50">
        <v>2704906</v>
      </c>
      <c r="AE72" s="51"/>
      <c r="AF72" s="51"/>
      <c r="AH72" s="66" t="str">
        <f t="shared" si="29"/>
        <v>ALMar Vermelho</v>
      </c>
      <c r="AI72" s="50">
        <v>2704906</v>
      </c>
      <c r="AJ72" s="66">
        <f t="shared" si="18"/>
        <v>0</v>
      </c>
    </row>
    <row r="73" spans="1:36" s="66" customFormat="1" ht="21.75" customHeight="1">
      <c r="A73" s="61" t="str">
        <f>Controles!$B$2</f>
        <v>ES</v>
      </c>
      <c r="B73" s="61">
        <f>Controles!$C$2</f>
        <v>7</v>
      </c>
      <c r="C73" s="61" t="s">
        <v>5388</v>
      </c>
      <c r="D73" s="62"/>
      <c r="E73" s="61" t="e">
        <f t="shared" si="15"/>
        <v>#N/A</v>
      </c>
      <c r="F73" s="90"/>
      <c r="G73" s="90"/>
      <c r="H73" s="62"/>
      <c r="I73" s="62"/>
      <c r="J73" s="61">
        <f t="shared" si="19"/>
        <v>0</v>
      </c>
      <c r="K73" s="62"/>
      <c r="L73" s="62"/>
      <c r="M73" s="62"/>
      <c r="N73" s="62"/>
      <c r="O73" s="62"/>
      <c r="P73" s="61">
        <f t="shared" si="20"/>
        <v>0</v>
      </c>
      <c r="Q73" s="61">
        <f t="shared" si="16"/>
        <v>0</v>
      </c>
      <c r="R73" s="61">
        <f t="shared" si="21"/>
        <v>0</v>
      </c>
      <c r="S73" s="65">
        <f t="shared" si="22"/>
        <v>0</v>
      </c>
      <c r="T73" s="61">
        <f t="shared" si="23"/>
        <v>0</v>
      </c>
      <c r="U73" s="61">
        <f t="shared" si="24"/>
        <v>0</v>
      </c>
      <c r="V73" s="61">
        <f t="shared" si="17"/>
        <v>0</v>
      </c>
      <c r="W73" s="61">
        <f t="shared" si="25"/>
        <v>0</v>
      </c>
      <c r="X73" s="61">
        <f t="shared" si="26"/>
        <v>0</v>
      </c>
      <c r="Y73" s="61" t="str">
        <f t="shared" si="27"/>
        <v>NÃO</v>
      </c>
      <c r="AA73" s="62" t="str">
        <f t="shared" si="28"/>
        <v>ES</v>
      </c>
      <c r="AB73" s="50" t="s">
        <v>32</v>
      </c>
      <c r="AC73" s="50" t="s">
        <v>1227</v>
      </c>
      <c r="AD73" s="50">
        <v>2704500</v>
      </c>
      <c r="AE73" s="51"/>
      <c r="AF73" s="51"/>
      <c r="AH73" s="66" t="str">
        <f t="shared" si="29"/>
        <v>ALMaragogi</v>
      </c>
      <c r="AI73" s="50">
        <v>2704500</v>
      </c>
      <c r="AJ73" s="66">
        <f t="shared" si="18"/>
        <v>0</v>
      </c>
    </row>
    <row r="74" spans="1:36" s="66" customFormat="1" ht="21.75" customHeight="1">
      <c r="A74" s="61" t="str">
        <f>Controles!$B$2</f>
        <v>ES</v>
      </c>
      <c r="B74" s="61">
        <f>Controles!$C$2</f>
        <v>7</v>
      </c>
      <c r="C74" s="61" t="s">
        <v>5388</v>
      </c>
      <c r="D74" s="62"/>
      <c r="E74" s="61" t="e">
        <f t="shared" si="15"/>
        <v>#N/A</v>
      </c>
      <c r="F74" s="90"/>
      <c r="G74" s="90"/>
      <c r="H74" s="62"/>
      <c r="I74" s="62"/>
      <c r="J74" s="61">
        <f t="shared" si="19"/>
        <v>0</v>
      </c>
      <c r="K74" s="62"/>
      <c r="L74" s="62"/>
      <c r="M74" s="62"/>
      <c r="N74" s="62"/>
      <c r="O74" s="62"/>
      <c r="P74" s="61">
        <f t="shared" si="20"/>
        <v>0</v>
      </c>
      <c r="Q74" s="61">
        <f t="shared" si="16"/>
        <v>0</v>
      </c>
      <c r="R74" s="61">
        <f t="shared" si="21"/>
        <v>0</v>
      </c>
      <c r="S74" s="65">
        <f t="shared" si="22"/>
        <v>0</v>
      </c>
      <c r="T74" s="61">
        <f t="shared" si="23"/>
        <v>0</v>
      </c>
      <c r="U74" s="61">
        <f t="shared" si="24"/>
        <v>0</v>
      </c>
      <c r="V74" s="61">
        <f t="shared" si="17"/>
        <v>0</v>
      </c>
      <c r="W74" s="61">
        <f t="shared" si="25"/>
        <v>0</v>
      </c>
      <c r="X74" s="61">
        <f t="shared" si="26"/>
        <v>0</v>
      </c>
      <c r="Y74" s="61" t="str">
        <f t="shared" si="27"/>
        <v>NÃO</v>
      </c>
      <c r="AA74" s="62" t="str">
        <f t="shared" si="28"/>
        <v>ES</v>
      </c>
      <c r="AB74" s="50" t="s">
        <v>32</v>
      </c>
      <c r="AC74" s="50" t="s">
        <v>1249</v>
      </c>
      <c r="AD74" s="50">
        <v>2704609</v>
      </c>
      <c r="AE74" s="51"/>
      <c r="AF74" s="51"/>
      <c r="AH74" s="66" t="str">
        <f t="shared" si="29"/>
        <v>ALMaravilha</v>
      </c>
      <c r="AI74" s="50">
        <v>2704609</v>
      </c>
      <c r="AJ74" s="66">
        <f t="shared" si="18"/>
        <v>0</v>
      </c>
    </row>
    <row r="75" spans="1:36" s="66" customFormat="1" ht="21.75" customHeight="1">
      <c r="A75" s="61" t="str">
        <f>Controles!$B$2</f>
        <v>ES</v>
      </c>
      <c r="B75" s="61">
        <f>Controles!$C$2</f>
        <v>7</v>
      </c>
      <c r="C75" s="61" t="s">
        <v>5388</v>
      </c>
      <c r="D75" s="62"/>
      <c r="E75" s="61" t="e">
        <f t="shared" si="15"/>
        <v>#N/A</v>
      </c>
      <c r="F75" s="90"/>
      <c r="G75" s="90"/>
      <c r="H75" s="62"/>
      <c r="I75" s="62"/>
      <c r="J75" s="61">
        <f t="shared" si="19"/>
        <v>0</v>
      </c>
      <c r="K75" s="62"/>
      <c r="L75" s="62"/>
      <c r="M75" s="62"/>
      <c r="N75" s="62"/>
      <c r="O75" s="62"/>
      <c r="P75" s="61">
        <f t="shared" si="20"/>
        <v>0</v>
      </c>
      <c r="Q75" s="61">
        <f t="shared" si="16"/>
        <v>0</v>
      </c>
      <c r="R75" s="61">
        <f t="shared" si="21"/>
        <v>0</v>
      </c>
      <c r="S75" s="65">
        <f t="shared" si="22"/>
        <v>0</v>
      </c>
      <c r="T75" s="61">
        <f t="shared" si="23"/>
        <v>0</v>
      </c>
      <c r="U75" s="61">
        <f t="shared" si="24"/>
        <v>0</v>
      </c>
      <c r="V75" s="61">
        <f t="shared" si="17"/>
        <v>0</v>
      </c>
      <c r="W75" s="61">
        <f t="shared" si="25"/>
        <v>0</v>
      </c>
      <c r="X75" s="61">
        <f t="shared" si="26"/>
        <v>0</v>
      </c>
      <c r="Y75" s="61" t="str">
        <f t="shared" si="27"/>
        <v>NÃO</v>
      </c>
      <c r="AA75" s="62" t="str">
        <f t="shared" si="28"/>
        <v>ES</v>
      </c>
      <c r="AB75" s="50" t="s">
        <v>32</v>
      </c>
      <c r="AC75" s="50" t="s">
        <v>1272</v>
      </c>
      <c r="AD75" s="50">
        <v>2704708</v>
      </c>
      <c r="AE75" s="51"/>
      <c r="AF75" s="51"/>
      <c r="AH75" s="66" t="str">
        <f t="shared" si="29"/>
        <v>ALMarechal Deodoro</v>
      </c>
      <c r="AI75" s="50">
        <v>2704708</v>
      </c>
      <c r="AJ75" s="66">
        <f t="shared" si="18"/>
        <v>0</v>
      </c>
    </row>
    <row r="76" spans="1:36" s="66" customFormat="1" ht="21.75" customHeight="1">
      <c r="A76" s="61" t="str">
        <f>Controles!$B$2</f>
        <v>ES</v>
      </c>
      <c r="B76" s="61">
        <f>Controles!$C$2</f>
        <v>7</v>
      </c>
      <c r="C76" s="61" t="s">
        <v>5388</v>
      </c>
      <c r="D76" s="62"/>
      <c r="E76" s="61" t="e">
        <f t="shared" si="15"/>
        <v>#N/A</v>
      </c>
      <c r="F76" s="90"/>
      <c r="G76" s="90"/>
      <c r="H76" s="62"/>
      <c r="I76" s="62"/>
      <c r="J76" s="61">
        <f t="shared" si="19"/>
        <v>0</v>
      </c>
      <c r="K76" s="62"/>
      <c r="L76" s="62"/>
      <c r="M76" s="62"/>
      <c r="N76" s="62"/>
      <c r="O76" s="62"/>
      <c r="P76" s="61">
        <f t="shared" si="20"/>
        <v>0</v>
      </c>
      <c r="Q76" s="61">
        <f t="shared" si="16"/>
        <v>0</v>
      </c>
      <c r="R76" s="61">
        <f t="shared" si="21"/>
        <v>0</v>
      </c>
      <c r="S76" s="65">
        <f t="shared" si="22"/>
        <v>0</v>
      </c>
      <c r="T76" s="61">
        <f t="shared" si="23"/>
        <v>0</v>
      </c>
      <c r="U76" s="61">
        <f t="shared" si="24"/>
        <v>0</v>
      </c>
      <c r="V76" s="61">
        <f t="shared" si="17"/>
        <v>0</v>
      </c>
      <c r="W76" s="61">
        <f t="shared" si="25"/>
        <v>0</v>
      </c>
      <c r="X76" s="61">
        <f t="shared" si="26"/>
        <v>0</v>
      </c>
      <c r="Y76" s="61" t="str">
        <f t="shared" si="27"/>
        <v>NÃO</v>
      </c>
      <c r="AA76" s="62" t="str">
        <f t="shared" si="28"/>
        <v>ES</v>
      </c>
      <c r="AB76" s="50" t="s">
        <v>32</v>
      </c>
      <c r="AC76" s="50" t="s">
        <v>1293</v>
      </c>
      <c r="AD76" s="50">
        <v>2704807</v>
      </c>
      <c r="AE76" s="51"/>
      <c r="AF76" s="51"/>
      <c r="AH76" s="66" t="str">
        <f t="shared" si="29"/>
        <v>ALMaribondo</v>
      </c>
      <c r="AI76" s="50">
        <v>2704807</v>
      </c>
      <c r="AJ76" s="66">
        <f t="shared" si="18"/>
        <v>0</v>
      </c>
    </row>
    <row r="77" spans="1:36" s="66" customFormat="1" ht="21.75" customHeight="1">
      <c r="A77" s="61" t="str">
        <f>Controles!$B$2</f>
        <v>ES</v>
      </c>
      <c r="B77" s="61">
        <f>Controles!$C$2</f>
        <v>7</v>
      </c>
      <c r="C77" s="61" t="s">
        <v>5388</v>
      </c>
      <c r="D77" s="62"/>
      <c r="E77" s="61" t="e">
        <f t="shared" si="15"/>
        <v>#N/A</v>
      </c>
      <c r="F77" s="90"/>
      <c r="G77" s="90"/>
      <c r="H77" s="62"/>
      <c r="I77" s="62"/>
      <c r="J77" s="61">
        <f t="shared" si="19"/>
        <v>0</v>
      </c>
      <c r="K77" s="62"/>
      <c r="L77" s="62"/>
      <c r="M77" s="62"/>
      <c r="N77" s="62"/>
      <c r="O77" s="62"/>
      <c r="P77" s="61">
        <f t="shared" si="20"/>
        <v>0</v>
      </c>
      <c r="Q77" s="61">
        <f t="shared" si="16"/>
        <v>0</v>
      </c>
      <c r="R77" s="61">
        <f t="shared" si="21"/>
        <v>0</v>
      </c>
      <c r="S77" s="65">
        <f t="shared" si="22"/>
        <v>0</v>
      </c>
      <c r="T77" s="61">
        <f t="shared" si="23"/>
        <v>0</v>
      </c>
      <c r="U77" s="61">
        <f t="shared" si="24"/>
        <v>0</v>
      </c>
      <c r="V77" s="61">
        <f t="shared" si="17"/>
        <v>0</v>
      </c>
      <c r="W77" s="61">
        <f t="shared" si="25"/>
        <v>0</v>
      </c>
      <c r="X77" s="61">
        <f t="shared" si="26"/>
        <v>0</v>
      </c>
      <c r="Y77" s="61" t="str">
        <f t="shared" si="27"/>
        <v>NÃO</v>
      </c>
      <c r="AA77" s="62" t="str">
        <f t="shared" si="28"/>
        <v>ES</v>
      </c>
      <c r="AB77" s="50" t="s">
        <v>32</v>
      </c>
      <c r="AC77" s="50" t="s">
        <v>1315</v>
      </c>
      <c r="AD77" s="50">
        <v>2705002</v>
      </c>
      <c r="AE77" s="51"/>
      <c r="AF77" s="51"/>
      <c r="AH77" s="66" t="str">
        <f t="shared" si="29"/>
        <v>ALMata Grande</v>
      </c>
      <c r="AI77" s="50">
        <v>2705002</v>
      </c>
      <c r="AJ77" s="66">
        <f t="shared" si="18"/>
        <v>0</v>
      </c>
    </row>
    <row r="78" spans="1:36" s="66" customFormat="1" ht="21.75" customHeight="1">
      <c r="A78" s="61" t="str">
        <f>Controles!$B$2</f>
        <v>ES</v>
      </c>
      <c r="B78" s="61">
        <f>Controles!$C$2</f>
        <v>7</v>
      </c>
      <c r="C78" s="61" t="s">
        <v>5388</v>
      </c>
      <c r="D78" s="62"/>
      <c r="E78" s="61" t="e">
        <f t="shared" si="15"/>
        <v>#N/A</v>
      </c>
      <c r="F78" s="90"/>
      <c r="G78" s="90"/>
      <c r="H78" s="62"/>
      <c r="I78" s="62"/>
      <c r="J78" s="61">
        <f t="shared" si="19"/>
        <v>0</v>
      </c>
      <c r="K78" s="62"/>
      <c r="L78" s="62"/>
      <c r="M78" s="62"/>
      <c r="N78" s="62"/>
      <c r="O78" s="62"/>
      <c r="P78" s="61">
        <f t="shared" si="20"/>
        <v>0</v>
      </c>
      <c r="Q78" s="61">
        <f t="shared" si="16"/>
        <v>0</v>
      </c>
      <c r="R78" s="61">
        <f t="shared" si="21"/>
        <v>0</v>
      </c>
      <c r="S78" s="65">
        <f t="shared" si="22"/>
        <v>0</v>
      </c>
      <c r="T78" s="61">
        <f t="shared" si="23"/>
        <v>0</v>
      </c>
      <c r="U78" s="61">
        <f t="shared" si="24"/>
        <v>0</v>
      </c>
      <c r="V78" s="61">
        <f t="shared" si="17"/>
        <v>0</v>
      </c>
      <c r="W78" s="61">
        <f t="shared" si="25"/>
        <v>0</v>
      </c>
      <c r="X78" s="61">
        <f t="shared" si="26"/>
        <v>0</v>
      </c>
      <c r="Y78" s="61" t="str">
        <f t="shared" si="27"/>
        <v>NÃO</v>
      </c>
      <c r="AA78" s="62" t="str">
        <f t="shared" si="28"/>
        <v>ES</v>
      </c>
      <c r="AB78" s="50" t="s">
        <v>32</v>
      </c>
      <c r="AC78" s="50" t="s">
        <v>1337</v>
      </c>
      <c r="AD78" s="50">
        <v>2705101</v>
      </c>
      <c r="AE78" s="51"/>
      <c r="AF78" s="51"/>
      <c r="AH78" s="66" t="str">
        <f t="shared" si="29"/>
        <v>ALMatriz de Camaragibe</v>
      </c>
      <c r="AI78" s="50">
        <v>2705101</v>
      </c>
      <c r="AJ78" s="66">
        <f t="shared" si="18"/>
        <v>0</v>
      </c>
    </row>
    <row r="79" spans="1:36" s="66" customFormat="1" ht="21.75" customHeight="1">
      <c r="A79" s="61" t="str">
        <f>Controles!$B$2</f>
        <v>ES</v>
      </c>
      <c r="B79" s="61">
        <f>Controles!$C$2</f>
        <v>7</v>
      </c>
      <c r="C79" s="61" t="s">
        <v>5388</v>
      </c>
      <c r="D79" s="62"/>
      <c r="E79" s="61" t="e">
        <f t="shared" si="15"/>
        <v>#N/A</v>
      </c>
      <c r="F79" s="90"/>
      <c r="G79" s="90"/>
      <c r="H79" s="62"/>
      <c r="I79" s="62"/>
      <c r="J79" s="61">
        <f t="shared" si="19"/>
        <v>0</v>
      </c>
      <c r="K79" s="62"/>
      <c r="L79" s="62"/>
      <c r="M79" s="62"/>
      <c r="N79" s="62"/>
      <c r="O79" s="62"/>
      <c r="P79" s="61">
        <f t="shared" si="20"/>
        <v>0</v>
      </c>
      <c r="Q79" s="61">
        <f t="shared" si="16"/>
        <v>0</v>
      </c>
      <c r="R79" s="61">
        <f t="shared" si="21"/>
        <v>0</v>
      </c>
      <c r="S79" s="65">
        <f t="shared" si="22"/>
        <v>0</v>
      </c>
      <c r="T79" s="61">
        <f t="shared" si="23"/>
        <v>0</v>
      </c>
      <c r="U79" s="61">
        <f t="shared" si="24"/>
        <v>0</v>
      </c>
      <c r="V79" s="61">
        <f t="shared" si="17"/>
        <v>0</v>
      </c>
      <c r="W79" s="61">
        <f t="shared" si="25"/>
        <v>0</v>
      </c>
      <c r="X79" s="61">
        <f t="shared" si="26"/>
        <v>0</v>
      </c>
      <c r="Y79" s="61" t="str">
        <f t="shared" si="27"/>
        <v>NÃO</v>
      </c>
      <c r="AA79" s="62" t="str">
        <f t="shared" si="28"/>
        <v>ES</v>
      </c>
      <c r="AB79" s="50" t="s">
        <v>32</v>
      </c>
      <c r="AC79" s="50" t="s">
        <v>1358</v>
      </c>
      <c r="AD79" s="50">
        <v>2705200</v>
      </c>
      <c r="AE79" s="51"/>
      <c r="AF79" s="51"/>
      <c r="AH79" s="66" t="str">
        <f t="shared" si="29"/>
        <v>ALMessias</v>
      </c>
      <c r="AI79" s="50">
        <v>2705200</v>
      </c>
      <c r="AJ79" s="66">
        <f t="shared" si="18"/>
        <v>0</v>
      </c>
    </row>
    <row r="80" spans="1:36" s="66" customFormat="1" ht="21.75" customHeight="1">
      <c r="A80" s="61" t="str">
        <f>Controles!$B$2</f>
        <v>ES</v>
      </c>
      <c r="B80" s="61">
        <f>Controles!$C$2</f>
        <v>7</v>
      </c>
      <c r="C80" s="61" t="s">
        <v>5388</v>
      </c>
      <c r="D80" s="62"/>
      <c r="E80" s="61" t="e">
        <f t="shared" si="15"/>
        <v>#N/A</v>
      </c>
      <c r="F80" s="90"/>
      <c r="G80" s="90"/>
      <c r="H80" s="62"/>
      <c r="I80" s="62"/>
      <c r="J80" s="61">
        <f t="shared" si="19"/>
        <v>0</v>
      </c>
      <c r="K80" s="62"/>
      <c r="L80" s="62"/>
      <c r="M80" s="62"/>
      <c r="N80" s="62"/>
      <c r="O80" s="62"/>
      <c r="P80" s="61">
        <f t="shared" si="20"/>
        <v>0</v>
      </c>
      <c r="Q80" s="61">
        <f t="shared" si="16"/>
        <v>0</v>
      </c>
      <c r="R80" s="61">
        <f t="shared" si="21"/>
        <v>0</v>
      </c>
      <c r="S80" s="65">
        <f t="shared" si="22"/>
        <v>0</v>
      </c>
      <c r="T80" s="61">
        <f t="shared" si="23"/>
        <v>0</v>
      </c>
      <c r="U80" s="61">
        <f t="shared" si="24"/>
        <v>0</v>
      </c>
      <c r="V80" s="61">
        <f t="shared" si="17"/>
        <v>0</v>
      </c>
      <c r="W80" s="61">
        <f t="shared" si="25"/>
        <v>0</v>
      </c>
      <c r="X80" s="61">
        <f t="shared" si="26"/>
        <v>0</v>
      </c>
      <c r="Y80" s="61" t="str">
        <f t="shared" si="27"/>
        <v>NÃO</v>
      </c>
      <c r="AA80" s="62" t="str">
        <f t="shared" si="28"/>
        <v>ES</v>
      </c>
      <c r="AB80" s="50" t="s">
        <v>32</v>
      </c>
      <c r="AC80" s="50" t="s">
        <v>1380</v>
      </c>
      <c r="AD80" s="50">
        <v>2705309</v>
      </c>
      <c r="AE80" s="51"/>
      <c r="AF80" s="51"/>
      <c r="AH80" s="66" t="str">
        <f t="shared" si="29"/>
        <v>ALMinador do Negrão</v>
      </c>
      <c r="AI80" s="50">
        <v>2705309</v>
      </c>
      <c r="AJ80" s="66">
        <f t="shared" si="18"/>
        <v>0</v>
      </c>
    </row>
    <row r="81" spans="1:36" s="66" customFormat="1" ht="21.75" customHeight="1">
      <c r="A81" s="61" t="str">
        <f>Controles!$B$2</f>
        <v>ES</v>
      </c>
      <c r="B81" s="61">
        <f>Controles!$C$2</f>
        <v>7</v>
      </c>
      <c r="C81" s="61" t="s">
        <v>5388</v>
      </c>
      <c r="D81" s="62"/>
      <c r="E81" s="61" t="e">
        <f t="shared" si="15"/>
        <v>#N/A</v>
      </c>
      <c r="F81" s="90"/>
      <c r="G81" s="90"/>
      <c r="H81" s="62"/>
      <c r="I81" s="62"/>
      <c r="J81" s="61">
        <f t="shared" si="19"/>
        <v>0</v>
      </c>
      <c r="K81" s="62"/>
      <c r="L81" s="62"/>
      <c r="M81" s="62"/>
      <c r="N81" s="62"/>
      <c r="O81" s="62"/>
      <c r="P81" s="61">
        <f t="shared" si="20"/>
        <v>0</v>
      </c>
      <c r="Q81" s="61">
        <f t="shared" si="16"/>
        <v>0</v>
      </c>
      <c r="R81" s="61">
        <f t="shared" si="21"/>
        <v>0</v>
      </c>
      <c r="S81" s="65">
        <f t="shared" si="22"/>
        <v>0</v>
      </c>
      <c r="T81" s="61">
        <f t="shared" si="23"/>
        <v>0</v>
      </c>
      <c r="U81" s="61">
        <f t="shared" si="24"/>
        <v>0</v>
      </c>
      <c r="V81" s="61">
        <f t="shared" si="17"/>
        <v>0</v>
      </c>
      <c r="W81" s="61">
        <f t="shared" si="25"/>
        <v>0</v>
      </c>
      <c r="X81" s="61">
        <f t="shared" si="26"/>
        <v>0</v>
      </c>
      <c r="Y81" s="61" t="str">
        <f t="shared" si="27"/>
        <v>NÃO</v>
      </c>
      <c r="AA81" s="62" t="str">
        <f t="shared" si="28"/>
        <v>ES</v>
      </c>
      <c r="AB81" s="50" t="s">
        <v>32</v>
      </c>
      <c r="AC81" s="50" t="s">
        <v>1402</v>
      </c>
      <c r="AD81" s="50">
        <v>2705408</v>
      </c>
      <c r="AE81" s="51"/>
      <c r="AF81" s="51"/>
      <c r="AH81" s="66" t="str">
        <f t="shared" si="29"/>
        <v>ALMonteirópolis</v>
      </c>
      <c r="AI81" s="50">
        <v>2705408</v>
      </c>
      <c r="AJ81" s="66">
        <f t="shared" si="18"/>
        <v>0</v>
      </c>
    </row>
    <row r="82" spans="1:36" s="66" customFormat="1" ht="21.75" customHeight="1">
      <c r="A82" s="61" t="str">
        <f>Controles!$B$2</f>
        <v>ES</v>
      </c>
      <c r="B82" s="61">
        <f>Controles!$C$2</f>
        <v>7</v>
      </c>
      <c r="C82" s="61" t="s">
        <v>5388</v>
      </c>
      <c r="D82" s="62"/>
      <c r="E82" s="61" t="e">
        <f t="shared" si="15"/>
        <v>#N/A</v>
      </c>
      <c r="F82" s="90"/>
      <c r="G82" s="90"/>
      <c r="H82" s="62"/>
      <c r="I82" s="62"/>
      <c r="J82" s="61">
        <f t="shared" si="19"/>
        <v>0</v>
      </c>
      <c r="K82" s="62"/>
      <c r="L82" s="62"/>
      <c r="M82" s="62"/>
      <c r="N82" s="62"/>
      <c r="O82" s="62"/>
      <c r="P82" s="61">
        <f t="shared" si="20"/>
        <v>0</v>
      </c>
      <c r="Q82" s="61">
        <f t="shared" si="16"/>
        <v>0</v>
      </c>
      <c r="R82" s="61">
        <f t="shared" si="21"/>
        <v>0</v>
      </c>
      <c r="S82" s="65">
        <f t="shared" si="22"/>
        <v>0</v>
      </c>
      <c r="T82" s="61">
        <f t="shared" si="23"/>
        <v>0</v>
      </c>
      <c r="U82" s="61">
        <f t="shared" si="24"/>
        <v>0</v>
      </c>
      <c r="V82" s="61">
        <f t="shared" si="17"/>
        <v>0</v>
      </c>
      <c r="W82" s="61">
        <f t="shared" si="25"/>
        <v>0</v>
      </c>
      <c r="X82" s="61">
        <f t="shared" si="26"/>
        <v>0</v>
      </c>
      <c r="Y82" s="61" t="str">
        <f t="shared" si="27"/>
        <v>NÃO</v>
      </c>
      <c r="AA82" s="62" t="str">
        <f t="shared" si="28"/>
        <v>ES</v>
      </c>
      <c r="AB82" s="50" t="s">
        <v>32</v>
      </c>
      <c r="AC82" s="50" t="s">
        <v>1424</v>
      </c>
      <c r="AD82" s="50">
        <v>2705507</v>
      </c>
      <c r="AE82" s="51"/>
      <c r="AF82" s="51"/>
      <c r="AH82" s="66" t="str">
        <f t="shared" si="29"/>
        <v>ALMurici</v>
      </c>
      <c r="AI82" s="50">
        <v>2705507</v>
      </c>
      <c r="AJ82" s="66">
        <f t="shared" si="18"/>
        <v>0</v>
      </c>
    </row>
    <row r="83" spans="1:36" s="66" customFormat="1" ht="21.75" customHeight="1">
      <c r="A83" s="61" t="str">
        <f>Controles!$B$2</f>
        <v>ES</v>
      </c>
      <c r="B83" s="61">
        <f>Controles!$C$2</f>
        <v>7</v>
      </c>
      <c r="C83" s="61" t="s">
        <v>5388</v>
      </c>
      <c r="D83" s="62"/>
      <c r="E83" s="61" t="e">
        <f t="shared" si="15"/>
        <v>#N/A</v>
      </c>
      <c r="F83" s="90"/>
      <c r="G83" s="90"/>
      <c r="H83" s="62"/>
      <c r="I83" s="62"/>
      <c r="J83" s="61">
        <f t="shared" si="19"/>
        <v>0</v>
      </c>
      <c r="K83" s="62"/>
      <c r="L83" s="62"/>
      <c r="M83" s="62"/>
      <c r="N83" s="62"/>
      <c r="O83" s="62"/>
      <c r="P83" s="61">
        <f t="shared" si="20"/>
        <v>0</v>
      </c>
      <c r="Q83" s="61">
        <f t="shared" si="16"/>
        <v>0</v>
      </c>
      <c r="R83" s="61">
        <f t="shared" si="21"/>
        <v>0</v>
      </c>
      <c r="S83" s="65">
        <f t="shared" si="22"/>
        <v>0</v>
      </c>
      <c r="T83" s="61">
        <f t="shared" si="23"/>
        <v>0</v>
      </c>
      <c r="U83" s="61">
        <f t="shared" si="24"/>
        <v>0</v>
      </c>
      <c r="V83" s="61">
        <f t="shared" si="17"/>
        <v>0</v>
      </c>
      <c r="W83" s="61">
        <f t="shared" si="25"/>
        <v>0</v>
      </c>
      <c r="X83" s="61">
        <f t="shared" si="26"/>
        <v>0</v>
      </c>
      <c r="Y83" s="61" t="str">
        <f t="shared" si="27"/>
        <v>NÃO</v>
      </c>
      <c r="AA83" s="62" t="str">
        <f t="shared" si="28"/>
        <v>ES</v>
      </c>
      <c r="AB83" s="50" t="s">
        <v>32</v>
      </c>
      <c r="AC83" s="50" t="s">
        <v>1445</v>
      </c>
      <c r="AD83" s="50">
        <v>2705606</v>
      </c>
      <c r="AE83" s="51"/>
      <c r="AF83" s="51"/>
      <c r="AH83" s="66" t="str">
        <f t="shared" si="29"/>
        <v>ALNovo Lino</v>
      </c>
      <c r="AI83" s="50">
        <v>2705606</v>
      </c>
      <c r="AJ83" s="66">
        <f t="shared" si="18"/>
        <v>0</v>
      </c>
    </row>
    <row r="84" spans="1:36" s="66" customFormat="1" ht="21.75" customHeight="1">
      <c r="A84" s="61" t="str">
        <f>Controles!$B$2</f>
        <v>ES</v>
      </c>
      <c r="B84" s="61">
        <f>Controles!$C$2</f>
        <v>7</v>
      </c>
      <c r="C84" s="61" t="s">
        <v>5388</v>
      </c>
      <c r="D84" s="62"/>
      <c r="E84" s="61" t="e">
        <f t="shared" si="15"/>
        <v>#N/A</v>
      </c>
      <c r="F84" s="90"/>
      <c r="G84" s="90"/>
      <c r="H84" s="62"/>
      <c r="I84" s="62"/>
      <c r="J84" s="61">
        <f t="shared" si="19"/>
        <v>0</v>
      </c>
      <c r="K84" s="62"/>
      <c r="L84" s="62"/>
      <c r="M84" s="62"/>
      <c r="N84" s="62"/>
      <c r="O84" s="62"/>
      <c r="P84" s="61">
        <f t="shared" si="20"/>
        <v>0</v>
      </c>
      <c r="Q84" s="61">
        <f t="shared" si="16"/>
        <v>0</v>
      </c>
      <c r="R84" s="61">
        <f t="shared" si="21"/>
        <v>0</v>
      </c>
      <c r="S84" s="65">
        <f t="shared" si="22"/>
        <v>0</v>
      </c>
      <c r="T84" s="61">
        <f t="shared" si="23"/>
        <v>0</v>
      </c>
      <c r="U84" s="61">
        <f t="shared" si="24"/>
        <v>0</v>
      </c>
      <c r="V84" s="61">
        <f t="shared" si="17"/>
        <v>0</v>
      </c>
      <c r="W84" s="61">
        <f t="shared" si="25"/>
        <v>0</v>
      </c>
      <c r="X84" s="61">
        <f t="shared" si="26"/>
        <v>0</v>
      </c>
      <c r="Y84" s="61" t="str">
        <f t="shared" si="27"/>
        <v>NÃO</v>
      </c>
      <c r="AA84" s="62" t="str">
        <f t="shared" si="28"/>
        <v>ES</v>
      </c>
      <c r="AB84" s="50" t="s">
        <v>32</v>
      </c>
      <c r="AC84" s="50" t="s">
        <v>1465</v>
      </c>
      <c r="AD84" s="50">
        <v>2705705</v>
      </c>
      <c r="AE84" s="51"/>
      <c r="AF84" s="51"/>
      <c r="AH84" s="66" t="str">
        <f t="shared" si="29"/>
        <v>ALOlho d'Água das Flores</v>
      </c>
      <c r="AI84" s="50">
        <v>2705705</v>
      </c>
      <c r="AJ84" s="66">
        <f t="shared" si="18"/>
        <v>0</v>
      </c>
    </row>
    <row r="85" spans="1:36" s="66" customFormat="1" ht="21.75" customHeight="1">
      <c r="A85" s="61" t="str">
        <f>Controles!$B$2</f>
        <v>ES</v>
      </c>
      <c r="B85" s="61">
        <f>Controles!$C$2</f>
        <v>7</v>
      </c>
      <c r="C85" s="61" t="s">
        <v>5388</v>
      </c>
      <c r="D85" s="62"/>
      <c r="E85" s="61" t="e">
        <f t="shared" si="15"/>
        <v>#N/A</v>
      </c>
      <c r="F85" s="90"/>
      <c r="G85" s="90"/>
      <c r="H85" s="62"/>
      <c r="I85" s="62"/>
      <c r="J85" s="61">
        <f t="shared" si="19"/>
        <v>0</v>
      </c>
      <c r="K85" s="62"/>
      <c r="L85" s="62"/>
      <c r="M85" s="62"/>
      <c r="N85" s="62"/>
      <c r="O85" s="62"/>
      <c r="P85" s="61">
        <f t="shared" si="20"/>
        <v>0</v>
      </c>
      <c r="Q85" s="61">
        <f t="shared" si="16"/>
        <v>0</v>
      </c>
      <c r="R85" s="61">
        <f t="shared" si="21"/>
        <v>0</v>
      </c>
      <c r="S85" s="65">
        <f t="shared" si="22"/>
        <v>0</v>
      </c>
      <c r="T85" s="61">
        <f t="shared" si="23"/>
        <v>0</v>
      </c>
      <c r="U85" s="61">
        <f t="shared" si="24"/>
        <v>0</v>
      </c>
      <c r="V85" s="61">
        <f t="shared" si="17"/>
        <v>0</v>
      </c>
      <c r="W85" s="61">
        <f t="shared" si="25"/>
        <v>0</v>
      </c>
      <c r="X85" s="61">
        <f t="shared" si="26"/>
        <v>0</v>
      </c>
      <c r="Y85" s="61" t="str">
        <f t="shared" si="27"/>
        <v>NÃO</v>
      </c>
      <c r="AA85" s="62" t="str">
        <f t="shared" si="28"/>
        <v>ES</v>
      </c>
      <c r="AB85" s="50" t="s">
        <v>32</v>
      </c>
      <c r="AC85" s="50" t="s">
        <v>1487</v>
      </c>
      <c r="AD85" s="50">
        <v>2705804</v>
      </c>
      <c r="AE85" s="51"/>
      <c r="AF85" s="51"/>
      <c r="AH85" s="66" t="str">
        <f t="shared" si="29"/>
        <v>ALOlho d'Água do Casado</v>
      </c>
      <c r="AI85" s="50">
        <v>2705804</v>
      </c>
      <c r="AJ85" s="66">
        <f t="shared" si="18"/>
        <v>0</v>
      </c>
    </row>
    <row r="86" spans="1:36" s="66" customFormat="1" ht="21.75" customHeight="1">
      <c r="A86" s="61" t="str">
        <f>Controles!$B$2</f>
        <v>ES</v>
      </c>
      <c r="B86" s="61">
        <f>Controles!$C$2</f>
        <v>7</v>
      </c>
      <c r="C86" s="61" t="s">
        <v>5388</v>
      </c>
      <c r="D86" s="62"/>
      <c r="E86" s="61" t="e">
        <f t="shared" si="15"/>
        <v>#N/A</v>
      </c>
      <c r="F86" s="90"/>
      <c r="G86" s="90"/>
      <c r="H86" s="62"/>
      <c r="I86" s="62"/>
      <c r="J86" s="61">
        <f t="shared" si="19"/>
        <v>0</v>
      </c>
      <c r="K86" s="62"/>
      <c r="L86" s="62"/>
      <c r="M86" s="62"/>
      <c r="N86" s="62"/>
      <c r="O86" s="62"/>
      <c r="P86" s="61">
        <f t="shared" si="20"/>
        <v>0</v>
      </c>
      <c r="Q86" s="61">
        <f t="shared" si="16"/>
        <v>0</v>
      </c>
      <c r="R86" s="61">
        <f t="shared" si="21"/>
        <v>0</v>
      </c>
      <c r="S86" s="65">
        <f t="shared" si="22"/>
        <v>0</v>
      </c>
      <c r="T86" s="61">
        <f t="shared" si="23"/>
        <v>0</v>
      </c>
      <c r="U86" s="61">
        <f t="shared" si="24"/>
        <v>0</v>
      </c>
      <c r="V86" s="61">
        <f t="shared" si="17"/>
        <v>0</v>
      </c>
      <c r="W86" s="61">
        <f t="shared" si="25"/>
        <v>0</v>
      </c>
      <c r="X86" s="61">
        <f t="shared" si="26"/>
        <v>0</v>
      </c>
      <c r="Y86" s="61" t="str">
        <f t="shared" si="27"/>
        <v>NÃO</v>
      </c>
      <c r="AA86" s="62" t="str">
        <f t="shared" si="28"/>
        <v>ES</v>
      </c>
      <c r="AB86" s="50" t="s">
        <v>32</v>
      </c>
      <c r="AC86" s="50" t="s">
        <v>1508</v>
      </c>
      <c r="AD86" s="50">
        <v>2705903</v>
      </c>
      <c r="AE86" s="51"/>
      <c r="AF86" s="51"/>
      <c r="AH86" s="66" t="str">
        <f t="shared" si="29"/>
        <v>ALOlho d'Água Grande</v>
      </c>
      <c r="AI86" s="50">
        <v>2705903</v>
      </c>
      <c r="AJ86" s="66">
        <f t="shared" si="18"/>
        <v>0</v>
      </c>
    </row>
    <row r="87" spans="1:36" s="66" customFormat="1" ht="21.75" customHeight="1">
      <c r="A87" s="61" t="str">
        <f>Controles!$B$2</f>
        <v>ES</v>
      </c>
      <c r="B87" s="61">
        <f>Controles!$C$2</f>
        <v>7</v>
      </c>
      <c r="C87" s="61" t="s">
        <v>5388</v>
      </c>
      <c r="D87" s="62"/>
      <c r="E87" s="61" t="e">
        <f t="shared" si="15"/>
        <v>#N/A</v>
      </c>
      <c r="F87" s="90"/>
      <c r="G87" s="90"/>
      <c r="H87" s="62"/>
      <c r="I87" s="62"/>
      <c r="J87" s="61">
        <f t="shared" si="19"/>
        <v>0</v>
      </c>
      <c r="K87" s="62"/>
      <c r="L87" s="62"/>
      <c r="M87" s="62"/>
      <c r="N87" s="62"/>
      <c r="O87" s="62"/>
      <c r="P87" s="61">
        <f t="shared" si="20"/>
        <v>0</v>
      </c>
      <c r="Q87" s="61">
        <f t="shared" si="16"/>
        <v>0</v>
      </c>
      <c r="R87" s="61">
        <f t="shared" si="21"/>
        <v>0</v>
      </c>
      <c r="S87" s="65">
        <f t="shared" si="22"/>
        <v>0</v>
      </c>
      <c r="T87" s="61">
        <f t="shared" si="23"/>
        <v>0</v>
      </c>
      <c r="U87" s="61">
        <f t="shared" si="24"/>
        <v>0</v>
      </c>
      <c r="V87" s="61">
        <f t="shared" si="17"/>
        <v>0</v>
      </c>
      <c r="W87" s="61">
        <f t="shared" si="25"/>
        <v>0</v>
      </c>
      <c r="X87" s="61">
        <f t="shared" si="26"/>
        <v>0</v>
      </c>
      <c r="Y87" s="61" t="str">
        <f t="shared" si="27"/>
        <v>NÃO</v>
      </c>
      <c r="AA87" s="62" t="str">
        <f t="shared" si="28"/>
        <v>ES</v>
      </c>
      <c r="AB87" s="50" t="s">
        <v>32</v>
      </c>
      <c r="AC87" s="50" t="s">
        <v>1529</v>
      </c>
      <c r="AD87" s="50">
        <v>2706000</v>
      </c>
      <c r="AE87" s="51"/>
      <c r="AF87" s="51"/>
      <c r="AH87" s="66" t="str">
        <f t="shared" si="29"/>
        <v>ALOlivença</v>
      </c>
      <c r="AI87" s="50">
        <v>2706000</v>
      </c>
      <c r="AJ87" s="66">
        <f t="shared" si="18"/>
        <v>0</v>
      </c>
    </row>
    <row r="88" spans="1:36" s="66" customFormat="1" ht="21.75" customHeight="1">
      <c r="A88" s="61" t="str">
        <f>Controles!$B$2</f>
        <v>ES</v>
      </c>
      <c r="B88" s="61">
        <f>Controles!$C$2</f>
        <v>7</v>
      </c>
      <c r="C88" s="61" t="s">
        <v>5388</v>
      </c>
      <c r="D88" s="62"/>
      <c r="E88" s="61" t="e">
        <f t="shared" si="15"/>
        <v>#N/A</v>
      </c>
      <c r="F88" s="90"/>
      <c r="G88" s="90"/>
      <c r="H88" s="62"/>
      <c r="I88" s="62"/>
      <c r="J88" s="61">
        <f t="shared" si="19"/>
        <v>0</v>
      </c>
      <c r="K88" s="62"/>
      <c r="L88" s="62"/>
      <c r="M88" s="62"/>
      <c r="N88" s="62"/>
      <c r="O88" s="62"/>
      <c r="P88" s="61">
        <f t="shared" si="20"/>
        <v>0</v>
      </c>
      <c r="Q88" s="61">
        <f t="shared" si="16"/>
        <v>0</v>
      </c>
      <c r="R88" s="61">
        <f t="shared" si="21"/>
        <v>0</v>
      </c>
      <c r="S88" s="65">
        <f t="shared" si="22"/>
        <v>0</v>
      </c>
      <c r="T88" s="61">
        <f t="shared" si="23"/>
        <v>0</v>
      </c>
      <c r="U88" s="61">
        <f t="shared" si="24"/>
        <v>0</v>
      </c>
      <c r="V88" s="61">
        <f t="shared" si="17"/>
        <v>0</v>
      </c>
      <c r="W88" s="61">
        <f t="shared" si="25"/>
        <v>0</v>
      </c>
      <c r="X88" s="61">
        <f t="shared" si="26"/>
        <v>0</v>
      </c>
      <c r="Y88" s="61" t="str">
        <f t="shared" si="27"/>
        <v>NÃO</v>
      </c>
      <c r="AA88" s="62" t="str">
        <f t="shared" si="28"/>
        <v>ES</v>
      </c>
      <c r="AB88" s="50" t="s">
        <v>32</v>
      </c>
      <c r="AC88" s="50" t="s">
        <v>1550</v>
      </c>
      <c r="AD88" s="50">
        <v>2706109</v>
      </c>
      <c r="AE88" s="51"/>
      <c r="AF88" s="51"/>
      <c r="AH88" s="66" t="str">
        <f t="shared" si="29"/>
        <v>ALOuro Branco</v>
      </c>
      <c r="AI88" s="50">
        <v>2706109</v>
      </c>
      <c r="AJ88" s="66">
        <f t="shared" si="18"/>
        <v>0</v>
      </c>
    </row>
    <row r="89" spans="1:36" s="66" customFormat="1" ht="21.75" customHeight="1">
      <c r="A89" s="61" t="str">
        <f>Controles!$B$2</f>
        <v>ES</v>
      </c>
      <c r="B89" s="61">
        <f>Controles!$C$2</f>
        <v>7</v>
      </c>
      <c r="C89" s="61" t="s">
        <v>5388</v>
      </c>
      <c r="D89" s="62"/>
      <c r="E89" s="61" t="e">
        <f t="shared" si="15"/>
        <v>#N/A</v>
      </c>
      <c r="F89" s="90"/>
      <c r="G89" s="90"/>
      <c r="H89" s="62"/>
      <c r="I89" s="62"/>
      <c r="J89" s="61">
        <f t="shared" si="19"/>
        <v>0</v>
      </c>
      <c r="K89" s="62"/>
      <c r="L89" s="62"/>
      <c r="M89" s="62"/>
      <c r="N89" s="62"/>
      <c r="O89" s="62"/>
      <c r="P89" s="61">
        <f t="shared" si="20"/>
        <v>0</v>
      </c>
      <c r="Q89" s="61">
        <f t="shared" si="16"/>
        <v>0</v>
      </c>
      <c r="R89" s="61">
        <f t="shared" si="21"/>
        <v>0</v>
      </c>
      <c r="S89" s="65">
        <f t="shared" si="22"/>
        <v>0</v>
      </c>
      <c r="T89" s="61">
        <f t="shared" si="23"/>
        <v>0</v>
      </c>
      <c r="U89" s="61">
        <f t="shared" si="24"/>
        <v>0</v>
      </c>
      <c r="V89" s="61">
        <f t="shared" si="17"/>
        <v>0</v>
      </c>
      <c r="W89" s="61">
        <f t="shared" si="25"/>
        <v>0</v>
      </c>
      <c r="X89" s="61">
        <f t="shared" si="26"/>
        <v>0</v>
      </c>
      <c r="Y89" s="61" t="str">
        <f t="shared" si="27"/>
        <v>NÃO</v>
      </c>
      <c r="AA89" s="62" t="str">
        <f t="shared" si="28"/>
        <v>ES</v>
      </c>
      <c r="AB89" s="50" t="s">
        <v>32</v>
      </c>
      <c r="AC89" s="50" t="s">
        <v>1569</v>
      </c>
      <c r="AD89" s="50">
        <v>2706208</v>
      </c>
      <c r="AE89" s="51"/>
      <c r="AF89" s="51"/>
      <c r="AH89" s="66" t="str">
        <f t="shared" si="29"/>
        <v>ALPalestina</v>
      </c>
      <c r="AI89" s="50">
        <v>2706208</v>
      </c>
      <c r="AJ89" s="66">
        <f t="shared" si="18"/>
        <v>0</v>
      </c>
    </row>
    <row r="90" spans="1:36" s="66" customFormat="1" ht="21.75" customHeight="1">
      <c r="A90" s="61" t="str">
        <f>Controles!$B$2</f>
        <v>ES</v>
      </c>
      <c r="B90" s="61">
        <f>Controles!$C$2</f>
        <v>7</v>
      </c>
      <c r="C90" s="61" t="s">
        <v>5388</v>
      </c>
      <c r="D90" s="62"/>
      <c r="E90" s="61" t="e">
        <f t="shared" si="15"/>
        <v>#N/A</v>
      </c>
      <c r="F90" s="90"/>
      <c r="G90" s="90"/>
      <c r="H90" s="62"/>
      <c r="I90" s="62"/>
      <c r="J90" s="61">
        <f t="shared" si="19"/>
        <v>0</v>
      </c>
      <c r="K90" s="62"/>
      <c r="L90" s="62"/>
      <c r="M90" s="62"/>
      <c r="N90" s="62"/>
      <c r="O90" s="62"/>
      <c r="P90" s="61">
        <f t="shared" si="20"/>
        <v>0</v>
      </c>
      <c r="Q90" s="61">
        <f t="shared" si="16"/>
        <v>0</v>
      </c>
      <c r="R90" s="61">
        <f t="shared" si="21"/>
        <v>0</v>
      </c>
      <c r="S90" s="65">
        <f t="shared" si="22"/>
        <v>0</v>
      </c>
      <c r="T90" s="61">
        <f t="shared" si="23"/>
        <v>0</v>
      </c>
      <c r="U90" s="61">
        <f t="shared" si="24"/>
        <v>0</v>
      </c>
      <c r="V90" s="61">
        <f t="shared" si="17"/>
        <v>0</v>
      </c>
      <c r="W90" s="61">
        <f t="shared" si="25"/>
        <v>0</v>
      </c>
      <c r="X90" s="61">
        <f t="shared" si="26"/>
        <v>0</v>
      </c>
      <c r="Y90" s="61" t="str">
        <f t="shared" si="27"/>
        <v>NÃO</v>
      </c>
      <c r="AA90" s="62" t="str">
        <f t="shared" si="28"/>
        <v>ES</v>
      </c>
      <c r="AB90" s="50" t="s">
        <v>32</v>
      </c>
      <c r="AC90" s="50" t="s">
        <v>1589</v>
      </c>
      <c r="AD90" s="50">
        <v>2706307</v>
      </c>
      <c r="AE90" s="51"/>
      <c r="AF90" s="51"/>
      <c r="AH90" s="66" t="str">
        <f t="shared" si="29"/>
        <v>ALPalmeira dos Índios</v>
      </c>
      <c r="AI90" s="50">
        <v>2706307</v>
      </c>
      <c r="AJ90" s="66">
        <f t="shared" si="18"/>
        <v>0</v>
      </c>
    </row>
    <row r="91" spans="1:36" s="66" customFormat="1" ht="21.75" customHeight="1">
      <c r="A91" s="61" t="str">
        <f>Controles!$B$2</f>
        <v>ES</v>
      </c>
      <c r="B91" s="61">
        <f>Controles!$C$2</f>
        <v>7</v>
      </c>
      <c r="C91" s="61" t="s">
        <v>5388</v>
      </c>
      <c r="D91" s="62"/>
      <c r="E91" s="61" t="e">
        <f t="shared" si="15"/>
        <v>#N/A</v>
      </c>
      <c r="F91" s="90"/>
      <c r="G91" s="90"/>
      <c r="H91" s="62"/>
      <c r="I91" s="62"/>
      <c r="J91" s="61">
        <f t="shared" si="19"/>
        <v>0</v>
      </c>
      <c r="K91" s="62"/>
      <c r="L91" s="62"/>
      <c r="M91" s="62"/>
      <c r="N91" s="62"/>
      <c r="O91" s="62"/>
      <c r="P91" s="61">
        <f t="shared" si="20"/>
        <v>0</v>
      </c>
      <c r="Q91" s="61">
        <f t="shared" si="16"/>
        <v>0</v>
      </c>
      <c r="R91" s="61">
        <f t="shared" si="21"/>
        <v>0</v>
      </c>
      <c r="S91" s="65">
        <f t="shared" si="22"/>
        <v>0</v>
      </c>
      <c r="T91" s="61">
        <f t="shared" si="23"/>
        <v>0</v>
      </c>
      <c r="U91" s="61">
        <f t="shared" si="24"/>
        <v>0</v>
      </c>
      <c r="V91" s="61">
        <f t="shared" si="17"/>
        <v>0</v>
      </c>
      <c r="W91" s="61">
        <f t="shared" si="25"/>
        <v>0</v>
      </c>
      <c r="X91" s="61">
        <f t="shared" si="26"/>
        <v>0</v>
      </c>
      <c r="Y91" s="61" t="str">
        <f t="shared" si="27"/>
        <v>NÃO</v>
      </c>
      <c r="AA91" s="62" t="str">
        <f t="shared" si="28"/>
        <v>ES</v>
      </c>
      <c r="AB91" s="50" t="s">
        <v>32</v>
      </c>
      <c r="AC91" s="50" t="s">
        <v>1609</v>
      </c>
      <c r="AD91" s="50">
        <v>2706406</v>
      </c>
      <c r="AE91" s="51"/>
      <c r="AF91" s="51"/>
      <c r="AH91" s="66" t="str">
        <f t="shared" si="29"/>
        <v>ALPão de Açúcar</v>
      </c>
      <c r="AI91" s="50">
        <v>2706406</v>
      </c>
      <c r="AJ91" s="66">
        <f t="shared" si="18"/>
        <v>0</v>
      </c>
    </row>
    <row r="92" spans="1:36" s="66" customFormat="1" ht="21.75" customHeight="1">
      <c r="A92" s="61" t="str">
        <f>Controles!$B$2</f>
        <v>ES</v>
      </c>
      <c r="B92" s="61">
        <f>Controles!$C$2</f>
        <v>7</v>
      </c>
      <c r="C92" s="61" t="s">
        <v>5388</v>
      </c>
      <c r="D92" s="62"/>
      <c r="E92" s="61" t="e">
        <f t="shared" si="15"/>
        <v>#N/A</v>
      </c>
      <c r="F92" s="90"/>
      <c r="G92" s="90"/>
      <c r="H92" s="62"/>
      <c r="I92" s="62"/>
      <c r="J92" s="61">
        <f t="shared" si="19"/>
        <v>0</v>
      </c>
      <c r="K92" s="62"/>
      <c r="L92" s="62"/>
      <c r="M92" s="62"/>
      <c r="N92" s="62"/>
      <c r="O92" s="62"/>
      <c r="P92" s="61">
        <f t="shared" si="20"/>
        <v>0</v>
      </c>
      <c r="Q92" s="61">
        <f t="shared" si="16"/>
        <v>0</v>
      </c>
      <c r="R92" s="61">
        <f t="shared" si="21"/>
        <v>0</v>
      </c>
      <c r="S92" s="65">
        <f t="shared" si="22"/>
        <v>0</v>
      </c>
      <c r="T92" s="61">
        <f t="shared" si="23"/>
        <v>0</v>
      </c>
      <c r="U92" s="61">
        <f t="shared" si="24"/>
        <v>0</v>
      </c>
      <c r="V92" s="61">
        <f t="shared" si="17"/>
        <v>0</v>
      </c>
      <c r="W92" s="61">
        <f t="shared" si="25"/>
        <v>0</v>
      </c>
      <c r="X92" s="61">
        <f t="shared" si="26"/>
        <v>0</v>
      </c>
      <c r="Y92" s="61" t="str">
        <f t="shared" si="27"/>
        <v>NÃO</v>
      </c>
      <c r="AA92" s="62" t="str">
        <f t="shared" si="28"/>
        <v>ES</v>
      </c>
      <c r="AB92" s="50" t="s">
        <v>32</v>
      </c>
      <c r="AC92" s="50" t="s">
        <v>1630</v>
      </c>
      <c r="AD92" s="50">
        <v>2706422</v>
      </c>
      <c r="AE92" s="51"/>
      <c r="AF92" s="51"/>
      <c r="AH92" s="66" t="str">
        <f t="shared" si="29"/>
        <v>ALPariconha</v>
      </c>
      <c r="AI92" s="50">
        <v>2706422</v>
      </c>
      <c r="AJ92" s="66">
        <f t="shared" si="18"/>
        <v>0</v>
      </c>
    </row>
    <row r="93" spans="1:36" s="66" customFormat="1" ht="21.75" customHeight="1">
      <c r="A93" s="61" t="str">
        <f>Controles!$B$2</f>
        <v>ES</v>
      </c>
      <c r="B93" s="61">
        <f>Controles!$C$2</f>
        <v>7</v>
      </c>
      <c r="C93" s="61" t="s">
        <v>5388</v>
      </c>
      <c r="D93" s="62"/>
      <c r="E93" s="61" t="e">
        <f t="shared" si="15"/>
        <v>#N/A</v>
      </c>
      <c r="F93" s="90"/>
      <c r="G93" s="90"/>
      <c r="H93" s="62"/>
      <c r="I93" s="62"/>
      <c r="J93" s="61">
        <f t="shared" si="19"/>
        <v>0</v>
      </c>
      <c r="K93" s="62"/>
      <c r="L93" s="62"/>
      <c r="M93" s="62"/>
      <c r="N93" s="62"/>
      <c r="O93" s="62"/>
      <c r="P93" s="61">
        <f t="shared" si="20"/>
        <v>0</v>
      </c>
      <c r="Q93" s="61">
        <f t="shared" si="16"/>
        <v>0</v>
      </c>
      <c r="R93" s="61">
        <f t="shared" si="21"/>
        <v>0</v>
      </c>
      <c r="S93" s="65">
        <f t="shared" si="22"/>
        <v>0</v>
      </c>
      <c r="T93" s="61">
        <f t="shared" si="23"/>
        <v>0</v>
      </c>
      <c r="U93" s="61">
        <f t="shared" si="24"/>
        <v>0</v>
      </c>
      <c r="V93" s="61">
        <f t="shared" si="17"/>
        <v>0</v>
      </c>
      <c r="W93" s="61">
        <f t="shared" si="25"/>
        <v>0</v>
      </c>
      <c r="X93" s="61">
        <f t="shared" si="26"/>
        <v>0</v>
      </c>
      <c r="Y93" s="61" t="str">
        <f t="shared" si="27"/>
        <v>NÃO</v>
      </c>
      <c r="AA93" s="62" t="str">
        <f t="shared" si="28"/>
        <v>ES</v>
      </c>
      <c r="AB93" s="50" t="s">
        <v>32</v>
      </c>
      <c r="AC93" s="50" t="s">
        <v>1651</v>
      </c>
      <c r="AD93" s="50">
        <v>2706448</v>
      </c>
      <c r="AE93" s="51"/>
      <c r="AF93" s="51"/>
      <c r="AH93" s="66" t="str">
        <f t="shared" si="29"/>
        <v>ALParipueira</v>
      </c>
      <c r="AI93" s="50">
        <v>2706448</v>
      </c>
      <c r="AJ93" s="66">
        <f t="shared" si="18"/>
        <v>0</v>
      </c>
    </row>
    <row r="94" spans="1:36" s="66" customFormat="1" ht="21.75" customHeight="1">
      <c r="A94" s="61" t="str">
        <f>Controles!$B$2</f>
        <v>ES</v>
      </c>
      <c r="B94" s="61">
        <f>Controles!$C$2</f>
        <v>7</v>
      </c>
      <c r="C94" s="61" t="s">
        <v>5388</v>
      </c>
      <c r="D94" s="62"/>
      <c r="E94" s="61" t="e">
        <f t="shared" si="15"/>
        <v>#N/A</v>
      </c>
      <c r="F94" s="90"/>
      <c r="G94" s="90"/>
      <c r="H94" s="62"/>
      <c r="I94" s="62"/>
      <c r="J94" s="61">
        <f t="shared" si="19"/>
        <v>0</v>
      </c>
      <c r="K94" s="62"/>
      <c r="L94" s="62"/>
      <c r="M94" s="62"/>
      <c r="N94" s="62"/>
      <c r="O94" s="62"/>
      <c r="P94" s="61">
        <f t="shared" si="20"/>
        <v>0</v>
      </c>
      <c r="Q94" s="61">
        <f t="shared" si="16"/>
        <v>0</v>
      </c>
      <c r="R94" s="61">
        <f t="shared" si="21"/>
        <v>0</v>
      </c>
      <c r="S94" s="65">
        <f t="shared" si="22"/>
        <v>0</v>
      </c>
      <c r="T94" s="61">
        <f t="shared" si="23"/>
        <v>0</v>
      </c>
      <c r="U94" s="61">
        <f t="shared" si="24"/>
        <v>0</v>
      </c>
      <c r="V94" s="61">
        <f t="shared" si="17"/>
        <v>0</v>
      </c>
      <c r="W94" s="61">
        <f t="shared" si="25"/>
        <v>0</v>
      </c>
      <c r="X94" s="61">
        <f t="shared" si="26"/>
        <v>0</v>
      </c>
      <c r="Y94" s="61" t="str">
        <f t="shared" si="27"/>
        <v>NÃO</v>
      </c>
      <c r="AA94" s="62" t="str">
        <f t="shared" si="28"/>
        <v>ES</v>
      </c>
      <c r="AB94" s="50" t="s">
        <v>32</v>
      </c>
      <c r="AC94" s="50" t="s">
        <v>1671</v>
      </c>
      <c r="AD94" s="50">
        <v>2706505</v>
      </c>
      <c r="AE94" s="51"/>
      <c r="AF94" s="51"/>
      <c r="AH94" s="66" t="str">
        <f t="shared" si="29"/>
        <v>ALPasso de Camaragibe</v>
      </c>
      <c r="AI94" s="50">
        <v>2706505</v>
      </c>
      <c r="AJ94" s="66">
        <f t="shared" si="18"/>
        <v>0</v>
      </c>
    </row>
    <row r="95" spans="1:36" s="66" customFormat="1" ht="21.75" customHeight="1">
      <c r="A95" s="61" t="str">
        <f>Controles!$B$2</f>
        <v>ES</v>
      </c>
      <c r="B95" s="61">
        <f>Controles!$C$2</f>
        <v>7</v>
      </c>
      <c r="C95" s="61" t="s">
        <v>5388</v>
      </c>
      <c r="D95" s="62"/>
      <c r="E95" s="61" t="e">
        <f t="shared" si="15"/>
        <v>#N/A</v>
      </c>
      <c r="F95" s="90"/>
      <c r="G95" s="90"/>
      <c r="H95" s="62"/>
      <c r="I95" s="62"/>
      <c r="J95" s="61">
        <f t="shared" si="19"/>
        <v>0</v>
      </c>
      <c r="K95" s="62"/>
      <c r="L95" s="62"/>
      <c r="M95" s="62"/>
      <c r="N95" s="62"/>
      <c r="O95" s="62"/>
      <c r="P95" s="61">
        <f t="shared" si="20"/>
        <v>0</v>
      </c>
      <c r="Q95" s="61">
        <f t="shared" si="16"/>
        <v>0</v>
      </c>
      <c r="R95" s="61">
        <f t="shared" si="21"/>
        <v>0</v>
      </c>
      <c r="S95" s="65">
        <f t="shared" si="22"/>
        <v>0</v>
      </c>
      <c r="T95" s="61">
        <f t="shared" si="23"/>
        <v>0</v>
      </c>
      <c r="U95" s="61">
        <f t="shared" si="24"/>
        <v>0</v>
      </c>
      <c r="V95" s="61">
        <f t="shared" si="17"/>
        <v>0</v>
      </c>
      <c r="W95" s="61">
        <f t="shared" si="25"/>
        <v>0</v>
      </c>
      <c r="X95" s="61">
        <f t="shared" si="26"/>
        <v>0</v>
      </c>
      <c r="Y95" s="61" t="str">
        <f t="shared" si="27"/>
        <v>NÃO</v>
      </c>
      <c r="AA95" s="62" t="str">
        <f t="shared" si="28"/>
        <v>ES</v>
      </c>
      <c r="AB95" s="50" t="s">
        <v>32</v>
      </c>
      <c r="AC95" s="50" t="s">
        <v>1692</v>
      </c>
      <c r="AD95" s="50">
        <v>2706604</v>
      </c>
      <c r="AE95" s="51"/>
      <c r="AF95" s="51"/>
      <c r="AH95" s="66" t="str">
        <f t="shared" si="29"/>
        <v>ALPaulo Jacinto</v>
      </c>
      <c r="AI95" s="50">
        <v>2706604</v>
      </c>
      <c r="AJ95" s="66">
        <f t="shared" si="18"/>
        <v>0</v>
      </c>
    </row>
    <row r="96" spans="1:36" s="66" customFormat="1" ht="21.75" customHeight="1">
      <c r="A96" s="61" t="str">
        <f>Controles!$B$2</f>
        <v>ES</v>
      </c>
      <c r="B96" s="61">
        <f>Controles!$C$2</f>
        <v>7</v>
      </c>
      <c r="C96" s="61" t="s">
        <v>5388</v>
      </c>
      <c r="D96" s="62"/>
      <c r="E96" s="61" t="e">
        <f t="shared" si="15"/>
        <v>#N/A</v>
      </c>
      <c r="F96" s="90"/>
      <c r="G96" s="90"/>
      <c r="H96" s="62"/>
      <c r="I96" s="62"/>
      <c r="J96" s="61">
        <f t="shared" si="19"/>
        <v>0</v>
      </c>
      <c r="K96" s="62"/>
      <c r="L96" s="62"/>
      <c r="M96" s="62"/>
      <c r="N96" s="62"/>
      <c r="O96" s="62"/>
      <c r="P96" s="61">
        <f t="shared" si="20"/>
        <v>0</v>
      </c>
      <c r="Q96" s="61">
        <f t="shared" si="16"/>
        <v>0</v>
      </c>
      <c r="R96" s="61">
        <f t="shared" si="21"/>
        <v>0</v>
      </c>
      <c r="S96" s="65">
        <f t="shared" si="22"/>
        <v>0</v>
      </c>
      <c r="T96" s="61">
        <f t="shared" si="23"/>
        <v>0</v>
      </c>
      <c r="U96" s="61">
        <f t="shared" si="24"/>
        <v>0</v>
      </c>
      <c r="V96" s="61">
        <f t="shared" si="17"/>
        <v>0</v>
      </c>
      <c r="W96" s="61">
        <f t="shared" si="25"/>
        <v>0</v>
      </c>
      <c r="X96" s="61">
        <f t="shared" si="26"/>
        <v>0</v>
      </c>
      <c r="Y96" s="61" t="str">
        <f t="shared" si="27"/>
        <v>NÃO</v>
      </c>
      <c r="AA96" s="62" t="str">
        <f t="shared" si="28"/>
        <v>ES</v>
      </c>
      <c r="AB96" s="50" t="s">
        <v>32</v>
      </c>
      <c r="AC96" s="50" t="s">
        <v>1712</v>
      </c>
      <c r="AD96" s="50">
        <v>2706703</v>
      </c>
      <c r="AE96" s="51"/>
      <c r="AF96" s="51"/>
      <c r="AH96" s="66" t="str">
        <f t="shared" si="29"/>
        <v>ALPenedo</v>
      </c>
      <c r="AI96" s="50">
        <v>2706703</v>
      </c>
      <c r="AJ96" s="66">
        <f t="shared" si="18"/>
        <v>0</v>
      </c>
    </row>
    <row r="97" spans="1:36" s="66" customFormat="1" ht="21.75" customHeight="1">
      <c r="A97" s="61" t="str">
        <f>Controles!$B$2</f>
        <v>ES</v>
      </c>
      <c r="B97" s="61">
        <f>Controles!$C$2</f>
        <v>7</v>
      </c>
      <c r="C97" s="61" t="s">
        <v>5388</v>
      </c>
      <c r="D97" s="62"/>
      <c r="E97" s="61" t="e">
        <f t="shared" si="15"/>
        <v>#N/A</v>
      </c>
      <c r="F97" s="90"/>
      <c r="G97" s="90"/>
      <c r="H97" s="62"/>
      <c r="I97" s="62"/>
      <c r="J97" s="61">
        <f t="shared" si="19"/>
        <v>0</v>
      </c>
      <c r="K97" s="62"/>
      <c r="L97" s="62"/>
      <c r="M97" s="62"/>
      <c r="N97" s="62"/>
      <c r="O97" s="62"/>
      <c r="P97" s="61">
        <f t="shared" si="20"/>
        <v>0</v>
      </c>
      <c r="Q97" s="61">
        <f t="shared" si="16"/>
        <v>0</v>
      </c>
      <c r="R97" s="61">
        <f t="shared" si="21"/>
        <v>0</v>
      </c>
      <c r="S97" s="65">
        <f t="shared" si="22"/>
        <v>0</v>
      </c>
      <c r="T97" s="61">
        <f t="shared" si="23"/>
        <v>0</v>
      </c>
      <c r="U97" s="61">
        <f t="shared" si="24"/>
        <v>0</v>
      </c>
      <c r="V97" s="61">
        <f t="shared" si="17"/>
        <v>0</v>
      </c>
      <c r="W97" s="61">
        <f t="shared" si="25"/>
        <v>0</v>
      </c>
      <c r="X97" s="61">
        <f t="shared" si="26"/>
        <v>0</v>
      </c>
      <c r="Y97" s="61" t="str">
        <f t="shared" si="27"/>
        <v>NÃO</v>
      </c>
      <c r="AA97" s="62" t="str">
        <f t="shared" si="28"/>
        <v>ES</v>
      </c>
      <c r="AB97" s="50" t="s">
        <v>32</v>
      </c>
      <c r="AC97" s="50" t="s">
        <v>1733</v>
      </c>
      <c r="AD97" s="50">
        <v>2706802</v>
      </c>
      <c r="AE97" s="51"/>
      <c r="AF97" s="51"/>
      <c r="AH97" s="66" t="str">
        <f t="shared" si="29"/>
        <v>ALPiaçabuçu</v>
      </c>
      <c r="AI97" s="50">
        <v>2706802</v>
      </c>
      <c r="AJ97" s="66">
        <f t="shared" si="18"/>
        <v>0</v>
      </c>
    </row>
    <row r="98" spans="1:36" s="66" customFormat="1" ht="21.75" customHeight="1">
      <c r="A98" s="61" t="str">
        <f>Controles!$B$2</f>
        <v>ES</v>
      </c>
      <c r="B98" s="61">
        <f>Controles!$C$2</f>
        <v>7</v>
      </c>
      <c r="C98" s="61" t="s">
        <v>5388</v>
      </c>
      <c r="D98" s="62"/>
      <c r="E98" s="61" t="e">
        <f t="shared" si="15"/>
        <v>#N/A</v>
      </c>
      <c r="F98" s="90"/>
      <c r="G98" s="90"/>
      <c r="H98" s="62"/>
      <c r="I98" s="62"/>
      <c r="J98" s="61">
        <f t="shared" si="19"/>
        <v>0</v>
      </c>
      <c r="K98" s="62"/>
      <c r="L98" s="62"/>
      <c r="M98" s="62"/>
      <c r="N98" s="62"/>
      <c r="O98" s="62"/>
      <c r="P98" s="61">
        <f t="shared" si="20"/>
        <v>0</v>
      </c>
      <c r="Q98" s="61">
        <f t="shared" si="16"/>
        <v>0</v>
      </c>
      <c r="R98" s="61">
        <f t="shared" si="21"/>
        <v>0</v>
      </c>
      <c r="S98" s="65">
        <f t="shared" si="22"/>
        <v>0</v>
      </c>
      <c r="T98" s="61">
        <f t="shared" si="23"/>
        <v>0</v>
      </c>
      <c r="U98" s="61">
        <f t="shared" si="24"/>
        <v>0</v>
      </c>
      <c r="V98" s="61">
        <f t="shared" si="17"/>
        <v>0</v>
      </c>
      <c r="W98" s="61">
        <f t="shared" si="25"/>
        <v>0</v>
      </c>
      <c r="X98" s="61">
        <f t="shared" si="26"/>
        <v>0</v>
      </c>
      <c r="Y98" s="61" t="str">
        <f t="shared" si="27"/>
        <v>NÃO</v>
      </c>
      <c r="AA98" s="62" t="str">
        <f t="shared" si="28"/>
        <v>ES</v>
      </c>
      <c r="AB98" s="50" t="s">
        <v>32</v>
      </c>
      <c r="AC98" s="50" t="s">
        <v>1754</v>
      </c>
      <c r="AD98" s="50">
        <v>2706901</v>
      </c>
      <c r="AE98" s="51"/>
      <c r="AF98" s="51"/>
      <c r="AH98" s="66" t="str">
        <f t="shared" si="29"/>
        <v>ALPilar</v>
      </c>
      <c r="AI98" s="50">
        <v>2706901</v>
      </c>
      <c r="AJ98" s="66">
        <f t="shared" si="18"/>
        <v>0</v>
      </c>
    </row>
    <row r="99" spans="1:36" s="66" customFormat="1" ht="21.75" customHeight="1">
      <c r="A99" s="61" t="str">
        <f>Controles!$B$2</f>
        <v>ES</v>
      </c>
      <c r="B99" s="61">
        <f>Controles!$C$2</f>
        <v>7</v>
      </c>
      <c r="C99" s="61" t="s">
        <v>5388</v>
      </c>
      <c r="D99" s="62"/>
      <c r="E99" s="61" t="e">
        <f t="shared" si="15"/>
        <v>#N/A</v>
      </c>
      <c r="F99" s="90"/>
      <c r="G99" s="90"/>
      <c r="H99" s="62"/>
      <c r="I99" s="62"/>
      <c r="J99" s="61">
        <f t="shared" si="19"/>
        <v>0</v>
      </c>
      <c r="K99" s="62"/>
      <c r="L99" s="62"/>
      <c r="M99" s="62"/>
      <c r="N99" s="62"/>
      <c r="O99" s="62"/>
      <c r="P99" s="61">
        <f t="shared" si="20"/>
        <v>0</v>
      </c>
      <c r="Q99" s="61">
        <f t="shared" si="16"/>
        <v>0</v>
      </c>
      <c r="R99" s="61">
        <f t="shared" si="21"/>
        <v>0</v>
      </c>
      <c r="S99" s="65">
        <f t="shared" si="22"/>
        <v>0</v>
      </c>
      <c r="T99" s="61">
        <f t="shared" si="23"/>
        <v>0</v>
      </c>
      <c r="U99" s="61">
        <f t="shared" si="24"/>
        <v>0</v>
      </c>
      <c r="V99" s="61">
        <f t="shared" si="17"/>
        <v>0</v>
      </c>
      <c r="W99" s="61">
        <f t="shared" si="25"/>
        <v>0</v>
      </c>
      <c r="X99" s="61">
        <f t="shared" si="26"/>
        <v>0</v>
      </c>
      <c r="Y99" s="61" t="str">
        <f t="shared" si="27"/>
        <v>NÃO</v>
      </c>
      <c r="AA99" s="62" t="str">
        <f t="shared" si="28"/>
        <v>ES</v>
      </c>
      <c r="AB99" s="50" t="s">
        <v>32</v>
      </c>
      <c r="AC99" s="50" t="s">
        <v>1774</v>
      </c>
      <c r="AD99" s="50">
        <v>2707008</v>
      </c>
      <c r="AE99" s="51"/>
      <c r="AF99" s="51"/>
      <c r="AH99" s="66" t="str">
        <f t="shared" si="29"/>
        <v>ALPindoba</v>
      </c>
      <c r="AI99" s="50">
        <v>2707008</v>
      </c>
      <c r="AJ99" s="66">
        <f t="shared" si="18"/>
        <v>0</v>
      </c>
    </row>
    <row r="100" spans="1:36" s="66" customFormat="1" ht="21.75" customHeight="1">
      <c r="A100" s="61" t="str">
        <f>Controles!$B$2</f>
        <v>ES</v>
      </c>
      <c r="B100" s="61">
        <f>Controles!$C$2</f>
        <v>7</v>
      </c>
      <c r="C100" s="61" t="s">
        <v>5388</v>
      </c>
      <c r="D100" s="62"/>
      <c r="E100" s="61" t="e">
        <f t="shared" si="15"/>
        <v>#N/A</v>
      </c>
      <c r="F100" s="90"/>
      <c r="G100" s="90"/>
      <c r="H100" s="62"/>
      <c r="I100" s="62"/>
      <c r="J100" s="61">
        <f t="shared" si="19"/>
        <v>0</v>
      </c>
      <c r="K100" s="62"/>
      <c r="L100" s="62"/>
      <c r="M100" s="62"/>
      <c r="N100" s="62"/>
      <c r="O100" s="62"/>
      <c r="P100" s="61">
        <f t="shared" si="20"/>
        <v>0</v>
      </c>
      <c r="Q100" s="61">
        <f t="shared" si="16"/>
        <v>0</v>
      </c>
      <c r="R100" s="61">
        <f t="shared" si="21"/>
        <v>0</v>
      </c>
      <c r="S100" s="65">
        <f t="shared" si="22"/>
        <v>0</v>
      </c>
      <c r="T100" s="61">
        <f t="shared" si="23"/>
        <v>0</v>
      </c>
      <c r="U100" s="61">
        <f t="shared" si="24"/>
        <v>0</v>
      </c>
      <c r="V100" s="61">
        <f t="shared" si="17"/>
        <v>0</v>
      </c>
      <c r="W100" s="61">
        <f t="shared" si="25"/>
        <v>0</v>
      </c>
      <c r="X100" s="61">
        <f t="shared" si="26"/>
        <v>0</v>
      </c>
      <c r="Y100" s="61" t="str">
        <f t="shared" si="27"/>
        <v>NÃO</v>
      </c>
      <c r="AA100" s="62" t="str">
        <f t="shared" si="28"/>
        <v>ES</v>
      </c>
      <c r="AB100" s="50" t="s">
        <v>32</v>
      </c>
      <c r="AC100" s="50" t="s">
        <v>1793</v>
      </c>
      <c r="AD100" s="50">
        <v>2707107</v>
      </c>
      <c r="AE100" s="51"/>
      <c r="AF100" s="51"/>
      <c r="AH100" s="66" t="str">
        <f t="shared" si="29"/>
        <v>ALPiranhas</v>
      </c>
      <c r="AI100" s="50">
        <v>2707107</v>
      </c>
      <c r="AJ100" s="66">
        <f t="shared" si="18"/>
        <v>0</v>
      </c>
    </row>
    <row r="101" spans="1:36" s="66" customFormat="1" ht="21.75" customHeight="1">
      <c r="A101" s="61" t="str">
        <f>Controles!$B$2</f>
        <v>ES</v>
      </c>
      <c r="B101" s="61">
        <f>Controles!$C$2</f>
        <v>7</v>
      </c>
      <c r="C101" s="61" t="s">
        <v>5388</v>
      </c>
      <c r="D101" s="62"/>
      <c r="E101" s="61" t="e">
        <f t="shared" si="15"/>
        <v>#N/A</v>
      </c>
      <c r="F101" s="90"/>
      <c r="G101" s="90"/>
      <c r="H101" s="62"/>
      <c r="I101" s="62"/>
      <c r="J101" s="61">
        <f t="shared" si="19"/>
        <v>0</v>
      </c>
      <c r="K101" s="62"/>
      <c r="L101" s="62"/>
      <c r="M101" s="62"/>
      <c r="N101" s="62"/>
      <c r="O101" s="62"/>
      <c r="P101" s="61">
        <f t="shared" si="20"/>
        <v>0</v>
      </c>
      <c r="Q101" s="61">
        <f t="shared" si="16"/>
        <v>0</v>
      </c>
      <c r="R101" s="61">
        <f t="shared" si="21"/>
        <v>0</v>
      </c>
      <c r="S101" s="65">
        <f t="shared" si="22"/>
        <v>0</v>
      </c>
      <c r="T101" s="61">
        <f t="shared" si="23"/>
        <v>0</v>
      </c>
      <c r="U101" s="61">
        <f t="shared" si="24"/>
        <v>0</v>
      </c>
      <c r="V101" s="61">
        <f t="shared" si="17"/>
        <v>0</v>
      </c>
      <c r="W101" s="61">
        <f t="shared" si="25"/>
        <v>0</v>
      </c>
      <c r="X101" s="61">
        <f t="shared" si="26"/>
        <v>0</v>
      </c>
      <c r="Y101" s="61" t="str">
        <f t="shared" si="27"/>
        <v>NÃO</v>
      </c>
      <c r="AA101" s="62" t="str">
        <f t="shared" si="28"/>
        <v>ES</v>
      </c>
      <c r="AB101" s="50" t="s">
        <v>32</v>
      </c>
      <c r="AC101" s="50" t="s">
        <v>1812</v>
      </c>
      <c r="AD101" s="50">
        <v>2707206</v>
      </c>
      <c r="AE101" s="51"/>
      <c r="AF101" s="51"/>
      <c r="AH101" s="66" t="str">
        <f t="shared" si="29"/>
        <v>ALPoço das Trincheiras</v>
      </c>
      <c r="AI101" s="50">
        <v>2707206</v>
      </c>
      <c r="AJ101" s="66">
        <f t="shared" si="18"/>
        <v>0</v>
      </c>
    </row>
    <row r="102" spans="1:36" s="66" customFormat="1" ht="21.75" customHeight="1">
      <c r="A102" s="61" t="str">
        <f>Controles!$B$2</f>
        <v>ES</v>
      </c>
      <c r="B102" s="61">
        <f>Controles!$C$2</f>
        <v>7</v>
      </c>
      <c r="C102" s="61" t="s">
        <v>5388</v>
      </c>
      <c r="D102" s="62"/>
      <c r="E102" s="61" t="e">
        <f t="shared" si="15"/>
        <v>#N/A</v>
      </c>
      <c r="F102" s="90"/>
      <c r="G102" s="90"/>
      <c r="H102" s="62"/>
      <c r="I102" s="62"/>
      <c r="J102" s="61">
        <f t="shared" si="19"/>
        <v>0</v>
      </c>
      <c r="K102" s="62"/>
      <c r="L102" s="62"/>
      <c r="M102" s="62"/>
      <c r="N102" s="62"/>
      <c r="O102" s="62"/>
      <c r="P102" s="61">
        <f t="shared" si="20"/>
        <v>0</v>
      </c>
      <c r="Q102" s="61">
        <f t="shared" si="16"/>
        <v>0</v>
      </c>
      <c r="R102" s="61">
        <f t="shared" si="21"/>
        <v>0</v>
      </c>
      <c r="S102" s="65">
        <f t="shared" si="22"/>
        <v>0</v>
      </c>
      <c r="T102" s="61">
        <f t="shared" si="23"/>
        <v>0</v>
      </c>
      <c r="U102" s="61">
        <f t="shared" si="24"/>
        <v>0</v>
      </c>
      <c r="V102" s="61">
        <f t="shared" si="17"/>
        <v>0</v>
      </c>
      <c r="W102" s="61">
        <f t="shared" si="25"/>
        <v>0</v>
      </c>
      <c r="X102" s="61">
        <f t="shared" si="26"/>
        <v>0</v>
      </c>
      <c r="Y102" s="61" t="str">
        <f t="shared" si="27"/>
        <v>NÃO</v>
      </c>
      <c r="AA102" s="62" t="str">
        <f t="shared" si="28"/>
        <v>ES</v>
      </c>
      <c r="AB102" s="50" t="s">
        <v>32</v>
      </c>
      <c r="AC102" s="50" t="s">
        <v>1831</v>
      </c>
      <c r="AD102" s="50">
        <v>2707305</v>
      </c>
      <c r="AE102" s="51"/>
      <c r="AF102" s="51"/>
      <c r="AH102" s="66" t="str">
        <f t="shared" si="29"/>
        <v>ALPorto Calvo</v>
      </c>
      <c r="AI102" s="50">
        <v>2707305</v>
      </c>
      <c r="AJ102" s="66">
        <f t="shared" si="18"/>
        <v>0</v>
      </c>
    </row>
    <row r="103" spans="1:36" s="66" customFormat="1" ht="21.75" customHeight="1">
      <c r="A103" s="61" t="str">
        <f>Controles!$B$2</f>
        <v>ES</v>
      </c>
      <c r="B103" s="61">
        <f>Controles!$C$2</f>
        <v>7</v>
      </c>
      <c r="C103" s="61" t="s">
        <v>5388</v>
      </c>
      <c r="D103" s="62"/>
      <c r="E103" s="61" t="e">
        <f t="shared" si="15"/>
        <v>#N/A</v>
      </c>
      <c r="F103" s="90"/>
      <c r="G103" s="90"/>
      <c r="H103" s="62"/>
      <c r="I103" s="62"/>
      <c r="J103" s="61">
        <f t="shared" si="19"/>
        <v>0</v>
      </c>
      <c r="K103" s="62"/>
      <c r="L103" s="62"/>
      <c r="M103" s="62"/>
      <c r="N103" s="62"/>
      <c r="O103" s="62"/>
      <c r="P103" s="61">
        <f t="shared" si="20"/>
        <v>0</v>
      </c>
      <c r="Q103" s="61">
        <f t="shared" si="16"/>
        <v>0</v>
      </c>
      <c r="R103" s="61">
        <f t="shared" si="21"/>
        <v>0</v>
      </c>
      <c r="S103" s="65">
        <f t="shared" si="22"/>
        <v>0</v>
      </c>
      <c r="T103" s="61">
        <f t="shared" si="23"/>
        <v>0</v>
      </c>
      <c r="U103" s="61">
        <f t="shared" si="24"/>
        <v>0</v>
      </c>
      <c r="V103" s="61">
        <f t="shared" si="17"/>
        <v>0</v>
      </c>
      <c r="W103" s="61">
        <f t="shared" si="25"/>
        <v>0</v>
      </c>
      <c r="X103" s="61">
        <f t="shared" si="26"/>
        <v>0</v>
      </c>
      <c r="Y103" s="61" t="str">
        <f t="shared" si="27"/>
        <v>NÃO</v>
      </c>
      <c r="AA103" s="62" t="str">
        <f t="shared" si="28"/>
        <v>ES</v>
      </c>
      <c r="AB103" s="50" t="s">
        <v>32</v>
      </c>
      <c r="AC103" s="50" t="s">
        <v>1849</v>
      </c>
      <c r="AD103" s="50">
        <v>2707404</v>
      </c>
      <c r="AE103" s="51"/>
      <c r="AF103" s="51"/>
      <c r="AH103" s="66" t="str">
        <f t="shared" si="29"/>
        <v>ALPorto de Pedras</v>
      </c>
      <c r="AI103" s="50">
        <v>2707404</v>
      </c>
      <c r="AJ103" s="66">
        <f t="shared" si="18"/>
        <v>0</v>
      </c>
    </row>
    <row r="104" spans="1:36" s="66" customFormat="1" ht="21.75" customHeight="1">
      <c r="A104" s="61" t="str">
        <f>Controles!$B$2</f>
        <v>ES</v>
      </c>
      <c r="B104" s="61">
        <f>Controles!$C$2</f>
        <v>7</v>
      </c>
      <c r="C104" s="61" t="s">
        <v>5388</v>
      </c>
      <c r="D104" s="62"/>
      <c r="E104" s="61" t="e">
        <f t="shared" si="15"/>
        <v>#N/A</v>
      </c>
      <c r="F104" s="90"/>
      <c r="G104" s="90"/>
      <c r="H104" s="62"/>
      <c r="I104" s="62"/>
      <c r="J104" s="61">
        <f t="shared" si="19"/>
        <v>0</v>
      </c>
      <c r="K104" s="62"/>
      <c r="L104" s="62"/>
      <c r="M104" s="62"/>
      <c r="N104" s="62"/>
      <c r="O104" s="62"/>
      <c r="P104" s="61">
        <f t="shared" si="20"/>
        <v>0</v>
      </c>
      <c r="Q104" s="61">
        <f t="shared" si="16"/>
        <v>0</v>
      </c>
      <c r="R104" s="61">
        <f t="shared" si="21"/>
        <v>0</v>
      </c>
      <c r="S104" s="65">
        <f t="shared" si="22"/>
        <v>0</v>
      </c>
      <c r="T104" s="61">
        <f t="shared" si="23"/>
        <v>0</v>
      </c>
      <c r="U104" s="61">
        <f t="shared" si="24"/>
        <v>0</v>
      </c>
      <c r="V104" s="61">
        <f t="shared" si="17"/>
        <v>0</v>
      </c>
      <c r="W104" s="61">
        <f t="shared" si="25"/>
        <v>0</v>
      </c>
      <c r="X104" s="61">
        <f t="shared" si="26"/>
        <v>0</v>
      </c>
      <c r="Y104" s="61" t="str">
        <f t="shared" si="27"/>
        <v>NÃO</v>
      </c>
      <c r="AA104" s="62" t="str">
        <f t="shared" si="28"/>
        <v>ES</v>
      </c>
      <c r="AB104" s="50" t="s">
        <v>32</v>
      </c>
      <c r="AC104" s="50" t="s">
        <v>1867</v>
      </c>
      <c r="AD104" s="50">
        <v>2707503</v>
      </c>
      <c r="AE104" s="51"/>
      <c r="AF104" s="51"/>
      <c r="AH104" s="66" t="str">
        <f t="shared" si="29"/>
        <v>ALPorto Real do Colégio</v>
      </c>
      <c r="AI104" s="50">
        <v>2707503</v>
      </c>
      <c r="AJ104" s="66">
        <f t="shared" si="18"/>
        <v>0</v>
      </c>
    </row>
    <row r="105" spans="1:36" s="66" customFormat="1" ht="21.75" customHeight="1">
      <c r="A105" s="61" t="str">
        <f>Controles!$B$2</f>
        <v>ES</v>
      </c>
      <c r="B105" s="61">
        <f>Controles!$C$2</f>
        <v>7</v>
      </c>
      <c r="C105" s="61" t="s">
        <v>5388</v>
      </c>
      <c r="D105" s="62"/>
      <c r="E105" s="61" t="e">
        <f t="shared" si="15"/>
        <v>#N/A</v>
      </c>
      <c r="F105" s="90"/>
      <c r="G105" s="90"/>
      <c r="H105" s="62"/>
      <c r="I105" s="62"/>
      <c r="J105" s="61">
        <f t="shared" si="19"/>
        <v>0</v>
      </c>
      <c r="K105" s="62"/>
      <c r="L105" s="62"/>
      <c r="M105" s="62"/>
      <c r="N105" s="62"/>
      <c r="O105" s="62"/>
      <c r="P105" s="61">
        <f t="shared" si="20"/>
        <v>0</v>
      </c>
      <c r="Q105" s="61">
        <f t="shared" si="16"/>
        <v>0</v>
      </c>
      <c r="R105" s="61">
        <f t="shared" si="21"/>
        <v>0</v>
      </c>
      <c r="S105" s="65">
        <f t="shared" si="22"/>
        <v>0</v>
      </c>
      <c r="T105" s="61">
        <f t="shared" si="23"/>
        <v>0</v>
      </c>
      <c r="U105" s="61">
        <f t="shared" si="24"/>
        <v>0</v>
      </c>
      <c r="V105" s="61">
        <f t="shared" si="17"/>
        <v>0</v>
      </c>
      <c r="W105" s="61">
        <f t="shared" si="25"/>
        <v>0</v>
      </c>
      <c r="X105" s="61">
        <f t="shared" si="26"/>
        <v>0</v>
      </c>
      <c r="Y105" s="61" t="str">
        <f t="shared" si="27"/>
        <v>NÃO</v>
      </c>
      <c r="AA105" s="62" t="str">
        <f t="shared" si="28"/>
        <v>ES</v>
      </c>
      <c r="AB105" s="50" t="s">
        <v>32</v>
      </c>
      <c r="AC105" s="50" t="s">
        <v>1884</v>
      </c>
      <c r="AD105" s="50">
        <v>2707602</v>
      </c>
      <c r="AE105" s="51"/>
      <c r="AF105" s="51"/>
      <c r="AH105" s="66" t="str">
        <f t="shared" si="29"/>
        <v>ALQuebrangulo</v>
      </c>
      <c r="AI105" s="50">
        <v>2707602</v>
      </c>
      <c r="AJ105" s="66">
        <f t="shared" si="18"/>
        <v>0</v>
      </c>
    </row>
    <row r="106" spans="1:36" s="66" customFormat="1" ht="21.75" customHeight="1">
      <c r="A106" s="61" t="str">
        <f>Controles!$B$2</f>
        <v>ES</v>
      </c>
      <c r="B106" s="61">
        <f>Controles!$C$2</f>
        <v>7</v>
      </c>
      <c r="C106" s="61" t="s">
        <v>5388</v>
      </c>
      <c r="D106" s="62"/>
      <c r="E106" s="61" t="e">
        <f t="shared" si="15"/>
        <v>#N/A</v>
      </c>
      <c r="F106" s="90"/>
      <c r="G106" s="90"/>
      <c r="H106" s="62"/>
      <c r="I106" s="62"/>
      <c r="J106" s="61">
        <f t="shared" si="19"/>
        <v>0</v>
      </c>
      <c r="K106" s="62"/>
      <c r="L106" s="62"/>
      <c r="M106" s="62"/>
      <c r="N106" s="62"/>
      <c r="O106" s="62"/>
      <c r="P106" s="61">
        <f t="shared" si="20"/>
        <v>0</v>
      </c>
      <c r="Q106" s="61">
        <f t="shared" si="16"/>
        <v>0</v>
      </c>
      <c r="R106" s="61">
        <f t="shared" si="21"/>
        <v>0</v>
      </c>
      <c r="S106" s="65">
        <f t="shared" si="22"/>
        <v>0</v>
      </c>
      <c r="T106" s="61">
        <f t="shared" si="23"/>
        <v>0</v>
      </c>
      <c r="U106" s="61">
        <f t="shared" si="24"/>
        <v>0</v>
      </c>
      <c r="V106" s="61">
        <f t="shared" si="17"/>
        <v>0</v>
      </c>
      <c r="W106" s="61">
        <f t="shared" si="25"/>
        <v>0</v>
      </c>
      <c r="X106" s="61">
        <f t="shared" si="26"/>
        <v>0</v>
      </c>
      <c r="Y106" s="61" t="str">
        <f t="shared" si="27"/>
        <v>NÃO</v>
      </c>
      <c r="AA106" s="62" t="str">
        <f t="shared" si="28"/>
        <v>ES</v>
      </c>
      <c r="AB106" s="50" t="s">
        <v>32</v>
      </c>
      <c r="AC106" s="50" t="s">
        <v>1901</v>
      </c>
      <c r="AD106" s="50">
        <v>2707701</v>
      </c>
      <c r="AE106" s="51"/>
      <c r="AF106" s="51"/>
      <c r="AH106" s="66" t="str">
        <f t="shared" si="29"/>
        <v>ALRio Largo</v>
      </c>
      <c r="AI106" s="50">
        <v>2707701</v>
      </c>
      <c r="AJ106" s="66">
        <f t="shared" si="18"/>
        <v>0</v>
      </c>
    </row>
    <row r="107" spans="1:36" s="66" customFormat="1" ht="21.75" customHeight="1">
      <c r="A107" s="61" t="str">
        <f>Controles!$B$2</f>
        <v>ES</v>
      </c>
      <c r="B107" s="61">
        <f>Controles!$C$2</f>
        <v>7</v>
      </c>
      <c r="C107" s="61" t="s">
        <v>5388</v>
      </c>
      <c r="D107" s="62"/>
      <c r="E107" s="61" t="e">
        <f t="shared" si="15"/>
        <v>#N/A</v>
      </c>
      <c r="F107" s="90"/>
      <c r="G107" s="90"/>
      <c r="H107" s="62"/>
      <c r="I107" s="62"/>
      <c r="J107" s="61">
        <f t="shared" si="19"/>
        <v>0</v>
      </c>
      <c r="K107" s="62"/>
      <c r="L107" s="62"/>
      <c r="M107" s="62"/>
      <c r="N107" s="62"/>
      <c r="O107" s="62"/>
      <c r="P107" s="61">
        <f t="shared" si="20"/>
        <v>0</v>
      </c>
      <c r="Q107" s="61">
        <f t="shared" si="16"/>
        <v>0</v>
      </c>
      <c r="R107" s="61">
        <f t="shared" si="21"/>
        <v>0</v>
      </c>
      <c r="S107" s="65">
        <f t="shared" si="22"/>
        <v>0</v>
      </c>
      <c r="T107" s="61">
        <f t="shared" si="23"/>
        <v>0</v>
      </c>
      <c r="U107" s="61">
        <f t="shared" si="24"/>
        <v>0</v>
      </c>
      <c r="V107" s="61">
        <f t="shared" si="17"/>
        <v>0</v>
      </c>
      <c r="W107" s="61">
        <f t="shared" si="25"/>
        <v>0</v>
      </c>
      <c r="X107" s="61">
        <f t="shared" si="26"/>
        <v>0</v>
      </c>
      <c r="Y107" s="61" t="str">
        <f t="shared" si="27"/>
        <v>NÃO</v>
      </c>
      <c r="AA107" s="62" t="str">
        <f t="shared" si="28"/>
        <v>ES</v>
      </c>
      <c r="AB107" s="50" t="s">
        <v>32</v>
      </c>
      <c r="AC107" s="50" t="s">
        <v>1918</v>
      </c>
      <c r="AD107" s="50">
        <v>2707800</v>
      </c>
      <c r="AE107" s="51"/>
      <c r="AF107" s="51"/>
      <c r="AH107" s="66" t="str">
        <f t="shared" si="29"/>
        <v>ALRoteiro</v>
      </c>
      <c r="AI107" s="50">
        <v>2707800</v>
      </c>
      <c r="AJ107" s="66">
        <f t="shared" si="18"/>
        <v>0</v>
      </c>
    </row>
    <row r="108" spans="1:36" s="66" customFormat="1" ht="21.75" customHeight="1">
      <c r="A108" s="61" t="str">
        <f>Controles!$B$2</f>
        <v>ES</v>
      </c>
      <c r="B108" s="61">
        <f>Controles!$C$2</f>
        <v>7</v>
      </c>
      <c r="C108" s="61" t="s">
        <v>5388</v>
      </c>
      <c r="D108" s="62"/>
      <c r="E108" s="61" t="e">
        <f t="shared" si="15"/>
        <v>#N/A</v>
      </c>
      <c r="F108" s="90"/>
      <c r="G108" s="90"/>
      <c r="H108" s="62"/>
      <c r="I108" s="62"/>
      <c r="J108" s="61">
        <f t="shared" si="19"/>
        <v>0</v>
      </c>
      <c r="K108" s="62"/>
      <c r="L108" s="62"/>
      <c r="M108" s="62"/>
      <c r="N108" s="62"/>
      <c r="O108" s="62"/>
      <c r="P108" s="61">
        <f t="shared" si="20"/>
        <v>0</v>
      </c>
      <c r="Q108" s="61">
        <f t="shared" si="16"/>
        <v>0</v>
      </c>
      <c r="R108" s="61">
        <f t="shared" si="21"/>
        <v>0</v>
      </c>
      <c r="S108" s="65">
        <f t="shared" si="22"/>
        <v>0</v>
      </c>
      <c r="T108" s="61">
        <f t="shared" si="23"/>
        <v>0</v>
      </c>
      <c r="U108" s="61">
        <f t="shared" si="24"/>
        <v>0</v>
      </c>
      <c r="V108" s="61">
        <f t="shared" si="17"/>
        <v>0</v>
      </c>
      <c r="W108" s="61">
        <f t="shared" si="25"/>
        <v>0</v>
      </c>
      <c r="X108" s="61">
        <f t="shared" si="26"/>
        <v>0</v>
      </c>
      <c r="Y108" s="61" t="str">
        <f t="shared" si="27"/>
        <v>NÃO</v>
      </c>
      <c r="AA108" s="62" t="str">
        <f t="shared" si="28"/>
        <v>ES</v>
      </c>
      <c r="AB108" s="50" t="s">
        <v>32</v>
      </c>
      <c r="AC108" s="50" t="s">
        <v>1935</v>
      </c>
      <c r="AD108" s="50">
        <v>2707909</v>
      </c>
      <c r="AE108" s="51"/>
      <c r="AF108" s="51"/>
      <c r="AH108" s="66" t="str">
        <f t="shared" si="29"/>
        <v>ALSanta Luzia do Norte</v>
      </c>
      <c r="AI108" s="50">
        <v>2707909</v>
      </c>
      <c r="AJ108" s="66">
        <f t="shared" si="18"/>
        <v>0</v>
      </c>
    </row>
    <row r="109" spans="1:36" s="66" customFormat="1" ht="21.75" customHeight="1">
      <c r="A109" s="61" t="str">
        <f>Controles!$B$2</f>
        <v>ES</v>
      </c>
      <c r="B109" s="61">
        <f>Controles!$C$2</f>
        <v>7</v>
      </c>
      <c r="C109" s="61" t="s">
        <v>5388</v>
      </c>
      <c r="D109" s="62"/>
      <c r="E109" s="61" t="e">
        <f t="shared" si="15"/>
        <v>#N/A</v>
      </c>
      <c r="F109" s="90"/>
      <c r="G109" s="90"/>
      <c r="H109" s="62"/>
      <c r="I109" s="62"/>
      <c r="J109" s="61">
        <f t="shared" si="19"/>
        <v>0</v>
      </c>
      <c r="K109" s="62"/>
      <c r="L109" s="62"/>
      <c r="M109" s="62"/>
      <c r="N109" s="62"/>
      <c r="O109" s="62"/>
      <c r="P109" s="61">
        <f t="shared" si="20"/>
        <v>0</v>
      </c>
      <c r="Q109" s="61">
        <f t="shared" si="16"/>
        <v>0</v>
      </c>
      <c r="R109" s="61">
        <f t="shared" si="21"/>
        <v>0</v>
      </c>
      <c r="S109" s="65">
        <f t="shared" si="22"/>
        <v>0</v>
      </c>
      <c r="T109" s="61">
        <f t="shared" si="23"/>
        <v>0</v>
      </c>
      <c r="U109" s="61">
        <f t="shared" si="24"/>
        <v>0</v>
      </c>
      <c r="V109" s="61">
        <f t="shared" si="17"/>
        <v>0</v>
      </c>
      <c r="W109" s="61">
        <f t="shared" si="25"/>
        <v>0</v>
      </c>
      <c r="X109" s="61">
        <f t="shared" si="26"/>
        <v>0</v>
      </c>
      <c r="Y109" s="61" t="str">
        <f t="shared" si="27"/>
        <v>NÃO</v>
      </c>
      <c r="AA109" s="62" t="str">
        <f t="shared" si="28"/>
        <v>ES</v>
      </c>
      <c r="AB109" s="50" t="s">
        <v>32</v>
      </c>
      <c r="AC109" s="50" t="s">
        <v>1951</v>
      </c>
      <c r="AD109" s="50">
        <v>2708006</v>
      </c>
      <c r="AE109" s="51"/>
      <c r="AF109" s="51"/>
      <c r="AH109" s="66" t="str">
        <f t="shared" si="29"/>
        <v>ALSantana do Ipanema</v>
      </c>
      <c r="AI109" s="50">
        <v>2708006</v>
      </c>
      <c r="AJ109" s="66">
        <f t="shared" si="18"/>
        <v>0</v>
      </c>
    </row>
    <row r="110" spans="1:36" s="66" customFormat="1" ht="21.75" customHeight="1">
      <c r="A110" s="61" t="str">
        <f>Controles!$B$2</f>
        <v>ES</v>
      </c>
      <c r="B110" s="61">
        <f>Controles!$C$2</f>
        <v>7</v>
      </c>
      <c r="C110" s="61" t="s">
        <v>5388</v>
      </c>
      <c r="D110" s="62"/>
      <c r="E110" s="61" t="e">
        <f t="shared" si="15"/>
        <v>#N/A</v>
      </c>
      <c r="F110" s="90"/>
      <c r="G110" s="90"/>
      <c r="H110" s="62"/>
      <c r="I110" s="62"/>
      <c r="J110" s="61">
        <f t="shared" si="19"/>
        <v>0</v>
      </c>
      <c r="K110" s="62"/>
      <c r="L110" s="62"/>
      <c r="M110" s="62"/>
      <c r="N110" s="62"/>
      <c r="O110" s="62"/>
      <c r="P110" s="61">
        <f t="shared" si="20"/>
        <v>0</v>
      </c>
      <c r="Q110" s="61">
        <f t="shared" si="16"/>
        <v>0</v>
      </c>
      <c r="R110" s="61">
        <f t="shared" si="21"/>
        <v>0</v>
      </c>
      <c r="S110" s="65">
        <f t="shared" si="22"/>
        <v>0</v>
      </c>
      <c r="T110" s="61">
        <f t="shared" si="23"/>
        <v>0</v>
      </c>
      <c r="U110" s="61">
        <f t="shared" si="24"/>
        <v>0</v>
      </c>
      <c r="V110" s="61">
        <f t="shared" si="17"/>
        <v>0</v>
      </c>
      <c r="W110" s="61">
        <f t="shared" si="25"/>
        <v>0</v>
      </c>
      <c r="X110" s="61">
        <f t="shared" si="26"/>
        <v>0</v>
      </c>
      <c r="Y110" s="61" t="str">
        <f t="shared" si="27"/>
        <v>NÃO</v>
      </c>
      <c r="AA110" s="62" t="str">
        <f t="shared" si="28"/>
        <v>ES</v>
      </c>
      <c r="AB110" s="50" t="s">
        <v>32</v>
      </c>
      <c r="AC110" s="50" t="s">
        <v>1968</v>
      </c>
      <c r="AD110" s="50">
        <v>2708105</v>
      </c>
      <c r="AE110" s="51"/>
      <c r="AF110" s="51"/>
      <c r="AH110" s="66" t="str">
        <f t="shared" si="29"/>
        <v>ALSantana do Mundaú</v>
      </c>
      <c r="AI110" s="50">
        <v>2708105</v>
      </c>
      <c r="AJ110" s="66">
        <f t="shared" si="18"/>
        <v>0</v>
      </c>
    </row>
    <row r="111" spans="1:36" s="66" customFormat="1" ht="21.75" customHeight="1">
      <c r="A111" s="61" t="str">
        <f>Controles!$B$2</f>
        <v>ES</v>
      </c>
      <c r="B111" s="61">
        <f>Controles!$C$2</f>
        <v>7</v>
      </c>
      <c r="C111" s="61" t="s">
        <v>5388</v>
      </c>
      <c r="D111" s="62"/>
      <c r="E111" s="61" t="e">
        <f t="shared" si="15"/>
        <v>#N/A</v>
      </c>
      <c r="F111" s="90"/>
      <c r="G111" s="90"/>
      <c r="H111" s="62"/>
      <c r="I111" s="62"/>
      <c r="J111" s="61">
        <f t="shared" si="19"/>
        <v>0</v>
      </c>
      <c r="K111" s="62"/>
      <c r="L111" s="62"/>
      <c r="M111" s="62"/>
      <c r="N111" s="62"/>
      <c r="O111" s="62"/>
      <c r="P111" s="61">
        <f t="shared" si="20"/>
        <v>0</v>
      </c>
      <c r="Q111" s="61">
        <f t="shared" si="16"/>
        <v>0</v>
      </c>
      <c r="R111" s="61">
        <f t="shared" si="21"/>
        <v>0</v>
      </c>
      <c r="S111" s="65">
        <f t="shared" si="22"/>
        <v>0</v>
      </c>
      <c r="T111" s="61">
        <f t="shared" si="23"/>
        <v>0</v>
      </c>
      <c r="U111" s="61">
        <f t="shared" si="24"/>
        <v>0</v>
      </c>
      <c r="V111" s="61">
        <f t="shared" si="17"/>
        <v>0</v>
      </c>
      <c r="W111" s="61">
        <f t="shared" si="25"/>
        <v>0</v>
      </c>
      <c r="X111" s="61">
        <f t="shared" si="26"/>
        <v>0</v>
      </c>
      <c r="Y111" s="61" t="str">
        <f t="shared" si="27"/>
        <v>NÃO</v>
      </c>
      <c r="AA111" s="62" t="str">
        <f t="shared" si="28"/>
        <v>ES</v>
      </c>
      <c r="AB111" s="50" t="s">
        <v>32</v>
      </c>
      <c r="AC111" s="50" t="s">
        <v>1986</v>
      </c>
      <c r="AD111" s="50">
        <v>2708204</v>
      </c>
      <c r="AE111" s="51"/>
      <c r="AF111" s="51"/>
      <c r="AH111" s="66" t="str">
        <f t="shared" si="29"/>
        <v>ALSão Brás</v>
      </c>
      <c r="AI111" s="50">
        <v>2708204</v>
      </c>
      <c r="AJ111" s="66">
        <f t="shared" si="18"/>
        <v>0</v>
      </c>
    </row>
    <row r="112" spans="1:36" s="66" customFormat="1" ht="21.75" customHeight="1">
      <c r="A112" s="61" t="str">
        <f>Controles!$B$2</f>
        <v>ES</v>
      </c>
      <c r="B112" s="61">
        <f>Controles!$C$2</f>
        <v>7</v>
      </c>
      <c r="C112" s="61" t="s">
        <v>5388</v>
      </c>
      <c r="D112" s="62"/>
      <c r="E112" s="61" t="e">
        <f t="shared" si="15"/>
        <v>#N/A</v>
      </c>
      <c r="F112" s="90"/>
      <c r="G112" s="90"/>
      <c r="H112" s="62"/>
      <c r="I112" s="62"/>
      <c r="J112" s="61">
        <f t="shared" si="19"/>
        <v>0</v>
      </c>
      <c r="K112" s="62"/>
      <c r="L112" s="62"/>
      <c r="M112" s="62"/>
      <c r="N112" s="62"/>
      <c r="O112" s="62"/>
      <c r="P112" s="61">
        <f t="shared" si="20"/>
        <v>0</v>
      </c>
      <c r="Q112" s="61">
        <f t="shared" si="16"/>
        <v>0</v>
      </c>
      <c r="R112" s="61">
        <f t="shared" si="21"/>
        <v>0</v>
      </c>
      <c r="S112" s="65">
        <f t="shared" si="22"/>
        <v>0</v>
      </c>
      <c r="T112" s="61">
        <f t="shared" si="23"/>
        <v>0</v>
      </c>
      <c r="U112" s="61">
        <f t="shared" si="24"/>
        <v>0</v>
      </c>
      <c r="V112" s="61">
        <f t="shared" si="17"/>
        <v>0</v>
      </c>
      <c r="W112" s="61">
        <f t="shared" si="25"/>
        <v>0</v>
      </c>
      <c r="X112" s="61">
        <f t="shared" si="26"/>
        <v>0</v>
      </c>
      <c r="Y112" s="61" t="str">
        <f t="shared" si="27"/>
        <v>NÃO</v>
      </c>
      <c r="AA112" s="62" t="str">
        <f t="shared" si="28"/>
        <v>ES</v>
      </c>
      <c r="AB112" s="50" t="s">
        <v>32</v>
      </c>
      <c r="AC112" s="50" t="s">
        <v>2003</v>
      </c>
      <c r="AD112" s="50">
        <v>2708303</v>
      </c>
      <c r="AE112" s="51"/>
      <c r="AF112" s="51"/>
      <c r="AH112" s="66" t="str">
        <f t="shared" si="29"/>
        <v>ALSão José da Laje</v>
      </c>
      <c r="AI112" s="50">
        <v>2708303</v>
      </c>
      <c r="AJ112" s="66">
        <f t="shared" si="18"/>
        <v>0</v>
      </c>
    </row>
    <row r="113" spans="1:36" s="66" customFormat="1" ht="21.75" customHeight="1">
      <c r="A113" s="61" t="str">
        <f>Controles!$B$2</f>
        <v>ES</v>
      </c>
      <c r="B113" s="61">
        <f>Controles!$C$2</f>
        <v>7</v>
      </c>
      <c r="C113" s="61" t="s">
        <v>5388</v>
      </c>
      <c r="D113" s="62"/>
      <c r="E113" s="61" t="e">
        <f t="shared" si="15"/>
        <v>#N/A</v>
      </c>
      <c r="F113" s="90"/>
      <c r="G113" s="90"/>
      <c r="H113" s="62"/>
      <c r="I113" s="62"/>
      <c r="J113" s="61">
        <f t="shared" si="19"/>
        <v>0</v>
      </c>
      <c r="K113" s="62"/>
      <c r="L113" s="62"/>
      <c r="M113" s="62"/>
      <c r="N113" s="62"/>
      <c r="O113" s="62"/>
      <c r="P113" s="61">
        <f t="shared" si="20"/>
        <v>0</v>
      </c>
      <c r="Q113" s="61">
        <f t="shared" si="16"/>
        <v>0</v>
      </c>
      <c r="R113" s="61">
        <f t="shared" si="21"/>
        <v>0</v>
      </c>
      <c r="S113" s="65">
        <f t="shared" si="22"/>
        <v>0</v>
      </c>
      <c r="T113" s="61">
        <f t="shared" si="23"/>
        <v>0</v>
      </c>
      <c r="U113" s="61">
        <f t="shared" si="24"/>
        <v>0</v>
      </c>
      <c r="V113" s="61">
        <f t="shared" si="17"/>
        <v>0</v>
      </c>
      <c r="W113" s="61">
        <f t="shared" si="25"/>
        <v>0</v>
      </c>
      <c r="X113" s="61">
        <f t="shared" si="26"/>
        <v>0</v>
      </c>
      <c r="Y113" s="61" t="str">
        <f t="shared" si="27"/>
        <v>NÃO</v>
      </c>
      <c r="AA113" s="62" t="str">
        <f t="shared" si="28"/>
        <v>ES</v>
      </c>
      <c r="AB113" s="50" t="s">
        <v>32</v>
      </c>
      <c r="AC113" s="50" t="s">
        <v>2021</v>
      </c>
      <c r="AD113" s="50">
        <v>2708402</v>
      </c>
      <c r="AE113" s="51"/>
      <c r="AF113" s="51"/>
      <c r="AH113" s="66" t="str">
        <f t="shared" si="29"/>
        <v>ALSão José da Tapera</v>
      </c>
      <c r="AI113" s="50">
        <v>2708402</v>
      </c>
      <c r="AJ113" s="66">
        <f t="shared" si="18"/>
        <v>0</v>
      </c>
    </row>
    <row r="114" spans="1:36" s="66" customFormat="1" ht="21.75" customHeight="1">
      <c r="A114" s="61" t="str">
        <f>Controles!$B$2</f>
        <v>ES</v>
      </c>
      <c r="B114" s="61">
        <f>Controles!$C$2</f>
        <v>7</v>
      </c>
      <c r="C114" s="61" t="s">
        <v>5388</v>
      </c>
      <c r="D114" s="62"/>
      <c r="E114" s="61" t="e">
        <f t="shared" si="15"/>
        <v>#N/A</v>
      </c>
      <c r="F114" s="90"/>
      <c r="G114" s="90"/>
      <c r="H114" s="62"/>
      <c r="I114" s="62"/>
      <c r="J114" s="61">
        <f t="shared" si="19"/>
        <v>0</v>
      </c>
      <c r="K114" s="62"/>
      <c r="L114" s="62"/>
      <c r="M114" s="62"/>
      <c r="N114" s="62"/>
      <c r="O114" s="62"/>
      <c r="P114" s="61">
        <f t="shared" si="20"/>
        <v>0</v>
      </c>
      <c r="Q114" s="61">
        <f t="shared" si="16"/>
        <v>0</v>
      </c>
      <c r="R114" s="61">
        <f t="shared" si="21"/>
        <v>0</v>
      </c>
      <c r="S114" s="65">
        <f t="shared" si="22"/>
        <v>0</v>
      </c>
      <c r="T114" s="61">
        <f t="shared" si="23"/>
        <v>0</v>
      </c>
      <c r="U114" s="61">
        <f t="shared" si="24"/>
        <v>0</v>
      </c>
      <c r="V114" s="61">
        <f t="shared" si="17"/>
        <v>0</v>
      </c>
      <c r="W114" s="61">
        <f t="shared" si="25"/>
        <v>0</v>
      </c>
      <c r="X114" s="61">
        <f t="shared" si="26"/>
        <v>0</v>
      </c>
      <c r="Y114" s="61" t="str">
        <f t="shared" si="27"/>
        <v>NÃO</v>
      </c>
      <c r="AA114" s="62" t="str">
        <f t="shared" si="28"/>
        <v>ES</v>
      </c>
      <c r="AB114" s="50" t="s">
        <v>32</v>
      </c>
      <c r="AC114" s="50" t="s">
        <v>2039</v>
      </c>
      <c r="AD114" s="50">
        <v>2708501</v>
      </c>
      <c r="AE114" s="51"/>
      <c r="AF114" s="51"/>
      <c r="AH114" s="66" t="str">
        <f t="shared" si="29"/>
        <v>ALSão Luís do Quitunde</v>
      </c>
      <c r="AI114" s="50">
        <v>2708501</v>
      </c>
      <c r="AJ114" s="66">
        <f t="shared" si="18"/>
        <v>0</v>
      </c>
    </row>
    <row r="115" spans="1:36" s="66" customFormat="1" ht="21.75" customHeight="1">
      <c r="A115" s="61" t="str">
        <f>Controles!$B$2</f>
        <v>ES</v>
      </c>
      <c r="B115" s="61">
        <f>Controles!$C$2</f>
        <v>7</v>
      </c>
      <c r="C115" s="61" t="s">
        <v>5388</v>
      </c>
      <c r="D115" s="62"/>
      <c r="E115" s="61" t="e">
        <f t="shared" si="15"/>
        <v>#N/A</v>
      </c>
      <c r="F115" s="90"/>
      <c r="G115" s="90"/>
      <c r="H115" s="62"/>
      <c r="I115" s="62"/>
      <c r="J115" s="61">
        <f t="shared" si="19"/>
        <v>0</v>
      </c>
      <c r="K115" s="62"/>
      <c r="L115" s="62"/>
      <c r="M115" s="62"/>
      <c r="N115" s="62"/>
      <c r="O115" s="62"/>
      <c r="P115" s="61">
        <f t="shared" si="20"/>
        <v>0</v>
      </c>
      <c r="Q115" s="61">
        <f t="shared" si="16"/>
        <v>0</v>
      </c>
      <c r="R115" s="61">
        <f t="shared" si="21"/>
        <v>0</v>
      </c>
      <c r="S115" s="65">
        <f t="shared" si="22"/>
        <v>0</v>
      </c>
      <c r="T115" s="61">
        <f t="shared" si="23"/>
        <v>0</v>
      </c>
      <c r="U115" s="61">
        <f t="shared" si="24"/>
        <v>0</v>
      </c>
      <c r="V115" s="61">
        <f t="shared" si="17"/>
        <v>0</v>
      </c>
      <c r="W115" s="61">
        <f t="shared" si="25"/>
        <v>0</v>
      </c>
      <c r="X115" s="61">
        <f t="shared" si="26"/>
        <v>0</v>
      </c>
      <c r="Y115" s="61" t="str">
        <f t="shared" si="27"/>
        <v>NÃO</v>
      </c>
      <c r="AA115" s="62" t="str">
        <f t="shared" si="28"/>
        <v>ES</v>
      </c>
      <c r="AB115" s="50" t="s">
        <v>32</v>
      </c>
      <c r="AC115" s="50" t="s">
        <v>2057</v>
      </c>
      <c r="AD115" s="50">
        <v>2708600</v>
      </c>
      <c r="AE115" s="51"/>
      <c r="AF115" s="51"/>
      <c r="AH115" s="66" t="str">
        <f t="shared" si="29"/>
        <v>ALSão Miguel dos Campos</v>
      </c>
      <c r="AI115" s="50">
        <v>2708600</v>
      </c>
      <c r="AJ115" s="66">
        <f t="shared" si="18"/>
        <v>0</v>
      </c>
    </row>
    <row r="116" spans="1:36" s="66" customFormat="1" ht="21.75" customHeight="1">
      <c r="A116" s="61" t="str">
        <f>Controles!$B$2</f>
        <v>ES</v>
      </c>
      <c r="B116" s="61">
        <f>Controles!$C$2</f>
        <v>7</v>
      </c>
      <c r="C116" s="61" t="s">
        <v>5388</v>
      </c>
      <c r="D116" s="62"/>
      <c r="E116" s="61" t="e">
        <f t="shared" si="15"/>
        <v>#N/A</v>
      </c>
      <c r="F116" s="90"/>
      <c r="G116" s="90"/>
      <c r="H116" s="62"/>
      <c r="I116" s="62"/>
      <c r="J116" s="61">
        <f t="shared" si="19"/>
        <v>0</v>
      </c>
      <c r="K116" s="62"/>
      <c r="L116" s="62"/>
      <c r="M116" s="62"/>
      <c r="N116" s="62"/>
      <c r="O116" s="62"/>
      <c r="P116" s="61">
        <f t="shared" si="20"/>
        <v>0</v>
      </c>
      <c r="Q116" s="61">
        <f t="shared" si="16"/>
        <v>0</v>
      </c>
      <c r="R116" s="61">
        <f t="shared" si="21"/>
        <v>0</v>
      </c>
      <c r="S116" s="65">
        <f t="shared" si="22"/>
        <v>0</v>
      </c>
      <c r="T116" s="61">
        <f t="shared" si="23"/>
        <v>0</v>
      </c>
      <c r="U116" s="61">
        <f t="shared" si="24"/>
        <v>0</v>
      </c>
      <c r="V116" s="61">
        <f t="shared" si="17"/>
        <v>0</v>
      </c>
      <c r="W116" s="61">
        <f t="shared" si="25"/>
        <v>0</v>
      </c>
      <c r="X116" s="61">
        <f t="shared" si="26"/>
        <v>0</v>
      </c>
      <c r="Y116" s="61" t="str">
        <f t="shared" si="27"/>
        <v>NÃO</v>
      </c>
      <c r="AA116" s="62" t="str">
        <f t="shared" si="28"/>
        <v>ES</v>
      </c>
      <c r="AB116" s="50" t="s">
        <v>32</v>
      </c>
      <c r="AC116" s="50" t="s">
        <v>2074</v>
      </c>
      <c r="AD116" s="50">
        <v>2708709</v>
      </c>
      <c r="AE116" s="51"/>
      <c r="AF116" s="51"/>
      <c r="AH116" s="66" t="str">
        <f t="shared" si="29"/>
        <v>ALSão Miguel dos Milagres</v>
      </c>
      <c r="AI116" s="50">
        <v>2708709</v>
      </c>
      <c r="AJ116" s="66">
        <f t="shared" si="18"/>
        <v>0</v>
      </c>
    </row>
    <row r="117" spans="1:36" s="66" customFormat="1" ht="21.75" customHeight="1">
      <c r="A117" s="61" t="str">
        <f>Controles!$B$2</f>
        <v>ES</v>
      </c>
      <c r="B117" s="61">
        <f>Controles!$C$2</f>
        <v>7</v>
      </c>
      <c r="C117" s="61" t="s">
        <v>5388</v>
      </c>
      <c r="D117" s="62"/>
      <c r="E117" s="61" t="e">
        <f t="shared" si="15"/>
        <v>#N/A</v>
      </c>
      <c r="F117" s="90"/>
      <c r="G117" s="90"/>
      <c r="H117" s="62"/>
      <c r="I117" s="62"/>
      <c r="J117" s="61">
        <f t="shared" si="19"/>
        <v>0</v>
      </c>
      <c r="K117" s="62"/>
      <c r="L117" s="62"/>
      <c r="M117" s="62"/>
      <c r="N117" s="62"/>
      <c r="O117" s="62"/>
      <c r="P117" s="61">
        <f t="shared" si="20"/>
        <v>0</v>
      </c>
      <c r="Q117" s="61">
        <f t="shared" si="16"/>
        <v>0</v>
      </c>
      <c r="R117" s="61">
        <f t="shared" si="21"/>
        <v>0</v>
      </c>
      <c r="S117" s="65">
        <f t="shared" si="22"/>
        <v>0</v>
      </c>
      <c r="T117" s="61">
        <f t="shared" si="23"/>
        <v>0</v>
      </c>
      <c r="U117" s="61">
        <f t="shared" si="24"/>
        <v>0</v>
      </c>
      <c r="V117" s="61">
        <f t="shared" si="17"/>
        <v>0</v>
      </c>
      <c r="W117" s="61">
        <f t="shared" si="25"/>
        <v>0</v>
      </c>
      <c r="X117" s="61">
        <f t="shared" si="26"/>
        <v>0</v>
      </c>
      <c r="Y117" s="61" t="str">
        <f t="shared" si="27"/>
        <v>NÃO</v>
      </c>
      <c r="AA117" s="62" t="str">
        <f t="shared" si="28"/>
        <v>ES</v>
      </c>
      <c r="AB117" s="50" t="s">
        <v>32</v>
      </c>
      <c r="AC117" s="50" t="s">
        <v>2090</v>
      </c>
      <c r="AD117" s="50">
        <v>2708808</v>
      </c>
      <c r="AE117" s="51"/>
      <c r="AF117" s="51"/>
      <c r="AH117" s="66" t="str">
        <f t="shared" si="29"/>
        <v>ALSão Sebastião</v>
      </c>
      <c r="AI117" s="50">
        <v>2708808</v>
      </c>
      <c r="AJ117" s="66">
        <f t="shared" si="18"/>
        <v>0</v>
      </c>
    </row>
    <row r="118" spans="1:36" s="66" customFormat="1" ht="21.75" customHeight="1">
      <c r="A118" s="61" t="str">
        <f>Controles!$B$2</f>
        <v>ES</v>
      </c>
      <c r="B118" s="61">
        <f>Controles!$C$2</f>
        <v>7</v>
      </c>
      <c r="C118" s="61" t="s">
        <v>5388</v>
      </c>
      <c r="D118" s="62"/>
      <c r="E118" s="61" t="e">
        <f t="shared" si="15"/>
        <v>#N/A</v>
      </c>
      <c r="F118" s="90"/>
      <c r="G118" s="90"/>
      <c r="H118" s="62"/>
      <c r="I118" s="62"/>
      <c r="J118" s="61">
        <f t="shared" si="19"/>
        <v>0</v>
      </c>
      <c r="K118" s="62"/>
      <c r="L118" s="62"/>
      <c r="M118" s="62"/>
      <c r="N118" s="62"/>
      <c r="O118" s="62"/>
      <c r="P118" s="61">
        <f t="shared" si="20"/>
        <v>0</v>
      </c>
      <c r="Q118" s="61">
        <f t="shared" si="16"/>
        <v>0</v>
      </c>
      <c r="R118" s="61">
        <f t="shared" si="21"/>
        <v>0</v>
      </c>
      <c r="S118" s="65">
        <f t="shared" si="22"/>
        <v>0</v>
      </c>
      <c r="T118" s="61">
        <f t="shared" si="23"/>
        <v>0</v>
      </c>
      <c r="U118" s="61">
        <f t="shared" si="24"/>
        <v>0</v>
      </c>
      <c r="V118" s="61">
        <f t="shared" si="17"/>
        <v>0</v>
      </c>
      <c r="W118" s="61">
        <f t="shared" si="25"/>
        <v>0</v>
      </c>
      <c r="X118" s="61">
        <f t="shared" si="26"/>
        <v>0</v>
      </c>
      <c r="Y118" s="61" t="str">
        <f t="shared" si="27"/>
        <v>NÃO</v>
      </c>
      <c r="AA118" s="62" t="str">
        <f t="shared" si="28"/>
        <v>ES</v>
      </c>
      <c r="AB118" s="50" t="s">
        <v>32</v>
      </c>
      <c r="AC118" s="50" t="s">
        <v>2106</v>
      </c>
      <c r="AD118" s="50">
        <v>2708907</v>
      </c>
      <c r="AE118" s="51"/>
      <c r="AF118" s="51"/>
      <c r="AH118" s="66" t="str">
        <f t="shared" si="29"/>
        <v>ALSatuba</v>
      </c>
      <c r="AI118" s="50">
        <v>2708907</v>
      </c>
      <c r="AJ118" s="66">
        <f t="shared" si="18"/>
        <v>0</v>
      </c>
    </row>
    <row r="119" spans="1:36" s="66" customFormat="1" ht="21.75" customHeight="1">
      <c r="A119" s="61" t="str">
        <f>Controles!$B$2</f>
        <v>ES</v>
      </c>
      <c r="B119" s="61">
        <f>Controles!$C$2</f>
        <v>7</v>
      </c>
      <c r="C119" s="61" t="s">
        <v>5388</v>
      </c>
      <c r="D119" s="62"/>
      <c r="E119" s="61" t="e">
        <f t="shared" si="15"/>
        <v>#N/A</v>
      </c>
      <c r="F119" s="90"/>
      <c r="G119" s="90"/>
      <c r="H119" s="62"/>
      <c r="I119" s="62"/>
      <c r="J119" s="61">
        <f t="shared" si="19"/>
        <v>0</v>
      </c>
      <c r="K119" s="62"/>
      <c r="L119" s="62"/>
      <c r="M119" s="62"/>
      <c r="N119" s="62"/>
      <c r="O119" s="62"/>
      <c r="P119" s="61">
        <f t="shared" si="20"/>
        <v>0</v>
      </c>
      <c r="Q119" s="61">
        <f t="shared" si="16"/>
        <v>0</v>
      </c>
      <c r="R119" s="61">
        <f t="shared" si="21"/>
        <v>0</v>
      </c>
      <c r="S119" s="65">
        <f t="shared" si="22"/>
        <v>0</v>
      </c>
      <c r="T119" s="61">
        <f t="shared" si="23"/>
        <v>0</v>
      </c>
      <c r="U119" s="61">
        <f t="shared" si="24"/>
        <v>0</v>
      </c>
      <c r="V119" s="61">
        <f t="shared" si="17"/>
        <v>0</v>
      </c>
      <c r="W119" s="61">
        <f t="shared" si="25"/>
        <v>0</v>
      </c>
      <c r="X119" s="61">
        <f t="shared" si="26"/>
        <v>0</v>
      </c>
      <c r="Y119" s="61" t="str">
        <f t="shared" si="27"/>
        <v>NÃO</v>
      </c>
      <c r="AA119" s="62" t="str">
        <f t="shared" si="28"/>
        <v>ES</v>
      </c>
      <c r="AB119" s="50" t="s">
        <v>32</v>
      </c>
      <c r="AC119" s="50" t="s">
        <v>2122</v>
      </c>
      <c r="AD119" s="50">
        <v>2708956</v>
      </c>
      <c r="AE119" s="51"/>
      <c r="AF119" s="51"/>
      <c r="AH119" s="66" t="str">
        <f t="shared" si="29"/>
        <v>ALSenador Rui Palmeira</v>
      </c>
      <c r="AI119" s="50">
        <v>2708956</v>
      </c>
      <c r="AJ119" s="66">
        <f t="shared" si="18"/>
        <v>0</v>
      </c>
    </row>
    <row r="120" spans="1:36" s="66" customFormat="1" ht="21.75" customHeight="1">
      <c r="A120" s="61" t="str">
        <f>Controles!$B$2</f>
        <v>ES</v>
      </c>
      <c r="B120" s="61">
        <f>Controles!$C$2</f>
        <v>7</v>
      </c>
      <c r="C120" s="61" t="s">
        <v>5388</v>
      </c>
      <c r="D120" s="62"/>
      <c r="E120" s="61" t="e">
        <f t="shared" si="15"/>
        <v>#N/A</v>
      </c>
      <c r="F120" s="90"/>
      <c r="G120" s="90"/>
      <c r="H120" s="62"/>
      <c r="I120" s="62"/>
      <c r="J120" s="61">
        <f t="shared" si="19"/>
        <v>0</v>
      </c>
      <c r="K120" s="62"/>
      <c r="L120" s="62"/>
      <c r="M120" s="62"/>
      <c r="N120" s="62"/>
      <c r="O120" s="62"/>
      <c r="P120" s="61">
        <f t="shared" si="20"/>
        <v>0</v>
      </c>
      <c r="Q120" s="61">
        <f t="shared" si="16"/>
        <v>0</v>
      </c>
      <c r="R120" s="61">
        <f t="shared" si="21"/>
        <v>0</v>
      </c>
      <c r="S120" s="65">
        <f t="shared" si="22"/>
        <v>0</v>
      </c>
      <c r="T120" s="61">
        <f t="shared" si="23"/>
        <v>0</v>
      </c>
      <c r="U120" s="61">
        <f t="shared" si="24"/>
        <v>0</v>
      </c>
      <c r="V120" s="61">
        <f t="shared" si="17"/>
        <v>0</v>
      </c>
      <c r="W120" s="61">
        <f t="shared" si="25"/>
        <v>0</v>
      </c>
      <c r="X120" s="61">
        <f t="shared" si="26"/>
        <v>0</v>
      </c>
      <c r="Y120" s="61" t="str">
        <f t="shared" si="27"/>
        <v>NÃO</v>
      </c>
      <c r="AA120" s="62" t="str">
        <f t="shared" si="28"/>
        <v>ES</v>
      </c>
      <c r="AB120" s="50" t="s">
        <v>32</v>
      </c>
      <c r="AC120" s="50" t="s">
        <v>2138</v>
      </c>
      <c r="AD120" s="50">
        <v>2709004</v>
      </c>
      <c r="AE120" s="51"/>
      <c r="AF120" s="51"/>
      <c r="AH120" s="66" t="str">
        <f t="shared" si="29"/>
        <v>ALTanque d'Arca</v>
      </c>
      <c r="AI120" s="50">
        <v>2709004</v>
      </c>
      <c r="AJ120" s="66">
        <f t="shared" si="18"/>
        <v>0</v>
      </c>
    </row>
    <row r="121" spans="1:36" s="66" customFormat="1" ht="21.75" customHeight="1">
      <c r="A121" s="61" t="str">
        <f>Controles!$B$2</f>
        <v>ES</v>
      </c>
      <c r="B121" s="61">
        <f>Controles!$C$2</f>
        <v>7</v>
      </c>
      <c r="C121" s="61" t="s">
        <v>5388</v>
      </c>
      <c r="D121" s="62"/>
      <c r="E121" s="61" t="e">
        <f t="shared" si="15"/>
        <v>#N/A</v>
      </c>
      <c r="F121" s="90"/>
      <c r="G121" s="90"/>
      <c r="H121" s="62"/>
      <c r="I121" s="62"/>
      <c r="J121" s="61">
        <f t="shared" si="19"/>
        <v>0</v>
      </c>
      <c r="K121" s="62"/>
      <c r="L121" s="62"/>
      <c r="M121" s="62"/>
      <c r="N121" s="62"/>
      <c r="O121" s="62"/>
      <c r="P121" s="61">
        <f t="shared" si="20"/>
        <v>0</v>
      </c>
      <c r="Q121" s="61">
        <f t="shared" si="16"/>
        <v>0</v>
      </c>
      <c r="R121" s="61">
        <f t="shared" si="21"/>
        <v>0</v>
      </c>
      <c r="S121" s="65">
        <f t="shared" si="22"/>
        <v>0</v>
      </c>
      <c r="T121" s="61">
        <f t="shared" si="23"/>
        <v>0</v>
      </c>
      <c r="U121" s="61">
        <f t="shared" si="24"/>
        <v>0</v>
      </c>
      <c r="V121" s="61">
        <f t="shared" si="17"/>
        <v>0</v>
      </c>
      <c r="W121" s="61">
        <f t="shared" si="25"/>
        <v>0</v>
      </c>
      <c r="X121" s="61">
        <f t="shared" si="26"/>
        <v>0</v>
      </c>
      <c r="Y121" s="61" t="str">
        <f t="shared" si="27"/>
        <v>NÃO</v>
      </c>
      <c r="AA121" s="62" t="str">
        <f t="shared" si="28"/>
        <v>ES</v>
      </c>
      <c r="AB121" s="50" t="s">
        <v>32</v>
      </c>
      <c r="AC121" s="50" t="s">
        <v>2154</v>
      </c>
      <c r="AD121" s="50">
        <v>2709103</v>
      </c>
      <c r="AE121" s="51"/>
      <c r="AF121" s="51"/>
      <c r="AH121" s="66" t="str">
        <f t="shared" si="29"/>
        <v>ALTaquarana</v>
      </c>
      <c r="AI121" s="50">
        <v>2709103</v>
      </c>
      <c r="AJ121" s="66">
        <f t="shared" si="18"/>
        <v>0</v>
      </c>
    </row>
    <row r="122" spans="1:36" s="66" customFormat="1" ht="21.75" customHeight="1">
      <c r="A122" s="61" t="str">
        <f>Controles!$B$2</f>
        <v>ES</v>
      </c>
      <c r="B122" s="61">
        <f>Controles!$C$2</f>
        <v>7</v>
      </c>
      <c r="C122" s="61" t="s">
        <v>5388</v>
      </c>
      <c r="D122" s="62"/>
      <c r="E122" s="61" t="e">
        <f t="shared" si="15"/>
        <v>#N/A</v>
      </c>
      <c r="F122" s="90"/>
      <c r="G122" s="90"/>
      <c r="H122" s="62"/>
      <c r="I122" s="62"/>
      <c r="J122" s="61">
        <f t="shared" si="19"/>
        <v>0</v>
      </c>
      <c r="K122" s="62"/>
      <c r="L122" s="62"/>
      <c r="M122" s="62"/>
      <c r="N122" s="62"/>
      <c r="O122" s="62"/>
      <c r="P122" s="61">
        <f t="shared" si="20"/>
        <v>0</v>
      </c>
      <c r="Q122" s="61">
        <f t="shared" si="16"/>
        <v>0</v>
      </c>
      <c r="R122" s="61">
        <f t="shared" si="21"/>
        <v>0</v>
      </c>
      <c r="S122" s="65">
        <f t="shared" si="22"/>
        <v>0</v>
      </c>
      <c r="T122" s="61">
        <f t="shared" si="23"/>
        <v>0</v>
      </c>
      <c r="U122" s="61">
        <f t="shared" si="24"/>
        <v>0</v>
      </c>
      <c r="V122" s="61">
        <f t="shared" si="17"/>
        <v>0</v>
      </c>
      <c r="W122" s="61">
        <f t="shared" si="25"/>
        <v>0</v>
      </c>
      <c r="X122" s="61">
        <f t="shared" si="26"/>
        <v>0</v>
      </c>
      <c r="Y122" s="61" t="str">
        <f t="shared" si="27"/>
        <v>NÃO</v>
      </c>
      <c r="AA122" s="62" t="str">
        <f t="shared" si="28"/>
        <v>ES</v>
      </c>
      <c r="AB122" s="50" t="s">
        <v>32</v>
      </c>
      <c r="AC122" s="50" t="s">
        <v>2171</v>
      </c>
      <c r="AD122" s="50">
        <v>2709152</v>
      </c>
      <c r="AE122" s="51"/>
      <c r="AF122" s="51"/>
      <c r="AH122" s="66" t="str">
        <f t="shared" si="29"/>
        <v>ALTeotônio Vilela</v>
      </c>
      <c r="AI122" s="50">
        <v>2709152</v>
      </c>
      <c r="AJ122" s="66">
        <f t="shared" si="18"/>
        <v>0</v>
      </c>
    </row>
    <row r="123" spans="1:36" s="66" customFormat="1" ht="21.75" customHeight="1">
      <c r="A123" s="61" t="str">
        <f>Controles!$B$2</f>
        <v>ES</v>
      </c>
      <c r="B123" s="61">
        <f>Controles!$C$2</f>
        <v>7</v>
      </c>
      <c r="C123" s="61" t="s">
        <v>5388</v>
      </c>
      <c r="D123" s="62"/>
      <c r="E123" s="61" t="e">
        <f t="shared" si="15"/>
        <v>#N/A</v>
      </c>
      <c r="F123" s="90"/>
      <c r="G123" s="90"/>
      <c r="H123" s="62"/>
      <c r="I123" s="62"/>
      <c r="J123" s="61">
        <f t="shared" si="19"/>
        <v>0</v>
      </c>
      <c r="K123" s="62"/>
      <c r="L123" s="62"/>
      <c r="M123" s="62"/>
      <c r="N123" s="62"/>
      <c r="O123" s="62"/>
      <c r="P123" s="61">
        <f t="shared" si="20"/>
        <v>0</v>
      </c>
      <c r="Q123" s="61">
        <f t="shared" si="16"/>
        <v>0</v>
      </c>
      <c r="R123" s="61">
        <f t="shared" si="21"/>
        <v>0</v>
      </c>
      <c r="S123" s="65">
        <f t="shared" si="22"/>
        <v>0</v>
      </c>
      <c r="T123" s="61">
        <f t="shared" si="23"/>
        <v>0</v>
      </c>
      <c r="U123" s="61">
        <f t="shared" si="24"/>
        <v>0</v>
      </c>
      <c r="V123" s="61">
        <f t="shared" si="17"/>
        <v>0</v>
      </c>
      <c r="W123" s="61">
        <f t="shared" si="25"/>
        <v>0</v>
      </c>
      <c r="X123" s="61">
        <f t="shared" si="26"/>
        <v>0</v>
      </c>
      <c r="Y123" s="61" t="str">
        <f t="shared" si="27"/>
        <v>NÃO</v>
      </c>
      <c r="AA123" s="62" t="str">
        <f t="shared" si="28"/>
        <v>ES</v>
      </c>
      <c r="AB123" s="50" t="s">
        <v>32</v>
      </c>
      <c r="AC123" s="50" t="s">
        <v>2188</v>
      </c>
      <c r="AD123" s="50">
        <v>2709202</v>
      </c>
      <c r="AE123" s="51"/>
      <c r="AF123" s="51"/>
      <c r="AH123" s="66" t="str">
        <f t="shared" si="29"/>
        <v>ALTraipu</v>
      </c>
      <c r="AI123" s="50">
        <v>2709202</v>
      </c>
      <c r="AJ123" s="66">
        <f t="shared" si="18"/>
        <v>0</v>
      </c>
    </row>
    <row r="124" spans="1:36" s="66" customFormat="1" ht="21.75" customHeight="1">
      <c r="A124" s="61" t="str">
        <f>Controles!$B$2</f>
        <v>ES</v>
      </c>
      <c r="B124" s="61">
        <f>Controles!$C$2</f>
        <v>7</v>
      </c>
      <c r="C124" s="61" t="s">
        <v>5388</v>
      </c>
      <c r="D124" s="62"/>
      <c r="E124" s="61" t="e">
        <f t="shared" si="15"/>
        <v>#N/A</v>
      </c>
      <c r="F124" s="90"/>
      <c r="G124" s="90"/>
      <c r="H124" s="62"/>
      <c r="I124" s="62"/>
      <c r="J124" s="61">
        <f t="shared" si="19"/>
        <v>0</v>
      </c>
      <c r="K124" s="62"/>
      <c r="L124" s="62"/>
      <c r="M124" s="62"/>
      <c r="N124" s="62"/>
      <c r="O124" s="62"/>
      <c r="P124" s="61">
        <f t="shared" si="20"/>
        <v>0</v>
      </c>
      <c r="Q124" s="61">
        <f t="shared" si="16"/>
        <v>0</v>
      </c>
      <c r="R124" s="61">
        <f t="shared" si="21"/>
        <v>0</v>
      </c>
      <c r="S124" s="65">
        <f t="shared" si="22"/>
        <v>0</v>
      </c>
      <c r="T124" s="61">
        <f t="shared" si="23"/>
        <v>0</v>
      </c>
      <c r="U124" s="61">
        <f t="shared" si="24"/>
        <v>0</v>
      </c>
      <c r="V124" s="61">
        <f t="shared" si="17"/>
        <v>0</v>
      </c>
      <c r="W124" s="61">
        <f t="shared" si="25"/>
        <v>0</v>
      </c>
      <c r="X124" s="61">
        <f t="shared" si="26"/>
        <v>0</v>
      </c>
      <c r="Y124" s="61" t="str">
        <f t="shared" si="27"/>
        <v>NÃO</v>
      </c>
      <c r="AA124" s="62" t="str">
        <f t="shared" si="28"/>
        <v>ES</v>
      </c>
      <c r="AB124" s="50" t="s">
        <v>32</v>
      </c>
      <c r="AC124" s="50" t="s">
        <v>2204</v>
      </c>
      <c r="AD124" s="50">
        <v>2709301</v>
      </c>
      <c r="AE124" s="51"/>
      <c r="AF124" s="51"/>
      <c r="AH124" s="66" t="str">
        <f t="shared" si="29"/>
        <v>ALUnião dos Palmares</v>
      </c>
      <c r="AI124" s="50">
        <v>2709301</v>
      </c>
      <c r="AJ124" s="66">
        <f t="shared" si="18"/>
        <v>0</v>
      </c>
    </row>
    <row r="125" spans="1:36" s="66" customFormat="1" ht="21.75" customHeight="1">
      <c r="A125" s="61" t="str">
        <f>Controles!$B$2</f>
        <v>ES</v>
      </c>
      <c r="B125" s="61">
        <f>Controles!$C$2</f>
        <v>7</v>
      </c>
      <c r="C125" s="61" t="s">
        <v>5388</v>
      </c>
      <c r="D125" s="62"/>
      <c r="E125" s="61" t="e">
        <f t="shared" si="15"/>
        <v>#N/A</v>
      </c>
      <c r="F125" s="90"/>
      <c r="G125" s="90"/>
      <c r="H125" s="62"/>
      <c r="I125" s="62"/>
      <c r="J125" s="61">
        <f t="shared" si="19"/>
        <v>0</v>
      </c>
      <c r="K125" s="62"/>
      <c r="L125" s="62"/>
      <c r="M125" s="62"/>
      <c r="N125" s="62"/>
      <c r="O125" s="62"/>
      <c r="P125" s="61">
        <f t="shared" si="20"/>
        <v>0</v>
      </c>
      <c r="Q125" s="61">
        <f t="shared" si="16"/>
        <v>0</v>
      </c>
      <c r="R125" s="61">
        <f t="shared" si="21"/>
        <v>0</v>
      </c>
      <c r="S125" s="65">
        <f t="shared" si="22"/>
        <v>0</v>
      </c>
      <c r="T125" s="61">
        <f t="shared" si="23"/>
        <v>0</v>
      </c>
      <c r="U125" s="61">
        <f t="shared" si="24"/>
        <v>0</v>
      </c>
      <c r="V125" s="61">
        <f t="shared" si="17"/>
        <v>0</v>
      </c>
      <c r="W125" s="61">
        <f t="shared" si="25"/>
        <v>0</v>
      </c>
      <c r="X125" s="61">
        <f t="shared" si="26"/>
        <v>0</v>
      </c>
      <c r="Y125" s="61" t="str">
        <f t="shared" si="27"/>
        <v>NÃO</v>
      </c>
      <c r="AA125" s="62" t="str">
        <f t="shared" si="28"/>
        <v>ES</v>
      </c>
      <c r="AB125" s="50" t="s">
        <v>32</v>
      </c>
      <c r="AC125" s="50" t="s">
        <v>2219</v>
      </c>
      <c r="AD125" s="50">
        <v>2709400</v>
      </c>
      <c r="AE125" s="51"/>
      <c r="AF125" s="51"/>
      <c r="AH125" s="66" t="str">
        <f t="shared" si="29"/>
        <v>ALViçosa</v>
      </c>
      <c r="AI125" s="50">
        <v>2709400</v>
      </c>
      <c r="AJ125" s="66">
        <f t="shared" si="18"/>
        <v>0</v>
      </c>
    </row>
    <row r="126" spans="1:36" s="66" customFormat="1" ht="21.75" customHeight="1">
      <c r="A126" s="61" t="str">
        <f>Controles!$B$2</f>
        <v>ES</v>
      </c>
      <c r="B126" s="61">
        <f>Controles!$C$2</f>
        <v>7</v>
      </c>
      <c r="C126" s="61" t="s">
        <v>5388</v>
      </c>
      <c r="D126" s="62"/>
      <c r="E126" s="61" t="e">
        <f t="shared" si="15"/>
        <v>#N/A</v>
      </c>
      <c r="F126" s="90"/>
      <c r="G126" s="90"/>
      <c r="H126" s="62"/>
      <c r="I126" s="62"/>
      <c r="J126" s="61">
        <f t="shared" si="19"/>
        <v>0</v>
      </c>
      <c r="K126" s="62"/>
      <c r="L126" s="62"/>
      <c r="M126" s="62"/>
      <c r="N126" s="62"/>
      <c r="O126" s="62"/>
      <c r="P126" s="61">
        <f t="shared" si="20"/>
        <v>0</v>
      </c>
      <c r="Q126" s="61">
        <f t="shared" si="16"/>
        <v>0</v>
      </c>
      <c r="R126" s="61">
        <f t="shared" si="21"/>
        <v>0</v>
      </c>
      <c r="S126" s="65">
        <f t="shared" si="22"/>
        <v>0</v>
      </c>
      <c r="T126" s="61">
        <f t="shared" si="23"/>
        <v>0</v>
      </c>
      <c r="U126" s="61">
        <f t="shared" si="24"/>
        <v>0</v>
      </c>
      <c r="V126" s="61">
        <f t="shared" si="17"/>
        <v>0</v>
      </c>
      <c r="W126" s="61">
        <f t="shared" si="25"/>
        <v>0</v>
      </c>
      <c r="X126" s="61">
        <f t="shared" si="26"/>
        <v>0</v>
      </c>
      <c r="Y126" s="61" t="str">
        <f t="shared" si="27"/>
        <v>NÃO</v>
      </c>
      <c r="AA126" s="62" t="str">
        <f t="shared" si="28"/>
        <v>ES</v>
      </c>
      <c r="AB126" s="50" t="s">
        <v>35</v>
      </c>
      <c r="AC126" s="50" t="s">
        <v>92</v>
      </c>
      <c r="AD126" s="50">
        <v>1300029</v>
      </c>
      <c r="AE126" s="51"/>
      <c r="AF126" s="51"/>
      <c r="AH126" s="66" t="str">
        <f t="shared" si="29"/>
        <v>AMAlvarães</v>
      </c>
      <c r="AI126" s="50">
        <v>1300029</v>
      </c>
      <c r="AJ126" s="66">
        <f t="shared" si="18"/>
        <v>0</v>
      </c>
    </row>
    <row r="127" spans="1:36" s="66" customFormat="1" ht="21.75" customHeight="1">
      <c r="A127" s="61" t="str">
        <f>Controles!$B$2</f>
        <v>ES</v>
      </c>
      <c r="B127" s="61">
        <f>Controles!$C$2</f>
        <v>7</v>
      </c>
      <c r="C127" s="61" t="s">
        <v>5388</v>
      </c>
      <c r="D127" s="62"/>
      <c r="E127" s="61" t="e">
        <f t="shared" si="15"/>
        <v>#N/A</v>
      </c>
      <c r="F127" s="90"/>
      <c r="G127" s="90"/>
      <c r="H127" s="62"/>
      <c r="I127" s="62"/>
      <c r="J127" s="61">
        <f t="shared" si="19"/>
        <v>0</v>
      </c>
      <c r="K127" s="62"/>
      <c r="L127" s="62"/>
      <c r="M127" s="62"/>
      <c r="N127" s="62"/>
      <c r="O127" s="62"/>
      <c r="P127" s="61">
        <f t="shared" si="20"/>
        <v>0</v>
      </c>
      <c r="Q127" s="61">
        <f t="shared" si="16"/>
        <v>0</v>
      </c>
      <c r="R127" s="61">
        <f t="shared" si="21"/>
        <v>0</v>
      </c>
      <c r="S127" s="65">
        <f t="shared" si="22"/>
        <v>0</v>
      </c>
      <c r="T127" s="61">
        <f t="shared" si="23"/>
        <v>0</v>
      </c>
      <c r="U127" s="61">
        <f t="shared" si="24"/>
        <v>0</v>
      </c>
      <c r="V127" s="61">
        <f t="shared" si="17"/>
        <v>0</v>
      </c>
      <c r="W127" s="61">
        <f t="shared" si="25"/>
        <v>0</v>
      </c>
      <c r="X127" s="61">
        <f t="shared" si="26"/>
        <v>0</v>
      </c>
      <c r="Y127" s="61" t="str">
        <f t="shared" si="27"/>
        <v>NÃO</v>
      </c>
      <c r="AA127" s="62" t="str">
        <f t="shared" si="28"/>
        <v>ES</v>
      </c>
      <c r="AB127" s="50" t="s">
        <v>35</v>
      </c>
      <c r="AC127" s="50" t="s">
        <v>118</v>
      </c>
      <c r="AD127" s="50">
        <v>1300060</v>
      </c>
      <c r="AE127" s="51"/>
      <c r="AF127" s="51"/>
      <c r="AH127" s="66" t="str">
        <f t="shared" si="29"/>
        <v>AMAmaturá</v>
      </c>
      <c r="AI127" s="50">
        <v>1300060</v>
      </c>
      <c r="AJ127" s="66">
        <f t="shared" si="18"/>
        <v>0</v>
      </c>
    </row>
    <row r="128" spans="1:36" s="66" customFormat="1" ht="21.75" customHeight="1">
      <c r="A128" s="61" t="str">
        <f>Controles!$B$2</f>
        <v>ES</v>
      </c>
      <c r="B128" s="61">
        <f>Controles!$C$2</f>
        <v>7</v>
      </c>
      <c r="C128" s="61" t="s">
        <v>5388</v>
      </c>
      <c r="D128" s="62"/>
      <c r="E128" s="61" t="e">
        <f t="shared" si="15"/>
        <v>#N/A</v>
      </c>
      <c r="F128" s="90"/>
      <c r="G128" s="90"/>
      <c r="H128" s="62"/>
      <c r="I128" s="62"/>
      <c r="J128" s="61">
        <f t="shared" si="19"/>
        <v>0</v>
      </c>
      <c r="K128" s="62"/>
      <c r="L128" s="62"/>
      <c r="M128" s="62"/>
      <c r="N128" s="62"/>
      <c r="O128" s="62"/>
      <c r="P128" s="61">
        <f t="shared" si="20"/>
        <v>0</v>
      </c>
      <c r="Q128" s="61">
        <f t="shared" si="16"/>
        <v>0</v>
      </c>
      <c r="R128" s="61">
        <f t="shared" si="21"/>
        <v>0</v>
      </c>
      <c r="S128" s="65">
        <f t="shared" si="22"/>
        <v>0</v>
      </c>
      <c r="T128" s="61">
        <f t="shared" si="23"/>
        <v>0</v>
      </c>
      <c r="U128" s="61">
        <f t="shared" si="24"/>
        <v>0</v>
      </c>
      <c r="V128" s="61">
        <f t="shared" si="17"/>
        <v>0</v>
      </c>
      <c r="W128" s="61">
        <f t="shared" si="25"/>
        <v>0</v>
      </c>
      <c r="X128" s="61">
        <f t="shared" si="26"/>
        <v>0</v>
      </c>
      <c r="Y128" s="61" t="str">
        <f t="shared" si="27"/>
        <v>NÃO</v>
      </c>
      <c r="AA128" s="62" t="str">
        <f t="shared" si="28"/>
        <v>ES</v>
      </c>
      <c r="AB128" s="50" t="s">
        <v>35</v>
      </c>
      <c r="AC128" s="50" t="s">
        <v>144</v>
      </c>
      <c r="AD128" s="50">
        <v>1300086</v>
      </c>
      <c r="AE128" s="51"/>
      <c r="AF128" s="51"/>
      <c r="AH128" s="66" t="str">
        <f t="shared" si="29"/>
        <v>AMAnamã</v>
      </c>
      <c r="AI128" s="50">
        <v>1300086</v>
      </c>
      <c r="AJ128" s="66">
        <f t="shared" si="18"/>
        <v>0</v>
      </c>
    </row>
    <row r="129" spans="1:36" s="66" customFormat="1" ht="21.75" customHeight="1">
      <c r="A129" s="61" t="str">
        <f>Controles!$B$2</f>
        <v>ES</v>
      </c>
      <c r="B129" s="61">
        <f>Controles!$C$2</f>
        <v>7</v>
      </c>
      <c r="C129" s="61" t="s">
        <v>5388</v>
      </c>
      <c r="D129" s="62"/>
      <c r="E129" s="61" t="e">
        <f t="shared" si="15"/>
        <v>#N/A</v>
      </c>
      <c r="F129" s="90"/>
      <c r="G129" s="90"/>
      <c r="H129" s="62"/>
      <c r="I129" s="62"/>
      <c r="J129" s="61">
        <f t="shared" si="19"/>
        <v>0</v>
      </c>
      <c r="K129" s="62"/>
      <c r="L129" s="62"/>
      <c r="M129" s="62"/>
      <c r="N129" s="62"/>
      <c r="O129" s="62"/>
      <c r="P129" s="61">
        <f t="shared" si="20"/>
        <v>0</v>
      </c>
      <c r="Q129" s="61">
        <f t="shared" si="16"/>
        <v>0</v>
      </c>
      <c r="R129" s="61">
        <f t="shared" si="21"/>
        <v>0</v>
      </c>
      <c r="S129" s="65">
        <f t="shared" si="22"/>
        <v>0</v>
      </c>
      <c r="T129" s="61">
        <f t="shared" si="23"/>
        <v>0</v>
      </c>
      <c r="U129" s="61">
        <f t="shared" si="24"/>
        <v>0</v>
      </c>
      <c r="V129" s="61">
        <f t="shared" si="17"/>
        <v>0</v>
      </c>
      <c r="W129" s="61">
        <f t="shared" si="25"/>
        <v>0</v>
      </c>
      <c r="X129" s="61">
        <f t="shared" si="26"/>
        <v>0</v>
      </c>
      <c r="Y129" s="61" t="str">
        <f t="shared" si="27"/>
        <v>NÃO</v>
      </c>
      <c r="AA129" s="62" t="str">
        <f t="shared" si="28"/>
        <v>ES</v>
      </c>
      <c r="AB129" s="50" t="s">
        <v>35</v>
      </c>
      <c r="AC129" s="50" t="s">
        <v>169</v>
      </c>
      <c r="AD129" s="50">
        <v>1300102</v>
      </c>
      <c r="AE129" s="51"/>
      <c r="AF129" s="51"/>
      <c r="AH129" s="66" t="str">
        <f t="shared" si="29"/>
        <v>AMAnori</v>
      </c>
      <c r="AI129" s="50">
        <v>1300102</v>
      </c>
      <c r="AJ129" s="66">
        <f t="shared" si="18"/>
        <v>0</v>
      </c>
    </row>
    <row r="130" spans="1:36" s="66" customFormat="1" ht="21.75" customHeight="1">
      <c r="A130" s="61" t="str">
        <f>Controles!$B$2</f>
        <v>ES</v>
      </c>
      <c r="B130" s="61">
        <f>Controles!$C$2</f>
        <v>7</v>
      </c>
      <c r="C130" s="61" t="s">
        <v>5388</v>
      </c>
      <c r="D130" s="62"/>
      <c r="E130" s="61" t="e">
        <f t="shared" ref="E130:E193" si="30">VLOOKUP(AA130,$AH$2:$AI$5573,2,FALSE)</f>
        <v>#N/A</v>
      </c>
      <c r="F130" s="90"/>
      <c r="G130" s="90"/>
      <c r="H130" s="62"/>
      <c r="I130" s="62"/>
      <c r="J130" s="61">
        <f t="shared" si="19"/>
        <v>0</v>
      </c>
      <c r="K130" s="62"/>
      <c r="L130" s="62"/>
      <c r="M130" s="62"/>
      <c r="N130" s="62"/>
      <c r="O130" s="62"/>
      <c r="P130" s="61">
        <f t="shared" si="20"/>
        <v>0</v>
      </c>
      <c r="Q130" s="61">
        <f t="shared" ref="Q130:Q193" si="31">IF(AND(L130&gt;0,H130+I130=0),"ERRO",0)</f>
        <v>0</v>
      </c>
      <c r="R130" s="61">
        <f t="shared" si="21"/>
        <v>0</v>
      </c>
      <c r="S130" s="65">
        <f t="shared" si="22"/>
        <v>0</v>
      </c>
      <c r="T130" s="61">
        <f t="shared" si="23"/>
        <v>0</v>
      </c>
      <c r="U130" s="61">
        <f t="shared" si="24"/>
        <v>0</v>
      </c>
      <c r="V130" s="61">
        <f t="shared" ref="V130:V193" si="32">IF(O130&gt;0, IF(H130= 0, IF(I130=0, "ERRO",0),0),0)</f>
        <v>0</v>
      </c>
      <c r="W130" s="61">
        <f t="shared" si="25"/>
        <v>0</v>
      </c>
      <c r="X130" s="61">
        <f t="shared" si="26"/>
        <v>0</v>
      </c>
      <c r="Y130" s="61" t="str">
        <f t="shared" si="27"/>
        <v>NÃO</v>
      </c>
      <c r="AA130" s="62" t="str">
        <f t="shared" si="28"/>
        <v>ES</v>
      </c>
      <c r="AB130" s="50" t="s">
        <v>35</v>
      </c>
      <c r="AC130" s="50" t="s">
        <v>195</v>
      </c>
      <c r="AD130" s="50">
        <v>1300144</v>
      </c>
      <c r="AE130" s="51"/>
      <c r="AF130" s="51"/>
      <c r="AH130" s="66" t="str">
        <f t="shared" si="29"/>
        <v>AMApuí</v>
      </c>
      <c r="AI130" s="50">
        <v>1300144</v>
      </c>
      <c r="AJ130" s="66">
        <f t="shared" ref="AJ130:AJ193" si="33">IF(SUM(H130,L130:O130)&gt;0,1,0)</f>
        <v>0</v>
      </c>
    </row>
    <row r="131" spans="1:36" s="66" customFormat="1" ht="21.75" customHeight="1">
      <c r="A131" s="61" t="str">
        <f>Controles!$B$2</f>
        <v>ES</v>
      </c>
      <c r="B131" s="61">
        <f>Controles!$C$2</f>
        <v>7</v>
      </c>
      <c r="C131" s="61" t="s">
        <v>5388</v>
      </c>
      <c r="D131" s="62"/>
      <c r="E131" s="61" t="e">
        <f t="shared" si="30"/>
        <v>#N/A</v>
      </c>
      <c r="F131" s="90"/>
      <c r="G131" s="90"/>
      <c r="H131" s="62"/>
      <c r="I131" s="62"/>
      <c r="J131" s="61">
        <f t="shared" ref="J131:J194" si="34">SUM(H131:I131)</f>
        <v>0</v>
      </c>
      <c r="K131" s="62"/>
      <c r="L131" s="62"/>
      <c r="M131" s="62"/>
      <c r="N131" s="62"/>
      <c r="O131" s="62"/>
      <c r="P131" s="61">
        <f t="shared" ref="P131:P194" si="35">IF((H131&gt;L131),"ERRO",0)</f>
        <v>0</v>
      </c>
      <c r="Q131" s="61">
        <f t="shared" si="31"/>
        <v>0</v>
      </c>
      <c r="R131" s="61">
        <f t="shared" ref="R131:R194" si="36">IF(AND(I131=0,H131&gt;0,L131&gt;K131),"ERRO",0)</f>
        <v>0</v>
      </c>
      <c r="S131" s="65">
        <f t="shared" ref="S131:S194" si="37">IF(AND(I131=0,M131&gt;L131),"ERRO",0)</f>
        <v>0</v>
      </c>
      <c r="T131" s="61">
        <f t="shared" ref="T131:T194" si="38">IF(M131&gt;0, IF(H131= 0, IF(I131=0, "ERRO",0),0),0)</f>
        <v>0</v>
      </c>
      <c r="U131" s="61">
        <f t="shared" ref="U131:U194" si="39">IF(N131&gt;0, IF(H131= 0, IF(I131=0, "ERRO",0),0),0)</f>
        <v>0</v>
      </c>
      <c r="V131" s="61">
        <f t="shared" si="32"/>
        <v>0</v>
      </c>
      <c r="W131" s="61">
        <f t="shared" ref="W131:W194" si="40">IF(M131+O131+N131&gt;K131,IF(I131=0,"ERRO",0),0)</f>
        <v>0</v>
      </c>
      <c r="X131" s="61">
        <f t="shared" ref="X131:X194" si="41">IF(AND(H131=0,K131&gt;0),"ERRO",0)</f>
        <v>0</v>
      </c>
      <c r="Y131" s="61" t="str">
        <f t="shared" ref="Y131:Y194" si="42">IF(AND(P131=0,Q131=0,R131=0,S131=0,T131=0,V131=0,W131=0,U131=0,X131=0), "NÃO", "SIM")</f>
        <v>NÃO</v>
      </c>
      <c r="AA131" s="62" t="str">
        <f t="shared" ref="AA131:AA194" si="43">CONCATENATE(A131,D131)</f>
        <v>ES</v>
      </c>
      <c r="AB131" s="50" t="s">
        <v>35</v>
      </c>
      <c r="AC131" s="50" t="s">
        <v>221</v>
      </c>
      <c r="AD131" s="50">
        <v>1300201</v>
      </c>
      <c r="AE131" s="51"/>
      <c r="AF131" s="51"/>
      <c r="AH131" s="66" t="str">
        <f t="shared" ref="AH131:AH194" si="44">CONCATENATE(AB131,AC131)</f>
        <v>AMAtalaia do Norte</v>
      </c>
      <c r="AI131" s="50">
        <v>1300201</v>
      </c>
      <c r="AJ131" s="66">
        <f t="shared" si="33"/>
        <v>0</v>
      </c>
    </row>
    <row r="132" spans="1:36" s="66" customFormat="1" ht="21.75" customHeight="1">
      <c r="A132" s="61" t="str">
        <f>Controles!$B$2</f>
        <v>ES</v>
      </c>
      <c r="B132" s="61">
        <f>Controles!$C$2</f>
        <v>7</v>
      </c>
      <c r="C132" s="61" t="s">
        <v>5388</v>
      </c>
      <c r="D132" s="62"/>
      <c r="E132" s="61" t="e">
        <f t="shared" si="30"/>
        <v>#N/A</v>
      </c>
      <c r="F132" s="90"/>
      <c r="G132" s="90"/>
      <c r="H132" s="62"/>
      <c r="I132" s="62"/>
      <c r="J132" s="61">
        <f t="shared" si="34"/>
        <v>0</v>
      </c>
      <c r="K132" s="62"/>
      <c r="L132" s="62"/>
      <c r="M132" s="62"/>
      <c r="N132" s="62"/>
      <c r="O132" s="62"/>
      <c r="P132" s="61">
        <f t="shared" si="35"/>
        <v>0</v>
      </c>
      <c r="Q132" s="61">
        <f t="shared" si="31"/>
        <v>0</v>
      </c>
      <c r="R132" s="61">
        <f t="shared" si="36"/>
        <v>0</v>
      </c>
      <c r="S132" s="65">
        <f t="shared" si="37"/>
        <v>0</v>
      </c>
      <c r="T132" s="61">
        <f t="shared" si="38"/>
        <v>0</v>
      </c>
      <c r="U132" s="61">
        <f t="shared" si="39"/>
        <v>0</v>
      </c>
      <c r="V132" s="61">
        <f t="shared" si="32"/>
        <v>0</v>
      </c>
      <c r="W132" s="61">
        <f t="shared" si="40"/>
        <v>0</v>
      </c>
      <c r="X132" s="61">
        <f t="shared" si="41"/>
        <v>0</v>
      </c>
      <c r="Y132" s="61" t="str">
        <f t="shared" si="42"/>
        <v>NÃO</v>
      </c>
      <c r="AA132" s="62" t="str">
        <f t="shared" si="43"/>
        <v>ES</v>
      </c>
      <c r="AB132" s="50" t="s">
        <v>35</v>
      </c>
      <c r="AC132" s="50" t="s">
        <v>245</v>
      </c>
      <c r="AD132" s="50">
        <v>1300300</v>
      </c>
      <c r="AE132" s="51"/>
      <c r="AF132" s="51"/>
      <c r="AH132" s="66" t="str">
        <f t="shared" si="44"/>
        <v>AMAutazes</v>
      </c>
      <c r="AI132" s="50">
        <v>1300300</v>
      </c>
      <c r="AJ132" s="66">
        <f t="shared" si="33"/>
        <v>0</v>
      </c>
    </row>
    <row r="133" spans="1:36" s="66" customFormat="1" ht="21.75" customHeight="1">
      <c r="A133" s="61" t="str">
        <f>Controles!$B$2</f>
        <v>ES</v>
      </c>
      <c r="B133" s="61">
        <f>Controles!$C$2</f>
        <v>7</v>
      </c>
      <c r="C133" s="61" t="s">
        <v>5388</v>
      </c>
      <c r="D133" s="62"/>
      <c r="E133" s="61" t="e">
        <f t="shared" si="30"/>
        <v>#N/A</v>
      </c>
      <c r="F133" s="90"/>
      <c r="G133" s="90"/>
      <c r="H133" s="62"/>
      <c r="I133" s="62"/>
      <c r="J133" s="61">
        <f t="shared" si="34"/>
        <v>0</v>
      </c>
      <c r="K133" s="62"/>
      <c r="L133" s="62"/>
      <c r="M133" s="62"/>
      <c r="N133" s="62"/>
      <c r="O133" s="62"/>
      <c r="P133" s="61">
        <f t="shared" si="35"/>
        <v>0</v>
      </c>
      <c r="Q133" s="61">
        <f t="shared" si="31"/>
        <v>0</v>
      </c>
      <c r="R133" s="61">
        <f t="shared" si="36"/>
        <v>0</v>
      </c>
      <c r="S133" s="65">
        <f t="shared" si="37"/>
        <v>0</v>
      </c>
      <c r="T133" s="61">
        <f t="shared" si="38"/>
        <v>0</v>
      </c>
      <c r="U133" s="61">
        <f t="shared" si="39"/>
        <v>0</v>
      </c>
      <c r="V133" s="61">
        <f t="shared" si="32"/>
        <v>0</v>
      </c>
      <c r="W133" s="61">
        <f t="shared" si="40"/>
        <v>0</v>
      </c>
      <c r="X133" s="61">
        <f t="shared" si="41"/>
        <v>0</v>
      </c>
      <c r="Y133" s="61" t="str">
        <f t="shared" si="42"/>
        <v>NÃO</v>
      </c>
      <c r="AA133" s="62" t="str">
        <f t="shared" si="43"/>
        <v>ES</v>
      </c>
      <c r="AB133" s="50" t="s">
        <v>35</v>
      </c>
      <c r="AC133" s="50" t="s">
        <v>270</v>
      </c>
      <c r="AD133" s="50">
        <v>1300409</v>
      </c>
      <c r="AE133" s="51"/>
      <c r="AF133" s="51"/>
      <c r="AH133" s="66" t="str">
        <f t="shared" si="44"/>
        <v>AMBarcelos</v>
      </c>
      <c r="AI133" s="50">
        <v>1300409</v>
      </c>
      <c r="AJ133" s="66">
        <f t="shared" si="33"/>
        <v>0</v>
      </c>
    </row>
    <row r="134" spans="1:36" s="66" customFormat="1" ht="21.75" customHeight="1">
      <c r="A134" s="61" t="str">
        <f>Controles!$B$2</f>
        <v>ES</v>
      </c>
      <c r="B134" s="61">
        <f>Controles!$C$2</f>
        <v>7</v>
      </c>
      <c r="C134" s="61" t="s">
        <v>5388</v>
      </c>
      <c r="D134" s="62"/>
      <c r="E134" s="61" t="e">
        <f t="shared" si="30"/>
        <v>#N/A</v>
      </c>
      <c r="F134" s="90"/>
      <c r="G134" s="90"/>
      <c r="H134" s="62"/>
      <c r="I134" s="62"/>
      <c r="J134" s="61">
        <f t="shared" si="34"/>
        <v>0</v>
      </c>
      <c r="K134" s="62"/>
      <c r="L134" s="62"/>
      <c r="M134" s="62"/>
      <c r="N134" s="62"/>
      <c r="O134" s="62"/>
      <c r="P134" s="61">
        <f t="shared" si="35"/>
        <v>0</v>
      </c>
      <c r="Q134" s="61">
        <f t="shared" si="31"/>
        <v>0</v>
      </c>
      <c r="R134" s="61">
        <f t="shared" si="36"/>
        <v>0</v>
      </c>
      <c r="S134" s="65">
        <f t="shared" si="37"/>
        <v>0</v>
      </c>
      <c r="T134" s="61">
        <f t="shared" si="38"/>
        <v>0</v>
      </c>
      <c r="U134" s="61">
        <f t="shared" si="39"/>
        <v>0</v>
      </c>
      <c r="V134" s="61">
        <f t="shared" si="32"/>
        <v>0</v>
      </c>
      <c r="W134" s="61">
        <f t="shared" si="40"/>
        <v>0</v>
      </c>
      <c r="X134" s="61">
        <f t="shared" si="41"/>
        <v>0</v>
      </c>
      <c r="Y134" s="61" t="str">
        <f t="shared" si="42"/>
        <v>NÃO</v>
      </c>
      <c r="AA134" s="62" t="str">
        <f t="shared" si="43"/>
        <v>ES</v>
      </c>
      <c r="AB134" s="50" t="s">
        <v>35</v>
      </c>
      <c r="AC134" s="50" t="s">
        <v>296</v>
      </c>
      <c r="AD134" s="50">
        <v>1300508</v>
      </c>
      <c r="AE134" s="51"/>
      <c r="AF134" s="51"/>
      <c r="AH134" s="66" t="str">
        <f t="shared" si="44"/>
        <v>AMBarreirinha</v>
      </c>
      <c r="AI134" s="50">
        <v>1300508</v>
      </c>
      <c r="AJ134" s="66">
        <f t="shared" si="33"/>
        <v>0</v>
      </c>
    </row>
    <row r="135" spans="1:36" s="66" customFormat="1" ht="21.75" customHeight="1">
      <c r="A135" s="61" t="str">
        <f>Controles!$B$2</f>
        <v>ES</v>
      </c>
      <c r="B135" s="61">
        <f>Controles!$C$2</f>
        <v>7</v>
      </c>
      <c r="C135" s="61" t="s">
        <v>5388</v>
      </c>
      <c r="D135" s="62"/>
      <c r="E135" s="61" t="e">
        <f t="shared" si="30"/>
        <v>#N/A</v>
      </c>
      <c r="F135" s="90"/>
      <c r="G135" s="90"/>
      <c r="H135" s="62"/>
      <c r="I135" s="62"/>
      <c r="J135" s="61">
        <f t="shared" si="34"/>
        <v>0</v>
      </c>
      <c r="K135" s="62"/>
      <c r="L135" s="62"/>
      <c r="M135" s="62"/>
      <c r="N135" s="62"/>
      <c r="O135" s="62"/>
      <c r="P135" s="61">
        <f t="shared" si="35"/>
        <v>0</v>
      </c>
      <c r="Q135" s="61">
        <f t="shared" si="31"/>
        <v>0</v>
      </c>
      <c r="R135" s="61">
        <f t="shared" si="36"/>
        <v>0</v>
      </c>
      <c r="S135" s="65">
        <f t="shared" si="37"/>
        <v>0</v>
      </c>
      <c r="T135" s="61">
        <f t="shared" si="38"/>
        <v>0</v>
      </c>
      <c r="U135" s="61">
        <f t="shared" si="39"/>
        <v>0</v>
      </c>
      <c r="V135" s="61">
        <f t="shared" si="32"/>
        <v>0</v>
      </c>
      <c r="W135" s="61">
        <f t="shared" si="40"/>
        <v>0</v>
      </c>
      <c r="X135" s="61">
        <f t="shared" si="41"/>
        <v>0</v>
      </c>
      <c r="Y135" s="61" t="str">
        <f t="shared" si="42"/>
        <v>NÃO</v>
      </c>
      <c r="AA135" s="62" t="str">
        <f t="shared" si="43"/>
        <v>ES</v>
      </c>
      <c r="AB135" s="50" t="s">
        <v>35</v>
      </c>
      <c r="AC135" s="50" t="s">
        <v>322</v>
      </c>
      <c r="AD135" s="50">
        <v>1300607</v>
      </c>
      <c r="AE135" s="51"/>
      <c r="AF135" s="51"/>
      <c r="AH135" s="66" t="str">
        <f t="shared" si="44"/>
        <v>AMBenjamin Constant</v>
      </c>
      <c r="AI135" s="50">
        <v>1300607</v>
      </c>
      <c r="AJ135" s="66">
        <f t="shared" si="33"/>
        <v>0</v>
      </c>
    </row>
    <row r="136" spans="1:36" s="66" customFormat="1" ht="21.75" customHeight="1">
      <c r="A136" s="61" t="str">
        <f>Controles!$B$2</f>
        <v>ES</v>
      </c>
      <c r="B136" s="61">
        <f>Controles!$C$2</f>
        <v>7</v>
      </c>
      <c r="C136" s="61" t="s">
        <v>5388</v>
      </c>
      <c r="D136" s="62"/>
      <c r="E136" s="61" t="e">
        <f t="shared" si="30"/>
        <v>#N/A</v>
      </c>
      <c r="F136" s="90"/>
      <c r="G136" s="90"/>
      <c r="H136" s="62"/>
      <c r="I136" s="62"/>
      <c r="J136" s="61">
        <f t="shared" si="34"/>
        <v>0</v>
      </c>
      <c r="K136" s="62"/>
      <c r="L136" s="62"/>
      <c r="M136" s="62"/>
      <c r="N136" s="62"/>
      <c r="O136" s="62"/>
      <c r="P136" s="61">
        <f t="shared" si="35"/>
        <v>0</v>
      </c>
      <c r="Q136" s="61">
        <f t="shared" si="31"/>
        <v>0</v>
      </c>
      <c r="R136" s="61">
        <f t="shared" si="36"/>
        <v>0</v>
      </c>
      <c r="S136" s="65">
        <f t="shared" si="37"/>
        <v>0</v>
      </c>
      <c r="T136" s="61">
        <f t="shared" si="38"/>
        <v>0</v>
      </c>
      <c r="U136" s="61">
        <f t="shared" si="39"/>
        <v>0</v>
      </c>
      <c r="V136" s="61">
        <f t="shared" si="32"/>
        <v>0</v>
      </c>
      <c r="W136" s="61">
        <f t="shared" si="40"/>
        <v>0</v>
      </c>
      <c r="X136" s="61">
        <f t="shared" si="41"/>
        <v>0</v>
      </c>
      <c r="Y136" s="61" t="str">
        <f t="shared" si="42"/>
        <v>NÃO</v>
      </c>
      <c r="AA136" s="62" t="str">
        <f t="shared" si="43"/>
        <v>ES</v>
      </c>
      <c r="AB136" s="50" t="s">
        <v>35</v>
      </c>
      <c r="AC136" s="50" t="s">
        <v>347</v>
      </c>
      <c r="AD136" s="50">
        <v>1300631</v>
      </c>
      <c r="AE136" s="51"/>
      <c r="AF136" s="51"/>
      <c r="AH136" s="66" t="str">
        <f t="shared" si="44"/>
        <v>AMBeruri</v>
      </c>
      <c r="AI136" s="50">
        <v>1300631</v>
      </c>
      <c r="AJ136" s="66">
        <f t="shared" si="33"/>
        <v>0</v>
      </c>
    </row>
    <row r="137" spans="1:36" s="66" customFormat="1" ht="21.75" customHeight="1">
      <c r="A137" s="61" t="str">
        <f>Controles!$B$2</f>
        <v>ES</v>
      </c>
      <c r="B137" s="61">
        <f>Controles!$C$2</f>
        <v>7</v>
      </c>
      <c r="C137" s="61" t="s">
        <v>5388</v>
      </c>
      <c r="D137" s="62"/>
      <c r="E137" s="61" t="e">
        <f t="shared" si="30"/>
        <v>#N/A</v>
      </c>
      <c r="F137" s="90"/>
      <c r="G137" s="90"/>
      <c r="H137" s="62"/>
      <c r="I137" s="62"/>
      <c r="J137" s="61">
        <f t="shared" si="34"/>
        <v>0</v>
      </c>
      <c r="K137" s="62"/>
      <c r="L137" s="62"/>
      <c r="M137" s="62"/>
      <c r="N137" s="62"/>
      <c r="O137" s="62"/>
      <c r="P137" s="61">
        <f t="shared" si="35"/>
        <v>0</v>
      </c>
      <c r="Q137" s="61">
        <f t="shared" si="31"/>
        <v>0</v>
      </c>
      <c r="R137" s="61">
        <f t="shared" si="36"/>
        <v>0</v>
      </c>
      <c r="S137" s="65">
        <f t="shared" si="37"/>
        <v>0</v>
      </c>
      <c r="T137" s="61">
        <f t="shared" si="38"/>
        <v>0</v>
      </c>
      <c r="U137" s="61">
        <f t="shared" si="39"/>
        <v>0</v>
      </c>
      <c r="V137" s="61">
        <f t="shared" si="32"/>
        <v>0</v>
      </c>
      <c r="W137" s="61">
        <f t="shared" si="40"/>
        <v>0</v>
      </c>
      <c r="X137" s="61">
        <f t="shared" si="41"/>
        <v>0</v>
      </c>
      <c r="Y137" s="61" t="str">
        <f t="shared" si="42"/>
        <v>NÃO</v>
      </c>
      <c r="AA137" s="62" t="str">
        <f t="shared" si="43"/>
        <v>ES</v>
      </c>
      <c r="AB137" s="50" t="s">
        <v>35</v>
      </c>
      <c r="AC137" s="50" t="s">
        <v>371</v>
      </c>
      <c r="AD137" s="50">
        <v>1300680</v>
      </c>
      <c r="AE137" s="51"/>
      <c r="AF137" s="51"/>
      <c r="AH137" s="66" t="str">
        <f t="shared" si="44"/>
        <v>AMBoa Vista do Ramos</v>
      </c>
      <c r="AI137" s="50">
        <v>1300680</v>
      </c>
      <c r="AJ137" s="66">
        <f t="shared" si="33"/>
        <v>0</v>
      </c>
    </row>
    <row r="138" spans="1:36" s="66" customFormat="1" ht="21.75" customHeight="1">
      <c r="A138" s="61" t="str">
        <f>Controles!$B$2</f>
        <v>ES</v>
      </c>
      <c r="B138" s="61">
        <f>Controles!$C$2</f>
        <v>7</v>
      </c>
      <c r="C138" s="61" t="s">
        <v>5388</v>
      </c>
      <c r="D138" s="62"/>
      <c r="E138" s="61" t="e">
        <f t="shared" si="30"/>
        <v>#N/A</v>
      </c>
      <c r="F138" s="90"/>
      <c r="G138" s="90"/>
      <c r="H138" s="62"/>
      <c r="I138" s="62"/>
      <c r="J138" s="61">
        <f t="shared" si="34"/>
        <v>0</v>
      </c>
      <c r="K138" s="62"/>
      <c r="L138" s="62"/>
      <c r="M138" s="62"/>
      <c r="N138" s="62"/>
      <c r="O138" s="62"/>
      <c r="P138" s="61">
        <f t="shared" si="35"/>
        <v>0</v>
      </c>
      <c r="Q138" s="61">
        <f t="shared" si="31"/>
        <v>0</v>
      </c>
      <c r="R138" s="61">
        <f t="shared" si="36"/>
        <v>0</v>
      </c>
      <c r="S138" s="65">
        <f t="shared" si="37"/>
        <v>0</v>
      </c>
      <c r="T138" s="61">
        <f t="shared" si="38"/>
        <v>0</v>
      </c>
      <c r="U138" s="61">
        <f t="shared" si="39"/>
        <v>0</v>
      </c>
      <c r="V138" s="61">
        <f t="shared" si="32"/>
        <v>0</v>
      </c>
      <c r="W138" s="61">
        <f t="shared" si="40"/>
        <v>0</v>
      </c>
      <c r="X138" s="61">
        <f t="shared" si="41"/>
        <v>0</v>
      </c>
      <c r="Y138" s="61" t="str">
        <f t="shared" si="42"/>
        <v>NÃO</v>
      </c>
      <c r="AA138" s="62" t="str">
        <f t="shared" si="43"/>
        <v>ES</v>
      </c>
      <c r="AB138" s="50" t="s">
        <v>35</v>
      </c>
      <c r="AC138" s="50" t="s">
        <v>396</v>
      </c>
      <c r="AD138" s="50">
        <v>1300706</v>
      </c>
      <c r="AE138" s="51"/>
      <c r="AF138" s="51"/>
      <c r="AH138" s="66" t="str">
        <f t="shared" si="44"/>
        <v>AMBoca do Acre</v>
      </c>
      <c r="AI138" s="50">
        <v>1300706</v>
      </c>
      <c r="AJ138" s="66">
        <f t="shared" si="33"/>
        <v>0</v>
      </c>
    </row>
    <row r="139" spans="1:36" s="66" customFormat="1" ht="21.75" customHeight="1">
      <c r="A139" s="61" t="str">
        <f>Controles!$B$2</f>
        <v>ES</v>
      </c>
      <c r="B139" s="61">
        <f>Controles!$C$2</f>
        <v>7</v>
      </c>
      <c r="C139" s="61" t="s">
        <v>5388</v>
      </c>
      <c r="D139" s="62"/>
      <c r="E139" s="61" t="e">
        <f t="shared" si="30"/>
        <v>#N/A</v>
      </c>
      <c r="F139" s="90"/>
      <c r="G139" s="90"/>
      <c r="H139" s="62"/>
      <c r="I139" s="62"/>
      <c r="J139" s="61">
        <f t="shared" si="34"/>
        <v>0</v>
      </c>
      <c r="K139" s="62"/>
      <c r="L139" s="62"/>
      <c r="M139" s="62"/>
      <c r="N139" s="62"/>
      <c r="O139" s="62"/>
      <c r="P139" s="61">
        <f t="shared" si="35"/>
        <v>0</v>
      </c>
      <c r="Q139" s="61">
        <f t="shared" si="31"/>
        <v>0</v>
      </c>
      <c r="R139" s="61">
        <f t="shared" si="36"/>
        <v>0</v>
      </c>
      <c r="S139" s="65">
        <f t="shared" si="37"/>
        <v>0</v>
      </c>
      <c r="T139" s="61">
        <f t="shared" si="38"/>
        <v>0</v>
      </c>
      <c r="U139" s="61">
        <f t="shared" si="39"/>
        <v>0</v>
      </c>
      <c r="V139" s="61">
        <f t="shared" si="32"/>
        <v>0</v>
      </c>
      <c r="W139" s="61">
        <f t="shared" si="40"/>
        <v>0</v>
      </c>
      <c r="X139" s="61">
        <f t="shared" si="41"/>
        <v>0</v>
      </c>
      <c r="Y139" s="61" t="str">
        <f t="shared" si="42"/>
        <v>NÃO</v>
      </c>
      <c r="AA139" s="62" t="str">
        <f t="shared" si="43"/>
        <v>ES</v>
      </c>
      <c r="AB139" s="50" t="s">
        <v>35</v>
      </c>
      <c r="AC139" s="50" t="s">
        <v>421</v>
      </c>
      <c r="AD139" s="50">
        <v>1300805</v>
      </c>
      <c r="AE139" s="51"/>
      <c r="AF139" s="51"/>
      <c r="AH139" s="66" t="str">
        <f t="shared" si="44"/>
        <v>AMBorba</v>
      </c>
      <c r="AI139" s="50">
        <v>1300805</v>
      </c>
      <c r="AJ139" s="66">
        <f t="shared" si="33"/>
        <v>0</v>
      </c>
    </row>
    <row r="140" spans="1:36" s="66" customFormat="1" ht="21.75" customHeight="1">
      <c r="A140" s="61" t="str">
        <f>Controles!$B$2</f>
        <v>ES</v>
      </c>
      <c r="B140" s="61">
        <f>Controles!$C$2</f>
        <v>7</v>
      </c>
      <c r="C140" s="61" t="s">
        <v>5388</v>
      </c>
      <c r="D140" s="62"/>
      <c r="E140" s="61" t="e">
        <f t="shared" si="30"/>
        <v>#N/A</v>
      </c>
      <c r="F140" s="90"/>
      <c r="G140" s="90"/>
      <c r="H140" s="62"/>
      <c r="I140" s="62"/>
      <c r="J140" s="61">
        <f t="shared" si="34"/>
        <v>0</v>
      </c>
      <c r="K140" s="62"/>
      <c r="L140" s="62"/>
      <c r="M140" s="62"/>
      <c r="N140" s="62"/>
      <c r="O140" s="62"/>
      <c r="P140" s="61">
        <f t="shared" si="35"/>
        <v>0</v>
      </c>
      <c r="Q140" s="61">
        <f t="shared" si="31"/>
        <v>0</v>
      </c>
      <c r="R140" s="61">
        <f t="shared" si="36"/>
        <v>0</v>
      </c>
      <c r="S140" s="65">
        <f t="shared" si="37"/>
        <v>0</v>
      </c>
      <c r="T140" s="61">
        <f t="shared" si="38"/>
        <v>0</v>
      </c>
      <c r="U140" s="61">
        <f t="shared" si="39"/>
        <v>0</v>
      </c>
      <c r="V140" s="61">
        <f t="shared" si="32"/>
        <v>0</v>
      </c>
      <c r="W140" s="61">
        <f t="shared" si="40"/>
        <v>0</v>
      </c>
      <c r="X140" s="61">
        <f t="shared" si="41"/>
        <v>0</v>
      </c>
      <c r="Y140" s="61" t="str">
        <f t="shared" si="42"/>
        <v>NÃO</v>
      </c>
      <c r="AA140" s="62" t="str">
        <f t="shared" si="43"/>
        <v>ES</v>
      </c>
      <c r="AB140" s="50" t="s">
        <v>35</v>
      </c>
      <c r="AC140" s="50" t="s">
        <v>447</v>
      </c>
      <c r="AD140" s="50">
        <v>1300839</v>
      </c>
      <c r="AE140" s="51"/>
      <c r="AF140" s="51"/>
      <c r="AH140" s="66" t="str">
        <f t="shared" si="44"/>
        <v>AMCaapiranga</v>
      </c>
      <c r="AI140" s="50">
        <v>1300839</v>
      </c>
      <c r="AJ140" s="66">
        <f t="shared" si="33"/>
        <v>0</v>
      </c>
    </row>
    <row r="141" spans="1:36" s="66" customFormat="1" ht="21.75" customHeight="1">
      <c r="A141" s="61" t="str">
        <f>Controles!$B$2</f>
        <v>ES</v>
      </c>
      <c r="B141" s="61">
        <f>Controles!$C$2</f>
        <v>7</v>
      </c>
      <c r="C141" s="61" t="s">
        <v>5388</v>
      </c>
      <c r="D141" s="62"/>
      <c r="E141" s="61" t="e">
        <f t="shared" si="30"/>
        <v>#N/A</v>
      </c>
      <c r="F141" s="90"/>
      <c r="G141" s="90"/>
      <c r="H141" s="62"/>
      <c r="I141" s="62"/>
      <c r="J141" s="61">
        <f t="shared" si="34"/>
        <v>0</v>
      </c>
      <c r="K141" s="62"/>
      <c r="L141" s="62"/>
      <c r="M141" s="62"/>
      <c r="N141" s="62"/>
      <c r="O141" s="62"/>
      <c r="P141" s="61">
        <f t="shared" si="35"/>
        <v>0</v>
      </c>
      <c r="Q141" s="61">
        <f t="shared" si="31"/>
        <v>0</v>
      </c>
      <c r="R141" s="61">
        <f t="shared" si="36"/>
        <v>0</v>
      </c>
      <c r="S141" s="65">
        <f t="shared" si="37"/>
        <v>0</v>
      </c>
      <c r="T141" s="61">
        <f t="shared" si="38"/>
        <v>0</v>
      </c>
      <c r="U141" s="61">
        <f t="shared" si="39"/>
        <v>0</v>
      </c>
      <c r="V141" s="61">
        <f t="shared" si="32"/>
        <v>0</v>
      </c>
      <c r="W141" s="61">
        <f t="shared" si="40"/>
        <v>0</v>
      </c>
      <c r="X141" s="61">
        <f t="shared" si="41"/>
        <v>0</v>
      </c>
      <c r="Y141" s="61" t="str">
        <f t="shared" si="42"/>
        <v>NÃO</v>
      </c>
      <c r="AA141" s="62" t="str">
        <f t="shared" si="43"/>
        <v>ES</v>
      </c>
      <c r="AB141" s="50" t="s">
        <v>35</v>
      </c>
      <c r="AC141" s="50" t="s">
        <v>472</v>
      </c>
      <c r="AD141" s="50">
        <v>1300904</v>
      </c>
      <c r="AE141" s="51"/>
      <c r="AF141" s="51"/>
      <c r="AH141" s="66" t="str">
        <f t="shared" si="44"/>
        <v>AMCanutama</v>
      </c>
      <c r="AI141" s="50">
        <v>1300904</v>
      </c>
      <c r="AJ141" s="66">
        <f t="shared" si="33"/>
        <v>0</v>
      </c>
    </row>
    <row r="142" spans="1:36" s="66" customFormat="1" ht="21.75" customHeight="1">
      <c r="A142" s="61" t="str">
        <f>Controles!$B$2</f>
        <v>ES</v>
      </c>
      <c r="B142" s="61">
        <f>Controles!$C$2</f>
        <v>7</v>
      </c>
      <c r="C142" s="61" t="s">
        <v>5388</v>
      </c>
      <c r="D142" s="62"/>
      <c r="E142" s="61" t="e">
        <f t="shared" si="30"/>
        <v>#N/A</v>
      </c>
      <c r="F142" s="90"/>
      <c r="G142" s="90"/>
      <c r="H142" s="62"/>
      <c r="I142" s="62"/>
      <c r="J142" s="61">
        <f t="shared" si="34"/>
        <v>0</v>
      </c>
      <c r="K142" s="62"/>
      <c r="L142" s="62"/>
      <c r="M142" s="62"/>
      <c r="N142" s="62"/>
      <c r="O142" s="62"/>
      <c r="P142" s="61">
        <f t="shared" si="35"/>
        <v>0</v>
      </c>
      <c r="Q142" s="61">
        <f t="shared" si="31"/>
        <v>0</v>
      </c>
      <c r="R142" s="61">
        <f t="shared" si="36"/>
        <v>0</v>
      </c>
      <c r="S142" s="65">
        <f t="shared" si="37"/>
        <v>0</v>
      </c>
      <c r="T142" s="61">
        <f t="shared" si="38"/>
        <v>0</v>
      </c>
      <c r="U142" s="61">
        <f t="shared" si="39"/>
        <v>0</v>
      </c>
      <c r="V142" s="61">
        <f t="shared" si="32"/>
        <v>0</v>
      </c>
      <c r="W142" s="61">
        <f t="shared" si="40"/>
        <v>0</v>
      </c>
      <c r="X142" s="61">
        <f t="shared" si="41"/>
        <v>0</v>
      </c>
      <c r="Y142" s="61" t="str">
        <f t="shared" si="42"/>
        <v>NÃO</v>
      </c>
      <c r="AA142" s="62" t="str">
        <f t="shared" si="43"/>
        <v>ES</v>
      </c>
      <c r="AB142" s="50" t="s">
        <v>35</v>
      </c>
      <c r="AC142" s="50" t="s">
        <v>496</v>
      </c>
      <c r="AD142" s="50">
        <v>1301001</v>
      </c>
      <c r="AE142" s="51"/>
      <c r="AF142" s="51"/>
      <c r="AH142" s="66" t="str">
        <f t="shared" si="44"/>
        <v>AMCarauari</v>
      </c>
      <c r="AI142" s="50">
        <v>1301001</v>
      </c>
      <c r="AJ142" s="66">
        <f t="shared" si="33"/>
        <v>0</v>
      </c>
    </row>
    <row r="143" spans="1:36" s="66" customFormat="1" ht="21.75" customHeight="1">
      <c r="A143" s="61" t="str">
        <f>Controles!$B$2</f>
        <v>ES</v>
      </c>
      <c r="B143" s="61">
        <f>Controles!$C$2</f>
        <v>7</v>
      </c>
      <c r="C143" s="61" t="s">
        <v>5388</v>
      </c>
      <c r="D143" s="62"/>
      <c r="E143" s="61" t="e">
        <f t="shared" si="30"/>
        <v>#N/A</v>
      </c>
      <c r="F143" s="90"/>
      <c r="G143" s="90"/>
      <c r="H143" s="62"/>
      <c r="I143" s="62"/>
      <c r="J143" s="61">
        <f t="shared" si="34"/>
        <v>0</v>
      </c>
      <c r="K143" s="62"/>
      <c r="L143" s="62"/>
      <c r="M143" s="62"/>
      <c r="N143" s="62"/>
      <c r="O143" s="62"/>
      <c r="P143" s="61">
        <f t="shared" si="35"/>
        <v>0</v>
      </c>
      <c r="Q143" s="61">
        <f t="shared" si="31"/>
        <v>0</v>
      </c>
      <c r="R143" s="61">
        <f t="shared" si="36"/>
        <v>0</v>
      </c>
      <c r="S143" s="65">
        <f t="shared" si="37"/>
        <v>0</v>
      </c>
      <c r="T143" s="61">
        <f t="shared" si="38"/>
        <v>0</v>
      </c>
      <c r="U143" s="61">
        <f t="shared" si="39"/>
        <v>0</v>
      </c>
      <c r="V143" s="61">
        <f t="shared" si="32"/>
        <v>0</v>
      </c>
      <c r="W143" s="61">
        <f t="shared" si="40"/>
        <v>0</v>
      </c>
      <c r="X143" s="61">
        <f t="shared" si="41"/>
        <v>0</v>
      </c>
      <c r="Y143" s="61" t="str">
        <f t="shared" si="42"/>
        <v>NÃO</v>
      </c>
      <c r="AA143" s="62" t="str">
        <f t="shared" si="43"/>
        <v>ES</v>
      </c>
      <c r="AB143" s="50" t="s">
        <v>35</v>
      </c>
      <c r="AC143" s="50" t="s">
        <v>519</v>
      </c>
      <c r="AD143" s="50">
        <v>1301100</v>
      </c>
      <c r="AE143" s="51"/>
      <c r="AF143" s="51"/>
      <c r="AH143" s="66" t="str">
        <f t="shared" si="44"/>
        <v>AMCareiro</v>
      </c>
      <c r="AI143" s="50">
        <v>1301100</v>
      </c>
      <c r="AJ143" s="66">
        <f t="shared" si="33"/>
        <v>0</v>
      </c>
    </row>
    <row r="144" spans="1:36" s="66" customFormat="1" ht="21.75" customHeight="1">
      <c r="A144" s="61" t="str">
        <f>Controles!$B$2</f>
        <v>ES</v>
      </c>
      <c r="B144" s="61">
        <f>Controles!$C$2</f>
        <v>7</v>
      </c>
      <c r="C144" s="61" t="s">
        <v>5388</v>
      </c>
      <c r="D144" s="62"/>
      <c r="E144" s="61" t="e">
        <f t="shared" si="30"/>
        <v>#N/A</v>
      </c>
      <c r="F144" s="90"/>
      <c r="G144" s="90"/>
      <c r="H144" s="62"/>
      <c r="I144" s="62"/>
      <c r="J144" s="61">
        <f t="shared" si="34"/>
        <v>0</v>
      </c>
      <c r="K144" s="62"/>
      <c r="L144" s="62"/>
      <c r="M144" s="62"/>
      <c r="N144" s="62"/>
      <c r="O144" s="62"/>
      <c r="P144" s="61">
        <f t="shared" si="35"/>
        <v>0</v>
      </c>
      <c r="Q144" s="61">
        <f t="shared" si="31"/>
        <v>0</v>
      </c>
      <c r="R144" s="61">
        <f t="shared" si="36"/>
        <v>0</v>
      </c>
      <c r="S144" s="65">
        <f t="shared" si="37"/>
        <v>0</v>
      </c>
      <c r="T144" s="61">
        <f t="shared" si="38"/>
        <v>0</v>
      </c>
      <c r="U144" s="61">
        <f t="shared" si="39"/>
        <v>0</v>
      </c>
      <c r="V144" s="61">
        <f t="shared" si="32"/>
        <v>0</v>
      </c>
      <c r="W144" s="61">
        <f t="shared" si="40"/>
        <v>0</v>
      </c>
      <c r="X144" s="61">
        <f t="shared" si="41"/>
        <v>0</v>
      </c>
      <c r="Y144" s="61" t="str">
        <f t="shared" si="42"/>
        <v>NÃO</v>
      </c>
      <c r="AA144" s="62" t="str">
        <f t="shared" si="43"/>
        <v>ES</v>
      </c>
      <c r="AB144" s="50" t="s">
        <v>35</v>
      </c>
      <c r="AC144" s="50" t="s">
        <v>543</v>
      </c>
      <c r="AD144" s="50">
        <v>1301159</v>
      </c>
      <c r="AE144" s="51"/>
      <c r="AF144" s="51"/>
      <c r="AH144" s="66" t="str">
        <f t="shared" si="44"/>
        <v>AMCareiro da Várzea</v>
      </c>
      <c r="AI144" s="50">
        <v>1301159</v>
      </c>
      <c r="AJ144" s="66">
        <f t="shared" si="33"/>
        <v>0</v>
      </c>
    </row>
    <row r="145" spans="1:36" s="66" customFormat="1" ht="21.75" customHeight="1">
      <c r="A145" s="61" t="str">
        <f>Controles!$B$2</f>
        <v>ES</v>
      </c>
      <c r="B145" s="61">
        <f>Controles!$C$2</f>
        <v>7</v>
      </c>
      <c r="C145" s="61" t="s">
        <v>5388</v>
      </c>
      <c r="D145" s="62"/>
      <c r="E145" s="61" t="e">
        <f t="shared" si="30"/>
        <v>#N/A</v>
      </c>
      <c r="F145" s="90"/>
      <c r="G145" s="90"/>
      <c r="H145" s="62"/>
      <c r="I145" s="62"/>
      <c r="J145" s="61">
        <f t="shared" si="34"/>
        <v>0</v>
      </c>
      <c r="K145" s="62"/>
      <c r="L145" s="62"/>
      <c r="M145" s="62"/>
      <c r="N145" s="62"/>
      <c r="O145" s="62"/>
      <c r="P145" s="61">
        <f t="shared" si="35"/>
        <v>0</v>
      </c>
      <c r="Q145" s="61">
        <f t="shared" si="31"/>
        <v>0</v>
      </c>
      <c r="R145" s="61">
        <f t="shared" si="36"/>
        <v>0</v>
      </c>
      <c r="S145" s="65">
        <f t="shared" si="37"/>
        <v>0</v>
      </c>
      <c r="T145" s="61">
        <f t="shared" si="38"/>
        <v>0</v>
      </c>
      <c r="U145" s="61">
        <f t="shared" si="39"/>
        <v>0</v>
      </c>
      <c r="V145" s="61">
        <f t="shared" si="32"/>
        <v>0</v>
      </c>
      <c r="W145" s="61">
        <f t="shared" si="40"/>
        <v>0</v>
      </c>
      <c r="X145" s="61">
        <f t="shared" si="41"/>
        <v>0</v>
      </c>
      <c r="Y145" s="61" t="str">
        <f t="shared" si="42"/>
        <v>NÃO</v>
      </c>
      <c r="AA145" s="62" t="str">
        <f t="shared" si="43"/>
        <v>ES</v>
      </c>
      <c r="AB145" s="50" t="s">
        <v>35</v>
      </c>
      <c r="AC145" s="50" t="s">
        <v>566</v>
      </c>
      <c r="AD145" s="50">
        <v>1301209</v>
      </c>
      <c r="AE145" s="51"/>
      <c r="AF145" s="51"/>
      <c r="AH145" s="66" t="str">
        <f t="shared" si="44"/>
        <v>AMCoari</v>
      </c>
      <c r="AI145" s="50">
        <v>1301209</v>
      </c>
      <c r="AJ145" s="66">
        <f t="shared" si="33"/>
        <v>0</v>
      </c>
    </row>
    <row r="146" spans="1:36" s="66" customFormat="1" ht="21.75" customHeight="1">
      <c r="A146" s="61" t="str">
        <f>Controles!$B$2</f>
        <v>ES</v>
      </c>
      <c r="B146" s="61">
        <f>Controles!$C$2</f>
        <v>7</v>
      </c>
      <c r="C146" s="61" t="s">
        <v>5388</v>
      </c>
      <c r="D146" s="62"/>
      <c r="E146" s="61" t="e">
        <f t="shared" si="30"/>
        <v>#N/A</v>
      </c>
      <c r="F146" s="90"/>
      <c r="G146" s="90"/>
      <c r="H146" s="62"/>
      <c r="I146" s="62"/>
      <c r="J146" s="61">
        <f t="shared" si="34"/>
        <v>0</v>
      </c>
      <c r="K146" s="62"/>
      <c r="L146" s="62"/>
      <c r="M146" s="62"/>
      <c r="N146" s="62"/>
      <c r="O146" s="62"/>
      <c r="P146" s="61">
        <f t="shared" si="35"/>
        <v>0</v>
      </c>
      <c r="Q146" s="61">
        <f t="shared" si="31"/>
        <v>0</v>
      </c>
      <c r="R146" s="61">
        <f t="shared" si="36"/>
        <v>0</v>
      </c>
      <c r="S146" s="65">
        <f t="shared" si="37"/>
        <v>0</v>
      </c>
      <c r="T146" s="61">
        <f t="shared" si="38"/>
        <v>0</v>
      </c>
      <c r="U146" s="61">
        <f t="shared" si="39"/>
        <v>0</v>
      </c>
      <c r="V146" s="61">
        <f t="shared" si="32"/>
        <v>0</v>
      </c>
      <c r="W146" s="61">
        <f t="shared" si="40"/>
        <v>0</v>
      </c>
      <c r="X146" s="61">
        <f t="shared" si="41"/>
        <v>0</v>
      </c>
      <c r="Y146" s="61" t="str">
        <f t="shared" si="42"/>
        <v>NÃO</v>
      </c>
      <c r="AA146" s="62" t="str">
        <f t="shared" si="43"/>
        <v>ES</v>
      </c>
      <c r="AB146" s="50" t="s">
        <v>35</v>
      </c>
      <c r="AC146" s="50" t="s">
        <v>589</v>
      </c>
      <c r="AD146" s="50">
        <v>1301308</v>
      </c>
      <c r="AE146" s="51"/>
      <c r="AF146" s="51"/>
      <c r="AH146" s="66" t="str">
        <f t="shared" si="44"/>
        <v>AMCodajás</v>
      </c>
      <c r="AI146" s="50">
        <v>1301308</v>
      </c>
      <c r="AJ146" s="66">
        <f t="shared" si="33"/>
        <v>0</v>
      </c>
    </row>
    <row r="147" spans="1:36" s="66" customFormat="1" ht="21.75" customHeight="1">
      <c r="A147" s="61" t="str">
        <f>Controles!$B$2</f>
        <v>ES</v>
      </c>
      <c r="B147" s="61">
        <f>Controles!$C$2</f>
        <v>7</v>
      </c>
      <c r="C147" s="61" t="s">
        <v>5388</v>
      </c>
      <c r="D147" s="62"/>
      <c r="E147" s="61" t="e">
        <f t="shared" si="30"/>
        <v>#N/A</v>
      </c>
      <c r="F147" s="90"/>
      <c r="G147" s="90"/>
      <c r="H147" s="62"/>
      <c r="I147" s="62"/>
      <c r="J147" s="61">
        <f t="shared" si="34"/>
        <v>0</v>
      </c>
      <c r="K147" s="62"/>
      <c r="L147" s="62"/>
      <c r="M147" s="62"/>
      <c r="N147" s="62"/>
      <c r="O147" s="62"/>
      <c r="P147" s="61">
        <f t="shared" si="35"/>
        <v>0</v>
      </c>
      <c r="Q147" s="61">
        <f t="shared" si="31"/>
        <v>0</v>
      </c>
      <c r="R147" s="61">
        <f t="shared" si="36"/>
        <v>0</v>
      </c>
      <c r="S147" s="65">
        <f t="shared" si="37"/>
        <v>0</v>
      </c>
      <c r="T147" s="61">
        <f t="shared" si="38"/>
        <v>0</v>
      </c>
      <c r="U147" s="61">
        <f t="shared" si="39"/>
        <v>0</v>
      </c>
      <c r="V147" s="61">
        <f t="shared" si="32"/>
        <v>0</v>
      </c>
      <c r="W147" s="61">
        <f t="shared" si="40"/>
        <v>0</v>
      </c>
      <c r="X147" s="61">
        <f t="shared" si="41"/>
        <v>0</v>
      </c>
      <c r="Y147" s="61" t="str">
        <f t="shared" si="42"/>
        <v>NÃO</v>
      </c>
      <c r="AA147" s="62" t="str">
        <f t="shared" si="43"/>
        <v>ES</v>
      </c>
      <c r="AB147" s="50" t="s">
        <v>35</v>
      </c>
      <c r="AC147" s="50" t="s">
        <v>612</v>
      </c>
      <c r="AD147" s="50">
        <v>1301407</v>
      </c>
      <c r="AE147" s="51"/>
      <c r="AF147" s="51"/>
      <c r="AH147" s="66" t="str">
        <f t="shared" si="44"/>
        <v>AMEirunepé</v>
      </c>
      <c r="AI147" s="50">
        <v>1301407</v>
      </c>
      <c r="AJ147" s="66">
        <f t="shared" si="33"/>
        <v>0</v>
      </c>
    </row>
    <row r="148" spans="1:36" s="66" customFormat="1" ht="21.75" customHeight="1">
      <c r="A148" s="61" t="str">
        <f>Controles!$B$2</f>
        <v>ES</v>
      </c>
      <c r="B148" s="61">
        <f>Controles!$C$2</f>
        <v>7</v>
      </c>
      <c r="C148" s="61" t="s">
        <v>5388</v>
      </c>
      <c r="D148" s="62"/>
      <c r="E148" s="61" t="e">
        <f t="shared" si="30"/>
        <v>#N/A</v>
      </c>
      <c r="F148" s="90"/>
      <c r="G148" s="90"/>
      <c r="H148" s="62"/>
      <c r="I148" s="62"/>
      <c r="J148" s="61">
        <f t="shared" si="34"/>
        <v>0</v>
      </c>
      <c r="K148" s="62"/>
      <c r="L148" s="62"/>
      <c r="M148" s="62"/>
      <c r="N148" s="62"/>
      <c r="O148" s="62"/>
      <c r="P148" s="61">
        <f t="shared" si="35"/>
        <v>0</v>
      </c>
      <c r="Q148" s="61">
        <f t="shared" si="31"/>
        <v>0</v>
      </c>
      <c r="R148" s="61">
        <f t="shared" si="36"/>
        <v>0</v>
      </c>
      <c r="S148" s="65">
        <f t="shared" si="37"/>
        <v>0</v>
      </c>
      <c r="T148" s="61">
        <f t="shared" si="38"/>
        <v>0</v>
      </c>
      <c r="U148" s="61">
        <f t="shared" si="39"/>
        <v>0</v>
      </c>
      <c r="V148" s="61">
        <f t="shared" si="32"/>
        <v>0</v>
      </c>
      <c r="W148" s="61">
        <f t="shared" si="40"/>
        <v>0</v>
      </c>
      <c r="X148" s="61">
        <f t="shared" si="41"/>
        <v>0</v>
      </c>
      <c r="Y148" s="61" t="str">
        <f t="shared" si="42"/>
        <v>NÃO</v>
      </c>
      <c r="AA148" s="62" t="str">
        <f t="shared" si="43"/>
        <v>ES</v>
      </c>
      <c r="AB148" s="50" t="s">
        <v>35</v>
      </c>
      <c r="AC148" s="50" t="s">
        <v>633</v>
      </c>
      <c r="AD148" s="50">
        <v>1301506</v>
      </c>
      <c r="AE148" s="51"/>
      <c r="AF148" s="51"/>
      <c r="AH148" s="66" t="str">
        <f t="shared" si="44"/>
        <v>AMEnvira</v>
      </c>
      <c r="AI148" s="50">
        <v>1301506</v>
      </c>
      <c r="AJ148" s="66">
        <f t="shared" si="33"/>
        <v>0</v>
      </c>
    </row>
    <row r="149" spans="1:36" s="66" customFormat="1" ht="21.75" customHeight="1">
      <c r="A149" s="61" t="str">
        <f>Controles!$B$2</f>
        <v>ES</v>
      </c>
      <c r="B149" s="61">
        <f>Controles!$C$2</f>
        <v>7</v>
      </c>
      <c r="C149" s="61" t="s">
        <v>5388</v>
      </c>
      <c r="D149" s="62"/>
      <c r="E149" s="61" t="e">
        <f t="shared" si="30"/>
        <v>#N/A</v>
      </c>
      <c r="F149" s="90"/>
      <c r="G149" s="90"/>
      <c r="H149" s="62"/>
      <c r="I149" s="62"/>
      <c r="J149" s="61">
        <f t="shared" si="34"/>
        <v>0</v>
      </c>
      <c r="K149" s="62"/>
      <c r="L149" s="62"/>
      <c r="M149" s="62"/>
      <c r="N149" s="62"/>
      <c r="O149" s="62"/>
      <c r="P149" s="61">
        <f t="shared" si="35"/>
        <v>0</v>
      </c>
      <c r="Q149" s="61">
        <f t="shared" si="31"/>
        <v>0</v>
      </c>
      <c r="R149" s="61">
        <f t="shared" si="36"/>
        <v>0</v>
      </c>
      <c r="S149" s="65">
        <f t="shared" si="37"/>
        <v>0</v>
      </c>
      <c r="T149" s="61">
        <f t="shared" si="38"/>
        <v>0</v>
      </c>
      <c r="U149" s="61">
        <f t="shared" si="39"/>
        <v>0</v>
      </c>
      <c r="V149" s="61">
        <f t="shared" si="32"/>
        <v>0</v>
      </c>
      <c r="W149" s="61">
        <f t="shared" si="40"/>
        <v>0</v>
      </c>
      <c r="X149" s="61">
        <f t="shared" si="41"/>
        <v>0</v>
      </c>
      <c r="Y149" s="61" t="str">
        <f t="shared" si="42"/>
        <v>NÃO</v>
      </c>
      <c r="AA149" s="62" t="str">
        <f t="shared" si="43"/>
        <v>ES</v>
      </c>
      <c r="AB149" s="50" t="s">
        <v>35</v>
      </c>
      <c r="AC149" s="50" t="s">
        <v>654</v>
      </c>
      <c r="AD149" s="50">
        <v>1301605</v>
      </c>
      <c r="AE149" s="51"/>
      <c r="AF149" s="51"/>
      <c r="AH149" s="66" t="str">
        <f t="shared" si="44"/>
        <v>AMFonte Boa</v>
      </c>
      <c r="AI149" s="50">
        <v>1301605</v>
      </c>
      <c r="AJ149" s="66">
        <f t="shared" si="33"/>
        <v>0</v>
      </c>
    </row>
    <row r="150" spans="1:36" s="66" customFormat="1" ht="21.75" customHeight="1">
      <c r="A150" s="61" t="str">
        <f>Controles!$B$2</f>
        <v>ES</v>
      </c>
      <c r="B150" s="61">
        <f>Controles!$C$2</f>
        <v>7</v>
      </c>
      <c r="C150" s="61" t="s">
        <v>5388</v>
      </c>
      <c r="D150" s="62"/>
      <c r="E150" s="61" t="e">
        <f t="shared" si="30"/>
        <v>#N/A</v>
      </c>
      <c r="F150" s="90"/>
      <c r="G150" s="90"/>
      <c r="H150" s="62"/>
      <c r="I150" s="62"/>
      <c r="J150" s="61">
        <f t="shared" si="34"/>
        <v>0</v>
      </c>
      <c r="K150" s="62"/>
      <c r="L150" s="62"/>
      <c r="M150" s="62"/>
      <c r="N150" s="62"/>
      <c r="O150" s="62"/>
      <c r="P150" s="61">
        <f t="shared" si="35"/>
        <v>0</v>
      </c>
      <c r="Q150" s="61">
        <f t="shared" si="31"/>
        <v>0</v>
      </c>
      <c r="R150" s="61">
        <f t="shared" si="36"/>
        <v>0</v>
      </c>
      <c r="S150" s="65">
        <f t="shared" si="37"/>
        <v>0</v>
      </c>
      <c r="T150" s="61">
        <f t="shared" si="38"/>
        <v>0</v>
      </c>
      <c r="U150" s="61">
        <f t="shared" si="39"/>
        <v>0</v>
      </c>
      <c r="V150" s="61">
        <f t="shared" si="32"/>
        <v>0</v>
      </c>
      <c r="W150" s="61">
        <f t="shared" si="40"/>
        <v>0</v>
      </c>
      <c r="X150" s="61">
        <f t="shared" si="41"/>
        <v>0</v>
      </c>
      <c r="Y150" s="61" t="str">
        <f t="shared" si="42"/>
        <v>NÃO</v>
      </c>
      <c r="AA150" s="62" t="str">
        <f t="shared" si="43"/>
        <v>ES</v>
      </c>
      <c r="AB150" s="50" t="s">
        <v>35</v>
      </c>
      <c r="AC150" s="50" t="s">
        <v>675</v>
      </c>
      <c r="AD150" s="50">
        <v>1301654</v>
      </c>
      <c r="AE150" s="51"/>
      <c r="AF150" s="51"/>
      <c r="AH150" s="66" t="str">
        <f t="shared" si="44"/>
        <v>AMGuajará</v>
      </c>
      <c r="AI150" s="50">
        <v>1301654</v>
      </c>
      <c r="AJ150" s="66">
        <f t="shared" si="33"/>
        <v>0</v>
      </c>
    </row>
    <row r="151" spans="1:36" s="66" customFormat="1" ht="21.75" customHeight="1">
      <c r="A151" s="61" t="str">
        <f>Controles!$B$2</f>
        <v>ES</v>
      </c>
      <c r="B151" s="61">
        <f>Controles!$C$2</f>
        <v>7</v>
      </c>
      <c r="C151" s="61" t="s">
        <v>5388</v>
      </c>
      <c r="D151" s="62"/>
      <c r="E151" s="61" t="e">
        <f t="shared" si="30"/>
        <v>#N/A</v>
      </c>
      <c r="F151" s="90"/>
      <c r="G151" s="90"/>
      <c r="H151" s="62"/>
      <c r="I151" s="62"/>
      <c r="J151" s="61">
        <f t="shared" si="34"/>
        <v>0</v>
      </c>
      <c r="K151" s="62"/>
      <c r="L151" s="62"/>
      <c r="M151" s="62"/>
      <c r="N151" s="62"/>
      <c r="O151" s="62"/>
      <c r="P151" s="61">
        <f t="shared" si="35"/>
        <v>0</v>
      </c>
      <c r="Q151" s="61">
        <f t="shared" si="31"/>
        <v>0</v>
      </c>
      <c r="R151" s="61">
        <f t="shared" si="36"/>
        <v>0</v>
      </c>
      <c r="S151" s="65">
        <f t="shared" si="37"/>
        <v>0</v>
      </c>
      <c r="T151" s="61">
        <f t="shared" si="38"/>
        <v>0</v>
      </c>
      <c r="U151" s="61">
        <f t="shared" si="39"/>
        <v>0</v>
      </c>
      <c r="V151" s="61">
        <f t="shared" si="32"/>
        <v>0</v>
      </c>
      <c r="W151" s="61">
        <f t="shared" si="40"/>
        <v>0</v>
      </c>
      <c r="X151" s="61">
        <f t="shared" si="41"/>
        <v>0</v>
      </c>
      <c r="Y151" s="61" t="str">
        <f t="shared" si="42"/>
        <v>NÃO</v>
      </c>
      <c r="AA151" s="62" t="str">
        <f t="shared" si="43"/>
        <v>ES</v>
      </c>
      <c r="AB151" s="50" t="s">
        <v>35</v>
      </c>
      <c r="AC151" s="50" t="s">
        <v>695</v>
      </c>
      <c r="AD151" s="50">
        <v>1301704</v>
      </c>
      <c r="AE151" s="51"/>
      <c r="AF151" s="51"/>
      <c r="AH151" s="66" t="str">
        <f t="shared" si="44"/>
        <v>AMHumaitá</v>
      </c>
      <c r="AI151" s="50">
        <v>1301704</v>
      </c>
      <c r="AJ151" s="66">
        <f t="shared" si="33"/>
        <v>0</v>
      </c>
    </row>
    <row r="152" spans="1:36" s="66" customFormat="1" ht="21.75" customHeight="1">
      <c r="A152" s="61" t="str">
        <f>Controles!$B$2</f>
        <v>ES</v>
      </c>
      <c r="B152" s="61">
        <f>Controles!$C$2</f>
        <v>7</v>
      </c>
      <c r="C152" s="61" t="s">
        <v>5388</v>
      </c>
      <c r="D152" s="62"/>
      <c r="E152" s="61" t="e">
        <f t="shared" si="30"/>
        <v>#N/A</v>
      </c>
      <c r="F152" s="90"/>
      <c r="G152" s="90"/>
      <c r="H152" s="62"/>
      <c r="I152" s="62"/>
      <c r="J152" s="61">
        <f t="shared" si="34"/>
        <v>0</v>
      </c>
      <c r="K152" s="62"/>
      <c r="L152" s="62"/>
      <c r="M152" s="62"/>
      <c r="N152" s="62"/>
      <c r="O152" s="62"/>
      <c r="P152" s="61">
        <f t="shared" si="35"/>
        <v>0</v>
      </c>
      <c r="Q152" s="61">
        <f t="shared" si="31"/>
        <v>0</v>
      </c>
      <c r="R152" s="61">
        <f t="shared" si="36"/>
        <v>0</v>
      </c>
      <c r="S152" s="65">
        <f t="shared" si="37"/>
        <v>0</v>
      </c>
      <c r="T152" s="61">
        <f t="shared" si="38"/>
        <v>0</v>
      </c>
      <c r="U152" s="61">
        <f t="shared" si="39"/>
        <v>0</v>
      </c>
      <c r="V152" s="61">
        <f t="shared" si="32"/>
        <v>0</v>
      </c>
      <c r="W152" s="61">
        <f t="shared" si="40"/>
        <v>0</v>
      </c>
      <c r="X152" s="61">
        <f t="shared" si="41"/>
        <v>0</v>
      </c>
      <c r="Y152" s="61" t="str">
        <f t="shared" si="42"/>
        <v>NÃO</v>
      </c>
      <c r="AA152" s="62" t="str">
        <f t="shared" si="43"/>
        <v>ES</v>
      </c>
      <c r="AB152" s="50" t="s">
        <v>35</v>
      </c>
      <c r="AC152" s="50" t="s">
        <v>717</v>
      </c>
      <c r="AD152" s="50">
        <v>1301803</v>
      </c>
      <c r="AE152" s="51"/>
      <c r="AF152" s="51"/>
      <c r="AH152" s="66" t="str">
        <f t="shared" si="44"/>
        <v>AMIpixuna</v>
      </c>
      <c r="AI152" s="50">
        <v>1301803</v>
      </c>
      <c r="AJ152" s="66">
        <f t="shared" si="33"/>
        <v>0</v>
      </c>
    </row>
    <row r="153" spans="1:36" s="66" customFormat="1" ht="21.75" customHeight="1">
      <c r="A153" s="61" t="str">
        <f>Controles!$B$2</f>
        <v>ES</v>
      </c>
      <c r="B153" s="61">
        <f>Controles!$C$2</f>
        <v>7</v>
      </c>
      <c r="C153" s="61" t="s">
        <v>5388</v>
      </c>
      <c r="D153" s="62"/>
      <c r="E153" s="61" t="e">
        <f t="shared" si="30"/>
        <v>#N/A</v>
      </c>
      <c r="F153" s="90"/>
      <c r="G153" s="90"/>
      <c r="H153" s="62"/>
      <c r="I153" s="62"/>
      <c r="J153" s="61">
        <f t="shared" si="34"/>
        <v>0</v>
      </c>
      <c r="K153" s="62"/>
      <c r="L153" s="62"/>
      <c r="M153" s="62"/>
      <c r="N153" s="62"/>
      <c r="O153" s="62"/>
      <c r="P153" s="61">
        <f t="shared" si="35"/>
        <v>0</v>
      </c>
      <c r="Q153" s="61">
        <f t="shared" si="31"/>
        <v>0</v>
      </c>
      <c r="R153" s="61">
        <f t="shared" si="36"/>
        <v>0</v>
      </c>
      <c r="S153" s="65">
        <f t="shared" si="37"/>
        <v>0</v>
      </c>
      <c r="T153" s="61">
        <f t="shared" si="38"/>
        <v>0</v>
      </c>
      <c r="U153" s="61">
        <f t="shared" si="39"/>
        <v>0</v>
      </c>
      <c r="V153" s="61">
        <f t="shared" si="32"/>
        <v>0</v>
      </c>
      <c r="W153" s="61">
        <f t="shared" si="40"/>
        <v>0</v>
      </c>
      <c r="X153" s="61">
        <f t="shared" si="41"/>
        <v>0</v>
      </c>
      <c r="Y153" s="61" t="str">
        <f t="shared" si="42"/>
        <v>NÃO</v>
      </c>
      <c r="AA153" s="62" t="str">
        <f t="shared" si="43"/>
        <v>ES</v>
      </c>
      <c r="AB153" s="50" t="s">
        <v>35</v>
      </c>
      <c r="AC153" s="50" t="s">
        <v>739</v>
      </c>
      <c r="AD153" s="50">
        <v>1301852</v>
      </c>
      <c r="AE153" s="51"/>
      <c r="AF153" s="51"/>
      <c r="AH153" s="66" t="str">
        <f t="shared" si="44"/>
        <v>AMIranduba</v>
      </c>
      <c r="AI153" s="50">
        <v>1301852</v>
      </c>
      <c r="AJ153" s="66">
        <f t="shared" si="33"/>
        <v>0</v>
      </c>
    </row>
    <row r="154" spans="1:36" s="66" customFormat="1" ht="21.75" customHeight="1">
      <c r="A154" s="61" t="str">
        <f>Controles!$B$2</f>
        <v>ES</v>
      </c>
      <c r="B154" s="61">
        <f>Controles!$C$2</f>
        <v>7</v>
      </c>
      <c r="C154" s="61" t="s">
        <v>5388</v>
      </c>
      <c r="D154" s="62"/>
      <c r="E154" s="61" t="e">
        <f t="shared" si="30"/>
        <v>#N/A</v>
      </c>
      <c r="F154" s="90"/>
      <c r="G154" s="90"/>
      <c r="H154" s="62"/>
      <c r="I154" s="62"/>
      <c r="J154" s="61">
        <f t="shared" si="34"/>
        <v>0</v>
      </c>
      <c r="K154" s="62"/>
      <c r="L154" s="62"/>
      <c r="M154" s="62"/>
      <c r="N154" s="62"/>
      <c r="O154" s="62"/>
      <c r="P154" s="61">
        <f t="shared" si="35"/>
        <v>0</v>
      </c>
      <c r="Q154" s="61">
        <f t="shared" si="31"/>
        <v>0</v>
      </c>
      <c r="R154" s="61">
        <f t="shared" si="36"/>
        <v>0</v>
      </c>
      <c r="S154" s="65">
        <f t="shared" si="37"/>
        <v>0</v>
      </c>
      <c r="T154" s="61">
        <f t="shared" si="38"/>
        <v>0</v>
      </c>
      <c r="U154" s="61">
        <f t="shared" si="39"/>
        <v>0</v>
      </c>
      <c r="V154" s="61">
        <f t="shared" si="32"/>
        <v>0</v>
      </c>
      <c r="W154" s="61">
        <f t="shared" si="40"/>
        <v>0</v>
      </c>
      <c r="X154" s="61">
        <f t="shared" si="41"/>
        <v>0</v>
      </c>
      <c r="Y154" s="61" t="str">
        <f t="shared" si="42"/>
        <v>NÃO</v>
      </c>
      <c r="AA154" s="62" t="str">
        <f t="shared" si="43"/>
        <v>ES</v>
      </c>
      <c r="AB154" s="50" t="s">
        <v>35</v>
      </c>
      <c r="AC154" s="50" t="s">
        <v>760</v>
      </c>
      <c r="AD154" s="50">
        <v>1301902</v>
      </c>
      <c r="AE154" s="51"/>
      <c r="AF154" s="51"/>
      <c r="AH154" s="66" t="str">
        <f t="shared" si="44"/>
        <v>AMItacoatiara</v>
      </c>
      <c r="AI154" s="50">
        <v>1301902</v>
      </c>
      <c r="AJ154" s="66">
        <f t="shared" si="33"/>
        <v>0</v>
      </c>
    </row>
    <row r="155" spans="1:36" s="66" customFormat="1" ht="21.75" customHeight="1">
      <c r="A155" s="61" t="str">
        <f>Controles!$B$2</f>
        <v>ES</v>
      </c>
      <c r="B155" s="61">
        <f>Controles!$C$2</f>
        <v>7</v>
      </c>
      <c r="C155" s="61" t="s">
        <v>5388</v>
      </c>
      <c r="D155" s="62"/>
      <c r="E155" s="61" t="e">
        <f t="shared" si="30"/>
        <v>#N/A</v>
      </c>
      <c r="F155" s="90"/>
      <c r="G155" s="90"/>
      <c r="H155" s="62"/>
      <c r="I155" s="62"/>
      <c r="J155" s="61">
        <f t="shared" si="34"/>
        <v>0</v>
      </c>
      <c r="K155" s="62"/>
      <c r="L155" s="62"/>
      <c r="M155" s="62"/>
      <c r="N155" s="62"/>
      <c r="O155" s="62"/>
      <c r="P155" s="61">
        <f t="shared" si="35"/>
        <v>0</v>
      </c>
      <c r="Q155" s="61">
        <f t="shared" si="31"/>
        <v>0</v>
      </c>
      <c r="R155" s="61">
        <f t="shared" si="36"/>
        <v>0</v>
      </c>
      <c r="S155" s="65">
        <f t="shared" si="37"/>
        <v>0</v>
      </c>
      <c r="T155" s="61">
        <f t="shared" si="38"/>
        <v>0</v>
      </c>
      <c r="U155" s="61">
        <f t="shared" si="39"/>
        <v>0</v>
      </c>
      <c r="V155" s="61">
        <f t="shared" si="32"/>
        <v>0</v>
      </c>
      <c r="W155" s="61">
        <f t="shared" si="40"/>
        <v>0</v>
      </c>
      <c r="X155" s="61">
        <f t="shared" si="41"/>
        <v>0</v>
      </c>
      <c r="Y155" s="61" t="str">
        <f t="shared" si="42"/>
        <v>NÃO</v>
      </c>
      <c r="AA155" s="62" t="str">
        <f t="shared" si="43"/>
        <v>ES</v>
      </c>
      <c r="AB155" s="50" t="s">
        <v>35</v>
      </c>
      <c r="AC155" s="50" t="s">
        <v>783</v>
      </c>
      <c r="AD155" s="50">
        <v>1301951</v>
      </c>
      <c r="AE155" s="51"/>
      <c r="AF155" s="51"/>
      <c r="AH155" s="66" t="str">
        <f t="shared" si="44"/>
        <v>AMItamarati</v>
      </c>
      <c r="AI155" s="50">
        <v>1301951</v>
      </c>
      <c r="AJ155" s="66">
        <f t="shared" si="33"/>
        <v>0</v>
      </c>
    </row>
    <row r="156" spans="1:36" s="66" customFormat="1" ht="21.75" customHeight="1">
      <c r="A156" s="61" t="str">
        <f>Controles!$B$2</f>
        <v>ES</v>
      </c>
      <c r="B156" s="61">
        <f>Controles!$C$2</f>
        <v>7</v>
      </c>
      <c r="C156" s="61" t="s">
        <v>5388</v>
      </c>
      <c r="D156" s="62"/>
      <c r="E156" s="61" t="e">
        <f t="shared" si="30"/>
        <v>#N/A</v>
      </c>
      <c r="F156" s="90"/>
      <c r="G156" s="90"/>
      <c r="H156" s="62"/>
      <c r="I156" s="62"/>
      <c r="J156" s="61">
        <f t="shared" si="34"/>
        <v>0</v>
      </c>
      <c r="K156" s="62"/>
      <c r="L156" s="62"/>
      <c r="M156" s="62"/>
      <c r="N156" s="62"/>
      <c r="O156" s="62"/>
      <c r="P156" s="61">
        <f t="shared" si="35"/>
        <v>0</v>
      </c>
      <c r="Q156" s="61">
        <f t="shared" si="31"/>
        <v>0</v>
      </c>
      <c r="R156" s="61">
        <f t="shared" si="36"/>
        <v>0</v>
      </c>
      <c r="S156" s="65">
        <f t="shared" si="37"/>
        <v>0</v>
      </c>
      <c r="T156" s="61">
        <f t="shared" si="38"/>
        <v>0</v>
      </c>
      <c r="U156" s="61">
        <f t="shared" si="39"/>
        <v>0</v>
      </c>
      <c r="V156" s="61">
        <f t="shared" si="32"/>
        <v>0</v>
      </c>
      <c r="W156" s="61">
        <f t="shared" si="40"/>
        <v>0</v>
      </c>
      <c r="X156" s="61">
        <f t="shared" si="41"/>
        <v>0</v>
      </c>
      <c r="Y156" s="61" t="str">
        <f t="shared" si="42"/>
        <v>NÃO</v>
      </c>
      <c r="AA156" s="62" t="str">
        <f t="shared" si="43"/>
        <v>ES</v>
      </c>
      <c r="AB156" s="50" t="s">
        <v>35</v>
      </c>
      <c r="AC156" s="50" t="s">
        <v>804</v>
      </c>
      <c r="AD156" s="50">
        <v>1302009</v>
      </c>
      <c r="AE156" s="51"/>
      <c r="AF156" s="51"/>
      <c r="AH156" s="66" t="str">
        <f t="shared" si="44"/>
        <v>AMItapiranga</v>
      </c>
      <c r="AI156" s="50">
        <v>1302009</v>
      </c>
      <c r="AJ156" s="66">
        <f t="shared" si="33"/>
        <v>0</v>
      </c>
    </row>
    <row r="157" spans="1:36" s="66" customFormat="1" ht="21.75" customHeight="1">
      <c r="A157" s="61" t="str">
        <f>Controles!$B$2</f>
        <v>ES</v>
      </c>
      <c r="B157" s="61">
        <f>Controles!$C$2</f>
        <v>7</v>
      </c>
      <c r="C157" s="61" t="s">
        <v>5388</v>
      </c>
      <c r="D157" s="62"/>
      <c r="E157" s="61" t="e">
        <f t="shared" si="30"/>
        <v>#N/A</v>
      </c>
      <c r="F157" s="90"/>
      <c r="G157" s="90"/>
      <c r="H157" s="62"/>
      <c r="I157" s="62"/>
      <c r="J157" s="61">
        <f t="shared" si="34"/>
        <v>0</v>
      </c>
      <c r="K157" s="62"/>
      <c r="L157" s="62"/>
      <c r="M157" s="62"/>
      <c r="N157" s="62"/>
      <c r="O157" s="62"/>
      <c r="P157" s="61">
        <f t="shared" si="35"/>
        <v>0</v>
      </c>
      <c r="Q157" s="61">
        <f t="shared" si="31"/>
        <v>0</v>
      </c>
      <c r="R157" s="61">
        <f t="shared" si="36"/>
        <v>0</v>
      </c>
      <c r="S157" s="65">
        <f t="shared" si="37"/>
        <v>0</v>
      </c>
      <c r="T157" s="61">
        <f t="shared" si="38"/>
        <v>0</v>
      </c>
      <c r="U157" s="61">
        <f t="shared" si="39"/>
        <v>0</v>
      </c>
      <c r="V157" s="61">
        <f t="shared" si="32"/>
        <v>0</v>
      </c>
      <c r="W157" s="61">
        <f t="shared" si="40"/>
        <v>0</v>
      </c>
      <c r="X157" s="61">
        <f t="shared" si="41"/>
        <v>0</v>
      </c>
      <c r="Y157" s="61" t="str">
        <f t="shared" si="42"/>
        <v>NÃO</v>
      </c>
      <c r="AA157" s="62" t="str">
        <f t="shared" si="43"/>
        <v>ES</v>
      </c>
      <c r="AB157" s="50" t="s">
        <v>35</v>
      </c>
      <c r="AC157" s="50" t="s">
        <v>825</v>
      </c>
      <c r="AD157" s="50">
        <v>1302108</v>
      </c>
      <c r="AE157" s="51"/>
      <c r="AF157" s="51"/>
      <c r="AH157" s="66" t="str">
        <f t="shared" si="44"/>
        <v>AMJapurá</v>
      </c>
      <c r="AI157" s="50">
        <v>1302108</v>
      </c>
      <c r="AJ157" s="66">
        <f t="shared" si="33"/>
        <v>0</v>
      </c>
    </row>
    <row r="158" spans="1:36" s="66" customFormat="1" ht="21.75" customHeight="1">
      <c r="A158" s="61" t="str">
        <f>Controles!$B$2</f>
        <v>ES</v>
      </c>
      <c r="B158" s="61">
        <f>Controles!$C$2</f>
        <v>7</v>
      </c>
      <c r="C158" s="61" t="s">
        <v>5388</v>
      </c>
      <c r="D158" s="62"/>
      <c r="E158" s="61" t="e">
        <f t="shared" si="30"/>
        <v>#N/A</v>
      </c>
      <c r="F158" s="90"/>
      <c r="G158" s="90"/>
      <c r="H158" s="62"/>
      <c r="I158" s="62"/>
      <c r="J158" s="61">
        <f t="shared" si="34"/>
        <v>0</v>
      </c>
      <c r="K158" s="62"/>
      <c r="L158" s="62"/>
      <c r="M158" s="62"/>
      <c r="N158" s="62"/>
      <c r="O158" s="62"/>
      <c r="P158" s="61">
        <f t="shared" si="35"/>
        <v>0</v>
      </c>
      <c r="Q158" s="61">
        <f t="shared" si="31"/>
        <v>0</v>
      </c>
      <c r="R158" s="61">
        <f t="shared" si="36"/>
        <v>0</v>
      </c>
      <c r="S158" s="65">
        <f t="shared" si="37"/>
        <v>0</v>
      </c>
      <c r="T158" s="61">
        <f t="shared" si="38"/>
        <v>0</v>
      </c>
      <c r="U158" s="61">
        <f t="shared" si="39"/>
        <v>0</v>
      </c>
      <c r="V158" s="61">
        <f t="shared" si="32"/>
        <v>0</v>
      </c>
      <c r="W158" s="61">
        <f t="shared" si="40"/>
        <v>0</v>
      </c>
      <c r="X158" s="61">
        <f t="shared" si="41"/>
        <v>0</v>
      </c>
      <c r="Y158" s="61" t="str">
        <f t="shared" si="42"/>
        <v>NÃO</v>
      </c>
      <c r="AA158" s="62" t="str">
        <f t="shared" si="43"/>
        <v>ES</v>
      </c>
      <c r="AB158" s="50" t="s">
        <v>35</v>
      </c>
      <c r="AC158" s="50" t="s">
        <v>847</v>
      </c>
      <c r="AD158" s="50">
        <v>1302207</v>
      </c>
      <c r="AE158" s="51"/>
      <c r="AF158" s="51"/>
      <c r="AH158" s="66" t="str">
        <f t="shared" si="44"/>
        <v>AMJuruá</v>
      </c>
      <c r="AI158" s="50">
        <v>1302207</v>
      </c>
      <c r="AJ158" s="66">
        <f t="shared" si="33"/>
        <v>0</v>
      </c>
    </row>
    <row r="159" spans="1:36" s="66" customFormat="1" ht="21.75" customHeight="1">
      <c r="A159" s="61" t="str">
        <f>Controles!$B$2</f>
        <v>ES</v>
      </c>
      <c r="B159" s="61">
        <f>Controles!$C$2</f>
        <v>7</v>
      </c>
      <c r="C159" s="61" t="s">
        <v>5388</v>
      </c>
      <c r="D159" s="62"/>
      <c r="E159" s="61" t="e">
        <f t="shared" si="30"/>
        <v>#N/A</v>
      </c>
      <c r="F159" s="90"/>
      <c r="G159" s="90"/>
      <c r="H159" s="62"/>
      <c r="I159" s="62"/>
      <c r="J159" s="61">
        <f t="shared" si="34"/>
        <v>0</v>
      </c>
      <c r="K159" s="62"/>
      <c r="L159" s="62"/>
      <c r="M159" s="62"/>
      <c r="N159" s="62"/>
      <c r="O159" s="62"/>
      <c r="P159" s="61">
        <f t="shared" si="35"/>
        <v>0</v>
      </c>
      <c r="Q159" s="61">
        <f t="shared" si="31"/>
        <v>0</v>
      </c>
      <c r="R159" s="61">
        <f t="shared" si="36"/>
        <v>0</v>
      </c>
      <c r="S159" s="65">
        <f t="shared" si="37"/>
        <v>0</v>
      </c>
      <c r="T159" s="61">
        <f t="shared" si="38"/>
        <v>0</v>
      </c>
      <c r="U159" s="61">
        <f t="shared" si="39"/>
        <v>0</v>
      </c>
      <c r="V159" s="61">
        <f t="shared" si="32"/>
        <v>0</v>
      </c>
      <c r="W159" s="61">
        <f t="shared" si="40"/>
        <v>0</v>
      </c>
      <c r="X159" s="61">
        <f t="shared" si="41"/>
        <v>0</v>
      </c>
      <c r="Y159" s="61" t="str">
        <f t="shared" si="42"/>
        <v>NÃO</v>
      </c>
      <c r="AA159" s="62" t="str">
        <f t="shared" si="43"/>
        <v>ES</v>
      </c>
      <c r="AB159" s="50" t="s">
        <v>35</v>
      </c>
      <c r="AC159" s="50" t="s">
        <v>869</v>
      </c>
      <c r="AD159" s="50">
        <v>1302306</v>
      </c>
      <c r="AE159" s="51"/>
      <c r="AF159" s="51"/>
      <c r="AH159" s="66" t="str">
        <f t="shared" si="44"/>
        <v>AMJutaí</v>
      </c>
      <c r="AI159" s="50">
        <v>1302306</v>
      </c>
      <c r="AJ159" s="66">
        <f t="shared" si="33"/>
        <v>0</v>
      </c>
    </row>
    <row r="160" spans="1:36" s="66" customFormat="1" ht="21.75" customHeight="1">
      <c r="A160" s="61" t="str">
        <f>Controles!$B$2</f>
        <v>ES</v>
      </c>
      <c r="B160" s="61">
        <f>Controles!$C$2</f>
        <v>7</v>
      </c>
      <c r="C160" s="61" t="s">
        <v>5388</v>
      </c>
      <c r="D160" s="62"/>
      <c r="E160" s="61" t="e">
        <f t="shared" si="30"/>
        <v>#N/A</v>
      </c>
      <c r="F160" s="90"/>
      <c r="G160" s="90"/>
      <c r="H160" s="62"/>
      <c r="I160" s="62"/>
      <c r="J160" s="61">
        <f t="shared" si="34"/>
        <v>0</v>
      </c>
      <c r="K160" s="62"/>
      <c r="L160" s="62"/>
      <c r="M160" s="62"/>
      <c r="N160" s="62"/>
      <c r="O160" s="62"/>
      <c r="P160" s="61">
        <f t="shared" si="35"/>
        <v>0</v>
      </c>
      <c r="Q160" s="61">
        <f t="shared" si="31"/>
        <v>0</v>
      </c>
      <c r="R160" s="61">
        <f t="shared" si="36"/>
        <v>0</v>
      </c>
      <c r="S160" s="65">
        <f t="shared" si="37"/>
        <v>0</v>
      </c>
      <c r="T160" s="61">
        <f t="shared" si="38"/>
        <v>0</v>
      </c>
      <c r="U160" s="61">
        <f t="shared" si="39"/>
        <v>0</v>
      </c>
      <c r="V160" s="61">
        <f t="shared" si="32"/>
        <v>0</v>
      </c>
      <c r="W160" s="61">
        <f t="shared" si="40"/>
        <v>0</v>
      </c>
      <c r="X160" s="61">
        <f t="shared" si="41"/>
        <v>0</v>
      </c>
      <c r="Y160" s="61" t="str">
        <f t="shared" si="42"/>
        <v>NÃO</v>
      </c>
      <c r="AA160" s="62" t="str">
        <f t="shared" si="43"/>
        <v>ES</v>
      </c>
      <c r="AB160" s="50" t="s">
        <v>35</v>
      </c>
      <c r="AC160" s="50" t="s">
        <v>891</v>
      </c>
      <c r="AD160" s="50">
        <v>1302405</v>
      </c>
      <c r="AE160" s="51"/>
      <c r="AF160" s="51"/>
      <c r="AH160" s="66" t="str">
        <f t="shared" si="44"/>
        <v>AMLábrea</v>
      </c>
      <c r="AI160" s="50">
        <v>1302405</v>
      </c>
      <c r="AJ160" s="66">
        <f t="shared" si="33"/>
        <v>0</v>
      </c>
    </row>
    <row r="161" spans="1:36" s="66" customFormat="1" ht="21.75" customHeight="1">
      <c r="A161" s="61" t="str">
        <f>Controles!$B$2</f>
        <v>ES</v>
      </c>
      <c r="B161" s="61">
        <f>Controles!$C$2</f>
        <v>7</v>
      </c>
      <c r="C161" s="61" t="s">
        <v>5388</v>
      </c>
      <c r="D161" s="62"/>
      <c r="E161" s="61" t="e">
        <f t="shared" si="30"/>
        <v>#N/A</v>
      </c>
      <c r="F161" s="90"/>
      <c r="G161" s="90"/>
      <c r="H161" s="62"/>
      <c r="I161" s="62"/>
      <c r="J161" s="61">
        <f t="shared" si="34"/>
        <v>0</v>
      </c>
      <c r="K161" s="62"/>
      <c r="L161" s="62"/>
      <c r="M161" s="62"/>
      <c r="N161" s="62"/>
      <c r="O161" s="62"/>
      <c r="P161" s="61">
        <f t="shared" si="35"/>
        <v>0</v>
      </c>
      <c r="Q161" s="61">
        <f t="shared" si="31"/>
        <v>0</v>
      </c>
      <c r="R161" s="61">
        <f t="shared" si="36"/>
        <v>0</v>
      </c>
      <c r="S161" s="65">
        <f t="shared" si="37"/>
        <v>0</v>
      </c>
      <c r="T161" s="61">
        <f t="shared" si="38"/>
        <v>0</v>
      </c>
      <c r="U161" s="61">
        <f t="shared" si="39"/>
        <v>0</v>
      </c>
      <c r="V161" s="61">
        <f t="shared" si="32"/>
        <v>0</v>
      </c>
      <c r="W161" s="61">
        <f t="shared" si="40"/>
        <v>0</v>
      </c>
      <c r="X161" s="61">
        <f t="shared" si="41"/>
        <v>0</v>
      </c>
      <c r="Y161" s="61" t="str">
        <f t="shared" si="42"/>
        <v>NÃO</v>
      </c>
      <c r="AA161" s="62" t="str">
        <f t="shared" si="43"/>
        <v>ES</v>
      </c>
      <c r="AB161" s="50" t="s">
        <v>35</v>
      </c>
      <c r="AC161" s="50" t="s">
        <v>914</v>
      </c>
      <c r="AD161" s="50">
        <v>1302504</v>
      </c>
      <c r="AE161" s="51"/>
      <c r="AF161" s="51"/>
      <c r="AH161" s="66" t="str">
        <f t="shared" si="44"/>
        <v>AMManacapuru</v>
      </c>
      <c r="AI161" s="50">
        <v>1302504</v>
      </c>
      <c r="AJ161" s="66">
        <f t="shared" si="33"/>
        <v>0</v>
      </c>
    </row>
    <row r="162" spans="1:36" s="66" customFormat="1" ht="21.75" customHeight="1">
      <c r="A162" s="61" t="str">
        <f>Controles!$B$2</f>
        <v>ES</v>
      </c>
      <c r="B162" s="61">
        <f>Controles!$C$2</f>
        <v>7</v>
      </c>
      <c r="C162" s="61" t="s">
        <v>5388</v>
      </c>
      <c r="D162" s="62"/>
      <c r="E162" s="61" t="e">
        <f t="shared" si="30"/>
        <v>#N/A</v>
      </c>
      <c r="F162" s="90"/>
      <c r="G162" s="90"/>
      <c r="H162" s="62"/>
      <c r="I162" s="62"/>
      <c r="J162" s="61">
        <f t="shared" si="34"/>
        <v>0</v>
      </c>
      <c r="K162" s="62"/>
      <c r="L162" s="62"/>
      <c r="M162" s="62"/>
      <c r="N162" s="62"/>
      <c r="O162" s="62"/>
      <c r="P162" s="61">
        <f t="shared" si="35"/>
        <v>0</v>
      </c>
      <c r="Q162" s="61">
        <f t="shared" si="31"/>
        <v>0</v>
      </c>
      <c r="R162" s="61">
        <f t="shared" si="36"/>
        <v>0</v>
      </c>
      <c r="S162" s="65">
        <f t="shared" si="37"/>
        <v>0</v>
      </c>
      <c r="T162" s="61">
        <f t="shared" si="38"/>
        <v>0</v>
      </c>
      <c r="U162" s="61">
        <f t="shared" si="39"/>
        <v>0</v>
      </c>
      <c r="V162" s="61">
        <f t="shared" si="32"/>
        <v>0</v>
      </c>
      <c r="W162" s="61">
        <f t="shared" si="40"/>
        <v>0</v>
      </c>
      <c r="X162" s="61">
        <f t="shared" si="41"/>
        <v>0</v>
      </c>
      <c r="Y162" s="61" t="str">
        <f t="shared" si="42"/>
        <v>NÃO</v>
      </c>
      <c r="AA162" s="62" t="str">
        <f t="shared" si="43"/>
        <v>ES</v>
      </c>
      <c r="AB162" s="50" t="s">
        <v>35</v>
      </c>
      <c r="AC162" s="50" t="s">
        <v>937</v>
      </c>
      <c r="AD162" s="50">
        <v>1302553</v>
      </c>
      <c r="AE162" s="51"/>
      <c r="AF162" s="51"/>
      <c r="AH162" s="66" t="str">
        <f t="shared" si="44"/>
        <v>AMManaquiri</v>
      </c>
      <c r="AI162" s="50">
        <v>1302553</v>
      </c>
      <c r="AJ162" s="66">
        <f t="shared" si="33"/>
        <v>0</v>
      </c>
    </row>
    <row r="163" spans="1:36" s="66" customFormat="1" ht="21.75" customHeight="1">
      <c r="A163" s="61" t="str">
        <f>Controles!$B$2</f>
        <v>ES</v>
      </c>
      <c r="B163" s="61">
        <f>Controles!$C$2</f>
        <v>7</v>
      </c>
      <c r="C163" s="61" t="s">
        <v>5388</v>
      </c>
      <c r="D163" s="62"/>
      <c r="E163" s="61" t="e">
        <f t="shared" si="30"/>
        <v>#N/A</v>
      </c>
      <c r="F163" s="90"/>
      <c r="G163" s="90"/>
      <c r="H163" s="62"/>
      <c r="I163" s="62"/>
      <c r="J163" s="61">
        <f t="shared" si="34"/>
        <v>0</v>
      </c>
      <c r="K163" s="62"/>
      <c r="L163" s="62"/>
      <c r="M163" s="62"/>
      <c r="N163" s="62"/>
      <c r="O163" s="62"/>
      <c r="P163" s="61">
        <f t="shared" si="35"/>
        <v>0</v>
      </c>
      <c r="Q163" s="61">
        <f t="shared" si="31"/>
        <v>0</v>
      </c>
      <c r="R163" s="61">
        <f t="shared" si="36"/>
        <v>0</v>
      </c>
      <c r="S163" s="65">
        <f t="shared" si="37"/>
        <v>0</v>
      </c>
      <c r="T163" s="61">
        <f t="shared" si="38"/>
        <v>0</v>
      </c>
      <c r="U163" s="61">
        <f t="shared" si="39"/>
        <v>0</v>
      </c>
      <c r="V163" s="61">
        <f t="shared" si="32"/>
        <v>0</v>
      </c>
      <c r="W163" s="61">
        <f t="shared" si="40"/>
        <v>0</v>
      </c>
      <c r="X163" s="61">
        <f t="shared" si="41"/>
        <v>0</v>
      </c>
      <c r="Y163" s="61" t="str">
        <f t="shared" si="42"/>
        <v>NÃO</v>
      </c>
      <c r="AA163" s="62" t="str">
        <f t="shared" si="43"/>
        <v>ES</v>
      </c>
      <c r="AB163" s="50" t="s">
        <v>35</v>
      </c>
      <c r="AC163" s="50" t="s">
        <v>959</v>
      </c>
      <c r="AD163" s="50">
        <v>1302603</v>
      </c>
      <c r="AE163" s="51"/>
      <c r="AF163" s="51"/>
      <c r="AH163" s="66" t="str">
        <f t="shared" si="44"/>
        <v>AMManaus</v>
      </c>
      <c r="AI163" s="50">
        <v>1302603</v>
      </c>
      <c r="AJ163" s="66">
        <f t="shared" si="33"/>
        <v>0</v>
      </c>
    </row>
    <row r="164" spans="1:36" s="66" customFormat="1" ht="21.75" customHeight="1">
      <c r="A164" s="61" t="str">
        <f>Controles!$B$2</f>
        <v>ES</v>
      </c>
      <c r="B164" s="61">
        <f>Controles!$C$2</f>
        <v>7</v>
      </c>
      <c r="C164" s="61" t="s">
        <v>5388</v>
      </c>
      <c r="D164" s="62"/>
      <c r="E164" s="61" t="e">
        <f t="shared" si="30"/>
        <v>#N/A</v>
      </c>
      <c r="F164" s="90"/>
      <c r="G164" s="90"/>
      <c r="H164" s="62"/>
      <c r="I164" s="62"/>
      <c r="J164" s="61">
        <f t="shared" si="34"/>
        <v>0</v>
      </c>
      <c r="K164" s="62"/>
      <c r="L164" s="62"/>
      <c r="M164" s="62"/>
      <c r="N164" s="62"/>
      <c r="O164" s="62"/>
      <c r="P164" s="61">
        <f t="shared" si="35"/>
        <v>0</v>
      </c>
      <c r="Q164" s="61">
        <f t="shared" si="31"/>
        <v>0</v>
      </c>
      <c r="R164" s="61">
        <f t="shared" si="36"/>
        <v>0</v>
      </c>
      <c r="S164" s="65">
        <f t="shared" si="37"/>
        <v>0</v>
      </c>
      <c r="T164" s="61">
        <f t="shared" si="38"/>
        <v>0</v>
      </c>
      <c r="U164" s="61">
        <f t="shared" si="39"/>
        <v>0</v>
      </c>
      <c r="V164" s="61">
        <f t="shared" si="32"/>
        <v>0</v>
      </c>
      <c r="W164" s="61">
        <f t="shared" si="40"/>
        <v>0</v>
      </c>
      <c r="X164" s="61">
        <f t="shared" si="41"/>
        <v>0</v>
      </c>
      <c r="Y164" s="61" t="str">
        <f t="shared" si="42"/>
        <v>NÃO</v>
      </c>
      <c r="AA164" s="62" t="str">
        <f t="shared" si="43"/>
        <v>ES</v>
      </c>
      <c r="AB164" s="50" t="s">
        <v>35</v>
      </c>
      <c r="AC164" s="50" t="s">
        <v>982</v>
      </c>
      <c r="AD164" s="50">
        <v>1302702</v>
      </c>
      <c r="AE164" s="51"/>
      <c r="AF164" s="51"/>
      <c r="AH164" s="66" t="str">
        <f t="shared" si="44"/>
        <v>AMManicoré</v>
      </c>
      <c r="AI164" s="50">
        <v>1302702</v>
      </c>
      <c r="AJ164" s="66">
        <f t="shared" si="33"/>
        <v>0</v>
      </c>
    </row>
    <row r="165" spans="1:36" s="66" customFormat="1" ht="21.75" customHeight="1">
      <c r="A165" s="61" t="str">
        <f>Controles!$B$2</f>
        <v>ES</v>
      </c>
      <c r="B165" s="61">
        <f>Controles!$C$2</f>
        <v>7</v>
      </c>
      <c r="C165" s="61" t="s">
        <v>5388</v>
      </c>
      <c r="D165" s="62"/>
      <c r="E165" s="61" t="e">
        <f t="shared" si="30"/>
        <v>#N/A</v>
      </c>
      <c r="F165" s="90"/>
      <c r="G165" s="90"/>
      <c r="H165" s="62"/>
      <c r="I165" s="62"/>
      <c r="J165" s="61">
        <f t="shared" si="34"/>
        <v>0</v>
      </c>
      <c r="K165" s="62"/>
      <c r="L165" s="62"/>
      <c r="M165" s="62"/>
      <c r="N165" s="62"/>
      <c r="O165" s="62"/>
      <c r="P165" s="61">
        <f t="shared" si="35"/>
        <v>0</v>
      </c>
      <c r="Q165" s="61">
        <f t="shared" si="31"/>
        <v>0</v>
      </c>
      <c r="R165" s="61">
        <f t="shared" si="36"/>
        <v>0</v>
      </c>
      <c r="S165" s="65">
        <f t="shared" si="37"/>
        <v>0</v>
      </c>
      <c r="T165" s="61">
        <f t="shared" si="38"/>
        <v>0</v>
      </c>
      <c r="U165" s="61">
        <f t="shared" si="39"/>
        <v>0</v>
      </c>
      <c r="V165" s="61">
        <f t="shared" si="32"/>
        <v>0</v>
      </c>
      <c r="W165" s="61">
        <f t="shared" si="40"/>
        <v>0</v>
      </c>
      <c r="X165" s="61">
        <f t="shared" si="41"/>
        <v>0</v>
      </c>
      <c r="Y165" s="61" t="str">
        <f t="shared" si="42"/>
        <v>NÃO</v>
      </c>
      <c r="AA165" s="62" t="str">
        <f t="shared" si="43"/>
        <v>ES</v>
      </c>
      <c r="AB165" s="50" t="s">
        <v>35</v>
      </c>
      <c r="AC165" s="50" t="s">
        <v>1004</v>
      </c>
      <c r="AD165" s="50">
        <v>1302801</v>
      </c>
      <c r="AE165" s="51"/>
      <c r="AF165" s="51"/>
      <c r="AH165" s="66" t="str">
        <f t="shared" si="44"/>
        <v>AMMaraã</v>
      </c>
      <c r="AI165" s="50">
        <v>1302801</v>
      </c>
      <c r="AJ165" s="66">
        <f t="shared" si="33"/>
        <v>0</v>
      </c>
    </row>
    <row r="166" spans="1:36" s="66" customFormat="1" ht="21.75" customHeight="1">
      <c r="A166" s="61" t="str">
        <f>Controles!$B$2</f>
        <v>ES</v>
      </c>
      <c r="B166" s="61">
        <f>Controles!$C$2</f>
        <v>7</v>
      </c>
      <c r="C166" s="61" t="s">
        <v>5388</v>
      </c>
      <c r="D166" s="62"/>
      <c r="E166" s="61" t="e">
        <f t="shared" si="30"/>
        <v>#N/A</v>
      </c>
      <c r="F166" s="90"/>
      <c r="G166" s="90"/>
      <c r="H166" s="62"/>
      <c r="I166" s="62"/>
      <c r="J166" s="61">
        <f t="shared" si="34"/>
        <v>0</v>
      </c>
      <c r="K166" s="62"/>
      <c r="L166" s="62"/>
      <c r="M166" s="62"/>
      <c r="N166" s="62"/>
      <c r="O166" s="62"/>
      <c r="P166" s="61">
        <f t="shared" si="35"/>
        <v>0</v>
      </c>
      <c r="Q166" s="61">
        <f t="shared" si="31"/>
        <v>0</v>
      </c>
      <c r="R166" s="61">
        <f t="shared" si="36"/>
        <v>0</v>
      </c>
      <c r="S166" s="65">
        <f t="shared" si="37"/>
        <v>0</v>
      </c>
      <c r="T166" s="61">
        <f t="shared" si="38"/>
        <v>0</v>
      </c>
      <c r="U166" s="61">
        <f t="shared" si="39"/>
        <v>0</v>
      </c>
      <c r="V166" s="61">
        <f t="shared" si="32"/>
        <v>0</v>
      </c>
      <c r="W166" s="61">
        <f t="shared" si="40"/>
        <v>0</v>
      </c>
      <c r="X166" s="61">
        <f t="shared" si="41"/>
        <v>0</v>
      </c>
      <c r="Y166" s="61" t="str">
        <f t="shared" si="42"/>
        <v>NÃO</v>
      </c>
      <c r="AA166" s="62" t="str">
        <f t="shared" si="43"/>
        <v>ES</v>
      </c>
      <c r="AB166" s="50" t="s">
        <v>35</v>
      </c>
      <c r="AC166" s="50" t="s">
        <v>1026</v>
      </c>
      <c r="AD166" s="50">
        <v>1302900</v>
      </c>
      <c r="AE166" s="51"/>
      <c r="AF166" s="51"/>
      <c r="AH166" s="66" t="str">
        <f t="shared" si="44"/>
        <v>AMMaués</v>
      </c>
      <c r="AI166" s="50">
        <v>1302900</v>
      </c>
      <c r="AJ166" s="66">
        <f t="shared" si="33"/>
        <v>0</v>
      </c>
    </row>
    <row r="167" spans="1:36" s="66" customFormat="1" ht="21.75" customHeight="1">
      <c r="A167" s="61" t="str">
        <f>Controles!$B$2</f>
        <v>ES</v>
      </c>
      <c r="B167" s="61">
        <f>Controles!$C$2</f>
        <v>7</v>
      </c>
      <c r="C167" s="61" t="s">
        <v>5388</v>
      </c>
      <c r="D167" s="62"/>
      <c r="E167" s="61" t="e">
        <f t="shared" si="30"/>
        <v>#N/A</v>
      </c>
      <c r="F167" s="90"/>
      <c r="G167" s="90"/>
      <c r="H167" s="62"/>
      <c r="I167" s="62"/>
      <c r="J167" s="61">
        <f t="shared" si="34"/>
        <v>0</v>
      </c>
      <c r="K167" s="62"/>
      <c r="L167" s="62"/>
      <c r="M167" s="62"/>
      <c r="N167" s="62"/>
      <c r="O167" s="62"/>
      <c r="P167" s="61">
        <f t="shared" si="35"/>
        <v>0</v>
      </c>
      <c r="Q167" s="61">
        <f t="shared" si="31"/>
        <v>0</v>
      </c>
      <c r="R167" s="61">
        <f t="shared" si="36"/>
        <v>0</v>
      </c>
      <c r="S167" s="65">
        <f t="shared" si="37"/>
        <v>0</v>
      </c>
      <c r="T167" s="61">
        <f t="shared" si="38"/>
        <v>0</v>
      </c>
      <c r="U167" s="61">
        <f t="shared" si="39"/>
        <v>0</v>
      </c>
      <c r="V167" s="61">
        <f t="shared" si="32"/>
        <v>0</v>
      </c>
      <c r="W167" s="61">
        <f t="shared" si="40"/>
        <v>0</v>
      </c>
      <c r="X167" s="61">
        <f t="shared" si="41"/>
        <v>0</v>
      </c>
      <c r="Y167" s="61" t="str">
        <f t="shared" si="42"/>
        <v>NÃO</v>
      </c>
      <c r="AA167" s="62" t="str">
        <f t="shared" si="43"/>
        <v>ES</v>
      </c>
      <c r="AB167" s="50" t="s">
        <v>35</v>
      </c>
      <c r="AC167" s="50" t="s">
        <v>1049</v>
      </c>
      <c r="AD167" s="50">
        <v>1303007</v>
      </c>
      <c r="AE167" s="51"/>
      <c r="AF167" s="51"/>
      <c r="AH167" s="66" t="str">
        <f t="shared" si="44"/>
        <v>AMNhamundá</v>
      </c>
      <c r="AI167" s="50">
        <v>1303007</v>
      </c>
      <c r="AJ167" s="66">
        <f t="shared" si="33"/>
        <v>0</v>
      </c>
    </row>
    <row r="168" spans="1:36" s="66" customFormat="1" ht="21.75" customHeight="1">
      <c r="A168" s="61" t="str">
        <f>Controles!$B$2</f>
        <v>ES</v>
      </c>
      <c r="B168" s="61">
        <f>Controles!$C$2</f>
        <v>7</v>
      </c>
      <c r="C168" s="61" t="s">
        <v>5388</v>
      </c>
      <c r="D168" s="62"/>
      <c r="E168" s="61" t="e">
        <f t="shared" si="30"/>
        <v>#N/A</v>
      </c>
      <c r="F168" s="90"/>
      <c r="G168" s="90"/>
      <c r="H168" s="62"/>
      <c r="I168" s="62"/>
      <c r="J168" s="61">
        <f t="shared" si="34"/>
        <v>0</v>
      </c>
      <c r="K168" s="62"/>
      <c r="L168" s="62"/>
      <c r="M168" s="62"/>
      <c r="N168" s="62"/>
      <c r="O168" s="62"/>
      <c r="P168" s="61">
        <f t="shared" si="35"/>
        <v>0</v>
      </c>
      <c r="Q168" s="61">
        <f t="shared" si="31"/>
        <v>0</v>
      </c>
      <c r="R168" s="61">
        <f t="shared" si="36"/>
        <v>0</v>
      </c>
      <c r="S168" s="65">
        <f t="shared" si="37"/>
        <v>0</v>
      </c>
      <c r="T168" s="61">
        <f t="shared" si="38"/>
        <v>0</v>
      </c>
      <c r="U168" s="61">
        <f t="shared" si="39"/>
        <v>0</v>
      </c>
      <c r="V168" s="61">
        <f t="shared" si="32"/>
        <v>0</v>
      </c>
      <c r="W168" s="61">
        <f t="shared" si="40"/>
        <v>0</v>
      </c>
      <c r="X168" s="61">
        <f t="shared" si="41"/>
        <v>0</v>
      </c>
      <c r="Y168" s="61" t="str">
        <f t="shared" si="42"/>
        <v>NÃO</v>
      </c>
      <c r="AA168" s="62" t="str">
        <f t="shared" si="43"/>
        <v>ES</v>
      </c>
      <c r="AB168" s="50" t="s">
        <v>35</v>
      </c>
      <c r="AC168" s="50" t="s">
        <v>1070</v>
      </c>
      <c r="AD168" s="50">
        <v>1303106</v>
      </c>
      <c r="AE168" s="51"/>
      <c r="AF168" s="51"/>
      <c r="AH168" s="66" t="str">
        <f t="shared" si="44"/>
        <v>AMNova Olinda do Norte</v>
      </c>
      <c r="AI168" s="50">
        <v>1303106</v>
      </c>
      <c r="AJ168" s="66">
        <f t="shared" si="33"/>
        <v>0</v>
      </c>
    </row>
    <row r="169" spans="1:36" s="66" customFormat="1" ht="21.75" customHeight="1">
      <c r="A169" s="61" t="str">
        <f>Controles!$B$2</f>
        <v>ES</v>
      </c>
      <c r="B169" s="61">
        <f>Controles!$C$2</f>
        <v>7</v>
      </c>
      <c r="C169" s="61" t="s">
        <v>5388</v>
      </c>
      <c r="D169" s="62"/>
      <c r="E169" s="61" t="e">
        <f t="shared" si="30"/>
        <v>#N/A</v>
      </c>
      <c r="F169" s="90"/>
      <c r="G169" s="90"/>
      <c r="H169" s="62"/>
      <c r="I169" s="62"/>
      <c r="J169" s="61">
        <f t="shared" si="34"/>
        <v>0</v>
      </c>
      <c r="K169" s="62"/>
      <c r="L169" s="62"/>
      <c r="M169" s="62"/>
      <c r="N169" s="62"/>
      <c r="O169" s="62"/>
      <c r="P169" s="61">
        <f t="shared" si="35"/>
        <v>0</v>
      </c>
      <c r="Q169" s="61">
        <f t="shared" si="31"/>
        <v>0</v>
      </c>
      <c r="R169" s="61">
        <f t="shared" si="36"/>
        <v>0</v>
      </c>
      <c r="S169" s="65">
        <f t="shared" si="37"/>
        <v>0</v>
      </c>
      <c r="T169" s="61">
        <f t="shared" si="38"/>
        <v>0</v>
      </c>
      <c r="U169" s="61">
        <f t="shared" si="39"/>
        <v>0</v>
      </c>
      <c r="V169" s="61">
        <f t="shared" si="32"/>
        <v>0</v>
      </c>
      <c r="W169" s="61">
        <f t="shared" si="40"/>
        <v>0</v>
      </c>
      <c r="X169" s="61">
        <f t="shared" si="41"/>
        <v>0</v>
      </c>
      <c r="Y169" s="61" t="str">
        <f t="shared" si="42"/>
        <v>NÃO</v>
      </c>
      <c r="AA169" s="62" t="str">
        <f t="shared" si="43"/>
        <v>ES</v>
      </c>
      <c r="AB169" s="50" t="s">
        <v>35</v>
      </c>
      <c r="AC169" s="50" t="s">
        <v>1092</v>
      </c>
      <c r="AD169" s="50">
        <v>1303205</v>
      </c>
      <c r="AE169" s="51"/>
      <c r="AF169" s="51"/>
      <c r="AH169" s="66" t="str">
        <f t="shared" si="44"/>
        <v>AMNovo Airão</v>
      </c>
      <c r="AI169" s="50">
        <v>1303205</v>
      </c>
      <c r="AJ169" s="66">
        <f t="shared" si="33"/>
        <v>0</v>
      </c>
    </row>
    <row r="170" spans="1:36" s="66" customFormat="1" ht="21.75" customHeight="1">
      <c r="A170" s="61" t="str">
        <f>Controles!$B$2</f>
        <v>ES</v>
      </c>
      <c r="B170" s="61">
        <f>Controles!$C$2</f>
        <v>7</v>
      </c>
      <c r="C170" s="61" t="s">
        <v>5388</v>
      </c>
      <c r="D170" s="62"/>
      <c r="E170" s="61" t="e">
        <f t="shared" si="30"/>
        <v>#N/A</v>
      </c>
      <c r="F170" s="90"/>
      <c r="G170" s="90"/>
      <c r="H170" s="62"/>
      <c r="I170" s="62"/>
      <c r="J170" s="61">
        <f t="shared" si="34"/>
        <v>0</v>
      </c>
      <c r="K170" s="62"/>
      <c r="L170" s="62"/>
      <c r="M170" s="62"/>
      <c r="N170" s="62"/>
      <c r="O170" s="62"/>
      <c r="P170" s="61">
        <f t="shared" si="35"/>
        <v>0</v>
      </c>
      <c r="Q170" s="61">
        <f t="shared" si="31"/>
        <v>0</v>
      </c>
      <c r="R170" s="61">
        <f t="shared" si="36"/>
        <v>0</v>
      </c>
      <c r="S170" s="65">
        <f t="shared" si="37"/>
        <v>0</v>
      </c>
      <c r="T170" s="61">
        <f t="shared" si="38"/>
        <v>0</v>
      </c>
      <c r="U170" s="61">
        <f t="shared" si="39"/>
        <v>0</v>
      </c>
      <c r="V170" s="61">
        <f t="shared" si="32"/>
        <v>0</v>
      </c>
      <c r="W170" s="61">
        <f t="shared" si="40"/>
        <v>0</v>
      </c>
      <c r="X170" s="61">
        <f t="shared" si="41"/>
        <v>0</v>
      </c>
      <c r="Y170" s="61" t="str">
        <f t="shared" si="42"/>
        <v>NÃO</v>
      </c>
      <c r="AA170" s="62" t="str">
        <f t="shared" si="43"/>
        <v>ES</v>
      </c>
      <c r="AB170" s="50" t="s">
        <v>35</v>
      </c>
      <c r="AC170" s="50" t="s">
        <v>1115</v>
      </c>
      <c r="AD170" s="50">
        <v>1303304</v>
      </c>
      <c r="AE170" s="51"/>
      <c r="AF170" s="51"/>
      <c r="AH170" s="66" t="str">
        <f t="shared" si="44"/>
        <v>AMNovo Aripuanã</v>
      </c>
      <c r="AI170" s="50">
        <v>1303304</v>
      </c>
      <c r="AJ170" s="66">
        <f t="shared" si="33"/>
        <v>0</v>
      </c>
    </row>
    <row r="171" spans="1:36" s="66" customFormat="1" ht="21.75" customHeight="1">
      <c r="A171" s="61" t="str">
        <f>Controles!$B$2</f>
        <v>ES</v>
      </c>
      <c r="B171" s="61">
        <f>Controles!$C$2</f>
        <v>7</v>
      </c>
      <c r="C171" s="61" t="s">
        <v>5388</v>
      </c>
      <c r="D171" s="62"/>
      <c r="E171" s="61" t="e">
        <f t="shared" si="30"/>
        <v>#N/A</v>
      </c>
      <c r="F171" s="90"/>
      <c r="G171" s="90"/>
      <c r="H171" s="62"/>
      <c r="I171" s="62"/>
      <c r="J171" s="61">
        <f t="shared" si="34"/>
        <v>0</v>
      </c>
      <c r="K171" s="62"/>
      <c r="L171" s="62"/>
      <c r="M171" s="62"/>
      <c r="N171" s="62"/>
      <c r="O171" s="62"/>
      <c r="P171" s="61">
        <f t="shared" si="35"/>
        <v>0</v>
      </c>
      <c r="Q171" s="61">
        <f t="shared" si="31"/>
        <v>0</v>
      </c>
      <c r="R171" s="61">
        <f t="shared" si="36"/>
        <v>0</v>
      </c>
      <c r="S171" s="65">
        <f t="shared" si="37"/>
        <v>0</v>
      </c>
      <c r="T171" s="61">
        <f t="shared" si="38"/>
        <v>0</v>
      </c>
      <c r="U171" s="61">
        <f t="shared" si="39"/>
        <v>0</v>
      </c>
      <c r="V171" s="61">
        <f t="shared" si="32"/>
        <v>0</v>
      </c>
      <c r="W171" s="61">
        <f t="shared" si="40"/>
        <v>0</v>
      </c>
      <c r="X171" s="61">
        <f t="shared" si="41"/>
        <v>0</v>
      </c>
      <c r="Y171" s="61" t="str">
        <f t="shared" si="42"/>
        <v>NÃO</v>
      </c>
      <c r="AA171" s="62" t="str">
        <f t="shared" si="43"/>
        <v>ES</v>
      </c>
      <c r="AB171" s="50" t="s">
        <v>35</v>
      </c>
      <c r="AC171" s="50" t="s">
        <v>1138</v>
      </c>
      <c r="AD171" s="50">
        <v>1303403</v>
      </c>
      <c r="AE171" s="51"/>
      <c r="AF171" s="51"/>
      <c r="AH171" s="66" t="str">
        <f t="shared" si="44"/>
        <v>AMParintins</v>
      </c>
      <c r="AI171" s="50">
        <v>1303403</v>
      </c>
      <c r="AJ171" s="66">
        <f t="shared" si="33"/>
        <v>0</v>
      </c>
    </row>
    <row r="172" spans="1:36" s="66" customFormat="1" ht="21.75" customHeight="1">
      <c r="A172" s="61" t="str">
        <f>Controles!$B$2</f>
        <v>ES</v>
      </c>
      <c r="B172" s="61">
        <f>Controles!$C$2</f>
        <v>7</v>
      </c>
      <c r="C172" s="61" t="s">
        <v>5388</v>
      </c>
      <c r="D172" s="62"/>
      <c r="E172" s="61" t="e">
        <f t="shared" si="30"/>
        <v>#N/A</v>
      </c>
      <c r="F172" s="90"/>
      <c r="G172" s="90"/>
      <c r="H172" s="62"/>
      <c r="I172" s="62"/>
      <c r="J172" s="61">
        <f t="shared" si="34"/>
        <v>0</v>
      </c>
      <c r="K172" s="62"/>
      <c r="L172" s="62"/>
      <c r="M172" s="62"/>
      <c r="N172" s="62"/>
      <c r="O172" s="62"/>
      <c r="P172" s="61">
        <f t="shared" si="35"/>
        <v>0</v>
      </c>
      <c r="Q172" s="61">
        <f t="shared" si="31"/>
        <v>0</v>
      </c>
      <c r="R172" s="61">
        <f t="shared" si="36"/>
        <v>0</v>
      </c>
      <c r="S172" s="65">
        <f t="shared" si="37"/>
        <v>0</v>
      </c>
      <c r="T172" s="61">
        <f t="shared" si="38"/>
        <v>0</v>
      </c>
      <c r="U172" s="61">
        <f t="shared" si="39"/>
        <v>0</v>
      </c>
      <c r="V172" s="61">
        <f t="shared" si="32"/>
        <v>0</v>
      </c>
      <c r="W172" s="61">
        <f t="shared" si="40"/>
        <v>0</v>
      </c>
      <c r="X172" s="61">
        <f t="shared" si="41"/>
        <v>0</v>
      </c>
      <c r="Y172" s="61" t="str">
        <f t="shared" si="42"/>
        <v>NÃO</v>
      </c>
      <c r="AA172" s="62" t="str">
        <f t="shared" si="43"/>
        <v>ES</v>
      </c>
      <c r="AB172" s="50" t="s">
        <v>35</v>
      </c>
      <c r="AC172" s="50" t="s">
        <v>1161</v>
      </c>
      <c r="AD172" s="50">
        <v>1303502</v>
      </c>
      <c r="AE172" s="51"/>
      <c r="AF172" s="51"/>
      <c r="AH172" s="66" t="str">
        <f t="shared" si="44"/>
        <v>AMPauini</v>
      </c>
      <c r="AI172" s="50">
        <v>1303502</v>
      </c>
      <c r="AJ172" s="66">
        <f t="shared" si="33"/>
        <v>0</v>
      </c>
    </row>
    <row r="173" spans="1:36" s="66" customFormat="1" ht="21.75" customHeight="1">
      <c r="A173" s="61" t="str">
        <f>Controles!$B$2</f>
        <v>ES</v>
      </c>
      <c r="B173" s="61">
        <f>Controles!$C$2</f>
        <v>7</v>
      </c>
      <c r="C173" s="61" t="s">
        <v>5388</v>
      </c>
      <c r="D173" s="62"/>
      <c r="E173" s="61" t="e">
        <f t="shared" si="30"/>
        <v>#N/A</v>
      </c>
      <c r="F173" s="90"/>
      <c r="G173" s="90"/>
      <c r="H173" s="62"/>
      <c r="I173" s="62"/>
      <c r="J173" s="61">
        <f t="shared" si="34"/>
        <v>0</v>
      </c>
      <c r="K173" s="62"/>
      <c r="L173" s="62"/>
      <c r="M173" s="62"/>
      <c r="N173" s="62"/>
      <c r="O173" s="62"/>
      <c r="P173" s="61">
        <f t="shared" si="35"/>
        <v>0</v>
      </c>
      <c r="Q173" s="61">
        <f t="shared" si="31"/>
        <v>0</v>
      </c>
      <c r="R173" s="61">
        <f t="shared" si="36"/>
        <v>0</v>
      </c>
      <c r="S173" s="65">
        <f t="shared" si="37"/>
        <v>0</v>
      </c>
      <c r="T173" s="61">
        <f t="shared" si="38"/>
        <v>0</v>
      </c>
      <c r="U173" s="61">
        <f t="shared" si="39"/>
        <v>0</v>
      </c>
      <c r="V173" s="61">
        <f t="shared" si="32"/>
        <v>0</v>
      </c>
      <c r="W173" s="61">
        <f t="shared" si="40"/>
        <v>0</v>
      </c>
      <c r="X173" s="61">
        <f t="shared" si="41"/>
        <v>0</v>
      </c>
      <c r="Y173" s="61" t="str">
        <f t="shared" si="42"/>
        <v>NÃO</v>
      </c>
      <c r="AA173" s="62" t="str">
        <f t="shared" si="43"/>
        <v>ES</v>
      </c>
      <c r="AB173" s="50" t="s">
        <v>35</v>
      </c>
      <c r="AC173" s="50" t="s">
        <v>1184</v>
      </c>
      <c r="AD173" s="50">
        <v>1303536</v>
      </c>
      <c r="AE173" s="51"/>
      <c r="AF173" s="51"/>
      <c r="AH173" s="66" t="str">
        <f t="shared" si="44"/>
        <v>AMPresidente Figueiredo</v>
      </c>
      <c r="AI173" s="50">
        <v>1303536</v>
      </c>
      <c r="AJ173" s="66">
        <f t="shared" si="33"/>
        <v>0</v>
      </c>
    </row>
    <row r="174" spans="1:36" s="66" customFormat="1" ht="21.75" customHeight="1">
      <c r="A174" s="61" t="str">
        <f>Controles!$B$2</f>
        <v>ES</v>
      </c>
      <c r="B174" s="61">
        <f>Controles!$C$2</f>
        <v>7</v>
      </c>
      <c r="C174" s="61" t="s">
        <v>5388</v>
      </c>
      <c r="D174" s="62"/>
      <c r="E174" s="61" t="e">
        <f t="shared" si="30"/>
        <v>#N/A</v>
      </c>
      <c r="F174" s="90"/>
      <c r="G174" s="90"/>
      <c r="H174" s="62"/>
      <c r="I174" s="62"/>
      <c r="J174" s="61">
        <f t="shared" si="34"/>
        <v>0</v>
      </c>
      <c r="K174" s="62"/>
      <c r="L174" s="62"/>
      <c r="M174" s="62"/>
      <c r="N174" s="62"/>
      <c r="O174" s="62"/>
      <c r="P174" s="61">
        <f t="shared" si="35"/>
        <v>0</v>
      </c>
      <c r="Q174" s="61">
        <f t="shared" si="31"/>
        <v>0</v>
      </c>
      <c r="R174" s="61">
        <f t="shared" si="36"/>
        <v>0</v>
      </c>
      <c r="S174" s="65">
        <f t="shared" si="37"/>
        <v>0</v>
      </c>
      <c r="T174" s="61">
        <f t="shared" si="38"/>
        <v>0</v>
      </c>
      <c r="U174" s="61">
        <f t="shared" si="39"/>
        <v>0</v>
      </c>
      <c r="V174" s="61">
        <f t="shared" si="32"/>
        <v>0</v>
      </c>
      <c r="W174" s="61">
        <f t="shared" si="40"/>
        <v>0</v>
      </c>
      <c r="X174" s="61">
        <f t="shared" si="41"/>
        <v>0</v>
      </c>
      <c r="Y174" s="61" t="str">
        <f t="shared" si="42"/>
        <v>NÃO</v>
      </c>
      <c r="AA174" s="62" t="str">
        <f t="shared" si="43"/>
        <v>ES</v>
      </c>
      <c r="AB174" s="50" t="s">
        <v>35</v>
      </c>
      <c r="AC174" s="50" t="s">
        <v>1206</v>
      </c>
      <c r="AD174" s="50">
        <v>1303569</v>
      </c>
      <c r="AE174" s="51"/>
      <c r="AF174" s="51"/>
      <c r="AH174" s="66" t="str">
        <f t="shared" si="44"/>
        <v>AMRio Preto da Eva</v>
      </c>
      <c r="AI174" s="50">
        <v>1303569</v>
      </c>
      <c r="AJ174" s="66">
        <f t="shared" si="33"/>
        <v>0</v>
      </c>
    </row>
    <row r="175" spans="1:36" s="66" customFormat="1" ht="21.75" customHeight="1">
      <c r="A175" s="61" t="str">
        <f>Controles!$B$2</f>
        <v>ES</v>
      </c>
      <c r="B175" s="61">
        <f>Controles!$C$2</f>
        <v>7</v>
      </c>
      <c r="C175" s="61" t="s">
        <v>5388</v>
      </c>
      <c r="D175" s="62"/>
      <c r="E175" s="61" t="e">
        <f t="shared" si="30"/>
        <v>#N/A</v>
      </c>
      <c r="F175" s="90"/>
      <c r="G175" s="90"/>
      <c r="H175" s="62"/>
      <c r="I175" s="62"/>
      <c r="J175" s="61">
        <f t="shared" si="34"/>
        <v>0</v>
      </c>
      <c r="K175" s="62"/>
      <c r="L175" s="62"/>
      <c r="M175" s="62"/>
      <c r="N175" s="62"/>
      <c r="O175" s="62"/>
      <c r="P175" s="61">
        <f t="shared" si="35"/>
        <v>0</v>
      </c>
      <c r="Q175" s="61">
        <f t="shared" si="31"/>
        <v>0</v>
      </c>
      <c r="R175" s="61">
        <f t="shared" si="36"/>
        <v>0</v>
      </c>
      <c r="S175" s="65">
        <f t="shared" si="37"/>
        <v>0</v>
      </c>
      <c r="T175" s="61">
        <f t="shared" si="38"/>
        <v>0</v>
      </c>
      <c r="U175" s="61">
        <f t="shared" si="39"/>
        <v>0</v>
      </c>
      <c r="V175" s="61">
        <f t="shared" si="32"/>
        <v>0</v>
      </c>
      <c r="W175" s="61">
        <f t="shared" si="40"/>
        <v>0</v>
      </c>
      <c r="X175" s="61">
        <f t="shared" si="41"/>
        <v>0</v>
      </c>
      <c r="Y175" s="61" t="str">
        <f t="shared" si="42"/>
        <v>NÃO</v>
      </c>
      <c r="AA175" s="62" t="str">
        <f t="shared" si="43"/>
        <v>ES</v>
      </c>
      <c r="AB175" s="50" t="s">
        <v>35</v>
      </c>
      <c r="AC175" s="50" t="s">
        <v>1228</v>
      </c>
      <c r="AD175" s="50">
        <v>1303601</v>
      </c>
      <c r="AE175" s="51"/>
      <c r="AF175" s="51"/>
      <c r="AH175" s="66" t="str">
        <f t="shared" si="44"/>
        <v>AMSanta Isabel do Rio Negro</v>
      </c>
      <c r="AI175" s="50">
        <v>1303601</v>
      </c>
      <c r="AJ175" s="66">
        <f t="shared" si="33"/>
        <v>0</v>
      </c>
    </row>
    <row r="176" spans="1:36" s="66" customFormat="1" ht="21.75" customHeight="1">
      <c r="A176" s="61" t="str">
        <f>Controles!$B$2</f>
        <v>ES</v>
      </c>
      <c r="B176" s="61">
        <f>Controles!$C$2</f>
        <v>7</v>
      </c>
      <c r="C176" s="61" t="s">
        <v>5388</v>
      </c>
      <c r="D176" s="62"/>
      <c r="E176" s="61" t="e">
        <f t="shared" si="30"/>
        <v>#N/A</v>
      </c>
      <c r="F176" s="90"/>
      <c r="G176" s="90"/>
      <c r="H176" s="62"/>
      <c r="I176" s="62"/>
      <c r="J176" s="61">
        <f t="shared" si="34"/>
        <v>0</v>
      </c>
      <c r="K176" s="62"/>
      <c r="L176" s="62"/>
      <c r="M176" s="62"/>
      <c r="N176" s="62"/>
      <c r="O176" s="62"/>
      <c r="P176" s="61">
        <f t="shared" si="35"/>
        <v>0</v>
      </c>
      <c r="Q176" s="61">
        <f t="shared" si="31"/>
        <v>0</v>
      </c>
      <c r="R176" s="61">
        <f t="shared" si="36"/>
        <v>0</v>
      </c>
      <c r="S176" s="65">
        <f t="shared" si="37"/>
        <v>0</v>
      </c>
      <c r="T176" s="61">
        <f t="shared" si="38"/>
        <v>0</v>
      </c>
      <c r="U176" s="61">
        <f t="shared" si="39"/>
        <v>0</v>
      </c>
      <c r="V176" s="61">
        <f t="shared" si="32"/>
        <v>0</v>
      </c>
      <c r="W176" s="61">
        <f t="shared" si="40"/>
        <v>0</v>
      </c>
      <c r="X176" s="61">
        <f t="shared" si="41"/>
        <v>0</v>
      </c>
      <c r="Y176" s="61" t="str">
        <f t="shared" si="42"/>
        <v>NÃO</v>
      </c>
      <c r="AA176" s="62" t="str">
        <f t="shared" si="43"/>
        <v>ES</v>
      </c>
      <c r="AB176" s="50" t="s">
        <v>35</v>
      </c>
      <c r="AC176" s="50" t="s">
        <v>1250</v>
      </c>
      <c r="AD176" s="50">
        <v>1303700</v>
      </c>
      <c r="AE176" s="51"/>
      <c r="AF176" s="51"/>
      <c r="AH176" s="66" t="str">
        <f t="shared" si="44"/>
        <v>AMSanto Antônio do Içá</v>
      </c>
      <c r="AI176" s="50">
        <v>1303700</v>
      </c>
      <c r="AJ176" s="66">
        <f t="shared" si="33"/>
        <v>0</v>
      </c>
    </row>
    <row r="177" spans="1:36" s="66" customFormat="1" ht="21.75" customHeight="1">
      <c r="A177" s="61" t="str">
        <f>Controles!$B$2</f>
        <v>ES</v>
      </c>
      <c r="B177" s="61">
        <f>Controles!$C$2</f>
        <v>7</v>
      </c>
      <c r="C177" s="61" t="s">
        <v>5388</v>
      </c>
      <c r="D177" s="62"/>
      <c r="E177" s="61" t="e">
        <f t="shared" si="30"/>
        <v>#N/A</v>
      </c>
      <c r="F177" s="90"/>
      <c r="G177" s="90"/>
      <c r="H177" s="62"/>
      <c r="I177" s="62"/>
      <c r="J177" s="61">
        <f t="shared" si="34"/>
        <v>0</v>
      </c>
      <c r="K177" s="62"/>
      <c r="L177" s="62"/>
      <c r="M177" s="62"/>
      <c r="N177" s="62"/>
      <c r="O177" s="62"/>
      <c r="P177" s="61">
        <f t="shared" si="35"/>
        <v>0</v>
      </c>
      <c r="Q177" s="61">
        <f t="shared" si="31"/>
        <v>0</v>
      </c>
      <c r="R177" s="61">
        <f t="shared" si="36"/>
        <v>0</v>
      </c>
      <c r="S177" s="65">
        <f t="shared" si="37"/>
        <v>0</v>
      </c>
      <c r="T177" s="61">
        <f t="shared" si="38"/>
        <v>0</v>
      </c>
      <c r="U177" s="61">
        <f t="shared" si="39"/>
        <v>0</v>
      </c>
      <c r="V177" s="61">
        <f t="shared" si="32"/>
        <v>0</v>
      </c>
      <c r="W177" s="61">
        <f t="shared" si="40"/>
        <v>0</v>
      </c>
      <c r="X177" s="61">
        <f t="shared" si="41"/>
        <v>0</v>
      </c>
      <c r="Y177" s="61" t="str">
        <f t="shared" si="42"/>
        <v>NÃO</v>
      </c>
      <c r="AA177" s="62" t="str">
        <f t="shared" si="43"/>
        <v>ES</v>
      </c>
      <c r="AB177" s="50" t="s">
        <v>35</v>
      </c>
      <c r="AC177" s="50" t="s">
        <v>1273</v>
      </c>
      <c r="AD177" s="50">
        <v>1303809</v>
      </c>
      <c r="AE177" s="51"/>
      <c r="AF177" s="51"/>
      <c r="AH177" s="66" t="str">
        <f t="shared" si="44"/>
        <v>AMSão Gabriel da Cachoeira</v>
      </c>
      <c r="AI177" s="50">
        <v>1303809</v>
      </c>
      <c r="AJ177" s="66">
        <f t="shared" si="33"/>
        <v>0</v>
      </c>
    </row>
    <row r="178" spans="1:36" s="66" customFormat="1" ht="21.75" customHeight="1">
      <c r="A178" s="61" t="str">
        <f>Controles!$B$2</f>
        <v>ES</v>
      </c>
      <c r="B178" s="61">
        <f>Controles!$C$2</f>
        <v>7</v>
      </c>
      <c r="C178" s="61" t="s">
        <v>5388</v>
      </c>
      <c r="D178" s="62"/>
      <c r="E178" s="61" t="e">
        <f t="shared" si="30"/>
        <v>#N/A</v>
      </c>
      <c r="F178" s="90"/>
      <c r="G178" s="90"/>
      <c r="H178" s="62"/>
      <c r="I178" s="62"/>
      <c r="J178" s="61">
        <f t="shared" si="34"/>
        <v>0</v>
      </c>
      <c r="K178" s="62"/>
      <c r="L178" s="62"/>
      <c r="M178" s="62"/>
      <c r="N178" s="62"/>
      <c r="O178" s="62"/>
      <c r="P178" s="61">
        <f t="shared" si="35"/>
        <v>0</v>
      </c>
      <c r="Q178" s="61">
        <f t="shared" si="31"/>
        <v>0</v>
      </c>
      <c r="R178" s="61">
        <f t="shared" si="36"/>
        <v>0</v>
      </c>
      <c r="S178" s="65">
        <f t="shared" si="37"/>
        <v>0</v>
      </c>
      <c r="T178" s="61">
        <f t="shared" si="38"/>
        <v>0</v>
      </c>
      <c r="U178" s="61">
        <f t="shared" si="39"/>
        <v>0</v>
      </c>
      <c r="V178" s="61">
        <f t="shared" si="32"/>
        <v>0</v>
      </c>
      <c r="W178" s="61">
        <f t="shared" si="40"/>
        <v>0</v>
      </c>
      <c r="X178" s="61">
        <f t="shared" si="41"/>
        <v>0</v>
      </c>
      <c r="Y178" s="61" t="str">
        <f t="shared" si="42"/>
        <v>NÃO</v>
      </c>
      <c r="AA178" s="62" t="str">
        <f t="shared" si="43"/>
        <v>ES</v>
      </c>
      <c r="AB178" s="50" t="s">
        <v>35</v>
      </c>
      <c r="AC178" s="50" t="s">
        <v>1294</v>
      </c>
      <c r="AD178" s="50">
        <v>1303908</v>
      </c>
      <c r="AE178" s="51"/>
      <c r="AF178" s="51"/>
      <c r="AH178" s="66" t="str">
        <f t="shared" si="44"/>
        <v>AMSão Paulo de Olivença</v>
      </c>
      <c r="AI178" s="50">
        <v>1303908</v>
      </c>
      <c r="AJ178" s="66">
        <f t="shared" si="33"/>
        <v>0</v>
      </c>
    </row>
    <row r="179" spans="1:36" s="66" customFormat="1" ht="21.75" customHeight="1">
      <c r="A179" s="61" t="str">
        <f>Controles!$B$2</f>
        <v>ES</v>
      </c>
      <c r="B179" s="61">
        <f>Controles!$C$2</f>
        <v>7</v>
      </c>
      <c r="C179" s="61" t="s">
        <v>5388</v>
      </c>
      <c r="D179" s="62"/>
      <c r="E179" s="61" t="e">
        <f t="shared" si="30"/>
        <v>#N/A</v>
      </c>
      <c r="F179" s="90"/>
      <c r="G179" s="90"/>
      <c r="H179" s="62"/>
      <c r="I179" s="62"/>
      <c r="J179" s="61">
        <f t="shared" si="34"/>
        <v>0</v>
      </c>
      <c r="K179" s="62"/>
      <c r="L179" s="62"/>
      <c r="M179" s="62"/>
      <c r="N179" s="62"/>
      <c r="O179" s="62"/>
      <c r="P179" s="61">
        <f t="shared" si="35"/>
        <v>0</v>
      </c>
      <c r="Q179" s="61">
        <f t="shared" si="31"/>
        <v>0</v>
      </c>
      <c r="R179" s="61">
        <f t="shared" si="36"/>
        <v>0</v>
      </c>
      <c r="S179" s="65">
        <f t="shared" si="37"/>
        <v>0</v>
      </c>
      <c r="T179" s="61">
        <f t="shared" si="38"/>
        <v>0</v>
      </c>
      <c r="U179" s="61">
        <f t="shared" si="39"/>
        <v>0</v>
      </c>
      <c r="V179" s="61">
        <f t="shared" si="32"/>
        <v>0</v>
      </c>
      <c r="W179" s="61">
        <f t="shared" si="40"/>
        <v>0</v>
      </c>
      <c r="X179" s="61">
        <f t="shared" si="41"/>
        <v>0</v>
      </c>
      <c r="Y179" s="61" t="str">
        <f t="shared" si="42"/>
        <v>NÃO</v>
      </c>
      <c r="AA179" s="62" t="str">
        <f t="shared" si="43"/>
        <v>ES</v>
      </c>
      <c r="AB179" s="50" t="s">
        <v>35</v>
      </c>
      <c r="AC179" s="50" t="s">
        <v>1316</v>
      </c>
      <c r="AD179" s="50">
        <v>1303957</v>
      </c>
      <c r="AE179" s="51"/>
      <c r="AF179" s="51"/>
      <c r="AH179" s="66" t="str">
        <f t="shared" si="44"/>
        <v>AMSão Sebastião do Uatumã</v>
      </c>
      <c r="AI179" s="50">
        <v>1303957</v>
      </c>
      <c r="AJ179" s="66">
        <f t="shared" si="33"/>
        <v>0</v>
      </c>
    </row>
    <row r="180" spans="1:36" s="66" customFormat="1" ht="21.75" customHeight="1">
      <c r="A180" s="61" t="str">
        <f>Controles!$B$2</f>
        <v>ES</v>
      </c>
      <c r="B180" s="61">
        <f>Controles!$C$2</f>
        <v>7</v>
      </c>
      <c r="C180" s="61" t="s">
        <v>5388</v>
      </c>
      <c r="D180" s="62"/>
      <c r="E180" s="61" t="e">
        <f t="shared" si="30"/>
        <v>#N/A</v>
      </c>
      <c r="F180" s="90"/>
      <c r="G180" s="90"/>
      <c r="H180" s="62"/>
      <c r="I180" s="62"/>
      <c r="J180" s="61">
        <f t="shared" si="34"/>
        <v>0</v>
      </c>
      <c r="K180" s="62"/>
      <c r="L180" s="62"/>
      <c r="M180" s="62"/>
      <c r="N180" s="62"/>
      <c r="O180" s="62"/>
      <c r="P180" s="61">
        <f t="shared" si="35"/>
        <v>0</v>
      </c>
      <c r="Q180" s="61">
        <f t="shared" si="31"/>
        <v>0</v>
      </c>
      <c r="R180" s="61">
        <f t="shared" si="36"/>
        <v>0</v>
      </c>
      <c r="S180" s="65">
        <f t="shared" si="37"/>
        <v>0</v>
      </c>
      <c r="T180" s="61">
        <f t="shared" si="38"/>
        <v>0</v>
      </c>
      <c r="U180" s="61">
        <f t="shared" si="39"/>
        <v>0</v>
      </c>
      <c r="V180" s="61">
        <f t="shared" si="32"/>
        <v>0</v>
      </c>
      <c r="W180" s="61">
        <f t="shared" si="40"/>
        <v>0</v>
      </c>
      <c r="X180" s="61">
        <f t="shared" si="41"/>
        <v>0</v>
      </c>
      <c r="Y180" s="61" t="str">
        <f t="shared" si="42"/>
        <v>NÃO</v>
      </c>
      <c r="AA180" s="62" t="str">
        <f t="shared" si="43"/>
        <v>ES</v>
      </c>
      <c r="AB180" s="50" t="s">
        <v>35</v>
      </c>
      <c r="AC180" s="50" t="s">
        <v>1338</v>
      </c>
      <c r="AD180" s="50">
        <v>1304005</v>
      </c>
      <c r="AE180" s="51"/>
      <c r="AF180" s="51"/>
      <c r="AH180" s="66" t="str">
        <f t="shared" si="44"/>
        <v>AMSilves</v>
      </c>
      <c r="AI180" s="50">
        <v>1304005</v>
      </c>
      <c r="AJ180" s="66">
        <f t="shared" si="33"/>
        <v>0</v>
      </c>
    </row>
    <row r="181" spans="1:36" s="66" customFormat="1" ht="21.75" customHeight="1">
      <c r="A181" s="61" t="str">
        <f>Controles!$B$2</f>
        <v>ES</v>
      </c>
      <c r="B181" s="61">
        <f>Controles!$C$2</f>
        <v>7</v>
      </c>
      <c r="C181" s="61" t="s">
        <v>5388</v>
      </c>
      <c r="D181" s="62"/>
      <c r="E181" s="61" t="e">
        <f t="shared" si="30"/>
        <v>#N/A</v>
      </c>
      <c r="F181" s="90"/>
      <c r="G181" s="90"/>
      <c r="H181" s="62"/>
      <c r="I181" s="62"/>
      <c r="J181" s="61">
        <f t="shared" si="34"/>
        <v>0</v>
      </c>
      <c r="K181" s="62"/>
      <c r="L181" s="62"/>
      <c r="M181" s="62"/>
      <c r="N181" s="62"/>
      <c r="O181" s="62"/>
      <c r="P181" s="61">
        <f t="shared" si="35"/>
        <v>0</v>
      </c>
      <c r="Q181" s="61">
        <f t="shared" si="31"/>
        <v>0</v>
      </c>
      <c r="R181" s="61">
        <f t="shared" si="36"/>
        <v>0</v>
      </c>
      <c r="S181" s="65">
        <f t="shared" si="37"/>
        <v>0</v>
      </c>
      <c r="T181" s="61">
        <f t="shared" si="38"/>
        <v>0</v>
      </c>
      <c r="U181" s="61">
        <f t="shared" si="39"/>
        <v>0</v>
      </c>
      <c r="V181" s="61">
        <f t="shared" si="32"/>
        <v>0</v>
      </c>
      <c r="W181" s="61">
        <f t="shared" si="40"/>
        <v>0</v>
      </c>
      <c r="X181" s="61">
        <f t="shared" si="41"/>
        <v>0</v>
      </c>
      <c r="Y181" s="61" t="str">
        <f t="shared" si="42"/>
        <v>NÃO</v>
      </c>
      <c r="AA181" s="62" t="str">
        <f t="shared" si="43"/>
        <v>ES</v>
      </c>
      <c r="AB181" s="50" t="s">
        <v>35</v>
      </c>
      <c r="AC181" s="50" t="s">
        <v>1359</v>
      </c>
      <c r="AD181" s="50">
        <v>1304062</v>
      </c>
      <c r="AE181" s="51"/>
      <c r="AF181" s="51"/>
      <c r="AH181" s="66" t="str">
        <f t="shared" si="44"/>
        <v>AMTabatinga</v>
      </c>
      <c r="AI181" s="50">
        <v>1304062</v>
      </c>
      <c r="AJ181" s="66">
        <f t="shared" si="33"/>
        <v>0</v>
      </c>
    </row>
    <row r="182" spans="1:36" s="66" customFormat="1" ht="21.75" customHeight="1">
      <c r="A182" s="61" t="str">
        <f>Controles!$B$2</f>
        <v>ES</v>
      </c>
      <c r="B182" s="61">
        <f>Controles!$C$2</f>
        <v>7</v>
      </c>
      <c r="C182" s="61" t="s">
        <v>5388</v>
      </c>
      <c r="D182" s="62"/>
      <c r="E182" s="61" t="e">
        <f t="shared" si="30"/>
        <v>#N/A</v>
      </c>
      <c r="F182" s="90"/>
      <c r="G182" s="90"/>
      <c r="H182" s="62"/>
      <c r="I182" s="62"/>
      <c r="J182" s="61">
        <f t="shared" si="34"/>
        <v>0</v>
      </c>
      <c r="K182" s="62"/>
      <c r="L182" s="62"/>
      <c r="M182" s="62"/>
      <c r="N182" s="62"/>
      <c r="O182" s="62"/>
      <c r="P182" s="61">
        <f t="shared" si="35"/>
        <v>0</v>
      </c>
      <c r="Q182" s="61">
        <f t="shared" si="31"/>
        <v>0</v>
      </c>
      <c r="R182" s="61">
        <f t="shared" si="36"/>
        <v>0</v>
      </c>
      <c r="S182" s="65">
        <f t="shared" si="37"/>
        <v>0</v>
      </c>
      <c r="T182" s="61">
        <f t="shared" si="38"/>
        <v>0</v>
      </c>
      <c r="U182" s="61">
        <f t="shared" si="39"/>
        <v>0</v>
      </c>
      <c r="V182" s="61">
        <f t="shared" si="32"/>
        <v>0</v>
      </c>
      <c r="W182" s="61">
        <f t="shared" si="40"/>
        <v>0</v>
      </c>
      <c r="X182" s="61">
        <f t="shared" si="41"/>
        <v>0</v>
      </c>
      <c r="Y182" s="61" t="str">
        <f t="shared" si="42"/>
        <v>NÃO</v>
      </c>
      <c r="AA182" s="62" t="str">
        <f t="shared" si="43"/>
        <v>ES</v>
      </c>
      <c r="AB182" s="50" t="s">
        <v>35</v>
      </c>
      <c r="AC182" s="50" t="s">
        <v>1381</v>
      </c>
      <c r="AD182" s="50">
        <v>1304104</v>
      </c>
      <c r="AE182" s="51"/>
      <c r="AF182" s="51"/>
      <c r="AH182" s="66" t="str">
        <f t="shared" si="44"/>
        <v>AMTapauá</v>
      </c>
      <c r="AI182" s="50">
        <v>1304104</v>
      </c>
      <c r="AJ182" s="66">
        <f t="shared" si="33"/>
        <v>0</v>
      </c>
    </row>
    <row r="183" spans="1:36" s="66" customFormat="1" ht="21.75" customHeight="1">
      <c r="A183" s="61" t="str">
        <f>Controles!$B$2</f>
        <v>ES</v>
      </c>
      <c r="B183" s="61">
        <f>Controles!$C$2</f>
        <v>7</v>
      </c>
      <c r="C183" s="61" t="s">
        <v>5388</v>
      </c>
      <c r="D183" s="62"/>
      <c r="E183" s="61" t="e">
        <f t="shared" si="30"/>
        <v>#N/A</v>
      </c>
      <c r="F183" s="90"/>
      <c r="G183" s="90"/>
      <c r="H183" s="62"/>
      <c r="I183" s="62"/>
      <c r="J183" s="61">
        <f t="shared" si="34"/>
        <v>0</v>
      </c>
      <c r="K183" s="62"/>
      <c r="L183" s="62"/>
      <c r="M183" s="62"/>
      <c r="N183" s="62"/>
      <c r="O183" s="62"/>
      <c r="P183" s="61">
        <f t="shared" si="35"/>
        <v>0</v>
      </c>
      <c r="Q183" s="61">
        <f t="shared" si="31"/>
        <v>0</v>
      </c>
      <c r="R183" s="61">
        <f t="shared" si="36"/>
        <v>0</v>
      </c>
      <c r="S183" s="65">
        <f t="shared" si="37"/>
        <v>0</v>
      </c>
      <c r="T183" s="61">
        <f t="shared" si="38"/>
        <v>0</v>
      </c>
      <c r="U183" s="61">
        <f t="shared" si="39"/>
        <v>0</v>
      </c>
      <c r="V183" s="61">
        <f t="shared" si="32"/>
        <v>0</v>
      </c>
      <c r="W183" s="61">
        <f t="shared" si="40"/>
        <v>0</v>
      </c>
      <c r="X183" s="61">
        <f t="shared" si="41"/>
        <v>0</v>
      </c>
      <c r="Y183" s="61" t="str">
        <f t="shared" si="42"/>
        <v>NÃO</v>
      </c>
      <c r="AA183" s="62" t="str">
        <f t="shared" si="43"/>
        <v>ES</v>
      </c>
      <c r="AB183" s="50" t="s">
        <v>35</v>
      </c>
      <c r="AC183" s="50" t="s">
        <v>1403</v>
      </c>
      <c r="AD183" s="50">
        <v>1304203</v>
      </c>
      <c r="AE183" s="51"/>
      <c r="AF183" s="51"/>
      <c r="AH183" s="66" t="str">
        <f t="shared" si="44"/>
        <v>AMTefé</v>
      </c>
      <c r="AI183" s="50">
        <v>1304203</v>
      </c>
      <c r="AJ183" s="66">
        <f t="shared" si="33"/>
        <v>0</v>
      </c>
    </row>
    <row r="184" spans="1:36" s="66" customFormat="1" ht="21.75" customHeight="1">
      <c r="A184" s="61" t="str">
        <f>Controles!$B$2</f>
        <v>ES</v>
      </c>
      <c r="B184" s="61">
        <f>Controles!$C$2</f>
        <v>7</v>
      </c>
      <c r="C184" s="61" t="s">
        <v>5388</v>
      </c>
      <c r="D184" s="62"/>
      <c r="E184" s="61" t="e">
        <f t="shared" si="30"/>
        <v>#N/A</v>
      </c>
      <c r="F184" s="90"/>
      <c r="G184" s="90"/>
      <c r="H184" s="62"/>
      <c r="I184" s="62"/>
      <c r="J184" s="61">
        <f t="shared" si="34"/>
        <v>0</v>
      </c>
      <c r="K184" s="62"/>
      <c r="L184" s="62"/>
      <c r="M184" s="62"/>
      <c r="N184" s="62"/>
      <c r="O184" s="62"/>
      <c r="P184" s="61">
        <f t="shared" si="35"/>
        <v>0</v>
      </c>
      <c r="Q184" s="61">
        <f t="shared" si="31"/>
        <v>0</v>
      </c>
      <c r="R184" s="61">
        <f t="shared" si="36"/>
        <v>0</v>
      </c>
      <c r="S184" s="65">
        <f t="shared" si="37"/>
        <v>0</v>
      </c>
      <c r="T184" s="61">
        <f t="shared" si="38"/>
        <v>0</v>
      </c>
      <c r="U184" s="61">
        <f t="shared" si="39"/>
        <v>0</v>
      </c>
      <c r="V184" s="61">
        <f t="shared" si="32"/>
        <v>0</v>
      </c>
      <c r="W184" s="61">
        <f t="shared" si="40"/>
        <v>0</v>
      </c>
      <c r="X184" s="61">
        <f t="shared" si="41"/>
        <v>0</v>
      </c>
      <c r="Y184" s="61" t="str">
        <f t="shared" si="42"/>
        <v>NÃO</v>
      </c>
      <c r="AA184" s="62" t="str">
        <f t="shared" si="43"/>
        <v>ES</v>
      </c>
      <c r="AB184" s="50" t="s">
        <v>35</v>
      </c>
      <c r="AC184" s="50" t="s">
        <v>1425</v>
      </c>
      <c r="AD184" s="50">
        <v>1304237</v>
      </c>
      <c r="AE184" s="51"/>
      <c r="AF184" s="51"/>
      <c r="AH184" s="66" t="str">
        <f t="shared" si="44"/>
        <v>AMTonantins</v>
      </c>
      <c r="AI184" s="50">
        <v>1304237</v>
      </c>
      <c r="AJ184" s="66">
        <f t="shared" si="33"/>
        <v>0</v>
      </c>
    </row>
    <row r="185" spans="1:36" s="66" customFormat="1" ht="21.75" customHeight="1">
      <c r="A185" s="61" t="str">
        <f>Controles!$B$2</f>
        <v>ES</v>
      </c>
      <c r="B185" s="61">
        <f>Controles!$C$2</f>
        <v>7</v>
      </c>
      <c r="C185" s="61" t="s">
        <v>5388</v>
      </c>
      <c r="D185" s="62"/>
      <c r="E185" s="61" t="e">
        <f t="shared" si="30"/>
        <v>#N/A</v>
      </c>
      <c r="F185" s="90"/>
      <c r="G185" s="90"/>
      <c r="H185" s="62"/>
      <c r="I185" s="62"/>
      <c r="J185" s="61">
        <f t="shared" si="34"/>
        <v>0</v>
      </c>
      <c r="K185" s="62"/>
      <c r="L185" s="62"/>
      <c r="M185" s="62"/>
      <c r="N185" s="62"/>
      <c r="O185" s="62"/>
      <c r="P185" s="61">
        <f t="shared" si="35"/>
        <v>0</v>
      </c>
      <c r="Q185" s="61">
        <f t="shared" si="31"/>
        <v>0</v>
      </c>
      <c r="R185" s="61">
        <f t="shared" si="36"/>
        <v>0</v>
      </c>
      <c r="S185" s="65">
        <f t="shared" si="37"/>
        <v>0</v>
      </c>
      <c r="T185" s="61">
        <f t="shared" si="38"/>
        <v>0</v>
      </c>
      <c r="U185" s="61">
        <f t="shared" si="39"/>
        <v>0</v>
      </c>
      <c r="V185" s="61">
        <f t="shared" si="32"/>
        <v>0</v>
      </c>
      <c r="W185" s="61">
        <f t="shared" si="40"/>
        <v>0</v>
      </c>
      <c r="X185" s="61">
        <f t="shared" si="41"/>
        <v>0</v>
      </c>
      <c r="Y185" s="61" t="str">
        <f t="shared" si="42"/>
        <v>NÃO</v>
      </c>
      <c r="AA185" s="62" t="str">
        <f t="shared" si="43"/>
        <v>ES</v>
      </c>
      <c r="AB185" s="50" t="s">
        <v>35</v>
      </c>
      <c r="AC185" s="50" t="s">
        <v>1446</v>
      </c>
      <c r="AD185" s="50">
        <v>1304260</v>
      </c>
      <c r="AE185" s="51"/>
      <c r="AF185" s="51"/>
      <c r="AH185" s="66" t="str">
        <f t="shared" si="44"/>
        <v>AMUarini</v>
      </c>
      <c r="AI185" s="50">
        <v>1304260</v>
      </c>
      <c r="AJ185" s="66">
        <f t="shared" si="33"/>
        <v>0</v>
      </c>
    </row>
    <row r="186" spans="1:36" s="66" customFormat="1" ht="21.75" customHeight="1">
      <c r="A186" s="61" t="str">
        <f>Controles!$B$2</f>
        <v>ES</v>
      </c>
      <c r="B186" s="61">
        <f>Controles!$C$2</f>
        <v>7</v>
      </c>
      <c r="C186" s="61" t="s">
        <v>5388</v>
      </c>
      <c r="D186" s="62"/>
      <c r="E186" s="61" t="e">
        <f t="shared" si="30"/>
        <v>#N/A</v>
      </c>
      <c r="F186" s="90"/>
      <c r="G186" s="90"/>
      <c r="H186" s="62"/>
      <c r="I186" s="62"/>
      <c r="J186" s="61">
        <f t="shared" si="34"/>
        <v>0</v>
      </c>
      <c r="K186" s="62"/>
      <c r="L186" s="62"/>
      <c r="M186" s="62"/>
      <c r="N186" s="62"/>
      <c r="O186" s="62"/>
      <c r="P186" s="61">
        <f t="shared" si="35"/>
        <v>0</v>
      </c>
      <c r="Q186" s="61">
        <f t="shared" si="31"/>
        <v>0</v>
      </c>
      <c r="R186" s="61">
        <f t="shared" si="36"/>
        <v>0</v>
      </c>
      <c r="S186" s="65">
        <f t="shared" si="37"/>
        <v>0</v>
      </c>
      <c r="T186" s="61">
        <f t="shared" si="38"/>
        <v>0</v>
      </c>
      <c r="U186" s="61">
        <f t="shared" si="39"/>
        <v>0</v>
      </c>
      <c r="V186" s="61">
        <f t="shared" si="32"/>
        <v>0</v>
      </c>
      <c r="W186" s="61">
        <f t="shared" si="40"/>
        <v>0</v>
      </c>
      <c r="X186" s="61">
        <f t="shared" si="41"/>
        <v>0</v>
      </c>
      <c r="Y186" s="61" t="str">
        <f t="shared" si="42"/>
        <v>NÃO</v>
      </c>
      <c r="AA186" s="62" t="str">
        <f t="shared" si="43"/>
        <v>ES</v>
      </c>
      <c r="AB186" s="50" t="s">
        <v>35</v>
      </c>
      <c r="AC186" s="50" t="s">
        <v>1466</v>
      </c>
      <c r="AD186" s="50">
        <v>1304302</v>
      </c>
      <c r="AE186" s="51"/>
      <c r="AF186" s="51"/>
      <c r="AH186" s="66" t="str">
        <f t="shared" si="44"/>
        <v>AMUrucará</v>
      </c>
      <c r="AI186" s="50">
        <v>1304302</v>
      </c>
      <c r="AJ186" s="66">
        <f t="shared" si="33"/>
        <v>0</v>
      </c>
    </row>
    <row r="187" spans="1:36" s="66" customFormat="1" ht="21.75" customHeight="1">
      <c r="A187" s="61" t="str">
        <f>Controles!$B$2</f>
        <v>ES</v>
      </c>
      <c r="B187" s="61">
        <f>Controles!$C$2</f>
        <v>7</v>
      </c>
      <c r="C187" s="61" t="s">
        <v>5388</v>
      </c>
      <c r="D187" s="62"/>
      <c r="E187" s="61" t="e">
        <f t="shared" si="30"/>
        <v>#N/A</v>
      </c>
      <c r="F187" s="90"/>
      <c r="G187" s="90"/>
      <c r="H187" s="62"/>
      <c r="I187" s="62"/>
      <c r="J187" s="61">
        <f t="shared" si="34"/>
        <v>0</v>
      </c>
      <c r="K187" s="62"/>
      <c r="L187" s="62"/>
      <c r="M187" s="62"/>
      <c r="N187" s="62"/>
      <c r="O187" s="62"/>
      <c r="P187" s="61">
        <f t="shared" si="35"/>
        <v>0</v>
      </c>
      <c r="Q187" s="61">
        <f t="shared" si="31"/>
        <v>0</v>
      </c>
      <c r="R187" s="61">
        <f t="shared" si="36"/>
        <v>0</v>
      </c>
      <c r="S187" s="65">
        <f t="shared" si="37"/>
        <v>0</v>
      </c>
      <c r="T187" s="61">
        <f t="shared" si="38"/>
        <v>0</v>
      </c>
      <c r="U187" s="61">
        <f t="shared" si="39"/>
        <v>0</v>
      </c>
      <c r="V187" s="61">
        <f t="shared" si="32"/>
        <v>0</v>
      </c>
      <c r="W187" s="61">
        <f t="shared" si="40"/>
        <v>0</v>
      </c>
      <c r="X187" s="61">
        <f t="shared" si="41"/>
        <v>0</v>
      </c>
      <c r="Y187" s="61" t="str">
        <f t="shared" si="42"/>
        <v>NÃO</v>
      </c>
      <c r="AA187" s="62" t="str">
        <f t="shared" si="43"/>
        <v>ES</v>
      </c>
      <c r="AB187" s="50" t="s">
        <v>35</v>
      </c>
      <c r="AC187" s="50" t="s">
        <v>1488</v>
      </c>
      <c r="AD187" s="50">
        <v>1304401</v>
      </c>
      <c r="AE187" s="51"/>
      <c r="AF187" s="51"/>
      <c r="AH187" s="66" t="str">
        <f t="shared" si="44"/>
        <v>AMUrucurituba</v>
      </c>
      <c r="AI187" s="50">
        <v>1304401</v>
      </c>
      <c r="AJ187" s="66">
        <f t="shared" si="33"/>
        <v>0</v>
      </c>
    </row>
    <row r="188" spans="1:36" s="66" customFormat="1" ht="21.75" customHeight="1">
      <c r="A188" s="61" t="str">
        <f>Controles!$B$2</f>
        <v>ES</v>
      </c>
      <c r="B188" s="61">
        <f>Controles!$C$2</f>
        <v>7</v>
      </c>
      <c r="C188" s="61" t="s">
        <v>5388</v>
      </c>
      <c r="D188" s="62"/>
      <c r="E188" s="61" t="e">
        <f t="shared" si="30"/>
        <v>#N/A</v>
      </c>
      <c r="F188" s="90"/>
      <c r="G188" s="90"/>
      <c r="H188" s="62"/>
      <c r="I188" s="62"/>
      <c r="J188" s="61">
        <f t="shared" si="34"/>
        <v>0</v>
      </c>
      <c r="K188" s="62"/>
      <c r="L188" s="62"/>
      <c r="M188" s="62"/>
      <c r="N188" s="62"/>
      <c r="O188" s="62"/>
      <c r="P188" s="61">
        <f t="shared" si="35"/>
        <v>0</v>
      </c>
      <c r="Q188" s="61">
        <f t="shared" si="31"/>
        <v>0</v>
      </c>
      <c r="R188" s="61">
        <f t="shared" si="36"/>
        <v>0</v>
      </c>
      <c r="S188" s="65">
        <f t="shared" si="37"/>
        <v>0</v>
      </c>
      <c r="T188" s="61">
        <f t="shared" si="38"/>
        <v>0</v>
      </c>
      <c r="U188" s="61">
        <f t="shared" si="39"/>
        <v>0</v>
      </c>
      <c r="V188" s="61">
        <f t="shared" si="32"/>
        <v>0</v>
      </c>
      <c r="W188" s="61">
        <f t="shared" si="40"/>
        <v>0</v>
      </c>
      <c r="X188" s="61">
        <f t="shared" si="41"/>
        <v>0</v>
      </c>
      <c r="Y188" s="61" t="str">
        <f t="shared" si="42"/>
        <v>NÃO</v>
      </c>
      <c r="AA188" s="62" t="str">
        <f t="shared" si="43"/>
        <v>ES</v>
      </c>
      <c r="AB188" s="50" t="s">
        <v>37</v>
      </c>
      <c r="AC188" s="50" t="s">
        <v>91</v>
      </c>
      <c r="AD188" s="50">
        <v>1600105</v>
      </c>
      <c r="AE188" s="51"/>
      <c r="AF188" s="51"/>
      <c r="AH188" s="66" t="str">
        <f t="shared" si="44"/>
        <v>APAmapá</v>
      </c>
      <c r="AI188" s="50">
        <v>1600105</v>
      </c>
      <c r="AJ188" s="66">
        <f t="shared" si="33"/>
        <v>0</v>
      </c>
    </row>
    <row r="189" spans="1:36" s="66" customFormat="1" ht="21.75" customHeight="1">
      <c r="A189" s="61" t="str">
        <f>Controles!$B$2</f>
        <v>ES</v>
      </c>
      <c r="B189" s="61">
        <f>Controles!$C$2</f>
        <v>7</v>
      </c>
      <c r="C189" s="61" t="s">
        <v>5388</v>
      </c>
      <c r="D189" s="62"/>
      <c r="E189" s="61" t="e">
        <f t="shared" si="30"/>
        <v>#N/A</v>
      </c>
      <c r="F189" s="90"/>
      <c r="G189" s="90"/>
      <c r="H189" s="62"/>
      <c r="I189" s="62"/>
      <c r="J189" s="61">
        <f t="shared" si="34"/>
        <v>0</v>
      </c>
      <c r="K189" s="62"/>
      <c r="L189" s="62"/>
      <c r="M189" s="62"/>
      <c r="N189" s="62"/>
      <c r="O189" s="62"/>
      <c r="P189" s="61">
        <f t="shared" si="35"/>
        <v>0</v>
      </c>
      <c r="Q189" s="61">
        <f t="shared" si="31"/>
        <v>0</v>
      </c>
      <c r="R189" s="61">
        <f t="shared" si="36"/>
        <v>0</v>
      </c>
      <c r="S189" s="65">
        <f t="shared" si="37"/>
        <v>0</v>
      </c>
      <c r="T189" s="61">
        <f t="shared" si="38"/>
        <v>0</v>
      </c>
      <c r="U189" s="61">
        <f t="shared" si="39"/>
        <v>0</v>
      </c>
      <c r="V189" s="61">
        <f t="shared" si="32"/>
        <v>0</v>
      </c>
      <c r="W189" s="61">
        <f t="shared" si="40"/>
        <v>0</v>
      </c>
      <c r="X189" s="61">
        <f t="shared" si="41"/>
        <v>0</v>
      </c>
      <c r="Y189" s="61" t="str">
        <f t="shared" si="42"/>
        <v>NÃO</v>
      </c>
      <c r="AA189" s="62" t="str">
        <f t="shared" si="43"/>
        <v>ES</v>
      </c>
      <c r="AB189" s="50" t="s">
        <v>37</v>
      </c>
      <c r="AC189" s="50" t="s">
        <v>117</v>
      </c>
      <c r="AD189" s="50">
        <v>1600204</v>
      </c>
      <c r="AE189" s="51"/>
      <c r="AF189" s="51"/>
      <c r="AH189" s="66" t="str">
        <f t="shared" si="44"/>
        <v>APCalçoene</v>
      </c>
      <c r="AI189" s="50">
        <v>1600204</v>
      </c>
      <c r="AJ189" s="66">
        <f t="shared" si="33"/>
        <v>0</v>
      </c>
    </row>
    <row r="190" spans="1:36" s="66" customFormat="1" ht="21.75" customHeight="1">
      <c r="A190" s="61" t="str">
        <f>Controles!$B$2</f>
        <v>ES</v>
      </c>
      <c r="B190" s="61">
        <f>Controles!$C$2</f>
        <v>7</v>
      </c>
      <c r="C190" s="61" t="s">
        <v>5388</v>
      </c>
      <c r="D190" s="62"/>
      <c r="E190" s="61" t="e">
        <f t="shared" si="30"/>
        <v>#N/A</v>
      </c>
      <c r="F190" s="90"/>
      <c r="G190" s="90"/>
      <c r="H190" s="62"/>
      <c r="I190" s="62"/>
      <c r="J190" s="61">
        <f t="shared" si="34"/>
        <v>0</v>
      </c>
      <c r="K190" s="62"/>
      <c r="L190" s="62"/>
      <c r="M190" s="62"/>
      <c r="N190" s="62"/>
      <c r="O190" s="62"/>
      <c r="P190" s="61">
        <f t="shared" si="35"/>
        <v>0</v>
      </c>
      <c r="Q190" s="61">
        <f t="shared" si="31"/>
        <v>0</v>
      </c>
      <c r="R190" s="61">
        <f t="shared" si="36"/>
        <v>0</v>
      </c>
      <c r="S190" s="65">
        <f t="shared" si="37"/>
        <v>0</v>
      </c>
      <c r="T190" s="61">
        <f t="shared" si="38"/>
        <v>0</v>
      </c>
      <c r="U190" s="61">
        <f t="shared" si="39"/>
        <v>0</v>
      </c>
      <c r="V190" s="61">
        <f t="shared" si="32"/>
        <v>0</v>
      </c>
      <c r="W190" s="61">
        <f t="shared" si="40"/>
        <v>0</v>
      </c>
      <c r="X190" s="61">
        <f t="shared" si="41"/>
        <v>0</v>
      </c>
      <c r="Y190" s="61" t="str">
        <f t="shared" si="42"/>
        <v>NÃO</v>
      </c>
      <c r="AA190" s="62" t="str">
        <f t="shared" si="43"/>
        <v>ES</v>
      </c>
      <c r="AB190" s="50" t="s">
        <v>37</v>
      </c>
      <c r="AC190" s="50" t="s">
        <v>143</v>
      </c>
      <c r="AD190" s="50">
        <v>1600212</v>
      </c>
      <c r="AE190" s="51"/>
      <c r="AF190" s="51"/>
      <c r="AH190" s="66" t="str">
        <f t="shared" si="44"/>
        <v>APCutias</v>
      </c>
      <c r="AI190" s="50">
        <v>1600212</v>
      </c>
      <c r="AJ190" s="66">
        <f t="shared" si="33"/>
        <v>0</v>
      </c>
    </row>
    <row r="191" spans="1:36" s="66" customFormat="1" ht="21.75" customHeight="1">
      <c r="A191" s="61" t="str">
        <f>Controles!$B$2</f>
        <v>ES</v>
      </c>
      <c r="B191" s="61">
        <f>Controles!$C$2</f>
        <v>7</v>
      </c>
      <c r="C191" s="61" t="s">
        <v>5388</v>
      </c>
      <c r="D191" s="62"/>
      <c r="E191" s="61" t="e">
        <f t="shared" si="30"/>
        <v>#N/A</v>
      </c>
      <c r="F191" s="90"/>
      <c r="G191" s="90"/>
      <c r="H191" s="62"/>
      <c r="I191" s="62"/>
      <c r="J191" s="61">
        <f t="shared" si="34"/>
        <v>0</v>
      </c>
      <c r="K191" s="62"/>
      <c r="L191" s="62"/>
      <c r="M191" s="62"/>
      <c r="N191" s="62"/>
      <c r="O191" s="62"/>
      <c r="P191" s="61">
        <f t="shared" si="35"/>
        <v>0</v>
      </c>
      <c r="Q191" s="61">
        <f t="shared" si="31"/>
        <v>0</v>
      </c>
      <c r="R191" s="61">
        <f t="shared" si="36"/>
        <v>0</v>
      </c>
      <c r="S191" s="65">
        <f t="shared" si="37"/>
        <v>0</v>
      </c>
      <c r="T191" s="61">
        <f t="shared" si="38"/>
        <v>0</v>
      </c>
      <c r="U191" s="61">
        <f t="shared" si="39"/>
        <v>0</v>
      </c>
      <c r="V191" s="61">
        <f t="shared" si="32"/>
        <v>0</v>
      </c>
      <c r="W191" s="61">
        <f t="shared" si="40"/>
        <v>0</v>
      </c>
      <c r="X191" s="61">
        <f t="shared" si="41"/>
        <v>0</v>
      </c>
      <c r="Y191" s="61" t="str">
        <f t="shared" si="42"/>
        <v>NÃO</v>
      </c>
      <c r="AA191" s="62" t="str">
        <f t="shared" si="43"/>
        <v>ES</v>
      </c>
      <c r="AB191" s="50" t="s">
        <v>37</v>
      </c>
      <c r="AC191" s="50" t="s">
        <v>168</v>
      </c>
      <c r="AD191" s="50">
        <v>1600238</v>
      </c>
      <c r="AE191" s="51"/>
      <c r="AF191" s="51"/>
      <c r="AH191" s="66" t="str">
        <f t="shared" si="44"/>
        <v>APFerreira Gomes</v>
      </c>
      <c r="AI191" s="50">
        <v>1600238</v>
      </c>
      <c r="AJ191" s="66">
        <f t="shared" si="33"/>
        <v>0</v>
      </c>
    </row>
    <row r="192" spans="1:36" s="66" customFormat="1" ht="21.75" customHeight="1">
      <c r="A192" s="61" t="str">
        <f>Controles!$B$2</f>
        <v>ES</v>
      </c>
      <c r="B192" s="61">
        <f>Controles!$C$2</f>
        <v>7</v>
      </c>
      <c r="C192" s="61" t="s">
        <v>5388</v>
      </c>
      <c r="D192" s="62"/>
      <c r="E192" s="61" t="e">
        <f t="shared" si="30"/>
        <v>#N/A</v>
      </c>
      <c r="F192" s="90"/>
      <c r="G192" s="90"/>
      <c r="H192" s="62"/>
      <c r="I192" s="62"/>
      <c r="J192" s="61">
        <f t="shared" si="34"/>
        <v>0</v>
      </c>
      <c r="K192" s="62"/>
      <c r="L192" s="62"/>
      <c r="M192" s="62"/>
      <c r="N192" s="62"/>
      <c r="O192" s="62"/>
      <c r="P192" s="61">
        <f t="shared" si="35"/>
        <v>0</v>
      </c>
      <c r="Q192" s="61">
        <f t="shared" si="31"/>
        <v>0</v>
      </c>
      <c r="R192" s="61">
        <f t="shared" si="36"/>
        <v>0</v>
      </c>
      <c r="S192" s="65">
        <f t="shared" si="37"/>
        <v>0</v>
      </c>
      <c r="T192" s="61">
        <f t="shared" si="38"/>
        <v>0</v>
      </c>
      <c r="U192" s="61">
        <f t="shared" si="39"/>
        <v>0</v>
      </c>
      <c r="V192" s="61">
        <f t="shared" si="32"/>
        <v>0</v>
      </c>
      <c r="W192" s="61">
        <f t="shared" si="40"/>
        <v>0</v>
      </c>
      <c r="X192" s="61">
        <f t="shared" si="41"/>
        <v>0</v>
      </c>
      <c r="Y192" s="61" t="str">
        <f t="shared" si="42"/>
        <v>NÃO</v>
      </c>
      <c r="AA192" s="62" t="str">
        <f t="shared" si="43"/>
        <v>ES</v>
      </c>
      <c r="AB192" s="50" t="s">
        <v>37</v>
      </c>
      <c r="AC192" s="50" t="s">
        <v>194</v>
      </c>
      <c r="AD192" s="50">
        <v>1600253</v>
      </c>
      <c r="AE192" s="51"/>
      <c r="AF192" s="51"/>
      <c r="AH192" s="66" t="str">
        <f t="shared" si="44"/>
        <v>APItaubal</v>
      </c>
      <c r="AI192" s="50">
        <v>1600253</v>
      </c>
      <c r="AJ192" s="66">
        <f t="shared" si="33"/>
        <v>0</v>
      </c>
    </row>
    <row r="193" spans="1:36" s="66" customFormat="1" ht="21.75" customHeight="1">
      <c r="A193" s="61" t="str">
        <f>Controles!$B$2</f>
        <v>ES</v>
      </c>
      <c r="B193" s="61">
        <f>Controles!$C$2</f>
        <v>7</v>
      </c>
      <c r="C193" s="61" t="s">
        <v>5388</v>
      </c>
      <c r="D193" s="62"/>
      <c r="E193" s="61" t="e">
        <f t="shared" si="30"/>
        <v>#N/A</v>
      </c>
      <c r="F193" s="90"/>
      <c r="G193" s="90"/>
      <c r="H193" s="62"/>
      <c r="I193" s="62"/>
      <c r="J193" s="61">
        <f t="shared" si="34"/>
        <v>0</v>
      </c>
      <c r="K193" s="62"/>
      <c r="L193" s="62"/>
      <c r="M193" s="62"/>
      <c r="N193" s="62"/>
      <c r="O193" s="62"/>
      <c r="P193" s="61">
        <f t="shared" si="35"/>
        <v>0</v>
      </c>
      <c r="Q193" s="61">
        <f t="shared" si="31"/>
        <v>0</v>
      </c>
      <c r="R193" s="61">
        <f t="shared" si="36"/>
        <v>0</v>
      </c>
      <c r="S193" s="65">
        <f t="shared" si="37"/>
        <v>0</v>
      </c>
      <c r="T193" s="61">
        <f t="shared" si="38"/>
        <v>0</v>
      </c>
      <c r="U193" s="61">
        <f t="shared" si="39"/>
        <v>0</v>
      </c>
      <c r="V193" s="61">
        <f t="shared" si="32"/>
        <v>0</v>
      </c>
      <c r="W193" s="61">
        <f t="shared" si="40"/>
        <v>0</v>
      </c>
      <c r="X193" s="61">
        <f t="shared" si="41"/>
        <v>0</v>
      </c>
      <c r="Y193" s="61" t="str">
        <f t="shared" si="42"/>
        <v>NÃO</v>
      </c>
      <c r="AA193" s="62" t="str">
        <f t="shared" si="43"/>
        <v>ES</v>
      </c>
      <c r="AB193" s="50" t="s">
        <v>37</v>
      </c>
      <c r="AC193" s="50" t="s">
        <v>220</v>
      </c>
      <c r="AD193" s="50">
        <v>1600279</v>
      </c>
      <c r="AE193" s="51"/>
      <c r="AF193" s="51"/>
      <c r="AH193" s="66" t="str">
        <f t="shared" si="44"/>
        <v>APLaranjal do Jari</v>
      </c>
      <c r="AI193" s="50">
        <v>1600279</v>
      </c>
      <c r="AJ193" s="66">
        <f t="shared" si="33"/>
        <v>0</v>
      </c>
    </row>
    <row r="194" spans="1:36" s="66" customFormat="1" ht="21.75" customHeight="1">
      <c r="A194" s="61" t="str">
        <f>Controles!$B$2</f>
        <v>ES</v>
      </c>
      <c r="B194" s="61">
        <f>Controles!$C$2</f>
        <v>7</v>
      </c>
      <c r="C194" s="61" t="s">
        <v>5388</v>
      </c>
      <c r="D194" s="62"/>
      <c r="E194" s="61" t="e">
        <f t="shared" ref="E194:E257" si="45">VLOOKUP(AA194,$AH$2:$AI$5573,2,FALSE)</f>
        <v>#N/A</v>
      </c>
      <c r="F194" s="90"/>
      <c r="G194" s="90"/>
      <c r="H194" s="62"/>
      <c r="I194" s="62"/>
      <c r="J194" s="61">
        <f t="shared" si="34"/>
        <v>0</v>
      </c>
      <c r="K194" s="62"/>
      <c r="L194" s="62"/>
      <c r="M194" s="62"/>
      <c r="N194" s="62"/>
      <c r="O194" s="62"/>
      <c r="P194" s="61">
        <f t="shared" si="35"/>
        <v>0</v>
      </c>
      <c r="Q194" s="61">
        <f t="shared" ref="Q194:Q257" si="46">IF(AND(L194&gt;0,H194+I194=0),"ERRO",0)</f>
        <v>0</v>
      </c>
      <c r="R194" s="61">
        <f t="shared" si="36"/>
        <v>0</v>
      </c>
      <c r="S194" s="65">
        <f t="shared" si="37"/>
        <v>0</v>
      </c>
      <c r="T194" s="61">
        <f t="shared" si="38"/>
        <v>0</v>
      </c>
      <c r="U194" s="61">
        <f t="shared" si="39"/>
        <v>0</v>
      </c>
      <c r="V194" s="61">
        <f t="shared" ref="V194:V257" si="47">IF(O194&gt;0, IF(H194= 0, IF(I194=0, "ERRO",0),0),0)</f>
        <v>0</v>
      </c>
      <c r="W194" s="61">
        <f t="shared" si="40"/>
        <v>0</v>
      </c>
      <c r="X194" s="61">
        <f t="shared" si="41"/>
        <v>0</v>
      </c>
      <c r="Y194" s="61" t="str">
        <f t="shared" si="42"/>
        <v>NÃO</v>
      </c>
      <c r="AA194" s="62" t="str">
        <f t="shared" si="43"/>
        <v>ES</v>
      </c>
      <c r="AB194" s="50" t="s">
        <v>37</v>
      </c>
      <c r="AC194" s="50" t="s">
        <v>244</v>
      </c>
      <c r="AD194" s="50">
        <v>1600303</v>
      </c>
      <c r="AE194" s="51"/>
      <c r="AF194" s="51"/>
      <c r="AH194" s="66" t="str">
        <f t="shared" si="44"/>
        <v>APMacapá</v>
      </c>
      <c r="AI194" s="50">
        <v>1600303</v>
      </c>
      <c r="AJ194" s="66">
        <f t="shared" ref="AJ194:AJ257" si="48">IF(SUM(H194,L194:O194)&gt;0,1,0)</f>
        <v>0</v>
      </c>
    </row>
    <row r="195" spans="1:36" s="66" customFormat="1" ht="21.75" customHeight="1">
      <c r="A195" s="61" t="str">
        <f>Controles!$B$2</f>
        <v>ES</v>
      </c>
      <c r="B195" s="61">
        <f>Controles!$C$2</f>
        <v>7</v>
      </c>
      <c r="C195" s="61" t="s">
        <v>5388</v>
      </c>
      <c r="D195" s="62"/>
      <c r="E195" s="61" t="e">
        <f t="shared" si="45"/>
        <v>#N/A</v>
      </c>
      <c r="F195" s="90"/>
      <c r="G195" s="90"/>
      <c r="H195" s="62"/>
      <c r="I195" s="62"/>
      <c r="J195" s="61">
        <f t="shared" ref="J195:J258" si="49">SUM(H195:I195)</f>
        <v>0</v>
      </c>
      <c r="K195" s="62"/>
      <c r="L195" s="62"/>
      <c r="M195" s="62"/>
      <c r="N195" s="62"/>
      <c r="O195" s="62"/>
      <c r="P195" s="61">
        <f t="shared" ref="P195:P258" si="50">IF((H195&gt;L195),"ERRO",0)</f>
        <v>0</v>
      </c>
      <c r="Q195" s="61">
        <f t="shared" si="46"/>
        <v>0</v>
      </c>
      <c r="R195" s="61">
        <f t="shared" ref="R195:R258" si="51">IF(AND(I195=0,H195&gt;0,L195&gt;K195),"ERRO",0)</f>
        <v>0</v>
      </c>
      <c r="S195" s="65">
        <f t="shared" ref="S195:S258" si="52">IF(AND(I195=0,M195&gt;L195),"ERRO",0)</f>
        <v>0</v>
      </c>
      <c r="T195" s="61">
        <f t="shared" ref="T195:T258" si="53">IF(M195&gt;0, IF(H195= 0, IF(I195=0, "ERRO",0),0),0)</f>
        <v>0</v>
      </c>
      <c r="U195" s="61">
        <f t="shared" ref="U195:U258" si="54">IF(N195&gt;0, IF(H195= 0, IF(I195=0, "ERRO",0),0),0)</f>
        <v>0</v>
      </c>
      <c r="V195" s="61">
        <f t="shared" si="47"/>
        <v>0</v>
      </c>
      <c r="W195" s="61">
        <f t="shared" ref="W195:W258" si="55">IF(M195+O195+N195&gt;K195,IF(I195=0,"ERRO",0),0)</f>
        <v>0</v>
      </c>
      <c r="X195" s="61">
        <f t="shared" ref="X195:X258" si="56">IF(AND(H195=0,K195&gt;0),"ERRO",0)</f>
        <v>0</v>
      </c>
      <c r="Y195" s="61" t="str">
        <f t="shared" ref="Y195:Y258" si="57">IF(AND(P195=0,Q195=0,R195=0,S195=0,T195=0,V195=0,W195=0,U195=0,X195=0), "NÃO", "SIM")</f>
        <v>NÃO</v>
      </c>
      <c r="AA195" s="62" t="str">
        <f t="shared" ref="AA195:AA258" si="58">CONCATENATE(A195,D195)</f>
        <v>ES</v>
      </c>
      <c r="AB195" s="50" t="s">
        <v>37</v>
      </c>
      <c r="AC195" s="50" t="s">
        <v>269</v>
      </c>
      <c r="AD195" s="50">
        <v>1600402</v>
      </c>
      <c r="AE195" s="51"/>
      <c r="AF195" s="51"/>
      <c r="AH195" s="66" t="str">
        <f t="shared" ref="AH195:AH258" si="59">CONCATENATE(AB195,AC195)</f>
        <v>APMazagão</v>
      </c>
      <c r="AI195" s="50">
        <v>1600402</v>
      </c>
      <c r="AJ195" s="66">
        <f t="shared" si="48"/>
        <v>0</v>
      </c>
    </row>
    <row r="196" spans="1:36" s="66" customFormat="1" ht="21.75" customHeight="1">
      <c r="A196" s="61" t="str">
        <f>Controles!$B$2</f>
        <v>ES</v>
      </c>
      <c r="B196" s="61">
        <f>Controles!$C$2</f>
        <v>7</v>
      </c>
      <c r="C196" s="61" t="s">
        <v>5388</v>
      </c>
      <c r="D196" s="62"/>
      <c r="E196" s="61" t="e">
        <f t="shared" si="45"/>
        <v>#N/A</v>
      </c>
      <c r="F196" s="90"/>
      <c r="G196" s="90"/>
      <c r="H196" s="62"/>
      <c r="I196" s="62"/>
      <c r="J196" s="61">
        <f t="shared" si="49"/>
        <v>0</v>
      </c>
      <c r="K196" s="62"/>
      <c r="L196" s="62"/>
      <c r="M196" s="62"/>
      <c r="N196" s="62"/>
      <c r="O196" s="62"/>
      <c r="P196" s="61">
        <f t="shared" si="50"/>
        <v>0</v>
      </c>
      <c r="Q196" s="61">
        <f t="shared" si="46"/>
        <v>0</v>
      </c>
      <c r="R196" s="61">
        <f t="shared" si="51"/>
        <v>0</v>
      </c>
      <c r="S196" s="65">
        <f t="shared" si="52"/>
        <v>0</v>
      </c>
      <c r="T196" s="61">
        <f t="shared" si="53"/>
        <v>0</v>
      </c>
      <c r="U196" s="61">
        <f t="shared" si="54"/>
        <v>0</v>
      </c>
      <c r="V196" s="61">
        <f t="shared" si="47"/>
        <v>0</v>
      </c>
      <c r="W196" s="61">
        <f t="shared" si="55"/>
        <v>0</v>
      </c>
      <c r="X196" s="61">
        <f t="shared" si="56"/>
        <v>0</v>
      </c>
      <c r="Y196" s="61" t="str">
        <f t="shared" si="57"/>
        <v>NÃO</v>
      </c>
      <c r="AA196" s="62" t="str">
        <f t="shared" si="58"/>
        <v>ES</v>
      </c>
      <c r="AB196" s="50" t="s">
        <v>37</v>
      </c>
      <c r="AC196" s="50" t="s">
        <v>295</v>
      </c>
      <c r="AD196" s="50">
        <v>1600501</v>
      </c>
      <c r="AE196" s="51"/>
      <c r="AF196" s="51"/>
      <c r="AH196" s="66" t="str">
        <f t="shared" si="59"/>
        <v>APOiapoque</v>
      </c>
      <c r="AI196" s="50">
        <v>1600501</v>
      </c>
      <c r="AJ196" s="66">
        <f t="shared" si="48"/>
        <v>0</v>
      </c>
    </row>
    <row r="197" spans="1:36" s="66" customFormat="1" ht="21.75" customHeight="1">
      <c r="A197" s="61" t="str">
        <f>Controles!$B$2</f>
        <v>ES</v>
      </c>
      <c r="B197" s="61">
        <f>Controles!$C$2</f>
        <v>7</v>
      </c>
      <c r="C197" s="61" t="s">
        <v>5388</v>
      </c>
      <c r="D197" s="62"/>
      <c r="E197" s="61" t="e">
        <f t="shared" si="45"/>
        <v>#N/A</v>
      </c>
      <c r="F197" s="90"/>
      <c r="G197" s="90"/>
      <c r="H197" s="62"/>
      <c r="I197" s="62"/>
      <c r="J197" s="61">
        <f t="shared" si="49"/>
        <v>0</v>
      </c>
      <c r="K197" s="62"/>
      <c r="L197" s="62"/>
      <c r="M197" s="62"/>
      <c r="N197" s="62"/>
      <c r="O197" s="62"/>
      <c r="P197" s="61">
        <f t="shared" si="50"/>
        <v>0</v>
      </c>
      <c r="Q197" s="61">
        <f t="shared" si="46"/>
        <v>0</v>
      </c>
      <c r="R197" s="61">
        <f t="shared" si="51"/>
        <v>0</v>
      </c>
      <c r="S197" s="65">
        <f t="shared" si="52"/>
        <v>0</v>
      </c>
      <c r="T197" s="61">
        <f t="shared" si="53"/>
        <v>0</v>
      </c>
      <c r="U197" s="61">
        <f t="shared" si="54"/>
        <v>0</v>
      </c>
      <c r="V197" s="61">
        <f t="shared" si="47"/>
        <v>0</v>
      </c>
      <c r="W197" s="61">
        <f t="shared" si="55"/>
        <v>0</v>
      </c>
      <c r="X197" s="61">
        <f t="shared" si="56"/>
        <v>0</v>
      </c>
      <c r="Y197" s="61" t="str">
        <f t="shared" si="57"/>
        <v>NÃO</v>
      </c>
      <c r="AA197" s="62" t="str">
        <f t="shared" si="58"/>
        <v>ES</v>
      </c>
      <c r="AB197" s="50" t="s">
        <v>37</v>
      </c>
      <c r="AC197" s="50" t="s">
        <v>321</v>
      </c>
      <c r="AD197" s="50">
        <v>1600154</v>
      </c>
      <c r="AE197" s="51"/>
      <c r="AF197" s="51"/>
      <c r="AH197" s="66" t="str">
        <f t="shared" si="59"/>
        <v>APPedra Branca do Amapari</v>
      </c>
      <c r="AI197" s="50">
        <v>1600154</v>
      </c>
      <c r="AJ197" s="66">
        <f t="shared" si="48"/>
        <v>0</v>
      </c>
    </row>
    <row r="198" spans="1:36" s="66" customFormat="1" ht="21.75" customHeight="1">
      <c r="A198" s="61" t="str">
        <f>Controles!$B$2</f>
        <v>ES</v>
      </c>
      <c r="B198" s="61">
        <f>Controles!$C$2</f>
        <v>7</v>
      </c>
      <c r="C198" s="61" t="s">
        <v>5388</v>
      </c>
      <c r="D198" s="62"/>
      <c r="E198" s="61" t="e">
        <f t="shared" si="45"/>
        <v>#N/A</v>
      </c>
      <c r="F198" s="90"/>
      <c r="G198" s="90"/>
      <c r="H198" s="62"/>
      <c r="I198" s="62"/>
      <c r="J198" s="61">
        <f t="shared" si="49"/>
        <v>0</v>
      </c>
      <c r="K198" s="62"/>
      <c r="L198" s="62"/>
      <c r="M198" s="62"/>
      <c r="N198" s="62"/>
      <c r="O198" s="62"/>
      <c r="P198" s="61">
        <f t="shared" si="50"/>
        <v>0</v>
      </c>
      <c r="Q198" s="61">
        <f t="shared" si="46"/>
        <v>0</v>
      </c>
      <c r="R198" s="61">
        <f t="shared" si="51"/>
        <v>0</v>
      </c>
      <c r="S198" s="65">
        <f t="shared" si="52"/>
        <v>0</v>
      </c>
      <c r="T198" s="61">
        <f t="shared" si="53"/>
        <v>0</v>
      </c>
      <c r="U198" s="61">
        <f t="shared" si="54"/>
        <v>0</v>
      </c>
      <c r="V198" s="61">
        <f t="shared" si="47"/>
        <v>0</v>
      </c>
      <c r="W198" s="61">
        <f t="shared" si="55"/>
        <v>0</v>
      </c>
      <c r="X198" s="61">
        <f t="shared" si="56"/>
        <v>0</v>
      </c>
      <c r="Y198" s="61" t="str">
        <f t="shared" si="57"/>
        <v>NÃO</v>
      </c>
      <c r="AA198" s="62" t="str">
        <f t="shared" si="58"/>
        <v>ES</v>
      </c>
      <c r="AB198" s="50" t="s">
        <v>37</v>
      </c>
      <c r="AC198" s="50" t="s">
        <v>346</v>
      </c>
      <c r="AD198" s="50">
        <v>1600535</v>
      </c>
      <c r="AE198" s="51"/>
      <c r="AF198" s="51"/>
      <c r="AH198" s="66" t="str">
        <f t="shared" si="59"/>
        <v>APPorto Grande</v>
      </c>
      <c r="AI198" s="50">
        <v>1600535</v>
      </c>
      <c r="AJ198" s="66">
        <f t="shared" si="48"/>
        <v>0</v>
      </c>
    </row>
    <row r="199" spans="1:36" s="66" customFormat="1" ht="21.75" customHeight="1">
      <c r="A199" s="61" t="str">
        <f>Controles!$B$2</f>
        <v>ES</v>
      </c>
      <c r="B199" s="61">
        <f>Controles!$C$2</f>
        <v>7</v>
      </c>
      <c r="C199" s="61" t="s">
        <v>5388</v>
      </c>
      <c r="D199" s="62"/>
      <c r="E199" s="61" t="e">
        <f t="shared" si="45"/>
        <v>#N/A</v>
      </c>
      <c r="F199" s="90"/>
      <c r="G199" s="90"/>
      <c r="H199" s="62"/>
      <c r="I199" s="62"/>
      <c r="J199" s="61">
        <f t="shared" si="49"/>
        <v>0</v>
      </c>
      <c r="K199" s="62"/>
      <c r="L199" s="62"/>
      <c r="M199" s="62"/>
      <c r="N199" s="62"/>
      <c r="O199" s="62"/>
      <c r="P199" s="61">
        <f t="shared" si="50"/>
        <v>0</v>
      </c>
      <c r="Q199" s="61">
        <f t="shared" si="46"/>
        <v>0</v>
      </c>
      <c r="R199" s="61">
        <f t="shared" si="51"/>
        <v>0</v>
      </c>
      <c r="S199" s="65">
        <f t="shared" si="52"/>
        <v>0</v>
      </c>
      <c r="T199" s="61">
        <f t="shared" si="53"/>
        <v>0</v>
      </c>
      <c r="U199" s="61">
        <f t="shared" si="54"/>
        <v>0</v>
      </c>
      <c r="V199" s="61">
        <f t="shared" si="47"/>
        <v>0</v>
      </c>
      <c r="W199" s="61">
        <f t="shared" si="55"/>
        <v>0</v>
      </c>
      <c r="X199" s="61">
        <f t="shared" si="56"/>
        <v>0</v>
      </c>
      <c r="Y199" s="61" t="str">
        <f t="shared" si="57"/>
        <v>NÃO</v>
      </c>
      <c r="AA199" s="62" t="str">
        <f t="shared" si="58"/>
        <v>ES</v>
      </c>
      <c r="AB199" s="50" t="s">
        <v>37</v>
      </c>
      <c r="AC199" s="50" t="s">
        <v>370</v>
      </c>
      <c r="AD199" s="50">
        <v>1600550</v>
      </c>
      <c r="AE199" s="51"/>
      <c r="AF199" s="51"/>
      <c r="AH199" s="66" t="str">
        <f t="shared" si="59"/>
        <v>APPracuúba</v>
      </c>
      <c r="AI199" s="50">
        <v>1600550</v>
      </c>
      <c r="AJ199" s="66">
        <f t="shared" si="48"/>
        <v>0</v>
      </c>
    </row>
    <row r="200" spans="1:36" s="66" customFormat="1" ht="21.75" customHeight="1">
      <c r="A200" s="61" t="str">
        <f>Controles!$B$2</f>
        <v>ES</v>
      </c>
      <c r="B200" s="61">
        <f>Controles!$C$2</f>
        <v>7</v>
      </c>
      <c r="C200" s="61" t="s">
        <v>5388</v>
      </c>
      <c r="D200" s="62"/>
      <c r="E200" s="61" t="e">
        <f t="shared" si="45"/>
        <v>#N/A</v>
      </c>
      <c r="F200" s="90"/>
      <c r="G200" s="90"/>
      <c r="H200" s="62"/>
      <c r="I200" s="62"/>
      <c r="J200" s="61">
        <f t="shared" si="49"/>
        <v>0</v>
      </c>
      <c r="K200" s="62"/>
      <c r="L200" s="62"/>
      <c r="M200" s="62"/>
      <c r="N200" s="62"/>
      <c r="O200" s="62"/>
      <c r="P200" s="61">
        <f t="shared" si="50"/>
        <v>0</v>
      </c>
      <c r="Q200" s="61">
        <f t="shared" si="46"/>
        <v>0</v>
      </c>
      <c r="R200" s="61">
        <f t="shared" si="51"/>
        <v>0</v>
      </c>
      <c r="S200" s="65">
        <f t="shared" si="52"/>
        <v>0</v>
      </c>
      <c r="T200" s="61">
        <f t="shared" si="53"/>
        <v>0</v>
      </c>
      <c r="U200" s="61">
        <f t="shared" si="54"/>
        <v>0</v>
      </c>
      <c r="V200" s="61">
        <f t="shared" si="47"/>
        <v>0</v>
      </c>
      <c r="W200" s="61">
        <f t="shared" si="55"/>
        <v>0</v>
      </c>
      <c r="X200" s="61">
        <f t="shared" si="56"/>
        <v>0</v>
      </c>
      <c r="Y200" s="61" t="str">
        <f t="shared" si="57"/>
        <v>NÃO</v>
      </c>
      <c r="AA200" s="62" t="str">
        <f t="shared" si="58"/>
        <v>ES</v>
      </c>
      <c r="AB200" s="50" t="s">
        <v>37</v>
      </c>
      <c r="AC200" s="50" t="s">
        <v>395</v>
      </c>
      <c r="AD200" s="50">
        <v>1600600</v>
      </c>
      <c r="AE200" s="51"/>
      <c r="AF200" s="51"/>
      <c r="AH200" s="66" t="str">
        <f t="shared" si="59"/>
        <v>APSantana</v>
      </c>
      <c r="AI200" s="50">
        <v>1600600</v>
      </c>
      <c r="AJ200" s="66">
        <f t="shared" si="48"/>
        <v>0</v>
      </c>
    </row>
    <row r="201" spans="1:36" s="66" customFormat="1" ht="21.75" customHeight="1">
      <c r="A201" s="61" t="str">
        <f>Controles!$B$2</f>
        <v>ES</v>
      </c>
      <c r="B201" s="61">
        <f>Controles!$C$2</f>
        <v>7</v>
      </c>
      <c r="C201" s="61" t="s">
        <v>5388</v>
      </c>
      <c r="D201" s="62"/>
      <c r="E201" s="61" t="e">
        <f t="shared" si="45"/>
        <v>#N/A</v>
      </c>
      <c r="F201" s="90"/>
      <c r="G201" s="90"/>
      <c r="H201" s="62"/>
      <c r="I201" s="62"/>
      <c r="J201" s="61">
        <f t="shared" si="49"/>
        <v>0</v>
      </c>
      <c r="K201" s="62"/>
      <c r="L201" s="62"/>
      <c r="M201" s="62"/>
      <c r="N201" s="62"/>
      <c r="O201" s="62"/>
      <c r="P201" s="61">
        <f t="shared" si="50"/>
        <v>0</v>
      </c>
      <c r="Q201" s="61">
        <f t="shared" si="46"/>
        <v>0</v>
      </c>
      <c r="R201" s="61">
        <f t="shared" si="51"/>
        <v>0</v>
      </c>
      <c r="S201" s="65">
        <f t="shared" si="52"/>
        <v>0</v>
      </c>
      <c r="T201" s="61">
        <f t="shared" si="53"/>
        <v>0</v>
      </c>
      <c r="U201" s="61">
        <f t="shared" si="54"/>
        <v>0</v>
      </c>
      <c r="V201" s="61">
        <f t="shared" si="47"/>
        <v>0</v>
      </c>
      <c r="W201" s="61">
        <f t="shared" si="55"/>
        <v>0</v>
      </c>
      <c r="X201" s="61">
        <f t="shared" si="56"/>
        <v>0</v>
      </c>
      <c r="Y201" s="61" t="str">
        <f t="shared" si="57"/>
        <v>NÃO</v>
      </c>
      <c r="AA201" s="62" t="str">
        <f t="shared" si="58"/>
        <v>ES</v>
      </c>
      <c r="AB201" s="50" t="s">
        <v>37</v>
      </c>
      <c r="AC201" s="50" t="s">
        <v>420</v>
      </c>
      <c r="AD201" s="50">
        <v>1600055</v>
      </c>
      <c r="AE201" s="51"/>
      <c r="AF201" s="51"/>
      <c r="AH201" s="66" t="str">
        <f t="shared" si="59"/>
        <v>APSerra do Navio</v>
      </c>
      <c r="AI201" s="50">
        <v>1600055</v>
      </c>
      <c r="AJ201" s="66">
        <f t="shared" si="48"/>
        <v>0</v>
      </c>
    </row>
    <row r="202" spans="1:36" s="66" customFormat="1" ht="21.75" customHeight="1">
      <c r="A202" s="61" t="str">
        <f>Controles!$B$2</f>
        <v>ES</v>
      </c>
      <c r="B202" s="61">
        <f>Controles!$C$2</f>
        <v>7</v>
      </c>
      <c r="C202" s="61" t="s">
        <v>5388</v>
      </c>
      <c r="D202" s="62"/>
      <c r="E202" s="61" t="e">
        <f t="shared" si="45"/>
        <v>#N/A</v>
      </c>
      <c r="F202" s="90"/>
      <c r="G202" s="90"/>
      <c r="H202" s="62"/>
      <c r="I202" s="62"/>
      <c r="J202" s="61">
        <f t="shared" si="49"/>
        <v>0</v>
      </c>
      <c r="K202" s="62"/>
      <c r="L202" s="62"/>
      <c r="M202" s="62"/>
      <c r="N202" s="62"/>
      <c r="O202" s="62"/>
      <c r="P202" s="61">
        <f t="shared" si="50"/>
        <v>0</v>
      </c>
      <c r="Q202" s="61">
        <f t="shared" si="46"/>
        <v>0</v>
      </c>
      <c r="R202" s="61">
        <f t="shared" si="51"/>
        <v>0</v>
      </c>
      <c r="S202" s="65">
        <f t="shared" si="52"/>
        <v>0</v>
      </c>
      <c r="T202" s="61">
        <f t="shared" si="53"/>
        <v>0</v>
      </c>
      <c r="U202" s="61">
        <f t="shared" si="54"/>
        <v>0</v>
      </c>
      <c r="V202" s="61">
        <f t="shared" si="47"/>
        <v>0</v>
      </c>
      <c r="W202" s="61">
        <f t="shared" si="55"/>
        <v>0</v>
      </c>
      <c r="X202" s="61">
        <f t="shared" si="56"/>
        <v>0</v>
      </c>
      <c r="Y202" s="61" t="str">
        <f t="shared" si="57"/>
        <v>NÃO</v>
      </c>
      <c r="AA202" s="62" t="str">
        <f t="shared" si="58"/>
        <v>ES</v>
      </c>
      <c r="AB202" s="50" t="s">
        <v>37</v>
      </c>
      <c r="AC202" s="50" t="s">
        <v>446</v>
      </c>
      <c r="AD202" s="50">
        <v>1600709</v>
      </c>
      <c r="AE202" s="51"/>
      <c r="AF202" s="51"/>
      <c r="AH202" s="66" t="str">
        <f t="shared" si="59"/>
        <v>APTartarugalzinho</v>
      </c>
      <c r="AI202" s="50">
        <v>1600709</v>
      </c>
      <c r="AJ202" s="66">
        <f t="shared" si="48"/>
        <v>0</v>
      </c>
    </row>
    <row r="203" spans="1:36" s="66" customFormat="1" ht="21.75" customHeight="1">
      <c r="A203" s="61" t="str">
        <f>Controles!$B$2</f>
        <v>ES</v>
      </c>
      <c r="B203" s="61">
        <f>Controles!$C$2</f>
        <v>7</v>
      </c>
      <c r="C203" s="61" t="s">
        <v>5388</v>
      </c>
      <c r="D203" s="62"/>
      <c r="E203" s="61" t="e">
        <f t="shared" si="45"/>
        <v>#N/A</v>
      </c>
      <c r="F203" s="90"/>
      <c r="G203" s="90"/>
      <c r="H203" s="62"/>
      <c r="I203" s="62"/>
      <c r="J203" s="61">
        <f t="shared" si="49"/>
        <v>0</v>
      </c>
      <c r="K203" s="62"/>
      <c r="L203" s="62"/>
      <c r="M203" s="62"/>
      <c r="N203" s="62"/>
      <c r="O203" s="62"/>
      <c r="P203" s="61">
        <f t="shared" si="50"/>
        <v>0</v>
      </c>
      <c r="Q203" s="61">
        <f t="shared" si="46"/>
        <v>0</v>
      </c>
      <c r="R203" s="61">
        <f t="shared" si="51"/>
        <v>0</v>
      </c>
      <c r="S203" s="65">
        <f t="shared" si="52"/>
        <v>0</v>
      </c>
      <c r="T203" s="61">
        <f t="shared" si="53"/>
        <v>0</v>
      </c>
      <c r="U203" s="61">
        <f t="shared" si="54"/>
        <v>0</v>
      </c>
      <c r="V203" s="61">
        <f t="shared" si="47"/>
        <v>0</v>
      </c>
      <c r="W203" s="61">
        <f t="shared" si="55"/>
        <v>0</v>
      </c>
      <c r="X203" s="61">
        <f t="shared" si="56"/>
        <v>0</v>
      </c>
      <c r="Y203" s="61" t="str">
        <f t="shared" si="57"/>
        <v>NÃO</v>
      </c>
      <c r="AA203" s="62" t="str">
        <f t="shared" si="58"/>
        <v>ES</v>
      </c>
      <c r="AB203" s="50" t="s">
        <v>37</v>
      </c>
      <c r="AC203" s="50" t="s">
        <v>471</v>
      </c>
      <c r="AD203" s="50">
        <v>1600808</v>
      </c>
      <c r="AE203" s="51"/>
      <c r="AF203" s="51"/>
      <c r="AH203" s="66" t="str">
        <f t="shared" si="59"/>
        <v>APVitória do Jari</v>
      </c>
      <c r="AI203" s="50">
        <v>1600808</v>
      </c>
      <c r="AJ203" s="66">
        <f t="shared" si="48"/>
        <v>0</v>
      </c>
    </row>
    <row r="204" spans="1:36" s="66" customFormat="1" ht="21.75" customHeight="1">
      <c r="A204" s="61" t="str">
        <f>Controles!$B$2</f>
        <v>ES</v>
      </c>
      <c r="B204" s="61">
        <f>Controles!$C$2</f>
        <v>7</v>
      </c>
      <c r="C204" s="61" t="s">
        <v>5388</v>
      </c>
      <c r="D204" s="62"/>
      <c r="E204" s="61" t="e">
        <f t="shared" si="45"/>
        <v>#N/A</v>
      </c>
      <c r="F204" s="90"/>
      <c r="G204" s="90"/>
      <c r="H204" s="62"/>
      <c r="I204" s="62"/>
      <c r="J204" s="61">
        <f t="shared" si="49"/>
        <v>0</v>
      </c>
      <c r="K204" s="62"/>
      <c r="L204" s="62"/>
      <c r="M204" s="62"/>
      <c r="N204" s="62"/>
      <c r="O204" s="62"/>
      <c r="P204" s="61">
        <f t="shared" si="50"/>
        <v>0</v>
      </c>
      <c r="Q204" s="61">
        <f t="shared" si="46"/>
        <v>0</v>
      </c>
      <c r="R204" s="61">
        <f t="shared" si="51"/>
        <v>0</v>
      </c>
      <c r="S204" s="65">
        <f t="shared" si="52"/>
        <v>0</v>
      </c>
      <c r="T204" s="61">
        <f t="shared" si="53"/>
        <v>0</v>
      </c>
      <c r="U204" s="61">
        <f t="shared" si="54"/>
        <v>0</v>
      </c>
      <c r="V204" s="61">
        <f t="shared" si="47"/>
        <v>0</v>
      </c>
      <c r="W204" s="61">
        <f t="shared" si="55"/>
        <v>0</v>
      </c>
      <c r="X204" s="61">
        <f t="shared" si="56"/>
        <v>0</v>
      </c>
      <c r="Y204" s="61" t="str">
        <f t="shared" si="57"/>
        <v>NÃO</v>
      </c>
      <c r="AA204" s="62" t="str">
        <f t="shared" si="58"/>
        <v>ES</v>
      </c>
      <c r="AB204" s="50" t="s">
        <v>41</v>
      </c>
      <c r="AC204" s="50" t="s">
        <v>93</v>
      </c>
      <c r="AD204" s="50">
        <v>2900108</v>
      </c>
      <c r="AE204" s="51"/>
      <c r="AF204" s="51"/>
      <c r="AH204" s="66" t="str">
        <f t="shared" si="59"/>
        <v>BAAbaíra</v>
      </c>
      <c r="AI204" s="50">
        <v>2900108</v>
      </c>
      <c r="AJ204" s="66">
        <f t="shared" si="48"/>
        <v>0</v>
      </c>
    </row>
    <row r="205" spans="1:36" s="66" customFormat="1" ht="21.75" customHeight="1">
      <c r="A205" s="61" t="str">
        <f>Controles!$B$2</f>
        <v>ES</v>
      </c>
      <c r="B205" s="61">
        <f>Controles!$C$2</f>
        <v>7</v>
      </c>
      <c r="C205" s="61" t="s">
        <v>5388</v>
      </c>
      <c r="D205" s="62"/>
      <c r="E205" s="61" t="e">
        <f t="shared" si="45"/>
        <v>#N/A</v>
      </c>
      <c r="F205" s="90"/>
      <c r="G205" s="90"/>
      <c r="H205" s="62"/>
      <c r="I205" s="62"/>
      <c r="J205" s="61">
        <f t="shared" si="49"/>
        <v>0</v>
      </c>
      <c r="K205" s="62"/>
      <c r="L205" s="62"/>
      <c r="M205" s="62"/>
      <c r="N205" s="62"/>
      <c r="O205" s="62"/>
      <c r="P205" s="61">
        <f t="shared" si="50"/>
        <v>0</v>
      </c>
      <c r="Q205" s="61">
        <f t="shared" si="46"/>
        <v>0</v>
      </c>
      <c r="R205" s="61">
        <f t="shared" si="51"/>
        <v>0</v>
      </c>
      <c r="S205" s="65">
        <f t="shared" si="52"/>
        <v>0</v>
      </c>
      <c r="T205" s="61">
        <f t="shared" si="53"/>
        <v>0</v>
      </c>
      <c r="U205" s="61">
        <f t="shared" si="54"/>
        <v>0</v>
      </c>
      <c r="V205" s="61">
        <f t="shared" si="47"/>
        <v>0</v>
      </c>
      <c r="W205" s="61">
        <f t="shared" si="55"/>
        <v>0</v>
      </c>
      <c r="X205" s="61">
        <f t="shared" si="56"/>
        <v>0</v>
      </c>
      <c r="Y205" s="61" t="str">
        <f t="shared" si="57"/>
        <v>NÃO</v>
      </c>
      <c r="AA205" s="62" t="str">
        <f t="shared" si="58"/>
        <v>ES</v>
      </c>
      <c r="AB205" s="50" t="s">
        <v>41</v>
      </c>
      <c r="AC205" s="50" t="s">
        <v>119</v>
      </c>
      <c r="AD205" s="50">
        <v>2900207</v>
      </c>
      <c r="AE205" s="51"/>
      <c r="AF205" s="51"/>
      <c r="AH205" s="66" t="str">
        <f t="shared" si="59"/>
        <v>BAAbaré</v>
      </c>
      <c r="AI205" s="50">
        <v>2900207</v>
      </c>
      <c r="AJ205" s="66">
        <f t="shared" si="48"/>
        <v>0</v>
      </c>
    </row>
    <row r="206" spans="1:36" s="66" customFormat="1" ht="21.75" customHeight="1">
      <c r="A206" s="61" t="str">
        <f>Controles!$B$2</f>
        <v>ES</v>
      </c>
      <c r="B206" s="61">
        <f>Controles!$C$2</f>
        <v>7</v>
      </c>
      <c r="C206" s="61" t="s">
        <v>5388</v>
      </c>
      <c r="D206" s="62"/>
      <c r="E206" s="61" t="e">
        <f t="shared" si="45"/>
        <v>#N/A</v>
      </c>
      <c r="F206" s="90"/>
      <c r="G206" s="90"/>
      <c r="H206" s="62"/>
      <c r="I206" s="62"/>
      <c r="J206" s="61">
        <f t="shared" si="49"/>
        <v>0</v>
      </c>
      <c r="K206" s="62"/>
      <c r="L206" s="62"/>
      <c r="M206" s="62"/>
      <c r="N206" s="62"/>
      <c r="O206" s="62"/>
      <c r="P206" s="61">
        <f t="shared" si="50"/>
        <v>0</v>
      </c>
      <c r="Q206" s="61">
        <f t="shared" si="46"/>
        <v>0</v>
      </c>
      <c r="R206" s="61">
        <f t="shared" si="51"/>
        <v>0</v>
      </c>
      <c r="S206" s="65">
        <f t="shared" si="52"/>
        <v>0</v>
      </c>
      <c r="T206" s="61">
        <f t="shared" si="53"/>
        <v>0</v>
      </c>
      <c r="U206" s="61">
        <f t="shared" si="54"/>
        <v>0</v>
      </c>
      <c r="V206" s="61">
        <f t="shared" si="47"/>
        <v>0</v>
      </c>
      <c r="W206" s="61">
        <f t="shared" si="55"/>
        <v>0</v>
      </c>
      <c r="X206" s="61">
        <f t="shared" si="56"/>
        <v>0</v>
      </c>
      <c r="Y206" s="61" t="str">
        <f t="shared" si="57"/>
        <v>NÃO</v>
      </c>
      <c r="AA206" s="62" t="str">
        <f t="shared" si="58"/>
        <v>ES</v>
      </c>
      <c r="AB206" s="50" t="s">
        <v>41</v>
      </c>
      <c r="AC206" s="50" t="s">
        <v>145</v>
      </c>
      <c r="AD206" s="50">
        <v>2900306</v>
      </c>
      <c r="AE206" s="51"/>
      <c r="AF206" s="51"/>
      <c r="AH206" s="66" t="str">
        <f t="shared" si="59"/>
        <v>BAAcajutiba</v>
      </c>
      <c r="AI206" s="50">
        <v>2900306</v>
      </c>
      <c r="AJ206" s="66">
        <f t="shared" si="48"/>
        <v>0</v>
      </c>
    </row>
    <row r="207" spans="1:36" s="66" customFormat="1" ht="21.75" customHeight="1">
      <c r="A207" s="61" t="str">
        <f>Controles!$B$2</f>
        <v>ES</v>
      </c>
      <c r="B207" s="61">
        <f>Controles!$C$2</f>
        <v>7</v>
      </c>
      <c r="C207" s="61" t="s">
        <v>5388</v>
      </c>
      <c r="D207" s="62"/>
      <c r="E207" s="61" t="e">
        <f t="shared" si="45"/>
        <v>#N/A</v>
      </c>
      <c r="F207" s="90"/>
      <c r="G207" s="90"/>
      <c r="H207" s="62"/>
      <c r="I207" s="62"/>
      <c r="J207" s="61">
        <f t="shared" si="49"/>
        <v>0</v>
      </c>
      <c r="K207" s="62"/>
      <c r="L207" s="62"/>
      <c r="M207" s="62"/>
      <c r="N207" s="62"/>
      <c r="O207" s="62"/>
      <c r="P207" s="61">
        <f t="shared" si="50"/>
        <v>0</v>
      </c>
      <c r="Q207" s="61">
        <f t="shared" si="46"/>
        <v>0</v>
      </c>
      <c r="R207" s="61">
        <f t="shared" si="51"/>
        <v>0</v>
      </c>
      <c r="S207" s="65">
        <f t="shared" si="52"/>
        <v>0</v>
      </c>
      <c r="T207" s="61">
        <f t="shared" si="53"/>
        <v>0</v>
      </c>
      <c r="U207" s="61">
        <f t="shared" si="54"/>
        <v>0</v>
      </c>
      <c r="V207" s="61">
        <f t="shared" si="47"/>
        <v>0</v>
      </c>
      <c r="W207" s="61">
        <f t="shared" si="55"/>
        <v>0</v>
      </c>
      <c r="X207" s="61">
        <f t="shared" si="56"/>
        <v>0</v>
      </c>
      <c r="Y207" s="61" t="str">
        <f t="shared" si="57"/>
        <v>NÃO</v>
      </c>
      <c r="AA207" s="62" t="str">
        <f t="shared" si="58"/>
        <v>ES</v>
      </c>
      <c r="AB207" s="50" t="s">
        <v>41</v>
      </c>
      <c r="AC207" s="50" t="s">
        <v>170</v>
      </c>
      <c r="AD207" s="50">
        <v>2900355</v>
      </c>
      <c r="AE207" s="51"/>
      <c r="AF207" s="51"/>
      <c r="AH207" s="66" t="str">
        <f t="shared" si="59"/>
        <v>BAAdustina</v>
      </c>
      <c r="AI207" s="50">
        <v>2900355</v>
      </c>
      <c r="AJ207" s="66">
        <f t="shared" si="48"/>
        <v>0</v>
      </c>
    </row>
    <row r="208" spans="1:36" s="66" customFormat="1" ht="21.75" customHeight="1">
      <c r="A208" s="61" t="str">
        <f>Controles!$B$2</f>
        <v>ES</v>
      </c>
      <c r="B208" s="61">
        <f>Controles!$C$2</f>
        <v>7</v>
      </c>
      <c r="C208" s="61" t="s">
        <v>5388</v>
      </c>
      <c r="D208" s="62"/>
      <c r="E208" s="61" t="e">
        <f t="shared" si="45"/>
        <v>#N/A</v>
      </c>
      <c r="F208" s="90"/>
      <c r="G208" s="90"/>
      <c r="H208" s="62"/>
      <c r="I208" s="62"/>
      <c r="J208" s="61">
        <f t="shared" si="49"/>
        <v>0</v>
      </c>
      <c r="K208" s="62"/>
      <c r="L208" s="62"/>
      <c r="M208" s="62"/>
      <c r="N208" s="62"/>
      <c r="O208" s="62"/>
      <c r="P208" s="61">
        <f t="shared" si="50"/>
        <v>0</v>
      </c>
      <c r="Q208" s="61">
        <f t="shared" si="46"/>
        <v>0</v>
      </c>
      <c r="R208" s="61">
        <f t="shared" si="51"/>
        <v>0</v>
      </c>
      <c r="S208" s="65">
        <f t="shared" si="52"/>
        <v>0</v>
      </c>
      <c r="T208" s="61">
        <f t="shared" si="53"/>
        <v>0</v>
      </c>
      <c r="U208" s="61">
        <f t="shared" si="54"/>
        <v>0</v>
      </c>
      <c r="V208" s="61">
        <f t="shared" si="47"/>
        <v>0</v>
      </c>
      <c r="W208" s="61">
        <f t="shared" si="55"/>
        <v>0</v>
      </c>
      <c r="X208" s="61">
        <f t="shared" si="56"/>
        <v>0</v>
      </c>
      <c r="Y208" s="61" t="str">
        <f t="shared" si="57"/>
        <v>NÃO</v>
      </c>
      <c r="AA208" s="62" t="str">
        <f t="shared" si="58"/>
        <v>ES</v>
      </c>
      <c r="AB208" s="50" t="s">
        <v>41</v>
      </c>
      <c r="AC208" s="50" t="s">
        <v>196</v>
      </c>
      <c r="AD208" s="50">
        <v>2900405</v>
      </c>
      <c r="AE208" s="51"/>
      <c r="AF208" s="51"/>
      <c r="AH208" s="66" t="str">
        <f t="shared" si="59"/>
        <v>BAÁgua Fria</v>
      </c>
      <c r="AI208" s="50">
        <v>2900405</v>
      </c>
      <c r="AJ208" s="66">
        <f t="shared" si="48"/>
        <v>0</v>
      </c>
    </row>
    <row r="209" spans="1:36" s="66" customFormat="1" ht="21.75" customHeight="1">
      <c r="A209" s="61" t="str">
        <f>Controles!$B$2</f>
        <v>ES</v>
      </c>
      <c r="B209" s="61">
        <f>Controles!$C$2</f>
        <v>7</v>
      </c>
      <c r="C209" s="61" t="s">
        <v>5388</v>
      </c>
      <c r="D209" s="62"/>
      <c r="E209" s="61" t="e">
        <f t="shared" si="45"/>
        <v>#N/A</v>
      </c>
      <c r="F209" s="90"/>
      <c r="G209" s="90"/>
      <c r="H209" s="62"/>
      <c r="I209" s="62"/>
      <c r="J209" s="61">
        <f t="shared" si="49"/>
        <v>0</v>
      </c>
      <c r="K209" s="62"/>
      <c r="L209" s="62"/>
      <c r="M209" s="62"/>
      <c r="N209" s="62"/>
      <c r="O209" s="62"/>
      <c r="P209" s="61">
        <f t="shared" si="50"/>
        <v>0</v>
      </c>
      <c r="Q209" s="61">
        <f t="shared" si="46"/>
        <v>0</v>
      </c>
      <c r="R209" s="61">
        <f t="shared" si="51"/>
        <v>0</v>
      </c>
      <c r="S209" s="65">
        <f t="shared" si="52"/>
        <v>0</v>
      </c>
      <c r="T209" s="61">
        <f t="shared" si="53"/>
        <v>0</v>
      </c>
      <c r="U209" s="61">
        <f t="shared" si="54"/>
        <v>0</v>
      </c>
      <c r="V209" s="61">
        <f t="shared" si="47"/>
        <v>0</v>
      </c>
      <c r="W209" s="61">
        <f t="shared" si="55"/>
        <v>0</v>
      </c>
      <c r="X209" s="61">
        <f t="shared" si="56"/>
        <v>0</v>
      </c>
      <c r="Y209" s="61" t="str">
        <f t="shared" si="57"/>
        <v>NÃO</v>
      </c>
      <c r="AA209" s="62" t="str">
        <f t="shared" si="58"/>
        <v>ES</v>
      </c>
      <c r="AB209" s="50" t="s">
        <v>41</v>
      </c>
      <c r="AC209" s="50" t="s">
        <v>222</v>
      </c>
      <c r="AD209" s="50">
        <v>2900603</v>
      </c>
      <c r="AE209" s="51"/>
      <c r="AF209" s="51"/>
      <c r="AH209" s="66" t="str">
        <f t="shared" si="59"/>
        <v>BAAiquara</v>
      </c>
      <c r="AI209" s="50">
        <v>2900603</v>
      </c>
      <c r="AJ209" s="66">
        <f t="shared" si="48"/>
        <v>0</v>
      </c>
    </row>
    <row r="210" spans="1:36" s="66" customFormat="1" ht="21.75" customHeight="1">
      <c r="A210" s="61" t="str">
        <f>Controles!$B$2</f>
        <v>ES</v>
      </c>
      <c r="B210" s="61">
        <f>Controles!$C$2</f>
        <v>7</v>
      </c>
      <c r="C210" s="61" t="s">
        <v>5388</v>
      </c>
      <c r="D210" s="62"/>
      <c r="E210" s="61" t="e">
        <f t="shared" si="45"/>
        <v>#N/A</v>
      </c>
      <c r="F210" s="90"/>
      <c r="G210" s="90"/>
      <c r="H210" s="62"/>
      <c r="I210" s="62"/>
      <c r="J210" s="61">
        <f t="shared" si="49"/>
        <v>0</v>
      </c>
      <c r="K210" s="62"/>
      <c r="L210" s="62"/>
      <c r="M210" s="62"/>
      <c r="N210" s="62"/>
      <c r="O210" s="62"/>
      <c r="P210" s="61">
        <f t="shared" si="50"/>
        <v>0</v>
      </c>
      <c r="Q210" s="61">
        <f t="shared" si="46"/>
        <v>0</v>
      </c>
      <c r="R210" s="61">
        <f t="shared" si="51"/>
        <v>0</v>
      </c>
      <c r="S210" s="65">
        <f t="shared" si="52"/>
        <v>0</v>
      </c>
      <c r="T210" s="61">
        <f t="shared" si="53"/>
        <v>0</v>
      </c>
      <c r="U210" s="61">
        <f t="shared" si="54"/>
        <v>0</v>
      </c>
      <c r="V210" s="61">
        <f t="shared" si="47"/>
        <v>0</v>
      </c>
      <c r="W210" s="61">
        <f t="shared" si="55"/>
        <v>0</v>
      </c>
      <c r="X210" s="61">
        <f t="shared" si="56"/>
        <v>0</v>
      </c>
      <c r="Y210" s="61" t="str">
        <f t="shared" si="57"/>
        <v>NÃO</v>
      </c>
      <c r="AA210" s="62" t="str">
        <f t="shared" si="58"/>
        <v>ES</v>
      </c>
      <c r="AB210" s="50" t="s">
        <v>41</v>
      </c>
      <c r="AC210" s="50" t="s">
        <v>246</v>
      </c>
      <c r="AD210" s="50">
        <v>2900702</v>
      </c>
      <c r="AE210" s="51"/>
      <c r="AF210" s="51"/>
      <c r="AH210" s="66" t="str">
        <f t="shared" si="59"/>
        <v>BAAlagoinhas</v>
      </c>
      <c r="AI210" s="50">
        <v>2900702</v>
      </c>
      <c r="AJ210" s="66">
        <f t="shared" si="48"/>
        <v>0</v>
      </c>
    </row>
    <row r="211" spans="1:36" s="66" customFormat="1" ht="21.75" customHeight="1">
      <c r="A211" s="61" t="str">
        <f>Controles!$B$2</f>
        <v>ES</v>
      </c>
      <c r="B211" s="61">
        <f>Controles!$C$2</f>
        <v>7</v>
      </c>
      <c r="C211" s="61" t="s">
        <v>5388</v>
      </c>
      <c r="D211" s="62"/>
      <c r="E211" s="61" t="e">
        <f t="shared" si="45"/>
        <v>#N/A</v>
      </c>
      <c r="F211" s="90"/>
      <c r="G211" s="90"/>
      <c r="H211" s="62"/>
      <c r="I211" s="62"/>
      <c r="J211" s="61">
        <f t="shared" si="49"/>
        <v>0</v>
      </c>
      <c r="K211" s="62"/>
      <c r="L211" s="62"/>
      <c r="M211" s="62"/>
      <c r="N211" s="62"/>
      <c r="O211" s="62"/>
      <c r="P211" s="61">
        <f t="shared" si="50"/>
        <v>0</v>
      </c>
      <c r="Q211" s="61">
        <f t="shared" si="46"/>
        <v>0</v>
      </c>
      <c r="R211" s="61">
        <f t="shared" si="51"/>
        <v>0</v>
      </c>
      <c r="S211" s="65">
        <f t="shared" si="52"/>
        <v>0</v>
      </c>
      <c r="T211" s="61">
        <f t="shared" si="53"/>
        <v>0</v>
      </c>
      <c r="U211" s="61">
        <f t="shared" si="54"/>
        <v>0</v>
      </c>
      <c r="V211" s="61">
        <f t="shared" si="47"/>
        <v>0</v>
      </c>
      <c r="W211" s="61">
        <f t="shared" si="55"/>
        <v>0</v>
      </c>
      <c r="X211" s="61">
        <f t="shared" si="56"/>
        <v>0</v>
      </c>
      <c r="Y211" s="61" t="str">
        <f t="shared" si="57"/>
        <v>NÃO</v>
      </c>
      <c r="AA211" s="62" t="str">
        <f t="shared" si="58"/>
        <v>ES</v>
      </c>
      <c r="AB211" s="50" t="s">
        <v>41</v>
      </c>
      <c r="AC211" s="50" t="s">
        <v>271</v>
      </c>
      <c r="AD211" s="50">
        <v>2900801</v>
      </c>
      <c r="AE211" s="51"/>
      <c r="AF211" s="51"/>
      <c r="AH211" s="66" t="str">
        <f t="shared" si="59"/>
        <v>BAAlcobaça</v>
      </c>
      <c r="AI211" s="50">
        <v>2900801</v>
      </c>
      <c r="AJ211" s="66">
        <f t="shared" si="48"/>
        <v>0</v>
      </c>
    </row>
    <row r="212" spans="1:36" s="66" customFormat="1" ht="21.75" customHeight="1">
      <c r="A212" s="61" t="str">
        <f>Controles!$B$2</f>
        <v>ES</v>
      </c>
      <c r="B212" s="61">
        <f>Controles!$C$2</f>
        <v>7</v>
      </c>
      <c r="C212" s="61" t="s">
        <v>5388</v>
      </c>
      <c r="D212" s="62"/>
      <c r="E212" s="61" t="e">
        <f t="shared" si="45"/>
        <v>#N/A</v>
      </c>
      <c r="F212" s="90"/>
      <c r="G212" s="90"/>
      <c r="H212" s="62"/>
      <c r="I212" s="62"/>
      <c r="J212" s="61">
        <f t="shared" si="49"/>
        <v>0</v>
      </c>
      <c r="K212" s="62"/>
      <c r="L212" s="62"/>
      <c r="M212" s="62"/>
      <c r="N212" s="62"/>
      <c r="O212" s="62"/>
      <c r="P212" s="61">
        <f t="shared" si="50"/>
        <v>0</v>
      </c>
      <c r="Q212" s="61">
        <f t="shared" si="46"/>
        <v>0</v>
      </c>
      <c r="R212" s="61">
        <f t="shared" si="51"/>
        <v>0</v>
      </c>
      <c r="S212" s="65">
        <f t="shared" si="52"/>
        <v>0</v>
      </c>
      <c r="T212" s="61">
        <f t="shared" si="53"/>
        <v>0</v>
      </c>
      <c r="U212" s="61">
        <f t="shared" si="54"/>
        <v>0</v>
      </c>
      <c r="V212" s="61">
        <f t="shared" si="47"/>
        <v>0</v>
      </c>
      <c r="W212" s="61">
        <f t="shared" si="55"/>
        <v>0</v>
      </c>
      <c r="X212" s="61">
        <f t="shared" si="56"/>
        <v>0</v>
      </c>
      <c r="Y212" s="61" t="str">
        <f t="shared" si="57"/>
        <v>NÃO</v>
      </c>
      <c r="AA212" s="62" t="str">
        <f t="shared" si="58"/>
        <v>ES</v>
      </c>
      <c r="AB212" s="50" t="s">
        <v>41</v>
      </c>
      <c r="AC212" s="50" t="s">
        <v>297</v>
      </c>
      <c r="AD212" s="50">
        <v>2900900</v>
      </c>
      <c r="AE212" s="51"/>
      <c r="AF212" s="51"/>
      <c r="AH212" s="66" t="str">
        <f t="shared" si="59"/>
        <v>BAAlmadina</v>
      </c>
      <c r="AI212" s="50">
        <v>2900900</v>
      </c>
      <c r="AJ212" s="66">
        <f t="shared" si="48"/>
        <v>0</v>
      </c>
    </row>
    <row r="213" spans="1:36" s="66" customFormat="1" ht="21.75" customHeight="1">
      <c r="A213" s="61" t="str">
        <f>Controles!$B$2</f>
        <v>ES</v>
      </c>
      <c r="B213" s="61">
        <f>Controles!$C$2</f>
        <v>7</v>
      </c>
      <c r="C213" s="61" t="s">
        <v>5388</v>
      </c>
      <c r="D213" s="62"/>
      <c r="E213" s="61" t="e">
        <f t="shared" si="45"/>
        <v>#N/A</v>
      </c>
      <c r="F213" s="90"/>
      <c r="G213" s="90"/>
      <c r="H213" s="62"/>
      <c r="I213" s="62"/>
      <c r="J213" s="61">
        <f t="shared" si="49"/>
        <v>0</v>
      </c>
      <c r="K213" s="62"/>
      <c r="L213" s="62"/>
      <c r="M213" s="62"/>
      <c r="N213" s="62"/>
      <c r="O213" s="62"/>
      <c r="P213" s="61">
        <f t="shared" si="50"/>
        <v>0</v>
      </c>
      <c r="Q213" s="61">
        <f t="shared" si="46"/>
        <v>0</v>
      </c>
      <c r="R213" s="61">
        <f t="shared" si="51"/>
        <v>0</v>
      </c>
      <c r="S213" s="65">
        <f t="shared" si="52"/>
        <v>0</v>
      </c>
      <c r="T213" s="61">
        <f t="shared" si="53"/>
        <v>0</v>
      </c>
      <c r="U213" s="61">
        <f t="shared" si="54"/>
        <v>0</v>
      </c>
      <c r="V213" s="61">
        <f t="shared" si="47"/>
        <v>0</v>
      </c>
      <c r="W213" s="61">
        <f t="shared" si="55"/>
        <v>0</v>
      </c>
      <c r="X213" s="61">
        <f t="shared" si="56"/>
        <v>0</v>
      </c>
      <c r="Y213" s="61" t="str">
        <f t="shared" si="57"/>
        <v>NÃO</v>
      </c>
      <c r="AA213" s="62" t="str">
        <f t="shared" si="58"/>
        <v>ES</v>
      </c>
      <c r="AB213" s="50" t="s">
        <v>41</v>
      </c>
      <c r="AC213" s="50" t="s">
        <v>323</v>
      </c>
      <c r="AD213" s="50">
        <v>2901007</v>
      </c>
      <c r="AE213" s="51"/>
      <c r="AF213" s="51"/>
      <c r="AH213" s="66" t="str">
        <f t="shared" si="59"/>
        <v>BAAmargosa</v>
      </c>
      <c r="AI213" s="50">
        <v>2901007</v>
      </c>
      <c r="AJ213" s="66">
        <f t="shared" si="48"/>
        <v>0</v>
      </c>
    </row>
    <row r="214" spans="1:36" s="66" customFormat="1" ht="21.75" customHeight="1">
      <c r="A214" s="61" t="str">
        <f>Controles!$B$2</f>
        <v>ES</v>
      </c>
      <c r="B214" s="61">
        <f>Controles!$C$2</f>
        <v>7</v>
      </c>
      <c r="C214" s="61" t="s">
        <v>5388</v>
      </c>
      <c r="D214" s="62"/>
      <c r="E214" s="61" t="e">
        <f t="shared" si="45"/>
        <v>#N/A</v>
      </c>
      <c r="F214" s="90"/>
      <c r="G214" s="90"/>
      <c r="H214" s="62"/>
      <c r="I214" s="62"/>
      <c r="J214" s="61">
        <f t="shared" si="49"/>
        <v>0</v>
      </c>
      <c r="K214" s="62"/>
      <c r="L214" s="62"/>
      <c r="M214" s="62"/>
      <c r="N214" s="62"/>
      <c r="O214" s="62"/>
      <c r="P214" s="61">
        <f t="shared" si="50"/>
        <v>0</v>
      </c>
      <c r="Q214" s="61">
        <f t="shared" si="46"/>
        <v>0</v>
      </c>
      <c r="R214" s="61">
        <f t="shared" si="51"/>
        <v>0</v>
      </c>
      <c r="S214" s="65">
        <f t="shared" si="52"/>
        <v>0</v>
      </c>
      <c r="T214" s="61">
        <f t="shared" si="53"/>
        <v>0</v>
      </c>
      <c r="U214" s="61">
        <f t="shared" si="54"/>
        <v>0</v>
      </c>
      <c r="V214" s="61">
        <f t="shared" si="47"/>
        <v>0</v>
      </c>
      <c r="W214" s="61">
        <f t="shared" si="55"/>
        <v>0</v>
      </c>
      <c r="X214" s="61">
        <f t="shared" si="56"/>
        <v>0</v>
      </c>
      <c r="Y214" s="61" t="str">
        <f t="shared" si="57"/>
        <v>NÃO</v>
      </c>
      <c r="AA214" s="62" t="str">
        <f t="shared" si="58"/>
        <v>ES</v>
      </c>
      <c r="AB214" s="50" t="s">
        <v>41</v>
      </c>
      <c r="AC214" s="50" t="s">
        <v>348</v>
      </c>
      <c r="AD214" s="50">
        <v>2901106</v>
      </c>
      <c r="AE214" s="51"/>
      <c r="AF214" s="51"/>
      <c r="AH214" s="66" t="str">
        <f t="shared" si="59"/>
        <v>BAAmélia Rodrigues</v>
      </c>
      <c r="AI214" s="50">
        <v>2901106</v>
      </c>
      <c r="AJ214" s="66">
        <f t="shared" si="48"/>
        <v>0</v>
      </c>
    </row>
    <row r="215" spans="1:36" s="66" customFormat="1" ht="21.75" customHeight="1">
      <c r="A215" s="61" t="str">
        <f>Controles!$B$2</f>
        <v>ES</v>
      </c>
      <c r="B215" s="61">
        <f>Controles!$C$2</f>
        <v>7</v>
      </c>
      <c r="C215" s="61" t="s">
        <v>5388</v>
      </c>
      <c r="D215" s="62"/>
      <c r="E215" s="61" t="e">
        <f t="shared" si="45"/>
        <v>#N/A</v>
      </c>
      <c r="F215" s="90"/>
      <c r="G215" s="90"/>
      <c r="H215" s="62"/>
      <c r="I215" s="62"/>
      <c r="J215" s="61">
        <f t="shared" si="49"/>
        <v>0</v>
      </c>
      <c r="K215" s="62"/>
      <c r="L215" s="62"/>
      <c r="M215" s="62"/>
      <c r="N215" s="62"/>
      <c r="O215" s="62"/>
      <c r="P215" s="61">
        <f t="shared" si="50"/>
        <v>0</v>
      </c>
      <c r="Q215" s="61">
        <f t="shared" si="46"/>
        <v>0</v>
      </c>
      <c r="R215" s="61">
        <f t="shared" si="51"/>
        <v>0</v>
      </c>
      <c r="S215" s="65">
        <f t="shared" si="52"/>
        <v>0</v>
      </c>
      <c r="T215" s="61">
        <f t="shared" si="53"/>
        <v>0</v>
      </c>
      <c r="U215" s="61">
        <f t="shared" si="54"/>
        <v>0</v>
      </c>
      <c r="V215" s="61">
        <f t="shared" si="47"/>
        <v>0</v>
      </c>
      <c r="W215" s="61">
        <f t="shared" si="55"/>
        <v>0</v>
      </c>
      <c r="X215" s="61">
        <f t="shared" si="56"/>
        <v>0</v>
      </c>
      <c r="Y215" s="61" t="str">
        <f t="shared" si="57"/>
        <v>NÃO</v>
      </c>
      <c r="AA215" s="62" t="str">
        <f t="shared" si="58"/>
        <v>ES</v>
      </c>
      <c r="AB215" s="50" t="s">
        <v>41</v>
      </c>
      <c r="AC215" s="50" t="s">
        <v>372</v>
      </c>
      <c r="AD215" s="50">
        <v>2901155</v>
      </c>
      <c r="AE215" s="51"/>
      <c r="AF215" s="51"/>
      <c r="AH215" s="66" t="str">
        <f t="shared" si="59"/>
        <v>BAAmérica Dourada</v>
      </c>
      <c r="AI215" s="50">
        <v>2901155</v>
      </c>
      <c r="AJ215" s="66">
        <f t="shared" si="48"/>
        <v>0</v>
      </c>
    </row>
    <row r="216" spans="1:36" s="66" customFormat="1" ht="21.75" customHeight="1">
      <c r="A216" s="61" t="str">
        <f>Controles!$B$2</f>
        <v>ES</v>
      </c>
      <c r="B216" s="61">
        <f>Controles!$C$2</f>
        <v>7</v>
      </c>
      <c r="C216" s="61" t="s">
        <v>5388</v>
      </c>
      <c r="D216" s="62"/>
      <c r="E216" s="61" t="e">
        <f t="shared" si="45"/>
        <v>#N/A</v>
      </c>
      <c r="F216" s="90"/>
      <c r="G216" s="90"/>
      <c r="H216" s="62"/>
      <c r="I216" s="62"/>
      <c r="J216" s="61">
        <f t="shared" si="49"/>
        <v>0</v>
      </c>
      <c r="K216" s="62"/>
      <c r="L216" s="62"/>
      <c r="M216" s="62"/>
      <c r="N216" s="62"/>
      <c r="O216" s="62"/>
      <c r="P216" s="61">
        <f t="shared" si="50"/>
        <v>0</v>
      </c>
      <c r="Q216" s="61">
        <f t="shared" si="46"/>
        <v>0</v>
      </c>
      <c r="R216" s="61">
        <f t="shared" si="51"/>
        <v>0</v>
      </c>
      <c r="S216" s="65">
        <f t="shared" si="52"/>
        <v>0</v>
      </c>
      <c r="T216" s="61">
        <f t="shared" si="53"/>
        <v>0</v>
      </c>
      <c r="U216" s="61">
        <f t="shared" si="54"/>
        <v>0</v>
      </c>
      <c r="V216" s="61">
        <f t="shared" si="47"/>
        <v>0</v>
      </c>
      <c r="W216" s="61">
        <f t="shared" si="55"/>
        <v>0</v>
      </c>
      <c r="X216" s="61">
        <f t="shared" si="56"/>
        <v>0</v>
      </c>
      <c r="Y216" s="61" t="str">
        <f t="shared" si="57"/>
        <v>NÃO</v>
      </c>
      <c r="AA216" s="62" t="str">
        <f t="shared" si="58"/>
        <v>ES</v>
      </c>
      <c r="AB216" s="50" t="s">
        <v>41</v>
      </c>
      <c r="AC216" s="50" t="s">
        <v>397</v>
      </c>
      <c r="AD216" s="50">
        <v>2901205</v>
      </c>
      <c r="AE216" s="51"/>
      <c r="AF216" s="51"/>
      <c r="AH216" s="66" t="str">
        <f t="shared" si="59"/>
        <v>BAAnagé</v>
      </c>
      <c r="AI216" s="50">
        <v>2901205</v>
      </c>
      <c r="AJ216" s="66">
        <f t="shared" si="48"/>
        <v>0</v>
      </c>
    </row>
    <row r="217" spans="1:36" s="66" customFormat="1" ht="21.75" customHeight="1">
      <c r="A217" s="61" t="str">
        <f>Controles!$B$2</f>
        <v>ES</v>
      </c>
      <c r="B217" s="61">
        <f>Controles!$C$2</f>
        <v>7</v>
      </c>
      <c r="C217" s="61" t="s">
        <v>5388</v>
      </c>
      <c r="D217" s="62"/>
      <c r="E217" s="61" t="e">
        <f t="shared" si="45"/>
        <v>#N/A</v>
      </c>
      <c r="F217" s="90"/>
      <c r="G217" s="90"/>
      <c r="H217" s="62"/>
      <c r="I217" s="62"/>
      <c r="J217" s="61">
        <f t="shared" si="49"/>
        <v>0</v>
      </c>
      <c r="K217" s="62"/>
      <c r="L217" s="62"/>
      <c r="M217" s="62"/>
      <c r="N217" s="62"/>
      <c r="O217" s="62"/>
      <c r="P217" s="61">
        <f t="shared" si="50"/>
        <v>0</v>
      </c>
      <c r="Q217" s="61">
        <f t="shared" si="46"/>
        <v>0</v>
      </c>
      <c r="R217" s="61">
        <f t="shared" si="51"/>
        <v>0</v>
      </c>
      <c r="S217" s="65">
        <f t="shared" si="52"/>
        <v>0</v>
      </c>
      <c r="T217" s="61">
        <f t="shared" si="53"/>
        <v>0</v>
      </c>
      <c r="U217" s="61">
        <f t="shared" si="54"/>
        <v>0</v>
      </c>
      <c r="V217" s="61">
        <f t="shared" si="47"/>
        <v>0</v>
      </c>
      <c r="W217" s="61">
        <f t="shared" si="55"/>
        <v>0</v>
      </c>
      <c r="X217" s="61">
        <f t="shared" si="56"/>
        <v>0</v>
      </c>
      <c r="Y217" s="61" t="str">
        <f t="shared" si="57"/>
        <v>NÃO</v>
      </c>
      <c r="AA217" s="62" t="str">
        <f t="shared" si="58"/>
        <v>ES</v>
      </c>
      <c r="AB217" s="50" t="s">
        <v>41</v>
      </c>
      <c r="AC217" s="50" t="s">
        <v>422</v>
      </c>
      <c r="AD217" s="50">
        <v>2901304</v>
      </c>
      <c r="AE217" s="51"/>
      <c r="AF217" s="51"/>
      <c r="AH217" s="66" t="str">
        <f t="shared" si="59"/>
        <v>BAAndaraí</v>
      </c>
      <c r="AI217" s="50">
        <v>2901304</v>
      </c>
      <c r="AJ217" s="66">
        <f t="shared" si="48"/>
        <v>0</v>
      </c>
    </row>
    <row r="218" spans="1:36" s="66" customFormat="1" ht="21.75" customHeight="1">
      <c r="A218" s="61" t="str">
        <f>Controles!$B$2</f>
        <v>ES</v>
      </c>
      <c r="B218" s="61">
        <f>Controles!$C$2</f>
        <v>7</v>
      </c>
      <c r="C218" s="61" t="s">
        <v>5388</v>
      </c>
      <c r="D218" s="62"/>
      <c r="E218" s="61" t="e">
        <f t="shared" si="45"/>
        <v>#N/A</v>
      </c>
      <c r="F218" s="90"/>
      <c r="G218" s="90"/>
      <c r="H218" s="62"/>
      <c r="I218" s="62"/>
      <c r="J218" s="61">
        <f t="shared" si="49"/>
        <v>0</v>
      </c>
      <c r="K218" s="62"/>
      <c r="L218" s="62"/>
      <c r="M218" s="62"/>
      <c r="N218" s="62"/>
      <c r="O218" s="62"/>
      <c r="P218" s="61">
        <f t="shared" si="50"/>
        <v>0</v>
      </c>
      <c r="Q218" s="61">
        <f t="shared" si="46"/>
        <v>0</v>
      </c>
      <c r="R218" s="61">
        <f t="shared" si="51"/>
        <v>0</v>
      </c>
      <c r="S218" s="65">
        <f t="shared" si="52"/>
        <v>0</v>
      </c>
      <c r="T218" s="61">
        <f t="shared" si="53"/>
        <v>0</v>
      </c>
      <c r="U218" s="61">
        <f t="shared" si="54"/>
        <v>0</v>
      </c>
      <c r="V218" s="61">
        <f t="shared" si="47"/>
        <v>0</v>
      </c>
      <c r="W218" s="61">
        <f t="shared" si="55"/>
        <v>0</v>
      </c>
      <c r="X218" s="61">
        <f t="shared" si="56"/>
        <v>0</v>
      </c>
      <c r="Y218" s="61" t="str">
        <f t="shared" si="57"/>
        <v>NÃO</v>
      </c>
      <c r="AA218" s="62" t="str">
        <f t="shared" si="58"/>
        <v>ES</v>
      </c>
      <c r="AB218" s="50" t="s">
        <v>41</v>
      </c>
      <c r="AC218" s="50" t="s">
        <v>448</v>
      </c>
      <c r="AD218" s="50">
        <v>2901353</v>
      </c>
      <c r="AE218" s="51"/>
      <c r="AF218" s="51"/>
      <c r="AH218" s="66" t="str">
        <f t="shared" si="59"/>
        <v>BAAndorinha</v>
      </c>
      <c r="AI218" s="50">
        <v>2901353</v>
      </c>
      <c r="AJ218" s="66">
        <f t="shared" si="48"/>
        <v>0</v>
      </c>
    </row>
    <row r="219" spans="1:36" s="66" customFormat="1" ht="21.75" customHeight="1">
      <c r="A219" s="61" t="str">
        <f>Controles!$B$2</f>
        <v>ES</v>
      </c>
      <c r="B219" s="61">
        <f>Controles!$C$2</f>
        <v>7</v>
      </c>
      <c r="C219" s="61" t="s">
        <v>5388</v>
      </c>
      <c r="D219" s="62"/>
      <c r="E219" s="61" t="e">
        <f t="shared" si="45"/>
        <v>#N/A</v>
      </c>
      <c r="F219" s="90"/>
      <c r="G219" s="90"/>
      <c r="H219" s="62"/>
      <c r="I219" s="62"/>
      <c r="J219" s="61">
        <f t="shared" si="49"/>
        <v>0</v>
      </c>
      <c r="K219" s="62"/>
      <c r="L219" s="62"/>
      <c r="M219" s="62"/>
      <c r="N219" s="62"/>
      <c r="O219" s="62"/>
      <c r="P219" s="61">
        <f t="shared" si="50"/>
        <v>0</v>
      </c>
      <c r="Q219" s="61">
        <f t="shared" si="46"/>
        <v>0</v>
      </c>
      <c r="R219" s="61">
        <f t="shared" si="51"/>
        <v>0</v>
      </c>
      <c r="S219" s="65">
        <f t="shared" si="52"/>
        <v>0</v>
      </c>
      <c r="T219" s="61">
        <f t="shared" si="53"/>
        <v>0</v>
      </c>
      <c r="U219" s="61">
        <f t="shared" si="54"/>
        <v>0</v>
      </c>
      <c r="V219" s="61">
        <f t="shared" si="47"/>
        <v>0</v>
      </c>
      <c r="W219" s="61">
        <f t="shared" si="55"/>
        <v>0</v>
      </c>
      <c r="X219" s="61">
        <f t="shared" si="56"/>
        <v>0</v>
      </c>
      <c r="Y219" s="61" t="str">
        <f t="shared" si="57"/>
        <v>NÃO</v>
      </c>
      <c r="AA219" s="62" t="str">
        <f t="shared" si="58"/>
        <v>ES</v>
      </c>
      <c r="AB219" s="50" t="s">
        <v>41</v>
      </c>
      <c r="AC219" s="50" t="s">
        <v>473</v>
      </c>
      <c r="AD219" s="50">
        <v>2901403</v>
      </c>
      <c r="AE219" s="51"/>
      <c r="AF219" s="51"/>
      <c r="AH219" s="66" t="str">
        <f t="shared" si="59"/>
        <v>BAAngical</v>
      </c>
      <c r="AI219" s="50">
        <v>2901403</v>
      </c>
      <c r="AJ219" s="66">
        <f t="shared" si="48"/>
        <v>0</v>
      </c>
    </row>
    <row r="220" spans="1:36" s="66" customFormat="1" ht="21.75" customHeight="1">
      <c r="A220" s="61" t="str">
        <f>Controles!$B$2</f>
        <v>ES</v>
      </c>
      <c r="B220" s="61">
        <f>Controles!$C$2</f>
        <v>7</v>
      </c>
      <c r="C220" s="61" t="s">
        <v>5388</v>
      </c>
      <c r="D220" s="62"/>
      <c r="E220" s="61" t="e">
        <f t="shared" si="45"/>
        <v>#N/A</v>
      </c>
      <c r="F220" s="90"/>
      <c r="G220" s="90"/>
      <c r="H220" s="62"/>
      <c r="I220" s="62"/>
      <c r="J220" s="61">
        <f t="shared" si="49"/>
        <v>0</v>
      </c>
      <c r="K220" s="62"/>
      <c r="L220" s="62"/>
      <c r="M220" s="62"/>
      <c r="N220" s="62"/>
      <c r="O220" s="62"/>
      <c r="P220" s="61">
        <f t="shared" si="50"/>
        <v>0</v>
      </c>
      <c r="Q220" s="61">
        <f t="shared" si="46"/>
        <v>0</v>
      </c>
      <c r="R220" s="61">
        <f t="shared" si="51"/>
        <v>0</v>
      </c>
      <c r="S220" s="65">
        <f t="shared" si="52"/>
        <v>0</v>
      </c>
      <c r="T220" s="61">
        <f t="shared" si="53"/>
        <v>0</v>
      </c>
      <c r="U220" s="61">
        <f t="shared" si="54"/>
        <v>0</v>
      </c>
      <c r="V220" s="61">
        <f t="shared" si="47"/>
        <v>0</v>
      </c>
      <c r="W220" s="61">
        <f t="shared" si="55"/>
        <v>0</v>
      </c>
      <c r="X220" s="61">
        <f t="shared" si="56"/>
        <v>0</v>
      </c>
      <c r="Y220" s="61" t="str">
        <f t="shared" si="57"/>
        <v>NÃO</v>
      </c>
      <c r="AA220" s="62" t="str">
        <f t="shared" si="58"/>
        <v>ES</v>
      </c>
      <c r="AB220" s="50" t="s">
        <v>41</v>
      </c>
      <c r="AC220" s="50" t="s">
        <v>497</v>
      </c>
      <c r="AD220" s="50">
        <v>2901502</v>
      </c>
      <c r="AE220" s="51"/>
      <c r="AF220" s="51"/>
      <c r="AH220" s="66" t="str">
        <f t="shared" si="59"/>
        <v>BAAnguera</v>
      </c>
      <c r="AI220" s="50">
        <v>2901502</v>
      </c>
      <c r="AJ220" s="66">
        <f t="shared" si="48"/>
        <v>0</v>
      </c>
    </row>
    <row r="221" spans="1:36" s="66" customFormat="1" ht="21.75" customHeight="1">
      <c r="A221" s="61" t="str">
        <f>Controles!$B$2</f>
        <v>ES</v>
      </c>
      <c r="B221" s="61">
        <f>Controles!$C$2</f>
        <v>7</v>
      </c>
      <c r="C221" s="61" t="s">
        <v>5388</v>
      </c>
      <c r="D221" s="62"/>
      <c r="E221" s="61" t="e">
        <f t="shared" si="45"/>
        <v>#N/A</v>
      </c>
      <c r="F221" s="90"/>
      <c r="G221" s="90"/>
      <c r="H221" s="62"/>
      <c r="I221" s="62"/>
      <c r="J221" s="61">
        <f t="shared" si="49"/>
        <v>0</v>
      </c>
      <c r="K221" s="62"/>
      <c r="L221" s="62"/>
      <c r="M221" s="62"/>
      <c r="N221" s="62"/>
      <c r="O221" s="62"/>
      <c r="P221" s="61">
        <f t="shared" si="50"/>
        <v>0</v>
      </c>
      <c r="Q221" s="61">
        <f t="shared" si="46"/>
        <v>0</v>
      </c>
      <c r="R221" s="61">
        <f t="shared" si="51"/>
        <v>0</v>
      </c>
      <c r="S221" s="65">
        <f t="shared" si="52"/>
        <v>0</v>
      </c>
      <c r="T221" s="61">
        <f t="shared" si="53"/>
        <v>0</v>
      </c>
      <c r="U221" s="61">
        <f t="shared" si="54"/>
        <v>0</v>
      </c>
      <c r="V221" s="61">
        <f t="shared" si="47"/>
        <v>0</v>
      </c>
      <c r="W221" s="61">
        <f t="shared" si="55"/>
        <v>0</v>
      </c>
      <c r="X221" s="61">
        <f t="shared" si="56"/>
        <v>0</v>
      </c>
      <c r="Y221" s="61" t="str">
        <f t="shared" si="57"/>
        <v>NÃO</v>
      </c>
      <c r="AA221" s="62" t="str">
        <f t="shared" si="58"/>
        <v>ES</v>
      </c>
      <c r="AB221" s="50" t="s">
        <v>41</v>
      </c>
      <c r="AC221" s="50" t="s">
        <v>520</v>
      </c>
      <c r="AD221" s="50">
        <v>2901601</v>
      </c>
      <c r="AE221" s="51"/>
      <c r="AF221" s="51"/>
      <c r="AH221" s="66" t="str">
        <f t="shared" si="59"/>
        <v>BAAntas</v>
      </c>
      <c r="AI221" s="50">
        <v>2901601</v>
      </c>
      <c r="AJ221" s="66">
        <f t="shared" si="48"/>
        <v>0</v>
      </c>
    </row>
    <row r="222" spans="1:36" s="66" customFormat="1" ht="21.75" customHeight="1">
      <c r="A222" s="61" t="str">
        <f>Controles!$B$2</f>
        <v>ES</v>
      </c>
      <c r="B222" s="61">
        <f>Controles!$C$2</f>
        <v>7</v>
      </c>
      <c r="C222" s="61" t="s">
        <v>5388</v>
      </c>
      <c r="D222" s="62"/>
      <c r="E222" s="61" t="e">
        <f t="shared" si="45"/>
        <v>#N/A</v>
      </c>
      <c r="F222" s="90"/>
      <c r="G222" s="90"/>
      <c r="H222" s="62"/>
      <c r="I222" s="62"/>
      <c r="J222" s="61">
        <f t="shared" si="49"/>
        <v>0</v>
      </c>
      <c r="K222" s="62"/>
      <c r="L222" s="62"/>
      <c r="M222" s="62"/>
      <c r="N222" s="62"/>
      <c r="O222" s="62"/>
      <c r="P222" s="61">
        <f t="shared" si="50"/>
        <v>0</v>
      </c>
      <c r="Q222" s="61">
        <f t="shared" si="46"/>
        <v>0</v>
      </c>
      <c r="R222" s="61">
        <f t="shared" si="51"/>
        <v>0</v>
      </c>
      <c r="S222" s="65">
        <f t="shared" si="52"/>
        <v>0</v>
      </c>
      <c r="T222" s="61">
        <f t="shared" si="53"/>
        <v>0</v>
      </c>
      <c r="U222" s="61">
        <f t="shared" si="54"/>
        <v>0</v>
      </c>
      <c r="V222" s="61">
        <f t="shared" si="47"/>
        <v>0</v>
      </c>
      <c r="W222" s="61">
        <f t="shared" si="55"/>
        <v>0</v>
      </c>
      <c r="X222" s="61">
        <f t="shared" si="56"/>
        <v>0</v>
      </c>
      <c r="Y222" s="61" t="str">
        <f t="shared" si="57"/>
        <v>NÃO</v>
      </c>
      <c r="AA222" s="62" t="str">
        <f t="shared" si="58"/>
        <v>ES</v>
      </c>
      <c r="AB222" s="50" t="s">
        <v>41</v>
      </c>
      <c r="AC222" s="50" t="s">
        <v>544</v>
      </c>
      <c r="AD222" s="50">
        <v>2901700</v>
      </c>
      <c r="AE222" s="51"/>
      <c r="AF222" s="51"/>
      <c r="AH222" s="66" t="str">
        <f t="shared" si="59"/>
        <v>BAAntônio Cardoso</v>
      </c>
      <c r="AI222" s="50">
        <v>2901700</v>
      </c>
      <c r="AJ222" s="66">
        <f t="shared" si="48"/>
        <v>0</v>
      </c>
    </row>
    <row r="223" spans="1:36" s="66" customFormat="1" ht="21.75" customHeight="1">
      <c r="A223" s="61" t="str">
        <f>Controles!$B$2</f>
        <v>ES</v>
      </c>
      <c r="B223" s="61">
        <f>Controles!$C$2</f>
        <v>7</v>
      </c>
      <c r="C223" s="61" t="s">
        <v>5388</v>
      </c>
      <c r="D223" s="62"/>
      <c r="E223" s="61" t="e">
        <f t="shared" si="45"/>
        <v>#N/A</v>
      </c>
      <c r="F223" s="90"/>
      <c r="G223" s="90"/>
      <c r="H223" s="62"/>
      <c r="I223" s="62"/>
      <c r="J223" s="61">
        <f t="shared" si="49"/>
        <v>0</v>
      </c>
      <c r="K223" s="62"/>
      <c r="L223" s="62"/>
      <c r="M223" s="62"/>
      <c r="N223" s="62"/>
      <c r="O223" s="62"/>
      <c r="P223" s="61">
        <f t="shared" si="50"/>
        <v>0</v>
      </c>
      <c r="Q223" s="61">
        <f t="shared" si="46"/>
        <v>0</v>
      </c>
      <c r="R223" s="61">
        <f t="shared" si="51"/>
        <v>0</v>
      </c>
      <c r="S223" s="65">
        <f t="shared" si="52"/>
        <v>0</v>
      </c>
      <c r="T223" s="61">
        <f t="shared" si="53"/>
        <v>0</v>
      </c>
      <c r="U223" s="61">
        <f t="shared" si="54"/>
        <v>0</v>
      </c>
      <c r="V223" s="61">
        <f t="shared" si="47"/>
        <v>0</v>
      </c>
      <c r="W223" s="61">
        <f t="shared" si="55"/>
        <v>0</v>
      </c>
      <c r="X223" s="61">
        <f t="shared" si="56"/>
        <v>0</v>
      </c>
      <c r="Y223" s="61" t="str">
        <f t="shared" si="57"/>
        <v>NÃO</v>
      </c>
      <c r="AA223" s="62" t="str">
        <f t="shared" si="58"/>
        <v>ES</v>
      </c>
      <c r="AB223" s="50" t="s">
        <v>41</v>
      </c>
      <c r="AC223" s="50" t="s">
        <v>567</v>
      </c>
      <c r="AD223" s="50">
        <v>2901809</v>
      </c>
      <c r="AE223" s="51"/>
      <c r="AF223" s="51"/>
      <c r="AH223" s="66" t="str">
        <f t="shared" si="59"/>
        <v>BAAntônio Gonçalves</v>
      </c>
      <c r="AI223" s="50">
        <v>2901809</v>
      </c>
      <c r="AJ223" s="66">
        <f t="shared" si="48"/>
        <v>0</v>
      </c>
    </row>
    <row r="224" spans="1:36" s="66" customFormat="1" ht="21.75" customHeight="1">
      <c r="A224" s="61" t="str">
        <f>Controles!$B$2</f>
        <v>ES</v>
      </c>
      <c r="B224" s="61">
        <f>Controles!$C$2</f>
        <v>7</v>
      </c>
      <c r="C224" s="61" t="s">
        <v>5388</v>
      </c>
      <c r="D224" s="62"/>
      <c r="E224" s="61" t="e">
        <f t="shared" si="45"/>
        <v>#N/A</v>
      </c>
      <c r="F224" s="90"/>
      <c r="G224" s="90"/>
      <c r="H224" s="62"/>
      <c r="I224" s="62"/>
      <c r="J224" s="61">
        <f t="shared" si="49"/>
        <v>0</v>
      </c>
      <c r="K224" s="62"/>
      <c r="L224" s="62"/>
      <c r="M224" s="62"/>
      <c r="N224" s="62"/>
      <c r="O224" s="62"/>
      <c r="P224" s="61">
        <f t="shared" si="50"/>
        <v>0</v>
      </c>
      <c r="Q224" s="61">
        <f t="shared" si="46"/>
        <v>0</v>
      </c>
      <c r="R224" s="61">
        <f t="shared" si="51"/>
        <v>0</v>
      </c>
      <c r="S224" s="65">
        <f t="shared" si="52"/>
        <v>0</v>
      </c>
      <c r="T224" s="61">
        <f t="shared" si="53"/>
        <v>0</v>
      </c>
      <c r="U224" s="61">
        <f t="shared" si="54"/>
        <v>0</v>
      </c>
      <c r="V224" s="61">
        <f t="shared" si="47"/>
        <v>0</v>
      </c>
      <c r="W224" s="61">
        <f t="shared" si="55"/>
        <v>0</v>
      </c>
      <c r="X224" s="61">
        <f t="shared" si="56"/>
        <v>0</v>
      </c>
      <c r="Y224" s="61" t="str">
        <f t="shared" si="57"/>
        <v>NÃO</v>
      </c>
      <c r="AA224" s="62" t="str">
        <f t="shared" si="58"/>
        <v>ES</v>
      </c>
      <c r="AB224" s="50" t="s">
        <v>41</v>
      </c>
      <c r="AC224" s="50" t="s">
        <v>590</v>
      </c>
      <c r="AD224" s="50">
        <v>2901908</v>
      </c>
      <c r="AE224" s="51"/>
      <c r="AF224" s="51"/>
      <c r="AH224" s="66" t="str">
        <f t="shared" si="59"/>
        <v>BAAporá</v>
      </c>
      <c r="AI224" s="50">
        <v>2901908</v>
      </c>
      <c r="AJ224" s="66">
        <f t="shared" si="48"/>
        <v>0</v>
      </c>
    </row>
    <row r="225" spans="1:36" s="66" customFormat="1" ht="21.75" customHeight="1">
      <c r="A225" s="61" t="str">
        <f>Controles!$B$2</f>
        <v>ES</v>
      </c>
      <c r="B225" s="61">
        <f>Controles!$C$2</f>
        <v>7</v>
      </c>
      <c r="C225" s="61" t="s">
        <v>5388</v>
      </c>
      <c r="D225" s="62"/>
      <c r="E225" s="61" t="e">
        <f t="shared" si="45"/>
        <v>#N/A</v>
      </c>
      <c r="F225" s="90"/>
      <c r="G225" s="90"/>
      <c r="H225" s="62"/>
      <c r="I225" s="62"/>
      <c r="J225" s="61">
        <f t="shared" si="49"/>
        <v>0</v>
      </c>
      <c r="K225" s="62"/>
      <c r="L225" s="62"/>
      <c r="M225" s="62"/>
      <c r="N225" s="62"/>
      <c r="O225" s="62"/>
      <c r="P225" s="61">
        <f t="shared" si="50"/>
        <v>0</v>
      </c>
      <c r="Q225" s="61">
        <f t="shared" si="46"/>
        <v>0</v>
      </c>
      <c r="R225" s="61">
        <f t="shared" si="51"/>
        <v>0</v>
      </c>
      <c r="S225" s="65">
        <f t="shared" si="52"/>
        <v>0</v>
      </c>
      <c r="T225" s="61">
        <f t="shared" si="53"/>
        <v>0</v>
      </c>
      <c r="U225" s="61">
        <f t="shared" si="54"/>
        <v>0</v>
      </c>
      <c r="V225" s="61">
        <f t="shared" si="47"/>
        <v>0</v>
      </c>
      <c r="W225" s="61">
        <f t="shared" si="55"/>
        <v>0</v>
      </c>
      <c r="X225" s="61">
        <f t="shared" si="56"/>
        <v>0</v>
      </c>
      <c r="Y225" s="61" t="str">
        <f t="shared" si="57"/>
        <v>NÃO</v>
      </c>
      <c r="AA225" s="62" t="str">
        <f t="shared" si="58"/>
        <v>ES</v>
      </c>
      <c r="AB225" s="50" t="s">
        <v>41</v>
      </c>
      <c r="AC225" s="50" t="s">
        <v>613</v>
      </c>
      <c r="AD225" s="50">
        <v>2901957</v>
      </c>
      <c r="AE225" s="51"/>
      <c r="AF225" s="51"/>
      <c r="AH225" s="66" t="str">
        <f t="shared" si="59"/>
        <v>BAApuarema</v>
      </c>
      <c r="AI225" s="50">
        <v>2901957</v>
      </c>
      <c r="AJ225" s="66">
        <f t="shared" si="48"/>
        <v>0</v>
      </c>
    </row>
    <row r="226" spans="1:36" s="66" customFormat="1" ht="21.75" customHeight="1">
      <c r="A226" s="61" t="str">
        <f>Controles!$B$2</f>
        <v>ES</v>
      </c>
      <c r="B226" s="61">
        <f>Controles!$C$2</f>
        <v>7</v>
      </c>
      <c r="C226" s="61" t="s">
        <v>5388</v>
      </c>
      <c r="D226" s="62"/>
      <c r="E226" s="61" t="e">
        <f t="shared" si="45"/>
        <v>#N/A</v>
      </c>
      <c r="F226" s="90"/>
      <c r="G226" s="90"/>
      <c r="H226" s="62"/>
      <c r="I226" s="62"/>
      <c r="J226" s="61">
        <f t="shared" si="49"/>
        <v>0</v>
      </c>
      <c r="K226" s="62"/>
      <c r="L226" s="62"/>
      <c r="M226" s="62"/>
      <c r="N226" s="62"/>
      <c r="O226" s="62"/>
      <c r="P226" s="61">
        <f t="shared" si="50"/>
        <v>0</v>
      </c>
      <c r="Q226" s="61">
        <f t="shared" si="46"/>
        <v>0</v>
      </c>
      <c r="R226" s="61">
        <f t="shared" si="51"/>
        <v>0</v>
      </c>
      <c r="S226" s="65">
        <f t="shared" si="52"/>
        <v>0</v>
      </c>
      <c r="T226" s="61">
        <f t="shared" si="53"/>
        <v>0</v>
      </c>
      <c r="U226" s="61">
        <f t="shared" si="54"/>
        <v>0</v>
      </c>
      <c r="V226" s="61">
        <f t="shared" si="47"/>
        <v>0</v>
      </c>
      <c r="W226" s="61">
        <f t="shared" si="55"/>
        <v>0</v>
      </c>
      <c r="X226" s="61">
        <f t="shared" si="56"/>
        <v>0</v>
      </c>
      <c r="Y226" s="61" t="str">
        <f t="shared" si="57"/>
        <v>NÃO</v>
      </c>
      <c r="AA226" s="62" t="str">
        <f t="shared" si="58"/>
        <v>ES</v>
      </c>
      <c r="AB226" s="50" t="s">
        <v>41</v>
      </c>
      <c r="AC226" s="50" t="s">
        <v>634</v>
      </c>
      <c r="AD226" s="50">
        <v>2902054</v>
      </c>
      <c r="AE226" s="51"/>
      <c r="AF226" s="51"/>
      <c r="AH226" s="66" t="str">
        <f t="shared" si="59"/>
        <v>BAAraças</v>
      </c>
      <c r="AI226" s="50">
        <v>2902054</v>
      </c>
      <c r="AJ226" s="66">
        <f t="shared" si="48"/>
        <v>0</v>
      </c>
    </row>
    <row r="227" spans="1:36" s="66" customFormat="1" ht="21.75" customHeight="1">
      <c r="A227" s="61" t="str">
        <f>Controles!$B$2</f>
        <v>ES</v>
      </c>
      <c r="B227" s="61">
        <f>Controles!$C$2</f>
        <v>7</v>
      </c>
      <c r="C227" s="61" t="s">
        <v>5388</v>
      </c>
      <c r="D227" s="62"/>
      <c r="E227" s="61" t="e">
        <f t="shared" si="45"/>
        <v>#N/A</v>
      </c>
      <c r="F227" s="90"/>
      <c r="G227" s="90"/>
      <c r="H227" s="62"/>
      <c r="I227" s="62"/>
      <c r="J227" s="61">
        <f t="shared" si="49"/>
        <v>0</v>
      </c>
      <c r="K227" s="62"/>
      <c r="L227" s="62"/>
      <c r="M227" s="62"/>
      <c r="N227" s="62"/>
      <c r="O227" s="62"/>
      <c r="P227" s="61">
        <f t="shared" si="50"/>
        <v>0</v>
      </c>
      <c r="Q227" s="61">
        <f t="shared" si="46"/>
        <v>0</v>
      </c>
      <c r="R227" s="61">
        <f t="shared" si="51"/>
        <v>0</v>
      </c>
      <c r="S227" s="65">
        <f t="shared" si="52"/>
        <v>0</v>
      </c>
      <c r="T227" s="61">
        <f t="shared" si="53"/>
        <v>0</v>
      </c>
      <c r="U227" s="61">
        <f t="shared" si="54"/>
        <v>0</v>
      </c>
      <c r="V227" s="61">
        <f t="shared" si="47"/>
        <v>0</v>
      </c>
      <c r="W227" s="61">
        <f t="shared" si="55"/>
        <v>0</v>
      </c>
      <c r="X227" s="61">
        <f t="shared" si="56"/>
        <v>0</v>
      </c>
      <c r="Y227" s="61" t="str">
        <f t="shared" si="57"/>
        <v>NÃO</v>
      </c>
      <c r="AA227" s="62" t="str">
        <f t="shared" si="58"/>
        <v>ES</v>
      </c>
      <c r="AB227" s="50" t="s">
        <v>41</v>
      </c>
      <c r="AC227" s="50" t="s">
        <v>655</v>
      </c>
      <c r="AD227" s="50">
        <v>2902005</v>
      </c>
      <c r="AE227" s="51"/>
      <c r="AF227" s="51"/>
      <c r="AH227" s="66" t="str">
        <f t="shared" si="59"/>
        <v>BAAracatu</v>
      </c>
      <c r="AI227" s="50">
        <v>2902005</v>
      </c>
      <c r="AJ227" s="66">
        <f t="shared" si="48"/>
        <v>0</v>
      </c>
    </row>
    <row r="228" spans="1:36" s="66" customFormat="1" ht="21.75" customHeight="1">
      <c r="A228" s="61" t="str">
        <f>Controles!$B$2</f>
        <v>ES</v>
      </c>
      <c r="B228" s="61">
        <f>Controles!$C$2</f>
        <v>7</v>
      </c>
      <c r="C228" s="61" t="s">
        <v>5388</v>
      </c>
      <c r="D228" s="62"/>
      <c r="E228" s="61" t="e">
        <f t="shared" si="45"/>
        <v>#N/A</v>
      </c>
      <c r="F228" s="90"/>
      <c r="G228" s="90"/>
      <c r="H228" s="62"/>
      <c r="I228" s="62"/>
      <c r="J228" s="61">
        <f t="shared" si="49"/>
        <v>0</v>
      </c>
      <c r="K228" s="62"/>
      <c r="L228" s="62"/>
      <c r="M228" s="62"/>
      <c r="N228" s="62"/>
      <c r="O228" s="62"/>
      <c r="P228" s="61">
        <f t="shared" si="50"/>
        <v>0</v>
      </c>
      <c r="Q228" s="61">
        <f t="shared" si="46"/>
        <v>0</v>
      </c>
      <c r="R228" s="61">
        <f t="shared" si="51"/>
        <v>0</v>
      </c>
      <c r="S228" s="65">
        <f t="shared" si="52"/>
        <v>0</v>
      </c>
      <c r="T228" s="61">
        <f t="shared" si="53"/>
        <v>0</v>
      </c>
      <c r="U228" s="61">
        <f t="shared" si="54"/>
        <v>0</v>
      </c>
      <c r="V228" s="61">
        <f t="shared" si="47"/>
        <v>0</v>
      </c>
      <c r="W228" s="61">
        <f t="shared" si="55"/>
        <v>0</v>
      </c>
      <c r="X228" s="61">
        <f t="shared" si="56"/>
        <v>0</v>
      </c>
      <c r="Y228" s="61" t="str">
        <f t="shared" si="57"/>
        <v>NÃO</v>
      </c>
      <c r="AA228" s="62" t="str">
        <f t="shared" si="58"/>
        <v>ES</v>
      </c>
      <c r="AB228" s="50" t="s">
        <v>41</v>
      </c>
      <c r="AC228" s="50" t="s">
        <v>676</v>
      </c>
      <c r="AD228" s="50">
        <v>2902104</v>
      </c>
      <c r="AE228" s="51"/>
      <c r="AF228" s="51"/>
      <c r="AH228" s="66" t="str">
        <f t="shared" si="59"/>
        <v>BAAraci</v>
      </c>
      <c r="AI228" s="50">
        <v>2902104</v>
      </c>
      <c r="AJ228" s="66">
        <f t="shared" si="48"/>
        <v>0</v>
      </c>
    </row>
    <row r="229" spans="1:36" s="66" customFormat="1" ht="21.75" customHeight="1">
      <c r="A229" s="61" t="str">
        <f>Controles!$B$2</f>
        <v>ES</v>
      </c>
      <c r="B229" s="61">
        <f>Controles!$C$2</f>
        <v>7</v>
      </c>
      <c r="C229" s="61" t="s">
        <v>5388</v>
      </c>
      <c r="D229" s="62"/>
      <c r="E229" s="61" t="e">
        <f t="shared" si="45"/>
        <v>#N/A</v>
      </c>
      <c r="F229" s="90"/>
      <c r="G229" s="90"/>
      <c r="H229" s="62"/>
      <c r="I229" s="62"/>
      <c r="J229" s="61">
        <f t="shared" si="49"/>
        <v>0</v>
      </c>
      <c r="K229" s="62"/>
      <c r="L229" s="62"/>
      <c r="M229" s="62"/>
      <c r="N229" s="62"/>
      <c r="O229" s="62"/>
      <c r="P229" s="61">
        <f t="shared" si="50"/>
        <v>0</v>
      </c>
      <c r="Q229" s="61">
        <f t="shared" si="46"/>
        <v>0</v>
      </c>
      <c r="R229" s="61">
        <f t="shared" si="51"/>
        <v>0</v>
      </c>
      <c r="S229" s="65">
        <f t="shared" si="52"/>
        <v>0</v>
      </c>
      <c r="T229" s="61">
        <f t="shared" si="53"/>
        <v>0</v>
      </c>
      <c r="U229" s="61">
        <f t="shared" si="54"/>
        <v>0</v>
      </c>
      <c r="V229" s="61">
        <f t="shared" si="47"/>
        <v>0</v>
      </c>
      <c r="W229" s="61">
        <f t="shared" si="55"/>
        <v>0</v>
      </c>
      <c r="X229" s="61">
        <f t="shared" si="56"/>
        <v>0</v>
      </c>
      <c r="Y229" s="61" t="str">
        <f t="shared" si="57"/>
        <v>NÃO</v>
      </c>
      <c r="AA229" s="62" t="str">
        <f t="shared" si="58"/>
        <v>ES</v>
      </c>
      <c r="AB229" s="50" t="s">
        <v>41</v>
      </c>
      <c r="AC229" s="50" t="s">
        <v>696</v>
      </c>
      <c r="AD229" s="50">
        <v>2902203</v>
      </c>
      <c r="AE229" s="51"/>
      <c r="AF229" s="51"/>
      <c r="AH229" s="66" t="str">
        <f t="shared" si="59"/>
        <v>BAAramari</v>
      </c>
      <c r="AI229" s="50">
        <v>2902203</v>
      </c>
      <c r="AJ229" s="66">
        <f t="shared" si="48"/>
        <v>0</v>
      </c>
    </row>
    <row r="230" spans="1:36" s="66" customFormat="1" ht="21.75" customHeight="1">
      <c r="A230" s="61" t="str">
        <f>Controles!$B$2</f>
        <v>ES</v>
      </c>
      <c r="B230" s="61">
        <f>Controles!$C$2</f>
        <v>7</v>
      </c>
      <c r="C230" s="61" t="s">
        <v>5388</v>
      </c>
      <c r="D230" s="62"/>
      <c r="E230" s="61" t="e">
        <f t="shared" si="45"/>
        <v>#N/A</v>
      </c>
      <c r="F230" s="90"/>
      <c r="G230" s="90"/>
      <c r="H230" s="62"/>
      <c r="I230" s="62"/>
      <c r="J230" s="61">
        <f t="shared" si="49"/>
        <v>0</v>
      </c>
      <c r="K230" s="62"/>
      <c r="L230" s="62"/>
      <c r="M230" s="62"/>
      <c r="N230" s="62"/>
      <c r="O230" s="62"/>
      <c r="P230" s="61">
        <f t="shared" si="50"/>
        <v>0</v>
      </c>
      <c r="Q230" s="61">
        <f t="shared" si="46"/>
        <v>0</v>
      </c>
      <c r="R230" s="61">
        <f t="shared" si="51"/>
        <v>0</v>
      </c>
      <c r="S230" s="65">
        <f t="shared" si="52"/>
        <v>0</v>
      </c>
      <c r="T230" s="61">
        <f t="shared" si="53"/>
        <v>0</v>
      </c>
      <c r="U230" s="61">
        <f t="shared" si="54"/>
        <v>0</v>
      </c>
      <c r="V230" s="61">
        <f t="shared" si="47"/>
        <v>0</v>
      </c>
      <c r="W230" s="61">
        <f t="shared" si="55"/>
        <v>0</v>
      </c>
      <c r="X230" s="61">
        <f t="shared" si="56"/>
        <v>0</v>
      </c>
      <c r="Y230" s="61" t="str">
        <f t="shared" si="57"/>
        <v>NÃO</v>
      </c>
      <c r="AA230" s="62" t="str">
        <f t="shared" si="58"/>
        <v>ES</v>
      </c>
      <c r="AB230" s="50" t="s">
        <v>41</v>
      </c>
      <c r="AC230" s="50" t="s">
        <v>718</v>
      </c>
      <c r="AD230" s="50">
        <v>2902252</v>
      </c>
      <c r="AE230" s="51"/>
      <c r="AF230" s="51"/>
      <c r="AH230" s="66" t="str">
        <f t="shared" si="59"/>
        <v>BAArataca</v>
      </c>
      <c r="AI230" s="50">
        <v>2902252</v>
      </c>
      <c r="AJ230" s="66">
        <f t="shared" si="48"/>
        <v>0</v>
      </c>
    </row>
    <row r="231" spans="1:36" s="66" customFormat="1" ht="21.75" customHeight="1">
      <c r="A231" s="61" t="str">
        <f>Controles!$B$2</f>
        <v>ES</v>
      </c>
      <c r="B231" s="61">
        <f>Controles!$C$2</f>
        <v>7</v>
      </c>
      <c r="C231" s="61" t="s">
        <v>5388</v>
      </c>
      <c r="D231" s="62"/>
      <c r="E231" s="61" t="e">
        <f t="shared" si="45"/>
        <v>#N/A</v>
      </c>
      <c r="F231" s="90"/>
      <c r="G231" s="90"/>
      <c r="H231" s="62"/>
      <c r="I231" s="62"/>
      <c r="J231" s="61">
        <f t="shared" si="49"/>
        <v>0</v>
      </c>
      <c r="K231" s="62"/>
      <c r="L231" s="62"/>
      <c r="M231" s="62"/>
      <c r="N231" s="62"/>
      <c r="O231" s="62"/>
      <c r="P231" s="61">
        <f t="shared" si="50"/>
        <v>0</v>
      </c>
      <c r="Q231" s="61">
        <f t="shared" si="46"/>
        <v>0</v>
      </c>
      <c r="R231" s="61">
        <f t="shared" si="51"/>
        <v>0</v>
      </c>
      <c r="S231" s="65">
        <f t="shared" si="52"/>
        <v>0</v>
      </c>
      <c r="T231" s="61">
        <f t="shared" si="53"/>
        <v>0</v>
      </c>
      <c r="U231" s="61">
        <f t="shared" si="54"/>
        <v>0</v>
      </c>
      <c r="V231" s="61">
        <f t="shared" si="47"/>
        <v>0</v>
      </c>
      <c r="W231" s="61">
        <f t="shared" si="55"/>
        <v>0</v>
      </c>
      <c r="X231" s="61">
        <f t="shared" si="56"/>
        <v>0</v>
      </c>
      <c r="Y231" s="61" t="str">
        <f t="shared" si="57"/>
        <v>NÃO</v>
      </c>
      <c r="AA231" s="62" t="str">
        <f t="shared" si="58"/>
        <v>ES</v>
      </c>
      <c r="AB231" s="50" t="s">
        <v>41</v>
      </c>
      <c r="AC231" s="50" t="s">
        <v>740</v>
      </c>
      <c r="AD231" s="50">
        <v>2902302</v>
      </c>
      <c r="AE231" s="51"/>
      <c r="AF231" s="51"/>
      <c r="AH231" s="66" t="str">
        <f t="shared" si="59"/>
        <v>BAAratuípe</v>
      </c>
      <c r="AI231" s="50">
        <v>2902302</v>
      </c>
      <c r="AJ231" s="66">
        <f t="shared" si="48"/>
        <v>0</v>
      </c>
    </row>
    <row r="232" spans="1:36" s="66" customFormat="1" ht="21.75" customHeight="1">
      <c r="A232" s="61" t="str">
        <f>Controles!$B$2</f>
        <v>ES</v>
      </c>
      <c r="B232" s="61">
        <f>Controles!$C$2</f>
        <v>7</v>
      </c>
      <c r="C232" s="61" t="s">
        <v>5388</v>
      </c>
      <c r="D232" s="62"/>
      <c r="E232" s="61" t="e">
        <f t="shared" si="45"/>
        <v>#N/A</v>
      </c>
      <c r="F232" s="90"/>
      <c r="G232" s="90"/>
      <c r="H232" s="62"/>
      <c r="I232" s="62"/>
      <c r="J232" s="61">
        <f t="shared" si="49"/>
        <v>0</v>
      </c>
      <c r="K232" s="62"/>
      <c r="L232" s="62"/>
      <c r="M232" s="62"/>
      <c r="N232" s="62"/>
      <c r="O232" s="62"/>
      <c r="P232" s="61">
        <f t="shared" si="50"/>
        <v>0</v>
      </c>
      <c r="Q232" s="61">
        <f t="shared" si="46"/>
        <v>0</v>
      </c>
      <c r="R232" s="61">
        <f t="shared" si="51"/>
        <v>0</v>
      </c>
      <c r="S232" s="65">
        <f t="shared" si="52"/>
        <v>0</v>
      </c>
      <c r="T232" s="61">
        <f t="shared" si="53"/>
        <v>0</v>
      </c>
      <c r="U232" s="61">
        <f t="shared" si="54"/>
        <v>0</v>
      </c>
      <c r="V232" s="61">
        <f t="shared" si="47"/>
        <v>0</v>
      </c>
      <c r="W232" s="61">
        <f t="shared" si="55"/>
        <v>0</v>
      </c>
      <c r="X232" s="61">
        <f t="shared" si="56"/>
        <v>0</v>
      </c>
      <c r="Y232" s="61" t="str">
        <f t="shared" si="57"/>
        <v>NÃO</v>
      </c>
      <c r="AA232" s="62" t="str">
        <f t="shared" si="58"/>
        <v>ES</v>
      </c>
      <c r="AB232" s="50" t="s">
        <v>41</v>
      </c>
      <c r="AC232" s="50" t="s">
        <v>761</v>
      </c>
      <c r="AD232" s="50">
        <v>2902401</v>
      </c>
      <c r="AE232" s="51"/>
      <c r="AF232" s="51"/>
      <c r="AH232" s="66" t="str">
        <f t="shared" si="59"/>
        <v>BAAurelino Leal</v>
      </c>
      <c r="AI232" s="50">
        <v>2902401</v>
      </c>
      <c r="AJ232" s="66">
        <f t="shared" si="48"/>
        <v>0</v>
      </c>
    </row>
    <row r="233" spans="1:36" s="66" customFormat="1" ht="21.75" customHeight="1">
      <c r="A233" s="61" t="str">
        <f>Controles!$B$2</f>
        <v>ES</v>
      </c>
      <c r="B233" s="61">
        <f>Controles!$C$2</f>
        <v>7</v>
      </c>
      <c r="C233" s="61" t="s">
        <v>5388</v>
      </c>
      <c r="D233" s="62"/>
      <c r="E233" s="61" t="e">
        <f t="shared" si="45"/>
        <v>#N/A</v>
      </c>
      <c r="F233" s="90"/>
      <c r="G233" s="90"/>
      <c r="H233" s="62"/>
      <c r="I233" s="62"/>
      <c r="J233" s="61">
        <f t="shared" si="49"/>
        <v>0</v>
      </c>
      <c r="K233" s="62"/>
      <c r="L233" s="62"/>
      <c r="M233" s="62"/>
      <c r="N233" s="62"/>
      <c r="O233" s="62"/>
      <c r="P233" s="61">
        <f t="shared" si="50"/>
        <v>0</v>
      </c>
      <c r="Q233" s="61">
        <f t="shared" si="46"/>
        <v>0</v>
      </c>
      <c r="R233" s="61">
        <f t="shared" si="51"/>
        <v>0</v>
      </c>
      <c r="S233" s="65">
        <f t="shared" si="52"/>
        <v>0</v>
      </c>
      <c r="T233" s="61">
        <f t="shared" si="53"/>
        <v>0</v>
      </c>
      <c r="U233" s="61">
        <f t="shared" si="54"/>
        <v>0</v>
      </c>
      <c r="V233" s="61">
        <f t="shared" si="47"/>
        <v>0</v>
      </c>
      <c r="W233" s="61">
        <f t="shared" si="55"/>
        <v>0</v>
      </c>
      <c r="X233" s="61">
        <f t="shared" si="56"/>
        <v>0</v>
      </c>
      <c r="Y233" s="61" t="str">
        <f t="shared" si="57"/>
        <v>NÃO</v>
      </c>
      <c r="AA233" s="62" t="str">
        <f t="shared" si="58"/>
        <v>ES</v>
      </c>
      <c r="AB233" s="50" t="s">
        <v>41</v>
      </c>
      <c r="AC233" s="50" t="s">
        <v>784</v>
      </c>
      <c r="AD233" s="50">
        <v>2902500</v>
      </c>
      <c r="AE233" s="51"/>
      <c r="AF233" s="51"/>
      <c r="AH233" s="66" t="str">
        <f t="shared" si="59"/>
        <v>BABaianópolis</v>
      </c>
      <c r="AI233" s="50">
        <v>2902500</v>
      </c>
      <c r="AJ233" s="66">
        <f t="shared" si="48"/>
        <v>0</v>
      </c>
    </row>
    <row r="234" spans="1:36" s="66" customFormat="1" ht="21.75" customHeight="1">
      <c r="A234" s="61" t="str">
        <f>Controles!$B$2</f>
        <v>ES</v>
      </c>
      <c r="B234" s="61">
        <f>Controles!$C$2</f>
        <v>7</v>
      </c>
      <c r="C234" s="61" t="s">
        <v>5388</v>
      </c>
      <c r="D234" s="62"/>
      <c r="E234" s="61" t="e">
        <f t="shared" si="45"/>
        <v>#N/A</v>
      </c>
      <c r="F234" s="90"/>
      <c r="G234" s="90"/>
      <c r="H234" s="62"/>
      <c r="I234" s="62"/>
      <c r="J234" s="61">
        <f t="shared" si="49"/>
        <v>0</v>
      </c>
      <c r="K234" s="62"/>
      <c r="L234" s="62"/>
      <c r="M234" s="62"/>
      <c r="N234" s="62"/>
      <c r="O234" s="62"/>
      <c r="P234" s="61">
        <f t="shared" si="50"/>
        <v>0</v>
      </c>
      <c r="Q234" s="61">
        <f t="shared" si="46"/>
        <v>0</v>
      </c>
      <c r="R234" s="61">
        <f t="shared" si="51"/>
        <v>0</v>
      </c>
      <c r="S234" s="65">
        <f t="shared" si="52"/>
        <v>0</v>
      </c>
      <c r="T234" s="61">
        <f t="shared" si="53"/>
        <v>0</v>
      </c>
      <c r="U234" s="61">
        <f t="shared" si="54"/>
        <v>0</v>
      </c>
      <c r="V234" s="61">
        <f t="shared" si="47"/>
        <v>0</v>
      </c>
      <c r="W234" s="61">
        <f t="shared" si="55"/>
        <v>0</v>
      </c>
      <c r="X234" s="61">
        <f t="shared" si="56"/>
        <v>0</v>
      </c>
      <c r="Y234" s="61" t="str">
        <f t="shared" si="57"/>
        <v>NÃO</v>
      </c>
      <c r="AA234" s="62" t="str">
        <f t="shared" si="58"/>
        <v>ES</v>
      </c>
      <c r="AB234" s="50" t="s">
        <v>41</v>
      </c>
      <c r="AC234" s="50" t="s">
        <v>805</v>
      </c>
      <c r="AD234" s="50">
        <v>2902609</v>
      </c>
      <c r="AE234" s="51"/>
      <c r="AF234" s="51"/>
      <c r="AH234" s="66" t="str">
        <f t="shared" si="59"/>
        <v>BABaixa Grande</v>
      </c>
      <c r="AI234" s="50">
        <v>2902609</v>
      </c>
      <c r="AJ234" s="66">
        <f t="shared" si="48"/>
        <v>0</v>
      </c>
    </row>
    <row r="235" spans="1:36" s="66" customFormat="1" ht="21.75" customHeight="1">
      <c r="A235" s="61" t="str">
        <f>Controles!$B$2</f>
        <v>ES</v>
      </c>
      <c r="B235" s="61">
        <f>Controles!$C$2</f>
        <v>7</v>
      </c>
      <c r="C235" s="61" t="s">
        <v>5388</v>
      </c>
      <c r="D235" s="62"/>
      <c r="E235" s="61" t="e">
        <f t="shared" si="45"/>
        <v>#N/A</v>
      </c>
      <c r="F235" s="90"/>
      <c r="G235" s="90"/>
      <c r="H235" s="62"/>
      <c r="I235" s="62"/>
      <c r="J235" s="61">
        <f t="shared" si="49"/>
        <v>0</v>
      </c>
      <c r="K235" s="62"/>
      <c r="L235" s="62"/>
      <c r="M235" s="62"/>
      <c r="N235" s="62"/>
      <c r="O235" s="62"/>
      <c r="P235" s="61">
        <f t="shared" si="50"/>
        <v>0</v>
      </c>
      <c r="Q235" s="61">
        <f t="shared" si="46"/>
        <v>0</v>
      </c>
      <c r="R235" s="61">
        <f t="shared" si="51"/>
        <v>0</v>
      </c>
      <c r="S235" s="65">
        <f t="shared" si="52"/>
        <v>0</v>
      </c>
      <c r="T235" s="61">
        <f t="shared" si="53"/>
        <v>0</v>
      </c>
      <c r="U235" s="61">
        <f t="shared" si="54"/>
        <v>0</v>
      </c>
      <c r="V235" s="61">
        <f t="shared" si="47"/>
        <v>0</v>
      </c>
      <c r="W235" s="61">
        <f t="shared" si="55"/>
        <v>0</v>
      </c>
      <c r="X235" s="61">
        <f t="shared" si="56"/>
        <v>0</v>
      </c>
      <c r="Y235" s="61" t="str">
        <f t="shared" si="57"/>
        <v>NÃO</v>
      </c>
      <c r="AA235" s="62" t="str">
        <f t="shared" si="58"/>
        <v>ES</v>
      </c>
      <c r="AB235" s="50" t="s">
        <v>41</v>
      </c>
      <c r="AC235" s="50" t="s">
        <v>826</v>
      </c>
      <c r="AD235" s="50">
        <v>2902658</v>
      </c>
      <c r="AE235" s="51"/>
      <c r="AF235" s="51"/>
      <c r="AH235" s="66" t="str">
        <f t="shared" si="59"/>
        <v>BABanzaê</v>
      </c>
      <c r="AI235" s="50">
        <v>2902658</v>
      </c>
      <c r="AJ235" s="66">
        <f t="shared" si="48"/>
        <v>0</v>
      </c>
    </row>
    <row r="236" spans="1:36" s="66" customFormat="1" ht="21.75" customHeight="1">
      <c r="A236" s="61" t="str">
        <f>Controles!$B$2</f>
        <v>ES</v>
      </c>
      <c r="B236" s="61">
        <f>Controles!$C$2</f>
        <v>7</v>
      </c>
      <c r="C236" s="61" t="s">
        <v>5388</v>
      </c>
      <c r="D236" s="62"/>
      <c r="E236" s="61" t="e">
        <f t="shared" si="45"/>
        <v>#N/A</v>
      </c>
      <c r="F236" s="90"/>
      <c r="G236" s="90"/>
      <c r="H236" s="62"/>
      <c r="I236" s="62"/>
      <c r="J236" s="61">
        <f t="shared" si="49"/>
        <v>0</v>
      </c>
      <c r="K236" s="62"/>
      <c r="L236" s="62"/>
      <c r="M236" s="62"/>
      <c r="N236" s="62"/>
      <c r="O236" s="62"/>
      <c r="P236" s="61">
        <f t="shared" si="50"/>
        <v>0</v>
      </c>
      <c r="Q236" s="61">
        <f t="shared" si="46"/>
        <v>0</v>
      </c>
      <c r="R236" s="61">
        <f t="shared" si="51"/>
        <v>0</v>
      </c>
      <c r="S236" s="65">
        <f t="shared" si="52"/>
        <v>0</v>
      </c>
      <c r="T236" s="61">
        <f t="shared" si="53"/>
        <v>0</v>
      </c>
      <c r="U236" s="61">
        <f t="shared" si="54"/>
        <v>0</v>
      </c>
      <c r="V236" s="61">
        <f t="shared" si="47"/>
        <v>0</v>
      </c>
      <c r="W236" s="61">
        <f t="shared" si="55"/>
        <v>0</v>
      </c>
      <c r="X236" s="61">
        <f t="shared" si="56"/>
        <v>0</v>
      </c>
      <c r="Y236" s="61" t="str">
        <f t="shared" si="57"/>
        <v>NÃO</v>
      </c>
      <c r="AA236" s="62" t="str">
        <f t="shared" si="58"/>
        <v>ES</v>
      </c>
      <c r="AB236" s="50" t="s">
        <v>41</v>
      </c>
      <c r="AC236" s="50" t="s">
        <v>848</v>
      </c>
      <c r="AD236" s="50">
        <v>2902708</v>
      </c>
      <c r="AE236" s="51"/>
      <c r="AF236" s="51"/>
      <c r="AH236" s="66" t="str">
        <f t="shared" si="59"/>
        <v>BABarra</v>
      </c>
      <c r="AI236" s="50">
        <v>2902708</v>
      </c>
      <c r="AJ236" s="66">
        <f t="shared" si="48"/>
        <v>0</v>
      </c>
    </row>
    <row r="237" spans="1:36" s="66" customFormat="1" ht="21.75" customHeight="1">
      <c r="A237" s="61" t="str">
        <f>Controles!$B$2</f>
        <v>ES</v>
      </c>
      <c r="B237" s="61">
        <f>Controles!$C$2</f>
        <v>7</v>
      </c>
      <c r="C237" s="61" t="s">
        <v>5388</v>
      </c>
      <c r="D237" s="62"/>
      <c r="E237" s="61" t="e">
        <f t="shared" si="45"/>
        <v>#N/A</v>
      </c>
      <c r="F237" s="90"/>
      <c r="G237" s="90"/>
      <c r="H237" s="62"/>
      <c r="I237" s="62"/>
      <c r="J237" s="61">
        <f t="shared" si="49"/>
        <v>0</v>
      </c>
      <c r="K237" s="62"/>
      <c r="L237" s="62"/>
      <c r="M237" s="62"/>
      <c r="N237" s="62"/>
      <c r="O237" s="62"/>
      <c r="P237" s="61">
        <f t="shared" si="50"/>
        <v>0</v>
      </c>
      <c r="Q237" s="61">
        <f t="shared" si="46"/>
        <v>0</v>
      </c>
      <c r="R237" s="61">
        <f t="shared" si="51"/>
        <v>0</v>
      </c>
      <c r="S237" s="65">
        <f t="shared" si="52"/>
        <v>0</v>
      </c>
      <c r="T237" s="61">
        <f t="shared" si="53"/>
        <v>0</v>
      </c>
      <c r="U237" s="61">
        <f t="shared" si="54"/>
        <v>0</v>
      </c>
      <c r="V237" s="61">
        <f t="shared" si="47"/>
        <v>0</v>
      </c>
      <c r="W237" s="61">
        <f t="shared" si="55"/>
        <v>0</v>
      </c>
      <c r="X237" s="61">
        <f t="shared" si="56"/>
        <v>0</v>
      </c>
      <c r="Y237" s="61" t="str">
        <f t="shared" si="57"/>
        <v>NÃO</v>
      </c>
      <c r="AA237" s="62" t="str">
        <f t="shared" si="58"/>
        <v>ES</v>
      </c>
      <c r="AB237" s="50" t="s">
        <v>41</v>
      </c>
      <c r="AC237" s="50" t="s">
        <v>870</v>
      </c>
      <c r="AD237" s="50">
        <v>2902807</v>
      </c>
      <c r="AE237" s="51"/>
      <c r="AF237" s="51"/>
      <c r="AH237" s="66" t="str">
        <f t="shared" si="59"/>
        <v>BABarra da Estiva</v>
      </c>
      <c r="AI237" s="50">
        <v>2902807</v>
      </c>
      <c r="AJ237" s="66">
        <f t="shared" si="48"/>
        <v>0</v>
      </c>
    </row>
    <row r="238" spans="1:36" s="66" customFormat="1" ht="21.75" customHeight="1">
      <c r="A238" s="61" t="str">
        <f>Controles!$B$2</f>
        <v>ES</v>
      </c>
      <c r="B238" s="61">
        <f>Controles!$C$2</f>
        <v>7</v>
      </c>
      <c r="C238" s="61" t="s">
        <v>5388</v>
      </c>
      <c r="D238" s="62"/>
      <c r="E238" s="61" t="e">
        <f t="shared" si="45"/>
        <v>#N/A</v>
      </c>
      <c r="F238" s="90"/>
      <c r="G238" s="90"/>
      <c r="H238" s="62"/>
      <c r="I238" s="62"/>
      <c r="J238" s="61">
        <f t="shared" si="49"/>
        <v>0</v>
      </c>
      <c r="K238" s="62"/>
      <c r="L238" s="62"/>
      <c r="M238" s="62"/>
      <c r="N238" s="62"/>
      <c r="O238" s="62"/>
      <c r="P238" s="61">
        <f t="shared" si="50"/>
        <v>0</v>
      </c>
      <c r="Q238" s="61">
        <f t="shared" si="46"/>
        <v>0</v>
      </c>
      <c r="R238" s="61">
        <f t="shared" si="51"/>
        <v>0</v>
      </c>
      <c r="S238" s="65">
        <f t="shared" si="52"/>
        <v>0</v>
      </c>
      <c r="T238" s="61">
        <f t="shared" si="53"/>
        <v>0</v>
      </c>
      <c r="U238" s="61">
        <f t="shared" si="54"/>
        <v>0</v>
      </c>
      <c r="V238" s="61">
        <f t="shared" si="47"/>
        <v>0</v>
      </c>
      <c r="W238" s="61">
        <f t="shared" si="55"/>
        <v>0</v>
      </c>
      <c r="X238" s="61">
        <f t="shared" si="56"/>
        <v>0</v>
      </c>
      <c r="Y238" s="61" t="str">
        <f t="shared" si="57"/>
        <v>NÃO</v>
      </c>
      <c r="AA238" s="62" t="str">
        <f t="shared" si="58"/>
        <v>ES</v>
      </c>
      <c r="AB238" s="50" t="s">
        <v>41</v>
      </c>
      <c r="AC238" s="50" t="s">
        <v>892</v>
      </c>
      <c r="AD238" s="50">
        <v>2902906</v>
      </c>
      <c r="AE238" s="51"/>
      <c r="AF238" s="51"/>
      <c r="AH238" s="66" t="str">
        <f t="shared" si="59"/>
        <v>BABarra do Choça</v>
      </c>
      <c r="AI238" s="50">
        <v>2902906</v>
      </c>
      <c r="AJ238" s="66">
        <f t="shared" si="48"/>
        <v>0</v>
      </c>
    </row>
    <row r="239" spans="1:36" s="66" customFormat="1" ht="21.75" customHeight="1">
      <c r="A239" s="61" t="str">
        <f>Controles!$B$2</f>
        <v>ES</v>
      </c>
      <c r="B239" s="61">
        <f>Controles!$C$2</f>
        <v>7</v>
      </c>
      <c r="C239" s="61" t="s">
        <v>5388</v>
      </c>
      <c r="D239" s="62"/>
      <c r="E239" s="61" t="e">
        <f t="shared" si="45"/>
        <v>#N/A</v>
      </c>
      <c r="F239" s="90"/>
      <c r="G239" s="90"/>
      <c r="H239" s="62"/>
      <c r="I239" s="62"/>
      <c r="J239" s="61">
        <f t="shared" si="49"/>
        <v>0</v>
      </c>
      <c r="K239" s="62"/>
      <c r="L239" s="62"/>
      <c r="M239" s="62"/>
      <c r="N239" s="62"/>
      <c r="O239" s="62"/>
      <c r="P239" s="61">
        <f t="shared" si="50"/>
        <v>0</v>
      </c>
      <c r="Q239" s="61">
        <f t="shared" si="46"/>
        <v>0</v>
      </c>
      <c r="R239" s="61">
        <f t="shared" si="51"/>
        <v>0</v>
      </c>
      <c r="S239" s="65">
        <f t="shared" si="52"/>
        <v>0</v>
      </c>
      <c r="T239" s="61">
        <f t="shared" si="53"/>
        <v>0</v>
      </c>
      <c r="U239" s="61">
        <f t="shared" si="54"/>
        <v>0</v>
      </c>
      <c r="V239" s="61">
        <f t="shared" si="47"/>
        <v>0</v>
      </c>
      <c r="W239" s="61">
        <f t="shared" si="55"/>
        <v>0</v>
      </c>
      <c r="X239" s="61">
        <f t="shared" si="56"/>
        <v>0</v>
      </c>
      <c r="Y239" s="61" t="str">
        <f t="shared" si="57"/>
        <v>NÃO</v>
      </c>
      <c r="AA239" s="62" t="str">
        <f t="shared" si="58"/>
        <v>ES</v>
      </c>
      <c r="AB239" s="50" t="s">
        <v>41</v>
      </c>
      <c r="AC239" s="50" t="s">
        <v>915</v>
      </c>
      <c r="AD239" s="50">
        <v>2903003</v>
      </c>
      <c r="AE239" s="51"/>
      <c r="AF239" s="51"/>
      <c r="AH239" s="66" t="str">
        <f t="shared" si="59"/>
        <v>BABarra do Mendes</v>
      </c>
      <c r="AI239" s="50">
        <v>2903003</v>
      </c>
      <c r="AJ239" s="66">
        <f t="shared" si="48"/>
        <v>0</v>
      </c>
    </row>
    <row r="240" spans="1:36" s="66" customFormat="1" ht="21.75" customHeight="1">
      <c r="A240" s="61" t="str">
        <f>Controles!$B$2</f>
        <v>ES</v>
      </c>
      <c r="B240" s="61">
        <f>Controles!$C$2</f>
        <v>7</v>
      </c>
      <c r="C240" s="61" t="s">
        <v>5388</v>
      </c>
      <c r="D240" s="62"/>
      <c r="E240" s="61" t="e">
        <f t="shared" si="45"/>
        <v>#N/A</v>
      </c>
      <c r="F240" s="90"/>
      <c r="G240" s="90"/>
      <c r="H240" s="62"/>
      <c r="I240" s="62"/>
      <c r="J240" s="61">
        <f t="shared" si="49"/>
        <v>0</v>
      </c>
      <c r="K240" s="62"/>
      <c r="L240" s="62"/>
      <c r="M240" s="62"/>
      <c r="N240" s="62"/>
      <c r="O240" s="62"/>
      <c r="P240" s="61">
        <f t="shared" si="50"/>
        <v>0</v>
      </c>
      <c r="Q240" s="61">
        <f t="shared" si="46"/>
        <v>0</v>
      </c>
      <c r="R240" s="61">
        <f t="shared" si="51"/>
        <v>0</v>
      </c>
      <c r="S240" s="65">
        <f t="shared" si="52"/>
        <v>0</v>
      </c>
      <c r="T240" s="61">
        <f t="shared" si="53"/>
        <v>0</v>
      </c>
      <c r="U240" s="61">
        <f t="shared" si="54"/>
        <v>0</v>
      </c>
      <c r="V240" s="61">
        <f t="shared" si="47"/>
        <v>0</v>
      </c>
      <c r="W240" s="61">
        <f t="shared" si="55"/>
        <v>0</v>
      </c>
      <c r="X240" s="61">
        <f t="shared" si="56"/>
        <v>0</v>
      </c>
      <c r="Y240" s="61" t="str">
        <f t="shared" si="57"/>
        <v>NÃO</v>
      </c>
      <c r="AA240" s="62" t="str">
        <f t="shared" si="58"/>
        <v>ES</v>
      </c>
      <c r="AB240" s="50" t="s">
        <v>41</v>
      </c>
      <c r="AC240" s="50" t="s">
        <v>938</v>
      </c>
      <c r="AD240" s="50">
        <v>2903102</v>
      </c>
      <c r="AE240" s="51"/>
      <c r="AF240" s="51"/>
      <c r="AH240" s="66" t="str">
        <f t="shared" si="59"/>
        <v>BABarra do Rocha</v>
      </c>
      <c r="AI240" s="50">
        <v>2903102</v>
      </c>
      <c r="AJ240" s="66">
        <f t="shared" si="48"/>
        <v>0</v>
      </c>
    </row>
    <row r="241" spans="1:36" s="66" customFormat="1" ht="21.75" customHeight="1">
      <c r="A241" s="61" t="str">
        <f>Controles!$B$2</f>
        <v>ES</v>
      </c>
      <c r="B241" s="61">
        <f>Controles!$C$2</f>
        <v>7</v>
      </c>
      <c r="C241" s="61" t="s">
        <v>5388</v>
      </c>
      <c r="D241" s="62"/>
      <c r="E241" s="61" t="e">
        <f t="shared" si="45"/>
        <v>#N/A</v>
      </c>
      <c r="F241" s="90"/>
      <c r="G241" s="90"/>
      <c r="H241" s="62"/>
      <c r="I241" s="62"/>
      <c r="J241" s="61">
        <f t="shared" si="49"/>
        <v>0</v>
      </c>
      <c r="K241" s="62"/>
      <c r="L241" s="62"/>
      <c r="M241" s="62"/>
      <c r="N241" s="62"/>
      <c r="O241" s="62"/>
      <c r="P241" s="61">
        <f t="shared" si="50"/>
        <v>0</v>
      </c>
      <c r="Q241" s="61">
        <f t="shared" si="46"/>
        <v>0</v>
      </c>
      <c r="R241" s="61">
        <f t="shared" si="51"/>
        <v>0</v>
      </c>
      <c r="S241" s="65">
        <f t="shared" si="52"/>
        <v>0</v>
      </c>
      <c r="T241" s="61">
        <f t="shared" si="53"/>
        <v>0</v>
      </c>
      <c r="U241" s="61">
        <f t="shared" si="54"/>
        <v>0</v>
      </c>
      <c r="V241" s="61">
        <f t="shared" si="47"/>
        <v>0</v>
      </c>
      <c r="W241" s="61">
        <f t="shared" si="55"/>
        <v>0</v>
      </c>
      <c r="X241" s="61">
        <f t="shared" si="56"/>
        <v>0</v>
      </c>
      <c r="Y241" s="61" t="str">
        <f t="shared" si="57"/>
        <v>NÃO</v>
      </c>
      <c r="AA241" s="62" t="str">
        <f t="shared" si="58"/>
        <v>ES</v>
      </c>
      <c r="AB241" s="50" t="s">
        <v>41</v>
      </c>
      <c r="AC241" s="50" t="s">
        <v>960</v>
      </c>
      <c r="AD241" s="50">
        <v>2903201</v>
      </c>
      <c r="AE241" s="51"/>
      <c r="AF241" s="51"/>
      <c r="AH241" s="66" t="str">
        <f t="shared" si="59"/>
        <v>BABarreiras</v>
      </c>
      <c r="AI241" s="50">
        <v>2903201</v>
      </c>
      <c r="AJ241" s="66">
        <f t="shared" si="48"/>
        <v>0</v>
      </c>
    </row>
    <row r="242" spans="1:36" s="66" customFormat="1" ht="21.75" customHeight="1">
      <c r="A242" s="61" t="str">
        <f>Controles!$B$2</f>
        <v>ES</v>
      </c>
      <c r="B242" s="61">
        <f>Controles!$C$2</f>
        <v>7</v>
      </c>
      <c r="C242" s="61" t="s">
        <v>5388</v>
      </c>
      <c r="D242" s="62"/>
      <c r="E242" s="61" t="e">
        <f t="shared" si="45"/>
        <v>#N/A</v>
      </c>
      <c r="F242" s="90"/>
      <c r="G242" s="90"/>
      <c r="H242" s="62"/>
      <c r="I242" s="62"/>
      <c r="J242" s="61">
        <f t="shared" si="49"/>
        <v>0</v>
      </c>
      <c r="K242" s="62"/>
      <c r="L242" s="62"/>
      <c r="M242" s="62"/>
      <c r="N242" s="62"/>
      <c r="O242" s="62"/>
      <c r="P242" s="61">
        <f t="shared" si="50"/>
        <v>0</v>
      </c>
      <c r="Q242" s="61">
        <f t="shared" si="46"/>
        <v>0</v>
      </c>
      <c r="R242" s="61">
        <f t="shared" si="51"/>
        <v>0</v>
      </c>
      <c r="S242" s="65">
        <f t="shared" si="52"/>
        <v>0</v>
      </c>
      <c r="T242" s="61">
        <f t="shared" si="53"/>
        <v>0</v>
      </c>
      <c r="U242" s="61">
        <f t="shared" si="54"/>
        <v>0</v>
      </c>
      <c r="V242" s="61">
        <f t="shared" si="47"/>
        <v>0</v>
      </c>
      <c r="W242" s="61">
        <f t="shared" si="55"/>
        <v>0</v>
      </c>
      <c r="X242" s="61">
        <f t="shared" si="56"/>
        <v>0</v>
      </c>
      <c r="Y242" s="61" t="str">
        <f t="shared" si="57"/>
        <v>NÃO</v>
      </c>
      <c r="AA242" s="62" t="str">
        <f t="shared" si="58"/>
        <v>ES</v>
      </c>
      <c r="AB242" s="50" t="s">
        <v>41</v>
      </c>
      <c r="AC242" s="50" t="s">
        <v>808</v>
      </c>
      <c r="AD242" s="50">
        <v>2903235</v>
      </c>
      <c r="AE242" s="51"/>
      <c r="AF242" s="51"/>
      <c r="AH242" s="66" t="str">
        <f t="shared" si="59"/>
        <v>BABarro Alto</v>
      </c>
      <c r="AI242" s="50">
        <v>2903235</v>
      </c>
      <c r="AJ242" s="66">
        <f t="shared" si="48"/>
        <v>0</v>
      </c>
    </row>
    <row r="243" spans="1:36" s="66" customFormat="1" ht="21.75" customHeight="1">
      <c r="A243" s="61" t="str">
        <f>Controles!$B$2</f>
        <v>ES</v>
      </c>
      <c r="B243" s="61">
        <f>Controles!$C$2</f>
        <v>7</v>
      </c>
      <c r="C243" s="61" t="s">
        <v>5388</v>
      </c>
      <c r="D243" s="62"/>
      <c r="E243" s="61" t="e">
        <f t="shared" si="45"/>
        <v>#N/A</v>
      </c>
      <c r="F243" s="90"/>
      <c r="G243" s="90"/>
      <c r="H243" s="62"/>
      <c r="I243" s="62"/>
      <c r="J243" s="61">
        <f t="shared" si="49"/>
        <v>0</v>
      </c>
      <c r="K243" s="62"/>
      <c r="L243" s="62"/>
      <c r="M243" s="62"/>
      <c r="N243" s="62"/>
      <c r="O243" s="62"/>
      <c r="P243" s="61">
        <f t="shared" si="50"/>
        <v>0</v>
      </c>
      <c r="Q243" s="61">
        <f t="shared" si="46"/>
        <v>0</v>
      </c>
      <c r="R243" s="61">
        <f t="shared" si="51"/>
        <v>0</v>
      </c>
      <c r="S243" s="65">
        <f t="shared" si="52"/>
        <v>0</v>
      </c>
      <c r="T243" s="61">
        <f t="shared" si="53"/>
        <v>0</v>
      </c>
      <c r="U243" s="61">
        <f t="shared" si="54"/>
        <v>0</v>
      </c>
      <c r="V243" s="61">
        <f t="shared" si="47"/>
        <v>0</v>
      </c>
      <c r="W243" s="61">
        <f t="shared" si="55"/>
        <v>0</v>
      </c>
      <c r="X243" s="61">
        <f t="shared" si="56"/>
        <v>0</v>
      </c>
      <c r="Y243" s="61" t="str">
        <f t="shared" si="57"/>
        <v>NÃO</v>
      </c>
      <c r="AA243" s="62" t="str">
        <f t="shared" si="58"/>
        <v>ES</v>
      </c>
      <c r="AB243" s="50" t="s">
        <v>41</v>
      </c>
      <c r="AC243" s="50" t="s">
        <v>1005</v>
      </c>
      <c r="AD243" s="50">
        <v>2903300</v>
      </c>
      <c r="AE243" s="51"/>
      <c r="AF243" s="51"/>
      <c r="AH243" s="66" t="str">
        <f t="shared" si="59"/>
        <v>BABarro Preto</v>
      </c>
      <c r="AI243" s="50">
        <v>2903300</v>
      </c>
      <c r="AJ243" s="66">
        <f t="shared" si="48"/>
        <v>0</v>
      </c>
    </row>
    <row r="244" spans="1:36" s="66" customFormat="1" ht="21.75" customHeight="1">
      <c r="A244" s="61" t="str">
        <f>Controles!$B$2</f>
        <v>ES</v>
      </c>
      <c r="B244" s="61">
        <f>Controles!$C$2</f>
        <v>7</v>
      </c>
      <c r="C244" s="61" t="s">
        <v>5388</v>
      </c>
      <c r="D244" s="62"/>
      <c r="E244" s="61" t="e">
        <f t="shared" si="45"/>
        <v>#N/A</v>
      </c>
      <c r="F244" s="90"/>
      <c r="G244" s="90"/>
      <c r="H244" s="62"/>
      <c r="I244" s="62"/>
      <c r="J244" s="61">
        <f t="shared" si="49"/>
        <v>0</v>
      </c>
      <c r="K244" s="62"/>
      <c r="L244" s="62"/>
      <c r="M244" s="62"/>
      <c r="N244" s="62"/>
      <c r="O244" s="62"/>
      <c r="P244" s="61">
        <f t="shared" si="50"/>
        <v>0</v>
      </c>
      <c r="Q244" s="61">
        <f t="shared" si="46"/>
        <v>0</v>
      </c>
      <c r="R244" s="61">
        <f t="shared" si="51"/>
        <v>0</v>
      </c>
      <c r="S244" s="65">
        <f t="shared" si="52"/>
        <v>0</v>
      </c>
      <c r="T244" s="61">
        <f t="shared" si="53"/>
        <v>0</v>
      </c>
      <c r="U244" s="61">
        <f t="shared" si="54"/>
        <v>0</v>
      </c>
      <c r="V244" s="61">
        <f t="shared" si="47"/>
        <v>0</v>
      </c>
      <c r="W244" s="61">
        <f t="shared" si="55"/>
        <v>0</v>
      </c>
      <c r="X244" s="61">
        <f t="shared" si="56"/>
        <v>0</v>
      </c>
      <c r="Y244" s="61" t="str">
        <f t="shared" si="57"/>
        <v>NÃO</v>
      </c>
      <c r="AA244" s="62" t="str">
        <f t="shared" si="58"/>
        <v>ES</v>
      </c>
      <c r="AB244" s="50" t="s">
        <v>41</v>
      </c>
      <c r="AC244" s="50" t="s">
        <v>1027</v>
      </c>
      <c r="AD244" s="50">
        <v>2903276</v>
      </c>
      <c r="AE244" s="51"/>
      <c r="AF244" s="51"/>
      <c r="AH244" s="66" t="str">
        <f t="shared" si="59"/>
        <v>BABarrocas</v>
      </c>
      <c r="AI244" s="50">
        <v>2903276</v>
      </c>
      <c r="AJ244" s="66">
        <f t="shared" si="48"/>
        <v>0</v>
      </c>
    </row>
    <row r="245" spans="1:36" s="66" customFormat="1" ht="21.75" customHeight="1">
      <c r="A245" s="61" t="str">
        <f>Controles!$B$2</f>
        <v>ES</v>
      </c>
      <c r="B245" s="61">
        <f>Controles!$C$2</f>
        <v>7</v>
      </c>
      <c r="C245" s="61" t="s">
        <v>5388</v>
      </c>
      <c r="D245" s="62"/>
      <c r="E245" s="61" t="e">
        <f t="shared" si="45"/>
        <v>#N/A</v>
      </c>
      <c r="F245" s="90"/>
      <c r="G245" s="90"/>
      <c r="H245" s="62"/>
      <c r="I245" s="62"/>
      <c r="J245" s="61">
        <f t="shared" si="49"/>
        <v>0</v>
      </c>
      <c r="K245" s="62"/>
      <c r="L245" s="62"/>
      <c r="M245" s="62"/>
      <c r="N245" s="62"/>
      <c r="O245" s="62"/>
      <c r="P245" s="61">
        <f t="shared" si="50"/>
        <v>0</v>
      </c>
      <c r="Q245" s="61">
        <f t="shared" si="46"/>
        <v>0</v>
      </c>
      <c r="R245" s="61">
        <f t="shared" si="51"/>
        <v>0</v>
      </c>
      <c r="S245" s="65">
        <f t="shared" si="52"/>
        <v>0</v>
      </c>
      <c r="T245" s="61">
        <f t="shared" si="53"/>
        <v>0</v>
      </c>
      <c r="U245" s="61">
        <f t="shared" si="54"/>
        <v>0</v>
      </c>
      <c r="V245" s="61">
        <f t="shared" si="47"/>
        <v>0</v>
      </c>
      <c r="W245" s="61">
        <f t="shared" si="55"/>
        <v>0</v>
      </c>
      <c r="X245" s="61">
        <f t="shared" si="56"/>
        <v>0</v>
      </c>
      <c r="Y245" s="61" t="str">
        <f t="shared" si="57"/>
        <v>NÃO</v>
      </c>
      <c r="AA245" s="62" t="str">
        <f t="shared" si="58"/>
        <v>ES</v>
      </c>
      <c r="AB245" s="50" t="s">
        <v>41</v>
      </c>
      <c r="AC245" s="50" t="s">
        <v>932</v>
      </c>
      <c r="AD245" s="50">
        <v>2903409</v>
      </c>
      <c r="AE245" s="51"/>
      <c r="AF245" s="51"/>
      <c r="AH245" s="66" t="str">
        <f t="shared" si="59"/>
        <v>BABelmonte</v>
      </c>
      <c r="AI245" s="50">
        <v>2903409</v>
      </c>
      <c r="AJ245" s="66">
        <f t="shared" si="48"/>
        <v>0</v>
      </c>
    </row>
    <row r="246" spans="1:36" s="66" customFormat="1" ht="21.75" customHeight="1">
      <c r="A246" s="61" t="str">
        <f>Controles!$B$2</f>
        <v>ES</v>
      </c>
      <c r="B246" s="61">
        <f>Controles!$C$2</f>
        <v>7</v>
      </c>
      <c r="C246" s="61" t="s">
        <v>5388</v>
      </c>
      <c r="D246" s="62"/>
      <c r="E246" s="61" t="e">
        <f t="shared" si="45"/>
        <v>#N/A</v>
      </c>
      <c r="F246" s="90"/>
      <c r="G246" s="90"/>
      <c r="H246" s="62"/>
      <c r="I246" s="62"/>
      <c r="J246" s="61">
        <f t="shared" si="49"/>
        <v>0</v>
      </c>
      <c r="K246" s="62"/>
      <c r="L246" s="62"/>
      <c r="M246" s="62"/>
      <c r="N246" s="62"/>
      <c r="O246" s="62"/>
      <c r="P246" s="61">
        <f t="shared" si="50"/>
        <v>0</v>
      </c>
      <c r="Q246" s="61">
        <f t="shared" si="46"/>
        <v>0</v>
      </c>
      <c r="R246" s="61">
        <f t="shared" si="51"/>
        <v>0</v>
      </c>
      <c r="S246" s="65">
        <f t="shared" si="52"/>
        <v>0</v>
      </c>
      <c r="T246" s="61">
        <f t="shared" si="53"/>
        <v>0</v>
      </c>
      <c r="U246" s="61">
        <f t="shared" si="54"/>
        <v>0</v>
      </c>
      <c r="V246" s="61">
        <f t="shared" si="47"/>
        <v>0</v>
      </c>
      <c r="W246" s="61">
        <f t="shared" si="55"/>
        <v>0</v>
      </c>
      <c r="X246" s="61">
        <f t="shared" si="56"/>
        <v>0</v>
      </c>
      <c r="Y246" s="61" t="str">
        <f t="shared" si="57"/>
        <v>NÃO</v>
      </c>
      <c r="AA246" s="62" t="str">
        <f t="shared" si="58"/>
        <v>ES</v>
      </c>
      <c r="AB246" s="50" t="s">
        <v>41</v>
      </c>
      <c r="AC246" s="50" t="s">
        <v>1071</v>
      </c>
      <c r="AD246" s="50">
        <v>2903508</v>
      </c>
      <c r="AE246" s="51"/>
      <c r="AF246" s="51"/>
      <c r="AH246" s="66" t="str">
        <f t="shared" si="59"/>
        <v>BABelo Campo</v>
      </c>
      <c r="AI246" s="50">
        <v>2903508</v>
      </c>
      <c r="AJ246" s="66">
        <f t="shared" si="48"/>
        <v>0</v>
      </c>
    </row>
    <row r="247" spans="1:36" s="66" customFormat="1" ht="21.75" customHeight="1">
      <c r="A247" s="61" t="str">
        <f>Controles!$B$2</f>
        <v>ES</v>
      </c>
      <c r="B247" s="61">
        <f>Controles!$C$2</f>
        <v>7</v>
      </c>
      <c r="C247" s="61" t="s">
        <v>5388</v>
      </c>
      <c r="D247" s="62"/>
      <c r="E247" s="61" t="e">
        <f t="shared" si="45"/>
        <v>#N/A</v>
      </c>
      <c r="F247" s="90"/>
      <c r="G247" s="90"/>
      <c r="H247" s="62"/>
      <c r="I247" s="62"/>
      <c r="J247" s="61">
        <f t="shared" si="49"/>
        <v>0</v>
      </c>
      <c r="K247" s="62"/>
      <c r="L247" s="62"/>
      <c r="M247" s="62"/>
      <c r="N247" s="62"/>
      <c r="O247" s="62"/>
      <c r="P247" s="61">
        <f t="shared" si="50"/>
        <v>0</v>
      </c>
      <c r="Q247" s="61">
        <f t="shared" si="46"/>
        <v>0</v>
      </c>
      <c r="R247" s="61">
        <f t="shared" si="51"/>
        <v>0</v>
      </c>
      <c r="S247" s="65">
        <f t="shared" si="52"/>
        <v>0</v>
      </c>
      <c r="T247" s="61">
        <f t="shared" si="53"/>
        <v>0</v>
      </c>
      <c r="U247" s="61">
        <f t="shared" si="54"/>
        <v>0</v>
      </c>
      <c r="V247" s="61">
        <f t="shared" si="47"/>
        <v>0</v>
      </c>
      <c r="W247" s="61">
        <f t="shared" si="55"/>
        <v>0</v>
      </c>
      <c r="X247" s="61">
        <f t="shared" si="56"/>
        <v>0</v>
      </c>
      <c r="Y247" s="61" t="str">
        <f t="shared" si="57"/>
        <v>NÃO</v>
      </c>
      <c r="AA247" s="62" t="str">
        <f t="shared" si="58"/>
        <v>ES</v>
      </c>
      <c r="AB247" s="50" t="s">
        <v>41</v>
      </c>
      <c r="AC247" s="50" t="s">
        <v>1093</v>
      </c>
      <c r="AD247" s="50">
        <v>2903607</v>
      </c>
      <c r="AE247" s="51"/>
      <c r="AF247" s="51"/>
      <c r="AH247" s="66" t="str">
        <f t="shared" si="59"/>
        <v>BABiritinga</v>
      </c>
      <c r="AI247" s="50">
        <v>2903607</v>
      </c>
      <c r="AJ247" s="66">
        <f t="shared" si="48"/>
        <v>0</v>
      </c>
    </row>
    <row r="248" spans="1:36" s="66" customFormat="1" ht="21.75" customHeight="1">
      <c r="A248" s="61" t="str">
        <f>Controles!$B$2</f>
        <v>ES</v>
      </c>
      <c r="B248" s="61">
        <f>Controles!$C$2</f>
        <v>7</v>
      </c>
      <c r="C248" s="61" t="s">
        <v>5388</v>
      </c>
      <c r="D248" s="62"/>
      <c r="E248" s="61" t="e">
        <f t="shared" si="45"/>
        <v>#N/A</v>
      </c>
      <c r="F248" s="90"/>
      <c r="G248" s="90"/>
      <c r="H248" s="62"/>
      <c r="I248" s="62"/>
      <c r="J248" s="61">
        <f t="shared" si="49"/>
        <v>0</v>
      </c>
      <c r="K248" s="62"/>
      <c r="L248" s="62"/>
      <c r="M248" s="62"/>
      <c r="N248" s="62"/>
      <c r="O248" s="62"/>
      <c r="P248" s="61">
        <f t="shared" si="50"/>
        <v>0</v>
      </c>
      <c r="Q248" s="61">
        <f t="shared" si="46"/>
        <v>0</v>
      </c>
      <c r="R248" s="61">
        <f t="shared" si="51"/>
        <v>0</v>
      </c>
      <c r="S248" s="65">
        <f t="shared" si="52"/>
        <v>0</v>
      </c>
      <c r="T248" s="61">
        <f t="shared" si="53"/>
        <v>0</v>
      </c>
      <c r="U248" s="61">
        <f t="shared" si="54"/>
        <v>0</v>
      </c>
      <c r="V248" s="61">
        <f t="shared" si="47"/>
        <v>0</v>
      </c>
      <c r="W248" s="61">
        <f t="shared" si="55"/>
        <v>0</v>
      </c>
      <c r="X248" s="61">
        <f t="shared" si="56"/>
        <v>0</v>
      </c>
      <c r="Y248" s="61" t="str">
        <f t="shared" si="57"/>
        <v>NÃO</v>
      </c>
      <c r="AA248" s="62" t="str">
        <f t="shared" si="58"/>
        <v>ES</v>
      </c>
      <c r="AB248" s="50" t="s">
        <v>41</v>
      </c>
      <c r="AC248" s="50" t="s">
        <v>1116</v>
      </c>
      <c r="AD248" s="50">
        <v>2903706</v>
      </c>
      <c r="AE248" s="51"/>
      <c r="AF248" s="51"/>
      <c r="AH248" s="66" t="str">
        <f t="shared" si="59"/>
        <v>BABoa Nova</v>
      </c>
      <c r="AI248" s="50">
        <v>2903706</v>
      </c>
      <c r="AJ248" s="66">
        <f t="shared" si="48"/>
        <v>0</v>
      </c>
    </row>
    <row r="249" spans="1:36" s="66" customFormat="1" ht="21.75" customHeight="1">
      <c r="A249" s="61" t="str">
        <f>Controles!$B$2</f>
        <v>ES</v>
      </c>
      <c r="B249" s="61">
        <f>Controles!$C$2</f>
        <v>7</v>
      </c>
      <c r="C249" s="61" t="s">
        <v>5388</v>
      </c>
      <c r="D249" s="62"/>
      <c r="E249" s="61" t="e">
        <f t="shared" si="45"/>
        <v>#N/A</v>
      </c>
      <c r="F249" s="90"/>
      <c r="G249" s="90"/>
      <c r="H249" s="62"/>
      <c r="I249" s="62"/>
      <c r="J249" s="61">
        <f t="shared" si="49"/>
        <v>0</v>
      </c>
      <c r="K249" s="62"/>
      <c r="L249" s="62"/>
      <c r="M249" s="62"/>
      <c r="N249" s="62"/>
      <c r="O249" s="62"/>
      <c r="P249" s="61">
        <f t="shared" si="50"/>
        <v>0</v>
      </c>
      <c r="Q249" s="61">
        <f t="shared" si="46"/>
        <v>0</v>
      </c>
      <c r="R249" s="61">
        <f t="shared" si="51"/>
        <v>0</v>
      </c>
      <c r="S249" s="65">
        <f t="shared" si="52"/>
        <v>0</v>
      </c>
      <c r="T249" s="61">
        <f t="shared" si="53"/>
        <v>0</v>
      </c>
      <c r="U249" s="61">
        <f t="shared" si="54"/>
        <v>0</v>
      </c>
      <c r="V249" s="61">
        <f t="shared" si="47"/>
        <v>0</v>
      </c>
      <c r="W249" s="61">
        <f t="shared" si="55"/>
        <v>0</v>
      </c>
      <c r="X249" s="61">
        <f t="shared" si="56"/>
        <v>0</v>
      </c>
      <c r="Y249" s="61" t="str">
        <f t="shared" si="57"/>
        <v>NÃO</v>
      </c>
      <c r="AA249" s="62" t="str">
        <f t="shared" si="58"/>
        <v>ES</v>
      </c>
      <c r="AB249" s="50" t="s">
        <v>41</v>
      </c>
      <c r="AC249" s="50" t="s">
        <v>1139</v>
      </c>
      <c r="AD249" s="50">
        <v>2903805</v>
      </c>
      <c r="AE249" s="51"/>
      <c r="AF249" s="51"/>
      <c r="AH249" s="66" t="str">
        <f t="shared" si="59"/>
        <v>BABoa Vista do Tupim</v>
      </c>
      <c r="AI249" s="50">
        <v>2903805</v>
      </c>
      <c r="AJ249" s="66">
        <f t="shared" si="48"/>
        <v>0</v>
      </c>
    </row>
    <row r="250" spans="1:36" s="66" customFormat="1" ht="21.75" customHeight="1">
      <c r="A250" s="61" t="str">
        <f>Controles!$B$2</f>
        <v>ES</v>
      </c>
      <c r="B250" s="61">
        <f>Controles!$C$2</f>
        <v>7</v>
      </c>
      <c r="C250" s="61" t="s">
        <v>5388</v>
      </c>
      <c r="D250" s="62"/>
      <c r="E250" s="61" t="e">
        <f t="shared" si="45"/>
        <v>#N/A</v>
      </c>
      <c r="F250" s="90"/>
      <c r="G250" s="90"/>
      <c r="H250" s="62"/>
      <c r="I250" s="62"/>
      <c r="J250" s="61">
        <f t="shared" si="49"/>
        <v>0</v>
      </c>
      <c r="K250" s="62"/>
      <c r="L250" s="62"/>
      <c r="M250" s="62"/>
      <c r="N250" s="62"/>
      <c r="O250" s="62"/>
      <c r="P250" s="61">
        <f t="shared" si="50"/>
        <v>0</v>
      </c>
      <c r="Q250" s="61">
        <f t="shared" si="46"/>
        <v>0</v>
      </c>
      <c r="R250" s="61">
        <f t="shared" si="51"/>
        <v>0</v>
      </c>
      <c r="S250" s="65">
        <f t="shared" si="52"/>
        <v>0</v>
      </c>
      <c r="T250" s="61">
        <f t="shared" si="53"/>
        <v>0</v>
      </c>
      <c r="U250" s="61">
        <f t="shared" si="54"/>
        <v>0</v>
      </c>
      <c r="V250" s="61">
        <f t="shared" si="47"/>
        <v>0</v>
      </c>
      <c r="W250" s="61">
        <f t="shared" si="55"/>
        <v>0</v>
      </c>
      <c r="X250" s="61">
        <f t="shared" si="56"/>
        <v>0</v>
      </c>
      <c r="Y250" s="61" t="str">
        <f t="shared" si="57"/>
        <v>NÃO</v>
      </c>
      <c r="AA250" s="62" t="str">
        <f t="shared" si="58"/>
        <v>ES</v>
      </c>
      <c r="AB250" s="50" t="s">
        <v>41</v>
      </c>
      <c r="AC250" s="50" t="s">
        <v>1162</v>
      </c>
      <c r="AD250" s="50">
        <v>2903904</v>
      </c>
      <c r="AE250" s="51"/>
      <c r="AF250" s="51"/>
      <c r="AH250" s="66" t="str">
        <f t="shared" si="59"/>
        <v>BABom Jesus da Lapa</v>
      </c>
      <c r="AI250" s="50">
        <v>2903904</v>
      </c>
      <c r="AJ250" s="66">
        <f t="shared" si="48"/>
        <v>0</v>
      </c>
    </row>
    <row r="251" spans="1:36" s="66" customFormat="1" ht="21.75" customHeight="1">
      <c r="A251" s="61" t="str">
        <f>Controles!$B$2</f>
        <v>ES</v>
      </c>
      <c r="B251" s="61">
        <f>Controles!$C$2</f>
        <v>7</v>
      </c>
      <c r="C251" s="61" t="s">
        <v>5388</v>
      </c>
      <c r="D251" s="62"/>
      <c r="E251" s="61" t="e">
        <f t="shared" si="45"/>
        <v>#N/A</v>
      </c>
      <c r="F251" s="90"/>
      <c r="G251" s="90"/>
      <c r="H251" s="62"/>
      <c r="I251" s="62"/>
      <c r="J251" s="61">
        <f t="shared" si="49"/>
        <v>0</v>
      </c>
      <c r="K251" s="62"/>
      <c r="L251" s="62"/>
      <c r="M251" s="62"/>
      <c r="N251" s="62"/>
      <c r="O251" s="62"/>
      <c r="P251" s="61">
        <f t="shared" si="50"/>
        <v>0</v>
      </c>
      <c r="Q251" s="61">
        <f t="shared" si="46"/>
        <v>0</v>
      </c>
      <c r="R251" s="61">
        <f t="shared" si="51"/>
        <v>0</v>
      </c>
      <c r="S251" s="65">
        <f t="shared" si="52"/>
        <v>0</v>
      </c>
      <c r="T251" s="61">
        <f t="shared" si="53"/>
        <v>0</v>
      </c>
      <c r="U251" s="61">
        <f t="shared" si="54"/>
        <v>0</v>
      </c>
      <c r="V251" s="61">
        <f t="shared" si="47"/>
        <v>0</v>
      </c>
      <c r="W251" s="61">
        <f t="shared" si="55"/>
        <v>0</v>
      </c>
      <c r="X251" s="61">
        <f t="shared" si="56"/>
        <v>0</v>
      </c>
      <c r="Y251" s="61" t="str">
        <f t="shared" si="57"/>
        <v>NÃO</v>
      </c>
      <c r="AA251" s="62" t="str">
        <f t="shared" si="58"/>
        <v>ES</v>
      </c>
      <c r="AB251" s="50" t="s">
        <v>41</v>
      </c>
      <c r="AC251" s="50" t="s">
        <v>1185</v>
      </c>
      <c r="AD251" s="50">
        <v>2903953</v>
      </c>
      <c r="AE251" s="51"/>
      <c r="AF251" s="51"/>
      <c r="AH251" s="66" t="str">
        <f t="shared" si="59"/>
        <v>BABom Jesus da Serra</v>
      </c>
      <c r="AI251" s="50">
        <v>2903953</v>
      </c>
      <c r="AJ251" s="66">
        <f t="shared" si="48"/>
        <v>0</v>
      </c>
    </row>
    <row r="252" spans="1:36" s="66" customFormat="1" ht="21.75" customHeight="1">
      <c r="A252" s="61" t="str">
        <f>Controles!$B$2</f>
        <v>ES</v>
      </c>
      <c r="B252" s="61">
        <f>Controles!$C$2</f>
        <v>7</v>
      </c>
      <c r="C252" s="61" t="s">
        <v>5388</v>
      </c>
      <c r="D252" s="62"/>
      <c r="E252" s="61" t="e">
        <f t="shared" si="45"/>
        <v>#N/A</v>
      </c>
      <c r="F252" s="90"/>
      <c r="G252" s="90"/>
      <c r="H252" s="62"/>
      <c r="I252" s="62"/>
      <c r="J252" s="61">
        <f t="shared" si="49"/>
        <v>0</v>
      </c>
      <c r="K252" s="62"/>
      <c r="L252" s="62"/>
      <c r="M252" s="62"/>
      <c r="N252" s="62"/>
      <c r="O252" s="62"/>
      <c r="P252" s="61">
        <f t="shared" si="50"/>
        <v>0</v>
      </c>
      <c r="Q252" s="61">
        <f t="shared" si="46"/>
        <v>0</v>
      </c>
      <c r="R252" s="61">
        <f t="shared" si="51"/>
        <v>0</v>
      </c>
      <c r="S252" s="65">
        <f t="shared" si="52"/>
        <v>0</v>
      </c>
      <c r="T252" s="61">
        <f t="shared" si="53"/>
        <v>0</v>
      </c>
      <c r="U252" s="61">
        <f t="shared" si="54"/>
        <v>0</v>
      </c>
      <c r="V252" s="61">
        <f t="shared" si="47"/>
        <v>0</v>
      </c>
      <c r="W252" s="61">
        <f t="shared" si="55"/>
        <v>0</v>
      </c>
      <c r="X252" s="61">
        <f t="shared" si="56"/>
        <v>0</v>
      </c>
      <c r="Y252" s="61" t="str">
        <f t="shared" si="57"/>
        <v>NÃO</v>
      </c>
      <c r="AA252" s="62" t="str">
        <f t="shared" si="58"/>
        <v>ES</v>
      </c>
      <c r="AB252" s="50" t="s">
        <v>41</v>
      </c>
      <c r="AC252" s="50" t="s">
        <v>1207</v>
      </c>
      <c r="AD252" s="50">
        <v>2904001</v>
      </c>
      <c r="AE252" s="51"/>
      <c r="AF252" s="51"/>
      <c r="AH252" s="66" t="str">
        <f t="shared" si="59"/>
        <v>BABoninal</v>
      </c>
      <c r="AI252" s="50">
        <v>2904001</v>
      </c>
      <c r="AJ252" s="66">
        <f t="shared" si="48"/>
        <v>0</v>
      </c>
    </row>
    <row r="253" spans="1:36" s="66" customFormat="1" ht="21.75" customHeight="1">
      <c r="A253" s="61" t="str">
        <f>Controles!$B$2</f>
        <v>ES</v>
      </c>
      <c r="B253" s="61">
        <f>Controles!$C$2</f>
        <v>7</v>
      </c>
      <c r="C253" s="61" t="s">
        <v>5388</v>
      </c>
      <c r="D253" s="62"/>
      <c r="E253" s="61" t="e">
        <f t="shared" si="45"/>
        <v>#N/A</v>
      </c>
      <c r="F253" s="90"/>
      <c r="G253" s="90"/>
      <c r="H253" s="62"/>
      <c r="I253" s="62"/>
      <c r="J253" s="61">
        <f t="shared" si="49"/>
        <v>0</v>
      </c>
      <c r="K253" s="62"/>
      <c r="L253" s="62"/>
      <c r="M253" s="62"/>
      <c r="N253" s="62"/>
      <c r="O253" s="62"/>
      <c r="P253" s="61">
        <f t="shared" si="50"/>
        <v>0</v>
      </c>
      <c r="Q253" s="61">
        <f t="shared" si="46"/>
        <v>0</v>
      </c>
      <c r="R253" s="61">
        <f t="shared" si="51"/>
        <v>0</v>
      </c>
      <c r="S253" s="65">
        <f t="shared" si="52"/>
        <v>0</v>
      </c>
      <c r="T253" s="61">
        <f t="shared" si="53"/>
        <v>0</v>
      </c>
      <c r="U253" s="61">
        <f t="shared" si="54"/>
        <v>0</v>
      </c>
      <c r="V253" s="61">
        <f t="shared" si="47"/>
        <v>0</v>
      </c>
      <c r="W253" s="61">
        <f t="shared" si="55"/>
        <v>0</v>
      </c>
      <c r="X253" s="61">
        <f t="shared" si="56"/>
        <v>0</v>
      </c>
      <c r="Y253" s="61" t="str">
        <f t="shared" si="57"/>
        <v>NÃO</v>
      </c>
      <c r="AA253" s="62" t="str">
        <f t="shared" si="58"/>
        <v>ES</v>
      </c>
      <c r="AB253" s="50" t="s">
        <v>41</v>
      </c>
      <c r="AC253" s="50" t="s">
        <v>479</v>
      </c>
      <c r="AD253" s="50">
        <v>2904050</v>
      </c>
      <c r="AE253" s="51"/>
      <c r="AF253" s="51"/>
      <c r="AH253" s="66" t="str">
        <f t="shared" si="59"/>
        <v>BABonito</v>
      </c>
      <c r="AI253" s="50">
        <v>2904050</v>
      </c>
      <c r="AJ253" s="66">
        <f t="shared" si="48"/>
        <v>0</v>
      </c>
    </row>
    <row r="254" spans="1:36" s="66" customFormat="1" ht="21.75" customHeight="1">
      <c r="A254" s="61" t="str">
        <f>Controles!$B$2</f>
        <v>ES</v>
      </c>
      <c r="B254" s="61">
        <f>Controles!$C$2</f>
        <v>7</v>
      </c>
      <c r="C254" s="61" t="s">
        <v>5388</v>
      </c>
      <c r="D254" s="62"/>
      <c r="E254" s="61" t="e">
        <f t="shared" si="45"/>
        <v>#N/A</v>
      </c>
      <c r="F254" s="90"/>
      <c r="G254" s="90"/>
      <c r="H254" s="62"/>
      <c r="I254" s="62"/>
      <c r="J254" s="61">
        <f t="shared" si="49"/>
        <v>0</v>
      </c>
      <c r="K254" s="62"/>
      <c r="L254" s="62"/>
      <c r="M254" s="62"/>
      <c r="N254" s="62"/>
      <c r="O254" s="62"/>
      <c r="P254" s="61">
        <f t="shared" si="50"/>
        <v>0</v>
      </c>
      <c r="Q254" s="61">
        <f t="shared" si="46"/>
        <v>0</v>
      </c>
      <c r="R254" s="61">
        <f t="shared" si="51"/>
        <v>0</v>
      </c>
      <c r="S254" s="65">
        <f t="shared" si="52"/>
        <v>0</v>
      </c>
      <c r="T254" s="61">
        <f t="shared" si="53"/>
        <v>0</v>
      </c>
      <c r="U254" s="61">
        <f t="shared" si="54"/>
        <v>0</v>
      </c>
      <c r="V254" s="61">
        <f t="shared" si="47"/>
        <v>0</v>
      </c>
      <c r="W254" s="61">
        <f t="shared" si="55"/>
        <v>0</v>
      </c>
      <c r="X254" s="61">
        <f t="shared" si="56"/>
        <v>0</v>
      </c>
      <c r="Y254" s="61" t="str">
        <f t="shared" si="57"/>
        <v>NÃO</v>
      </c>
      <c r="AA254" s="62" t="str">
        <f t="shared" si="58"/>
        <v>ES</v>
      </c>
      <c r="AB254" s="50" t="s">
        <v>41</v>
      </c>
      <c r="AC254" s="50" t="s">
        <v>1251</v>
      </c>
      <c r="AD254" s="50">
        <v>2904100</v>
      </c>
      <c r="AE254" s="51"/>
      <c r="AF254" s="51"/>
      <c r="AH254" s="66" t="str">
        <f t="shared" si="59"/>
        <v>BABoquira</v>
      </c>
      <c r="AI254" s="50">
        <v>2904100</v>
      </c>
      <c r="AJ254" s="66">
        <f t="shared" si="48"/>
        <v>0</v>
      </c>
    </row>
    <row r="255" spans="1:36" s="66" customFormat="1" ht="21.75" customHeight="1">
      <c r="A255" s="61" t="str">
        <f>Controles!$B$2</f>
        <v>ES</v>
      </c>
      <c r="B255" s="61">
        <f>Controles!$C$2</f>
        <v>7</v>
      </c>
      <c r="C255" s="61" t="s">
        <v>5388</v>
      </c>
      <c r="D255" s="62"/>
      <c r="E255" s="61" t="e">
        <f t="shared" si="45"/>
        <v>#N/A</v>
      </c>
      <c r="F255" s="90"/>
      <c r="G255" s="90"/>
      <c r="H255" s="62"/>
      <c r="I255" s="62"/>
      <c r="J255" s="61">
        <f t="shared" si="49"/>
        <v>0</v>
      </c>
      <c r="K255" s="62"/>
      <c r="L255" s="62"/>
      <c r="M255" s="62"/>
      <c r="N255" s="62"/>
      <c r="O255" s="62"/>
      <c r="P255" s="61">
        <f t="shared" si="50"/>
        <v>0</v>
      </c>
      <c r="Q255" s="61">
        <f t="shared" si="46"/>
        <v>0</v>
      </c>
      <c r="R255" s="61">
        <f t="shared" si="51"/>
        <v>0</v>
      </c>
      <c r="S255" s="65">
        <f t="shared" si="52"/>
        <v>0</v>
      </c>
      <c r="T255" s="61">
        <f t="shared" si="53"/>
        <v>0</v>
      </c>
      <c r="U255" s="61">
        <f t="shared" si="54"/>
        <v>0</v>
      </c>
      <c r="V255" s="61">
        <f t="shared" si="47"/>
        <v>0</v>
      </c>
      <c r="W255" s="61">
        <f t="shared" si="55"/>
        <v>0</v>
      </c>
      <c r="X255" s="61">
        <f t="shared" si="56"/>
        <v>0</v>
      </c>
      <c r="Y255" s="61" t="str">
        <f t="shared" si="57"/>
        <v>NÃO</v>
      </c>
      <c r="AA255" s="62" t="str">
        <f t="shared" si="58"/>
        <v>ES</v>
      </c>
      <c r="AB255" s="50" t="s">
        <v>41</v>
      </c>
      <c r="AC255" s="50" t="s">
        <v>1274</v>
      </c>
      <c r="AD255" s="50">
        <v>2904209</v>
      </c>
      <c r="AE255" s="51"/>
      <c r="AF255" s="51"/>
      <c r="AH255" s="66" t="str">
        <f t="shared" si="59"/>
        <v>BABotuporã</v>
      </c>
      <c r="AI255" s="50">
        <v>2904209</v>
      </c>
      <c r="AJ255" s="66">
        <f t="shared" si="48"/>
        <v>0</v>
      </c>
    </row>
    <row r="256" spans="1:36" s="66" customFormat="1" ht="21.75" customHeight="1">
      <c r="A256" s="61" t="str">
        <f>Controles!$B$2</f>
        <v>ES</v>
      </c>
      <c r="B256" s="61">
        <f>Controles!$C$2</f>
        <v>7</v>
      </c>
      <c r="C256" s="61" t="s">
        <v>5388</v>
      </c>
      <c r="D256" s="62"/>
      <c r="E256" s="61" t="e">
        <f t="shared" si="45"/>
        <v>#N/A</v>
      </c>
      <c r="F256" s="90"/>
      <c r="G256" s="90"/>
      <c r="H256" s="62"/>
      <c r="I256" s="62"/>
      <c r="J256" s="61">
        <f t="shared" si="49"/>
        <v>0</v>
      </c>
      <c r="K256" s="62"/>
      <c r="L256" s="62"/>
      <c r="M256" s="62"/>
      <c r="N256" s="62"/>
      <c r="O256" s="62"/>
      <c r="P256" s="61">
        <f t="shared" si="50"/>
        <v>0</v>
      </c>
      <c r="Q256" s="61">
        <f t="shared" si="46"/>
        <v>0</v>
      </c>
      <c r="R256" s="61">
        <f t="shared" si="51"/>
        <v>0</v>
      </c>
      <c r="S256" s="65">
        <f t="shared" si="52"/>
        <v>0</v>
      </c>
      <c r="T256" s="61">
        <f t="shared" si="53"/>
        <v>0</v>
      </c>
      <c r="U256" s="61">
        <f t="shared" si="54"/>
        <v>0</v>
      </c>
      <c r="V256" s="61">
        <f t="shared" si="47"/>
        <v>0</v>
      </c>
      <c r="W256" s="61">
        <f t="shared" si="55"/>
        <v>0</v>
      </c>
      <c r="X256" s="61">
        <f t="shared" si="56"/>
        <v>0</v>
      </c>
      <c r="Y256" s="61" t="str">
        <f t="shared" si="57"/>
        <v>NÃO</v>
      </c>
      <c r="AA256" s="62" t="str">
        <f t="shared" si="58"/>
        <v>ES</v>
      </c>
      <c r="AB256" s="50" t="s">
        <v>41</v>
      </c>
      <c r="AC256" s="50" t="s">
        <v>1295</v>
      </c>
      <c r="AD256" s="50">
        <v>2904308</v>
      </c>
      <c r="AE256" s="51"/>
      <c r="AF256" s="51"/>
      <c r="AH256" s="66" t="str">
        <f t="shared" si="59"/>
        <v>BABrejões</v>
      </c>
      <c r="AI256" s="50">
        <v>2904308</v>
      </c>
      <c r="AJ256" s="66">
        <f t="shared" si="48"/>
        <v>0</v>
      </c>
    </row>
    <row r="257" spans="1:36" s="66" customFormat="1" ht="21.75" customHeight="1">
      <c r="A257" s="61" t="str">
        <f>Controles!$B$2</f>
        <v>ES</v>
      </c>
      <c r="B257" s="61">
        <f>Controles!$C$2</f>
        <v>7</v>
      </c>
      <c r="C257" s="61" t="s">
        <v>5388</v>
      </c>
      <c r="D257" s="62"/>
      <c r="E257" s="61" t="e">
        <f t="shared" si="45"/>
        <v>#N/A</v>
      </c>
      <c r="F257" s="90"/>
      <c r="G257" s="90"/>
      <c r="H257" s="62"/>
      <c r="I257" s="62"/>
      <c r="J257" s="61">
        <f t="shared" si="49"/>
        <v>0</v>
      </c>
      <c r="K257" s="62"/>
      <c r="L257" s="62"/>
      <c r="M257" s="62"/>
      <c r="N257" s="62"/>
      <c r="O257" s="62"/>
      <c r="P257" s="61">
        <f t="shared" si="50"/>
        <v>0</v>
      </c>
      <c r="Q257" s="61">
        <f t="shared" si="46"/>
        <v>0</v>
      </c>
      <c r="R257" s="61">
        <f t="shared" si="51"/>
        <v>0</v>
      </c>
      <c r="S257" s="65">
        <f t="shared" si="52"/>
        <v>0</v>
      </c>
      <c r="T257" s="61">
        <f t="shared" si="53"/>
        <v>0</v>
      </c>
      <c r="U257" s="61">
        <f t="shared" si="54"/>
        <v>0</v>
      </c>
      <c r="V257" s="61">
        <f t="shared" si="47"/>
        <v>0</v>
      </c>
      <c r="W257" s="61">
        <f t="shared" si="55"/>
        <v>0</v>
      </c>
      <c r="X257" s="61">
        <f t="shared" si="56"/>
        <v>0</v>
      </c>
      <c r="Y257" s="61" t="str">
        <f t="shared" si="57"/>
        <v>NÃO</v>
      </c>
      <c r="AA257" s="62" t="str">
        <f t="shared" si="58"/>
        <v>ES</v>
      </c>
      <c r="AB257" s="50" t="s">
        <v>41</v>
      </c>
      <c r="AC257" s="50" t="s">
        <v>1317</v>
      </c>
      <c r="AD257" s="50">
        <v>2904407</v>
      </c>
      <c r="AE257" s="51"/>
      <c r="AF257" s="51"/>
      <c r="AH257" s="66" t="str">
        <f t="shared" si="59"/>
        <v>BABrejolândia</v>
      </c>
      <c r="AI257" s="50">
        <v>2904407</v>
      </c>
      <c r="AJ257" s="66">
        <f t="shared" si="48"/>
        <v>0</v>
      </c>
    </row>
    <row r="258" spans="1:36" s="66" customFormat="1" ht="21.75" customHeight="1">
      <c r="A258" s="61" t="str">
        <f>Controles!$B$2</f>
        <v>ES</v>
      </c>
      <c r="B258" s="61">
        <f>Controles!$C$2</f>
        <v>7</v>
      </c>
      <c r="C258" s="61" t="s">
        <v>5388</v>
      </c>
      <c r="D258" s="62"/>
      <c r="E258" s="61" t="e">
        <f t="shared" ref="E258:E321" si="60">VLOOKUP(AA258,$AH$2:$AI$5573,2,FALSE)</f>
        <v>#N/A</v>
      </c>
      <c r="F258" s="90"/>
      <c r="G258" s="90"/>
      <c r="H258" s="62"/>
      <c r="I258" s="62"/>
      <c r="J258" s="61">
        <f t="shared" si="49"/>
        <v>0</v>
      </c>
      <c r="K258" s="62"/>
      <c r="L258" s="62"/>
      <c r="M258" s="62"/>
      <c r="N258" s="62"/>
      <c r="O258" s="62"/>
      <c r="P258" s="61">
        <f t="shared" si="50"/>
        <v>0</v>
      </c>
      <c r="Q258" s="61">
        <f t="shared" ref="Q258:Q321" si="61">IF(AND(L258&gt;0,H258+I258=0),"ERRO",0)</f>
        <v>0</v>
      </c>
      <c r="R258" s="61">
        <f t="shared" si="51"/>
        <v>0</v>
      </c>
      <c r="S258" s="65">
        <f t="shared" si="52"/>
        <v>0</v>
      </c>
      <c r="T258" s="61">
        <f t="shared" si="53"/>
        <v>0</v>
      </c>
      <c r="U258" s="61">
        <f t="shared" si="54"/>
        <v>0</v>
      </c>
      <c r="V258" s="61">
        <f t="shared" ref="V258:V321" si="62">IF(O258&gt;0, IF(H258= 0, IF(I258=0, "ERRO",0),0),0)</f>
        <v>0</v>
      </c>
      <c r="W258" s="61">
        <f t="shared" si="55"/>
        <v>0</v>
      </c>
      <c r="X258" s="61">
        <f t="shared" si="56"/>
        <v>0</v>
      </c>
      <c r="Y258" s="61" t="str">
        <f t="shared" si="57"/>
        <v>NÃO</v>
      </c>
      <c r="AA258" s="62" t="str">
        <f t="shared" si="58"/>
        <v>ES</v>
      </c>
      <c r="AB258" s="50" t="s">
        <v>41</v>
      </c>
      <c r="AC258" s="50" t="s">
        <v>1339</v>
      </c>
      <c r="AD258" s="50">
        <v>2904506</v>
      </c>
      <c r="AE258" s="51"/>
      <c r="AF258" s="51"/>
      <c r="AH258" s="66" t="str">
        <f t="shared" si="59"/>
        <v>BABrotas de Macaúbas</v>
      </c>
      <c r="AI258" s="50">
        <v>2904506</v>
      </c>
      <c r="AJ258" s="66">
        <f t="shared" ref="AJ258:AJ321" si="63">IF(SUM(H258,L258:O258)&gt;0,1,0)</f>
        <v>0</v>
      </c>
    </row>
    <row r="259" spans="1:36" s="66" customFormat="1" ht="21.75" customHeight="1">
      <c r="A259" s="61" t="str">
        <f>Controles!$B$2</f>
        <v>ES</v>
      </c>
      <c r="B259" s="61">
        <f>Controles!$C$2</f>
        <v>7</v>
      </c>
      <c r="C259" s="61" t="s">
        <v>5388</v>
      </c>
      <c r="D259" s="62"/>
      <c r="E259" s="61" t="e">
        <f t="shared" si="60"/>
        <v>#N/A</v>
      </c>
      <c r="F259" s="90"/>
      <c r="G259" s="90"/>
      <c r="H259" s="62"/>
      <c r="I259" s="62"/>
      <c r="J259" s="61">
        <f t="shared" ref="J259:J322" si="64">SUM(H259:I259)</f>
        <v>0</v>
      </c>
      <c r="K259" s="62"/>
      <c r="L259" s="62"/>
      <c r="M259" s="62"/>
      <c r="N259" s="62"/>
      <c r="O259" s="62"/>
      <c r="P259" s="61">
        <f t="shared" ref="P259:P322" si="65">IF((H259&gt;L259),"ERRO",0)</f>
        <v>0</v>
      </c>
      <c r="Q259" s="61">
        <f t="shared" si="61"/>
        <v>0</v>
      </c>
      <c r="R259" s="61">
        <f t="shared" ref="R259:R322" si="66">IF(AND(I259=0,H259&gt;0,L259&gt;K259),"ERRO",0)</f>
        <v>0</v>
      </c>
      <c r="S259" s="65">
        <f t="shared" ref="S259:S322" si="67">IF(AND(I259=0,M259&gt;L259),"ERRO",0)</f>
        <v>0</v>
      </c>
      <c r="T259" s="61">
        <f t="shared" ref="T259:T322" si="68">IF(M259&gt;0, IF(H259= 0, IF(I259=0, "ERRO",0),0),0)</f>
        <v>0</v>
      </c>
      <c r="U259" s="61">
        <f t="shared" ref="U259:U322" si="69">IF(N259&gt;0, IF(H259= 0, IF(I259=0, "ERRO",0),0),0)</f>
        <v>0</v>
      </c>
      <c r="V259" s="61">
        <f t="shared" si="62"/>
        <v>0</v>
      </c>
      <c r="W259" s="61">
        <f t="shared" ref="W259:W322" si="70">IF(M259+O259+N259&gt;K259,IF(I259=0,"ERRO",0),0)</f>
        <v>0</v>
      </c>
      <c r="X259" s="61">
        <f t="shared" ref="X259:X322" si="71">IF(AND(H259=0,K259&gt;0),"ERRO",0)</f>
        <v>0</v>
      </c>
      <c r="Y259" s="61" t="str">
        <f t="shared" ref="Y259:Y322" si="72">IF(AND(P259=0,Q259=0,R259=0,S259=0,T259=0,V259=0,W259=0,U259=0,X259=0), "NÃO", "SIM")</f>
        <v>NÃO</v>
      </c>
      <c r="AA259" s="62" t="str">
        <f t="shared" ref="AA259:AA322" si="73">CONCATENATE(A259,D259)</f>
        <v>ES</v>
      </c>
      <c r="AB259" s="50" t="s">
        <v>41</v>
      </c>
      <c r="AC259" s="50" t="s">
        <v>1360</v>
      </c>
      <c r="AD259" s="50">
        <v>2904605</v>
      </c>
      <c r="AE259" s="51"/>
      <c r="AF259" s="51"/>
      <c r="AH259" s="66" t="str">
        <f t="shared" ref="AH259:AH322" si="74">CONCATENATE(AB259,AC259)</f>
        <v>BABrumado</v>
      </c>
      <c r="AI259" s="50">
        <v>2904605</v>
      </c>
      <c r="AJ259" s="66">
        <f t="shared" si="63"/>
        <v>0</v>
      </c>
    </row>
    <row r="260" spans="1:36" s="66" customFormat="1" ht="21.75" customHeight="1">
      <c r="A260" s="61" t="str">
        <f>Controles!$B$2</f>
        <v>ES</v>
      </c>
      <c r="B260" s="61">
        <f>Controles!$C$2</f>
        <v>7</v>
      </c>
      <c r="C260" s="61" t="s">
        <v>5388</v>
      </c>
      <c r="D260" s="62"/>
      <c r="E260" s="61" t="e">
        <f t="shared" si="60"/>
        <v>#N/A</v>
      </c>
      <c r="F260" s="90"/>
      <c r="G260" s="90"/>
      <c r="H260" s="62"/>
      <c r="I260" s="62"/>
      <c r="J260" s="61">
        <f t="shared" si="64"/>
        <v>0</v>
      </c>
      <c r="K260" s="62"/>
      <c r="L260" s="62"/>
      <c r="M260" s="62"/>
      <c r="N260" s="62"/>
      <c r="O260" s="62"/>
      <c r="P260" s="61">
        <f t="shared" si="65"/>
        <v>0</v>
      </c>
      <c r="Q260" s="61">
        <f t="shared" si="61"/>
        <v>0</v>
      </c>
      <c r="R260" s="61">
        <f t="shared" si="66"/>
        <v>0</v>
      </c>
      <c r="S260" s="65">
        <f t="shared" si="67"/>
        <v>0</v>
      </c>
      <c r="T260" s="61">
        <f t="shared" si="68"/>
        <v>0</v>
      </c>
      <c r="U260" s="61">
        <f t="shared" si="69"/>
        <v>0</v>
      </c>
      <c r="V260" s="61">
        <f t="shared" si="62"/>
        <v>0</v>
      </c>
      <c r="W260" s="61">
        <f t="shared" si="70"/>
        <v>0</v>
      </c>
      <c r="X260" s="61">
        <f t="shared" si="71"/>
        <v>0</v>
      </c>
      <c r="Y260" s="61" t="str">
        <f t="shared" si="72"/>
        <v>NÃO</v>
      </c>
      <c r="AA260" s="62" t="str">
        <f t="shared" si="73"/>
        <v>ES</v>
      </c>
      <c r="AB260" s="50" t="s">
        <v>41</v>
      </c>
      <c r="AC260" s="50" t="s">
        <v>1382</v>
      </c>
      <c r="AD260" s="50">
        <v>2904704</v>
      </c>
      <c r="AE260" s="51"/>
      <c r="AF260" s="51"/>
      <c r="AH260" s="66" t="str">
        <f t="shared" si="74"/>
        <v>BABuerarema</v>
      </c>
      <c r="AI260" s="50">
        <v>2904704</v>
      </c>
      <c r="AJ260" s="66">
        <f t="shared" si="63"/>
        <v>0</v>
      </c>
    </row>
    <row r="261" spans="1:36" s="66" customFormat="1" ht="21.75" customHeight="1">
      <c r="A261" s="61" t="str">
        <f>Controles!$B$2</f>
        <v>ES</v>
      </c>
      <c r="B261" s="61">
        <f>Controles!$C$2</f>
        <v>7</v>
      </c>
      <c r="C261" s="61" t="s">
        <v>5388</v>
      </c>
      <c r="D261" s="62"/>
      <c r="E261" s="61" t="e">
        <f t="shared" si="60"/>
        <v>#N/A</v>
      </c>
      <c r="F261" s="90"/>
      <c r="G261" s="90"/>
      <c r="H261" s="62"/>
      <c r="I261" s="62"/>
      <c r="J261" s="61">
        <f t="shared" si="64"/>
        <v>0</v>
      </c>
      <c r="K261" s="62"/>
      <c r="L261" s="62"/>
      <c r="M261" s="62"/>
      <c r="N261" s="62"/>
      <c r="O261" s="62"/>
      <c r="P261" s="61">
        <f t="shared" si="65"/>
        <v>0</v>
      </c>
      <c r="Q261" s="61">
        <f t="shared" si="61"/>
        <v>0</v>
      </c>
      <c r="R261" s="61">
        <f t="shared" si="66"/>
        <v>0</v>
      </c>
      <c r="S261" s="65">
        <f t="shared" si="67"/>
        <v>0</v>
      </c>
      <c r="T261" s="61">
        <f t="shared" si="68"/>
        <v>0</v>
      </c>
      <c r="U261" s="61">
        <f t="shared" si="69"/>
        <v>0</v>
      </c>
      <c r="V261" s="61">
        <f t="shared" si="62"/>
        <v>0</v>
      </c>
      <c r="W261" s="61">
        <f t="shared" si="70"/>
        <v>0</v>
      </c>
      <c r="X261" s="61">
        <f t="shared" si="71"/>
        <v>0</v>
      </c>
      <c r="Y261" s="61" t="str">
        <f t="shared" si="72"/>
        <v>NÃO</v>
      </c>
      <c r="AA261" s="62" t="str">
        <f t="shared" si="73"/>
        <v>ES</v>
      </c>
      <c r="AB261" s="50" t="s">
        <v>41</v>
      </c>
      <c r="AC261" s="50" t="s">
        <v>1404</v>
      </c>
      <c r="AD261" s="50">
        <v>2904753</v>
      </c>
      <c r="AE261" s="51"/>
      <c r="AF261" s="51"/>
      <c r="AH261" s="66" t="str">
        <f t="shared" si="74"/>
        <v>BABuritirama</v>
      </c>
      <c r="AI261" s="50">
        <v>2904753</v>
      </c>
      <c r="AJ261" s="66">
        <f t="shared" si="63"/>
        <v>0</v>
      </c>
    </row>
    <row r="262" spans="1:36" s="66" customFormat="1" ht="21.75" customHeight="1">
      <c r="A262" s="61" t="str">
        <f>Controles!$B$2</f>
        <v>ES</v>
      </c>
      <c r="B262" s="61">
        <f>Controles!$C$2</f>
        <v>7</v>
      </c>
      <c r="C262" s="61" t="s">
        <v>5388</v>
      </c>
      <c r="D262" s="62"/>
      <c r="E262" s="61" t="e">
        <f t="shared" si="60"/>
        <v>#N/A</v>
      </c>
      <c r="F262" s="90"/>
      <c r="G262" s="90"/>
      <c r="H262" s="62"/>
      <c r="I262" s="62"/>
      <c r="J262" s="61">
        <f t="shared" si="64"/>
        <v>0</v>
      </c>
      <c r="K262" s="62"/>
      <c r="L262" s="62"/>
      <c r="M262" s="62"/>
      <c r="N262" s="62"/>
      <c r="O262" s="62"/>
      <c r="P262" s="61">
        <f t="shared" si="65"/>
        <v>0</v>
      </c>
      <c r="Q262" s="61">
        <f t="shared" si="61"/>
        <v>0</v>
      </c>
      <c r="R262" s="61">
        <f t="shared" si="66"/>
        <v>0</v>
      </c>
      <c r="S262" s="65">
        <f t="shared" si="67"/>
        <v>0</v>
      </c>
      <c r="T262" s="61">
        <f t="shared" si="68"/>
        <v>0</v>
      </c>
      <c r="U262" s="61">
        <f t="shared" si="69"/>
        <v>0</v>
      </c>
      <c r="V262" s="61">
        <f t="shared" si="62"/>
        <v>0</v>
      </c>
      <c r="W262" s="61">
        <f t="shared" si="70"/>
        <v>0</v>
      </c>
      <c r="X262" s="61">
        <f t="shared" si="71"/>
        <v>0</v>
      </c>
      <c r="Y262" s="61" t="str">
        <f t="shared" si="72"/>
        <v>NÃO</v>
      </c>
      <c r="AA262" s="62" t="str">
        <f t="shared" si="73"/>
        <v>ES</v>
      </c>
      <c r="AB262" s="50" t="s">
        <v>41</v>
      </c>
      <c r="AC262" s="50" t="s">
        <v>1426</v>
      </c>
      <c r="AD262" s="50">
        <v>2904803</v>
      </c>
      <c r="AE262" s="51"/>
      <c r="AF262" s="51"/>
      <c r="AH262" s="66" t="str">
        <f t="shared" si="74"/>
        <v>BACaatiba</v>
      </c>
      <c r="AI262" s="50">
        <v>2904803</v>
      </c>
      <c r="AJ262" s="66">
        <f t="shared" si="63"/>
        <v>0</v>
      </c>
    </row>
    <row r="263" spans="1:36" s="66" customFormat="1" ht="21.75" customHeight="1">
      <c r="A263" s="61" t="str">
        <f>Controles!$B$2</f>
        <v>ES</v>
      </c>
      <c r="B263" s="61">
        <f>Controles!$C$2</f>
        <v>7</v>
      </c>
      <c r="C263" s="61" t="s">
        <v>5388</v>
      </c>
      <c r="D263" s="62"/>
      <c r="E263" s="61" t="e">
        <f t="shared" si="60"/>
        <v>#N/A</v>
      </c>
      <c r="F263" s="90"/>
      <c r="G263" s="90"/>
      <c r="H263" s="62"/>
      <c r="I263" s="62"/>
      <c r="J263" s="61">
        <f t="shared" si="64"/>
        <v>0</v>
      </c>
      <c r="K263" s="62"/>
      <c r="L263" s="62"/>
      <c r="M263" s="62"/>
      <c r="N263" s="62"/>
      <c r="O263" s="62"/>
      <c r="P263" s="61">
        <f t="shared" si="65"/>
        <v>0</v>
      </c>
      <c r="Q263" s="61">
        <f t="shared" si="61"/>
        <v>0</v>
      </c>
      <c r="R263" s="61">
        <f t="shared" si="66"/>
        <v>0</v>
      </c>
      <c r="S263" s="65">
        <f t="shared" si="67"/>
        <v>0</v>
      </c>
      <c r="T263" s="61">
        <f t="shared" si="68"/>
        <v>0</v>
      </c>
      <c r="U263" s="61">
        <f t="shared" si="69"/>
        <v>0</v>
      </c>
      <c r="V263" s="61">
        <f t="shared" si="62"/>
        <v>0</v>
      </c>
      <c r="W263" s="61">
        <f t="shared" si="70"/>
        <v>0</v>
      </c>
      <c r="X263" s="61">
        <f t="shared" si="71"/>
        <v>0</v>
      </c>
      <c r="Y263" s="61" t="str">
        <f t="shared" si="72"/>
        <v>NÃO</v>
      </c>
      <c r="AA263" s="62" t="str">
        <f t="shared" si="73"/>
        <v>ES</v>
      </c>
      <c r="AB263" s="50" t="s">
        <v>41</v>
      </c>
      <c r="AC263" s="50" t="s">
        <v>1447</v>
      </c>
      <c r="AD263" s="50">
        <v>2904852</v>
      </c>
      <c r="AE263" s="51"/>
      <c r="AF263" s="51"/>
      <c r="AH263" s="66" t="str">
        <f t="shared" si="74"/>
        <v>BACabaceiras do Paraguaçu</v>
      </c>
      <c r="AI263" s="50">
        <v>2904852</v>
      </c>
      <c r="AJ263" s="66">
        <f t="shared" si="63"/>
        <v>0</v>
      </c>
    </row>
    <row r="264" spans="1:36" s="66" customFormat="1" ht="21.75" customHeight="1">
      <c r="A264" s="61" t="str">
        <f>Controles!$B$2</f>
        <v>ES</v>
      </c>
      <c r="B264" s="61">
        <f>Controles!$C$2</f>
        <v>7</v>
      </c>
      <c r="C264" s="61" t="s">
        <v>5388</v>
      </c>
      <c r="D264" s="62"/>
      <c r="E264" s="61" t="e">
        <f t="shared" si="60"/>
        <v>#N/A</v>
      </c>
      <c r="F264" s="90"/>
      <c r="G264" s="90"/>
      <c r="H264" s="62"/>
      <c r="I264" s="62"/>
      <c r="J264" s="61">
        <f t="shared" si="64"/>
        <v>0</v>
      </c>
      <c r="K264" s="62"/>
      <c r="L264" s="62"/>
      <c r="M264" s="62"/>
      <c r="N264" s="62"/>
      <c r="O264" s="62"/>
      <c r="P264" s="61">
        <f t="shared" si="65"/>
        <v>0</v>
      </c>
      <c r="Q264" s="61">
        <f t="shared" si="61"/>
        <v>0</v>
      </c>
      <c r="R264" s="61">
        <f t="shared" si="66"/>
        <v>0</v>
      </c>
      <c r="S264" s="65">
        <f t="shared" si="67"/>
        <v>0</v>
      </c>
      <c r="T264" s="61">
        <f t="shared" si="68"/>
        <v>0</v>
      </c>
      <c r="U264" s="61">
        <f t="shared" si="69"/>
        <v>0</v>
      </c>
      <c r="V264" s="61">
        <f t="shared" si="62"/>
        <v>0</v>
      </c>
      <c r="W264" s="61">
        <f t="shared" si="70"/>
        <v>0</v>
      </c>
      <c r="X264" s="61">
        <f t="shared" si="71"/>
        <v>0</v>
      </c>
      <c r="Y264" s="61" t="str">
        <f t="shared" si="72"/>
        <v>NÃO</v>
      </c>
      <c r="AA264" s="62" t="str">
        <f t="shared" si="73"/>
        <v>ES</v>
      </c>
      <c r="AB264" s="50" t="s">
        <v>41</v>
      </c>
      <c r="AC264" s="50" t="s">
        <v>1467</v>
      </c>
      <c r="AD264" s="50">
        <v>2904902</v>
      </c>
      <c r="AE264" s="51"/>
      <c r="AF264" s="51"/>
      <c r="AH264" s="66" t="str">
        <f t="shared" si="74"/>
        <v>BACachoeira</v>
      </c>
      <c r="AI264" s="50">
        <v>2904902</v>
      </c>
      <c r="AJ264" s="66">
        <f t="shared" si="63"/>
        <v>0</v>
      </c>
    </row>
    <row r="265" spans="1:36" s="66" customFormat="1" ht="21.75" customHeight="1">
      <c r="A265" s="61" t="str">
        <f>Controles!$B$2</f>
        <v>ES</v>
      </c>
      <c r="B265" s="61">
        <f>Controles!$C$2</f>
        <v>7</v>
      </c>
      <c r="C265" s="61" t="s">
        <v>5388</v>
      </c>
      <c r="D265" s="62"/>
      <c r="E265" s="61" t="e">
        <f t="shared" si="60"/>
        <v>#N/A</v>
      </c>
      <c r="F265" s="90"/>
      <c r="G265" s="90"/>
      <c r="H265" s="62"/>
      <c r="I265" s="62"/>
      <c r="J265" s="61">
        <f t="shared" si="64"/>
        <v>0</v>
      </c>
      <c r="K265" s="62"/>
      <c r="L265" s="62"/>
      <c r="M265" s="62"/>
      <c r="N265" s="62"/>
      <c r="O265" s="62"/>
      <c r="P265" s="61">
        <f t="shared" si="65"/>
        <v>0</v>
      </c>
      <c r="Q265" s="61">
        <f t="shared" si="61"/>
        <v>0</v>
      </c>
      <c r="R265" s="61">
        <f t="shared" si="66"/>
        <v>0</v>
      </c>
      <c r="S265" s="65">
        <f t="shared" si="67"/>
        <v>0</v>
      </c>
      <c r="T265" s="61">
        <f t="shared" si="68"/>
        <v>0</v>
      </c>
      <c r="U265" s="61">
        <f t="shared" si="69"/>
        <v>0</v>
      </c>
      <c r="V265" s="61">
        <f t="shared" si="62"/>
        <v>0</v>
      </c>
      <c r="W265" s="61">
        <f t="shared" si="70"/>
        <v>0</v>
      </c>
      <c r="X265" s="61">
        <f t="shared" si="71"/>
        <v>0</v>
      </c>
      <c r="Y265" s="61" t="str">
        <f t="shared" si="72"/>
        <v>NÃO</v>
      </c>
      <c r="AA265" s="62" t="str">
        <f t="shared" si="73"/>
        <v>ES</v>
      </c>
      <c r="AB265" s="50" t="s">
        <v>41</v>
      </c>
      <c r="AC265" s="50" t="s">
        <v>1489</v>
      </c>
      <c r="AD265" s="50">
        <v>2905008</v>
      </c>
      <c r="AE265" s="51"/>
      <c r="AF265" s="51"/>
      <c r="AH265" s="66" t="str">
        <f t="shared" si="74"/>
        <v>BACaculé</v>
      </c>
      <c r="AI265" s="50">
        <v>2905008</v>
      </c>
      <c r="AJ265" s="66">
        <f t="shared" si="63"/>
        <v>0</v>
      </c>
    </row>
    <row r="266" spans="1:36" s="66" customFormat="1" ht="21.75" customHeight="1">
      <c r="A266" s="61" t="str">
        <f>Controles!$B$2</f>
        <v>ES</v>
      </c>
      <c r="B266" s="61">
        <f>Controles!$C$2</f>
        <v>7</v>
      </c>
      <c r="C266" s="61" t="s">
        <v>5388</v>
      </c>
      <c r="D266" s="62"/>
      <c r="E266" s="61" t="e">
        <f t="shared" si="60"/>
        <v>#N/A</v>
      </c>
      <c r="F266" s="90"/>
      <c r="G266" s="90"/>
      <c r="H266" s="62"/>
      <c r="I266" s="62"/>
      <c r="J266" s="61">
        <f t="shared" si="64"/>
        <v>0</v>
      </c>
      <c r="K266" s="62"/>
      <c r="L266" s="62"/>
      <c r="M266" s="62"/>
      <c r="N266" s="62"/>
      <c r="O266" s="62"/>
      <c r="P266" s="61">
        <f t="shared" si="65"/>
        <v>0</v>
      </c>
      <c r="Q266" s="61">
        <f t="shared" si="61"/>
        <v>0</v>
      </c>
      <c r="R266" s="61">
        <f t="shared" si="66"/>
        <v>0</v>
      </c>
      <c r="S266" s="65">
        <f t="shared" si="67"/>
        <v>0</v>
      </c>
      <c r="T266" s="61">
        <f t="shared" si="68"/>
        <v>0</v>
      </c>
      <c r="U266" s="61">
        <f t="shared" si="69"/>
        <v>0</v>
      </c>
      <c r="V266" s="61">
        <f t="shared" si="62"/>
        <v>0</v>
      </c>
      <c r="W266" s="61">
        <f t="shared" si="70"/>
        <v>0</v>
      </c>
      <c r="X266" s="61">
        <f t="shared" si="71"/>
        <v>0</v>
      </c>
      <c r="Y266" s="61" t="str">
        <f t="shared" si="72"/>
        <v>NÃO</v>
      </c>
      <c r="AA266" s="62" t="str">
        <f t="shared" si="73"/>
        <v>ES</v>
      </c>
      <c r="AB266" s="50" t="s">
        <v>41</v>
      </c>
      <c r="AC266" s="50" t="s">
        <v>1509</v>
      </c>
      <c r="AD266" s="50">
        <v>2905107</v>
      </c>
      <c r="AE266" s="51"/>
      <c r="AF266" s="51"/>
      <c r="AH266" s="66" t="str">
        <f t="shared" si="74"/>
        <v>BACaém</v>
      </c>
      <c r="AI266" s="50">
        <v>2905107</v>
      </c>
      <c r="AJ266" s="66">
        <f t="shared" si="63"/>
        <v>0</v>
      </c>
    </row>
    <row r="267" spans="1:36" s="66" customFormat="1" ht="21.75" customHeight="1">
      <c r="A267" s="61" t="str">
        <f>Controles!$B$2</f>
        <v>ES</v>
      </c>
      <c r="B267" s="61">
        <f>Controles!$C$2</f>
        <v>7</v>
      </c>
      <c r="C267" s="61" t="s">
        <v>5388</v>
      </c>
      <c r="D267" s="62"/>
      <c r="E267" s="61" t="e">
        <f t="shared" si="60"/>
        <v>#N/A</v>
      </c>
      <c r="F267" s="90"/>
      <c r="G267" s="90"/>
      <c r="H267" s="62"/>
      <c r="I267" s="62"/>
      <c r="J267" s="61">
        <f t="shared" si="64"/>
        <v>0</v>
      </c>
      <c r="K267" s="62"/>
      <c r="L267" s="62"/>
      <c r="M267" s="62"/>
      <c r="N267" s="62"/>
      <c r="O267" s="62"/>
      <c r="P267" s="61">
        <f t="shared" si="65"/>
        <v>0</v>
      </c>
      <c r="Q267" s="61">
        <f t="shared" si="61"/>
        <v>0</v>
      </c>
      <c r="R267" s="61">
        <f t="shared" si="66"/>
        <v>0</v>
      </c>
      <c r="S267" s="65">
        <f t="shared" si="67"/>
        <v>0</v>
      </c>
      <c r="T267" s="61">
        <f t="shared" si="68"/>
        <v>0</v>
      </c>
      <c r="U267" s="61">
        <f t="shared" si="69"/>
        <v>0</v>
      </c>
      <c r="V267" s="61">
        <f t="shared" si="62"/>
        <v>0</v>
      </c>
      <c r="W267" s="61">
        <f t="shared" si="70"/>
        <v>0</v>
      </c>
      <c r="X267" s="61">
        <f t="shared" si="71"/>
        <v>0</v>
      </c>
      <c r="Y267" s="61" t="str">
        <f t="shared" si="72"/>
        <v>NÃO</v>
      </c>
      <c r="AA267" s="62" t="str">
        <f t="shared" si="73"/>
        <v>ES</v>
      </c>
      <c r="AB267" s="50" t="s">
        <v>41</v>
      </c>
      <c r="AC267" s="50" t="s">
        <v>1530</v>
      </c>
      <c r="AD267" s="50">
        <v>2905156</v>
      </c>
      <c r="AE267" s="51"/>
      <c r="AF267" s="51"/>
      <c r="AH267" s="66" t="str">
        <f t="shared" si="74"/>
        <v>BACaetanos</v>
      </c>
      <c r="AI267" s="50">
        <v>2905156</v>
      </c>
      <c r="AJ267" s="66">
        <f t="shared" si="63"/>
        <v>0</v>
      </c>
    </row>
    <row r="268" spans="1:36" s="66" customFormat="1" ht="21.75" customHeight="1">
      <c r="A268" s="61" t="str">
        <f>Controles!$B$2</f>
        <v>ES</v>
      </c>
      <c r="B268" s="61">
        <f>Controles!$C$2</f>
        <v>7</v>
      </c>
      <c r="C268" s="61" t="s">
        <v>5388</v>
      </c>
      <c r="D268" s="62"/>
      <c r="E268" s="61" t="e">
        <f t="shared" si="60"/>
        <v>#N/A</v>
      </c>
      <c r="F268" s="90"/>
      <c r="G268" s="90"/>
      <c r="H268" s="62"/>
      <c r="I268" s="62"/>
      <c r="J268" s="61">
        <f t="shared" si="64"/>
        <v>0</v>
      </c>
      <c r="K268" s="62"/>
      <c r="L268" s="62"/>
      <c r="M268" s="62"/>
      <c r="N268" s="62"/>
      <c r="O268" s="62"/>
      <c r="P268" s="61">
        <f t="shared" si="65"/>
        <v>0</v>
      </c>
      <c r="Q268" s="61">
        <f t="shared" si="61"/>
        <v>0</v>
      </c>
      <c r="R268" s="61">
        <f t="shared" si="66"/>
        <v>0</v>
      </c>
      <c r="S268" s="65">
        <f t="shared" si="67"/>
        <v>0</v>
      </c>
      <c r="T268" s="61">
        <f t="shared" si="68"/>
        <v>0</v>
      </c>
      <c r="U268" s="61">
        <f t="shared" si="69"/>
        <v>0</v>
      </c>
      <c r="V268" s="61">
        <f t="shared" si="62"/>
        <v>0</v>
      </c>
      <c r="W268" s="61">
        <f t="shared" si="70"/>
        <v>0</v>
      </c>
      <c r="X268" s="61">
        <f t="shared" si="71"/>
        <v>0</v>
      </c>
      <c r="Y268" s="61" t="str">
        <f t="shared" si="72"/>
        <v>NÃO</v>
      </c>
      <c r="AA268" s="62" t="str">
        <f t="shared" si="73"/>
        <v>ES</v>
      </c>
      <c r="AB268" s="50" t="s">
        <v>41</v>
      </c>
      <c r="AC268" s="50" t="s">
        <v>1551</v>
      </c>
      <c r="AD268" s="50">
        <v>2905206</v>
      </c>
      <c r="AE268" s="51"/>
      <c r="AF268" s="51"/>
      <c r="AH268" s="66" t="str">
        <f t="shared" si="74"/>
        <v>BACaetité</v>
      </c>
      <c r="AI268" s="50">
        <v>2905206</v>
      </c>
      <c r="AJ268" s="66">
        <f t="shared" si="63"/>
        <v>0</v>
      </c>
    </row>
    <row r="269" spans="1:36" s="66" customFormat="1" ht="21.75" customHeight="1">
      <c r="A269" s="61" t="str">
        <f>Controles!$B$2</f>
        <v>ES</v>
      </c>
      <c r="B269" s="61">
        <f>Controles!$C$2</f>
        <v>7</v>
      </c>
      <c r="C269" s="61" t="s">
        <v>5388</v>
      </c>
      <c r="D269" s="62"/>
      <c r="E269" s="61" t="e">
        <f t="shared" si="60"/>
        <v>#N/A</v>
      </c>
      <c r="F269" s="90"/>
      <c r="G269" s="90"/>
      <c r="H269" s="62"/>
      <c r="I269" s="62"/>
      <c r="J269" s="61">
        <f t="shared" si="64"/>
        <v>0</v>
      </c>
      <c r="K269" s="62"/>
      <c r="L269" s="62"/>
      <c r="M269" s="62"/>
      <c r="N269" s="62"/>
      <c r="O269" s="62"/>
      <c r="P269" s="61">
        <f t="shared" si="65"/>
        <v>0</v>
      </c>
      <c r="Q269" s="61">
        <f t="shared" si="61"/>
        <v>0</v>
      </c>
      <c r="R269" s="61">
        <f t="shared" si="66"/>
        <v>0</v>
      </c>
      <c r="S269" s="65">
        <f t="shared" si="67"/>
        <v>0</v>
      </c>
      <c r="T269" s="61">
        <f t="shared" si="68"/>
        <v>0</v>
      </c>
      <c r="U269" s="61">
        <f t="shared" si="69"/>
        <v>0</v>
      </c>
      <c r="V269" s="61">
        <f t="shared" si="62"/>
        <v>0</v>
      </c>
      <c r="W269" s="61">
        <f t="shared" si="70"/>
        <v>0</v>
      </c>
      <c r="X269" s="61">
        <f t="shared" si="71"/>
        <v>0</v>
      </c>
      <c r="Y269" s="61" t="str">
        <f t="shared" si="72"/>
        <v>NÃO</v>
      </c>
      <c r="AA269" s="62" t="str">
        <f t="shared" si="73"/>
        <v>ES</v>
      </c>
      <c r="AB269" s="50" t="s">
        <v>41</v>
      </c>
      <c r="AC269" s="50" t="s">
        <v>1570</v>
      </c>
      <c r="AD269" s="50">
        <v>2905305</v>
      </c>
      <c r="AE269" s="51"/>
      <c r="AF269" s="51"/>
      <c r="AH269" s="66" t="str">
        <f t="shared" si="74"/>
        <v>BACafarnaum</v>
      </c>
      <c r="AI269" s="50">
        <v>2905305</v>
      </c>
      <c r="AJ269" s="66">
        <f t="shared" si="63"/>
        <v>0</v>
      </c>
    </row>
    <row r="270" spans="1:36" s="66" customFormat="1" ht="21.75" customHeight="1">
      <c r="A270" s="61" t="str">
        <f>Controles!$B$2</f>
        <v>ES</v>
      </c>
      <c r="B270" s="61">
        <f>Controles!$C$2</f>
        <v>7</v>
      </c>
      <c r="C270" s="61" t="s">
        <v>5388</v>
      </c>
      <c r="D270" s="62"/>
      <c r="E270" s="61" t="e">
        <f t="shared" si="60"/>
        <v>#N/A</v>
      </c>
      <c r="F270" s="90"/>
      <c r="G270" s="90"/>
      <c r="H270" s="62"/>
      <c r="I270" s="62"/>
      <c r="J270" s="61">
        <f t="shared" si="64"/>
        <v>0</v>
      </c>
      <c r="K270" s="62"/>
      <c r="L270" s="62"/>
      <c r="M270" s="62"/>
      <c r="N270" s="62"/>
      <c r="O270" s="62"/>
      <c r="P270" s="61">
        <f t="shared" si="65"/>
        <v>0</v>
      </c>
      <c r="Q270" s="61">
        <f t="shared" si="61"/>
        <v>0</v>
      </c>
      <c r="R270" s="61">
        <f t="shared" si="66"/>
        <v>0</v>
      </c>
      <c r="S270" s="65">
        <f t="shared" si="67"/>
        <v>0</v>
      </c>
      <c r="T270" s="61">
        <f t="shared" si="68"/>
        <v>0</v>
      </c>
      <c r="U270" s="61">
        <f t="shared" si="69"/>
        <v>0</v>
      </c>
      <c r="V270" s="61">
        <f t="shared" si="62"/>
        <v>0</v>
      </c>
      <c r="W270" s="61">
        <f t="shared" si="70"/>
        <v>0</v>
      </c>
      <c r="X270" s="61">
        <f t="shared" si="71"/>
        <v>0</v>
      </c>
      <c r="Y270" s="61" t="str">
        <f t="shared" si="72"/>
        <v>NÃO</v>
      </c>
      <c r="AA270" s="62" t="str">
        <f t="shared" si="73"/>
        <v>ES</v>
      </c>
      <c r="AB270" s="50" t="s">
        <v>41</v>
      </c>
      <c r="AC270" s="50" t="s">
        <v>1590</v>
      </c>
      <c r="AD270" s="50">
        <v>2905404</v>
      </c>
      <c r="AE270" s="51"/>
      <c r="AF270" s="51"/>
      <c r="AH270" s="66" t="str">
        <f t="shared" si="74"/>
        <v>BACairu</v>
      </c>
      <c r="AI270" s="50">
        <v>2905404</v>
      </c>
      <c r="AJ270" s="66">
        <f t="shared" si="63"/>
        <v>0</v>
      </c>
    </row>
    <row r="271" spans="1:36" s="66" customFormat="1" ht="21.75" customHeight="1">
      <c r="A271" s="61" t="str">
        <f>Controles!$B$2</f>
        <v>ES</v>
      </c>
      <c r="B271" s="61">
        <f>Controles!$C$2</f>
        <v>7</v>
      </c>
      <c r="C271" s="61" t="s">
        <v>5388</v>
      </c>
      <c r="D271" s="62"/>
      <c r="E271" s="61" t="e">
        <f t="shared" si="60"/>
        <v>#N/A</v>
      </c>
      <c r="F271" s="90"/>
      <c r="G271" s="90"/>
      <c r="H271" s="62"/>
      <c r="I271" s="62"/>
      <c r="J271" s="61">
        <f t="shared" si="64"/>
        <v>0</v>
      </c>
      <c r="K271" s="62"/>
      <c r="L271" s="62"/>
      <c r="M271" s="62"/>
      <c r="N271" s="62"/>
      <c r="O271" s="62"/>
      <c r="P271" s="61">
        <f t="shared" si="65"/>
        <v>0</v>
      </c>
      <c r="Q271" s="61">
        <f t="shared" si="61"/>
        <v>0</v>
      </c>
      <c r="R271" s="61">
        <f t="shared" si="66"/>
        <v>0</v>
      </c>
      <c r="S271" s="65">
        <f t="shared" si="67"/>
        <v>0</v>
      </c>
      <c r="T271" s="61">
        <f t="shared" si="68"/>
        <v>0</v>
      </c>
      <c r="U271" s="61">
        <f t="shared" si="69"/>
        <v>0</v>
      </c>
      <c r="V271" s="61">
        <f t="shared" si="62"/>
        <v>0</v>
      </c>
      <c r="W271" s="61">
        <f t="shared" si="70"/>
        <v>0</v>
      </c>
      <c r="X271" s="61">
        <f t="shared" si="71"/>
        <v>0</v>
      </c>
      <c r="Y271" s="61" t="str">
        <f t="shared" si="72"/>
        <v>NÃO</v>
      </c>
      <c r="AA271" s="62" t="str">
        <f t="shared" si="73"/>
        <v>ES</v>
      </c>
      <c r="AB271" s="50" t="s">
        <v>41</v>
      </c>
      <c r="AC271" s="50" t="s">
        <v>1610</v>
      </c>
      <c r="AD271" s="50">
        <v>2905503</v>
      </c>
      <c r="AE271" s="51"/>
      <c r="AF271" s="51"/>
      <c r="AH271" s="66" t="str">
        <f t="shared" si="74"/>
        <v>BACaldeirão Grande</v>
      </c>
      <c r="AI271" s="50">
        <v>2905503</v>
      </c>
      <c r="AJ271" s="66">
        <f t="shared" si="63"/>
        <v>0</v>
      </c>
    </row>
    <row r="272" spans="1:36" s="66" customFormat="1" ht="21.75" customHeight="1">
      <c r="A272" s="61" t="str">
        <f>Controles!$B$2</f>
        <v>ES</v>
      </c>
      <c r="B272" s="61">
        <f>Controles!$C$2</f>
        <v>7</v>
      </c>
      <c r="C272" s="61" t="s">
        <v>5388</v>
      </c>
      <c r="D272" s="62"/>
      <c r="E272" s="61" t="e">
        <f t="shared" si="60"/>
        <v>#N/A</v>
      </c>
      <c r="F272" s="90"/>
      <c r="G272" s="90"/>
      <c r="H272" s="62"/>
      <c r="I272" s="62"/>
      <c r="J272" s="61">
        <f t="shared" si="64"/>
        <v>0</v>
      </c>
      <c r="K272" s="62"/>
      <c r="L272" s="62"/>
      <c r="M272" s="62"/>
      <c r="N272" s="62"/>
      <c r="O272" s="62"/>
      <c r="P272" s="61">
        <f t="shared" si="65"/>
        <v>0</v>
      </c>
      <c r="Q272" s="61">
        <f t="shared" si="61"/>
        <v>0</v>
      </c>
      <c r="R272" s="61">
        <f t="shared" si="66"/>
        <v>0</v>
      </c>
      <c r="S272" s="65">
        <f t="shared" si="67"/>
        <v>0</v>
      </c>
      <c r="T272" s="61">
        <f t="shared" si="68"/>
        <v>0</v>
      </c>
      <c r="U272" s="61">
        <f t="shared" si="69"/>
        <v>0</v>
      </c>
      <c r="V272" s="61">
        <f t="shared" si="62"/>
        <v>0</v>
      </c>
      <c r="W272" s="61">
        <f t="shared" si="70"/>
        <v>0</v>
      </c>
      <c r="X272" s="61">
        <f t="shared" si="71"/>
        <v>0</v>
      </c>
      <c r="Y272" s="61" t="str">
        <f t="shared" si="72"/>
        <v>NÃO</v>
      </c>
      <c r="AA272" s="62" t="str">
        <f t="shared" si="73"/>
        <v>ES</v>
      </c>
      <c r="AB272" s="50" t="s">
        <v>41</v>
      </c>
      <c r="AC272" s="50" t="s">
        <v>1631</v>
      </c>
      <c r="AD272" s="50">
        <v>2905602</v>
      </c>
      <c r="AE272" s="51"/>
      <c r="AF272" s="51"/>
      <c r="AH272" s="66" t="str">
        <f t="shared" si="74"/>
        <v>BACamacan</v>
      </c>
      <c r="AI272" s="50">
        <v>2905602</v>
      </c>
      <c r="AJ272" s="66">
        <f t="shared" si="63"/>
        <v>0</v>
      </c>
    </row>
    <row r="273" spans="1:36" s="66" customFormat="1" ht="21.75" customHeight="1">
      <c r="A273" s="61" t="str">
        <f>Controles!$B$2</f>
        <v>ES</v>
      </c>
      <c r="B273" s="61">
        <f>Controles!$C$2</f>
        <v>7</v>
      </c>
      <c r="C273" s="61" t="s">
        <v>5388</v>
      </c>
      <c r="D273" s="62"/>
      <c r="E273" s="61" t="e">
        <f t="shared" si="60"/>
        <v>#N/A</v>
      </c>
      <c r="F273" s="90"/>
      <c r="G273" s="90"/>
      <c r="H273" s="62"/>
      <c r="I273" s="62"/>
      <c r="J273" s="61">
        <f t="shared" si="64"/>
        <v>0</v>
      </c>
      <c r="K273" s="62"/>
      <c r="L273" s="62"/>
      <c r="M273" s="62"/>
      <c r="N273" s="62"/>
      <c r="O273" s="62"/>
      <c r="P273" s="61">
        <f t="shared" si="65"/>
        <v>0</v>
      </c>
      <c r="Q273" s="61">
        <f t="shared" si="61"/>
        <v>0</v>
      </c>
      <c r="R273" s="61">
        <f t="shared" si="66"/>
        <v>0</v>
      </c>
      <c r="S273" s="65">
        <f t="shared" si="67"/>
        <v>0</v>
      </c>
      <c r="T273" s="61">
        <f t="shared" si="68"/>
        <v>0</v>
      </c>
      <c r="U273" s="61">
        <f t="shared" si="69"/>
        <v>0</v>
      </c>
      <c r="V273" s="61">
        <f t="shared" si="62"/>
        <v>0</v>
      </c>
      <c r="W273" s="61">
        <f t="shared" si="70"/>
        <v>0</v>
      </c>
      <c r="X273" s="61">
        <f t="shared" si="71"/>
        <v>0</v>
      </c>
      <c r="Y273" s="61" t="str">
        <f t="shared" si="72"/>
        <v>NÃO</v>
      </c>
      <c r="AA273" s="62" t="str">
        <f t="shared" si="73"/>
        <v>ES</v>
      </c>
      <c r="AB273" s="50" t="s">
        <v>41</v>
      </c>
      <c r="AC273" s="50" t="s">
        <v>1652</v>
      </c>
      <c r="AD273" s="50">
        <v>2905701</v>
      </c>
      <c r="AE273" s="51"/>
      <c r="AF273" s="51"/>
      <c r="AH273" s="66" t="str">
        <f t="shared" si="74"/>
        <v>BACamaçari</v>
      </c>
      <c r="AI273" s="50">
        <v>2905701</v>
      </c>
      <c r="AJ273" s="66">
        <f t="shared" si="63"/>
        <v>0</v>
      </c>
    </row>
    <row r="274" spans="1:36" s="66" customFormat="1" ht="21.75" customHeight="1">
      <c r="A274" s="61" t="str">
        <f>Controles!$B$2</f>
        <v>ES</v>
      </c>
      <c r="B274" s="61">
        <f>Controles!$C$2</f>
        <v>7</v>
      </c>
      <c r="C274" s="61" t="s">
        <v>5388</v>
      </c>
      <c r="D274" s="62"/>
      <c r="E274" s="61" t="e">
        <f t="shared" si="60"/>
        <v>#N/A</v>
      </c>
      <c r="F274" s="90"/>
      <c r="G274" s="90"/>
      <c r="H274" s="62"/>
      <c r="I274" s="62"/>
      <c r="J274" s="61">
        <f t="shared" si="64"/>
        <v>0</v>
      </c>
      <c r="K274" s="62"/>
      <c r="L274" s="62"/>
      <c r="M274" s="62"/>
      <c r="N274" s="62"/>
      <c r="O274" s="62"/>
      <c r="P274" s="61">
        <f t="shared" si="65"/>
        <v>0</v>
      </c>
      <c r="Q274" s="61">
        <f t="shared" si="61"/>
        <v>0</v>
      </c>
      <c r="R274" s="61">
        <f t="shared" si="66"/>
        <v>0</v>
      </c>
      <c r="S274" s="65">
        <f t="shared" si="67"/>
        <v>0</v>
      </c>
      <c r="T274" s="61">
        <f t="shared" si="68"/>
        <v>0</v>
      </c>
      <c r="U274" s="61">
        <f t="shared" si="69"/>
        <v>0</v>
      </c>
      <c r="V274" s="61">
        <f t="shared" si="62"/>
        <v>0</v>
      </c>
      <c r="W274" s="61">
        <f t="shared" si="70"/>
        <v>0</v>
      </c>
      <c r="X274" s="61">
        <f t="shared" si="71"/>
        <v>0</v>
      </c>
      <c r="Y274" s="61" t="str">
        <f t="shared" si="72"/>
        <v>NÃO</v>
      </c>
      <c r="AA274" s="62" t="str">
        <f t="shared" si="73"/>
        <v>ES</v>
      </c>
      <c r="AB274" s="50" t="s">
        <v>41</v>
      </c>
      <c r="AC274" s="50" t="s">
        <v>1672</v>
      </c>
      <c r="AD274" s="50">
        <v>2905800</v>
      </c>
      <c r="AE274" s="51"/>
      <c r="AF274" s="51"/>
      <c r="AH274" s="66" t="str">
        <f t="shared" si="74"/>
        <v>BACamamu</v>
      </c>
      <c r="AI274" s="50">
        <v>2905800</v>
      </c>
      <c r="AJ274" s="66">
        <f t="shared" si="63"/>
        <v>0</v>
      </c>
    </row>
    <row r="275" spans="1:36" s="66" customFormat="1" ht="21.75" customHeight="1">
      <c r="A275" s="61" t="str">
        <f>Controles!$B$2</f>
        <v>ES</v>
      </c>
      <c r="B275" s="61">
        <f>Controles!$C$2</f>
        <v>7</v>
      </c>
      <c r="C275" s="61" t="s">
        <v>5388</v>
      </c>
      <c r="D275" s="62"/>
      <c r="E275" s="61" t="e">
        <f t="shared" si="60"/>
        <v>#N/A</v>
      </c>
      <c r="F275" s="90"/>
      <c r="G275" s="90"/>
      <c r="H275" s="62"/>
      <c r="I275" s="62"/>
      <c r="J275" s="61">
        <f t="shared" si="64"/>
        <v>0</v>
      </c>
      <c r="K275" s="62"/>
      <c r="L275" s="62"/>
      <c r="M275" s="62"/>
      <c r="N275" s="62"/>
      <c r="O275" s="62"/>
      <c r="P275" s="61">
        <f t="shared" si="65"/>
        <v>0</v>
      </c>
      <c r="Q275" s="61">
        <f t="shared" si="61"/>
        <v>0</v>
      </c>
      <c r="R275" s="61">
        <f t="shared" si="66"/>
        <v>0</v>
      </c>
      <c r="S275" s="65">
        <f t="shared" si="67"/>
        <v>0</v>
      </c>
      <c r="T275" s="61">
        <f t="shared" si="68"/>
        <v>0</v>
      </c>
      <c r="U275" s="61">
        <f t="shared" si="69"/>
        <v>0</v>
      </c>
      <c r="V275" s="61">
        <f t="shared" si="62"/>
        <v>0</v>
      </c>
      <c r="W275" s="61">
        <f t="shared" si="70"/>
        <v>0</v>
      </c>
      <c r="X275" s="61">
        <f t="shared" si="71"/>
        <v>0</v>
      </c>
      <c r="Y275" s="61" t="str">
        <f t="shared" si="72"/>
        <v>NÃO</v>
      </c>
      <c r="AA275" s="62" t="str">
        <f t="shared" si="73"/>
        <v>ES</v>
      </c>
      <c r="AB275" s="50" t="s">
        <v>41</v>
      </c>
      <c r="AC275" s="50" t="s">
        <v>1693</v>
      </c>
      <c r="AD275" s="50">
        <v>2905909</v>
      </c>
      <c r="AE275" s="51"/>
      <c r="AF275" s="51"/>
      <c r="AH275" s="66" t="str">
        <f t="shared" si="74"/>
        <v>BACampo Alegre de Lourdes</v>
      </c>
      <c r="AI275" s="50">
        <v>2905909</v>
      </c>
      <c r="AJ275" s="66">
        <f t="shared" si="63"/>
        <v>0</v>
      </c>
    </row>
    <row r="276" spans="1:36" s="66" customFormat="1" ht="21.75" customHeight="1">
      <c r="A276" s="61" t="str">
        <f>Controles!$B$2</f>
        <v>ES</v>
      </c>
      <c r="B276" s="61">
        <f>Controles!$C$2</f>
        <v>7</v>
      </c>
      <c r="C276" s="61" t="s">
        <v>5388</v>
      </c>
      <c r="D276" s="62"/>
      <c r="E276" s="61" t="e">
        <f t="shared" si="60"/>
        <v>#N/A</v>
      </c>
      <c r="F276" s="90"/>
      <c r="G276" s="90"/>
      <c r="H276" s="62"/>
      <c r="I276" s="62"/>
      <c r="J276" s="61">
        <f t="shared" si="64"/>
        <v>0</v>
      </c>
      <c r="K276" s="62"/>
      <c r="L276" s="62"/>
      <c r="M276" s="62"/>
      <c r="N276" s="62"/>
      <c r="O276" s="62"/>
      <c r="P276" s="61">
        <f t="shared" si="65"/>
        <v>0</v>
      </c>
      <c r="Q276" s="61">
        <f t="shared" si="61"/>
        <v>0</v>
      </c>
      <c r="R276" s="61">
        <f t="shared" si="66"/>
        <v>0</v>
      </c>
      <c r="S276" s="65">
        <f t="shared" si="67"/>
        <v>0</v>
      </c>
      <c r="T276" s="61">
        <f t="shared" si="68"/>
        <v>0</v>
      </c>
      <c r="U276" s="61">
        <f t="shared" si="69"/>
        <v>0</v>
      </c>
      <c r="V276" s="61">
        <f t="shared" si="62"/>
        <v>0</v>
      </c>
      <c r="W276" s="61">
        <f t="shared" si="70"/>
        <v>0</v>
      </c>
      <c r="X276" s="61">
        <f t="shared" si="71"/>
        <v>0</v>
      </c>
      <c r="Y276" s="61" t="str">
        <f t="shared" si="72"/>
        <v>NÃO</v>
      </c>
      <c r="AA276" s="62" t="str">
        <f t="shared" si="73"/>
        <v>ES</v>
      </c>
      <c r="AB276" s="50" t="s">
        <v>41</v>
      </c>
      <c r="AC276" s="50" t="s">
        <v>1713</v>
      </c>
      <c r="AD276" s="50">
        <v>2906006</v>
      </c>
      <c r="AE276" s="51"/>
      <c r="AF276" s="51"/>
      <c r="AH276" s="66" t="str">
        <f t="shared" si="74"/>
        <v>BACampo Formoso</v>
      </c>
      <c r="AI276" s="50">
        <v>2906006</v>
      </c>
      <c r="AJ276" s="66">
        <f t="shared" si="63"/>
        <v>0</v>
      </c>
    </row>
    <row r="277" spans="1:36" s="66" customFormat="1" ht="21.75" customHeight="1">
      <c r="A277" s="61" t="str">
        <f>Controles!$B$2</f>
        <v>ES</v>
      </c>
      <c r="B277" s="61">
        <f>Controles!$C$2</f>
        <v>7</v>
      </c>
      <c r="C277" s="61" t="s">
        <v>5388</v>
      </c>
      <c r="D277" s="62"/>
      <c r="E277" s="61" t="e">
        <f t="shared" si="60"/>
        <v>#N/A</v>
      </c>
      <c r="F277" s="90"/>
      <c r="G277" s="90"/>
      <c r="H277" s="62"/>
      <c r="I277" s="62"/>
      <c r="J277" s="61">
        <f t="shared" si="64"/>
        <v>0</v>
      </c>
      <c r="K277" s="62"/>
      <c r="L277" s="62"/>
      <c r="M277" s="62"/>
      <c r="N277" s="62"/>
      <c r="O277" s="62"/>
      <c r="P277" s="61">
        <f t="shared" si="65"/>
        <v>0</v>
      </c>
      <c r="Q277" s="61">
        <f t="shared" si="61"/>
        <v>0</v>
      </c>
      <c r="R277" s="61">
        <f t="shared" si="66"/>
        <v>0</v>
      </c>
      <c r="S277" s="65">
        <f t="shared" si="67"/>
        <v>0</v>
      </c>
      <c r="T277" s="61">
        <f t="shared" si="68"/>
        <v>0</v>
      </c>
      <c r="U277" s="61">
        <f t="shared" si="69"/>
        <v>0</v>
      </c>
      <c r="V277" s="61">
        <f t="shared" si="62"/>
        <v>0</v>
      </c>
      <c r="W277" s="61">
        <f t="shared" si="70"/>
        <v>0</v>
      </c>
      <c r="X277" s="61">
        <f t="shared" si="71"/>
        <v>0</v>
      </c>
      <c r="Y277" s="61" t="str">
        <f t="shared" si="72"/>
        <v>NÃO</v>
      </c>
      <c r="AA277" s="62" t="str">
        <f t="shared" si="73"/>
        <v>ES</v>
      </c>
      <c r="AB277" s="50" t="s">
        <v>41</v>
      </c>
      <c r="AC277" s="50" t="s">
        <v>1734</v>
      </c>
      <c r="AD277" s="50">
        <v>2906105</v>
      </c>
      <c r="AE277" s="51"/>
      <c r="AF277" s="51"/>
      <c r="AH277" s="66" t="str">
        <f t="shared" si="74"/>
        <v>BACanápolis</v>
      </c>
      <c r="AI277" s="50">
        <v>2906105</v>
      </c>
      <c r="AJ277" s="66">
        <f t="shared" si="63"/>
        <v>0</v>
      </c>
    </row>
    <row r="278" spans="1:36" s="66" customFormat="1" ht="21.75" customHeight="1">
      <c r="A278" s="61" t="str">
        <f>Controles!$B$2</f>
        <v>ES</v>
      </c>
      <c r="B278" s="61">
        <f>Controles!$C$2</f>
        <v>7</v>
      </c>
      <c r="C278" s="61" t="s">
        <v>5388</v>
      </c>
      <c r="D278" s="62"/>
      <c r="E278" s="61" t="e">
        <f t="shared" si="60"/>
        <v>#N/A</v>
      </c>
      <c r="F278" s="90"/>
      <c r="G278" s="90"/>
      <c r="H278" s="62"/>
      <c r="I278" s="62"/>
      <c r="J278" s="61">
        <f t="shared" si="64"/>
        <v>0</v>
      </c>
      <c r="K278" s="62"/>
      <c r="L278" s="62"/>
      <c r="M278" s="62"/>
      <c r="N278" s="62"/>
      <c r="O278" s="62"/>
      <c r="P278" s="61">
        <f t="shared" si="65"/>
        <v>0</v>
      </c>
      <c r="Q278" s="61">
        <f t="shared" si="61"/>
        <v>0</v>
      </c>
      <c r="R278" s="61">
        <f t="shared" si="66"/>
        <v>0</v>
      </c>
      <c r="S278" s="65">
        <f t="shared" si="67"/>
        <v>0</v>
      </c>
      <c r="T278" s="61">
        <f t="shared" si="68"/>
        <v>0</v>
      </c>
      <c r="U278" s="61">
        <f t="shared" si="69"/>
        <v>0</v>
      </c>
      <c r="V278" s="61">
        <f t="shared" si="62"/>
        <v>0</v>
      </c>
      <c r="W278" s="61">
        <f t="shared" si="70"/>
        <v>0</v>
      </c>
      <c r="X278" s="61">
        <f t="shared" si="71"/>
        <v>0</v>
      </c>
      <c r="Y278" s="61" t="str">
        <f t="shared" si="72"/>
        <v>NÃO</v>
      </c>
      <c r="AA278" s="62" t="str">
        <f t="shared" si="73"/>
        <v>ES</v>
      </c>
      <c r="AB278" s="50" t="s">
        <v>41</v>
      </c>
      <c r="AC278" s="50" t="s">
        <v>701</v>
      </c>
      <c r="AD278" s="50">
        <v>2906204</v>
      </c>
      <c r="AE278" s="51"/>
      <c r="AF278" s="51"/>
      <c r="AH278" s="66" t="str">
        <f t="shared" si="74"/>
        <v>BACanarana</v>
      </c>
      <c r="AI278" s="50">
        <v>2906204</v>
      </c>
      <c r="AJ278" s="66">
        <f t="shared" si="63"/>
        <v>0</v>
      </c>
    </row>
    <row r="279" spans="1:36" s="66" customFormat="1" ht="21.75" customHeight="1">
      <c r="A279" s="61" t="str">
        <f>Controles!$B$2</f>
        <v>ES</v>
      </c>
      <c r="B279" s="61">
        <f>Controles!$C$2</f>
        <v>7</v>
      </c>
      <c r="C279" s="61" t="s">
        <v>5388</v>
      </c>
      <c r="D279" s="62"/>
      <c r="E279" s="61" t="e">
        <f t="shared" si="60"/>
        <v>#N/A</v>
      </c>
      <c r="F279" s="90"/>
      <c r="G279" s="90"/>
      <c r="H279" s="62"/>
      <c r="I279" s="62"/>
      <c r="J279" s="61">
        <f t="shared" si="64"/>
        <v>0</v>
      </c>
      <c r="K279" s="62"/>
      <c r="L279" s="62"/>
      <c r="M279" s="62"/>
      <c r="N279" s="62"/>
      <c r="O279" s="62"/>
      <c r="P279" s="61">
        <f t="shared" si="65"/>
        <v>0</v>
      </c>
      <c r="Q279" s="61">
        <f t="shared" si="61"/>
        <v>0</v>
      </c>
      <c r="R279" s="61">
        <f t="shared" si="66"/>
        <v>0</v>
      </c>
      <c r="S279" s="65">
        <f t="shared" si="67"/>
        <v>0</v>
      </c>
      <c r="T279" s="61">
        <f t="shared" si="68"/>
        <v>0</v>
      </c>
      <c r="U279" s="61">
        <f t="shared" si="69"/>
        <v>0</v>
      </c>
      <c r="V279" s="61">
        <f t="shared" si="62"/>
        <v>0</v>
      </c>
      <c r="W279" s="61">
        <f t="shared" si="70"/>
        <v>0</v>
      </c>
      <c r="X279" s="61">
        <f t="shared" si="71"/>
        <v>0</v>
      </c>
      <c r="Y279" s="61" t="str">
        <f t="shared" si="72"/>
        <v>NÃO</v>
      </c>
      <c r="AA279" s="62" t="str">
        <f t="shared" si="73"/>
        <v>ES</v>
      </c>
      <c r="AB279" s="50" t="s">
        <v>41</v>
      </c>
      <c r="AC279" s="50" t="s">
        <v>1775</v>
      </c>
      <c r="AD279" s="50">
        <v>2906303</v>
      </c>
      <c r="AE279" s="51"/>
      <c r="AF279" s="51"/>
      <c r="AH279" s="66" t="str">
        <f t="shared" si="74"/>
        <v>BACanavieiras</v>
      </c>
      <c r="AI279" s="50">
        <v>2906303</v>
      </c>
      <c r="AJ279" s="66">
        <f t="shared" si="63"/>
        <v>0</v>
      </c>
    </row>
    <row r="280" spans="1:36" s="66" customFormat="1" ht="21.75" customHeight="1">
      <c r="A280" s="61" t="str">
        <f>Controles!$B$2</f>
        <v>ES</v>
      </c>
      <c r="B280" s="61">
        <f>Controles!$C$2</f>
        <v>7</v>
      </c>
      <c r="C280" s="61" t="s">
        <v>5388</v>
      </c>
      <c r="D280" s="62"/>
      <c r="E280" s="61" t="e">
        <f t="shared" si="60"/>
        <v>#N/A</v>
      </c>
      <c r="F280" s="90"/>
      <c r="G280" s="90"/>
      <c r="H280" s="62"/>
      <c r="I280" s="62"/>
      <c r="J280" s="61">
        <f t="shared" si="64"/>
        <v>0</v>
      </c>
      <c r="K280" s="62"/>
      <c r="L280" s="62"/>
      <c r="M280" s="62"/>
      <c r="N280" s="62"/>
      <c r="O280" s="62"/>
      <c r="P280" s="61">
        <f t="shared" si="65"/>
        <v>0</v>
      </c>
      <c r="Q280" s="61">
        <f t="shared" si="61"/>
        <v>0</v>
      </c>
      <c r="R280" s="61">
        <f t="shared" si="66"/>
        <v>0</v>
      </c>
      <c r="S280" s="65">
        <f t="shared" si="67"/>
        <v>0</v>
      </c>
      <c r="T280" s="61">
        <f t="shared" si="68"/>
        <v>0</v>
      </c>
      <c r="U280" s="61">
        <f t="shared" si="69"/>
        <v>0</v>
      </c>
      <c r="V280" s="61">
        <f t="shared" si="62"/>
        <v>0</v>
      </c>
      <c r="W280" s="61">
        <f t="shared" si="70"/>
        <v>0</v>
      </c>
      <c r="X280" s="61">
        <f t="shared" si="71"/>
        <v>0</v>
      </c>
      <c r="Y280" s="61" t="str">
        <f t="shared" si="72"/>
        <v>NÃO</v>
      </c>
      <c r="AA280" s="62" t="str">
        <f t="shared" si="73"/>
        <v>ES</v>
      </c>
      <c r="AB280" s="50" t="s">
        <v>41</v>
      </c>
      <c r="AC280" s="50" t="s">
        <v>1794</v>
      </c>
      <c r="AD280" s="50">
        <v>2906402</v>
      </c>
      <c r="AE280" s="51"/>
      <c r="AF280" s="51"/>
      <c r="AH280" s="66" t="str">
        <f t="shared" si="74"/>
        <v>BACandeal</v>
      </c>
      <c r="AI280" s="50">
        <v>2906402</v>
      </c>
      <c r="AJ280" s="66">
        <f t="shared" si="63"/>
        <v>0</v>
      </c>
    </row>
    <row r="281" spans="1:36" s="66" customFormat="1" ht="21.75" customHeight="1">
      <c r="A281" s="61" t="str">
        <f>Controles!$B$2</f>
        <v>ES</v>
      </c>
      <c r="B281" s="61">
        <f>Controles!$C$2</f>
        <v>7</v>
      </c>
      <c r="C281" s="61" t="s">
        <v>5388</v>
      </c>
      <c r="D281" s="62"/>
      <c r="E281" s="61" t="e">
        <f t="shared" si="60"/>
        <v>#N/A</v>
      </c>
      <c r="F281" s="90"/>
      <c r="G281" s="90"/>
      <c r="H281" s="62"/>
      <c r="I281" s="62"/>
      <c r="J281" s="61">
        <f t="shared" si="64"/>
        <v>0</v>
      </c>
      <c r="K281" s="62"/>
      <c r="L281" s="62"/>
      <c r="M281" s="62"/>
      <c r="N281" s="62"/>
      <c r="O281" s="62"/>
      <c r="P281" s="61">
        <f t="shared" si="65"/>
        <v>0</v>
      </c>
      <c r="Q281" s="61">
        <f t="shared" si="61"/>
        <v>0</v>
      </c>
      <c r="R281" s="61">
        <f t="shared" si="66"/>
        <v>0</v>
      </c>
      <c r="S281" s="65">
        <f t="shared" si="67"/>
        <v>0</v>
      </c>
      <c r="T281" s="61">
        <f t="shared" si="68"/>
        <v>0</v>
      </c>
      <c r="U281" s="61">
        <f t="shared" si="69"/>
        <v>0</v>
      </c>
      <c r="V281" s="61">
        <f t="shared" si="62"/>
        <v>0</v>
      </c>
      <c r="W281" s="61">
        <f t="shared" si="70"/>
        <v>0</v>
      </c>
      <c r="X281" s="61">
        <f t="shared" si="71"/>
        <v>0</v>
      </c>
      <c r="Y281" s="61" t="str">
        <f t="shared" si="72"/>
        <v>NÃO</v>
      </c>
      <c r="AA281" s="62" t="str">
        <f t="shared" si="73"/>
        <v>ES</v>
      </c>
      <c r="AB281" s="50" t="s">
        <v>41</v>
      </c>
      <c r="AC281" s="50" t="s">
        <v>1813</v>
      </c>
      <c r="AD281" s="50">
        <v>2906501</v>
      </c>
      <c r="AE281" s="51"/>
      <c r="AF281" s="51"/>
      <c r="AH281" s="66" t="str">
        <f t="shared" si="74"/>
        <v>BACandeias</v>
      </c>
      <c r="AI281" s="50">
        <v>2906501</v>
      </c>
      <c r="AJ281" s="66">
        <f t="shared" si="63"/>
        <v>0</v>
      </c>
    </row>
    <row r="282" spans="1:36" s="66" customFormat="1" ht="21.75" customHeight="1">
      <c r="A282" s="61" t="str">
        <f>Controles!$B$2</f>
        <v>ES</v>
      </c>
      <c r="B282" s="61">
        <f>Controles!$C$2</f>
        <v>7</v>
      </c>
      <c r="C282" s="61" t="s">
        <v>5388</v>
      </c>
      <c r="D282" s="62"/>
      <c r="E282" s="61" t="e">
        <f t="shared" si="60"/>
        <v>#N/A</v>
      </c>
      <c r="F282" s="90"/>
      <c r="G282" s="90"/>
      <c r="H282" s="62"/>
      <c r="I282" s="62"/>
      <c r="J282" s="61">
        <f t="shared" si="64"/>
        <v>0</v>
      </c>
      <c r="K282" s="62"/>
      <c r="L282" s="62"/>
      <c r="M282" s="62"/>
      <c r="N282" s="62"/>
      <c r="O282" s="62"/>
      <c r="P282" s="61">
        <f t="shared" si="65"/>
        <v>0</v>
      </c>
      <c r="Q282" s="61">
        <f t="shared" si="61"/>
        <v>0</v>
      </c>
      <c r="R282" s="61">
        <f t="shared" si="66"/>
        <v>0</v>
      </c>
      <c r="S282" s="65">
        <f t="shared" si="67"/>
        <v>0</v>
      </c>
      <c r="T282" s="61">
        <f t="shared" si="68"/>
        <v>0</v>
      </c>
      <c r="U282" s="61">
        <f t="shared" si="69"/>
        <v>0</v>
      </c>
      <c r="V282" s="61">
        <f t="shared" si="62"/>
        <v>0</v>
      </c>
      <c r="W282" s="61">
        <f t="shared" si="70"/>
        <v>0</v>
      </c>
      <c r="X282" s="61">
        <f t="shared" si="71"/>
        <v>0</v>
      </c>
      <c r="Y282" s="61" t="str">
        <f t="shared" si="72"/>
        <v>NÃO</v>
      </c>
      <c r="AA282" s="62" t="str">
        <f t="shared" si="73"/>
        <v>ES</v>
      </c>
      <c r="AB282" s="50" t="s">
        <v>41</v>
      </c>
      <c r="AC282" s="50" t="s">
        <v>1832</v>
      </c>
      <c r="AD282" s="50">
        <v>2906600</v>
      </c>
      <c r="AE282" s="51"/>
      <c r="AF282" s="51"/>
      <c r="AH282" s="66" t="str">
        <f t="shared" si="74"/>
        <v>BACandiba</v>
      </c>
      <c r="AI282" s="50">
        <v>2906600</v>
      </c>
      <c r="AJ282" s="66">
        <f t="shared" si="63"/>
        <v>0</v>
      </c>
    </row>
    <row r="283" spans="1:36" s="66" customFormat="1" ht="21.75" customHeight="1">
      <c r="A283" s="61" t="str">
        <f>Controles!$B$2</f>
        <v>ES</v>
      </c>
      <c r="B283" s="61">
        <f>Controles!$C$2</f>
        <v>7</v>
      </c>
      <c r="C283" s="61" t="s">
        <v>5388</v>
      </c>
      <c r="D283" s="62"/>
      <c r="E283" s="61" t="e">
        <f t="shared" si="60"/>
        <v>#N/A</v>
      </c>
      <c r="F283" s="90"/>
      <c r="G283" s="90"/>
      <c r="H283" s="62"/>
      <c r="I283" s="62"/>
      <c r="J283" s="61">
        <f t="shared" si="64"/>
        <v>0</v>
      </c>
      <c r="K283" s="62"/>
      <c r="L283" s="62"/>
      <c r="M283" s="62"/>
      <c r="N283" s="62"/>
      <c r="O283" s="62"/>
      <c r="P283" s="61">
        <f t="shared" si="65"/>
        <v>0</v>
      </c>
      <c r="Q283" s="61">
        <f t="shared" si="61"/>
        <v>0</v>
      </c>
      <c r="R283" s="61">
        <f t="shared" si="66"/>
        <v>0</v>
      </c>
      <c r="S283" s="65">
        <f t="shared" si="67"/>
        <v>0</v>
      </c>
      <c r="T283" s="61">
        <f t="shared" si="68"/>
        <v>0</v>
      </c>
      <c r="U283" s="61">
        <f t="shared" si="69"/>
        <v>0</v>
      </c>
      <c r="V283" s="61">
        <f t="shared" si="62"/>
        <v>0</v>
      </c>
      <c r="W283" s="61">
        <f t="shared" si="70"/>
        <v>0</v>
      </c>
      <c r="X283" s="61">
        <f t="shared" si="71"/>
        <v>0</v>
      </c>
      <c r="Y283" s="61" t="str">
        <f t="shared" si="72"/>
        <v>NÃO</v>
      </c>
      <c r="AA283" s="62" t="str">
        <f t="shared" si="73"/>
        <v>ES</v>
      </c>
      <c r="AB283" s="50" t="s">
        <v>41</v>
      </c>
      <c r="AC283" s="50" t="s">
        <v>1850</v>
      </c>
      <c r="AD283" s="50">
        <v>2906709</v>
      </c>
      <c r="AE283" s="51"/>
      <c r="AF283" s="51"/>
      <c r="AH283" s="66" t="str">
        <f t="shared" si="74"/>
        <v>BACândido Sales</v>
      </c>
      <c r="AI283" s="50">
        <v>2906709</v>
      </c>
      <c r="AJ283" s="66">
        <f t="shared" si="63"/>
        <v>0</v>
      </c>
    </row>
    <row r="284" spans="1:36" s="66" customFormat="1" ht="21.75" customHeight="1">
      <c r="A284" s="61" t="str">
        <f>Controles!$B$2</f>
        <v>ES</v>
      </c>
      <c r="B284" s="61">
        <f>Controles!$C$2</f>
        <v>7</v>
      </c>
      <c r="C284" s="61" t="s">
        <v>5388</v>
      </c>
      <c r="D284" s="62"/>
      <c r="E284" s="61" t="e">
        <f t="shared" si="60"/>
        <v>#N/A</v>
      </c>
      <c r="F284" s="90"/>
      <c r="G284" s="90"/>
      <c r="H284" s="62"/>
      <c r="I284" s="62"/>
      <c r="J284" s="61">
        <f t="shared" si="64"/>
        <v>0</v>
      </c>
      <c r="K284" s="62"/>
      <c r="L284" s="62"/>
      <c r="M284" s="62"/>
      <c r="N284" s="62"/>
      <c r="O284" s="62"/>
      <c r="P284" s="61">
        <f t="shared" si="65"/>
        <v>0</v>
      </c>
      <c r="Q284" s="61">
        <f t="shared" si="61"/>
        <v>0</v>
      </c>
      <c r="R284" s="61">
        <f t="shared" si="66"/>
        <v>0</v>
      </c>
      <c r="S284" s="65">
        <f t="shared" si="67"/>
        <v>0</v>
      </c>
      <c r="T284" s="61">
        <f t="shared" si="68"/>
        <v>0</v>
      </c>
      <c r="U284" s="61">
        <f t="shared" si="69"/>
        <v>0</v>
      </c>
      <c r="V284" s="61">
        <f t="shared" si="62"/>
        <v>0</v>
      </c>
      <c r="W284" s="61">
        <f t="shared" si="70"/>
        <v>0</v>
      </c>
      <c r="X284" s="61">
        <f t="shared" si="71"/>
        <v>0</v>
      </c>
      <c r="Y284" s="61" t="str">
        <f t="shared" si="72"/>
        <v>NÃO</v>
      </c>
      <c r="AA284" s="62" t="str">
        <f t="shared" si="73"/>
        <v>ES</v>
      </c>
      <c r="AB284" s="50" t="s">
        <v>41</v>
      </c>
      <c r="AC284" s="50" t="s">
        <v>1868</v>
      </c>
      <c r="AD284" s="50">
        <v>2906808</v>
      </c>
      <c r="AE284" s="51"/>
      <c r="AF284" s="51"/>
      <c r="AH284" s="66" t="str">
        <f t="shared" si="74"/>
        <v>BACansanção</v>
      </c>
      <c r="AI284" s="50">
        <v>2906808</v>
      </c>
      <c r="AJ284" s="66">
        <f t="shared" si="63"/>
        <v>0</v>
      </c>
    </row>
    <row r="285" spans="1:36" s="66" customFormat="1" ht="21.75" customHeight="1">
      <c r="A285" s="61" t="str">
        <f>Controles!$B$2</f>
        <v>ES</v>
      </c>
      <c r="B285" s="61">
        <f>Controles!$C$2</f>
        <v>7</v>
      </c>
      <c r="C285" s="61" t="s">
        <v>5388</v>
      </c>
      <c r="D285" s="62"/>
      <c r="E285" s="61" t="e">
        <f t="shared" si="60"/>
        <v>#N/A</v>
      </c>
      <c r="F285" s="90"/>
      <c r="G285" s="90"/>
      <c r="H285" s="62"/>
      <c r="I285" s="62"/>
      <c r="J285" s="61">
        <f t="shared" si="64"/>
        <v>0</v>
      </c>
      <c r="K285" s="62"/>
      <c r="L285" s="62"/>
      <c r="M285" s="62"/>
      <c r="N285" s="62"/>
      <c r="O285" s="62"/>
      <c r="P285" s="61">
        <f t="shared" si="65"/>
        <v>0</v>
      </c>
      <c r="Q285" s="61">
        <f t="shared" si="61"/>
        <v>0</v>
      </c>
      <c r="R285" s="61">
        <f t="shared" si="66"/>
        <v>0</v>
      </c>
      <c r="S285" s="65">
        <f t="shared" si="67"/>
        <v>0</v>
      </c>
      <c r="T285" s="61">
        <f t="shared" si="68"/>
        <v>0</v>
      </c>
      <c r="U285" s="61">
        <f t="shared" si="69"/>
        <v>0</v>
      </c>
      <c r="V285" s="61">
        <f t="shared" si="62"/>
        <v>0</v>
      </c>
      <c r="W285" s="61">
        <f t="shared" si="70"/>
        <v>0</v>
      </c>
      <c r="X285" s="61">
        <f t="shared" si="71"/>
        <v>0</v>
      </c>
      <c r="Y285" s="61" t="str">
        <f t="shared" si="72"/>
        <v>NÃO</v>
      </c>
      <c r="AA285" s="62" t="str">
        <f t="shared" si="73"/>
        <v>ES</v>
      </c>
      <c r="AB285" s="50" t="s">
        <v>41</v>
      </c>
      <c r="AC285" s="50" t="s">
        <v>1885</v>
      </c>
      <c r="AD285" s="50">
        <v>2906824</v>
      </c>
      <c r="AE285" s="51"/>
      <c r="AF285" s="51"/>
      <c r="AH285" s="66" t="str">
        <f t="shared" si="74"/>
        <v>BACanudos</v>
      </c>
      <c r="AI285" s="50">
        <v>2906824</v>
      </c>
      <c r="AJ285" s="66">
        <f t="shared" si="63"/>
        <v>0</v>
      </c>
    </row>
    <row r="286" spans="1:36" s="66" customFormat="1" ht="21.75" customHeight="1">
      <c r="A286" s="61" t="str">
        <f>Controles!$B$2</f>
        <v>ES</v>
      </c>
      <c r="B286" s="61">
        <f>Controles!$C$2</f>
        <v>7</v>
      </c>
      <c r="C286" s="61" t="s">
        <v>5388</v>
      </c>
      <c r="D286" s="62"/>
      <c r="E286" s="61" t="e">
        <f t="shared" si="60"/>
        <v>#N/A</v>
      </c>
      <c r="F286" s="90"/>
      <c r="G286" s="90"/>
      <c r="H286" s="62"/>
      <c r="I286" s="62"/>
      <c r="J286" s="61">
        <f t="shared" si="64"/>
        <v>0</v>
      </c>
      <c r="K286" s="62"/>
      <c r="L286" s="62"/>
      <c r="M286" s="62"/>
      <c r="N286" s="62"/>
      <c r="O286" s="62"/>
      <c r="P286" s="61">
        <f t="shared" si="65"/>
        <v>0</v>
      </c>
      <c r="Q286" s="61">
        <f t="shared" si="61"/>
        <v>0</v>
      </c>
      <c r="R286" s="61">
        <f t="shared" si="66"/>
        <v>0</v>
      </c>
      <c r="S286" s="65">
        <f t="shared" si="67"/>
        <v>0</v>
      </c>
      <c r="T286" s="61">
        <f t="shared" si="68"/>
        <v>0</v>
      </c>
      <c r="U286" s="61">
        <f t="shared" si="69"/>
        <v>0</v>
      </c>
      <c r="V286" s="61">
        <f t="shared" si="62"/>
        <v>0</v>
      </c>
      <c r="W286" s="61">
        <f t="shared" si="70"/>
        <v>0</v>
      </c>
      <c r="X286" s="61">
        <f t="shared" si="71"/>
        <v>0</v>
      </c>
      <c r="Y286" s="61" t="str">
        <f t="shared" si="72"/>
        <v>NÃO</v>
      </c>
      <c r="AA286" s="62" t="str">
        <f t="shared" si="73"/>
        <v>ES</v>
      </c>
      <c r="AB286" s="50" t="s">
        <v>41</v>
      </c>
      <c r="AC286" s="50" t="s">
        <v>1902</v>
      </c>
      <c r="AD286" s="50">
        <v>2906857</v>
      </c>
      <c r="AE286" s="51"/>
      <c r="AF286" s="51"/>
      <c r="AH286" s="66" t="str">
        <f t="shared" si="74"/>
        <v>BACapela do Alto Alegre</v>
      </c>
      <c r="AI286" s="50">
        <v>2906857</v>
      </c>
      <c r="AJ286" s="66">
        <f t="shared" si="63"/>
        <v>0</v>
      </c>
    </row>
    <row r="287" spans="1:36" s="66" customFormat="1" ht="21.75" customHeight="1">
      <c r="A287" s="61" t="str">
        <f>Controles!$B$2</f>
        <v>ES</v>
      </c>
      <c r="B287" s="61">
        <f>Controles!$C$2</f>
        <v>7</v>
      </c>
      <c r="C287" s="61" t="s">
        <v>5388</v>
      </c>
      <c r="D287" s="62"/>
      <c r="E287" s="61" t="e">
        <f t="shared" si="60"/>
        <v>#N/A</v>
      </c>
      <c r="F287" s="90"/>
      <c r="G287" s="90"/>
      <c r="H287" s="62"/>
      <c r="I287" s="62"/>
      <c r="J287" s="61">
        <f t="shared" si="64"/>
        <v>0</v>
      </c>
      <c r="K287" s="62"/>
      <c r="L287" s="62"/>
      <c r="M287" s="62"/>
      <c r="N287" s="62"/>
      <c r="O287" s="62"/>
      <c r="P287" s="61">
        <f t="shared" si="65"/>
        <v>0</v>
      </c>
      <c r="Q287" s="61">
        <f t="shared" si="61"/>
        <v>0</v>
      </c>
      <c r="R287" s="61">
        <f t="shared" si="66"/>
        <v>0</v>
      </c>
      <c r="S287" s="65">
        <f t="shared" si="67"/>
        <v>0</v>
      </c>
      <c r="T287" s="61">
        <f t="shared" si="68"/>
        <v>0</v>
      </c>
      <c r="U287" s="61">
        <f t="shared" si="69"/>
        <v>0</v>
      </c>
      <c r="V287" s="61">
        <f t="shared" si="62"/>
        <v>0</v>
      </c>
      <c r="W287" s="61">
        <f t="shared" si="70"/>
        <v>0</v>
      </c>
      <c r="X287" s="61">
        <f t="shared" si="71"/>
        <v>0</v>
      </c>
      <c r="Y287" s="61" t="str">
        <f t="shared" si="72"/>
        <v>NÃO</v>
      </c>
      <c r="AA287" s="62" t="str">
        <f t="shared" si="73"/>
        <v>ES</v>
      </c>
      <c r="AB287" s="50" t="s">
        <v>41</v>
      </c>
      <c r="AC287" s="50" t="s">
        <v>1919</v>
      </c>
      <c r="AD287" s="50">
        <v>2906873</v>
      </c>
      <c r="AE287" s="51"/>
      <c r="AF287" s="51"/>
      <c r="AH287" s="66" t="str">
        <f t="shared" si="74"/>
        <v>BACapim Grosso</v>
      </c>
      <c r="AI287" s="50">
        <v>2906873</v>
      </c>
      <c r="AJ287" s="66">
        <f t="shared" si="63"/>
        <v>0</v>
      </c>
    </row>
    <row r="288" spans="1:36" s="66" customFormat="1" ht="21.75" customHeight="1">
      <c r="A288" s="61" t="str">
        <f>Controles!$B$2</f>
        <v>ES</v>
      </c>
      <c r="B288" s="61">
        <f>Controles!$C$2</f>
        <v>7</v>
      </c>
      <c r="C288" s="61" t="s">
        <v>5388</v>
      </c>
      <c r="D288" s="62"/>
      <c r="E288" s="61" t="e">
        <f t="shared" si="60"/>
        <v>#N/A</v>
      </c>
      <c r="F288" s="90"/>
      <c r="G288" s="90"/>
      <c r="H288" s="62"/>
      <c r="I288" s="62"/>
      <c r="J288" s="61">
        <f t="shared" si="64"/>
        <v>0</v>
      </c>
      <c r="K288" s="62"/>
      <c r="L288" s="62"/>
      <c r="M288" s="62"/>
      <c r="N288" s="62"/>
      <c r="O288" s="62"/>
      <c r="P288" s="61">
        <f t="shared" si="65"/>
        <v>0</v>
      </c>
      <c r="Q288" s="61">
        <f t="shared" si="61"/>
        <v>0</v>
      </c>
      <c r="R288" s="61">
        <f t="shared" si="66"/>
        <v>0</v>
      </c>
      <c r="S288" s="65">
        <f t="shared" si="67"/>
        <v>0</v>
      </c>
      <c r="T288" s="61">
        <f t="shared" si="68"/>
        <v>0</v>
      </c>
      <c r="U288" s="61">
        <f t="shared" si="69"/>
        <v>0</v>
      </c>
      <c r="V288" s="61">
        <f t="shared" si="62"/>
        <v>0</v>
      </c>
      <c r="W288" s="61">
        <f t="shared" si="70"/>
        <v>0</v>
      </c>
      <c r="X288" s="61">
        <f t="shared" si="71"/>
        <v>0</v>
      </c>
      <c r="Y288" s="61" t="str">
        <f t="shared" si="72"/>
        <v>NÃO</v>
      </c>
      <c r="AA288" s="62" t="str">
        <f t="shared" si="73"/>
        <v>ES</v>
      </c>
      <c r="AB288" s="50" t="s">
        <v>41</v>
      </c>
      <c r="AC288" s="50" t="s">
        <v>1936</v>
      </c>
      <c r="AD288" s="50">
        <v>2906899</v>
      </c>
      <c r="AE288" s="51"/>
      <c r="AF288" s="51"/>
      <c r="AH288" s="66" t="str">
        <f t="shared" si="74"/>
        <v>BACaraíbas</v>
      </c>
      <c r="AI288" s="50">
        <v>2906899</v>
      </c>
      <c r="AJ288" s="66">
        <f t="shared" si="63"/>
        <v>0</v>
      </c>
    </row>
    <row r="289" spans="1:36" s="66" customFormat="1" ht="21.75" customHeight="1">
      <c r="A289" s="61" t="str">
        <f>Controles!$B$2</f>
        <v>ES</v>
      </c>
      <c r="B289" s="61">
        <f>Controles!$C$2</f>
        <v>7</v>
      </c>
      <c r="C289" s="61" t="s">
        <v>5388</v>
      </c>
      <c r="D289" s="62"/>
      <c r="E289" s="61" t="e">
        <f t="shared" si="60"/>
        <v>#N/A</v>
      </c>
      <c r="F289" s="90"/>
      <c r="G289" s="90"/>
      <c r="H289" s="62"/>
      <c r="I289" s="62"/>
      <c r="J289" s="61">
        <f t="shared" si="64"/>
        <v>0</v>
      </c>
      <c r="K289" s="62"/>
      <c r="L289" s="62"/>
      <c r="M289" s="62"/>
      <c r="N289" s="62"/>
      <c r="O289" s="62"/>
      <c r="P289" s="61">
        <f t="shared" si="65"/>
        <v>0</v>
      </c>
      <c r="Q289" s="61">
        <f t="shared" si="61"/>
        <v>0</v>
      </c>
      <c r="R289" s="61">
        <f t="shared" si="66"/>
        <v>0</v>
      </c>
      <c r="S289" s="65">
        <f t="shared" si="67"/>
        <v>0</v>
      </c>
      <c r="T289" s="61">
        <f t="shared" si="68"/>
        <v>0</v>
      </c>
      <c r="U289" s="61">
        <f t="shared" si="69"/>
        <v>0</v>
      </c>
      <c r="V289" s="61">
        <f t="shared" si="62"/>
        <v>0</v>
      </c>
      <c r="W289" s="61">
        <f t="shared" si="70"/>
        <v>0</v>
      </c>
      <c r="X289" s="61">
        <f t="shared" si="71"/>
        <v>0</v>
      </c>
      <c r="Y289" s="61" t="str">
        <f t="shared" si="72"/>
        <v>NÃO</v>
      </c>
      <c r="AA289" s="62" t="str">
        <f t="shared" si="73"/>
        <v>ES</v>
      </c>
      <c r="AB289" s="50" t="s">
        <v>41</v>
      </c>
      <c r="AC289" s="50" t="s">
        <v>1952</v>
      </c>
      <c r="AD289" s="50">
        <v>2906907</v>
      </c>
      <c r="AE289" s="51"/>
      <c r="AF289" s="51"/>
      <c r="AH289" s="66" t="str">
        <f t="shared" si="74"/>
        <v>BACaravelas</v>
      </c>
      <c r="AI289" s="50">
        <v>2906907</v>
      </c>
      <c r="AJ289" s="66">
        <f t="shared" si="63"/>
        <v>0</v>
      </c>
    </row>
    <row r="290" spans="1:36" s="66" customFormat="1" ht="21.75" customHeight="1">
      <c r="A290" s="61" t="str">
        <f>Controles!$B$2</f>
        <v>ES</v>
      </c>
      <c r="B290" s="61">
        <f>Controles!$C$2</f>
        <v>7</v>
      </c>
      <c r="C290" s="61" t="s">
        <v>5388</v>
      </c>
      <c r="D290" s="62"/>
      <c r="E290" s="61" t="e">
        <f t="shared" si="60"/>
        <v>#N/A</v>
      </c>
      <c r="F290" s="90"/>
      <c r="G290" s="90"/>
      <c r="H290" s="62"/>
      <c r="I290" s="62"/>
      <c r="J290" s="61">
        <f t="shared" si="64"/>
        <v>0</v>
      </c>
      <c r="K290" s="62"/>
      <c r="L290" s="62"/>
      <c r="M290" s="62"/>
      <c r="N290" s="62"/>
      <c r="O290" s="62"/>
      <c r="P290" s="61">
        <f t="shared" si="65"/>
        <v>0</v>
      </c>
      <c r="Q290" s="61">
        <f t="shared" si="61"/>
        <v>0</v>
      </c>
      <c r="R290" s="61">
        <f t="shared" si="66"/>
        <v>0</v>
      </c>
      <c r="S290" s="65">
        <f t="shared" si="67"/>
        <v>0</v>
      </c>
      <c r="T290" s="61">
        <f t="shared" si="68"/>
        <v>0</v>
      </c>
      <c r="U290" s="61">
        <f t="shared" si="69"/>
        <v>0</v>
      </c>
      <c r="V290" s="61">
        <f t="shared" si="62"/>
        <v>0</v>
      </c>
      <c r="W290" s="61">
        <f t="shared" si="70"/>
        <v>0</v>
      </c>
      <c r="X290" s="61">
        <f t="shared" si="71"/>
        <v>0</v>
      </c>
      <c r="Y290" s="61" t="str">
        <f t="shared" si="72"/>
        <v>NÃO</v>
      </c>
      <c r="AA290" s="62" t="str">
        <f t="shared" si="73"/>
        <v>ES</v>
      </c>
      <c r="AB290" s="50" t="s">
        <v>41</v>
      </c>
      <c r="AC290" s="50" t="s">
        <v>1969</v>
      </c>
      <c r="AD290" s="50">
        <v>2907004</v>
      </c>
      <c r="AE290" s="51"/>
      <c r="AF290" s="51"/>
      <c r="AH290" s="66" t="str">
        <f t="shared" si="74"/>
        <v>BACardeal da Silva</v>
      </c>
      <c r="AI290" s="50">
        <v>2907004</v>
      </c>
      <c r="AJ290" s="66">
        <f t="shared" si="63"/>
        <v>0</v>
      </c>
    </row>
    <row r="291" spans="1:36" s="66" customFormat="1" ht="21.75" customHeight="1">
      <c r="A291" s="61" t="str">
        <f>Controles!$B$2</f>
        <v>ES</v>
      </c>
      <c r="B291" s="61">
        <f>Controles!$C$2</f>
        <v>7</v>
      </c>
      <c r="C291" s="61" t="s">
        <v>5388</v>
      </c>
      <c r="D291" s="62"/>
      <c r="E291" s="61" t="e">
        <f t="shared" si="60"/>
        <v>#N/A</v>
      </c>
      <c r="F291" s="90"/>
      <c r="G291" s="90"/>
      <c r="H291" s="62"/>
      <c r="I291" s="62"/>
      <c r="J291" s="61">
        <f t="shared" si="64"/>
        <v>0</v>
      </c>
      <c r="K291" s="62"/>
      <c r="L291" s="62"/>
      <c r="M291" s="62"/>
      <c r="N291" s="62"/>
      <c r="O291" s="62"/>
      <c r="P291" s="61">
        <f t="shared" si="65"/>
        <v>0</v>
      </c>
      <c r="Q291" s="61">
        <f t="shared" si="61"/>
        <v>0</v>
      </c>
      <c r="R291" s="61">
        <f t="shared" si="66"/>
        <v>0</v>
      </c>
      <c r="S291" s="65">
        <f t="shared" si="67"/>
        <v>0</v>
      </c>
      <c r="T291" s="61">
        <f t="shared" si="68"/>
        <v>0</v>
      </c>
      <c r="U291" s="61">
        <f t="shared" si="69"/>
        <v>0</v>
      </c>
      <c r="V291" s="61">
        <f t="shared" si="62"/>
        <v>0</v>
      </c>
      <c r="W291" s="61">
        <f t="shared" si="70"/>
        <v>0</v>
      </c>
      <c r="X291" s="61">
        <f t="shared" si="71"/>
        <v>0</v>
      </c>
      <c r="Y291" s="61" t="str">
        <f t="shared" si="72"/>
        <v>NÃO</v>
      </c>
      <c r="AA291" s="62" t="str">
        <f t="shared" si="73"/>
        <v>ES</v>
      </c>
      <c r="AB291" s="50" t="s">
        <v>41</v>
      </c>
      <c r="AC291" s="50" t="s">
        <v>1987</v>
      </c>
      <c r="AD291" s="50">
        <v>2907103</v>
      </c>
      <c r="AE291" s="51"/>
      <c r="AF291" s="51"/>
      <c r="AH291" s="66" t="str">
        <f t="shared" si="74"/>
        <v>BACarinhanha</v>
      </c>
      <c r="AI291" s="50">
        <v>2907103</v>
      </c>
      <c r="AJ291" s="66">
        <f t="shared" si="63"/>
        <v>0</v>
      </c>
    </row>
    <row r="292" spans="1:36" s="66" customFormat="1" ht="21.75" customHeight="1">
      <c r="A292" s="61" t="str">
        <f>Controles!$B$2</f>
        <v>ES</v>
      </c>
      <c r="B292" s="61">
        <f>Controles!$C$2</f>
        <v>7</v>
      </c>
      <c r="C292" s="61" t="s">
        <v>5388</v>
      </c>
      <c r="D292" s="62"/>
      <c r="E292" s="61" t="e">
        <f t="shared" si="60"/>
        <v>#N/A</v>
      </c>
      <c r="F292" s="90"/>
      <c r="G292" s="90"/>
      <c r="H292" s="62"/>
      <c r="I292" s="62"/>
      <c r="J292" s="61">
        <f t="shared" si="64"/>
        <v>0</v>
      </c>
      <c r="K292" s="62"/>
      <c r="L292" s="62"/>
      <c r="M292" s="62"/>
      <c r="N292" s="62"/>
      <c r="O292" s="62"/>
      <c r="P292" s="61">
        <f t="shared" si="65"/>
        <v>0</v>
      </c>
      <c r="Q292" s="61">
        <f t="shared" si="61"/>
        <v>0</v>
      </c>
      <c r="R292" s="61">
        <f t="shared" si="66"/>
        <v>0</v>
      </c>
      <c r="S292" s="65">
        <f t="shared" si="67"/>
        <v>0</v>
      </c>
      <c r="T292" s="61">
        <f t="shared" si="68"/>
        <v>0</v>
      </c>
      <c r="U292" s="61">
        <f t="shared" si="69"/>
        <v>0</v>
      </c>
      <c r="V292" s="61">
        <f t="shared" si="62"/>
        <v>0</v>
      </c>
      <c r="W292" s="61">
        <f t="shared" si="70"/>
        <v>0</v>
      </c>
      <c r="X292" s="61">
        <f t="shared" si="71"/>
        <v>0</v>
      </c>
      <c r="Y292" s="61" t="str">
        <f t="shared" si="72"/>
        <v>NÃO</v>
      </c>
      <c r="AA292" s="62" t="str">
        <f t="shared" si="73"/>
        <v>ES</v>
      </c>
      <c r="AB292" s="50" t="s">
        <v>41</v>
      </c>
      <c r="AC292" s="50" t="s">
        <v>2004</v>
      </c>
      <c r="AD292" s="50">
        <v>2907202</v>
      </c>
      <c r="AE292" s="51"/>
      <c r="AF292" s="51"/>
      <c r="AH292" s="66" t="str">
        <f t="shared" si="74"/>
        <v>BACasa Nova</v>
      </c>
      <c r="AI292" s="50">
        <v>2907202</v>
      </c>
      <c r="AJ292" s="66">
        <f t="shared" si="63"/>
        <v>0</v>
      </c>
    </row>
    <row r="293" spans="1:36" s="66" customFormat="1" ht="21.75" customHeight="1">
      <c r="A293" s="61" t="str">
        <f>Controles!$B$2</f>
        <v>ES</v>
      </c>
      <c r="B293" s="61">
        <f>Controles!$C$2</f>
        <v>7</v>
      </c>
      <c r="C293" s="61" t="s">
        <v>5388</v>
      </c>
      <c r="D293" s="62"/>
      <c r="E293" s="61" t="e">
        <f t="shared" si="60"/>
        <v>#N/A</v>
      </c>
      <c r="F293" s="90"/>
      <c r="G293" s="90"/>
      <c r="H293" s="62"/>
      <c r="I293" s="62"/>
      <c r="J293" s="61">
        <f t="shared" si="64"/>
        <v>0</v>
      </c>
      <c r="K293" s="62"/>
      <c r="L293" s="62"/>
      <c r="M293" s="62"/>
      <c r="N293" s="62"/>
      <c r="O293" s="62"/>
      <c r="P293" s="61">
        <f t="shared" si="65"/>
        <v>0</v>
      </c>
      <c r="Q293" s="61">
        <f t="shared" si="61"/>
        <v>0</v>
      </c>
      <c r="R293" s="61">
        <f t="shared" si="66"/>
        <v>0</v>
      </c>
      <c r="S293" s="65">
        <f t="shared" si="67"/>
        <v>0</v>
      </c>
      <c r="T293" s="61">
        <f t="shared" si="68"/>
        <v>0</v>
      </c>
      <c r="U293" s="61">
        <f t="shared" si="69"/>
        <v>0</v>
      </c>
      <c r="V293" s="61">
        <f t="shared" si="62"/>
        <v>0</v>
      </c>
      <c r="W293" s="61">
        <f t="shared" si="70"/>
        <v>0</v>
      </c>
      <c r="X293" s="61">
        <f t="shared" si="71"/>
        <v>0</v>
      </c>
      <c r="Y293" s="61" t="str">
        <f t="shared" si="72"/>
        <v>NÃO</v>
      </c>
      <c r="AA293" s="62" t="str">
        <f t="shared" si="73"/>
        <v>ES</v>
      </c>
      <c r="AB293" s="50" t="s">
        <v>41</v>
      </c>
      <c r="AC293" s="50" t="s">
        <v>2022</v>
      </c>
      <c r="AD293" s="50">
        <v>2907301</v>
      </c>
      <c r="AE293" s="51"/>
      <c r="AF293" s="51"/>
      <c r="AH293" s="66" t="str">
        <f t="shared" si="74"/>
        <v>BACastro Alves</v>
      </c>
      <c r="AI293" s="50">
        <v>2907301</v>
      </c>
      <c r="AJ293" s="66">
        <f t="shared" si="63"/>
        <v>0</v>
      </c>
    </row>
    <row r="294" spans="1:36" s="66" customFormat="1" ht="21.75" customHeight="1">
      <c r="A294" s="61" t="str">
        <f>Controles!$B$2</f>
        <v>ES</v>
      </c>
      <c r="B294" s="61">
        <f>Controles!$C$2</f>
        <v>7</v>
      </c>
      <c r="C294" s="61" t="s">
        <v>5388</v>
      </c>
      <c r="D294" s="62"/>
      <c r="E294" s="61" t="e">
        <f t="shared" si="60"/>
        <v>#N/A</v>
      </c>
      <c r="F294" s="90"/>
      <c r="G294" s="90"/>
      <c r="H294" s="62"/>
      <c r="I294" s="62"/>
      <c r="J294" s="61">
        <f t="shared" si="64"/>
        <v>0</v>
      </c>
      <c r="K294" s="62"/>
      <c r="L294" s="62"/>
      <c r="M294" s="62"/>
      <c r="N294" s="62"/>
      <c r="O294" s="62"/>
      <c r="P294" s="61">
        <f t="shared" si="65"/>
        <v>0</v>
      </c>
      <c r="Q294" s="61">
        <f t="shared" si="61"/>
        <v>0</v>
      </c>
      <c r="R294" s="61">
        <f t="shared" si="66"/>
        <v>0</v>
      </c>
      <c r="S294" s="65">
        <f t="shared" si="67"/>
        <v>0</v>
      </c>
      <c r="T294" s="61">
        <f t="shared" si="68"/>
        <v>0</v>
      </c>
      <c r="U294" s="61">
        <f t="shared" si="69"/>
        <v>0</v>
      </c>
      <c r="V294" s="61">
        <f t="shared" si="62"/>
        <v>0</v>
      </c>
      <c r="W294" s="61">
        <f t="shared" si="70"/>
        <v>0</v>
      </c>
      <c r="X294" s="61">
        <f t="shared" si="71"/>
        <v>0</v>
      </c>
      <c r="Y294" s="61" t="str">
        <f t="shared" si="72"/>
        <v>NÃO</v>
      </c>
      <c r="AA294" s="62" t="str">
        <f t="shared" si="73"/>
        <v>ES</v>
      </c>
      <c r="AB294" s="50" t="s">
        <v>41</v>
      </c>
      <c r="AC294" s="50" t="s">
        <v>2040</v>
      </c>
      <c r="AD294" s="50">
        <v>2907400</v>
      </c>
      <c r="AE294" s="51"/>
      <c r="AF294" s="51"/>
      <c r="AH294" s="66" t="str">
        <f t="shared" si="74"/>
        <v>BACatolândia</v>
      </c>
      <c r="AI294" s="50">
        <v>2907400</v>
      </c>
      <c r="AJ294" s="66">
        <f t="shared" si="63"/>
        <v>0</v>
      </c>
    </row>
    <row r="295" spans="1:36" s="66" customFormat="1" ht="21.75" customHeight="1">
      <c r="A295" s="61" t="str">
        <f>Controles!$B$2</f>
        <v>ES</v>
      </c>
      <c r="B295" s="61">
        <f>Controles!$C$2</f>
        <v>7</v>
      </c>
      <c r="C295" s="61" t="s">
        <v>5388</v>
      </c>
      <c r="D295" s="62"/>
      <c r="E295" s="61" t="e">
        <f t="shared" si="60"/>
        <v>#N/A</v>
      </c>
      <c r="F295" s="90"/>
      <c r="G295" s="90"/>
      <c r="H295" s="62"/>
      <c r="I295" s="62"/>
      <c r="J295" s="61">
        <f t="shared" si="64"/>
        <v>0</v>
      </c>
      <c r="K295" s="62"/>
      <c r="L295" s="62"/>
      <c r="M295" s="62"/>
      <c r="N295" s="62"/>
      <c r="O295" s="62"/>
      <c r="P295" s="61">
        <f t="shared" si="65"/>
        <v>0</v>
      </c>
      <c r="Q295" s="61">
        <f t="shared" si="61"/>
        <v>0</v>
      </c>
      <c r="R295" s="61">
        <f t="shared" si="66"/>
        <v>0</v>
      </c>
      <c r="S295" s="65">
        <f t="shared" si="67"/>
        <v>0</v>
      </c>
      <c r="T295" s="61">
        <f t="shared" si="68"/>
        <v>0</v>
      </c>
      <c r="U295" s="61">
        <f t="shared" si="69"/>
        <v>0</v>
      </c>
      <c r="V295" s="61">
        <f t="shared" si="62"/>
        <v>0</v>
      </c>
      <c r="W295" s="61">
        <f t="shared" si="70"/>
        <v>0</v>
      </c>
      <c r="X295" s="61">
        <f t="shared" si="71"/>
        <v>0</v>
      </c>
      <c r="Y295" s="61" t="str">
        <f t="shared" si="72"/>
        <v>NÃO</v>
      </c>
      <c r="AA295" s="62" t="str">
        <f t="shared" si="73"/>
        <v>ES</v>
      </c>
      <c r="AB295" s="50" t="s">
        <v>41</v>
      </c>
      <c r="AC295" s="50" t="s">
        <v>2058</v>
      </c>
      <c r="AD295" s="50">
        <v>2907509</v>
      </c>
      <c r="AE295" s="51"/>
      <c r="AF295" s="51"/>
      <c r="AH295" s="66" t="str">
        <f t="shared" si="74"/>
        <v>BACatu</v>
      </c>
      <c r="AI295" s="50">
        <v>2907509</v>
      </c>
      <c r="AJ295" s="66">
        <f t="shared" si="63"/>
        <v>0</v>
      </c>
    </row>
    <row r="296" spans="1:36" s="66" customFormat="1" ht="21.75" customHeight="1">
      <c r="A296" s="61" t="str">
        <f>Controles!$B$2</f>
        <v>ES</v>
      </c>
      <c r="B296" s="61">
        <f>Controles!$C$2</f>
        <v>7</v>
      </c>
      <c r="C296" s="61" t="s">
        <v>5388</v>
      </c>
      <c r="D296" s="62"/>
      <c r="E296" s="61" t="e">
        <f t="shared" si="60"/>
        <v>#N/A</v>
      </c>
      <c r="F296" s="90"/>
      <c r="G296" s="90"/>
      <c r="H296" s="62"/>
      <c r="I296" s="62"/>
      <c r="J296" s="61">
        <f t="shared" si="64"/>
        <v>0</v>
      </c>
      <c r="K296" s="62"/>
      <c r="L296" s="62"/>
      <c r="M296" s="62"/>
      <c r="N296" s="62"/>
      <c r="O296" s="62"/>
      <c r="P296" s="61">
        <f t="shared" si="65"/>
        <v>0</v>
      </c>
      <c r="Q296" s="61">
        <f t="shared" si="61"/>
        <v>0</v>
      </c>
      <c r="R296" s="61">
        <f t="shared" si="66"/>
        <v>0</v>
      </c>
      <c r="S296" s="65">
        <f t="shared" si="67"/>
        <v>0</v>
      </c>
      <c r="T296" s="61">
        <f t="shared" si="68"/>
        <v>0</v>
      </c>
      <c r="U296" s="61">
        <f t="shared" si="69"/>
        <v>0</v>
      </c>
      <c r="V296" s="61">
        <f t="shared" si="62"/>
        <v>0</v>
      </c>
      <c r="W296" s="61">
        <f t="shared" si="70"/>
        <v>0</v>
      </c>
      <c r="X296" s="61">
        <f t="shared" si="71"/>
        <v>0</v>
      </c>
      <c r="Y296" s="61" t="str">
        <f t="shared" si="72"/>
        <v>NÃO</v>
      </c>
      <c r="AA296" s="62" t="str">
        <f t="shared" si="73"/>
        <v>ES</v>
      </c>
      <c r="AB296" s="50" t="s">
        <v>41</v>
      </c>
      <c r="AC296" s="50" t="s">
        <v>2075</v>
      </c>
      <c r="AD296" s="50">
        <v>2907558</v>
      </c>
      <c r="AE296" s="51"/>
      <c r="AF296" s="51"/>
      <c r="AH296" s="66" t="str">
        <f t="shared" si="74"/>
        <v>BACaturama</v>
      </c>
      <c r="AI296" s="50">
        <v>2907558</v>
      </c>
      <c r="AJ296" s="66">
        <f t="shared" si="63"/>
        <v>0</v>
      </c>
    </row>
    <row r="297" spans="1:36" s="66" customFormat="1" ht="21.75" customHeight="1">
      <c r="A297" s="61" t="str">
        <f>Controles!$B$2</f>
        <v>ES</v>
      </c>
      <c r="B297" s="61">
        <f>Controles!$C$2</f>
        <v>7</v>
      </c>
      <c r="C297" s="61" t="s">
        <v>5388</v>
      </c>
      <c r="D297" s="62"/>
      <c r="E297" s="61" t="e">
        <f t="shared" si="60"/>
        <v>#N/A</v>
      </c>
      <c r="F297" s="90"/>
      <c r="G297" s="90"/>
      <c r="H297" s="62"/>
      <c r="I297" s="62"/>
      <c r="J297" s="61">
        <f t="shared" si="64"/>
        <v>0</v>
      </c>
      <c r="K297" s="62"/>
      <c r="L297" s="62"/>
      <c r="M297" s="62"/>
      <c r="N297" s="62"/>
      <c r="O297" s="62"/>
      <c r="P297" s="61">
        <f t="shared" si="65"/>
        <v>0</v>
      </c>
      <c r="Q297" s="61">
        <f t="shared" si="61"/>
        <v>0</v>
      </c>
      <c r="R297" s="61">
        <f t="shared" si="66"/>
        <v>0</v>
      </c>
      <c r="S297" s="65">
        <f t="shared" si="67"/>
        <v>0</v>
      </c>
      <c r="T297" s="61">
        <f t="shared" si="68"/>
        <v>0</v>
      </c>
      <c r="U297" s="61">
        <f t="shared" si="69"/>
        <v>0</v>
      </c>
      <c r="V297" s="61">
        <f t="shared" si="62"/>
        <v>0</v>
      </c>
      <c r="W297" s="61">
        <f t="shared" si="70"/>
        <v>0</v>
      </c>
      <c r="X297" s="61">
        <f t="shared" si="71"/>
        <v>0</v>
      </c>
      <c r="Y297" s="61" t="str">
        <f t="shared" si="72"/>
        <v>NÃO</v>
      </c>
      <c r="AA297" s="62" t="str">
        <f t="shared" si="73"/>
        <v>ES</v>
      </c>
      <c r="AB297" s="50" t="s">
        <v>41</v>
      </c>
      <c r="AC297" s="50" t="s">
        <v>2091</v>
      </c>
      <c r="AD297" s="50">
        <v>2907608</v>
      </c>
      <c r="AE297" s="51"/>
      <c r="AF297" s="51"/>
      <c r="AH297" s="66" t="str">
        <f t="shared" si="74"/>
        <v>BACentral</v>
      </c>
      <c r="AI297" s="50">
        <v>2907608</v>
      </c>
      <c r="AJ297" s="66">
        <f t="shared" si="63"/>
        <v>0</v>
      </c>
    </row>
    <row r="298" spans="1:36" s="66" customFormat="1" ht="21.75" customHeight="1">
      <c r="A298" s="61" t="str">
        <f>Controles!$B$2</f>
        <v>ES</v>
      </c>
      <c r="B298" s="61">
        <f>Controles!$C$2</f>
        <v>7</v>
      </c>
      <c r="C298" s="61" t="s">
        <v>5388</v>
      </c>
      <c r="D298" s="62"/>
      <c r="E298" s="61" t="e">
        <f t="shared" si="60"/>
        <v>#N/A</v>
      </c>
      <c r="F298" s="90"/>
      <c r="G298" s="90"/>
      <c r="H298" s="62"/>
      <c r="I298" s="62"/>
      <c r="J298" s="61">
        <f t="shared" si="64"/>
        <v>0</v>
      </c>
      <c r="K298" s="62"/>
      <c r="L298" s="62"/>
      <c r="M298" s="62"/>
      <c r="N298" s="62"/>
      <c r="O298" s="62"/>
      <c r="P298" s="61">
        <f t="shared" si="65"/>
        <v>0</v>
      </c>
      <c r="Q298" s="61">
        <f t="shared" si="61"/>
        <v>0</v>
      </c>
      <c r="R298" s="61">
        <f t="shared" si="66"/>
        <v>0</v>
      </c>
      <c r="S298" s="65">
        <f t="shared" si="67"/>
        <v>0</v>
      </c>
      <c r="T298" s="61">
        <f t="shared" si="68"/>
        <v>0</v>
      </c>
      <c r="U298" s="61">
        <f t="shared" si="69"/>
        <v>0</v>
      </c>
      <c r="V298" s="61">
        <f t="shared" si="62"/>
        <v>0</v>
      </c>
      <c r="W298" s="61">
        <f t="shared" si="70"/>
        <v>0</v>
      </c>
      <c r="X298" s="61">
        <f t="shared" si="71"/>
        <v>0</v>
      </c>
      <c r="Y298" s="61" t="str">
        <f t="shared" si="72"/>
        <v>NÃO</v>
      </c>
      <c r="AA298" s="62" t="str">
        <f t="shared" si="73"/>
        <v>ES</v>
      </c>
      <c r="AB298" s="50" t="s">
        <v>41</v>
      </c>
      <c r="AC298" s="50" t="s">
        <v>2107</v>
      </c>
      <c r="AD298" s="50">
        <v>2907707</v>
      </c>
      <c r="AE298" s="51"/>
      <c r="AF298" s="51"/>
      <c r="AH298" s="66" t="str">
        <f t="shared" si="74"/>
        <v>BAChorrochó</v>
      </c>
      <c r="AI298" s="50">
        <v>2907707</v>
      </c>
      <c r="AJ298" s="66">
        <f t="shared" si="63"/>
        <v>0</v>
      </c>
    </row>
    <row r="299" spans="1:36" s="66" customFormat="1" ht="21.75" customHeight="1">
      <c r="A299" s="61" t="str">
        <f>Controles!$B$2</f>
        <v>ES</v>
      </c>
      <c r="B299" s="61">
        <f>Controles!$C$2</f>
        <v>7</v>
      </c>
      <c r="C299" s="61" t="s">
        <v>5388</v>
      </c>
      <c r="D299" s="62"/>
      <c r="E299" s="61" t="e">
        <f t="shared" si="60"/>
        <v>#N/A</v>
      </c>
      <c r="F299" s="90"/>
      <c r="G299" s="90"/>
      <c r="H299" s="62"/>
      <c r="I299" s="62"/>
      <c r="J299" s="61">
        <f t="shared" si="64"/>
        <v>0</v>
      </c>
      <c r="K299" s="62"/>
      <c r="L299" s="62"/>
      <c r="M299" s="62"/>
      <c r="N299" s="62"/>
      <c r="O299" s="62"/>
      <c r="P299" s="61">
        <f t="shared" si="65"/>
        <v>0</v>
      </c>
      <c r="Q299" s="61">
        <f t="shared" si="61"/>
        <v>0</v>
      </c>
      <c r="R299" s="61">
        <f t="shared" si="66"/>
        <v>0</v>
      </c>
      <c r="S299" s="65">
        <f t="shared" si="67"/>
        <v>0</v>
      </c>
      <c r="T299" s="61">
        <f t="shared" si="68"/>
        <v>0</v>
      </c>
      <c r="U299" s="61">
        <f t="shared" si="69"/>
        <v>0</v>
      </c>
      <c r="V299" s="61">
        <f t="shared" si="62"/>
        <v>0</v>
      </c>
      <c r="W299" s="61">
        <f t="shared" si="70"/>
        <v>0</v>
      </c>
      <c r="X299" s="61">
        <f t="shared" si="71"/>
        <v>0</v>
      </c>
      <c r="Y299" s="61" t="str">
        <f t="shared" si="72"/>
        <v>NÃO</v>
      </c>
      <c r="AA299" s="62" t="str">
        <f t="shared" si="73"/>
        <v>ES</v>
      </c>
      <c r="AB299" s="50" t="s">
        <v>41</v>
      </c>
      <c r="AC299" s="50" t="s">
        <v>2123</v>
      </c>
      <c r="AD299" s="50">
        <v>2907806</v>
      </c>
      <c r="AE299" s="51"/>
      <c r="AF299" s="51"/>
      <c r="AH299" s="66" t="str">
        <f t="shared" si="74"/>
        <v>BACícero Dantas</v>
      </c>
      <c r="AI299" s="50">
        <v>2907806</v>
      </c>
      <c r="AJ299" s="66">
        <f t="shared" si="63"/>
        <v>0</v>
      </c>
    </row>
    <row r="300" spans="1:36" s="66" customFormat="1" ht="21.75" customHeight="1">
      <c r="A300" s="61" t="str">
        <f>Controles!$B$2</f>
        <v>ES</v>
      </c>
      <c r="B300" s="61">
        <f>Controles!$C$2</f>
        <v>7</v>
      </c>
      <c r="C300" s="61" t="s">
        <v>5388</v>
      </c>
      <c r="D300" s="62"/>
      <c r="E300" s="61" t="e">
        <f t="shared" si="60"/>
        <v>#N/A</v>
      </c>
      <c r="F300" s="90"/>
      <c r="G300" s="90"/>
      <c r="H300" s="62"/>
      <c r="I300" s="62"/>
      <c r="J300" s="61">
        <f t="shared" si="64"/>
        <v>0</v>
      </c>
      <c r="K300" s="62"/>
      <c r="L300" s="62"/>
      <c r="M300" s="62"/>
      <c r="N300" s="62"/>
      <c r="O300" s="62"/>
      <c r="P300" s="61">
        <f t="shared" si="65"/>
        <v>0</v>
      </c>
      <c r="Q300" s="61">
        <f t="shared" si="61"/>
        <v>0</v>
      </c>
      <c r="R300" s="61">
        <f t="shared" si="66"/>
        <v>0</v>
      </c>
      <c r="S300" s="65">
        <f t="shared" si="67"/>
        <v>0</v>
      </c>
      <c r="T300" s="61">
        <f t="shared" si="68"/>
        <v>0</v>
      </c>
      <c r="U300" s="61">
        <f t="shared" si="69"/>
        <v>0</v>
      </c>
      <c r="V300" s="61">
        <f t="shared" si="62"/>
        <v>0</v>
      </c>
      <c r="W300" s="61">
        <f t="shared" si="70"/>
        <v>0</v>
      </c>
      <c r="X300" s="61">
        <f t="shared" si="71"/>
        <v>0</v>
      </c>
      <c r="Y300" s="61" t="str">
        <f t="shared" si="72"/>
        <v>NÃO</v>
      </c>
      <c r="AA300" s="62" t="str">
        <f t="shared" si="73"/>
        <v>ES</v>
      </c>
      <c r="AB300" s="50" t="s">
        <v>41</v>
      </c>
      <c r="AC300" s="50" t="s">
        <v>2139</v>
      </c>
      <c r="AD300" s="50">
        <v>2907905</v>
      </c>
      <c r="AE300" s="51"/>
      <c r="AF300" s="51"/>
      <c r="AH300" s="66" t="str">
        <f t="shared" si="74"/>
        <v>BACipó</v>
      </c>
      <c r="AI300" s="50">
        <v>2907905</v>
      </c>
      <c r="AJ300" s="66">
        <f t="shared" si="63"/>
        <v>0</v>
      </c>
    </row>
    <row r="301" spans="1:36" s="91" customFormat="1" ht="21.75" customHeight="1">
      <c r="A301" s="61" t="str">
        <f>Controles!$B$2</f>
        <v>ES</v>
      </c>
      <c r="B301" s="61">
        <f>Controles!$C$2</f>
        <v>7</v>
      </c>
      <c r="C301" s="61" t="s">
        <v>5388</v>
      </c>
      <c r="D301" s="62"/>
      <c r="E301" s="61" t="e">
        <f t="shared" si="60"/>
        <v>#N/A</v>
      </c>
      <c r="F301" s="90"/>
      <c r="G301" s="90"/>
      <c r="H301" s="90"/>
      <c r="I301" s="90"/>
      <c r="J301" s="61">
        <f t="shared" si="64"/>
        <v>0</v>
      </c>
      <c r="K301" s="90"/>
      <c r="L301" s="90"/>
      <c r="M301" s="90"/>
      <c r="N301" s="90"/>
      <c r="O301" s="90"/>
      <c r="P301" s="61">
        <f t="shared" si="65"/>
        <v>0</v>
      </c>
      <c r="Q301" s="61">
        <f t="shared" si="61"/>
        <v>0</v>
      </c>
      <c r="R301" s="61">
        <f t="shared" si="66"/>
        <v>0</v>
      </c>
      <c r="S301" s="65">
        <f t="shared" si="67"/>
        <v>0</v>
      </c>
      <c r="T301" s="61">
        <f t="shared" si="68"/>
        <v>0</v>
      </c>
      <c r="U301" s="61">
        <f t="shared" si="69"/>
        <v>0</v>
      </c>
      <c r="V301" s="61">
        <f t="shared" si="62"/>
        <v>0</v>
      </c>
      <c r="W301" s="61">
        <f t="shared" si="70"/>
        <v>0</v>
      </c>
      <c r="X301" s="61">
        <f t="shared" si="71"/>
        <v>0</v>
      </c>
      <c r="Y301" s="61" t="str">
        <f t="shared" si="72"/>
        <v>NÃO</v>
      </c>
      <c r="AA301" s="62" t="str">
        <f t="shared" si="73"/>
        <v>ES</v>
      </c>
      <c r="AB301" s="50" t="s">
        <v>41</v>
      </c>
      <c r="AC301" s="50" t="s">
        <v>2155</v>
      </c>
      <c r="AD301" s="50">
        <v>2908002</v>
      </c>
      <c r="AE301" s="51"/>
      <c r="AF301" s="51"/>
      <c r="AH301" s="66" t="str">
        <f t="shared" si="74"/>
        <v>BACoaraci</v>
      </c>
      <c r="AI301" s="50">
        <v>2908002</v>
      </c>
      <c r="AJ301" s="66">
        <f t="shared" si="63"/>
        <v>0</v>
      </c>
    </row>
    <row r="302" spans="1:36" s="91" customFormat="1" ht="21.75" customHeight="1">
      <c r="A302" s="61" t="str">
        <f>Controles!$B$2</f>
        <v>ES</v>
      </c>
      <c r="B302" s="61">
        <f>Controles!$C$2</f>
        <v>7</v>
      </c>
      <c r="C302" s="61" t="s">
        <v>5388</v>
      </c>
      <c r="D302" s="62"/>
      <c r="E302" s="61" t="e">
        <f t="shared" si="60"/>
        <v>#N/A</v>
      </c>
      <c r="F302" s="90"/>
      <c r="G302" s="90"/>
      <c r="H302" s="90"/>
      <c r="I302" s="90"/>
      <c r="J302" s="61">
        <f t="shared" si="64"/>
        <v>0</v>
      </c>
      <c r="K302" s="90"/>
      <c r="L302" s="90"/>
      <c r="M302" s="90"/>
      <c r="N302" s="90"/>
      <c r="O302" s="90"/>
      <c r="P302" s="61">
        <f t="shared" si="65"/>
        <v>0</v>
      </c>
      <c r="Q302" s="61">
        <f t="shared" si="61"/>
        <v>0</v>
      </c>
      <c r="R302" s="61">
        <f t="shared" si="66"/>
        <v>0</v>
      </c>
      <c r="S302" s="65">
        <f t="shared" si="67"/>
        <v>0</v>
      </c>
      <c r="T302" s="61">
        <f t="shared" si="68"/>
        <v>0</v>
      </c>
      <c r="U302" s="61">
        <f t="shared" si="69"/>
        <v>0</v>
      </c>
      <c r="V302" s="61">
        <f t="shared" si="62"/>
        <v>0</v>
      </c>
      <c r="W302" s="61">
        <f t="shared" si="70"/>
        <v>0</v>
      </c>
      <c r="X302" s="61">
        <f t="shared" si="71"/>
        <v>0</v>
      </c>
      <c r="Y302" s="61" t="str">
        <f t="shared" si="72"/>
        <v>NÃO</v>
      </c>
      <c r="AA302" s="62" t="str">
        <f t="shared" si="73"/>
        <v>ES</v>
      </c>
      <c r="AB302" s="50" t="s">
        <v>41</v>
      </c>
      <c r="AC302" s="50" t="s">
        <v>2172</v>
      </c>
      <c r="AD302" s="50">
        <v>2908101</v>
      </c>
      <c r="AE302" s="51"/>
      <c r="AF302" s="51"/>
      <c r="AH302" s="66" t="str">
        <f t="shared" si="74"/>
        <v>BACocos</v>
      </c>
      <c r="AI302" s="50">
        <v>2908101</v>
      </c>
      <c r="AJ302" s="66">
        <f t="shared" si="63"/>
        <v>0</v>
      </c>
    </row>
    <row r="303" spans="1:36" s="91" customFormat="1" ht="21.75" customHeight="1">
      <c r="A303" s="61" t="str">
        <f>Controles!$B$2</f>
        <v>ES</v>
      </c>
      <c r="B303" s="61">
        <f>Controles!$C$2</f>
        <v>7</v>
      </c>
      <c r="C303" s="61" t="s">
        <v>5388</v>
      </c>
      <c r="D303" s="62"/>
      <c r="E303" s="61" t="e">
        <f t="shared" si="60"/>
        <v>#N/A</v>
      </c>
      <c r="F303" s="90"/>
      <c r="G303" s="90"/>
      <c r="H303" s="90"/>
      <c r="I303" s="90"/>
      <c r="J303" s="61">
        <f t="shared" si="64"/>
        <v>0</v>
      </c>
      <c r="K303" s="90"/>
      <c r="L303" s="90"/>
      <c r="M303" s="90"/>
      <c r="N303" s="90"/>
      <c r="O303" s="90"/>
      <c r="P303" s="61">
        <f t="shared" si="65"/>
        <v>0</v>
      </c>
      <c r="Q303" s="61">
        <f t="shared" si="61"/>
        <v>0</v>
      </c>
      <c r="R303" s="61">
        <f t="shared" si="66"/>
        <v>0</v>
      </c>
      <c r="S303" s="65">
        <f t="shared" si="67"/>
        <v>0</v>
      </c>
      <c r="T303" s="61">
        <f t="shared" si="68"/>
        <v>0</v>
      </c>
      <c r="U303" s="61">
        <f t="shared" si="69"/>
        <v>0</v>
      </c>
      <c r="V303" s="61">
        <f t="shared" si="62"/>
        <v>0</v>
      </c>
      <c r="W303" s="61">
        <f t="shared" si="70"/>
        <v>0</v>
      </c>
      <c r="X303" s="61">
        <f t="shared" si="71"/>
        <v>0</v>
      </c>
      <c r="Y303" s="61" t="str">
        <f t="shared" si="72"/>
        <v>NÃO</v>
      </c>
      <c r="AA303" s="62" t="str">
        <f t="shared" si="73"/>
        <v>ES</v>
      </c>
      <c r="AB303" s="50" t="s">
        <v>41</v>
      </c>
      <c r="AC303" s="50" t="s">
        <v>2189</v>
      </c>
      <c r="AD303" s="50">
        <v>2908200</v>
      </c>
      <c r="AE303" s="51"/>
      <c r="AF303" s="51"/>
      <c r="AH303" s="66" t="str">
        <f t="shared" si="74"/>
        <v>BAConceição da Feira</v>
      </c>
      <c r="AI303" s="50">
        <v>2908200</v>
      </c>
      <c r="AJ303" s="66">
        <f t="shared" si="63"/>
        <v>0</v>
      </c>
    </row>
    <row r="304" spans="1:36" s="91" customFormat="1" ht="21.75" customHeight="1">
      <c r="A304" s="61" t="str">
        <f>Controles!$B$2</f>
        <v>ES</v>
      </c>
      <c r="B304" s="61">
        <f>Controles!$C$2</f>
        <v>7</v>
      </c>
      <c r="C304" s="61" t="s">
        <v>5388</v>
      </c>
      <c r="D304" s="62"/>
      <c r="E304" s="61" t="e">
        <f t="shared" si="60"/>
        <v>#N/A</v>
      </c>
      <c r="F304" s="90"/>
      <c r="G304" s="90"/>
      <c r="H304" s="90"/>
      <c r="I304" s="90"/>
      <c r="J304" s="61">
        <f t="shared" si="64"/>
        <v>0</v>
      </c>
      <c r="K304" s="90"/>
      <c r="L304" s="90"/>
      <c r="M304" s="90"/>
      <c r="N304" s="90"/>
      <c r="O304" s="90"/>
      <c r="P304" s="61">
        <f t="shared" si="65"/>
        <v>0</v>
      </c>
      <c r="Q304" s="61">
        <f t="shared" si="61"/>
        <v>0</v>
      </c>
      <c r="R304" s="61">
        <f t="shared" si="66"/>
        <v>0</v>
      </c>
      <c r="S304" s="65">
        <f t="shared" si="67"/>
        <v>0</v>
      </c>
      <c r="T304" s="61">
        <f t="shared" si="68"/>
        <v>0</v>
      </c>
      <c r="U304" s="61">
        <f t="shared" si="69"/>
        <v>0</v>
      </c>
      <c r="V304" s="61">
        <f t="shared" si="62"/>
        <v>0</v>
      </c>
      <c r="W304" s="61">
        <f t="shared" si="70"/>
        <v>0</v>
      </c>
      <c r="X304" s="61">
        <f t="shared" si="71"/>
        <v>0</v>
      </c>
      <c r="Y304" s="61" t="str">
        <f t="shared" si="72"/>
        <v>NÃO</v>
      </c>
      <c r="AA304" s="62" t="str">
        <f t="shared" si="73"/>
        <v>ES</v>
      </c>
      <c r="AB304" s="50" t="s">
        <v>41</v>
      </c>
      <c r="AC304" s="50" t="s">
        <v>2205</v>
      </c>
      <c r="AD304" s="50">
        <v>2908309</v>
      </c>
      <c r="AE304" s="51"/>
      <c r="AF304" s="51"/>
      <c r="AH304" s="66" t="str">
        <f t="shared" si="74"/>
        <v>BAConceição do Almeida</v>
      </c>
      <c r="AI304" s="50">
        <v>2908309</v>
      </c>
      <c r="AJ304" s="66">
        <f t="shared" si="63"/>
        <v>0</v>
      </c>
    </row>
    <row r="305" spans="1:36" s="91" customFormat="1" ht="21.75" customHeight="1">
      <c r="A305" s="61" t="str">
        <f>Controles!$B$2</f>
        <v>ES</v>
      </c>
      <c r="B305" s="61">
        <f>Controles!$C$2</f>
        <v>7</v>
      </c>
      <c r="C305" s="61" t="s">
        <v>5388</v>
      </c>
      <c r="D305" s="62"/>
      <c r="E305" s="61" t="e">
        <f t="shared" si="60"/>
        <v>#N/A</v>
      </c>
      <c r="F305" s="90"/>
      <c r="G305" s="90"/>
      <c r="H305" s="90"/>
      <c r="I305" s="90"/>
      <c r="J305" s="61">
        <f t="shared" si="64"/>
        <v>0</v>
      </c>
      <c r="K305" s="90"/>
      <c r="L305" s="90"/>
      <c r="M305" s="90"/>
      <c r="N305" s="90"/>
      <c r="O305" s="90"/>
      <c r="P305" s="61">
        <f t="shared" si="65"/>
        <v>0</v>
      </c>
      <c r="Q305" s="61">
        <f t="shared" si="61"/>
        <v>0</v>
      </c>
      <c r="R305" s="61">
        <f t="shared" si="66"/>
        <v>0</v>
      </c>
      <c r="S305" s="65">
        <f t="shared" si="67"/>
        <v>0</v>
      </c>
      <c r="T305" s="61">
        <f t="shared" si="68"/>
        <v>0</v>
      </c>
      <c r="U305" s="61">
        <f t="shared" si="69"/>
        <v>0</v>
      </c>
      <c r="V305" s="61">
        <f t="shared" si="62"/>
        <v>0</v>
      </c>
      <c r="W305" s="61">
        <f t="shared" si="70"/>
        <v>0</v>
      </c>
      <c r="X305" s="61">
        <f t="shared" si="71"/>
        <v>0</v>
      </c>
      <c r="Y305" s="61" t="str">
        <f t="shared" si="72"/>
        <v>NÃO</v>
      </c>
      <c r="AA305" s="62" t="str">
        <f t="shared" si="73"/>
        <v>ES</v>
      </c>
      <c r="AB305" s="50" t="s">
        <v>41</v>
      </c>
      <c r="AC305" s="50" t="s">
        <v>2220</v>
      </c>
      <c r="AD305" s="50">
        <v>2908408</v>
      </c>
      <c r="AE305" s="51"/>
      <c r="AF305" s="51"/>
      <c r="AH305" s="66" t="str">
        <f t="shared" si="74"/>
        <v>BAConceição do Coité</v>
      </c>
      <c r="AI305" s="50">
        <v>2908408</v>
      </c>
      <c r="AJ305" s="66">
        <f t="shared" si="63"/>
        <v>0</v>
      </c>
    </row>
    <row r="306" spans="1:36" s="91" customFormat="1" ht="21.75" customHeight="1">
      <c r="A306" s="61" t="str">
        <f>Controles!$B$2</f>
        <v>ES</v>
      </c>
      <c r="B306" s="61">
        <f>Controles!$C$2</f>
        <v>7</v>
      </c>
      <c r="C306" s="61" t="s">
        <v>5388</v>
      </c>
      <c r="D306" s="62"/>
      <c r="E306" s="61" t="e">
        <f t="shared" si="60"/>
        <v>#N/A</v>
      </c>
      <c r="F306" s="90"/>
      <c r="G306" s="90"/>
      <c r="H306" s="90"/>
      <c r="I306" s="90"/>
      <c r="J306" s="61">
        <f t="shared" si="64"/>
        <v>0</v>
      </c>
      <c r="K306" s="90"/>
      <c r="L306" s="90"/>
      <c r="M306" s="90"/>
      <c r="N306" s="90"/>
      <c r="O306" s="90"/>
      <c r="P306" s="61">
        <f t="shared" si="65"/>
        <v>0</v>
      </c>
      <c r="Q306" s="61">
        <f t="shared" si="61"/>
        <v>0</v>
      </c>
      <c r="R306" s="61">
        <f t="shared" si="66"/>
        <v>0</v>
      </c>
      <c r="S306" s="65">
        <f t="shared" si="67"/>
        <v>0</v>
      </c>
      <c r="T306" s="61">
        <f t="shared" si="68"/>
        <v>0</v>
      </c>
      <c r="U306" s="61">
        <f t="shared" si="69"/>
        <v>0</v>
      </c>
      <c r="V306" s="61">
        <f t="shared" si="62"/>
        <v>0</v>
      </c>
      <c r="W306" s="61">
        <f t="shared" si="70"/>
        <v>0</v>
      </c>
      <c r="X306" s="61">
        <f t="shared" si="71"/>
        <v>0</v>
      </c>
      <c r="Y306" s="61" t="str">
        <f t="shared" si="72"/>
        <v>NÃO</v>
      </c>
      <c r="AA306" s="62" t="str">
        <f t="shared" si="73"/>
        <v>ES</v>
      </c>
      <c r="AB306" s="50" t="s">
        <v>41</v>
      </c>
      <c r="AC306" s="50" t="s">
        <v>2236</v>
      </c>
      <c r="AD306" s="50">
        <v>2908507</v>
      </c>
      <c r="AE306" s="51"/>
      <c r="AF306" s="51"/>
      <c r="AH306" s="66" t="str">
        <f t="shared" si="74"/>
        <v>BAConceição do Jacuípe</v>
      </c>
      <c r="AI306" s="50">
        <v>2908507</v>
      </c>
      <c r="AJ306" s="66">
        <f t="shared" si="63"/>
        <v>0</v>
      </c>
    </row>
    <row r="307" spans="1:36" s="91" customFormat="1" ht="21.75" customHeight="1">
      <c r="A307" s="61" t="str">
        <f>Controles!$B$2</f>
        <v>ES</v>
      </c>
      <c r="B307" s="61">
        <f>Controles!$C$2</f>
        <v>7</v>
      </c>
      <c r="C307" s="61" t="s">
        <v>5388</v>
      </c>
      <c r="D307" s="62"/>
      <c r="E307" s="61" t="e">
        <f t="shared" si="60"/>
        <v>#N/A</v>
      </c>
      <c r="F307" s="90"/>
      <c r="G307" s="90"/>
      <c r="H307" s="90"/>
      <c r="I307" s="90"/>
      <c r="J307" s="61">
        <f t="shared" si="64"/>
        <v>0</v>
      </c>
      <c r="K307" s="90"/>
      <c r="L307" s="90"/>
      <c r="M307" s="90"/>
      <c r="N307" s="90"/>
      <c r="O307" s="90"/>
      <c r="P307" s="61">
        <f t="shared" si="65"/>
        <v>0</v>
      </c>
      <c r="Q307" s="61">
        <f t="shared" si="61"/>
        <v>0</v>
      </c>
      <c r="R307" s="61">
        <f t="shared" si="66"/>
        <v>0</v>
      </c>
      <c r="S307" s="65">
        <f t="shared" si="67"/>
        <v>0</v>
      </c>
      <c r="T307" s="61">
        <f t="shared" si="68"/>
        <v>0</v>
      </c>
      <c r="U307" s="61">
        <f t="shared" si="69"/>
        <v>0</v>
      </c>
      <c r="V307" s="61">
        <f t="shared" si="62"/>
        <v>0</v>
      </c>
      <c r="W307" s="61">
        <f t="shared" si="70"/>
        <v>0</v>
      </c>
      <c r="X307" s="61">
        <f t="shared" si="71"/>
        <v>0</v>
      </c>
      <c r="Y307" s="61" t="str">
        <f t="shared" si="72"/>
        <v>NÃO</v>
      </c>
      <c r="AA307" s="62" t="str">
        <f t="shared" si="73"/>
        <v>ES</v>
      </c>
      <c r="AB307" s="50" t="s">
        <v>41</v>
      </c>
      <c r="AC307" s="50" t="s">
        <v>1456</v>
      </c>
      <c r="AD307" s="50">
        <v>2908606</v>
      </c>
      <c r="AE307" s="51"/>
      <c r="AF307" s="51"/>
      <c r="AH307" s="66" t="str">
        <f t="shared" si="74"/>
        <v>BAConde</v>
      </c>
      <c r="AI307" s="50">
        <v>2908606</v>
      </c>
      <c r="AJ307" s="66">
        <f t="shared" si="63"/>
        <v>0</v>
      </c>
    </row>
    <row r="308" spans="1:36" s="91" customFormat="1" ht="21.75" customHeight="1">
      <c r="A308" s="61" t="str">
        <f>Controles!$B$2</f>
        <v>ES</v>
      </c>
      <c r="B308" s="61">
        <f>Controles!$C$2</f>
        <v>7</v>
      </c>
      <c r="C308" s="61" t="s">
        <v>5388</v>
      </c>
      <c r="D308" s="62"/>
      <c r="E308" s="61" t="e">
        <f t="shared" si="60"/>
        <v>#N/A</v>
      </c>
      <c r="F308" s="90"/>
      <c r="G308" s="90"/>
      <c r="H308" s="90"/>
      <c r="I308" s="90"/>
      <c r="J308" s="61">
        <f t="shared" si="64"/>
        <v>0</v>
      </c>
      <c r="K308" s="90"/>
      <c r="L308" s="90"/>
      <c r="M308" s="90"/>
      <c r="N308" s="90"/>
      <c r="O308" s="90"/>
      <c r="P308" s="61">
        <f t="shared" si="65"/>
        <v>0</v>
      </c>
      <c r="Q308" s="61">
        <f t="shared" si="61"/>
        <v>0</v>
      </c>
      <c r="R308" s="61">
        <f t="shared" si="66"/>
        <v>0</v>
      </c>
      <c r="S308" s="65">
        <f t="shared" si="67"/>
        <v>0</v>
      </c>
      <c r="T308" s="61">
        <f t="shared" si="68"/>
        <v>0</v>
      </c>
      <c r="U308" s="61">
        <f t="shared" si="69"/>
        <v>0</v>
      </c>
      <c r="V308" s="61">
        <f t="shared" si="62"/>
        <v>0</v>
      </c>
      <c r="W308" s="61">
        <f t="shared" si="70"/>
        <v>0</v>
      </c>
      <c r="X308" s="61">
        <f t="shared" si="71"/>
        <v>0</v>
      </c>
      <c r="Y308" s="61" t="str">
        <f t="shared" si="72"/>
        <v>NÃO</v>
      </c>
      <c r="AA308" s="62" t="str">
        <f t="shared" si="73"/>
        <v>ES</v>
      </c>
      <c r="AB308" s="50" t="s">
        <v>41</v>
      </c>
      <c r="AC308" s="50" t="s">
        <v>2266</v>
      </c>
      <c r="AD308" s="50">
        <v>2908705</v>
      </c>
      <c r="AE308" s="51"/>
      <c r="AF308" s="51"/>
      <c r="AH308" s="66" t="str">
        <f t="shared" si="74"/>
        <v>BACondeúba</v>
      </c>
      <c r="AI308" s="50">
        <v>2908705</v>
      </c>
      <c r="AJ308" s="66">
        <f t="shared" si="63"/>
        <v>0</v>
      </c>
    </row>
    <row r="309" spans="1:36" s="91" customFormat="1" ht="21.75" customHeight="1">
      <c r="A309" s="61" t="str">
        <f>Controles!$B$2</f>
        <v>ES</v>
      </c>
      <c r="B309" s="61">
        <f>Controles!$C$2</f>
        <v>7</v>
      </c>
      <c r="C309" s="61" t="s">
        <v>5388</v>
      </c>
      <c r="D309" s="62"/>
      <c r="E309" s="61" t="e">
        <f t="shared" si="60"/>
        <v>#N/A</v>
      </c>
      <c r="F309" s="90"/>
      <c r="G309" s="90"/>
      <c r="H309" s="90"/>
      <c r="I309" s="90"/>
      <c r="J309" s="61">
        <f t="shared" si="64"/>
        <v>0</v>
      </c>
      <c r="K309" s="90"/>
      <c r="L309" s="90"/>
      <c r="M309" s="90"/>
      <c r="N309" s="90"/>
      <c r="O309" s="90"/>
      <c r="P309" s="61">
        <f t="shared" si="65"/>
        <v>0</v>
      </c>
      <c r="Q309" s="61">
        <f t="shared" si="61"/>
        <v>0</v>
      </c>
      <c r="R309" s="61">
        <f t="shared" si="66"/>
        <v>0</v>
      </c>
      <c r="S309" s="65">
        <f t="shared" si="67"/>
        <v>0</v>
      </c>
      <c r="T309" s="61">
        <f t="shared" si="68"/>
        <v>0</v>
      </c>
      <c r="U309" s="61">
        <f t="shared" si="69"/>
        <v>0</v>
      </c>
      <c r="V309" s="61">
        <f t="shared" si="62"/>
        <v>0</v>
      </c>
      <c r="W309" s="61">
        <f t="shared" si="70"/>
        <v>0</v>
      </c>
      <c r="X309" s="61">
        <f t="shared" si="71"/>
        <v>0</v>
      </c>
      <c r="Y309" s="61" t="str">
        <f t="shared" si="72"/>
        <v>NÃO</v>
      </c>
      <c r="AA309" s="62" t="str">
        <f t="shared" si="73"/>
        <v>ES</v>
      </c>
      <c r="AB309" s="50" t="s">
        <v>41</v>
      </c>
      <c r="AC309" s="50" t="s">
        <v>2281</v>
      </c>
      <c r="AD309" s="50">
        <v>2908804</v>
      </c>
      <c r="AE309" s="51"/>
      <c r="AF309" s="51"/>
      <c r="AH309" s="66" t="str">
        <f t="shared" si="74"/>
        <v>BAContendas do Sincorá</v>
      </c>
      <c r="AI309" s="50">
        <v>2908804</v>
      </c>
      <c r="AJ309" s="66">
        <f t="shared" si="63"/>
        <v>0</v>
      </c>
    </row>
    <row r="310" spans="1:36" s="91" customFormat="1" ht="21.75" customHeight="1">
      <c r="A310" s="61" t="str">
        <f>Controles!$B$2</f>
        <v>ES</v>
      </c>
      <c r="B310" s="61">
        <f>Controles!$C$2</f>
        <v>7</v>
      </c>
      <c r="C310" s="61" t="s">
        <v>5388</v>
      </c>
      <c r="D310" s="62"/>
      <c r="E310" s="61" t="e">
        <f t="shared" si="60"/>
        <v>#N/A</v>
      </c>
      <c r="F310" s="90"/>
      <c r="G310" s="90"/>
      <c r="H310" s="90"/>
      <c r="I310" s="90"/>
      <c r="J310" s="61">
        <f t="shared" si="64"/>
        <v>0</v>
      </c>
      <c r="K310" s="90"/>
      <c r="L310" s="90"/>
      <c r="M310" s="90"/>
      <c r="N310" s="90"/>
      <c r="O310" s="90"/>
      <c r="P310" s="61">
        <f t="shared" si="65"/>
        <v>0</v>
      </c>
      <c r="Q310" s="61">
        <f t="shared" si="61"/>
        <v>0</v>
      </c>
      <c r="R310" s="61">
        <f t="shared" si="66"/>
        <v>0</v>
      </c>
      <c r="S310" s="65">
        <f t="shared" si="67"/>
        <v>0</v>
      </c>
      <c r="T310" s="61">
        <f t="shared" si="68"/>
        <v>0</v>
      </c>
      <c r="U310" s="61">
        <f t="shared" si="69"/>
        <v>0</v>
      </c>
      <c r="V310" s="61">
        <f t="shared" si="62"/>
        <v>0</v>
      </c>
      <c r="W310" s="61">
        <f t="shared" si="70"/>
        <v>0</v>
      </c>
      <c r="X310" s="61">
        <f t="shared" si="71"/>
        <v>0</v>
      </c>
      <c r="Y310" s="61" t="str">
        <f t="shared" si="72"/>
        <v>NÃO</v>
      </c>
      <c r="AA310" s="62" t="str">
        <f t="shared" si="73"/>
        <v>ES</v>
      </c>
      <c r="AB310" s="50" t="s">
        <v>41</v>
      </c>
      <c r="AC310" s="50" t="s">
        <v>2297</v>
      </c>
      <c r="AD310" s="50">
        <v>2908903</v>
      </c>
      <c r="AE310" s="51"/>
      <c r="AF310" s="51"/>
      <c r="AH310" s="66" t="str">
        <f t="shared" si="74"/>
        <v>BACoração de Maria</v>
      </c>
      <c r="AI310" s="50">
        <v>2908903</v>
      </c>
      <c r="AJ310" s="66">
        <f t="shared" si="63"/>
        <v>0</v>
      </c>
    </row>
    <row r="311" spans="1:36" s="91" customFormat="1" ht="21.75" customHeight="1">
      <c r="A311" s="61" t="str">
        <f>Controles!$B$2</f>
        <v>ES</v>
      </c>
      <c r="B311" s="61">
        <f>Controles!$C$2</f>
        <v>7</v>
      </c>
      <c r="C311" s="61" t="s">
        <v>5388</v>
      </c>
      <c r="D311" s="62"/>
      <c r="E311" s="61" t="e">
        <f t="shared" si="60"/>
        <v>#N/A</v>
      </c>
      <c r="F311" s="90"/>
      <c r="G311" s="90"/>
      <c r="H311" s="90"/>
      <c r="I311" s="90"/>
      <c r="J311" s="61">
        <f t="shared" si="64"/>
        <v>0</v>
      </c>
      <c r="K311" s="90"/>
      <c r="L311" s="90"/>
      <c r="M311" s="90"/>
      <c r="N311" s="90"/>
      <c r="O311" s="90"/>
      <c r="P311" s="61">
        <f t="shared" si="65"/>
        <v>0</v>
      </c>
      <c r="Q311" s="61">
        <f t="shared" si="61"/>
        <v>0</v>
      </c>
      <c r="R311" s="61">
        <f t="shared" si="66"/>
        <v>0</v>
      </c>
      <c r="S311" s="65">
        <f t="shared" si="67"/>
        <v>0</v>
      </c>
      <c r="T311" s="61">
        <f t="shared" si="68"/>
        <v>0</v>
      </c>
      <c r="U311" s="61">
        <f t="shared" si="69"/>
        <v>0</v>
      </c>
      <c r="V311" s="61">
        <f t="shared" si="62"/>
        <v>0</v>
      </c>
      <c r="W311" s="61">
        <f t="shared" si="70"/>
        <v>0</v>
      </c>
      <c r="X311" s="61">
        <f t="shared" si="71"/>
        <v>0</v>
      </c>
      <c r="Y311" s="61" t="str">
        <f t="shared" si="72"/>
        <v>NÃO</v>
      </c>
      <c r="AA311" s="62" t="str">
        <f t="shared" si="73"/>
        <v>ES</v>
      </c>
      <c r="AB311" s="50" t="s">
        <v>41</v>
      </c>
      <c r="AC311" s="50" t="s">
        <v>2312</v>
      </c>
      <c r="AD311" s="50">
        <v>2909000</v>
      </c>
      <c r="AE311" s="51"/>
      <c r="AF311" s="51"/>
      <c r="AH311" s="66" t="str">
        <f t="shared" si="74"/>
        <v>BACordeiros</v>
      </c>
      <c r="AI311" s="50">
        <v>2909000</v>
      </c>
      <c r="AJ311" s="66">
        <f t="shared" si="63"/>
        <v>0</v>
      </c>
    </row>
    <row r="312" spans="1:36" s="91" customFormat="1" ht="21.75" customHeight="1">
      <c r="A312" s="61" t="str">
        <f>Controles!$B$2</f>
        <v>ES</v>
      </c>
      <c r="B312" s="61">
        <f>Controles!$C$2</f>
        <v>7</v>
      </c>
      <c r="C312" s="61" t="s">
        <v>5388</v>
      </c>
      <c r="D312" s="62"/>
      <c r="E312" s="61" t="e">
        <f t="shared" si="60"/>
        <v>#N/A</v>
      </c>
      <c r="F312" s="90"/>
      <c r="G312" s="90"/>
      <c r="H312" s="90"/>
      <c r="I312" s="90"/>
      <c r="J312" s="61">
        <f t="shared" si="64"/>
        <v>0</v>
      </c>
      <c r="K312" s="90"/>
      <c r="L312" s="90"/>
      <c r="M312" s="90"/>
      <c r="N312" s="90"/>
      <c r="O312" s="90"/>
      <c r="P312" s="61">
        <f t="shared" si="65"/>
        <v>0</v>
      </c>
      <c r="Q312" s="61">
        <f t="shared" si="61"/>
        <v>0</v>
      </c>
      <c r="R312" s="61">
        <f t="shared" si="66"/>
        <v>0</v>
      </c>
      <c r="S312" s="65">
        <f t="shared" si="67"/>
        <v>0</v>
      </c>
      <c r="T312" s="61">
        <f t="shared" si="68"/>
        <v>0</v>
      </c>
      <c r="U312" s="61">
        <f t="shared" si="69"/>
        <v>0</v>
      </c>
      <c r="V312" s="61">
        <f t="shared" si="62"/>
        <v>0</v>
      </c>
      <c r="W312" s="61">
        <f t="shared" si="70"/>
        <v>0</v>
      </c>
      <c r="X312" s="61">
        <f t="shared" si="71"/>
        <v>0</v>
      </c>
      <c r="Y312" s="61" t="str">
        <f t="shared" si="72"/>
        <v>NÃO</v>
      </c>
      <c r="AA312" s="62" t="str">
        <f t="shared" si="73"/>
        <v>ES</v>
      </c>
      <c r="AB312" s="50" t="s">
        <v>41</v>
      </c>
      <c r="AC312" s="50" t="s">
        <v>2326</v>
      </c>
      <c r="AD312" s="50">
        <v>2909109</v>
      </c>
      <c r="AE312" s="51"/>
      <c r="AF312" s="51"/>
      <c r="AH312" s="66" t="str">
        <f t="shared" si="74"/>
        <v>BACoribe</v>
      </c>
      <c r="AI312" s="50">
        <v>2909109</v>
      </c>
      <c r="AJ312" s="66">
        <f t="shared" si="63"/>
        <v>0</v>
      </c>
    </row>
    <row r="313" spans="1:36" s="91" customFormat="1" ht="21.75" customHeight="1">
      <c r="A313" s="61" t="str">
        <f>Controles!$B$2</f>
        <v>ES</v>
      </c>
      <c r="B313" s="61">
        <f>Controles!$C$2</f>
        <v>7</v>
      </c>
      <c r="C313" s="61" t="s">
        <v>5388</v>
      </c>
      <c r="D313" s="62"/>
      <c r="E313" s="61" t="e">
        <f t="shared" si="60"/>
        <v>#N/A</v>
      </c>
      <c r="F313" s="90"/>
      <c r="G313" s="90"/>
      <c r="H313" s="90"/>
      <c r="I313" s="90"/>
      <c r="J313" s="61">
        <f t="shared" si="64"/>
        <v>0</v>
      </c>
      <c r="K313" s="90"/>
      <c r="L313" s="90"/>
      <c r="M313" s="90"/>
      <c r="N313" s="90"/>
      <c r="O313" s="90"/>
      <c r="P313" s="61">
        <f t="shared" si="65"/>
        <v>0</v>
      </c>
      <c r="Q313" s="61">
        <f t="shared" si="61"/>
        <v>0</v>
      </c>
      <c r="R313" s="61">
        <f t="shared" si="66"/>
        <v>0</v>
      </c>
      <c r="S313" s="65">
        <f t="shared" si="67"/>
        <v>0</v>
      </c>
      <c r="T313" s="61">
        <f t="shared" si="68"/>
        <v>0</v>
      </c>
      <c r="U313" s="61">
        <f t="shared" si="69"/>
        <v>0</v>
      </c>
      <c r="V313" s="61">
        <f t="shared" si="62"/>
        <v>0</v>
      </c>
      <c r="W313" s="61">
        <f t="shared" si="70"/>
        <v>0</v>
      </c>
      <c r="X313" s="61">
        <f t="shared" si="71"/>
        <v>0</v>
      </c>
      <c r="Y313" s="61" t="str">
        <f t="shared" si="72"/>
        <v>NÃO</v>
      </c>
      <c r="AA313" s="62" t="str">
        <f t="shared" si="73"/>
        <v>ES</v>
      </c>
      <c r="AB313" s="50" t="s">
        <v>41</v>
      </c>
      <c r="AC313" s="50" t="s">
        <v>2342</v>
      </c>
      <c r="AD313" s="50">
        <v>2909208</v>
      </c>
      <c r="AE313" s="51"/>
      <c r="AF313" s="51"/>
      <c r="AH313" s="66" t="str">
        <f t="shared" si="74"/>
        <v>BACoronel João Sá</v>
      </c>
      <c r="AI313" s="50">
        <v>2909208</v>
      </c>
      <c r="AJ313" s="66">
        <f t="shared" si="63"/>
        <v>0</v>
      </c>
    </row>
    <row r="314" spans="1:36" s="91" customFormat="1" ht="21.75" customHeight="1">
      <c r="A314" s="61" t="str">
        <f>Controles!$B$2</f>
        <v>ES</v>
      </c>
      <c r="B314" s="61">
        <f>Controles!$C$2</f>
        <v>7</v>
      </c>
      <c r="C314" s="61" t="s">
        <v>5388</v>
      </c>
      <c r="D314" s="62"/>
      <c r="E314" s="61" t="e">
        <f t="shared" si="60"/>
        <v>#N/A</v>
      </c>
      <c r="F314" s="90"/>
      <c r="G314" s="90"/>
      <c r="H314" s="90"/>
      <c r="I314" s="90"/>
      <c r="J314" s="61">
        <f t="shared" si="64"/>
        <v>0</v>
      </c>
      <c r="K314" s="90"/>
      <c r="L314" s="90"/>
      <c r="M314" s="90"/>
      <c r="N314" s="90"/>
      <c r="O314" s="90"/>
      <c r="P314" s="61">
        <f t="shared" si="65"/>
        <v>0</v>
      </c>
      <c r="Q314" s="61">
        <f t="shared" si="61"/>
        <v>0</v>
      </c>
      <c r="R314" s="61">
        <f t="shared" si="66"/>
        <v>0</v>
      </c>
      <c r="S314" s="65">
        <f t="shared" si="67"/>
        <v>0</v>
      </c>
      <c r="T314" s="61">
        <f t="shared" si="68"/>
        <v>0</v>
      </c>
      <c r="U314" s="61">
        <f t="shared" si="69"/>
        <v>0</v>
      </c>
      <c r="V314" s="61">
        <f t="shared" si="62"/>
        <v>0</v>
      </c>
      <c r="W314" s="61">
        <f t="shared" si="70"/>
        <v>0</v>
      </c>
      <c r="X314" s="61">
        <f t="shared" si="71"/>
        <v>0</v>
      </c>
      <c r="Y314" s="61" t="str">
        <f t="shared" si="72"/>
        <v>NÃO</v>
      </c>
      <c r="AA314" s="62" t="str">
        <f t="shared" si="73"/>
        <v>ES</v>
      </c>
      <c r="AB314" s="50" t="s">
        <v>41</v>
      </c>
      <c r="AC314" s="50" t="s">
        <v>2358</v>
      </c>
      <c r="AD314" s="50">
        <v>2909307</v>
      </c>
      <c r="AE314" s="51"/>
      <c r="AF314" s="51"/>
      <c r="AH314" s="66" t="str">
        <f t="shared" si="74"/>
        <v>BACorrentina</v>
      </c>
      <c r="AI314" s="50">
        <v>2909307</v>
      </c>
      <c r="AJ314" s="66">
        <f t="shared" si="63"/>
        <v>0</v>
      </c>
    </row>
    <row r="315" spans="1:36" s="91" customFormat="1" ht="21.75" customHeight="1">
      <c r="A315" s="61" t="str">
        <f>Controles!$B$2</f>
        <v>ES</v>
      </c>
      <c r="B315" s="61">
        <f>Controles!$C$2</f>
        <v>7</v>
      </c>
      <c r="C315" s="61" t="s">
        <v>5388</v>
      </c>
      <c r="D315" s="62"/>
      <c r="E315" s="61" t="e">
        <f t="shared" si="60"/>
        <v>#N/A</v>
      </c>
      <c r="F315" s="90"/>
      <c r="G315" s="90"/>
      <c r="H315" s="90"/>
      <c r="I315" s="90"/>
      <c r="J315" s="61">
        <f t="shared" si="64"/>
        <v>0</v>
      </c>
      <c r="K315" s="90"/>
      <c r="L315" s="90"/>
      <c r="M315" s="90"/>
      <c r="N315" s="90"/>
      <c r="O315" s="90"/>
      <c r="P315" s="61">
        <f t="shared" si="65"/>
        <v>0</v>
      </c>
      <c r="Q315" s="61">
        <f t="shared" si="61"/>
        <v>0</v>
      </c>
      <c r="R315" s="61">
        <f t="shared" si="66"/>
        <v>0</v>
      </c>
      <c r="S315" s="65">
        <f t="shared" si="67"/>
        <v>0</v>
      </c>
      <c r="T315" s="61">
        <f t="shared" si="68"/>
        <v>0</v>
      </c>
      <c r="U315" s="61">
        <f t="shared" si="69"/>
        <v>0</v>
      </c>
      <c r="V315" s="61">
        <f t="shared" si="62"/>
        <v>0</v>
      </c>
      <c r="W315" s="61">
        <f t="shared" si="70"/>
        <v>0</v>
      </c>
      <c r="X315" s="61">
        <f t="shared" si="71"/>
        <v>0</v>
      </c>
      <c r="Y315" s="61" t="str">
        <f t="shared" si="72"/>
        <v>NÃO</v>
      </c>
      <c r="AA315" s="62" t="str">
        <f t="shared" si="73"/>
        <v>ES</v>
      </c>
      <c r="AB315" s="50" t="s">
        <v>41</v>
      </c>
      <c r="AC315" s="50" t="s">
        <v>2372</v>
      </c>
      <c r="AD315" s="50">
        <v>2909406</v>
      </c>
      <c r="AE315" s="51"/>
      <c r="AF315" s="51"/>
      <c r="AH315" s="66" t="str">
        <f t="shared" si="74"/>
        <v>BACotegipe</v>
      </c>
      <c r="AI315" s="50">
        <v>2909406</v>
      </c>
      <c r="AJ315" s="66">
        <f t="shared" si="63"/>
        <v>0</v>
      </c>
    </row>
    <row r="316" spans="1:36" s="91" customFormat="1" ht="21.75" customHeight="1">
      <c r="A316" s="61" t="str">
        <f>Controles!$B$2</f>
        <v>ES</v>
      </c>
      <c r="B316" s="61">
        <f>Controles!$C$2</f>
        <v>7</v>
      </c>
      <c r="C316" s="61" t="s">
        <v>5388</v>
      </c>
      <c r="D316" s="62"/>
      <c r="E316" s="61" t="e">
        <f t="shared" si="60"/>
        <v>#N/A</v>
      </c>
      <c r="F316" s="90"/>
      <c r="G316" s="90"/>
      <c r="H316" s="90"/>
      <c r="I316" s="90"/>
      <c r="J316" s="61">
        <f t="shared" si="64"/>
        <v>0</v>
      </c>
      <c r="K316" s="90"/>
      <c r="L316" s="90"/>
      <c r="M316" s="90"/>
      <c r="N316" s="90"/>
      <c r="O316" s="90"/>
      <c r="P316" s="61">
        <f t="shared" si="65"/>
        <v>0</v>
      </c>
      <c r="Q316" s="61">
        <f t="shared" si="61"/>
        <v>0</v>
      </c>
      <c r="R316" s="61">
        <f t="shared" si="66"/>
        <v>0</v>
      </c>
      <c r="S316" s="65">
        <f t="shared" si="67"/>
        <v>0</v>
      </c>
      <c r="T316" s="61">
        <f t="shared" si="68"/>
        <v>0</v>
      </c>
      <c r="U316" s="61">
        <f t="shared" si="69"/>
        <v>0</v>
      </c>
      <c r="V316" s="61">
        <f t="shared" si="62"/>
        <v>0</v>
      </c>
      <c r="W316" s="61">
        <f t="shared" si="70"/>
        <v>0</v>
      </c>
      <c r="X316" s="61">
        <f t="shared" si="71"/>
        <v>0</v>
      </c>
      <c r="Y316" s="61" t="str">
        <f t="shared" si="72"/>
        <v>NÃO</v>
      </c>
      <c r="AA316" s="62" t="str">
        <f t="shared" si="73"/>
        <v>ES</v>
      </c>
      <c r="AB316" s="50" t="s">
        <v>41</v>
      </c>
      <c r="AC316" s="50" t="s">
        <v>2387</v>
      </c>
      <c r="AD316" s="50">
        <v>2909505</v>
      </c>
      <c r="AE316" s="51"/>
      <c r="AF316" s="51"/>
      <c r="AH316" s="66" t="str">
        <f t="shared" si="74"/>
        <v>BACravolândia</v>
      </c>
      <c r="AI316" s="50">
        <v>2909505</v>
      </c>
      <c r="AJ316" s="66">
        <f t="shared" si="63"/>
        <v>0</v>
      </c>
    </row>
    <row r="317" spans="1:36" s="91" customFormat="1" ht="21.75" customHeight="1">
      <c r="A317" s="61" t="str">
        <f>Controles!$B$2</f>
        <v>ES</v>
      </c>
      <c r="B317" s="61">
        <f>Controles!$C$2</f>
        <v>7</v>
      </c>
      <c r="C317" s="61" t="s">
        <v>5388</v>
      </c>
      <c r="D317" s="62"/>
      <c r="E317" s="61" t="e">
        <f t="shared" si="60"/>
        <v>#N/A</v>
      </c>
      <c r="F317" s="90"/>
      <c r="G317" s="90"/>
      <c r="H317" s="90"/>
      <c r="I317" s="90"/>
      <c r="J317" s="61">
        <f t="shared" si="64"/>
        <v>0</v>
      </c>
      <c r="K317" s="90"/>
      <c r="L317" s="90"/>
      <c r="M317" s="90"/>
      <c r="N317" s="90"/>
      <c r="O317" s="90"/>
      <c r="P317" s="61">
        <f t="shared" si="65"/>
        <v>0</v>
      </c>
      <c r="Q317" s="61">
        <f t="shared" si="61"/>
        <v>0</v>
      </c>
      <c r="R317" s="61">
        <f t="shared" si="66"/>
        <v>0</v>
      </c>
      <c r="S317" s="65">
        <f t="shared" si="67"/>
        <v>0</v>
      </c>
      <c r="T317" s="61">
        <f t="shared" si="68"/>
        <v>0</v>
      </c>
      <c r="U317" s="61">
        <f t="shared" si="69"/>
        <v>0</v>
      </c>
      <c r="V317" s="61">
        <f t="shared" si="62"/>
        <v>0</v>
      </c>
      <c r="W317" s="61">
        <f t="shared" si="70"/>
        <v>0</v>
      </c>
      <c r="X317" s="61">
        <f t="shared" si="71"/>
        <v>0</v>
      </c>
      <c r="Y317" s="61" t="str">
        <f t="shared" si="72"/>
        <v>NÃO</v>
      </c>
      <c r="AA317" s="62" t="str">
        <f t="shared" si="73"/>
        <v>ES</v>
      </c>
      <c r="AB317" s="50" t="s">
        <v>41</v>
      </c>
      <c r="AC317" s="50" t="s">
        <v>2403</v>
      </c>
      <c r="AD317" s="50">
        <v>2909604</v>
      </c>
      <c r="AE317" s="51"/>
      <c r="AF317" s="51"/>
      <c r="AH317" s="66" t="str">
        <f t="shared" si="74"/>
        <v>BACrisópolis</v>
      </c>
      <c r="AI317" s="50">
        <v>2909604</v>
      </c>
      <c r="AJ317" s="66">
        <f t="shared" si="63"/>
        <v>0</v>
      </c>
    </row>
    <row r="318" spans="1:36" s="91" customFormat="1" ht="21.75" customHeight="1">
      <c r="A318" s="61" t="str">
        <f>Controles!$B$2</f>
        <v>ES</v>
      </c>
      <c r="B318" s="61">
        <f>Controles!$C$2</f>
        <v>7</v>
      </c>
      <c r="C318" s="61" t="s">
        <v>5388</v>
      </c>
      <c r="D318" s="62"/>
      <c r="E318" s="61" t="e">
        <f t="shared" si="60"/>
        <v>#N/A</v>
      </c>
      <c r="F318" s="90"/>
      <c r="G318" s="90"/>
      <c r="H318" s="90"/>
      <c r="I318" s="90"/>
      <c r="J318" s="61">
        <f t="shared" si="64"/>
        <v>0</v>
      </c>
      <c r="K318" s="90"/>
      <c r="L318" s="90"/>
      <c r="M318" s="90"/>
      <c r="N318" s="90"/>
      <c r="O318" s="90"/>
      <c r="P318" s="61">
        <f t="shared" si="65"/>
        <v>0</v>
      </c>
      <c r="Q318" s="61">
        <f t="shared" si="61"/>
        <v>0</v>
      </c>
      <c r="R318" s="61">
        <f t="shared" si="66"/>
        <v>0</v>
      </c>
      <c r="S318" s="65">
        <f t="shared" si="67"/>
        <v>0</v>
      </c>
      <c r="T318" s="61">
        <f t="shared" si="68"/>
        <v>0</v>
      </c>
      <c r="U318" s="61">
        <f t="shared" si="69"/>
        <v>0</v>
      </c>
      <c r="V318" s="61">
        <f t="shared" si="62"/>
        <v>0</v>
      </c>
      <c r="W318" s="61">
        <f t="shared" si="70"/>
        <v>0</v>
      </c>
      <c r="X318" s="61">
        <f t="shared" si="71"/>
        <v>0</v>
      </c>
      <c r="Y318" s="61" t="str">
        <f t="shared" si="72"/>
        <v>NÃO</v>
      </c>
      <c r="AA318" s="62" t="str">
        <f t="shared" si="73"/>
        <v>ES</v>
      </c>
      <c r="AB318" s="50" t="s">
        <v>41</v>
      </c>
      <c r="AC318" s="50" t="s">
        <v>2419</v>
      </c>
      <c r="AD318" s="50">
        <v>2909703</v>
      </c>
      <c r="AE318" s="51"/>
      <c r="AF318" s="51"/>
      <c r="AH318" s="66" t="str">
        <f t="shared" si="74"/>
        <v>BACristópolis</v>
      </c>
      <c r="AI318" s="50">
        <v>2909703</v>
      </c>
      <c r="AJ318" s="66">
        <f t="shared" si="63"/>
        <v>0</v>
      </c>
    </row>
    <row r="319" spans="1:36" s="91" customFormat="1" ht="21.75" customHeight="1">
      <c r="A319" s="61" t="str">
        <f>Controles!$B$2</f>
        <v>ES</v>
      </c>
      <c r="B319" s="61">
        <f>Controles!$C$2</f>
        <v>7</v>
      </c>
      <c r="C319" s="61" t="s">
        <v>5388</v>
      </c>
      <c r="D319" s="62"/>
      <c r="E319" s="61" t="e">
        <f t="shared" si="60"/>
        <v>#N/A</v>
      </c>
      <c r="F319" s="90"/>
      <c r="G319" s="90"/>
      <c r="H319" s="90"/>
      <c r="I319" s="90"/>
      <c r="J319" s="61">
        <f t="shared" si="64"/>
        <v>0</v>
      </c>
      <c r="K319" s="90"/>
      <c r="L319" s="90"/>
      <c r="M319" s="90"/>
      <c r="N319" s="90"/>
      <c r="O319" s="90"/>
      <c r="P319" s="61">
        <f t="shared" si="65"/>
        <v>0</v>
      </c>
      <c r="Q319" s="61">
        <f t="shared" si="61"/>
        <v>0</v>
      </c>
      <c r="R319" s="61">
        <f t="shared" si="66"/>
        <v>0</v>
      </c>
      <c r="S319" s="65">
        <f t="shared" si="67"/>
        <v>0</v>
      </c>
      <c r="T319" s="61">
        <f t="shared" si="68"/>
        <v>0</v>
      </c>
      <c r="U319" s="61">
        <f t="shared" si="69"/>
        <v>0</v>
      </c>
      <c r="V319" s="61">
        <f t="shared" si="62"/>
        <v>0</v>
      </c>
      <c r="W319" s="61">
        <f t="shared" si="70"/>
        <v>0</v>
      </c>
      <c r="X319" s="61">
        <f t="shared" si="71"/>
        <v>0</v>
      </c>
      <c r="Y319" s="61" t="str">
        <f t="shared" si="72"/>
        <v>NÃO</v>
      </c>
      <c r="AA319" s="62" t="str">
        <f t="shared" si="73"/>
        <v>ES</v>
      </c>
      <c r="AB319" s="50" t="s">
        <v>41</v>
      </c>
      <c r="AC319" s="50" t="s">
        <v>2435</v>
      </c>
      <c r="AD319" s="50">
        <v>2909802</v>
      </c>
      <c r="AE319" s="51"/>
      <c r="AF319" s="51"/>
      <c r="AH319" s="66" t="str">
        <f t="shared" si="74"/>
        <v>BACruz das Almas</v>
      </c>
      <c r="AI319" s="50">
        <v>2909802</v>
      </c>
      <c r="AJ319" s="66">
        <f t="shared" si="63"/>
        <v>0</v>
      </c>
    </row>
    <row r="320" spans="1:36" s="91" customFormat="1" ht="21.75" customHeight="1">
      <c r="A320" s="61" t="str">
        <f>Controles!$B$2</f>
        <v>ES</v>
      </c>
      <c r="B320" s="61">
        <f>Controles!$C$2</f>
        <v>7</v>
      </c>
      <c r="C320" s="61" t="s">
        <v>5388</v>
      </c>
      <c r="D320" s="62"/>
      <c r="E320" s="61" t="e">
        <f t="shared" si="60"/>
        <v>#N/A</v>
      </c>
      <c r="F320" s="90"/>
      <c r="G320" s="90"/>
      <c r="H320" s="90"/>
      <c r="I320" s="90"/>
      <c r="J320" s="61">
        <f t="shared" si="64"/>
        <v>0</v>
      </c>
      <c r="K320" s="90"/>
      <c r="L320" s="90"/>
      <c r="M320" s="90"/>
      <c r="N320" s="90"/>
      <c r="O320" s="90"/>
      <c r="P320" s="61">
        <f t="shared" si="65"/>
        <v>0</v>
      </c>
      <c r="Q320" s="61">
        <f t="shared" si="61"/>
        <v>0</v>
      </c>
      <c r="R320" s="61">
        <f t="shared" si="66"/>
        <v>0</v>
      </c>
      <c r="S320" s="65">
        <f t="shared" si="67"/>
        <v>0</v>
      </c>
      <c r="T320" s="61">
        <f t="shared" si="68"/>
        <v>0</v>
      </c>
      <c r="U320" s="61">
        <f t="shared" si="69"/>
        <v>0</v>
      </c>
      <c r="V320" s="61">
        <f t="shared" si="62"/>
        <v>0</v>
      </c>
      <c r="W320" s="61">
        <f t="shared" si="70"/>
        <v>0</v>
      </c>
      <c r="X320" s="61">
        <f t="shared" si="71"/>
        <v>0</v>
      </c>
      <c r="Y320" s="61" t="str">
        <f t="shared" si="72"/>
        <v>NÃO</v>
      </c>
      <c r="AA320" s="62" t="str">
        <f t="shared" si="73"/>
        <v>ES</v>
      </c>
      <c r="AB320" s="50" t="s">
        <v>41</v>
      </c>
      <c r="AC320" s="50" t="s">
        <v>2451</v>
      </c>
      <c r="AD320" s="50">
        <v>2909901</v>
      </c>
      <c r="AE320" s="51"/>
      <c r="AF320" s="51"/>
      <c r="AH320" s="66" t="str">
        <f t="shared" si="74"/>
        <v>BACuraçá</v>
      </c>
      <c r="AI320" s="50">
        <v>2909901</v>
      </c>
      <c r="AJ320" s="66">
        <f t="shared" si="63"/>
        <v>0</v>
      </c>
    </row>
    <row r="321" spans="1:36" s="91" customFormat="1" ht="21.75" customHeight="1">
      <c r="A321" s="61" t="str">
        <f>Controles!$B$2</f>
        <v>ES</v>
      </c>
      <c r="B321" s="61">
        <f>Controles!$C$2</f>
        <v>7</v>
      </c>
      <c r="C321" s="61" t="s">
        <v>5388</v>
      </c>
      <c r="D321" s="62"/>
      <c r="E321" s="61" t="e">
        <f t="shared" si="60"/>
        <v>#N/A</v>
      </c>
      <c r="F321" s="90"/>
      <c r="G321" s="90"/>
      <c r="H321" s="90"/>
      <c r="I321" s="90"/>
      <c r="J321" s="61">
        <f t="shared" si="64"/>
        <v>0</v>
      </c>
      <c r="K321" s="90"/>
      <c r="L321" s="90"/>
      <c r="M321" s="90"/>
      <c r="N321" s="90"/>
      <c r="O321" s="90"/>
      <c r="P321" s="61">
        <f t="shared" si="65"/>
        <v>0</v>
      </c>
      <c r="Q321" s="61">
        <f t="shared" si="61"/>
        <v>0</v>
      </c>
      <c r="R321" s="61">
        <f t="shared" si="66"/>
        <v>0</v>
      </c>
      <c r="S321" s="65">
        <f t="shared" si="67"/>
        <v>0</v>
      </c>
      <c r="T321" s="61">
        <f t="shared" si="68"/>
        <v>0</v>
      </c>
      <c r="U321" s="61">
        <f t="shared" si="69"/>
        <v>0</v>
      </c>
      <c r="V321" s="61">
        <f t="shared" si="62"/>
        <v>0</v>
      </c>
      <c r="W321" s="61">
        <f t="shared" si="70"/>
        <v>0</v>
      </c>
      <c r="X321" s="61">
        <f t="shared" si="71"/>
        <v>0</v>
      </c>
      <c r="Y321" s="61" t="str">
        <f t="shared" si="72"/>
        <v>NÃO</v>
      </c>
      <c r="AA321" s="62" t="str">
        <f t="shared" si="73"/>
        <v>ES</v>
      </c>
      <c r="AB321" s="50" t="s">
        <v>41</v>
      </c>
      <c r="AC321" s="50" t="s">
        <v>2465</v>
      </c>
      <c r="AD321" s="50">
        <v>2910008</v>
      </c>
      <c r="AE321" s="51"/>
      <c r="AF321" s="51"/>
      <c r="AH321" s="66" t="str">
        <f t="shared" si="74"/>
        <v>BADário Meira</v>
      </c>
      <c r="AI321" s="50">
        <v>2910008</v>
      </c>
      <c r="AJ321" s="66">
        <f t="shared" si="63"/>
        <v>0</v>
      </c>
    </row>
    <row r="322" spans="1:36" s="91" customFormat="1" ht="21.75" customHeight="1">
      <c r="A322" s="61" t="str">
        <f>Controles!$B$2</f>
        <v>ES</v>
      </c>
      <c r="B322" s="61">
        <f>Controles!$C$2</f>
        <v>7</v>
      </c>
      <c r="C322" s="61" t="s">
        <v>5388</v>
      </c>
      <c r="D322" s="62"/>
      <c r="E322" s="61" t="e">
        <f t="shared" ref="E322:E385" si="75">VLOOKUP(AA322,$AH$2:$AI$5573,2,FALSE)</f>
        <v>#N/A</v>
      </c>
      <c r="F322" s="90"/>
      <c r="G322" s="90"/>
      <c r="H322" s="90"/>
      <c r="I322" s="90"/>
      <c r="J322" s="61">
        <f t="shared" si="64"/>
        <v>0</v>
      </c>
      <c r="K322" s="90"/>
      <c r="L322" s="90"/>
      <c r="M322" s="90"/>
      <c r="N322" s="90"/>
      <c r="O322" s="90"/>
      <c r="P322" s="61">
        <f t="shared" si="65"/>
        <v>0</v>
      </c>
      <c r="Q322" s="61">
        <f t="shared" ref="Q322:Q385" si="76">IF(AND(L322&gt;0,H322+I322=0),"ERRO",0)</f>
        <v>0</v>
      </c>
      <c r="R322" s="61">
        <f t="shared" si="66"/>
        <v>0</v>
      </c>
      <c r="S322" s="65">
        <f t="shared" si="67"/>
        <v>0</v>
      </c>
      <c r="T322" s="61">
        <f t="shared" si="68"/>
        <v>0</v>
      </c>
      <c r="U322" s="61">
        <f t="shared" si="69"/>
        <v>0</v>
      </c>
      <c r="V322" s="61">
        <f t="shared" ref="V322:V385" si="77">IF(O322&gt;0, IF(H322= 0, IF(I322=0, "ERRO",0),0),0)</f>
        <v>0</v>
      </c>
      <c r="W322" s="61">
        <f t="shared" si="70"/>
        <v>0</v>
      </c>
      <c r="X322" s="61">
        <f t="shared" si="71"/>
        <v>0</v>
      </c>
      <c r="Y322" s="61" t="str">
        <f t="shared" si="72"/>
        <v>NÃO</v>
      </c>
      <c r="AA322" s="62" t="str">
        <f t="shared" si="73"/>
        <v>ES</v>
      </c>
      <c r="AB322" s="50" t="s">
        <v>41</v>
      </c>
      <c r="AC322" s="50" t="s">
        <v>2480</v>
      </c>
      <c r="AD322" s="50">
        <v>2910057</v>
      </c>
      <c r="AE322" s="51"/>
      <c r="AF322" s="51"/>
      <c r="AH322" s="66" t="str">
        <f t="shared" si="74"/>
        <v>BADias d'Ávila</v>
      </c>
      <c r="AI322" s="50">
        <v>2910057</v>
      </c>
      <c r="AJ322" s="66">
        <f t="shared" ref="AJ322:AJ385" si="78">IF(SUM(H322,L322:O322)&gt;0,1,0)</f>
        <v>0</v>
      </c>
    </row>
    <row r="323" spans="1:36" s="91" customFormat="1" ht="21.75" customHeight="1">
      <c r="A323" s="61" t="str">
        <f>Controles!$B$2</f>
        <v>ES</v>
      </c>
      <c r="B323" s="61">
        <f>Controles!$C$2</f>
        <v>7</v>
      </c>
      <c r="C323" s="61" t="s">
        <v>5388</v>
      </c>
      <c r="D323" s="62"/>
      <c r="E323" s="61" t="e">
        <f t="shared" si="75"/>
        <v>#N/A</v>
      </c>
      <c r="F323" s="90"/>
      <c r="G323" s="90"/>
      <c r="H323" s="90"/>
      <c r="I323" s="90"/>
      <c r="J323" s="61">
        <f t="shared" ref="J323:J386" si="79">SUM(H323:I323)</f>
        <v>0</v>
      </c>
      <c r="K323" s="90"/>
      <c r="L323" s="90"/>
      <c r="M323" s="90"/>
      <c r="N323" s="90"/>
      <c r="O323" s="90"/>
      <c r="P323" s="61">
        <f t="shared" ref="P323:P386" si="80">IF((H323&gt;L323),"ERRO",0)</f>
        <v>0</v>
      </c>
      <c r="Q323" s="61">
        <f t="shared" si="76"/>
        <v>0</v>
      </c>
      <c r="R323" s="61">
        <f t="shared" ref="R323:R386" si="81">IF(AND(I323=0,H323&gt;0,L323&gt;K323),"ERRO",0)</f>
        <v>0</v>
      </c>
      <c r="S323" s="65">
        <f t="shared" ref="S323:S386" si="82">IF(AND(I323=0,M323&gt;L323),"ERRO",0)</f>
        <v>0</v>
      </c>
      <c r="T323" s="61">
        <f t="shared" ref="T323:T386" si="83">IF(M323&gt;0, IF(H323= 0, IF(I323=0, "ERRO",0),0),0)</f>
        <v>0</v>
      </c>
      <c r="U323" s="61">
        <f t="shared" ref="U323:U386" si="84">IF(N323&gt;0, IF(H323= 0, IF(I323=0, "ERRO",0),0),0)</f>
        <v>0</v>
      </c>
      <c r="V323" s="61">
        <f t="shared" si="77"/>
        <v>0</v>
      </c>
      <c r="W323" s="61">
        <f t="shared" ref="W323:W386" si="85">IF(M323+O323+N323&gt;K323,IF(I323=0,"ERRO",0),0)</f>
        <v>0</v>
      </c>
      <c r="X323" s="61">
        <f t="shared" ref="X323:X386" si="86">IF(AND(H323=0,K323&gt;0),"ERRO",0)</f>
        <v>0</v>
      </c>
      <c r="Y323" s="61" t="str">
        <f t="shared" ref="Y323:Y386" si="87">IF(AND(P323=0,Q323=0,R323=0,S323=0,T323=0,V323=0,W323=0,U323=0,X323=0), "NÃO", "SIM")</f>
        <v>NÃO</v>
      </c>
      <c r="AA323" s="62" t="str">
        <f t="shared" ref="AA323:AA386" si="88">CONCATENATE(A323,D323)</f>
        <v>ES</v>
      </c>
      <c r="AB323" s="50" t="s">
        <v>41</v>
      </c>
      <c r="AC323" s="50" t="s">
        <v>2496</v>
      </c>
      <c r="AD323" s="50">
        <v>2910107</v>
      </c>
      <c r="AE323" s="51"/>
      <c r="AF323" s="51"/>
      <c r="AH323" s="66" t="str">
        <f t="shared" ref="AH323:AH386" si="89">CONCATENATE(AB323,AC323)</f>
        <v>BADom Basílio</v>
      </c>
      <c r="AI323" s="50">
        <v>2910107</v>
      </c>
      <c r="AJ323" s="66">
        <f t="shared" si="78"/>
        <v>0</v>
      </c>
    </row>
    <row r="324" spans="1:36" s="91" customFormat="1" ht="21.75" customHeight="1">
      <c r="A324" s="61" t="str">
        <f>Controles!$B$2</f>
        <v>ES</v>
      </c>
      <c r="B324" s="61">
        <f>Controles!$C$2</f>
        <v>7</v>
      </c>
      <c r="C324" s="61" t="s">
        <v>5388</v>
      </c>
      <c r="D324" s="62"/>
      <c r="E324" s="61" t="e">
        <f t="shared" si="75"/>
        <v>#N/A</v>
      </c>
      <c r="F324" s="90"/>
      <c r="G324" s="90"/>
      <c r="H324" s="90"/>
      <c r="I324" s="90"/>
      <c r="J324" s="61">
        <f t="shared" si="79"/>
        <v>0</v>
      </c>
      <c r="K324" s="90"/>
      <c r="L324" s="90"/>
      <c r="M324" s="90"/>
      <c r="N324" s="90"/>
      <c r="O324" s="90"/>
      <c r="P324" s="61">
        <f t="shared" si="80"/>
        <v>0</v>
      </c>
      <c r="Q324" s="61">
        <f t="shared" si="76"/>
        <v>0</v>
      </c>
      <c r="R324" s="61">
        <f t="shared" si="81"/>
        <v>0</v>
      </c>
      <c r="S324" s="65">
        <f t="shared" si="82"/>
        <v>0</v>
      </c>
      <c r="T324" s="61">
        <f t="shared" si="83"/>
        <v>0</v>
      </c>
      <c r="U324" s="61">
        <f t="shared" si="84"/>
        <v>0</v>
      </c>
      <c r="V324" s="61">
        <f t="shared" si="77"/>
        <v>0</v>
      </c>
      <c r="W324" s="61">
        <f t="shared" si="85"/>
        <v>0</v>
      </c>
      <c r="X324" s="61">
        <f t="shared" si="86"/>
        <v>0</v>
      </c>
      <c r="Y324" s="61" t="str">
        <f t="shared" si="87"/>
        <v>NÃO</v>
      </c>
      <c r="AA324" s="62" t="str">
        <f t="shared" si="88"/>
        <v>ES</v>
      </c>
      <c r="AB324" s="50" t="s">
        <v>41</v>
      </c>
      <c r="AC324" s="50" t="s">
        <v>2510</v>
      </c>
      <c r="AD324" s="50">
        <v>2910206</v>
      </c>
      <c r="AE324" s="51"/>
      <c r="AF324" s="51"/>
      <c r="AH324" s="66" t="str">
        <f t="shared" si="89"/>
        <v>BADom Macedo Costa</v>
      </c>
      <c r="AI324" s="50">
        <v>2910206</v>
      </c>
      <c r="AJ324" s="66">
        <f t="shared" si="78"/>
        <v>0</v>
      </c>
    </row>
    <row r="325" spans="1:36" s="91" customFormat="1" ht="21.75" customHeight="1">
      <c r="A325" s="61" t="str">
        <f>Controles!$B$2</f>
        <v>ES</v>
      </c>
      <c r="B325" s="61">
        <f>Controles!$C$2</f>
        <v>7</v>
      </c>
      <c r="C325" s="61" t="s">
        <v>5388</v>
      </c>
      <c r="D325" s="62"/>
      <c r="E325" s="61" t="e">
        <f t="shared" si="75"/>
        <v>#N/A</v>
      </c>
      <c r="F325" s="90"/>
      <c r="G325" s="90"/>
      <c r="H325" s="90"/>
      <c r="I325" s="90"/>
      <c r="J325" s="61">
        <f t="shared" si="79"/>
        <v>0</v>
      </c>
      <c r="K325" s="90"/>
      <c r="L325" s="90"/>
      <c r="M325" s="90"/>
      <c r="N325" s="90"/>
      <c r="O325" s="90"/>
      <c r="P325" s="61">
        <f t="shared" si="80"/>
        <v>0</v>
      </c>
      <c r="Q325" s="61">
        <f t="shared" si="76"/>
        <v>0</v>
      </c>
      <c r="R325" s="61">
        <f t="shared" si="81"/>
        <v>0</v>
      </c>
      <c r="S325" s="65">
        <f t="shared" si="82"/>
        <v>0</v>
      </c>
      <c r="T325" s="61">
        <f t="shared" si="83"/>
        <v>0</v>
      </c>
      <c r="U325" s="61">
        <f t="shared" si="84"/>
        <v>0</v>
      </c>
      <c r="V325" s="61">
        <f t="shared" si="77"/>
        <v>0</v>
      </c>
      <c r="W325" s="61">
        <f t="shared" si="85"/>
        <v>0</v>
      </c>
      <c r="X325" s="61">
        <f t="shared" si="86"/>
        <v>0</v>
      </c>
      <c r="Y325" s="61" t="str">
        <f t="shared" si="87"/>
        <v>NÃO</v>
      </c>
      <c r="AA325" s="62" t="str">
        <f t="shared" si="88"/>
        <v>ES</v>
      </c>
      <c r="AB325" s="50" t="s">
        <v>41</v>
      </c>
      <c r="AC325" s="50" t="s">
        <v>2526</v>
      </c>
      <c r="AD325" s="50">
        <v>2910305</v>
      </c>
      <c r="AE325" s="51"/>
      <c r="AF325" s="51"/>
      <c r="AH325" s="66" t="str">
        <f t="shared" si="89"/>
        <v>BAElísio Medrado</v>
      </c>
      <c r="AI325" s="50">
        <v>2910305</v>
      </c>
      <c r="AJ325" s="66">
        <f t="shared" si="78"/>
        <v>0</v>
      </c>
    </row>
    <row r="326" spans="1:36" s="91" customFormat="1" ht="21.75" customHeight="1">
      <c r="A326" s="61" t="str">
        <f>Controles!$B$2</f>
        <v>ES</v>
      </c>
      <c r="B326" s="61">
        <f>Controles!$C$2</f>
        <v>7</v>
      </c>
      <c r="C326" s="61" t="s">
        <v>5388</v>
      </c>
      <c r="D326" s="62"/>
      <c r="E326" s="61" t="e">
        <f t="shared" si="75"/>
        <v>#N/A</v>
      </c>
      <c r="F326" s="90"/>
      <c r="G326" s="90"/>
      <c r="H326" s="90"/>
      <c r="I326" s="90"/>
      <c r="J326" s="61">
        <f t="shared" si="79"/>
        <v>0</v>
      </c>
      <c r="K326" s="90"/>
      <c r="L326" s="90"/>
      <c r="M326" s="90"/>
      <c r="N326" s="90"/>
      <c r="O326" s="90"/>
      <c r="P326" s="61">
        <f t="shared" si="80"/>
        <v>0</v>
      </c>
      <c r="Q326" s="61">
        <f t="shared" si="76"/>
        <v>0</v>
      </c>
      <c r="R326" s="61">
        <f t="shared" si="81"/>
        <v>0</v>
      </c>
      <c r="S326" s="65">
        <f t="shared" si="82"/>
        <v>0</v>
      </c>
      <c r="T326" s="61">
        <f t="shared" si="83"/>
        <v>0</v>
      </c>
      <c r="U326" s="61">
        <f t="shared" si="84"/>
        <v>0</v>
      </c>
      <c r="V326" s="61">
        <f t="shared" si="77"/>
        <v>0</v>
      </c>
      <c r="W326" s="61">
        <f t="shared" si="85"/>
        <v>0</v>
      </c>
      <c r="X326" s="61">
        <f t="shared" si="86"/>
        <v>0</v>
      </c>
      <c r="Y326" s="61" t="str">
        <f t="shared" si="87"/>
        <v>NÃO</v>
      </c>
      <c r="AA326" s="62" t="str">
        <f t="shared" si="88"/>
        <v>ES</v>
      </c>
      <c r="AB326" s="50" t="s">
        <v>41</v>
      </c>
      <c r="AC326" s="50" t="s">
        <v>2541</v>
      </c>
      <c r="AD326" s="50">
        <v>2910404</v>
      </c>
      <c r="AE326" s="51"/>
      <c r="AF326" s="51"/>
      <c r="AH326" s="66" t="str">
        <f t="shared" si="89"/>
        <v>BAEncruzilhada</v>
      </c>
      <c r="AI326" s="50">
        <v>2910404</v>
      </c>
      <c r="AJ326" s="66">
        <f t="shared" si="78"/>
        <v>0</v>
      </c>
    </row>
    <row r="327" spans="1:36" s="91" customFormat="1" ht="21.75" customHeight="1">
      <c r="A327" s="61" t="str">
        <f>Controles!$B$2</f>
        <v>ES</v>
      </c>
      <c r="B327" s="61">
        <f>Controles!$C$2</f>
        <v>7</v>
      </c>
      <c r="C327" s="61" t="s">
        <v>5388</v>
      </c>
      <c r="D327" s="62"/>
      <c r="E327" s="61" t="e">
        <f t="shared" si="75"/>
        <v>#N/A</v>
      </c>
      <c r="F327" s="90"/>
      <c r="G327" s="90"/>
      <c r="H327" s="90"/>
      <c r="I327" s="90"/>
      <c r="J327" s="61">
        <f t="shared" si="79"/>
        <v>0</v>
      </c>
      <c r="K327" s="90"/>
      <c r="L327" s="90"/>
      <c r="M327" s="90"/>
      <c r="N327" s="90"/>
      <c r="O327" s="90"/>
      <c r="P327" s="61">
        <f t="shared" si="80"/>
        <v>0</v>
      </c>
      <c r="Q327" s="61">
        <f t="shared" si="76"/>
        <v>0</v>
      </c>
      <c r="R327" s="61">
        <f t="shared" si="81"/>
        <v>0</v>
      </c>
      <c r="S327" s="65">
        <f t="shared" si="82"/>
        <v>0</v>
      </c>
      <c r="T327" s="61">
        <f t="shared" si="83"/>
        <v>0</v>
      </c>
      <c r="U327" s="61">
        <f t="shared" si="84"/>
        <v>0</v>
      </c>
      <c r="V327" s="61">
        <f t="shared" si="77"/>
        <v>0</v>
      </c>
      <c r="W327" s="61">
        <f t="shared" si="85"/>
        <v>0</v>
      </c>
      <c r="X327" s="61">
        <f t="shared" si="86"/>
        <v>0</v>
      </c>
      <c r="Y327" s="61" t="str">
        <f t="shared" si="87"/>
        <v>NÃO</v>
      </c>
      <c r="AA327" s="62" t="str">
        <f t="shared" si="88"/>
        <v>ES</v>
      </c>
      <c r="AB327" s="50" t="s">
        <v>41</v>
      </c>
      <c r="AC327" s="50" t="s">
        <v>1948</v>
      </c>
      <c r="AD327" s="50">
        <v>2910503</v>
      </c>
      <c r="AE327" s="51"/>
      <c r="AF327" s="51"/>
      <c r="AH327" s="66" t="str">
        <f t="shared" si="89"/>
        <v>BAEntre Rios</v>
      </c>
      <c r="AI327" s="50">
        <v>2910503</v>
      </c>
      <c r="AJ327" s="66">
        <f t="shared" si="78"/>
        <v>0</v>
      </c>
    </row>
    <row r="328" spans="1:36" s="91" customFormat="1" ht="21.75" customHeight="1">
      <c r="A328" s="61" t="str">
        <f>Controles!$B$2</f>
        <v>ES</v>
      </c>
      <c r="B328" s="61">
        <f>Controles!$C$2</f>
        <v>7</v>
      </c>
      <c r="C328" s="61" t="s">
        <v>5388</v>
      </c>
      <c r="D328" s="62"/>
      <c r="E328" s="61" t="e">
        <f t="shared" si="75"/>
        <v>#N/A</v>
      </c>
      <c r="F328" s="90"/>
      <c r="G328" s="90"/>
      <c r="H328" s="90"/>
      <c r="I328" s="90"/>
      <c r="J328" s="61">
        <f t="shared" si="79"/>
        <v>0</v>
      </c>
      <c r="K328" s="90"/>
      <c r="L328" s="90"/>
      <c r="M328" s="90"/>
      <c r="N328" s="90"/>
      <c r="O328" s="90"/>
      <c r="P328" s="61">
        <f t="shared" si="80"/>
        <v>0</v>
      </c>
      <c r="Q328" s="61">
        <f t="shared" si="76"/>
        <v>0</v>
      </c>
      <c r="R328" s="61">
        <f t="shared" si="81"/>
        <v>0</v>
      </c>
      <c r="S328" s="65">
        <f t="shared" si="82"/>
        <v>0</v>
      </c>
      <c r="T328" s="61">
        <f t="shared" si="83"/>
        <v>0</v>
      </c>
      <c r="U328" s="61">
        <f t="shared" si="84"/>
        <v>0</v>
      </c>
      <c r="V328" s="61">
        <f t="shared" si="77"/>
        <v>0</v>
      </c>
      <c r="W328" s="61">
        <f t="shared" si="85"/>
        <v>0</v>
      </c>
      <c r="X328" s="61">
        <f t="shared" si="86"/>
        <v>0</v>
      </c>
      <c r="Y328" s="61" t="str">
        <f t="shared" si="87"/>
        <v>NÃO</v>
      </c>
      <c r="AA328" s="62" t="str">
        <f t="shared" si="88"/>
        <v>ES</v>
      </c>
      <c r="AB328" s="50" t="s">
        <v>41</v>
      </c>
      <c r="AC328" s="50" t="s">
        <v>2571</v>
      </c>
      <c r="AD328" s="50">
        <v>2900504</v>
      </c>
      <c r="AE328" s="51"/>
      <c r="AF328" s="51"/>
      <c r="AH328" s="66" t="str">
        <f t="shared" si="89"/>
        <v>BAÉrico Cardoso</v>
      </c>
      <c r="AI328" s="50">
        <v>2900504</v>
      </c>
      <c r="AJ328" s="66">
        <f t="shared" si="78"/>
        <v>0</v>
      </c>
    </row>
    <row r="329" spans="1:36" s="91" customFormat="1" ht="21.75" customHeight="1">
      <c r="A329" s="61" t="str">
        <f>Controles!$B$2</f>
        <v>ES</v>
      </c>
      <c r="B329" s="61">
        <f>Controles!$C$2</f>
        <v>7</v>
      </c>
      <c r="C329" s="61" t="s">
        <v>5388</v>
      </c>
      <c r="D329" s="62"/>
      <c r="E329" s="61" t="e">
        <f t="shared" si="75"/>
        <v>#N/A</v>
      </c>
      <c r="F329" s="90"/>
      <c r="G329" s="90"/>
      <c r="H329" s="90"/>
      <c r="I329" s="90"/>
      <c r="J329" s="61">
        <f t="shared" si="79"/>
        <v>0</v>
      </c>
      <c r="K329" s="90"/>
      <c r="L329" s="90"/>
      <c r="M329" s="90"/>
      <c r="N329" s="90"/>
      <c r="O329" s="90"/>
      <c r="P329" s="61">
        <f t="shared" si="80"/>
        <v>0</v>
      </c>
      <c r="Q329" s="61">
        <f t="shared" si="76"/>
        <v>0</v>
      </c>
      <c r="R329" s="61">
        <f t="shared" si="81"/>
        <v>0</v>
      </c>
      <c r="S329" s="65">
        <f t="shared" si="82"/>
        <v>0</v>
      </c>
      <c r="T329" s="61">
        <f t="shared" si="83"/>
        <v>0</v>
      </c>
      <c r="U329" s="61">
        <f t="shared" si="84"/>
        <v>0</v>
      </c>
      <c r="V329" s="61">
        <f t="shared" si="77"/>
        <v>0</v>
      </c>
      <c r="W329" s="61">
        <f t="shared" si="85"/>
        <v>0</v>
      </c>
      <c r="X329" s="61">
        <f t="shared" si="86"/>
        <v>0</v>
      </c>
      <c r="Y329" s="61" t="str">
        <f t="shared" si="87"/>
        <v>NÃO</v>
      </c>
      <c r="AA329" s="62" t="str">
        <f t="shared" si="88"/>
        <v>ES</v>
      </c>
      <c r="AB329" s="50" t="s">
        <v>41</v>
      </c>
      <c r="AC329" s="50" t="s">
        <v>2586</v>
      </c>
      <c r="AD329" s="50">
        <v>2910602</v>
      </c>
      <c r="AE329" s="51"/>
      <c r="AF329" s="51"/>
      <c r="AH329" s="66" t="str">
        <f t="shared" si="89"/>
        <v>BAEsplanada</v>
      </c>
      <c r="AI329" s="50">
        <v>2910602</v>
      </c>
      <c r="AJ329" s="66">
        <f t="shared" si="78"/>
        <v>0</v>
      </c>
    </row>
    <row r="330" spans="1:36" s="91" customFormat="1" ht="21.75" customHeight="1">
      <c r="A330" s="61" t="str">
        <f>Controles!$B$2</f>
        <v>ES</v>
      </c>
      <c r="B330" s="61">
        <f>Controles!$C$2</f>
        <v>7</v>
      </c>
      <c r="C330" s="61" t="s">
        <v>5388</v>
      </c>
      <c r="D330" s="62"/>
      <c r="E330" s="61" t="e">
        <f t="shared" si="75"/>
        <v>#N/A</v>
      </c>
      <c r="F330" s="90"/>
      <c r="G330" s="90"/>
      <c r="H330" s="90"/>
      <c r="I330" s="90"/>
      <c r="J330" s="61">
        <f t="shared" si="79"/>
        <v>0</v>
      </c>
      <c r="K330" s="90"/>
      <c r="L330" s="90"/>
      <c r="M330" s="90"/>
      <c r="N330" s="90"/>
      <c r="O330" s="90"/>
      <c r="P330" s="61">
        <f t="shared" si="80"/>
        <v>0</v>
      </c>
      <c r="Q330" s="61">
        <f t="shared" si="76"/>
        <v>0</v>
      </c>
      <c r="R330" s="61">
        <f t="shared" si="81"/>
        <v>0</v>
      </c>
      <c r="S330" s="65">
        <f t="shared" si="82"/>
        <v>0</v>
      </c>
      <c r="T330" s="61">
        <f t="shared" si="83"/>
        <v>0</v>
      </c>
      <c r="U330" s="61">
        <f t="shared" si="84"/>
        <v>0</v>
      </c>
      <c r="V330" s="61">
        <f t="shared" si="77"/>
        <v>0</v>
      </c>
      <c r="W330" s="61">
        <f t="shared" si="85"/>
        <v>0</v>
      </c>
      <c r="X330" s="61">
        <f t="shared" si="86"/>
        <v>0</v>
      </c>
      <c r="Y330" s="61" t="str">
        <f t="shared" si="87"/>
        <v>NÃO</v>
      </c>
      <c r="AA330" s="62" t="str">
        <f t="shared" si="88"/>
        <v>ES</v>
      </c>
      <c r="AB330" s="50" t="s">
        <v>41</v>
      </c>
      <c r="AC330" s="50" t="s">
        <v>2602</v>
      </c>
      <c r="AD330" s="50">
        <v>2910701</v>
      </c>
      <c r="AE330" s="51"/>
      <c r="AF330" s="51"/>
      <c r="AH330" s="66" t="str">
        <f t="shared" si="89"/>
        <v>BAEuclides da Cunha</v>
      </c>
      <c r="AI330" s="50">
        <v>2910701</v>
      </c>
      <c r="AJ330" s="66">
        <f t="shared" si="78"/>
        <v>0</v>
      </c>
    </row>
    <row r="331" spans="1:36" s="91" customFormat="1" ht="21.75" customHeight="1">
      <c r="A331" s="61" t="str">
        <f>Controles!$B$2</f>
        <v>ES</v>
      </c>
      <c r="B331" s="61">
        <f>Controles!$C$2</f>
        <v>7</v>
      </c>
      <c r="C331" s="61" t="s">
        <v>5388</v>
      </c>
      <c r="D331" s="62"/>
      <c r="E331" s="61" t="e">
        <f t="shared" si="75"/>
        <v>#N/A</v>
      </c>
      <c r="F331" s="90"/>
      <c r="G331" s="90"/>
      <c r="H331" s="90"/>
      <c r="I331" s="90"/>
      <c r="J331" s="61">
        <f t="shared" si="79"/>
        <v>0</v>
      </c>
      <c r="K331" s="90"/>
      <c r="L331" s="90"/>
      <c r="M331" s="90"/>
      <c r="N331" s="90"/>
      <c r="O331" s="90"/>
      <c r="P331" s="61">
        <f t="shared" si="80"/>
        <v>0</v>
      </c>
      <c r="Q331" s="61">
        <f t="shared" si="76"/>
        <v>0</v>
      </c>
      <c r="R331" s="61">
        <f t="shared" si="81"/>
        <v>0</v>
      </c>
      <c r="S331" s="65">
        <f t="shared" si="82"/>
        <v>0</v>
      </c>
      <c r="T331" s="61">
        <f t="shared" si="83"/>
        <v>0</v>
      </c>
      <c r="U331" s="61">
        <f t="shared" si="84"/>
        <v>0</v>
      </c>
      <c r="V331" s="61">
        <f t="shared" si="77"/>
        <v>0</v>
      </c>
      <c r="W331" s="61">
        <f t="shared" si="85"/>
        <v>0</v>
      </c>
      <c r="X331" s="61">
        <f t="shared" si="86"/>
        <v>0</v>
      </c>
      <c r="Y331" s="61" t="str">
        <f t="shared" si="87"/>
        <v>NÃO</v>
      </c>
      <c r="AA331" s="62" t="str">
        <f t="shared" si="88"/>
        <v>ES</v>
      </c>
      <c r="AB331" s="50" t="s">
        <v>41</v>
      </c>
      <c r="AC331" s="50" t="s">
        <v>2617</v>
      </c>
      <c r="AD331" s="50">
        <v>2910727</v>
      </c>
      <c r="AE331" s="51"/>
      <c r="AF331" s="51"/>
      <c r="AH331" s="66" t="str">
        <f t="shared" si="89"/>
        <v>BAEunápolis</v>
      </c>
      <c r="AI331" s="50">
        <v>2910727</v>
      </c>
      <c r="AJ331" s="66">
        <f t="shared" si="78"/>
        <v>0</v>
      </c>
    </row>
    <row r="332" spans="1:36" s="91" customFormat="1" ht="21.75" customHeight="1">
      <c r="A332" s="61" t="str">
        <f>Controles!$B$2</f>
        <v>ES</v>
      </c>
      <c r="B332" s="61">
        <f>Controles!$C$2</f>
        <v>7</v>
      </c>
      <c r="C332" s="61" t="s">
        <v>5388</v>
      </c>
      <c r="D332" s="62"/>
      <c r="E332" s="61" t="e">
        <f t="shared" si="75"/>
        <v>#N/A</v>
      </c>
      <c r="F332" s="90"/>
      <c r="G332" s="90"/>
      <c r="H332" s="90"/>
      <c r="I332" s="90"/>
      <c r="J332" s="61">
        <f t="shared" si="79"/>
        <v>0</v>
      </c>
      <c r="K332" s="90"/>
      <c r="L332" s="90"/>
      <c r="M332" s="90"/>
      <c r="N332" s="90"/>
      <c r="O332" s="90"/>
      <c r="P332" s="61">
        <f t="shared" si="80"/>
        <v>0</v>
      </c>
      <c r="Q332" s="61">
        <f t="shared" si="76"/>
        <v>0</v>
      </c>
      <c r="R332" s="61">
        <f t="shared" si="81"/>
        <v>0</v>
      </c>
      <c r="S332" s="65">
        <f t="shared" si="82"/>
        <v>0</v>
      </c>
      <c r="T332" s="61">
        <f t="shared" si="83"/>
        <v>0</v>
      </c>
      <c r="U332" s="61">
        <f t="shared" si="84"/>
        <v>0</v>
      </c>
      <c r="V332" s="61">
        <f t="shared" si="77"/>
        <v>0</v>
      </c>
      <c r="W332" s="61">
        <f t="shared" si="85"/>
        <v>0</v>
      </c>
      <c r="X332" s="61">
        <f t="shared" si="86"/>
        <v>0</v>
      </c>
      <c r="Y332" s="61" t="str">
        <f t="shared" si="87"/>
        <v>NÃO</v>
      </c>
      <c r="AA332" s="62" t="str">
        <f t="shared" si="88"/>
        <v>ES</v>
      </c>
      <c r="AB332" s="50" t="s">
        <v>41</v>
      </c>
      <c r="AC332" s="50" t="s">
        <v>1271</v>
      </c>
      <c r="AD332" s="50">
        <v>2910750</v>
      </c>
      <c r="AE332" s="51"/>
      <c r="AF332" s="51"/>
      <c r="AH332" s="66" t="str">
        <f t="shared" si="89"/>
        <v>BAFátima</v>
      </c>
      <c r="AI332" s="50">
        <v>2910750</v>
      </c>
      <c r="AJ332" s="66">
        <f t="shared" si="78"/>
        <v>0</v>
      </c>
    </row>
    <row r="333" spans="1:36" s="91" customFormat="1" ht="21.75" customHeight="1">
      <c r="A333" s="61" t="str">
        <f>Controles!$B$2</f>
        <v>ES</v>
      </c>
      <c r="B333" s="61">
        <f>Controles!$C$2</f>
        <v>7</v>
      </c>
      <c r="C333" s="61" t="s">
        <v>5388</v>
      </c>
      <c r="D333" s="62"/>
      <c r="E333" s="61" t="e">
        <f t="shared" si="75"/>
        <v>#N/A</v>
      </c>
      <c r="F333" s="90"/>
      <c r="G333" s="90"/>
      <c r="H333" s="90"/>
      <c r="I333" s="90"/>
      <c r="J333" s="61">
        <f t="shared" si="79"/>
        <v>0</v>
      </c>
      <c r="K333" s="90"/>
      <c r="L333" s="90"/>
      <c r="M333" s="90"/>
      <c r="N333" s="90"/>
      <c r="O333" s="90"/>
      <c r="P333" s="61">
        <f t="shared" si="80"/>
        <v>0</v>
      </c>
      <c r="Q333" s="61">
        <f t="shared" si="76"/>
        <v>0</v>
      </c>
      <c r="R333" s="61">
        <f t="shared" si="81"/>
        <v>0</v>
      </c>
      <c r="S333" s="65">
        <f t="shared" si="82"/>
        <v>0</v>
      </c>
      <c r="T333" s="61">
        <f t="shared" si="83"/>
        <v>0</v>
      </c>
      <c r="U333" s="61">
        <f t="shared" si="84"/>
        <v>0</v>
      </c>
      <c r="V333" s="61">
        <f t="shared" si="77"/>
        <v>0</v>
      </c>
      <c r="W333" s="61">
        <f t="shared" si="85"/>
        <v>0</v>
      </c>
      <c r="X333" s="61">
        <f t="shared" si="86"/>
        <v>0</v>
      </c>
      <c r="Y333" s="61" t="str">
        <f t="shared" si="87"/>
        <v>NÃO</v>
      </c>
      <c r="AA333" s="62" t="str">
        <f t="shared" si="88"/>
        <v>ES</v>
      </c>
      <c r="AB333" s="50" t="s">
        <v>41</v>
      </c>
      <c r="AC333" s="50" t="s">
        <v>2644</v>
      </c>
      <c r="AD333" s="50">
        <v>2910776</v>
      </c>
      <c r="AE333" s="51"/>
      <c r="AF333" s="51"/>
      <c r="AH333" s="66" t="str">
        <f t="shared" si="89"/>
        <v>BAFeira da Mata</v>
      </c>
      <c r="AI333" s="50">
        <v>2910776</v>
      </c>
      <c r="AJ333" s="66">
        <f t="shared" si="78"/>
        <v>0</v>
      </c>
    </row>
    <row r="334" spans="1:36" s="91" customFormat="1" ht="21.75" customHeight="1">
      <c r="A334" s="61" t="str">
        <f>Controles!$B$2</f>
        <v>ES</v>
      </c>
      <c r="B334" s="61">
        <f>Controles!$C$2</f>
        <v>7</v>
      </c>
      <c r="C334" s="61" t="s">
        <v>5388</v>
      </c>
      <c r="D334" s="62"/>
      <c r="E334" s="61" t="e">
        <f t="shared" si="75"/>
        <v>#N/A</v>
      </c>
      <c r="F334" s="90"/>
      <c r="G334" s="90"/>
      <c r="H334" s="90"/>
      <c r="I334" s="90"/>
      <c r="J334" s="61">
        <f t="shared" si="79"/>
        <v>0</v>
      </c>
      <c r="K334" s="90"/>
      <c r="L334" s="90"/>
      <c r="M334" s="90"/>
      <c r="N334" s="90"/>
      <c r="O334" s="90"/>
      <c r="P334" s="61">
        <f t="shared" si="80"/>
        <v>0</v>
      </c>
      <c r="Q334" s="61">
        <f t="shared" si="76"/>
        <v>0</v>
      </c>
      <c r="R334" s="61">
        <f t="shared" si="81"/>
        <v>0</v>
      </c>
      <c r="S334" s="65">
        <f t="shared" si="82"/>
        <v>0</v>
      </c>
      <c r="T334" s="61">
        <f t="shared" si="83"/>
        <v>0</v>
      </c>
      <c r="U334" s="61">
        <f t="shared" si="84"/>
        <v>0</v>
      </c>
      <c r="V334" s="61">
        <f t="shared" si="77"/>
        <v>0</v>
      </c>
      <c r="W334" s="61">
        <f t="shared" si="85"/>
        <v>0</v>
      </c>
      <c r="X334" s="61">
        <f t="shared" si="86"/>
        <v>0</v>
      </c>
      <c r="Y334" s="61" t="str">
        <f t="shared" si="87"/>
        <v>NÃO</v>
      </c>
      <c r="AA334" s="62" t="str">
        <f t="shared" si="88"/>
        <v>ES</v>
      </c>
      <c r="AB334" s="50" t="s">
        <v>41</v>
      </c>
      <c r="AC334" s="50" t="s">
        <v>2657</v>
      </c>
      <c r="AD334" s="50">
        <v>2910800</v>
      </c>
      <c r="AE334" s="51"/>
      <c r="AF334" s="51"/>
      <c r="AH334" s="66" t="str">
        <f t="shared" si="89"/>
        <v>BAFeira de Santana</v>
      </c>
      <c r="AI334" s="50">
        <v>2910800</v>
      </c>
      <c r="AJ334" s="66">
        <f t="shared" si="78"/>
        <v>0</v>
      </c>
    </row>
    <row r="335" spans="1:36" s="91" customFormat="1" ht="21.75" customHeight="1">
      <c r="A335" s="61" t="str">
        <f>Controles!$B$2</f>
        <v>ES</v>
      </c>
      <c r="B335" s="61">
        <f>Controles!$C$2</f>
        <v>7</v>
      </c>
      <c r="C335" s="61" t="s">
        <v>5388</v>
      </c>
      <c r="D335" s="62"/>
      <c r="E335" s="61" t="e">
        <f t="shared" si="75"/>
        <v>#N/A</v>
      </c>
      <c r="F335" s="90"/>
      <c r="G335" s="90"/>
      <c r="H335" s="90"/>
      <c r="I335" s="90"/>
      <c r="J335" s="61">
        <f t="shared" si="79"/>
        <v>0</v>
      </c>
      <c r="K335" s="90"/>
      <c r="L335" s="90"/>
      <c r="M335" s="90"/>
      <c r="N335" s="90"/>
      <c r="O335" s="90"/>
      <c r="P335" s="61">
        <f t="shared" si="80"/>
        <v>0</v>
      </c>
      <c r="Q335" s="61">
        <f t="shared" si="76"/>
        <v>0</v>
      </c>
      <c r="R335" s="61">
        <f t="shared" si="81"/>
        <v>0</v>
      </c>
      <c r="S335" s="65">
        <f t="shared" si="82"/>
        <v>0</v>
      </c>
      <c r="T335" s="61">
        <f t="shared" si="83"/>
        <v>0</v>
      </c>
      <c r="U335" s="61">
        <f t="shared" si="84"/>
        <v>0</v>
      </c>
      <c r="V335" s="61">
        <f t="shared" si="77"/>
        <v>0</v>
      </c>
      <c r="W335" s="61">
        <f t="shared" si="85"/>
        <v>0</v>
      </c>
      <c r="X335" s="61">
        <f t="shared" si="86"/>
        <v>0</v>
      </c>
      <c r="Y335" s="61" t="str">
        <f t="shared" si="87"/>
        <v>NÃO</v>
      </c>
      <c r="AA335" s="62" t="str">
        <f t="shared" si="88"/>
        <v>ES</v>
      </c>
      <c r="AB335" s="50" t="s">
        <v>41</v>
      </c>
      <c r="AC335" s="50" t="s">
        <v>1314</v>
      </c>
      <c r="AD335" s="50">
        <v>2910859</v>
      </c>
      <c r="AE335" s="51"/>
      <c r="AF335" s="51"/>
      <c r="AH335" s="66" t="str">
        <f t="shared" si="89"/>
        <v>BAFiladélfia</v>
      </c>
      <c r="AI335" s="50">
        <v>2910859</v>
      </c>
      <c r="AJ335" s="66">
        <f t="shared" si="78"/>
        <v>0</v>
      </c>
    </row>
    <row r="336" spans="1:36" s="91" customFormat="1" ht="21.75" customHeight="1">
      <c r="A336" s="61" t="str">
        <f>Controles!$B$2</f>
        <v>ES</v>
      </c>
      <c r="B336" s="61">
        <f>Controles!$C$2</f>
        <v>7</v>
      </c>
      <c r="C336" s="61" t="s">
        <v>5388</v>
      </c>
      <c r="D336" s="62"/>
      <c r="E336" s="61" t="e">
        <f t="shared" si="75"/>
        <v>#N/A</v>
      </c>
      <c r="F336" s="90"/>
      <c r="G336" s="90"/>
      <c r="H336" s="90"/>
      <c r="I336" s="90"/>
      <c r="J336" s="61">
        <f t="shared" si="79"/>
        <v>0</v>
      </c>
      <c r="K336" s="90"/>
      <c r="L336" s="90"/>
      <c r="M336" s="90"/>
      <c r="N336" s="90"/>
      <c r="O336" s="90"/>
      <c r="P336" s="61">
        <f t="shared" si="80"/>
        <v>0</v>
      </c>
      <c r="Q336" s="61">
        <f t="shared" si="76"/>
        <v>0</v>
      </c>
      <c r="R336" s="61">
        <f t="shared" si="81"/>
        <v>0</v>
      </c>
      <c r="S336" s="65">
        <f t="shared" si="82"/>
        <v>0</v>
      </c>
      <c r="T336" s="61">
        <f t="shared" si="83"/>
        <v>0</v>
      </c>
      <c r="U336" s="61">
        <f t="shared" si="84"/>
        <v>0</v>
      </c>
      <c r="V336" s="61">
        <f t="shared" si="77"/>
        <v>0</v>
      </c>
      <c r="W336" s="61">
        <f t="shared" si="85"/>
        <v>0</v>
      </c>
      <c r="X336" s="61">
        <f t="shared" si="86"/>
        <v>0</v>
      </c>
      <c r="Y336" s="61" t="str">
        <f t="shared" si="87"/>
        <v>NÃO</v>
      </c>
      <c r="AA336" s="62" t="str">
        <f t="shared" si="88"/>
        <v>ES</v>
      </c>
      <c r="AB336" s="50" t="s">
        <v>41</v>
      </c>
      <c r="AC336" s="50" t="s">
        <v>2686</v>
      </c>
      <c r="AD336" s="50">
        <v>2910909</v>
      </c>
      <c r="AE336" s="51"/>
      <c r="AF336" s="51"/>
      <c r="AH336" s="66" t="str">
        <f t="shared" si="89"/>
        <v>BAFirmino Alves</v>
      </c>
      <c r="AI336" s="50">
        <v>2910909</v>
      </c>
      <c r="AJ336" s="66">
        <f t="shared" si="78"/>
        <v>0</v>
      </c>
    </row>
    <row r="337" spans="1:36" s="91" customFormat="1" ht="21.75" customHeight="1">
      <c r="A337" s="61" t="str">
        <f>Controles!$B$2</f>
        <v>ES</v>
      </c>
      <c r="B337" s="61">
        <f>Controles!$C$2</f>
        <v>7</v>
      </c>
      <c r="C337" s="61" t="s">
        <v>5388</v>
      </c>
      <c r="D337" s="62"/>
      <c r="E337" s="61" t="e">
        <f t="shared" si="75"/>
        <v>#N/A</v>
      </c>
      <c r="F337" s="90"/>
      <c r="G337" s="90"/>
      <c r="H337" s="90"/>
      <c r="I337" s="90"/>
      <c r="J337" s="61">
        <f t="shared" si="79"/>
        <v>0</v>
      </c>
      <c r="K337" s="90"/>
      <c r="L337" s="90"/>
      <c r="M337" s="90"/>
      <c r="N337" s="90"/>
      <c r="O337" s="90"/>
      <c r="P337" s="61">
        <f t="shared" si="80"/>
        <v>0</v>
      </c>
      <c r="Q337" s="61">
        <f t="shared" si="76"/>
        <v>0</v>
      </c>
      <c r="R337" s="61">
        <f t="shared" si="81"/>
        <v>0</v>
      </c>
      <c r="S337" s="65">
        <f t="shared" si="82"/>
        <v>0</v>
      </c>
      <c r="T337" s="61">
        <f t="shared" si="83"/>
        <v>0</v>
      </c>
      <c r="U337" s="61">
        <f t="shared" si="84"/>
        <v>0</v>
      </c>
      <c r="V337" s="61">
        <f t="shared" si="77"/>
        <v>0</v>
      </c>
      <c r="W337" s="61">
        <f t="shared" si="85"/>
        <v>0</v>
      </c>
      <c r="X337" s="61">
        <f t="shared" si="86"/>
        <v>0</v>
      </c>
      <c r="Y337" s="61" t="str">
        <f t="shared" si="87"/>
        <v>NÃO</v>
      </c>
      <c r="AA337" s="62" t="str">
        <f t="shared" si="88"/>
        <v>ES</v>
      </c>
      <c r="AB337" s="50" t="s">
        <v>41</v>
      </c>
      <c r="AC337" s="50" t="s">
        <v>2702</v>
      </c>
      <c r="AD337" s="50">
        <v>2911006</v>
      </c>
      <c r="AE337" s="51"/>
      <c r="AF337" s="51"/>
      <c r="AH337" s="66" t="str">
        <f t="shared" si="89"/>
        <v>BAFloresta Azul</v>
      </c>
      <c r="AI337" s="50">
        <v>2911006</v>
      </c>
      <c r="AJ337" s="66">
        <f t="shared" si="78"/>
        <v>0</v>
      </c>
    </row>
    <row r="338" spans="1:36" s="91" customFormat="1" ht="21.75" customHeight="1">
      <c r="A338" s="61" t="str">
        <f>Controles!$B$2</f>
        <v>ES</v>
      </c>
      <c r="B338" s="61">
        <f>Controles!$C$2</f>
        <v>7</v>
      </c>
      <c r="C338" s="61" t="s">
        <v>5388</v>
      </c>
      <c r="D338" s="62"/>
      <c r="E338" s="61" t="e">
        <f t="shared" si="75"/>
        <v>#N/A</v>
      </c>
      <c r="F338" s="90"/>
      <c r="G338" s="90"/>
      <c r="H338" s="90"/>
      <c r="I338" s="90"/>
      <c r="J338" s="61">
        <f t="shared" si="79"/>
        <v>0</v>
      </c>
      <c r="K338" s="90"/>
      <c r="L338" s="90"/>
      <c r="M338" s="90"/>
      <c r="N338" s="90"/>
      <c r="O338" s="90"/>
      <c r="P338" s="61">
        <f t="shared" si="80"/>
        <v>0</v>
      </c>
      <c r="Q338" s="61">
        <f t="shared" si="76"/>
        <v>0</v>
      </c>
      <c r="R338" s="61">
        <f t="shared" si="81"/>
        <v>0</v>
      </c>
      <c r="S338" s="65">
        <f t="shared" si="82"/>
        <v>0</v>
      </c>
      <c r="T338" s="61">
        <f t="shared" si="83"/>
        <v>0</v>
      </c>
      <c r="U338" s="61">
        <f t="shared" si="84"/>
        <v>0</v>
      </c>
      <c r="V338" s="61">
        <f t="shared" si="77"/>
        <v>0</v>
      </c>
      <c r="W338" s="61">
        <f t="shared" si="85"/>
        <v>0</v>
      </c>
      <c r="X338" s="61">
        <f t="shared" si="86"/>
        <v>0</v>
      </c>
      <c r="Y338" s="61" t="str">
        <f t="shared" si="87"/>
        <v>NÃO</v>
      </c>
      <c r="AA338" s="62" t="str">
        <f t="shared" si="88"/>
        <v>ES</v>
      </c>
      <c r="AB338" s="50" t="s">
        <v>41</v>
      </c>
      <c r="AC338" s="50" t="s">
        <v>2717</v>
      </c>
      <c r="AD338" s="50">
        <v>2911105</v>
      </c>
      <c r="AE338" s="51"/>
      <c r="AF338" s="51"/>
      <c r="AH338" s="66" t="str">
        <f t="shared" si="89"/>
        <v>BAFormosa do Rio Preto</v>
      </c>
      <c r="AI338" s="50">
        <v>2911105</v>
      </c>
      <c r="AJ338" s="66">
        <f t="shared" si="78"/>
        <v>0</v>
      </c>
    </row>
    <row r="339" spans="1:36" s="91" customFormat="1" ht="21.75" customHeight="1">
      <c r="A339" s="61" t="str">
        <f>Controles!$B$2</f>
        <v>ES</v>
      </c>
      <c r="B339" s="61">
        <f>Controles!$C$2</f>
        <v>7</v>
      </c>
      <c r="C339" s="61" t="s">
        <v>5388</v>
      </c>
      <c r="D339" s="62"/>
      <c r="E339" s="61" t="e">
        <f t="shared" si="75"/>
        <v>#N/A</v>
      </c>
      <c r="F339" s="90"/>
      <c r="G339" s="90"/>
      <c r="H339" s="90"/>
      <c r="I339" s="90"/>
      <c r="J339" s="61">
        <f t="shared" si="79"/>
        <v>0</v>
      </c>
      <c r="K339" s="90"/>
      <c r="L339" s="90"/>
      <c r="M339" s="90"/>
      <c r="N339" s="90"/>
      <c r="O339" s="90"/>
      <c r="P339" s="61">
        <f t="shared" si="80"/>
        <v>0</v>
      </c>
      <c r="Q339" s="61">
        <f t="shared" si="76"/>
        <v>0</v>
      </c>
      <c r="R339" s="61">
        <f t="shared" si="81"/>
        <v>0</v>
      </c>
      <c r="S339" s="65">
        <f t="shared" si="82"/>
        <v>0</v>
      </c>
      <c r="T339" s="61">
        <f t="shared" si="83"/>
        <v>0</v>
      </c>
      <c r="U339" s="61">
        <f t="shared" si="84"/>
        <v>0</v>
      </c>
      <c r="V339" s="61">
        <f t="shared" si="77"/>
        <v>0</v>
      </c>
      <c r="W339" s="61">
        <f t="shared" si="85"/>
        <v>0</v>
      </c>
      <c r="X339" s="61">
        <f t="shared" si="86"/>
        <v>0</v>
      </c>
      <c r="Y339" s="61" t="str">
        <f t="shared" si="87"/>
        <v>NÃO</v>
      </c>
      <c r="AA339" s="62" t="str">
        <f t="shared" si="88"/>
        <v>ES</v>
      </c>
      <c r="AB339" s="50" t="s">
        <v>41</v>
      </c>
      <c r="AC339" s="50" t="s">
        <v>2733</v>
      </c>
      <c r="AD339" s="50">
        <v>2911204</v>
      </c>
      <c r="AE339" s="51"/>
      <c r="AF339" s="51"/>
      <c r="AH339" s="66" t="str">
        <f t="shared" si="89"/>
        <v>BAGandu</v>
      </c>
      <c r="AI339" s="50">
        <v>2911204</v>
      </c>
      <c r="AJ339" s="66">
        <f t="shared" si="78"/>
        <v>0</v>
      </c>
    </row>
    <row r="340" spans="1:36" s="91" customFormat="1" ht="21.75" customHeight="1">
      <c r="A340" s="61" t="str">
        <f>Controles!$B$2</f>
        <v>ES</v>
      </c>
      <c r="B340" s="61">
        <f>Controles!$C$2</f>
        <v>7</v>
      </c>
      <c r="C340" s="61" t="s">
        <v>5388</v>
      </c>
      <c r="D340" s="62"/>
      <c r="E340" s="61" t="e">
        <f t="shared" si="75"/>
        <v>#N/A</v>
      </c>
      <c r="F340" s="90"/>
      <c r="G340" s="90"/>
      <c r="H340" s="90"/>
      <c r="I340" s="90"/>
      <c r="J340" s="61">
        <f t="shared" si="79"/>
        <v>0</v>
      </c>
      <c r="K340" s="90"/>
      <c r="L340" s="90"/>
      <c r="M340" s="90"/>
      <c r="N340" s="90"/>
      <c r="O340" s="90"/>
      <c r="P340" s="61">
        <f t="shared" si="80"/>
        <v>0</v>
      </c>
      <c r="Q340" s="61">
        <f t="shared" si="76"/>
        <v>0</v>
      </c>
      <c r="R340" s="61">
        <f t="shared" si="81"/>
        <v>0</v>
      </c>
      <c r="S340" s="65">
        <f t="shared" si="82"/>
        <v>0</v>
      </c>
      <c r="T340" s="61">
        <f t="shared" si="83"/>
        <v>0</v>
      </c>
      <c r="U340" s="61">
        <f t="shared" si="84"/>
        <v>0</v>
      </c>
      <c r="V340" s="61">
        <f t="shared" si="77"/>
        <v>0</v>
      </c>
      <c r="W340" s="61">
        <f t="shared" si="85"/>
        <v>0</v>
      </c>
      <c r="X340" s="61">
        <f t="shared" si="86"/>
        <v>0</v>
      </c>
      <c r="Y340" s="61" t="str">
        <f t="shared" si="87"/>
        <v>NÃO</v>
      </c>
      <c r="AA340" s="62" t="str">
        <f t="shared" si="88"/>
        <v>ES</v>
      </c>
      <c r="AB340" s="50" t="s">
        <v>41</v>
      </c>
      <c r="AC340" s="50" t="s">
        <v>2748</v>
      </c>
      <c r="AD340" s="50">
        <v>2911253</v>
      </c>
      <c r="AE340" s="51"/>
      <c r="AF340" s="51"/>
      <c r="AH340" s="66" t="str">
        <f t="shared" si="89"/>
        <v>BAGavião</v>
      </c>
      <c r="AI340" s="50">
        <v>2911253</v>
      </c>
      <c r="AJ340" s="66">
        <f t="shared" si="78"/>
        <v>0</v>
      </c>
    </row>
    <row r="341" spans="1:36" s="91" customFormat="1" ht="21.75" customHeight="1">
      <c r="A341" s="61" t="str">
        <f>Controles!$B$2</f>
        <v>ES</v>
      </c>
      <c r="B341" s="61">
        <f>Controles!$C$2</f>
        <v>7</v>
      </c>
      <c r="C341" s="61" t="s">
        <v>5388</v>
      </c>
      <c r="D341" s="62"/>
      <c r="E341" s="61" t="e">
        <f t="shared" si="75"/>
        <v>#N/A</v>
      </c>
      <c r="F341" s="90"/>
      <c r="G341" s="90"/>
      <c r="H341" s="90"/>
      <c r="I341" s="90"/>
      <c r="J341" s="61">
        <f t="shared" si="79"/>
        <v>0</v>
      </c>
      <c r="K341" s="90"/>
      <c r="L341" s="90"/>
      <c r="M341" s="90"/>
      <c r="N341" s="90"/>
      <c r="O341" s="90"/>
      <c r="P341" s="61">
        <f t="shared" si="80"/>
        <v>0</v>
      </c>
      <c r="Q341" s="61">
        <f t="shared" si="76"/>
        <v>0</v>
      </c>
      <c r="R341" s="61">
        <f t="shared" si="81"/>
        <v>0</v>
      </c>
      <c r="S341" s="65">
        <f t="shared" si="82"/>
        <v>0</v>
      </c>
      <c r="T341" s="61">
        <f t="shared" si="83"/>
        <v>0</v>
      </c>
      <c r="U341" s="61">
        <f t="shared" si="84"/>
        <v>0</v>
      </c>
      <c r="V341" s="61">
        <f t="shared" si="77"/>
        <v>0</v>
      </c>
      <c r="W341" s="61">
        <f t="shared" si="85"/>
        <v>0</v>
      </c>
      <c r="X341" s="61">
        <f t="shared" si="86"/>
        <v>0</v>
      </c>
      <c r="Y341" s="61" t="str">
        <f t="shared" si="87"/>
        <v>NÃO</v>
      </c>
      <c r="AA341" s="62" t="str">
        <f t="shared" si="88"/>
        <v>ES</v>
      </c>
      <c r="AB341" s="50" t="s">
        <v>41</v>
      </c>
      <c r="AC341" s="50" t="s">
        <v>2763</v>
      </c>
      <c r="AD341" s="50">
        <v>2911303</v>
      </c>
      <c r="AE341" s="51"/>
      <c r="AF341" s="51"/>
      <c r="AH341" s="66" t="str">
        <f t="shared" si="89"/>
        <v>BAGentio do Ouro</v>
      </c>
      <c r="AI341" s="50">
        <v>2911303</v>
      </c>
      <c r="AJ341" s="66">
        <f t="shared" si="78"/>
        <v>0</v>
      </c>
    </row>
    <row r="342" spans="1:36" s="91" customFormat="1" ht="21.75" customHeight="1">
      <c r="A342" s="61" t="str">
        <f>Controles!$B$2</f>
        <v>ES</v>
      </c>
      <c r="B342" s="61">
        <f>Controles!$C$2</f>
        <v>7</v>
      </c>
      <c r="C342" s="61" t="s">
        <v>5388</v>
      </c>
      <c r="D342" s="62"/>
      <c r="E342" s="61" t="e">
        <f t="shared" si="75"/>
        <v>#N/A</v>
      </c>
      <c r="F342" s="90"/>
      <c r="G342" s="90"/>
      <c r="H342" s="90"/>
      <c r="I342" s="90"/>
      <c r="J342" s="61">
        <f t="shared" si="79"/>
        <v>0</v>
      </c>
      <c r="K342" s="90"/>
      <c r="L342" s="90"/>
      <c r="M342" s="90"/>
      <c r="N342" s="90"/>
      <c r="O342" s="90"/>
      <c r="P342" s="61">
        <f t="shared" si="80"/>
        <v>0</v>
      </c>
      <c r="Q342" s="61">
        <f t="shared" si="76"/>
        <v>0</v>
      </c>
      <c r="R342" s="61">
        <f t="shared" si="81"/>
        <v>0</v>
      </c>
      <c r="S342" s="65">
        <f t="shared" si="82"/>
        <v>0</v>
      </c>
      <c r="T342" s="61">
        <f t="shared" si="83"/>
        <v>0</v>
      </c>
      <c r="U342" s="61">
        <f t="shared" si="84"/>
        <v>0</v>
      </c>
      <c r="V342" s="61">
        <f t="shared" si="77"/>
        <v>0</v>
      </c>
      <c r="W342" s="61">
        <f t="shared" si="85"/>
        <v>0</v>
      </c>
      <c r="X342" s="61">
        <f t="shared" si="86"/>
        <v>0</v>
      </c>
      <c r="Y342" s="61" t="str">
        <f t="shared" si="87"/>
        <v>NÃO</v>
      </c>
      <c r="AA342" s="62" t="str">
        <f t="shared" si="88"/>
        <v>ES</v>
      </c>
      <c r="AB342" s="50" t="s">
        <v>41</v>
      </c>
      <c r="AC342" s="50" t="s">
        <v>2779</v>
      </c>
      <c r="AD342" s="50">
        <v>2911402</v>
      </c>
      <c r="AE342" s="51"/>
      <c r="AF342" s="51"/>
      <c r="AH342" s="66" t="str">
        <f t="shared" si="89"/>
        <v>BAGlória</v>
      </c>
      <c r="AI342" s="50">
        <v>2911402</v>
      </c>
      <c r="AJ342" s="66">
        <f t="shared" si="78"/>
        <v>0</v>
      </c>
    </row>
    <row r="343" spans="1:36" s="91" customFormat="1" ht="21.75" customHeight="1">
      <c r="A343" s="61" t="str">
        <f>Controles!$B$2</f>
        <v>ES</v>
      </c>
      <c r="B343" s="61">
        <f>Controles!$C$2</f>
        <v>7</v>
      </c>
      <c r="C343" s="61" t="s">
        <v>5388</v>
      </c>
      <c r="D343" s="62"/>
      <c r="E343" s="61" t="e">
        <f t="shared" si="75"/>
        <v>#N/A</v>
      </c>
      <c r="F343" s="90"/>
      <c r="G343" s="90"/>
      <c r="H343" s="90"/>
      <c r="I343" s="90"/>
      <c r="J343" s="61">
        <f t="shared" si="79"/>
        <v>0</v>
      </c>
      <c r="K343" s="90"/>
      <c r="L343" s="90"/>
      <c r="M343" s="90"/>
      <c r="N343" s="90"/>
      <c r="O343" s="90"/>
      <c r="P343" s="61">
        <f t="shared" si="80"/>
        <v>0</v>
      </c>
      <c r="Q343" s="61">
        <f t="shared" si="76"/>
        <v>0</v>
      </c>
      <c r="R343" s="61">
        <f t="shared" si="81"/>
        <v>0</v>
      </c>
      <c r="S343" s="65">
        <f t="shared" si="82"/>
        <v>0</v>
      </c>
      <c r="T343" s="61">
        <f t="shared" si="83"/>
        <v>0</v>
      </c>
      <c r="U343" s="61">
        <f t="shared" si="84"/>
        <v>0</v>
      </c>
      <c r="V343" s="61">
        <f t="shared" si="77"/>
        <v>0</v>
      </c>
      <c r="W343" s="61">
        <f t="shared" si="85"/>
        <v>0</v>
      </c>
      <c r="X343" s="61">
        <f t="shared" si="86"/>
        <v>0</v>
      </c>
      <c r="Y343" s="61" t="str">
        <f t="shared" si="87"/>
        <v>NÃO</v>
      </c>
      <c r="AA343" s="62" t="str">
        <f t="shared" si="88"/>
        <v>ES</v>
      </c>
      <c r="AB343" s="50" t="s">
        <v>41</v>
      </c>
      <c r="AC343" s="50" t="s">
        <v>2794</v>
      </c>
      <c r="AD343" s="50">
        <v>2911501</v>
      </c>
      <c r="AE343" s="51"/>
      <c r="AF343" s="51"/>
      <c r="AH343" s="66" t="str">
        <f t="shared" si="89"/>
        <v>BAGongogi</v>
      </c>
      <c r="AI343" s="50">
        <v>2911501</v>
      </c>
      <c r="AJ343" s="66">
        <f t="shared" si="78"/>
        <v>0</v>
      </c>
    </row>
    <row r="344" spans="1:36" s="91" customFormat="1" ht="21.75" customHeight="1">
      <c r="A344" s="61" t="str">
        <f>Controles!$B$2</f>
        <v>ES</v>
      </c>
      <c r="B344" s="61">
        <f>Controles!$C$2</f>
        <v>7</v>
      </c>
      <c r="C344" s="61" t="s">
        <v>5388</v>
      </c>
      <c r="D344" s="62"/>
      <c r="E344" s="61" t="e">
        <f t="shared" si="75"/>
        <v>#N/A</v>
      </c>
      <c r="F344" s="90"/>
      <c r="G344" s="90"/>
      <c r="H344" s="90"/>
      <c r="I344" s="90"/>
      <c r="J344" s="61">
        <f t="shared" si="79"/>
        <v>0</v>
      </c>
      <c r="K344" s="90"/>
      <c r="L344" s="90"/>
      <c r="M344" s="90"/>
      <c r="N344" s="90"/>
      <c r="O344" s="90"/>
      <c r="P344" s="61">
        <f t="shared" si="80"/>
        <v>0</v>
      </c>
      <c r="Q344" s="61">
        <f t="shared" si="76"/>
        <v>0</v>
      </c>
      <c r="R344" s="61">
        <f t="shared" si="81"/>
        <v>0</v>
      </c>
      <c r="S344" s="65">
        <f t="shared" si="82"/>
        <v>0</v>
      </c>
      <c r="T344" s="61">
        <f t="shared" si="83"/>
        <v>0</v>
      </c>
      <c r="U344" s="61">
        <f t="shared" si="84"/>
        <v>0</v>
      </c>
      <c r="V344" s="61">
        <f t="shared" si="77"/>
        <v>0</v>
      </c>
      <c r="W344" s="61">
        <f t="shared" si="85"/>
        <v>0</v>
      </c>
      <c r="X344" s="61">
        <f t="shared" si="86"/>
        <v>0</v>
      </c>
      <c r="Y344" s="61" t="str">
        <f t="shared" si="87"/>
        <v>NÃO</v>
      </c>
      <c r="AA344" s="62" t="str">
        <f t="shared" si="88"/>
        <v>ES</v>
      </c>
      <c r="AB344" s="50" t="s">
        <v>41</v>
      </c>
      <c r="AC344" s="50" t="s">
        <v>2809</v>
      </c>
      <c r="AD344" s="50">
        <v>2911600</v>
      </c>
      <c r="AE344" s="51"/>
      <c r="AF344" s="51"/>
      <c r="AH344" s="66" t="str">
        <f t="shared" si="89"/>
        <v>BAGovernador Mangabeira</v>
      </c>
      <c r="AI344" s="50">
        <v>2911600</v>
      </c>
      <c r="AJ344" s="66">
        <f t="shared" si="78"/>
        <v>0</v>
      </c>
    </row>
    <row r="345" spans="1:36" s="91" customFormat="1" ht="21.75" customHeight="1">
      <c r="A345" s="61" t="str">
        <f>Controles!$B$2</f>
        <v>ES</v>
      </c>
      <c r="B345" s="61">
        <f>Controles!$C$2</f>
        <v>7</v>
      </c>
      <c r="C345" s="61" t="s">
        <v>5388</v>
      </c>
      <c r="D345" s="62"/>
      <c r="E345" s="61" t="e">
        <f t="shared" si="75"/>
        <v>#N/A</v>
      </c>
      <c r="F345" s="90"/>
      <c r="G345" s="90"/>
      <c r="H345" s="90"/>
      <c r="I345" s="90"/>
      <c r="J345" s="61">
        <f t="shared" si="79"/>
        <v>0</v>
      </c>
      <c r="K345" s="90"/>
      <c r="L345" s="90"/>
      <c r="M345" s="90"/>
      <c r="N345" s="90"/>
      <c r="O345" s="90"/>
      <c r="P345" s="61">
        <f t="shared" si="80"/>
        <v>0</v>
      </c>
      <c r="Q345" s="61">
        <f t="shared" si="76"/>
        <v>0</v>
      </c>
      <c r="R345" s="61">
        <f t="shared" si="81"/>
        <v>0</v>
      </c>
      <c r="S345" s="65">
        <f t="shared" si="82"/>
        <v>0</v>
      </c>
      <c r="T345" s="61">
        <f t="shared" si="83"/>
        <v>0</v>
      </c>
      <c r="U345" s="61">
        <f t="shared" si="84"/>
        <v>0</v>
      </c>
      <c r="V345" s="61">
        <f t="shared" si="77"/>
        <v>0</v>
      </c>
      <c r="W345" s="61">
        <f t="shared" si="85"/>
        <v>0</v>
      </c>
      <c r="X345" s="61">
        <f t="shared" si="86"/>
        <v>0</v>
      </c>
      <c r="Y345" s="61" t="str">
        <f t="shared" si="87"/>
        <v>NÃO</v>
      </c>
      <c r="AA345" s="62" t="str">
        <f t="shared" si="88"/>
        <v>ES</v>
      </c>
      <c r="AB345" s="50" t="s">
        <v>41</v>
      </c>
      <c r="AC345" s="50" t="s">
        <v>2824</v>
      </c>
      <c r="AD345" s="50">
        <v>2911659</v>
      </c>
      <c r="AE345" s="51"/>
      <c r="AF345" s="51"/>
      <c r="AH345" s="66" t="str">
        <f t="shared" si="89"/>
        <v>BAGuajeru</v>
      </c>
      <c r="AI345" s="50">
        <v>2911659</v>
      </c>
      <c r="AJ345" s="66">
        <f t="shared" si="78"/>
        <v>0</v>
      </c>
    </row>
    <row r="346" spans="1:36" s="91" customFormat="1" ht="21.75" customHeight="1">
      <c r="A346" s="61" t="str">
        <f>Controles!$B$2</f>
        <v>ES</v>
      </c>
      <c r="B346" s="61">
        <f>Controles!$C$2</f>
        <v>7</v>
      </c>
      <c r="C346" s="61" t="s">
        <v>5388</v>
      </c>
      <c r="D346" s="62"/>
      <c r="E346" s="61" t="e">
        <f t="shared" si="75"/>
        <v>#N/A</v>
      </c>
      <c r="F346" s="90"/>
      <c r="G346" s="90"/>
      <c r="H346" s="90"/>
      <c r="I346" s="90"/>
      <c r="J346" s="61">
        <f t="shared" si="79"/>
        <v>0</v>
      </c>
      <c r="K346" s="90"/>
      <c r="L346" s="90"/>
      <c r="M346" s="90"/>
      <c r="N346" s="90"/>
      <c r="O346" s="90"/>
      <c r="P346" s="61">
        <f t="shared" si="80"/>
        <v>0</v>
      </c>
      <c r="Q346" s="61">
        <f t="shared" si="76"/>
        <v>0</v>
      </c>
      <c r="R346" s="61">
        <f t="shared" si="81"/>
        <v>0</v>
      </c>
      <c r="S346" s="65">
        <f t="shared" si="82"/>
        <v>0</v>
      </c>
      <c r="T346" s="61">
        <f t="shared" si="83"/>
        <v>0</v>
      </c>
      <c r="U346" s="61">
        <f t="shared" si="84"/>
        <v>0</v>
      </c>
      <c r="V346" s="61">
        <f t="shared" si="77"/>
        <v>0</v>
      </c>
      <c r="W346" s="61">
        <f t="shared" si="85"/>
        <v>0</v>
      </c>
      <c r="X346" s="61">
        <f t="shared" si="86"/>
        <v>0</v>
      </c>
      <c r="Y346" s="61" t="str">
        <f t="shared" si="87"/>
        <v>NÃO</v>
      </c>
      <c r="AA346" s="62" t="str">
        <f t="shared" si="88"/>
        <v>ES</v>
      </c>
      <c r="AB346" s="50" t="s">
        <v>41</v>
      </c>
      <c r="AC346" s="50" t="s">
        <v>2836</v>
      </c>
      <c r="AD346" s="50">
        <v>2911709</v>
      </c>
      <c r="AE346" s="51"/>
      <c r="AF346" s="51"/>
      <c r="AH346" s="66" t="str">
        <f t="shared" si="89"/>
        <v>BAGuanambi</v>
      </c>
      <c r="AI346" s="50">
        <v>2911709</v>
      </c>
      <c r="AJ346" s="66">
        <f t="shared" si="78"/>
        <v>0</v>
      </c>
    </row>
    <row r="347" spans="1:36" s="91" customFormat="1" ht="21.75" customHeight="1">
      <c r="A347" s="61" t="str">
        <f>Controles!$B$2</f>
        <v>ES</v>
      </c>
      <c r="B347" s="61">
        <f>Controles!$C$2</f>
        <v>7</v>
      </c>
      <c r="C347" s="61" t="s">
        <v>5388</v>
      </c>
      <c r="D347" s="62"/>
      <c r="E347" s="61" t="e">
        <f t="shared" si="75"/>
        <v>#N/A</v>
      </c>
      <c r="F347" s="90"/>
      <c r="G347" s="90"/>
      <c r="H347" s="90"/>
      <c r="I347" s="90"/>
      <c r="J347" s="61">
        <f t="shared" si="79"/>
        <v>0</v>
      </c>
      <c r="K347" s="90"/>
      <c r="L347" s="90"/>
      <c r="M347" s="90"/>
      <c r="N347" s="90"/>
      <c r="O347" s="90"/>
      <c r="P347" s="61">
        <f t="shared" si="80"/>
        <v>0</v>
      </c>
      <c r="Q347" s="61">
        <f t="shared" si="76"/>
        <v>0</v>
      </c>
      <c r="R347" s="61">
        <f t="shared" si="81"/>
        <v>0</v>
      </c>
      <c r="S347" s="65">
        <f t="shared" si="82"/>
        <v>0</v>
      </c>
      <c r="T347" s="61">
        <f t="shared" si="83"/>
        <v>0</v>
      </c>
      <c r="U347" s="61">
        <f t="shared" si="84"/>
        <v>0</v>
      </c>
      <c r="V347" s="61">
        <f t="shared" si="77"/>
        <v>0</v>
      </c>
      <c r="W347" s="61">
        <f t="shared" si="85"/>
        <v>0</v>
      </c>
      <c r="X347" s="61">
        <f t="shared" si="86"/>
        <v>0</v>
      </c>
      <c r="Y347" s="61" t="str">
        <f t="shared" si="87"/>
        <v>NÃO</v>
      </c>
      <c r="AA347" s="62" t="str">
        <f t="shared" si="88"/>
        <v>ES</v>
      </c>
      <c r="AB347" s="50" t="s">
        <v>41</v>
      </c>
      <c r="AC347" s="50" t="s">
        <v>2849</v>
      </c>
      <c r="AD347" s="50">
        <v>2911808</v>
      </c>
      <c r="AE347" s="51"/>
      <c r="AF347" s="51"/>
      <c r="AH347" s="66" t="str">
        <f t="shared" si="89"/>
        <v>BAGuaratinga</v>
      </c>
      <c r="AI347" s="50">
        <v>2911808</v>
      </c>
      <c r="AJ347" s="66">
        <f t="shared" si="78"/>
        <v>0</v>
      </c>
    </row>
    <row r="348" spans="1:36" s="91" customFormat="1" ht="21.75" customHeight="1">
      <c r="A348" s="61" t="str">
        <f>Controles!$B$2</f>
        <v>ES</v>
      </c>
      <c r="B348" s="61">
        <f>Controles!$C$2</f>
        <v>7</v>
      </c>
      <c r="C348" s="61" t="s">
        <v>5388</v>
      </c>
      <c r="D348" s="62"/>
      <c r="E348" s="61" t="e">
        <f t="shared" si="75"/>
        <v>#N/A</v>
      </c>
      <c r="F348" s="90"/>
      <c r="G348" s="90"/>
      <c r="H348" s="90"/>
      <c r="I348" s="90"/>
      <c r="J348" s="61">
        <f t="shared" si="79"/>
        <v>0</v>
      </c>
      <c r="K348" s="90"/>
      <c r="L348" s="90"/>
      <c r="M348" s="90"/>
      <c r="N348" s="90"/>
      <c r="O348" s="90"/>
      <c r="P348" s="61">
        <f t="shared" si="80"/>
        <v>0</v>
      </c>
      <c r="Q348" s="61">
        <f t="shared" si="76"/>
        <v>0</v>
      </c>
      <c r="R348" s="61">
        <f t="shared" si="81"/>
        <v>0</v>
      </c>
      <c r="S348" s="65">
        <f t="shared" si="82"/>
        <v>0</v>
      </c>
      <c r="T348" s="61">
        <f t="shared" si="83"/>
        <v>0</v>
      </c>
      <c r="U348" s="61">
        <f t="shared" si="84"/>
        <v>0</v>
      </c>
      <c r="V348" s="61">
        <f t="shared" si="77"/>
        <v>0</v>
      </c>
      <c r="W348" s="61">
        <f t="shared" si="85"/>
        <v>0</v>
      </c>
      <c r="X348" s="61">
        <f t="shared" si="86"/>
        <v>0</v>
      </c>
      <c r="Y348" s="61" t="str">
        <f t="shared" si="87"/>
        <v>NÃO</v>
      </c>
      <c r="AA348" s="62" t="str">
        <f t="shared" si="88"/>
        <v>ES</v>
      </c>
      <c r="AB348" s="50" t="s">
        <v>41</v>
      </c>
      <c r="AC348" s="50" t="s">
        <v>2862</v>
      </c>
      <c r="AD348" s="50">
        <v>2911857</v>
      </c>
      <c r="AE348" s="51"/>
      <c r="AF348" s="51"/>
      <c r="AH348" s="66" t="str">
        <f t="shared" si="89"/>
        <v>BAHeliópolis</v>
      </c>
      <c r="AI348" s="50">
        <v>2911857</v>
      </c>
      <c r="AJ348" s="66">
        <f t="shared" si="78"/>
        <v>0</v>
      </c>
    </row>
    <row r="349" spans="1:36" s="91" customFormat="1" ht="21.75" customHeight="1">
      <c r="A349" s="61" t="str">
        <f>Controles!$B$2</f>
        <v>ES</v>
      </c>
      <c r="B349" s="61">
        <f>Controles!$C$2</f>
        <v>7</v>
      </c>
      <c r="C349" s="61" t="s">
        <v>5388</v>
      </c>
      <c r="D349" s="62"/>
      <c r="E349" s="61" t="e">
        <f t="shared" si="75"/>
        <v>#N/A</v>
      </c>
      <c r="F349" s="90"/>
      <c r="G349" s="90"/>
      <c r="H349" s="90"/>
      <c r="I349" s="90"/>
      <c r="J349" s="61">
        <f t="shared" si="79"/>
        <v>0</v>
      </c>
      <c r="K349" s="90"/>
      <c r="L349" s="90"/>
      <c r="M349" s="90"/>
      <c r="N349" s="90"/>
      <c r="O349" s="90"/>
      <c r="P349" s="61">
        <f t="shared" si="80"/>
        <v>0</v>
      </c>
      <c r="Q349" s="61">
        <f t="shared" si="76"/>
        <v>0</v>
      </c>
      <c r="R349" s="61">
        <f t="shared" si="81"/>
        <v>0</v>
      </c>
      <c r="S349" s="65">
        <f t="shared" si="82"/>
        <v>0</v>
      </c>
      <c r="T349" s="61">
        <f t="shared" si="83"/>
        <v>0</v>
      </c>
      <c r="U349" s="61">
        <f t="shared" si="84"/>
        <v>0</v>
      </c>
      <c r="V349" s="61">
        <f t="shared" si="77"/>
        <v>0</v>
      </c>
      <c r="W349" s="61">
        <f t="shared" si="85"/>
        <v>0</v>
      </c>
      <c r="X349" s="61">
        <f t="shared" si="86"/>
        <v>0</v>
      </c>
      <c r="Y349" s="61" t="str">
        <f t="shared" si="87"/>
        <v>NÃO</v>
      </c>
      <c r="AA349" s="62" t="str">
        <f t="shared" si="88"/>
        <v>ES</v>
      </c>
      <c r="AB349" s="50" t="s">
        <v>41</v>
      </c>
      <c r="AC349" s="50" t="s">
        <v>2875</v>
      </c>
      <c r="AD349" s="50">
        <v>2911907</v>
      </c>
      <c r="AE349" s="51"/>
      <c r="AF349" s="51"/>
      <c r="AH349" s="66" t="str">
        <f t="shared" si="89"/>
        <v>BAIaçu</v>
      </c>
      <c r="AI349" s="50">
        <v>2911907</v>
      </c>
      <c r="AJ349" s="66">
        <f t="shared" si="78"/>
        <v>0</v>
      </c>
    </row>
    <row r="350" spans="1:36" s="91" customFormat="1" ht="21.75" customHeight="1">
      <c r="A350" s="61" t="str">
        <f>Controles!$B$2</f>
        <v>ES</v>
      </c>
      <c r="B350" s="61">
        <f>Controles!$C$2</f>
        <v>7</v>
      </c>
      <c r="C350" s="61" t="s">
        <v>5388</v>
      </c>
      <c r="D350" s="62"/>
      <c r="E350" s="61" t="e">
        <f t="shared" si="75"/>
        <v>#N/A</v>
      </c>
      <c r="F350" s="90"/>
      <c r="G350" s="90"/>
      <c r="H350" s="90"/>
      <c r="I350" s="90"/>
      <c r="J350" s="61">
        <f t="shared" si="79"/>
        <v>0</v>
      </c>
      <c r="K350" s="90"/>
      <c r="L350" s="90"/>
      <c r="M350" s="90"/>
      <c r="N350" s="90"/>
      <c r="O350" s="90"/>
      <c r="P350" s="61">
        <f t="shared" si="80"/>
        <v>0</v>
      </c>
      <c r="Q350" s="61">
        <f t="shared" si="76"/>
        <v>0</v>
      </c>
      <c r="R350" s="61">
        <f t="shared" si="81"/>
        <v>0</v>
      </c>
      <c r="S350" s="65">
        <f t="shared" si="82"/>
        <v>0</v>
      </c>
      <c r="T350" s="61">
        <f t="shared" si="83"/>
        <v>0</v>
      </c>
      <c r="U350" s="61">
        <f t="shared" si="84"/>
        <v>0</v>
      </c>
      <c r="V350" s="61">
        <f t="shared" si="77"/>
        <v>0</v>
      </c>
      <c r="W350" s="61">
        <f t="shared" si="85"/>
        <v>0</v>
      </c>
      <c r="X350" s="61">
        <f t="shared" si="86"/>
        <v>0</v>
      </c>
      <c r="Y350" s="61" t="str">
        <f t="shared" si="87"/>
        <v>NÃO</v>
      </c>
      <c r="AA350" s="62" t="str">
        <f t="shared" si="88"/>
        <v>ES</v>
      </c>
      <c r="AB350" s="50" t="s">
        <v>41</v>
      </c>
      <c r="AC350" s="50" t="s">
        <v>2887</v>
      </c>
      <c r="AD350" s="50">
        <v>2912004</v>
      </c>
      <c r="AE350" s="51"/>
      <c r="AF350" s="51"/>
      <c r="AH350" s="66" t="str">
        <f t="shared" si="89"/>
        <v>BAIbiassucê</v>
      </c>
      <c r="AI350" s="50">
        <v>2912004</v>
      </c>
      <c r="AJ350" s="66">
        <f t="shared" si="78"/>
        <v>0</v>
      </c>
    </row>
    <row r="351" spans="1:36" s="91" customFormat="1" ht="21.75" customHeight="1">
      <c r="A351" s="61" t="str">
        <f>Controles!$B$2</f>
        <v>ES</v>
      </c>
      <c r="B351" s="61">
        <f>Controles!$C$2</f>
        <v>7</v>
      </c>
      <c r="C351" s="61" t="s">
        <v>5388</v>
      </c>
      <c r="D351" s="62"/>
      <c r="E351" s="61" t="e">
        <f t="shared" si="75"/>
        <v>#N/A</v>
      </c>
      <c r="F351" s="90"/>
      <c r="G351" s="90"/>
      <c r="H351" s="90"/>
      <c r="I351" s="90"/>
      <c r="J351" s="61">
        <f t="shared" si="79"/>
        <v>0</v>
      </c>
      <c r="K351" s="90"/>
      <c r="L351" s="90"/>
      <c r="M351" s="90"/>
      <c r="N351" s="90"/>
      <c r="O351" s="90"/>
      <c r="P351" s="61">
        <f t="shared" si="80"/>
        <v>0</v>
      </c>
      <c r="Q351" s="61">
        <f t="shared" si="76"/>
        <v>0</v>
      </c>
      <c r="R351" s="61">
        <f t="shared" si="81"/>
        <v>0</v>
      </c>
      <c r="S351" s="65">
        <f t="shared" si="82"/>
        <v>0</v>
      </c>
      <c r="T351" s="61">
        <f t="shared" si="83"/>
        <v>0</v>
      </c>
      <c r="U351" s="61">
        <f t="shared" si="84"/>
        <v>0</v>
      </c>
      <c r="V351" s="61">
        <f t="shared" si="77"/>
        <v>0</v>
      </c>
      <c r="W351" s="61">
        <f t="shared" si="85"/>
        <v>0</v>
      </c>
      <c r="X351" s="61">
        <f t="shared" si="86"/>
        <v>0</v>
      </c>
      <c r="Y351" s="61" t="str">
        <f t="shared" si="87"/>
        <v>NÃO</v>
      </c>
      <c r="AA351" s="62" t="str">
        <f t="shared" si="88"/>
        <v>ES</v>
      </c>
      <c r="AB351" s="50" t="s">
        <v>41</v>
      </c>
      <c r="AC351" s="50" t="s">
        <v>2900</v>
      </c>
      <c r="AD351" s="50">
        <v>2912103</v>
      </c>
      <c r="AE351" s="51"/>
      <c r="AF351" s="51"/>
      <c r="AH351" s="66" t="str">
        <f t="shared" si="89"/>
        <v>BAIbicaraí</v>
      </c>
      <c r="AI351" s="50">
        <v>2912103</v>
      </c>
      <c r="AJ351" s="66">
        <f t="shared" si="78"/>
        <v>0</v>
      </c>
    </row>
    <row r="352" spans="1:36" s="91" customFormat="1" ht="21.75" customHeight="1">
      <c r="A352" s="61" t="str">
        <f>Controles!$B$2</f>
        <v>ES</v>
      </c>
      <c r="B352" s="61">
        <f>Controles!$C$2</f>
        <v>7</v>
      </c>
      <c r="C352" s="61" t="s">
        <v>5388</v>
      </c>
      <c r="D352" s="62"/>
      <c r="E352" s="61" t="e">
        <f t="shared" si="75"/>
        <v>#N/A</v>
      </c>
      <c r="F352" s="90"/>
      <c r="G352" s="90"/>
      <c r="H352" s="90"/>
      <c r="I352" s="90"/>
      <c r="J352" s="61">
        <f t="shared" si="79"/>
        <v>0</v>
      </c>
      <c r="K352" s="90"/>
      <c r="L352" s="90"/>
      <c r="M352" s="90"/>
      <c r="N352" s="90"/>
      <c r="O352" s="90"/>
      <c r="P352" s="61">
        <f t="shared" si="80"/>
        <v>0</v>
      </c>
      <c r="Q352" s="61">
        <f t="shared" si="76"/>
        <v>0</v>
      </c>
      <c r="R352" s="61">
        <f t="shared" si="81"/>
        <v>0</v>
      </c>
      <c r="S352" s="65">
        <f t="shared" si="82"/>
        <v>0</v>
      </c>
      <c r="T352" s="61">
        <f t="shared" si="83"/>
        <v>0</v>
      </c>
      <c r="U352" s="61">
        <f t="shared" si="84"/>
        <v>0</v>
      </c>
      <c r="V352" s="61">
        <f t="shared" si="77"/>
        <v>0</v>
      </c>
      <c r="W352" s="61">
        <f t="shared" si="85"/>
        <v>0</v>
      </c>
      <c r="X352" s="61">
        <f t="shared" si="86"/>
        <v>0</v>
      </c>
      <c r="Y352" s="61" t="str">
        <f t="shared" si="87"/>
        <v>NÃO</v>
      </c>
      <c r="AA352" s="62" t="str">
        <f t="shared" si="88"/>
        <v>ES</v>
      </c>
      <c r="AB352" s="50" t="s">
        <v>41</v>
      </c>
      <c r="AC352" s="50" t="s">
        <v>2912</v>
      </c>
      <c r="AD352" s="50">
        <v>2912202</v>
      </c>
      <c r="AE352" s="51"/>
      <c r="AF352" s="51"/>
      <c r="AH352" s="66" t="str">
        <f t="shared" si="89"/>
        <v>BAIbicoara</v>
      </c>
      <c r="AI352" s="50">
        <v>2912202</v>
      </c>
      <c r="AJ352" s="66">
        <f t="shared" si="78"/>
        <v>0</v>
      </c>
    </row>
    <row r="353" spans="1:36" s="91" customFormat="1" ht="21.75" customHeight="1">
      <c r="A353" s="61" t="str">
        <f>Controles!$B$2</f>
        <v>ES</v>
      </c>
      <c r="B353" s="61">
        <f>Controles!$C$2</f>
        <v>7</v>
      </c>
      <c r="C353" s="61" t="s">
        <v>5388</v>
      </c>
      <c r="D353" s="62"/>
      <c r="E353" s="61" t="e">
        <f t="shared" si="75"/>
        <v>#N/A</v>
      </c>
      <c r="F353" s="90"/>
      <c r="G353" s="90"/>
      <c r="H353" s="90"/>
      <c r="I353" s="90"/>
      <c r="J353" s="61">
        <f t="shared" si="79"/>
        <v>0</v>
      </c>
      <c r="K353" s="90"/>
      <c r="L353" s="90"/>
      <c r="M353" s="90"/>
      <c r="N353" s="90"/>
      <c r="O353" s="90"/>
      <c r="P353" s="61">
        <f t="shared" si="80"/>
        <v>0</v>
      </c>
      <c r="Q353" s="61">
        <f t="shared" si="76"/>
        <v>0</v>
      </c>
      <c r="R353" s="61">
        <f t="shared" si="81"/>
        <v>0</v>
      </c>
      <c r="S353" s="65">
        <f t="shared" si="82"/>
        <v>0</v>
      </c>
      <c r="T353" s="61">
        <f t="shared" si="83"/>
        <v>0</v>
      </c>
      <c r="U353" s="61">
        <f t="shared" si="84"/>
        <v>0</v>
      </c>
      <c r="V353" s="61">
        <f t="shared" si="77"/>
        <v>0</v>
      </c>
      <c r="W353" s="61">
        <f t="shared" si="85"/>
        <v>0</v>
      </c>
      <c r="X353" s="61">
        <f t="shared" si="86"/>
        <v>0</v>
      </c>
      <c r="Y353" s="61" t="str">
        <f t="shared" si="87"/>
        <v>NÃO</v>
      </c>
      <c r="AA353" s="62" t="str">
        <f t="shared" si="88"/>
        <v>ES</v>
      </c>
      <c r="AB353" s="50" t="s">
        <v>41</v>
      </c>
      <c r="AC353" s="50" t="s">
        <v>2925</v>
      </c>
      <c r="AD353" s="50">
        <v>2912301</v>
      </c>
      <c r="AE353" s="51"/>
      <c r="AF353" s="51"/>
      <c r="AH353" s="66" t="str">
        <f t="shared" si="89"/>
        <v>BAIbicuí</v>
      </c>
      <c r="AI353" s="50">
        <v>2912301</v>
      </c>
      <c r="AJ353" s="66">
        <f t="shared" si="78"/>
        <v>0</v>
      </c>
    </row>
    <row r="354" spans="1:36" s="91" customFormat="1" ht="21.75" customHeight="1">
      <c r="A354" s="61" t="str">
        <f>Controles!$B$2</f>
        <v>ES</v>
      </c>
      <c r="B354" s="61">
        <f>Controles!$C$2</f>
        <v>7</v>
      </c>
      <c r="C354" s="61" t="s">
        <v>5388</v>
      </c>
      <c r="D354" s="62"/>
      <c r="E354" s="61" t="e">
        <f t="shared" si="75"/>
        <v>#N/A</v>
      </c>
      <c r="F354" s="90"/>
      <c r="G354" s="90"/>
      <c r="H354" s="90"/>
      <c r="I354" s="90"/>
      <c r="J354" s="61">
        <f t="shared" si="79"/>
        <v>0</v>
      </c>
      <c r="K354" s="90"/>
      <c r="L354" s="90"/>
      <c r="M354" s="90"/>
      <c r="N354" s="90"/>
      <c r="O354" s="90"/>
      <c r="P354" s="61">
        <f t="shared" si="80"/>
        <v>0</v>
      </c>
      <c r="Q354" s="61">
        <f t="shared" si="76"/>
        <v>0</v>
      </c>
      <c r="R354" s="61">
        <f t="shared" si="81"/>
        <v>0</v>
      </c>
      <c r="S354" s="65">
        <f t="shared" si="82"/>
        <v>0</v>
      </c>
      <c r="T354" s="61">
        <f t="shared" si="83"/>
        <v>0</v>
      </c>
      <c r="U354" s="61">
        <f t="shared" si="84"/>
        <v>0</v>
      </c>
      <c r="V354" s="61">
        <f t="shared" si="77"/>
        <v>0</v>
      </c>
      <c r="W354" s="61">
        <f t="shared" si="85"/>
        <v>0</v>
      </c>
      <c r="X354" s="61">
        <f t="shared" si="86"/>
        <v>0</v>
      </c>
      <c r="Y354" s="61" t="str">
        <f t="shared" si="87"/>
        <v>NÃO</v>
      </c>
      <c r="AA354" s="62" t="str">
        <f t="shared" si="88"/>
        <v>ES</v>
      </c>
      <c r="AB354" s="50" t="s">
        <v>41</v>
      </c>
      <c r="AC354" s="50" t="s">
        <v>2936</v>
      </c>
      <c r="AD354" s="50">
        <v>2912400</v>
      </c>
      <c r="AE354" s="51"/>
      <c r="AF354" s="51"/>
      <c r="AH354" s="66" t="str">
        <f t="shared" si="89"/>
        <v>BAIbipeba</v>
      </c>
      <c r="AI354" s="50">
        <v>2912400</v>
      </c>
      <c r="AJ354" s="66">
        <f t="shared" si="78"/>
        <v>0</v>
      </c>
    </row>
    <row r="355" spans="1:36" s="91" customFormat="1" ht="21.75" customHeight="1">
      <c r="A355" s="61" t="str">
        <f>Controles!$B$2</f>
        <v>ES</v>
      </c>
      <c r="B355" s="61">
        <f>Controles!$C$2</f>
        <v>7</v>
      </c>
      <c r="C355" s="61" t="s">
        <v>5388</v>
      </c>
      <c r="D355" s="62"/>
      <c r="E355" s="61" t="e">
        <f t="shared" si="75"/>
        <v>#N/A</v>
      </c>
      <c r="F355" s="90"/>
      <c r="G355" s="90"/>
      <c r="H355" s="90"/>
      <c r="I355" s="90"/>
      <c r="J355" s="61">
        <f t="shared" si="79"/>
        <v>0</v>
      </c>
      <c r="K355" s="90"/>
      <c r="L355" s="90"/>
      <c r="M355" s="90"/>
      <c r="N355" s="90"/>
      <c r="O355" s="90"/>
      <c r="P355" s="61">
        <f t="shared" si="80"/>
        <v>0</v>
      </c>
      <c r="Q355" s="61">
        <f t="shared" si="76"/>
        <v>0</v>
      </c>
      <c r="R355" s="61">
        <f t="shared" si="81"/>
        <v>0</v>
      </c>
      <c r="S355" s="65">
        <f t="shared" si="82"/>
        <v>0</v>
      </c>
      <c r="T355" s="61">
        <f t="shared" si="83"/>
        <v>0</v>
      </c>
      <c r="U355" s="61">
        <f t="shared" si="84"/>
        <v>0</v>
      </c>
      <c r="V355" s="61">
        <f t="shared" si="77"/>
        <v>0</v>
      </c>
      <c r="W355" s="61">
        <f t="shared" si="85"/>
        <v>0</v>
      </c>
      <c r="X355" s="61">
        <f t="shared" si="86"/>
        <v>0</v>
      </c>
      <c r="Y355" s="61" t="str">
        <f t="shared" si="87"/>
        <v>NÃO</v>
      </c>
      <c r="AA355" s="62" t="str">
        <f t="shared" si="88"/>
        <v>ES</v>
      </c>
      <c r="AB355" s="50" t="s">
        <v>41</v>
      </c>
      <c r="AC355" s="50" t="s">
        <v>2948</v>
      </c>
      <c r="AD355" s="50">
        <v>2912509</v>
      </c>
      <c r="AE355" s="51"/>
      <c r="AF355" s="51"/>
      <c r="AH355" s="66" t="str">
        <f t="shared" si="89"/>
        <v>BAIbipitanga</v>
      </c>
      <c r="AI355" s="50">
        <v>2912509</v>
      </c>
      <c r="AJ355" s="66">
        <f t="shared" si="78"/>
        <v>0</v>
      </c>
    </row>
    <row r="356" spans="1:36" s="91" customFormat="1" ht="21.75" customHeight="1">
      <c r="A356" s="61" t="str">
        <f>Controles!$B$2</f>
        <v>ES</v>
      </c>
      <c r="B356" s="61">
        <f>Controles!$C$2</f>
        <v>7</v>
      </c>
      <c r="C356" s="61" t="s">
        <v>5388</v>
      </c>
      <c r="D356" s="62"/>
      <c r="E356" s="61" t="e">
        <f t="shared" si="75"/>
        <v>#N/A</v>
      </c>
      <c r="F356" s="90"/>
      <c r="G356" s="90"/>
      <c r="H356" s="90"/>
      <c r="I356" s="90"/>
      <c r="J356" s="61">
        <f t="shared" si="79"/>
        <v>0</v>
      </c>
      <c r="K356" s="90"/>
      <c r="L356" s="90"/>
      <c r="M356" s="90"/>
      <c r="N356" s="90"/>
      <c r="O356" s="90"/>
      <c r="P356" s="61">
        <f t="shared" si="80"/>
        <v>0</v>
      </c>
      <c r="Q356" s="61">
        <f t="shared" si="76"/>
        <v>0</v>
      </c>
      <c r="R356" s="61">
        <f t="shared" si="81"/>
        <v>0</v>
      </c>
      <c r="S356" s="65">
        <f t="shared" si="82"/>
        <v>0</v>
      </c>
      <c r="T356" s="61">
        <f t="shared" si="83"/>
        <v>0</v>
      </c>
      <c r="U356" s="61">
        <f t="shared" si="84"/>
        <v>0</v>
      </c>
      <c r="V356" s="61">
        <f t="shared" si="77"/>
        <v>0</v>
      </c>
      <c r="W356" s="61">
        <f t="shared" si="85"/>
        <v>0</v>
      </c>
      <c r="X356" s="61">
        <f t="shared" si="86"/>
        <v>0</v>
      </c>
      <c r="Y356" s="61" t="str">
        <f t="shared" si="87"/>
        <v>NÃO</v>
      </c>
      <c r="AA356" s="62" t="str">
        <f t="shared" si="88"/>
        <v>ES</v>
      </c>
      <c r="AB356" s="50" t="s">
        <v>41</v>
      </c>
      <c r="AC356" s="50" t="s">
        <v>2960</v>
      </c>
      <c r="AD356" s="50">
        <v>2912608</v>
      </c>
      <c r="AE356" s="51"/>
      <c r="AF356" s="51"/>
      <c r="AH356" s="66" t="str">
        <f t="shared" si="89"/>
        <v>BAIbiquera</v>
      </c>
      <c r="AI356" s="50">
        <v>2912608</v>
      </c>
      <c r="AJ356" s="66">
        <f t="shared" si="78"/>
        <v>0</v>
      </c>
    </row>
    <row r="357" spans="1:36" s="91" customFormat="1" ht="21.75" customHeight="1">
      <c r="A357" s="61" t="str">
        <f>Controles!$B$2</f>
        <v>ES</v>
      </c>
      <c r="B357" s="61">
        <f>Controles!$C$2</f>
        <v>7</v>
      </c>
      <c r="C357" s="61" t="s">
        <v>5388</v>
      </c>
      <c r="D357" s="62"/>
      <c r="E357" s="61" t="e">
        <f t="shared" si="75"/>
        <v>#N/A</v>
      </c>
      <c r="F357" s="90"/>
      <c r="G357" s="90"/>
      <c r="H357" s="90"/>
      <c r="I357" s="90"/>
      <c r="J357" s="61">
        <f t="shared" si="79"/>
        <v>0</v>
      </c>
      <c r="K357" s="90"/>
      <c r="L357" s="90"/>
      <c r="M357" s="90"/>
      <c r="N357" s="90"/>
      <c r="O357" s="90"/>
      <c r="P357" s="61">
        <f t="shared" si="80"/>
        <v>0</v>
      </c>
      <c r="Q357" s="61">
        <f t="shared" si="76"/>
        <v>0</v>
      </c>
      <c r="R357" s="61">
        <f t="shared" si="81"/>
        <v>0</v>
      </c>
      <c r="S357" s="65">
        <f t="shared" si="82"/>
        <v>0</v>
      </c>
      <c r="T357" s="61">
        <f t="shared" si="83"/>
        <v>0</v>
      </c>
      <c r="U357" s="61">
        <f t="shared" si="84"/>
        <v>0</v>
      </c>
      <c r="V357" s="61">
        <f t="shared" si="77"/>
        <v>0</v>
      </c>
      <c r="W357" s="61">
        <f t="shared" si="85"/>
        <v>0</v>
      </c>
      <c r="X357" s="61">
        <f t="shared" si="86"/>
        <v>0</v>
      </c>
      <c r="Y357" s="61" t="str">
        <f t="shared" si="87"/>
        <v>NÃO</v>
      </c>
      <c r="AA357" s="62" t="str">
        <f t="shared" si="88"/>
        <v>ES</v>
      </c>
      <c r="AB357" s="50" t="s">
        <v>41</v>
      </c>
      <c r="AC357" s="50" t="s">
        <v>2972</v>
      </c>
      <c r="AD357" s="50">
        <v>2912707</v>
      </c>
      <c r="AE357" s="51"/>
      <c r="AF357" s="51"/>
      <c r="AH357" s="66" t="str">
        <f t="shared" si="89"/>
        <v>BAIbirapitanga</v>
      </c>
      <c r="AI357" s="50">
        <v>2912707</v>
      </c>
      <c r="AJ357" s="66">
        <f t="shared" si="78"/>
        <v>0</v>
      </c>
    </row>
    <row r="358" spans="1:36" s="91" customFormat="1" ht="21.75" customHeight="1">
      <c r="A358" s="61" t="str">
        <f>Controles!$B$2</f>
        <v>ES</v>
      </c>
      <c r="B358" s="61">
        <f>Controles!$C$2</f>
        <v>7</v>
      </c>
      <c r="C358" s="61" t="s">
        <v>5388</v>
      </c>
      <c r="D358" s="62"/>
      <c r="E358" s="61" t="e">
        <f t="shared" si="75"/>
        <v>#N/A</v>
      </c>
      <c r="F358" s="90"/>
      <c r="G358" s="90"/>
      <c r="H358" s="90"/>
      <c r="I358" s="90"/>
      <c r="J358" s="61">
        <f t="shared" si="79"/>
        <v>0</v>
      </c>
      <c r="K358" s="90"/>
      <c r="L358" s="90"/>
      <c r="M358" s="90"/>
      <c r="N358" s="90"/>
      <c r="O358" s="90"/>
      <c r="P358" s="61">
        <f t="shared" si="80"/>
        <v>0</v>
      </c>
      <c r="Q358" s="61">
        <f t="shared" si="76"/>
        <v>0</v>
      </c>
      <c r="R358" s="61">
        <f t="shared" si="81"/>
        <v>0</v>
      </c>
      <c r="S358" s="65">
        <f t="shared" si="82"/>
        <v>0</v>
      </c>
      <c r="T358" s="61">
        <f t="shared" si="83"/>
        <v>0</v>
      </c>
      <c r="U358" s="61">
        <f t="shared" si="84"/>
        <v>0</v>
      </c>
      <c r="V358" s="61">
        <f t="shared" si="77"/>
        <v>0</v>
      </c>
      <c r="W358" s="61">
        <f t="shared" si="85"/>
        <v>0</v>
      </c>
      <c r="X358" s="61">
        <f t="shared" si="86"/>
        <v>0</v>
      </c>
      <c r="Y358" s="61" t="str">
        <f t="shared" si="87"/>
        <v>NÃO</v>
      </c>
      <c r="AA358" s="62" t="str">
        <f t="shared" si="88"/>
        <v>ES</v>
      </c>
      <c r="AB358" s="50" t="s">
        <v>41</v>
      </c>
      <c r="AC358" s="50" t="s">
        <v>2984</v>
      </c>
      <c r="AD358" s="50">
        <v>2912806</v>
      </c>
      <c r="AE358" s="51"/>
      <c r="AF358" s="51"/>
      <c r="AH358" s="66" t="str">
        <f t="shared" si="89"/>
        <v>BAIbirapuã</v>
      </c>
      <c r="AI358" s="50">
        <v>2912806</v>
      </c>
      <c r="AJ358" s="66">
        <f t="shared" si="78"/>
        <v>0</v>
      </c>
    </row>
    <row r="359" spans="1:36" s="91" customFormat="1" ht="21.75" customHeight="1">
      <c r="A359" s="61" t="str">
        <f>Controles!$B$2</f>
        <v>ES</v>
      </c>
      <c r="B359" s="61">
        <f>Controles!$C$2</f>
        <v>7</v>
      </c>
      <c r="C359" s="61" t="s">
        <v>5388</v>
      </c>
      <c r="D359" s="62"/>
      <c r="E359" s="61" t="e">
        <f t="shared" si="75"/>
        <v>#N/A</v>
      </c>
      <c r="F359" s="90"/>
      <c r="G359" s="90"/>
      <c r="H359" s="90"/>
      <c r="I359" s="90"/>
      <c r="J359" s="61">
        <f t="shared" si="79"/>
        <v>0</v>
      </c>
      <c r="K359" s="90"/>
      <c r="L359" s="90"/>
      <c r="M359" s="90"/>
      <c r="N359" s="90"/>
      <c r="O359" s="90"/>
      <c r="P359" s="61">
        <f t="shared" si="80"/>
        <v>0</v>
      </c>
      <c r="Q359" s="61">
        <f t="shared" si="76"/>
        <v>0</v>
      </c>
      <c r="R359" s="61">
        <f t="shared" si="81"/>
        <v>0</v>
      </c>
      <c r="S359" s="65">
        <f t="shared" si="82"/>
        <v>0</v>
      </c>
      <c r="T359" s="61">
        <f t="shared" si="83"/>
        <v>0</v>
      </c>
      <c r="U359" s="61">
        <f t="shared" si="84"/>
        <v>0</v>
      </c>
      <c r="V359" s="61">
        <f t="shared" si="77"/>
        <v>0</v>
      </c>
      <c r="W359" s="61">
        <f t="shared" si="85"/>
        <v>0</v>
      </c>
      <c r="X359" s="61">
        <f t="shared" si="86"/>
        <v>0</v>
      </c>
      <c r="Y359" s="61" t="str">
        <f t="shared" si="87"/>
        <v>NÃO</v>
      </c>
      <c r="AA359" s="62" t="str">
        <f t="shared" si="88"/>
        <v>ES</v>
      </c>
      <c r="AB359" s="50" t="s">
        <v>41</v>
      </c>
      <c r="AC359" s="50" t="s">
        <v>2996</v>
      </c>
      <c r="AD359" s="50">
        <v>2912905</v>
      </c>
      <c r="AE359" s="51"/>
      <c r="AF359" s="51"/>
      <c r="AH359" s="66" t="str">
        <f t="shared" si="89"/>
        <v>BAIbirataia</v>
      </c>
      <c r="AI359" s="50">
        <v>2912905</v>
      </c>
      <c r="AJ359" s="66">
        <f t="shared" si="78"/>
        <v>0</v>
      </c>
    </row>
    <row r="360" spans="1:36" s="91" customFormat="1" ht="21.75" customHeight="1">
      <c r="A360" s="61" t="str">
        <f>Controles!$B$2</f>
        <v>ES</v>
      </c>
      <c r="B360" s="61">
        <f>Controles!$C$2</f>
        <v>7</v>
      </c>
      <c r="C360" s="61" t="s">
        <v>5388</v>
      </c>
      <c r="D360" s="62"/>
      <c r="E360" s="61" t="e">
        <f t="shared" si="75"/>
        <v>#N/A</v>
      </c>
      <c r="F360" s="90"/>
      <c r="G360" s="90"/>
      <c r="H360" s="90"/>
      <c r="I360" s="90"/>
      <c r="J360" s="61">
        <f t="shared" si="79"/>
        <v>0</v>
      </c>
      <c r="K360" s="90"/>
      <c r="L360" s="90"/>
      <c r="M360" s="90"/>
      <c r="N360" s="90"/>
      <c r="O360" s="90"/>
      <c r="P360" s="61">
        <f t="shared" si="80"/>
        <v>0</v>
      </c>
      <c r="Q360" s="61">
        <f t="shared" si="76"/>
        <v>0</v>
      </c>
      <c r="R360" s="61">
        <f t="shared" si="81"/>
        <v>0</v>
      </c>
      <c r="S360" s="65">
        <f t="shared" si="82"/>
        <v>0</v>
      </c>
      <c r="T360" s="61">
        <f t="shared" si="83"/>
        <v>0</v>
      </c>
      <c r="U360" s="61">
        <f t="shared" si="84"/>
        <v>0</v>
      </c>
      <c r="V360" s="61">
        <f t="shared" si="77"/>
        <v>0</v>
      </c>
      <c r="W360" s="61">
        <f t="shared" si="85"/>
        <v>0</v>
      </c>
      <c r="X360" s="61">
        <f t="shared" si="86"/>
        <v>0</v>
      </c>
      <c r="Y360" s="61" t="str">
        <f t="shared" si="87"/>
        <v>NÃO</v>
      </c>
      <c r="AA360" s="62" t="str">
        <f t="shared" si="88"/>
        <v>ES</v>
      </c>
      <c r="AB360" s="50" t="s">
        <v>41</v>
      </c>
      <c r="AC360" s="50" t="s">
        <v>3009</v>
      </c>
      <c r="AD360" s="50">
        <v>2913002</v>
      </c>
      <c r="AE360" s="51"/>
      <c r="AF360" s="51"/>
      <c r="AH360" s="66" t="str">
        <f t="shared" si="89"/>
        <v>BAIbitiara</v>
      </c>
      <c r="AI360" s="50">
        <v>2913002</v>
      </c>
      <c r="AJ360" s="66">
        <f t="shared" si="78"/>
        <v>0</v>
      </c>
    </row>
    <row r="361" spans="1:36" s="91" customFormat="1" ht="21.75" customHeight="1">
      <c r="A361" s="61" t="str">
        <f>Controles!$B$2</f>
        <v>ES</v>
      </c>
      <c r="B361" s="61">
        <f>Controles!$C$2</f>
        <v>7</v>
      </c>
      <c r="C361" s="61" t="s">
        <v>5388</v>
      </c>
      <c r="D361" s="62"/>
      <c r="E361" s="61" t="e">
        <f t="shared" si="75"/>
        <v>#N/A</v>
      </c>
      <c r="F361" s="90"/>
      <c r="G361" s="90"/>
      <c r="H361" s="90"/>
      <c r="I361" s="90"/>
      <c r="J361" s="61">
        <f t="shared" si="79"/>
        <v>0</v>
      </c>
      <c r="K361" s="90"/>
      <c r="L361" s="90"/>
      <c r="M361" s="90"/>
      <c r="N361" s="90"/>
      <c r="O361" s="90"/>
      <c r="P361" s="61">
        <f t="shared" si="80"/>
        <v>0</v>
      </c>
      <c r="Q361" s="61">
        <f t="shared" si="76"/>
        <v>0</v>
      </c>
      <c r="R361" s="61">
        <f t="shared" si="81"/>
        <v>0</v>
      </c>
      <c r="S361" s="65">
        <f t="shared" si="82"/>
        <v>0</v>
      </c>
      <c r="T361" s="61">
        <f t="shared" si="83"/>
        <v>0</v>
      </c>
      <c r="U361" s="61">
        <f t="shared" si="84"/>
        <v>0</v>
      </c>
      <c r="V361" s="61">
        <f t="shared" si="77"/>
        <v>0</v>
      </c>
      <c r="W361" s="61">
        <f t="shared" si="85"/>
        <v>0</v>
      </c>
      <c r="X361" s="61">
        <f t="shared" si="86"/>
        <v>0</v>
      </c>
      <c r="Y361" s="61" t="str">
        <f t="shared" si="87"/>
        <v>NÃO</v>
      </c>
      <c r="AA361" s="62" t="str">
        <f t="shared" si="88"/>
        <v>ES</v>
      </c>
      <c r="AB361" s="50" t="s">
        <v>41</v>
      </c>
      <c r="AC361" s="50" t="s">
        <v>3022</v>
      </c>
      <c r="AD361" s="50">
        <v>2913101</v>
      </c>
      <c r="AE361" s="51"/>
      <c r="AF361" s="51"/>
      <c r="AH361" s="66" t="str">
        <f t="shared" si="89"/>
        <v>BAIbititá</v>
      </c>
      <c r="AI361" s="50">
        <v>2913101</v>
      </c>
      <c r="AJ361" s="66">
        <f t="shared" si="78"/>
        <v>0</v>
      </c>
    </row>
    <row r="362" spans="1:36" s="91" customFormat="1" ht="21.75" customHeight="1">
      <c r="A362" s="61" t="str">
        <f>Controles!$B$2</f>
        <v>ES</v>
      </c>
      <c r="B362" s="61">
        <f>Controles!$C$2</f>
        <v>7</v>
      </c>
      <c r="C362" s="61" t="s">
        <v>5388</v>
      </c>
      <c r="D362" s="62"/>
      <c r="E362" s="61" t="e">
        <f t="shared" si="75"/>
        <v>#N/A</v>
      </c>
      <c r="F362" s="90"/>
      <c r="G362" s="90"/>
      <c r="H362" s="90"/>
      <c r="I362" s="90"/>
      <c r="J362" s="61">
        <f t="shared" si="79"/>
        <v>0</v>
      </c>
      <c r="K362" s="90"/>
      <c r="L362" s="90"/>
      <c r="M362" s="90"/>
      <c r="N362" s="90"/>
      <c r="O362" s="90"/>
      <c r="P362" s="61">
        <f t="shared" si="80"/>
        <v>0</v>
      </c>
      <c r="Q362" s="61">
        <f t="shared" si="76"/>
        <v>0</v>
      </c>
      <c r="R362" s="61">
        <f t="shared" si="81"/>
        <v>0</v>
      </c>
      <c r="S362" s="65">
        <f t="shared" si="82"/>
        <v>0</v>
      </c>
      <c r="T362" s="61">
        <f t="shared" si="83"/>
        <v>0</v>
      </c>
      <c r="U362" s="61">
        <f t="shared" si="84"/>
        <v>0</v>
      </c>
      <c r="V362" s="61">
        <f t="shared" si="77"/>
        <v>0</v>
      </c>
      <c r="W362" s="61">
        <f t="shared" si="85"/>
        <v>0</v>
      </c>
      <c r="X362" s="61">
        <f t="shared" si="86"/>
        <v>0</v>
      </c>
      <c r="Y362" s="61" t="str">
        <f t="shared" si="87"/>
        <v>NÃO</v>
      </c>
      <c r="AA362" s="62" t="str">
        <f t="shared" si="88"/>
        <v>ES</v>
      </c>
      <c r="AB362" s="50" t="s">
        <v>41</v>
      </c>
      <c r="AC362" s="50" t="s">
        <v>3034</v>
      </c>
      <c r="AD362" s="50">
        <v>2913200</v>
      </c>
      <c r="AE362" s="51"/>
      <c r="AF362" s="51"/>
      <c r="AH362" s="66" t="str">
        <f t="shared" si="89"/>
        <v>BAIbotirama</v>
      </c>
      <c r="AI362" s="50">
        <v>2913200</v>
      </c>
      <c r="AJ362" s="66">
        <f t="shared" si="78"/>
        <v>0</v>
      </c>
    </row>
    <row r="363" spans="1:36" s="91" customFormat="1" ht="21.75" customHeight="1">
      <c r="A363" s="61" t="str">
        <f>Controles!$B$2</f>
        <v>ES</v>
      </c>
      <c r="B363" s="61">
        <f>Controles!$C$2</f>
        <v>7</v>
      </c>
      <c r="C363" s="61" t="s">
        <v>5388</v>
      </c>
      <c r="D363" s="62"/>
      <c r="E363" s="61" t="e">
        <f t="shared" si="75"/>
        <v>#N/A</v>
      </c>
      <c r="F363" s="90"/>
      <c r="G363" s="90"/>
      <c r="H363" s="90"/>
      <c r="I363" s="90"/>
      <c r="J363" s="61">
        <f t="shared" si="79"/>
        <v>0</v>
      </c>
      <c r="K363" s="90"/>
      <c r="L363" s="90"/>
      <c r="M363" s="90"/>
      <c r="N363" s="90"/>
      <c r="O363" s="90"/>
      <c r="P363" s="61">
        <f t="shared" si="80"/>
        <v>0</v>
      </c>
      <c r="Q363" s="61">
        <f t="shared" si="76"/>
        <v>0</v>
      </c>
      <c r="R363" s="61">
        <f t="shared" si="81"/>
        <v>0</v>
      </c>
      <c r="S363" s="65">
        <f t="shared" si="82"/>
        <v>0</v>
      </c>
      <c r="T363" s="61">
        <f t="shared" si="83"/>
        <v>0</v>
      </c>
      <c r="U363" s="61">
        <f t="shared" si="84"/>
        <v>0</v>
      </c>
      <c r="V363" s="61">
        <f t="shared" si="77"/>
        <v>0</v>
      </c>
      <c r="W363" s="61">
        <f t="shared" si="85"/>
        <v>0</v>
      </c>
      <c r="X363" s="61">
        <f t="shared" si="86"/>
        <v>0</v>
      </c>
      <c r="Y363" s="61" t="str">
        <f t="shared" si="87"/>
        <v>NÃO</v>
      </c>
      <c r="AA363" s="62" t="str">
        <f t="shared" si="88"/>
        <v>ES</v>
      </c>
      <c r="AB363" s="50" t="s">
        <v>41</v>
      </c>
      <c r="AC363" s="50" t="s">
        <v>3046</v>
      </c>
      <c r="AD363" s="50">
        <v>2913309</v>
      </c>
      <c r="AE363" s="51"/>
      <c r="AF363" s="51"/>
      <c r="AH363" s="66" t="str">
        <f t="shared" si="89"/>
        <v>BAIchu</v>
      </c>
      <c r="AI363" s="50">
        <v>2913309</v>
      </c>
      <c r="AJ363" s="66">
        <f t="shared" si="78"/>
        <v>0</v>
      </c>
    </row>
    <row r="364" spans="1:36" s="91" customFormat="1" ht="21.75" customHeight="1">
      <c r="A364" s="61" t="str">
        <f>Controles!$B$2</f>
        <v>ES</v>
      </c>
      <c r="B364" s="61">
        <f>Controles!$C$2</f>
        <v>7</v>
      </c>
      <c r="C364" s="61" t="s">
        <v>5388</v>
      </c>
      <c r="D364" s="62"/>
      <c r="E364" s="61" t="e">
        <f t="shared" si="75"/>
        <v>#N/A</v>
      </c>
      <c r="F364" s="90"/>
      <c r="G364" s="90"/>
      <c r="H364" s="90"/>
      <c r="I364" s="90"/>
      <c r="J364" s="61">
        <f t="shared" si="79"/>
        <v>0</v>
      </c>
      <c r="K364" s="90"/>
      <c r="L364" s="90"/>
      <c r="M364" s="90"/>
      <c r="N364" s="90"/>
      <c r="O364" s="90"/>
      <c r="P364" s="61">
        <f t="shared" si="80"/>
        <v>0</v>
      </c>
      <c r="Q364" s="61">
        <f t="shared" si="76"/>
        <v>0</v>
      </c>
      <c r="R364" s="61">
        <f t="shared" si="81"/>
        <v>0</v>
      </c>
      <c r="S364" s="65">
        <f t="shared" si="82"/>
        <v>0</v>
      </c>
      <c r="T364" s="61">
        <f t="shared" si="83"/>
        <v>0</v>
      </c>
      <c r="U364" s="61">
        <f t="shared" si="84"/>
        <v>0</v>
      </c>
      <c r="V364" s="61">
        <f t="shared" si="77"/>
        <v>0</v>
      </c>
      <c r="W364" s="61">
        <f t="shared" si="85"/>
        <v>0</v>
      </c>
      <c r="X364" s="61">
        <f t="shared" si="86"/>
        <v>0</v>
      </c>
      <c r="Y364" s="61" t="str">
        <f t="shared" si="87"/>
        <v>NÃO</v>
      </c>
      <c r="AA364" s="62" t="str">
        <f t="shared" si="88"/>
        <v>ES</v>
      </c>
      <c r="AB364" s="50" t="s">
        <v>41</v>
      </c>
      <c r="AC364" s="50" t="s">
        <v>3058</v>
      </c>
      <c r="AD364" s="50">
        <v>2913408</v>
      </c>
      <c r="AE364" s="51"/>
      <c r="AF364" s="51"/>
      <c r="AH364" s="66" t="str">
        <f t="shared" si="89"/>
        <v>BAIgaporã</v>
      </c>
      <c r="AI364" s="50">
        <v>2913408</v>
      </c>
      <c r="AJ364" s="66">
        <f t="shared" si="78"/>
        <v>0</v>
      </c>
    </row>
    <row r="365" spans="1:36" s="91" customFormat="1" ht="21.75" customHeight="1">
      <c r="A365" s="61" t="str">
        <f>Controles!$B$2</f>
        <v>ES</v>
      </c>
      <c r="B365" s="61">
        <f>Controles!$C$2</f>
        <v>7</v>
      </c>
      <c r="C365" s="61" t="s">
        <v>5388</v>
      </c>
      <c r="D365" s="62"/>
      <c r="E365" s="61" t="e">
        <f t="shared" si="75"/>
        <v>#N/A</v>
      </c>
      <c r="F365" s="90"/>
      <c r="G365" s="90"/>
      <c r="H365" s="90"/>
      <c r="I365" s="90"/>
      <c r="J365" s="61">
        <f t="shared" si="79"/>
        <v>0</v>
      </c>
      <c r="K365" s="90"/>
      <c r="L365" s="90"/>
      <c r="M365" s="90"/>
      <c r="N365" s="90"/>
      <c r="O365" s="90"/>
      <c r="P365" s="61">
        <f t="shared" si="80"/>
        <v>0</v>
      </c>
      <c r="Q365" s="61">
        <f t="shared" si="76"/>
        <v>0</v>
      </c>
      <c r="R365" s="61">
        <f t="shared" si="81"/>
        <v>0</v>
      </c>
      <c r="S365" s="65">
        <f t="shared" si="82"/>
        <v>0</v>
      </c>
      <c r="T365" s="61">
        <f t="shared" si="83"/>
        <v>0</v>
      </c>
      <c r="U365" s="61">
        <f t="shared" si="84"/>
        <v>0</v>
      </c>
      <c r="V365" s="61">
        <f t="shared" si="77"/>
        <v>0</v>
      </c>
      <c r="W365" s="61">
        <f t="shared" si="85"/>
        <v>0</v>
      </c>
      <c r="X365" s="61">
        <f t="shared" si="86"/>
        <v>0</v>
      </c>
      <c r="Y365" s="61" t="str">
        <f t="shared" si="87"/>
        <v>NÃO</v>
      </c>
      <c r="AA365" s="62" t="str">
        <f t="shared" si="88"/>
        <v>ES</v>
      </c>
      <c r="AB365" s="50" t="s">
        <v>41</v>
      </c>
      <c r="AC365" s="50" t="s">
        <v>3070</v>
      </c>
      <c r="AD365" s="50">
        <v>2913457</v>
      </c>
      <c r="AE365" s="51"/>
      <c r="AF365" s="51"/>
      <c r="AH365" s="66" t="str">
        <f t="shared" si="89"/>
        <v>BAIgrapiúna</v>
      </c>
      <c r="AI365" s="50">
        <v>2913457</v>
      </c>
      <c r="AJ365" s="66">
        <f t="shared" si="78"/>
        <v>0</v>
      </c>
    </row>
    <row r="366" spans="1:36" s="91" customFormat="1" ht="21.75" customHeight="1">
      <c r="A366" s="61" t="str">
        <f>Controles!$B$2</f>
        <v>ES</v>
      </c>
      <c r="B366" s="61">
        <f>Controles!$C$2</f>
        <v>7</v>
      </c>
      <c r="C366" s="61" t="s">
        <v>5388</v>
      </c>
      <c r="D366" s="62"/>
      <c r="E366" s="61" t="e">
        <f t="shared" si="75"/>
        <v>#N/A</v>
      </c>
      <c r="F366" s="90"/>
      <c r="G366" s="90"/>
      <c r="H366" s="90"/>
      <c r="I366" s="90"/>
      <c r="J366" s="61">
        <f t="shared" si="79"/>
        <v>0</v>
      </c>
      <c r="K366" s="90"/>
      <c r="L366" s="90"/>
      <c r="M366" s="90"/>
      <c r="N366" s="90"/>
      <c r="O366" s="90"/>
      <c r="P366" s="61">
        <f t="shared" si="80"/>
        <v>0</v>
      </c>
      <c r="Q366" s="61">
        <f t="shared" si="76"/>
        <v>0</v>
      </c>
      <c r="R366" s="61">
        <f t="shared" si="81"/>
        <v>0</v>
      </c>
      <c r="S366" s="65">
        <f t="shared" si="82"/>
        <v>0</v>
      </c>
      <c r="T366" s="61">
        <f t="shared" si="83"/>
        <v>0</v>
      </c>
      <c r="U366" s="61">
        <f t="shared" si="84"/>
        <v>0</v>
      </c>
      <c r="V366" s="61">
        <f t="shared" si="77"/>
        <v>0</v>
      </c>
      <c r="W366" s="61">
        <f t="shared" si="85"/>
        <v>0</v>
      </c>
      <c r="X366" s="61">
        <f t="shared" si="86"/>
        <v>0</v>
      </c>
      <c r="Y366" s="61" t="str">
        <f t="shared" si="87"/>
        <v>NÃO</v>
      </c>
      <c r="AA366" s="62" t="str">
        <f t="shared" si="88"/>
        <v>ES</v>
      </c>
      <c r="AB366" s="50" t="s">
        <v>41</v>
      </c>
      <c r="AC366" s="50" t="s">
        <v>3082</v>
      </c>
      <c r="AD366" s="50">
        <v>2913507</v>
      </c>
      <c r="AE366" s="51"/>
      <c r="AF366" s="51"/>
      <c r="AH366" s="66" t="str">
        <f t="shared" si="89"/>
        <v>BAIguaí</v>
      </c>
      <c r="AI366" s="50">
        <v>2913507</v>
      </c>
      <c r="AJ366" s="66">
        <f t="shared" si="78"/>
        <v>0</v>
      </c>
    </row>
    <row r="367" spans="1:36" s="91" customFormat="1" ht="21.75" customHeight="1">
      <c r="A367" s="61" t="str">
        <f>Controles!$B$2</f>
        <v>ES</v>
      </c>
      <c r="B367" s="61">
        <f>Controles!$C$2</f>
        <v>7</v>
      </c>
      <c r="C367" s="61" t="s">
        <v>5388</v>
      </c>
      <c r="D367" s="62"/>
      <c r="E367" s="61" t="e">
        <f t="shared" si="75"/>
        <v>#N/A</v>
      </c>
      <c r="F367" s="90"/>
      <c r="G367" s="90"/>
      <c r="H367" s="90"/>
      <c r="I367" s="90"/>
      <c r="J367" s="61">
        <f t="shared" si="79"/>
        <v>0</v>
      </c>
      <c r="K367" s="90"/>
      <c r="L367" s="90"/>
      <c r="M367" s="90"/>
      <c r="N367" s="90"/>
      <c r="O367" s="90"/>
      <c r="P367" s="61">
        <f t="shared" si="80"/>
        <v>0</v>
      </c>
      <c r="Q367" s="61">
        <f t="shared" si="76"/>
        <v>0</v>
      </c>
      <c r="R367" s="61">
        <f t="shared" si="81"/>
        <v>0</v>
      </c>
      <c r="S367" s="65">
        <f t="shared" si="82"/>
        <v>0</v>
      </c>
      <c r="T367" s="61">
        <f t="shared" si="83"/>
        <v>0</v>
      </c>
      <c r="U367" s="61">
        <f t="shared" si="84"/>
        <v>0</v>
      </c>
      <c r="V367" s="61">
        <f t="shared" si="77"/>
        <v>0</v>
      </c>
      <c r="W367" s="61">
        <f t="shared" si="85"/>
        <v>0</v>
      </c>
      <c r="X367" s="61">
        <f t="shared" si="86"/>
        <v>0</v>
      </c>
      <c r="Y367" s="61" t="str">
        <f t="shared" si="87"/>
        <v>NÃO</v>
      </c>
      <c r="AA367" s="62" t="str">
        <f t="shared" si="88"/>
        <v>ES</v>
      </c>
      <c r="AB367" s="50" t="s">
        <v>41</v>
      </c>
      <c r="AC367" s="50" t="s">
        <v>3095</v>
      </c>
      <c r="AD367" s="50">
        <v>2913606</v>
      </c>
      <c r="AE367" s="51"/>
      <c r="AF367" s="51"/>
      <c r="AH367" s="66" t="str">
        <f t="shared" si="89"/>
        <v>BAIlhéus</v>
      </c>
      <c r="AI367" s="50">
        <v>2913606</v>
      </c>
      <c r="AJ367" s="66">
        <f t="shared" si="78"/>
        <v>0</v>
      </c>
    </row>
    <row r="368" spans="1:36" s="91" customFormat="1" ht="21.75" customHeight="1">
      <c r="A368" s="61" t="str">
        <f>Controles!$B$2</f>
        <v>ES</v>
      </c>
      <c r="B368" s="61">
        <f>Controles!$C$2</f>
        <v>7</v>
      </c>
      <c r="C368" s="61" t="s">
        <v>5388</v>
      </c>
      <c r="D368" s="62"/>
      <c r="E368" s="61" t="e">
        <f t="shared" si="75"/>
        <v>#N/A</v>
      </c>
      <c r="F368" s="90"/>
      <c r="G368" s="90"/>
      <c r="H368" s="90"/>
      <c r="I368" s="90"/>
      <c r="J368" s="61">
        <f t="shared" si="79"/>
        <v>0</v>
      </c>
      <c r="K368" s="90"/>
      <c r="L368" s="90"/>
      <c r="M368" s="90"/>
      <c r="N368" s="90"/>
      <c r="O368" s="90"/>
      <c r="P368" s="61">
        <f t="shared" si="80"/>
        <v>0</v>
      </c>
      <c r="Q368" s="61">
        <f t="shared" si="76"/>
        <v>0</v>
      </c>
      <c r="R368" s="61">
        <f t="shared" si="81"/>
        <v>0</v>
      </c>
      <c r="S368" s="65">
        <f t="shared" si="82"/>
        <v>0</v>
      </c>
      <c r="T368" s="61">
        <f t="shared" si="83"/>
        <v>0</v>
      </c>
      <c r="U368" s="61">
        <f t="shared" si="84"/>
        <v>0</v>
      </c>
      <c r="V368" s="61">
        <f t="shared" si="77"/>
        <v>0</v>
      </c>
      <c r="W368" s="61">
        <f t="shared" si="85"/>
        <v>0</v>
      </c>
      <c r="X368" s="61">
        <f t="shared" si="86"/>
        <v>0</v>
      </c>
      <c r="Y368" s="61" t="str">
        <f t="shared" si="87"/>
        <v>NÃO</v>
      </c>
      <c r="AA368" s="62" t="str">
        <f t="shared" si="88"/>
        <v>ES</v>
      </c>
      <c r="AB368" s="50" t="s">
        <v>41</v>
      </c>
      <c r="AC368" s="50" t="s">
        <v>3107</v>
      </c>
      <c r="AD368" s="50">
        <v>2913705</v>
      </c>
      <c r="AE368" s="51"/>
      <c r="AF368" s="51"/>
      <c r="AH368" s="66" t="str">
        <f t="shared" si="89"/>
        <v>BAInhambupe</v>
      </c>
      <c r="AI368" s="50">
        <v>2913705</v>
      </c>
      <c r="AJ368" s="66">
        <f t="shared" si="78"/>
        <v>0</v>
      </c>
    </row>
    <row r="369" spans="1:36" s="91" customFormat="1" ht="21.75" customHeight="1">
      <c r="A369" s="61" t="str">
        <f>Controles!$B$2</f>
        <v>ES</v>
      </c>
      <c r="B369" s="61">
        <f>Controles!$C$2</f>
        <v>7</v>
      </c>
      <c r="C369" s="61" t="s">
        <v>5388</v>
      </c>
      <c r="D369" s="62"/>
      <c r="E369" s="61" t="e">
        <f t="shared" si="75"/>
        <v>#N/A</v>
      </c>
      <c r="F369" s="90"/>
      <c r="G369" s="90"/>
      <c r="H369" s="90"/>
      <c r="I369" s="90"/>
      <c r="J369" s="61">
        <f t="shared" si="79"/>
        <v>0</v>
      </c>
      <c r="K369" s="90"/>
      <c r="L369" s="90"/>
      <c r="M369" s="90"/>
      <c r="N369" s="90"/>
      <c r="O369" s="90"/>
      <c r="P369" s="61">
        <f t="shared" si="80"/>
        <v>0</v>
      </c>
      <c r="Q369" s="61">
        <f t="shared" si="76"/>
        <v>0</v>
      </c>
      <c r="R369" s="61">
        <f t="shared" si="81"/>
        <v>0</v>
      </c>
      <c r="S369" s="65">
        <f t="shared" si="82"/>
        <v>0</v>
      </c>
      <c r="T369" s="61">
        <f t="shared" si="83"/>
        <v>0</v>
      </c>
      <c r="U369" s="61">
        <f t="shared" si="84"/>
        <v>0</v>
      </c>
      <c r="V369" s="61">
        <f t="shared" si="77"/>
        <v>0</v>
      </c>
      <c r="W369" s="61">
        <f t="shared" si="85"/>
        <v>0</v>
      </c>
      <c r="X369" s="61">
        <f t="shared" si="86"/>
        <v>0</v>
      </c>
      <c r="Y369" s="61" t="str">
        <f t="shared" si="87"/>
        <v>NÃO</v>
      </c>
      <c r="AA369" s="62" t="str">
        <f t="shared" si="88"/>
        <v>ES</v>
      </c>
      <c r="AB369" s="50" t="s">
        <v>41</v>
      </c>
      <c r="AC369" s="50" t="s">
        <v>3119</v>
      </c>
      <c r="AD369" s="50">
        <v>2913804</v>
      </c>
      <c r="AE369" s="51"/>
      <c r="AF369" s="51"/>
      <c r="AH369" s="66" t="str">
        <f t="shared" si="89"/>
        <v>BAIpecaetá</v>
      </c>
      <c r="AI369" s="50">
        <v>2913804</v>
      </c>
      <c r="AJ369" s="66">
        <f t="shared" si="78"/>
        <v>0</v>
      </c>
    </row>
    <row r="370" spans="1:36" s="91" customFormat="1" ht="21.75" customHeight="1">
      <c r="A370" s="61" t="str">
        <f>Controles!$B$2</f>
        <v>ES</v>
      </c>
      <c r="B370" s="61">
        <f>Controles!$C$2</f>
        <v>7</v>
      </c>
      <c r="C370" s="61" t="s">
        <v>5388</v>
      </c>
      <c r="D370" s="62"/>
      <c r="E370" s="61" t="e">
        <f t="shared" si="75"/>
        <v>#N/A</v>
      </c>
      <c r="F370" s="90"/>
      <c r="G370" s="90"/>
      <c r="H370" s="90"/>
      <c r="I370" s="90"/>
      <c r="J370" s="61">
        <f t="shared" si="79"/>
        <v>0</v>
      </c>
      <c r="K370" s="90"/>
      <c r="L370" s="90"/>
      <c r="M370" s="90"/>
      <c r="N370" s="90"/>
      <c r="O370" s="90"/>
      <c r="P370" s="61">
        <f t="shared" si="80"/>
        <v>0</v>
      </c>
      <c r="Q370" s="61">
        <f t="shared" si="76"/>
        <v>0</v>
      </c>
      <c r="R370" s="61">
        <f t="shared" si="81"/>
        <v>0</v>
      </c>
      <c r="S370" s="65">
        <f t="shared" si="82"/>
        <v>0</v>
      </c>
      <c r="T370" s="61">
        <f t="shared" si="83"/>
        <v>0</v>
      </c>
      <c r="U370" s="61">
        <f t="shared" si="84"/>
        <v>0</v>
      </c>
      <c r="V370" s="61">
        <f t="shared" si="77"/>
        <v>0</v>
      </c>
      <c r="W370" s="61">
        <f t="shared" si="85"/>
        <v>0</v>
      </c>
      <c r="X370" s="61">
        <f t="shared" si="86"/>
        <v>0</v>
      </c>
      <c r="Y370" s="61" t="str">
        <f t="shared" si="87"/>
        <v>NÃO</v>
      </c>
      <c r="AA370" s="62" t="str">
        <f t="shared" si="88"/>
        <v>ES</v>
      </c>
      <c r="AB370" s="50" t="s">
        <v>41</v>
      </c>
      <c r="AC370" s="50" t="s">
        <v>3131</v>
      </c>
      <c r="AD370" s="50">
        <v>2913903</v>
      </c>
      <c r="AE370" s="51"/>
      <c r="AF370" s="51"/>
      <c r="AH370" s="66" t="str">
        <f t="shared" si="89"/>
        <v>BAIpiaú</v>
      </c>
      <c r="AI370" s="50">
        <v>2913903</v>
      </c>
      <c r="AJ370" s="66">
        <f t="shared" si="78"/>
        <v>0</v>
      </c>
    </row>
    <row r="371" spans="1:36" s="91" customFormat="1" ht="21.75" customHeight="1">
      <c r="A371" s="61" t="str">
        <f>Controles!$B$2</f>
        <v>ES</v>
      </c>
      <c r="B371" s="61">
        <f>Controles!$C$2</f>
        <v>7</v>
      </c>
      <c r="C371" s="61" t="s">
        <v>5388</v>
      </c>
      <c r="D371" s="62"/>
      <c r="E371" s="61" t="e">
        <f t="shared" si="75"/>
        <v>#N/A</v>
      </c>
      <c r="F371" s="90"/>
      <c r="G371" s="90"/>
      <c r="H371" s="90"/>
      <c r="I371" s="90"/>
      <c r="J371" s="61">
        <f t="shared" si="79"/>
        <v>0</v>
      </c>
      <c r="K371" s="90"/>
      <c r="L371" s="90"/>
      <c r="M371" s="90"/>
      <c r="N371" s="90"/>
      <c r="O371" s="90"/>
      <c r="P371" s="61">
        <f t="shared" si="80"/>
        <v>0</v>
      </c>
      <c r="Q371" s="61">
        <f t="shared" si="76"/>
        <v>0</v>
      </c>
      <c r="R371" s="61">
        <f t="shared" si="81"/>
        <v>0</v>
      </c>
      <c r="S371" s="65">
        <f t="shared" si="82"/>
        <v>0</v>
      </c>
      <c r="T371" s="61">
        <f t="shared" si="83"/>
        <v>0</v>
      </c>
      <c r="U371" s="61">
        <f t="shared" si="84"/>
        <v>0</v>
      </c>
      <c r="V371" s="61">
        <f t="shared" si="77"/>
        <v>0</v>
      </c>
      <c r="W371" s="61">
        <f t="shared" si="85"/>
        <v>0</v>
      </c>
      <c r="X371" s="61">
        <f t="shared" si="86"/>
        <v>0</v>
      </c>
      <c r="Y371" s="61" t="str">
        <f t="shared" si="87"/>
        <v>NÃO</v>
      </c>
      <c r="AA371" s="62" t="str">
        <f t="shared" si="88"/>
        <v>ES</v>
      </c>
      <c r="AB371" s="50" t="s">
        <v>41</v>
      </c>
      <c r="AC371" s="50" t="s">
        <v>3143</v>
      </c>
      <c r="AD371" s="50">
        <v>2914000</v>
      </c>
      <c r="AE371" s="51"/>
      <c r="AF371" s="51"/>
      <c r="AH371" s="66" t="str">
        <f t="shared" si="89"/>
        <v>BAIpirá</v>
      </c>
      <c r="AI371" s="50">
        <v>2914000</v>
      </c>
      <c r="AJ371" s="66">
        <f t="shared" si="78"/>
        <v>0</v>
      </c>
    </row>
    <row r="372" spans="1:36" s="91" customFormat="1" ht="21.75" customHeight="1">
      <c r="A372" s="61" t="str">
        <f>Controles!$B$2</f>
        <v>ES</v>
      </c>
      <c r="B372" s="61">
        <f>Controles!$C$2</f>
        <v>7</v>
      </c>
      <c r="C372" s="61" t="s">
        <v>5388</v>
      </c>
      <c r="D372" s="62"/>
      <c r="E372" s="61" t="e">
        <f t="shared" si="75"/>
        <v>#N/A</v>
      </c>
      <c r="F372" s="90"/>
      <c r="G372" s="90"/>
      <c r="H372" s="90"/>
      <c r="I372" s="90"/>
      <c r="J372" s="61">
        <f t="shared" si="79"/>
        <v>0</v>
      </c>
      <c r="K372" s="90"/>
      <c r="L372" s="90"/>
      <c r="M372" s="90"/>
      <c r="N372" s="90"/>
      <c r="O372" s="90"/>
      <c r="P372" s="61">
        <f t="shared" si="80"/>
        <v>0</v>
      </c>
      <c r="Q372" s="61">
        <f t="shared" si="76"/>
        <v>0</v>
      </c>
      <c r="R372" s="61">
        <f t="shared" si="81"/>
        <v>0</v>
      </c>
      <c r="S372" s="65">
        <f t="shared" si="82"/>
        <v>0</v>
      </c>
      <c r="T372" s="61">
        <f t="shared" si="83"/>
        <v>0</v>
      </c>
      <c r="U372" s="61">
        <f t="shared" si="84"/>
        <v>0</v>
      </c>
      <c r="V372" s="61">
        <f t="shared" si="77"/>
        <v>0</v>
      </c>
      <c r="W372" s="61">
        <f t="shared" si="85"/>
        <v>0</v>
      </c>
      <c r="X372" s="61">
        <f t="shared" si="86"/>
        <v>0</v>
      </c>
      <c r="Y372" s="61" t="str">
        <f t="shared" si="87"/>
        <v>NÃO</v>
      </c>
      <c r="AA372" s="62" t="str">
        <f t="shared" si="88"/>
        <v>ES</v>
      </c>
      <c r="AB372" s="50" t="s">
        <v>41</v>
      </c>
      <c r="AC372" s="50" t="s">
        <v>3154</v>
      </c>
      <c r="AD372" s="50">
        <v>2914109</v>
      </c>
      <c r="AE372" s="51"/>
      <c r="AF372" s="51"/>
      <c r="AH372" s="66" t="str">
        <f t="shared" si="89"/>
        <v>BAIpupiara</v>
      </c>
      <c r="AI372" s="50">
        <v>2914109</v>
      </c>
      <c r="AJ372" s="66">
        <f t="shared" si="78"/>
        <v>0</v>
      </c>
    </row>
    <row r="373" spans="1:36" s="91" customFormat="1" ht="21.75" customHeight="1">
      <c r="A373" s="61" t="str">
        <f>Controles!$B$2</f>
        <v>ES</v>
      </c>
      <c r="B373" s="61">
        <f>Controles!$C$2</f>
        <v>7</v>
      </c>
      <c r="C373" s="61" t="s">
        <v>5388</v>
      </c>
      <c r="D373" s="62"/>
      <c r="E373" s="61" t="e">
        <f t="shared" si="75"/>
        <v>#N/A</v>
      </c>
      <c r="F373" s="90"/>
      <c r="G373" s="90"/>
      <c r="H373" s="90"/>
      <c r="I373" s="90"/>
      <c r="J373" s="61">
        <f t="shared" si="79"/>
        <v>0</v>
      </c>
      <c r="K373" s="90"/>
      <c r="L373" s="90"/>
      <c r="M373" s="90"/>
      <c r="N373" s="90"/>
      <c r="O373" s="90"/>
      <c r="P373" s="61">
        <f t="shared" si="80"/>
        <v>0</v>
      </c>
      <c r="Q373" s="61">
        <f t="shared" si="76"/>
        <v>0</v>
      </c>
      <c r="R373" s="61">
        <f t="shared" si="81"/>
        <v>0</v>
      </c>
      <c r="S373" s="65">
        <f t="shared" si="82"/>
        <v>0</v>
      </c>
      <c r="T373" s="61">
        <f t="shared" si="83"/>
        <v>0</v>
      </c>
      <c r="U373" s="61">
        <f t="shared" si="84"/>
        <v>0</v>
      </c>
      <c r="V373" s="61">
        <f t="shared" si="77"/>
        <v>0</v>
      </c>
      <c r="W373" s="61">
        <f t="shared" si="85"/>
        <v>0</v>
      </c>
      <c r="X373" s="61">
        <f t="shared" si="86"/>
        <v>0</v>
      </c>
      <c r="Y373" s="61" t="str">
        <f t="shared" si="87"/>
        <v>NÃO</v>
      </c>
      <c r="AA373" s="62" t="str">
        <f t="shared" si="88"/>
        <v>ES</v>
      </c>
      <c r="AB373" s="50" t="s">
        <v>41</v>
      </c>
      <c r="AC373" s="50" t="s">
        <v>3165</v>
      </c>
      <c r="AD373" s="50">
        <v>2914208</v>
      </c>
      <c r="AE373" s="51"/>
      <c r="AF373" s="51"/>
      <c r="AH373" s="66" t="str">
        <f t="shared" si="89"/>
        <v>BAIrajuba</v>
      </c>
      <c r="AI373" s="50">
        <v>2914208</v>
      </c>
      <c r="AJ373" s="66">
        <f t="shared" si="78"/>
        <v>0</v>
      </c>
    </row>
    <row r="374" spans="1:36" s="91" customFormat="1" ht="21.75" customHeight="1">
      <c r="A374" s="61" t="str">
        <f>Controles!$B$2</f>
        <v>ES</v>
      </c>
      <c r="B374" s="61">
        <f>Controles!$C$2</f>
        <v>7</v>
      </c>
      <c r="C374" s="61" t="s">
        <v>5388</v>
      </c>
      <c r="D374" s="62"/>
      <c r="E374" s="61" t="e">
        <f t="shared" si="75"/>
        <v>#N/A</v>
      </c>
      <c r="F374" s="90"/>
      <c r="G374" s="90"/>
      <c r="H374" s="90"/>
      <c r="I374" s="90"/>
      <c r="J374" s="61">
        <f t="shared" si="79"/>
        <v>0</v>
      </c>
      <c r="K374" s="90"/>
      <c r="L374" s="90"/>
      <c r="M374" s="90"/>
      <c r="N374" s="90"/>
      <c r="O374" s="90"/>
      <c r="P374" s="61">
        <f t="shared" si="80"/>
        <v>0</v>
      </c>
      <c r="Q374" s="61">
        <f t="shared" si="76"/>
        <v>0</v>
      </c>
      <c r="R374" s="61">
        <f t="shared" si="81"/>
        <v>0</v>
      </c>
      <c r="S374" s="65">
        <f t="shared" si="82"/>
        <v>0</v>
      </c>
      <c r="T374" s="61">
        <f t="shared" si="83"/>
        <v>0</v>
      </c>
      <c r="U374" s="61">
        <f t="shared" si="84"/>
        <v>0</v>
      </c>
      <c r="V374" s="61">
        <f t="shared" si="77"/>
        <v>0</v>
      </c>
      <c r="W374" s="61">
        <f t="shared" si="85"/>
        <v>0</v>
      </c>
      <c r="X374" s="61">
        <f t="shared" si="86"/>
        <v>0</v>
      </c>
      <c r="Y374" s="61" t="str">
        <f t="shared" si="87"/>
        <v>NÃO</v>
      </c>
      <c r="AA374" s="62" t="str">
        <f t="shared" si="88"/>
        <v>ES</v>
      </c>
      <c r="AB374" s="50" t="s">
        <v>41</v>
      </c>
      <c r="AC374" s="50" t="s">
        <v>3176</v>
      </c>
      <c r="AD374" s="50">
        <v>2914307</v>
      </c>
      <c r="AE374" s="51"/>
      <c r="AF374" s="51"/>
      <c r="AH374" s="66" t="str">
        <f t="shared" si="89"/>
        <v>BAIramaia</v>
      </c>
      <c r="AI374" s="50">
        <v>2914307</v>
      </c>
      <c r="AJ374" s="66">
        <f t="shared" si="78"/>
        <v>0</v>
      </c>
    </row>
    <row r="375" spans="1:36" s="91" customFormat="1" ht="21.75" customHeight="1">
      <c r="A375" s="61" t="str">
        <f>Controles!$B$2</f>
        <v>ES</v>
      </c>
      <c r="B375" s="61">
        <f>Controles!$C$2</f>
        <v>7</v>
      </c>
      <c r="C375" s="61" t="s">
        <v>5388</v>
      </c>
      <c r="D375" s="62"/>
      <c r="E375" s="61" t="e">
        <f t="shared" si="75"/>
        <v>#N/A</v>
      </c>
      <c r="F375" s="90"/>
      <c r="G375" s="90"/>
      <c r="H375" s="90"/>
      <c r="I375" s="90"/>
      <c r="J375" s="61">
        <f t="shared" si="79"/>
        <v>0</v>
      </c>
      <c r="K375" s="90"/>
      <c r="L375" s="90"/>
      <c r="M375" s="90"/>
      <c r="N375" s="90"/>
      <c r="O375" s="90"/>
      <c r="P375" s="61">
        <f t="shared" si="80"/>
        <v>0</v>
      </c>
      <c r="Q375" s="61">
        <f t="shared" si="76"/>
        <v>0</v>
      </c>
      <c r="R375" s="61">
        <f t="shared" si="81"/>
        <v>0</v>
      </c>
      <c r="S375" s="65">
        <f t="shared" si="82"/>
        <v>0</v>
      </c>
      <c r="T375" s="61">
        <f t="shared" si="83"/>
        <v>0</v>
      </c>
      <c r="U375" s="61">
        <f t="shared" si="84"/>
        <v>0</v>
      </c>
      <c r="V375" s="61">
        <f t="shared" si="77"/>
        <v>0</v>
      </c>
      <c r="W375" s="61">
        <f t="shared" si="85"/>
        <v>0</v>
      </c>
      <c r="X375" s="61">
        <f t="shared" si="86"/>
        <v>0</v>
      </c>
      <c r="Y375" s="61" t="str">
        <f t="shared" si="87"/>
        <v>NÃO</v>
      </c>
      <c r="AA375" s="62" t="str">
        <f t="shared" si="88"/>
        <v>ES</v>
      </c>
      <c r="AB375" s="50" t="s">
        <v>41</v>
      </c>
      <c r="AC375" s="50" t="s">
        <v>3187</v>
      </c>
      <c r="AD375" s="50">
        <v>2914406</v>
      </c>
      <c r="AE375" s="51"/>
      <c r="AF375" s="51"/>
      <c r="AH375" s="66" t="str">
        <f t="shared" si="89"/>
        <v>BAIraquara</v>
      </c>
      <c r="AI375" s="50">
        <v>2914406</v>
      </c>
      <c r="AJ375" s="66">
        <f t="shared" si="78"/>
        <v>0</v>
      </c>
    </row>
    <row r="376" spans="1:36" s="91" customFormat="1" ht="21.75" customHeight="1">
      <c r="A376" s="61" t="str">
        <f>Controles!$B$2</f>
        <v>ES</v>
      </c>
      <c r="B376" s="61">
        <f>Controles!$C$2</f>
        <v>7</v>
      </c>
      <c r="C376" s="61" t="s">
        <v>5388</v>
      </c>
      <c r="D376" s="62"/>
      <c r="E376" s="61" t="e">
        <f t="shared" si="75"/>
        <v>#N/A</v>
      </c>
      <c r="F376" s="90"/>
      <c r="G376" s="90"/>
      <c r="H376" s="90"/>
      <c r="I376" s="90"/>
      <c r="J376" s="61">
        <f t="shared" si="79"/>
        <v>0</v>
      </c>
      <c r="K376" s="90"/>
      <c r="L376" s="90"/>
      <c r="M376" s="90"/>
      <c r="N376" s="90"/>
      <c r="O376" s="90"/>
      <c r="P376" s="61">
        <f t="shared" si="80"/>
        <v>0</v>
      </c>
      <c r="Q376" s="61">
        <f t="shared" si="76"/>
        <v>0</v>
      </c>
      <c r="R376" s="61">
        <f t="shared" si="81"/>
        <v>0</v>
      </c>
      <c r="S376" s="65">
        <f t="shared" si="82"/>
        <v>0</v>
      </c>
      <c r="T376" s="61">
        <f t="shared" si="83"/>
        <v>0</v>
      </c>
      <c r="U376" s="61">
        <f t="shared" si="84"/>
        <v>0</v>
      </c>
      <c r="V376" s="61">
        <f t="shared" si="77"/>
        <v>0</v>
      </c>
      <c r="W376" s="61">
        <f t="shared" si="85"/>
        <v>0</v>
      </c>
      <c r="X376" s="61">
        <f t="shared" si="86"/>
        <v>0</v>
      </c>
      <c r="Y376" s="61" t="str">
        <f t="shared" si="87"/>
        <v>NÃO</v>
      </c>
      <c r="AA376" s="62" t="str">
        <f t="shared" si="88"/>
        <v>ES</v>
      </c>
      <c r="AB376" s="50" t="s">
        <v>41</v>
      </c>
      <c r="AC376" s="50" t="s">
        <v>3199</v>
      </c>
      <c r="AD376" s="50">
        <v>2914505</v>
      </c>
      <c r="AE376" s="51"/>
      <c r="AF376" s="51"/>
      <c r="AH376" s="66" t="str">
        <f t="shared" si="89"/>
        <v>BAIrará</v>
      </c>
      <c r="AI376" s="50">
        <v>2914505</v>
      </c>
      <c r="AJ376" s="66">
        <f t="shared" si="78"/>
        <v>0</v>
      </c>
    </row>
    <row r="377" spans="1:36" s="91" customFormat="1" ht="21.75" customHeight="1">
      <c r="A377" s="61" t="str">
        <f>Controles!$B$2</f>
        <v>ES</v>
      </c>
      <c r="B377" s="61">
        <f>Controles!$C$2</f>
        <v>7</v>
      </c>
      <c r="C377" s="61" t="s">
        <v>5388</v>
      </c>
      <c r="D377" s="62"/>
      <c r="E377" s="61" t="e">
        <f t="shared" si="75"/>
        <v>#N/A</v>
      </c>
      <c r="F377" s="90"/>
      <c r="G377" s="90"/>
      <c r="H377" s="90"/>
      <c r="I377" s="90"/>
      <c r="J377" s="61">
        <f t="shared" si="79"/>
        <v>0</v>
      </c>
      <c r="K377" s="90"/>
      <c r="L377" s="90"/>
      <c r="M377" s="90"/>
      <c r="N377" s="90"/>
      <c r="O377" s="90"/>
      <c r="P377" s="61">
        <f t="shared" si="80"/>
        <v>0</v>
      </c>
      <c r="Q377" s="61">
        <f t="shared" si="76"/>
        <v>0</v>
      </c>
      <c r="R377" s="61">
        <f t="shared" si="81"/>
        <v>0</v>
      </c>
      <c r="S377" s="65">
        <f t="shared" si="82"/>
        <v>0</v>
      </c>
      <c r="T377" s="61">
        <f t="shared" si="83"/>
        <v>0</v>
      </c>
      <c r="U377" s="61">
        <f t="shared" si="84"/>
        <v>0</v>
      </c>
      <c r="V377" s="61">
        <f t="shared" si="77"/>
        <v>0</v>
      </c>
      <c r="W377" s="61">
        <f t="shared" si="85"/>
        <v>0</v>
      </c>
      <c r="X377" s="61">
        <f t="shared" si="86"/>
        <v>0</v>
      </c>
      <c r="Y377" s="61" t="str">
        <f t="shared" si="87"/>
        <v>NÃO</v>
      </c>
      <c r="AA377" s="62" t="str">
        <f t="shared" si="88"/>
        <v>ES</v>
      </c>
      <c r="AB377" s="50" t="s">
        <v>41</v>
      </c>
      <c r="AC377" s="50" t="s">
        <v>3211</v>
      </c>
      <c r="AD377" s="50">
        <v>2914604</v>
      </c>
      <c r="AE377" s="51"/>
      <c r="AF377" s="51"/>
      <c r="AH377" s="66" t="str">
        <f t="shared" si="89"/>
        <v>BAIrecê</v>
      </c>
      <c r="AI377" s="50">
        <v>2914604</v>
      </c>
      <c r="AJ377" s="66">
        <f t="shared" si="78"/>
        <v>0</v>
      </c>
    </row>
    <row r="378" spans="1:36" s="91" customFormat="1" ht="21.75" customHeight="1">
      <c r="A378" s="61" t="str">
        <f>Controles!$B$2</f>
        <v>ES</v>
      </c>
      <c r="B378" s="61">
        <f>Controles!$C$2</f>
        <v>7</v>
      </c>
      <c r="C378" s="61" t="s">
        <v>5388</v>
      </c>
      <c r="D378" s="62"/>
      <c r="E378" s="61" t="e">
        <f t="shared" si="75"/>
        <v>#N/A</v>
      </c>
      <c r="F378" s="90"/>
      <c r="G378" s="90"/>
      <c r="H378" s="90"/>
      <c r="I378" s="90"/>
      <c r="J378" s="61">
        <f t="shared" si="79"/>
        <v>0</v>
      </c>
      <c r="K378" s="90"/>
      <c r="L378" s="90"/>
      <c r="M378" s="90"/>
      <c r="N378" s="90"/>
      <c r="O378" s="90"/>
      <c r="P378" s="61">
        <f t="shared" si="80"/>
        <v>0</v>
      </c>
      <c r="Q378" s="61">
        <f t="shared" si="76"/>
        <v>0</v>
      </c>
      <c r="R378" s="61">
        <f t="shared" si="81"/>
        <v>0</v>
      </c>
      <c r="S378" s="65">
        <f t="shared" si="82"/>
        <v>0</v>
      </c>
      <c r="T378" s="61">
        <f t="shared" si="83"/>
        <v>0</v>
      </c>
      <c r="U378" s="61">
        <f t="shared" si="84"/>
        <v>0</v>
      </c>
      <c r="V378" s="61">
        <f t="shared" si="77"/>
        <v>0</v>
      </c>
      <c r="W378" s="61">
        <f t="shared" si="85"/>
        <v>0</v>
      </c>
      <c r="X378" s="61">
        <f t="shared" si="86"/>
        <v>0</v>
      </c>
      <c r="Y378" s="61" t="str">
        <f t="shared" si="87"/>
        <v>NÃO</v>
      </c>
      <c r="AA378" s="62" t="str">
        <f t="shared" si="88"/>
        <v>ES</v>
      </c>
      <c r="AB378" s="50" t="s">
        <v>41</v>
      </c>
      <c r="AC378" s="50" t="s">
        <v>3223</v>
      </c>
      <c r="AD378" s="50">
        <v>2914653</v>
      </c>
      <c r="AE378" s="51"/>
      <c r="AF378" s="51"/>
      <c r="AH378" s="66" t="str">
        <f t="shared" si="89"/>
        <v>BAItabela</v>
      </c>
      <c r="AI378" s="50">
        <v>2914653</v>
      </c>
      <c r="AJ378" s="66">
        <f t="shared" si="78"/>
        <v>0</v>
      </c>
    </row>
    <row r="379" spans="1:36" s="91" customFormat="1" ht="21.75" customHeight="1">
      <c r="A379" s="61" t="str">
        <f>Controles!$B$2</f>
        <v>ES</v>
      </c>
      <c r="B379" s="61">
        <f>Controles!$C$2</f>
        <v>7</v>
      </c>
      <c r="C379" s="61" t="s">
        <v>5388</v>
      </c>
      <c r="D379" s="62"/>
      <c r="E379" s="61" t="e">
        <f t="shared" si="75"/>
        <v>#N/A</v>
      </c>
      <c r="F379" s="90"/>
      <c r="G379" s="90"/>
      <c r="H379" s="90"/>
      <c r="I379" s="90"/>
      <c r="J379" s="61">
        <f t="shared" si="79"/>
        <v>0</v>
      </c>
      <c r="K379" s="90"/>
      <c r="L379" s="90"/>
      <c r="M379" s="90"/>
      <c r="N379" s="90"/>
      <c r="O379" s="90"/>
      <c r="P379" s="61">
        <f t="shared" si="80"/>
        <v>0</v>
      </c>
      <c r="Q379" s="61">
        <f t="shared" si="76"/>
        <v>0</v>
      </c>
      <c r="R379" s="61">
        <f t="shared" si="81"/>
        <v>0</v>
      </c>
      <c r="S379" s="65">
        <f t="shared" si="82"/>
        <v>0</v>
      </c>
      <c r="T379" s="61">
        <f t="shared" si="83"/>
        <v>0</v>
      </c>
      <c r="U379" s="61">
        <f t="shared" si="84"/>
        <v>0</v>
      </c>
      <c r="V379" s="61">
        <f t="shared" si="77"/>
        <v>0</v>
      </c>
      <c r="W379" s="61">
        <f t="shared" si="85"/>
        <v>0</v>
      </c>
      <c r="X379" s="61">
        <f t="shared" si="86"/>
        <v>0</v>
      </c>
      <c r="Y379" s="61" t="str">
        <f t="shared" si="87"/>
        <v>NÃO</v>
      </c>
      <c r="AA379" s="62" t="str">
        <f t="shared" si="88"/>
        <v>ES</v>
      </c>
      <c r="AB379" s="50" t="s">
        <v>41</v>
      </c>
      <c r="AC379" s="50" t="s">
        <v>3233</v>
      </c>
      <c r="AD379" s="50">
        <v>2914703</v>
      </c>
      <c r="AE379" s="51"/>
      <c r="AF379" s="51"/>
      <c r="AH379" s="66" t="str">
        <f t="shared" si="89"/>
        <v>BAItaberaba</v>
      </c>
      <c r="AI379" s="50">
        <v>2914703</v>
      </c>
      <c r="AJ379" s="66">
        <f t="shared" si="78"/>
        <v>0</v>
      </c>
    </row>
    <row r="380" spans="1:36" s="91" customFormat="1" ht="21.75" customHeight="1">
      <c r="A380" s="61" t="str">
        <f>Controles!$B$2</f>
        <v>ES</v>
      </c>
      <c r="B380" s="61">
        <f>Controles!$C$2</f>
        <v>7</v>
      </c>
      <c r="C380" s="61" t="s">
        <v>5388</v>
      </c>
      <c r="D380" s="62"/>
      <c r="E380" s="61" t="e">
        <f t="shared" si="75"/>
        <v>#N/A</v>
      </c>
      <c r="F380" s="90"/>
      <c r="G380" s="90"/>
      <c r="H380" s="90"/>
      <c r="I380" s="90"/>
      <c r="J380" s="61">
        <f t="shared" si="79"/>
        <v>0</v>
      </c>
      <c r="K380" s="90"/>
      <c r="L380" s="90"/>
      <c r="M380" s="90"/>
      <c r="N380" s="90"/>
      <c r="O380" s="90"/>
      <c r="P380" s="61">
        <f t="shared" si="80"/>
        <v>0</v>
      </c>
      <c r="Q380" s="61">
        <f t="shared" si="76"/>
        <v>0</v>
      </c>
      <c r="R380" s="61">
        <f t="shared" si="81"/>
        <v>0</v>
      </c>
      <c r="S380" s="65">
        <f t="shared" si="82"/>
        <v>0</v>
      </c>
      <c r="T380" s="61">
        <f t="shared" si="83"/>
        <v>0</v>
      </c>
      <c r="U380" s="61">
        <f t="shared" si="84"/>
        <v>0</v>
      </c>
      <c r="V380" s="61">
        <f t="shared" si="77"/>
        <v>0</v>
      </c>
      <c r="W380" s="61">
        <f t="shared" si="85"/>
        <v>0</v>
      </c>
      <c r="X380" s="61">
        <f t="shared" si="86"/>
        <v>0</v>
      </c>
      <c r="Y380" s="61" t="str">
        <f t="shared" si="87"/>
        <v>NÃO</v>
      </c>
      <c r="AA380" s="62" t="str">
        <f t="shared" si="88"/>
        <v>ES</v>
      </c>
      <c r="AB380" s="50" t="s">
        <v>41</v>
      </c>
      <c r="AC380" s="50" t="s">
        <v>3244</v>
      </c>
      <c r="AD380" s="50">
        <v>2914802</v>
      </c>
      <c r="AE380" s="51"/>
      <c r="AF380" s="51"/>
      <c r="AH380" s="66" t="str">
        <f t="shared" si="89"/>
        <v>BAItabuna</v>
      </c>
      <c r="AI380" s="50">
        <v>2914802</v>
      </c>
      <c r="AJ380" s="66">
        <f t="shared" si="78"/>
        <v>0</v>
      </c>
    </row>
    <row r="381" spans="1:36" s="91" customFormat="1" ht="21.75" customHeight="1">
      <c r="A381" s="61" t="str">
        <f>Controles!$B$2</f>
        <v>ES</v>
      </c>
      <c r="B381" s="61">
        <f>Controles!$C$2</f>
        <v>7</v>
      </c>
      <c r="C381" s="61" t="s">
        <v>5388</v>
      </c>
      <c r="D381" s="62"/>
      <c r="E381" s="61" t="e">
        <f t="shared" si="75"/>
        <v>#N/A</v>
      </c>
      <c r="F381" s="90"/>
      <c r="G381" s="90"/>
      <c r="H381" s="90"/>
      <c r="I381" s="90"/>
      <c r="J381" s="61">
        <f t="shared" si="79"/>
        <v>0</v>
      </c>
      <c r="K381" s="90"/>
      <c r="L381" s="90"/>
      <c r="M381" s="90"/>
      <c r="N381" s="90"/>
      <c r="O381" s="90"/>
      <c r="P381" s="61">
        <f t="shared" si="80"/>
        <v>0</v>
      </c>
      <c r="Q381" s="61">
        <f t="shared" si="76"/>
        <v>0</v>
      </c>
      <c r="R381" s="61">
        <f t="shared" si="81"/>
        <v>0</v>
      </c>
      <c r="S381" s="65">
        <f t="shared" si="82"/>
        <v>0</v>
      </c>
      <c r="T381" s="61">
        <f t="shared" si="83"/>
        <v>0</v>
      </c>
      <c r="U381" s="61">
        <f t="shared" si="84"/>
        <v>0</v>
      </c>
      <c r="V381" s="61">
        <f t="shared" si="77"/>
        <v>0</v>
      </c>
      <c r="W381" s="61">
        <f t="shared" si="85"/>
        <v>0</v>
      </c>
      <c r="X381" s="61">
        <f t="shared" si="86"/>
        <v>0</v>
      </c>
      <c r="Y381" s="61" t="str">
        <f t="shared" si="87"/>
        <v>NÃO</v>
      </c>
      <c r="AA381" s="62" t="str">
        <f t="shared" si="88"/>
        <v>ES</v>
      </c>
      <c r="AB381" s="50" t="s">
        <v>41</v>
      </c>
      <c r="AC381" s="50" t="s">
        <v>3254</v>
      </c>
      <c r="AD381" s="50">
        <v>2914901</v>
      </c>
      <c r="AE381" s="51"/>
      <c r="AF381" s="51"/>
      <c r="AH381" s="66" t="str">
        <f t="shared" si="89"/>
        <v>BAItacaré</v>
      </c>
      <c r="AI381" s="50">
        <v>2914901</v>
      </c>
      <c r="AJ381" s="66">
        <f t="shared" si="78"/>
        <v>0</v>
      </c>
    </row>
    <row r="382" spans="1:36" s="91" customFormat="1" ht="21.75" customHeight="1">
      <c r="A382" s="61" t="str">
        <f>Controles!$B$2</f>
        <v>ES</v>
      </c>
      <c r="B382" s="61">
        <f>Controles!$C$2</f>
        <v>7</v>
      </c>
      <c r="C382" s="61" t="s">
        <v>5388</v>
      </c>
      <c r="D382" s="62"/>
      <c r="E382" s="61" t="e">
        <f t="shared" si="75"/>
        <v>#N/A</v>
      </c>
      <c r="F382" s="90"/>
      <c r="G382" s="90"/>
      <c r="H382" s="90"/>
      <c r="I382" s="90"/>
      <c r="J382" s="61">
        <f t="shared" si="79"/>
        <v>0</v>
      </c>
      <c r="K382" s="90"/>
      <c r="L382" s="90"/>
      <c r="M382" s="90"/>
      <c r="N382" s="90"/>
      <c r="O382" s="90"/>
      <c r="P382" s="61">
        <f t="shared" si="80"/>
        <v>0</v>
      </c>
      <c r="Q382" s="61">
        <f t="shared" si="76"/>
        <v>0</v>
      </c>
      <c r="R382" s="61">
        <f t="shared" si="81"/>
        <v>0</v>
      </c>
      <c r="S382" s="65">
        <f t="shared" si="82"/>
        <v>0</v>
      </c>
      <c r="T382" s="61">
        <f t="shared" si="83"/>
        <v>0</v>
      </c>
      <c r="U382" s="61">
        <f t="shared" si="84"/>
        <v>0</v>
      </c>
      <c r="V382" s="61">
        <f t="shared" si="77"/>
        <v>0</v>
      </c>
      <c r="W382" s="61">
        <f t="shared" si="85"/>
        <v>0</v>
      </c>
      <c r="X382" s="61">
        <f t="shared" si="86"/>
        <v>0</v>
      </c>
      <c r="Y382" s="61" t="str">
        <f t="shared" si="87"/>
        <v>NÃO</v>
      </c>
      <c r="AA382" s="62" t="str">
        <f t="shared" si="88"/>
        <v>ES</v>
      </c>
      <c r="AB382" s="50" t="s">
        <v>41</v>
      </c>
      <c r="AC382" s="50" t="s">
        <v>3265</v>
      </c>
      <c r="AD382" s="50">
        <v>2915007</v>
      </c>
      <c r="AE382" s="51"/>
      <c r="AF382" s="51"/>
      <c r="AH382" s="66" t="str">
        <f t="shared" si="89"/>
        <v>BAItaeté</v>
      </c>
      <c r="AI382" s="50">
        <v>2915007</v>
      </c>
      <c r="AJ382" s="66">
        <f t="shared" si="78"/>
        <v>0</v>
      </c>
    </row>
    <row r="383" spans="1:36" s="91" customFormat="1" ht="21.75" customHeight="1">
      <c r="A383" s="61" t="str">
        <f>Controles!$B$2</f>
        <v>ES</v>
      </c>
      <c r="B383" s="61">
        <f>Controles!$C$2</f>
        <v>7</v>
      </c>
      <c r="C383" s="61" t="s">
        <v>5388</v>
      </c>
      <c r="D383" s="62"/>
      <c r="E383" s="61" t="e">
        <f t="shared" si="75"/>
        <v>#N/A</v>
      </c>
      <c r="F383" s="90"/>
      <c r="G383" s="90"/>
      <c r="H383" s="90"/>
      <c r="I383" s="90"/>
      <c r="J383" s="61">
        <f t="shared" si="79"/>
        <v>0</v>
      </c>
      <c r="K383" s="90"/>
      <c r="L383" s="90"/>
      <c r="M383" s="90"/>
      <c r="N383" s="90"/>
      <c r="O383" s="90"/>
      <c r="P383" s="61">
        <f t="shared" si="80"/>
        <v>0</v>
      </c>
      <c r="Q383" s="61">
        <f t="shared" si="76"/>
        <v>0</v>
      </c>
      <c r="R383" s="61">
        <f t="shared" si="81"/>
        <v>0</v>
      </c>
      <c r="S383" s="65">
        <f t="shared" si="82"/>
        <v>0</v>
      </c>
      <c r="T383" s="61">
        <f t="shared" si="83"/>
        <v>0</v>
      </c>
      <c r="U383" s="61">
        <f t="shared" si="84"/>
        <v>0</v>
      </c>
      <c r="V383" s="61">
        <f t="shared" si="77"/>
        <v>0</v>
      </c>
      <c r="W383" s="61">
        <f t="shared" si="85"/>
        <v>0</v>
      </c>
      <c r="X383" s="61">
        <f t="shared" si="86"/>
        <v>0</v>
      </c>
      <c r="Y383" s="61" t="str">
        <f t="shared" si="87"/>
        <v>NÃO</v>
      </c>
      <c r="AA383" s="62" t="str">
        <f t="shared" si="88"/>
        <v>ES</v>
      </c>
      <c r="AB383" s="50" t="s">
        <v>41</v>
      </c>
      <c r="AC383" s="50" t="s">
        <v>3277</v>
      </c>
      <c r="AD383" s="50">
        <v>2915106</v>
      </c>
      <c r="AE383" s="51"/>
      <c r="AF383" s="51"/>
      <c r="AH383" s="66" t="str">
        <f t="shared" si="89"/>
        <v>BAItagi</v>
      </c>
      <c r="AI383" s="50">
        <v>2915106</v>
      </c>
      <c r="AJ383" s="66">
        <f t="shared" si="78"/>
        <v>0</v>
      </c>
    </row>
    <row r="384" spans="1:36" s="91" customFormat="1" ht="21.75" customHeight="1">
      <c r="A384" s="61" t="str">
        <f>Controles!$B$2</f>
        <v>ES</v>
      </c>
      <c r="B384" s="61">
        <f>Controles!$C$2</f>
        <v>7</v>
      </c>
      <c r="C384" s="61" t="s">
        <v>5388</v>
      </c>
      <c r="D384" s="62"/>
      <c r="E384" s="61" t="e">
        <f t="shared" si="75"/>
        <v>#N/A</v>
      </c>
      <c r="F384" s="90"/>
      <c r="G384" s="90"/>
      <c r="H384" s="90"/>
      <c r="I384" s="90"/>
      <c r="J384" s="61">
        <f t="shared" si="79"/>
        <v>0</v>
      </c>
      <c r="K384" s="90"/>
      <c r="L384" s="90"/>
      <c r="M384" s="90"/>
      <c r="N384" s="90"/>
      <c r="O384" s="90"/>
      <c r="P384" s="61">
        <f t="shared" si="80"/>
        <v>0</v>
      </c>
      <c r="Q384" s="61">
        <f t="shared" si="76"/>
        <v>0</v>
      </c>
      <c r="R384" s="61">
        <f t="shared" si="81"/>
        <v>0</v>
      </c>
      <c r="S384" s="65">
        <f t="shared" si="82"/>
        <v>0</v>
      </c>
      <c r="T384" s="61">
        <f t="shared" si="83"/>
        <v>0</v>
      </c>
      <c r="U384" s="61">
        <f t="shared" si="84"/>
        <v>0</v>
      </c>
      <c r="V384" s="61">
        <f t="shared" si="77"/>
        <v>0</v>
      </c>
      <c r="W384" s="61">
        <f t="shared" si="85"/>
        <v>0</v>
      </c>
      <c r="X384" s="61">
        <f t="shared" si="86"/>
        <v>0</v>
      </c>
      <c r="Y384" s="61" t="str">
        <f t="shared" si="87"/>
        <v>NÃO</v>
      </c>
      <c r="AA384" s="62" t="str">
        <f t="shared" si="88"/>
        <v>ES</v>
      </c>
      <c r="AB384" s="50" t="s">
        <v>41</v>
      </c>
      <c r="AC384" s="50" t="s">
        <v>3288</v>
      </c>
      <c r="AD384" s="50">
        <v>2915205</v>
      </c>
      <c r="AE384" s="51"/>
      <c r="AF384" s="51"/>
      <c r="AH384" s="66" t="str">
        <f t="shared" si="89"/>
        <v>BAItagibá</v>
      </c>
      <c r="AI384" s="50">
        <v>2915205</v>
      </c>
      <c r="AJ384" s="66">
        <f t="shared" si="78"/>
        <v>0</v>
      </c>
    </row>
    <row r="385" spans="1:36" s="91" customFormat="1" ht="21.75" customHeight="1">
      <c r="A385" s="61" t="str">
        <f>Controles!$B$2</f>
        <v>ES</v>
      </c>
      <c r="B385" s="61">
        <f>Controles!$C$2</f>
        <v>7</v>
      </c>
      <c r="C385" s="61" t="s">
        <v>5388</v>
      </c>
      <c r="D385" s="62"/>
      <c r="E385" s="61" t="e">
        <f t="shared" si="75"/>
        <v>#N/A</v>
      </c>
      <c r="F385" s="90"/>
      <c r="G385" s="90"/>
      <c r="H385" s="90"/>
      <c r="I385" s="90"/>
      <c r="J385" s="61">
        <f t="shared" si="79"/>
        <v>0</v>
      </c>
      <c r="K385" s="90"/>
      <c r="L385" s="90"/>
      <c r="M385" s="90"/>
      <c r="N385" s="90"/>
      <c r="O385" s="90"/>
      <c r="P385" s="61">
        <f t="shared" si="80"/>
        <v>0</v>
      </c>
      <c r="Q385" s="61">
        <f t="shared" si="76"/>
        <v>0</v>
      </c>
      <c r="R385" s="61">
        <f t="shared" si="81"/>
        <v>0</v>
      </c>
      <c r="S385" s="65">
        <f t="shared" si="82"/>
        <v>0</v>
      </c>
      <c r="T385" s="61">
        <f t="shared" si="83"/>
        <v>0</v>
      </c>
      <c r="U385" s="61">
        <f t="shared" si="84"/>
        <v>0</v>
      </c>
      <c r="V385" s="61">
        <f t="shared" si="77"/>
        <v>0</v>
      </c>
      <c r="W385" s="61">
        <f t="shared" si="85"/>
        <v>0</v>
      </c>
      <c r="X385" s="61">
        <f t="shared" si="86"/>
        <v>0</v>
      </c>
      <c r="Y385" s="61" t="str">
        <f t="shared" si="87"/>
        <v>NÃO</v>
      </c>
      <c r="AA385" s="62" t="str">
        <f t="shared" si="88"/>
        <v>ES</v>
      </c>
      <c r="AB385" s="50" t="s">
        <v>41</v>
      </c>
      <c r="AC385" s="50" t="s">
        <v>3300</v>
      </c>
      <c r="AD385" s="50">
        <v>2915304</v>
      </c>
      <c r="AE385" s="51"/>
      <c r="AF385" s="51"/>
      <c r="AH385" s="66" t="str">
        <f t="shared" si="89"/>
        <v>BAItagimirim</v>
      </c>
      <c r="AI385" s="50">
        <v>2915304</v>
      </c>
      <c r="AJ385" s="66">
        <f t="shared" si="78"/>
        <v>0</v>
      </c>
    </row>
    <row r="386" spans="1:36" s="91" customFormat="1" ht="21.75" customHeight="1">
      <c r="A386" s="61" t="str">
        <f>Controles!$B$2</f>
        <v>ES</v>
      </c>
      <c r="B386" s="61">
        <f>Controles!$C$2</f>
        <v>7</v>
      </c>
      <c r="C386" s="61" t="s">
        <v>5388</v>
      </c>
      <c r="D386" s="62"/>
      <c r="E386" s="61" t="e">
        <f t="shared" ref="E386:E449" si="90">VLOOKUP(AA386,$AH$2:$AI$5573,2,FALSE)</f>
        <v>#N/A</v>
      </c>
      <c r="F386" s="90"/>
      <c r="G386" s="90"/>
      <c r="H386" s="90"/>
      <c r="I386" s="90"/>
      <c r="J386" s="61">
        <f t="shared" si="79"/>
        <v>0</v>
      </c>
      <c r="K386" s="90"/>
      <c r="L386" s="90"/>
      <c r="M386" s="90"/>
      <c r="N386" s="90"/>
      <c r="O386" s="90"/>
      <c r="P386" s="61">
        <f t="shared" si="80"/>
        <v>0</v>
      </c>
      <c r="Q386" s="61">
        <f t="shared" ref="Q386:Q449" si="91">IF(AND(L386&gt;0,H386+I386=0),"ERRO",0)</f>
        <v>0</v>
      </c>
      <c r="R386" s="61">
        <f t="shared" si="81"/>
        <v>0</v>
      </c>
      <c r="S386" s="65">
        <f t="shared" si="82"/>
        <v>0</v>
      </c>
      <c r="T386" s="61">
        <f t="shared" si="83"/>
        <v>0</v>
      </c>
      <c r="U386" s="61">
        <f t="shared" si="84"/>
        <v>0</v>
      </c>
      <c r="V386" s="61">
        <f t="shared" ref="V386:V449" si="92">IF(O386&gt;0, IF(H386= 0, IF(I386=0, "ERRO",0),0),0)</f>
        <v>0</v>
      </c>
      <c r="W386" s="61">
        <f t="shared" si="85"/>
        <v>0</v>
      </c>
      <c r="X386" s="61">
        <f t="shared" si="86"/>
        <v>0</v>
      </c>
      <c r="Y386" s="61" t="str">
        <f t="shared" si="87"/>
        <v>NÃO</v>
      </c>
      <c r="AA386" s="62" t="str">
        <f t="shared" si="88"/>
        <v>ES</v>
      </c>
      <c r="AB386" s="50" t="s">
        <v>41</v>
      </c>
      <c r="AC386" s="50" t="s">
        <v>3312</v>
      </c>
      <c r="AD386" s="50">
        <v>2915353</v>
      </c>
      <c r="AE386" s="51"/>
      <c r="AF386" s="51"/>
      <c r="AH386" s="66" t="str">
        <f t="shared" si="89"/>
        <v>BAItaguaçu da Bahia</v>
      </c>
      <c r="AI386" s="50">
        <v>2915353</v>
      </c>
      <c r="AJ386" s="66">
        <f t="shared" ref="AJ386:AJ449" si="93">IF(SUM(H386,L386:O386)&gt;0,1,0)</f>
        <v>0</v>
      </c>
    </row>
    <row r="387" spans="1:36" s="91" customFormat="1" ht="21.75" customHeight="1">
      <c r="A387" s="61" t="str">
        <f>Controles!$B$2</f>
        <v>ES</v>
      </c>
      <c r="B387" s="61">
        <f>Controles!$C$2</f>
        <v>7</v>
      </c>
      <c r="C387" s="61" t="s">
        <v>5388</v>
      </c>
      <c r="D387" s="62"/>
      <c r="E387" s="61" t="e">
        <f t="shared" si="90"/>
        <v>#N/A</v>
      </c>
      <c r="F387" s="90"/>
      <c r="G387" s="90"/>
      <c r="H387" s="90"/>
      <c r="I387" s="90"/>
      <c r="J387" s="61">
        <f t="shared" ref="J387:J450" si="94">SUM(H387:I387)</f>
        <v>0</v>
      </c>
      <c r="K387" s="90"/>
      <c r="L387" s="90"/>
      <c r="M387" s="90"/>
      <c r="N387" s="90"/>
      <c r="O387" s="90"/>
      <c r="P387" s="61">
        <f t="shared" ref="P387:P450" si="95">IF((H387&gt;L387),"ERRO",0)</f>
        <v>0</v>
      </c>
      <c r="Q387" s="61">
        <f t="shared" si="91"/>
        <v>0</v>
      </c>
      <c r="R387" s="61">
        <f t="shared" ref="R387:R450" si="96">IF(AND(I387=0,H387&gt;0,L387&gt;K387),"ERRO",0)</f>
        <v>0</v>
      </c>
      <c r="S387" s="65">
        <f t="shared" ref="S387:S450" si="97">IF(AND(I387=0,M387&gt;L387),"ERRO",0)</f>
        <v>0</v>
      </c>
      <c r="T387" s="61">
        <f t="shared" ref="T387:T450" si="98">IF(M387&gt;0, IF(H387= 0, IF(I387=0, "ERRO",0),0),0)</f>
        <v>0</v>
      </c>
      <c r="U387" s="61">
        <f t="shared" ref="U387:U450" si="99">IF(N387&gt;0, IF(H387= 0, IF(I387=0, "ERRO",0),0),0)</f>
        <v>0</v>
      </c>
      <c r="V387" s="61">
        <f t="shared" si="92"/>
        <v>0</v>
      </c>
      <c r="W387" s="61">
        <f t="shared" ref="W387:W450" si="100">IF(M387+O387+N387&gt;K387,IF(I387=0,"ERRO",0),0)</f>
        <v>0</v>
      </c>
      <c r="X387" s="61">
        <f t="shared" ref="X387:X450" si="101">IF(AND(H387=0,K387&gt;0),"ERRO",0)</f>
        <v>0</v>
      </c>
      <c r="Y387" s="61" t="str">
        <f t="shared" ref="Y387:Y450" si="102">IF(AND(P387=0,Q387=0,R387=0,S387=0,T387=0,V387=0,W387=0,U387=0,X387=0), "NÃO", "SIM")</f>
        <v>NÃO</v>
      </c>
      <c r="AA387" s="62" t="str">
        <f t="shared" ref="AA387:AA450" si="103">CONCATENATE(A387,D387)</f>
        <v>ES</v>
      </c>
      <c r="AB387" s="50" t="s">
        <v>41</v>
      </c>
      <c r="AC387" s="50" t="s">
        <v>3323</v>
      </c>
      <c r="AD387" s="50">
        <v>2915403</v>
      </c>
      <c r="AE387" s="51"/>
      <c r="AF387" s="51"/>
      <c r="AH387" s="66" t="str">
        <f t="shared" ref="AH387:AH450" si="104">CONCATENATE(AB387,AC387)</f>
        <v>BAItaju do Colônia</v>
      </c>
      <c r="AI387" s="50">
        <v>2915403</v>
      </c>
      <c r="AJ387" s="66">
        <f t="shared" si="93"/>
        <v>0</v>
      </c>
    </row>
    <row r="388" spans="1:36" s="91" customFormat="1" ht="21.75" customHeight="1">
      <c r="A388" s="61" t="str">
        <f>Controles!$B$2</f>
        <v>ES</v>
      </c>
      <c r="B388" s="61">
        <f>Controles!$C$2</f>
        <v>7</v>
      </c>
      <c r="C388" s="61" t="s">
        <v>5388</v>
      </c>
      <c r="D388" s="62"/>
      <c r="E388" s="61" t="e">
        <f t="shared" si="90"/>
        <v>#N/A</v>
      </c>
      <c r="F388" s="90"/>
      <c r="G388" s="90"/>
      <c r="H388" s="90"/>
      <c r="I388" s="90"/>
      <c r="J388" s="61">
        <f t="shared" si="94"/>
        <v>0</v>
      </c>
      <c r="K388" s="90"/>
      <c r="L388" s="90"/>
      <c r="M388" s="90"/>
      <c r="N388" s="90"/>
      <c r="O388" s="90"/>
      <c r="P388" s="61">
        <f t="shared" si="95"/>
        <v>0</v>
      </c>
      <c r="Q388" s="61">
        <f t="shared" si="91"/>
        <v>0</v>
      </c>
      <c r="R388" s="61">
        <f t="shared" si="96"/>
        <v>0</v>
      </c>
      <c r="S388" s="65">
        <f t="shared" si="97"/>
        <v>0</v>
      </c>
      <c r="T388" s="61">
        <f t="shared" si="98"/>
        <v>0</v>
      </c>
      <c r="U388" s="61">
        <f t="shared" si="99"/>
        <v>0</v>
      </c>
      <c r="V388" s="61">
        <f t="shared" si="92"/>
        <v>0</v>
      </c>
      <c r="W388" s="61">
        <f t="shared" si="100"/>
        <v>0</v>
      </c>
      <c r="X388" s="61">
        <f t="shared" si="101"/>
        <v>0</v>
      </c>
      <c r="Y388" s="61" t="str">
        <f t="shared" si="102"/>
        <v>NÃO</v>
      </c>
      <c r="AA388" s="62" t="str">
        <f t="shared" si="103"/>
        <v>ES</v>
      </c>
      <c r="AB388" s="50" t="s">
        <v>41</v>
      </c>
      <c r="AC388" s="50" t="s">
        <v>3334</v>
      </c>
      <c r="AD388" s="50">
        <v>2915502</v>
      </c>
      <c r="AE388" s="51"/>
      <c r="AF388" s="51"/>
      <c r="AH388" s="66" t="str">
        <f t="shared" si="104"/>
        <v>BAItajuípe</v>
      </c>
      <c r="AI388" s="50">
        <v>2915502</v>
      </c>
      <c r="AJ388" s="66">
        <f t="shared" si="93"/>
        <v>0</v>
      </c>
    </row>
    <row r="389" spans="1:36" s="91" customFormat="1" ht="21.75" customHeight="1">
      <c r="A389" s="61" t="str">
        <f>Controles!$B$2</f>
        <v>ES</v>
      </c>
      <c r="B389" s="61">
        <f>Controles!$C$2</f>
        <v>7</v>
      </c>
      <c r="C389" s="61" t="s">
        <v>5388</v>
      </c>
      <c r="D389" s="62"/>
      <c r="E389" s="61" t="e">
        <f t="shared" si="90"/>
        <v>#N/A</v>
      </c>
      <c r="F389" s="90"/>
      <c r="G389" s="90"/>
      <c r="H389" s="90"/>
      <c r="I389" s="90"/>
      <c r="J389" s="61">
        <f t="shared" si="94"/>
        <v>0</v>
      </c>
      <c r="K389" s="90"/>
      <c r="L389" s="90"/>
      <c r="M389" s="90"/>
      <c r="N389" s="90"/>
      <c r="O389" s="90"/>
      <c r="P389" s="61">
        <f t="shared" si="95"/>
        <v>0</v>
      </c>
      <c r="Q389" s="61">
        <f t="shared" si="91"/>
        <v>0</v>
      </c>
      <c r="R389" s="61">
        <f t="shared" si="96"/>
        <v>0</v>
      </c>
      <c r="S389" s="65">
        <f t="shared" si="97"/>
        <v>0</v>
      </c>
      <c r="T389" s="61">
        <f t="shared" si="98"/>
        <v>0</v>
      </c>
      <c r="U389" s="61">
        <f t="shared" si="99"/>
        <v>0</v>
      </c>
      <c r="V389" s="61">
        <f t="shared" si="92"/>
        <v>0</v>
      </c>
      <c r="W389" s="61">
        <f t="shared" si="100"/>
        <v>0</v>
      </c>
      <c r="X389" s="61">
        <f t="shared" si="101"/>
        <v>0</v>
      </c>
      <c r="Y389" s="61" t="str">
        <f t="shared" si="102"/>
        <v>NÃO</v>
      </c>
      <c r="AA389" s="62" t="str">
        <f t="shared" si="103"/>
        <v>ES</v>
      </c>
      <c r="AB389" s="50" t="s">
        <v>41</v>
      </c>
      <c r="AC389" s="50" t="s">
        <v>3345</v>
      </c>
      <c r="AD389" s="50">
        <v>2915601</v>
      </c>
      <c r="AE389" s="51"/>
      <c r="AF389" s="51"/>
      <c r="AH389" s="66" t="str">
        <f t="shared" si="104"/>
        <v>BAItamaraju</v>
      </c>
      <c r="AI389" s="50">
        <v>2915601</v>
      </c>
      <c r="AJ389" s="66">
        <f t="shared" si="93"/>
        <v>0</v>
      </c>
    </row>
    <row r="390" spans="1:36" s="91" customFormat="1" ht="21.75" customHeight="1">
      <c r="A390" s="61" t="str">
        <f>Controles!$B$2</f>
        <v>ES</v>
      </c>
      <c r="B390" s="61">
        <f>Controles!$C$2</f>
        <v>7</v>
      </c>
      <c r="C390" s="61" t="s">
        <v>5388</v>
      </c>
      <c r="D390" s="62"/>
      <c r="E390" s="61" t="e">
        <f t="shared" si="90"/>
        <v>#N/A</v>
      </c>
      <c r="F390" s="90"/>
      <c r="G390" s="90"/>
      <c r="H390" s="90"/>
      <c r="I390" s="90"/>
      <c r="J390" s="61">
        <f t="shared" si="94"/>
        <v>0</v>
      </c>
      <c r="K390" s="90"/>
      <c r="L390" s="90"/>
      <c r="M390" s="90"/>
      <c r="N390" s="90"/>
      <c r="O390" s="90"/>
      <c r="P390" s="61">
        <f t="shared" si="95"/>
        <v>0</v>
      </c>
      <c r="Q390" s="61">
        <f t="shared" si="91"/>
        <v>0</v>
      </c>
      <c r="R390" s="61">
        <f t="shared" si="96"/>
        <v>0</v>
      </c>
      <c r="S390" s="65">
        <f t="shared" si="97"/>
        <v>0</v>
      </c>
      <c r="T390" s="61">
        <f t="shared" si="98"/>
        <v>0</v>
      </c>
      <c r="U390" s="61">
        <f t="shared" si="99"/>
        <v>0</v>
      </c>
      <c r="V390" s="61">
        <f t="shared" si="92"/>
        <v>0</v>
      </c>
      <c r="W390" s="61">
        <f t="shared" si="100"/>
        <v>0</v>
      </c>
      <c r="X390" s="61">
        <f t="shared" si="101"/>
        <v>0</v>
      </c>
      <c r="Y390" s="61" t="str">
        <f t="shared" si="102"/>
        <v>NÃO</v>
      </c>
      <c r="AA390" s="62" t="str">
        <f t="shared" si="103"/>
        <v>ES</v>
      </c>
      <c r="AB390" s="50" t="s">
        <v>41</v>
      </c>
      <c r="AC390" s="50" t="s">
        <v>3355</v>
      </c>
      <c r="AD390" s="50">
        <v>2915700</v>
      </c>
      <c r="AE390" s="51"/>
      <c r="AF390" s="51"/>
      <c r="AH390" s="66" t="str">
        <f t="shared" si="104"/>
        <v>BAItamari</v>
      </c>
      <c r="AI390" s="50">
        <v>2915700</v>
      </c>
      <c r="AJ390" s="66">
        <f t="shared" si="93"/>
        <v>0</v>
      </c>
    </row>
    <row r="391" spans="1:36" s="91" customFormat="1" ht="21.75" customHeight="1">
      <c r="A391" s="61" t="str">
        <f>Controles!$B$2</f>
        <v>ES</v>
      </c>
      <c r="B391" s="61">
        <f>Controles!$C$2</f>
        <v>7</v>
      </c>
      <c r="C391" s="61" t="s">
        <v>5388</v>
      </c>
      <c r="D391" s="62"/>
      <c r="E391" s="61" t="e">
        <f t="shared" si="90"/>
        <v>#N/A</v>
      </c>
      <c r="F391" s="90"/>
      <c r="G391" s="90"/>
      <c r="H391" s="90"/>
      <c r="I391" s="90"/>
      <c r="J391" s="61">
        <f t="shared" si="94"/>
        <v>0</v>
      </c>
      <c r="K391" s="90"/>
      <c r="L391" s="90"/>
      <c r="M391" s="90"/>
      <c r="N391" s="90"/>
      <c r="O391" s="90"/>
      <c r="P391" s="61">
        <f t="shared" si="95"/>
        <v>0</v>
      </c>
      <c r="Q391" s="61">
        <f t="shared" si="91"/>
        <v>0</v>
      </c>
      <c r="R391" s="61">
        <f t="shared" si="96"/>
        <v>0</v>
      </c>
      <c r="S391" s="65">
        <f t="shared" si="97"/>
        <v>0</v>
      </c>
      <c r="T391" s="61">
        <f t="shared" si="98"/>
        <v>0</v>
      </c>
      <c r="U391" s="61">
        <f t="shared" si="99"/>
        <v>0</v>
      </c>
      <c r="V391" s="61">
        <f t="shared" si="92"/>
        <v>0</v>
      </c>
      <c r="W391" s="61">
        <f t="shared" si="100"/>
        <v>0</v>
      </c>
      <c r="X391" s="61">
        <f t="shared" si="101"/>
        <v>0</v>
      </c>
      <c r="Y391" s="61" t="str">
        <f t="shared" si="102"/>
        <v>NÃO</v>
      </c>
      <c r="AA391" s="62" t="str">
        <f t="shared" si="103"/>
        <v>ES</v>
      </c>
      <c r="AB391" s="50" t="s">
        <v>41</v>
      </c>
      <c r="AC391" s="50" t="s">
        <v>1928</v>
      </c>
      <c r="AD391" s="50">
        <v>2915809</v>
      </c>
      <c r="AE391" s="51"/>
      <c r="AF391" s="51"/>
      <c r="AH391" s="66" t="str">
        <f t="shared" si="104"/>
        <v>BAItambé</v>
      </c>
      <c r="AI391" s="50">
        <v>2915809</v>
      </c>
      <c r="AJ391" s="66">
        <f t="shared" si="93"/>
        <v>0</v>
      </c>
    </row>
    <row r="392" spans="1:36" s="91" customFormat="1" ht="21.75" customHeight="1">
      <c r="A392" s="61" t="str">
        <f>Controles!$B$2</f>
        <v>ES</v>
      </c>
      <c r="B392" s="61">
        <f>Controles!$C$2</f>
        <v>7</v>
      </c>
      <c r="C392" s="61" t="s">
        <v>5388</v>
      </c>
      <c r="D392" s="62"/>
      <c r="E392" s="61" t="e">
        <f t="shared" si="90"/>
        <v>#N/A</v>
      </c>
      <c r="F392" s="90"/>
      <c r="G392" s="90"/>
      <c r="H392" s="90"/>
      <c r="I392" s="90"/>
      <c r="J392" s="61">
        <f t="shared" si="94"/>
        <v>0</v>
      </c>
      <c r="K392" s="90"/>
      <c r="L392" s="90"/>
      <c r="M392" s="90"/>
      <c r="N392" s="90"/>
      <c r="O392" s="90"/>
      <c r="P392" s="61">
        <f t="shared" si="95"/>
        <v>0</v>
      </c>
      <c r="Q392" s="61">
        <f t="shared" si="91"/>
        <v>0</v>
      </c>
      <c r="R392" s="61">
        <f t="shared" si="96"/>
        <v>0</v>
      </c>
      <c r="S392" s="65">
        <f t="shared" si="97"/>
        <v>0</v>
      </c>
      <c r="T392" s="61">
        <f t="shared" si="98"/>
        <v>0</v>
      </c>
      <c r="U392" s="61">
        <f t="shared" si="99"/>
        <v>0</v>
      </c>
      <c r="V392" s="61">
        <f t="shared" si="92"/>
        <v>0</v>
      </c>
      <c r="W392" s="61">
        <f t="shared" si="100"/>
        <v>0</v>
      </c>
      <c r="X392" s="61">
        <f t="shared" si="101"/>
        <v>0</v>
      </c>
      <c r="Y392" s="61" t="str">
        <f t="shared" si="102"/>
        <v>NÃO</v>
      </c>
      <c r="AA392" s="62" t="str">
        <f t="shared" si="103"/>
        <v>ES</v>
      </c>
      <c r="AB392" s="50" t="s">
        <v>41</v>
      </c>
      <c r="AC392" s="50" t="s">
        <v>3374</v>
      </c>
      <c r="AD392" s="50">
        <v>2915908</v>
      </c>
      <c r="AE392" s="51"/>
      <c r="AF392" s="51"/>
      <c r="AH392" s="66" t="str">
        <f t="shared" si="104"/>
        <v>BAItanagra</v>
      </c>
      <c r="AI392" s="50">
        <v>2915908</v>
      </c>
      <c r="AJ392" s="66">
        <f t="shared" si="93"/>
        <v>0</v>
      </c>
    </row>
    <row r="393" spans="1:36" s="91" customFormat="1" ht="21.75" customHeight="1">
      <c r="A393" s="61" t="str">
        <f>Controles!$B$2</f>
        <v>ES</v>
      </c>
      <c r="B393" s="61">
        <f>Controles!$C$2</f>
        <v>7</v>
      </c>
      <c r="C393" s="61" t="s">
        <v>5388</v>
      </c>
      <c r="D393" s="62"/>
      <c r="E393" s="61" t="e">
        <f t="shared" si="90"/>
        <v>#N/A</v>
      </c>
      <c r="F393" s="90"/>
      <c r="G393" s="90"/>
      <c r="H393" s="90"/>
      <c r="I393" s="90"/>
      <c r="J393" s="61">
        <f t="shared" si="94"/>
        <v>0</v>
      </c>
      <c r="K393" s="90"/>
      <c r="L393" s="90"/>
      <c r="M393" s="90"/>
      <c r="N393" s="90"/>
      <c r="O393" s="90"/>
      <c r="P393" s="61">
        <f t="shared" si="95"/>
        <v>0</v>
      </c>
      <c r="Q393" s="61">
        <f t="shared" si="91"/>
        <v>0</v>
      </c>
      <c r="R393" s="61">
        <f t="shared" si="96"/>
        <v>0</v>
      </c>
      <c r="S393" s="65">
        <f t="shared" si="97"/>
        <v>0</v>
      </c>
      <c r="T393" s="61">
        <f t="shared" si="98"/>
        <v>0</v>
      </c>
      <c r="U393" s="61">
        <f t="shared" si="99"/>
        <v>0</v>
      </c>
      <c r="V393" s="61">
        <f t="shared" si="92"/>
        <v>0</v>
      </c>
      <c r="W393" s="61">
        <f t="shared" si="100"/>
        <v>0</v>
      </c>
      <c r="X393" s="61">
        <f t="shared" si="101"/>
        <v>0</v>
      </c>
      <c r="Y393" s="61" t="str">
        <f t="shared" si="102"/>
        <v>NÃO</v>
      </c>
      <c r="AA393" s="62" t="str">
        <f t="shared" si="103"/>
        <v>ES</v>
      </c>
      <c r="AB393" s="50" t="s">
        <v>41</v>
      </c>
      <c r="AC393" s="50" t="s">
        <v>3384</v>
      </c>
      <c r="AD393" s="50">
        <v>2916005</v>
      </c>
      <c r="AE393" s="51"/>
      <c r="AF393" s="51"/>
      <c r="AH393" s="66" t="str">
        <f t="shared" si="104"/>
        <v>BAItanhém</v>
      </c>
      <c r="AI393" s="50">
        <v>2916005</v>
      </c>
      <c r="AJ393" s="66">
        <f t="shared" si="93"/>
        <v>0</v>
      </c>
    </row>
    <row r="394" spans="1:36" s="91" customFormat="1" ht="21.75" customHeight="1">
      <c r="A394" s="61" t="str">
        <f>Controles!$B$2</f>
        <v>ES</v>
      </c>
      <c r="B394" s="61">
        <f>Controles!$C$2</f>
        <v>7</v>
      </c>
      <c r="C394" s="61" t="s">
        <v>5388</v>
      </c>
      <c r="D394" s="62"/>
      <c r="E394" s="61" t="e">
        <f t="shared" si="90"/>
        <v>#N/A</v>
      </c>
      <c r="F394" s="90"/>
      <c r="G394" s="90"/>
      <c r="H394" s="90"/>
      <c r="I394" s="90"/>
      <c r="J394" s="61">
        <f t="shared" si="94"/>
        <v>0</v>
      </c>
      <c r="K394" s="90"/>
      <c r="L394" s="90"/>
      <c r="M394" s="90"/>
      <c r="N394" s="90"/>
      <c r="O394" s="90"/>
      <c r="P394" s="61">
        <f t="shared" si="95"/>
        <v>0</v>
      </c>
      <c r="Q394" s="61">
        <f t="shared" si="91"/>
        <v>0</v>
      </c>
      <c r="R394" s="61">
        <f t="shared" si="96"/>
        <v>0</v>
      </c>
      <c r="S394" s="65">
        <f t="shared" si="97"/>
        <v>0</v>
      </c>
      <c r="T394" s="61">
        <f t="shared" si="98"/>
        <v>0</v>
      </c>
      <c r="U394" s="61">
        <f t="shared" si="99"/>
        <v>0</v>
      </c>
      <c r="V394" s="61">
        <f t="shared" si="92"/>
        <v>0</v>
      </c>
      <c r="W394" s="61">
        <f t="shared" si="100"/>
        <v>0</v>
      </c>
      <c r="X394" s="61">
        <f t="shared" si="101"/>
        <v>0</v>
      </c>
      <c r="Y394" s="61" t="str">
        <f t="shared" si="102"/>
        <v>NÃO</v>
      </c>
      <c r="AA394" s="62" t="str">
        <f t="shared" si="103"/>
        <v>ES</v>
      </c>
      <c r="AB394" s="50" t="s">
        <v>41</v>
      </c>
      <c r="AC394" s="50" t="s">
        <v>3394</v>
      </c>
      <c r="AD394" s="50">
        <v>2916104</v>
      </c>
      <c r="AE394" s="51"/>
      <c r="AF394" s="51"/>
      <c r="AH394" s="66" t="str">
        <f t="shared" si="104"/>
        <v>BAItaparica</v>
      </c>
      <c r="AI394" s="50">
        <v>2916104</v>
      </c>
      <c r="AJ394" s="66">
        <f t="shared" si="93"/>
        <v>0</v>
      </c>
    </row>
    <row r="395" spans="1:36" s="91" customFormat="1" ht="21.75" customHeight="1">
      <c r="A395" s="61" t="str">
        <f>Controles!$B$2</f>
        <v>ES</v>
      </c>
      <c r="B395" s="61">
        <f>Controles!$C$2</f>
        <v>7</v>
      </c>
      <c r="C395" s="61" t="s">
        <v>5388</v>
      </c>
      <c r="D395" s="62"/>
      <c r="E395" s="61" t="e">
        <f t="shared" si="90"/>
        <v>#N/A</v>
      </c>
      <c r="F395" s="90"/>
      <c r="G395" s="90"/>
      <c r="H395" s="90"/>
      <c r="I395" s="90"/>
      <c r="J395" s="61">
        <f t="shared" si="94"/>
        <v>0</v>
      </c>
      <c r="K395" s="90"/>
      <c r="L395" s="90"/>
      <c r="M395" s="90"/>
      <c r="N395" s="90"/>
      <c r="O395" s="90"/>
      <c r="P395" s="61">
        <f t="shared" si="95"/>
        <v>0</v>
      </c>
      <c r="Q395" s="61">
        <f t="shared" si="91"/>
        <v>0</v>
      </c>
      <c r="R395" s="61">
        <f t="shared" si="96"/>
        <v>0</v>
      </c>
      <c r="S395" s="65">
        <f t="shared" si="97"/>
        <v>0</v>
      </c>
      <c r="T395" s="61">
        <f t="shared" si="98"/>
        <v>0</v>
      </c>
      <c r="U395" s="61">
        <f t="shared" si="99"/>
        <v>0</v>
      </c>
      <c r="V395" s="61">
        <f t="shared" si="92"/>
        <v>0</v>
      </c>
      <c r="W395" s="61">
        <f t="shared" si="100"/>
        <v>0</v>
      </c>
      <c r="X395" s="61">
        <f t="shared" si="101"/>
        <v>0</v>
      </c>
      <c r="Y395" s="61" t="str">
        <f t="shared" si="102"/>
        <v>NÃO</v>
      </c>
      <c r="AA395" s="62" t="str">
        <f t="shared" si="103"/>
        <v>ES</v>
      </c>
      <c r="AB395" s="50" t="s">
        <v>41</v>
      </c>
      <c r="AC395" s="50" t="s">
        <v>3404</v>
      </c>
      <c r="AD395" s="50">
        <v>2916203</v>
      </c>
      <c r="AE395" s="51"/>
      <c r="AF395" s="51"/>
      <c r="AH395" s="66" t="str">
        <f t="shared" si="104"/>
        <v>BAItapé</v>
      </c>
      <c r="AI395" s="50">
        <v>2916203</v>
      </c>
      <c r="AJ395" s="66">
        <f t="shared" si="93"/>
        <v>0</v>
      </c>
    </row>
    <row r="396" spans="1:36" s="91" customFormat="1" ht="21.75" customHeight="1">
      <c r="A396" s="61" t="str">
        <f>Controles!$B$2</f>
        <v>ES</v>
      </c>
      <c r="B396" s="61">
        <f>Controles!$C$2</f>
        <v>7</v>
      </c>
      <c r="C396" s="61" t="s">
        <v>5388</v>
      </c>
      <c r="D396" s="62"/>
      <c r="E396" s="61" t="e">
        <f t="shared" si="90"/>
        <v>#N/A</v>
      </c>
      <c r="F396" s="90"/>
      <c r="G396" s="90"/>
      <c r="H396" s="90"/>
      <c r="I396" s="90"/>
      <c r="J396" s="61">
        <f t="shared" si="94"/>
        <v>0</v>
      </c>
      <c r="K396" s="90"/>
      <c r="L396" s="90"/>
      <c r="M396" s="90"/>
      <c r="N396" s="90"/>
      <c r="O396" s="90"/>
      <c r="P396" s="61">
        <f t="shared" si="95"/>
        <v>0</v>
      </c>
      <c r="Q396" s="61">
        <f t="shared" si="91"/>
        <v>0</v>
      </c>
      <c r="R396" s="61">
        <f t="shared" si="96"/>
        <v>0</v>
      </c>
      <c r="S396" s="65">
        <f t="shared" si="97"/>
        <v>0</v>
      </c>
      <c r="T396" s="61">
        <f t="shared" si="98"/>
        <v>0</v>
      </c>
      <c r="U396" s="61">
        <f t="shared" si="99"/>
        <v>0</v>
      </c>
      <c r="V396" s="61">
        <f t="shared" si="92"/>
        <v>0</v>
      </c>
      <c r="W396" s="61">
        <f t="shared" si="100"/>
        <v>0</v>
      </c>
      <c r="X396" s="61">
        <f t="shared" si="101"/>
        <v>0</v>
      </c>
      <c r="Y396" s="61" t="str">
        <f t="shared" si="102"/>
        <v>NÃO</v>
      </c>
      <c r="AA396" s="62" t="str">
        <f t="shared" si="103"/>
        <v>ES</v>
      </c>
      <c r="AB396" s="50" t="s">
        <v>41</v>
      </c>
      <c r="AC396" s="50" t="s">
        <v>3414</v>
      </c>
      <c r="AD396" s="50">
        <v>2916302</v>
      </c>
      <c r="AE396" s="51"/>
      <c r="AF396" s="51"/>
      <c r="AH396" s="66" t="str">
        <f t="shared" si="104"/>
        <v>BAItapebi</v>
      </c>
      <c r="AI396" s="50">
        <v>2916302</v>
      </c>
      <c r="AJ396" s="66">
        <f t="shared" si="93"/>
        <v>0</v>
      </c>
    </row>
    <row r="397" spans="1:36" s="91" customFormat="1" ht="21.75" customHeight="1">
      <c r="A397" s="61" t="str">
        <f>Controles!$B$2</f>
        <v>ES</v>
      </c>
      <c r="B397" s="61">
        <f>Controles!$C$2</f>
        <v>7</v>
      </c>
      <c r="C397" s="61" t="s">
        <v>5388</v>
      </c>
      <c r="D397" s="62"/>
      <c r="E397" s="61" t="e">
        <f t="shared" si="90"/>
        <v>#N/A</v>
      </c>
      <c r="F397" s="90"/>
      <c r="G397" s="90"/>
      <c r="H397" s="90"/>
      <c r="I397" s="90"/>
      <c r="J397" s="61">
        <f t="shared" si="94"/>
        <v>0</v>
      </c>
      <c r="K397" s="90"/>
      <c r="L397" s="90"/>
      <c r="M397" s="90"/>
      <c r="N397" s="90"/>
      <c r="O397" s="90"/>
      <c r="P397" s="61">
        <f t="shared" si="95"/>
        <v>0</v>
      </c>
      <c r="Q397" s="61">
        <f t="shared" si="91"/>
        <v>0</v>
      </c>
      <c r="R397" s="61">
        <f t="shared" si="96"/>
        <v>0</v>
      </c>
      <c r="S397" s="65">
        <f t="shared" si="97"/>
        <v>0</v>
      </c>
      <c r="T397" s="61">
        <f t="shared" si="98"/>
        <v>0</v>
      </c>
      <c r="U397" s="61">
        <f t="shared" si="99"/>
        <v>0</v>
      </c>
      <c r="V397" s="61">
        <f t="shared" si="92"/>
        <v>0</v>
      </c>
      <c r="W397" s="61">
        <f t="shared" si="100"/>
        <v>0</v>
      </c>
      <c r="X397" s="61">
        <f t="shared" si="101"/>
        <v>0</v>
      </c>
      <c r="Y397" s="61" t="str">
        <f t="shared" si="102"/>
        <v>NÃO</v>
      </c>
      <c r="AA397" s="62" t="str">
        <f t="shared" si="103"/>
        <v>ES</v>
      </c>
      <c r="AB397" s="50" t="s">
        <v>41</v>
      </c>
      <c r="AC397" s="50" t="s">
        <v>3424</v>
      </c>
      <c r="AD397" s="50">
        <v>2916401</v>
      </c>
      <c r="AE397" s="51"/>
      <c r="AF397" s="51"/>
      <c r="AH397" s="66" t="str">
        <f t="shared" si="104"/>
        <v>BAItapetinga</v>
      </c>
      <c r="AI397" s="50">
        <v>2916401</v>
      </c>
      <c r="AJ397" s="66">
        <f t="shared" si="93"/>
        <v>0</v>
      </c>
    </row>
    <row r="398" spans="1:36" s="91" customFormat="1" ht="21.75" customHeight="1">
      <c r="A398" s="61" t="str">
        <f>Controles!$B$2</f>
        <v>ES</v>
      </c>
      <c r="B398" s="61">
        <f>Controles!$C$2</f>
        <v>7</v>
      </c>
      <c r="C398" s="61" t="s">
        <v>5388</v>
      </c>
      <c r="D398" s="62"/>
      <c r="E398" s="61" t="e">
        <f t="shared" si="90"/>
        <v>#N/A</v>
      </c>
      <c r="F398" s="90"/>
      <c r="G398" s="90"/>
      <c r="H398" s="90"/>
      <c r="I398" s="90"/>
      <c r="J398" s="61">
        <f t="shared" si="94"/>
        <v>0</v>
      </c>
      <c r="K398" s="90"/>
      <c r="L398" s="90"/>
      <c r="M398" s="90"/>
      <c r="N398" s="90"/>
      <c r="O398" s="90"/>
      <c r="P398" s="61">
        <f t="shared" si="95"/>
        <v>0</v>
      </c>
      <c r="Q398" s="61">
        <f t="shared" si="91"/>
        <v>0</v>
      </c>
      <c r="R398" s="61">
        <f t="shared" si="96"/>
        <v>0</v>
      </c>
      <c r="S398" s="65">
        <f t="shared" si="97"/>
        <v>0</v>
      </c>
      <c r="T398" s="61">
        <f t="shared" si="98"/>
        <v>0</v>
      </c>
      <c r="U398" s="61">
        <f t="shared" si="99"/>
        <v>0</v>
      </c>
      <c r="V398" s="61">
        <f t="shared" si="92"/>
        <v>0</v>
      </c>
      <c r="W398" s="61">
        <f t="shared" si="100"/>
        <v>0</v>
      </c>
      <c r="X398" s="61">
        <f t="shared" si="101"/>
        <v>0</v>
      </c>
      <c r="Y398" s="61" t="str">
        <f t="shared" si="102"/>
        <v>NÃO</v>
      </c>
      <c r="AA398" s="62" t="str">
        <f t="shared" si="103"/>
        <v>ES</v>
      </c>
      <c r="AB398" s="50" t="s">
        <v>41</v>
      </c>
      <c r="AC398" s="50" t="s">
        <v>3433</v>
      </c>
      <c r="AD398" s="50">
        <v>2916500</v>
      </c>
      <c r="AE398" s="51"/>
      <c r="AF398" s="51"/>
      <c r="AH398" s="66" t="str">
        <f t="shared" si="104"/>
        <v>BAItapicuru</v>
      </c>
      <c r="AI398" s="50">
        <v>2916500</v>
      </c>
      <c r="AJ398" s="66">
        <f t="shared" si="93"/>
        <v>0</v>
      </c>
    </row>
    <row r="399" spans="1:36" s="91" customFormat="1" ht="21.75" customHeight="1">
      <c r="A399" s="61" t="str">
        <f>Controles!$B$2</f>
        <v>ES</v>
      </c>
      <c r="B399" s="61">
        <f>Controles!$C$2</f>
        <v>7</v>
      </c>
      <c r="C399" s="61" t="s">
        <v>5388</v>
      </c>
      <c r="D399" s="62"/>
      <c r="E399" s="61" t="e">
        <f t="shared" si="90"/>
        <v>#N/A</v>
      </c>
      <c r="F399" s="90"/>
      <c r="G399" s="90"/>
      <c r="H399" s="90"/>
      <c r="I399" s="90"/>
      <c r="J399" s="61">
        <f t="shared" si="94"/>
        <v>0</v>
      </c>
      <c r="K399" s="90"/>
      <c r="L399" s="90"/>
      <c r="M399" s="90"/>
      <c r="N399" s="90"/>
      <c r="O399" s="90"/>
      <c r="P399" s="61">
        <f t="shared" si="95"/>
        <v>0</v>
      </c>
      <c r="Q399" s="61">
        <f t="shared" si="91"/>
        <v>0</v>
      </c>
      <c r="R399" s="61">
        <f t="shared" si="96"/>
        <v>0</v>
      </c>
      <c r="S399" s="65">
        <f t="shared" si="97"/>
        <v>0</v>
      </c>
      <c r="T399" s="61">
        <f t="shared" si="98"/>
        <v>0</v>
      </c>
      <c r="U399" s="61">
        <f t="shared" si="99"/>
        <v>0</v>
      </c>
      <c r="V399" s="61">
        <f t="shared" si="92"/>
        <v>0</v>
      </c>
      <c r="W399" s="61">
        <f t="shared" si="100"/>
        <v>0</v>
      </c>
      <c r="X399" s="61">
        <f t="shared" si="101"/>
        <v>0</v>
      </c>
      <c r="Y399" s="61" t="str">
        <f t="shared" si="102"/>
        <v>NÃO</v>
      </c>
      <c r="AA399" s="62" t="str">
        <f t="shared" si="103"/>
        <v>ES</v>
      </c>
      <c r="AB399" s="50" t="s">
        <v>41</v>
      </c>
      <c r="AC399" s="50" t="s">
        <v>3442</v>
      </c>
      <c r="AD399" s="50">
        <v>2916609</v>
      </c>
      <c r="AE399" s="51"/>
      <c r="AF399" s="51"/>
      <c r="AH399" s="66" t="str">
        <f t="shared" si="104"/>
        <v>BAItapitanga</v>
      </c>
      <c r="AI399" s="50">
        <v>2916609</v>
      </c>
      <c r="AJ399" s="66">
        <f t="shared" si="93"/>
        <v>0</v>
      </c>
    </row>
    <row r="400" spans="1:36" s="91" customFormat="1" ht="21.75" customHeight="1">
      <c r="A400" s="61" t="str">
        <f>Controles!$B$2</f>
        <v>ES</v>
      </c>
      <c r="B400" s="61">
        <f>Controles!$C$2</f>
        <v>7</v>
      </c>
      <c r="C400" s="61" t="s">
        <v>5388</v>
      </c>
      <c r="D400" s="62"/>
      <c r="E400" s="61" t="e">
        <f t="shared" si="90"/>
        <v>#N/A</v>
      </c>
      <c r="F400" s="90"/>
      <c r="G400" s="90"/>
      <c r="H400" s="90"/>
      <c r="I400" s="90"/>
      <c r="J400" s="61">
        <f t="shared" si="94"/>
        <v>0</v>
      </c>
      <c r="K400" s="90"/>
      <c r="L400" s="90"/>
      <c r="M400" s="90"/>
      <c r="N400" s="90"/>
      <c r="O400" s="90"/>
      <c r="P400" s="61">
        <f t="shared" si="95"/>
        <v>0</v>
      </c>
      <c r="Q400" s="61">
        <f t="shared" si="91"/>
        <v>0</v>
      </c>
      <c r="R400" s="61">
        <f t="shared" si="96"/>
        <v>0</v>
      </c>
      <c r="S400" s="65">
        <f t="shared" si="97"/>
        <v>0</v>
      </c>
      <c r="T400" s="61">
        <f t="shared" si="98"/>
        <v>0</v>
      </c>
      <c r="U400" s="61">
        <f t="shared" si="99"/>
        <v>0</v>
      </c>
      <c r="V400" s="61">
        <f t="shared" si="92"/>
        <v>0</v>
      </c>
      <c r="W400" s="61">
        <f t="shared" si="100"/>
        <v>0</v>
      </c>
      <c r="X400" s="61">
        <f t="shared" si="101"/>
        <v>0</v>
      </c>
      <c r="Y400" s="61" t="str">
        <f t="shared" si="102"/>
        <v>NÃO</v>
      </c>
      <c r="AA400" s="62" t="str">
        <f t="shared" si="103"/>
        <v>ES</v>
      </c>
      <c r="AB400" s="50" t="s">
        <v>41</v>
      </c>
      <c r="AC400" s="50" t="s">
        <v>3451</v>
      </c>
      <c r="AD400" s="50">
        <v>2916708</v>
      </c>
      <c r="AE400" s="51"/>
      <c r="AF400" s="51"/>
      <c r="AH400" s="66" t="str">
        <f t="shared" si="104"/>
        <v>BAItaquara</v>
      </c>
      <c r="AI400" s="50">
        <v>2916708</v>
      </c>
      <c r="AJ400" s="66">
        <f t="shared" si="93"/>
        <v>0</v>
      </c>
    </row>
    <row r="401" spans="1:36" s="91" customFormat="1" ht="21.75" customHeight="1">
      <c r="A401" s="61" t="str">
        <f>Controles!$B$2</f>
        <v>ES</v>
      </c>
      <c r="B401" s="61">
        <f>Controles!$C$2</f>
        <v>7</v>
      </c>
      <c r="C401" s="61" t="s">
        <v>5388</v>
      </c>
      <c r="D401" s="62"/>
      <c r="E401" s="61" t="e">
        <f t="shared" si="90"/>
        <v>#N/A</v>
      </c>
      <c r="F401" s="90"/>
      <c r="G401" s="90"/>
      <c r="H401" s="90"/>
      <c r="I401" s="90"/>
      <c r="J401" s="61">
        <f t="shared" si="94"/>
        <v>0</v>
      </c>
      <c r="K401" s="90"/>
      <c r="L401" s="90"/>
      <c r="M401" s="90"/>
      <c r="N401" s="90"/>
      <c r="O401" s="90"/>
      <c r="P401" s="61">
        <f t="shared" si="95"/>
        <v>0</v>
      </c>
      <c r="Q401" s="61">
        <f t="shared" si="91"/>
        <v>0</v>
      </c>
      <c r="R401" s="61">
        <f t="shared" si="96"/>
        <v>0</v>
      </c>
      <c r="S401" s="65">
        <f t="shared" si="97"/>
        <v>0</v>
      </c>
      <c r="T401" s="61">
        <f t="shared" si="98"/>
        <v>0</v>
      </c>
      <c r="U401" s="61">
        <f t="shared" si="99"/>
        <v>0</v>
      </c>
      <c r="V401" s="61">
        <f t="shared" si="92"/>
        <v>0</v>
      </c>
      <c r="W401" s="61">
        <f t="shared" si="100"/>
        <v>0</v>
      </c>
      <c r="X401" s="61">
        <f t="shared" si="101"/>
        <v>0</v>
      </c>
      <c r="Y401" s="61" t="str">
        <f t="shared" si="102"/>
        <v>NÃO</v>
      </c>
      <c r="AA401" s="62" t="str">
        <f t="shared" si="103"/>
        <v>ES</v>
      </c>
      <c r="AB401" s="50" t="s">
        <v>41</v>
      </c>
      <c r="AC401" s="50" t="s">
        <v>3461</v>
      </c>
      <c r="AD401" s="50">
        <v>2916807</v>
      </c>
      <c r="AE401" s="51"/>
      <c r="AF401" s="51"/>
      <c r="AH401" s="66" t="str">
        <f t="shared" si="104"/>
        <v>BAItarantim</v>
      </c>
      <c r="AI401" s="50">
        <v>2916807</v>
      </c>
      <c r="AJ401" s="66">
        <f t="shared" si="93"/>
        <v>0</v>
      </c>
    </row>
    <row r="402" spans="1:36" s="91" customFormat="1" ht="21.75" customHeight="1">
      <c r="A402" s="61" t="str">
        <f>Controles!$B$2</f>
        <v>ES</v>
      </c>
      <c r="B402" s="61">
        <f>Controles!$C$2</f>
        <v>7</v>
      </c>
      <c r="C402" s="61" t="s">
        <v>5388</v>
      </c>
      <c r="D402" s="62"/>
      <c r="E402" s="61" t="e">
        <f t="shared" si="90"/>
        <v>#N/A</v>
      </c>
      <c r="F402" s="90"/>
      <c r="G402" s="90"/>
      <c r="H402" s="90"/>
      <c r="I402" s="90"/>
      <c r="J402" s="61">
        <f t="shared" si="94"/>
        <v>0</v>
      </c>
      <c r="K402" s="90"/>
      <c r="L402" s="90"/>
      <c r="M402" s="90"/>
      <c r="N402" s="90"/>
      <c r="O402" s="90"/>
      <c r="P402" s="61">
        <f t="shared" si="95"/>
        <v>0</v>
      </c>
      <c r="Q402" s="61">
        <f t="shared" si="91"/>
        <v>0</v>
      </c>
      <c r="R402" s="61">
        <f t="shared" si="96"/>
        <v>0</v>
      </c>
      <c r="S402" s="65">
        <f t="shared" si="97"/>
        <v>0</v>
      </c>
      <c r="T402" s="61">
        <f t="shared" si="98"/>
        <v>0</v>
      </c>
      <c r="U402" s="61">
        <f t="shared" si="99"/>
        <v>0</v>
      </c>
      <c r="V402" s="61">
        <f t="shared" si="92"/>
        <v>0</v>
      </c>
      <c r="W402" s="61">
        <f t="shared" si="100"/>
        <v>0</v>
      </c>
      <c r="X402" s="61">
        <f t="shared" si="101"/>
        <v>0</v>
      </c>
      <c r="Y402" s="61" t="str">
        <f t="shared" si="102"/>
        <v>NÃO</v>
      </c>
      <c r="AA402" s="62" t="str">
        <f t="shared" si="103"/>
        <v>ES</v>
      </c>
      <c r="AB402" s="50" t="s">
        <v>41</v>
      </c>
      <c r="AC402" s="50" t="s">
        <v>3471</v>
      </c>
      <c r="AD402" s="50">
        <v>2916856</v>
      </c>
      <c r="AE402" s="51"/>
      <c r="AF402" s="51"/>
      <c r="AH402" s="66" t="str">
        <f t="shared" si="104"/>
        <v>BAItatim</v>
      </c>
      <c r="AI402" s="50">
        <v>2916856</v>
      </c>
      <c r="AJ402" s="66">
        <f t="shared" si="93"/>
        <v>0</v>
      </c>
    </row>
    <row r="403" spans="1:36" s="91" customFormat="1" ht="21.75" customHeight="1">
      <c r="A403" s="61" t="str">
        <f>Controles!$B$2</f>
        <v>ES</v>
      </c>
      <c r="B403" s="61">
        <f>Controles!$C$2</f>
        <v>7</v>
      </c>
      <c r="C403" s="61" t="s">
        <v>5388</v>
      </c>
      <c r="D403" s="62"/>
      <c r="E403" s="61" t="e">
        <f t="shared" si="90"/>
        <v>#N/A</v>
      </c>
      <c r="F403" s="90"/>
      <c r="G403" s="90"/>
      <c r="H403" s="90"/>
      <c r="I403" s="90"/>
      <c r="J403" s="61">
        <f t="shared" si="94"/>
        <v>0</v>
      </c>
      <c r="K403" s="90"/>
      <c r="L403" s="90"/>
      <c r="M403" s="90"/>
      <c r="N403" s="90"/>
      <c r="O403" s="90"/>
      <c r="P403" s="61">
        <f t="shared" si="95"/>
        <v>0</v>
      </c>
      <c r="Q403" s="61">
        <f t="shared" si="91"/>
        <v>0</v>
      </c>
      <c r="R403" s="61">
        <f t="shared" si="96"/>
        <v>0</v>
      </c>
      <c r="S403" s="65">
        <f t="shared" si="97"/>
        <v>0</v>
      </c>
      <c r="T403" s="61">
        <f t="shared" si="98"/>
        <v>0</v>
      </c>
      <c r="U403" s="61">
        <f t="shared" si="99"/>
        <v>0</v>
      </c>
      <c r="V403" s="61">
        <f t="shared" si="92"/>
        <v>0</v>
      </c>
      <c r="W403" s="61">
        <f t="shared" si="100"/>
        <v>0</v>
      </c>
      <c r="X403" s="61">
        <f t="shared" si="101"/>
        <v>0</v>
      </c>
      <c r="Y403" s="61" t="str">
        <f t="shared" si="102"/>
        <v>NÃO</v>
      </c>
      <c r="AA403" s="62" t="str">
        <f t="shared" si="103"/>
        <v>ES</v>
      </c>
      <c r="AB403" s="50" t="s">
        <v>41</v>
      </c>
      <c r="AC403" s="50" t="s">
        <v>3480</v>
      </c>
      <c r="AD403" s="50">
        <v>2916906</v>
      </c>
      <c r="AE403" s="51"/>
      <c r="AF403" s="51"/>
      <c r="AH403" s="66" t="str">
        <f t="shared" si="104"/>
        <v>BAItiruçu</v>
      </c>
      <c r="AI403" s="50">
        <v>2916906</v>
      </c>
      <c r="AJ403" s="66">
        <f t="shared" si="93"/>
        <v>0</v>
      </c>
    </row>
    <row r="404" spans="1:36" s="91" customFormat="1" ht="21.75" customHeight="1">
      <c r="A404" s="61" t="str">
        <f>Controles!$B$2</f>
        <v>ES</v>
      </c>
      <c r="B404" s="61">
        <f>Controles!$C$2</f>
        <v>7</v>
      </c>
      <c r="C404" s="61" t="s">
        <v>5388</v>
      </c>
      <c r="D404" s="62"/>
      <c r="E404" s="61" t="e">
        <f t="shared" si="90"/>
        <v>#N/A</v>
      </c>
      <c r="F404" s="90"/>
      <c r="G404" s="90"/>
      <c r="H404" s="90"/>
      <c r="I404" s="90"/>
      <c r="J404" s="61">
        <f t="shared" si="94"/>
        <v>0</v>
      </c>
      <c r="K404" s="90"/>
      <c r="L404" s="90"/>
      <c r="M404" s="90"/>
      <c r="N404" s="90"/>
      <c r="O404" s="90"/>
      <c r="P404" s="61">
        <f t="shared" si="95"/>
        <v>0</v>
      </c>
      <c r="Q404" s="61">
        <f t="shared" si="91"/>
        <v>0</v>
      </c>
      <c r="R404" s="61">
        <f t="shared" si="96"/>
        <v>0</v>
      </c>
      <c r="S404" s="65">
        <f t="shared" si="97"/>
        <v>0</v>
      </c>
      <c r="T404" s="61">
        <f t="shared" si="98"/>
        <v>0</v>
      </c>
      <c r="U404" s="61">
        <f t="shared" si="99"/>
        <v>0</v>
      </c>
      <c r="V404" s="61">
        <f t="shared" si="92"/>
        <v>0</v>
      </c>
      <c r="W404" s="61">
        <f t="shared" si="100"/>
        <v>0</v>
      </c>
      <c r="X404" s="61">
        <f t="shared" si="101"/>
        <v>0</v>
      </c>
      <c r="Y404" s="61" t="str">
        <f t="shared" si="102"/>
        <v>NÃO</v>
      </c>
      <c r="AA404" s="62" t="str">
        <f t="shared" si="103"/>
        <v>ES</v>
      </c>
      <c r="AB404" s="50" t="s">
        <v>41</v>
      </c>
      <c r="AC404" s="50" t="s">
        <v>3490</v>
      </c>
      <c r="AD404" s="50">
        <v>2917003</v>
      </c>
      <c r="AE404" s="51"/>
      <c r="AF404" s="51"/>
      <c r="AH404" s="66" t="str">
        <f t="shared" si="104"/>
        <v>BAItiúba</v>
      </c>
      <c r="AI404" s="50">
        <v>2917003</v>
      </c>
      <c r="AJ404" s="66">
        <f t="shared" si="93"/>
        <v>0</v>
      </c>
    </row>
    <row r="405" spans="1:36" s="91" customFormat="1" ht="21.75" customHeight="1">
      <c r="A405" s="61" t="str">
        <f>Controles!$B$2</f>
        <v>ES</v>
      </c>
      <c r="B405" s="61">
        <f>Controles!$C$2</f>
        <v>7</v>
      </c>
      <c r="C405" s="61" t="s">
        <v>5388</v>
      </c>
      <c r="D405" s="62"/>
      <c r="E405" s="61" t="e">
        <f t="shared" si="90"/>
        <v>#N/A</v>
      </c>
      <c r="F405" s="90"/>
      <c r="G405" s="90"/>
      <c r="H405" s="90"/>
      <c r="I405" s="90"/>
      <c r="J405" s="61">
        <f t="shared" si="94"/>
        <v>0</v>
      </c>
      <c r="K405" s="90"/>
      <c r="L405" s="90"/>
      <c r="M405" s="90"/>
      <c r="N405" s="90"/>
      <c r="O405" s="90"/>
      <c r="P405" s="61">
        <f t="shared" si="95"/>
        <v>0</v>
      </c>
      <c r="Q405" s="61">
        <f t="shared" si="91"/>
        <v>0</v>
      </c>
      <c r="R405" s="61">
        <f t="shared" si="96"/>
        <v>0</v>
      </c>
      <c r="S405" s="65">
        <f t="shared" si="97"/>
        <v>0</v>
      </c>
      <c r="T405" s="61">
        <f t="shared" si="98"/>
        <v>0</v>
      </c>
      <c r="U405" s="61">
        <f t="shared" si="99"/>
        <v>0</v>
      </c>
      <c r="V405" s="61">
        <f t="shared" si="92"/>
        <v>0</v>
      </c>
      <c r="W405" s="61">
        <f t="shared" si="100"/>
        <v>0</v>
      </c>
      <c r="X405" s="61">
        <f t="shared" si="101"/>
        <v>0</v>
      </c>
      <c r="Y405" s="61" t="str">
        <f t="shared" si="102"/>
        <v>NÃO</v>
      </c>
      <c r="AA405" s="62" t="str">
        <f t="shared" si="103"/>
        <v>ES</v>
      </c>
      <c r="AB405" s="50" t="s">
        <v>41</v>
      </c>
      <c r="AC405" s="50" t="s">
        <v>3499</v>
      </c>
      <c r="AD405" s="50">
        <v>2917102</v>
      </c>
      <c r="AE405" s="51"/>
      <c r="AF405" s="51"/>
      <c r="AH405" s="66" t="str">
        <f t="shared" si="104"/>
        <v>BAItororó</v>
      </c>
      <c r="AI405" s="50">
        <v>2917102</v>
      </c>
      <c r="AJ405" s="66">
        <f t="shared" si="93"/>
        <v>0</v>
      </c>
    </row>
    <row r="406" spans="1:36" s="91" customFormat="1" ht="21.75" customHeight="1">
      <c r="A406" s="61" t="str">
        <f>Controles!$B$2</f>
        <v>ES</v>
      </c>
      <c r="B406" s="61">
        <f>Controles!$C$2</f>
        <v>7</v>
      </c>
      <c r="C406" s="61" t="s">
        <v>5388</v>
      </c>
      <c r="D406" s="62"/>
      <c r="E406" s="61" t="e">
        <f t="shared" si="90"/>
        <v>#N/A</v>
      </c>
      <c r="F406" s="90"/>
      <c r="G406" s="90"/>
      <c r="H406" s="90"/>
      <c r="I406" s="90"/>
      <c r="J406" s="61">
        <f t="shared" si="94"/>
        <v>0</v>
      </c>
      <c r="K406" s="90"/>
      <c r="L406" s="90"/>
      <c r="M406" s="90"/>
      <c r="N406" s="90"/>
      <c r="O406" s="90"/>
      <c r="P406" s="61">
        <f t="shared" si="95"/>
        <v>0</v>
      </c>
      <c r="Q406" s="61">
        <f t="shared" si="91"/>
        <v>0</v>
      </c>
      <c r="R406" s="61">
        <f t="shared" si="96"/>
        <v>0</v>
      </c>
      <c r="S406" s="65">
        <f t="shared" si="97"/>
        <v>0</v>
      </c>
      <c r="T406" s="61">
        <f t="shared" si="98"/>
        <v>0</v>
      </c>
      <c r="U406" s="61">
        <f t="shared" si="99"/>
        <v>0</v>
      </c>
      <c r="V406" s="61">
        <f t="shared" si="92"/>
        <v>0</v>
      </c>
      <c r="W406" s="61">
        <f t="shared" si="100"/>
        <v>0</v>
      </c>
      <c r="X406" s="61">
        <f t="shared" si="101"/>
        <v>0</v>
      </c>
      <c r="Y406" s="61" t="str">
        <f t="shared" si="102"/>
        <v>NÃO</v>
      </c>
      <c r="AA406" s="62" t="str">
        <f t="shared" si="103"/>
        <v>ES</v>
      </c>
      <c r="AB406" s="50" t="s">
        <v>41</v>
      </c>
      <c r="AC406" s="50" t="s">
        <v>3509</v>
      </c>
      <c r="AD406" s="50">
        <v>2917201</v>
      </c>
      <c r="AE406" s="51"/>
      <c r="AF406" s="51"/>
      <c r="AH406" s="66" t="str">
        <f t="shared" si="104"/>
        <v>BAItuaçu</v>
      </c>
      <c r="AI406" s="50">
        <v>2917201</v>
      </c>
      <c r="AJ406" s="66">
        <f t="shared" si="93"/>
        <v>0</v>
      </c>
    </row>
    <row r="407" spans="1:36" s="91" customFormat="1" ht="21.75" customHeight="1">
      <c r="A407" s="61" t="str">
        <f>Controles!$B$2</f>
        <v>ES</v>
      </c>
      <c r="B407" s="61">
        <f>Controles!$C$2</f>
        <v>7</v>
      </c>
      <c r="C407" s="61" t="s">
        <v>5388</v>
      </c>
      <c r="D407" s="62"/>
      <c r="E407" s="61" t="e">
        <f t="shared" si="90"/>
        <v>#N/A</v>
      </c>
      <c r="F407" s="90"/>
      <c r="G407" s="90"/>
      <c r="H407" s="90"/>
      <c r="I407" s="90"/>
      <c r="J407" s="61">
        <f t="shared" si="94"/>
        <v>0</v>
      </c>
      <c r="K407" s="90"/>
      <c r="L407" s="90"/>
      <c r="M407" s="90"/>
      <c r="N407" s="90"/>
      <c r="O407" s="90"/>
      <c r="P407" s="61">
        <f t="shared" si="95"/>
        <v>0</v>
      </c>
      <c r="Q407" s="61">
        <f t="shared" si="91"/>
        <v>0</v>
      </c>
      <c r="R407" s="61">
        <f t="shared" si="96"/>
        <v>0</v>
      </c>
      <c r="S407" s="65">
        <f t="shared" si="97"/>
        <v>0</v>
      </c>
      <c r="T407" s="61">
        <f t="shared" si="98"/>
        <v>0</v>
      </c>
      <c r="U407" s="61">
        <f t="shared" si="99"/>
        <v>0</v>
      </c>
      <c r="V407" s="61">
        <f t="shared" si="92"/>
        <v>0</v>
      </c>
      <c r="W407" s="61">
        <f t="shared" si="100"/>
        <v>0</v>
      </c>
      <c r="X407" s="61">
        <f t="shared" si="101"/>
        <v>0</v>
      </c>
      <c r="Y407" s="61" t="str">
        <f t="shared" si="102"/>
        <v>NÃO</v>
      </c>
      <c r="AA407" s="62" t="str">
        <f t="shared" si="103"/>
        <v>ES</v>
      </c>
      <c r="AB407" s="50" t="s">
        <v>41</v>
      </c>
      <c r="AC407" s="50" t="s">
        <v>3519</v>
      </c>
      <c r="AD407" s="50">
        <v>2917300</v>
      </c>
      <c r="AE407" s="51"/>
      <c r="AF407" s="51"/>
      <c r="AH407" s="66" t="str">
        <f t="shared" si="104"/>
        <v>BAItuberá</v>
      </c>
      <c r="AI407" s="50">
        <v>2917300</v>
      </c>
      <c r="AJ407" s="66">
        <f t="shared" si="93"/>
        <v>0</v>
      </c>
    </row>
    <row r="408" spans="1:36" s="91" customFormat="1" ht="21.75" customHeight="1">
      <c r="A408" s="61" t="str">
        <f>Controles!$B$2</f>
        <v>ES</v>
      </c>
      <c r="B408" s="61">
        <f>Controles!$C$2</f>
        <v>7</v>
      </c>
      <c r="C408" s="61" t="s">
        <v>5388</v>
      </c>
      <c r="D408" s="62"/>
      <c r="E408" s="61" t="e">
        <f t="shared" si="90"/>
        <v>#N/A</v>
      </c>
      <c r="F408" s="90"/>
      <c r="G408" s="90"/>
      <c r="H408" s="90"/>
      <c r="I408" s="90"/>
      <c r="J408" s="61">
        <f t="shared" si="94"/>
        <v>0</v>
      </c>
      <c r="K408" s="90"/>
      <c r="L408" s="90"/>
      <c r="M408" s="90"/>
      <c r="N408" s="90"/>
      <c r="O408" s="90"/>
      <c r="P408" s="61">
        <f t="shared" si="95"/>
        <v>0</v>
      </c>
      <c r="Q408" s="61">
        <f t="shared" si="91"/>
        <v>0</v>
      </c>
      <c r="R408" s="61">
        <f t="shared" si="96"/>
        <v>0</v>
      </c>
      <c r="S408" s="65">
        <f t="shared" si="97"/>
        <v>0</v>
      </c>
      <c r="T408" s="61">
        <f t="shared" si="98"/>
        <v>0</v>
      </c>
      <c r="U408" s="61">
        <f t="shared" si="99"/>
        <v>0</v>
      </c>
      <c r="V408" s="61">
        <f t="shared" si="92"/>
        <v>0</v>
      </c>
      <c r="W408" s="61">
        <f t="shared" si="100"/>
        <v>0</v>
      </c>
      <c r="X408" s="61">
        <f t="shared" si="101"/>
        <v>0</v>
      </c>
      <c r="Y408" s="61" t="str">
        <f t="shared" si="102"/>
        <v>NÃO</v>
      </c>
      <c r="AA408" s="62" t="str">
        <f t="shared" si="103"/>
        <v>ES</v>
      </c>
      <c r="AB408" s="50" t="s">
        <v>41</v>
      </c>
      <c r="AC408" s="50" t="s">
        <v>3529</v>
      </c>
      <c r="AD408" s="50">
        <v>2917334</v>
      </c>
      <c r="AE408" s="51"/>
      <c r="AF408" s="51"/>
      <c r="AH408" s="66" t="str">
        <f t="shared" si="104"/>
        <v>BAIuiú</v>
      </c>
      <c r="AI408" s="50">
        <v>2917334</v>
      </c>
      <c r="AJ408" s="66">
        <f t="shared" si="93"/>
        <v>0</v>
      </c>
    </row>
    <row r="409" spans="1:36" s="91" customFormat="1" ht="21.75" customHeight="1">
      <c r="A409" s="61" t="str">
        <f>Controles!$B$2</f>
        <v>ES</v>
      </c>
      <c r="B409" s="61">
        <f>Controles!$C$2</f>
        <v>7</v>
      </c>
      <c r="C409" s="61" t="s">
        <v>5388</v>
      </c>
      <c r="D409" s="62"/>
      <c r="E409" s="61" t="e">
        <f t="shared" si="90"/>
        <v>#N/A</v>
      </c>
      <c r="F409" s="90"/>
      <c r="G409" s="90"/>
      <c r="H409" s="90"/>
      <c r="I409" s="90"/>
      <c r="J409" s="61">
        <f t="shared" si="94"/>
        <v>0</v>
      </c>
      <c r="K409" s="90"/>
      <c r="L409" s="90"/>
      <c r="M409" s="90"/>
      <c r="N409" s="90"/>
      <c r="O409" s="90"/>
      <c r="P409" s="61">
        <f t="shared" si="95"/>
        <v>0</v>
      </c>
      <c r="Q409" s="61">
        <f t="shared" si="91"/>
        <v>0</v>
      </c>
      <c r="R409" s="61">
        <f t="shared" si="96"/>
        <v>0</v>
      </c>
      <c r="S409" s="65">
        <f t="shared" si="97"/>
        <v>0</v>
      </c>
      <c r="T409" s="61">
        <f t="shared" si="98"/>
        <v>0</v>
      </c>
      <c r="U409" s="61">
        <f t="shared" si="99"/>
        <v>0</v>
      </c>
      <c r="V409" s="61">
        <f t="shared" si="92"/>
        <v>0</v>
      </c>
      <c r="W409" s="61">
        <f t="shared" si="100"/>
        <v>0</v>
      </c>
      <c r="X409" s="61">
        <f t="shared" si="101"/>
        <v>0</v>
      </c>
      <c r="Y409" s="61" t="str">
        <f t="shared" si="102"/>
        <v>NÃO</v>
      </c>
      <c r="AA409" s="62" t="str">
        <f t="shared" si="103"/>
        <v>ES</v>
      </c>
      <c r="AB409" s="50" t="s">
        <v>41</v>
      </c>
      <c r="AC409" s="50" t="s">
        <v>3539</v>
      </c>
      <c r="AD409" s="50">
        <v>2917359</v>
      </c>
      <c r="AE409" s="51"/>
      <c r="AF409" s="51"/>
      <c r="AH409" s="66" t="str">
        <f t="shared" si="104"/>
        <v>BAJaborandi</v>
      </c>
      <c r="AI409" s="50">
        <v>2917359</v>
      </c>
      <c r="AJ409" s="66">
        <f t="shared" si="93"/>
        <v>0</v>
      </c>
    </row>
    <row r="410" spans="1:36" s="91" customFormat="1" ht="21.75" customHeight="1">
      <c r="A410" s="61" t="str">
        <f>Controles!$B$2</f>
        <v>ES</v>
      </c>
      <c r="B410" s="61">
        <f>Controles!$C$2</f>
        <v>7</v>
      </c>
      <c r="C410" s="61" t="s">
        <v>5388</v>
      </c>
      <c r="D410" s="62"/>
      <c r="E410" s="61" t="e">
        <f t="shared" si="90"/>
        <v>#N/A</v>
      </c>
      <c r="F410" s="90"/>
      <c r="G410" s="90"/>
      <c r="H410" s="90"/>
      <c r="I410" s="90"/>
      <c r="J410" s="61">
        <f t="shared" si="94"/>
        <v>0</v>
      </c>
      <c r="K410" s="90"/>
      <c r="L410" s="90"/>
      <c r="M410" s="90"/>
      <c r="N410" s="90"/>
      <c r="O410" s="90"/>
      <c r="P410" s="61">
        <f t="shared" si="95"/>
        <v>0</v>
      </c>
      <c r="Q410" s="61">
        <f t="shared" si="91"/>
        <v>0</v>
      </c>
      <c r="R410" s="61">
        <f t="shared" si="96"/>
        <v>0</v>
      </c>
      <c r="S410" s="65">
        <f t="shared" si="97"/>
        <v>0</v>
      </c>
      <c r="T410" s="61">
        <f t="shared" si="98"/>
        <v>0</v>
      </c>
      <c r="U410" s="61">
        <f t="shared" si="99"/>
        <v>0</v>
      </c>
      <c r="V410" s="61">
        <f t="shared" si="92"/>
        <v>0</v>
      </c>
      <c r="W410" s="61">
        <f t="shared" si="100"/>
        <v>0</v>
      </c>
      <c r="X410" s="61">
        <f t="shared" si="101"/>
        <v>0</v>
      </c>
      <c r="Y410" s="61" t="str">
        <f t="shared" si="102"/>
        <v>NÃO</v>
      </c>
      <c r="AA410" s="62" t="str">
        <f t="shared" si="103"/>
        <v>ES</v>
      </c>
      <c r="AB410" s="50" t="s">
        <v>41</v>
      </c>
      <c r="AC410" s="50" t="s">
        <v>3547</v>
      </c>
      <c r="AD410" s="50">
        <v>2917409</v>
      </c>
      <c r="AE410" s="51"/>
      <c r="AF410" s="51"/>
      <c r="AH410" s="66" t="str">
        <f t="shared" si="104"/>
        <v>BAJacaraci</v>
      </c>
      <c r="AI410" s="50">
        <v>2917409</v>
      </c>
      <c r="AJ410" s="66">
        <f t="shared" si="93"/>
        <v>0</v>
      </c>
    </row>
    <row r="411" spans="1:36" s="91" customFormat="1" ht="21.75" customHeight="1">
      <c r="A411" s="61" t="str">
        <f>Controles!$B$2</f>
        <v>ES</v>
      </c>
      <c r="B411" s="61">
        <f>Controles!$C$2</f>
        <v>7</v>
      </c>
      <c r="C411" s="61" t="s">
        <v>5388</v>
      </c>
      <c r="D411" s="62"/>
      <c r="E411" s="61" t="e">
        <f t="shared" si="90"/>
        <v>#N/A</v>
      </c>
      <c r="F411" s="90"/>
      <c r="G411" s="90"/>
      <c r="H411" s="90"/>
      <c r="I411" s="90"/>
      <c r="J411" s="61">
        <f t="shared" si="94"/>
        <v>0</v>
      </c>
      <c r="K411" s="90"/>
      <c r="L411" s="90"/>
      <c r="M411" s="90"/>
      <c r="N411" s="90"/>
      <c r="O411" s="90"/>
      <c r="P411" s="61">
        <f t="shared" si="95"/>
        <v>0</v>
      </c>
      <c r="Q411" s="61">
        <f t="shared" si="91"/>
        <v>0</v>
      </c>
      <c r="R411" s="61">
        <f t="shared" si="96"/>
        <v>0</v>
      </c>
      <c r="S411" s="65">
        <f t="shared" si="97"/>
        <v>0</v>
      </c>
      <c r="T411" s="61">
        <f t="shared" si="98"/>
        <v>0</v>
      </c>
      <c r="U411" s="61">
        <f t="shared" si="99"/>
        <v>0</v>
      </c>
      <c r="V411" s="61">
        <f t="shared" si="92"/>
        <v>0</v>
      </c>
      <c r="W411" s="61">
        <f t="shared" si="100"/>
        <v>0</v>
      </c>
      <c r="X411" s="61">
        <f t="shared" si="101"/>
        <v>0</v>
      </c>
      <c r="Y411" s="61" t="str">
        <f t="shared" si="102"/>
        <v>NÃO</v>
      </c>
      <c r="AA411" s="62" t="str">
        <f t="shared" si="103"/>
        <v>ES</v>
      </c>
      <c r="AB411" s="50" t="s">
        <v>41</v>
      </c>
      <c r="AC411" s="50" t="s">
        <v>3557</v>
      </c>
      <c r="AD411" s="50">
        <v>2917508</v>
      </c>
      <c r="AE411" s="51"/>
      <c r="AF411" s="51"/>
      <c r="AH411" s="66" t="str">
        <f t="shared" si="104"/>
        <v>BAJacobina</v>
      </c>
      <c r="AI411" s="50">
        <v>2917508</v>
      </c>
      <c r="AJ411" s="66">
        <f t="shared" si="93"/>
        <v>0</v>
      </c>
    </row>
    <row r="412" spans="1:36" s="91" customFormat="1" ht="21.75" customHeight="1">
      <c r="A412" s="61" t="str">
        <f>Controles!$B$2</f>
        <v>ES</v>
      </c>
      <c r="B412" s="61">
        <f>Controles!$C$2</f>
        <v>7</v>
      </c>
      <c r="C412" s="61" t="s">
        <v>5388</v>
      </c>
      <c r="D412" s="62"/>
      <c r="E412" s="61" t="e">
        <f t="shared" si="90"/>
        <v>#N/A</v>
      </c>
      <c r="F412" s="90"/>
      <c r="G412" s="90"/>
      <c r="H412" s="90"/>
      <c r="I412" s="90"/>
      <c r="J412" s="61">
        <f t="shared" si="94"/>
        <v>0</v>
      </c>
      <c r="K412" s="90"/>
      <c r="L412" s="90"/>
      <c r="M412" s="90"/>
      <c r="N412" s="90"/>
      <c r="O412" s="90"/>
      <c r="P412" s="61">
        <f t="shared" si="95"/>
        <v>0</v>
      </c>
      <c r="Q412" s="61">
        <f t="shared" si="91"/>
        <v>0</v>
      </c>
      <c r="R412" s="61">
        <f t="shared" si="96"/>
        <v>0</v>
      </c>
      <c r="S412" s="65">
        <f t="shared" si="97"/>
        <v>0</v>
      </c>
      <c r="T412" s="61">
        <f t="shared" si="98"/>
        <v>0</v>
      </c>
      <c r="U412" s="61">
        <f t="shared" si="99"/>
        <v>0</v>
      </c>
      <c r="V412" s="61">
        <f t="shared" si="92"/>
        <v>0</v>
      </c>
      <c r="W412" s="61">
        <f t="shared" si="100"/>
        <v>0</v>
      </c>
      <c r="X412" s="61">
        <f t="shared" si="101"/>
        <v>0</v>
      </c>
      <c r="Y412" s="61" t="str">
        <f t="shared" si="102"/>
        <v>NÃO</v>
      </c>
      <c r="AA412" s="62" t="str">
        <f t="shared" si="103"/>
        <v>ES</v>
      </c>
      <c r="AB412" s="50" t="s">
        <v>41</v>
      </c>
      <c r="AC412" s="50" t="s">
        <v>3567</v>
      </c>
      <c r="AD412" s="50">
        <v>2917607</v>
      </c>
      <c r="AE412" s="51"/>
      <c r="AF412" s="51"/>
      <c r="AH412" s="66" t="str">
        <f t="shared" si="104"/>
        <v>BAJaguaquara</v>
      </c>
      <c r="AI412" s="50">
        <v>2917607</v>
      </c>
      <c r="AJ412" s="66">
        <f t="shared" si="93"/>
        <v>0</v>
      </c>
    </row>
    <row r="413" spans="1:36" s="91" customFormat="1" ht="21.75" customHeight="1">
      <c r="A413" s="61" t="str">
        <f>Controles!$B$2</f>
        <v>ES</v>
      </c>
      <c r="B413" s="61">
        <f>Controles!$C$2</f>
        <v>7</v>
      </c>
      <c r="C413" s="61" t="s">
        <v>5388</v>
      </c>
      <c r="D413" s="62"/>
      <c r="E413" s="61" t="e">
        <f t="shared" si="90"/>
        <v>#N/A</v>
      </c>
      <c r="F413" s="90"/>
      <c r="G413" s="90"/>
      <c r="H413" s="90"/>
      <c r="I413" s="90"/>
      <c r="J413" s="61">
        <f t="shared" si="94"/>
        <v>0</v>
      </c>
      <c r="K413" s="90"/>
      <c r="L413" s="90"/>
      <c r="M413" s="90"/>
      <c r="N413" s="90"/>
      <c r="O413" s="90"/>
      <c r="P413" s="61">
        <f t="shared" si="95"/>
        <v>0</v>
      </c>
      <c r="Q413" s="61">
        <f t="shared" si="91"/>
        <v>0</v>
      </c>
      <c r="R413" s="61">
        <f t="shared" si="96"/>
        <v>0</v>
      </c>
      <c r="S413" s="65">
        <f t="shared" si="97"/>
        <v>0</v>
      </c>
      <c r="T413" s="61">
        <f t="shared" si="98"/>
        <v>0</v>
      </c>
      <c r="U413" s="61">
        <f t="shared" si="99"/>
        <v>0</v>
      </c>
      <c r="V413" s="61">
        <f t="shared" si="92"/>
        <v>0</v>
      </c>
      <c r="W413" s="61">
        <f t="shared" si="100"/>
        <v>0</v>
      </c>
      <c r="X413" s="61">
        <f t="shared" si="101"/>
        <v>0</v>
      </c>
      <c r="Y413" s="61" t="str">
        <f t="shared" si="102"/>
        <v>NÃO</v>
      </c>
      <c r="AA413" s="62" t="str">
        <f t="shared" si="103"/>
        <v>ES</v>
      </c>
      <c r="AB413" s="50" t="s">
        <v>41</v>
      </c>
      <c r="AC413" s="50" t="s">
        <v>3577</v>
      </c>
      <c r="AD413" s="50">
        <v>2917706</v>
      </c>
      <c r="AE413" s="51"/>
      <c r="AF413" s="51"/>
      <c r="AH413" s="66" t="str">
        <f t="shared" si="104"/>
        <v>BAJaguarari</v>
      </c>
      <c r="AI413" s="50">
        <v>2917706</v>
      </c>
      <c r="AJ413" s="66">
        <f t="shared" si="93"/>
        <v>0</v>
      </c>
    </row>
    <row r="414" spans="1:36" s="91" customFormat="1" ht="21.75" customHeight="1">
      <c r="A414" s="61" t="str">
        <f>Controles!$B$2</f>
        <v>ES</v>
      </c>
      <c r="B414" s="61">
        <f>Controles!$C$2</f>
        <v>7</v>
      </c>
      <c r="C414" s="61" t="s">
        <v>5388</v>
      </c>
      <c r="D414" s="62"/>
      <c r="E414" s="61" t="e">
        <f t="shared" si="90"/>
        <v>#N/A</v>
      </c>
      <c r="F414" s="90"/>
      <c r="G414" s="90"/>
      <c r="H414" s="90"/>
      <c r="I414" s="90"/>
      <c r="J414" s="61">
        <f t="shared" si="94"/>
        <v>0</v>
      </c>
      <c r="K414" s="90"/>
      <c r="L414" s="90"/>
      <c r="M414" s="90"/>
      <c r="N414" s="90"/>
      <c r="O414" s="90"/>
      <c r="P414" s="61">
        <f t="shared" si="95"/>
        <v>0</v>
      </c>
      <c r="Q414" s="61">
        <f t="shared" si="91"/>
        <v>0</v>
      </c>
      <c r="R414" s="61">
        <f t="shared" si="96"/>
        <v>0</v>
      </c>
      <c r="S414" s="65">
        <f t="shared" si="97"/>
        <v>0</v>
      </c>
      <c r="T414" s="61">
        <f t="shared" si="98"/>
        <v>0</v>
      </c>
      <c r="U414" s="61">
        <f t="shared" si="99"/>
        <v>0</v>
      </c>
      <c r="V414" s="61">
        <f t="shared" si="92"/>
        <v>0</v>
      </c>
      <c r="W414" s="61">
        <f t="shared" si="100"/>
        <v>0</v>
      </c>
      <c r="X414" s="61">
        <f t="shared" si="101"/>
        <v>0</v>
      </c>
      <c r="Y414" s="61" t="str">
        <f t="shared" si="102"/>
        <v>NÃO</v>
      </c>
      <c r="AA414" s="62" t="str">
        <f t="shared" si="103"/>
        <v>ES</v>
      </c>
      <c r="AB414" s="50" t="s">
        <v>41</v>
      </c>
      <c r="AC414" s="50" t="s">
        <v>3587</v>
      </c>
      <c r="AD414" s="50">
        <v>2917805</v>
      </c>
      <c r="AE414" s="51"/>
      <c r="AF414" s="51"/>
      <c r="AH414" s="66" t="str">
        <f t="shared" si="104"/>
        <v>BAJaguaripe</v>
      </c>
      <c r="AI414" s="50">
        <v>2917805</v>
      </c>
      <c r="AJ414" s="66">
        <f t="shared" si="93"/>
        <v>0</v>
      </c>
    </row>
    <row r="415" spans="1:36" s="91" customFormat="1" ht="21.75" customHeight="1">
      <c r="A415" s="61" t="str">
        <f>Controles!$B$2</f>
        <v>ES</v>
      </c>
      <c r="B415" s="61">
        <f>Controles!$C$2</f>
        <v>7</v>
      </c>
      <c r="C415" s="61" t="s">
        <v>5388</v>
      </c>
      <c r="D415" s="62"/>
      <c r="E415" s="61" t="e">
        <f t="shared" si="90"/>
        <v>#N/A</v>
      </c>
      <c r="F415" s="90"/>
      <c r="G415" s="90"/>
      <c r="H415" s="90"/>
      <c r="I415" s="90"/>
      <c r="J415" s="61">
        <f t="shared" si="94"/>
        <v>0</v>
      </c>
      <c r="K415" s="90"/>
      <c r="L415" s="90"/>
      <c r="M415" s="90"/>
      <c r="N415" s="90"/>
      <c r="O415" s="90"/>
      <c r="P415" s="61">
        <f t="shared" si="95"/>
        <v>0</v>
      </c>
      <c r="Q415" s="61">
        <f t="shared" si="91"/>
        <v>0</v>
      </c>
      <c r="R415" s="61">
        <f t="shared" si="96"/>
        <v>0</v>
      </c>
      <c r="S415" s="65">
        <f t="shared" si="97"/>
        <v>0</v>
      </c>
      <c r="T415" s="61">
        <f t="shared" si="98"/>
        <v>0</v>
      </c>
      <c r="U415" s="61">
        <f t="shared" si="99"/>
        <v>0</v>
      </c>
      <c r="V415" s="61">
        <f t="shared" si="92"/>
        <v>0</v>
      </c>
      <c r="W415" s="61">
        <f t="shared" si="100"/>
        <v>0</v>
      </c>
      <c r="X415" s="61">
        <f t="shared" si="101"/>
        <v>0</v>
      </c>
      <c r="Y415" s="61" t="str">
        <f t="shared" si="102"/>
        <v>NÃO</v>
      </c>
      <c r="AA415" s="62" t="str">
        <f t="shared" si="103"/>
        <v>ES</v>
      </c>
      <c r="AB415" s="50" t="s">
        <v>41</v>
      </c>
      <c r="AC415" s="50" t="s">
        <v>1374</v>
      </c>
      <c r="AD415" s="50">
        <v>2917904</v>
      </c>
      <c r="AE415" s="51"/>
      <c r="AF415" s="51"/>
      <c r="AH415" s="66" t="str">
        <f t="shared" si="104"/>
        <v>BAJandaíra</v>
      </c>
      <c r="AI415" s="50">
        <v>2917904</v>
      </c>
      <c r="AJ415" s="66">
        <f t="shared" si="93"/>
        <v>0</v>
      </c>
    </row>
    <row r="416" spans="1:36" s="91" customFormat="1" ht="21.75" customHeight="1">
      <c r="A416" s="61" t="str">
        <f>Controles!$B$2</f>
        <v>ES</v>
      </c>
      <c r="B416" s="61">
        <f>Controles!$C$2</f>
        <v>7</v>
      </c>
      <c r="C416" s="61" t="s">
        <v>5388</v>
      </c>
      <c r="D416" s="62"/>
      <c r="E416" s="61" t="e">
        <f t="shared" si="90"/>
        <v>#N/A</v>
      </c>
      <c r="F416" s="90"/>
      <c r="G416" s="90"/>
      <c r="H416" s="90"/>
      <c r="I416" s="90"/>
      <c r="J416" s="61">
        <f t="shared" si="94"/>
        <v>0</v>
      </c>
      <c r="K416" s="90"/>
      <c r="L416" s="90"/>
      <c r="M416" s="90"/>
      <c r="N416" s="90"/>
      <c r="O416" s="90"/>
      <c r="P416" s="61">
        <f t="shared" si="95"/>
        <v>0</v>
      </c>
      <c r="Q416" s="61">
        <f t="shared" si="91"/>
        <v>0</v>
      </c>
      <c r="R416" s="61">
        <f t="shared" si="96"/>
        <v>0</v>
      </c>
      <c r="S416" s="65">
        <f t="shared" si="97"/>
        <v>0</v>
      </c>
      <c r="T416" s="61">
        <f t="shared" si="98"/>
        <v>0</v>
      </c>
      <c r="U416" s="61">
        <f t="shared" si="99"/>
        <v>0</v>
      </c>
      <c r="V416" s="61">
        <f t="shared" si="92"/>
        <v>0</v>
      </c>
      <c r="W416" s="61">
        <f t="shared" si="100"/>
        <v>0</v>
      </c>
      <c r="X416" s="61">
        <f t="shared" si="101"/>
        <v>0</v>
      </c>
      <c r="Y416" s="61" t="str">
        <f t="shared" si="102"/>
        <v>NÃO</v>
      </c>
      <c r="AA416" s="62" t="str">
        <f t="shared" si="103"/>
        <v>ES</v>
      </c>
      <c r="AB416" s="50" t="s">
        <v>41</v>
      </c>
      <c r="AC416" s="50" t="s">
        <v>3606</v>
      </c>
      <c r="AD416" s="50">
        <v>2918001</v>
      </c>
      <c r="AE416" s="51"/>
      <c r="AF416" s="51"/>
      <c r="AH416" s="66" t="str">
        <f t="shared" si="104"/>
        <v>BAJequié</v>
      </c>
      <c r="AI416" s="50">
        <v>2918001</v>
      </c>
      <c r="AJ416" s="66">
        <f t="shared" si="93"/>
        <v>0</v>
      </c>
    </row>
    <row r="417" spans="1:36" s="91" customFormat="1" ht="21.75" customHeight="1">
      <c r="A417" s="61" t="str">
        <f>Controles!$B$2</f>
        <v>ES</v>
      </c>
      <c r="B417" s="61">
        <f>Controles!$C$2</f>
        <v>7</v>
      </c>
      <c r="C417" s="61" t="s">
        <v>5388</v>
      </c>
      <c r="D417" s="62"/>
      <c r="E417" s="61" t="e">
        <f t="shared" si="90"/>
        <v>#N/A</v>
      </c>
      <c r="F417" s="90"/>
      <c r="G417" s="90"/>
      <c r="H417" s="90"/>
      <c r="I417" s="90"/>
      <c r="J417" s="61">
        <f t="shared" si="94"/>
        <v>0</v>
      </c>
      <c r="K417" s="90"/>
      <c r="L417" s="90"/>
      <c r="M417" s="90"/>
      <c r="N417" s="90"/>
      <c r="O417" s="90"/>
      <c r="P417" s="61">
        <f t="shared" si="95"/>
        <v>0</v>
      </c>
      <c r="Q417" s="61">
        <f t="shared" si="91"/>
        <v>0</v>
      </c>
      <c r="R417" s="61">
        <f t="shared" si="96"/>
        <v>0</v>
      </c>
      <c r="S417" s="65">
        <f t="shared" si="97"/>
        <v>0</v>
      </c>
      <c r="T417" s="61">
        <f t="shared" si="98"/>
        <v>0</v>
      </c>
      <c r="U417" s="61">
        <f t="shared" si="99"/>
        <v>0</v>
      </c>
      <c r="V417" s="61">
        <f t="shared" si="92"/>
        <v>0</v>
      </c>
      <c r="W417" s="61">
        <f t="shared" si="100"/>
        <v>0</v>
      </c>
      <c r="X417" s="61">
        <f t="shared" si="101"/>
        <v>0</v>
      </c>
      <c r="Y417" s="61" t="str">
        <f t="shared" si="102"/>
        <v>NÃO</v>
      </c>
      <c r="AA417" s="62" t="str">
        <f t="shared" si="103"/>
        <v>ES</v>
      </c>
      <c r="AB417" s="50" t="s">
        <v>41</v>
      </c>
      <c r="AC417" s="50" t="s">
        <v>3615</v>
      </c>
      <c r="AD417" s="50">
        <v>2918100</v>
      </c>
      <c r="AE417" s="51"/>
      <c r="AF417" s="51"/>
      <c r="AH417" s="66" t="str">
        <f t="shared" si="104"/>
        <v>BAJeremoabo</v>
      </c>
      <c r="AI417" s="50">
        <v>2918100</v>
      </c>
      <c r="AJ417" s="66">
        <f t="shared" si="93"/>
        <v>0</v>
      </c>
    </row>
    <row r="418" spans="1:36" s="91" customFormat="1" ht="21.75" customHeight="1">
      <c r="A418" s="61" t="str">
        <f>Controles!$B$2</f>
        <v>ES</v>
      </c>
      <c r="B418" s="61">
        <f>Controles!$C$2</f>
        <v>7</v>
      </c>
      <c r="C418" s="61" t="s">
        <v>5388</v>
      </c>
      <c r="D418" s="62"/>
      <c r="E418" s="61" t="e">
        <f t="shared" si="90"/>
        <v>#N/A</v>
      </c>
      <c r="F418" s="90"/>
      <c r="G418" s="90"/>
      <c r="H418" s="90"/>
      <c r="I418" s="90"/>
      <c r="J418" s="61">
        <f t="shared" si="94"/>
        <v>0</v>
      </c>
      <c r="K418" s="90"/>
      <c r="L418" s="90"/>
      <c r="M418" s="90"/>
      <c r="N418" s="90"/>
      <c r="O418" s="90"/>
      <c r="P418" s="61">
        <f t="shared" si="95"/>
        <v>0</v>
      </c>
      <c r="Q418" s="61">
        <f t="shared" si="91"/>
        <v>0</v>
      </c>
      <c r="R418" s="61">
        <f t="shared" si="96"/>
        <v>0</v>
      </c>
      <c r="S418" s="65">
        <f t="shared" si="97"/>
        <v>0</v>
      </c>
      <c r="T418" s="61">
        <f t="shared" si="98"/>
        <v>0</v>
      </c>
      <c r="U418" s="61">
        <f t="shared" si="99"/>
        <v>0</v>
      </c>
      <c r="V418" s="61">
        <f t="shared" si="92"/>
        <v>0</v>
      </c>
      <c r="W418" s="61">
        <f t="shared" si="100"/>
        <v>0</v>
      </c>
      <c r="X418" s="61">
        <f t="shared" si="101"/>
        <v>0</v>
      </c>
      <c r="Y418" s="61" t="str">
        <f t="shared" si="102"/>
        <v>NÃO</v>
      </c>
      <c r="AA418" s="62" t="str">
        <f t="shared" si="103"/>
        <v>ES</v>
      </c>
      <c r="AB418" s="50" t="s">
        <v>41</v>
      </c>
      <c r="AC418" s="50" t="s">
        <v>3624</v>
      </c>
      <c r="AD418" s="50">
        <v>2918209</v>
      </c>
      <c r="AE418" s="51"/>
      <c r="AF418" s="51"/>
      <c r="AH418" s="66" t="str">
        <f t="shared" si="104"/>
        <v>BAJiquiriçá</v>
      </c>
      <c r="AI418" s="50">
        <v>2918209</v>
      </c>
      <c r="AJ418" s="66">
        <f t="shared" si="93"/>
        <v>0</v>
      </c>
    </row>
    <row r="419" spans="1:36" s="91" customFormat="1" ht="21.75" customHeight="1">
      <c r="A419" s="61" t="str">
        <f>Controles!$B$2</f>
        <v>ES</v>
      </c>
      <c r="B419" s="61">
        <f>Controles!$C$2</f>
        <v>7</v>
      </c>
      <c r="C419" s="61" t="s">
        <v>5388</v>
      </c>
      <c r="D419" s="62"/>
      <c r="E419" s="61" t="e">
        <f t="shared" si="90"/>
        <v>#N/A</v>
      </c>
      <c r="F419" s="90"/>
      <c r="G419" s="90"/>
      <c r="H419" s="90"/>
      <c r="I419" s="90"/>
      <c r="J419" s="61">
        <f t="shared" si="94"/>
        <v>0</v>
      </c>
      <c r="K419" s="90"/>
      <c r="L419" s="90"/>
      <c r="M419" s="90"/>
      <c r="N419" s="90"/>
      <c r="O419" s="90"/>
      <c r="P419" s="61">
        <f t="shared" si="95"/>
        <v>0</v>
      </c>
      <c r="Q419" s="61">
        <f t="shared" si="91"/>
        <v>0</v>
      </c>
      <c r="R419" s="61">
        <f t="shared" si="96"/>
        <v>0</v>
      </c>
      <c r="S419" s="65">
        <f t="shared" si="97"/>
        <v>0</v>
      </c>
      <c r="T419" s="61">
        <f t="shared" si="98"/>
        <v>0</v>
      </c>
      <c r="U419" s="61">
        <f t="shared" si="99"/>
        <v>0</v>
      </c>
      <c r="V419" s="61">
        <f t="shared" si="92"/>
        <v>0</v>
      </c>
      <c r="W419" s="61">
        <f t="shared" si="100"/>
        <v>0</v>
      </c>
      <c r="X419" s="61">
        <f t="shared" si="101"/>
        <v>0</v>
      </c>
      <c r="Y419" s="61" t="str">
        <f t="shared" si="102"/>
        <v>NÃO</v>
      </c>
      <c r="AA419" s="62" t="str">
        <f t="shared" si="103"/>
        <v>ES</v>
      </c>
      <c r="AB419" s="50" t="s">
        <v>41</v>
      </c>
      <c r="AC419" s="50" t="s">
        <v>3634</v>
      </c>
      <c r="AD419" s="50">
        <v>2918308</v>
      </c>
      <c r="AE419" s="51"/>
      <c r="AF419" s="51"/>
      <c r="AH419" s="66" t="str">
        <f t="shared" si="104"/>
        <v>BAJitaúna</v>
      </c>
      <c r="AI419" s="50">
        <v>2918308</v>
      </c>
      <c r="AJ419" s="66">
        <f t="shared" si="93"/>
        <v>0</v>
      </c>
    </row>
    <row r="420" spans="1:36" s="91" customFormat="1" ht="21.75" customHeight="1">
      <c r="A420" s="61" t="str">
        <f>Controles!$B$2</f>
        <v>ES</v>
      </c>
      <c r="B420" s="61">
        <f>Controles!$C$2</f>
        <v>7</v>
      </c>
      <c r="C420" s="61" t="s">
        <v>5388</v>
      </c>
      <c r="D420" s="62"/>
      <c r="E420" s="61" t="e">
        <f t="shared" si="90"/>
        <v>#N/A</v>
      </c>
      <c r="F420" s="90"/>
      <c r="G420" s="90"/>
      <c r="H420" s="90"/>
      <c r="I420" s="90"/>
      <c r="J420" s="61">
        <f t="shared" si="94"/>
        <v>0</v>
      </c>
      <c r="K420" s="90"/>
      <c r="L420" s="90"/>
      <c r="M420" s="90"/>
      <c r="N420" s="90"/>
      <c r="O420" s="90"/>
      <c r="P420" s="61">
        <f t="shared" si="95"/>
        <v>0</v>
      </c>
      <c r="Q420" s="61">
        <f t="shared" si="91"/>
        <v>0</v>
      </c>
      <c r="R420" s="61">
        <f t="shared" si="96"/>
        <v>0</v>
      </c>
      <c r="S420" s="65">
        <f t="shared" si="97"/>
        <v>0</v>
      </c>
      <c r="T420" s="61">
        <f t="shared" si="98"/>
        <v>0</v>
      </c>
      <c r="U420" s="61">
        <f t="shared" si="99"/>
        <v>0</v>
      </c>
      <c r="V420" s="61">
        <f t="shared" si="92"/>
        <v>0</v>
      </c>
      <c r="W420" s="61">
        <f t="shared" si="100"/>
        <v>0</v>
      </c>
      <c r="X420" s="61">
        <f t="shared" si="101"/>
        <v>0</v>
      </c>
      <c r="Y420" s="61" t="str">
        <f t="shared" si="102"/>
        <v>NÃO</v>
      </c>
      <c r="AA420" s="62" t="str">
        <f t="shared" si="103"/>
        <v>ES</v>
      </c>
      <c r="AB420" s="50" t="s">
        <v>41</v>
      </c>
      <c r="AC420" s="50" t="s">
        <v>3644</v>
      </c>
      <c r="AD420" s="50">
        <v>2918357</v>
      </c>
      <c r="AE420" s="51"/>
      <c r="AF420" s="51"/>
      <c r="AH420" s="66" t="str">
        <f t="shared" si="104"/>
        <v>BAJoão Dourado</v>
      </c>
      <c r="AI420" s="50">
        <v>2918357</v>
      </c>
      <c r="AJ420" s="66">
        <f t="shared" si="93"/>
        <v>0</v>
      </c>
    </row>
    <row r="421" spans="1:36" s="91" customFormat="1" ht="21.75" customHeight="1">
      <c r="A421" s="61" t="str">
        <f>Controles!$B$2</f>
        <v>ES</v>
      </c>
      <c r="B421" s="61">
        <f>Controles!$C$2</f>
        <v>7</v>
      </c>
      <c r="C421" s="61" t="s">
        <v>5388</v>
      </c>
      <c r="D421" s="62"/>
      <c r="E421" s="61" t="e">
        <f t="shared" si="90"/>
        <v>#N/A</v>
      </c>
      <c r="F421" s="90"/>
      <c r="G421" s="90"/>
      <c r="H421" s="90"/>
      <c r="I421" s="90"/>
      <c r="J421" s="61">
        <f t="shared" si="94"/>
        <v>0</v>
      </c>
      <c r="K421" s="90"/>
      <c r="L421" s="90"/>
      <c r="M421" s="90"/>
      <c r="N421" s="90"/>
      <c r="O421" s="90"/>
      <c r="P421" s="61">
        <f t="shared" si="95"/>
        <v>0</v>
      </c>
      <c r="Q421" s="61">
        <f t="shared" si="91"/>
        <v>0</v>
      </c>
      <c r="R421" s="61">
        <f t="shared" si="96"/>
        <v>0</v>
      </c>
      <c r="S421" s="65">
        <f t="shared" si="97"/>
        <v>0</v>
      </c>
      <c r="T421" s="61">
        <f t="shared" si="98"/>
        <v>0</v>
      </c>
      <c r="U421" s="61">
        <f t="shared" si="99"/>
        <v>0</v>
      </c>
      <c r="V421" s="61">
        <f t="shared" si="92"/>
        <v>0</v>
      </c>
      <c r="W421" s="61">
        <f t="shared" si="100"/>
        <v>0</v>
      </c>
      <c r="X421" s="61">
        <f t="shared" si="101"/>
        <v>0</v>
      </c>
      <c r="Y421" s="61" t="str">
        <f t="shared" si="102"/>
        <v>NÃO</v>
      </c>
      <c r="AA421" s="62" t="str">
        <f t="shared" si="103"/>
        <v>ES</v>
      </c>
      <c r="AB421" s="50" t="s">
        <v>41</v>
      </c>
      <c r="AC421" s="50" t="s">
        <v>3653</v>
      </c>
      <c r="AD421" s="50">
        <v>2918407</v>
      </c>
      <c r="AE421" s="51"/>
      <c r="AF421" s="51"/>
      <c r="AH421" s="66" t="str">
        <f t="shared" si="104"/>
        <v>BAJuazeiro</v>
      </c>
      <c r="AI421" s="50">
        <v>2918407</v>
      </c>
      <c r="AJ421" s="66">
        <f t="shared" si="93"/>
        <v>0</v>
      </c>
    </row>
    <row r="422" spans="1:36" s="91" customFormat="1" ht="21.75" customHeight="1">
      <c r="A422" s="61" t="str">
        <f>Controles!$B$2</f>
        <v>ES</v>
      </c>
      <c r="B422" s="61">
        <f>Controles!$C$2</f>
        <v>7</v>
      </c>
      <c r="C422" s="61" t="s">
        <v>5388</v>
      </c>
      <c r="D422" s="62"/>
      <c r="E422" s="61" t="e">
        <f t="shared" si="90"/>
        <v>#N/A</v>
      </c>
      <c r="F422" s="90"/>
      <c r="G422" s="90"/>
      <c r="H422" s="90"/>
      <c r="I422" s="90"/>
      <c r="J422" s="61">
        <f t="shared" si="94"/>
        <v>0</v>
      </c>
      <c r="K422" s="90"/>
      <c r="L422" s="90"/>
      <c r="M422" s="90"/>
      <c r="N422" s="90"/>
      <c r="O422" s="90"/>
      <c r="P422" s="61">
        <f t="shared" si="95"/>
        <v>0</v>
      </c>
      <c r="Q422" s="61">
        <f t="shared" si="91"/>
        <v>0</v>
      </c>
      <c r="R422" s="61">
        <f t="shared" si="96"/>
        <v>0</v>
      </c>
      <c r="S422" s="65">
        <f t="shared" si="97"/>
        <v>0</v>
      </c>
      <c r="T422" s="61">
        <f t="shared" si="98"/>
        <v>0</v>
      </c>
      <c r="U422" s="61">
        <f t="shared" si="99"/>
        <v>0</v>
      </c>
      <c r="V422" s="61">
        <f t="shared" si="92"/>
        <v>0</v>
      </c>
      <c r="W422" s="61">
        <f t="shared" si="100"/>
        <v>0</v>
      </c>
      <c r="X422" s="61">
        <f t="shared" si="101"/>
        <v>0</v>
      </c>
      <c r="Y422" s="61" t="str">
        <f t="shared" si="102"/>
        <v>NÃO</v>
      </c>
      <c r="AA422" s="62" t="str">
        <f t="shared" si="103"/>
        <v>ES</v>
      </c>
      <c r="AB422" s="50" t="s">
        <v>41</v>
      </c>
      <c r="AC422" s="50" t="s">
        <v>3662</v>
      </c>
      <c r="AD422" s="50">
        <v>2918456</v>
      </c>
      <c r="AE422" s="51"/>
      <c r="AF422" s="51"/>
      <c r="AH422" s="66" t="str">
        <f t="shared" si="104"/>
        <v>BAJucuruçu</v>
      </c>
      <c r="AI422" s="50">
        <v>2918456</v>
      </c>
      <c r="AJ422" s="66">
        <f t="shared" si="93"/>
        <v>0</v>
      </c>
    </row>
    <row r="423" spans="1:36" s="91" customFormat="1" ht="21.75" customHeight="1">
      <c r="A423" s="61" t="str">
        <f>Controles!$B$2</f>
        <v>ES</v>
      </c>
      <c r="B423" s="61">
        <f>Controles!$C$2</f>
        <v>7</v>
      </c>
      <c r="C423" s="61" t="s">
        <v>5388</v>
      </c>
      <c r="D423" s="62"/>
      <c r="E423" s="61" t="e">
        <f t="shared" si="90"/>
        <v>#N/A</v>
      </c>
      <c r="F423" s="90"/>
      <c r="G423" s="90"/>
      <c r="H423" s="90"/>
      <c r="I423" s="90"/>
      <c r="J423" s="61">
        <f t="shared" si="94"/>
        <v>0</v>
      </c>
      <c r="K423" s="90"/>
      <c r="L423" s="90"/>
      <c r="M423" s="90"/>
      <c r="N423" s="90"/>
      <c r="O423" s="90"/>
      <c r="P423" s="61">
        <f t="shared" si="95"/>
        <v>0</v>
      </c>
      <c r="Q423" s="61">
        <f t="shared" si="91"/>
        <v>0</v>
      </c>
      <c r="R423" s="61">
        <f t="shared" si="96"/>
        <v>0</v>
      </c>
      <c r="S423" s="65">
        <f t="shared" si="97"/>
        <v>0</v>
      </c>
      <c r="T423" s="61">
        <f t="shared" si="98"/>
        <v>0</v>
      </c>
      <c r="U423" s="61">
        <f t="shared" si="99"/>
        <v>0</v>
      </c>
      <c r="V423" s="61">
        <f t="shared" si="92"/>
        <v>0</v>
      </c>
      <c r="W423" s="61">
        <f t="shared" si="100"/>
        <v>0</v>
      </c>
      <c r="X423" s="61">
        <f t="shared" si="101"/>
        <v>0</v>
      </c>
      <c r="Y423" s="61" t="str">
        <f t="shared" si="102"/>
        <v>NÃO</v>
      </c>
      <c r="AA423" s="62" t="str">
        <f t="shared" si="103"/>
        <v>ES</v>
      </c>
      <c r="AB423" s="50" t="s">
        <v>41</v>
      </c>
      <c r="AC423" s="50" t="s">
        <v>2673</v>
      </c>
      <c r="AD423" s="50">
        <v>2918506</v>
      </c>
      <c r="AE423" s="51"/>
      <c r="AF423" s="51"/>
      <c r="AH423" s="66" t="str">
        <f t="shared" si="104"/>
        <v>BAJussara</v>
      </c>
      <c r="AI423" s="50">
        <v>2918506</v>
      </c>
      <c r="AJ423" s="66">
        <f t="shared" si="93"/>
        <v>0</v>
      </c>
    </row>
    <row r="424" spans="1:36" s="91" customFormat="1" ht="21.75" customHeight="1">
      <c r="A424" s="61" t="str">
        <f>Controles!$B$2</f>
        <v>ES</v>
      </c>
      <c r="B424" s="61">
        <f>Controles!$C$2</f>
        <v>7</v>
      </c>
      <c r="C424" s="61" t="s">
        <v>5388</v>
      </c>
      <c r="D424" s="62"/>
      <c r="E424" s="61" t="e">
        <f t="shared" si="90"/>
        <v>#N/A</v>
      </c>
      <c r="F424" s="90"/>
      <c r="G424" s="90"/>
      <c r="H424" s="90"/>
      <c r="I424" s="90"/>
      <c r="J424" s="61">
        <f t="shared" si="94"/>
        <v>0</v>
      </c>
      <c r="K424" s="90"/>
      <c r="L424" s="90"/>
      <c r="M424" s="90"/>
      <c r="N424" s="90"/>
      <c r="O424" s="90"/>
      <c r="P424" s="61">
        <f t="shared" si="95"/>
        <v>0</v>
      </c>
      <c r="Q424" s="61">
        <f t="shared" si="91"/>
        <v>0</v>
      </c>
      <c r="R424" s="61">
        <f t="shared" si="96"/>
        <v>0</v>
      </c>
      <c r="S424" s="65">
        <f t="shared" si="97"/>
        <v>0</v>
      </c>
      <c r="T424" s="61">
        <f t="shared" si="98"/>
        <v>0</v>
      </c>
      <c r="U424" s="61">
        <f t="shared" si="99"/>
        <v>0</v>
      </c>
      <c r="V424" s="61">
        <f t="shared" si="92"/>
        <v>0</v>
      </c>
      <c r="W424" s="61">
        <f t="shared" si="100"/>
        <v>0</v>
      </c>
      <c r="X424" s="61">
        <f t="shared" si="101"/>
        <v>0</v>
      </c>
      <c r="Y424" s="61" t="str">
        <f t="shared" si="102"/>
        <v>NÃO</v>
      </c>
      <c r="AA424" s="62" t="str">
        <f t="shared" si="103"/>
        <v>ES</v>
      </c>
      <c r="AB424" s="50" t="s">
        <v>41</v>
      </c>
      <c r="AC424" s="50" t="s">
        <v>3678</v>
      </c>
      <c r="AD424" s="50">
        <v>2918555</v>
      </c>
      <c r="AE424" s="51"/>
      <c r="AF424" s="51"/>
      <c r="AH424" s="66" t="str">
        <f t="shared" si="104"/>
        <v>BAJussari</v>
      </c>
      <c r="AI424" s="50">
        <v>2918555</v>
      </c>
      <c r="AJ424" s="66">
        <f t="shared" si="93"/>
        <v>0</v>
      </c>
    </row>
    <row r="425" spans="1:36" s="91" customFormat="1" ht="21.75" customHeight="1">
      <c r="A425" s="61" t="str">
        <f>Controles!$B$2</f>
        <v>ES</v>
      </c>
      <c r="B425" s="61">
        <f>Controles!$C$2</f>
        <v>7</v>
      </c>
      <c r="C425" s="61" t="s">
        <v>5388</v>
      </c>
      <c r="D425" s="62"/>
      <c r="E425" s="61" t="e">
        <f t="shared" si="90"/>
        <v>#N/A</v>
      </c>
      <c r="F425" s="90"/>
      <c r="G425" s="90"/>
      <c r="H425" s="90"/>
      <c r="I425" s="90"/>
      <c r="J425" s="61">
        <f t="shared" si="94"/>
        <v>0</v>
      </c>
      <c r="K425" s="90"/>
      <c r="L425" s="90"/>
      <c r="M425" s="90"/>
      <c r="N425" s="90"/>
      <c r="O425" s="90"/>
      <c r="P425" s="61">
        <f t="shared" si="95"/>
        <v>0</v>
      </c>
      <c r="Q425" s="61">
        <f t="shared" si="91"/>
        <v>0</v>
      </c>
      <c r="R425" s="61">
        <f t="shared" si="96"/>
        <v>0</v>
      </c>
      <c r="S425" s="65">
        <f t="shared" si="97"/>
        <v>0</v>
      </c>
      <c r="T425" s="61">
        <f t="shared" si="98"/>
        <v>0</v>
      </c>
      <c r="U425" s="61">
        <f t="shared" si="99"/>
        <v>0</v>
      </c>
      <c r="V425" s="61">
        <f t="shared" si="92"/>
        <v>0</v>
      </c>
      <c r="W425" s="61">
        <f t="shared" si="100"/>
        <v>0</v>
      </c>
      <c r="X425" s="61">
        <f t="shared" si="101"/>
        <v>0</v>
      </c>
      <c r="Y425" s="61" t="str">
        <f t="shared" si="102"/>
        <v>NÃO</v>
      </c>
      <c r="AA425" s="62" t="str">
        <f t="shared" si="103"/>
        <v>ES</v>
      </c>
      <c r="AB425" s="50" t="s">
        <v>41</v>
      </c>
      <c r="AC425" s="50" t="s">
        <v>3686</v>
      </c>
      <c r="AD425" s="50">
        <v>2918605</v>
      </c>
      <c r="AE425" s="51"/>
      <c r="AF425" s="51"/>
      <c r="AH425" s="66" t="str">
        <f t="shared" si="104"/>
        <v>BAJussiape</v>
      </c>
      <c r="AI425" s="50">
        <v>2918605</v>
      </c>
      <c r="AJ425" s="66">
        <f t="shared" si="93"/>
        <v>0</v>
      </c>
    </row>
    <row r="426" spans="1:36" s="91" customFormat="1" ht="21.75" customHeight="1">
      <c r="A426" s="61" t="str">
        <f>Controles!$B$2</f>
        <v>ES</v>
      </c>
      <c r="B426" s="61">
        <f>Controles!$C$2</f>
        <v>7</v>
      </c>
      <c r="C426" s="61" t="s">
        <v>5388</v>
      </c>
      <c r="D426" s="62"/>
      <c r="E426" s="61" t="e">
        <f t="shared" si="90"/>
        <v>#N/A</v>
      </c>
      <c r="F426" s="90"/>
      <c r="G426" s="90"/>
      <c r="H426" s="90"/>
      <c r="I426" s="90"/>
      <c r="J426" s="61">
        <f t="shared" si="94"/>
        <v>0</v>
      </c>
      <c r="K426" s="90"/>
      <c r="L426" s="90"/>
      <c r="M426" s="90"/>
      <c r="N426" s="90"/>
      <c r="O426" s="90"/>
      <c r="P426" s="61">
        <f t="shared" si="95"/>
        <v>0</v>
      </c>
      <c r="Q426" s="61">
        <f t="shared" si="91"/>
        <v>0</v>
      </c>
      <c r="R426" s="61">
        <f t="shared" si="96"/>
        <v>0</v>
      </c>
      <c r="S426" s="65">
        <f t="shared" si="97"/>
        <v>0</v>
      </c>
      <c r="T426" s="61">
        <f t="shared" si="98"/>
        <v>0</v>
      </c>
      <c r="U426" s="61">
        <f t="shared" si="99"/>
        <v>0</v>
      </c>
      <c r="V426" s="61">
        <f t="shared" si="92"/>
        <v>0</v>
      </c>
      <c r="W426" s="61">
        <f t="shared" si="100"/>
        <v>0</v>
      </c>
      <c r="X426" s="61">
        <f t="shared" si="101"/>
        <v>0</v>
      </c>
      <c r="Y426" s="61" t="str">
        <f t="shared" si="102"/>
        <v>NÃO</v>
      </c>
      <c r="AA426" s="62" t="str">
        <f t="shared" si="103"/>
        <v>ES</v>
      </c>
      <c r="AB426" s="50" t="s">
        <v>41</v>
      </c>
      <c r="AC426" s="50" t="s">
        <v>3695</v>
      </c>
      <c r="AD426" s="50">
        <v>2918704</v>
      </c>
      <c r="AE426" s="51"/>
      <c r="AF426" s="51"/>
      <c r="AH426" s="66" t="str">
        <f t="shared" si="104"/>
        <v>BALafaiete Coutinho</v>
      </c>
      <c r="AI426" s="50">
        <v>2918704</v>
      </c>
      <c r="AJ426" s="66">
        <f t="shared" si="93"/>
        <v>0</v>
      </c>
    </row>
    <row r="427" spans="1:36" s="91" customFormat="1" ht="21.75" customHeight="1">
      <c r="A427" s="61" t="str">
        <f>Controles!$B$2</f>
        <v>ES</v>
      </c>
      <c r="B427" s="61">
        <f>Controles!$C$2</f>
        <v>7</v>
      </c>
      <c r="C427" s="61" t="s">
        <v>5388</v>
      </c>
      <c r="D427" s="62"/>
      <c r="E427" s="61" t="e">
        <f t="shared" si="90"/>
        <v>#N/A</v>
      </c>
      <c r="F427" s="90"/>
      <c r="G427" s="90"/>
      <c r="H427" s="90"/>
      <c r="I427" s="90"/>
      <c r="J427" s="61">
        <f t="shared" si="94"/>
        <v>0</v>
      </c>
      <c r="K427" s="90"/>
      <c r="L427" s="90"/>
      <c r="M427" s="90"/>
      <c r="N427" s="90"/>
      <c r="O427" s="90"/>
      <c r="P427" s="61">
        <f t="shared" si="95"/>
        <v>0</v>
      </c>
      <c r="Q427" s="61">
        <f t="shared" si="91"/>
        <v>0</v>
      </c>
      <c r="R427" s="61">
        <f t="shared" si="96"/>
        <v>0</v>
      </c>
      <c r="S427" s="65">
        <f t="shared" si="97"/>
        <v>0</v>
      </c>
      <c r="T427" s="61">
        <f t="shared" si="98"/>
        <v>0</v>
      </c>
      <c r="U427" s="61">
        <f t="shared" si="99"/>
        <v>0</v>
      </c>
      <c r="V427" s="61">
        <f t="shared" si="92"/>
        <v>0</v>
      </c>
      <c r="W427" s="61">
        <f t="shared" si="100"/>
        <v>0</v>
      </c>
      <c r="X427" s="61">
        <f t="shared" si="101"/>
        <v>0</v>
      </c>
      <c r="Y427" s="61" t="str">
        <f t="shared" si="102"/>
        <v>NÃO</v>
      </c>
      <c r="AA427" s="62" t="str">
        <f t="shared" si="103"/>
        <v>ES</v>
      </c>
      <c r="AB427" s="50" t="s">
        <v>41</v>
      </c>
      <c r="AC427" s="50" t="s">
        <v>3703</v>
      </c>
      <c r="AD427" s="50">
        <v>2918753</v>
      </c>
      <c r="AE427" s="51"/>
      <c r="AF427" s="51"/>
      <c r="AH427" s="66" t="str">
        <f t="shared" si="104"/>
        <v>BALagoa Real</v>
      </c>
      <c r="AI427" s="50">
        <v>2918753</v>
      </c>
      <c r="AJ427" s="66">
        <f t="shared" si="93"/>
        <v>0</v>
      </c>
    </row>
    <row r="428" spans="1:36" s="91" customFormat="1" ht="21.75" customHeight="1">
      <c r="A428" s="61" t="str">
        <f>Controles!$B$2</f>
        <v>ES</v>
      </c>
      <c r="B428" s="61">
        <f>Controles!$C$2</f>
        <v>7</v>
      </c>
      <c r="C428" s="61" t="s">
        <v>5388</v>
      </c>
      <c r="D428" s="62"/>
      <c r="E428" s="61" t="e">
        <f t="shared" si="90"/>
        <v>#N/A</v>
      </c>
      <c r="F428" s="90"/>
      <c r="G428" s="90"/>
      <c r="H428" s="90"/>
      <c r="I428" s="90"/>
      <c r="J428" s="61">
        <f t="shared" si="94"/>
        <v>0</v>
      </c>
      <c r="K428" s="90"/>
      <c r="L428" s="90"/>
      <c r="M428" s="90"/>
      <c r="N428" s="90"/>
      <c r="O428" s="90"/>
      <c r="P428" s="61">
        <f t="shared" si="95"/>
        <v>0</v>
      </c>
      <c r="Q428" s="61">
        <f t="shared" si="91"/>
        <v>0</v>
      </c>
      <c r="R428" s="61">
        <f t="shared" si="96"/>
        <v>0</v>
      </c>
      <c r="S428" s="65">
        <f t="shared" si="97"/>
        <v>0</v>
      </c>
      <c r="T428" s="61">
        <f t="shared" si="98"/>
        <v>0</v>
      </c>
      <c r="U428" s="61">
        <f t="shared" si="99"/>
        <v>0</v>
      </c>
      <c r="V428" s="61">
        <f t="shared" si="92"/>
        <v>0</v>
      </c>
      <c r="W428" s="61">
        <f t="shared" si="100"/>
        <v>0</v>
      </c>
      <c r="X428" s="61">
        <f t="shared" si="101"/>
        <v>0</v>
      </c>
      <c r="Y428" s="61" t="str">
        <f t="shared" si="102"/>
        <v>NÃO</v>
      </c>
      <c r="AA428" s="62" t="str">
        <f t="shared" si="103"/>
        <v>ES</v>
      </c>
      <c r="AB428" s="50" t="s">
        <v>41</v>
      </c>
      <c r="AC428" s="50" t="s">
        <v>3711</v>
      </c>
      <c r="AD428" s="50">
        <v>2918803</v>
      </c>
      <c r="AE428" s="51"/>
      <c r="AF428" s="51"/>
      <c r="AH428" s="66" t="str">
        <f t="shared" si="104"/>
        <v>BALaje</v>
      </c>
      <c r="AI428" s="50">
        <v>2918803</v>
      </c>
      <c r="AJ428" s="66">
        <f t="shared" si="93"/>
        <v>0</v>
      </c>
    </row>
    <row r="429" spans="1:36" s="91" customFormat="1" ht="21.75" customHeight="1">
      <c r="A429" s="61" t="str">
        <f>Controles!$B$2</f>
        <v>ES</v>
      </c>
      <c r="B429" s="61">
        <f>Controles!$C$2</f>
        <v>7</v>
      </c>
      <c r="C429" s="61" t="s">
        <v>5388</v>
      </c>
      <c r="D429" s="62"/>
      <c r="E429" s="61" t="e">
        <f t="shared" si="90"/>
        <v>#N/A</v>
      </c>
      <c r="F429" s="90"/>
      <c r="G429" s="90"/>
      <c r="H429" s="90"/>
      <c r="I429" s="90"/>
      <c r="J429" s="61">
        <f t="shared" si="94"/>
        <v>0</v>
      </c>
      <c r="K429" s="90"/>
      <c r="L429" s="90"/>
      <c r="M429" s="90"/>
      <c r="N429" s="90"/>
      <c r="O429" s="90"/>
      <c r="P429" s="61">
        <f t="shared" si="95"/>
        <v>0</v>
      </c>
      <c r="Q429" s="61">
        <f t="shared" si="91"/>
        <v>0</v>
      </c>
      <c r="R429" s="61">
        <f t="shared" si="96"/>
        <v>0</v>
      </c>
      <c r="S429" s="65">
        <f t="shared" si="97"/>
        <v>0</v>
      </c>
      <c r="T429" s="61">
        <f t="shared" si="98"/>
        <v>0</v>
      </c>
      <c r="U429" s="61">
        <f t="shared" si="99"/>
        <v>0</v>
      </c>
      <c r="V429" s="61">
        <f t="shared" si="92"/>
        <v>0</v>
      </c>
      <c r="W429" s="61">
        <f t="shared" si="100"/>
        <v>0</v>
      </c>
      <c r="X429" s="61">
        <f t="shared" si="101"/>
        <v>0</v>
      </c>
      <c r="Y429" s="61" t="str">
        <f t="shared" si="102"/>
        <v>NÃO</v>
      </c>
      <c r="AA429" s="62" t="str">
        <f t="shared" si="103"/>
        <v>ES</v>
      </c>
      <c r="AB429" s="50" t="s">
        <v>41</v>
      </c>
      <c r="AC429" s="50" t="s">
        <v>3718</v>
      </c>
      <c r="AD429" s="50">
        <v>2918902</v>
      </c>
      <c r="AE429" s="51"/>
      <c r="AF429" s="51"/>
      <c r="AH429" s="66" t="str">
        <f t="shared" si="104"/>
        <v>BALajedão</v>
      </c>
      <c r="AI429" s="50">
        <v>2918902</v>
      </c>
      <c r="AJ429" s="66">
        <f t="shared" si="93"/>
        <v>0</v>
      </c>
    </row>
    <row r="430" spans="1:36" s="91" customFormat="1" ht="21.75" customHeight="1">
      <c r="A430" s="61" t="str">
        <f>Controles!$B$2</f>
        <v>ES</v>
      </c>
      <c r="B430" s="61">
        <f>Controles!$C$2</f>
        <v>7</v>
      </c>
      <c r="C430" s="61" t="s">
        <v>5388</v>
      </c>
      <c r="D430" s="62"/>
      <c r="E430" s="61" t="e">
        <f t="shared" si="90"/>
        <v>#N/A</v>
      </c>
      <c r="F430" s="90"/>
      <c r="G430" s="90"/>
      <c r="H430" s="90"/>
      <c r="I430" s="90"/>
      <c r="J430" s="61">
        <f t="shared" si="94"/>
        <v>0</v>
      </c>
      <c r="K430" s="90"/>
      <c r="L430" s="90"/>
      <c r="M430" s="90"/>
      <c r="N430" s="90"/>
      <c r="O430" s="90"/>
      <c r="P430" s="61">
        <f t="shared" si="95"/>
        <v>0</v>
      </c>
      <c r="Q430" s="61">
        <f t="shared" si="91"/>
        <v>0</v>
      </c>
      <c r="R430" s="61">
        <f t="shared" si="96"/>
        <v>0</v>
      </c>
      <c r="S430" s="65">
        <f t="shared" si="97"/>
        <v>0</v>
      </c>
      <c r="T430" s="61">
        <f t="shared" si="98"/>
        <v>0</v>
      </c>
      <c r="U430" s="61">
        <f t="shared" si="99"/>
        <v>0</v>
      </c>
      <c r="V430" s="61">
        <f t="shared" si="92"/>
        <v>0</v>
      </c>
      <c r="W430" s="61">
        <f t="shared" si="100"/>
        <v>0</v>
      </c>
      <c r="X430" s="61">
        <f t="shared" si="101"/>
        <v>0</v>
      </c>
      <c r="Y430" s="61" t="str">
        <f t="shared" si="102"/>
        <v>NÃO</v>
      </c>
      <c r="AA430" s="62" t="str">
        <f t="shared" si="103"/>
        <v>ES</v>
      </c>
      <c r="AB430" s="50" t="s">
        <v>41</v>
      </c>
      <c r="AC430" s="50" t="s">
        <v>3725</v>
      </c>
      <c r="AD430" s="50">
        <v>2919009</v>
      </c>
      <c r="AE430" s="51"/>
      <c r="AF430" s="51"/>
      <c r="AH430" s="66" t="str">
        <f t="shared" si="104"/>
        <v>BALajedinho</v>
      </c>
      <c r="AI430" s="50">
        <v>2919009</v>
      </c>
      <c r="AJ430" s="66">
        <f t="shared" si="93"/>
        <v>0</v>
      </c>
    </row>
    <row r="431" spans="1:36" s="91" customFormat="1" ht="21.75" customHeight="1">
      <c r="A431" s="61" t="str">
        <f>Controles!$B$2</f>
        <v>ES</v>
      </c>
      <c r="B431" s="61">
        <f>Controles!$C$2</f>
        <v>7</v>
      </c>
      <c r="C431" s="61" t="s">
        <v>5388</v>
      </c>
      <c r="D431" s="62"/>
      <c r="E431" s="61" t="e">
        <f t="shared" si="90"/>
        <v>#N/A</v>
      </c>
      <c r="F431" s="90"/>
      <c r="G431" s="90"/>
      <c r="H431" s="90"/>
      <c r="I431" s="90"/>
      <c r="J431" s="61">
        <f t="shared" si="94"/>
        <v>0</v>
      </c>
      <c r="K431" s="90"/>
      <c r="L431" s="90"/>
      <c r="M431" s="90"/>
      <c r="N431" s="90"/>
      <c r="O431" s="90"/>
      <c r="P431" s="61">
        <f t="shared" si="95"/>
        <v>0</v>
      </c>
      <c r="Q431" s="61">
        <f t="shared" si="91"/>
        <v>0</v>
      </c>
      <c r="R431" s="61">
        <f t="shared" si="96"/>
        <v>0</v>
      </c>
      <c r="S431" s="65">
        <f t="shared" si="97"/>
        <v>0</v>
      </c>
      <c r="T431" s="61">
        <f t="shared" si="98"/>
        <v>0</v>
      </c>
      <c r="U431" s="61">
        <f t="shared" si="99"/>
        <v>0</v>
      </c>
      <c r="V431" s="61">
        <f t="shared" si="92"/>
        <v>0</v>
      </c>
      <c r="W431" s="61">
        <f t="shared" si="100"/>
        <v>0</v>
      </c>
      <c r="X431" s="61">
        <f t="shared" si="101"/>
        <v>0</v>
      </c>
      <c r="Y431" s="61" t="str">
        <f t="shared" si="102"/>
        <v>NÃO</v>
      </c>
      <c r="AA431" s="62" t="str">
        <f t="shared" si="103"/>
        <v>ES</v>
      </c>
      <c r="AB431" s="50" t="s">
        <v>41</v>
      </c>
      <c r="AC431" s="50" t="s">
        <v>3732</v>
      </c>
      <c r="AD431" s="50">
        <v>2919058</v>
      </c>
      <c r="AE431" s="51"/>
      <c r="AF431" s="51"/>
      <c r="AH431" s="66" t="str">
        <f t="shared" si="104"/>
        <v>BALajedo do Tabocal</v>
      </c>
      <c r="AI431" s="50">
        <v>2919058</v>
      </c>
      <c r="AJ431" s="66">
        <f t="shared" si="93"/>
        <v>0</v>
      </c>
    </row>
    <row r="432" spans="1:36" s="91" customFormat="1" ht="21.75" customHeight="1">
      <c r="A432" s="61" t="str">
        <f>Controles!$B$2</f>
        <v>ES</v>
      </c>
      <c r="B432" s="61">
        <f>Controles!$C$2</f>
        <v>7</v>
      </c>
      <c r="C432" s="61" t="s">
        <v>5388</v>
      </c>
      <c r="D432" s="62"/>
      <c r="E432" s="61" t="e">
        <f t="shared" si="90"/>
        <v>#N/A</v>
      </c>
      <c r="F432" s="90"/>
      <c r="G432" s="90"/>
      <c r="H432" s="90"/>
      <c r="I432" s="90"/>
      <c r="J432" s="61">
        <f t="shared" si="94"/>
        <v>0</v>
      </c>
      <c r="K432" s="90"/>
      <c r="L432" s="90"/>
      <c r="M432" s="90"/>
      <c r="N432" s="90"/>
      <c r="O432" s="90"/>
      <c r="P432" s="61">
        <f t="shared" si="95"/>
        <v>0</v>
      </c>
      <c r="Q432" s="61">
        <f t="shared" si="91"/>
        <v>0</v>
      </c>
      <c r="R432" s="61">
        <f t="shared" si="96"/>
        <v>0</v>
      </c>
      <c r="S432" s="65">
        <f t="shared" si="97"/>
        <v>0</v>
      </c>
      <c r="T432" s="61">
        <f t="shared" si="98"/>
        <v>0</v>
      </c>
      <c r="U432" s="61">
        <f t="shared" si="99"/>
        <v>0</v>
      </c>
      <c r="V432" s="61">
        <f t="shared" si="92"/>
        <v>0</v>
      </c>
      <c r="W432" s="61">
        <f t="shared" si="100"/>
        <v>0</v>
      </c>
      <c r="X432" s="61">
        <f t="shared" si="101"/>
        <v>0</v>
      </c>
      <c r="Y432" s="61" t="str">
        <f t="shared" si="102"/>
        <v>NÃO</v>
      </c>
      <c r="AA432" s="62" t="str">
        <f t="shared" si="103"/>
        <v>ES</v>
      </c>
      <c r="AB432" s="50" t="s">
        <v>41</v>
      </c>
      <c r="AC432" s="50" t="s">
        <v>3739</v>
      </c>
      <c r="AD432" s="50">
        <v>2919108</v>
      </c>
      <c r="AE432" s="51"/>
      <c r="AF432" s="51"/>
      <c r="AH432" s="66" t="str">
        <f t="shared" si="104"/>
        <v>BALamarão</v>
      </c>
      <c r="AI432" s="50">
        <v>2919108</v>
      </c>
      <c r="AJ432" s="66">
        <f t="shared" si="93"/>
        <v>0</v>
      </c>
    </row>
    <row r="433" spans="1:36" s="91" customFormat="1" ht="21.75" customHeight="1">
      <c r="A433" s="61" t="str">
        <f>Controles!$B$2</f>
        <v>ES</v>
      </c>
      <c r="B433" s="61">
        <f>Controles!$C$2</f>
        <v>7</v>
      </c>
      <c r="C433" s="61" t="s">
        <v>5388</v>
      </c>
      <c r="D433" s="62"/>
      <c r="E433" s="61" t="e">
        <f t="shared" si="90"/>
        <v>#N/A</v>
      </c>
      <c r="F433" s="90"/>
      <c r="G433" s="90"/>
      <c r="H433" s="90"/>
      <c r="I433" s="90"/>
      <c r="J433" s="61">
        <f t="shared" si="94"/>
        <v>0</v>
      </c>
      <c r="K433" s="90"/>
      <c r="L433" s="90"/>
      <c r="M433" s="90"/>
      <c r="N433" s="90"/>
      <c r="O433" s="90"/>
      <c r="P433" s="61">
        <f t="shared" si="95"/>
        <v>0</v>
      </c>
      <c r="Q433" s="61">
        <f t="shared" si="91"/>
        <v>0</v>
      </c>
      <c r="R433" s="61">
        <f t="shared" si="96"/>
        <v>0</v>
      </c>
      <c r="S433" s="65">
        <f t="shared" si="97"/>
        <v>0</v>
      </c>
      <c r="T433" s="61">
        <f t="shared" si="98"/>
        <v>0</v>
      </c>
      <c r="U433" s="61">
        <f t="shared" si="99"/>
        <v>0</v>
      </c>
      <c r="V433" s="61">
        <f t="shared" si="92"/>
        <v>0</v>
      </c>
      <c r="W433" s="61">
        <f t="shared" si="100"/>
        <v>0</v>
      </c>
      <c r="X433" s="61">
        <f t="shared" si="101"/>
        <v>0</v>
      </c>
      <c r="Y433" s="61" t="str">
        <f t="shared" si="102"/>
        <v>NÃO</v>
      </c>
      <c r="AA433" s="62" t="str">
        <f t="shared" si="103"/>
        <v>ES</v>
      </c>
      <c r="AB433" s="50" t="s">
        <v>41</v>
      </c>
      <c r="AC433" s="50" t="s">
        <v>3746</v>
      </c>
      <c r="AD433" s="50">
        <v>2919157</v>
      </c>
      <c r="AE433" s="51"/>
      <c r="AF433" s="51"/>
      <c r="AH433" s="66" t="str">
        <f t="shared" si="104"/>
        <v>BALapão</v>
      </c>
      <c r="AI433" s="50">
        <v>2919157</v>
      </c>
      <c r="AJ433" s="66">
        <f t="shared" si="93"/>
        <v>0</v>
      </c>
    </row>
    <row r="434" spans="1:36" s="91" customFormat="1" ht="21.75" customHeight="1">
      <c r="A434" s="61" t="str">
        <f>Controles!$B$2</f>
        <v>ES</v>
      </c>
      <c r="B434" s="61">
        <f>Controles!$C$2</f>
        <v>7</v>
      </c>
      <c r="C434" s="61" t="s">
        <v>5388</v>
      </c>
      <c r="D434" s="62"/>
      <c r="E434" s="61" t="e">
        <f t="shared" si="90"/>
        <v>#N/A</v>
      </c>
      <c r="F434" s="90"/>
      <c r="G434" s="90"/>
      <c r="H434" s="90"/>
      <c r="I434" s="90"/>
      <c r="J434" s="61">
        <f t="shared" si="94"/>
        <v>0</v>
      </c>
      <c r="K434" s="90"/>
      <c r="L434" s="90"/>
      <c r="M434" s="90"/>
      <c r="N434" s="90"/>
      <c r="O434" s="90"/>
      <c r="P434" s="61">
        <f t="shared" si="95"/>
        <v>0</v>
      </c>
      <c r="Q434" s="61">
        <f t="shared" si="91"/>
        <v>0</v>
      </c>
      <c r="R434" s="61">
        <f t="shared" si="96"/>
        <v>0</v>
      </c>
      <c r="S434" s="65">
        <f t="shared" si="97"/>
        <v>0</v>
      </c>
      <c r="T434" s="61">
        <f t="shared" si="98"/>
        <v>0</v>
      </c>
      <c r="U434" s="61">
        <f t="shared" si="99"/>
        <v>0</v>
      </c>
      <c r="V434" s="61">
        <f t="shared" si="92"/>
        <v>0</v>
      </c>
      <c r="W434" s="61">
        <f t="shared" si="100"/>
        <v>0</v>
      </c>
      <c r="X434" s="61">
        <f t="shared" si="101"/>
        <v>0</v>
      </c>
      <c r="Y434" s="61" t="str">
        <f t="shared" si="102"/>
        <v>NÃO</v>
      </c>
      <c r="AA434" s="62" t="str">
        <f t="shared" si="103"/>
        <v>ES</v>
      </c>
      <c r="AB434" s="50" t="s">
        <v>41</v>
      </c>
      <c r="AC434" s="50" t="s">
        <v>3752</v>
      </c>
      <c r="AD434" s="50">
        <v>2919207</v>
      </c>
      <c r="AE434" s="51"/>
      <c r="AF434" s="51"/>
      <c r="AH434" s="66" t="str">
        <f t="shared" si="104"/>
        <v>BALauro de Freitas</v>
      </c>
      <c r="AI434" s="50">
        <v>2919207</v>
      </c>
      <c r="AJ434" s="66">
        <f t="shared" si="93"/>
        <v>0</v>
      </c>
    </row>
    <row r="435" spans="1:36" s="91" customFormat="1" ht="21.75" customHeight="1">
      <c r="A435" s="61" t="str">
        <f>Controles!$B$2</f>
        <v>ES</v>
      </c>
      <c r="B435" s="61">
        <f>Controles!$C$2</f>
        <v>7</v>
      </c>
      <c r="C435" s="61" t="s">
        <v>5388</v>
      </c>
      <c r="D435" s="62"/>
      <c r="E435" s="61" t="e">
        <f t="shared" si="90"/>
        <v>#N/A</v>
      </c>
      <c r="F435" s="90"/>
      <c r="G435" s="90"/>
      <c r="H435" s="90"/>
      <c r="I435" s="90"/>
      <c r="J435" s="61">
        <f t="shared" si="94"/>
        <v>0</v>
      </c>
      <c r="K435" s="90"/>
      <c r="L435" s="90"/>
      <c r="M435" s="90"/>
      <c r="N435" s="90"/>
      <c r="O435" s="90"/>
      <c r="P435" s="61">
        <f t="shared" si="95"/>
        <v>0</v>
      </c>
      <c r="Q435" s="61">
        <f t="shared" si="91"/>
        <v>0</v>
      </c>
      <c r="R435" s="61">
        <f t="shared" si="96"/>
        <v>0</v>
      </c>
      <c r="S435" s="65">
        <f t="shared" si="97"/>
        <v>0</v>
      </c>
      <c r="T435" s="61">
        <f t="shared" si="98"/>
        <v>0</v>
      </c>
      <c r="U435" s="61">
        <f t="shared" si="99"/>
        <v>0</v>
      </c>
      <c r="V435" s="61">
        <f t="shared" si="92"/>
        <v>0</v>
      </c>
      <c r="W435" s="61">
        <f t="shared" si="100"/>
        <v>0</v>
      </c>
      <c r="X435" s="61">
        <f t="shared" si="101"/>
        <v>0</v>
      </c>
      <c r="Y435" s="61" t="str">
        <f t="shared" si="102"/>
        <v>NÃO</v>
      </c>
      <c r="AA435" s="62" t="str">
        <f t="shared" si="103"/>
        <v>ES</v>
      </c>
      <c r="AB435" s="50" t="s">
        <v>41</v>
      </c>
      <c r="AC435" s="50" t="s">
        <v>3758</v>
      </c>
      <c r="AD435" s="50">
        <v>2919306</v>
      </c>
      <c r="AE435" s="51"/>
      <c r="AF435" s="51"/>
      <c r="AH435" s="66" t="str">
        <f t="shared" si="104"/>
        <v>BALençóis</v>
      </c>
      <c r="AI435" s="50">
        <v>2919306</v>
      </c>
      <c r="AJ435" s="66">
        <f t="shared" si="93"/>
        <v>0</v>
      </c>
    </row>
    <row r="436" spans="1:36" s="91" customFormat="1" ht="21.75" customHeight="1">
      <c r="A436" s="61" t="str">
        <f>Controles!$B$2</f>
        <v>ES</v>
      </c>
      <c r="B436" s="61">
        <f>Controles!$C$2</f>
        <v>7</v>
      </c>
      <c r="C436" s="61" t="s">
        <v>5388</v>
      </c>
      <c r="D436" s="62"/>
      <c r="E436" s="61" t="e">
        <f t="shared" si="90"/>
        <v>#N/A</v>
      </c>
      <c r="F436" s="90"/>
      <c r="G436" s="90"/>
      <c r="H436" s="90"/>
      <c r="I436" s="90"/>
      <c r="J436" s="61">
        <f t="shared" si="94"/>
        <v>0</v>
      </c>
      <c r="K436" s="90"/>
      <c r="L436" s="90"/>
      <c r="M436" s="90"/>
      <c r="N436" s="90"/>
      <c r="O436" s="90"/>
      <c r="P436" s="61">
        <f t="shared" si="95"/>
        <v>0</v>
      </c>
      <c r="Q436" s="61">
        <f t="shared" si="91"/>
        <v>0</v>
      </c>
      <c r="R436" s="61">
        <f t="shared" si="96"/>
        <v>0</v>
      </c>
      <c r="S436" s="65">
        <f t="shared" si="97"/>
        <v>0</v>
      </c>
      <c r="T436" s="61">
        <f t="shared" si="98"/>
        <v>0</v>
      </c>
      <c r="U436" s="61">
        <f t="shared" si="99"/>
        <v>0</v>
      </c>
      <c r="V436" s="61">
        <f t="shared" si="92"/>
        <v>0</v>
      </c>
      <c r="W436" s="61">
        <f t="shared" si="100"/>
        <v>0</v>
      </c>
      <c r="X436" s="61">
        <f t="shared" si="101"/>
        <v>0</v>
      </c>
      <c r="Y436" s="61" t="str">
        <f t="shared" si="102"/>
        <v>NÃO</v>
      </c>
      <c r="AA436" s="62" t="str">
        <f t="shared" si="103"/>
        <v>ES</v>
      </c>
      <c r="AB436" s="50" t="s">
        <v>41</v>
      </c>
      <c r="AC436" s="50" t="s">
        <v>3762</v>
      </c>
      <c r="AD436" s="50">
        <v>2919405</v>
      </c>
      <c r="AE436" s="51"/>
      <c r="AF436" s="51"/>
      <c r="AH436" s="66" t="str">
        <f t="shared" si="104"/>
        <v>BALicínio de Almeida</v>
      </c>
      <c r="AI436" s="50">
        <v>2919405</v>
      </c>
      <c r="AJ436" s="66">
        <f t="shared" si="93"/>
        <v>0</v>
      </c>
    </row>
    <row r="437" spans="1:36" s="91" customFormat="1" ht="21.75" customHeight="1">
      <c r="A437" s="61" t="str">
        <f>Controles!$B$2</f>
        <v>ES</v>
      </c>
      <c r="B437" s="61">
        <f>Controles!$C$2</f>
        <v>7</v>
      </c>
      <c r="C437" s="61" t="s">
        <v>5388</v>
      </c>
      <c r="D437" s="62"/>
      <c r="E437" s="61" t="e">
        <f t="shared" si="90"/>
        <v>#N/A</v>
      </c>
      <c r="F437" s="90"/>
      <c r="G437" s="90"/>
      <c r="H437" s="90"/>
      <c r="I437" s="90"/>
      <c r="J437" s="61">
        <f t="shared" si="94"/>
        <v>0</v>
      </c>
      <c r="K437" s="90"/>
      <c r="L437" s="90"/>
      <c r="M437" s="90"/>
      <c r="N437" s="90"/>
      <c r="O437" s="90"/>
      <c r="P437" s="61">
        <f t="shared" si="95"/>
        <v>0</v>
      </c>
      <c r="Q437" s="61">
        <f t="shared" si="91"/>
        <v>0</v>
      </c>
      <c r="R437" s="61">
        <f t="shared" si="96"/>
        <v>0</v>
      </c>
      <c r="S437" s="65">
        <f t="shared" si="97"/>
        <v>0</v>
      </c>
      <c r="T437" s="61">
        <f t="shared" si="98"/>
        <v>0</v>
      </c>
      <c r="U437" s="61">
        <f t="shared" si="99"/>
        <v>0</v>
      </c>
      <c r="V437" s="61">
        <f t="shared" si="92"/>
        <v>0</v>
      </c>
      <c r="W437" s="61">
        <f t="shared" si="100"/>
        <v>0</v>
      </c>
      <c r="X437" s="61">
        <f t="shared" si="101"/>
        <v>0</v>
      </c>
      <c r="Y437" s="61" t="str">
        <f t="shared" si="102"/>
        <v>NÃO</v>
      </c>
      <c r="AA437" s="62" t="str">
        <f t="shared" si="103"/>
        <v>ES</v>
      </c>
      <c r="AB437" s="50" t="s">
        <v>41</v>
      </c>
      <c r="AC437" s="50" t="s">
        <v>3768</v>
      </c>
      <c r="AD437" s="50">
        <v>2919504</v>
      </c>
      <c r="AE437" s="51"/>
      <c r="AF437" s="51"/>
      <c r="AH437" s="66" t="str">
        <f t="shared" si="104"/>
        <v>BALivramento de Nossa Senhora</v>
      </c>
      <c r="AI437" s="50">
        <v>2919504</v>
      </c>
      <c r="AJ437" s="66">
        <f t="shared" si="93"/>
        <v>0</v>
      </c>
    </row>
    <row r="438" spans="1:36" s="91" customFormat="1" ht="21.75" customHeight="1">
      <c r="A438" s="61" t="str">
        <f>Controles!$B$2</f>
        <v>ES</v>
      </c>
      <c r="B438" s="61">
        <f>Controles!$C$2</f>
        <v>7</v>
      </c>
      <c r="C438" s="61" t="s">
        <v>5388</v>
      </c>
      <c r="D438" s="62"/>
      <c r="E438" s="61" t="e">
        <f t="shared" si="90"/>
        <v>#N/A</v>
      </c>
      <c r="F438" s="90"/>
      <c r="G438" s="90"/>
      <c r="H438" s="90"/>
      <c r="I438" s="90"/>
      <c r="J438" s="61">
        <f t="shared" si="94"/>
        <v>0</v>
      </c>
      <c r="K438" s="90"/>
      <c r="L438" s="90"/>
      <c r="M438" s="90"/>
      <c r="N438" s="90"/>
      <c r="O438" s="90"/>
      <c r="P438" s="61">
        <f t="shared" si="95"/>
        <v>0</v>
      </c>
      <c r="Q438" s="61">
        <f t="shared" si="91"/>
        <v>0</v>
      </c>
      <c r="R438" s="61">
        <f t="shared" si="96"/>
        <v>0</v>
      </c>
      <c r="S438" s="65">
        <f t="shared" si="97"/>
        <v>0</v>
      </c>
      <c r="T438" s="61">
        <f t="shared" si="98"/>
        <v>0</v>
      </c>
      <c r="U438" s="61">
        <f t="shared" si="99"/>
        <v>0</v>
      </c>
      <c r="V438" s="61">
        <f t="shared" si="92"/>
        <v>0</v>
      </c>
      <c r="W438" s="61">
        <f t="shared" si="100"/>
        <v>0</v>
      </c>
      <c r="X438" s="61">
        <f t="shared" si="101"/>
        <v>0</v>
      </c>
      <c r="Y438" s="61" t="str">
        <f t="shared" si="102"/>
        <v>NÃO</v>
      </c>
      <c r="AA438" s="62" t="str">
        <f t="shared" si="103"/>
        <v>ES</v>
      </c>
      <c r="AB438" s="50" t="s">
        <v>41</v>
      </c>
      <c r="AC438" s="50" t="s">
        <v>3774</v>
      </c>
      <c r="AD438" s="50">
        <v>2919553</v>
      </c>
      <c r="AE438" s="51"/>
      <c r="AF438" s="51"/>
      <c r="AH438" s="66" t="str">
        <f t="shared" si="104"/>
        <v>BALuís Eduardo Magalhães</v>
      </c>
      <c r="AI438" s="50">
        <v>2919553</v>
      </c>
      <c r="AJ438" s="66">
        <f t="shared" si="93"/>
        <v>0</v>
      </c>
    </row>
    <row r="439" spans="1:36" s="91" customFormat="1" ht="21.75" customHeight="1">
      <c r="A439" s="61" t="str">
        <f>Controles!$B$2</f>
        <v>ES</v>
      </c>
      <c r="B439" s="61">
        <f>Controles!$C$2</f>
        <v>7</v>
      </c>
      <c r="C439" s="61" t="s">
        <v>5388</v>
      </c>
      <c r="D439" s="62"/>
      <c r="E439" s="61" t="e">
        <f t="shared" si="90"/>
        <v>#N/A</v>
      </c>
      <c r="F439" s="90"/>
      <c r="G439" s="90"/>
      <c r="H439" s="90"/>
      <c r="I439" s="90"/>
      <c r="J439" s="61">
        <f t="shared" si="94"/>
        <v>0</v>
      </c>
      <c r="K439" s="90"/>
      <c r="L439" s="90"/>
      <c r="M439" s="90"/>
      <c r="N439" s="90"/>
      <c r="O439" s="90"/>
      <c r="P439" s="61">
        <f t="shared" si="95"/>
        <v>0</v>
      </c>
      <c r="Q439" s="61">
        <f t="shared" si="91"/>
        <v>0</v>
      </c>
      <c r="R439" s="61">
        <f t="shared" si="96"/>
        <v>0</v>
      </c>
      <c r="S439" s="65">
        <f t="shared" si="97"/>
        <v>0</v>
      </c>
      <c r="T439" s="61">
        <f t="shared" si="98"/>
        <v>0</v>
      </c>
      <c r="U439" s="61">
        <f t="shared" si="99"/>
        <v>0</v>
      </c>
      <c r="V439" s="61">
        <f t="shared" si="92"/>
        <v>0</v>
      </c>
      <c r="W439" s="61">
        <f t="shared" si="100"/>
        <v>0</v>
      </c>
      <c r="X439" s="61">
        <f t="shared" si="101"/>
        <v>0</v>
      </c>
      <c r="Y439" s="61" t="str">
        <f t="shared" si="102"/>
        <v>NÃO</v>
      </c>
      <c r="AA439" s="62" t="str">
        <f t="shared" si="103"/>
        <v>ES</v>
      </c>
      <c r="AB439" s="50" t="s">
        <v>41</v>
      </c>
      <c r="AC439" s="50" t="s">
        <v>3781</v>
      </c>
      <c r="AD439" s="50">
        <v>2919603</v>
      </c>
      <c r="AE439" s="51"/>
      <c r="AF439" s="51"/>
      <c r="AH439" s="66" t="str">
        <f t="shared" si="104"/>
        <v>BAMacajuba</v>
      </c>
      <c r="AI439" s="50">
        <v>2919603</v>
      </c>
      <c r="AJ439" s="66">
        <f t="shared" si="93"/>
        <v>0</v>
      </c>
    </row>
    <row r="440" spans="1:36" s="91" customFormat="1" ht="21.75" customHeight="1">
      <c r="A440" s="61" t="str">
        <f>Controles!$B$2</f>
        <v>ES</v>
      </c>
      <c r="B440" s="61">
        <f>Controles!$C$2</f>
        <v>7</v>
      </c>
      <c r="C440" s="61" t="s">
        <v>5388</v>
      </c>
      <c r="D440" s="62"/>
      <c r="E440" s="61" t="e">
        <f t="shared" si="90"/>
        <v>#N/A</v>
      </c>
      <c r="F440" s="90"/>
      <c r="G440" s="90"/>
      <c r="H440" s="90"/>
      <c r="I440" s="90"/>
      <c r="J440" s="61">
        <f t="shared" si="94"/>
        <v>0</v>
      </c>
      <c r="K440" s="90"/>
      <c r="L440" s="90"/>
      <c r="M440" s="90"/>
      <c r="N440" s="90"/>
      <c r="O440" s="90"/>
      <c r="P440" s="61">
        <f t="shared" si="95"/>
        <v>0</v>
      </c>
      <c r="Q440" s="61">
        <f t="shared" si="91"/>
        <v>0</v>
      </c>
      <c r="R440" s="61">
        <f t="shared" si="96"/>
        <v>0</v>
      </c>
      <c r="S440" s="65">
        <f t="shared" si="97"/>
        <v>0</v>
      </c>
      <c r="T440" s="61">
        <f t="shared" si="98"/>
        <v>0</v>
      </c>
      <c r="U440" s="61">
        <f t="shared" si="99"/>
        <v>0</v>
      </c>
      <c r="V440" s="61">
        <f t="shared" si="92"/>
        <v>0</v>
      </c>
      <c r="W440" s="61">
        <f t="shared" si="100"/>
        <v>0</v>
      </c>
      <c r="X440" s="61">
        <f t="shared" si="101"/>
        <v>0</v>
      </c>
      <c r="Y440" s="61" t="str">
        <f t="shared" si="102"/>
        <v>NÃO</v>
      </c>
      <c r="AA440" s="62" t="str">
        <f t="shared" si="103"/>
        <v>ES</v>
      </c>
      <c r="AB440" s="50" t="s">
        <v>41</v>
      </c>
      <c r="AC440" s="50" t="s">
        <v>3788</v>
      </c>
      <c r="AD440" s="50">
        <v>2919702</v>
      </c>
      <c r="AE440" s="51"/>
      <c r="AF440" s="51"/>
      <c r="AH440" s="66" t="str">
        <f t="shared" si="104"/>
        <v>BAMacarani</v>
      </c>
      <c r="AI440" s="50">
        <v>2919702</v>
      </c>
      <c r="AJ440" s="66">
        <f t="shared" si="93"/>
        <v>0</v>
      </c>
    </row>
    <row r="441" spans="1:36" s="91" customFormat="1" ht="21.75" customHeight="1">
      <c r="A441" s="61" t="str">
        <f>Controles!$B$2</f>
        <v>ES</v>
      </c>
      <c r="B441" s="61">
        <f>Controles!$C$2</f>
        <v>7</v>
      </c>
      <c r="C441" s="61" t="s">
        <v>5388</v>
      </c>
      <c r="D441" s="62"/>
      <c r="E441" s="61" t="e">
        <f t="shared" si="90"/>
        <v>#N/A</v>
      </c>
      <c r="F441" s="90"/>
      <c r="G441" s="90"/>
      <c r="H441" s="90"/>
      <c r="I441" s="90"/>
      <c r="J441" s="61">
        <f t="shared" si="94"/>
        <v>0</v>
      </c>
      <c r="K441" s="90"/>
      <c r="L441" s="90"/>
      <c r="M441" s="90"/>
      <c r="N441" s="90"/>
      <c r="O441" s="90"/>
      <c r="P441" s="61">
        <f t="shared" si="95"/>
        <v>0</v>
      </c>
      <c r="Q441" s="61">
        <f t="shared" si="91"/>
        <v>0</v>
      </c>
      <c r="R441" s="61">
        <f t="shared" si="96"/>
        <v>0</v>
      </c>
      <c r="S441" s="65">
        <f t="shared" si="97"/>
        <v>0</v>
      </c>
      <c r="T441" s="61">
        <f t="shared" si="98"/>
        <v>0</v>
      </c>
      <c r="U441" s="61">
        <f t="shared" si="99"/>
        <v>0</v>
      </c>
      <c r="V441" s="61">
        <f t="shared" si="92"/>
        <v>0</v>
      </c>
      <c r="W441" s="61">
        <f t="shared" si="100"/>
        <v>0</v>
      </c>
      <c r="X441" s="61">
        <f t="shared" si="101"/>
        <v>0</v>
      </c>
      <c r="Y441" s="61" t="str">
        <f t="shared" si="102"/>
        <v>NÃO</v>
      </c>
      <c r="AA441" s="62" t="str">
        <f t="shared" si="103"/>
        <v>ES</v>
      </c>
      <c r="AB441" s="50" t="s">
        <v>41</v>
      </c>
      <c r="AC441" s="50" t="s">
        <v>3795</v>
      </c>
      <c r="AD441" s="50">
        <v>2919801</v>
      </c>
      <c r="AE441" s="51"/>
      <c r="AF441" s="51"/>
      <c r="AH441" s="66" t="str">
        <f t="shared" si="104"/>
        <v>BAMacaúbas</v>
      </c>
      <c r="AI441" s="50">
        <v>2919801</v>
      </c>
      <c r="AJ441" s="66">
        <f t="shared" si="93"/>
        <v>0</v>
      </c>
    </row>
    <row r="442" spans="1:36" s="91" customFormat="1" ht="21.75" customHeight="1">
      <c r="A442" s="61" t="str">
        <f>Controles!$B$2</f>
        <v>ES</v>
      </c>
      <c r="B442" s="61">
        <f>Controles!$C$2</f>
        <v>7</v>
      </c>
      <c r="C442" s="61" t="s">
        <v>5388</v>
      </c>
      <c r="D442" s="62"/>
      <c r="E442" s="61" t="e">
        <f t="shared" si="90"/>
        <v>#N/A</v>
      </c>
      <c r="F442" s="90"/>
      <c r="G442" s="90"/>
      <c r="H442" s="90"/>
      <c r="I442" s="90"/>
      <c r="J442" s="61">
        <f t="shared" si="94"/>
        <v>0</v>
      </c>
      <c r="K442" s="90"/>
      <c r="L442" s="90"/>
      <c r="M442" s="90"/>
      <c r="N442" s="90"/>
      <c r="O442" s="90"/>
      <c r="P442" s="61">
        <f t="shared" si="95"/>
        <v>0</v>
      </c>
      <c r="Q442" s="61">
        <f t="shared" si="91"/>
        <v>0</v>
      </c>
      <c r="R442" s="61">
        <f t="shared" si="96"/>
        <v>0</v>
      </c>
      <c r="S442" s="65">
        <f t="shared" si="97"/>
        <v>0</v>
      </c>
      <c r="T442" s="61">
        <f t="shared" si="98"/>
        <v>0</v>
      </c>
      <c r="U442" s="61">
        <f t="shared" si="99"/>
        <v>0</v>
      </c>
      <c r="V442" s="61">
        <f t="shared" si="92"/>
        <v>0</v>
      </c>
      <c r="W442" s="61">
        <f t="shared" si="100"/>
        <v>0</v>
      </c>
      <c r="X442" s="61">
        <f t="shared" si="101"/>
        <v>0</v>
      </c>
      <c r="Y442" s="61" t="str">
        <f t="shared" si="102"/>
        <v>NÃO</v>
      </c>
      <c r="AA442" s="62" t="str">
        <f t="shared" si="103"/>
        <v>ES</v>
      </c>
      <c r="AB442" s="50" t="s">
        <v>41</v>
      </c>
      <c r="AC442" s="50" t="s">
        <v>3802</v>
      </c>
      <c r="AD442" s="50">
        <v>2919900</v>
      </c>
      <c r="AE442" s="51"/>
      <c r="AF442" s="51"/>
      <c r="AH442" s="66" t="str">
        <f t="shared" si="104"/>
        <v>BAMacururé</v>
      </c>
      <c r="AI442" s="50">
        <v>2919900</v>
      </c>
      <c r="AJ442" s="66">
        <f t="shared" si="93"/>
        <v>0</v>
      </c>
    </row>
    <row r="443" spans="1:36" s="91" customFormat="1" ht="21.75" customHeight="1">
      <c r="A443" s="61" t="str">
        <f>Controles!$B$2</f>
        <v>ES</v>
      </c>
      <c r="B443" s="61">
        <f>Controles!$C$2</f>
        <v>7</v>
      </c>
      <c r="C443" s="61" t="s">
        <v>5388</v>
      </c>
      <c r="D443" s="62"/>
      <c r="E443" s="61" t="e">
        <f t="shared" si="90"/>
        <v>#N/A</v>
      </c>
      <c r="F443" s="90"/>
      <c r="G443" s="90"/>
      <c r="H443" s="90"/>
      <c r="I443" s="90"/>
      <c r="J443" s="61">
        <f t="shared" si="94"/>
        <v>0</v>
      </c>
      <c r="K443" s="90"/>
      <c r="L443" s="90"/>
      <c r="M443" s="90"/>
      <c r="N443" s="90"/>
      <c r="O443" s="90"/>
      <c r="P443" s="61">
        <f t="shared" si="95"/>
        <v>0</v>
      </c>
      <c r="Q443" s="61">
        <f t="shared" si="91"/>
        <v>0</v>
      </c>
      <c r="R443" s="61">
        <f t="shared" si="96"/>
        <v>0</v>
      </c>
      <c r="S443" s="65">
        <f t="shared" si="97"/>
        <v>0</v>
      </c>
      <c r="T443" s="61">
        <f t="shared" si="98"/>
        <v>0</v>
      </c>
      <c r="U443" s="61">
        <f t="shared" si="99"/>
        <v>0</v>
      </c>
      <c r="V443" s="61">
        <f t="shared" si="92"/>
        <v>0</v>
      </c>
      <c r="W443" s="61">
        <f t="shared" si="100"/>
        <v>0</v>
      </c>
      <c r="X443" s="61">
        <f t="shared" si="101"/>
        <v>0</v>
      </c>
      <c r="Y443" s="61" t="str">
        <f t="shared" si="102"/>
        <v>NÃO</v>
      </c>
      <c r="AA443" s="62" t="str">
        <f t="shared" si="103"/>
        <v>ES</v>
      </c>
      <c r="AB443" s="50" t="s">
        <v>41</v>
      </c>
      <c r="AC443" s="50" t="s">
        <v>3808</v>
      </c>
      <c r="AD443" s="50">
        <v>2919926</v>
      </c>
      <c r="AE443" s="51"/>
      <c r="AF443" s="51"/>
      <c r="AH443" s="66" t="str">
        <f t="shared" si="104"/>
        <v>BAMadre de Deus</v>
      </c>
      <c r="AI443" s="50">
        <v>2919926</v>
      </c>
      <c r="AJ443" s="66">
        <f t="shared" si="93"/>
        <v>0</v>
      </c>
    </row>
    <row r="444" spans="1:36" s="91" customFormat="1" ht="21.75" customHeight="1">
      <c r="A444" s="61" t="str">
        <f>Controles!$B$2</f>
        <v>ES</v>
      </c>
      <c r="B444" s="61">
        <f>Controles!$C$2</f>
        <v>7</v>
      </c>
      <c r="C444" s="61" t="s">
        <v>5388</v>
      </c>
      <c r="D444" s="62"/>
      <c r="E444" s="61" t="e">
        <f t="shared" si="90"/>
        <v>#N/A</v>
      </c>
      <c r="F444" s="90"/>
      <c r="G444" s="90"/>
      <c r="H444" s="90"/>
      <c r="I444" s="90"/>
      <c r="J444" s="61">
        <f t="shared" si="94"/>
        <v>0</v>
      </c>
      <c r="K444" s="90"/>
      <c r="L444" s="90"/>
      <c r="M444" s="90"/>
      <c r="N444" s="90"/>
      <c r="O444" s="90"/>
      <c r="P444" s="61">
        <f t="shared" si="95"/>
        <v>0</v>
      </c>
      <c r="Q444" s="61">
        <f t="shared" si="91"/>
        <v>0</v>
      </c>
      <c r="R444" s="61">
        <f t="shared" si="96"/>
        <v>0</v>
      </c>
      <c r="S444" s="65">
        <f t="shared" si="97"/>
        <v>0</v>
      </c>
      <c r="T444" s="61">
        <f t="shared" si="98"/>
        <v>0</v>
      </c>
      <c r="U444" s="61">
        <f t="shared" si="99"/>
        <v>0</v>
      </c>
      <c r="V444" s="61">
        <f t="shared" si="92"/>
        <v>0</v>
      </c>
      <c r="W444" s="61">
        <f t="shared" si="100"/>
        <v>0</v>
      </c>
      <c r="X444" s="61">
        <f t="shared" si="101"/>
        <v>0</v>
      </c>
      <c r="Y444" s="61" t="str">
        <f t="shared" si="102"/>
        <v>NÃO</v>
      </c>
      <c r="AA444" s="62" t="str">
        <f t="shared" si="103"/>
        <v>ES</v>
      </c>
      <c r="AB444" s="50" t="s">
        <v>41</v>
      </c>
      <c r="AC444" s="50" t="s">
        <v>3815</v>
      </c>
      <c r="AD444" s="50">
        <v>2919959</v>
      </c>
      <c r="AE444" s="51"/>
      <c r="AF444" s="51"/>
      <c r="AH444" s="66" t="str">
        <f t="shared" si="104"/>
        <v>BAMaetinga</v>
      </c>
      <c r="AI444" s="50">
        <v>2919959</v>
      </c>
      <c r="AJ444" s="66">
        <f t="shared" si="93"/>
        <v>0</v>
      </c>
    </row>
    <row r="445" spans="1:36" s="91" customFormat="1" ht="21.75" customHeight="1">
      <c r="A445" s="61" t="str">
        <f>Controles!$B$2</f>
        <v>ES</v>
      </c>
      <c r="B445" s="61">
        <f>Controles!$C$2</f>
        <v>7</v>
      </c>
      <c r="C445" s="61" t="s">
        <v>5388</v>
      </c>
      <c r="D445" s="62"/>
      <c r="E445" s="61" t="e">
        <f t="shared" si="90"/>
        <v>#N/A</v>
      </c>
      <c r="F445" s="90"/>
      <c r="G445" s="90"/>
      <c r="H445" s="90"/>
      <c r="I445" s="90"/>
      <c r="J445" s="61">
        <f t="shared" si="94"/>
        <v>0</v>
      </c>
      <c r="K445" s="90"/>
      <c r="L445" s="90"/>
      <c r="M445" s="90"/>
      <c r="N445" s="90"/>
      <c r="O445" s="90"/>
      <c r="P445" s="61">
        <f t="shared" si="95"/>
        <v>0</v>
      </c>
      <c r="Q445" s="61">
        <f t="shared" si="91"/>
        <v>0</v>
      </c>
      <c r="R445" s="61">
        <f t="shared" si="96"/>
        <v>0</v>
      </c>
      <c r="S445" s="65">
        <f t="shared" si="97"/>
        <v>0</v>
      </c>
      <c r="T445" s="61">
        <f t="shared" si="98"/>
        <v>0</v>
      </c>
      <c r="U445" s="61">
        <f t="shared" si="99"/>
        <v>0</v>
      </c>
      <c r="V445" s="61">
        <f t="shared" si="92"/>
        <v>0</v>
      </c>
      <c r="W445" s="61">
        <f t="shared" si="100"/>
        <v>0</v>
      </c>
      <c r="X445" s="61">
        <f t="shared" si="101"/>
        <v>0</v>
      </c>
      <c r="Y445" s="61" t="str">
        <f t="shared" si="102"/>
        <v>NÃO</v>
      </c>
      <c r="AA445" s="62" t="str">
        <f t="shared" si="103"/>
        <v>ES</v>
      </c>
      <c r="AB445" s="50" t="s">
        <v>41</v>
      </c>
      <c r="AC445" s="50" t="s">
        <v>3822</v>
      </c>
      <c r="AD445" s="50">
        <v>2920007</v>
      </c>
      <c r="AE445" s="51"/>
      <c r="AF445" s="51"/>
      <c r="AH445" s="66" t="str">
        <f t="shared" si="104"/>
        <v>BAMaiquinique</v>
      </c>
      <c r="AI445" s="50">
        <v>2920007</v>
      </c>
      <c r="AJ445" s="66">
        <f t="shared" si="93"/>
        <v>0</v>
      </c>
    </row>
    <row r="446" spans="1:36" s="91" customFormat="1" ht="21.75" customHeight="1">
      <c r="A446" s="61" t="str">
        <f>Controles!$B$2</f>
        <v>ES</v>
      </c>
      <c r="B446" s="61">
        <f>Controles!$C$2</f>
        <v>7</v>
      </c>
      <c r="C446" s="61" t="s">
        <v>5388</v>
      </c>
      <c r="D446" s="62"/>
      <c r="E446" s="61" t="e">
        <f t="shared" si="90"/>
        <v>#N/A</v>
      </c>
      <c r="F446" s="90"/>
      <c r="G446" s="90"/>
      <c r="H446" s="90"/>
      <c r="I446" s="90"/>
      <c r="J446" s="61">
        <f t="shared" si="94"/>
        <v>0</v>
      </c>
      <c r="K446" s="90"/>
      <c r="L446" s="90"/>
      <c r="M446" s="90"/>
      <c r="N446" s="90"/>
      <c r="O446" s="90"/>
      <c r="P446" s="61">
        <f t="shared" si="95"/>
        <v>0</v>
      </c>
      <c r="Q446" s="61">
        <f t="shared" si="91"/>
        <v>0</v>
      </c>
      <c r="R446" s="61">
        <f t="shared" si="96"/>
        <v>0</v>
      </c>
      <c r="S446" s="65">
        <f t="shared" si="97"/>
        <v>0</v>
      </c>
      <c r="T446" s="61">
        <f t="shared" si="98"/>
        <v>0</v>
      </c>
      <c r="U446" s="61">
        <f t="shared" si="99"/>
        <v>0</v>
      </c>
      <c r="V446" s="61">
        <f t="shared" si="92"/>
        <v>0</v>
      </c>
      <c r="W446" s="61">
        <f t="shared" si="100"/>
        <v>0</v>
      </c>
      <c r="X446" s="61">
        <f t="shared" si="101"/>
        <v>0</v>
      </c>
      <c r="Y446" s="61" t="str">
        <f t="shared" si="102"/>
        <v>NÃO</v>
      </c>
      <c r="AA446" s="62" t="str">
        <f t="shared" si="103"/>
        <v>ES</v>
      </c>
      <c r="AB446" s="50" t="s">
        <v>41</v>
      </c>
      <c r="AC446" s="50" t="s">
        <v>3829</v>
      </c>
      <c r="AD446" s="50">
        <v>2920106</v>
      </c>
      <c r="AE446" s="51"/>
      <c r="AF446" s="51"/>
      <c r="AH446" s="66" t="str">
        <f t="shared" si="104"/>
        <v>BAMairi</v>
      </c>
      <c r="AI446" s="50">
        <v>2920106</v>
      </c>
      <c r="AJ446" s="66">
        <f t="shared" si="93"/>
        <v>0</v>
      </c>
    </row>
    <row r="447" spans="1:36" s="91" customFormat="1" ht="21.75" customHeight="1">
      <c r="A447" s="61" t="str">
        <f>Controles!$B$2</f>
        <v>ES</v>
      </c>
      <c r="B447" s="61">
        <f>Controles!$C$2</f>
        <v>7</v>
      </c>
      <c r="C447" s="61" t="s">
        <v>5388</v>
      </c>
      <c r="D447" s="62"/>
      <c r="E447" s="61" t="e">
        <f t="shared" si="90"/>
        <v>#N/A</v>
      </c>
      <c r="F447" s="90"/>
      <c r="G447" s="90"/>
      <c r="H447" s="90"/>
      <c r="I447" s="90"/>
      <c r="J447" s="61">
        <f t="shared" si="94"/>
        <v>0</v>
      </c>
      <c r="K447" s="90"/>
      <c r="L447" s="90"/>
      <c r="M447" s="90"/>
      <c r="N447" s="90"/>
      <c r="O447" s="90"/>
      <c r="P447" s="61">
        <f t="shared" si="95"/>
        <v>0</v>
      </c>
      <c r="Q447" s="61">
        <f t="shared" si="91"/>
        <v>0</v>
      </c>
      <c r="R447" s="61">
        <f t="shared" si="96"/>
        <v>0</v>
      </c>
      <c r="S447" s="65">
        <f t="shared" si="97"/>
        <v>0</v>
      </c>
      <c r="T447" s="61">
        <f t="shared" si="98"/>
        <v>0</v>
      </c>
      <c r="U447" s="61">
        <f t="shared" si="99"/>
        <v>0</v>
      </c>
      <c r="V447" s="61">
        <f t="shared" si="92"/>
        <v>0</v>
      </c>
      <c r="W447" s="61">
        <f t="shared" si="100"/>
        <v>0</v>
      </c>
      <c r="X447" s="61">
        <f t="shared" si="101"/>
        <v>0</v>
      </c>
      <c r="Y447" s="61" t="str">
        <f t="shared" si="102"/>
        <v>NÃO</v>
      </c>
      <c r="AA447" s="62" t="str">
        <f t="shared" si="103"/>
        <v>ES</v>
      </c>
      <c r="AB447" s="50" t="s">
        <v>41</v>
      </c>
      <c r="AC447" s="50" t="s">
        <v>3835</v>
      </c>
      <c r="AD447" s="50">
        <v>2920205</v>
      </c>
      <c r="AE447" s="51"/>
      <c r="AF447" s="51"/>
      <c r="AH447" s="66" t="str">
        <f t="shared" si="104"/>
        <v>BAMalhada</v>
      </c>
      <c r="AI447" s="50">
        <v>2920205</v>
      </c>
      <c r="AJ447" s="66">
        <f t="shared" si="93"/>
        <v>0</v>
      </c>
    </row>
    <row r="448" spans="1:36" s="91" customFormat="1" ht="21.75" customHeight="1">
      <c r="A448" s="61" t="str">
        <f>Controles!$B$2</f>
        <v>ES</v>
      </c>
      <c r="B448" s="61">
        <f>Controles!$C$2</f>
        <v>7</v>
      </c>
      <c r="C448" s="61" t="s">
        <v>5388</v>
      </c>
      <c r="D448" s="62"/>
      <c r="E448" s="61" t="e">
        <f t="shared" si="90"/>
        <v>#N/A</v>
      </c>
      <c r="F448" s="90"/>
      <c r="G448" s="90"/>
      <c r="H448" s="90"/>
      <c r="I448" s="90"/>
      <c r="J448" s="61">
        <f t="shared" si="94"/>
        <v>0</v>
      </c>
      <c r="K448" s="90"/>
      <c r="L448" s="90"/>
      <c r="M448" s="90"/>
      <c r="N448" s="90"/>
      <c r="O448" s="90"/>
      <c r="P448" s="61">
        <f t="shared" si="95"/>
        <v>0</v>
      </c>
      <c r="Q448" s="61">
        <f t="shared" si="91"/>
        <v>0</v>
      </c>
      <c r="R448" s="61">
        <f t="shared" si="96"/>
        <v>0</v>
      </c>
      <c r="S448" s="65">
        <f t="shared" si="97"/>
        <v>0</v>
      </c>
      <c r="T448" s="61">
        <f t="shared" si="98"/>
        <v>0</v>
      </c>
      <c r="U448" s="61">
        <f t="shared" si="99"/>
        <v>0</v>
      </c>
      <c r="V448" s="61">
        <f t="shared" si="92"/>
        <v>0</v>
      </c>
      <c r="W448" s="61">
        <f t="shared" si="100"/>
        <v>0</v>
      </c>
      <c r="X448" s="61">
        <f t="shared" si="101"/>
        <v>0</v>
      </c>
      <c r="Y448" s="61" t="str">
        <f t="shared" si="102"/>
        <v>NÃO</v>
      </c>
      <c r="AA448" s="62" t="str">
        <f t="shared" si="103"/>
        <v>ES</v>
      </c>
      <c r="AB448" s="50" t="s">
        <v>41</v>
      </c>
      <c r="AC448" s="50" t="s">
        <v>3842</v>
      </c>
      <c r="AD448" s="50">
        <v>2920304</v>
      </c>
      <c r="AE448" s="51"/>
      <c r="AF448" s="51"/>
      <c r="AH448" s="66" t="str">
        <f t="shared" si="104"/>
        <v>BAMalhada de Pedras</v>
      </c>
      <c r="AI448" s="50">
        <v>2920304</v>
      </c>
      <c r="AJ448" s="66">
        <f t="shared" si="93"/>
        <v>0</v>
      </c>
    </row>
    <row r="449" spans="1:36" s="91" customFormat="1" ht="21.75" customHeight="1">
      <c r="A449" s="61" t="str">
        <f>Controles!$B$2</f>
        <v>ES</v>
      </c>
      <c r="B449" s="61">
        <f>Controles!$C$2</f>
        <v>7</v>
      </c>
      <c r="C449" s="61" t="s">
        <v>5388</v>
      </c>
      <c r="D449" s="62"/>
      <c r="E449" s="61" t="e">
        <f t="shared" si="90"/>
        <v>#N/A</v>
      </c>
      <c r="F449" s="90"/>
      <c r="G449" s="90"/>
      <c r="H449" s="90"/>
      <c r="I449" s="90"/>
      <c r="J449" s="61">
        <f t="shared" si="94"/>
        <v>0</v>
      </c>
      <c r="K449" s="90"/>
      <c r="L449" s="90"/>
      <c r="M449" s="90"/>
      <c r="N449" s="90"/>
      <c r="O449" s="90"/>
      <c r="P449" s="61">
        <f t="shared" si="95"/>
        <v>0</v>
      </c>
      <c r="Q449" s="61">
        <f t="shared" si="91"/>
        <v>0</v>
      </c>
      <c r="R449" s="61">
        <f t="shared" si="96"/>
        <v>0</v>
      </c>
      <c r="S449" s="65">
        <f t="shared" si="97"/>
        <v>0</v>
      </c>
      <c r="T449" s="61">
        <f t="shared" si="98"/>
        <v>0</v>
      </c>
      <c r="U449" s="61">
        <f t="shared" si="99"/>
        <v>0</v>
      </c>
      <c r="V449" s="61">
        <f t="shared" si="92"/>
        <v>0</v>
      </c>
      <c r="W449" s="61">
        <f t="shared" si="100"/>
        <v>0</v>
      </c>
      <c r="X449" s="61">
        <f t="shared" si="101"/>
        <v>0</v>
      </c>
      <c r="Y449" s="61" t="str">
        <f t="shared" si="102"/>
        <v>NÃO</v>
      </c>
      <c r="AA449" s="62" t="str">
        <f t="shared" si="103"/>
        <v>ES</v>
      </c>
      <c r="AB449" s="50" t="s">
        <v>41</v>
      </c>
      <c r="AC449" s="50" t="s">
        <v>3848</v>
      </c>
      <c r="AD449" s="50">
        <v>2920403</v>
      </c>
      <c r="AE449" s="51"/>
      <c r="AF449" s="51"/>
      <c r="AH449" s="66" t="str">
        <f t="shared" si="104"/>
        <v>BAManoel Vitorino</v>
      </c>
      <c r="AI449" s="50">
        <v>2920403</v>
      </c>
      <c r="AJ449" s="66">
        <f t="shared" si="93"/>
        <v>0</v>
      </c>
    </row>
    <row r="450" spans="1:36" s="91" customFormat="1" ht="21.75" customHeight="1">
      <c r="A450" s="61" t="str">
        <f>Controles!$B$2</f>
        <v>ES</v>
      </c>
      <c r="B450" s="61">
        <f>Controles!$C$2</f>
        <v>7</v>
      </c>
      <c r="C450" s="61" t="s">
        <v>5388</v>
      </c>
      <c r="D450" s="62"/>
      <c r="E450" s="61" t="e">
        <f t="shared" ref="E450:E513" si="105">VLOOKUP(AA450,$AH$2:$AI$5573,2,FALSE)</f>
        <v>#N/A</v>
      </c>
      <c r="F450" s="90"/>
      <c r="G450" s="90"/>
      <c r="H450" s="90"/>
      <c r="I450" s="90"/>
      <c r="J450" s="61">
        <f t="shared" si="94"/>
        <v>0</v>
      </c>
      <c r="K450" s="90"/>
      <c r="L450" s="90"/>
      <c r="M450" s="90"/>
      <c r="N450" s="90"/>
      <c r="O450" s="90"/>
      <c r="P450" s="61">
        <f t="shared" si="95"/>
        <v>0</v>
      </c>
      <c r="Q450" s="61">
        <f t="shared" ref="Q450:Q513" si="106">IF(AND(L450&gt;0,H450+I450=0),"ERRO",0)</f>
        <v>0</v>
      </c>
      <c r="R450" s="61">
        <f t="shared" si="96"/>
        <v>0</v>
      </c>
      <c r="S450" s="65">
        <f t="shared" si="97"/>
        <v>0</v>
      </c>
      <c r="T450" s="61">
        <f t="shared" si="98"/>
        <v>0</v>
      </c>
      <c r="U450" s="61">
        <f t="shared" si="99"/>
        <v>0</v>
      </c>
      <c r="V450" s="61">
        <f t="shared" ref="V450:V513" si="107">IF(O450&gt;0, IF(H450= 0, IF(I450=0, "ERRO",0),0),0)</f>
        <v>0</v>
      </c>
      <c r="W450" s="61">
        <f t="shared" si="100"/>
        <v>0</v>
      </c>
      <c r="X450" s="61">
        <f t="shared" si="101"/>
        <v>0</v>
      </c>
      <c r="Y450" s="61" t="str">
        <f t="shared" si="102"/>
        <v>NÃO</v>
      </c>
      <c r="AA450" s="62" t="str">
        <f t="shared" si="103"/>
        <v>ES</v>
      </c>
      <c r="AB450" s="50" t="s">
        <v>41</v>
      </c>
      <c r="AC450" s="50" t="s">
        <v>3855</v>
      </c>
      <c r="AD450" s="50">
        <v>2920452</v>
      </c>
      <c r="AE450" s="51"/>
      <c r="AF450" s="51"/>
      <c r="AH450" s="66" t="str">
        <f t="shared" si="104"/>
        <v>BAMansidão</v>
      </c>
      <c r="AI450" s="50">
        <v>2920452</v>
      </c>
      <c r="AJ450" s="66">
        <f t="shared" ref="AJ450:AJ513" si="108">IF(SUM(H450,L450:O450)&gt;0,1,0)</f>
        <v>0</v>
      </c>
    </row>
    <row r="451" spans="1:36" s="91" customFormat="1" ht="21.75" customHeight="1">
      <c r="A451" s="61" t="str">
        <f>Controles!$B$2</f>
        <v>ES</v>
      </c>
      <c r="B451" s="61">
        <f>Controles!$C$2</f>
        <v>7</v>
      </c>
      <c r="C451" s="61" t="s">
        <v>5388</v>
      </c>
      <c r="D451" s="62"/>
      <c r="E451" s="61" t="e">
        <f t="shared" si="105"/>
        <v>#N/A</v>
      </c>
      <c r="F451" s="90"/>
      <c r="G451" s="90"/>
      <c r="H451" s="90"/>
      <c r="I451" s="90"/>
      <c r="J451" s="61">
        <f t="shared" ref="J451:J514" si="109">SUM(H451:I451)</f>
        <v>0</v>
      </c>
      <c r="K451" s="90"/>
      <c r="L451" s="90"/>
      <c r="M451" s="90"/>
      <c r="N451" s="90"/>
      <c r="O451" s="90"/>
      <c r="P451" s="61">
        <f t="shared" ref="P451:P514" si="110">IF((H451&gt;L451),"ERRO",0)</f>
        <v>0</v>
      </c>
      <c r="Q451" s="61">
        <f t="shared" si="106"/>
        <v>0</v>
      </c>
      <c r="R451" s="61">
        <f t="shared" ref="R451:R514" si="111">IF(AND(I451=0,H451&gt;0,L451&gt;K451),"ERRO",0)</f>
        <v>0</v>
      </c>
      <c r="S451" s="65">
        <f t="shared" ref="S451:S514" si="112">IF(AND(I451=0,M451&gt;L451),"ERRO",0)</f>
        <v>0</v>
      </c>
      <c r="T451" s="61">
        <f t="shared" ref="T451:T514" si="113">IF(M451&gt;0, IF(H451= 0, IF(I451=0, "ERRO",0),0),0)</f>
        <v>0</v>
      </c>
      <c r="U451" s="61">
        <f t="shared" ref="U451:U514" si="114">IF(N451&gt;0, IF(H451= 0, IF(I451=0, "ERRO",0),0),0)</f>
        <v>0</v>
      </c>
      <c r="V451" s="61">
        <f t="shared" si="107"/>
        <v>0</v>
      </c>
      <c r="W451" s="61">
        <f t="shared" ref="W451:W514" si="115">IF(M451+O451+N451&gt;K451,IF(I451=0,"ERRO",0),0)</f>
        <v>0</v>
      </c>
      <c r="X451" s="61">
        <f t="shared" ref="X451:X514" si="116">IF(AND(H451=0,K451&gt;0),"ERRO",0)</f>
        <v>0</v>
      </c>
      <c r="Y451" s="61" t="str">
        <f t="shared" ref="Y451:Y514" si="117">IF(AND(P451=0,Q451=0,R451=0,S451=0,T451=0,V451=0,W451=0,U451=0,X451=0), "NÃO", "SIM")</f>
        <v>NÃO</v>
      </c>
      <c r="AA451" s="62" t="str">
        <f t="shared" ref="AA451:AA514" si="118">CONCATENATE(A451,D451)</f>
        <v>ES</v>
      </c>
      <c r="AB451" s="50" t="s">
        <v>41</v>
      </c>
      <c r="AC451" s="50" t="s">
        <v>3861</v>
      </c>
      <c r="AD451" s="50">
        <v>2920502</v>
      </c>
      <c r="AE451" s="51"/>
      <c r="AF451" s="51"/>
      <c r="AH451" s="66" t="str">
        <f t="shared" ref="AH451:AH514" si="119">CONCATENATE(AB451,AC451)</f>
        <v>BAMaracás</v>
      </c>
      <c r="AI451" s="50">
        <v>2920502</v>
      </c>
      <c r="AJ451" s="66">
        <f t="shared" si="108"/>
        <v>0</v>
      </c>
    </row>
    <row r="452" spans="1:36" s="91" customFormat="1" ht="21.75" customHeight="1">
      <c r="A452" s="61" t="str">
        <f>Controles!$B$2</f>
        <v>ES</v>
      </c>
      <c r="B452" s="61">
        <f>Controles!$C$2</f>
        <v>7</v>
      </c>
      <c r="C452" s="61" t="s">
        <v>5388</v>
      </c>
      <c r="D452" s="62"/>
      <c r="E452" s="61" t="e">
        <f t="shared" si="105"/>
        <v>#N/A</v>
      </c>
      <c r="F452" s="90"/>
      <c r="G452" s="90"/>
      <c r="H452" s="90"/>
      <c r="I452" s="90"/>
      <c r="J452" s="61">
        <f t="shared" si="109"/>
        <v>0</v>
      </c>
      <c r="K452" s="90"/>
      <c r="L452" s="90"/>
      <c r="M452" s="90"/>
      <c r="N452" s="90"/>
      <c r="O452" s="90"/>
      <c r="P452" s="61">
        <f t="shared" si="110"/>
        <v>0</v>
      </c>
      <c r="Q452" s="61">
        <f t="shared" si="106"/>
        <v>0</v>
      </c>
      <c r="R452" s="61">
        <f t="shared" si="111"/>
        <v>0</v>
      </c>
      <c r="S452" s="65">
        <f t="shared" si="112"/>
        <v>0</v>
      </c>
      <c r="T452" s="61">
        <f t="shared" si="113"/>
        <v>0</v>
      </c>
      <c r="U452" s="61">
        <f t="shared" si="114"/>
        <v>0</v>
      </c>
      <c r="V452" s="61">
        <f t="shared" si="107"/>
        <v>0</v>
      </c>
      <c r="W452" s="61">
        <f t="shared" si="115"/>
        <v>0</v>
      </c>
      <c r="X452" s="61">
        <f t="shared" si="116"/>
        <v>0</v>
      </c>
      <c r="Y452" s="61" t="str">
        <f t="shared" si="117"/>
        <v>NÃO</v>
      </c>
      <c r="AA452" s="62" t="str">
        <f t="shared" si="118"/>
        <v>ES</v>
      </c>
      <c r="AB452" s="50" t="s">
        <v>41</v>
      </c>
      <c r="AC452" s="50" t="s">
        <v>3867</v>
      </c>
      <c r="AD452" s="50">
        <v>2920601</v>
      </c>
      <c r="AE452" s="51"/>
      <c r="AF452" s="51"/>
      <c r="AH452" s="66" t="str">
        <f t="shared" si="119"/>
        <v>BAMaragogipe</v>
      </c>
      <c r="AI452" s="50">
        <v>2920601</v>
      </c>
      <c r="AJ452" s="66">
        <f t="shared" si="108"/>
        <v>0</v>
      </c>
    </row>
    <row r="453" spans="1:36" s="91" customFormat="1" ht="21.75" customHeight="1">
      <c r="A453" s="61" t="str">
        <f>Controles!$B$2</f>
        <v>ES</v>
      </c>
      <c r="B453" s="61">
        <f>Controles!$C$2</f>
        <v>7</v>
      </c>
      <c r="C453" s="61" t="s">
        <v>5388</v>
      </c>
      <c r="D453" s="62"/>
      <c r="E453" s="61" t="e">
        <f t="shared" si="105"/>
        <v>#N/A</v>
      </c>
      <c r="F453" s="90"/>
      <c r="G453" s="90"/>
      <c r="H453" s="90"/>
      <c r="I453" s="90"/>
      <c r="J453" s="61">
        <f t="shared" si="109"/>
        <v>0</v>
      </c>
      <c r="K453" s="90"/>
      <c r="L453" s="90"/>
      <c r="M453" s="90"/>
      <c r="N453" s="90"/>
      <c r="O453" s="90"/>
      <c r="P453" s="61">
        <f t="shared" si="110"/>
        <v>0</v>
      </c>
      <c r="Q453" s="61">
        <f t="shared" si="106"/>
        <v>0</v>
      </c>
      <c r="R453" s="61">
        <f t="shared" si="111"/>
        <v>0</v>
      </c>
      <c r="S453" s="65">
        <f t="shared" si="112"/>
        <v>0</v>
      </c>
      <c r="T453" s="61">
        <f t="shared" si="113"/>
        <v>0</v>
      </c>
      <c r="U453" s="61">
        <f t="shared" si="114"/>
        <v>0</v>
      </c>
      <c r="V453" s="61">
        <f t="shared" si="107"/>
        <v>0</v>
      </c>
      <c r="W453" s="61">
        <f t="shared" si="115"/>
        <v>0</v>
      </c>
      <c r="X453" s="61">
        <f t="shared" si="116"/>
        <v>0</v>
      </c>
      <c r="Y453" s="61" t="str">
        <f t="shared" si="117"/>
        <v>NÃO</v>
      </c>
      <c r="AA453" s="62" t="str">
        <f t="shared" si="118"/>
        <v>ES</v>
      </c>
      <c r="AB453" s="50" t="s">
        <v>41</v>
      </c>
      <c r="AC453" s="50" t="s">
        <v>3872</v>
      </c>
      <c r="AD453" s="50">
        <v>2920700</v>
      </c>
      <c r="AE453" s="51"/>
      <c r="AF453" s="51"/>
      <c r="AH453" s="66" t="str">
        <f t="shared" si="119"/>
        <v>BAMaraú</v>
      </c>
      <c r="AI453" s="50">
        <v>2920700</v>
      </c>
      <c r="AJ453" s="66">
        <f t="shared" si="108"/>
        <v>0</v>
      </c>
    </row>
    <row r="454" spans="1:36" s="91" customFormat="1" ht="21.75" customHeight="1">
      <c r="A454" s="61" t="str">
        <f>Controles!$B$2</f>
        <v>ES</v>
      </c>
      <c r="B454" s="61">
        <f>Controles!$C$2</f>
        <v>7</v>
      </c>
      <c r="C454" s="61" t="s">
        <v>5388</v>
      </c>
      <c r="D454" s="62"/>
      <c r="E454" s="61" t="e">
        <f t="shared" si="105"/>
        <v>#N/A</v>
      </c>
      <c r="F454" s="90"/>
      <c r="G454" s="90"/>
      <c r="H454" s="90"/>
      <c r="I454" s="90"/>
      <c r="J454" s="61">
        <f t="shared" si="109"/>
        <v>0</v>
      </c>
      <c r="K454" s="90"/>
      <c r="L454" s="90"/>
      <c r="M454" s="90"/>
      <c r="N454" s="90"/>
      <c r="O454" s="90"/>
      <c r="P454" s="61">
        <f t="shared" si="110"/>
        <v>0</v>
      </c>
      <c r="Q454" s="61">
        <f t="shared" si="106"/>
        <v>0</v>
      </c>
      <c r="R454" s="61">
        <f t="shared" si="111"/>
        <v>0</v>
      </c>
      <c r="S454" s="65">
        <f t="shared" si="112"/>
        <v>0</v>
      </c>
      <c r="T454" s="61">
        <f t="shared" si="113"/>
        <v>0</v>
      </c>
      <c r="U454" s="61">
        <f t="shared" si="114"/>
        <v>0</v>
      </c>
      <c r="V454" s="61">
        <f t="shared" si="107"/>
        <v>0</v>
      </c>
      <c r="W454" s="61">
        <f t="shared" si="115"/>
        <v>0</v>
      </c>
      <c r="X454" s="61">
        <f t="shared" si="116"/>
        <v>0</v>
      </c>
      <c r="Y454" s="61" t="str">
        <f t="shared" si="117"/>
        <v>NÃO</v>
      </c>
      <c r="AA454" s="62" t="str">
        <f t="shared" si="118"/>
        <v>ES</v>
      </c>
      <c r="AB454" s="50" t="s">
        <v>41</v>
      </c>
      <c r="AC454" s="50" t="s">
        <v>3877</v>
      </c>
      <c r="AD454" s="50">
        <v>2920809</v>
      </c>
      <c r="AE454" s="51"/>
      <c r="AF454" s="51"/>
      <c r="AH454" s="66" t="str">
        <f t="shared" si="119"/>
        <v>BAMarcionílio Souza</v>
      </c>
      <c r="AI454" s="50">
        <v>2920809</v>
      </c>
      <c r="AJ454" s="66">
        <f t="shared" si="108"/>
        <v>0</v>
      </c>
    </row>
    <row r="455" spans="1:36" s="91" customFormat="1" ht="21.75" customHeight="1">
      <c r="A455" s="61" t="str">
        <f>Controles!$B$2</f>
        <v>ES</v>
      </c>
      <c r="B455" s="61">
        <f>Controles!$C$2</f>
        <v>7</v>
      </c>
      <c r="C455" s="61" t="s">
        <v>5388</v>
      </c>
      <c r="D455" s="62"/>
      <c r="E455" s="61" t="e">
        <f t="shared" si="105"/>
        <v>#N/A</v>
      </c>
      <c r="F455" s="90"/>
      <c r="G455" s="90"/>
      <c r="H455" s="90"/>
      <c r="I455" s="90"/>
      <c r="J455" s="61">
        <f t="shared" si="109"/>
        <v>0</v>
      </c>
      <c r="K455" s="90"/>
      <c r="L455" s="90"/>
      <c r="M455" s="90"/>
      <c r="N455" s="90"/>
      <c r="O455" s="90"/>
      <c r="P455" s="61">
        <f t="shared" si="110"/>
        <v>0</v>
      </c>
      <c r="Q455" s="61">
        <f t="shared" si="106"/>
        <v>0</v>
      </c>
      <c r="R455" s="61">
        <f t="shared" si="111"/>
        <v>0</v>
      </c>
      <c r="S455" s="65">
        <f t="shared" si="112"/>
        <v>0</v>
      </c>
      <c r="T455" s="61">
        <f t="shared" si="113"/>
        <v>0</v>
      </c>
      <c r="U455" s="61">
        <f t="shared" si="114"/>
        <v>0</v>
      </c>
      <c r="V455" s="61">
        <f t="shared" si="107"/>
        <v>0</v>
      </c>
      <c r="W455" s="61">
        <f t="shared" si="115"/>
        <v>0</v>
      </c>
      <c r="X455" s="61">
        <f t="shared" si="116"/>
        <v>0</v>
      </c>
      <c r="Y455" s="61" t="str">
        <f t="shared" si="117"/>
        <v>NÃO</v>
      </c>
      <c r="AA455" s="62" t="str">
        <f t="shared" si="118"/>
        <v>ES</v>
      </c>
      <c r="AB455" s="50" t="s">
        <v>41</v>
      </c>
      <c r="AC455" s="50" t="s">
        <v>3883</v>
      </c>
      <c r="AD455" s="50">
        <v>2920908</v>
      </c>
      <c r="AE455" s="51"/>
      <c r="AF455" s="51"/>
      <c r="AH455" s="66" t="str">
        <f t="shared" si="119"/>
        <v>BAMascote</v>
      </c>
      <c r="AI455" s="50">
        <v>2920908</v>
      </c>
      <c r="AJ455" s="66">
        <f t="shared" si="108"/>
        <v>0</v>
      </c>
    </row>
    <row r="456" spans="1:36" s="91" customFormat="1" ht="21.75" customHeight="1">
      <c r="A456" s="61" t="str">
        <f>Controles!$B$2</f>
        <v>ES</v>
      </c>
      <c r="B456" s="61">
        <f>Controles!$C$2</f>
        <v>7</v>
      </c>
      <c r="C456" s="61" t="s">
        <v>5388</v>
      </c>
      <c r="D456" s="62"/>
      <c r="E456" s="61" t="e">
        <f t="shared" si="105"/>
        <v>#N/A</v>
      </c>
      <c r="F456" s="90"/>
      <c r="G456" s="90"/>
      <c r="H456" s="90"/>
      <c r="I456" s="90"/>
      <c r="J456" s="61">
        <f t="shared" si="109"/>
        <v>0</v>
      </c>
      <c r="K456" s="90"/>
      <c r="L456" s="90"/>
      <c r="M456" s="90"/>
      <c r="N456" s="90"/>
      <c r="O456" s="90"/>
      <c r="P456" s="61">
        <f t="shared" si="110"/>
        <v>0</v>
      </c>
      <c r="Q456" s="61">
        <f t="shared" si="106"/>
        <v>0</v>
      </c>
      <c r="R456" s="61">
        <f t="shared" si="111"/>
        <v>0</v>
      </c>
      <c r="S456" s="65">
        <f t="shared" si="112"/>
        <v>0</v>
      </c>
      <c r="T456" s="61">
        <f t="shared" si="113"/>
        <v>0</v>
      </c>
      <c r="U456" s="61">
        <f t="shared" si="114"/>
        <v>0</v>
      </c>
      <c r="V456" s="61">
        <f t="shared" si="107"/>
        <v>0</v>
      </c>
      <c r="W456" s="61">
        <f t="shared" si="115"/>
        <v>0</v>
      </c>
      <c r="X456" s="61">
        <f t="shared" si="116"/>
        <v>0</v>
      </c>
      <c r="Y456" s="61" t="str">
        <f t="shared" si="117"/>
        <v>NÃO</v>
      </c>
      <c r="AA456" s="62" t="str">
        <f t="shared" si="118"/>
        <v>ES</v>
      </c>
      <c r="AB456" s="50" t="s">
        <v>41</v>
      </c>
      <c r="AC456" s="50" t="s">
        <v>3889</v>
      </c>
      <c r="AD456" s="50">
        <v>2921005</v>
      </c>
      <c r="AE456" s="51"/>
      <c r="AF456" s="51"/>
      <c r="AH456" s="66" t="str">
        <f t="shared" si="119"/>
        <v>BAMata de São João</v>
      </c>
      <c r="AI456" s="50">
        <v>2921005</v>
      </c>
      <c r="AJ456" s="66">
        <f t="shared" si="108"/>
        <v>0</v>
      </c>
    </row>
    <row r="457" spans="1:36" s="91" customFormat="1" ht="21.75" customHeight="1">
      <c r="A457" s="61" t="str">
        <f>Controles!$B$2</f>
        <v>ES</v>
      </c>
      <c r="B457" s="61">
        <f>Controles!$C$2</f>
        <v>7</v>
      </c>
      <c r="C457" s="61" t="s">
        <v>5388</v>
      </c>
      <c r="D457" s="62"/>
      <c r="E457" s="61" t="e">
        <f t="shared" si="105"/>
        <v>#N/A</v>
      </c>
      <c r="F457" s="90"/>
      <c r="G457" s="90"/>
      <c r="H457" s="90"/>
      <c r="I457" s="90"/>
      <c r="J457" s="61">
        <f t="shared" si="109"/>
        <v>0</v>
      </c>
      <c r="K457" s="90"/>
      <c r="L457" s="90"/>
      <c r="M457" s="90"/>
      <c r="N457" s="90"/>
      <c r="O457" s="90"/>
      <c r="P457" s="61">
        <f t="shared" si="110"/>
        <v>0</v>
      </c>
      <c r="Q457" s="61">
        <f t="shared" si="106"/>
        <v>0</v>
      </c>
      <c r="R457" s="61">
        <f t="shared" si="111"/>
        <v>0</v>
      </c>
      <c r="S457" s="65">
        <f t="shared" si="112"/>
        <v>0</v>
      </c>
      <c r="T457" s="61">
        <f t="shared" si="113"/>
        <v>0</v>
      </c>
      <c r="U457" s="61">
        <f t="shared" si="114"/>
        <v>0</v>
      </c>
      <c r="V457" s="61">
        <f t="shared" si="107"/>
        <v>0</v>
      </c>
      <c r="W457" s="61">
        <f t="shared" si="115"/>
        <v>0</v>
      </c>
      <c r="X457" s="61">
        <f t="shared" si="116"/>
        <v>0</v>
      </c>
      <c r="Y457" s="61" t="str">
        <f t="shared" si="117"/>
        <v>NÃO</v>
      </c>
      <c r="AA457" s="62" t="str">
        <f t="shared" si="118"/>
        <v>ES</v>
      </c>
      <c r="AB457" s="50" t="s">
        <v>41</v>
      </c>
      <c r="AC457" s="50" t="s">
        <v>3895</v>
      </c>
      <c r="AD457" s="50">
        <v>2921054</v>
      </c>
      <c r="AE457" s="51"/>
      <c r="AF457" s="51"/>
      <c r="AH457" s="66" t="str">
        <f t="shared" si="119"/>
        <v>BAMatina</v>
      </c>
      <c r="AI457" s="50">
        <v>2921054</v>
      </c>
      <c r="AJ457" s="66">
        <f t="shared" si="108"/>
        <v>0</v>
      </c>
    </row>
    <row r="458" spans="1:36" s="91" customFormat="1" ht="21.75" customHeight="1">
      <c r="A458" s="61" t="str">
        <f>Controles!$B$2</f>
        <v>ES</v>
      </c>
      <c r="B458" s="61">
        <f>Controles!$C$2</f>
        <v>7</v>
      </c>
      <c r="C458" s="61" t="s">
        <v>5388</v>
      </c>
      <c r="D458" s="62"/>
      <c r="E458" s="61" t="e">
        <f t="shared" si="105"/>
        <v>#N/A</v>
      </c>
      <c r="F458" s="90"/>
      <c r="G458" s="90"/>
      <c r="H458" s="90"/>
      <c r="I458" s="90"/>
      <c r="J458" s="61">
        <f t="shared" si="109"/>
        <v>0</v>
      </c>
      <c r="K458" s="90"/>
      <c r="L458" s="90"/>
      <c r="M458" s="90"/>
      <c r="N458" s="90"/>
      <c r="O458" s="90"/>
      <c r="P458" s="61">
        <f t="shared" si="110"/>
        <v>0</v>
      </c>
      <c r="Q458" s="61">
        <f t="shared" si="106"/>
        <v>0</v>
      </c>
      <c r="R458" s="61">
        <f t="shared" si="111"/>
        <v>0</v>
      </c>
      <c r="S458" s="65">
        <f t="shared" si="112"/>
        <v>0</v>
      </c>
      <c r="T458" s="61">
        <f t="shared" si="113"/>
        <v>0</v>
      </c>
      <c r="U458" s="61">
        <f t="shared" si="114"/>
        <v>0</v>
      </c>
      <c r="V458" s="61">
        <f t="shared" si="107"/>
        <v>0</v>
      </c>
      <c r="W458" s="61">
        <f t="shared" si="115"/>
        <v>0</v>
      </c>
      <c r="X458" s="61">
        <f t="shared" si="116"/>
        <v>0</v>
      </c>
      <c r="Y458" s="61" t="str">
        <f t="shared" si="117"/>
        <v>NÃO</v>
      </c>
      <c r="AA458" s="62" t="str">
        <f t="shared" si="118"/>
        <v>ES</v>
      </c>
      <c r="AB458" s="50" t="s">
        <v>41</v>
      </c>
      <c r="AC458" s="50" t="s">
        <v>3901</v>
      </c>
      <c r="AD458" s="50">
        <v>2921104</v>
      </c>
      <c r="AE458" s="51"/>
      <c r="AF458" s="51"/>
      <c r="AH458" s="66" t="str">
        <f t="shared" si="119"/>
        <v>BAMedeiros Neto</v>
      </c>
      <c r="AI458" s="50">
        <v>2921104</v>
      </c>
      <c r="AJ458" s="66">
        <f t="shared" si="108"/>
        <v>0</v>
      </c>
    </row>
    <row r="459" spans="1:36" s="91" customFormat="1" ht="21.75" customHeight="1">
      <c r="A459" s="61" t="str">
        <f>Controles!$B$2</f>
        <v>ES</v>
      </c>
      <c r="B459" s="61">
        <f>Controles!$C$2</f>
        <v>7</v>
      </c>
      <c r="C459" s="61" t="s">
        <v>5388</v>
      </c>
      <c r="D459" s="62"/>
      <c r="E459" s="61" t="e">
        <f t="shared" si="105"/>
        <v>#N/A</v>
      </c>
      <c r="F459" s="90"/>
      <c r="G459" s="90"/>
      <c r="H459" s="90"/>
      <c r="I459" s="90"/>
      <c r="J459" s="61">
        <f t="shared" si="109"/>
        <v>0</v>
      </c>
      <c r="K459" s="90"/>
      <c r="L459" s="90"/>
      <c r="M459" s="90"/>
      <c r="N459" s="90"/>
      <c r="O459" s="90"/>
      <c r="P459" s="61">
        <f t="shared" si="110"/>
        <v>0</v>
      </c>
      <c r="Q459" s="61">
        <f t="shared" si="106"/>
        <v>0</v>
      </c>
      <c r="R459" s="61">
        <f t="shared" si="111"/>
        <v>0</v>
      </c>
      <c r="S459" s="65">
        <f t="shared" si="112"/>
        <v>0</v>
      </c>
      <c r="T459" s="61">
        <f t="shared" si="113"/>
        <v>0</v>
      </c>
      <c r="U459" s="61">
        <f t="shared" si="114"/>
        <v>0</v>
      </c>
      <c r="V459" s="61">
        <f t="shared" si="107"/>
        <v>0</v>
      </c>
      <c r="W459" s="61">
        <f t="shared" si="115"/>
        <v>0</v>
      </c>
      <c r="X459" s="61">
        <f t="shared" si="116"/>
        <v>0</v>
      </c>
      <c r="Y459" s="61" t="str">
        <f t="shared" si="117"/>
        <v>NÃO</v>
      </c>
      <c r="AA459" s="62" t="str">
        <f t="shared" si="118"/>
        <v>ES</v>
      </c>
      <c r="AB459" s="50" t="s">
        <v>41</v>
      </c>
      <c r="AC459" s="50" t="s">
        <v>3907</v>
      </c>
      <c r="AD459" s="50">
        <v>2921203</v>
      </c>
      <c r="AE459" s="51"/>
      <c r="AF459" s="51"/>
      <c r="AH459" s="66" t="str">
        <f t="shared" si="119"/>
        <v>BAMiguel Calmon</v>
      </c>
      <c r="AI459" s="50">
        <v>2921203</v>
      </c>
      <c r="AJ459" s="66">
        <f t="shared" si="108"/>
        <v>0</v>
      </c>
    </row>
    <row r="460" spans="1:36" s="91" customFormat="1" ht="21.75" customHeight="1">
      <c r="A460" s="61" t="str">
        <f>Controles!$B$2</f>
        <v>ES</v>
      </c>
      <c r="B460" s="61">
        <f>Controles!$C$2</f>
        <v>7</v>
      </c>
      <c r="C460" s="61" t="s">
        <v>5388</v>
      </c>
      <c r="D460" s="62"/>
      <c r="E460" s="61" t="e">
        <f t="shared" si="105"/>
        <v>#N/A</v>
      </c>
      <c r="F460" s="90"/>
      <c r="G460" s="90"/>
      <c r="H460" s="90"/>
      <c r="I460" s="90"/>
      <c r="J460" s="61">
        <f t="shared" si="109"/>
        <v>0</v>
      </c>
      <c r="K460" s="90"/>
      <c r="L460" s="90"/>
      <c r="M460" s="90"/>
      <c r="N460" s="90"/>
      <c r="O460" s="90"/>
      <c r="P460" s="61">
        <f t="shared" si="110"/>
        <v>0</v>
      </c>
      <c r="Q460" s="61">
        <f t="shared" si="106"/>
        <v>0</v>
      </c>
      <c r="R460" s="61">
        <f t="shared" si="111"/>
        <v>0</v>
      </c>
      <c r="S460" s="65">
        <f t="shared" si="112"/>
        <v>0</v>
      </c>
      <c r="T460" s="61">
        <f t="shared" si="113"/>
        <v>0</v>
      </c>
      <c r="U460" s="61">
        <f t="shared" si="114"/>
        <v>0</v>
      </c>
      <c r="V460" s="61">
        <f t="shared" si="107"/>
        <v>0</v>
      </c>
      <c r="W460" s="61">
        <f t="shared" si="115"/>
        <v>0</v>
      </c>
      <c r="X460" s="61">
        <f t="shared" si="116"/>
        <v>0</v>
      </c>
      <c r="Y460" s="61" t="str">
        <f t="shared" si="117"/>
        <v>NÃO</v>
      </c>
      <c r="AA460" s="62" t="str">
        <f t="shared" si="118"/>
        <v>ES</v>
      </c>
      <c r="AB460" s="50" t="s">
        <v>41</v>
      </c>
      <c r="AC460" s="50" t="s">
        <v>2359</v>
      </c>
      <c r="AD460" s="50">
        <v>2921302</v>
      </c>
      <c r="AE460" s="51"/>
      <c r="AF460" s="51"/>
      <c r="AH460" s="66" t="str">
        <f t="shared" si="119"/>
        <v>BAMilagres</v>
      </c>
      <c r="AI460" s="50">
        <v>2921302</v>
      </c>
      <c r="AJ460" s="66">
        <f t="shared" si="108"/>
        <v>0</v>
      </c>
    </row>
    <row r="461" spans="1:36" s="91" customFormat="1" ht="21.75" customHeight="1">
      <c r="A461" s="61" t="str">
        <f>Controles!$B$2</f>
        <v>ES</v>
      </c>
      <c r="B461" s="61">
        <f>Controles!$C$2</f>
        <v>7</v>
      </c>
      <c r="C461" s="61" t="s">
        <v>5388</v>
      </c>
      <c r="D461" s="62"/>
      <c r="E461" s="61" t="e">
        <f t="shared" si="105"/>
        <v>#N/A</v>
      </c>
      <c r="F461" s="90"/>
      <c r="G461" s="90"/>
      <c r="H461" s="90"/>
      <c r="I461" s="90"/>
      <c r="J461" s="61">
        <f t="shared" si="109"/>
        <v>0</v>
      </c>
      <c r="K461" s="90"/>
      <c r="L461" s="90"/>
      <c r="M461" s="90"/>
      <c r="N461" s="90"/>
      <c r="O461" s="90"/>
      <c r="P461" s="61">
        <f t="shared" si="110"/>
        <v>0</v>
      </c>
      <c r="Q461" s="61">
        <f t="shared" si="106"/>
        <v>0</v>
      </c>
      <c r="R461" s="61">
        <f t="shared" si="111"/>
        <v>0</v>
      </c>
      <c r="S461" s="65">
        <f t="shared" si="112"/>
        <v>0</v>
      </c>
      <c r="T461" s="61">
        <f t="shared" si="113"/>
        <v>0</v>
      </c>
      <c r="U461" s="61">
        <f t="shared" si="114"/>
        <v>0</v>
      </c>
      <c r="V461" s="61">
        <f t="shared" si="107"/>
        <v>0</v>
      </c>
      <c r="W461" s="61">
        <f t="shared" si="115"/>
        <v>0</v>
      </c>
      <c r="X461" s="61">
        <f t="shared" si="116"/>
        <v>0</v>
      </c>
      <c r="Y461" s="61" t="str">
        <f t="shared" si="117"/>
        <v>NÃO</v>
      </c>
      <c r="AA461" s="62" t="str">
        <f t="shared" si="118"/>
        <v>ES</v>
      </c>
      <c r="AB461" s="50" t="s">
        <v>41</v>
      </c>
      <c r="AC461" s="50" t="s">
        <v>3918</v>
      </c>
      <c r="AD461" s="50">
        <v>2921401</v>
      </c>
      <c r="AE461" s="51"/>
      <c r="AF461" s="51"/>
      <c r="AH461" s="66" t="str">
        <f t="shared" si="119"/>
        <v>BAMirangaba</v>
      </c>
      <c r="AI461" s="50">
        <v>2921401</v>
      </c>
      <c r="AJ461" s="66">
        <f t="shared" si="108"/>
        <v>0</v>
      </c>
    </row>
    <row r="462" spans="1:36" s="91" customFormat="1" ht="21.75" customHeight="1">
      <c r="A462" s="61" t="str">
        <f>Controles!$B$2</f>
        <v>ES</v>
      </c>
      <c r="B462" s="61">
        <f>Controles!$C$2</f>
        <v>7</v>
      </c>
      <c r="C462" s="61" t="s">
        <v>5388</v>
      </c>
      <c r="D462" s="62"/>
      <c r="E462" s="61" t="e">
        <f t="shared" si="105"/>
        <v>#N/A</v>
      </c>
      <c r="F462" s="90"/>
      <c r="G462" s="90"/>
      <c r="H462" s="90"/>
      <c r="I462" s="90"/>
      <c r="J462" s="61">
        <f t="shared" si="109"/>
        <v>0</v>
      </c>
      <c r="K462" s="90"/>
      <c r="L462" s="90"/>
      <c r="M462" s="90"/>
      <c r="N462" s="90"/>
      <c r="O462" s="90"/>
      <c r="P462" s="61">
        <f t="shared" si="110"/>
        <v>0</v>
      </c>
      <c r="Q462" s="61">
        <f t="shared" si="106"/>
        <v>0</v>
      </c>
      <c r="R462" s="61">
        <f t="shared" si="111"/>
        <v>0</v>
      </c>
      <c r="S462" s="65">
        <f t="shared" si="112"/>
        <v>0</v>
      </c>
      <c r="T462" s="61">
        <f t="shared" si="113"/>
        <v>0</v>
      </c>
      <c r="U462" s="61">
        <f t="shared" si="114"/>
        <v>0</v>
      </c>
      <c r="V462" s="61">
        <f t="shared" si="107"/>
        <v>0</v>
      </c>
      <c r="W462" s="61">
        <f t="shared" si="115"/>
        <v>0</v>
      </c>
      <c r="X462" s="61">
        <f t="shared" si="116"/>
        <v>0</v>
      </c>
      <c r="Y462" s="61" t="str">
        <f t="shared" si="117"/>
        <v>NÃO</v>
      </c>
      <c r="AA462" s="62" t="str">
        <f t="shared" si="118"/>
        <v>ES</v>
      </c>
      <c r="AB462" s="50" t="s">
        <v>41</v>
      </c>
      <c r="AC462" s="50" t="s">
        <v>3924</v>
      </c>
      <c r="AD462" s="50">
        <v>2921450</v>
      </c>
      <c r="AE462" s="51"/>
      <c r="AF462" s="51"/>
      <c r="AH462" s="66" t="str">
        <f t="shared" si="119"/>
        <v>BAMirante</v>
      </c>
      <c r="AI462" s="50">
        <v>2921450</v>
      </c>
      <c r="AJ462" s="66">
        <f t="shared" si="108"/>
        <v>0</v>
      </c>
    </row>
    <row r="463" spans="1:36" s="91" customFormat="1" ht="21.75" customHeight="1">
      <c r="A463" s="61" t="str">
        <f>Controles!$B$2</f>
        <v>ES</v>
      </c>
      <c r="B463" s="61">
        <f>Controles!$C$2</f>
        <v>7</v>
      </c>
      <c r="C463" s="61" t="s">
        <v>5388</v>
      </c>
      <c r="D463" s="62"/>
      <c r="E463" s="61" t="e">
        <f t="shared" si="105"/>
        <v>#N/A</v>
      </c>
      <c r="F463" s="90"/>
      <c r="G463" s="90"/>
      <c r="H463" s="90"/>
      <c r="I463" s="90"/>
      <c r="J463" s="61">
        <f t="shared" si="109"/>
        <v>0</v>
      </c>
      <c r="K463" s="90"/>
      <c r="L463" s="90"/>
      <c r="M463" s="90"/>
      <c r="N463" s="90"/>
      <c r="O463" s="90"/>
      <c r="P463" s="61">
        <f t="shared" si="110"/>
        <v>0</v>
      </c>
      <c r="Q463" s="61">
        <f t="shared" si="106"/>
        <v>0</v>
      </c>
      <c r="R463" s="61">
        <f t="shared" si="111"/>
        <v>0</v>
      </c>
      <c r="S463" s="65">
        <f t="shared" si="112"/>
        <v>0</v>
      </c>
      <c r="T463" s="61">
        <f t="shared" si="113"/>
        <v>0</v>
      </c>
      <c r="U463" s="61">
        <f t="shared" si="114"/>
        <v>0</v>
      </c>
      <c r="V463" s="61">
        <f t="shared" si="107"/>
        <v>0</v>
      </c>
      <c r="W463" s="61">
        <f t="shared" si="115"/>
        <v>0</v>
      </c>
      <c r="X463" s="61">
        <f t="shared" si="116"/>
        <v>0</v>
      </c>
      <c r="Y463" s="61" t="str">
        <f t="shared" si="117"/>
        <v>NÃO</v>
      </c>
      <c r="AA463" s="62" t="str">
        <f t="shared" si="118"/>
        <v>ES</v>
      </c>
      <c r="AB463" s="50" t="s">
        <v>41</v>
      </c>
      <c r="AC463" s="50" t="s">
        <v>3930</v>
      </c>
      <c r="AD463" s="50">
        <v>2921500</v>
      </c>
      <c r="AE463" s="51"/>
      <c r="AF463" s="51"/>
      <c r="AH463" s="66" t="str">
        <f t="shared" si="119"/>
        <v>BAMonte Santo</v>
      </c>
      <c r="AI463" s="50">
        <v>2921500</v>
      </c>
      <c r="AJ463" s="66">
        <f t="shared" si="108"/>
        <v>0</v>
      </c>
    </row>
    <row r="464" spans="1:36" s="91" customFormat="1" ht="21.75" customHeight="1">
      <c r="A464" s="61" t="str">
        <f>Controles!$B$2</f>
        <v>ES</v>
      </c>
      <c r="B464" s="61">
        <f>Controles!$C$2</f>
        <v>7</v>
      </c>
      <c r="C464" s="61" t="s">
        <v>5388</v>
      </c>
      <c r="D464" s="62"/>
      <c r="E464" s="61" t="e">
        <f t="shared" si="105"/>
        <v>#N/A</v>
      </c>
      <c r="F464" s="90"/>
      <c r="G464" s="90"/>
      <c r="H464" s="90"/>
      <c r="I464" s="90"/>
      <c r="J464" s="61">
        <f t="shared" si="109"/>
        <v>0</v>
      </c>
      <c r="K464" s="90"/>
      <c r="L464" s="90"/>
      <c r="M464" s="90"/>
      <c r="N464" s="90"/>
      <c r="O464" s="90"/>
      <c r="P464" s="61">
        <f t="shared" si="110"/>
        <v>0</v>
      </c>
      <c r="Q464" s="61">
        <f t="shared" si="106"/>
        <v>0</v>
      </c>
      <c r="R464" s="61">
        <f t="shared" si="111"/>
        <v>0</v>
      </c>
      <c r="S464" s="65">
        <f t="shared" si="112"/>
        <v>0</v>
      </c>
      <c r="T464" s="61">
        <f t="shared" si="113"/>
        <v>0</v>
      </c>
      <c r="U464" s="61">
        <f t="shared" si="114"/>
        <v>0</v>
      </c>
      <c r="V464" s="61">
        <f t="shared" si="107"/>
        <v>0</v>
      </c>
      <c r="W464" s="61">
        <f t="shared" si="115"/>
        <v>0</v>
      </c>
      <c r="X464" s="61">
        <f t="shared" si="116"/>
        <v>0</v>
      </c>
      <c r="Y464" s="61" t="str">
        <f t="shared" si="117"/>
        <v>NÃO</v>
      </c>
      <c r="AA464" s="62" t="str">
        <f t="shared" si="118"/>
        <v>ES</v>
      </c>
      <c r="AB464" s="50" t="s">
        <v>41</v>
      </c>
      <c r="AC464" s="50" t="s">
        <v>3936</v>
      </c>
      <c r="AD464" s="50">
        <v>2921609</v>
      </c>
      <c r="AE464" s="51"/>
      <c r="AF464" s="51"/>
      <c r="AH464" s="66" t="str">
        <f t="shared" si="119"/>
        <v>BAMorpará</v>
      </c>
      <c r="AI464" s="50">
        <v>2921609</v>
      </c>
      <c r="AJ464" s="66">
        <f t="shared" si="108"/>
        <v>0</v>
      </c>
    </row>
    <row r="465" spans="1:36" s="91" customFormat="1" ht="21.75" customHeight="1">
      <c r="A465" s="61" t="str">
        <f>Controles!$B$2</f>
        <v>ES</v>
      </c>
      <c r="B465" s="61">
        <f>Controles!$C$2</f>
        <v>7</v>
      </c>
      <c r="C465" s="61" t="s">
        <v>5388</v>
      </c>
      <c r="D465" s="62"/>
      <c r="E465" s="61" t="e">
        <f t="shared" si="105"/>
        <v>#N/A</v>
      </c>
      <c r="F465" s="90"/>
      <c r="G465" s="90"/>
      <c r="H465" s="90"/>
      <c r="I465" s="90"/>
      <c r="J465" s="61">
        <f t="shared" si="109"/>
        <v>0</v>
      </c>
      <c r="K465" s="90"/>
      <c r="L465" s="90"/>
      <c r="M465" s="90"/>
      <c r="N465" s="90"/>
      <c r="O465" s="90"/>
      <c r="P465" s="61">
        <f t="shared" si="110"/>
        <v>0</v>
      </c>
      <c r="Q465" s="61">
        <f t="shared" si="106"/>
        <v>0</v>
      </c>
      <c r="R465" s="61">
        <f t="shared" si="111"/>
        <v>0</v>
      </c>
      <c r="S465" s="65">
        <f t="shared" si="112"/>
        <v>0</v>
      </c>
      <c r="T465" s="61">
        <f t="shared" si="113"/>
        <v>0</v>
      </c>
      <c r="U465" s="61">
        <f t="shared" si="114"/>
        <v>0</v>
      </c>
      <c r="V465" s="61">
        <f t="shared" si="107"/>
        <v>0</v>
      </c>
      <c r="W465" s="61">
        <f t="shared" si="115"/>
        <v>0</v>
      </c>
      <c r="X465" s="61">
        <f t="shared" si="116"/>
        <v>0</v>
      </c>
      <c r="Y465" s="61" t="str">
        <f t="shared" si="117"/>
        <v>NÃO</v>
      </c>
      <c r="AA465" s="62" t="str">
        <f t="shared" si="118"/>
        <v>ES</v>
      </c>
      <c r="AB465" s="50" t="s">
        <v>41</v>
      </c>
      <c r="AC465" s="50" t="s">
        <v>3942</v>
      </c>
      <c r="AD465" s="50">
        <v>2921708</v>
      </c>
      <c r="AE465" s="51"/>
      <c r="AF465" s="51"/>
      <c r="AH465" s="66" t="str">
        <f t="shared" si="119"/>
        <v>BAMorro do Chapéu</v>
      </c>
      <c r="AI465" s="50">
        <v>2921708</v>
      </c>
      <c r="AJ465" s="66">
        <f t="shared" si="108"/>
        <v>0</v>
      </c>
    </row>
    <row r="466" spans="1:36" s="91" customFormat="1" ht="21.75" customHeight="1">
      <c r="A466" s="61" t="str">
        <f>Controles!$B$2</f>
        <v>ES</v>
      </c>
      <c r="B466" s="61">
        <f>Controles!$C$2</f>
        <v>7</v>
      </c>
      <c r="C466" s="61" t="s">
        <v>5388</v>
      </c>
      <c r="D466" s="62"/>
      <c r="E466" s="61" t="e">
        <f t="shared" si="105"/>
        <v>#N/A</v>
      </c>
      <c r="F466" s="90"/>
      <c r="G466" s="90"/>
      <c r="H466" s="90"/>
      <c r="I466" s="90"/>
      <c r="J466" s="61">
        <f t="shared" si="109"/>
        <v>0</v>
      </c>
      <c r="K466" s="90"/>
      <c r="L466" s="90"/>
      <c r="M466" s="90"/>
      <c r="N466" s="90"/>
      <c r="O466" s="90"/>
      <c r="P466" s="61">
        <f t="shared" si="110"/>
        <v>0</v>
      </c>
      <c r="Q466" s="61">
        <f t="shared" si="106"/>
        <v>0</v>
      </c>
      <c r="R466" s="61">
        <f t="shared" si="111"/>
        <v>0</v>
      </c>
      <c r="S466" s="65">
        <f t="shared" si="112"/>
        <v>0</v>
      </c>
      <c r="T466" s="61">
        <f t="shared" si="113"/>
        <v>0</v>
      </c>
      <c r="U466" s="61">
        <f t="shared" si="114"/>
        <v>0</v>
      </c>
      <c r="V466" s="61">
        <f t="shared" si="107"/>
        <v>0</v>
      </c>
      <c r="W466" s="61">
        <f t="shared" si="115"/>
        <v>0</v>
      </c>
      <c r="X466" s="61">
        <f t="shared" si="116"/>
        <v>0</v>
      </c>
      <c r="Y466" s="61" t="str">
        <f t="shared" si="117"/>
        <v>NÃO</v>
      </c>
      <c r="AA466" s="62" t="str">
        <f t="shared" si="118"/>
        <v>ES</v>
      </c>
      <c r="AB466" s="50" t="s">
        <v>41</v>
      </c>
      <c r="AC466" s="50" t="s">
        <v>3948</v>
      </c>
      <c r="AD466" s="50">
        <v>2921807</v>
      </c>
      <c r="AE466" s="51"/>
      <c r="AF466" s="51"/>
      <c r="AH466" s="66" t="str">
        <f t="shared" si="119"/>
        <v>BAMortugaba</v>
      </c>
      <c r="AI466" s="50">
        <v>2921807</v>
      </c>
      <c r="AJ466" s="66">
        <f t="shared" si="108"/>
        <v>0</v>
      </c>
    </row>
    <row r="467" spans="1:36" s="91" customFormat="1" ht="21.75" customHeight="1">
      <c r="A467" s="61" t="str">
        <f>Controles!$B$2</f>
        <v>ES</v>
      </c>
      <c r="B467" s="61">
        <f>Controles!$C$2</f>
        <v>7</v>
      </c>
      <c r="C467" s="61" t="s">
        <v>5388</v>
      </c>
      <c r="D467" s="62"/>
      <c r="E467" s="61" t="e">
        <f t="shared" si="105"/>
        <v>#N/A</v>
      </c>
      <c r="F467" s="90"/>
      <c r="G467" s="90"/>
      <c r="H467" s="90"/>
      <c r="I467" s="90"/>
      <c r="J467" s="61">
        <f t="shared" si="109"/>
        <v>0</v>
      </c>
      <c r="K467" s="90"/>
      <c r="L467" s="90"/>
      <c r="M467" s="90"/>
      <c r="N467" s="90"/>
      <c r="O467" s="90"/>
      <c r="P467" s="61">
        <f t="shared" si="110"/>
        <v>0</v>
      </c>
      <c r="Q467" s="61">
        <f t="shared" si="106"/>
        <v>0</v>
      </c>
      <c r="R467" s="61">
        <f t="shared" si="111"/>
        <v>0</v>
      </c>
      <c r="S467" s="65">
        <f t="shared" si="112"/>
        <v>0</v>
      </c>
      <c r="T467" s="61">
        <f t="shared" si="113"/>
        <v>0</v>
      </c>
      <c r="U467" s="61">
        <f t="shared" si="114"/>
        <v>0</v>
      </c>
      <c r="V467" s="61">
        <f t="shared" si="107"/>
        <v>0</v>
      </c>
      <c r="W467" s="61">
        <f t="shared" si="115"/>
        <v>0</v>
      </c>
      <c r="X467" s="61">
        <f t="shared" si="116"/>
        <v>0</v>
      </c>
      <c r="Y467" s="61" t="str">
        <f t="shared" si="117"/>
        <v>NÃO</v>
      </c>
      <c r="AA467" s="62" t="str">
        <f t="shared" si="118"/>
        <v>ES</v>
      </c>
      <c r="AB467" s="50" t="s">
        <v>41</v>
      </c>
      <c r="AC467" s="50" t="s">
        <v>3954</v>
      </c>
      <c r="AD467" s="50">
        <v>2921906</v>
      </c>
      <c r="AE467" s="51"/>
      <c r="AF467" s="51"/>
      <c r="AH467" s="66" t="str">
        <f t="shared" si="119"/>
        <v>BAMucugê</v>
      </c>
      <c r="AI467" s="50">
        <v>2921906</v>
      </c>
      <c r="AJ467" s="66">
        <f t="shared" si="108"/>
        <v>0</v>
      </c>
    </row>
    <row r="468" spans="1:36" s="91" customFormat="1" ht="21.75" customHeight="1">
      <c r="A468" s="61" t="str">
        <f>Controles!$B$2</f>
        <v>ES</v>
      </c>
      <c r="B468" s="61">
        <f>Controles!$C$2</f>
        <v>7</v>
      </c>
      <c r="C468" s="61" t="s">
        <v>5388</v>
      </c>
      <c r="D468" s="62"/>
      <c r="E468" s="61" t="e">
        <f t="shared" si="105"/>
        <v>#N/A</v>
      </c>
      <c r="F468" s="90"/>
      <c r="G468" s="90"/>
      <c r="H468" s="90"/>
      <c r="I468" s="90"/>
      <c r="J468" s="61">
        <f t="shared" si="109"/>
        <v>0</v>
      </c>
      <c r="K468" s="90"/>
      <c r="L468" s="90"/>
      <c r="M468" s="90"/>
      <c r="N468" s="90"/>
      <c r="O468" s="90"/>
      <c r="P468" s="61">
        <f t="shared" si="110"/>
        <v>0</v>
      </c>
      <c r="Q468" s="61">
        <f t="shared" si="106"/>
        <v>0</v>
      </c>
      <c r="R468" s="61">
        <f t="shared" si="111"/>
        <v>0</v>
      </c>
      <c r="S468" s="65">
        <f t="shared" si="112"/>
        <v>0</v>
      </c>
      <c r="T468" s="61">
        <f t="shared" si="113"/>
        <v>0</v>
      </c>
      <c r="U468" s="61">
        <f t="shared" si="114"/>
        <v>0</v>
      </c>
      <c r="V468" s="61">
        <f t="shared" si="107"/>
        <v>0</v>
      </c>
      <c r="W468" s="61">
        <f t="shared" si="115"/>
        <v>0</v>
      </c>
      <c r="X468" s="61">
        <f t="shared" si="116"/>
        <v>0</v>
      </c>
      <c r="Y468" s="61" t="str">
        <f t="shared" si="117"/>
        <v>NÃO</v>
      </c>
      <c r="AA468" s="62" t="str">
        <f t="shared" si="118"/>
        <v>ES</v>
      </c>
      <c r="AB468" s="50" t="s">
        <v>41</v>
      </c>
      <c r="AC468" s="50" t="s">
        <v>3959</v>
      </c>
      <c r="AD468" s="50">
        <v>2922003</v>
      </c>
      <c r="AE468" s="51"/>
      <c r="AF468" s="51"/>
      <c r="AH468" s="66" t="str">
        <f t="shared" si="119"/>
        <v>BAMucuri</v>
      </c>
      <c r="AI468" s="50">
        <v>2922003</v>
      </c>
      <c r="AJ468" s="66">
        <f t="shared" si="108"/>
        <v>0</v>
      </c>
    </row>
    <row r="469" spans="1:36" s="91" customFormat="1" ht="21.75" customHeight="1">
      <c r="A469" s="61" t="str">
        <f>Controles!$B$2</f>
        <v>ES</v>
      </c>
      <c r="B469" s="61">
        <f>Controles!$C$2</f>
        <v>7</v>
      </c>
      <c r="C469" s="61" t="s">
        <v>5388</v>
      </c>
      <c r="D469" s="62"/>
      <c r="E469" s="61" t="e">
        <f t="shared" si="105"/>
        <v>#N/A</v>
      </c>
      <c r="F469" s="90"/>
      <c r="G469" s="90"/>
      <c r="H469" s="90"/>
      <c r="I469" s="90"/>
      <c r="J469" s="61">
        <f t="shared" si="109"/>
        <v>0</v>
      </c>
      <c r="K469" s="90"/>
      <c r="L469" s="90"/>
      <c r="M469" s="90"/>
      <c r="N469" s="90"/>
      <c r="O469" s="90"/>
      <c r="P469" s="61">
        <f t="shared" si="110"/>
        <v>0</v>
      </c>
      <c r="Q469" s="61">
        <f t="shared" si="106"/>
        <v>0</v>
      </c>
      <c r="R469" s="61">
        <f t="shared" si="111"/>
        <v>0</v>
      </c>
      <c r="S469" s="65">
        <f t="shared" si="112"/>
        <v>0</v>
      </c>
      <c r="T469" s="61">
        <f t="shared" si="113"/>
        <v>0</v>
      </c>
      <c r="U469" s="61">
        <f t="shared" si="114"/>
        <v>0</v>
      </c>
      <c r="V469" s="61">
        <f t="shared" si="107"/>
        <v>0</v>
      </c>
      <c r="W469" s="61">
        <f t="shared" si="115"/>
        <v>0</v>
      </c>
      <c r="X469" s="61">
        <f t="shared" si="116"/>
        <v>0</v>
      </c>
      <c r="Y469" s="61" t="str">
        <f t="shared" si="117"/>
        <v>NÃO</v>
      </c>
      <c r="AA469" s="62" t="str">
        <f t="shared" si="118"/>
        <v>ES</v>
      </c>
      <c r="AB469" s="50" t="s">
        <v>41</v>
      </c>
      <c r="AC469" s="50" t="s">
        <v>3965</v>
      </c>
      <c r="AD469" s="50">
        <v>2922052</v>
      </c>
      <c r="AE469" s="51"/>
      <c r="AF469" s="51"/>
      <c r="AH469" s="66" t="str">
        <f t="shared" si="119"/>
        <v>BAMulungu do Morro</v>
      </c>
      <c r="AI469" s="50">
        <v>2922052</v>
      </c>
      <c r="AJ469" s="66">
        <f t="shared" si="108"/>
        <v>0</v>
      </c>
    </row>
    <row r="470" spans="1:36" s="91" customFormat="1" ht="21.75" customHeight="1">
      <c r="A470" s="61" t="str">
        <f>Controles!$B$2</f>
        <v>ES</v>
      </c>
      <c r="B470" s="61">
        <f>Controles!$C$2</f>
        <v>7</v>
      </c>
      <c r="C470" s="61" t="s">
        <v>5388</v>
      </c>
      <c r="D470" s="62"/>
      <c r="E470" s="61" t="e">
        <f t="shared" si="105"/>
        <v>#N/A</v>
      </c>
      <c r="F470" s="90"/>
      <c r="G470" s="90"/>
      <c r="H470" s="90"/>
      <c r="I470" s="90"/>
      <c r="J470" s="61">
        <f t="shared" si="109"/>
        <v>0</v>
      </c>
      <c r="K470" s="90"/>
      <c r="L470" s="90"/>
      <c r="M470" s="90"/>
      <c r="N470" s="90"/>
      <c r="O470" s="90"/>
      <c r="P470" s="61">
        <f t="shared" si="110"/>
        <v>0</v>
      </c>
      <c r="Q470" s="61">
        <f t="shared" si="106"/>
        <v>0</v>
      </c>
      <c r="R470" s="61">
        <f t="shared" si="111"/>
        <v>0</v>
      </c>
      <c r="S470" s="65">
        <f t="shared" si="112"/>
        <v>0</v>
      </c>
      <c r="T470" s="61">
        <f t="shared" si="113"/>
        <v>0</v>
      </c>
      <c r="U470" s="61">
        <f t="shared" si="114"/>
        <v>0</v>
      </c>
      <c r="V470" s="61">
        <f t="shared" si="107"/>
        <v>0</v>
      </c>
      <c r="W470" s="61">
        <f t="shared" si="115"/>
        <v>0</v>
      </c>
      <c r="X470" s="61">
        <f t="shared" si="116"/>
        <v>0</v>
      </c>
      <c r="Y470" s="61" t="str">
        <f t="shared" si="117"/>
        <v>NÃO</v>
      </c>
      <c r="AA470" s="62" t="str">
        <f t="shared" si="118"/>
        <v>ES</v>
      </c>
      <c r="AB470" s="50" t="s">
        <v>41</v>
      </c>
      <c r="AC470" s="50" t="s">
        <v>1280</v>
      </c>
      <c r="AD470" s="50">
        <v>2922102</v>
      </c>
      <c r="AE470" s="51"/>
      <c r="AF470" s="51"/>
      <c r="AH470" s="66" t="str">
        <f t="shared" si="119"/>
        <v>BAMundo Novo</v>
      </c>
      <c r="AI470" s="50">
        <v>2922102</v>
      </c>
      <c r="AJ470" s="66">
        <f t="shared" si="108"/>
        <v>0</v>
      </c>
    </row>
    <row r="471" spans="1:36" s="91" customFormat="1" ht="21.75" customHeight="1">
      <c r="A471" s="61" t="str">
        <f>Controles!$B$2</f>
        <v>ES</v>
      </c>
      <c r="B471" s="61">
        <f>Controles!$C$2</f>
        <v>7</v>
      </c>
      <c r="C471" s="61" t="s">
        <v>5388</v>
      </c>
      <c r="D471" s="62"/>
      <c r="E471" s="61" t="e">
        <f t="shared" si="105"/>
        <v>#N/A</v>
      </c>
      <c r="F471" s="90"/>
      <c r="G471" s="90"/>
      <c r="H471" s="90"/>
      <c r="I471" s="90"/>
      <c r="J471" s="61">
        <f t="shared" si="109"/>
        <v>0</v>
      </c>
      <c r="K471" s="90"/>
      <c r="L471" s="90"/>
      <c r="M471" s="90"/>
      <c r="N471" s="90"/>
      <c r="O471" s="90"/>
      <c r="P471" s="61">
        <f t="shared" si="110"/>
        <v>0</v>
      </c>
      <c r="Q471" s="61">
        <f t="shared" si="106"/>
        <v>0</v>
      </c>
      <c r="R471" s="61">
        <f t="shared" si="111"/>
        <v>0</v>
      </c>
      <c r="S471" s="65">
        <f t="shared" si="112"/>
        <v>0</v>
      </c>
      <c r="T471" s="61">
        <f t="shared" si="113"/>
        <v>0</v>
      </c>
      <c r="U471" s="61">
        <f t="shared" si="114"/>
        <v>0</v>
      </c>
      <c r="V471" s="61">
        <f t="shared" si="107"/>
        <v>0</v>
      </c>
      <c r="W471" s="61">
        <f t="shared" si="115"/>
        <v>0</v>
      </c>
      <c r="X471" s="61">
        <f t="shared" si="116"/>
        <v>0</v>
      </c>
      <c r="Y471" s="61" t="str">
        <f t="shared" si="117"/>
        <v>NÃO</v>
      </c>
      <c r="AA471" s="62" t="str">
        <f t="shared" si="118"/>
        <v>ES</v>
      </c>
      <c r="AB471" s="50" t="s">
        <v>41</v>
      </c>
      <c r="AC471" s="50" t="s">
        <v>3975</v>
      </c>
      <c r="AD471" s="50">
        <v>2922201</v>
      </c>
      <c r="AE471" s="51"/>
      <c r="AF471" s="51"/>
      <c r="AH471" s="66" t="str">
        <f t="shared" si="119"/>
        <v>BAMuniz Ferreira</v>
      </c>
      <c r="AI471" s="50">
        <v>2922201</v>
      </c>
      <c r="AJ471" s="66">
        <f t="shared" si="108"/>
        <v>0</v>
      </c>
    </row>
    <row r="472" spans="1:36" s="91" customFormat="1" ht="21.75" customHeight="1">
      <c r="A472" s="61" t="str">
        <f>Controles!$B$2</f>
        <v>ES</v>
      </c>
      <c r="B472" s="61">
        <f>Controles!$C$2</f>
        <v>7</v>
      </c>
      <c r="C472" s="61" t="s">
        <v>5388</v>
      </c>
      <c r="D472" s="62"/>
      <c r="E472" s="61" t="e">
        <f t="shared" si="105"/>
        <v>#N/A</v>
      </c>
      <c r="F472" s="90"/>
      <c r="G472" s="90"/>
      <c r="H472" s="90"/>
      <c r="I472" s="90"/>
      <c r="J472" s="61">
        <f t="shared" si="109"/>
        <v>0</v>
      </c>
      <c r="K472" s="90"/>
      <c r="L472" s="90"/>
      <c r="M472" s="90"/>
      <c r="N472" s="90"/>
      <c r="O472" s="90"/>
      <c r="P472" s="61">
        <f t="shared" si="110"/>
        <v>0</v>
      </c>
      <c r="Q472" s="61">
        <f t="shared" si="106"/>
        <v>0</v>
      </c>
      <c r="R472" s="61">
        <f t="shared" si="111"/>
        <v>0</v>
      </c>
      <c r="S472" s="65">
        <f t="shared" si="112"/>
        <v>0</v>
      </c>
      <c r="T472" s="61">
        <f t="shared" si="113"/>
        <v>0</v>
      </c>
      <c r="U472" s="61">
        <f t="shared" si="114"/>
        <v>0</v>
      </c>
      <c r="V472" s="61">
        <f t="shared" si="107"/>
        <v>0</v>
      </c>
      <c r="W472" s="61">
        <f t="shared" si="115"/>
        <v>0</v>
      </c>
      <c r="X472" s="61">
        <f t="shared" si="116"/>
        <v>0</v>
      </c>
      <c r="Y472" s="61" t="str">
        <f t="shared" si="117"/>
        <v>NÃO</v>
      </c>
      <c r="AA472" s="62" t="str">
        <f t="shared" si="118"/>
        <v>ES</v>
      </c>
      <c r="AB472" s="50" t="s">
        <v>41</v>
      </c>
      <c r="AC472" s="50" t="s">
        <v>3981</v>
      </c>
      <c r="AD472" s="50">
        <v>2922250</v>
      </c>
      <c r="AE472" s="51"/>
      <c r="AF472" s="51"/>
      <c r="AH472" s="66" t="str">
        <f t="shared" si="119"/>
        <v>BAMuquém de São Francisco</v>
      </c>
      <c r="AI472" s="50">
        <v>2922250</v>
      </c>
      <c r="AJ472" s="66">
        <f t="shared" si="108"/>
        <v>0</v>
      </c>
    </row>
    <row r="473" spans="1:36" s="91" customFormat="1" ht="21.75" customHeight="1">
      <c r="A473" s="61" t="str">
        <f>Controles!$B$2</f>
        <v>ES</v>
      </c>
      <c r="B473" s="61">
        <f>Controles!$C$2</f>
        <v>7</v>
      </c>
      <c r="C473" s="61" t="s">
        <v>5388</v>
      </c>
      <c r="D473" s="62"/>
      <c r="E473" s="61" t="e">
        <f t="shared" si="105"/>
        <v>#N/A</v>
      </c>
      <c r="F473" s="90"/>
      <c r="G473" s="90"/>
      <c r="H473" s="90"/>
      <c r="I473" s="90"/>
      <c r="J473" s="61">
        <f t="shared" si="109"/>
        <v>0</v>
      </c>
      <c r="K473" s="90"/>
      <c r="L473" s="90"/>
      <c r="M473" s="90"/>
      <c r="N473" s="90"/>
      <c r="O473" s="90"/>
      <c r="P473" s="61">
        <f t="shared" si="110"/>
        <v>0</v>
      </c>
      <c r="Q473" s="61">
        <f t="shared" si="106"/>
        <v>0</v>
      </c>
      <c r="R473" s="61">
        <f t="shared" si="111"/>
        <v>0</v>
      </c>
      <c r="S473" s="65">
        <f t="shared" si="112"/>
        <v>0</v>
      </c>
      <c r="T473" s="61">
        <f t="shared" si="113"/>
        <v>0</v>
      </c>
      <c r="U473" s="61">
        <f t="shared" si="114"/>
        <v>0</v>
      </c>
      <c r="V473" s="61">
        <f t="shared" si="107"/>
        <v>0</v>
      </c>
      <c r="W473" s="61">
        <f t="shared" si="115"/>
        <v>0</v>
      </c>
      <c r="X473" s="61">
        <f t="shared" si="116"/>
        <v>0</v>
      </c>
      <c r="Y473" s="61" t="str">
        <f t="shared" si="117"/>
        <v>NÃO</v>
      </c>
      <c r="AA473" s="62" t="str">
        <f t="shared" si="118"/>
        <v>ES</v>
      </c>
      <c r="AB473" s="50" t="s">
        <v>41</v>
      </c>
      <c r="AC473" s="50" t="s">
        <v>3987</v>
      </c>
      <c r="AD473" s="50">
        <v>2922300</v>
      </c>
      <c r="AE473" s="51"/>
      <c r="AF473" s="51"/>
      <c r="AH473" s="66" t="str">
        <f t="shared" si="119"/>
        <v>BAMuritiba</v>
      </c>
      <c r="AI473" s="50">
        <v>2922300</v>
      </c>
      <c r="AJ473" s="66">
        <f t="shared" si="108"/>
        <v>0</v>
      </c>
    </row>
    <row r="474" spans="1:36" s="91" customFormat="1" ht="21.75" customHeight="1">
      <c r="A474" s="61" t="str">
        <f>Controles!$B$2</f>
        <v>ES</v>
      </c>
      <c r="B474" s="61">
        <f>Controles!$C$2</f>
        <v>7</v>
      </c>
      <c r="C474" s="61" t="s">
        <v>5388</v>
      </c>
      <c r="D474" s="62"/>
      <c r="E474" s="61" t="e">
        <f t="shared" si="105"/>
        <v>#N/A</v>
      </c>
      <c r="F474" s="90"/>
      <c r="G474" s="90"/>
      <c r="H474" s="90"/>
      <c r="I474" s="90"/>
      <c r="J474" s="61">
        <f t="shared" si="109"/>
        <v>0</v>
      </c>
      <c r="K474" s="90"/>
      <c r="L474" s="90"/>
      <c r="M474" s="90"/>
      <c r="N474" s="90"/>
      <c r="O474" s="90"/>
      <c r="P474" s="61">
        <f t="shared" si="110"/>
        <v>0</v>
      </c>
      <c r="Q474" s="61">
        <f t="shared" si="106"/>
        <v>0</v>
      </c>
      <c r="R474" s="61">
        <f t="shared" si="111"/>
        <v>0</v>
      </c>
      <c r="S474" s="65">
        <f t="shared" si="112"/>
        <v>0</v>
      </c>
      <c r="T474" s="61">
        <f t="shared" si="113"/>
        <v>0</v>
      </c>
      <c r="U474" s="61">
        <f t="shared" si="114"/>
        <v>0</v>
      </c>
      <c r="V474" s="61">
        <f t="shared" si="107"/>
        <v>0</v>
      </c>
      <c r="W474" s="61">
        <f t="shared" si="115"/>
        <v>0</v>
      </c>
      <c r="X474" s="61">
        <f t="shared" si="116"/>
        <v>0</v>
      </c>
      <c r="Y474" s="61" t="str">
        <f t="shared" si="117"/>
        <v>NÃO</v>
      </c>
      <c r="AA474" s="62" t="str">
        <f t="shared" si="118"/>
        <v>ES</v>
      </c>
      <c r="AB474" s="50" t="s">
        <v>41</v>
      </c>
      <c r="AC474" s="50" t="s">
        <v>3992</v>
      </c>
      <c r="AD474" s="50">
        <v>2922409</v>
      </c>
      <c r="AE474" s="51"/>
      <c r="AF474" s="51"/>
      <c r="AH474" s="66" t="str">
        <f t="shared" si="119"/>
        <v>BAMutuípe</v>
      </c>
      <c r="AI474" s="50">
        <v>2922409</v>
      </c>
      <c r="AJ474" s="66">
        <f t="shared" si="108"/>
        <v>0</v>
      </c>
    </row>
    <row r="475" spans="1:36" s="91" customFormat="1" ht="21.75" customHeight="1">
      <c r="A475" s="61" t="str">
        <f>Controles!$B$2</f>
        <v>ES</v>
      </c>
      <c r="B475" s="61">
        <f>Controles!$C$2</f>
        <v>7</v>
      </c>
      <c r="C475" s="61" t="s">
        <v>5388</v>
      </c>
      <c r="D475" s="62"/>
      <c r="E475" s="61" t="e">
        <f t="shared" si="105"/>
        <v>#N/A</v>
      </c>
      <c r="F475" s="90"/>
      <c r="G475" s="90"/>
      <c r="H475" s="90"/>
      <c r="I475" s="90"/>
      <c r="J475" s="61">
        <f t="shared" si="109"/>
        <v>0</v>
      </c>
      <c r="K475" s="90"/>
      <c r="L475" s="90"/>
      <c r="M475" s="90"/>
      <c r="N475" s="90"/>
      <c r="O475" s="90"/>
      <c r="P475" s="61">
        <f t="shared" si="110"/>
        <v>0</v>
      </c>
      <c r="Q475" s="61">
        <f t="shared" si="106"/>
        <v>0</v>
      </c>
      <c r="R475" s="61">
        <f t="shared" si="111"/>
        <v>0</v>
      </c>
      <c r="S475" s="65">
        <f t="shared" si="112"/>
        <v>0</v>
      </c>
      <c r="T475" s="61">
        <f t="shared" si="113"/>
        <v>0</v>
      </c>
      <c r="U475" s="61">
        <f t="shared" si="114"/>
        <v>0</v>
      </c>
      <c r="V475" s="61">
        <f t="shared" si="107"/>
        <v>0</v>
      </c>
      <c r="W475" s="61">
        <f t="shared" si="115"/>
        <v>0</v>
      </c>
      <c r="X475" s="61">
        <f t="shared" si="116"/>
        <v>0</v>
      </c>
      <c r="Y475" s="61" t="str">
        <f t="shared" si="117"/>
        <v>NÃO</v>
      </c>
      <c r="AA475" s="62" t="str">
        <f t="shared" si="118"/>
        <v>ES</v>
      </c>
      <c r="AB475" s="50" t="s">
        <v>41</v>
      </c>
      <c r="AC475" s="50" t="s">
        <v>1900</v>
      </c>
      <c r="AD475" s="50">
        <v>2922508</v>
      </c>
      <c r="AE475" s="51"/>
      <c r="AF475" s="51"/>
      <c r="AH475" s="66" t="str">
        <f t="shared" si="119"/>
        <v>BANazaré</v>
      </c>
      <c r="AI475" s="50">
        <v>2922508</v>
      </c>
      <c r="AJ475" s="66">
        <f t="shared" si="108"/>
        <v>0</v>
      </c>
    </row>
    <row r="476" spans="1:36" s="91" customFormat="1" ht="21.75" customHeight="1">
      <c r="A476" s="61" t="str">
        <f>Controles!$B$2</f>
        <v>ES</v>
      </c>
      <c r="B476" s="61">
        <f>Controles!$C$2</f>
        <v>7</v>
      </c>
      <c r="C476" s="61" t="s">
        <v>5388</v>
      </c>
      <c r="D476" s="62"/>
      <c r="E476" s="61" t="e">
        <f t="shared" si="105"/>
        <v>#N/A</v>
      </c>
      <c r="F476" s="90"/>
      <c r="G476" s="90"/>
      <c r="H476" s="90"/>
      <c r="I476" s="90"/>
      <c r="J476" s="61">
        <f t="shared" si="109"/>
        <v>0</v>
      </c>
      <c r="K476" s="90"/>
      <c r="L476" s="90"/>
      <c r="M476" s="90"/>
      <c r="N476" s="90"/>
      <c r="O476" s="90"/>
      <c r="P476" s="61">
        <f t="shared" si="110"/>
        <v>0</v>
      </c>
      <c r="Q476" s="61">
        <f t="shared" si="106"/>
        <v>0</v>
      </c>
      <c r="R476" s="61">
        <f t="shared" si="111"/>
        <v>0</v>
      </c>
      <c r="S476" s="65">
        <f t="shared" si="112"/>
        <v>0</v>
      </c>
      <c r="T476" s="61">
        <f t="shared" si="113"/>
        <v>0</v>
      </c>
      <c r="U476" s="61">
        <f t="shared" si="114"/>
        <v>0</v>
      </c>
      <c r="V476" s="61">
        <f t="shared" si="107"/>
        <v>0</v>
      </c>
      <c r="W476" s="61">
        <f t="shared" si="115"/>
        <v>0</v>
      </c>
      <c r="X476" s="61">
        <f t="shared" si="116"/>
        <v>0</v>
      </c>
      <c r="Y476" s="61" t="str">
        <f t="shared" si="117"/>
        <v>NÃO</v>
      </c>
      <c r="AA476" s="62" t="str">
        <f t="shared" si="118"/>
        <v>ES</v>
      </c>
      <c r="AB476" s="50" t="s">
        <v>41</v>
      </c>
      <c r="AC476" s="50" t="s">
        <v>4003</v>
      </c>
      <c r="AD476" s="50">
        <v>2922607</v>
      </c>
      <c r="AE476" s="51"/>
      <c r="AF476" s="51"/>
      <c r="AH476" s="66" t="str">
        <f t="shared" si="119"/>
        <v>BANilo Peçanha</v>
      </c>
      <c r="AI476" s="50">
        <v>2922607</v>
      </c>
      <c r="AJ476" s="66">
        <f t="shared" si="108"/>
        <v>0</v>
      </c>
    </row>
    <row r="477" spans="1:36" s="91" customFormat="1" ht="21.75" customHeight="1">
      <c r="A477" s="61" t="str">
        <f>Controles!$B$2</f>
        <v>ES</v>
      </c>
      <c r="B477" s="61">
        <f>Controles!$C$2</f>
        <v>7</v>
      </c>
      <c r="C477" s="61" t="s">
        <v>5388</v>
      </c>
      <c r="D477" s="62"/>
      <c r="E477" s="61" t="e">
        <f t="shared" si="105"/>
        <v>#N/A</v>
      </c>
      <c r="F477" s="90"/>
      <c r="G477" s="90"/>
      <c r="H477" s="90"/>
      <c r="I477" s="90"/>
      <c r="J477" s="61">
        <f t="shared" si="109"/>
        <v>0</v>
      </c>
      <c r="K477" s="90"/>
      <c r="L477" s="90"/>
      <c r="M477" s="90"/>
      <c r="N477" s="90"/>
      <c r="O477" s="90"/>
      <c r="P477" s="61">
        <f t="shared" si="110"/>
        <v>0</v>
      </c>
      <c r="Q477" s="61">
        <f t="shared" si="106"/>
        <v>0</v>
      </c>
      <c r="R477" s="61">
        <f t="shared" si="111"/>
        <v>0</v>
      </c>
      <c r="S477" s="65">
        <f t="shared" si="112"/>
        <v>0</v>
      </c>
      <c r="T477" s="61">
        <f t="shared" si="113"/>
        <v>0</v>
      </c>
      <c r="U477" s="61">
        <f t="shared" si="114"/>
        <v>0</v>
      </c>
      <c r="V477" s="61">
        <f t="shared" si="107"/>
        <v>0</v>
      </c>
      <c r="W477" s="61">
        <f t="shared" si="115"/>
        <v>0</v>
      </c>
      <c r="X477" s="61">
        <f t="shared" si="116"/>
        <v>0</v>
      </c>
      <c r="Y477" s="61" t="str">
        <f t="shared" si="117"/>
        <v>NÃO</v>
      </c>
      <c r="AA477" s="62" t="str">
        <f t="shared" si="118"/>
        <v>ES</v>
      </c>
      <c r="AB477" s="50" t="s">
        <v>41</v>
      </c>
      <c r="AC477" s="50" t="s">
        <v>4009</v>
      </c>
      <c r="AD477" s="50">
        <v>2922656</v>
      </c>
      <c r="AE477" s="51"/>
      <c r="AF477" s="51"/>
      <c r="AH477" s="66" t="str">
        <f t="shared" si="119"/>
        <v>BANordestina</v>
      </c>
      <c r="AI477" s="50">
        <v>2922656</v>
      </c>
      <c r="AJ477" s="66">
        <f t="shared" si="108"/>
        <v>0</v>
      </c>
    </row>
    <row r="478" spans="1:36" s="91" customFormat="1" ht="21.75" customHeight="1">
      <c r="A478" s="61" t="str">
        <f>Controles!$B$2</f>
        <v>ES</v>
      </c>
      <c r="B478" s="61">
        <f>Controles!$C$2</f>
        <v>7</v>
      </c>
      <c r="C478" s="61" t="s">
        <v>5388</v>
      </c>
      <c r="D478" s="62"/>
      <c r="E478" s="61" t="e">
        <f t="shared" si="105"/>
        <v>#N/A</v>
      </c>
      <c r="F478" s="90"/>
      <c r="G478" s="90"/>
      <c r="H478" s="90"/>
      <c r="I478" s="90"/>
      <c r="J478" s="61">
        <f t="shared" si="109"/>
        <v>0</v>
      </c>
      <c r="K478" s="90"/>
      <c r="L478" s="90"/>
      <c r="M478" s="90"/>
      <c r="N478" s="90"/>
      <c r="O478" s="90"/>
      <c r="P478" s="61">
        <f t="shared" si="110"/>
        <v>0</v>
      </c>
      <c r="Q478" s="61">
        <f t="shared" si="106"/>
        <v>0</v>
      </c>
      <c r="R478" s="61">
        <f t="shared" si="111"/>
        <v>0</v>
      </c>
      <c r="S478" s="65">
        <f t="shared" si="112"/>
        <v>0</v>
      </c>
      <c r="T478" s="61">
        <f t="shared" si="113"/>
        <v>0</v>
      </c>
      <c r="U478" s="61">
        <f t="shared" si="114"/>
        <v>0</v>
      </c>
      <c r="V478" s="61">
        <f t="shared" si="107"/>
        <v>0</v>
      </c>
      <c r="W478" s="61">
        <f t="shared" si="115"/>
        <v>0</v>
      </c>
      <c r="X478" s="61">
        <f t="shared" si="116"/>
        <v>0</v>
      </c>
      <c r="Y478" s="61" t="str">
        <f t="shared" si="117"/>
        <v>NÃO</v>
      </c>
      <c r="AA478" s="62" t="str">
        <f t="shared" si="118"/>
        <v>ES</v>
      </c>
      <c r="AB478" s="50" t="s">
        <v>41</v>
      </c>
      <c r="AC478" s="50" t="s">
        <v>4015</v>
      </c>
      <c r="AD478" s="50">
        <v>2922706</v>
      </c>
      <c r="AE478" s="51"/>
      <c r="AF478" s="51"/>
      <c r="AH478" s="66" t="str">
        <f t="shared" si="119"/>
        <v>BANova Canaã</v>
      </c>
      <c r="AI478" s="50">
        <v>2922706</v>
      </c>
      <c r="AJ478" s="66">
        <f t="shared" si="108"/>
        <v>0</v>
      </c>
    </row>
    <row r="479" spans="1:36" s="91" customFormat="1" ht="21.75" customHeight="1">
      <c r="A479" s="61" t="str">
        <f>Controles!$B$2</f>
        <v>ES</v>
      </c>
      <c r="B479" s="61">
        <f>Controles!$C$2</f>
        <v>7</v>
      </c>
      <c r="C479" s="61" t="s">
        <v>5388</v>
      </c>
      <c r="D479" s="62"/>
      <c r="E479" s="61" t="e">
        <f t="shared" si="105"/>
        <v>#N/A</v>
      </c>
      <c r="F479" s="90"/>
      <c r="G479" s="90"/>
      <c r="H479" s="90"/>
      <c r="I479" s="90"/>
      <c r="J479" s="61">
        <f t="shared" si="109"/>
        <v>0</v>
      </c>
      <c r="K479" s="90"/>
      <c r="L479" s="90"/>
      <c r="M479" s="90"/>
      <c r="N479" s="90"/>
      <c r="O479" s="90"/>
      <c r="P479" s="61">
        <f t="shared" si="110"/>
        <v>0</v>
      </c>
      <c r="Q479" s="61">
        <f t="shared" si="106"/>
        <v>0</v>
      </c>
      <c r="R479" s="61">
        <f t="shared" si="111"/>
        <v>0</v>
      </c>
      <c r="S479" s="65">
        <f t="shared" si="112"/>
        <v>0</v>
      </c>
      <c r="T479" s="61">
        <f t="shared" si="113"/>
        <v>0</v>
      </c>
      <c r="U479" s="61">
        <f t="shared" si="114"/>
        <v>0</v>
      </c>
      <c r="V479" s="61">
        <f t="shared" si="107"/>
        <v>0</v>
      </c>
      <c r="W479" s="61">
        <f t="shared" si="115"/>
        <v>0</v>
      </c>
      <c r="X479" s="61">
        <f t="shared" si="116"/>
        <v>0</v>
      </c>
      <c r="Y479" s="61" t="str">
        <f t="shared" si="117"/>
        <v>NÃO</v>
      </c>
      <c r="AA479" s="62" t="str">
        <f t="shared" si="118"/>
        <v>ES</v>
      </c>
      <c r="AB479" s="50" t="s">
        <v>41</v>
      </c>
      <c r="AC479" s="50" t="s">
        <v>3784</v>
      </c>
      <c r="AD479" s="50">
        <v>2922730</v>
      </c>
      <c r="AE479" s="51"/>
      <c r="AF479" s="51"/>
      <c r="AH479" s="66" t="str">
        <f t="shared" si="119"/>
        <v>BANova Fátima</v>
      </c>
      <c r="AI479" s="50">
        <v>2922730</v>
      </c>
      <c r="AJ479" s="66">
        <f t="shared" si="108"/>
        <v>0</v>
      </c>
    </row>
    <row r="480" spans="1:36" s="91" customFormat="1" ht="21.75" customHeight="1">
      <c r="A480" s="61" t="str">
        <f>Controles!$B$2</f>
        <v>ES</v>
      </c>
      <c r="B480" s="61">
        <f>Controles!$C$2</f>
        <v>7</v>
      </c>
      <c r="C480" s="61" t="s">
        <v>5388</v>
      </c>
      <c r="D480" s="62"/>
      <c r="E480" s="61" t="e">
        <f t="shared" si="105"/>
        <v>#N/A</v>
      </c>
      <c r="F480" s="90"/>
      <c r="G480" s="90"/>
      <c r="H480" s="90"/>
      <c r="I480" s="90"/>
      <c r="J480" s="61">
        <f t="shared" si="109"/>
        <v>0</v>
      </c>
      <c r="K480" s="90"/>
      <c r="L480" s="90"/>
      <c r="M480" s="90"/>
      <c r="N480" s="90"/>
      <c r="O480" s="90"/>
      <c r="P480" s="61">
        <f t="shared" si="110"/>
        <v>0</v>
      </c>
      <c r="Q480" s="61">
        <f t="shared" si="106"/>
        <v>0</v>
      </c>
      <c r="R480" s="61">
        <f t="shared" si="111"/>
        <v>0</v>
      </c>
      <c r="S480" s="65">
        <f t="shared" si="112"/>
        <v>0</v>
      </c>
      <c r="T480" s="61">
        <f t="shared" si="113"/>
        <v>0</v>
      </c>
      <c r="U480" s="61">
        <f t="shared" si="114"/>
        <v>0</v>
      </c>
      <c r="V480" s="61">
        <f t="shared" si="107"/>
        <v>0</v>
      </c>
      <c r="W480" s="61">
        <f t="shared" si="115"/>
        <v>0</v>
      </c>
      <c r="X480" s="61">
        <f t="shared" si="116"/>
        <v>0</v>
      </c>
      <c r="Y480" s="61" t="str">
        <f t="shared" si="117"/>
        <v>NÃO</v>
      </c>
      <c r="AA480" s="62" t="str">
        <f t="shared" si="118"/>
        <v>ES</v>
      </c>
      <c r="AB480" s="50" t="s">
        <v>41</v>
      </c>
      <c r="AC480" s="50" t="s">
        <v>4026</v>
      </c>
      <c r="AD480" s="50">
        <v>2922755</v>
      </c>
      <c r="AE480" s="51"/>
      <c r="AF480" s="51"/>
      <c r="AH480" s="66" t="str">
        <f t="shared" si="119"/>
        <v>BANova Ibiá</v>
      </c>
      <c r="AI480" s="50">
        <v>2922755</v>
      </c>
      <c r="AJ480" s="66">
        <f t="shared" si="108"/>
        <v>0</v>
      </c>
    </row>
    <row r="481" spans="1:36" s="91" customFormat="1" ht="21.75" customHeight="1">
      <c r="A481" s="61" t="str">
        <f>Controles!$B$2</f>
        <v>ES</v>
      </c>
      <c r="B481" s="61">
        <f>Controles!$C$2</f>
        <v>7</v>
      </c>
      <c r="C481" s="61" t="s">
        <v>5388</v>
      </c>
      <c r="D481" s="62"/>
      <c r="E481" s="61" t="e">
        <f t="shared" si="105"/>
        <v>#N/A</v>
      </c>
      <c r="F481" s="90"/>
      <c r="G481" s="90"/>
      <c r="H481" s="90"/>
      <c r="I481" s="90"/>
      <c r="J481" s="61">
        <f t="shared" si="109"/>
        <v>0</v>
      </c>
      <c r="K481" s="90"/>
      <c r="L481" s="90"/>
      <c r="M481" s="90"/>
      <c r="N481" s="90"/>
      <c r="O481" s="90"/>
      <c r="P481" s="61">
        <f t="shared" si="110"/>
        <v>0</v>
      </c>
      <c r="Q481" s="61">
        <f t="shared" si="106"/>
        <v>0</v>
      </c>
      <c r="R481" s="61">
        <f t="shared" si="111"/>
        <v>0</v>
      </c>
      <c r="S481" s="65">
        <f t="shared" si="112"/>
        <v>0</v>
      </c>
      <c r="T481" s="61">
        <f t="shared" si="113"/>
        <v>0</v>
      </c>
      <c r="U481" s="61">
        <f t="shared" si="114"/>
        <v>0</v>
      </c>
      <c r="V481" s="61">
        <f t="shared" si="107"/>
        <v>0</v>
      </c>
      <c r="W481" s="61">
        <f t="shared" si="115"/>
        <v>0</v>
      </c>
      <c r="X481" s="61">
        <f t="shared" si="116"/>
        <v>0</v>
      </c>
      <c r="Y481" s="61" t="str">
        <f t="shared" si="117"/>
        <v>NÃO</v>
      </c>
      <c r="AA481" s="62" t="str">
        <f t="shared" si="118"/>
        <v>ES</v>
      </c>
      <c r="AB481" s="50" t="s">
        <v>41</v>
      </c>
      <c r="AC481" s="50" t="s">
        <v>4032</v>
      </c>
      <c r="AD481" s="50">
        <v>2922805</v>
      </c>
      <c r="AE481" s="51"/>
      <c r="AF481" s="51"/>
      <c r="AH481" s="66" t="str">
        <f t="shared" si="119"/>
        <v>BANova Itarana</v>
      </c>
      <c r="AI481" s="50">
        <v>2922805</v>
      </c>
      <c r="AJ481" s="66">
        <f t="shared" si="108"/>
        <v>0</v>
      </c>
    </row>
    <row r="482" spans="1:36" s="91" customFormat="1" ht="21.75" customHeight="1">
      <c r="A482" s="61" t="str">
        <f>Controles!$B$2</f>
        <v>ES</v>
      </c>
      <c r="B482" s="61">
        <f>Controles!$C$2</f>
        <v>7</v>
      </c>
      <c r="C482" s="61" t="s">
        <v>5388</v>
      </c>
      <c r="D482" s="62"/>
      <c r="E482" s="61" t="e">
        <f t="shared" si="105"/>
        <v>#N/A</v>
      </c>
      <c r="F482" s="90"/>
      <c r="G482" s="90"/>
      <c r="H482" s="90"/>
      <c r="I482" s="90"/>
      <c r="J482" s="61">
        <f t="shared" si="109"/>
        <v>0</v>
      </c>
      <c r="K482" s="90"/>
      <c r="L482" s="90"/>
      <c r="M482" s="90"/>
      <c r="N482" s="90"/>
      <c r="O482" s="90"/>
      <c r="P482" s="61">
        <f t="shared" si="110"/>
        <v>0</v>
      </c>
      <c r="Q482" s="61">
        <f t="shared" si="106"/>
        <v>0</v>
      </c>
      <c r="R482" s="61">
        <f t="shared" si="111"/>
        <v>0</v>
      </c>
      <c r="S482" s="65">
        <f t="shared" si="112"/>
        <v>0</v>
      </c>
      <c r="T482" s="61">
        <f t="shared" si="113"/>
        <v>0</v>
      </c>
      <c r="U482" s="61">
        <f t="shared" si="114"/>
        <v>0</v>
      </c>
      <c r="V482" s="61">
        <f t="shared" si="107"/>
        <v>0</v>
      </c>
      <c r="W482" s="61">
        <f t="shared" si="115"/>
        <v>0</v>
      </c>
      <c r="X482" s="61">
        <f t="shared" si="116"/>
        <v>0</v>
      </c>
      <c r="Y482" s="61" t="str">
        <f t="shared" si="117"/>
        <v>NÃO</v>
      </c>
      <c r="AA482" s="62" t="str">
        <f t="shared" si="118"/>
        <v>ES</v>
      </c>
      <c r="AB482" s="50" t="s">
        <v>41</v>
      </c>
      <c r="AC482" s="50" t="s">
        <v>4037</v>
      </c>
      <c r="AD482" s="50">
        <v>2922854</v>
      </c>
      <c r="AE482" s="51"/>
      <c r="AF482" s="51"/>
      <c r="AH482" s="66" t="str">
        <f t="shared" si="119"/>
        <v>BANova Redenção</v>
      </c>
      <c r="AI482" s="50">
        <v>2922854</v>
      </c>
      <c r="AJ482" s="66">
        <f t="shared" si="108"/>
        <v>0</v>
      </c>
    </row>
    <row r="483" spans="1:36" s="91" customFormat="1" ht="21.75" customHeight="1">
      <c r="A483" s="61" t="str">
        <f>Controles!$B$2</f>
        <v>ES</v>
      </c>
      <c r="B483" s="61">
        <f>Controles!$C$2</f>
        <v>7</v>
      </c>
      <c r="C483" s="61" t="s">
        <v>5388</v>
      </c>
      <c r="D483" s="62"/>
      <c r="E483" s="61" t="e">
        <f t="shared" si="105"/>
        <v>#N/A</v>
      </c>
      <c r="F483" s="90"/>
      <c r="G483" s="90"/>
      <c r="H483" s="90"/>
      <c r="I483" s="90"/>
      <c r="J483" s="61">
        <f t="shared" si="109"/>
        <v>0</v>
      </c>
      <c r="K483" s="90"/>
      <c r="L483" s="90"/>
      <c r="M483" s="90"/>
      <c r="N483" s="90"/>
      <c r="O483" s="90"/>
      <c r="P483" s="61">
        <f t="shared" si="110"/>
        <v>0</v>
      </c>
      <c r="Q483" s="61">
        <f t="shared" si="106"/>
        <v>0</v>
      </c>
      <c r="R483" s="61">
        <f t="shared" si="111"/>
        <v>0</v>
      </c>
      <c r="S483" s="65">
        <f t="shared" si="112"/>
        <v>0</v>
      </c>
      <c r="T483" s="61">
        <f t="shared" si="113"/>
        <v>0</v>
      </c>
      <c r="U483" s="61">
        <f t="shared" si="114"/>
        <v>0</v>
      </c>
      <c r="V483" s="61">
        <f t="shared" si="107"/>
        <v>0</v>
      </c>
      <c r="W483" s="61">
        <f t="shared" si="115"/>
        <v>0</v>
      </c>
      <c r="X483" s="61">
        <f t="shared" si="116"/>
        <v>0</v>
      </c>
      <c r="Y483" s="61" t="str">
        <f t="shared" si="117"/>
        <v>NÃO</v>
      </c>
      <c r="AA483" s="62" t="str">
        <f t="shared" si="118"/>
        <v>ES</v>
      </c>
      <c r="AB483" s="50" t="s">
        <v>41</v>
      </c>
      <c r="AC483" s="50" t="s">
        <v>4043</v>
      </c>
      <c r="AD483" s="50">
        <v>2922904</v>
      </c>
      <c r="AE483" s="51"/>
      <c r="AF483" s="51"/>
      <c r="AH483" s="66" t="str">
        <f t="shared" si="119"/>
        <v>BANova Soure</v>
      </c>
      <c r="AI483" s="50">
        <v>2922904</v>
      </c>
      <c r="AJ483" s="66">
        <f t="shared" si="108"/>
        <v>0</v>
      </c>
    </row>
    <row r="484" spans="1:36" s="91" customFormat="1" ht="21.75" customHeight="1">
      <c r="A484" s="61" t="str">
        <f>Controles!$B$2</f>
        <v>ES</v>
      </c>
      <c r="B484" s="61">
        <f>Controles!$C$2</f>
        <v>7</v>
      </c>
      <c r="C484" s="61" t="s">
        <v>5388</v>
      </c>
      <c r="D484" s="62"/>
      <c r="E484" s="61" t="e">
        <f t="shared" si="105"/>
        <v>#N/A</v>
      </c>
      <c r="F484" s="90"/>
      <c r="G484" s="90"/>
      <c r="H484" s="90"/>
      <c r="I484" s="90"/>
      <c r="J484" s="61">
        <f t="shared" si="109"/>
        <v>0</v>
      </c>
      <c r="K484" s="90"/>
      <c r="L484" s="90"/>
      <c r="M484" s="90"/>
      <c r="N484" s="90"/>
      <c r="O484" s="90"/>
      <c r="P484" s="61">
        <f t="shared" si="110"/>
        <v>0</v>
      </c>
      <c r="Q484" s="61">
        <f t="shared" si="106"/>
        <v>0</v>
      </c>
      <c r="R484" s="61">
        <f t="shared" si="111"/>
        <v>0</v>
      </c>
      <c r="S484" s="65">
        <f t="shared" si="112"/>
        <v>0</v>
      </c>
      <c r="T484" s="61">
        <f t="shared" si="113"/>
        <v>0</v>
      </c>
      <c r="U484" s="61">
        <f t="shared" si="114"/>
        <v>0</v>
      </c>
      <c r="V484" s="61">
        <f t="shared" si="107"/>
        <v>0</v>
      </c>
      <c r="W484" s="61">
        <f t="shared" si="115"/>
        <v>0</v>
      </c>
      <c r="X484" s="61">
        <f t="shared" si="116"/>
        <v>0</v>
      </c>
      <c r="Y484" s="61" t="str">
        <f t="shared" si="117"/>
        <v>NÃO</v>
      </c>
      <c r="AA484" s="62" t="str">
        <f t="shared" si="118"/>
        <v>ES</v>
      </c>
      <c r="AB484" s="50" t="s">
        <v>41</v>
      </c>
      <c r="AC484" s="50" t="s">
        <v>4049</v>
      </c>
      <c r="AD484" s="50">
        <v>2923001</v>
      </c>
      <c r="AE484" s="51"/>
      <c r="AF484" s="51"/>
      <c r="AH484" s="66" t="str">
        <f t="shared" si="119"/>
        <v>BANova Viçosa</v>
      </c>
      <c r="AI484" s="50">
        <v>2923001</v>
      </c>
      <c r="AJ484" s="66">
        <f t="shared" si="108"/>
        <v>0</v>
      </c>
    </row>
    <row r="485" spans="1:36" s="91" customFormat="1" ht="21.75" customHeight="1">
      <c r="A485" s="61" t="str">
        <f>Controles!$B$2</f>
        <v>ES</v>
      </c>
      <c r="B485" s="61">
        <f>Controles!$C$2</f>
        <v>7</v>
      </c>
      <c r="C485" s="61" t="s">
        <v>5388</v>
      </c>
      <c r="D485" s="62"/>
      <c r="E485" s="61" t="e">
        <f t="shared" si="105"/>
        <v>#N/A</v>
      </c>
      <c r="F485" s="90"/>
      <c r="G485" s="90"/>
      <c r="H485" s="90"/>
      <c r="I485" s="90"/>
      <c r="J485" s="61">
        <f t="shared" si="109"/>
        <v>0</v>
      </c>
      <c r="K485" s="90"/>
      <c r="L485" s="90"/>
      <c r="M485" s="90"/>
      <c r="N485" s="90"/>
      <c r="O485" s="90"/>
      <c r="P485" s="61">
        <f t="shared" si="110"/>
        <v>0</v>
      </c>
      <c r="Q485" s="61">
        <f t="shared" si="106"/>
        <v>0</v>
      </c>
      <c r="R485" s="61">
        <f t="shared" si="111"/>
        <v>0</v>
      </c>
      <c r="S485" s="65">
        <f t="shared" si="112"/>
        <v>0</v>
      </c>
      <c r="T485" s="61">
        <f t="shared" si="113"/>
        <v>0</v>
      </c>
      <c r="U485" s="61">
        <f t="shared" si="114"/>
        <v>0</v>
      </c>
      <c r="V485" s="61">
        <f t="shared" si="107"/>
        <v>0</v>
      </c>
      <c r="W485" s="61">
        <f t="shared" si="115"/>
        <v>0</v>
      </c>
      <c r="X485" s="61">
        <f t="shared" si="116"/>
        <v>0</v>
      </c>
      <c r="Y485" s="61" t="str">
        <f t="shared" si="117"/>
        <v>NÃO</v>
      </c>
      <c r="AA485" s="62" t="str">
        <f t="shared" si="118"/>
        <v>ES</v>
      </c>
      <c r="AB485" s="50" t="s">
        <v>41</v>
      </c>
      <c r="AC485" s="50" t="s">
        <v>3243</v>
      </c>
      <c r="AD485" s="50">
        <v>2923035</v>
      </c>
      <c r="AE485" s="51"/>
      <c r="AF485" s="51"/>
      <c r="AH485" s="66" t="str">
        <f t="shared" si="119"/>
        <v>BANovo Horizonte</v>
      </c>
      <c r="AI485" s="50">
        <v>2923035</v>
      </c>
      <c r="AJ485" s="66">
        <f t="shared" si="108"/>
        <v>0</v>
      </c>
    </row>
    <row r="486" spans="1:36" s="91" customFormat="1" ht="21.75" customHeight="1">
      <c r="A486" s="61" t="str">
        <f>Controles!$B$2</f>
        <v>ES</v>
      </c>
      <c r="B486" s="61">
        <f>Controles!$C$2</f>
        <v>7</v>
      </c>
      <c r="C486" s="61" t="s">
        <v>5388</v>
      </c>
      <c r="D486" s="62"/>
      <c r="E486" s="61" t="e">
        <f t="shared" si="105"/>
        <v>#N/A</v>
      </c>
      <c r="F486" s="90"/>
      <c r="G486" s="90"/>
      <c r="H486" s="90"/>
      <c r="I486" s="90"/>
      <c r="J486" s="61">
        <f t="shared" si="109"/>
        <v>0</v>
      </c>
      <c r="K486" s="90"/>
      <c r="L486" s="90"/>
      <c r="M486" s="90"/>
      <c r="N486" s="90"/>
      <c r="O486" s="90"/>
      <c r="P486" s="61">
        <f t="shared" si="110"/>
        <v>0</v>
      </c>
      <c r="Q486" s="61">
        <f t="shared" si="106"/>
        <v>0</v>
      </c>
      <c r="R486" s="61">
        <f t="shared" si="111"/>
        <v>0</v>
      </c>
      <c r="S486" s="65">
        <f t="shared" si="112"/>
        <v>0</v>
      </c>
      <c r="T486" s="61">
        <f t="shared" si="113"/>
        <v>0</v>
      </c>
      <c r="U486" s="61">
        <f t="shared" si="114"/>
        <v>0</v>
      </c>
      <c r="V486" s="61">
        <f t="shared" si="107"/>
        <v>0</v>
      </c>
      <c r="W486" s="61">
        <f t="shared" si="115"/>
        <v>0</v>
      </c>
      <c r="X486" s="61">
        <f t="shared" si="116"/>
        <v>0</v>
      </c>
      <c r="Y486" s="61" t="str">
        <f t="shared" si="117"/>
        <v>NÃO</v>
      </c>
      <c r="AA486" s="62" t="str">
        <f t="shared" si="118"/>
        <v>ES</v>
      </c>
      <c r="AB486" s="50" t="s">
        <v>41</v>
      </c>
      <c r="AC486" s="50" t="s">
        <v>4060</v>
      </c>
      <c r="AD486" s="50">
        <v>2923050</v>
      </c>
      <c r="AE486" s="51"/>
      <c r="AF486" s="51"/>
      <c r="AH486" s="66" t="str">
        <f t="shared" si="119"/>
        <v>BANovo Triunfo</v>
      </c>
      <c r="AI486" s="50">
        <v>2923050</v>
      </c>
      <c r="AJ486" s="66">
        <f t="shared" si="108"/>
        <v>0</v>
      </c>
    </row>
    <row r="487" spans="1:36" s="91" customFormat="1" ht="21.75" customHeight="1">
      <c r="A487" s="61" t="str">
        <f>Controles!$B$2</f>
        <v>ES</v>
      </c>
      <c r="B487" s="61">
        <f>Controles!$C$2</f>
        <v>7</v>
      </c>
      <c r="C487" s="61" t="s">
        <v>5388</v>
      </c>
      <c r="D487" s="62"/>
      <c r="E487" s="61" t="e">
        <f t="shared" si="105"/>
        <v>#N/A</v>
      </c>
      <c r="F487" s="90"/>
      <c r="G487" s="90"/>
      <c r="H487" s="90"/>
      <c r="I487" s="90"/>
      <c r="J487" s="61">
        <f t="shared" si="109"/>
        <v>0</v>
      </c>
      <c r="K487" s="90"/>
      <c r="L487" s="90"/>
      <c r="M487" s="90"/>
      <c r="N487" s="90"/>
      <c r="O487" s="90"/>
      <c r="P487" s="61">
        <f t="shared" si="110"/>
        <v>0</v>
      </c>
      <c r="Q487" s="61">
        <f t="shared" si="106"/>
        <v>0</v>
      </c>
      <c r="R487" s="61">
        <f t="shared" si="111"/>
        <v>0</v>
      </c>
      <c r="S487" s="65">
        <f t="shared" si="112"/>
        <v>0</v>
      </c>
      <c r="T487" s="61">
        <f t="shared" si="113"/>
        <v>0</v>
      </c>
      <c r="U487" s="61">
        <f t="shared" si="114"/>
        <v>0</v>
      </c>
      <c r="V487" s="61">
        <f t="shared" si="107"/>
        <v>0</v>
      </c>
      <c r="W487" s="61">
        <f t="shared" si="115"/>
        <v>0</v>
      </c>
      <c r="X487" s="61">
        <f t="shared" si="116"/>
        <v>0</v>
      </c>
      <c r="Y487" s="61" t="str">
        <f t="shared" si="117"/>
        <v>NÃO</v>
      </c>
      <c r="AA487" s="62" t="str">
        <f t="shared" si="118"/>
        <v>ES</v>
      </c>
      <c r="AB487" s="50" t="s">
        <v>41</v>
      </c>
      <c r="AC487" s="50" t="s">
        <v>4066</v>
      </c>
      <c r="AD487" s="50">
        <v>2923100</v>
      </c>
      <c r="AE487" s="51"/>
      <c r="AF487" s="51"/>
      <c r="AH487" s="66" t="str">
        <f t="shared" si="119"/>
        <v>BAOlindina</v>
      </c>
      <c r="AI487" s="50">
        <v>2923100</v>
      </c>
      <c r="AJ487" s="66">
        <f t="shared" si="108"/>
        <v>0</v>
      </c>
    </row>
    <row r="488" spans="1:36" s="91" customFormat="1" ht="21.75" customHeight="1">
      <c r="A488" s="61" t="str">
        <f>Controles!$B$2</f>
        <v>ES</v>
      </c>
      <c r="B488" s="61">
        <f>Controles!$C$2</f>
        <v>7</v>
      </c>
      <c r="C488" s="61" t="s">
        <v>5388</v>
      </c>
      <c r="D488" s="62"/>
      <c r="E488" s="61" t="e">
        <f t="shared" si="105"/>
        <v>#N/A</v>
      </c>
      <c r="F488" s="90"/>
      <c r="G488" s="90"/>
      <c r="H488" s="90"/>
      <c r="I488" s="90"/>
      <c r="J488" s="61">
        <f t="shared" si="109"/>
        <v>0</v>
      </c>
      <c r="K488" s="90"/>
      <c r="L488" s="90"/>
      <c r="M488" s="90"/>
      <c r="N488" s="90"/>
      <c r="O488" s="90"/>
      <c r="P488" s="61">
        <f t="shared" si="110"/>
        <v>0</v>
      </c>
      <c r="Q488" s="61">
        <f t="shared" si="106"/>
        <v>0</v>
      </c>
      <c r="R488" s="61">
        <f t="shared" si="111"/>
        <v>0</v>
      </c>
      <c r="S488" s="65">
        <f t="shared" si="112"/>
        <v>0</v>
      </c>
      <c r="T488" s="61">
        <f t="shared" si="113"/>
        <v>0</v>
      </c>
      <c r="U488" s="61">
        <f t="shared" si="114"/>
        <v>0</v>
      </c>
      <c r="V488" s="61">
        <f t="shared" si="107"/>
        <v>0</v>
      </c>
      <c r="W488" s="61">
        <f t="shared" si="115"/>
        <v>0</v>
      </c>
      <c r="X488" s="61">
        <f t="shared" si="116"/>
        <v>0</v>
      </c>
      <c r="Y488" s="61" t="str">
        <f t="shared" si="117"/>
        <v>NÃO</v>
      </c>
      <c r="AA488" s="62" t="str">
        <f t="shared" si="118"/>
        <v>ES</v>
      </c>
      <c r="AB488" s="50" t="s">
        <v>41</v>
      </c>
      <c r="AC488" s="50" t="s">
        <v>4072</v>
      </c>
      <c r="AD488" s="50">
        <v>2923209</v>
      </c>
      <c r="AE488" s="51"/>
      <c r="AF488" s="51"/>
      <c r="AH488" s="66" t="str">
        <f t="shared" si="119"/>
        <v>BAOliveira dos Brejinhos</v>
      </c>
      <c r="AI488" s="50">
        <v>2923209</v>
      </c>
      <c r="AJ488" s="66">
        <f t="shared" si="108"/>
        <v>0</v>
      </c>
    </row>
    <row r="489" spans="1:36" s="91" customFormat="1" ht="21.75" customHeight="1">
      <c r="A489" s="61" t="str">
        <f>Controles!$B$2</f>
        <v>ES</v>
      </c>
      <c r="B489" s="61">
        <f>Controles!$C$2</f>
        <v>7</v>
      </c>
      <c r="C489" s="61" t="s">
        <v>5388</v>
      </c>
      <c r="D489" s="62"/>
      <c r="E489" s="61" t="e">
        <f t="shared" si="105"/>
        <v>#N/A</v>
      </c>
      <c r="F489" s="90"/>
      <c r="G489" s="90"/>
      <c r="H489" s="90"/>
      <c r="I489" s="90"/>
      <c r="J489" s="61">
        <f t="shared" si="109"/>
        <v>0</v>
      </c>
      <c r="K489" s="90"/>
      <c r="L489" s="90"/>
      <c r="M489" s="90"/>
      <c r="N489" s="90"/>
      <c r="O489" s="90"/>
      <c r="P489" s="61">
        <f t="shared" si="110"/>
        <v>0</v>
      </c>
      <c r="Q489" s="61">
        <f t="shared" si="106"/>
        <v>0</v>
      </c>
      <c r="R489" s="61">
        <f t="shared" si="111"/>
        <v>0</v>
      </c>
      <c r="S489" s="65">
        <f t="shared" si="112"/>
        <v>0</v>
      </c>
      <c r="T489" s="61">
        <f t="shared" si="113"/>
        <v>0</v>
      </c>
      <c r="U489" s="61">
        <f t="shared" si="114"/>
        <v>0</v>
      </c>
      <c r="V489" s="61">
        <f t="shared" si="107"/>
        <v>0</v>
      </c>
      <c r="W489" s="61">
        <f t="shared" si="115"/>
        <v>0</v>
      </c>
      <c r="X489" s="61">
        <f t="shared" si="116"/>
        <v>0</v>
      </c>
      <c r="Y489" s="61" t="str">
        <f t="shared" si="117"/>
        <v>NÃO</v>
      </c>
      <c r="AA489" s="62" t="str">
        <f t="shared" si="118"/>
        <v>ES</v>
      </c>
      <c r="AB489" s="50" t="s">
        <v>41</v>
      </c>
      <c r="AC489" s="50" t="s">
        <v>4077</v>
      </c>
      <c r="AD489" s="50">
        <v>2923308</v>
      </c>
      <c r="AE489" s="51"/>
      <c r="AF489" s="51"/>
      <c r="AH489" s="66" t="str">
        <f t="shared" si="119"/>
        <v>BAOuriçangas</v>
      </c>
      <c r="AI489" s="50">
        <v>2923308</v>
      </c>
      <c r="AJ489" s="66">
        <f t="shared" si="108"/>
        <v>0</v>
      </c>
    </row>
    <row r="490" spans="1:36" s="91" customFormat="1" ht="21.75" customHeight="1">
      <c r="A490" s="61" t="str">
        <f>Controles!$B$2</f>
        <v>ES</v>
      </c>
      <c r="B490" s="61">
        <f>Controles!$C$2</f>
        <v>7</v>
      </c>
      <c r="C490" s="61" t="s">
        <v>5388</v>
      </c>
      <c r="D490" s="62"/>
      <c r="E490" s="61" t="e">
        <f t="shared" si="105"/>
        <v>#N/A</v>
      </c>
      <c r="F490" s="90"/>
      <c r="G490" s="90"/>
      <c r="H490" s="90"/>
      <c r="I490" s="90"/>
      <c r="J490" s="61">
        <f t="shared" si="109"/>
        <v>0</v>
      </c>
      <c r="K490" s="90"/>
      <c r="L490" s="90"/>
      <c r="M490" s="90"/>
      <c r="N490" s="90"/>
      <c r="O490" s="90"/>
      <c r="P490" s="61">
        <f t="shared" si="110"/>
        <v>0</v>
      </c>
      <c r="Q490" s="61">
        <f t="shared" si="106"/>
        <v>0</v>
      </c>
      <c r="R490" s="61">
        <f t="shared" si="111"/>
        <v>0</v>
      </c>
      <c r="S490" s="65">
        <f t="shared" si="112"/>
        <v>0</v>
      </c>
      <c r="T490" s="61">
        <f t="shared" si="113"/>
        <v>0</v>
      </c>
      <c r="U490" s="61">
        <f t="shared" si="114"/>
        <v>0</v>
      </c>
      <c r="V490" s="61">
        <f t="shared" si="107"/>
        <v>0</v>
      </c>
      <c r="W490" s="61">
        <f t="shared" si="115"/>
        <v>0</v>
      </c>
      <c r="X490" s="61">
        <f t="shared" si="116"/>
        <v>0</v>
      </c>
      <c r="Y490" s="61" t="str">
        <f t="shared" si="117"/>
        <v>NÃO</v>
      </c>
      <c r="AA490" s="62" t="str">
        <f t="shared" si="118"/>
        <v>ES</v>
      </c>
      <c r="AB490" s="50" t="s">
        <v>41</v>
      </c>
      <c r="AC490" s="50" t="s">
        <v>4083</v>
      </c>
      <c r="AD490" s="50">
        <v>2923357</v>
      </c>
      <c r="AE490" s="51"/>
      <c r="AF490" s="51"/>
      <c r="AH490" s="66" t="str">
        <f t="shared" si="119"/>
        <v>BAOurolândia</v>
      </c>
      <c r="AI490" s="50">
        <v>2923357</v>
      </c>
      <c r="AJ490" s="66">
        <f t="shared" si="108"/>
        <v>0</v>
      </c>
    </row>
    <row r="491" spans="1:36" s="91" customFormat="1" ht="21.75" customHeight="1">
      <c r="A491" s="61" t="str">
        <f>Controles!$B$2</f>
        <v>ES</v>
      </c>
      <c r="B491" s="61">
        <f>Controles!$C$2</f>
        <v>7</v>
      </c>
      <c r="C491" s="61" t="s">
        <v>5388</v>
      </c>
      <c r="D491" s="62"/>
      <c r="E491" s="61" t="e">
        <f t="shared" si="105"/>
        <v>#N/A</v>
      </c>
      <c r="F491" s="90"/>
      <c r="G491" s="90"/>
      <c r="H491" s="90"/>
      <c r="I491" s="90"/>
      <c r="J491" s="61">
        <f t="shared" si="109"/>
        <v>0</v>
      </c>
      <c r="K491" s="90"/>
      <c r="L491" s="90"/>
      <c r="M491" s="90"/>
      <c r="N491" s="90"/>
      <c r="O491" s="90"/>
      <c r="P491" s="61">
        <f t="shared" si="110"/>
        <v>0</v>
      </c>
      <c r="Q491" s="61">
        <f t="shared" si="106"/>
        <v>0</v>
      </c>
      <c r="R491" s="61">
        <f t="shared" si="111"/>
        <v>0</v>
      </c>
      <c r="S491" s="65">
        <f t="shared" si="112"/>
        <v>0</v>
      </c>
      <c r="T491" s="61">
        <f t="shared" si="113"/>
        <v>0</v>
      </c>
      <c r="U491" s="61">
        <f t="shared" si="114"/>
        <v>0</v>
      </c>
      <c r="V491" s="61">
        <f t="shared" si="107"/>
        <v>0</v>
      </c>
      <c r="W491" s="61">
        <f t="shared" si="115"/>
        <v>0</v>
      </c>
      <c r="X491" s="61">
        <f t="shared" si="116"/>
        <v>0</v>
      </c>
      <c r="Y491" s="61" t="str">
        <f t="shared" si="117"/>
        <v>NÃO</v>
      </c>
      <c r="AA491" s="62" t="str">
        <f t="shared" si="118"/>
        <v>ES</v>
      </c>
      <c r="AB491" s="50" t="s">
        <v>41</v>
      </c>
      <c r="AC491" s="50" t="s">
        <v>4088</v>
      </c>
      <c r="AD491" s="50">
        <v>2923407</v>
      </c>
      <c r="AE491" s="51"/>
      <c r="AF491" s="51"/>
      <c r="AH491" s="66" t="str">
        <f t="shared" si="119"/>
        <v>BAPalmas de Monte Alto</v>
      </c>
      <c r="AI491" s="50">
        <v>2923407</v>
      </c>
      <c r="AJ491" s="66">
        <f t="shared" si="108"/>
        <v>0</v>
      </c>
    </row>
    <row r="492" spans="1:36" s="91" customFormat="1" ht="21.75" customHeight="1">
      <c r="A492" s="61" t="str">
        <f>Controles!$B$2</f>
        <v>ES</v>
      </c>
      <c r="B492" s="61">
        <f>Controles!$C$2</f>
        <v>7</v>
      </c>
      <c r="C492" s="61" t="s">
        <v>5388</v>
      </c>
      <c r="D492" s="62"/>
      <c r="E492" s="61" t="e">
        <f t="shared" si="105"/>
        <v>#N/A</v>
      </c>
      <c r="F492" s="90"/>
      <c r="G492" s="90"/>
      <c r="H492" s="90"/>
      <c r="I492" s="90"/>
      <c r="J492" s="61">
        <f t="shared" si="109"/>
        <v>0</v>
      </c>
      <c r="K492" s="90"/>
      <c r="L492" s="90"/>
      <c r="M492" s="90"/>
      <c r="N492" s="90"/>
      <c r="O492" s="90"/>
      <c r="P492" s="61">
        <f t="shared" si="110"/>
        <v>0</v>
      </c>
      <c r="Q492" s="61">
        <f t="shared" si="106"/>
        <v>0</v>
      </c>
      <c r="R492" s="61">
        <f t="shared" si="111"/>
        <v>0</v>
      </c>
      <c r="S492" s="65">
        <f t="shared" si="112"/>
        <v>0</v>
      </c>
      <c r="T492" s="61">
        <f t="shared" si="113"/>
        <v>0</v>
      </c>
      <c r="U492" s="61">
        <f t="shared" si="114"/>
        <v>0</v>
      </c>
      <c r="V492" s="61">
        <f t="shared" si="107"/>
        <v>0</v>
      </c>
      <c r="W492" s="61">
        <f t="shared" si="115"/>
        <v>0</v>
      </c>
      <c r="X492" s="61">
        <f t="shared" si="116"/>
        <v>0</v>
      </c>
      <c r="Y492" s="61" t="str">
        <f t="shared" si="117"/>
        <v>NÃO</v>
      </c>
      <c r="AA492" s="62" t="str">
        <f t="shared" si="118"/>
        <v>ES</v>
      </c>
      <c r="AB492" s="50" t="s">
        <v>41</v>
      </c>
      <c r="AC492" s="50" t="s">
        <v>4094</v>
      </c>
      <c r="AD492" s="50">
        <v>2923506</v>
      </c>
      <c r="AE492" s="51"/>
      <c r="AF492" s="51"/>
      <c r="AH492" s="66" t="str">
        <f t="shared" si="119"/>
        <v>BAPalmeiras</v>
      </c>
      <c r="AI492" s="50">
        <v>2923506</v>
      </c>
      <c r="AJ492" s="66">
        <f t="shared" si="108"/>
        <v>0</v>
      </c>
    </row>
    <row r="493" spans="1:36" s="91" customFormat="1" ht="21.75" customHeight="1">
      <c r="A493" s="61" t="str">
        <f>Controles!$B$2</f>
        <v>ES</v>
      </c>
      <c r="B493" s="61">
        <f>Controles!$C$2</f>
        <v>7</v>
      </c>
      <c r="C493" s="61" t="s">
        <v>5388</v>
      </c>
      <c r="D493" s="62"/>
      <c r="E493" s="61" t="e">
        <f t="shared" si="105"/>
        <v>#N/A</v>
      </c>
      <c r="F493" s="90"/>
      <c r="G493" s="90"/>
      <c r="H493" s="90"/>
      <c r="I493" s="90"/>
      <c r="J493" s="61">
        <f t="shared" si="109"/>
        <v>0</v>
      </c>
      <c r="K493" s="90"/>
      <c r="L493" s="90"/>
      <c r="M493" s="90"/>
      <c r="N493" s="90"/>
      <c r="O493" s="90"/>
      <c r="P493" s="61">
        <f t="shared" si="110"/>
        <v>0</v>
      </c>
      <c r="Q493" s="61">
        <f t="shared" si="106"/>
        <v>0</v>
      </c>
      <c r="R493" s="61">
        <f t="shared" si="111"/>
        <v>0</v>
      </c>
      <c r="S493" s="65">
        <f t="shared" si="112"/>
        <v>0</v>
      </c>
      <c r="T493" s="61">
        <f t="shared" si="113"/>
        <v>0</v>
      </c>
      <c r="U493" s="61">
        <f t="shared" si="114"/>
        <v>0</v>
      </c>
      <c r="V493" s="61">
        <f t="shared" si="107"/>
        <v>0</v>
      </c>
      <c r="W493" s="61">
        <f t="shared" si="115"/>
        <v>0</v>
      </c>
      <c r="X493" s="61">
        <f t="shared" si="116"/>
        <v>0</v>
      </c>
      <c r="Y493" s="61" t="str">
        <f t="shared" si="117"/>
        <v>NÃO</v>
      </c>
      <c r="AA493" s="62" t="str">
        <f t="shared" si="118"/>
        <v>ES</v>
      </c>
      <c r="AB493" s="50" t="s">
        <v>41</v>
      </c>
      <c r="AC493" s="50" t="s">
        <v>4100</v>
      </c>
      <c r="AD493" s="50">
        <v>2923605</v>
      </c>
      <c r="AE493" s="51"/>
      <c r="AF493" s="51"/>
      <c r="AH493" s="66" t="str">
        <f t="shared" si="119"/>
        <v>BAParamirim</v>
      </c>
      <c r="AI493" s="50">
        <v>2923605</v>
      </c>
      <c r="AJ493" s="66">
        <f t="shared" si="108"/>
        <v>0</v>
      </c>
    </row>
    <row r="494" spans="1:36" s="91" customFormat="1" ht="21.75" customHeight="1">
      <c r="A494" s="61" t="str">
        <f>Controles!$B$2</f>
        <v>ES</v>
      </c>
      <c r="B494" s="61">
        <f>Controles!$C$2</f>
        <v>7</v>
      </c>
      <c r="C494" s="61" t="s">
        <v>5388</v>
      </c>
      <c r="D494" s="62"/>
      <c r="E494" s="61" t="e">
        <f t="shared" si="105"/>
        <v>#N/A</v>
      </c>
      <c r="F494" s="90"/>
      <c r="G494" s="90"/>
      <c r="H494" s="90"/>
      <c r="I494" s="90"/>
      <c r="J494" s="61">
        <f t="shared" si="109"/>
        <v>0</v>
      </c>
      <c r="K494" s="90"/>
      <c r="L494" s="90"/>
      <c r="M494" s="90"/>
      <c r="N494" s="90"/>
      <c r="O494" s="90"/>
      <c r="P494" s="61">
        <f t="shared" si="110"/>
        <v>0</v>
      </c>
      <c r="Q494" s="61">
        <f t="shared" si="106"/>
        <v>0</v>
      </c>
      <c r="R494" s="61">
        <f t="shared" si="111"/>
        <v>0</v>
      </c>
      <c r="S494" s="65">
        <f t="shared" si="112"/>
        <v>0</v>
      </c>
      <c r="T494" s="61">
        <f t="shared" si="113"/>
        <v>0</v>
      </c>
      <c r="U494" s="61">
        <f t="shared" si="114"/>
        <v>0</v>
      </c>
      <c r="V494" s="61">
        <f t="shared" si="107"/>
        <v>0</v>
      </c>
      <c r="W494" s="61">
        <f t="shared" si="115"/>
        <v>0</v>
      </c>
      <c r="X494" s="61">
        <f t="shared" si="116"/>
        <v>0</v>
      </c>
      <c r="Y494" s="61" t="str">
        <f t="shared" si="117"/>
        <v>NÃO</v>
      </c>
      <c r="AA494" s="62" t="str">
        <f t="shared" si="118"/>
        <v>ES</v>
      </c>
      <c r="AB494" s="50" t="s">
        <v>41</v>
      </c>
      <c r="AC494" s="50" t="s">
        <v>4106</v>
      </c>
      <c r="AD494" s="50">
        <v>2923704</v>
      </c>
      <c r="AE494" s="51"/>
      <c r="AF494" s="51"/>
      <c r="AH494" s="66" t="str">
        <f t="shared" si="119"/>
        <v>BAParatinga</v>
      </c>
      <c r="AI494" s="50">
        <v>2923704</v>
      </c>
      <c r="AJ494" s="66">
        <f t="shared" si="108"/>
        <v>0</v>
      </c>
    </row>
    <row r="495" spans="1:36" s="91" customFormat="1" ht="21.75" customHeight="1">
      <c r="A495" s="61" t="str">
        <f>Controles!$B$2</f>
        <v>ES</v>
      </c>
      <c r="B495" s="61">
        <f>Controles!$C$2</f>
        <v>7</v>
      </c>
      <c r="C495" s="61" t="s">
        <v>5388</v>
      </c>
      <c r="D495" s="62"/>
      <c r="E495" s="61" t="e">
        <f t="shared" si="105"/>
        <v>#N/A</v>
      </c>
      <c r="F495" s="90"/>
      <c r="G495" s="90"/>
      <c r="H495" s="90"/>
      <c r="I495" s="90"/>
      <c r="J495" s="61">
        <f t="shared" si="109"/>
        <v>0</v>
      </c>
      <c r="K495" s="90"/>
      <c r="L495" s="90"/>
      <c r="M495" s="90"/>
      <c r="N495" s="90"/>
      <c r="O495" s="90"/>
      <c r="P495" s="61">
        <f t="shared" si="110"/>
        <v>0</v>
      </c>
      <c r="Q495" s="61">
        <f t="shared" si="106"/>
        <v>0</v>
      </c>
      <c r="R495" s="61">
        <f t="shared" si="111"/>
        <v>0</v>
      </c>
      <c r="S495" s="65">
        <f t="shared" si="112"/>
        <v>0</v>
      </c>
      <c r="T495" s="61">
        <f t="shared" si="113"/>
        <v>0</v>
      </c>
      <c r="U495" s="61">
        <f t="shared" si="114"/>
        <v>0</v>
      </c>
      <c r="V495" s="61">
        <f t="shared" si="107"/>
        <v>0</v>
      </c>
      <c r="W495" s="61">
        <f t="shared" si="115"/>
        <v>0</v>
      </c>
      <c r="X495" s="61">
        <f t="shared" si="116"/>
        <v>0</v>
      </c>
      <c r="Y495" s="61" t="str">
        <f t="shared" si="117"/>
        <v>NÃO</v>
      </c>
      <c r="AA495" s="62" t="str">
        <f t="shared" si="118"/>
        <v>ES</v>
      </c>
      <c r="AB495" s="50" t="s">
        <v>41</v>
      </c>
      <c r="AC495" s="50" t="s">
        <v>4112</v>
      </c>
      <c r="AD495" s="50">
        <v>2923803</v>
      </c>
      <c r="AE495" s="51"/>
      <c r="AF495" s="51"/>
      <c r="AH495" s="66" t="str">
        <f t="shared" si="119"/>
        <v>BAParipiranga</v>
      </c>
      <c r="AI495" s="50">
        <v>2923803</v>
      </c>
      <c r="AJ495" s="66">
        <f t="shared" si="108"/>
        <v>0</v>
      </c>
    </row>
    <row r="496" spans="1:36" s="91" customFormat="1" ht="21.75" customHeight="1">
      <c r="A496" s="61" t="str">
        <f>Controles!$B$2</f>
        <v>ES</v>
      </c>
      <c r="B496" s="61">
        <f>Controles!$C$2</f>
        <v>7</v>
      </c>
      <c r="C496" s="61" t="s">
        <v>5388</v>
      </c>
      <c r="D496" s="62"/>
      <c r="E496" s="61" t="e">
        <f t="shared" si="105"/>
        <v>#N/A</v>
      </c>
      <c r="F496" s="90"/>
      <c r="G496" s="90"/>
      <c r="H496" s="90"/>
      <c r="I496" s="90"/>
      <c r="J496" s="61">
        <f t="shared" si="109"/>
        <v>0</v>
      </c>
      <c r="K496" s="90"/>
      <c r="L496" s="90"/>
      <c r="M496" s="90"/>
      <c r="N496" s="90"/>
      <c r="O496" s="90"/>
      <c r="P496" s="61">
        <f t="shared" si="110"/>
        <v>0</v>
      </c>
      <c r="Q496" s="61">
        <f t="shared" si="106"/>
        <v>0</v>
      </c>
      <c r="R496" s="61">
        <f t="shared" si="111"/>
        <v>0</v>
      </c>
      <c r="S496" s="65">
        <f t="shared" si="112"/>
        <v>0</v>
      </c>
      <c r="T496" s="61">
        <f t="shared" si="113"/>
        <v>0</v>
      </c>
      <c r="U496" s="61">
        <f t="shared" si="114"/>
        <v>0</v>
      </c>
      <c r="V496" s="61">
        <f t="shared" si="107"/>
        <v>0</v>
      </c>
      <c r="W496" s="61">
        <f t="shared" si="115"/>
        <v>0</v>
      </c>
      <c r="X496" s="61">
        <f t="shared" si="116"/>
        <v>0</v>
      </c>
      <c r="Y496" s="61" t="str">
        <f t="shared" si="117"/>
        <v>NÃO</v>
      </c>
      <c r="AA496" s="62" t="str">
        <f t="shared" si="118"/>
        <v>ES</v>
      </c>
      <c r="AB496" s="50" t="s">
        <v>41</v>
      </c>
      <c r="AC496" s="50" t="s">
        <v>4117</v>
      </c>
      <c r="AD496" s="50">
        <v>2923902</v>
      </c>
      <c r="AE496" s="51"/>
      <c r="AF496" s="51"/>
      <c r="AH496" s="66" t="str">
        <f t="shared" si="119"/>
        <v>BAPau Brasil</v>
      </c>
      <c r="AI496" s="50">
        <v>2923902</v>
      </c>
      <c r="AJ496" s="66">
        <f t="shared" si="108"/>
        <v>0</v>
      </c>
    </row>
    <row r="497" spans="1:36" s="91" customFormat="1" ht="21.75" customHeight="1">
      <c r="A497" s="61" t="str">
        <f>Controles!$B$2</f>
        <v>ES</v>
      </c>
      <c r="B497" s="61">
        <f>Controles!$C$2</f>
        <v>7</v>
      </c>
      <c r="C497" s="61" t="s">
        <v>5388</v>
      </c>
      <c r="D497" s="62"/>
      <c r="E497" s="61" t="e">
        <f t="shared" si="105"/>
        <v>#N/A</v>
      </c>
      <c r="F497" s="90"/>
      <c r="G497" s="90"/>
      <c r="H497" s="90"/>
      <c r="I497" s="90"/>
      <c r="J497" s="61">
        <f t="shared" si="109"/>
        <v>0</v>
      </c>
      <c r="K497" s="90"/>
      <c r="L497" s="90"/>
      <c r="M497" s="90"/>
      <c r="N497" s="90"/>
      <c r="O497" s="90"/>
      <c r="P497" s="61">
        <f t="shared" si="110"/>
        <v>0</v>
      </c>
      <c r="Q497" s="61">
        <f t="shared" si="106"/>
        <v>0</v>
      </c>
      <c r="R497" s="61">
        <f t="shared" si="111"/>
        <v>0</v>
      </c>
      <c r="S497" s="65">
        <f t="shared" si="112"/>
        <v>0</v>
      </c>
      <c r="T497" s="61">
        <f t="shared" si="113"/>
        <v>0</v>
      </c>
      <c r="U497" s="61">
        <f t="shared" si="114"/>
        <v>0</v>
      </c>
      <c r="V497" s="61">
        <f t="shared" si="107"/>
        <v>0</v>
      </c>
      <c r="W497" s="61">
        <f t="shared" si="115"/>
        <v>0</v>
      </c>
      <c r="X497" s="61">
        <f t="shared" si="116"/>
        <v>0</v>
      </c>
      <c r="Y497" s="61" t="str">
        <f t="shared" si="117"/>
        <v>NÃO</v>
      </c>
      <c r="AA497" s="62" t="str">
        <f t="shared" si="118"/>
        <v>ES</v>
      </c>
      <c r="AB497" s="50" t="s">
        <v>41</v>
      </c>
      <c r="AC497" s="50" t="s">
        <v>4123</v>
      </c>
      <c r="AD497" s="50">
        <v>2924009</v>
      </c>
      <c r="AE497" s="51"/>
      <c r="AF497" s="51"/>
      <c r="AH497" s="66" t="str">
        <f t="shared" si="119"/>
        <v>BAPaulo Afonso</v>
      </c>
      <c r="AI497" s="50">
        <v>2924009</v>
      </c>
      <c r="AJ497" s="66">
        <f t="shared" si="108"/>
        <v>0</v>
      </c>
    </row>
    <row r="498" spans="1:36" s="91" customFormat="1" ht="21.75" customHeight="1">
      <c r="A498" s="61" t="str">
        <f>Controles!$B$2</f>
        <v>ES</v>
      </c>
      <c r="B498" s="61">
        <f>Controles!$C$2</f>
        <v>7</v>
      </c>
      <c r="C498" s="61" t="s">
        <v>5388</v>
      </c>
      <c r="D498" s="62"/>
      <c r="E498" s="61" t="e">
        <f t="shared" si="105"/>
        <v>#N/A</v>
      </c>
      <c r="F498" s="90"/>
      <c r="G498" s="90"/>
      <c r="H498" s="90"/>
      <c r="I498" s="90"/>
      <c r="J498" s="61">
        <f t="shared" si="109"/>
        <v>0</v>
      </c>
      <c r="K498" s="90"/>
      <c r="L498" s="90"/>
      <c r="M498" s="90"/>
      <c r="N498" s="90"/>
      <c r="O498" s="90"/>
      <c r="P498" s="61">
        <f t="shared" si="110"/>
        <v>0</v>
      </c>
      <c r="Q498" s="61">
        <f t="shared" si="106"/>
        <v>0</v>
      </c>
      <c r="R498" s="61">
        <f t="shared" si="111"/>
        <v>0</v>
      </c>
      <c r="S498" s="65">
        <f t="shared" si="112"/>
        <v>0</v>
      </c>
      <c r="T498" s="61">
        <f t="shared" si="113"/>
        <v>0</v>
      </c>
      <c r="U498" s="61">
        <f t="shared" si="114"/>
        <v>0</v>
      </c>
      <c r="V498" s="61">
        <f t="shared" si="107"/>
        <v>0</v>
      </c>
      <c r="W498" s="61">
        <f t="shared" si="115"/>
        <v>0</v>
      </c>
      <c r="X498" s="61">
        <f t="shared" si="116"/>
        <v>0</v>
      </c>
      <c r="Y498" s="61" t="str">
        <f t="shared" si="117"/>
        <v>NÃO</v>
      </c>
      <c r="AA498" s="62" t="str">
        <f t="shared" si="118"/>
        <v>ES</v>
      </c>
      <c r="AB498" s="50" t="s">
        <v>41</v>
      </c>
      <c r="AC498" s="50" t="s">
        <v>4129</v>
      </c>
      <c r="AD498" s="50">
        <v>2924058</v>
      </c>
      <c r="AE498" s="51"/>
      <c r="AF498" s="51"/>
      <c r="AH498" s="66" t="str">
        <f t="shared" si="119"/>
        <v>BAPé de Serra</v>
      </c>
      <c r="AI498" s="50">
        <v>2924058</v>
      </c>
      <c r="AJ498" s="66">
        <f t="shared" si="108"/>
        <v>0</v>
      </c>
    </row>
    <row r="499" spans="1:36" s="91" customFormat="1" ht="21.75" customHeight="1">
      <c r="A499" s="61" t="str">
        <f>Controles!$B$2</f>
        <v>ES</v>
      </c>
      <c r="B499" s="61">
        <f>Controles!$C$2</f>
        <v>7</v>
      </c>
      <c r="C499" s="61" t="s">
        <v>5388</v>
      </c>
      <c r="D499" s="62"/>
      <c r="E499" s="61" t="e">
        <f t="shared" si="105"/>
        <v>#N/A</v>
      </c>
      <c r="F499" s="90"/>
      <c r="G499" s="90"/>
      <c r="H499" s="90"/>
      <c r="I499" s="90"/>
      <c r="J499" s="61">
        <f t="shared" si="109"/>
        <v>0</v>
      </c>
      <c r="K499" s="90"/>
      <c r="L499" s="90"/>
      <c r="M499" s="90"/>
      <c r="N499" s="90"/>
      <c r="O499" s="90"/>
      <c r="P499" s="61">
        <f t="shared" si="110"/>
        <v>0</v>
      </c>
      <c r="Q499" s="61">
        <f t="shared" si="106"/>
        <v>0</v>
      </c>
      <c r="R499" s="61">
        <f t="shared" si="111"/>
        <v>0</v>
      </c>
      <c r="S499" s="65">
        <f t="shared" si="112"/>
        <v>0</v>
      </c>
      <c r="T499" s="61">
        <f t="shared" si="113"/>
        <v>0</v>
      </c>
      <c r="U499" s="61">
        <f t="shared" si="114"/>
        <v>0</v>
      </c>
      <c r="V499" s="61">
        <f t="shared" si="107"/>
        <v>0</v>
      </c>
      <c r="W499" s="61">
        <f t="shared" si="115"/>
        <v>0</v>
      </c>
      <c r="X499" s="61">
        <f t="shared" si="116"/>
        <v>0</v>
      </c>
      <c r="Y499" s="61" t="str">
        <f t="shared" si="117"/>
        <v>NÃO</v>
      </c>
      <c r="AA499" s="62" t="str">
        <f t="shared" si="118"/>
        <v>ES</v>
      </c>
      <c r="AB499" s="50" t="s">
        <v>41</v>
      </c>
      <c r="AC499" s="50" t="s">
        <v>4135</v>
      </c>
      <c r="AD499" s="50">
        <v>2924108</v>
      </c>
      <c r="AE499" s="51"/>
      <c r="AF499" s="51"/>
      <c r="AH499" s="66" t="str">
        <f t="shared" si="119"/>
        <v>BAPedrão</v>
      </c>
      <c r="AI499" s="50">
        <v>2924108</v>
      </c>
      <c r="AJ499" s="66">
        <f t="shared" si="108"/>
        <v>0</v>
      </c>
    </row>
    <row r="500" spans="1:36" s="91" customFormat="1" ht="21.75" customHeight="1">
      <c r="A500" s="61" t="str">
        <f>Controles!$B$2</f>
        <v>ES</v>
      </c>
      <c r="B500" s="61">
        <f>Controles!$C$2</f>
        <v>7</v>
      </c>
      <c r="C500" s="61" t="s">
        <v>5388</v>
      </c>
      <c r="D500" s="62"/>
      <c r="E500" s="61" t="e">
        <f t="shared" si="105"/>
        <v>#N/A</v>
      </c>
      <c r="F500" s="90"/>
      <c r="G500" s="90"/>
      <c r="H500" s="90"/>
      <c r="I500" s="90"/>
      <c r="J500" s="61">
        <f t="shared" si="109"/>
        <v>0</v>
      </c>
      <c r="K500" s="90"/>
      <c r="L500" s="90"/>
      <c r="M500" s="90"/>
      <c r="N500" s="90"/>
      <c r="O500" s="90"/>
      <c r="P500" s="61">
        <f t="shared" si="110"/>
        <v>0</v>
      </c>
      <c r="Q500" s="61">
        <f t="shared" si="106"/>
        <v>0</v>
      </c>
      <c r="R500" s="61">
        <f t="shared" si="111"/>
        <v>0</v>
      </c>
      <c r="S500" s="65">
        <f t="shared" si="112"/>
        <v>0</v>
      </c>
      <c r="T500" s="61">
        <f t="shared" si="113"/>
        <v>0</v>
      </c>
      <c r="U500" s="61">
        <f t="shared" si="114"/>
        <v>0</v>
      </c>
      <c r="V500" s="61">
        <f t="shared" si="107"/>
        <v>0</v>
      </c>
      <c r="W500" s="61">
        <f t="shared" si="115"/>
        <v>0</v>
      </c>
      <c r="X500" s="61">
        <f t="shared" si="116"/>
        <v>0</v>
      </c>
      <c r="Y500" s="61" t="str">
        <f t="shared" si="117"/>
        <v>NÃO</v>
      </c>
      <c r="AA500" s="62" t="str">
        <f t="shared" si="118"/>
        <v>ES</v>
      </c>
      <c r="AB500" s="50" t="s">
        <v>41</v>
      </c>
      <c r="AC500" s="50" t="s">
        <v>4140</v>
      </c>
      <c r="AD500" s="50">
        <v>2924207</v>
      </c>
      <c r="AE500" s="51"/>
      <c r="AF500" s="51"/>
      <c r="AH500" s="66" t="str">
        <f t="shared" si="119"/>
        <v>BAPedro Alexandre</v>
      </c>
      <c r="AI500" s="50">
        <v>2924207</v>
      </c>
      <c r="AJ500" s="66">
        <f t="shared" si="108"/>
        <v>0</v>
      </c>
    </row>
    <row r="501" spans="1:36" s="91" customFormat="1" ht="21.75" customHeight="1">
      <c r="A501" s="61" t="str">
        <f>Controles!$B$2</f>
        <v>ES</v>
      </c>
      <c r="B501" s="61">
        <f>Controles!$C$2</f>
        <v>7</v>
      </c>
      <c r="C501" s="61" t="s">
        <v>5388</v>
      </c>
      <c r="D501" s="62"/>
      <c r="E501" s="61" t="e">
        <f t="shared" si="105"/>
        <v>#N/A</v>
      </c>
      <c r="F501" s="90"/>
      <c r="G501" s="90"/>
      <c r="H501" s="90"/>
      <c r="I501" s="90"/>
      <c r="J501" s="61">
        <f t="shared" si="109"/>
        <v>0</v>
      </c>
      <c r="K501" s="90"/>
      <c r="L501" s="90"/>
      <c r="M501" s="90"/>
      <c r="N501" s="90"/>
      <c r="O501" s="90"/>
      <c r="P501" s="61">
        <f t="shared" si="110"/>
        <v>0</v>
      </c>
      <c r="Q501" s="61">
        <f t="shared" si="106"/>
        <v>0</v>
      </c>
      <c r="R501" s="61">
        <f t="shared" si="111"/>
        <v>0</v>
      </c>
      <c r="S501" s="65">
        <f t="shared" si="112"/>
        <v>0</v>
      </c>
      <c r="T501" s="61">
        <f t="shared" si="113"/>
        <v>0</v>
      </c>
      <c r="U501" s="61">
        <f t="shared" si="114"/>
        <v>0</v>
      </c>
      <c r="V501" s="61">
        <f t="shared" si="107"/>
        <v>0</v>
      </c>
      <c r="W501" s="61">
        <f t="shared" si="115"/>
        <v>0</v>
      </c>
      <c r="X501" s="61">
        <f t="shared" si="116"/>
        <v>0</v>
      </c>
      <c r="Y501" s="61" t="str">
        <f t="shared" si="117"/>
        <v>NÃO</v>
      </c>
      <c r="AA501" s="62" t="str">
        <f t="shared" si="118"/>
        <v>ES</v>
      </c>
      <c r="AB501" s="50" t="s">
        <v>41</v>
      </c>
      <c r="AC501" s="50" t="s">
        <v>4145</v>
      </c>
      <c r="AD501" s="50">
        <v>2924306</v>
      </c>
      <c r="AE501" s="51"/>
      <c r="AF501" s="51"/>
      <c r="AH501" s="66" t="str">
        <f t="shared" si="119"/>
        <v>BAPiatã</v>
      </c>
      <c r="AI501" s="50">
        <v>2924306</v>
      </c>
      <c r="AJ501" s="66">
        <f t="shared" si="108"/>
        <v>0</v>
      </c>
    </row>
    <row r="502" spans="1:36" s="91" customFormat="1" ht="21.75" customHeight="1">
      <c r="A502" s="61" t="str">
        <f>Controles!$B$2</f>
        <v>ES</v>
      </c>
      <c r="B502" s="61">
        <f>Controles!$C$2</f>
        <v>7</v>
      </c>
      <c r="C502" s="61" t="s">
        <v>5388</v>
      </c>
      <c r="D502" s="62"/>
      <c r="E502" s="61" t="e">
        <f t="shared" si="105"/>
        <v>#N/A</v>
      </c>
      <c r="F502" s="90"/>
      <c r="G502" s="90"/>
      <c r="H502" s="90"/>
      <c r="I502" s="90"/>
      <c r="J502" s="61">
        <f t="shared" si="109"/>
        <v>0</v>
      </c>
      <c r="K502" s="90"/>
      <c r="L502" s="90"/>
      <c r="M502" s="90"/>
      <c r="N502" s="90"/>
      <c r="O502" s="90"/>
      <c r="P502" s="61">
        <f t="shared" si="110"/>
        <v>0</v>
      </c>
      <c r="Q502" s="61">
        <f t="shared" si="106"/>
        <v>0</v>
      </c>
      <c r="R502" s="61">
        <f t="shared" si="111"/>
        <v>0</v>
      </c>
      <c r="S502" s="65">
        <f t="shared" si="112"/>
        <v>0</v>
      </c>
      <c r="T502" s="61">
        <f t="shared" si="113"/>
        <v>0</v>
      </c>
      <c r="U502" s="61">
        <f t="shared" si="114"/>
        <v>0</v>
      </c>
      <c r="V502" s="61">
        <f t="shared" si="107"/>
        <v>0</v>
      </c>
      <c r="W502" s="61">
        <f t="shared" si="115"/>
        <v>0</v>
      </c>
      <c r="X502" s="61">
        <f t="shared" si="116"/>
        <v>0</v>
      </c>
      <c r="Y502" s="61" t="str">
        <f t="shared" si="117"/>
        <v>NÃO</v>
      </c>
      <c r="AA502" s="62" t="str">
        <f t="shared" si="118"/>
        <v>ES</v>
      </c>
      <c r="AB502" s="50" t="s">
        <v>41</v>
      </c>
      <c r="AC502" s="50" t="s">
        <v>4150</v>
      </c>
      <c r="AD502" s="50">
        <v>2924405</v>
      </c>
      <c r="AE502" s="51"/>
      <c r="AF502" s="51"/>
      <c r="AH502" s="66" t="str">
        <f t="shared" si="119"/>
        <v>BAPilão Arcado</v>
      </c>
      <c r="AI502" s="50">
        <v>2924405</v>
      </c>
      <c r="AJ502" s="66">
        <f t="shared" si="108"/>
        <v>0</v>
      </c>
    </row>
    <row r="503" spans="1:36" s="91" customFormat="1" ht="21.75" customHeight="1">
      <c r="A503" s="61" t="str">
        <f>Controles!$B$2</f>
        <v>ES</v>
      </c>
      <c r="B503" s="61">
        <f>Controles!$C$2</f>
        <v>7</v>
      </c>
      <c r="C503" s="61" t="s">
        <v>5388</v>
      </c>
      <c r="D503" s="62"/>
      <c r="E503" s="61" t="e">
        <f t="shared" si="105"/>
        <v>#N/A</v>
      </c>
      <c r="F503" s="90"/>
      <c r="G503" s="90"/>
      <c r="H503" s="90"/>
      <c r="I503" s="90"/>
      <c r="J503" s="61">
        <f t="shared" si="109"/>
        <v>0</v>
      </c>
      <c r="K503" s="90"/>
      <c r="L503" s="90"/>
      <c r="M503" s="90"/>
      <c r="N503" s="90"/>
      <c r="O503" s="90"/>
      <c r="P503" s="61">
        <f t="shared" si="110"/>
        <v>0</v>
      </c>
      <c r="Q503" s="61">
        <f t="shared" si="106"/>
        <v>0</v>
      </c>
      <c r="R503" s="61">
        <f t="shared" si="111"/>
        <v>0</v>
      </c>
      <c r="S503" s="65">
        <f t="shared" si="112"/>
        <v>0</v>
      </c>
      <c r="T503" s="61">
        <f t="shared" si="113"/>
        <v>0</v>
      </c>
      <c r="U503" s="61">
        <f t="shared" si="114"/>
        <v>0</v>
      </c>
      <c r="V503" s="61">
        <f t="shared" si="107"/>
        <v>0</v>
      </c>
      <c r="W503" s="61">
        <f t="shared" si="115"/>
        <v>0</v>
      </c>
      <c r="X503" s="61">
        <f t="shared" si="116"/>
        <v>0</v>
      </c>
      <c r="Y503" s="61" t="str">
        <f t="shared" si="117"/>
        <v>NÃO</v>
      </c>
      <c r="AA503" s="62" t="str">
        <f t="shared" si="118"/>
        <v>ES</v>
      </c>
      <c r="AB503" s="50" t="s">
        <v>41</v>
      </c>
      <c r="AC503" s="50" t="s">
        <v>4155</v>
      </c>
      <c r="AD503" s="50">
        <v>2924504</v>
      </c>
      <c r="AE503" s="51"/>
      <c r="AF503" s="51"/>
      <c r="AH503" s="66" t="str">
        <f t="shared" si="119"/>
        <v>BAPindaí</v>
      </c>
      <c r="AI503" s="50">
        <v>2924504</v>
      </c>
      <c r="AJ503" s="66">
        <f t="shared" si="108"/>
        <v>0</v>
      </c>
    </row>
    <row r="504" spans="1:36" s="91" customFormat="1" ht="21.75" customHeight="1">
      <c r="A504" s="61" t="str">
        <f>Controles!$B$2</f>
        <v>ES</v>
      </c>
      <c r="B504" s="61">
        <f>Controles!$C$2</f>
        <v>7</v>
      </c>
      <c r="C504" s="61" t="s">
        <v>5388</v>
      </c>
      <c r="D504" s="62"/>
      <c r="E504" s="61" t="e">
        <f t="shared" si="105"/>
        <v>#N/A</v>
      </c>
      <c r="F504" s="90"/>
      <c r="G504" s="90"/>
      <c r="H504" s="90"/>
      <c r="I504" s="90"/>
      <c r="J504" s="61">
        <f t="shared" si="109"/>
        <v>0</v>
      </c>
      <c r="K504" s="90"/>
      <c r="L504" s="90"/>
      <c r="M504" s="90"/>
      <c r="N504" s="90"/>
      <c r="O504" s="90"/>
      <c r="P504" s="61">
        <f t="shared" si="110"/>
        <v>0</v>
      </c>
      <c r="Q504" s="61">
        <f t="shared" si="106"/>
        <v>0</v>
      </c>
      <c r="R504" s="61">
        <f t="shared" si="111"/>
        <v>0</v>
      </c>
      <c r="S504" s="65">
        <f t="shared" si="112"/>
        <v>0</v>
      </c>
      <c r="T504" s="61">
        <f t="shared" si="113"/>
        <v>0</v>
      </c>
      <c r="U504" s="61">
        <f t="shared" si="114"/>
        <v>0</v>
      </c>
      <c r="V504" s="61">
        <f t="shared" si="107"/>
        <v>0</v>
      </c>
      <c r="W504" s="61">
        <f t="shared" si="115"/>
        <v>0</v>
      </c>
      <c r="X504" s="61">
        <f t="shared" si="116"/>
        <v>0</v>
      </c>
      <c r="Y504" s="61" t="str">
        <f t="shared" si="117"/>
        <v>NÃO</v>
      </c>
      <c r="AA504" s="62" t="str">
        <f t="shared" si="118"/>
        <v>ES</v>
      </c>
      <c r="AB504" s="50" t="s">
        <v>41</v>
      </c>
      <c r="AC504" s="50" t="s">
        <v>4160</v>
      </c>
      <c r="AD504" s="50">
        <v>2924603</v>
      </c>
      <c r="AE504" s="51"/>
      <c r="AF504" s="51"/>
      <c r="AH504" s="66" t="str">
        <f t="shared" si="119"/>
        <v>BAPindobaçu</v>
      </c>
      <c r="AI504" s="50">
        <v>2924603</v>
      </c>
      <c r="AJ504" s="66">
        <f t="shared" si="108"/>
        <v>0</v>
      </c>
    </row>
    <row r="505" spans="1:36" s="91" customFormat="1" ht="21.75" customHeight="1">
      <c r="A505" s="61" t="str">
        <f>Controles!$B$2</f>
        <v>ES</v>
      </c>
      <c r="B505" s="61">
        <f>Controles!$C$2</f>
        <v>7</v>
      </c>
      <c r="C505" s="61" t="s">
        <v>5388</v>
      </c>
      <c r="D505" s="62"/>
      <c r="E505" s="61" t="e">
        <f t="shared" si="105"/>
        <v>#N/A</v>
      </c>
      <c r="F505" s="90"/>
      <c r="G505" s="90"/>
      <c r="H505" s="90"/>
      <c r="I505" s="90"/>
      <c r="J505" s="61">
        <f t="shared" si="109"/>
        <v>0</v>
      </c>
      <c r="K505" s="90"/>
      <c r="L505" s="90"/>
      <c r="M505" s="90"/>
      <c r="N505" s="90"/>
      <c r="O505" s="90"/>
      <c r="P505" s="61">
        <f t="shared" si="110"/>
        <v>0</v>
      </c>
      <c r="Q505" s="61">
        <f t="shared" si="106"/>
        <v>0</v>
      </c>
      <c r="R505" s="61">
        <f t="shared" si="111"/>
        <v>0</v>
      </c>
      <c r="S505" s="65">
        <f t="shared" si="112"/>
        <v>0</v>
      </c>
      <c r="T505" s="61">
        <f t="shared" si="113"/>
        <v>0</v>
      </c>
      <c r="U505" s="61">
        <f t="shared" si="114"/>
        <v>0</v>
      </c>
      <c r="V505" s="61">
        <f t="shared" si="107"/>
        <v>0</v>
      </c>
      <c r="W505" s="61">
        <f t="shared" si="115"/>
        <v>0</v>
      </c>
      <c r="X505" s="61">
        <f t="shared" si="116"/>
        <v>0</v>
      </c>
      <c r="Y505" s="61" t="str">
        <f t="shared" si="117"/>
        <v>NÃO</v>
      </c>
      <c r="AA505" s="62" t="str">
        <f t="shared" si="118"/>
        <v>ES</v>
      </c>
      <c r="AB505" s="50" t="s">
        <v>41</v>
      </c>
      <c r="AC505" s="50" t="s">
        <v>4165</v>
      </c>
      <c r="AD505" s="50">
        <v>2924652</v>
      </c>
      <c r="AE505" s="51"/>
      <c r="AF505" s="51"/>
      <c r="AH505" s="66" t="str">
        <f t="shared" si="119"/>
        <v>BAPintadas</v>
      </c>
      <c r="AI505" s="50">
        <v>2924652</v>
      </c>
      <c r="AJ505" s="66">
        <f t="shared" si="108"/>
        <v>0</v>
      </c>
    </row>
    <row r="506" spans="1:36" s="91" customFormat="1" ht="21.75" customHeight="1">
      <c r="A506" s="61" t="str">
        <f>Controles!$B$2</f>
        <v>ES</v>
      </c>
      <c r="B506" s="61">
        <f>Controles!$C$2</f>
        <v>7</v>
      </c>
      <c r="C506" s="61" t="s">
        <v>5388</v>
      </c>
      <c r="D506" s="62"/>
      <c r="E506" s="61" t="e">
        <f t="shared" si="105"/>
        <v>#N/A</v>
      </c>
      <c r="F506" s="90"/>
      <c r="G506" s="90"/>
      <c r="H506" s="90"/>
      <c r="I506" s="90"/>
      <c r="J506" s="61">
        <f t="shared" si="109"/>
        <v>0</v>
      </c>
      <c r="K506" s="90"/>
      <c r="L506" s="90"/>
      <c r="M506" s="90"/>
      <c r="N506" s="90"/>
      <c r="O506" s="90"/>
      <c r="P506" s="61">
        <f t="shared" si="110"/>
        <v>0</v>
      </c>
      <c r="Q506" s="61">
        <f t="shared" si="106"/>
        <v>0</v>
      </c>
      <c r="R506" s="61">
        <f t="shared" si="111"/>
        <v>0</v>
      </c>
      <c r="S506" s="65">
        <f t="shared" si="112"/>
        <v>0</v>
      </c>
      <c r="T506" s="61">
        <f t="shared" si="113"/>
        <v>0</v>
      </c>
      <c r="U506" s="61">
        <f t="shared" si="114"/>
        <v>0</v>
      </c>
      <c r="V506" s="61">
        <f t="shared" si="107"/>
        <v>0</v>
      </c>
      <c r="W506" s="61">
        <f t="shared" si="115"/>
        <v>0</v>
      </c>
      <c r="X506" s="61">
        <f t="shared" si="116"/>
        <v>0</v>
      </c>
      <c r="Y506" s="61" t="str">
        <f t="shared" si="117"/>
        <v>NÃO</v>
      </c>
      <c r="AA506" s="62" t="str">
        <f t="shared" si="118"/>
        <v>ES</v>
      </c>
      <c r="AB506" s="50" t="s">
        <v>41</v>
      </c>
      <c r="AC506" s="50" t="s">
        <v>4170</v>
      </c>
      <c r="AD506" s="50">
        <v>2924678</v>
      </c>
      <c r="AE506" s="51"/>
      <c r="AF506" s="51"/>
      <c r="AH506" s="66" t="str">
        <f t="shared" si="119"/>
        <v>BAPiraí do Norte</v>
      </c>
      <c r="AI506" s="50">
        <v>2924678</v>
      </c>
      <c r="AJ506" s="66">
        <f t="shared" si="108"/>
        <v>0</v>
      </c>
    </row>
    <row r="507" spans="1:36" s="91" customFormat="1" ht="21.75" customHeight="1">
      <c r="A507" s="61" t="str">
        <f>Controles!$B$2</f>
        <v>ES</v>
      </c>
      <c r="B507" s="61">
        <f>Controles!$C$2</f>
        <v>7</v>
      </c>
      <c r="C507" s="61" t="s">
        <v>5388</v>
      </c>
      <c r="D507" s="62"/>
      <c r="E507" s="61" t="e">
        <f t="shared" si="105"/>
        <v>#N/A</v>
      </c>
      <c r="F507" s="90"/>
      <c r="G507" s="90"/>
      <c r="H507" s="90"/>
      <c r="I507" s="90"/>
      <c r="J507" s="61">
        <f t="shared" si="109"/>
        <v>0</v>
      </c>
      <c r="K507" s="90"/>
      <c r="L507" s="90"/>
      <c r="M507" s="90"/>
      <c r="N507" s="90"/>
      <c r="O507" s="90"/>
      <c r="P507" s="61">
        <f t="shared" si="110"/>
        <v>0</v>
      </c>
      <c r="Q507" s="61">
        <f t="shared" si="106"/>
        <v>0</v>
      </c>
      <c r="R507" s="61">
        <f t="shared" si="111"/>
        <v>0</v>
      </c>
      <c r="S507" s="65">
        <f t="shared" si="112"/>
        <v>0</v>
      </c>
      <c r="T507" s="61">
        <f t="shared" si="113"/>
        <v>0</v>
      </c>
      <c r="U507" s="61">
        <f t="shared" si="114"/>
        <v>0</v>
      </c>
      <c r="V507" s="61">
        <f t="shared" si="107"/>
        <v>0</v>
      </c>
      <c r="W507" s="61">
        <f t="shared" si="115"/>
        <v>0</v>
      </c>
      <c r="X507" s="61">
        <f t="shared" si="116"/>
        <v>0</v>
      </c>
      <c r="Y507" s="61" t="str">
        <f t="shared" si="117"/>
        <v>NÃO</v>
      </c>
      <c r="AA507" s="62" t="str">
        <f t="shared" si="118"/>
        <v>ES</v>
      </c>
      <c r="AB507" s="50" t="s">
        <v>41</v>
      </c>
      <c r="AC507" s="50" t="s">
        <v>4175</v>
      </c>
      <c r="AD507" s="50">
        <v>2924702</v>
      </c>
      <c r="AE507" s="51"/>
      <c r="AF507" s="51"/>
      <c r="AH507" s="66" t="str">
        <f t="shared" si="119"/>
        <v>BAPiripá</v>
      </c>
      <c r="AI507" s="50">
        <v>2924702</v>
      </c>
      <c r="AJ507" s="66">
        <f t="shared" si="108"/>
        <v>0</v>
      </c>
    </row>
    <row r="508" spans="1:36" s="91" customFormat="1" ht="21.75" customHeight="1">
      <c r="A508" s="61" t="str">
        <f>Controles!$B$2</f>
        <v>ES</v>
      </c>
      <c r="B508" s="61">
        <f>Controles!$C$2</f>
        <v>7</v>
      </c>
      <c r="C508" s="61" t="s">
        <v>5388</v>
      </c>
      <c r="D508" s="62"/>
      <c r="E508" s="61" t="e">
        <f t="shared" si="105"/>
        <v>#N/A</v>
      </c>
      <c r="F508" s="90"/>
      <c r="G508" s="90"/>
      <c r="H508" s="90"/>
      <c r="I508" s="90"/>
      <c r="J508" s="61">
        <f t="shared" si="109"/>
        <v>0</v>
      </c>
      <c r="K508" s="90"/>
      <c r="L508" s="90"/>
      <c r="M508" s="90"/>
      <c r="N508" s="90"/>
      <c r="O508" s="90"/>
      <c r="P508" s="61">
        <f t="shared" si="110"/>
        <v>0</v>
      </c>
      <c r="Q508" s="61">
        <f t="shared" si="106"/>
        <v>0</v>
      </c>
      <c r="R508" s="61">
        <f t="shared" si="111"/>
        <v>0</v>
      </c>
      <c r="S508" s="65">
        <f t="shared" si="112"/>
        <v>0</v>
      </c>
      <c r="T508" s="61">
        <f t="shared" si="113"/>
        <v>0</v>
      </c>
      <c r="U508" s="61">
        <f t="shared" si="114"/>
        <v>0</v>
      </c>
      <c r="V508" s="61">
        <f t="shared" si="107"/>
        <v>0</v>
      </c>
      <c r="W508" s="61">
        <f t="shared" si="115"/>
        <v>0</v>
      </c>
      <c r="X508" s="61">
        <f t="shared" si="116"/>
        <v>0</v>
      </c>
      <c r="Y508" s="61" t="str">
        <f t="shared" si="117"/>
        <v>NÃO</v>
      </c>
      <c r="AA508" s="62" t="str">
        <f t="shared" si="118"/>
        <v>ES</v>
      </c>
      <c r="AB508" s="50" t="s">
        <v>41</v>
      </c>
      <c r="AC508" s="50" t="s">
        <v>4180</v>
      </c>
      <c r="AD508" s="50">
        <v>2924801</v>
      </c>
      <c r="AE508" s="51"/>
      <c r="AF508" s="51"/>
      <c r="AH508" s="66" t="str">
        <f t="shared" si="119"/>
        <v>BAPiritiba</v>
      </c>
      <c r="AI508" s="50">
        <v>2924801</v>
      </c>
      <c r="AJ508" s="66">
        <f t="shared" si="108"/>
        <v>0</v>
      </c>
    </row>
    <row r="509" spans="1:36" s="91" customFormat="1" ht="21.75" customHeight="1">
      <c r="A509" s="61" t="str">
        <f>Controles!$B$2</f>
        <v>ES</v>
      </c>
      <c r="B509" s="61">
        <f>Controles!$C$2</f>
        <v>7</v>
      </c>
      <c r="C509" s="61" t="s">
        <v>5388</v>
      </c>
      <c r="D509" s="62"/>
      <c r="E509" s="61" t="e">
        <f t="shared" si="105"/>
        <v>#N/A</v>
      </c>
      <c r="F509" s="90"/>
      <c r="G509" s="90"/>
      <c r="H509" s="90"/>
      <c r="I509" s="90"/>
      <c r="J509" s="61">
        <f t="shared" si="109"/>
        <v>0</v>
      </c>
      <c r="K509" s="90"/>
      <c r="L509" s="90"/>
      <c r="M509" s="90"/>
      <c r="N509" s="90"/>
      <c r="O509" s="90"/>
      <c r="P509" s="61">
        <f t="shared" si="110"/>
        <v>0</v>
      </c>
      <c r="Q509" s="61">
        <f t="shared" si="106"/>
        <v>0</v>
      </c>
      <c r="R509" s="61">
        <f t="shared" si="111"/>
        <v>0</v>
      </c>
      <c r="S509" s="65">
        <f t="shared" si="112"/>
        <v>0</v>
      </c>
      <c r="T509" s="61">
        <f t="shared" si="113"/>
        <v>0</v>
      </c>
      <c r="U509" s="61">
        <f t="shared" si="114"/>
        <v>0</v>
      </c>
      <c r="V509" s="61">
        <f t="shared" si="107"/>
        <v>0</v>
      </c>
      <c r="W509" s="61">
        <f t="shared" si="115"/>
        <v>0</v>
      </c>
      <c r="X509" s="61">
        <f t="shared" si="116"/>
        <v>0</v>
      </c>
      <c r="Y509" s="61" t="str">
        <f t="shared" si="117"/>
        <v>NÃO</v>
      </c>
      <c r="AA509" s="62" t="str">
        <f t="shared" si="118"/>
        <v>ES</v>
      </c>
      <c r="AB509" s="50" t="s">
        <v>41</v>
      </c>
      <c r="AC509" s="50" t="s">
        <v>4185</v>
      </c>
      <c r="AD509" s="50">
        <v>2924900</v>
      </c>
      <c r="AE509" s="51"/>
      <c r="AF509" s="51"/>
      <c r="AH509" s="66" t="str">
        <f t="shared" si="119"/>
        <v>BAPlanaltino</v>
      </c>
      <c r="AI509" s="50">
        <v>2924900</v>
      </c>
      <c r="AJ509" s="66">
        <f t="shared" si="108"/>
        <v>0</v>
      </c>
    </row>
    <row r="510" spans="1:36" s="91" customFormat="1" ht="21.75" customHeight="1">
      <c r="A510" s="61" t="str">
        <f>Controles!$B$2</f>
        <v>ES</v>
      </c>
      <c r="B510" s="61">
        <f>Controles!$C$2</f>
        <v>7</v>
      </c>
      <c r="C510" s="61" t="s">
        <v>5388</v>
      </c>
      <c r="D510" s="62"/>
      <c r="E510" s="61" t="e">
        <f t="shared" si="105"/>
        <v>#N/A</v>
      </c>
      <c r="F510" s="90"/>
      <c r="G510" s="90"/>
      <c r="H510" s="90"/>
      <c r="I510" s="90"/>
      <c r="J510" s="61">
        <f t="shared" si="109"/>
        <v>0</v>
      </c>
      <c r="K510" s="90"/>
      <c r="L510" s="90"/>
      <c r="M510" s="90"/>
      <c r="N510" s="90"/>
      <c r="O510" s="90"/>
      <c r="P510" s="61">
        <f t="shared" si="110"/>
        <v>0</v>
      </c>
      <c r="Q510" s="61">
        <f t="shared" si="106"/>
        <v>0</v>
      </c>
      <c r="R510" s="61">
        <f t="shared" si="111"/>
        <v>0</v>
      </c>
      <c r="S510" s="65">
        <f t="shared" si="112"/>
        <v>0</v>
      </c>
      <c r="T510" s="61">
        <f t="shared" si="113"/>
        <v>0</v>
      </c>
      <c r="U510" s="61">
        <f t="shared" si="114"/>
        <v>0</v>
      </c>
      <c r="V510" s="61">
        <f t="shared" si="107"/>
        <v>0</v>
      </c>
      <c r="W510" s="61">
        <f t="shared" si="115"/>
        <v>0</v>
      </c>
      <c r="X510" s="61">
        <f t="shared" si="116"/>
        <v>0</v>
      </c>
      <c r="Y510" s="61" t="str">
        <f t="shared" si="117"/>
        <v>NÃO</v>
      </c>
      <c r="AA510" s="62" t="str">
        <f t="shared" si="118"/>
        <v>ES</v>
      </c>
      <c r="AB510" s="50" t="s">
        <v>41</v>
      </c>
      <c r="AC510" s="50" t="s">
        <v>4022</v>
      </c>
      <c r="AD510" s="50">
        <v>2925006</v>
      </c>
      <c r="AE510" s="51"/>
      <c r="AF510" s="51"/>
      <c r="AH510" s="66" t="str">
        <f t="shared" si="119"/>
        <v>BAPlanalto</v>
      </c>
      <c r="AI510" s="50">
        <v>2925006</v>
      </c>
      <c r="AJ510" s="66">
        <f t="shared" si="108"/>
        <v>0</v>
      </c>
    </row>
    <row r="511" spans="1:36" s="91" customFormat="1" ht="21.75" customHeight="1">
      <c r="A511" s="61" t="str">
        <f>Controles!$B$2</f>
        <v>ES</v>
      </c>
      <c r="B511" s="61">
        <f>Controles!$C$2</f>
        <v>7</v>
      </c>
      <c r="C511" s="61" t="s">
        <v>5388</v>
      </c>
      <c r="D511" s="62"/>
      <c r="E511" s="61" t="e">
        <f t="shared" si="105"/>
        <v>#N/A</v>
      </c>
      <c r="F511" s="90"/>
      <c r="G511" s="90"/>
      <c r="H511" s="90"/>
      <c r="I511" s="90"/>
      <c r="J511" s="61">
        <f t="shared" si="109"/>
        <v>0</v>
      </c>
      <c r="K511" s="90"/>
      <c r="L511" s="90"/>
      <c r="M511" s="90"/>
      <c r="N511" s="90"/>
      <c r="O511" s="90"/>
      <c r="P511" s="61">
        <f t="shared" si="110"/>
        <v>0</v>
      </c>
      <c r="Q511" s="61">
        <f t="shared" si="106"/>
        <v>0</v>
      </c>
      <c r="R511" s="61">
        <f t="shared" si="111"/>
        <v>0</v>
      </c>
      <c r="S511" s="65">
        <f t="shared" si="112"/>
        <v>0</v>
      </c>
      <c r="T511" s="61">
        <f t="shared" si="113"/>
        <v>0</v>
      </c>
      <c r="U511" s="61">
        <f t="shared" si="114"/>
        <v>0</v>
      </c>
      <c r="V511" s="61">
        <f t="shared" si="107"/>
        <v>0</v>
      </c>
      <c r="W511" s="61">
        <f t="shared" si="115"/>
        <v>0</v>
      </c>
      <c r="X511" s="61">
        <f t="shared" si="116"/>
        <v>0</v>
      </c>
      <c r="Y511" s="61" t="str">
        <f t="shared" si="117"/>
        <v>NÃO</v>
      </c>
      <c r="AA511" s="62" t="str">
        <f t="shared" si="118"/>
        <v>ES</v>
      </c>
      <c r="AB511" s="50" t="s">
        <v>41</v>
      </c>
      <c r="AC511" s="50" t="s">
        <v>4194</v>
      </c>
      <c r="AD511" s="50">
        <v>2925105</v>
      </c>
      <c r="AE511" s="51"/>
      <c r="AF511" s="51"/>
      <c r="AH511" s="66" t="str">
        <f t="shared" si="119"/>
        <v>BAPoções</v>
      </c>
      <c r="AI511" s="50">
        <v>2925105</v>
      </c>
      <c r="AJ511" s="66">
        <f t="shared" si="108"/>
        <v>0</v>
      </c>
    </row>
    <row r="512" spans="1:36" s="91" customFormat="1" ht="21.75" customHeight="1">
      <c r="A512" s="61" t="str">
        <f>Controles!$B$2</f>
        <v>ES</v>
      </c>
      <c r="B512" s="61">
        <f>Controles!$C$2</f>
        <v>7</v>
      </c>
      <c r="C512" s="61" t="s">
        <v>5388</v>
      </c>
      <c r="D512" s="62"/>
      <c r="E512" s="61" t="e">
        <f t="shared" si="105"/>
        <v>#N/A</v>
      </c>
      <c r="F512" s="90"/>
      <c r="G512" s="90"/>
      <c r="H512" s="90"/>
      <c r="I512" s="90"/>
      <c r="J512" s="61">
        <f t="shared" si="109"/>
        <v>0</v>
      </c>
      <c r="K512" s="90"/>
      <c r="L512" s="90"/>
      <c r="M512" s="90"/>
      <c r="N512" s="90"/>
      <c r="O512" s="90"/>
      <c r="P512" s="61">
        <f t="shared" si="110"/>
        <v>0</v>
      </c>
      <c r="Q512" s="61">
        <f t="shared" si="106"/>
        <v>0</v>
      </c>
      <c r="R512" s="61">
        <f t="shared" si="111"/>
        <v>0</v>
      </c>
      <c r="S512" s="65">
        <f t="shared" si="112"/>
        <v>0</v>
      </c>
      <c r="T512" s="61">
        <f t="shared" si="113"/>
        <v>0</v>
      </c>
      <c r="U512" s="61">
        <f t="shared" si="114"/>
        <v>0</v>
      </c>
      <c r="V512" s="61">
        <f t="shared" si="107"/>
        <v>0</v>
      </c>
      <c r="W512" s="61">
        <f t="shared" si="115"/>
        <v>0</v>
      </c>
      <c r="X512" s="61">
        <f t="shared" si="116"/>
        <v>0</v>
      </c>
      <c r="Y512" s="61" t="str">
        <f t="shared" si="117"/>
        <v>NÃO</v>
      </c>
      <c r="AA512" s="62" t="str">
        <f t="shared" si="118"/>
        <v>ES</v>
      </c>
      <c r="AB512" s="50" t="s">
        <v>41</v>
      </c>
      <c r="AC512" s="50" t="s">
        <v>4199</v>
      </c>
      <c r="AD512" s="50">
        <v>2925204</v>
      </c>
      <c r="AE512" s="51"/>
      <c r="AF512" s="51"/>
      <c r="AH512" s="66" t="str">
        <f t="shared" si="119"/>
        <v>BAPojuca</v>
      </c>
      <c r="AI512" s="50">
        <v>2925204</v>
      </c>
      <c r="AJ512" s="66">
        <f t="shared" si="108"/>
        <v>0</v>
      </c>
    </row>
    <row r="513" spans="1:36" s="91" customFormat="1" ht="21.75" customHeight="1">
      <c r="A513" s="61" t="str">
        <f>Controles!$B$2</f>
        <v>ES</v>
      </c>
      <c r="B513" s="61">
        <f>Controles!$C$2</f>
        <v>7</v>
      </c>
      <c r="C513" s="61" t="s">
        <v>5388</v>
      </c>
      <c r="D513" s="62"/>
      <c r="E513" s="61" t="e">
        <f t="shared" si="105"/>
        <v>#N/A</v>
      </c>
      <c r="F513" s="90"/>
      <c r="G513" s="90"/>
      <c r="H513" s="90"/>
      <c r="I513" s="90"/>
      <c r="J513" s="61">
        <f t="shared" si="109"/>
        <v>0</v>
      </c>
      <c r="K513" s="90"/>
      <c r="L513" s="90"/>
      <c r="M513" s="90"/>
      <c r="N513" s="90"/>
      <c r="O513" s="90"/>
      <c r="P513" s="61">
        <f t="shared" si="110"/>
        <v>0</v>
      </c>
      <c r="Q513" s="61">
        <f t="shared" si="106"/>
        <v>0</v>
      </c>
      <c r="R513" s="61">
        <f t="shared" si="111"/>
        <v>0</v>
      </c>
      <c r="S513" s="65">
        <f t="shared" si="112"/>
        <v>0</v>
      </c>
      <c r="T513" s="61">
        <f t="shared" si="113"/>
        <v>0</v>
      </c>
      <c r="U513" s="61">
        <f t="shared" si="114"/>
        <v>0</v>
      </c>
      <c r="V513" s="61">
        <f t="shared" si="107"/>
        <v>0</v>
      </c>
      <c r="W513" s="61">
        <f t="shared" si="115"/>
        <v>0</v>
      </c>
      <c r="X513" s="61">
        <f t="shared" si="116"/>
        <v>0</v>
      </c>
      <c r="Y513" s="61" t="str">
        <f t="shared" si="117"/>
        <v>NÃO</v>
      </c>
      <c r="AA513" s="62" t="str">
        <f t="shared" si="118"/>
        <v>ES</v>
      </c>
      <c r="AB513" s="50" t="s">
        <v>41</v>
      </c>
      <c r="AC513" s="50" t="s">
        <v>4204</v>
      </c>
      <c r="AD513" s="50">
        <v>2925253</v>
      </c>
      <c r="AE513" s="51"/>
      <c r="AF513" s="51"/>
      <c r="AH513" s="66" t="str">
        <f t="shared" si="119"/>
        <v>BAPonto Novo</v>
      </c>
      <c r="AI513" s="50">
        <v>2925253</v>
      </c>
      <c r="AJ513" s="66">
        <f t="shared" si="108"/>
        <v>0</v>
      </c>
    </row>
    <row r="514" spans="1:36" s="91" customFormat="1" ht="21.75" customHeight="1">
      <c r="A514" s="61" t="str">
        <f>Controles!$B$2</f>
        <v>ES</v>
      </c>
      <c r="B514" s="61">
        <f>Controles!$C$2</f>
        <v>7</v>
      </c>
      <c r="C514" s="61" t="s">
        <v>5388</v>
      </c>
      <c r="D514" s="62"/>
      <c r="E514" s="61" t="e">
        <f t="shared" ref="E514:E577" si="120">VLOOKUP(AA514,$AH$2:$AI$5573,2,FALSE)</f>
        <v>#N/A</v>
      </c>
      <c r="F514" s="90"/>
      <c r="G514" s="90"/>
      <c r="H514" s="90"/>
      <c r="I514" s="90"/>
      <c r="J514" s="61">
        <f t="shared" si="109"/>
        <v>0</v>
      </c>
      <c r="K514" s="90"/>
      <c r="L514" s="90"/>
      <c r="M514" s="90"/>
      <c r="N514" s="90"/>
      <c r="O514" s="90"/>
      <c r="P514" s="61">
        <f t="shared" si="110"/>
        <v>0</v>
      </c>
      <c r="Q514" s="61">
        <f t="shared" ref="Q514:Q577" si="121">IF(AND(L514&gt;0,H514+I514=0),"ERRO",0)</f>
        <v>0</v>
      </c>
      <c r="R514" s="61">
        <f t="shared" si="111"/>
        <v>0</v>
      </c>
      <c r="S514" s="65">
        <f t="shared" si="112"/>
        <v>0</v>
      </c>
      <c r="T514" s="61">
        <f t="shared" si="113"/>
        <v>0</v>
      </c>
      <c r="U514" s="61">
        <f t="shared" si="114"/>
        <v>0</v>
      </c>
      <c r="V514" s="61">
        <f t="shared" ref="V514:V577" si="122">IF(O514&gt;0, IF(H514= 0, IF(I514=0, "ERRO",0),0),0)</f>
        <v>0</v>
      </c>
      <c r="W514" s="61">
        <f t="shared" si="115"/>
        <v>0</v>
      </c>
      <c r="X514" s="61">
        <f t="shared" si="116"/>
        <v>0</v>
      </c>
      <c r="Y514" s="61" t="str">
        <f t="shared" si="117"/>
        <v>NÃO</v>
      </c>
      <c r="AA514" s="62" t="str">
        <f t="shared" si="118"/>
        <v>ES</v>
      </c>
      <c r="AB514" s="50" t="s">
        <v>41</v>
      </c>
      <c r="AC514" s="50" t="s">
        <v>4209</v>
      </c>
      <c r="AD514" s="50">
        <v>2925303</v>
      </c>
      <c r="AE514" s="51"/>
      <c r="AF514" s="51"/>
      <c r="AH514" s="66" t="str">
        <f t="shared" si="119"/>
        <v>BAPorto Seguro</v>
      </c>
      <c r="AI514" s="50">
        <v>2925303</v>
      </c>
      <c r="AJ514" s="66">
        <f t="shared" ref="AJ514:AJ577" si="123">IF(SUM(H514,L514:O514)&gt;0,1,0)</f>
        <v>0</v>
      </c>
    </row>
    <row r="515" spans="1:36" s="91" customFormat="1" ht="21.75" customHeight="1">
      <c r="A515" s="61" t="str">
        <f>Controles!$B$2</f>
        <v>ES</v>
      </c>
      <c r="B515" s="61">
        <f>Controles!$C$2</f>
        <v>7</v>
      </c>
      <c r="C515" s="61" t="s">
        <v>5388</v>
      </c>
      <c r="D515" s="62"/>
      <c r="E515" s="61" t="e">
        <f t="shared" si="120"/>
        <v>#N/A</v>
      </c>
      <c r="F515" s="90"/>
      <c r="G515" s="90"/>
      <c r="H515" s="90"/>
      <c r="I515" s="90"/>
      <c r="J515" s="61">
        <f t="shared" ref="J515:J578" si="124">SUM(H515:I515)</f>
        <v>0</v>
      </c>
      <c r="K515" s="90"/>
      <c r="L515" s="90"/>
      <c r="M515" s="90"/>
      <c r="N515" s="90"/>
      <c r="O515" s="90"/>
      <c r="P515" s="61">
        <f t="shared" ref="P515:P578" si="125">IF((H515&gt;L515),"ERRO",0)</f>
        <v>0</v>
      </c>
      <c r="Q515" s="61">
        <f t="shared" si="121"/>
        <v>0</v>
      </c>
      <c r="R515" s="61">
        <f t="shared" ref="R515:R578" si="126">IF(AND(I515=0,H515&gt;0,L515&gt;K515),"ERRO",0)</f>
        <v>0</v>
      </c>
      <c r="S515" s="65">
        <f t="shared" ref="S515:S578" si="127">IF(AND(I515=0,M515&gt;L515),"ERRO",0)</f>
        <v>0</v>
      </c>
      <c r="T515" s="61">
        <f t="shared" ref="T515:T578" si="128">IF(M515&gt;0, IF(H515= 0, IF(I515=0, "ERRO",0),0),0)</f>
        <v>0</v>
      </c>
      <c r="U515" s="61">
        <f t="shared" ref="U515:U578" si="129">IF(N515&gt;0, IF(H515= 0, IF(I515=0, "ERRO",0),0),0)</f>
        <v>0</v>
      </c>
      <c r="V515" s="61">
        <f t="shared" si="122"/>
        <v>0</v>
      </c>
      <c r="W515" s="61">
        <f t="shared" ref="W515:W578" si="130">IF(M515+O515+N515&gt;K515,IF(I515=0,"ERRO",0),0)</f>
        <v>0</v>
      </c>
      <c r="X515" s="61">
        <f t="shared" ref="X515:X578" si="131">IF(AND(H515=0,K515&gt;0),"ERRO",0)</f>
        <v>0</v>
      </c>
      <c r="Y515" s="61" t="str">
        <f t="shared" ref="Y515:Y578" si="132">IF(AND(P515=0,Q515=0,R515=0,S515=0,T515=0,V515=0,W515=0,U515=0,X515=0), "NÃO", "SIM")</f>
        <v>NÃO</v>
      </c>
      <c r="AA515" s="62" t="str">
        <f t="shared" ref="AA515:AA578" si="133">CONCATENATE(A515,D515)</f>
        <v>ES</v>
      </c>
      <c r="AB515" s="50" t="s">
        <v>41</v>
      </c>
      <c r="AC515" s="50" t="s">
        <v>4214</v>
      </c>
      <c r="AD515" s="50">
        <v>2925402</v>
      </c>
      <c r="AE515" s="51"/>
      <c r="AF515" s="51"/>
      <c r="AH515" s="66" t="str">
        <f t="shared" ref="AH515:AH578" si="134">CONCATENATE(AB515,AC515)</f>
        <v>BAPotiraguá</v>
      </c>
      <c r="AI515" s="50">
        <v>2925402</v>
      </c>
      <c r="AJ515" s="66">
        <f t="shared" si="123"/>
        <v>0</v>
      </c>
    </row>
    <row r="516" spans="1:36" s="91" customFormat="1" ht="21.75" customHeight="1">
      <c r="A516" s="61" t="str">
        <f>Controles!$B$2</f>
        <v>ES</v>
      </c>
      <c r="B516" s="61">
        <f>Controles!$C$2</f>
        <v>7</v>
      </c>
      <c r="C516" s="61" t="s">
        <v>5388</v>
      </c>
      <c r="D516" s="62"/>
      <c r="E516" s="61" t="e">
        <f t="shared" si="120"/>
        <v>#N/A</v>
      </c>
      <c r="F516" s="90"/>
      <c r="G516" s="90"/>
      <c r="H516" s="90"/>
      <c r="I516" s="90"/>
      <c r="J516" s="61">
        <f t="shared" si="124"/>
        <v>0</v>
      </c>
      <c r="K516" s="90"/>
      <c r="L516" s="90"/>
      <c r="M516" s="90"/>
      <c r="N516" s="90"/>
      <c r="O516" s="90"/>
      <c r="P516" s="61">
        <f t="shared" si="125"/>
        <v>0</v>
      </c>
      <c r="Q516" s="61">
        <f t="shared" si="121"/>
        <v>0</v>
      </c>
      <c r="R516" s="61">
        <f t="shared" si="126"/>
        <v>0</v>
      </c>
      <c r="S516" s="65">
        <f t="shared" si="127"/>
        <v>0</v>
      </c>
      <c r="T516" s="61">
        <f t="shared" si="128"/>
        <v>0</v>
      </c>
      <c r="U516" s="61">
        <f t="shared" si="129"/>
        <v>0</v>
      </c>
      <c r="V516" s="61">
        <f t="shared" si="122"/>
        <v>0</v>
      </c>
      <c r="W516" s="61">
        <f t="shared" si="130"/>
        <v>0</v>
      </c>
      <c r="X516" s="61">
        <f t="shared" si="131"/>
        <v>0</v>
      </c>
      <c r="Y516" s="61" t="str">
        <f t="shared" si="132"/>
        <v>NÃO</v>
      </c>
      <c r="AA516" s="62" t="str">
        <f t="shared" si="133"/>
        <v>ES</v>
      </c>
      <c r="AB516" s="50" t="s">
        <v>41</v>
      </c>
      <c r="AC516" s="50" t="s">
        <v>4218</v>
      </c>
      <c r="AD516" s="50">
        <v>2925501</v>
      </c>
      <c r="AE516" s="51"/>
      <c r="AF516" s="51"/>
      <c r="AH516" s="66" t="str">
        <f t="shared" si="134"/>
        <v>BAPrado</v>
      </c>
      <c r="AI516" s="50">
        <v>2925501</v>
      </c>
      <c r="AJ516" s="66">
        <f t="shared" si="123"/>
        <v>0</v>
      </c>
    </row>
    <row r="517" spans="1:36" s="91" customFormat="1" ht="21.75" customHeight="1">
      <c r="A517" s="61" t="str">
        <f>Controles!$B$2</f>
        <v>ES</v>
      </c>
      <c r="B517" s="61">
        <f>Controles!$C$2</f>
        <v>7</v>
      </c>
      <c r="C517" s="61" t="s">
        <v>5388</v>
      </c>
      <c r="D517" s="62"/>
      <c r="E517" s="61" t="e">
        <f t="shared" si="120"/>
        <v>#N/A</v>
      </c>
      <c r="F517" s="90"/>
      <c r="G517" s="90"/>
      <c r="H517" s="90"/>
      <c r="I517" s="90"/>
      <c r="J517" s="61">
        <f t="shared" si="124"/>
        <v>0</v>
      </c>
      <c r="K517" s="90"/>
      <c r="L517" s="90"/>
      <c r="M517" s="90"/>
      <c r="N517" s="90"/>
      <c r="O517" s="90"/>
      <c r="P517" s="61">
        <f t="shared" si="125"/>
        <v>0</v>
      </c>
      <c r="Q517" s="61">
        <f t="shared" si="121"/>
        <v>0</v>
      </c>
      <c r="R517" s="61">
        <f t="shared" si="126"/>
        <v>0</v>
      </c>
      <c r="S517" s="65">
        <f t="shared" si="127"/>
        <v>0</v>
      </c>
      <c r="T517" s="61">
        <f t="shared" si="128"/>
        <v>0</v>
      </c>
      <c r="U517" s="61">
        <f t="shared" si="129"/>
        <v>0</v>
      </c>
      <c r="V517" s="61">
        <f t="shared" si="122"/>
        <v>0</v>
      </c>
      <c r="W517" s="61">
        <f t="shared" si="130"/>
        <v>0</v>
      </c>
      <c r="X517" s="61">
        <f t="shared" si="131"/>
        <v>0</v>
      </c>
      <c r="Y517" s="61" t="str">
        <f t="shared" si="132"/>
        <v>NÃO</v>
      </c>
      <c r="AA517" s="62" t="str">
        <f t="shared" si="133"/>
        <v>ES</v>
      </c>
      <c r="AB517" s="50" t="s">
        <v>41</v>
      </c>
      <c r="AC517" s="50" t="s">
        <v>2927</v>
      </c>
      <c r="AD517" s="50">
        <v>2925600</v>
      </c>
      <c r="AE517" s="51"/>
      <c r="AF517" s="51"/>
      <c r="AH517" s="66" t="str">
        <f t="shared" si="134"/>
        <v>BAPresidente Dutra</v>
      </c>
      <c r="AI517" s="50">
        <v>2925600</v>
      </c>
      <c r="AJ517" s="66">
        <f t="shared" si="123"/>
        <v>0</v>
      </c>
    </row>
    <row r="518" spans="1:36" s="91" customFormat="1" ht="21.75" customHeight="1">
      <c r="A518" s="61" t="str">
        <f>Controles!$B$2</f>
        <v>ES</v>
      </c>
      <c r="B518" s="61">
        <f>Controles!$C$2</f>
        <v>7</v>
      </c>
      <c r="C518" s="61" t="s">
        <v>5388</v>
      </c>
      <c r="D518" s="62"/>
      <c r="E518" s="61" t="e">
        <f t="shared" si="120"/>
        <v>#N/A</v>
      </c>
      <c r="F518" s="90"/>
      <c r="G518" s="90"/>
      <c r="H518" s="90"/>
      <c r="I518" s="90"/>
      <c r="J518" s="61">
        <f t="shared" si="124"/>
        <v>0</v>
      </c>
      <c r="K518" s="90"/>
      <c r="L518" s="90"/>
      <c r="M518" s="90"/>
      <c r="N518" s="90"/>
      <c r="O518" s="90"/>
      <c r="P518" s="61">
        <f t="shared" si="125"/>
        <v>0</v>
      </c>
      <c r="Q518" s="61">
        <f t="shared" si="121"/>
        <v>0</v>
      </c>
      <c r="R518" s="61">
        <f t="shared" si="126"/>
        <v>0</v>
      </c>
      <c r="S518" s="65">
        <f t="shared" si="127"/>
        <v>0</v>
      </c>
      <c r="T518" s="61">
        <f t="shared" si="128"/>
        <v>0</v>
      </c>
      <c r="U518" s="61">
        <f t="shared" si="129"/>
        <v>0</v>
      </c>
      <c r="V518" s="61">
        <f t="shared" si="122"/>
        <v>0</v>
      </c>
      <c r="W518" s="61">
        <f t="shared" si="130"/>
        <v>0</v>
      </c>
      <c r="X518" s="61">
        <f t="shared" si="131"/>
        <v>0</v>
      </c>
      <c r="Y518" s="61" t="str">
        <f t="shared" si="132"/>
        <v>NÃO</v>
      </c>
      <c r="AA518" s="62" t="str">
        <f t="shared" si="133"/>
        <v>ES</v>
      </c>
      <c r="AB518" s="50" t="s">
        <v>41</v>
      </c>
      <c r="AC518" s="50" t="s">
        <v>4227</v>
      </c>
      <c r="AD518" s="50">
        <v>2925709</v>
      </c>
      <c r="AE518" s="51"/>
      <c r="AF518" s="51"/>
      <c r="AH518" s="66" t="str">
        <f t="shared" si="134"/>
        <v>BAPresidente Jânio Quadros</v>
      </c>
      <c r="AI518" s="50">
        <v>2925709</v>
      </c>
      <c r="AJ518" s="66">
        <f t="shared" si="123"/>
        <v>0</v>
      </c>
    </row>
    <row r="519" spans="1:36" s="91" customFormat="1" ht="21.75" customHeight="1">
      <c r="A519" s="61" t="str">
        <f>Controles!$B$2</f>
        <v>ES</v>
      </c>
      <c r="B519" s="61">
        <f>Controles!$C$2</f>
        <v>7</v>
      </c>
      <c r="C519" s="61" t="s">
        <v>5388</v>
      </c>
      <c r="D519" s="62"/>
      <c r="E519" s="61" t="e">
        <f t="shared" si="120"/>
        <v>#N/A</v>
      </c>
      <c r="F519" s="90"/>
      <c r="G519" s="90"/>
      <c r="H519" s="90"/>
      <c r="I519" s="90"/>
      <c r="J519" s="61">
        <f t="shared" si="124"/>
        <v>0</v>
      </c>
      <c r="K519" s="90"/>
      <c r="L519" s="90"/>
      <c r="M519" s="90"/>
      <c r="N519" s="90"/>
      <c r="O519" s="90"/>
      <c r="P519" s="61">
        <f t="shared" si="125"/>
        <v>0</v>
      </c>
      <c r="Q519" s="61">
        <f t="shared" si="121"/>
        <v>0</v>
      </c>
      <c r="R519" s="61">
        <f t="shared" si="126"/>
        <v>0</v>
      </c>
      <c r="S519" s="65">
        <f t="shared" si="127"/>
        <v>0</v>
      </c>
      <c r="T519" s="61">
        <f t="shared" si="128"/>
        <v>0</v>
      </c>
      <c r="U519" s="61">
        <f t="shared" si="129"/>
        <v>0</v>
      </c>
      <c r="V519" s="61">
        <f t="shared" si="122"/>
        <v>0</v>
      </c>
      <c r="W519" s="61">
        <f t="shared" si="130"/>
        <v>0</v>
      </c>
      <c r="X519" s="61">
        <f t="shared" si="131"/>
        <v>0</v>
      </c>
      <c r="Y519" s="61" t="str">
        <f t="shared" si="132"/>
        <v>NÃO</v>
      </c>
      <c r="AA519" s="62" t="str">
        <f t="shared" si="133"/>
        <v>ES</v>
      </c>
      <c r="AB519" s="50" t="s">
        <v>41</v>
      </c>
      <c r="AC519" s="50" t="s">
        <v>4232</v>
      </c>
      <c r="AD519" s="50">
        <v>2925758</v>
      </c>
      <c r="AE519" s="51"/>
      <c r="AF519" s="51"/>
      <c r="AH519" s="66" t="str">
        <f t="shared" si="134"/>
        <v>BAPresidente Tancredo Neves</v>
      </c>
      <c r="AI519" s="50">
        <v>2925758</v>
      </c>
      <c r="AJ519" s="66">
        <f t="shared" si="123"/>
        <v>0</v>
      </c>
    </row>
    <row r="520" spans="1:36" s="91" customFormat="1" ht="21.75" customHeight="1">
      <c r="A520" s="61" t="str">
        <f>Controles!$B$2</f>
        <v>ES</v>
      </c>
      <c r="B520" s="61">
        <f>Controles!$C$2</f>
        <v>7</v>
      </c>
      <c r="C520" s="61" t="s">
        <v>5388</v>
      </c>
      <c r="D520" s="62"/>
      <c r="E520" s="61" t="e">
        <f t="shared" si="120"/>
        <v>#N/A</v>
      </c>
      <c r="F520" s="90"/>
      <c r="G520" s="90"/>
      <c r="H520" s="90"/>
      <c r="I520" s="90"/>
      <c r="J520" s="61">
        <f t="shared" si="124"/>
        <v>0</v>
      </c>
      <c r="K520" s="90"/>
      <c r="L520" s="90"/>
      <c r="M520" s="90"/>
      <c r="N520" s="90"/>
      <c r="O520" s="90"/>
      <c r="P520" s="61">
        <f t="shared" si="125"/>
        <v>0</v>
      </c>
      <c r="Q520" s="61">
        <f t="shared" si="121"/>
        <v>0</v>
      </c>
      <c r="R520" s="61">
        <f t="shared" si="126"/>
        <v>0</v>
      </c>
      <c r="S520" s="65">
        <f t="shared" si="127"/>
        <v>0</v>
      </c>
      <c r="T520" s="61">
        <f t="shared" si="128"/>
        <v>0</v>
      </c>
      <c r="U520" s="61">
        <f t="shared" si="129"/>
        <v>0</v>
      </c>
      <c r="V520" s="61">
        <f t="shared" si="122"/>
        <v>0</v>
      </c>
      <c r="W520" s="61">
        <f t="shared" si="130"/>
        <v>0</v>
      </c>
      <c r="X520" s="61">
        <f t="shared" si="131"/>
        <v>0</v>
      </c>
      <c r="Y520" s="61" t="str">
        <f t="shared" si="132"/>
        <v>NÃO</v>
      </c>
      <c r="AA520" s="62" t="str">
        <f t="shared" si="133"/>
        <v>ES</v>
      </c>
      <c r="AB520" s="50" t="s">
        <v>41</v>
      </c>
      <c r="AC520" s="50" t="s">
        <v>2989</v>
      </c>
      <c r="AD520" s="50">
        <v>2925808</v>
      </c>
      <c r="AE520" s="51"/>
      <c r="AF520" s="51"/>
      <c r="AH520" s="66" t="str">
        <f t="shared" si="134"/>
        <v>BAQueimadas</v>
      </c>
      <c r="AI520" s="50">
        <v>2925808</v>
      </c>
      <c r="AJ520" s="66">
        <f t="shared" si="123"/>
        <v>0</v>
      </c>
    </row>
    <row r="521" spans="1:36" s="91" customFormat="1" ht="21.75" customHeight="1">
      <c r="A521" s="61" t="str">
        <f>Controles!$B$2</f>
        <v>ES</v>
      </c>
      <c r="B521" s="61">
        <f>Controles!$C$2</f>
        <v>7</v>
      </c>
      <c r="C521" s="61" t="s">
        <v>5388</v>
      </c>
      <c r="D521" s="62"/>
      <c r="E521" s="61" t="e">
        <f t="shared" si="120"/>
        <v>#N/A</v>
      </c>
      <c r="F521" s="90"/>
      <c r="G521" s="90"/>
      <c r="H521" s="90"/>
      <c r="I521" s="90"/>
      <c r="J521" s="61">
        <f t="shared" si="124"/>
        <v>0</v>
      </c>
      <c r="K521" s="90"/>
      <c r="L521" s="90"/>
      <c r="M521" s="90"/>
      <c r="N521" s="90"/>
      <c r="O521" s="90"/>
      <c r="P521" s="61">
        <f t="shared" si="125"/>
        <v>0</v>
      </c>
      <c r="Q521" s="61">
        <f t="shared" si="121"/>
        <v>0</v>
      </c>
      <c r="R521" s="61">
        <f t="shared" si="126"/>
        <v>0</v>
      </c>
      <c r="S521" s="65">
        <f t="shared" si="127"/>
        <v>0</v>
      </c>
      <c r="T521" s="61">
        <f t="shared" si="128"/>
        <v>0</v>
      </c>
      <c r="U521" s="61">
        <f t="shared" si="129"/>
        <v>0</v>
      </c>
      <c r="V521" s="61">
        <f t="shared" si="122"/>
        <v>0</v>
      </c>
      <c r="W521" s="61">
        <f t="shared" si="130"/>
        <v>0</v>
      </c>
      <c r="X521" s="61">
        <f t="shared" si="131"/>
        <v>0</v>
      </c>
      <c r="Y521" s="61" t="str">
        <f t="shared" si="132"/>
        <v>NÃO</v>
      </c>
      <c r="AA521" s="62" t="str">
        <f t="shared" si="133"/>
        <v>ES</v>
      </c>
      <c r="AB521" s="50" t="s">
        <v>41</v>
      </c>
      <c r="AC521" s="50" t="s">
        <v>4241</v>
      </c>
      <c r="AD521" s="50">
        <v>2925907</v>
      </c>
      <c r="AE521" s="51"/>
      <c r="AF521" s="51"/>
      <c r="AH521" s="66" t="str">
        <f t="shared" si="134"/>
        <v>BAQuijingue</v>
      </c>
      <c r="AI521" s="50">
        <v>2925907</v>
      </c>
      <c r="AJ521" s="66">
        <f t="shared" si="123"/>
        <v>0</v>
      </c>
    </row>
    <row r="522" spans="1:36" s="91" customFormat="1" ht="21.75" customHeight="1">
      <c r="A522" s="61" t="str">
        <f>Controles!$B$2</f>
        <v>ES</v>
      </c>
      <c r="B522" s="61">
        <f>Controles!$C$2</f>
        <v>7</v>
      </c>
      <c r="C522" s="61" t="s">
        <v>5388</v>
      </c>
      <c r="D522" s="62"/>
      <c r="E522" s="61" t="e">
        <f t="shared" si="120"/>
        <v>#N/A</v>
      </c>
      <c r="F522" s="90"/>
      <c r="G522" s="90"/>
      <c r="H522" s="90"/>
      <c r="I522" s="90"/>
      <c r="J522" s="61">
        <f t="shared" si="124"/>
        <v>0</v>
      </c>
      <c r="K522" s="90"/>
      <c r="L522" s="90"/>
      <c r="M522" s="90"/>
      <c r="N522" s="90"/>
      <c r="O522" s="90"/>
      <c r="P522" s="61">
        <f t="shared" si="125"/>
        <v>0</v>
      </c>
      <c r="Q522" s="61">
        <f t="shared" si="121"/>
        <v>0</v>
      </c>
      <c r="R522" s="61">
        <f t="shared" si="126"/>
        <v>0</v>
      </c>
      <c r="S522" s="65">
        <f t="shared" si="127"/>
        <v>0</v>
      </c>
      <c r="T522" s="61">
        <f t="shared" si="128"/>
        <v>0</v>
      </c>
      <c r="U522" s="61">
        <f t="shared" si="129"/>
        <v>0</v>
      </c>
      <c r="V522" s="61">
        <f t="shared" si="122"/>
        <v>0</v>
      </c>
      <c r="W522" s="61">
        <f t="shared" si="130"/>
        <v>0</v>
      </c>
      <c r="X522" s="61">
        <f t="shared" si="131"/>
        <v>0</v>
      </c>
      <c r="Y522" s="61" t="str">
        <f t="shared" si="132"/>
        <v>NÃO</v>
      </c>
      <c r="AA522" s="62" t="str">
        <f t="shared" si="133"/>
        <v>ES</v>
      </c>
      <c r="AB522" s="50" t="s">
        <v>41</v>
      </c>
      <c r="AC522" s="50" t="s">
        <v>4246</v>
      </c>
      <c r="AD522" s="50">
        <v>2925931</v>
      </c>
      <c r="AE522" s="51"/>
      <c r="AF522" s="51"/>
      <c r="AH522" s="66" t="str">
        <f t="shared" si="134"/>
        <v>BAQuixabeira</v>
      </c>
      <c r="AI522" s="50">
        <v>2925931</v>
      </c>
      <c r="AJ522" s="66">
        <f t="shared" si="123"/>
        <v>0</v>
      </c>
    </row>
    <row r="523" spans="1:36" s="91" customFormat="1" ht="21.75" customHeight="1">
      <c r="A523" s="61" t="str">
        <f>Controles!$B$2</f>
        <v>ES</v>
      </c>
      <c r="B523" s="61">
        <f>Controles!$C$2</f>
        <v>7</v>
      </c>
      <c r="C523" s="61" t="s">
        <v>5388</v>
      </c>
      <c r="D523" s="62"/>
      <c r="E523" s="61" t="e">
        <f t="shared" si="120"/>
        <v>#N/A</v>
      </c>
      <c r="F523" s="90"/>
      <c r="G523" s="90"/>
      <c r="H523" s="90"/>
      <c r="I523" s="90"/>
      <c r="J523" s="61">
        <f t="shared" si="124"/>
        <v>0</v>
      </c>
      <c r="K523" s="90"/>
      <c r="L523" s="90"/>
      <c r="M523" s="90"/>
      <c r="N523" s="90"/>
      <c r="O523" s="90"/>
      <c r="P523" s="61">
        <f t="shared" si="125"/>
        <v>0</v>
      </c>
      <c r="Q523" s="61">
        <f t="shared" si="121"/>
        <v>0</v>
      </c>
      <c r="R523" s="61">
        <f t="shared" si="126"/>
        <v>0</v>
      </c>
      <c r="S523" s="65">
        <f t="shared" si="127"/>
        <v>0</v>
      </c>
      <c r="T523" s="61">
        <f t="shared" si="128"/>
        <v>0</v>
      </c>
      <c r="U523" s="61">
        <f t="shared" si="129"/>
        <v>0</v>
      </c>
      <c r="V523" s="61">
        <f t="shared" si="122"/>
        <v>0</v>
      </c>
      <c r="W523" s="61">
        <f t="shared" si="130"/>
        <v>0</v>
      </c>
      <c r="X523" s="61">
        <f t="shared" si="131"/>
        <v>0</v>
      </c>
      <c r="Y523" s="61" t="str">
        <f t="shared" si="132"/>
        <v>NÃO</v>
      </c>
      <c r="AA523" s="62" t="str">
        <f t="shared" si="133"/>
        <v>ES</v>
      </c>
      <c r="AB523" s="50" t="s">
        <v>41</v>
      </c>
      <c r="AC523" s="50" t="s">
        <v>4251</v>
      </c>
      <c r="AD523" s="50">
        <v>2925956</v>
      </c>
      <c r="AE523" s="51"/>
      <c r="AF523" s="51"/>
      <c r="AH523" s="66" t="str">
        <f t="shared" si="134"/>
        <v>BARafael Jambeiro</v>
      </c>
      <c r="AI523" s="50">
        <v>2925956</v>
      </c>
      <c r="AJ523" s="66">
        <f t="shared" si="123"/>
        <v>0</v>
      </c>
    </row>
    <row r="524" spans="1:36" s="91" customFormat="1" ht="21.75" customHeight="1">
      <c r="A524" s="61" t="str">
        <f>Controles!$B$2</f>
        <v>ES</v>
      </c>
      <c r="B524" s="61">
        <f>Controles!$C$2</f>
        <v>7</v>
      </c>
      <c r="C524" s="61" t="s">
        <v>5388</v>
      </c>
      <c r="D524" s="62"/>
      <c r="E524" s="61" t="e">
        <f t="shared" si="120"/>
        <v>#N/A</v>
      </c>
      <c r="F524" s="90"/>
      <c r="G524" s="90"/>
      <c r="H524" s="90"/>
      <c r="I524" s="90"/>
      <c r="J524" s="61">
        <f t="shared" si="124"/>
        <v>0</v>
      </c>
      <c r="K524" s="90"/>
      <c r="L524" s="90"/>
      <c r="M524" s="90"/>
      <c r="N524" s="90"/>
      <c r="O524" s="90"/>
      <c r="P524" s="61">
        <f t="shared" si="125"/>
        <v>0</v>
      </c>
      <c r="Q524" s="61">
        <f t="shared" si="121"/>
        <v>0</v>
      </c>
      <c r="R524" s="61">
        <f t="shared" si="126"/>
        <v>0</v>
      </c>
      <c r="S524" s="65">
        <f t="shared" si="127"/>
        <v>0</v>
      </c>
      <c r="T524" s="61">
        <f t="shared" si="128"/>
        <v>0</v>
      </c>
      <c r="U524" s="61">
        <f t="shared" si="129"/>
        <v>0</v>
      </c>
      <c r="V524" s="61">
        <f t="shared" si="122"/>
        <v>0</v>
      </c>
      <c r="W524" s="61">
        <f t="shared" si="130"/>
        <v>0</v>
      </c>
      <c r="X524" s="61">
        <f t="shared" si="131"/>
        <v>0</v>
      </c>
      <c r="Y524" s="61" t="str">
        <f t="shared" si="132"/>
        <v>NÃO</v>
      </c>
      <c r="AA524" s="62" t="str">
        <f t="shared" si="133"/>
        <v>ES</v>
      </c>
      <c r="AB524" s="50" t="s">
        <v>41</v>
      </c>
      <c r="AC524" s="50" t="s">
        <v>4255</v>
      </c>
      <c r="AD524" s="50">
        <v>2926004</v>
      </c>
      <c r="AE524" s="51"/>
      <c r="AF524" s="51"/>
      <c r="AH524" s="66" t="str">
        <f t="shared" si="134"/>
        <v>BARemanso</v>
      </c>
      <c r="AI524" s="50">
        <v>2926004</v>
      </c>
      <c r="AJ524" s="66">
        <f t="shared" si="123"/>
        <v>0</v>
      </c>
    </row>
    <row r="525" spans="1:36" s="91" customFormat="1" ht="21.75" customHeight="1">
      <c r="A525" s="61" t="str">
        <f>Controles!$B$2</f>
        <v>ES</v>
      </c>
      <c r="B525" s="61">
        <f>Controles!$C$2</f>
        <v>7</v>
      </c>
      <c r="C525" s="61" t="s">
        <v>5388</v>
      </c>
      <c r="D525" s="62"/>
      <c r="E525" s="61" t="e">
        <f t="shared" si="120"/>
        <v>#N/A</v>
      </c>
      <c r="F525" s="90"/>
      <c r="G525" s="90"/>
      <c r="H525" s="90"/>
      <c r="I525" s="90"/>
      <c r="J525" s="61">
        <f t="shared" si="124"/>
        <v>0</v>
      </c>
      <c r="K525" s="90"/>
      <c r="L525" s="90"/>
      <c r="M525" s="90"/>
      <c r="N525" s="90"/>
      <c r="O525" s="90"/>
      <c r="P525" s="61">
        <f t="shared" si="125"/>
        <v>0</v>
      </c>
      <c r="Q525" s="61">
        <f t="shared" si="121"/>
        <v>0</v>
      </c>
      <c r="R525" s="61">
        <f t="shared" si="126"/>
        <v>0</v>
      </c>
      <c r="S525" s="65">
        <f t="shared" si="127"/>
        <v>0</v>
      </c>
      <c r="T525" s="61">
        <f t="shared" si="128"/>
        <v>0</v>
      </c>
      <c r="U525" s="61">
        <f t="shared" si="129"/>
        <v>0</v>
      </c>
      <c r="V525" s="61">
        <f t="shared" si="122"/>
        <v>0</v>
      </c>
      <c r="W525" s="61">
        <f t="shared" si="130"/>
        <v>0</v>
      </c>
      <c r="X525" s="61">
        <f t="shared" si="131"/>
        <v>0</v>
      </c>
      <c r="Y525" s="61" t="str">
        <f t="shared" si="132"/>
        <v>NÃO</v>
      </c>
      <c r="AA525" s="62" t="str">
        <f t="shared" si="133"/>
        <v>ES</v>
      </c>
      <c r="AB525" s="50" t="s">
        <v>41</v>
      </c>
      <c r="AC525" s="50" t="s">
        <v>4259</v>
      </c>
      <c r="AD525" s="50">
        <v>2926103</v>
      </c>
      <c r="AE525" s="51"/>
      <c r="AF525" s="51"/>
      <c r="AH525" s="66" t="str">
        <f t="shared" si="134"/>
        <v>BARetirolândia</v>
      </c>
      <c r="AI525" s="50">
        <v>2926103</v>
      </c>
      <c r="AJ525" s="66">
        <f t="shared" si="123"/>
        <v>0</v>
      </c>
    </row>
    <row r="526" spans="1:36" s="91" customFormat="1" ht="21.75" customHeight="1">
      <c r="A526" s="61" t="str">
        <f>Controles!$B$2</f>
        <v>ES</v>
      </c>
      <c r="B526" s="61">
        <f>Controles!$C$2</f>
        <v>7</v>
      </c>
      <c r="C526" s="61" t="s">
        <v>5388</v>
      </c>
      <c r="D526" s="62"/>
      <c r="E526" s="61" t="e">
        <f t="shared" si="120"/>
        <v>#N/A</v>
      </c>
      <c r="F526" s="90"/>
      <c r="G526" s="90"/>
      <c r="H526" s="90"/>
      <c r="I526" s="90"/>
      <c r="J526" s="61">
        <f t="shared" si="124"/>
        <v>0</v>
      </c>
      <c r="K526" s="90"/>
      <c r="L526" s="90"/>
      <c r="M526" s="90"/>
      <c r="N526" s="90"/>
      <c r="O526" s="90"/>
      <c r="P526" s="61">
        <f t="shared" si="125"/>
        <v>0</v>
      </c>
      <c r="Q526" s="61">
        <f t="shared" si="121"/>
        <v>0</v>
      </c>
      <c r="R526" s="61">
        <f t="shared" si="126"/>
        <v>0</v>
      </c>
      <c r="S526" s="65">
        <f t="shared" si="127"/>
        <v>0</v>
      </c>
      <c r="T526" s="61">
        <f t="shared" si="128"/>
        <v>0</v>
      </c>
      <c r="U526" s="61">
        <f t="shared" si="129"/>
        <v>0</v>
      </c>
      <c r="V526" s="61">
        <f t="shared" si="122"/>
        <v>0</v>
      </c>
      <c r="W526" s="61">
        <f t="shared" si="130"/>
        <v>0</v>
      </c>
      <c r="X526" s="61">
        <f t="shared" si="131"/>
        <v>0</v>
      </c>
      <c r="Y526" s="61" t="str">
        <f t="shared" si="132"/>
        <v>NÃO</v>
      </c>
      <c r="AA526" s="62" t="str">
        <f t="shared" si="133"/>
        <v>ES</v>
      </c>
      <c r="AB526" s="50" t="s">
        <v>41</v>
      </c>
      <c r="AC526" s="50" t="s">
        <v>4264</v>
      </c>
      <c r="AD526" s="50">
        <v>2926202</v>
      </c>
      <c r="AE526" s="51"/>
      <c r="AF526" s="51"/>
      <c r="AH526" s="66" t="str">
        <f t="shared" si="134"/>
        <v>BARiachão das Neves</v>
      </c>
      <c r="AI526" s="50">
        <v>2926202</v>
      </c>
      <c r="AJ526" s="66">
        <f t="shared" si="123"/>
        <v>0</v>
      </c>
    </row>
    <row r="527" spans="1:36" s="91" customFormat="1" ht="21.75" customHeight="1">
      <c r="A527" s="61" t="str">
        <f>Controles!$B$2</f>
        <v>ES</v>
      </c>
      <c r="B527" s="61">
        <f>Controles!$C$2</f>
        <v>7</v>
      </c>
      <c r="C527" s="61" t="s">
        <v>5388</v>
      </c>
      <c r="D527" s="62"/>
      <c r="E527" s="61" t="e">
        <f t="shared" si="120"/>
        <v>#N/A</v>
      </c>
      <c r="F527" s="90"/>
      <c r="G527" s="90"/>
      <c r="H527" s="90"/>
      <c r="I527" s="90"/>
      <c r="J527" s="61">
        <f t="shared" si="124"/>
        <v>0</v>
      </c>
      <c r="K527" s="90"/>
      <c r="L527" s="90"/>
      <c r="M527" s="90"/>
      <c r="N527" s="90"/>
      <c r="O527" s="90"/>
      <c r="P527" s="61">
        <f t="shared" si="125"/>
        <v>0</v>
      </c>
      <c r="Q527" s="61">
        <f t="shared" si="121"/>
        <v>0</v>
      </c>
      <c r="R527" s="61">
        <f t="shared" si="126"/>
        <v>0</v>
      </c>
      <c r="S527" s="65">
        <f t="shared" si="127"/>
        <v>0</v>
      </c>
      <c r="T527" s="61">
        <f t="shared" si="128"/>
        <v>0</v>
      </c>
      <c r="U527" s="61">
        <f t="shared" si="129"/>
        <v>0</v>
      </c>
      <c r="V527" s="61">
        <f t="shared" si="122"/>
        <v>0</v>
      </c>
      <c r="W527" s="61">
        <f t="shared" si="130"/>
        <v>0</v>
      </c>
      <c r="X527" s="61">
        <f t="shared" si="131"/>
        <v>0</v>
      </c>
      <c r="Y527" s="61" t="str">
        <f t="shared" si="132"/>
        <v>NÃO</v>
      </c>
      <c r="AA527" s="62" t="str">
        <f t="shared" si="133"/>
        <v>ES</v>
      </c>
      <c r="AB527" s="50" t="s">
        <v>41</v>
      </c>
      <c r="AC527" s="50" t="s">
        <v>4269</v>
      </c>
      <c r="AD527" s="50">
        <v>2926301</v>
      </c>
      <c r="AE527" s="51"/>
      <c r="AF527" s="51"/>
      <c r="AH527" s="66" t="str">
        <f t="shared" si="134"/>
        <v>BARiachão do Jacuípe</v>
      </c>
      <c r="AI527" s="50">
        <v>2926301</v>
      </c>
      <c r="AJ527" s="66">
        <f t="shared" si="123"/>
        <v>0</v>
      </c>
    </row>
    <row r="528" spans="1:36" s="91" customFormat="1" ht="21.75" customHeight="1">
      <c r="A528" s="61" t="str">
        <f>Controles!$B$2</f>
        <v>ES</v>
      </c>
      <c r="B528" s="61">
        <f>Controles!$C$2</f>
        <v>7</v>
      </c>
      <c r="C528" s="61" t="s">
        <v>5388</v>
      </c>
      <c r="D528" s="62"/>
      <c r="E528" s="61" t="e">
        <f t="shared" si="120"/>
        <v>#N/A</v>
      </c>
      <c r="F528" s="90"/>
      <c r="G528" s="90"/>
      <c r="H528" s="90"/>
      <c r="I528" s="90"/>
      <c r="J528" s="61">
        <f t="shared" si="124"/>
        <v>0</v>
      </c>
      <c r="K528" s="90"/>
      <c r="L528" s="90"/>
      <c r="M528" s="90"/>
      <c r="N528" s="90"/>
      <c r="O528" s="90"/>
      <c r="P528" s="61">
        <f t="shared" si="125"/>
        <v>0</v>
      </c>
      <c r="Q528" s="61">
        <f t="shared" si="121"/>
        <v>0</v>
      </c>
      <c r="R528" s="61">
        <f t="shared" si="126"/>
        <v>0</v>
      </c>
      <c r="S528" s="65">
        <f t="shared" si="127"/>
        <v>0</v>
      </c>
      <c r="T528" s="61">
        <f t="shared" si="128"/>
        <v>0</v>
      </c>
      <c r="U528" s="61">
        <f t="shared" si="129"/>
        <v>0</v>
      </c>
      <c r="V528" s="61">
        <f t="shared" si="122"/>
        <v>0</v>
      </c>
      <c r="W528" s="61">
        <f t="shared" si="130"/>
        <v>0</v>
      </c>
      <c r="X528" s="61">
        <f t="shared" si="131"/>
        <v>0</v>
      </c>
      <c r="Y528" s="61" t="str">
        <f t="shared" si="132"/>
        <v>NÃO</v>
      </c>
      <c r="AA528" s="62" t="str">
        <f t="shared" si="133"/>
        <v>ES</v>
      </c>
      <c r="AB528" s="50" t="s">
        <v>41</v>
      </c>
      <c r="AC528" s="50" t="s">
        <v>2446</v>
      </c>
      <c r="AD528" s="50">
        <v>2926400</v>
      </c>
      <c r="AE528" s="51"/>
      <c r="AF528" s="51"/>
      <c r="AH528" s="66" t="str">
        <f t="shared" si="134"/>
        <v>BARiacho de Santana</v>
      </c>
      <c r="AI528" s="50">
        <v>2926400</v>
      </c>
      <c r="AJ528" s="66">
        <f t="shared" si="123"/>
        <v>0</v>
      </c>
    </row>
    <row r="529" spans="1:36" s="91" customFormat="1" ht="21.75" customHeight="1">
      <c r="A529" s="61" t="str">
        <f>Controles!$B$2</f>
        <v>ES</v>
      </c>
      <c r="B529" s="61">
        <f>Controles!$C$2</f>
        <v>7</v>
      </c>
      <c r="C529" s="61" t="s">
        <v>5388</v>
      </c>
      <c r="D529" s="62"/>
      <c r="E529" s="61" t="e">
        <f t="shared" si="120"/>
        <v>#N/A</v>
      </c>
      <c r="F529" s="90"/>
      <c r="G529" s="90"/>
      <c r="H529" s="90"/>
      <c r="I529" s="90"/>
      <c r="J529" s="61">
        <f t="shared" si="124"/>
        <v>0</v>
      </c>
      <c r="K529" s="90"/>
      <c r="L529" s="90"/>
      <c r="M529" s="90"/>
      <c r="N529" s="90"/>
      <c r="O529" s="90"/>
      <c r="P529" s="61">
        <f t="shared" si="125"/>
        <v>0</v>
      </c>
      <c r="Q529" s="61">
        <f t="shared" si="121"/>
        <v>0</v>
      </c>
      <c r="R529" s="61">
        <f t="shared" si="126"/>
        <v>0</v>
      </c>
      <c r="S529" s="65">
        <f t="shared" si="127"/>
        <v>0</v>
      </c>
      <c r="T529" s="61">
        <f t="shared" si="128"/>
        <v>0</v>
      </c>
      <c r="U529" s="61">
        <f t="shared" si="129"/>
        <v>0</v>
      </c>
      <c r="V529" s="61">
        <f t="shared" si="122"/>
        <v>0</v>
      </c>
      <c r="W529" s="61">
        <f t="shared" si="130"/>
        <v>0</v>
      </c>
      <c r="X529" s="61">
        <f t="shared" si="131"/>
        <v>0</v>
      </c>
      <c r="Y529" s="61" t="str">
        <f t="shared" si="132"/>
        <v>NÃO</v>
      </c>
      <c r="AA529" s="62" t="str">
        <f t="shared" si="133"/>
        <v>ES</v>
      </c>
      <c r="AB529" s="50" t="s">
        <v>41</v>
      </c>
      <c r="AC529" s="50" t="s">
        <v>4277</v>
      </c>
      <c r="AD529" s="50">
        <v>2926509</v>
      </c>
      <c r="AE529" s="51"/>
      <c r="AF529" s="51"/>
      <c r="AH529" s="66" t="str">
        <f t="shared" si="134"/>
        <v>BARibeira do Amparo</v>
      </c>
      <c r="AI529" s="50">
        <v>2926509</v>
      </c>
      <c r="AJ529" s="66">
        <f t="shared" si="123"/>
        <v>0</v>
      </c>
    </row>
    <row r="530" spans="1:36" s="91" customFormat="1" ht="21.75" customHeight="1">
      <c r="A530" s="61" t="str">
        <f>Controles!$B$2</f>
        <v>ES</v>
      </c>
      <c r="B530" s="61">
        <f>Controles!$C$2</f>
        <v>7</v>
      </c>
      <c r="C530" s="61" t="s">
        <v>5388</v>
      </c>
      <c r="D530" s="62"/>
      <c r="E530" s="61" t="e">
        <f t="shared" si="120"/>
        <v>#N/A</v>
      </c>
      <c r="F530" s="90"/>
      <c r="G530" s="90"/>
      <c r="H530" s="90"/>
      <c r="I530" s="90"/>
      <c r="J530" s="61">
        <f t="shared" si="124"/>
        <v>0</v>
      </c>
      <c r="K530" s="90"/>
      <c r="L530" s="90"/>
      <c r="M530" s="90"/>
      <c r="N530" s="90"/>
      <c r="O530" s="90"/>
      <c r="P530" s="61">
        <f t="shared" si="125"/>
        <v>0</v>
      </c>
      <c r="Q530" s="61">
        <f t="shared" si="121"/>
        <v>0</v>
      </c>
      <c r="R530" s="61">
        <f t="shared" si="126"/>
        <v>0</v>
      </c>
      <c r="S530" s="65">
        <f t="shared" si="127"/>
        <v>0</v>
      </c>
      <c r="T530" s="61">
        <f t="shared" si="128"/>
        <v>0</v>
      </c>
      <c r="U530" s="61">
        <f t="shared" si="129"/>
        <v>0</v>
      </c>
      <c r="V530" s="61">
        <f t="shared" si="122"/>
        <v>0</v>
      </c>
      <c r="W530" s="61">
        <f t="shared" si="130"/>
        <v>0</v>
      </c>
      <c r="X530" s="61">
        <f t="shared" si="131"/>
        <v>0</v>
      </c>
      <c r="Y530" s="61" t="str">
        <f t="shared" si="132"/>
        <v>NÃO</v>
      </c>
      <c r="AA530" s="62" t="str">
        <f t="shared" si="133"/>
        <v>ES</v>
      </c>
      <c r="AB530" s="50" t="s">
        <v>41</v>
      </c>
      <c r="AC530" s="50" t="s">
        <v>4281</v>
      </c>
      <c r="AD530" s="50">
        <v>2926608</v>
      </c>
      <c r="AE530" s="51"/>
      <c r="AF530" s="51"/>
      <c r="AH530" s="66" t="str">
        <f t="shared" si="134"/>
        <v>BARibeira do Pombal</v>
      </c>
      <c r="AI530" s="50">
        <v>2926608</v>
      </c>
      <c r="AJ530" s="66">
        <f t="shared" si="123"/>
        <v>0</v>
      </c>
    </row>
    <row r="531" spans="1:36" s="91" customFormat="1" ht="21.75" customHeight="1">
      <c r="A531" s="61" t="str">
        <f>Controles!$B$2</f>
        <v>ES</v>
      </c>
      <c r="B531" s="61">
        <f>Controles!$C$2</f>
        <v>7</v>
      </c>
      <c r="C531" s="61" t="s">
        <v>5388</v>
      </c>
      <c r="D531" s="62"/>
      <c r="E531" s="61" t="e">
        <f t="shared" si="120"/>
        <v>#N/A</v>
      </c>
      <c r="F531" s="90"/>
      <c r="G531" s="90"/>
      <c r="H531" s="90"/>
      <c r="I531" s="90"/>
      <c r="J531" s="61">
        <f t="shared" si="124"/>
        <v>0</v>
      </c>
      <c r="K531" s="90"/>
      <c r="L531" s="90"/>
      <c r="M531" s="90"/>
      <c r="N531" s="90"/>
      <c r="O531" s="90"/>
      <c r="P531" s="61">
        <f t="shared" si="125"/>
        <v>0</v>
      </c>
      <c r="Q531" s="61">
        <f t="shared" si="121"/>
        <v>0</v>
      </c>
      <c r="R531" s="61">
        <f t="shared" si="126"/>
        <v>0</v>
      </c>
      <c r="S531" s="65">
        <f t="shared" si="127"/>
        <v>0</v>
      </c>
      <c r="T531" s="61">
        <f t="shared" si="128"/>
        <v>0</v>
      </c>
      <c r="U531" s="61">
        <f t="shared" si="129"/>
        <v>0</v>
      </c>
      <c r="V531" s="61">
        <f t="shared" si="122"/>
        <v>0</v>
      </c>
      <c r="W531" s="61">
        <f t="shared" si="130"/>
        <v>0</v>
      </c>
      <c r="X531" s="61">
        <f t="shared" si="131"/>
        <v>0</v>
      </c>
      <c r="Y531" s="61" t="str">
        <f t="shared" si="132"/>
        <v>NÃO</v>
      </c>
      <c r="AA531" s="62" t="str">
        <f t="shared" si="133"/>
        <v>ES</v>
      </c>
      <c r="AB531" s="50" t="s">
        <v>41</v>
      </c>
      <c r="AC531" s="50" t="s">
        <v>4286</v>
      </c>
      <c r="AD531" s="50">
        <v>2926657</v>
      </c>
      <c r="AE531" s="51"/>
      <c r="AF531" s="51"/>
      <c r="AH531" s="66" t="str">
        <f t="shared" si="134"/>
        <v>BARibeirão do Largo</v>
      </c>
      <c r="AI531" s="50">
        <v>2926657</v>
      </c>
      <c r="AJ531" s="66">
        <f t="shared" si="123"/>
        <v>0</v>
      </c>
    </row>
    <row r="532" spans="1:36" s="91" customFormat="1" ht="21.75" customHeight="1">
      <c r="A532" s="61" t="str">
        <f>Controles!$B$2</f>
        <v>ES</v>
      </c>
      <c r="B532" s="61">
        <f>Controles!$C$2</f>
        <v>7</v>
      </c>
      <c r="C532" s="61" t="s">
        <v>5388</v>
      </c>
      <c r="D532" s="62"/>
      <c r="E532" s="61" t="e">
        <f t="shared" si="120"/>
        <v>#N/A</v>
      </c>
      <c r="F532" s="90"/>
      <c r="G532" s="90"/>
      <c r="H532" s="90"/>
      <c r="I532" s="90"/>
      <c r="J532" s="61">
        <f t="shared" si="124"/>
        <v>0</v>
      </c>
      <c r="K532" s="90"/>
      <c r="L532" s="90"/>
      <c r="M532" s="90"/>
      <c r="N532" s="90"/>
      <c r="O532" s="90"/>
      <c r="P532" s="61">
        <f t="shared" si="125"/>
        <v>0</v>
      </c>
      <c r="Q532" s="61">
        <f t="shared" si="121"/>
        <v>0</v>
      </c>
      <c r="R532" s="61">
        <f t="shared" si="126"/>
        <v>0</v>
      </c>
      <c r="S532" s="65">
        <f t="shared" si="127"/>
        <v>0</v>
      </c>
      <c r="T532" s="61">
        <f t="shared" si="128"/>
        <v>0</v>
      </c>
      <c r="U532" s="61">
        <f t="shared" si="129"/>
        <v>0</v>
      </c>
      <c r="V532" s="61">
        <f t="shared" si="122"/>
        <v>0</v>
      </c>
      <c r="W532" s="61">
        <f t="shared" si="130"/>
        <v>0</v>
      </c>
      <c r="X532" s="61">
        <f t="shared" si="131"/>
        <v>0</v>
      </c>
      <c r="Y532" s="61" t="str">
        <f t="shared" si="132"/>
        <v>NÃO</v>
      </c>
      <c r="AA532" s="62" t="str">
        <f t="shared" si="133"/>
        <v>ES</v>
      </c>
      <c r="AB532" s="50" t="s">
        <v>41</v>
      </c>
      <c r="AC532" s="50" t="s">
        <v>4291</v>
      </c>
      <c r="AD532" s="50">
        <v>2926707</v>
      </c>
      <c r="AE532" s="51"/>
      <c r="AF532" s="51"/>
      <c r="AH532" s="66" t="str">
        <f t="shared" si="134"/>
        <v>BARio de Contas</v>
      </c>
      <c r="AI532" s="50">
        <v>2926707</v>
      </c>
      <c r="AJ532" s="66">
        <f t="shared" si="123"/>
        <v>0</v>
      </c>
    </row>
    <row r="533" spans="1:36" s="91" customFormat="1" ht="21.75" customHeight="1">
      <c r="A533" s="61" t="str">
        <f>Controles!$B$2</f>
        <v>ES</v>
      </c>
      <c r="B533" s="61">
        <f>Controles!$C$2</f>
        <v>7</v>
      </c>
      <c r="C533" s="61" t="s">
        <v>5388</v>
      </c>
      <c r="D533" s="62"/>
      <c r="E533" s="61" t="e">
        <f t="shared" si="120"/>
        <v>#N/A</v>
      </c>
      <c r="F533" s="90"/>
      <c r="G533" s="90"/>
      <c r="H533" s="90"/>
      <c r="I533" s="90"/>
      <c r="J533" s="61">
        <f t="shared" si="124"/>
        <v>0</v>
      </c>
      <c r="K533" s="90"/>
      <c r="L533" s="90"/>
      <c r="M533" s="90"/>
      <c r="N533" s="90"/>
      <c r="O533" s="90"/>
      <c r="P533" s="61">
        <f t="shared" si="125"/>
        <v>0</v>
      </c>
      <c r="Q533" s="61">
        <f t="shared" si="121"/>
        <v>0</v>
      </c>
      <c r="R533" s="61">
        <f t="shared" si="126"/>
        <v>0</v>
      </c>
      <c r="S533" s="65">
        <f t="shared" si="127"/>
        <v>0</v>
      </c>
      <c r="T533" s="61">
        <f t="shared" si="128"/>
        <v>0</v>
      </c>
      <c r="U533" s="61">
        <f t="shared" si="129"/>
        <v>0</v>
      </c>
      <c r="V533" s="61">
        <f t="shared" si="122"/>
        <v>0</v>
      </c>
      <c r="W533" s="61">
        <f t="shared" si="130"/>
        <v>0</v>
      </c>
      <c r="X533" s="61">
        <f t="shared" si="131"/>
        <v>0</v>
      </c>
      <c r="Y533" s="61" t="str">
        <f t="shared" si="132"/>
        <v>NÃO</v>
      </c>
      <c r="AA533" s="62" t="str">
        <f t="shared" si="133"/>
        <v>ES</v>
      </c>
      <c r="AB533" s="50" t="s">
        <v>41</v>
      </c>
      <c r="AC533" s="50" t="s">
        <v>4296</v>
      </c>
      <c r="AD533" s="50">
        <v>2926806</v>
      </c>
      <c r="AE533" s="51"/>
      <c r="AF533" s="51"/>
      <c r="AH533" s="66" t="str">
        <f t="shared" si="134"/>
        <v>BARio do Antônio</v>
      </c>
      <c r="AI533" s="50">
        <v>2926806</v>
      </c>
      <c r="AJ533" s="66">
        <f t="shared" si="123"/>
        <v>0</v>
      </c>
    </row>
    <row r="534" spans="1:36" s="91" customFormat="1" ht="21.75" customHeight="1">
      <c r="A534" s="61" t="str">
        <f>Controles!$B$2</f>
        <v>ES</v>
      </c>
      <c r="B534" s="61">
        <f>Controles!$C$2</f>
        <v>7</v>
      </c>
      <c r="C534" s="61" t="s">
        <v>5388</v>
      </c>
      <c r="D534" s="62"/>
      <c r="E534" s="61" t="e">
        <f t="shared" si="120"/>
        <v>#N/A</v>
      </c>
      <c r="F534" s="90"/>
      <c r="G534" s="90"/>
      <c r="H534" s="90"/>
      <c r="I534" s="90"/>
      <c r="J534" s="61">
        <f t="shared" si="124"/>
        <v>0</v>
      </c>
      <c r="K534" s="90"/>
      <c r="L534" s="90"/>
      <c r="M534" s="90"/>
      <c r="N534" s="90"/>
      <c r="O534" s="90"/>
      <c r="P534" s="61">
        <f t="shared" si="125"/>
        <v>0</v>
      </c>
      <c r="Q534" s="61">
        <f t="shared" si="121"/>
        <v>0</v>
      </c>
      <c r="R534" s="61">
        <f t="shared" si="126"/>
        <v>0</v>
      </c>
      <c r="S534" s="65">
        <f t="shared" si="127"/>
        <v>0</v>
      </c>
      <c r="T534" s="61">
        <f t="shared" si="128"/>
        <v>0</v>
      </c>
      <c r="U534" s="61">
        <f t="shared" si="129"/>
        <v>0</v>
      </c>
      <c r="V534" s="61">
        <f t="shared" si="122"/>
        <v>0</v>
      </c>
      <c r="W534" s="61">
        <f t="shared" si="130"/>
        <v>0</v>
      </c>
      <c r="X534" s="61">
        <f t="shared" si="131"/>
        <v>0</v>
      </c>
      <c r="Y534" s="61" t="str">
        <f t="shared" si="132"/>
        <v>NÃO</v>
      </c>
      <c r="AA534" s="62" t="str">
        <f t="shared" si="133"/>
        <v>ES</v>
      </c>
      <c r="AB534" s="50" t="s">
        <v>41</v>
      </c>
      <c r="AC534" s="50" t="s">
        <v>4301</v>
      </c>
      <c r="AD534" s="50">
        <v>2926905</v>
      </c>
      <c r="AE534" s="51"/>
      <c r="AF534" s="51"/>
      <c r="AH534" s="66" t="str">
        <f t="shared" si="134"/>
        <v>BARio do Pires</v>
      </c>
      <c r="AI534" s="50">
        <v>2926905</v>
      </c>
      <c r="AJ534" s="66">
        <f t="shared" si="123"/>
        <v>0</v>
      </c>
    </row>
    <row r="535" spans="1:36" s="91" customFormat="1" ht="21.75" customHeight="1">
      <c r="A535" s="61" t="str">
        <f>Controles!$B$2</f>
        <v>ES</v>
      </c>
      <c r="B535" s="61">
        <f>Controles!$C$2</f>
        <v>7</v>
      </c>
      <c r="C535" s="61" t="s">
        <v>5388</v>
      </c>
      <c r="D535" s="62"/>
      <c r="E535" s="61" t="e">
        <f t="shared" si="120"/>
        <v>#N/A</v>
      </c>
      <c r="F535" s="90"/>
      <c r="G535" s="90"/>
      <c r="H535" s="90"/>
      <c r="I535" s="90"/>
      <c r="J535" s="61">
        <f t="shared" si="124"/>
        <v>0</v>
      </c>
      <c r="K535" s="90"/>
      <c r="L535" s="90"/>
      <c r="M535" s="90"/>
      <c r="N535" s="90"/>
      <c r="O535" s="90"/>
      <c r="P535" s="61">
        <f t="shared" si="125"/>
        <v>0</v>
      </c>
      <c r="Q535" s="61">
        <f t="shared" si="121"/>
        <v>0</v>
      </c>
      <c r="R535" s="61">
        <f t="shared" si="126"/>
        <v>0</v>
      </c>
      <c r="S535" s="65">
        <f t="shared" si="127"/>
        <v>0</v>
      </c>
      <c r="T535" s="61">
        <f t="shared" si="128"/>
        <v>0</v>
      </c>
      <c r="U535" s="61">
        <f t="shared" si="129"/>
        <v>0</v>
      </c>
      <c r="V535" s="61">
        <f t="shared" si="122"/>
        <v>0</v>
      </c>
      <c r="W535" s="61">
        <f t="shared" si="130"/>
        <v>0</v>
      </c>
      <c r="X535" s="61">
        <f t="shared" si="131"/>
        <v>0</v>
      </c>
      <c r="Y535" s="61" t="str">
        <f t="shared" si="132"/>
        <v>NÃO</v>
      </c>
      <c r="AA535" s="62" t="str">
        <f t="shared" si="133"/>
        <v>ES</v>
      </c>
      <c r="AB535" s="50" t="s">
        <v>41</v>
      </c>
      <c r="AC535" s="50" t="s">
        <v>4306</v>
      </c>
      <c r="AD535" s="50">
        <v>2927002</v>
      </c>
      <c r="AE535" s="51"/>
      <c r="AF535" s="51"/>
      <c r="AH535" s="66" t="str">
        <f t="shared" si="134"/>
        <v>BARio Real</v>
      </c>
      <c r="AI535" s="50">
        <v>2927002</v>
      </c>
      <c r="AJ535" s="66">
        <f t="shared" si="123"/>
        <v>0</v>
      </c>
    </row>
    <row r="536" spans="1:36" s="91" customFormat="1" ht="21.75" customHeight="1">
      <c r="A536" s="61" t="str">
        <f>Controles!$B$2</f>
        <v>ES</v>
      </c>
      <c r="B536" s="61">
        <f>Controles!$C$2</f>
        <v>7</v>
      </c>
      <c r="C536" s="61" t="s">
        <v>5388</v>
      </c>
      <c r="D536" s="62"/>
      <c r="E536" s="61" t="e">
        <f t="shared" si="120"/>
        <v>#N/A</v>
      </c>
      <c r="F536" s="90"/>
      <c r="G536" s="90"/>
      <c r="H536" s="90"/>
      <c r="I536" s="90"/>
      <c r="J536" s="61">
        <f t="shared" si="124"/>
        <v>0</v>
      </c>
      <c r="K536" s="90"/>
      <c r="L536" s="90"/>
      <c r="M536" s="90"/>
      <c r="N536" s="90"/>
      <c r="O536" s="90"/>
      <c r="P536" s="61">
        <f t="shared" si="125"/>
        <v>0</v>
      </c>
      <c r="Q536" s="61">
        <f t="shared" si="121"/>
        <v>0</v>
      </c>
      <c r="R536" s="61">
        <f t="shared" si="126"/>
        <v>0</v>
      </c>
      <c r="S536" s="65">
        <f t="shared" si="127"/>
        <v>0</v>
      </c>
      <c r="T536" s="61">
        <f t="shared" si="128"/>
        <v>0</v>
      </c>
      <c r="U536" s="61">
        <f t="shared" si="129"/>
        <v>0</v>
      </c>
      <c r="V536" s="61">
        <f t="shared" si="122"/>
        <v>0</v>
      </c>
      <c r="W536" s="61">
        <f t="shared" si="130"/>
        <v>0</v>
      </c>
      <c r="X536" s="61">
        <f t="shared" si="131"/>
        <v>0</v>
      </c>
      <c r="Y536" s="61" t="str">
        <f t="shared" si="132"/>
        <v>NÃO</v>
      </c>
      <c r="AA536" s="62" t="str">
        <f t="shared" si="133"/>
        <v>ES</v>
      </c>
      <c r="AB536" s="50" t="s">
        <v>41</v>
      </c>
      <c r="AC536" s="50" t="s">
        <v>4311</v>
      </c>
      <c r="AD536" s="50">
        <v>2927101</v>
      </c>
      <c r="AE536" s="51"/>
      <c r="AF536" s="51"/>
      <c r="AH536" s="66" t="str">
        <f t="shared" si="134"/>
        <v>BARodelas</v>
      </c>
      <c r="AI536" s="50">
        <v>2927101</v>
      </c>
      <c r="AJ536" s="66">
        <f t="shared" si="123"/>
        <v>0</v>
      </c>
    </row>
    <row r="537" spans="1:36" s="91" customFormat="1" ht="21.75" customHeight="1">
      <c r="A537" s="61" t="str">
        <f>Controles!$B$2</f>
        <v>ES</v>
      </c>
      <c r="B537" s="61">
        <f>Controles!$C$2</f>
        <v>7</v>
      </c>
      <c r="C537" s="61" t="s">
        <v>5388</v>
      </c>
      <c r="D537" s="62"/>
      <c r="E537" s="61" t="e">
        <f t="shared" si="120"/>
        <v>#N/A</v>
      </c>
      <c r="F537" s="90"/>
      <c r="G537" s="90"/>
      <c r="H537" s="90"/>
      <c r="I537" s="90"/>
      <c r="J537" s="61">
        <f t="shared" si="124"/>
        <v>0</v>
      </c>
      <c r="K537" s="90"/>
      <c r="L537" s="90"/>
      <c r="M537" s="90"/>
      <c r="N537" s="90"/>
      <c r="O537" s="90"/>
      <c r="P537" s="61">
        <f t="shared" si="125"/>
        <v>0</v>
      </c>
      <c r="Q537" s="61">
        <f t="shared" si="121"/>
        <v>0</v>
      </c>
      <c r="R537" s="61">
        <f t="shared" si="126"/>
        <v>0</v>
      </c>
      <c r="S537" s="65">
        <f t="shared" si="127"/>
        <v>0</v>
      </c>
      <c r="T537" s="61">
        <f t="shared" si="128"/>
        <v>0</v>
      </c>
      <c r="U537" s="61">
        <f t="shared" si="129"/>
        <v>0</v>
      </c>
      <c r="V537" s="61">
        <f t="shared" si="122"/>
        <v>0</v>
      </c>
      <c r="W537" s="61">
        <f t="shared" si="130"/>
        <v>0</v>
      </c>
      <c r="X537" s="61">
        <f t="shared" si="131"/>
        <v>0</v>
      </c>
      <c r="Y537" s="61" t="str">
        <f t="shared" si="132"/>
        <v>NÃO</v>
      </c>
      <c r="AA537" s="62" t="str">
        <f t="shared" si="133"/>
        <v>ES</v>
      </c>
      <c r="AB537" s="50" t="s">
        <v>41</v>
      </c>
      <c r="AC537" s="50" t="s">
        <v>2505</v>
      </c>
      <c r="AD537" s="50">
        <v>2927200</v>
      </c>
      <c r="AE537" s="51"/>
      <c r="AF537" s="51"/>
      <c r="AH537" s="66" t="str">
        <f t="shared" si="134"/>
        <v>BARuy Barbosa</v>
      </c>
      <c r="AI537" s="50">
        <v>2927200</v>
      </c>
      <c r="AJ537" s="66">
        <f t="shared" si="123"/>
        <v>0</v>
      </c>
    </row>
    <row r="538" spans="1:36" s="91" customFormat="1" ht="21.75" customHeight="1">
      <c r="A538" s="61" t="str">
        <f>Controles!$B$2</f>
        <v>ES</v>
      </c>
      <c r="B538" s="61">
        <f>Controles!$C$2</f>
        <v>7</v>
      </c>
      <c r="C538" s="61" t="s">
        <v>5388</v>
      </c>
      <c r="D538" s="62"/>
      <c r="E538" s="61" t="e">
        <f t="shared" si="120"/>
        <v>#N/A</v>
      </c>
      <c r="F538" s="90"/>
      <c r="G538" s="90"/>
      <c r="H538" s="90"/>
      <c r="I538" s="90"/>
      <c r="J538" s="61">
        <f t="shared" si="124"/>
        <v>0</v>
      </c>
      <c r="K538" s="90"/>
      <c r="L538" s="90"/>
      <c r="M538" s="90"/>
      <c r="N538" s="90"/>
      <c r="O538" s="90"/>
      <c r="P538" s="61">
        <f t="shared" si="125"/>
        <v>0</v>
      </c>
      <c r="Q538" s="61">
        <f t="shared" si="121"/>
        <v>0</v>
      </c>
      <c r="R538" s="61">
        <f t="shared" si="126"/>
        <v>0</v>
      </c>
      <c r="S538" s="65">
        <f t="shared" si="127"/>
        <v>0</v>
      </c>
      <c r="T538" s="61">
        <f t="shared" si="128"/>
        <v>0</v>
      </c>
      <c r="U538" s="61">
        <f t="shared" si="129"/>
        <v>0</v>
      </c>
      <c r="V538" s="61">
        <f t="shared" si="122"/>
        <v>0</v>
      </c>
      <c r="W538" s="61">
        <f t="shared" si="130"/>
        <v>0</v>
      </c>
      <c r="X538" s="61">
        <f t="shared" si="131"/>
        <v>0</v>
      </c>
      <c r="Y538" s="61" t="str">
        <f t="shared" si="132"/>
        <v>NÃO</v>
      </c>
      <c r="AA538" s="62" t="str">
        <f t="shared" si="133"/>
        <v>ES</v>
      </c>
      <c r="AB538" s="50" t="s">
        <v>41</v>
      </c>
      <c r="AC538" s="50" t="s">
        <v>4320</v>
      </c>
      <c r="AD538" s="50">
        <v>2927309</v>
      </c>
      <c r="AE538" s="51"/>
      <c r="AF538" s="51"/>
      <c r="AH538" s="66" t="str">
        <f t="shared" si="134"/>
        <v>BASalinas da Margarida</v>
      </c>
      <c r="AI538" s="50">
        <v>2927309</v>
      </c>
      <c r="AJ538" s="66">
        <f t="shared" si="123"/>
        <v>0</v>
      </c>
    </row>
    <row r="539" spans="1:36" s="91" customFormat="1" ht="21.75" customHeight="1">
      <c r="A539" s="61" t="str">
        <f>Controles!$B$2</f>
        <v>ES</v>
      </c>
      <c r="B539" s="61">
        <f>Controles!$C$2</f>
        <v>7</v>
      </c>
      <c r="C539" s="61" t="s">
        <v>5388</v>
      </c>
      <c r="D539" s="62"/>
      <c r="E539" s="61" t="e">
        <f t="shared" si="120"/>
        <v>#N/A</v>
      </c>
      <c r="F539" s="90"/>
      <c r="G539" s="90"/>
      <c r="H539" s="90"/>
      <c r="I539" s="90"/>
      <c r="J539" s="61">
        <f t="shared" si="124"/>
        <v>0</v>
      </c>
      <c r="K539" s="90"/>
      <c r="L539" s="90"/>
      <c r="M539" s="90"/>
      <c r="N539" s="90"/>
      <c r="O539" s="90"/>
      <c r="P539" s="61">
        <f t="shared" si="125"/>
        <v>0</v>
      </c>
      <c r="Q539" s="61">
        <f t="shared" si="121"/>
        <v>0</v>
      </c>
      <c r="R539" s="61">
        <f t="shared" si="126"/>
        <v>0</v>
      </c>
      <c r="S539" s="65">
        <f t="shared" si="127"/>
        <v>0</v>
      </c>
      <c r="T539" s="61">
        <f t="shared" si="128"/>
        <v>0</v>
      </c>
      <c r="U539" s="61">
        <f t="shared" si="129"/>
        <v>0</v>
      </c>
      <c r="V539" s="61">
        <f t="shared" si="122"/>
        <v>0</v>
      </c>
      <c r="W539" s="61">
        <f t="shared" si="130"/>
        <v>0</v>
      </c>
      <c r="X539" s="61">
        <f t="shared" si="131"/>
        <v>0</v>
      </c>
      <c r="Y539" s="61" t="str">
        <f t="shared" si="132"/>
        <v>NÃO</v>
      </c>
      <c r="AA539" s="62" t="str">
        <f t="shared" si="133"/>
        <v>ES</v>
      </c>
      <c r="AB539" s="50" t="s">
        <v>41</v>
      </c>
      <c r="AC539" s="50" t="s">
        <v>4325</v>
      </c>
      <c r="AD539" s="50">
        <v>2927408</v>
      </c>
      <c r="AE539" s="51"/>
      <c r="AF539" s="51"/>
      <c r="AH539" s="66" t="str">
        <f t="shared" si="134"/>
        <v>BASalvador</v>
      </c>
      <c r="AI539" s="50">
        <v>2927408</v>
      </c>
      <c r="AJ539" s="66">
        <f t="shared" si="123"/>
        <v>0</v>
      </c>
    </row>
    <row r="540" spans="1:36" s="91" customFormat="1" ht="21.75" customHeight="1">
      <c r="A540" s="61" t="str">
        <f>Controles!$B$2</f>
        <v>ES</v>
      </c>
      <c r="B540" s="61">
        <f>Controles!$C$2</f>
        <v>7</v>
      </c>
      <c r="C540" s="61" t="s">
        <v>5388</v>
      </c>
      <c r="D540" s="62"/>
      <c r="E540" s="61" t="e">
        <f t="shared" si="120"/>
        <v>#N/A</v>
      </c>
      <c r="F540" s="90"/>
      <c r="G540" s="90"/>
      <c r="H540" s="90"/>
      <c r="I540" s="90"/>
      <c r="J540" s="61">
        <f t="shared" si="124"/>
        <v>0</v>
      </c>
      <c r="K540" s="90"/>
      <c r="L540" s="90"/>
      <c r="M540" s="90"/>
      <c r="N540" s="90"/>
      <c r="O540" s="90"/>
      <c r="P540" s="61">
        <f t="shared" si="125"/>
        <v>0</v>
      </c>
      <c r="Q540" s="61">
        <f t="shared" si="121"/>
        <v>0</v>
      </c>
      <c r="R540" s="61">
        <f t="shared" si="126"/>
        <v>0</v>
      </c>
      <c r="S540" s="65">
        <f t="shared" si="127"/>
        <v>0</v>
      </c>
      <c r="T540" s="61">
        <f t="shared" si="128"/>
        <v>0</v>
      </c>
      <c r="U540" s="61">
        <f t="shared" si="129"/>
        <v>0</v>
      </c>
      <c r="V540" s="61">
        <f t="shared" si="122"/>
        <v>0</v>
      </c>
      <c r="W540" s="61">
        <f t="shared" si="130"/>
        <v>0</v>
      </c>
      <c r="X540" s="61">
        <f t="shared" si="131"/>
        <v>0</v>
      </c>
      <c r="Y540" s="61" t="str">
        <f t="shared" si="132"/>
        <v>NÃO</v>
      </c>
      <c r="AA540" s="62" t="str">
        <f t="shared" si="133"/>
        <v>ES</v>
      </c>
      <c r="AB540" s="50" t="s">
        <v>41</v>
      </c>
      <c r="AC540" s="50" t="s">
        <v>4330</v>
      </c>
      <c r="AD540" s="50">
        <v>2927507</v>
      </c>
      <c r="AE540" s="51"/>
      <c r="AF540" s="51"/>
      <c r="AH540" s="66" t="str">
        <f t="shared" si="134"/>
        <v>BASanta Bárbara</v>
      </c>
      <c r="AI540" s="50">
        <v>2927507</v>
      </c>
      <c r="AJ540" s="66">
        <f t="shared" si="123"/>
        <v>0</v>
      </c>
    </row>
    <row r="541" spans="1:36" s="91" customFormat="1" ht="21.75" customHeight="1">
      <c r="A541" s="61" t="str">
        <f>Controles!$B$2</f>
        <v>ES</v>
      </c>
      <c r="B541" s="61">
        <f>Controles!$C$2</f>
        <v>7</v>
      </c>
      <c r="C541" s="61" t="s">
        <v>5388</v>
      </c>
      <c r="D541" s="62"/>
      <c r="E541" s="61" t="e">
        <f t="shared" si="120"/>
        <v>#N/A</v>
      </c>
      <c r="F541" s="90"/>
      <c r="G541" s="90"/>
      <c r="H541" s="90"/>
      <c r="I541" s="90"/>
      <c r="J541" s="61">
        <f t="shared" si="124"/>
        <v>0</v>
      </c>
      <c r="K541" s="90"/>
      <c r="L541" s="90"/>
      <c r="M541" s="90"/>
      <c r="N541" s="90"/>
      <c r="O541" s="90"/>
      <c r="P541" s="61">
        <f t="shared" si="125"/>
        <v>0</v>
      </c>
      <c r="Q541" s="61">
        <f t="shared" si="121"/>
        <v>0</v>
      </c>
      <c r="R541" s="61">
        <f t="shared" si="126"/>
        <v>0</v>
      </c>
      <c r="S541" s="65">
        <f t="shared" si="127"/>
        <v>0</v>
      </c>
      <c r="T541" s="61">
        <f t="shared" si="128"/>
        <v>0</v>
      </c>
      <c r="U541" s="61">
        <f t="shared" si="129"/>
        <v>0</v>
      </c>
      <c r="V541" s="61">
        <f t="shared" si="122"/>
        <v>0</v>
      </c>
      <c r="W541" s="61">
        <f t="shared" si="130"/>
        <v>0</v>
      </c>
      <c r="X541" s="61">
        <f t="shared" si="131"/>
        <v>0</v>
      </c>
      <c r="Y541" s="61" t="str">
        <f t="shared" si="132"/>
        <v>NÃO</v>
      </c>
      <c r="AA541" s="62" t="str">
        <f t="shared" si="133"/>
        <v>ES</v>
      </c>
      <c r="AB541" s="50" t="s">
        <v>41</v>
      </c>
      <c r="AC541" s="50" t="s">
        <v>4335</v>
      </c>
      <c r="AD541" s="50">
        <v>2927606</v>
      </c>
      <c r="AE541" s="51"/>
      <c r="AF541" s="51"/>
      <c r="AH541" s="66" t="str">
        <f t="shared" si="134"/>
        <v>BASanta Brígida</v>
      </c>
      <c r="AI541" s="50">
        <v>2927606</v>
      </c>
      <c r="AJ541" s="66">
        <f t="shared" si="123"/>
        <v>0</v>
      </c>
    </row>
    <row r="542" spans="1:36" s="91" customFormat="1" ht="21.75" customHeight="1">
      <c r="A542" s="61" t="str">
        <f>Controles!$B$2</f>
        <v>ES</v>
      </c>
      <c r="B542" s="61">
        <f>Controles!$C$2</f>
        <v>7</v>
      </c>
      <c r="C542" s="61" t="s">
        <v>5388</v>
      </c>
      <c r="D542" s="62"/>
      <c r="E542" s="61" t="e">
        <f t="shared" si="120"/>
        <v>#N/A</v>
      </c>
      <c r="F542" s="90"/>
      <c r="G542" s="90"/>
      <c r="H542" s="90"/>
      <c r="I542" s="90"/>
      <c r="J542" s="61">
        <f t="shared" si="124"/>
        <v>0</v>
      </c>
      <c r="K542" s="90"/>
      <c r="L542" s="90"/>
      <c r="M542" s="90"/>
      <c r="N542" s="90"/>
      <c r="O542" s="90"/>
      <c r="P542" s="61">
        <f t="shared" si="125"/>
        <v>0</v>
      </c>
      <c r="Q542" s="61">
        <f t="shared" si="121"/>
        <v>0</v>
      </c>
      <c r="R542" s="61">
        <f t="shared" si="126"/>
        <v>0</v>
      </c>
      <c r="S542" s="65">
        <f t="shared" si="127"/>
        <v>0</v>
      </c>
      <c r="T542" s="61">
        <f t="shared" si="128"/>
        <v>0</v>
      </c>
      <c r="U542" s="61">
        <f t="shared" si="129"/>
        <v>0</v>
      </c>
      <c r="V542" s="61">
        <f t="shared" si="122"/>
        <v>0</v>
      </c>
      <c r="W542" s="61">
        <f t="shared" si="130"/>
        <v>0</v>
      </c>
      <c r="X542" s="61">
        <f t="shared" si="131"/>
        <v>0</v>
      </c>
      <c r="Y542" s="61" t="str">
        <f t="shared" si="132"/>
        <v>NÃO</v>
      </c>
      <c r="AA542" s="62" t="str">
        <f t="shared" si="133"/>
        <v>ES</v>
      </c>
      <c r="AB542" s="50" t="s">
        <v>41</v>
      </c>
      <c r="AC542" s="50" t="s">
        <v>4340</v>
      </c>
      <c r="AD542" s="50">
        <v>2927705</v>
      </c>
      <c r="AE542" s="51"/>
      <c r="AF542" s="51"/>
      <c r="AH542" s="66" t="str">
        <f t="shared" si="134"/>
        <v>BASanta Cruz Cabrália</v>
      </c>
      <c r="AI542" s="50">
        <v>2927705</v>
      </c>
      <c r="AJ542" s="66">
        <f t="shared" si="123"/>
        <v>0</v>
      </c>
    </row>
    <row r="543" spans="1:36" s="91" customFormat="1" ht="21.75" customHeight="1">
      <c r="A543" s="61" t="str">
        <f>Controles!$B$2</f>
        <v>ES</v>
      </c>
      <c r="B543" s="61">
        <f>Controles!$C$2</f>
        <v>7</v>
      </c>
      <c r="C543" s="61" t="s">
        <v>5388</v>
      </c>
      <c r="D543" s="62"/>
      <c r="E543" s="61" t="e">
        <f t="shared" si="120"/>
        <v>#N/A</v>
      </c>
      <c r="F543" s="90"/>
      <c r="G543" s="90"/>
      <c r="H543" s="90"/>
      <c r="I543" s="90"/>
      <c r="J543" s="61">
        <f t="shared" si="124"/>
        <v>0</v>
      </c>
      <c r="K543" s="90"/>
      <c r="L543" s="90"/>
      <c r="M543" s="90"/>
      <c r="N543" s="90"/>
      <c r="O543" s="90"/>
      <c r="P543" s="61">
        <f t="shared" si="125"/>
        <v>0</v>
      </c>
      <c r="Q543" s="61">
        <f t="shared" si="121"/>
        <v>0</v>
      </c>
      <c r="R543" s="61">
        <f t="shared" si="126"/>
        <v>0</v>
      </c>
      <c r="S543" s="65">
        <f t="shared" si="127"/>
        <v>0</v>
      </c>
      <c r="T543" s="61">
        <f t="shared" si="128"/>
        <v>0</v>
      </c>
      <c r="U543" s="61">
        <f t="shared" si="129"/>
        <v>0</v>
      </c>
      <c r="V543" s="61">
        <f t="shared" si="122"/>
        <v>0</v>
      </c>
      <c r="W543" s="61">
        <f t="shared" si="130"/>
        <v>0</v>
      </c>
      <c r="X543" s="61">
        <f t="shared" si="131"/>
        <v>0</v>
      </c>
      <c r="Y543" s="61" t="str">
        <f t="shared" si="132"/>
        <v>NÃO</v>
      </c>
      <c r="AA543" s="62" t="str">
        <f t="shared" si="133"/>
        <v>ES</v>
      </c>
      <c r="AB543" s="50" t="s">
        <v>41</v>
      </c>
      <c r="AC543" s="50" t="s">
        <v>4345</v>
      </c>
      <c r="AD543" s="50">
        <v>2927804</v>
      </c>
      <c r="AE543" s="51"/>
      <c r="AF543" s="51"/>
      <c r="AH543" s="66" t="str">
        <f t="shared" si="134"/>
        <v>BASanta Cruz da Vitória</v>
      </c>
      <c r="AI543" s="50">
        <v>2927804</v>
      </c>
      <c r="AJ543" s="66">
        <f t="shared" si="123"/>
        <v>0</v>
      </c>
    </row>
    <row r="544" spans="1:36" s="91" customFormat="1" ht="21.75" customHeight="1">
      <c r="A544" s="61" t="str">
        <f>Controles!$B$2</f>
        <v>ES</v>
      </c>
      <c r="B544" s="61">
        <f>Controles!$C$2</f>
        <v>7</v>
      </c>
      <c r="C544" s="61" t="s">
        <v>5388</v>
      </c>
      <c r="D544" s="62"/>
      <c r="E544" s="61" t="e">
        <f t="shared" si="120"/>
        <v>#N/A</v>
      </c>
      <c r="F544" s="90"/>
      <c r="G544" s="90"/>
      <c r="H544" s="90"/>
      <c r="I544" s="90"/>
      <c r="J544" s="61">
        <f t="shared" si="124"/>
        <v>0</v>
      </c>
      <c r="K544" s="90"/>
      <c r="L544" s="90"/>
      <c r="M544" s="90"/>
      <c r="N544" s="90"/>
      <c r="O544" s="90"/>
      <c r="P544" s="61">
        <f t="shared" si="125"/>
        <v>0</v>
      </c>
      <c r="Q544" s="61">
        <f t="shared" si="121"/>
        <v>0</v>
      </c>
      <c r="R544" s="61">
        <f t="shared" si="126"/>
        <v>0</v>
      </c>
      <c r="S544" s="65">
        <f t="shared" si="127"/>
        <v>0</v>
      </c>
      <c r="T544" s="61">
        <f t="shared" si="128"/>
        <v>0</v>
      </c>
      <c r="U544" s="61">
        <f t="shared" si="129"/>
        <v>0</v>
      </c>
      <c r="V544" s="61">
        <f t="shared" si="122"/>
        <v>0</v>
      </c>
      <c r="W544" s="61">
        <f t="shared" si="130"/>
        <v>0</v>
      </c>
      <c r="X544" s="61">
        <f t="shared" si="131"/>
        <v>0</v>
      </c>
      <c r="Y544" s="61" t="str">
        <f t="shared" si="132"/>
        <v>NÃO</v>
      </c>
      <c r="AA544" s="62" t="str">
        <f t="shared" si="133"/>
        <v>ES</v>
      </c>
      <c r="AB544" s="50" t="s">
        <v>41</v>
      </c>
      <c r="AC544" s="50" t="s">
        <v>3085</v>
      </c>
      <c r="AD544" s="50">
        <v>2927903</v>
      </c>
      <c r="AE544" s="51"/>
      <c r="AF544" s="51"/>
      <c r="AH544" s="66" t="str">
        <f t="shared" si="134"/>
        <v>BASanta Inês</v>
      </c>
      <c r="AI544" s="50">
        <v>2927903</v>
      </c>
      <c r="AJ544" s="66">
        <f t="shared" si="123"/>
        <v>0</v>
      </c>
    </row>
    <row r="545" spans="1:36" s="91" customFormat="1" ht="21.75" customHeight="1">
      <c r="A545" s="61" t="str">
        <f>Controles!$B$2</f>
        <v>ES</v>
      </c>
      <c r="B545" s="61">
        <f>Controles!$C$2</f>
        <v>7</v>
      </c>
      <c r="C545" s="61" t="s">
        <v>5388</v>
      </c>
      <c r="D545" s="62"/>
      <c r="E545" s="61" t="e">
        <f t="shared" si="120"/>
        <v>#N/A</v>
      </c>
      <c r="F545" s="90"/>
      <c r="G545" s="90"/>
      <c r="H545" s="90"/>
      <c r="I545" s="90"/>
      <c r="J545" s="61">
        <f t="shared" si="124"/>
        <v>0</v>
      </c>
      <c r="K545" s="90"/>
      <c r="L545" s="90"/>
      <c r="M545" s="90"/>
      <c r="N545" s="90"/>
      <c r="O545" s="90"/>
      <c r="P545" s="61">
        <f t="shared" si="125"/>
        <v>0</v>
      </c>
      <c r="Q545" s="61">
        <f t="shared" si="121"/>
        <v>0</v>
      </c>
      <c r="R545" s="61">
        <f t="shared" si="126"/>
        <v>0</v>
      </c>
      <c r="S545" s="65">
        <f t="shared" si="127"/>
        <v>0</v>
      </c>
      <c r="T545" s="61">
        <f t="shared" si="128"/>
        <v>0</v>
      </c>
      <c r="U545" s="61">
        <f t="shared" si="129"/>
        <v>0</v>
      </c>
      <c r="V545" s="61">
        <f t="shared" si="122"/>
        <v>0</v>
      </c>
      <c r="W545" s="61">
        <f t="shared" si="130"/>
        <v>0</v>
      </c>
      <c r="X545" s="61">
        <f t="shared" si="131"/>
        <v>0</v>
      </c>
      <c r="Y545" s="61" t="str">
        <f t="shared" si="132"/>
        <v>NÃO</v>
      </c>
      <c r="AA545" s="62" t="str">
        <f t="shared" si="133"/>
        <v>ES</v>
      </c>
      <c r="AB545" s="50" t="s">
        <v>41</v>
      </c>
      <c r="AC545" s="50" t="s">
        <v>3098</v>
      </c>
      <c r="AD545" s="50">
        <v>2928059</v>
      </c>
      <c r="AE545" s="51"/>
      <c r="AF545" s="51"/>
      <c r="AH545" s="66" t="str">
        <f t="shared" si="134"/>
        <v>BASanta Luzia</v>
      </c>
      <c r="AI545" s="50">
        <v>2928059</v>
      </c>
      <c r="AJ545" s="66">
        <f t="shared" si="123"/>
        <v>0</v>
      </c>
    </row>
    <row r="546" spans="1:36" s="91" customFormat="1" ht="21.75" customHeight="1">
      <c r="A546" s="61" t="str">
        <f>Controles!$B$2</f>
        <v>ES</v>
      </c>
      <c r="B546" s="61">
        <f>Controles!$C$2</f>
        <v>7</v>
      </c>
      <c r="C546" s="61" t="s">
        <v>5388</v>
      </c>
      <c r="D546" s="62"/>
      <c r="E546" s="61" t="e">
        <f t="shared" si="120"/>
        <v>#N/A</v>
      </c>
      <c r="F546" s="90"/>
      <c r="G546" s="90"/>
      <c r="H546" s="90"/>
      <c r="I546" s="90"/>
      <c r="J546" s="61">
        <f t="shared" si="124"/>
        <v>0</v>
      </c>
      <c r="K546" s="90"/>
      <c r="L546" s="90"/>
      <c r="M546" s="90"/>
      <c r="N546" s="90"/>
      <c r="O546" s="90"/>
      <c r="P546" s="61">
        <f t="shared" si="125"/>
        <v>0</v>
      </c>
      <c r="Q546" s="61">
        <f t="shared" si="121"/>
        <v>0</v>
      </c>
      <c r="R546" s="61">
        <f t="shared" si="126"/>
        <v>0</v>
      </c>
      <c r="S546" s="65">
        <f t="shared" si="127"/>
        <v>0</v>
      </c>
      <c r="T546" s="61">
        <f t="shared" si="128"/>
        <v>0</v>
      </c>
      <c r="U546" s="61">
        <f t="shared" si="129"/>
        <v>0</v>
      </c>
      <c r="V546" s="61">
        <f t="shared" si="122"/>
        <v>0</v>
      </c>
      <c r="W546" s="61">
        <f t="shared" si="130"/>
        <v>0</v>
      </c>
      <c r="X546" s="61">
        <f t="shared" si="131"/>
        <v>0</v>
      </c>
      <c r="Y546" s="61" t="str">
        <f t="shared" si="132"/>
        <v>NÃO</v>
      </c>
      <c r="AA546" s="62" t="str">
        <f t="shared" si="133"/>
        <v>ES</v>
      </c>
      <c r="AB546" s="50" t="s">
        <v>41</v>
      </c>
      <c r="AC546" s="50" t="s">
        <v>4358</v>
      </c>
      <c r="AD546" s="50">
        <v>2928109</v>
      </c>
      <c r="AE546" s="51"/>
      <c r="AF546" s="51"/>
      <c r="AH546" s="66" t="str">
        <f t="shared" si="134"/>
        <v>BASanta Maria da Vitória</v>
      </c>
      <c r="AI546" s="50">
        <v>2928109</v>
      </c>
      <c r="AJ546" s="66">
        <f t="shared" si="123"/>
        <v>0</v>
      </c>
    </row>
    <row r="547" spans="1:36" s="91" customFormat="1" ht="21.75" customHeight="1">
      <c r="A547" s="61" t="str">
        <f>Controles!$B$2</f>
        <v>ES</v>
      </c>
      <c r="B547" s="61">
        <f>Controles!$C$2</f>
        <v>7</v>
      </c>
      <c r="C547" s="61" t="s">
        <v>5388</v>
      </c>
      <c r="D547" s="62"/>
      <c r="E547" s="61" t="e">
        <f t="shared" si="120"/>
        <v>#N/A</v>
      </c>
      <c r="F547" s="90"/>
      <c r="G547" s="90"/>
      <c r="H547" s="90"/>
      <c r="I547" s="90"/>
      <c r="J547" s="61">
        <f t="shared" si="124"/>
        <v>0</v>
      </c>
      <c r="K547" s="90"/>
      <c r="L547" s="90"/>
      <c r="M547" s="90"/>
      <c r="N547" s="90"/>
      <c r="O547" s="90"/>
      <c r="P547" s="61">
        <f t="shared" si="125"/>
        <v>0</v>
      </c>
      <c r="Q547" s="61">
        <f t="shared" si="121"/>
        <v>0</v>
      </c>
      <c r="R547" s="61">
        <f t="shared" si="126"/>
        <v>0</v>
      </c>
      <c r="S547" s="65">
        <f t="shared" si="127"/>
        <v>0</v>
      </c>
      <c r="T547" s="61">
        <f t="shared" si="128"/>
        <v>0</v>
      </c>
      <c r="U547" s="61">
        <f t="shared" si="129"/>
        <v>0</v>
      </c>
      <c r="V547" s="61">
        <f t="shared" si="122"/>
        <v>0</v>
      </c>
      <c r="W547" s="61">
        <f t="shared" si="130"/>
        <v>0</v>
      </c>
      <c r="X547" s="61">
        <f t="shared" si="131"/>
        <v>0</v>
      </c>
      <c r="Y547" s="61" t="str">
        <f t="shared" si="132"/>
        <v>NÃO</v>
      </c>
      <c r="AA547" s="62" t="str">
        <f t="shared" si="133"/>
        <v>ES</v>
      </c>
      <c r="AB547" s="50" t="s">
        <v>41</v>
      </c>
      <c r="AC547" s="50" t="s">
        <v>4362</v>
      </c>
      <c r="AD547" s="50">
        <v>2928406</v>
      </c>
      <c r="AE547" s="51"/>
      <c r="AF547" s="51"/>
      <c r="AH547" s="66" t="str">
        <f t="shared" si="134"/>
        <v>BASanta Rita de Cássia</v>
      </c>
      <c r="AI547" s="50">
        <v>2928406</v>
      </c>
      <c r="AJ547" s="66">
        <f t="shared" si="123"/>
        <v>0</v>
      </c>
    </row>
    <row r="548" spans="1:36" s="91" customFormat="1" ht="21.75" customHeight="1">
      <c r="A548" s="61" t="str">
        <f>Controles!$B$2</f>
        <v>ES</v>
      </c>
      <c r="B548" s="61">
        <f>Controles!$C$2</f>
        <v>7</v>
      </c>
      <c r="C548" s="61" t="s">
        <v>5388</v>
      </c>
      <c r="D548" s="62"/>
      <c r="E548" s="61" t="e">
        <f t="shared" si="120"/>
        <v>#N/A</v>
      </c>
      <c r="F548" s="90"/>
      <c r="G548" s="90"/>
      <c r="H548" s="90"/>
      <c r="I548" s="90"/>
      <c r="J548" s="61">
        <f t="shared" si="124"/>
        <v>0</v>
      </c>
      <c r="K548" s="90"/>
      <c r="L548" s="90"/>
      <c r="M548" s="90"/>
      <c r="N548" s="90"/>
      <c r="O548" s="90"/>
      <c r="P548" s="61">
        <f t="shared" si="125"/>
        <v>0</v>
      </c>
      <c r="Q548" s="61">
        <f t="shared" si="121"/>
        <v>0</v>
      </c>
      <c r="R548" s="61">
        <f t="shared" si="126"/>
        <v>0</v>
      </c>
      <c r="S548" s="65">
        <f t="shared" si="127"/>
        <v>0</v>
      </c>
      <c r="T548" s="61">
        <f t="shared" si="128"/>
        <v>0</v>
      </c>
      <c r="U548" s="61">
        <f t="shared" si="129"/>
        <v>0</v>
      </c>
      <c r="V548" s="61">
        <f t="shared" si="122"/>
        <v>0</v>
      </c>
      <c r="W548" s="61">
        <f t="shared" si="130"/>
        <v>0</v>
      </c>
      <c r="X548" s="61">
        <f t="shared" si="131"/>
        <v>0</v>
      </c>
      <c r="Y548" s="61" t="str">
        <f t="shared" si="132"/>
        <v>NÃO</v>
      </c>
      <c r="AA548" s="62" t="str">
        <f t="shared" si="133"/>
        <v>ES</v>
      </c>
      <c r="AB548" s="50" t="s">
        <v>41</v>
      </c>
      <c r="AC548" s="50" t="s">
        <v>3192</v>
      </c>
      <c r="AD548" s="50">
        <v>2928505</v>
      </c>
      <c r="AE548" s="51"/>
      <c r="AF548" s="51"/>
      <c r="AH548" s="66" t="str">
        <f t="shared" si="134"/>
        <v>BASanta Teresinha</v>
      </c>
      <c r="AI548" s="50">
        <v>2928505</v>
      </c>
      <c r="AJ548" s="66">
        <f t="shared" si="123"/>
        <v>0</v>
      </c>
    </row>
    <row r="549" spans="1:36" s="91" customFormat="1" ht="21.75" customHeight="1">
      <c r="A549" s="61" t="str">
        <f>Controles!$B$2</f>
        <v>ES</v>
      </c>
      <c r="B549" s="61">
        <f>Controles!$C$2</f>
        <v>7</v>
      </c>
      <c r="C549" s="61" t="s">
        <v>5388</v>
      </c>
      <c r="D549" s="62"/>
      <c r="E549" s="61" t="e">
        <f t="shared" si="120"/>
        <v>#N/A</v>
      </c>
      <c r="F549" s="90"/>
      <c r="G549" s="90"/>
      <c r="H549" s="90"/>
      <c r="I549" s="90"/>
      <c r="J549" s="61">
        <f t="shared" si="124"/>
        <v>0</v>
      </c>
      <c r="K549" s="90"/>
      <c r="L549" s="90"/>
      <c r="M549" s="90"/>
      <c r="N549" s="90"/>
      <c r="O549" s="90"/>
      <c r="P549" s="61">
        <f t="shared" si="125"/>
        <v>0</v>
      </c>
      <c r="Q549" s="61">
        <f t="shared" si="121"/>
        <v>0</v>
      </c>
      <c r="R549" s="61">
        <f t="shared" si="126"/>
        <v>0</v>
      </c>
      <c r="S549" s="65">
        <f t="shared" si="127"/>
        <v>0</v>
      </c>
      <c r="T549" s="61">
        <f t="shared" si="128"/>
        <v>0</v>
      </c>
      <c r="U549" s="61">
        <f t="shared" si="129"/>
        <v>0</v>
      </c>
      <c r="V549" s="61">
        <f t="shared" si="122"/>
        <v>0</v>
      </c>
      <c r="W549" s="61">
        <f t="shared" si="130"/>
        <v>0</v>
      </c>
      <c r="X549" s="61">
        <f t="shared" si="131"/>
        <v>0</v>
      </c>
      <c r="Y549" s="61" t="str">
        <f t="shared" si="132"/>
        <v>NÃO</v>
      </c>
      <c r="AA549" s="62" t="str">
        <f t="shared" si="133"/>
        <v>ES</v>
      </c>
      <c r="AB549" s="50" t="s">
        <v>41</v>
      </c>
      <c r="AC549" s="50" t="s">
        <v>4371</v>
      </c>
      <c r="AD549" s="50">
        <v>2928000</v>
      </c>
      <c r="AE549" s="51"/>
      <c r="AF549" s="51"/>
      <c r="AH549" s="66" t="str">
        <f t="shared" si="134"/>
        <v>BASantaluz</v>
      </c>
      <c r="AI549" s="50">
        <v>2928000</v>
      </c>
      <c r="AJ549" s="66">
        <f t="shared" si="123"/>
        <v>0</v>
      </c>
    </row>
    <row r="550" spans="1:36" s="91" customFormat="1" ht="21.75" customHeight="1">
      <c r="A550" s="61" t="str">
        <f>Controles!$B$2</f>
        <v>ES</v>
      </c>
      <c r="B550" s="61">
        <f>Controles!$C$2</f>
        <v>7</v>
      </c>
      <c r="C550" s="61" t="s">
        <v>5388</v>
      </c>
      <c r="D550" s="62"/>
      <c r="E550" s="61" t="e">
        <f t="shared" si="120"/>
        <v>#N/A</v>
      </c>
      <c r="F550" s="90"/>
      <c r="G550" s="90"/>
      <c r="H550" s="90"/>
      <c r="I550" s="90"/>
      <c r="J550" s="61">
        <f t="shared" si="124"/>
        <v>0</v>
      </c>
      <c r="K550" s="90"/>
      <c r="L550" s="90"/>
      <c r="M550" s="90"/>
      <c r="N550" s="90"/>
      <c r="O550" s="90"/>
      <c r="P550" s="61">
        <f t="shared" si="125"/>
        <v>0</v>
      </c>
      <c r="Q550" s="61">
        <f t="shared" si="121"/>
        <v>0</v>
      </c>
      <c r="R550" s="61">
        <f t="shared" si="126"/>
        <v>0</v>
      </c>
      <c r="S550" s="65">
        <f t="shared" si="127"/>
        <v>0</v>
      </c>
      <c r="T550" s="61">
        <f t="shared" si="128"/>
        <v>0</v>
      </c>
      <c r="U550" s="61">
        <f t="shared" si="129"/>
        <v>0</v>
      </c>
      <c r="V550" s="61">
        <f t="shared" si="122"/>
        <v>0</v>
      </c>
      <c r="W550" s="61">
        <f t="shared" si="130"/>
        <v>0</v>
      </c>
      <c r="X550" s="61">
        <f t="shared" si="131"/>
        <v>0</v>
      </c>
      <c r="Y550" s="61" t="str">
        <f t="shared" si="132"/>
        <v>NÃO</v>
      </c>
      <c r="AA550" s="62" t="str">
        <f t="shared" si="133"/>
        <v>ES</v>
      </c>
      <c r="AB550" s="50" t="s">
        <v>41</v>
      </c>
      <c r="AC550" s="50" t="s">
        <v>395</v>
      </c>
      <c r="AD550" s="50">
        <v>2928208</v>
      </c>
      <c r="AE550" s="51"/>
      <c r="AF550" s="51"/>
      <c r="AH550" s="66" t="str">
        <f t="shared" si="134"/>
        <v>BASantana</v>
      </c>
      <c r="AI550" s="50">
        <v>2928208</v>
      </c>
      <c r="AJ550" s="66">
        <f t="shared" si="123"/>
        <v>0</v>
      </c>
    </row>
    <row r="551" spans="1:36" s="91" customFormat="1" ht="21.75" customHeight="1">
      <c r="A551" s="61" t="str">
        <f>Controles!$B$2</f>
        <v>ES</v>
      </c>
      <c r="B551" s="61">
        <f>Controles!$C$2</f>
        <v>7</v>
      </c>
      <c r="C551" s="61" t="s">
        <v>5388</v>
      </c>
      <c r="D551" s="62"/>
      <c r="E551" s="61" t="e">
        <f t="shared" si="120"/>
        <v>#N/A</v>
      </c>
      <c r="F551" s="90"/>
      <c r="G551" s="90"/>
      <c r="H551" s="90"/>
      <c r="I551" s="90"/>
      <c r="J551" s="61">
        <f t="shared" si="124"/>
        <v>0</v>
      </c>
      <c r="K551" s="90"/>
      <c r="L551" s="90"/>
      <c r="M551" s="90"/>
      <c r="N551" s="90"/>
      <c r="O551" s="90"/>
      <c r="P551" s="61">
        <f t="shared" si="125"/>
        <v>0</v>
      </c>
      <c r="Q551" s="61">
        <f t="shared" si="121"/>
        <v>0</v>
      </c>
      <c r="R551" s="61">
        <f t="shared" si="126"/>
        <v>0</v>
      </c>
      <c r="S551" s="65">
        <f t="shared" si="127"/>
        <v>0</v>
      </c>
      <c r="T551" s="61">
        <f t="shared" si="128"/>
        <v>0</v>
      </c>
      <c r="U551" s="61">
        <f t="shared" si="129"/>
        <v>0</v>
      </c>
      <c r="V551" s="61">
        <f t="shared" si="122"/>
        <v>0</v>
      </c>
      <c r="W551" s="61">
        <f t="shared" si="130"/>
        <v>0</v>
      </c>
      <c r="X551" s="61">
        <f t="shared" si="131"/>
        <v>0</v>
      </c>
      <c r="Y551" s="61" t="str">
        <f t="shared" si="132"/>
        <v>NÃO</v>
      </c>
      <c r="AA551" s="62" t="str">
        <f t="shared" si="133"/>
        <v>ES</v>
      </c>
      <c r="AB551" s="50" t="s">
        <v>41</v>
      </c>
      <c r="AC551" s="50" t="s">
        <v>4380</v>
      </c>
      <c r="AD551" s="50">
        <v>2928307</v>
      </c>
      <c r="AE551" s="51"/>
      <c r="AF551" s="51"/>
      <c r="AH551" s="66" t="str">
        <f t="shared" si="134"/>
        <v>BASantanópolis</v>
      </c>
      <c r="AI551" s="50">
        <v>2928307</v>
      </c>
      <c r="AJ551" s="66">
        <f t="shared" si="123"/>
        <v>0</v>
      </c>
    </row>
    <row r="552" spans="1:36" s="91" customFormat="1" ht="21.75" customHeight="1">
      <c r="A552" s="61" t="str">
        <f>Controles!$B$2</f>
        <v>ES</v>
      </c>
      <c r="B552" s="61">
        <f>Controles!$C$2</f>
        <v>7</v>
      </c>
      <c r="C552" s="61" t="s">
        <v>5388</v>
      </c>
      <c r="D552" s="62"/>
      <c r="E552" s="61" t="e">
        <f t="shared" si="120"/>
        <v>#N/A</v>
      </c>
      <c r="F552" s="90"/>
      <c r="G552" s="90"/>
      <c r="H552" s="90"/>
      <c r="I552" s="90"/>
      <c r="J552" s="61">
        <f t="shared" si="124"/>
        <v>0</v>
      </c>
      <c r="K552" s="90"/>
      <c r="L552" s="90"/>
      <c r="M552" s="90"/>
      <c r="N552" s="90"/>
      <c r="O552" s="90"/>
      <c r="P552" s="61">
        <f t="shared" si="125"/>
        <v>0</v>
      </c>
      <c r="Q552" s="61">
        <f t="shared" si="121"/>
        <v>0</v>
      </c>
      <c r="R552" s="61">
        <f t="shared" si="126"/>
        <v>0</v>
      </c>
      <c r="S552" s="65">
        <f t="shared" si="127"/>
        <v>0</v>
      </c>
      <c r="T552" s="61">
        <f t="shared" si="128"/>
        <v>0</v>
      </c>
      <c r="U552" s="61">
        <f t="shared" si="129"/>
        <v>0</v>
      </c>
      <c r="V552" s="61">
        <f t="shared" si="122"/>
        <v>0</v>
      </c>
      <c r="W552" s="61">
        <f t="shared" si="130"/>
        <v>0</v>
      </c>
      <c r="X552" s="61">
        <f t="shared" si="131"/>
        <v>0</v>
      </c>
      <c r="Y552" s="61" t="str">
        <f t="shared" si="132"/>
        <v>NÃO</v>
      </c>
      <c r="AA552" s="62" t="str">
        <f t="shared" si="133"/>
        <v>ES</v>
      </c>
      <c r="AB552" s="50" t="s">
        <v>41</v>
      </c>
      <c r="AC552" s="50" t="s">
        <v>4385</v>
      </c>
      <c r="AD552" s="50">
        <v>2928604</v>
      </c>
      <c r="AE552" s="51"/>
      <c r="AF552" s="51"/>
      <c r="AH552" s="66" t="str">
        <f t="shared" si="134"/>
        <v>BASanto Amaro</v>
      </c>
      <c r="AI552" s="50">
        <v>2928604</v>
      </c>
      <c r="AJ552" s="66">
        <f t="shared" si="123"/>
        <v>0</v>
      </c>
    </row>
    <row r="553" spans="1:36" s="91" customFormat="1" ht="21.75" customHeight="1">
      <c r="A553" s="61" t="str">
        <f>Controles!$B$2</f>
        <v>ES</v>
      </c>
      <c r="B553" s="61">
        <f>Controles!$C$2</f>
        <v>7</v>
      </c>
      <c r="C553" s="61" t="s">
        <v>5388</v>
      </c>
      <c r="D553" s="62"/>
      <c r="E553" s="61" t="e">
        <f t="shared" si="120"/>
        <v>#N/A</v>
      </c>
      <c r="F553" s="90"/>
      <c r="G553" s="90"/>
      <c r="H553" s="90"/>
      <c r="I553" s="90"/>
      <c r="J553" s="61">
        <f t="shared" si="124"/>
        <v>0</v>
      </c>
      <c r="K553" s="90"/>
      <c r="L553" s="90"/>
      <c r="M553" s="90"/>
      <c r="N553" s="90"/>
      <c r="O553" s="90"/>
      <c r="P553" s="61">
        <f t="shared" si="125"/>
        <v>0</v>
      </c>
      <c r="Q553" s="61">
        <f t="shared" si="121"/>
        <v>0</v>
      </c>
      <c r="R553" s="61">
        <f t="shared" si="126"/>
        <v>0</v>
      </c>
      <c r="S553" s="65">
        <f t="shared" si="127"/>
        <v>0</v>
      </c>
      <c r="T553" s="61">
        <f t="shared" si="128"/>
        <v>0</v>
      </c>
      <c r="U553" s="61">
        <f t="shared" si="129"/>
        <v>0</v>
      </c>
      <c r="V553" s="61">
        <f t="shared" si="122"/>
        <v>0</v>
      </c>
      <c r="W553" s="61">
        <f t="shared" si="130"/>
        <v>0</v>
      </c>
      <c r="X553" s="61">
        <f t="shared" si="131"/>
        <v>0</v>
      </c>
      <c r="Y553" s="61" t="str">
        <f t="shared" si="132"/>
        <v>NÃO</v>
      </c>
      <c r="AA553" s="62" t="str">
        <f t="shared" si="133"/>
        <v>ES</v>
      </c>
      <c r="AB553" s="50" t="s">
        <v>41</v>
      </c>
      <c r="AC553" s="50" t="s">
        <v>4390</v>
      </c>
      <c r="AD553" s="50">
        <v>2928703</v>
      </c>
      <c r="AE553" s="51"/>
      <c r="AF553" s="51"/>
      <c r="AH553" s="66" t="str">
        <f t="shared" si="134"/>
        <v>BASanto Antônio de Jesus</v>
      </c>
      <c r="AI553" s="50">
        <v>2928703</v>
      </c>
      <c r="AJ553" s="66">
        <f t="shared" si="123"/>
        <v>0</v>
      </c>
    </row>
    <row r="554" spans="1:36" s="91" customFormat="1" ht="21.75" customHeight="1">
      <c r="A554" s="61" t="str">
        <f>Controles!$B$2</f>
        <v>ES</v>
      </c>
      <c r="B554" s="61">
        <f>Controles!$C$2</f>
        <v>7</v>
      </c>
      <c r="C554" s="61" t="s">
        <v>5388</v>
      </c>
      <c r="D554" s="62"/>
      <c r="E554" s="61" t="e">
        <f t="shared" si="120"/>
        <v>#N/A</v>
      </c>
      <c r="F554" s="90"/>
      <c r="G554" s="90"/>
      <c r="H554" s="90"/>
      <c r="I554" s="90"/>
      <c r="J554" s="61">
        <f t="shared" si="124"/>
        <v>0</v>
      </c>
      <c r="K554" s="90"/>
      <c r="L554" s="90"/>
      <c r="M554" s="90"/>
      <c r="N554" s="90"/>
      <c r="O554" s="90"/>
      <c r="P554" s="61">
        <f t="shared" si="125"/>
        <v>0</v>
      </c>
      <c r="Q554" s="61">
        <f t="shared" si="121"/>
        <v>0</v>
      </c>
      <c r="R554" s="61">
        <f t="shared" si="126"/>
        <v>0</v>
      </c>
      <c r="S554" s="65">
        <f t="shared" si="127"/>
        <v>0</v>
      </c>
      <c r="T554" s="61">
        <f t="shared" si="128"/>
        <v>0</v>
      </c>
      <c r="U554" s="61">
        <f t="shared" si="129"/>
        <v>0</v>
      </c>
      <c r="V554" s="61">
        <f t="shared" si="122"/>
        <v>0</v>
      </c>
      <c r="W554" s="61">
        <f t="shared" si="130"/>
        <v>0</v>
      </c>
      <c r="X554" s="61">
        <f t="shared" si="131"/>
        <v>0</v>
      </c>
      <c r="Y554" s="61" t="str">
        <f t="shared" si="132"/>
        <v>NÃO</v>
      </c>
      <c r="AA554" s="62" t="str">
        <f t="shared" si="133"/>
        <v>ES</v>
      </c>
      <c r="AB554" s="50" t="s">
        <v>41</v>
      </c>
      <c r="AC554" s="50" t="s">
        <v>4394</v>
      </c>
      <c r="AD554" s="50">
        <v>2928802</v>
      </c>
      <c r="AE554" s="51"/>
      <c r="AF554" s="51"/>
      <c r="AH554" s="66" t="str">
        <f t="shared" si="134"/>
        <v>BASanto Estêvão</v>
      </c>
      <c r="AI554" s="50">
        <v>2928802</v>
      </c>
      <c r="AJ554" s="66">
        <f t="shared" si="123"/>
        <v>0</v>
      </c>
    </row>
    <row r="555" spans="1:36" s="91" customFormat="1" ht="21.75" customHeight="1">
      <c r="A555" s="61" t="str">
        <f>Controles!$B$2</f>
        <v>ES</v>
      </c>
      <c r="B555" s="61">
        <f>Controles!$C$2</f>
        <v>7</v>
      </c>
      <c r="C555" s="61" t="s">
        <v>5388</v>
      </c>
      <c r="D555" s="62"/>
      <c r="E555" s="61" t="e">
        <f t="shared" si="120"/>
        <v>#N/A</v>
      </c>
      <c r="F555" s="90"/>
      <c r="G555" s="90"/>
      <c r="H555" s="90"/>
      <c r="I555" s="90"/>
      <c r="J555" s="61">
        <f t="shared" si="124"/>
        <v>0</v>
      </c>
      <c r="K555" s="90"/>
      <c r="L555" s="90"/>
      <c r="M555" s="90"/>
      <c r="N555" s="90"/>
      <c r="O555" s="90"/>
      <c r="P555" s="61">
        <f t="shared" si="125"/>
        <v>0</v>
      </c>
      <c r="Q555" s="61">
        <f t="shared" si="121"/>
        <v>0</v>
      </c>
      <c r="R555" s="61">
        <f t="shared" si="126"/>
        <v>0</v>
      </c>
      <c r="S555" s="65">
        <f t="shared" si="127"/>
        <v>0</v>
      </c>
      <c r="T555" s="61">
        <f t="shared" si="128"/>
        <v>0</v>
      </c>
      <c r="U555" s="61">
        <f t="shared" si="129"/>
        <v>0</v>
      </c>
      <c r="V555" s="61">
        <f t="shared" si="122"/>
        <v>0</v>
      </c>
      <c r="W555" s="61">
        <f t="shared" si="130"/>
        <v>0</v>
      </c>
      <c r="X555" s="61">
        <f t="shared" si="131"/>
        <v>0</v>
      </c>
      <c r="Y555" s="61" t="str">
        <f t="shared" si="132"/>
        <v>NÃO</v>
      </c>
      <c r="AA555" s="62" t="str">
        <f t="shared" si="133"/>
        <v>ES</v>
      </c>
      <c r="AB555" s="50" t="s">
        <v>41</v>
      </c>
      <c r="AC555" s="50" t="s">
        <v>4399</v>
      </c>
      <c r="AD555" s="50">
        <v>2928901</v>
      </c>
      <c r="AE555" s="51"/>
      <c r="AF555" s="51"/>
      <c r="AH555" s="66" t="str">
        <f t="shared" si="134"/>
        <v>BASão Desidério</v>
      </c>
      <c r="AI555" s="50">
        <v>2928901</v>
      </c>
      <c r="AJ555" s="66">
        <f t="shared" si="123"/>
        <v>0</v>
      </c>
    </row>
    <row r="556" spans="1:36" s="91" customFormat="1" ht="21.75" customHeight="1">
      <c r="A556" s="61" t="str">
        <f>Controles!$B$2</f>
        <v>ES</v>
      </c>
      <c r="B556" s="61">
        <f>Controles!$C$2</f>
        <v>7</v>
      </c>
      <c r="C556" s="61" t="s">
        <v>5388</v>
      </c>
      <c r="D556" s="62"/>
      <c r="E556" s="61" t="e">
        <f t="shared" si="120"/>
        <v>#N/A</v>
      </c>
      <c r="F556" s="90"/>
      <c r="G556" s="90"/>
      <c r="H556" s="90"/>
      <c r="I556" s="90"/>
      <c r="J556" s="61">
        <f t="shared" si="124"/>
        <v>0</v>
      </c>
      <c r="K556" s="90"/>
      <c r="L556" s="90"/>
      <c r="M556" s="90"/>
      <c r="N556" s="90"/>
      <c r="O556" s="90"/>
      <c r="P556" s="61">
        <f t="shared" si="125"/>
        <v>0</v>
      </c>
      <c r="Q556" s="61">
        <f t="shared" si="121"/>
        <v>0</v>
      </c>
      <c r="R556" s="61">
        <f t="shared" si="126"/>
        <v>0</v>
      </c>
      <c r="S556" s="65">
        <f t="shared" si="127"/>
        <v>0</v>
      </c>
      <c r="T556" s="61">
        <f t="shared" si="128"/>
        <v>0</v>
      </c>
      <c r="U556" s="61">
        <f t="shared" si="129"/>
        <v>0</v>
      </c>
      <c r="V556" s="61">
        <f t="shared" si="122"/>
        <v>0</v>
      </c>
      <c r="W556" s="61">
        <f t="shared" si="130"/>
        <v>0</v>
      </c>
      <c r="X556" s="61">
        <f t="shared" si="131"/>
        <v>0</v>
      </c>
      <c r="Y556" s="61" t="str">
        <f t="shared" si="132"/>
        <v>NÃO</v>
      </c>
      <c r="AA556" s="62" t="str">
        <f t="shared" si="133"/>
        <v>ES</v>
      </c>
      <c r="AB556" s="50" t="s">
        <v>41</v>
      </c>
      <c r="AC556" s="50" t="s">
        <v>1607</v>
      </c>
      <c r="AD556" s="50">
        <v>2928950</v>
      </c>
      <c r="AE556" s="51"/>
      <c r="AF556" s="51"/>
      <c r="AH556" s="66" t="str">
        <f t="shared" si="134"/>
        <v>BASão Domingos</v>
      </c>
      <c r="AI556" s="50">
        <v>2928950</v>
      </c>
      <c r="AJ556" s="66">
        <f t="shared" si="123"/>
        <v>0</v>
      </c>
    </row>
    <row r="557" spans="1:36" s="91" customFormat="1" ht="21.75" customHeight="1">
      <c r="A557" s="61" t="str">
        <f>Controles!$B$2</f>
        <v>ES</v>
      </c>
      <c r="B557" s="61">
        <f>Controles!$C$2</f>
        <v>7</v>
      </c>
      <c r="C557" s="61" t="s">
        <v>5388</v>
      </c>
      <c r="D557" s="62"/>
      <c r="E557" s="61" t="e">
        <f t="shared" si="120"/>
        <v>#N/A</v>
      </c>
      <c r="F557" s="90"/>
      <c r="G557" s="90"/>
      <c r="H557" s="90"/>
      <c r="I557" s="90"/>
      <c r="J557" s="61">
        <f t="shared" si="124"/>
        <v>0</v>
      </c>
      <c r="K557" s="90"/>
      <c r="L557" s="90"/>
      <c r="M557" s="90"/>
      <c r="N557" s="90"/>
      <c r="O557" s="90"/>
      <c r="P557" s="61">
        <f t="shared" si="125"/>
        <v>0</v>
      </c>
      <c r="Q557" s="61">
        <f t="shared" si="121"/>
        <v>0</v>
      </c>
      <c r="R557" s="61">
        <f t="shared" si="126"/>
        <v>0</v>
      </c>
      <c r="S557" s="65">
        <f t="shared" si="127"/>
        <v>0</v>
      </c>
      <c r="T557" s="61">
        <f t="shared" si="128"/>
        <v>0</v>
      </c>
      <c r="U557" s="61">
        <f t="shared" si="129"/>
        <v>0</v>
      </c>
      <c r="V557" s="61">
        <f t="shared" si="122"/>
        <v>0</v>
      </c>
      <c r="W557" s="61">
        <f t="shared" si="130"/>
        <v>0</v>
      </c>
      <c r="X557" s="61">
        <f t="shared" si="131"/>
        <v>0</v>
      </c>
      <c r="Y557" s="61" t="str">
        <f t="shared" si="132"/>
        <v>NÃO</v>
      </c>
      <c r="AA557" s="62" t="str">
        <f t="shared" si="133"/>
        <v>ES</v>
      </c>
      <c r="AB557" s="50" t="s">
        <v>41</v>
      </c>
      <c r="AC557" s="50" t="s">
        <v>4408</v>
      </c>
      <c r="AD557" s="50">
        <v>2929107</v>
      </c>
      <c r="AE557" s="51"/>
      <c r="AF557" s="51"/>
      <c r="AH557" s="66" t="str">
        <f t="shared" si="134"/>
        <v>BASão Felipe</v>
      </c>
      <c r="AI557" s="50">
        <v>2929107</v>
      </c>
      <c r="AJ557" s="66">
        <f t="shared" si="123"/>
        <v>0</v>
      </c>
    </row>
    <row r="558" spans="1:36" s="91" customFormat="1" ht="21.75" customHeight="1">
      <c r="A558" s="61" t="str">
        <f>Controles!$B$2</f>
        <v>ES</v>
      </c>
      <c r="B558" s="61">
        <f>Controles!$C$2</f>
        <v>7</v>
      </c>
      <c r="C558" s="61" t="s">
        <v>5388</v>
      </c>
      <c r="D558" s="62"/>
      <c r="E558" s="61" t="e">
        <f t="shared" si="120"/>
        <v>#N/A</v>
      </c>
      <c r="F558" s="90"/>
      <c r="G558" s="90"/>
      <c r="H558" s="90"/>
      <c r="I558" s="90"/>
      <c r="J558" s="61">
        <f t="shared" si="124"/>
        <v>0</v>
      </c>
      <c r="K558" s="90"/>
      <c r="L558" s="90"/>
      <c r="M558" s="90"/>
      <c r="N558" s="90"/>
      <c r="O558" s="90"/>
      <c r="P558" s="61">
        <f t="shared" si="125"/>
        <v>0</v>
      </c>
      <c r="Q558" s="61">
        <f t="shared" si="121"/>
        <v>0</v>
      </c>
      <c r="R558" s="61">
        <f t="shared" si="126"/>
        <v>0</v>
      </c>
      <c r="S558" s="65">
        <f t="shared" si="127"/>
        <v>0</v>
      </c>
      <c r="T558" s="61">
        <f t="shared" si="128"/>
        <v>0</v>
      </c>
      <c r="U558" s="61">
        <f t="shared" si="129"/>
        <v>0</v>
      </c>
      <c r="V558" s="61">
        <f t="shared" si="122"/>
        <v>0</v>
      </c>
      <c r="W558" s="61">
        <f t="shared" si="130"/>
        <v>0</v>
      </c>
      <c r="X558" s="61">
        <f t="shared" si="131"/>
        <v>0</v>
      </c>
      <c r="Y558" s="61" t="str">
        <f t="shared" si="132"/>
        <v>NÃO</v>
      </c>
      <c r="AA558" s="62" t="str">
        <f t="shared" si="133"/>
        <v>ES</v>
      </c>
      <c r="AB558" s="50" t="s">
        <v>41</v>
      </c>
      <c r="AC558" s="50" t="s">
        <v>4413</v>
      </c>
      <c r="AD558" s="50">
        <v>2929008</v>
      </c>
      <c r="AE558" s="51"/>
      <c r="AF558" s="51"/>
      <c r="AH558" s="66" t="str">
        <f t="shared" si="134"/>
        <v>BASão Félix</v>
      </c>
      <c r="AI558" s="50">
        <v>2929008</v>
      </c>
      <c r="AJ558" s="66">
        <f t="shared" si="123"/>
        <v>0</v>
      </c>
    </row>
    <row r="559" spans="1:36" s="91" customFormat="1" ht="21.75" customHeight="1">
      <c r="A559" s="61" t="str">
        <f>Controles!$B$2</f>
        <v>ES</v>
      </c>
      <c r="B559" s="61">
        <f>Controles!$C$2</f>
        <v>7</v>
      </c>
      <c r="C559" s="61" t="s">
        <v>5388</v>
      </c>
      <c r="D559" s="62"/>
      <c r="E559" s="61" t="e">
        <f t="shared" si="120"/>
        <v>#N/A</v>
      </c>
      <c r="F559" s="90"/>
      <c r="G559" s="90"/>
      <c r="H559" s="90"/>
      <c r="I559" s="90"/>
      <c r="J559" s="61">
        <f t="shared" si="124"/>
        <v>0</v>
      </c>
      <c r="K559" s="90"/>
      <c r="L559" s="90"/>
      <c r="M559" s="90"/>
      <c r="N559" s="90"/>
      <c r="O559" s="90"/>
      <c r="P559" s="61">
        <f t="shared" si="125"/>
        <v>0</v>
      </c>
      <c r="Q559" s="61">
        <f t="shared" si="121"/>
        <v>0</v>
      </c>
      <c r="R559" s="61">
        <f t="shared" si="126"/>
        <v>0</v>
      </c>
      <c r="S559" s="65">
        <f t="shared" si="127"/>
        <v>0</v>
      </c>
      <c r="T559" s="61">
        <f t="shared" si="128"/>
        <v>0</v>
      </c>
      <c r="U559" s="61">
        <f t="shared" si="129"/>
        <v>0</v>
      </c>
      <c r="V559" s="61">
        <f t="shared" si="122"/>
        <v>0</v>
      </c>
      <c r="W559" s="61">
        <f t="shared" si="130"/>
        <v>0</v>
      </c>
      <c r="X559" s="61">
        <f t="shared" si="131"/>
        <v>0</v>
      </c>
      <c r="Y559" s="61" t="str">
        <f t="shared" si="132"/>
        <v>NÃO</v>
      </c>
      <c r="AA559" s="62" t="str">
        <f t="shared" si="133"/>
        <v>ES</v>
      </c>
      <c r="AB559" s="50" t="s">
        <v>41</v>
      </c>
      <c r="AC559" s="50" t="s">
        <v>4418</v>
      </c>
      <c r="AD559" s="50">
        <v>2929057</v>
      </c>
      <c r="AE559" s="51"/>
      <c r="AF559" s="51"/>
      <c r="AH559" s="66" t="str">
        <f t="shared" si="134"/>
        <v>BASão Félix do Coribe</v>
      </c>
      <c r="AI559" s="50">
        <v>2929057</v>
      </c>
      <c r="AJ559" s="66">
        <f t="shared" si="123"/>
        <v>0</v>
      </c>
    </row>
    <row r="560" spans="1:36" s="91" customFormat="1" ht="21.75" customHeight="1">
      <c r="A560" s="61" t="str">
        <f>Controles!$B$2</f>
        <v>ES</v>
      </c>
      <c r="B560" s="61">
        <f>Controles!$C$2</f>
        <v>7</v>
      </c>
      <c r="C560" s="61" t="s">
        <v>5388</v>
      </c>
      <c r="D560" s="62"/>
      <c r="E560" s="61" t="e">
        <f t="shared" si="120"/>
        <v>#N/A</v>
      </c>
      <c r="F560" s="90"/>
      <c r="G560" s="90"/>
      <c r="H560" s="90"/>
      <c r="I560" s="90"/>
      <c r="J560" s="61">
        <f t="shared" si="124"/>
        <v>0</v>
      </c>
      <c r="K560" s="90"/>
      <c r="L560" s="90"/>
      <c r="M560" s="90"/>
      <c r="N560" s="90"/>
      <c r="O560" s="90"/>
      <c r="P560" s="61">
        <f t="shared" si="125"/>
        <v>0</v>
      </c>
      <c r="Q560" s="61">
        <f t="shared" si="121"/>
        <v>0</v>
      </c>
      <c r="R560" s="61">
        <f t="shared" si="126"/>
        <v>0</v>
      </c>
      <c r="S560" s="65">
        <f t="shared" si="127"/>
        <v>0</v>
      </c>
      <c r="T560" s="61">
        <f t="shared" si="128"/>
        <v>0</v>
      </c>
      <c r="U560" s="61">
        <f t="shared" si="129"/>
        <v>0</v>
      </c>
      <c r="V560" s="61">
        <f t="shared" si="122"/>
        <v>0</v>
      </c>
      <c r="W560" s="61">
        <f t="shared" si="130"/>
        <v>0</v>
      </c>
      <c r="X560" s="61">
        <f t="shared" si="131"/>
        <v>0</v>
      </c>
      <c r="Y560" s="61" t="str">
        <f t="shared" si="132"/>
        <v>NÃO</v>
      </c>
      <c r="AA560" s="62" t="str">
        <f t="shared" si="133"/>
        <v>ES</v>
      </c>
      <c r="AB560" s="50" t="s">
        <v>41</v>
      </c>
      <c r="AC560" s="50" t="s">
        <v>4422</v>
      </c>
      <c r="AD560" s="50">
        <v>2929206</v>
      </c>
      <c r="AE560" s="51"/>
      <c r="AF560" s="51"/>
      <c r="AH560" s="66" t="str">
        <f t="shared" si="134"/>
        <v>BASão Francisco do Conde</v>
      </c>
      <c r="AI560" s="50">
        <v>2929206</v>
      </c>
      <c r="AJ560" s="66">
        <f t="shared" si="123"/>
        <v>0</v>
      </c>
    </row>
    <row r="561" spans="1:36" s="91" customFormat="1" ht="21.75" customHeight="1">
      <c r="A561" s="61" t="str">
        <f>Controles!$B$2</f>
        <v>ES</v>
      </c>
      <c r="B561" s="61">
        <f>Controles!$C$2</f>
        <v>7</v>
      </c>
      <c r="C561" s="61" t="s">
        <v>5388</v>
      </c>
      <c r="D561" s="62"/>
      <c r="E561" s="61" t="e">
        <f t="shared" si="120"/>
        <v>#N/A</v>
      </c>
      <c r="F561" s="90"/>
      <c r="G561" s="90"/>
      <c r="H561" s="90"/>
      <c r="I561" s="90"/>
      <c r="J561" s="61">
        <f t="shared" si="124"/>
        <v>0</v>
      </c>
      <c r="K561" s="90"/>
      <c r="L561" s="90"/>
      <c r="M561" s="90"/>
      <c r="N561" s="90"/>
      <c r="O561" s="90"/>
      <c r="P561" s="61">
        <f t="shared" si="125"/>
        <v>0</v>
      </c>
      <c r="Q561" s="61">
        <f t="shared" si="121"/>
        <v>0</v>
      </c>
      <c r="R561" s="61">
        <f t="shared" si="126"/>
        <v>0</v>
      </c>
      <c r="S561" s="65">
        <f t="shared" si="127"/>
        <v>0</v>
      </c>
      <c r="T561" s="61">
        <f t="shared" si="128"/>
        <v>0</v>
      </c>
      <c r="U561" s="61">
        <f t="shared" si="129"/>
        <v>0</v>
      </c>
      <c r="V561" s="61">
        <f t="shared" si="122"/>
        <v>0</v>
      </c>
      <c r="W561" s="61">
        <f t="shared" si="130"/>
        <v>0</v>
      </c>
      <c r="X561" s="61">
        <f t="shared" si="131"/>
        <v>0</v>
      </c>
      <c r="Y561" s="61" t="str">
        <f t="shared" si="132"/>
        <v>NÃO</v>
      </c>
      <c r="AA561" s="62" t="str">
        <f t="shared" si="133"/>
        <v>ES</v>
      </c>
      <c r="AB561" s="50" t="s">
        <v>41</v>
      </c>
      <c r="AC561" s="50" t="s">
        <v>4427</v>
      </c>
      <c r="AD561" s="50">
        <v>2929255</v>
      </c>
      <c r="AE561" s="51"/>
      <c r="AF561" s="51"/>
      <c r="AH561" s="66" t="str">
        <f t="shared" si="134"/>
        <v>BASão Gabriel</v>
      </c>
      <c r="AI561" s="50">
        <v>2929255</v>
      </c>
      <c r="AJ561" s="66">
        <f t="shared" si="123"/>
        <v>0</v>
      </c>
    </row>
    <row r="562" spans="1:36" s="91" customFormat="1" ht="21.75" customHeight="1">
      <c r="A562" s="61" t="str">
        <f>Controles!$B$2</f>
        <v>ES</v>
      </c>
      <c r="B562" s="61">
        <f>Controles!$C$2</f>
        <v>7</v>
      </c>
      <c r="C562" s="61" t="s">
        <v>5388</v>
      </c>
      <c r="D562" s="62"/>
      <c r="E562" s="61" t="e">
        <f t="shared" si="120"/>
        <v>#N/A</v>
      </c>
      <c r="F562" s="90"/>
      <c r="G562" s="90"/>
      <c r="H562" s="90"/>
      <c r="I562" s="90"/>
      <c r="J562" s="61">
        <f t="shared" si="124"/>
        <v>0</v>
      </c>
      <c r="K562" s="90"/>
      <c r="L562" s="90"/>
      <c r="M562" s="90"/>
      <c r="N562" s="90"/>
      <c r="O562" s="90"/>
      <c r="P562" s="61">
        <f t="shared" si="125"/>
        <v>0</v>
      </c>
      <c r="Q562" s="61">
        <f t="shared" si="121"/>
        <v>0</v>
      </c>
      <c r="R562" s="61">
        <f t="shared" si="126"/>
        <v>0</v>
      </c>
      <c r="S562" s="65">
        <f t="shared" si="127"/>
        <v>0</v>
      </c>
      <c r="T562" s="61">
        <f t="shared" si="128"/>
        <v>0</v>
      </c>
      <c r="U562" s="61">
        <f t="shared" si="129"/>
        <v>0</v>
      </c>
      <c r="V562" s="61">
        <f t="shared" si="122"/>
        <v>0</v>
      </c>
      <c r="W562" s="61">
        <f t="shared" si="130"/>
        <v>0</v>
      </c>
      <c r="X562" s="61">
        <f t="shared" si="131"/>
        <v>0</v>
      </c>
      <c r="Y562" s="61" t="str">
        <f t="shared" si="132"/>
        <v>NÃO</v>
      </c>
      <c r="AA562" s="62" t="str">
        <f t="shared" si="133"/>
        <v>ES</v>
      </c>
      <c r="AB562" s="50" t="s">
        <v>41</v>
      </c>
      <c r="AC562" s="50" t="s">
        <v>4432</v>
      </c>
      <c r="AD562" s="50">
        <v>2929305</v>
      </c>
      <c r="AE562" s="51"/>
      <c r="AF562" s="51"/>
      <c r="AH562" s="66" t="str">
        <f t="shared" si="134"/>
        <v>BASão Gonçalo dos Campos</v>
      </c>
      <c r="AI562" s="50">
        <v>2929305</v>
      </c>
      <c r="AJ562" s="66">
        <f t="shared" si="123"/>
        <v>0</v>
      </c>
    </row>
    <row r="563" spans="1:36" s="91" customFormat="1" ht="21.75" customHeight="1">
      <c r="A563" s="61" t="str">
        <f>Controles!$B$2</f>
        <v>ES</v>
      </c>
      <c r="B563" s="61">
        <f>Controles!$C$2</f>
        <v>7</v>
      </c>
      <c r="C563" s="61" t="s">
        <v>5388</v>
      </c>
      <c r="D563" s="62"/>
      <c r="E563" s="61" t="e">
        <f t="shared" si="120"/>
        <v>#N/A</v>
      </c>
      <c r="F563" s="90"/>
      <c r="G563" s="90"/>
      <c r="H563" s="90"/>
      <c r="I563" s="90"/>
      <c r="J563" s="61">
        <f t="shared" si="124"/>
        <v>0</v>
      </c>
      <c r="K563" s="90"/>
      <c r="L563" s="90"/>
      <c r="M563" s="90"/>
      <c r="N563" s="90"/>
      <c r="O563" s="90"/>
      <c r="P563" s="61">
        <f t="shared" si="125"/>
        <v>0</v>
      </c>
      <c r="Q563" s="61">
        <f t="shared" si="121"/>
        <v>0</v>
      </c>
      <c r="R563" s="61">
        <f t="shared" si="126"/>
        <v>0</v>
      </c>
      <c r="S563" s="65">
        <f t="shared" si="127"/>
        <v>0</v>
      </c>
      <c r="T563" s="61">
        <f t="shared" si="128"/>
        <v>0</v>
      </c>
      <c r="U563" s="61">
        <f t="shared" si="129"/>
        <v>0</v>
      </c>
      <c r="V563" s="61">
        <f t="shared" si="122"/>
        <v>0</v>
      </c>
      <c r="W563" s="61">
        <f t="shared" si="130"/>
        <v>0</v>
      </c>
      <c r="X563" s="61">
        <f t="shared" si="131"/>
        <v>0</v>
      </c>
      <c r="Y563" s="61" t="str">
        <f t="shared" si="132"/>
        <v>NÃO</v>
      </c>
      <c r="AA563" s="62" t="str">
        <f t="shared" si="133"/>
        <v>ES</v>
      </c>
      <c r="AB563" s="50" t="s">
        <v>41</v>
      </c>
      <c r="AC563" s="50" t="s">
        <v>4437</v>
      </c>
      <c r="AD563" s="50">
        <v>2929354</v>
      </c>
      <c r="AE563" s="51"/>
      <c r="AF563" s="51"/>
      <c r="AH563" s="66" t="str">
        <f t="shared" si="134"/>
        <v>BASão José da Vitória</v>
      </c>
      <c r="AI563" s="50">
        <v>2929354</v>
      </c>
      <c r="AJ563" s="66">
        <f t="shared" si="123"/>
        <v>0</v>
      </c>
    </row>
    <row r="564" spans="1:36" s="91" customFormat="1" ht="21.75" customHeight="1">
      <c r="A564" s="61" t="str">
        <f>Controles!$B$2</f>
        <v>ES</v>
      </c>
      <c r="B564" s="61">
        <f>Controles!$C$2</f>
        <v>7</v>
      </c>
      <c r="C564" s="61" t="s">
        <v>5388</v>
      </c>
      <c r="D564" s="62"/>
      <c r="E564" s="61" t="e">
        <f t="shared" si="120"/>
        <v>#N/A</v>
      </c>
      <c r="F564" s="90"/>
      <c r="G564" s="90"/>
      <c r="H564" s="90"/>
      <c r="I564" s="90"/>
      <c r="J564" s="61">
        <f t="shared" si="124"/>
        <v>0</v>
      </c>
      <c r="K564" s="90"/>
      <c r="L564" s="90"/>
      <c r="M564" s="90"/>
      <c r="N564" s="90"/>
      <c r="O564" s="90"/>
      <c r="P564" s="61">
        <f t="shared" si="125"/>
        <v>0</v>
      </c>
      <c r="Q564" s="61">
        <f t="shared" si="121"/>
        <v>0</v>
      </c>
      <c r="R564" s="61">
        <f t="shared" si="126"/>
        <v>0</v>
      </c>
      <c r="S564" s="65">
        <f t="shared" si="127"/>
        <v>0</v>
      </c>
      <c r="T564" s="61">
        <f t="shared" si="128"/>
        <v>0</v>
      </c>
      <c r="U564" s="61">
        <f t="shared" si="129"/>
        <v>0</v>
      </c>
      <c r="V564" s="61">
        <f t="shared" si="122"/>
        <v>0</v>
      </c>
      <c r="W564" s="61">
        <f t="shared" si="130"/>
        <v>0</v>
      </c>
      <c r="X564" s="61">
        <f t="shared" si="131"/>
        <v>0</v>
      </c>
      <c r="Y564" s="61" t="str">
        <f t="shared" si="132"/>
        <v>NÃO</v>
      </c>
      <c r="AA564" s="62" t="str">
        <f t="shared" si="133"/>
        <v>ES</v>
      </c>
      <c r="AB564" s="50" t="s">
        <v>41</v>
      </c>
      <c r="AC564" s="50" t="s">
        <v>4441</v>
      </c>
      <c r="AD564" s="50">
        <v>2929370</v>
      </c>
      <c r="AE564" s="51"/>
      <c r="AF564" s="51"/>
      <c r="AH564" s="66" t="str">
        <f t="shared" si="134"/>
        <v>BASão José do Jacuípe</v>
      </c>
      <c r="AI564" s="50">
        <v>2929370</v>
      </c>
      <c r="AJ564" s="66">
        <f t="shared" si="123"/>
        <v>0</v>
      </c>
    </row>
    <row r="565" spans="1:36" s="91" customFormat="1" ht="21.75" customHeight="1">
      <c r="A565" s="61" t="str">
        <f>Controles!$B$2</f>
        <v>ES</v>
      </c>
      <c r="B565" s="61">
        <f>Controles!$C$2</f>
        <v>7</v>
      </c>
      <c r="C565" s="61" t="s">
        <v>5388</v>
      </c>
      <c r="D565" s="62"/>
      <c r="E565" s="61" t="e">
        <f t="shared" si="120"/>
        <v>#N/A</v>
      </c>
      <c r="F565" s="90"/>
      <c r="G565" s="90"/>
      <c r="H565" s="90"/>
      <c r="I565" s="90"/>
      <c r="J565" s="61">
        <f t="shared" si="124"/>
        <v>0</v>
      </c>
      <c r="K565" s="90"/>
      <c r="L565" s="90"/>
      <c r="M565" s="90"/>
      <c r="N565" s="90"/>
      <c r="O565" s="90"/>
      <c r="P565" s="61">
        <f t="shared" si="125"/>
        <v>0</v>
      </c>
      <c r="Q565" s="61">
        <f t="shared" si="121"/>
        <v>0</v>
      </c>
      <c r="R565" s="61">
        <f t="shared" si="126"/>
        <v>0</v>
      </c>
      <c r="S565" s="65">
        <f t="shared" si="127"/>
        <v>0</v>
      </c>
      <c r="T565" s="61">
        <f t="shared" si="128"/>
        <v>0</v>
      </c>
      <c r="U565" s="61">
        <f t="shared" si="129"/>
        <v>0</v>
      </c>
      <c r="V565" s="61">
        <f t="shared" si="122"/>
        <v>0</v>
      </c>
      <c r="W565" s="61">
        <f t="shared" si="130"/>
        <v>0</v>
      </c>
      <c r="X565" s="61">
        <f t="shared" si="131"/>
        <v>0</v>
      </c>
      <c r="Y565" s="61" t="str">
        <f t="shared" si="132"/>
        <v>NÃO</v>
      </c>
      <c r="AA565" s="62" t="str">
        <f t="shared" si="133"/>
        <v>ES</v>
      </c>
      <c r="AB565" s="50" t="s">
        <v>41</v>
      </c>
      <c r="AC565" s="50" t="s">
        <v>4446</v>
      </c>
      <c r="AD565" s="50">
        <v>2929404</v>
      </c>
      <c r="AE565" s="51"/>
      <c r="AF565" s="51"/>
      <c r="AH565" s="66" t="str">
        <f t="shared" si="134"/>
        <v>BASão Miguel das Matas</v>
      </c>
      <c r="AI565" s="50">
        <v>2929404</v>
      </c>
      <c r="AJ565" s="66">
        <f t="shared" si="123"/>
        <v>0</v>
      </c>
    </row>
    <row r="566" spans="1:36" s="91" customFormat="1" ht="21.75" customHeight="1">
      <c r="A566" s="61" t="str">
        <f>Controles!$B$2</f>
        <v>ES</v>
      </c>
      <c r="B566" s="61">
        <f>Controles!$C$2</f>
        <v>7</v>
      </c>
      <c r="C566" s="61" t="s">
        <v>5388</v>
      </c>
      <c r="D566" s="62"/>
      <c r="E566" s="61" t="e">
        <f t="shared" si="120"/>
        <v>#N/A</v>
      </c>
      <c r="F566" s="90"/>
      <c r="G566" s="90"/>
      <c r="H566" s="90"/>
      <c r="I566" s="90"/>
      <c r="J566" s="61">
        <f t="shared" si="124"/>
        <v>0</v>
      </c>
      <c r="K566" s="90"/>
      <c r="L566" s="90"/>
      <c r="M566" s="90"/>
      <c r="N566" s="90"/>
      <c r="O566" s="90"/>
      <c r="P566" s="61">
        <f t="shared" si="125"/>
        <v>0</v>
      </c>
      <c r="Q566" s="61">
        <f t="shared" si="121"/>
        <v>0</v>
      </c>
      <c r="R566" s="61">
        <f t="shared" si="126"/>
        <v>0</v>
      </c>
      <c r="S566" s="65">
        <f t="shared" si="127"/>
        <v>0</v>
      </c>
      <c r="T566" s="61">
        <f t="shared" si="128"/>
        <v>0</v>
      </c>
      <c r="U566" s="61">
        <f t="shared" si="129"/>
        <v>0</v>
      </c>
      <c r="V566" s="61">
        <f t="shared" si="122"/>
        <v>0</v>
      </c>
      <c r="W566" s="61">
        <f t="shared" si="130"/>
        <v>0</v>
      </c>
      <c r="X566" s="61">
        <f t="shared" si="131"/>
        <v>0</v>
      </c>
      <c r="Y566" s="61" t="str">
        <f t="shared" si="132"/>
        <v>NÃO</v>
      </c>
      <c r="AA566" s="62" t="str">
        <f t="shared" si="133"/>
        <v>ES</v>
      </c>
      <c r="AB566" s="50" t="s">
        <v>41</v>
      </c>
      <c r="AC566" s="50" t="s">
        <v>4451</v>
      </c>
      <c r="AD566" s="50">
        <v>2929503</v>
      </c>
      <c r="AE566" s="51"/>
      <c r="AF566" s="51"/>
      <c r="AH566" s="66" t="str">
        <f t="shared" si="134"/>
        <v>BASão Sebastião do Passé</v>
      </c>
      <c r="AI566" s="50">
        <v>2929503</v>
      </c>
      <c r="AJ566" s="66">
        <f t="shared" si="123"/>
        <v>0</v>
      </c>
    </row>
    <row r="567" spans="1:36" s="91" customFormat="1" ht="21.75" customHeight="1">
      <c r="A567" s="61" t="str">
        <f>Controles!$B$2</f>
        <v>ES</v>
      </c>
      <c r="B567" s="61">
        <f>Controles!$C$2</f>
        <v>7</v>
      </c>
      <c r="C567" s="61" t="s">
        <v>5388</v>
      </c>
      <c r="D567" s="62"/>
      <c r="E567" s="61" t="e">
        <f t="shared" si="120"/>
        <v>#N/A</v>
      </c>
      <c r="F567" s="90"/>
      <c r="G567" s="90"/>
      <c r="H567" s="90"/>
      <c r="I567" s="90"/>
      <c r="J567" s="61">
        <f t="shared" si="124"/>
        <v>0</v>
      </c>
      <c r="K567" s="90"/>
      <c r="L567" s="90"/>
      <c r="M567" s="90"/>
      <c r="N567" s="90"/>
      <c r="O567" s="90"/>
      <c r="P567" s="61">
        <f t="shared" si="125"/>
        <v>0</v>
      </c>
      <c r="Q567" s="61">
        <f t="shared" si="121"/>
        <v>0</v>
      </c>
      <c r="R567" s="61">
        <f t="shared" si="126"/>
        <v>0</v>
      </c>
      <c r="S567" s="65">
        <f t="shared" si="127"/>
        <v>0</v>
      </c>
      <c r="T567" s="61">
        <f t="shared" si="128"/>
        <v>0</v>
      </c>
      <c r="U567" s="61">
        <f t="shared" si="129"/>
        <v>0</v>
      </c>
      <c r="V567" s="61">
        <f t="shared" si="122"/>
        <v>0</v>
      </c>
      <c r="W567" s="61">
        <f t="shared" si="130"/>
        <v>0</v>
      </c>
      <c r="X567" s="61">
        <f t="shared" si="131"/>
        <v>0</v>
      </c>
      <c r="Y567" s="61" t="str">
        <f t="shared" si="132"/>
        <v>NÃO</v>
      </c>
      <c r="AA567" s="62" t="str">
        <f t="shared" si="133"/>
        <v>ES</v>
      </c>
      <c r="AB567" s="50" t="s">
        <v>41</v>
      </c>
      <c r="AC567" s="50" t="s">
        <v>4456</v>
      </c>
      <c r="AD567" s="50">
        <v>2929602</v>
      </c>
      <c r="AE567" s="51"/>
      <c r="AF567" s="51"/>
      <c r="AH567" s="66" t="str">
        <f t="shared" si="134"/>
        <v>BASapeaçu</v>
      </c>
      <c r="AI567" s="50">
        <v>2929602</v>
      </c>
      <c r="AJ567" s="66">
        <f t="shared" si="123"/>
        <v>0</v>
      </c>
    </row>
    <row r="568" spans="1:36" s="91" customFormat="1" ht="21.75" customHeight="1">
      <c r="A568" s="61" t="str">
        <f>Controles!$B$2</f>
        <v>ES</v>
      </c>
      <c r="B568" s="61">
        <f>Controles!$C$2</f>
        <v>7</v>
      </c>
      <c r="C568" s="61" t="s">
        <v>5388</v>
      </c>
      <c r="D568" s="62"/>
      <c r="E568" s="61" t="e">
        <f t="shared" si="120"/>
        <v>#N/A</v>
      </c>
      <c r="F568" s="90"/>
      <c r="G568" s="90"/>
      <c r="H568" s="90"/>
      <c r="I568" s="90"/>
      <c r="J568" s="61">
        <f t="shared" si="124"/>
        <v>0</v>
      </c>
      <c r="K568" s="90"/>
      <c r="L568" s="90"/>
      <c r="M568" s="90"/>
      <c r="N568" s="90"/>
      <c r="O568" s="90"/>
      <c r="P568" s="61">
        <f t="shared" si="125"/>
        <v>0</v>
      </c>
      <c r="Q568" s="61">
        <f t="shared" si="121"/>
        <v>0</v>
      </c>
      <c r="R568" s="61">
        <f t="shared" si="126"/>
        <v>0</v>
      </c>
      <c r="S568" s="65">
        <f t="shared" si="127"/>
        <v>0</v>
      </c>
      <c r="T568" s="61">
        <f t="shared" si="128"/>
        <v>0</v>
      </c>
      <c r="U568" s="61">
        <f t="shared" si="129"/>
        <v>0</v>
      </c>
      <c r="V568" s="61">
        <f t="shared" si="122"/>
        <v>0</v>
      </c>
      <c r="W568" s="61">
        <f t="shared" si="130"/>
        <v>0</v>
      </c>
      <c r="X568" s="61">
        <f t="shared" si="131"/>
        <v>0</v>
      </c>
      <c r="Y568" s="61" t="str">
        <f t="shared" si="132"/>
        <v>NÃO</v>
      </c>
      <c r="AA568" s="62" t="str">
        <f t="shared" si="133"/>
        <v>ES</v>
      </c>
      <c r="AB568" s="50" t="s">
        <v>41</v>
      </c>
      <c r="AC568" s="50" t="s">
        <v>4461</v>
      </c>
      <c r="AD568" s="50">
        <v>2929701</v>
      </c>
      <c r="AE568" s="51"/>
      <c r="AF568" s="51"/>
      <c r="AH568" s="66" t="str">
        <f t="shared" si="134"/>
        <v>BASátiro Dias</v>
      </c>
      <c r="AI568" s="50">
        <v>2929701</v>
      </c>
      <c r="AJ568" s="66">
        <f t="shared" si="123"/>
        <v>0</v>
      </c>
    </row>
    <row r="569" spans="1:36" s="91" customFormat="1" ht="21.75" customHeight="1">
      <c r="A569" s="61" t="str">
        <f>Controles!$B$2</f>
        <v>ES</v>
      </c>
      <c r="B569" s="61">
        <f>Controles!$C$2</f>
        <v>7</v>
      </c>
      <c r="C569" s="61" t="s">
        <v>5388</v>
      </c>
      <c r="D569" s="62"/>
      <c r="E569" s="61" t="e">
        <f t="shared" si="120"/>
        <v>#N/A</v>
      </c>
      <c r="F569" s="90"/>
      <c r="G569" s="90"/>
      <c r="H569" s="90"/>
      <c r="I569" s="90"/>
      <c r="J569" s="61">
        <f t="shared" si="124"/>
        <v>0</v>
      </c>
      <c r="K569" s="90"/>
      <c r="L569" s="90"/>
      <c r="M569" s="90"/>
      <c r="N569" s="90"/>
      <c r="O569" s="90"/>
      <c r="P569" s="61">
        <f t="shared" si="125"/>
        <v>0</v>
      </c>
      <c r="Q569" s="61">
        <f t="shared" si="121"/>
        <v>0</v>
      </c>
      <c r="R569" s="61">
        <f t="shared" si="126"/>
        <v>0</v>
      </c>
      <c r="S569" s="65">
        <f t="shared" si="127"/>
        <v>0</v>
      </c>
      <c r="T569" s="61">
        <f t="shared" si="128"/>
        <v>0</v>
      </c>
      <c r="U569" s="61">
        <f t="shared" si="129"/>
        <v>0</v>
      </c>
      <c r="V569" s="61">
        <f t="shared" si="122"/>
        <v>0</v>
      </c>
      <c r="W569" s="61">
        <f t="shared" si="130"/>
        <v>0</v>
      </c>
      <c r="X569" s="61">
        <f t="shared" si="131"/>
        <v>0</v>
      </c>
      <c r="Y569" s="61" t="str">
        <f t="shared" si="132"/>
        <v>NÃO</v>
      </c>
      <c r="AA569" s="62" t="str">
        <f t="shared" si="133"/>
        <v>ES</v>
      </c>
      <c r="AB569" s="50" t="s">
        <v>41</v>
      </c>
      <c r="AC569" s="50" t="s">
        <v>4466</v>
      </c>
      <c r="AD569" s="50">
        <v>2929750</v>
      </c>
      <c r="AE569" s="51"/>
      <c r="AF569" s="51"/>
      <c r="AH569" s="66" t="str">
        <f t="shared" si="134"/>
        <v>BASaubara</v>
      </c>
      <c r="AI569" s="50">
        <v>2929750</v>
      </c>
      <c r="AJ569" s="66">
        <f t="shared" si="123"/>
        <v>0</v>
      </c>
    </row>
    <row r="570" spans="1:36" s="91" customFormat="1" ht="21.75" customHeight="1">
      <c r="A570" s="61" t="str">
        <f>Controles!$B$2</f>
        <v>ES</v>
      </c>
      <c r="B570" s="61">
        <f>Controles!$C$2</f>
        <v>7</v>
      </c>
      <c r="C570" s="61" t="s">
        <v>5388</v>
      </c>
      <c r="D570" s="62"/>
      <c r="E570" s="61" t="e">
        <f t="shared" si="120"/>
        <v>#N/A</v>
      </c>
      <c r="F570" s="90"/>
      <c r="G570" s="90"/>
      <c r="H570" s="90"/>
      <c r="I570" s="90"/>
      <c r="J570" s="61">
        <f t="shared" si="124"/>
        <v>0</v>
      </c>
      <c r="K570" s="90"/>
      <c r="L570" s="90"/>
      <c r="M570" s="90"/>
      <c r="N570" s="90"/>
      <c r="O570" s="90"/>
      <c r="P570" s="61">
        <f t="shared" si="125"/>
        <v>0</v>
      </c>
      <c r="Q570" s="61">
        <f t="shared" si="121"/>
        <v>0</v>
      </c>
      <c r="R570" s="61">
        <f t="shared" si="126"/>
        <v>0</v>
      </c>
      <c r="S570" s="65">
        <f t="shared" si="127"/>
        <v>0</v>
      </c>
      <c r="T570" s="61">
        <f t="shared" si="128"/>
        <v>0</v>
      </c>
      <c r="U570" s="61">
        <f t="shared" si="129"/>
        <v>0</v>
      </c>
      <c r="V570" s="61">
        <f t="shared" si="122"/>
        <v>0</v>
      </c>
      <c r="W570" s="61">
        <f t="shared" si="130"/>
        <v>0</v>
      </c>
      <c r="X570" s="61">
        <f t="shared" si="131"/>
        <v>0</v>
      </c>
      <c r="Y570" s="61" t="str">
        <f t="shared" si="132"/>
        <v>NÃO</v>
      </c>
      <c r="AA570" s="62" t="str">
        <f t="shared" si="133"/>
        <v>ES</v>
      </c>
      <c r="AB570" s="50" t="s">
        <v>41</v>
      </c>
      <c r="AC570" s="50" t="s">
        <v>4470</v>
      </c>
      <c r="AD570" s="50">
        <v>2929800</v>
      </c>
      <c r="AE570" s="51"/>
      <c r="AF570" s="51"/>
      <c r="AH570" s="66" t="str">
        <f t="shared" si="134"/>
        <v>BASaúde</v>
      </c>
      <c r="AI570" s="50">
        <v>2929800</v>
      </c>
      <c r="AJ570" s="66">
        <f t="shared" si="123"/>
        <v>0</v>
      </c>
    </row>
    <row r="571" spans="1:36" s="91" customFormat="1" ht="21.75" customHeight="1">
      <c r="A571" s="61" t="str">
        <f>Controles!$B$2</f>
        <v>ES</v>
      </c>
      <c r="B571" s="61">
        <f>Controles!$C$2</f>
        <v>7</v>
      </c>
      <c r="C571" s="61" t="s">
        <v>5388</v>
      </c>
      <c r="D571" s="62"/>
      <c r="E571" s="61" t="e">
        <f t="shared" si="120"/>
        <v>#N/A</v>
      </c>
      <c r="F571" s="90"/>
      <c r="G571" s="90"/>
      <c r="H571" s="90"/>
      <c r="I571" s="90"/>
      <c r="J571" s="61">
        <f t="shared" si="124"/>
        <v>0</v>
      </c>
      <c r="K571" s="90"/>
      <c r="L571" s="90"/>
      <c r="M571" s="90"/>
      <c r="N571" s="90"/>
      <c r="O571" s="90"/>
      <c r="P571" s="61">
        <f t="shared" si="125"/>
        <v>0</v>
      </c>
      <c r="Q571" s="61">
        <f t="shared" si="121"/>
        <v>0</v>
      </c>
      <c r="R571" s="61">
        <f t="shared" si="126"/>
        <v>0</v>
      </c>
      <c r="S571" s="65">
        <f t="shared" si="127"/>
        <v>0</v>
      </c>
      <c r="T571" s="61">
        <f t="shared" si="128"/>
        <v>0</v>
      </c>
      <c r="U571" s="61">
        <f t="shared" si="129"/>
        <v>0</v>
      </c>
      <c r="V571" s="61">
        <f t="shared" si="122"/>
        <v>0</v>
      </c>
      <c r="W571" s="61">
        <f t="shared" si="130"/>
        <v>0</v>
      </c>
      <c r="X571" s="61">
        <f t="shared" si="131"/>
        <v>0</v>
      </c>
      <c r="Y571" s="61" t="str">
        <f t="shared" si="132"/>
        <v>NÃO</v>
      </c>
      <c r="AA571" s="62" t="str">
        <f t="shared" si="133"/>
        <v>ES</v>
      </c>
      <c r="AB571" s="50" t="s">
        <v>41</v>
      </c>
      <c r="AC571" s="50" t="s">
        <v>4475</v>
      </c>
      <c r="AD571" s="50">
        <v>2929909</v>
      </c>
      <c r="AE571" s="51"/>
      <c r="AF571" s="51"/>
      <c r="AH571" s="66" t="str">
        <f t="shared" si="134"/>
        <v>BASeabra</v>
      </c>
      <c r="AI571" s="50">
        <v>2929909</v>
      </c>
      <c r="AJ571" s="66">
        <f t="shared" si="123"/>
        <v>0</v>
      </c>
    </row>
    <row r="572" spans="1:36" s="91" customFormat="1" ht="21.75" customHeight="1">
      <c r="A572" s="61" t="str">
        <f>Controles!$B$2</f>
        <v>ES</v>
      </c>
      <c r="B572" s="61">
        <f>Controles!$C$2</f>
        <v>7</v>
      </c>
      <c r="C572" s="61" t="s">
        <v>5388</v>
      </c>
      <c r="D572" s="62"/>
      <c r="E572" s="61" t="e">
        <f t="shared" si="120"/>
        <v>#N/A</v>
      </c>
      <c r="F572" s="90"/>
      <c r="G572" s="90"/>
      <c r="H572" s="90"/>
      <c r="I572" s="90"/>
      <c r="J572" s="61">
        <f t="shared" si="124"/>
        <v>0</v>
      </c>
      <c r="K572" s="90"/>
      <c r="L572" s="90"/>
      <c r="M572" s="90"/>
      <c r="N572" s="90"/>
      <c r="O572" s="90"/>
      <c r="P572" s="61">
        <f t="shared" si="125"/>
        <v>0</v>
      </c>
      <c r="Q572" s="61">
        <f t="shared" si="121"/>
        <v>0</v>
      </c>
      <c r="R572" s="61">
        <f t="shared" si="126"/>
        <v>0</v>
      </c>
      <c r="S572" s="65">
        <f t="shared" si="127"/>
        <v>0</v>
      </c>
      <c r="T572" s="61">
        <f t="shared" si="128"/>
        <v>0</v>
      </c>
      <c r="U572" s="61">
        <f t="shared" si="129"/>
        <v>0</v>
      </c>
      <c r="V572" s="61">
        <f t="shared" si="122"/>
        <v>0</v>
      </c>
      <c r="W572" s="61">
        <f t="shared" si="130"/>
        <v>0</v>
      </c>
      <c r="X572" s="61">
        <f t="shared" si="131"/>
        <v>0</v>
      </c>
      <c r="Y572" s="61" t="str">
        <f t="shared" si="132"/>
        <v>NÃO</v>
      </c>
      <c r="AA572" s="62" t="str">
        <f t="shared" si="133"/>
        <v>ES</v>
      </c>
      <c r="AB572" s="50" t="s">
        <v>41</v>
      </c>
      <c r="AC572" s="50" t="s">
        <v>4480</v>
      </c>
      <c r="AD572" s="50">
        <v>2930006</v>
      </c>
      <c r="AE572" s="51"/>
      <c r="AF572" s="51"/>
      <c r="AH572" s="66" t="str">
        <f t="shared" si="134"/>
        <v>BASebastião Laranjeiras</v>
      </c>
      <c r="AI572" s="50">
        <v>2930006</v>
      </c>
      <c r="AJ572" s="66">
        <f t="shared" si="123"/>
        <v>0</v>
      </c>
    </row>
    <row r="573" spans="1:36" s="91" customFormat="1" ht="21.75" customHeight="1">
      <c r="A573" s="61" t="str">
        <f>Controles!$B$2</f>
        <v>ES</v>
      </c>
      <c r="B573" s="61">
        <f>Controles!$C$2</f>
        <v>7</v>
      </c>
      <c r="C573" s="61" t="s">
        <v>5388</v>
      </c>
      <c r="D573" s="62"/>
      <c r="E573" s="61" t="e">
        <f t="shared" si="120"/>
        <v>#N/A</v>
      </c>
      <c r="F573" s="90"/>
      <c r="G573" s="90"/>
      <c r="H573" s="90"/>
      <c r="I573" s="90"/>
      <c r="J573" s="61">
        <f t="shared" si="124"/>
        <v>0</v>
      </c>
      <c r="K573" s="90"/>
      <c r="L573" s="90"/>
      <c r="M573" s="90"/>
      <c r="N573" s="90"/>
      <c r="O573" s="90"/>
      <c r="P573" s="61">
        <f t="shared" si="125"/>
        <v>0</v>
      </c>
      <c r="Q573" s="61">
        <f t="shared" si="121"/>
        <v>0</v>
      </c>
      <c r="R573" s="61">
        <f t="shared" si="126"/>
        <v>0</v>
      </c>
      <c r="S573" s="65">
        <f t="shared" si="127"/>
        <v>0</v>
      </c>
      <c r="T573" s="61">
        <f t="shared" si="128"/>
        <v>0</v>
      </c>
      <c r="U573" s="61">
        <f t="shared" si="129"/>
        <v>0</v>
      </c>
      <c r="V573" s="61">
        <f t="shared" si="122"/>
        <v>0</v>
      </c>
      <c r="W573" s="61">
        <f t="shared" si="130"/>
        <v>0</v>
      </c>
      <c r="X573" s="61">
        <f t="shared" si="131"/>
        <v>0</v>
      </c>
      <c r="Y573" s="61" t="str">
        <f t="shared" si="132"/>
        <v>NÃO</v>
      </c>
      <c r="AA573" s="62" t="str">
        <f t="shared" si="133"/>
        <v>ES</v>
      </c>
      <c r="AB573" s="50" t="s">
        <v>41</v>
      </c>
      <c r="AC573" s="50" t="s">
        <v>4485</v>
      </c>
      <c r="AD573" s="50">
        <v>2930105</v>
      </c>
      <c r="AE573" s="51"/>
      <c r="AF573" s="51"/>
      <c r="AH573" s="66" t="str">
        <f t="shared" si="134"/>
        <v>BASenhor do Bonfim</v>
      </c>
      <c r="AI573" s="50">
        <v>2930105</v>
      </c>
      <c r="AJ573" s="66">
        <f t="shared" si="123"/>
        <v>0</v>
      </c>
    </row>
    <row r="574" spans="1:36" s="91" customFormat="1" ht="21.75" customHeight="1">
      <c r="A574" s="61" t="str">
        <f>Controles!$B$2</f>
        <v>ES</v>
      </c>
      <c r="B574" s="61">
        <f>Controles!$C$2</f>
        <v>7</v>
      </c>
      <c r="C574" s="61" t="s">
        <v>5388</v>
      </c>
      <c r="D574" s="62"/>
      <c r="E574" s="61" t="e">
        <f t="shared" si="120"/>
        <v>#N/A</v>
      </c>
      <c r="F574" s="90"/>
      <c r="G574" s="90"/>
      <c r="H574" s="90"/>
      <c r="I574" s="90"/>
      <c r="J574" s="61">
        <f t="shared" si="124"/>
        <v>0</v>
      </c>
      <c r="K574" s="90"/>
      <c r="L574" s="90"/>
      <c r="M574" s="90"/>
      <c r="N574" s="90"/>
      <c r="O574" s="90"/>
      <c r="P574" s="61">
        <f t="shared" si="125"/>
        <v>0</v>
      </c>
      <c r="Q574" s="61">
        <f t="shared" si="121"/>
        <v>0</v>
      </c>
      <c r="R574" s="61">
        <f t="shared" si="126"/>
        <v>0</v>
      </c>
      <c r="S574" s="65">
        <f t="shared" si="127"/>
        <v>0</v>
      </c>
      <c r="T574" s="61">
        <f t="shared" si="128"/>
        <v>0</v>
      </c>
      <c r="U574" s="61">
        <f t="shared" si="129"/>
        <v>0</v>
      </c>
      <c r="V574" s="61">
        <f t="shared" si="122"/>
        <v>0</v>
      </c>
      <c r="W574" s="61">
        <f t="shared" si="130"/>
        <v>0</v>
      </c>
      <c r="X574" s="61">
        <f t="shared" si="131"/>
        <v>0</v>
      </c>
      <c r="Y574" s="61" t="str">
        <f t="shared" si="132"/>
        <v>NÃO</v>
      </c>
      <c r="AA574" s="62" t="str">
        <f t="shared" si="133"/>
        <v>ES</v>
      </c>
      <c r="AB574" s="50" t="s">
        <v>41</v>
      </c>
      <c r="AC574" s="50" t="s">
        <v>4490</v>
      </c>
      <c r="AD574" s="50">
        <v>2930204</v>
      </c>
      <c r="AE574" s="51"/>
      <c r="AF574" s="51"/>
      <c r="AH574" s="66" t="str">
        <f t="shared" si="134"/>
        <v>BASento Sé</v>
      </c>
      <c r="AI574" s="50">
        <v>2930204</v>
      </c>
      <c r="AJ574" s="66">
        <f t="shared" si="123"/>
        <v>0</v>
      </c>
    </row>
    <row r="575" spans="1:36" s="91" customFormat="1" ht="21.75" customHeight="1">
      <c r="A575" s="61" t="str">
        <f>Controles!$B$2</f>
        <v>ES</v>
      </c>
      <c r="B575" s="61">
        <f>Controles!$C$2</f>
        <v>7</v>
      </c>
      <c r="C575" s="61" t="s">
        <v>5388</v>
      </c>
      <c r="D575" s="62"/>
      <c r="E575" s="61" t="e">
        <f t="shared" si="120"/>
        <v>#N/A</v>
      </c>
      <c r="F575" s="90"/>
      <c r="G575" s="90"/>
      <c r="H575" s="90"/>
      <c r="I575" s="90"/>
      <c r="J575" s="61">
        <f t="shared" si="124"/>
        <v>0</v>
      </c>
      <c r="K575" s="90"/>
      <c r="L575" s="90"/>
      <c r="M575" s="90"/>
      <c r="N575" s="90"/>
      <c r="O575" s="90"/>
      <c r="P575" s="61">
        <f t="shared" si="125"/>
        <v>0</v>
      </c>
      <c r="Q575" s="61">
        <f t="shared" si="121"/>
        <v>0</v>
      </c>
      <c r="R575" s="61">
        <f t="shared" si="126"/>
        <v>0</v>
      </c>
      <c r="S575" s="65">
        <f t="shared" si="127"/>
        <v>0</v>
      </c>
      <c r="T575" s="61">
        <f t="shared" si="128"/>
        <v>0</v>
      </c>
      <c r="U575" s="61">
        <f t="shared" si="129"/>
        <v>0</v>
      </c>
      <c r="V575" s="61">
        <f t="shared" si="122"/>
        <v>0</v>
      </c>
      <c r="W575" s="61">
        <f t="shared" si="130"/>
        <v>0</v>
      </c>
      <c r="X575" s="61">
        <f t="shared" si="131"/>
        <v>0</v>
      </c>
      <c r="Y575" s="61" t="str">
        <f t="shared" si="132"/>
        <v>NÃO</v>
      </c>
      <c r="AA575" s="62" t="str">
        <f t="shared" si="133"/>
        <v>ES</v>
      </c>
      <c r="AB575" s="50" t="s">
        <v>41</v>
      </c>
      <c r="AC575" s="50" t="s">
        <v>4495</v>
      </c>
      <c r="AD575" s="50">
        <v>2930154</v>
      </c>
      <c r="AE575" s="51"/>
      <c r="AF575" s="51"/>
      <c r="AH575" s="66" t="str">
        <f t="shared" si="134"/>
        <v>BASerra do Ramalho</v>
      </c>
      <c r="AI575" s="50">
        <v>2930154</v>
      </c>
      <c r="AJ575" s="66">
        <f t="shared" si="123"/>
        <v>0</v>
      </c>
    </row>
    <row r="576" spans="1:36" s="91" customFormat="1" ht="21.75" customHeight="1">
      <c r="A576" s="61" t="str">
        <f>Controles!$B$2</f>
        <v>ES</v>
      </c>
      <c r="B576" s="61">
        <f>Controles!$C$2</f>
        <v>7</v>
      </c>
      <c r="C576" s="61" t="s">
        <v>5388</v>
      </c>
      <c r="D576" s="62"/>
      <c r="E576" s="61" t="e">
        <f t="shared" si="120"/>
        <v>#N/A</v>
      </c>
      <c r="F576" s="90"/>
      <c r="G576" s="90"/>
      <c r="H576" s="90"/>
      <c r="I576" s="90"/>
      <c r="J576" s="61">
        <f t="shared" si="124"/>
        <v>0</v>
      </c>
      <c r="K576" s="90"/>
      <c r="L576" s="90"/>
      <c r="M576" s="90"/>
      <c r="N576" s="90"/>
      <c r="O576" s="90"/>
      <c r="P576" s="61">
        <f t="shared" si="125"/>
        <v>0</v>
      </c>
      <c r="Q576" s="61">
        <f t="shared" si="121"/>
        <v>0</v>
      </c>
      <c r="R576" s="61">
        <f t="shared" si="126"/>
        <v>0</v>
      </c>
      <c r="S576" s="65">
        <f t="shared" si="127"/>
        <v>0</v>
      </c>
      <c r="T576" s="61">
        <f t="shared" si="128"/>
        <v>0</v>
      </c>
      <c r="U576" s="61">
        <f t="shared" si="129"/>
        <v>0</v>
      </c>
      <c r="V576" s="61">
        <f t="shared" si="122"/>
        <v>0</v>
      </c>
      <c r="W576" s="61">
        <f t="shared" si="130"/>
        <v>0</v>
      </c>
      <c r="X576" s="61">
        <f>IF(AND(H576=0,K576&gt;0),"ERRO",0)</f>
        <v>0</v>
      </c>
      <c r="Y576" s="61" t="str">
        <f t="shared" si="132"/>
        <v>NÃO</v>
      </c>
      <c r="AA576" s="62" t="str">
        <f t="shared" si="133"/>
        <v>ES</v>
      </c>
      <c r="AB576" s="50" t="s">
        <v>41</v>
      </c>
      <c r="AC576" s="50" t="s">
        <v>4500</v>
      </c>
      <c r="AD576" s="50">
        <v>2930303</v>
      </c>
      <c r="AE576" s="51"/>
      <c r="AF576" s="51"/>
      <c r="AH576" s="66" t="str">
        <f t="shared" si="134"/>
        <v>BASerra Dourada</v>
      </c>
      <c r="AI576" s="50">
        <v>2930303</v>
      </c>
      <c r="AJ576" s="66">
        <f t="shared" si="123"/>
        <v>0</v>
      </c>
    </row>
    <row r="577" spans="1:36" s="91" customFormat="1" ht="21.75" customHeight="1">
      <c r="A577" s="61" t="str">
        <f>Controles!$B$2</f>
        <v>ES</v>
      </c>
      <c r="B577" s="61">
        <f>Controles!$C$2</f>
        <v>7</v>
      </c>
      <c r="C577" s="61" t="s">
        <v>5388</v>
      </c>
      <c r="D577" s="62"/>
      <c r="E577" s="61" t="e">
        <f t="shared" si="120"/>
        <v>#N/A</v>
      </c>
      <c r="F577" s="90"/>
      <c r="G577" s="90"/>
      <c r="H577" s="90"/>
      <c r="I577" s="90"/>
      <c r="J577" s="61">
        <f t="shared" si="124"/>
        <v>0</v>
      </c>
      <c r="K577" s="90"/>
      <c r="L577" s="90"/>
      <c r="M577" s="90"/>
      <c r="N577" s="90"/>
      <c r="O577" s="90"/>
      <c r="P577" s="61">
        <f t="shared" si="125"/>
        <v>0</v>
      </c>
      <c r="Q577" s="61">
        <f t="shared" si="121"/>
        <v>0</v>
      </c>
      <c r="R577" s="61">
        <f t="shared" si="126"/>
        <v>0</v>
      </c>
      <c r="S577" s="65">
        <f t="shared" si="127"/>
        <v>0</v>
      </c>
      <c r="T577" s="61">
        <f t="shared" si="128"/>
        <v>0</v>
      </c>
      <c r="U577" s="61">
        <f t="shared" si="129"/>
        <v>0</v>
      </c>
      <c r="V577" s="61">
        <f t="shared" si="122"/>
        <v>0</v>
      </c>
      <c r="W577" s="61">
        <f t="shared" si="130"/>
        <v>0</v>
      </c>
      <c r="X577" s="61">
        <f t="shared" si="131"/>
        <v>0</v>
      </c>
      <c r="Y577" s="61" t="str">
        <f t="shared" si="132"/>
        <v>NÃO</v>
      </c>
      <c r="AA577" s="62" t="str">
        <f t="shared" si="133"/>
        <v>ES</v>
      </c>
      <c r="AB577" s="50" t="s">
        <v>41</v>
      </c>
      <c r="AC577" s="50" t="s">
        <v>4505</v>
      </c>
      <c r="AD577" s="50">
        <v>2930402</v>
      </c>
      <c r="AE577" s="51"/>
      <c r="AF577" s="51"/>
      <c r="AH577" s="66" t="str">
        <f t="shared" si="134"/>
        <v>BASerra Preta</v>
      </c>
      <c r="AI577" s="50">
        <v>2930402</v>
      </c>
      <c r="AJ577" s="66">
        <f t="shared" si="123"/>
        <v>0</v>
      </c>
    </row>
    <row r="578" spans="1:36" s="91" customFormat="1" ht="21.75" customHeight="1">
      <c r="A578" s="61" t="str">
        <f>Controles!$B$2</f>
        <v>ES</v>
      </c>
      <c r="B578" s="61">
        <f>Controles!$C$2</f>
        <v>7</v>
      </c>
      <c r="C578" s="61" t="s">
        <v>5388</v>
      </c>
      <c r="D578" s="62"/>
      <c r="E578" s="61" t="e">
        <f t="shared" ref="E578:E600" si="135">VLOOKUP(AA578,$AH$2:$AI$5573,2,FALSE)</f>
        <v>#N/A</v>
      </c>
      <c r="F578" s="90"/>
      <c r="G578" s="90"/>
      <c r="H578" s="90"/>
      <c r="I578" s="90"/>
      <c r="J578" s="61">
        <f t="shared" si="124"/>
        <v>0</v>
      </c>
      <c r="K578" s="90"/>
      <c r="L578" s="90"/>
      <c r="M578" s="90"/>
      <c r="N578" s="90"/>
      <c r="O578" s="90"/>
      <c r="P578" s="61">
        <f t="shared" si="125"/>
        <v>0</v>
      </c>
      <c r="Q578" s="61">
        <f t="shared" ref="Q578:Q600" si="136">IF(AND(L578&gt;0,H578+I578=0),"ERRO",0)</f>
        <v>0</v>
      </c>
      <c r="R578" s="61">
        <f t="shared" si="126"/>
        <v>0</v>
      </c>
      <c r="S578" s="65">
        <f t="shared" si="127"/>
        <v>0</v>
      </c>
      <c r="T578" s="61">
        <f t="shared" si="128"/>
        <v>0</v>
      </c>
      <c r="U578" s="61">
        <f t="shared" si="129"/>
        <v>0</v>
      </c>
      <c r="V578" s="61">
        <f t="shared" ref="V578:V600" si="137">IF(O578&gt;0, IF(H578= 0, IF(I578=0, "ERRO",0),0),0)</f>
        <v>0</v>
      </c>
      <c r="W578" s="61">
        <f t="shared" si="130"/>
        <v>0</v>
      </c>
      <c r="X578" s="61">
        <f t="shared" si="131"/>
        <v>0</v>
      </c>
      <c r="Y578" s="61" t="str">
        <f t="shared" si="132"/>
        <v>NÃO</v>
      </c>
      <c r="AA578" s="62" t="str">
        <f t="shared" si="133"/>
        <v>ES</v>
      </c>
      <c r="AB578" s="50" t="s">
        <v>41</v>
      </c>
      <c r="AC578" s="50" t="s">
        <v>2896</v>
      </c>
      <c r="AD578" s="50">
        <v>2930501</v>
      </c>
      <c r="AE578" s="51"/>
      <c r="AF578" s="51"/>
      <c r="AH578" s="66" t="str">
        <f t="shared" si="134"/>
        <v>BASerrinha</v>
      </c>
      <c r="AI578" s="50">
        <v>2930501</v>
      </c>
      <c r="AJ578" s="66">
        <f t="shared" ref="AJ578:AJ600" si="138">IF(SUM(H578,L578:O578)&gt;0,1,0)</f>
        <v>0</v>
      </c>
    </row>
    <row r="579" spans="1:36" s="91" customFormat="1" ht="21.75" customHeight="1">
      <c r="A579" s="61" t="str">
        <f>Controles!$B$2</f>
        <v>ES</v>
      </c>
      <c r="B579" s="61">
        <f>Controles!$C$2</f>
        <v>7</v>
      </c>
      <c r="C579" s="61" t="s">
        <v>5388</v>
      </c>
      <c r="D579" s="62"/>
      <c r="E579" s="61" t="e">
        <f t="shared" si="135"/>
        <v>#N/A</v>
      </c>
      <c r="F579" s="90"/>
      <c r="G579" s="90"/>
      <c r="H579" s="90"/>
      <c r="I579" s="90"/>
      <c r="J579" s="61">
        <f t="shared" ref="J579:J600" si="139">SUM(H579:I579)</f>
        <v>0</v>
      </c>
      <c r="K579" s="90"/>
      <c r="L579" s="90"/>
      <c r="M579" s="90"/>
      <c r="N579" s="90"/>
      <c r="O579" s="90"/>
      <c r="P579" s="61">
        <f t="shared" ref="P579:P600" si="140">IF((H579&gt;L579),"ERRO",0)</f>
        <v>0</v>
      </c>
      <c r="Q579" s="61">
        <f t="shared" si="136"/>
        <v>0</v>
      </c>
      <c r="R579" s="61">
        <f t="shared" ref="R579:R600" si="141">IF(AND(I579=0,H579&gt;0,L579&gt;K579),"ERRO",0)</f>
        <v>0</v>
      </c>
      <c r="S579" s="65">
        <f t="shared" ref="S579:S600" si="142">IF(AND(I579=0,M579&gt;L579),"ERRO",0)</f>
        <v>0</v>
      </c>
      <c r="T579" s="61">
        <f t="shared" ref="T579:T600" si="143">IF(M579&gt;0, IF(H579= 0, IF(I579=0, "ERRO",0),0),0)</f>
        <v>0</v>
      </c>
      <c r="U579" s="61">
        <f t="shared" ref="U579:U600" si="144">IF(N579&gt;0, IF(H579= 0, IF(I579=0, "ERRO",0),0),0)</f>
        <v>0</v>
      </c>
      <c r="V579" s="61">
        <f t="shared" si="137"/>
        <v>0</v>
      </c>
      <c r="W579" s="61">
        <f t="shared" ref="W579:W600" si="145">IF(M579+O579+N579&gt;K579,IF(I579=0,"ERRO",0),0)</f>
        <v>0</v>
      </c>
      <c r="X579" s="61">
        <f t="shared" ref="X579:X600" si="146">IF(AND(H579=0,K579&gt;0),"ERRO",0)</f>
        <v>0</v>
      </c>
      <c r="Y579" s="61" t="str">
        <f t="shared" ref="Y579:Y600" si="147">IF(AND(P579=0,Q579=0,R579=0,S579=0,T579=0,V579=0,W579=0,U579=0,X579=0), "NÃO", "SIM")</f>
        <v>NÃO</v>
      </c>
      <c r="AA579" s="62" t="str">
        <f t="shared" ref="AA579:AA642" si="148">CONCATENATE(A579,D579)</f>
        <v>ES</v>
      </c>
      <c r="AB579" s="50" t="s">
        <v>41</v>
      </c>
      <c r="AC579" s="50" t="s">
        <v>4514</v>
      </c>
      <c r="AD579" s="50">
        <v>2930600</v>
      </c>
      <c r="AE579" s="51"/>
      <c r="AF579" s="51"/>
      <c r="AH579" s="66" t="str">
        <f t="shared" ref="AH579:AH642" si="149">CONCATENATE(AB579,AC579)</f>
        <v>BASerrolândia</v>
      </c>
      <c r="AI579" s="50">
        <v>2930600</v>
      </c>
      <c r="AJ579" s="66">
        <f t="shared" si="138"/>
        <v>0</v>
      </c>
    </row>
    <row r="580" spans="1:36" s="91" customFormat="1" ht="21.75" customHeight="1">
      <c r="A580" s="61" t="str">
        <f>Controles!$B$2</f>
        <v>ES</v>
      </c>
      <c r="B580" s="61">
        <f>Controles!$C$2</f>
        <v>7</v>
      </c>
      <c r="C580" s="61" t="s">
        <v>5388</v>
      </c>
      <c r="D580" s="62"/>
      <c r="E580" s="61" t="e">
        <f t="shared" si="135"/>
        <v>#N/A</v>
      </c>
      <c r="F580" s="90"/>
      <c r="G580" s="90"/>
      <c r="H580" s="90"/>
      <c r="I580" s="90"/>
      <c r="J580" s="61">
        <f t="shared" si="139"/>
        <v>0</v>
      </c>
      <c r="K580" s="90"/>
      <c r="L580" s="90"/>
      <c r="M580" s="90"/>
      <c r="N580" s="90"/>
      <c r="O580" s="90"/>
      <c r="P580" s="61">
        <f t="shared" si="140"/>
        <v>0</v>
      </c>
      <c r="Q580" s="61">
        <f t="shared" si="136"/>
        <v>0</v>
      </c>
      <c r="R580" s="61">
        <f t="shared" si="141"/>
        <v>0</v>
      </c>
      <c r="S580" s="65">
        <f t="shared" si="142"/>
        <v>0</v>
      </c>
      <c r="T580" s="61">
        <f t="shared" si="143"/>
        <v>0</v>
      </c>
      <c r="U580" s="61">
        <f t="shared" si="144"/>
        <v>0</v>
      </c>
      <c r="V580" s="61">
        <f t="shared" si="137"/>
        <v>0</v>
      </c>
      <c r="W580" s="61">
        <f t="shared" si="145"/>
        <v>0</v>
      </c>
      <c r="X580" s="61">
        <f t="shared" si="146"/>
        <v>0</v>
      </c>
      <c r="Y580" s="61" t="str">
        <f t="shared" si="147"/>
        <v>NÃO</v>
      </c>
      <c r="AA580" s="62" t="str">
        <f t="shared" si="148"/>
        <v>ES</v>
      </c>
      <c r="AB580" s="50" t="s">
        <v>41</v>
      </c>
      <c r="AC580" s="50" t="s">
        <v>4519</v>
      </c>
      <c r="AD580" s="50">
        <v>2930709</v>
      </c>
      <c r="AE580" s="51"/>
      <c r="AF580" s="51"/>
      <c r="AH580" s="66" t="str">
        <f t="shared" si="149"/>
        <v>BASimões Filho</v>
      </c>
      <c r="AI580" s="50">
        <v>2930709</v>
      </c>
      <c r="AJ580" s="66">
        <f t="shared" si="138"/>
        <v>0</v>
      </c>
    </row>
    <row r="581" spans="1:36" s="91" customFormat="1" ht="21.75" customHeight="1">
      <c r="A581" s="61" t="str">
        <f>Controles!$B$2</f>
        <v>ES</v>
      </c>
      <c r="B581" s="61">
        <f>Controles!$C$2</f>
        <v>7</v>
      </c>
      <c r="C581" s="61" t="s">
        <v>5388</v>
      </c>
      <c r="D581" s="62"/>
      <c r="E581" s="61" t="e">
        <f t="shared" si="135"/>
        <v>#N/A</v>
      </c>
      <c r="F581" s="90"/>
      <c r="G581" s="90"/>
      <c r="H581" s="90"/>
      <c r="I581" s="90"/>
      <c r="J581" s="61">
        <f t="shared" si="139"/>
        <v>0</v>
      </c>
      <c r="K581" s="90"/>
      <c r="L581" s="90"/>
      <c r="M581" s="90"/>
      <c r="N581" s="90"/>
      <c r="O581" s="90"/>
      <c r="P581" s="61">
        <f t="shared" si="140"/>
        <v>0</v>
      </c>
      <c r="Q581" s="61">
        <f t="shared" si="136"/>
        <v>0</v>
      </c>
      <c r="R581" s="61">
        <f t="shared" si="141"/>
        <v>0</v>
      </c>
      <c r="S581" s="65">
        <f t="shared" si="142"/>
        <v>0</v>
      </c>
      <c r="T581" s="61">
        <f t="shared" si="143"/>
        <v>0</v>
      </c>
      <c r="U581" s="61">
        <f t="shared" si="144"/>
        <v>0</v>
      </c>
      <c r="V581" s="61">
        <f t="shared" si="137"/>
        <v>0</v>
      </c>
      <c r="W581" s="61">
        <f t="shared" si="145"/>
        <v>0</v>
      </c>
      <c r="X581" s="61">
        <f t="shared" si="146"/>
        <v>0</v>
      </c>
      <c r="Y581" s="61" t="str">
        <f t="shared" si="147"/>
        <v>NÃO</v>
      </c>
      <c r="AA581" s="62" t="str">
        <f t="shared" si="148"/>
        <v>ES</v>
      </c>
      <c r="AB581" s="50" t="s">
        <v>41</v>
      </c>
      <c r="AC581" s="50" t="s">
        <v>4524</v>
      </c>
      <c r="AD581" s="50">
        <v>2930758</v>
      </c>
      <c r="AE581" s="51"/>
      <c r="AF581" s="51"/>
      <c r="AH581" s="66" t="str">
        <f t="shared" si="149"/>
        <v>BASítio do Mato</v>
      </c>
      <c r="AI581" s="50">
        <v>2930758</v>
      </c>
      <c r="AJ581" s="66">
        <f t="shared" si="138"/>
        <v>0</v>
      </c>
    </row>
    <row r="582" spans="1:36" s="91" customFormat="1" ht="21.75" customHeight="1">
      <c r="A582" s="61" t="str">
        <f>Controles!$B$2</f>
        <v>ES</v>
      </c>
      <c r="B582" s="61">
        <f>Controles!$C$2</f>
        <v>7</v>
      </c>
      <c r="C582" s="61" t="s">
        <v>5388</v>
      </c>
      <c r="D582" s="62"/>
      <c r="E582" s="61" t="e">
        <f t="shared" si="135"/>
        <v>#N/A</v>
      </c>
      <c r="F582" s="90"/>
      <c r="G582" s="90"/>
      <c r="H582" s="90"/>
      <c r="I582" s="90"/>
      <c r="J582" s="61">
        <f t="shared" si="139"/>
        <v>0</v>
      </c>
      <c r="K582" s="90"/>
      <c r="L582" s="90"/>
      <c r="M582" s="90"/>
      <c r="N582" s="90"/>
      <c r="O582" s="90"/>
      <c r="P582" s="61">
        <f t="shared" si="140"/>
        <v>0</v>
      </c>
      <c r="Q582" s="61">
        <f t="shared" si="136"/>
        <v>0</v>
      </c>
      <c r="R582" s="61">
        <f t="shared" si="141"/>
        <v>0</v>
      </c>
      <c r="S582" s="65">
        <f t="shared" si="142"/>
        <v>0</v>
      </c>
      <c r="T582" s="61">
        <f t="shared" si="143"/>
        <v>0</v>
      </c>
      <c r="U582" s="61">
        <f t="shared" si="144"/>
        <v>0</v>
      </c>
      <c r="V582" s="61">
        <f t="shared" si="137"/>
        <v>0</v>
      </c>
      <c r="W582" s="61">
        <f t="shared" si="145"/>
        <v>0</v>
      </c>
      <c r="X582" s="61">
        <f t="shared" si="146"/>
        <v>0</v>
      </c>
      <c r="Y582" s="61" t="str">
        <f t="shared" si="147"/>
        <v>NÃO</v>
      </c>
      <c r="AA582" s="62" t="str">
        <f t="shared" si="148"/>
        <v>ES</v>
      </c>
      <c r="AB582" s="50" t="s">
        <v>41</v>
      </c>
      <c r="AC582" s="50" t="s">
        <v>4529</v>
      </c>
      <c r="AD582" s="50">
        <v>2930766</v>
      </c>
      <c r="AE582" s="51"/>
      <c r="AF582" s="51"/>
      <c r="AH582" s="66" t="str">
        <f t="shared" si="149"/>
        <v>BASítio do Quinto</v>
      </c>
      <c r="AI582" s="50">
        <v>2930766</v>
      </c>
      <c r="AJ582" s="66">
        <f t="shared" si="138"/>
        <v>0</v>
      </c>
    </row>
    <row r="583" spans="1:36" s="91" customFormat="1" ht="21.75" customHeight="1">
      <c r="A583" s="61" t="str">
        <f>Controles!$B$2</f>
        <v>ES</v>
      </c>
      <c r="B583" s="61">
        <f>Controles!$C$2</f>
        <v>7</v>
      </c>
      <c r="C583" s="61" t="s">
        <v>5388</v>
      </c>
      <c r="D583" s="62"/>
      <c r="E583" s="61" t="e">
        <f t="shared" si="135"/>
        <v>#N/A</v>
      </c>
      <c r="F583" s="90"/>
      <c r="G583" s="90"/>
      <c r="H583" s="90"/>
      <c r="I583" s="90"/>
      <c r="J583" s="61">
        <f t="shared" si="139"/>
        <v>0</v>
      </c>
      <c r="K583" s="90"/>
      <c r="L583" s="90"/>
      <c r="M583" s="90"/>
      <c r="N583" s="90"/>
      <c r="O583" s="90"/>
      <c r="P583" s="61">
        <f t="shared" si="140"/>
        <v>0</v>
      </c>
      <c r="Q583" s="61">
        <f t="shared" si="136"/>
        <v>0</v>
      </c>
      <c r="R583" s="61">
        <f t="shared" si="141"/>
        <v>0</v>
      </c>
      <c r="S583" s="65">
        <f t="shared" si="142"/>
        <v>0</v>
      </c>
      <c r="T583" s="61">
        <f t="shared" si="143"/>
        <v>0</v>
      </c>
      <c r="U583" s="61">
        <f t="shared" si="144"/>
        <v>0</v>
      </c>
      <c r="V583" s="61">
        <f t="shared" si="137"/>
        <v>0</v>
      </c>
      <c r="W583" s="61">
        <f t="shared" si="145"/>
        <v>0</v>
      </c>
      <c r="X583" s="61">
        <f t="shared" si="146"/>
        <v>0</v>
      </c>
      <c r="Y583" s="61" t="str">
        <f t="shared" si="147"/>
        <v>NÃO</v>
      </c>
      <c r="AA583" s="62" t="str">
        <f t="shared" si="148"/>
        <v>ES</v>
      </c>
      <c r="AB583" s="50" t="s">
        <v>41</v>
      </c>
      <c r="AC583" s="50" t="s">
        <v>4534</v>
      </c>
      <c r="AD583" s="50">
        <v>2930774</v>
      </c>
      <c r="AE583" s="51"/>
      <c r="AF583" s="51"/>
      <c r="AH583" s="66" t="str">
        <f t="shared" si="149"/>
        <v>BASobradinho</v>
      </c>
      <c r="AI583" s="50">
        <v>2930774</v>
      </c>
      <c r="AJ583" s="66">
        <f t="shared" si="138"/>
        <v>0</v>
      </c>
    </row>
    <row r="584" spans="1:36" s="91" customFormat="1" ht="21.75" customHeight="1">
      <c r="A584" s="61" t="str">
        <f>Controles!$B$2</f>
        <v>ES</v>
      </c>
      <c r="B584" s="61">
        <f>Controles!$C$2</f>
        <v>7</v>
      </c>
      <c r="C584" s="61" t="s">
        <v>5388</v>
      </c>
      <c r="D584" s="62"/>
      <c r="E584" s="61" t="e">
        <f t="shared" si="135"/>
        <v>#N/A</v>
      </c>
      <c r="F584" s="90"/>
      <c r="G584" s="90"/>
      <c r="H584" s="90"/>
      <c r="I584" s="90"/>
      <c r="J584" s="61">
        <f t="shared" si="139"/>
        <v>0</v>
      </c>
      <c r="K584" s="90"/>
      <c r="L584" s="90"/>
      <c r="M584" s="90"/>
      <c r="N584" s="90"/>
      <c r="O584" s="90"/>
      <c r="P584" s="61">
        <f t="shared" si="140"/>
        <v>0</v>
      </c>
      <c r="Q584" s="61">
        <f t="shared" si="136"/>
        <v>0</v>
      </c>
      <c r="R584" s="61">
        <f t="shared" si="141"/>
        <v>0</v>
      </c>
      <c r="S584" s="65">
        <f t="shared" si="142"/>
        <v>0</v>
      </c>
      <c r="T584" s="61">
        <f t="shared" si="143"/>
        <v>0</v>
      </c>
      <c r="U584" s="61">
        <f t="shared" si="144"/>
        <v>0</v>
      </c>
      <c r="V584" s="61">
        <f t="shared" si="137"/>
        <v>0</v>
      </c>
      <c r="W584" s="61">
        <f t="shared" si="145"/>
        <v>0</v>
      </c>
      <c r="X584" s="61">
        <f t="shared" si="146"/>
        <v>0</v>
      </c>
      <c r="Y584" s="61" t="str">
        <f t="shared" si="147"/>
        <v>NÃO</v>
      </c>
      <c r="AA584" s="62" t="str">
        <f t="shared" si="148"/>
        <v>ES</v>
      </c>
      <c r="AB584" s="50" t="s">
        <v>41</v>
      </c>
      <c r="AC584" s="50" t="s">
        <v>4538</v>
      </c>
      <c r="AD584" s="50">
        <v>2930808</v>
      </c>
      <c r="AE584" s="51"/>
      <c r="AF584" s="51"/>
      <c r="AH584" s="66" t="str">
        <f t="shared" si="149"/>
        <v>BASouto Soares</v>
      </c>
      <c r="AI584" s="50">
        <v>2930808</v>
      </c>
      <c r="AJ584" s="66">
        <f t="shared" si="138"/>
        <v>0</v>
      </c>
    </row>
    <row r="585" spans="1:36" s="91" customFormat="1" ht="21.75" customHeight="1">
      <c r="A585" s="61" t="str">
        <f>Controles!$B$2</f>
        <v>ES</v>
      </c>
      <c r="B585" s="61">
        <f>Controles!$C$2</f>
        <v>7</v>
      </c>
      <c r="C585" s="61" t="s">
        <v>5388</v>
      </c>
      <c r="D585" s="62"/>
      <c r="E585" s="61" t="e">
        <f t="shared" si="135"/>
        <v>#N/A</v>
      </c>
      <c r="F585" s="90"/>
      <c r="G585" s="90"/>
      <c r="H585" s="90"/>
      <c r="I585" s="90"/>
      <c r="J585" s="61">
        <f t="shared" si="139"/>
        <v>0</v>
      </c>
      <c r="K585" s="90"/>
      <c r="L585" s="90"/>
      <c r="M585" s="90"/>
      <c r="N585" s="90"/>
      <c r="O585" s="90"/>
      <c r="P585" s="61">
        <f t="shared" si="140"/>
        <v>0</v>
      </c>
      <c r="Q585" s="61">
        <f t="shared" si="136"/>
        <v>0</v>
      </c>
      <c r="R585" s="61">
        <f t="shared" si="141"/>
        <v>0</v>
      </c>
      <c r="S585" s="65">
        <f t="shared" si="142"/>
        <v>0</v>
      </c>
      <c r="T585" s="61">
        <f t="shared" si="143"/>
        <v>0</v>
      </c>
      <c r="U585" s="61">
        <f t="shared" si="144"/>
        <v>0</v>
      </c>
      <c r="V585" s="61">
        <f t="shared" si="137"/>
        <v>0</v>
      </c>
      <c r="W585" s="61">
        <f t="shared" si="145"/>
        <v>0</v>
      </c>
      <c r="X585" s="61">
        <f t="shared" si="146"/>
        <v>0</v>
      </c>
      <c r="Y585" s="61" t="str">
        <f t="shared" si="147"/>
        <v>NÃO</v>
      </c>
      <c r="AA585" s="62" t="str">
        <f t="shared" si="148"/>
        <v>ES</v>
      </c>
      <c r="AB585" s="50" t="s">
        <v>41</v>
      </c>
      <c r="AC585" s="50" t="s">
        <v>4542</v>
      </c>
      <c r="AD585" s="50">
        <v>2930907</v>
      </c>
      <c r="AE585" s="51"/>
      <c r="AF585" s="51"/>
      <c r="AH585" s="66" t="str">
        <f t="shared" si="149"/>
        <v>BATabocas do Brejo Velho</v>
      </c>
      <c r="AI585" s="50">
        <v>2930907</v>
      </c>
      <c r="AJ585" s="66">
        <f t="shared" si="138"/>
        <v>0</v>
      </c>
    </row>
    <row r="586" spans="1:36" s="91" customFormat="1" ht="21.75" customHeight="1">
      <c r="A586" s="61" t="str">
        <f>Controles!$B$2</f>
        <v>ES</v>
      </c>
      <c r="B586" s="61">
        <f>Controles!$C$2</f>
        <v>7</v>
      </c>
      <c r="C586" s="61" t="s">
        <v>5388</v>
      </c>
      <c r="D586" s="62"/>
      <c r="E586" s="61" t="e">
        <f t="shared" si="135"/>
        <v>#N/A</v>
      </c>
      <c r="F586" s="90"/>
      <c r="G586" s="90"/>
      <c r="H586" s="90"/>
      <c r="I586" s="90"/>
      <c r="J586" s="61">
        <f t="shared" si="139"/>
        <v>0</v>
      </c>
      <c r="K586" s="90"/>
      <c r="L586" s="90"/>
      <c r="M586" s="90"/>
      <c r="N586" s="90"/>
      <c r="O586" s="90"/>
      <c r="P586" s="61">
        <f t="shared" si="140"/>
        <v>0</v>
      </c>
      <c r="Q586" s="61">
        <f t="shared" si="136"/>
        <v>0</v>
      </c>
      <c r="R586" s="61">
        <f t="shared" si="141"/>
        <v>0</v>
      </c>
      <c r="S586" s="65">
        <f t="shared" si="142"/>
        <v>0</v>
      </c>
      <c r="T586" s="61">
        <f t="shared" si="143"/>
        <v>0</v>
      </c>
      <c r="U586" s="61">
        <f t="shared" si="144"/>
        <v>0</v>
      </c>
      <c r="V586" s="61">
        <f t="shared" si="137"/>
        <v>0</v>
      </c>
      <c r="W586" s="61">
        <f t="shared" si="145"/>
        <v>0</v>
      </c>
      <c r="X586" s="61">
        <f t="shared" si="146"/>
        <v>0</v>
      </c>
      <c r="Y586" s="61" t="str">
        <f t="shared" si="147"/>
        <v>NÃO</v>
      </c>
      <c r="AA586" s="62" t="str">
        <f t="shared" si="148"/>
        <v>ES</v>
      </c>
      <c r="AB586" s="50" t="s">
        <v>41</v>
      </c>
      <c r="AC586" s="50" t="s">
        <v>4547</v>
      </c>
      <c r="AD586" s="50">
        <v>2931004</v>
      </c>
      <c r="AE586" s="51"/>
      <c r="AF586" s="51"/>
      <c r="AH586" s="66" t="str">
        <f t="shared" si="149"/>
        <v>BATanhaçu</v>
      </c>
      <c r="AI586" s="50">
        <v>2931004</v>
      </c>
      <c r="AJ586" s="66">
        <f t="shared" si="138"/>
        <v>0</v>
      </c>
    </row>
    <row r="587" spans="1:36" s="91" customFormat="1" ht="21.75" customHeight="1">
      <c r="A587" s="61" t="str">
        <f>Controles!$B$2</f>
        <v>ES</v>
      </c>
      <c r="B587" s="61">
        <f>Controles!$C$2</f>
        <v>7</v>
      </c>
      <c r="C587" s="61" t="s">
        <v>5388</v>
      </c>
      <c r="D587" s="62"/>
      <c r="E587" s="61" t="e">
        <f t="shared" si="135"/>
        <v>#N/A</v>
      </c>
      <c r="F587" s="90"/>
      <c r="G587" s="90"/>
      <c r="H587" s="90"/>
      <c r="I587" s="90"/>
      <c r="J587" s="61">
        <f t="shared" si="139"/>
        <v>0</v>
      </c>
      <c r="K587" s="90"/>
      <c r="L587" s="90"/>
      <c r="M587" s="90"/>
      <c r="N587" s="90"/>
      <c r="O587" s="90"/>
      <c r="P587" s="61">
        <f t="shared" si="140"/>
        <v>0</v>
      </c>
      <c r="Q587" s="61">
        <f t="shared" si="136"/>
        <v>0</v>
      </c>
      <c r="R587" s="61">
        <f t="shared" si="141"/>
        <v>0</v>
      </c>
      <c r="S587" s="65">
        <f t="shared" si="142"/>
        <v>0</v>
      </c>
      <c r="T587" s="61">
        <f t="shared" si="143"/>
        <v>0</v>
      </c>
      <c r="U587" s="61">
        <f t="shared" si="144"/>
        <v>0</v>
      </c>
      <c r="V587" s="61">
        <f t="shared" si="137"/>
        <v>0</v>
      </c>
      <c r="W587" s="61">
        <f t="shared" si="145"/>
        <v>0</v>
      </c>
      <c r="X587" s="61">
        <f t="shared" si="146"/>
        <v>0</v>
      </c>
      <c r="Y587" s="61" t="str">
        <f t="shared" si="147"/>
        <v>NÃO</v>
      </c>
      <c r="AA587" s="62" t="str">
        <f t="shared" si="148"/>
        <v>ES</v>
      </c>
      <c r="AB587" s="50" t="s">
        <v>41</v>
      </c>
      <c r="AC587" s="50" t="s">
        <v>4552</v>
      </c>
      <c r="AD587" s="50">
        <v>2931053</v>
      </c>
      <c r="AE587" s="51"/>
      <c r="AF587" s="51"/>
      <c r="AH587" s="66" t="str">
        <f t="shared" si="149"/>
        <v>BATanque Novo</v>
      </c>
      <c r="AI587" s="50">
        <v>2931053</v>
      </c>
      <c r="AJ587" s="66">
        <f t="shared" si="138"/>
        <v>0</v>
      </c>
    </row>
    <row r="588" spans="1:36" s="91" customFormat="1" ht="21.75" customHeight="1">
      <c r="A588" s="61" t="str">
        <f>Controles!$B$2</f>
        <v>ES</v>
      </c>
      <c r="B588" s="61">
        <f>Controles!$C$2</f>
        <v>7</v>
      </c>
      <c r="C588" s="61" t="s">
        <v>5388</v>
      </c>
      <c r="D588" s="62"/>
      <c r="E588" s="61" t="e">
        <f t="shared" si="135"/>
        <v>#N/A</v>
      </c>
      <c r="F588" s="90"/>
      <c r="G588" s="90"/>
      <c r="H588" s="90"/>
      <c r="I588" s="90"/>
      <c r="J588" s="61">
        <f t="shared" si="139"/>
        <v>0</v>
      </c>
      <c r="K588" s="90"/>
      <c r="L588" s="90"/>
      <c r="M588" s="90"/>
      <c r="N588" s="90"/>
      <c r="O588" s="90"/>
      <c r="P588" s="61">
        <f t="shared" si="140"/>
        <v>0</v>
      </c>
      <c r="Q588" s="61">
        <f t="shared" si="136"/>
        <v>0</v>
      </c>
      <c r="R588" s="61">
        <f t="shared" si="141"/>
        <v>0</v>
      </c>
      <c r="S588" s="65">
        <f t="shared" si="142"/>
        <v>0</v>
      </c>
      <c r="T588" s="61">
        <f t="shared" si="143"/>
        <v>0</v>
      </c>
      <c r="U588" s="61">
        <f t="shared" si="144"/>
        <v>0</v>
      </c>
      <c r="V588" s="61">
        <f t="shared" si="137"/>
        <v>0</v>
      </c>
      <c r="W588" s="61">
        <f t="shared" si="145"/>
        <v>0</v>
      </c>
      <c r="X588" s="61">
        <f t="shared" si="146"/>
        <v>0</v>
      </c>
      <c r="Y588" s="61" t="str">
        <f t="shared" si="147"/>
        <v>NÃO</v>
      </c>
      <c r="AA588" s="62" t="str">
        <f t="shared" si="148"/>
        <v>ES</v>
      </c>
      <c r="AB588" s="50" t="s">
        <v>41</v>
      </c>
      <c r="AC588" s="50" t="s">
        <v>4557</v>
      </c>
      <c r="AD588" s="50">
        <v>2931103</v>
      </c>
      <c r="AE588" s="51"/>
      <c r="AF588" s="51"/>
      <c r="AH588" s="66" t="str">
        <f t="shared" si="149"/>
        <v>BATanquinho</v>
      </c>
      <c r="AI588" s="50">
        <v>2931103</v>
      </c>
      <c r="AJ588" s="66">
        <f t="shared" si="138"/>
        <v>0</v>
      </c>
    </row>
    <row r="589" spans="1:36" s="91" customFormat="1" ht="21.75" customHeight="1">
      <c r="A589" s="61" t="str">
        <f>Controles!$B$2</f>
        <v>ES</v>
      </c>
      <c r="B589" s="61">
        <f>Controles!$C$2</f>
        <v>7</v>
      </c>
      <c r="C589" s="61" t="s">
        <v>5388</v>
      </c>
      <c r="D589" s="62"/>
      <c r="E589" s="61" t="e">
        <f t="shared" si="135"/>
        <v>#N/A</v>
      </c>
      <c r="F589" s="90"/>
      <c r="G589" s="90"/>
      <c r="H589" s="90"/>
      <c r="I589" s="90"/>
      <c r="J589" s="61">
        <f t="shared" si="139"/>
        <v>0</v>
      </c>
      <c r="K589" s="90"/>
      <c r="L589" s="90"/>
      <c r="M589" s="90"/>
      <c r="N589" s="90"/>
      <c r="O589" s="90"/>
      <c r="P589" s="61">
        <f t="shared" si="140"/>
        <v>0</v>
      </c>
      <c r="Q589" s="61">
        <f t="shared" si="136"/>
        <v>0</v>
      </c>
      <c r="R589" s="61">
        <f t="shared" si="141"/>
        <v>0</v>
      </c>
      <c r="S589" s="65">
        <f t="shared" si="142"/>
        <v>0</v>
      </c>
      <c r="T589" s="61">
        <f t="shared" si="143"/>
        <v>0</v>
      </c>
      <c r="U589" s="61">
        <f t="shared" si="144"/>
        <v>0</v>
      </c>
      <c r="V589" s="61">
        <f t="shared" si="137"/>
        <v>0</v>
      </c>
      <c r="W589" s="61">
        <f t="shared" si="145"/>
        <v>0</v>
      </c>
      <c r="X589" s="61">
        <f t="shared" si="146"/>
        <v>0</v>
      </c>
      <c r="Y589" s="61" t="str">
        <f t="shared" si="147"/>
        <v>NÃO</v>
      </c>
      <c r="AA589" s="62" t="str">
        <f t="shared" si="148"/>
        <v>ES</v>
      </c>
      <c r="AB589" s="50" t="s">
        <v>41</v>
      </c>
      <c r="AC589" s="50" t="s">
        <v>3609</v>
      </c>
      <c r="AD589" s="50">
        <v>2931202</v>
      </c>
      <c r="AE589" s="51"/>
      <c r="AF589" s="51"/>
      <c r="AH589" s="66" t="str">
        <f t="shared" si="149"/>
        <v>BATaperoá</v>
      </c>
      <c r="AI589" s="50">
        <v>2931202</v>
      </c>
      <c r="AJ589" s="66">
        <f t="shared" si="138"/>
        <v>0</v>
      </c>
    </row>
    <row r="590" spans="1:36" s="91" customFormat="1" ht="21.75" customHeight="1">
      <c r="A590" s="61" t="str">
        <f>Controles!$B$2</f>
        <v>ES</v>
      </c>
      <c r="B590" s="61">
        <f>Controles!$C$2</f>
        <v>7</v>
      </c>
      <c r="C590" s="61" t="s">
        <v>5388</v>
      </c>
      <c r="D590" s="62"/>
      <c r="E590" s="61" t="e">
        <f t="shared" si="135"/>
        <v>#N/A</v>
      </c>
      <c r="F590" s="90"/>
      <c r="G590" s="90"/>
      <c r="H590" s="90"/>
      <c r="I590" s="90"/>
      <c r="J590" s="61">
        <f t="shared" si="139"/>
        <v>0</v>
      </c>
      <c r="K590" s="90"/>
      <c r="L590" s="90"/>
      <c r="M590" s="90"/>
      <c r="N590" s="90"/>
      <c r="O590" s="90"/>
      <c r="P590" s="61">
        <f t="shared" si="140"/>
        <v>0</v>
      </c>
      <c r="Q590" s="61">
        <f t="shared" si="136"/>
        <v>0</v>
      </c>
      <c r="R590" s="61">
        <f t="shared" si="141"/>
        <v>0</v>
      </c>
      <c r="S590" s="65">
        <f t="shared" si="142"/>
        <v>0</v>
      </c>
      <c r="T590" s="61">
        <f t="shared" si="143"/>
        <v>0</v>
      </c>
      <c r="U590" s="61">
        <f t="shared" si="144"/>
        <v>0</v>
      </c>
      <c r="V590" s="61">
        <f t="shared" si="137"/>
        <v>0</v>
      </c>
      <c r="W590" s="61">
        <f t="shared" si="145"/>
        <v>0</v>
      </c>
      <c r="X590" s="61">
        <f t="shared" si="146"/>
        <v>0</v>
      </c>
      <c r="Y590" s="61" t="str">
        <f t="shared" si="147"/>
        <v>NÃO</v>
      </c>
      <c r="AA590" s="62" t="str">
        <f t="shared" si="148"/>
        <v>ES</v>
      </c>
      <c r="AB590" s="50" t="s">
        <v>41</v>
      </c>
      <c r="AC590" s="50" t="s">
        <v>4565</v>
      </c>
      <c r="AD590" s="50">
        <v>2931301</v>
      </c>
      <c r="AE590" s="51"/>
      <c r="AF590" s="51"/>
      <c r="AH590" s="66" t="str">
        <f t="shared" si="149"/>
        <v>BATapiramutá</v>
      </c>
      <c r="AI590" s="50">
        <v>2931301</v>
      </c>
      <c r="AJ590" s="66">
        <f t="shared" si="138"/>
        <v>0</v>
      </c>
    </row>
    <row r="591" spans="1:36" s="91" customFormat="1" ht="21.75" customHeight="1">
      <c r="A591" s="61" t="str">
        <f>Controles!$B$2</f>
        <v>ES</v>
      </c>
      <c r="B591" s="61">
        <f>Controles!$C$2</f>
        <v>7</v>
      </c>
      <c r="C591" s="61" t="s">
        <v>5388</v>
      </c>
      <c r="D591" s="62"/>
      <c r="E591" s="61" t="e">
        <f t="shared" si="135"/>
        <v>#N/A</v>
      </c>
      <c r="F591" s="90"/>
      <c r="G591" s="90"/>
      <c r="H591" s="90"/>
      <c r="I591" s="90"/>
      <c r="J591" s="61">
        <f t="shared" si="139"/>
        <v>0</v>
      </c>
      <c r="K591" s="90"/>
      <c r="L591" s="90"/>
      <c r="M591" s="90"/>
      <c r="N591" s="90"/>
      <c r="O591" s="90"/>
      <c r="P591" s="61">
        <f t="shared" si="140"/>
        <v>0</v>
      </c>
      <c r="Q591" s="61">
        <f t="shared" si="136"/>
        <v>0</v>
      </c>
      <c r="R591" s="61">
        <f t="shared" si="141"/>
        <v>0</v>
      </c>
      <c r="S591" s="65">
        <f t="shared" si="142"/>
        <v>0</v>
      </c>
      <c r="T591" s="61">
        <f t="shared" si="143"/>
        <v>0</v>
      </c>
      <c r="U591" s="61">
        <f t="shared" si="144"/>
        <v>0</v>
      </c>
      <c r="V591" s="61">
        <f t="shared" si="137"/>
        <v>0</v>
      </c>
      <c r="W591" s="61">
        <f t="shared" si="145"/>
        <v>0</v>
      </c>
      <c r="X591" s="61">
        <f t="shared" si="146"/>
        <v>0</v>
      </c>
      <c r="Y591" s="61" t="str">
        <f t="shared" si="147"/>
        <v>NÃO</v>
      </c>
      <c r="AA591" s="62" t="str">
        <f t="shared" si="148"/>
        <v>ES</v>
      </c>
      <c r="AB591" s="50" t="s">
        <v>41</v>
      </c>
      <c r="AC591" s="50" t="s">
        <v>4569</v>
      </c>
      <c r="AD591" s="50">
        <v>2931350</v>
      </c>
      <c r="AE591" s="51"/>
      <c r="AF591" s="51"/>
      <c r="AH591" s="66" t="str">
        <f t="shared" si="149"/>
        <v>BATeixeira de Freitas</v>
      </c>
      <c r="AI591" s="50">
        <v>2931350</v>
      </c>
      <c r="AJ591" s="66">
        <f t="shared" si="138"/>
        <v>0</v>
      </c>
    </row>
    <row r="592" spans="1:36" s="91" customFormat="1" ht="21.75" customHeight="1">
      <c r="A592" s="61" t="str">
        <f>Controles!$B$2</f>
        <v>ES</v>
      </c>
      <c r="B592" s="61">
        <f>Controles!$C$2</f>
        <v>7</v>
      </c>
      <c r="C592" s="61" t="s">
        <v>5388</v>
      </c>
      <c r="D592" s="62"/>
      <c r="E592" s="61" t="e">
        <f t="shared" si="135"/>
        <v>#N/A</v>
      </c>
      <c r="F592" s="90"/>
      <c r="G592" s="90"/>
      <c r="H592" s="90"/>
      <c r="I592" s="90"/>
      <c r="J592" s="61">
        <f t="shared" si="139"/>
        <v>0</v>
      </c>
      <c r="K592" s="90"/>
      <c r="L592" s="90"/>
      <c r="M592" s="90"/>
      <c r="N592" s="90"/>
      <c r="O592" s="90"/>
      <c r="P592" s="61">
        <f t="shared" si="140"/>
        <v>0</v>
      </c>
      <c r="Q592" s="61">
        <f t="shared" si="136"/>
        <v>0</v>
      </c>
      <c r="R592" s="61">
        <f t="shared" si="141"/>
        <v>0</v>
      </c>
      <c r="S592" s="65">
        <f t="shared" si="142"/>
        <v>0</v>
      </c>
      <c r="T592" s="61">
        <f t="shared" si="143"/>
        <v>0</v>
      </c>
      <c r="U592" s="61">
        <f t="shared" si="144"/>
        <v>0</v>
      </c>
      <c r="V592" s="61">
        <f t="shared" si="137"/>
        <v>0</v>
      </c>
      <c r="W592" s="61">
        <f t="shared" si="145"/>
        <v>0</v>
      </c>
      <c r="X592" s="61">
        <f t="shared" si="146"/>
        <v>0</v>
      </c>
      <c r="Y592" s="61" t="str">
        <f t="shared" si="147"/>
        <v>NÃO</v>
      </c>
      <c r="AA592" s="62" t="str">
        <f t="shared" si="148"/>
        <v>ES</v>
      </c>
      <c r="AB592" s="50" t="s">
        <v>41</v>
      </c>
      <c r="AC592" s="50" t="s">
        <v>4574</v>
      </c>
      <c r="AD592" s="50">
        <v>2931400</v>
      </c>
      <c r="AE592" s="51"/>
      <c r="AF592" s="51"/>
      <c r="AH592" s="66" t="str">
        <f t="shared" si="149"/>
        <v>BATeodoro Sampaio</v>
      </c>
      <c r="AI592" s="50">
        <v>2931400</v>
      </c>
      <c r="AJ592" s="66">
        <f t="shared" si="138"/>
        <v>0</v>
      </c>
    </row>
    <row r="593" spans="1:36" s="91" customFormat="1" ht="21.75" customHeight="1">
      <c r="A593" s="61" t="str">
        <f>Controles!$B$2</f>
        <v>ES</v>
      </c>
      <c r="B593" s="61">
        <f>Controles!$C$2</f>
        <v>7</v>
      </c>
      <c r="C593" s="61" t="s">
        <v>5388</v>
      </c>
      <c r="D593" s="62"/>
      <c r="E593" s="61" t="e">
        <f t="shared" si="135"/>
        <v>#N/A</v>
      </c>
      <c r="F593" s="90"/>
      <c r="G593" s="90"/>
      <c r="H593" s="90"/>
      <c r="I593" s="90"/>
      <c r="J593" s="61">
        <f t="shared" si="139"/>
        <v>0</v>
      </c>
      <c r="K593" s="90"/>
      <c r="L593" s="90"/>
      <c r="M593" s="90"/>
      <c r="N593" s="90"/>
      <c r="O593" s="90"/>
      <c r="P593" s="61">
        <f t="shared" si="140"/>
        <v>0</v>
      </c>
      <c r="Q593" s="61">
        <f t="shared" si="136"/>
        <v>0</v>
      </c>
      <c r="R593" s="61">
        <f t="shared" si="141"/>
        <v>0</v>
      </c>
      <c r="S593" s="65">
        <f t="shared" si="142"/>
        <v>0</v>
      </c>
      <c r="T593" s="61">
        <f t="shared" si="143"/>
        <v>0</v>
      </c>
      <c r="U593" s="61">
        <f t="shared" si="144"/>
        <v>0</v>
      </c>
      <c r="V593" s="61">
        <f t="shared" si="137"/>
        <v>0</v>
      </c>
      <c r="W593" s="61">
        <f t="shared" si="145"/>
        <v>0</v>
      </c>
      <c r="X593" s="61">
        <f t="shared" si="146"/>
        <v>0</v>
      </c>
      <c r="Y593" s="61" t="str">
        <f t="shared" si="147"/>
        <v>NÃO</v>
      </c>
      <c r="AA593" s="62" t="str">
        <f t="shared" si="148"/>
        <v>ES</v>
      </c>
      <c r="AB593" s="50" t="s">
        <v>41</v>
      </c>
      <c r="AC593" s="50" t="s">
        <v>4579</v>
      </c>
      <c r="AD593" s="50">
        <v>2931509</v>
      </c>
      <c r="AE593" s="51"/>
      <c r="AF593" s="51"/>
      <c r="AH593" s="66" t="str">
        <f t="shared" si="149"/>
        <v>BATeofilândia</v>
      </c>
      <c r="AI593" s="50">
        <v>2931509</v>
      </c>
      <c r="AJ593" s="66">
        <f t="shared" si="138"/>
        <v>0</v>
      </c>
    </row>
    <row r="594" spans="1:36" s="91" customFormat="1" ht="21.75" customHeight="1">
      <c r="A594" s="61" t="str">
        <f>Controles!$B$2</f>
        <v>ES</v>
      </c>
      <c r="B594" s="61">
        <f>Controles!$C$2</f>
        <v>7</v>
      </c>
      <c r="C594" s="61" t="s">
        <v>5388</v>
      </c>
      <c r="D594" s="62"/>
      <c r="E594" s="61" t="e">
        <f t="shared" si="135"/>
        <v>#N/A</v>
      </c>
      <c r="F594" s="90"/>
      <c r="G594" s="90"/>
      <c r="H594" s="90"/>
      <c r="I594" s="90"/>
      <c r="J594" s="61">
        <f t="shared" si="139"/>
        <v>0</v>
      </c>
      <c r="K594" s="90"/>
      <c r="L594" s="90"/>
      <c r="M594" s="90"/>
      <c r="N594" s="90"/>
      <c r="O594" s="90"/>
      <c r="P594" s="61">
        <f t="shared" si="140"/>
        <v>0</v>
      </c>
      <c r="Q594" s="61">
        <f t="shared" si="136"/>
        <v>0</v>
      </c>
      <c r="R594" s="61">
        <f t="shared" si="141"/>
        <v>0</v>
      </c>
      <c r="S594" s="65">
        <f t="shared" si="142"/>
        <v>0</v>
      </c>
      <c r="T594" s="61">
        <f t="shared" si="143"/>
        <v>0</v>
      </c>
      <c r="U594" s="61">
        <f t="shared" si="144"/>
        <v>0</v>
      </c>
      <c r="V594" s="61">
        <f t="shared" si="137"/>
        <v>0</v>
      </c>
      <c r="W594" s="61">
        <f t="shared" si="145"/>
        <v>0</v>
      </c>
      <c r="X594" s="61">
        <f t="shared" si="146"/>
        <v>0</v>
      </c>
      <c r="Y594" s="61" t="str">
        <f t="shared" si="147"/>
        <v>NÃO</v>
      </c>
      <c r="AA594" s="62" t="str">
        <f t="shared" si="148"/>
        <v>ES</v>
      </c>
      <c r="AB594" s="50" t="s">
        <v>41</v>
      </c>
      <c r="AC594" s="50" t="s">
        <v>4584</v>
      </c>
      <c r="AD594" s="50">
        <v>2931608</v>
      </c>
      <c r="AE594" s="51"/>
      <c r="AF594" s="51"/>
      <c r="AH594" s="66" t="str">
        <f t="shared" si="149"/>
        <v>BATeolândia</v>
      </c>
      <c r="AI594" s="50">
        <v>2931608</v>
      </c>
      <c r="AJ594" s="66">
        <f t="shared" si="138"/>
        <v>0</v>
      </c>
    </row>
    <row r="595" spans="1:36" s="91" customFormat="1" ht="21.75" customHeight="1">
      <c r="A595" s="61" t="str">
        <f>Controles!$B$2</f>
        <v>ES</v>
      </c>
      <c r="B595" s="61">
        <f>Controles!$C$2</f>
        <v>7</v>
      </c>
      <c r="C595" s="61" t="s">
        <v>5388</v>
      </c>
      <c r="D595" s="62"/>
      <c r="E595" s="61" t="e">
        <f t="shared" si="135"/>
        <v>#N/A</v>
      </c>
      <c r="F595" s="90"/>
      <c r="G595" s="90"/>
      <c r="H595" s="90"/>
      <c r="I595" s="90"/>
      <c r="J595" s="61">
        <f t="shared" si="139"/>
        <v>0</v>
      </c>
      <c r="K595" s="90"/>
      <c r="L595" s="90"/>
      <c r="M595" s="90"/>
      <c r="N595" s="90"/>
      <c r="O595" s="90"/>
      <c r="P595" s="61">
        <f t="shared" si="140"/>
        <v>0</v>
      </c>
      <c r="Q595" s="61">
        <f t="shared" si="136"/>
        <v>0</v>
      </c>
      <c r="R595" s="61">
        <f t="shared" si="141"/>
        <v>0</v>
      </c>
      <c r="S595" s="65">
        <f t="shared" si="142"/>
        <v>0</v>
      </c>
      <c r="T595" s="61">
        <f t="shared" si="143"/>
        <v>0</v>
      </c>
      <c r="U595" s="61">
        <f t="shared" si="144"/>
        <v>0</v>
      </c>
      <c r="V595" s="61">
        <f t="shared" si="137"/>
        <v>0</v>
      </c>
      <c r="W595" s="61">
        <f t="shared" si="145"/>
        <v>0</v>
      </c>
      <c r="X595" s="61">
        <f t="shared" si="146"/>
        <v>0</v>
      </c>
      <c r="Y595" s="61" t="str">
        <f t="shared" si="147"/>
        <v>NÃO</v>
      </c>
      <c r="AA595" s="62" t="str">
        <f t="shared" si="148"/>
        <v>ES</v>
      </c>
      <c r="AB595" s="50" t="s">
        <v>41</v>
      </c>
      <c r="AC595" s="50" t="s">
        <v>3182</v>
      </c>
      <c r="AD595" s="50">
        <v>2931707</v>
      </c>
      <c r="AE595" s="51"/>
      <c r="AF595" s="51"/>
      <c r="AH595" s="66" t="str">
        <f t="shared" si="149"/>
        <v>BATerra Nova</v>
      </c>
      <c r="AI595" s="50">
        <v>2931707</v>
      </c>
      <c r="AJ595" s="66">
        <f t="shared" si="138"/>
        <v>0</v>
      </c>
    </row>
    <row r="596" spans="1:36" s="91" customFormat="1" ht="21.75" customHeight="1">
      <c r="A596" s="61" t="str">
        <f>Controles!$B$2</f>
        <v>ES</v>
      </c>
      <c r="B596" s="61">
        <f>Controles!$C$2</f>
        <v>7</v>
      </c>
      <c r="C596" s="61" t="s">
        <v>5388</v>
      </c>
      <c r="D596" s="62"/>
      <c r="E596" s="61" t="e">
        <f t="shared" si="135"/>
        <v>#N/A</v>
      </c>
      <c r="F596" s="90"/>
      <c r="G596" s="90"/>
      <c r="H596" s="90"/>
      <c r="I596" s="90"/>
      <c r="J596" s="61">
        <f t="shared" si="139"/>
        <v>0</v>
      </c>
      <c r="K596" s="90"/>
      <c r="L596" s="90"/>
      <c r="M596" s="90"/>
      <c r="N596" s="90"/>
      <c r="O596" s="90"/>
      <c r="P596" s="61">
        <f t="shared" si="140"/>
        <v>0</v>
      </c>
      <c r="Q596" s="61">
        <f t="shared" si="136"/>
        <v>0</v>
      </c>
      <c r="R596" s="61">
        <f t="shared" si="141"/>
        <v>0</v>
      </c>
      <c r="S596" s="65">
        <f t="shared" si="142"/>
        <v>0</v>
      </c>
      <c r="T596" s="61">
        <f t="shared" si="143"/>
        <v>0</v>
      </c>
      <c r="U596" s="61">
        <f t="shared" si="144"/>
        <v>0</v>
      </c>
      <c r="V596" s="61">
        <f t="shared" si="137"/>
        <v>0</v>
      </c>
      <c r="W596" s="61">
        <f t="shared" si="145"/>
        <v>0</v>
      </c>
      <c r="X596" s="61">
        <f t="shared" si="146"/>
        <v>0</v>
      </c>
      <c r="Y596" s="61" t="str">
        <f t="shared" si="147"/>
        <v>NÃO</v>
      </c>
      <c r="AA596" s="62" t="str">
        <f t="shared" si="148"/>
        <v>ES</v>
      </c>
      <c r="AB596" s="50" t="s">
        <v>41</v>
      </c>
      <c r="AC596" s="50" t="s">
        <v>4593</v>
      </c>
      <c r="AD596" s="50">
        <v>2931806</v>
      </c>
      <c r="AE596" s="51"/>
      <c r="AF596" s="51"/>
      <c r="AH596" s="66" t="str">
        <f t="shared" si="149"/>
        <v>BATremedal</v>
      </c>
      <c r="AI596" s="50">
        <v>2931806</v>
      </c>
      <c r="AJ596" s="66">
        <f t="shared" si="138"/>
        <v>0</v>
      </c>
    </row>
    <row r="597" spans="1:36" s="91" customFormat="1" ht="21.75" customHeight="1">
      <c r="A597" s="61" t="str">
        <f>Controles!$B$2</f>
        <v>ES</v>
      </c>
      <c r="B597" s="61">
        <f>Controles!$C$2</f>
        <v>7</v>
      </c>
      <c r="C597" s="61" t="s">
        <v>5388</v>
      </c>
      <c r="D597" s="62"/>
      <c r="E597" s="61" t="e">
        <f t="shared" si="135"/>
        <v>#N/A</v>
      </c>
      <c r="F597" s="90"/>
      <c r="G597" s="90"/>
      <c r="H597" s="90"/>
      <c r="I597" s="90"/>
      <c r="J597" s="61">
        <f t="shared" si="139"/>
        <v>0</v>
      </c>
      <c r="K597" s="90"/>
      <c r="L597" s="90"/>
      <c r="M597" s="90"/>
      <c r="N597" s="90"/>
      <c r="O597" s="90"/>
      <c r="P597" s="61">
        <f t="shared" si="140"/>
        <v>0</v>
      </c>
      <c r="Q597" s="61">
        <f t="shared" si="136"/>
        <v>0</v>
      </c>
      <c r="R597" s="61">
        <f t="shared" si="141"/>
        <v>0</v>
      </c>
      <c r="S597" s="65">
        <f t="shared" si="142"/>
        <v>0</v>
      </c>
      <c r="T597" s="61">
        <f t="shared" si="143"/>
        <v>0</v>
      </c>
      <c r="U597" s="61">
        <f t="shared" si="144"/>
        <v>0</v>
      </c>
      <c r="V597" s="61">
        <f t="shared" si="137"/>
        <v>0</v>
      </c>
      <c r="W597" s="61">
        <f t="shared" si="145"/>
        <v>0</v>
      </c>
      <c r="X597" s="61">
        <f t="shared" si="146"/>
        <v>0</v>
      </c>
      <c r="Y597" s="61" t="str">
        <f t="shared" si="147"/>
        <v>NÃO</v>
      </c>
      <c r="AA597" s="62" t="str">
        <f t="shared" si="148"/>
        <v>ES</v>
      </c>
      <c r="AB597" s="50" t="s">
        <v>41</v>
      </c>
      <c r="AC597" s="50" t="s">
        <v>4598</v>
      </c>
      <c r="AD597" s="50">
        <v>2931905</v>
      </c>
      <c r="AE597" s="51"/>
      <c r="AF597" s="51"/>
      <c r="AH597" s="66" t="str">
        <f t="shared" si="149"/>
        <v>BATucano</v>
      </c>
      <c r="AI597" s="50">
        <v>2931905</v>
      </c>
      <c r="AJ597" s="66">
        <f t="shared" si="138"/>
        <v>0</v>
      </c>
    </row>
    <row r="598" spans="1:36" s="91" customFormat="1" ht="21.75" customHeight="1">
      <c r="A598" s="61" t="str">
        <f>Controles!$B$2</f>
        <v>ES</v>
      </c>
      <c r="B598" s="61">
        <f>Controles!$C$2</f>
        <v>7</v>
      </c>
      <c r="C598" s="61" t="s">
        <v>5388</v>
      </c>
      <c r="D598" s="62"/>
      <c r="E598" s="61" t="e">
        <f t="shared" si="135"/>
        <v>#N/A</v>
      </c>
      <c r="F598" s="90"/>
      <c r="G598" s="90"/>
      <c r="H598" s="90"/>
      <c r="I598" s="90"/>
      <c r="J598" s="61">
        <f t="shared" si="139"/>
        <v>0</v>
      </c>
      <c r="K598" s="90"/>
      <c r="L598" s="90"/>
      <c r="M598" s="90"/>
      <c r="N598" s="90"/>
      <c r="O598" s="90"/>
      <c r="P598" s="61">
        <f t="shared" si="140"/>
        <v>0</v>
      </c>
      <c r="Q598" s="61">
        <f t="shared" si="136"/>
        <v>0</v>
      </c>
      <c r="R598" s="61">
        <f t="shared" si="141"/>
        <v>0</v>
      </c>
      <c r="S598" s="65">
        <f t="shared" si="142"/>
        <v>0</v>
      </c>
      <c r="T598" s="61">
        <f t="shared" si="143"/>
        <v>0</v>
      </c>
      <c r="U598" s="61">
        <f t="shared" si="144"/>
        <v>0</v>
      </c>
      <c r="V598" s="61">
        <f t="shared" si="137"/>
        <v>0</v>
      </c>
      <c r="W598" s="61">
        <f t="shared" si="145"/>
        <v>0</v>
      </c>
      <c r="X598" s="61">
        <f t="shared" si="146"/>
        <v>0</v>
      </c>
      <c r="Y598" s="61" t="str">
        <f t="shared" si="147"/>
        <v>NÃO</v>
      </c>
      <c r="AA598" s="62" t="str">
        <f t="shared" si="148"/>
        <v>ES</v>
      </c>
      <c r="AB598" s="50" t="s">
        <v>41</v>
      </c>
      <c r="AC598" s="50" t="s">
        <v>4601</v>
      </c>
      <c r="AD598" s="50">
        <v>2932002</v>
      </c>
      <c r="AE598" s="51"/>
      <c r="AF598" s="51"/>
      <c r="AH598" s="66" t="str">
        <f t="shared" si="149"/>
        <v>BAUauá</v>
      </c>
      <c r="AI598" s="50">
        <v>2932002</v>
      </c>
      <c r="AJ598" s="66">
        <f t="shared" si="138"/>
        <v>0</v>
      </c>
    </row>
    <row r="599" spans="1:36" s="91" customFormat="1" ht="21.75" customHeight="1">
      <c r="A599" s="61" t="str">
        <f>Controles!$B$2</f>
        <v>ES</v>
      </c>
      <c r="B599" s="61">
        <f>Controles!$C$2</f>
        <v>7</v>
      </c>
      <c r="C599" s="61" t="s">
        <v>5388</v>
      </c>
      <c r="D599" s="62"/>
      <c r="E599" s="61" t="e">
        <f t="shared" si="135"/>
        <v>#N/A</v>
      </c>
      <c r="F599" s="90"/>
      <c r="G599" s="90"/>
      <c r="H599" s="90"/>
      <c r="I599" s="90"/>
      <c r="J599" s="61">
        <f t="shared" si="139"/>
        <v>0</v>
      </c>
      <c r="K599" s="90"/>
      <c r="L599" s="90"/>
      <c r="M599" s="90"/>
      <c r="N599" s="90"/>
      <c r="O599" s="90"/>
      <c r="P599" s="61">
        <f t="shared" si="140"/>
        <v>0</v>
      </c>
      <c r="Q599" s="61">
        <f t="shared" si="136"/>
        <v>0</v>
      </c>
      <c r="R599" s="61">
        <f t="shared" si="141"/>
        <v>0</v>
      </c>
      <c r="S599" s="65">
        <f t="shared" si="142"/>
        <v>0</v>
      </c>
      <c r="T599" s="61">
        <f t="shared" si="143"/>
        <v>0</v>
      </c>
      <c r="U599" s="61">
        <f t="shared" si="144"/>
        <v>0</v>
      </c>
      <c r="V599" s="61">
        <f t="shared" si="137"/>
        <v>0</v>
      </c>
      <c r="W599" s="61">
        <f t="shared" si="145"/>
        <v>0</v>
      </c>
      <c r="X599" s="61">
        <f t="shared" si="146"/>
        <v>0</v>
      </c>
      <c r="Y599" s="61" t="str">
        <f t="shared" si="147"/>
        <v>NÃO</v>
      </c>
      <c r="AA599" s="62" t="str">
        <f t="shared" si="148"/>
        <v>ES</v>
      </c>
      <c r="AB599" s="50" t="s">
        <v>41</v>
      </c>
      <c r="AC599" s="50" t="s">
        <v>4606</v>
      </c>
      <c r="AD599" s="50">
        <v>2932101</v>
      </c>
      <c r="AE599" s="51"/>
      <c r="AF599" s="51"/>
      <c r="AH599" s="66" t="str">
        <f t="shared" si="149"/>
        <v>BAUbaíra</v>
      </c>
      <c r="AI599" s="50">
        <v>2932101</v>
      </c>
      <c r="AJ599" s="66">
        <f t="shared" si="138"/>
        <v>0</v>
      </c>
    </row>
    <row r="600" spans="1:36" s="91" customFormat="1" ht="21.75" customHeight="1">
      <c r="A600" s="61" t="str">
        <f>Controles!$B$2</f>
        <v>ES</v>
      </c>
      <c r="B600" s="61">
        <f>Controles!$C$2</f>
        <v>7</v>
      </c>
      <c r="C600" s="61" t="s">
        <v>5388</v>
      </c>
      <c r="D600" s="62"/>
      <c r="E600" s="61" t="e">
        <f t="shared" si="135"/>
        <v>#N/A</v>
      </c>
      <c r="F600" s="90"/>
      <c r="G600" s="90"/>
      <c r="H600" s="90"/>
      <c r="I600" s="90"/>
      <c r="J600" s="61">
        <f t="shared" si="139"/>
        <v>0</v>
      </c>
      <c r="K600" s="90"/>
      <c r="L600" s="90"/>
      <c r="M600" s="90"/>
      <c r="N600" s="90"/>
      <c r="O600" s="90"/>
      <c r="P600" s="61">
        <f t="shared" si="140"/>
        <v>0</v>
      </c>
      <c r="Q600" s="61">
        <f t="shared" si="136"/>
        <v>0</v>
      </c>
      <c r="R600" s="61">
        <f t="shared" si="141"/>
        <v>0</v>
      </c>
      <c r="S600" s="65">
        <f t="shared" si="142"/>
        <v>0</v>
      </c>
      <c r="T600" s="61">
        <f t="shared" si="143"/>
        <v>0</v>
      </c>
      <c r="U600" s="61">
        <f t="shared" si="144"/>
        <v>0</v>
      </c>
      <c r="V600" s="61">
        <f t="shared" si="137"/>
        <v>0</v>
      </c>
      <c r="W600" s="61">
        <f t="shared" si="145"/>
        <v>0</v>
      </c>
      <c r="X600" s="61">
        <f t="shared" si="146"/>
        <v>0</v>
      </c>
      <c r="Y600" s="61" t="str">
        <f t="shared" si="147"/>
        <v>NÃO</v>
      </c>
      <c r="AA600" s="62" t="str">
        <f t="shared" si="148"/>
        <v>ES</v>
      </c>
      <c r="AB600" s="50" t="s">
        <v>41</v>
      </c>
      <c r="AC600" s="50" t="s">
        <v>4611</v>
      </c>
      <c r="AD600" s="50">
        <v>2932200</v>
      </c>
      <c r="AE600" s="51"/>
      <c r="AF600" s="51"/>
      <c r="AH600" s="66" t="str">
        <f t="shared" si="149"/>
        <v>BAUbaitaba</v>
      </c>
      <c r="AI600" s="50">
        <v>2932200</v>
      </c>
      <c r="AJ600" s="66">
        <f t="shared" si="138"/>
        <v>0</v>
      </c>
    </row>
    <row r="601" spans="1:36">
      <c r="AA601" s="62" t="str">
        <f t="shared" si="148"/>
        <v/>
      </c>
      <c r="AB601" s="50" t="s">
        <v>41</v>
      </c>
      <c r="AC601" s="50" t="s">
        <v>4615</v>
      </c>
      <c r="AD601" s="50">
        <v>2932309</v>
      </c>
      <c r="AH601" s="66" t="str">
        <f t="shared" si="149"/>
        <v>BAUbatã</v>
      </c>
      <c r="AI601" s="50">
        <v>2932309</v>
      </c>
      <c r="AJ601" s="66">
        <f>SUM(AJ2:AJ600)</f>
        <v>2</v>
      </c>
    </row>
    <row r="602" spans="1:36">
      <c r="AA602" s="62" t="str">
        <f t="shared" si="148"/>
        <v/>
      </c>
      <c r="AB602" s="50" t="s">
        <v>41</v>
      </c>
      <c r="AC602" s="50" t="s">
        <v>4620</v>
      </c>
      <c r="AD602" s="50">
        <v>2932408</v>
      </c>
      <c r="AH602" s="66" t="str">
        <f t="shared" si="149"/>
        <v>BAUibaí</v>
      </c>
      <c r="AI602" s="50">
        <v>2932408</v>
      </c>
    </row>
    <row r="603" spans="1:36">
      <c r="AA603" s="62" t="str">
        <f t="shared" si="148"/>
        <v/>
      </c>
      <c r="AB603" s="50" t="s">
        <v>41</v>
      </c>
      <c r="AC603" s="50" t="s">
        <v>4625</v>
      </c>
      <c r="AD603" s="50">
        <v>2932457</v>
      </c>
      <c r="AH603" s="66" t="str">
        <f t="shared" si="149"/>
        <v>BAUmburanas</v>
      </c>
      <c r="AI603" s="50">
        <v>2932457</v>
      </c>
    </row>
    <row r="604" spans="1:36">
      <c r="AA604" s="62" t="str">
        <f t="shared" si="148"/>
        <v/>
      </c>
      <c r="AB604" s="50" t="s">
        <v>41</v>
      </c>
      <c r="AC604" s="50" t="s">
        <v>4628</v>
      </c>
      <c r="AD604" s="50">
        <v>2932507</v>
      </c>
      <c r="AH604" s="66" t="str">
        <f t="shared" si="149"/>
        <v>BAUna</v>
      </c>
      <c r="AI604" s="50">
        <v>2932507</v>
      </c>
    </row>
    <row r="605" spans="1:36">
      <c r="AA605" s="62" t="str">
        <f t="shared" si="148"/>
        <v/>
      </c>
      <c r="AB605" s="50" t="s">
        <v>41</v>
      </c>
      <c r="AC605" s="50" t="s">
        <v>4632</v>
      </c>
      <c r="AD605" s="50">
        <v>2932606</v>
      </c>
      <c r="AH605" s="66" t="str">
        <f t="shared" si="149"/>
        <v>BAUrandi</v>
      </c>
      <c r="AI605" s="50">
        <v>2932606</v>
      </c>
    </row>
    <row r="606" spans="1:36">
      <c r="AA606" s="62" t="str">
        <f t="shared" si="148"/>
        <v/>
      </c>
      <c r="AB606" s="50" t="s">
        <v>41</v>
      </c>
      <c r="AC606" s="50" t="s">
        <v>4636</v>
      </c>
      <c r="AD606" s="50">
        <v>2932705</v>
      </c>
      <c r="AH606" s="66" t="str">
        <f t="shared" si="149"/>
        <v>BAUruçuca</v>
      </c>
      <c r="AI606" s="50">
        <v>2932705</v>
      </c>
    </row>
    <row r="607" spans="1:36">
      <c r="AA607" s="62" t="str">
        <f t="shared" si="148"/>
        <v/>
      </c>
      <c r="AB607" s="50" t="s">
        <v>41</v>
      </c>
      <c r="AC607" s="50" t="s">
        <v>4639</v>
      </c>
      <c r="AD607" s="50">
        <v>2932804</v>
      </c>
      <c r="AH607" s="66" t="str">
        <f t="shared" si="149"/>
        <v>BAUtinga</v>
      </c>
      <c r="AI607" s="50">
        <v>2932804</v>
      </c>
    </row>
    <row r="608" spans="1:36">
      <c r="AA608" s="62" t="str">
        <f t="shared" si="148"/>
        <v/>
      </c>
      <c r="AB608" s="50" t="s">
        <v>41</v>
      </c>
      <c r="AC608" s="50" t="s">
        <v>2015</v>
      </c>
      <c r="AD608" s="50">
        <v>2932903</v>
      </c>
      <c r="AH608" s="66" t="str">
        <f t="shared" si="149"/>
        <v>BAValença</v>
      </c>
      <c r="AI608" s="50">
        <v>2932903</v>
      </c>
    </row>
    <row r="609" spans="27:35">
      <c r="AA609" s="62" t="str">
        <f t="shared" si="148"/>
        <v/>
      </c>
      <c r="AB609" s="50" t="s">
        <v>41</v>
      </c>
      <c r="AC609" s="50" t="s">
        <v>4645</v>
      </c>
      <c r="AD609" s="50">
        <v>2933000</v>
      </c>
      <c r="AH609" s="66" t="str">
        <f t="shared" si="149"/>
        <v>BAValente</v>
      </c>
      <c r="AI609" s="50">
        <v>2933000</v>
      </c>
    </row>
    <row r="610" spans="27:35">
      <c r="AA610" s="62" t="str">
        <f t="shared" si="148"/>
        <v/>
      </c>
      <c r="AB610" s="50" t="s">
        <v>41</v>
      </c>
      <c r="AC610" s="50" t="s">
        <v>4649</v>
      </c>
      <c r="AD610" s="50">
        <v>2933059</v>
      </c>
      <c r="AH610" s="66" t="str">
        <f t="shared" si="149"/>
        <v>BAVárzea da Roça</v>
      </c>
      <c r="AI610" s="50">
        <v>2933059</v>
      </c>
    </row>
    <row r="611" spans="27:35">
      <c r="AA611" s="62" t="str">
        <f t="shared" si="148"/>
        <v/>
      </c>
      <c r="AB611" s="50" t="s">
        <v>41</v>
      </c>
      <c r="AC611" s="50" t="s">
        <v>4653</v>
      </c>
      <c r="AD611" s="50">
        <v>2933109</v>
      </c>
      <c r="AH611" s="66" t="str">
        <f t="shared" si="149"/>
        <v>BAVárzea do Poço</v>
      </c>
      <c r="AI611" s="50">
        <v>2933109</v>
      </c>
    </row>
    <row r="612" spans="27:35">
      <c r="AA612" s="62" t="str">
        <f t="shared" si="148"/>
        <v/>
      </c>
      <c r="AB612" s="50" t="s">
        <v>41</v>
      </c>
      <c r="AC612" s="50" t="s">
        <v>4657</v>
      </c>
      <c r="AD612" s="50">
        <v>2933158</v>
      </c>
      <c r="AH612" s="66" t="str">
        <f t="shared" si="149"/>
        <v>BAVárzea Nova</v>
      </c>
      <c r="AI612" s="50">
        <v>2933158</v>
      </c>
    </row>
    <row r="613" spans="27:35">
      <c r="AA613" s="62" t="str">
        <f t="shared" si="148"/>
        <v/>
      </c>
      <c r="AB613" s="50" t="s">
        <v>41</v>
      </c>
      <c r="AC613" s="50" t="s">
        <v>4661</v>
      </c>
      <c r="AD613" s="50">
        <v>2933174</v>
      </c>
      <c r="AH613" s="66" t="str">
        <f t="shared" si="149"/>
        <v>BAVarzedo</v>
      </c>
      <c r="AI613" s="50">
        <v>2933174</v>
      </c>
    </row>
    <row r="614" spans="27:35">
      <c r="AA614" s="62" t="str">
        <f t="shared" si="148"/>
        <v/>
      </c>
      <c r="AB614" s="50" t="s">
        <v>41</v>
      </c>
      <c r="AC614" s="50" t="s">
        <v>3116</v>
      </c>
      <c r="AD614" s="50">
        <v>2933208</v>
      </c>
      <c r="AH614" s="66" t="str">
        <f t="shared" si="149"/>
        <v>BAVera Cruz</v>
      </c>
      <c r="AI614" s="50">
        <v>2933208</v>
      </c>
    </row>
    <row r="615" spans="27:35">
      <c r="AA615" s="62" t="str">
        <f t="shared" si="148"/>
        <v/>
      </c>
      <c r="AB615" s="50" t="s">
        <v>41</v>
      </c>
      <c r="AC615" s="50" t="s">
        <v>4668</v>
      </c>
      <c r="AD615" s="50">
        <v>2933257</v>
      </c>
      <c r="AH615" s="66" t="str">
        <f t="shared" si="149"/>
        <v>BAVereda</v>
      </c>
      <c r="AI615" s="50">
        <v>2933257</v>
      </c>
    </row>
    <row r="616" spans="27:35">
      <c r="AA616" s="62" t="str">
        <f t="shared" si="148"/>
        <v/>
      </c>
      <c r="AB616" s="50" t="s">
        <v>41</v>
      </c>
      <c r="AC616" s="50" t="s">
        <v>4672</v>
      </c>
      <c r="AD616" s="50">
        <v>2933307</v>
      </c>
      <c r="AH616" s="66" t="str">
        <f t="shared" si="149"/>
        <v>BAVitória da Conquista</v>
      </c>
      <c r="AI616" s="50">
        <v>2933307</v>
      </c>
    </row>
    <row r="617" spans="27:35">
      <c r="AA617" s="62" t="str">
        <f t="shared" si="148"/>
        <v/>
      </c>
      <c r="AB617" s="50" t="s">
        <v>41</v>
      </c>
      <c r="AC617" s="50" t="s">
        <v>4676</v>
      </c>
      <c r="AD617" s="50">
        <v>2933406</v>
      </c>
      <c r="AH617" s="66" t="str">
        <f t="shared" si="149"/>
        <v>BAWagner</v>
      </c>
      <c r="AI617" s="50">
        <v>2933406</v>
      </c>
    </row>
    <row r="618" spans="27:35">
      <c r="AA618" s="62" t="str">
        <f t="shared" si="148"/>
        <v/>
      </c>
      <c r="AB618" s="50" t="s">
        <v>41</v>
      </c>
      <c r="AC618" s="50" t="s">
        <v>4680</v>
      </c>
      <c r="AD618" s="50">
        <v>2933455</v>
      </c>
      <c r="AH618" s="66" t="str">
        <f t="shared" si="149"/>
        <v>BAWanderley</v>
      </c>
      <c r="AI618" s="50">
        <v>2933455</v>
      </c>
    </row>
    <row r="619" spans="27:35">
      <c r="AA619" s="62" t="str">
        <f t="shared" si="148"/>
        <v/>
      </c>
      <c r="AB619" s="50" t="s">
        <v>41</v>
      </c>
      <c r="AC619" s="50" t="s">
        <v>4684</v>
      </c>
      <c r="AD619" s="50">
        <v>2933505</v>
      </c>
      <c r="AH619" s="66" t="str">
        <f t="shared" si="149"/>
        <v>BAWenceslau Guimarães</v>
      </c>
      <c r="AI619" s="50">
        <v>2933505</v>
      </c>
    </row>
    <row r="620" spans="27:35">
      <c r="AA620" s="62" t="str">
        <f t="shared" si="148"/>
        <v/>
      </c>
      <c r="AB620" s="50" t="s">
        <v>41</v>
      </c>
      <c r="AC620" s="50" t="s">
        <v>4688</v>
      </c>
      <c r="AD620" s="50">
        <v>2933604</v>
      </c>
      <c r="AH620" s="66" t="str">
        <f t="shared" si="149"/>
        <v>BAXique-Xique</v>
      </c>
      <c r="AI620" s="50">
        <v>2933604</v>
      </c>
    </row>
    <row r="621" spans="27:35">
      <c r="AA621" s="62" t="str">
        <f t="shared" si="148"/>
        <v/>
      </c>
      <c r="AB621" s="50" t="s">
        <v>45</v>
      </c>
      <c r="AC621" s="50" t="s">
        <v>94</v>
      </c>
      <c r="AD621" s="50">
        <v>2300101</v>
      </c>
      <c r="AH621" s="66" t="str">
        <f t="shared" si="149"/>
        <v>CEAbaiara</v>
      </c>
      <c r="AI621" s="50">
        <v>2300101</v>
      </c>
    </row>
    <row r="622" spans="27:35">
      <c r="AA622" s="62" t="str">
        <f t="shared" si="148"/>
        <v/>
      </c>
      <c r="AB622" s="50" t="s">
        <v>45</v>
      </c>
      <c r="AC622" s="50" t="s">
        <v>120</v>
      </c>
      <c r="AD622" s="50">
        <v>2300150</v>
      </c>
      <c r="AH622" s="66" t="str">
        <f t="shared" si="149"/>
        <v>CEAcarape</v>
      </c>
      <c r="AI622" s="50">
        <v>2300150</v>
      </c>
    </row>
    <row r="623" spans="27:35">
      <c r="AA623" s="62" t="str">
        <f t="shared" si="148"/>
        <v/>
      </c>
      <c r="AB623" s="50" t="s">
        <v>45</v>
      </c>
      <c r="AC623" s="50" t="s">
        <v>146</v>
      </c>
      <c r="AD623" s="50">
        <v>2300200</v>
      </c>
      <c r="AH623" s="66" t="str">
        <f t="shared" si="149"/>
        <v>CEAcaraú</v>
      </c>
      <c r="AI623" s="50">
        <v>2300200</v>
      </c>
    </row>
    <row r="624" spans="27:35">
      <c r="AA624" s="62" t="str">
        <f t="shared" si="148"/>
        <v/>
      </c>
      <c r="AB624" s="50" t="s">
        <v>45</v>
      </c>
      <c r="AC624" s="50" t="s">
        <v>171</v>
      </c>
      <c r="AD624" s="50">
        <v>2300309</v>
      </c>
      <c r="AH624" s="66" t="str">
        <f t="shared" si="149"/>
        <v>CEAcopiara</v>
      </c>
      <c r="AI624" s="50">
        <v>2300309</v>
      </c>
    </row>
    <row r="625" spans="27:35">
      <c r="AA625" s="62" t="str">
        <f t="shared" si="148"/>
        <v/>
      </c>
      <c r="AB625" s="50" t="s">
        <v>45</v>
      </c>
      <c r="AC625" s="50" t="s">
        <v>197</v>
      </c>
      <c r="AD625" s="50">
        <v>2300408</v>
      </c>
      <c r="AH625" s="66" t="str">
        <f t="shared" si="149"/>
        <v>CEAiuaba</v>
      </c>
      <c r="AI625" s="50">
        <v>2300408</v>
      </c>
    </row>
    <row r="626" spans="27:35">
      <c r="AA626" s="62" t="str">
        <f t="shared" si="148"/>
        <v/>
      </c>
      <c r="AB626" s="50" t="s">
        <v>45</v>
      </c>
      <c r="AC626" s="50" t="s">
        <v>223</v>
      </c>
      <c r="AD626" s="50">
        <v>2300507</v>
      </c>
      <c r="AH626" s="66" t="str">
        <f t="shared" si="149"/>
        <v>CEAlcântaras</v>
      </c>
      <c r="AI626" s="50">
        <v>2300507</v>
      </c>
    </row>
    <row r="627" spans="27:35">
      <c r="AA627" s="62" t="str">
        <f t="shared" si="148"/>
        <v/>
      </c>
      <c r="AB627" s="50" t="s">
        <v>45</v>
      </c>
      <c r="AC627" s="50" t="s">
        <v>247</v>
      </c>
      <c r="AD627" s="50">
        <v>2300606</v>
      </c>
      <c r="AH627" s="66" t="str">
        <f t="shared" si="149"/>
        <v>CEAltaneira</v>
      </c>
      <c r="AI627" s="50">
        <v>2300606</v>
      </c>
    </row>
    <row r="628" spans="27:35">
      <c r="AA628" s="62" t="str">
        <f t="shared" si="148"/>
        <v/>
      </c>
      <c r="AB628" s="50" t="s">
        <v>45</v>
      </c>
      <c r="AC628" s="50" t="s">
        <v>272</v>
      </c>
      <c r="AD628" s="50">
        <v>2300705</v>
      </c>
      <c r="AH628" s="66" t="str">
        <f t="shared" si="149"/>
        <v>CEAlto Santo</v>
      </c>
      <c r="AI628" s="50">
        <v>2300705</v>
      </c>
    </row>
    <row r="629" spans="27:35">
      <c r="AA629" s="62" t="str">
        <f t="shared" si="148"/>
        <v/>
      </c>
      <c r="AB629" s="50" t="s">
        <v>45</v>
      </c>
      <c r="AC629" s="50" t="s">
        <v>298</v>
      </c>
      <c r="AD629" s="50">
        <v>2300754</v>
      </c>
      <c r="AH629" s="66" t="str">
        <f t="shared" si="149"/>
        <v>CEAmontada</v>
      </c>
      <c r="AI629" s="50">
        <v>2300754</v>
      </c>
    </row>
    <row r="630" spans="27:35">
      <c r="AA630" s="62" t="str">
        <f t="shared" si="148"/>
        <v/>
      </c>
      <c r="AB630" s="50" t="s">
        <v>45</v>
      </c>
      <c r="AC630" s="50" t="s">
        <v>324</v>
      </c>
      <c r="AD630" s="50">
        <v>2300804</v>
      </c>
      <c r="AH630" s="66" t="str">
        <f t="shared" si="149"/>
        <v>CEAntonina do Norte</v>
      </c>
      <c r="AI630" s="50">
        <v>2300804</v>
      </c>
    </row>
    <row r="631" spans="27:35">
      <c r="AA631" s="62" t="str">
        <f t="shared" si="148"/>
        <v/>
      </c>
      <c r="AB631" s="50" t="s">
        <v>45</v>
      </c>
      <c r="AC631" s="50" t="s">
        <v>349</v>
      </c>
      <c r="AD631" s="50">
        <v>2300903</v>
      </c>
      <c r="AH631" s="66" t="str">
        <f t="shared" si="149"/>
        <v>CEApuiarés</v>
      </c>
      <c r="AI631" s="50">
        <v>2300903</v>
      </c>
    </row>
    <row r="632" spans="27:35">
      <c r="AA632" s="62" t="str">
        <f t="shared" si="148"/>
        <v/>
      </c>
      <c r="AB632" s="50" t="s">
        <v>45</v>
      </c>
      <c r="AC632" s="50" t="s">
        <v>373</v>
      </c>
      <c r="AD632" s="50">
        <v>2301000</v>
      </c>
      <c r="AH632" s="66" t="str">
        <f t="shared" si="149"/>
        <v>CEAquiraz</v>
      </c>
      <c r="AI632" s="50">
        <v>2301000</v>
      </c>
    </row>
    <row r="633" spans="27:35">
      <c r="AA633" s="62" t="str">
        <f t="shared" si="148"/>
        <v/>
      </c>
      <c r="AB633" s="50" t="s">
        <v>45</v>
      </c>
      <c r="AC633" s="50" t="s">
        <v>398</v>
      </c>
      <c r="AD633" s="50">
        <v>2301109</v>
      </c>
      <c r="AH633" s="66" t="str">
        <f t="shared" si="149"/>
        <v>CEAracati</v>
      </c>
      <c r="AI633" s="50">
        <v>2301109</v>
      </c>
    </row>
    <row r="634" spans="27:35">
      <c r="AA634" s="62" t="str">
        <f t="shared" si="148"/>
        <v/>
      </c>
      <c r="AB634" s="50" t="s">
        <v>45</v>
      </c>
      <c r="AC634" s="50" t="s">
        <v>423</v>
      </c>
      <c r="AD634" s="50">
        <v>2301208</v>
      </c>
      <c r="AH634" s="66" t="str">
        <f t="shared" si="149"/>
        <v>CEAracoiaba</v>
      </c>
      <c r="AI634" s="50">
        <v>2301208</v>
      </c>
    </row>
    <row r="635" spans="27:35">
      <c r="AA635" s="62" t="str">
        <f t="shared" si="148"/>
        <v/>
      </c>
      <c r="AB635" s="50" t="s">
        <v>45</v>
      </c>
      <c r="AC635" s="50" t="s">
        <v>449</v>
      </c>
      <c r="AD635" s="50">
        <v>2301257</v>
      </c>
      <c r="AH635" s="66" t="str">
        <f t="shared" si="149"/>
        <v>CEArarendá</v>
      </c>
      <c r="AI635" s="50">
        <v>2301257</v>
      </c>
    </row>
    <row r="636" spans="27:35">
      <c r="AA636" s="62" t="str">
        <f t="shared" si="148"/>
        <v/>
      </c>
      <c r="AB636" s="50" t="s">
        <v>45</v>
      </c>
      <c r="AC636" s="50" t="s">
        <v>474</v>
      </c>
      <c r="AD636" s="50">
        <v>2301307</v>
      </c>
      <c r="AH636" s="66" t="str">
        <f t="shared" si="149"/>
        <v>CEAraripe</v>
      </c>
      <c r="AI636" s="50">
        <v>2301307</v>
      </c>
    </row>
    <row r="637" spans="27:35">
      <c r="AA637" s="62" t="str">
        <f t="shared" si="148"/>
        <v/>
      </c>
      <c r="AB637" s="50" t="s">
        <v>45</v>
      </c>
      <c r="AC637" s="50" t="s">
        <v>498</v>
      </c>
      <c r="AD637" s="50">
        <v>2301406</v>
      </c>
      <c r="AH637" s="66" t="str">
        <f t="shared" si="149"/>
        <v>CEAratuba</v>
      </c>
      <c r="AI637" s="50">
        <v>2301406</v>
      </c>
    </row>
    <row r="638" spans="27:35">
      <c r="AA638" s="62" t="str">
        <f t="shared" si="148"/>
        <v/>
      </c>
      <c r="AB638" s="50" t="s">
        <v>45</v>
      </c>
      <c r="AC638" s="50" t="s">
        <v>521</v>
      </c>
      <c r="AD638" s="50">
        <v>2301505</v>
      </c>
      <c r="AH638" s="66" t="str">
        <f t="shared" si="149"/>
        <v>CEArneiroz</v>
      </c>
      <c r="AI638" s="50">
        <v>2301505</v>
      </c>
    </row>
    <row r="639" spans="27:35">
      <c r="AA639" s="62" t="str">
        <f t="shared" si="148"/>
        <v/>
      </c>
      <c r="AB639" s="50" t="s">
        <v>45</v>
      </c>
      <c r="AC639" s="50" t="s">
        <v>545</v>
      </c>
      <c r="AD639" s="50">
        <v>2301604</v>
      </c>
      <c r="AH639" s="66" t="str">
        <f t="shared" si="149"/>
        <v>CEAssaré</v>
      </c>
      <c r="AI639" s="50">
        <v>2301604</v>
      </c>
    </row>
    <row r="640" spans="27:35">
      <c r="AA640" s="62" t="str">
        <f t="shared" si="148"/>
        <v/>
      </c>
      <c r="AB640" s="50" t="s">
        <v>45</v>
      </c>
      <c r="AC640" s="50" t="s">
        <v>568</v>
      </c>
      <c r="AD640" s="50">
        <v>2301703</v>
      </c>
      <c r="AH640" s="66" t="str">
        <f t="shared" si="149"/>
        <v>CEAurora</v>
      </c>
      <c r="AI640" s="50">
        <v>2301703</v>
      </c>
    </row>
    <row r="641" spans="27:35">
      <c r="AA641" s="62" t="str">
        <f t="shared" si="148"/>
        <v/>
      </c>
      <c r="AB641" s="50" t="s">
        <v>45</v>
      </c>
      <c r="AC641" s="50" t="s">
        <v>591</v>
      </c>
      <c r="AD641" s="50">
        <v>2301802</v>
      </c>
      <c r="AH641" s="66" t="str">
        <f t="shared" si="149"/>
        <v>CEBaixio</v>
      </c>
      <c r="AI641" s="50">
        <v>2301802</v>
      </c>
    </row>
    <row r="642" spans="27:35">
      <c r="AA642" s="62" t="str">
        <f t="shared" si="148"/>
        <v/>
      </c>
      <c r="AB642" s="50" t="s">
        <v>45</v>
      </c>
      <c r="AC642" s="50" t="s">
        <v>614</v>
      </c>
      <c r="AD642" s="50">
        <v>2301851</v>
      </c>
      <c r="AH642" s="66" t="str">
        <f t="shared" si="149"/>
        <v>CEBanabuiú</v>
      </c>
      <c r="AI642" s="50">
        <v>2301851</v>
      </c>
    </row>
    <row r="643" spans="27:35">
      <c r="AA643" s="62" t="str">
        <f t="shared" ref="AA643:AA706" si="150">CONCATENATE(A643,D643)</f>
        <v/>
      </c>
      <c r="AB643" s="50" t="s">
        <v>45</v>
      </c>
      <c r="AC643" s="50" t="s">
        <v>635</v>
      </c>
      <c r="AD643" s="50">
        <v>2301901</v>
      </c>
      <c r="AH643" s="66" t="str">
        <f t="shared" ref="AH643:AH706" si="151">CONCATENATE(AB643,AC643)</f>
        <v>CEBarbalha</v>
      </c>
      <c r="AI643" s="50">
        <v>2301901</v>
      </c>
    </row>
    <row r="644" spans="27:35">
      <c r="AA644" s="62" t="str">
        <f t="shared" si="150"/>
        <v/>
      </c>
      <c r="AB644" s="50" t="s">
        <v>45</v>
      </c>
      <c r="AC644" s="50" t="s">
        <v>656</v>
      </c>
      <c r="AD644" s="50">
        <v>2301950</v>
      </c>
      <c r="AH644" s="66" t="str">
        <f t="shared" si="151"/>
        <v>CEBarreira</v>
      </c>
      <c r="AI644" s="50">
        <v>2301950</v>
      </c>
    </row>
    <row r="645" spans="27:35">
      <c r="AA645" s="62" t="str">
        <f t="shared" si="150"/>
        <v/>
      </c>
      <c r="AB645" s="50" t="s">
        <v>45</v>
      </c>
      <c r="AC645" s="50" t="s">
        <v>677</v>
      </c>
      <c r="AD645" s="50">
        <v>2302008</v>
      </c>
      <c r="AH645" s="66" t="str">
        <f t="shared" si="151"/>
        <v>CEBarro</v>
      </c>
      <c r="AI645" s="50">
        <v>2302008</v>
      </c>
    </row>
    <row r="646" spans="27:35">
      <c r="AA646" s="62" t="str">
        <f t="shared" si="150"/>
        <v/>
      </c>
      <c r="AB646" s="50" t="s">
        <v>45</v>
      </c>
      <c r="AC646" s="50" t="s">
        <v>697</v>
      </c>
      <c r="AD646" s="50">
        <v>2302057</v>
      </c>
      <c r="AH646" s="66" t="str">
        <f t="shared" si="151"/>
        <v>CEBarroquinha</v>
      </c>
      <c r="AI646" s="50">
        <v>2302057</v>
      </c>
    </row>
    <row r="647" spans="27:35">
      <c r="AA647" s="62" t="str">
        <f t="shared" si="150"/>
        <v/>
      </c>
      <c r="AB647" s="50" t="s">
        <v>45</v>
      </c>
      <c r="AC647" s="50" t="s">
        <v>719</v>
      </c>
      <c r="AD647" s="50">
        <v>2302107</v>
      </c>
      <c r="AH647" s="66" t="str">
        <f t="shared" si="151"/>
        <v>CEBaturité</v>
      </c>
      <c r="AI647" s="50">
        <v>2302107</v>
      </c>
    </row>
    <row r="648" spans="27:35">
      <c r="AA648" s="62" t="str">
        <f t="shared" si="150"/>
        <v/>
      </c>
      <c r="AB648" s="50" t="s">
        <v>45</v>
      </c>
      <c r="AC648" s="50" t="s">
        <v>741</v>
      </c>
      <c r="AD648" s="50">
        <v>2302206</v>
      </c>
      <c r="AH648" s="66" t="str">
        <f t="shared" si="151"/>
        <v>CEBeberibe</v>
      </c>
      <c r="AI648" s="50">
        <v>2302206</v>
      </c>
    </row>
    <row r="649" spans="27:35">
      <c r="AA649" s="62" t="str">
        <f t="shared" si="150"/>
        <v/>
      </c>
      <c r="AB649" s="50" t="s">
        <v>45</v>
      </c>
      <c r="AC649" s="50" t="s">
        <v>762</v>
      </c>
      <c r="AD649" s="50">
        <v>2302305</v>
      </c>
      <c r="AH649" s="66" t="str">
        <f t="shared" si="151"/>
        <v>CEBela Cruz</v>
      </c>
      <c r="AI649" s="50">
        <v>2302305</v>
      </c>
    </row>
    <row r="650" spans="27:35">
      <c r="AA650" s="62" t="str">
        <f t="shared" si="150"/>
        <v/>
      </c>
      <c r="AB650" s="50" t="s">
        <v>45</v>
      </c>
      <c r="AC650" s="50" t="s">
        <v>785</v>
      </c>
      <c r="AD650" s="50">
        <v>2302404</v>
      </c>
      <c r="AH650" s="66" t="str">
        <f t="shared" si="151"/>
        <v>CEBoa Viagem</v>
      </c>
      <c r="AI650" s="50">
        <v>2302404</v>
      </c>
    </row>
    <row r="651" spans="27:35">
      <c r="AA651" s="62" t="str">
        <f t="shared" si="150"/>
        <v/>
      </c>
      <c r="AB651" s="50" t="s">
        <v>45</v>
      </c>
      <c r="AC651" s="50" t="s">
        <v>806</v>
      </c>
      <c r="AD651" s="50">
        <v>2302503</v>
      </c>
      <c r="AH651" s="66" t="str">
        <f t="shared" si="151"/>
        <v>CEBrejo Santo</v>
      </c>
      <c r="AI651" s="50">
        <v>2302503</v>
      </c>
    </row>
    <row r="652" spans="27:35">
      <c r="AA652" s="62" t="str">
        <f t="shared" si="150"/>
        <v/>
      </c>
      <c r="AB652" s="50" t="s">
        <v>45</v>
      </c>
      <c r="AC652" s="50" t="s">
        <v>827</v>
      </c>
      <c r="AD652" s="50">
        <v>2302602</v>
      </c>
      <c r="AH652" s="66" t="str">
        <f t="shared" si="151"/>
        <v>CECamocim</v>
      </c>
      <c r="AI652" s="50">
        <v>2302602</v>
      </c>
    </row>
    <row r="653" spans="27:35">
      <c r="AA653" s="62" t="str">
        <f t="shared" si="150"/>
        <v/>
      </c>
      <c r="AB653" s="50" t="s">
        <v>45</v>
      </c>
      <c r="AC653" s="50" t="s">
        <v>849</v>
      </c>
      <c r="AD653" s="50">
        <v>2302701</v>
      </c>
      <c r="AH653" s="66" t="str">
        <f t="shared" si="151"/>
        <v>CECampos Sales</v>
      </c>
      <c r="AI653" s="50">
        <v>2302701</v>
      </c>
    </row>
    <row r="654" spans="27:35">
      <c r="AA654" s="62" t="str">
        <f t="shared" si="150"/>
        <v/>
      </c>
      <c r="AB654" s="50" t="s">
        <v>45</v>
      </c>
      <c r="AC654" s="50" t="s">
        <v>871</v>
      </c>
      <c r="AD654" s="50">
        <v>2302800</v>
      </c>
      <c r="AH654" s="66" t="str">
        <f t="shared" si="151"/>
        <v>CECanindé</v>
      </c>
      <c r="AI654" s="50">
        <v>2302800</v>
      </c>
    </row>
    <row r="655" spans="27:35">
      <c r="AA655" s="62" t="str">
        <f t="shared" si="150"/>
        <v/>
      </c>
      <c r="AB655" s="50" t="s">
        <v>45</v>
      </c>
      <c r="AC655" s="50" t="s">
        <v>893</v>
      </c>
      <c r="AD655" s="50">
        <v>2302909</v>
      </c>
      <c r="AH655" s="66" t="str">
        <f t="shared" si="151"/>
        <v>CECapistrano</v>
      </c>
      <c r="AI655" s="50">
        <v>2302909</v>
      </c>
    </row>
    <row r="656" spans="27:35">
      <c r="AA656" s="62" t="str">
        <f t="shared" si="150"/>
        <v/>
      </c>
      <c r="AB656" s="50" t="s">
        <v>45</v>
      </c>
      <c r="AC656" s="50" t="s">
        <v>916</v>
      </c>
      <c r="AD656" s="50">
        <v>2303006</v>
      </c>
      <c r="AH656" s="66" t="str">
        <f t="shared" si="151"/>
        <v>CECaridade</v>
      </c>
      <c r="AI656" s="50">
        <v>2303006</v>
      </c>
    </row>
    <row r="657" spans="27:35">
      <c r="AA657" s="62" t="str">
        <f t="shared" si="150"/>
        <v/>
      </c>
      <c r="AB657" s="50" t="s">
        <v>45</v>
      </c>
      <c r="AC657" s="50" t="s">
        <v>939</v>
      </c>
      <c r="AD657" s="50">
        <v>2303105</v>
      </c>
      <c r="AH657" s="66" t="str">
        <f t="shared" si="151"/>
        <v>CECariré</v>
      </c>
      <c r="AI657" s="50">
        <v>2303105</v>
      </c>
    </row>
    <row r="658" spans="27:35">
      <c r="AA658" s="62" t="str">
        <f t="shared" si="150"/>
        <v/>
      </c>
      <c r="AB658" s="50" t="s">
        <v>45</v>
      </c>
      <c r="AC658" s="50" t="s">
        <v>961</v>
      </c>
      <c r="AD658" s="50">
        <v>2303204</v>
      </c>
      <c r="AH658" s="66" t="str">
        <f t="shared" si="151"/>
        <v>CECaririaçu</v>
      </c>
      <c r="AI658" s="50">
        <v>2303204</v>
      </c>
    </row>
    <row r="659" spans="27:35">
      <c r="AA659" s="62" t="str">
        <f t="shared" si="150"/>
        <v/>
      </c>
      <c r="AB659" s="50" t="s">
        <v>45</v>
      </c>
      <c r="AC659" s="50" t="s">
        <v>983</v>
      </c>
      <c r="AD659" s="50">
        <v>2303303</v>
      </c>
      <c r="AH659" s="66" t="str">
        <f t="shared" si="151"/>
        <v>CECariús</v>
      </c>
      <c r="AI659" s="50">
        <v>2303303</v>
      </c>
    </row>
    <row r="660" spans="27:35">
      <c r="AA660" s="62" t="str">
        <f t="shared" si="150"/>
        <v/>
      </c>
      <c r="AB660" s="50" t="s">
        <v>45</v>
      </c>
      <c r="AC660" s="50" t="s">
        <v>1006</v>
      </c>
      <c r="AD660" s="50">
        <v>2303402</v>
      </c>
      <c r="AH660" s="66" t="str">
        <f t="shared" si="151"/>
        <v>CECarnaubal</v>
      </c>
      <c r="AI660" s="50">
        <v>2303402</v>
      </c>
    </row>
    <row r="661" spans="27:35">
      <c r="AA661" s="62" t="str">
        <f t="shared" si="150"/>
        <v/>
      </c>
      <c r="AB661" s="50" t="s">
        <v>45</v>
      </c>
      <c r="AC661" s="50" t="s">
        <v>1028</v>
      </c>
      <c r="AD661" s="50">
        <v>2303501</v>
      </c>
      <c r="AH661" s="66" t="str">
        <f t="shared" si="151"/>
        <v>CECascavel</v>
      </c>
      <c r="AI661" s="50">
        <v>2303501</v>
      </c>
    </row>
    <row r="662" spans="27:35">
      <c r="AA662" s="62" t="str">
        <f t="shared" si="150"/>
        <v/>
      </c>
      <c r="AB662" s="50" t="s">
        <v>45</v>
      </c>
      <c r="AC662" s="50" t="s">
        <v>1050</v>
      </c>
      <c r="AD662" s="50">
        <v>2303600</v>
      </c>
      <c r="AH662" s="66" t="str">
        <f t="shared" si="151"/>
        <v>CECatarina</v>
      </c>
      <c r="AI662" s="50">
        <v>2303600</v>
      </c>
    </row>
    <row r="663" spans="27:35">
      <c r="AA663" s="62" t="str">
        <f t="shared" si="150"/>
        <v/>
      </c>
      <c r="AB663" s="50" t="s">
        <v>45</v>
      </c>
      <c r="AC663" s="50" t="s">
        <v>1072</v>
      </c>
      <c r="AD663" s="50">
        <v>2303659</v>
      </c>
      <c r="AH663" s="66" t="str">
        <f t="shared" si="151"/>
        <v>CECatunda</v>
      </c>
      <c r="AI663" s="50">
        <v>2303659</v>
      </c>
    </row>
    <row r="664" spans="27:35">
      <c r="AA664" s="62" t="str">
        <f t="shared" si="150"/>
        <v/>
      </c>
      <c r="AB664" s="50" t="s">
        <v>45</v>
      </c>
      <c r="AC664" s="50" t="s">
        <v>1094</v>
      </c>
      <c r="AD664" s="50">
        <v>2303709</v>
      </c>
      <c r="AH664" s="66" t="str">
        <f t="shared" si="151"/>
        <v>CECaucaia</v>
      </c>
      <c r="AI664" s="50">
        <v>2303709</v>
      </c>
    </row>
    <row r="665" spans="27:35">
      <c r="AA665" s="62" t="str">
        <f t="shared" si="150"/>
        <v/>
      </c>
      <c r="AB665" s="50" t="s">
        <v>45</v>
      </c>
      <c r="AC665" s="50" t="s">
        <v>1117</v>
      </c>
      <c r="AD665" s="50">
        <v>2303808</v>
      </c>
      <c r="AH665" s="66" t="str">
        <f t="shared" si="151"/>
        <v>CECedro</v>
      </c>
      <c r="AI665" s="50">
        <v>2303808</v>
      </c>
    </row>
    <row r="666" spans="27:35">
      <c r="AA666" s="62" t="str">
        <f t="shared" si="150"/>
        <v/>
      </c>
      <c r="AB666" s="50" t="s">
        <v>45</v>
      </c>
      <c r="AC666" s="50" t="s">
        <v>1140</v>
      </c>
      <c r="AD666" s="50">
        <v>2303907</v>
      </c>
      <c r="AH666" s="66" t="str">
        <f t="shared" si="151"/>
        <v>CEChaval</v>
      </c>
      <c r="AI666" s="50">
        <v>2303907</v>
      </c>
    </row>
    <row r="667" spans="27:35">
      <c r="AA667" s="62" t="str">
        <f t="shared" si="150"/>
        <v/>
      </c>
      <c r="AB667" s="50" t="s">
        <v>45</v>
      </c>
      <c r="AC667" s="50" t="s">
        <v>1163</v>
      </c>
      <c r="AD667" s="50">
        <v>2303931</v>
      </c>
      <c r="AH667" s="66" t="str">
        <f t="shared" si="151"/>
        <v>CEChoró</v>
      </c>
      <c r="AI667" s="50">
        <v>2303931</v>
      </c>
    </row>
    <row r="668" spans="27:35">
      <c r="AA668" s="62" t="str">
        <f t="shared" si="150"/>
        <v/>
      </c>
      <c r="AB668" s="50" t="s">
        <v>45</v>
      </c>
      <c r="AC668" s="50" t="s">
        <v>1186</v>
      </c>
      <c r="AD668" s="50">
        <v>2303956</v>
      </c>
      <c r="AH668" s="66" t="str">
        <f t="shared" si="151"/>
        <v>CEChorozinho</v>
      </c>
      <c r="AI668" s="50">
        <v>2303956</v>
      </c>
    </row>
    <row r="669" spans="27:35">
      <c r="AA669" s="62" t="str">
        <f t="shared" si="150"/>
        <v/>
      </c>
      <c r="AB669" s="50" t="s">
        <v>45</v>
      </c>
      <c r="AC669" s="50" t="s">
        <v>1208</v>
      </c>
      <c r="AD669" s="50">
        <v>2304004</v>
      </c>
      <c r="AH669" s="66" t="str">
        <f t="shared" si="151"/>
        <v>CECoreaú</v>
      </c>
      <c r="AI669" s="50">
        <v>2304004</v>
      </c>
    </row>
    <row r="670" spans="27:35">
      <c r="AA670" s="62" t="str">
        <f t="shared" si="150"/>
        <v/>
      </c>
      <c r="AB670" s="50" t="s">
        <v>45</v>
      </c>
      <c r="AC670" s="50" t="s">
        <v>1229</v>
      </c>
      <c r="AD670" s="50">
        <v>2304103</v>
      </c>
      <c r="AH670" s="66" t="str">
        <f t="shared" si="151"/>
        <v>CECrateús</v>
      </c>
      <c r="AI670" s="50">
        <v>2304103</v>
      </c>
    </row>
    <row r="671" spans="27:35">
      <c r="AA671" s="62" t="str">
        <f t="shared" si="150"/>
        <v/>
      </c>
      <c r="AB671" s="50" t="s">
        <v>45</v>
      </c>
      <c r="AC671" s="50" t="s">
        <v>1252</v>
      </c>
      <c r="AD671" s="50">
        <v>2304202</v>
      </c>
      <c r="AH671" s="66" t="str">
        <f t="shared" si="151"/>
        <v>CECrato</v>
      </c>
      <c r="AI671" s="50">
        <v>2304202</v>
      </c>
    </row>
    <row r="672" spans="27:35">
      <c r="AA672" s="62" t="str">
        <f t="shared" si="150"/>
        <v/>
      </c>
      <c r="AB672" s="50" t="s">
        <v>45</v>
      </c>
      <c r="AC672" s="50" t="s">
        <v>1275</v>
      </c>
      <c r="AD672" s="50">
        <v>2304236</v>
      </c>
      <c r="AH672" s="66" t="str">
        <f t="shared" si="151"/>
        <v>CECroatá</v>
      </c>
      <c r="AI672" s="50">
        <v>2304236</v>
      </c>
    </row>
    <row r="673" spans="27:35">
      <c r="AA673" s="62" t="str">
        <f t="shared" si="150"/>
        <v/>
      </c>
      <c r="AB673" s="50" t="s">
        <v>45</v>
      </c>
      <c r="AC673" s="50" t="s">
        <v>1296</v>
      </c>
      <c r="AD673" s="50">
        <v>2304251</v>
      </c>
      <c r="AH673" s="66" t="str">
        <f t="shared" si="151"/>
        <v>CECruz</v>
      </c>
      <c r="AI673" s="50">
        <v>2304251</v>
      </c>
    </row>
    <row r="674" spans="27:35">
      <c r="AA674" s="62" t="str">
        <f t="shared" si="150"/>
        <v/>
      </c>
      <c r="AB674" s="50" t="s">
        <v>45</v>
      </c>
      <c r="AC674" s="50" t="s">
        <v>1318</v>
      </c>
      <c r="AD674" s="50">
        <v>2304269</v>
      </c>
      <c r="AH674" s="66" t="str">
        <f t="shared" si="151"/>
        <v>CEDeputado Irapuan Pinheiro</v>
      </c>
      <c r="AI674" s="50">
        <v>2304269</v>
      </c>
    </row>
    <row r="675" spans="27:35">
      <c r="AA675" s="62" t="str">
        <f t="shared" si="150"/>
        <v/>
      </c>
      <c r="AB675" s="50" t="s">
        <v>45</v>
      </c>
      <c r="AC675" s="50" t="s">
        <v>1340</v>
      </c>
      <c r="AD675" s="50">
        <v>2304277</v>
      </c>
      <c r="AH675" s="66" t="str">
        <f t="shared" si="151"/>
        <v>CEErerê</v>
      </c>
      <c r="AI675" s="50">
        <v>2304277</v>
      </c>
    </row>
    <row r="676" spans="27:35">
      <c r="AA676" s="62" t="str">
        <f t="shared" si="150"/>
        <v/>
      </c>
      <c r="AB676" s="50" t="s">
        <v>45</v>
      </c>
      <c r="AC676" s="50" t="s">
        <v>1361</v>
      </c>
      <c r="AD676" s="50">
        <v>2304285</v>
      </c>
      <c r="AH676" s="66" t="str">
        <f t="shared" si="151"/>
        <v>CEEusébio</v>
      </c>
      <c r="AI676" s="50">
        <v>2304285</v>
      </c>
    </row>
    <row r="677" spans="27:35">
      <c r="AA677" s="62" t="str">
        <f t="shared" si="150"/>
        <v/>
      </c>
      <c r="AB677" s="50" t="s">
        <v>45</v>
      </c>
      <c r="AC677" s="50" t="s">
        <v>1383</v>
      </c>
      <c r="AD677" s="50">
        <v>2304301</v>
      </c>
      <c r="AH677" s="66" t="str">
        <f t="shared" si="151"/>
        <v>CEFarias Brito</v>
      </c>
      <c r="AI677" s="50">
        <v>2304301</v>
      </c>
    </row>
    <row r="678" spans="27:35">
      <c r="AA678" s="62" t="str">
        <f t="shared" si="150"/>
        <v/>
      </c>
      <c r="AB678" s="50" t="s">
        <v>45</v>
      </c>
      <c r="AC678" s="50" t="s">
        <v>1405</v>
      </c>
      <c r="AD678" s="50">
        <v>2304350</v>
      </c>
      <c r="AH678" s="66" t="str">
        <f t="shared" si="151"/>
        <v>CEForquilha</v>
      </c>
      <c r="AI678" s="50">
        <v>2304350</v>
      </c>
    </row>
    <row r="679" spans="27:35">
      <c r="AA679" s="62" t="str">
        <f t="shared" si="150"/>
        <v/>
      </c>
      <c r="AB679" s="50" t="s">
        <v>45</v>
      </c>
      <c r="AC679" s="50" t="s">
        <v>1427</v>
      </c>
      <c r="AD679" s="50">
        <v>2304400</v>
      </c>
      <c r="AH679" s="66" t="str">
        <f t="shared" si="151"/>
        <v>CEFortaleza</v>
      </c>
      <c r="AI679" s="50">
        <v>2304400</v>
      </c>
    </row>
    <row r="680" spans="27:35">
      <c r="AA680" s="62" t="str">
        <f t="shared" si="150"/>
        <v/>
      </c>
      <c r="AB680" s="50" t="s">
        <v>45</v>
      </c>
      <c r="AC680" s="50" t="s">
        <v>1448</v>
      </c>
      <c r="AD680" s="50">
        <v>2304459</v>
      </c>
      <c r="AH680" s="66" t="str">
        <f t="shared" si="151"/>
        <v>CEFortim</v>
      </c>
      <c r="AI680" s="50">
        <v>2304459</v>
      </c>
    </row>
    <row r="681" spans="27:35">
      <c r="AA681" s="62" t="str">
        <f t="shared" si="150"/>
        <v/>
      </c>
      <c r="AB681" s="50" t="s">
        <v>45</v>
      </c>
      <c r="AC681" s="50" t="s">
        <v>1468</v>
      </c>
      <c r="AD681" s="50">
        <v>2304509</v>
      </c>
      <c r="AH681" s="66" t="str">
        <f t="shared" si="151"/>
        <v>CEFrecheirinha</v>
      </c>
      <c r="AI681" s="50">
        <v>2304509</v>
      </c>
    </row>
    <row r="682" spans="27:35">
      <c r="AA682" s="62" t="str">
        <f t="shared" si="150"/>
        <v/>
      </c>
      <c r="AB682" s="50" t="s">
        <v>45</v>
      </c>
      <c r="AC682" s="50" t="s">
        <v>1490</v>
      </c>
      <c r="AD682" s="50">
        <v>2304608</v>
      </c>
      <c r="AH682" s="66" t="str">
        <f t="shared" si="151"/>
        <v>CEGeneral Sampaio</v>
      </c>
      <c r="AI682" s="50">
        <v>2304608</v>
      </c>
    </row>
    <row r="683" spans="27:35">
      <c r="AA683" s="62" t="str">
        <f t="shared" si="150"/>
        <v/>
      </c>
      <c r="AB683" s="50" t="s">
        <v>45</v>
      </c>
      <c r="AC683" s="50" t="s">
        <v>1510</v>
      </c>
      <c r="AD683" s="50">
        <v>2304657</v>
      </c>
      <c r="AH683" s="66" t="str">
        <f t="shared" si="151"/>
        <v>CEGraça</v>
      </c>
      <c r="AI683" s="50">
        <v>2304657</v>
      </c>
    </row>
    <row r="684" spans="27:35">
      <c r="AA684" s="62" t="str">
        <f t="shared" si="150"/>
        <v/>
      </c>
      <c r="AB684" s="50" t="s">
        <v>45</v>
      </c>
      <c r="AC684" s="50" t="s">
        <v>1531</v>
      </c>
      <c r="AD684" s="50">
        <v>2304707</v>
      </c>
      <c r="AH684" s="66" t="str">
        <f t="shared" si="151"/>
        <v>CEGranja</v>
      </c>
      <c r="AI684" s="50">
        <v>2304707</v>
      </c>
    </row>
    <row r="685" spans="27:35">
      <c r="AA685" s="62" t="str">
        <f t="shared" si="150"/>
        <v/>
      </c>
      <c r="AB685" s="50" t="s">
        <v>45</v>
      </c>
      <c r="AC685" s="50" t="s">
        <v>1552</v>
      </c>
      <c r="AD685" s="50">
        <v>2304806</v>
      </c>
      <c r="AH685" s="66" t="str">
        <f t="shared" si="151"/>
        <v>CEGranjeiro</v>
      </c>
      <c r="AI685" s="50">
        <v>2304806</v>
      </c>
    </row>
    <row r="686" spans="27:35">
      <c r="AA686" s="62" t="str">
        <f t="shared" si="150"/>
        <v/>
      </c>
      <c r="AB686" s="50" t="s">
        <v>45</v>
      </c>
      <c r="AC686" s="50" t="s">
        <v>1571</v>
      </c>
      <c r="AD686" s="50">
        <v>2304905</v>
      </c>
      <c r="AH686" s="66" t="str">
        <f t="shared" si="151"/>
        <v>CEGroaíras</v>
      </c>
      <c r="AI686" s="50">
        <v>2304905</v>
      </c>
    </row>
    <row r="687" spans="27:35">
      <c r="AA687" s="62" t="str">
        <f t="shared" si="150"/>
        <v/>
      </c>
      <c r="AB687" s="50" t="s">
        <v>45</v>
      </c>
      <c r="AC687" s="50" t="s">
        <v>1591</v>
      </c>
      <c r="AD687" s="50">
        <v>2304954</v>
      </c>
      <c r="AH687" s="66" t="str">
        <f t="shared" si="151"/>
        <v>CEGuaiúba</v>
      </c>
      <c r="AI687" s="50">
        <v>2304954</v>
      </c>
    </row>
    <row r="688" spans="27:35">
      <c r="AA688" s="62" t="str">
        <f t="shared" si="150"/>
        <v/>
      </c>
      <c r="AB688" s="50" t="s">
        <v>45</v>
      </c>
      <c r="AC688" s="50" t="s">
        <v>1611</v>
      </c>
      <c r="AD688" s="50">
        <v>2305001</v>
      </c>
      <c r="AH688" s="66" t="str">
        <f t="shared" si="151"/>
        <v>CEGuaraciaba do Norte</v>
      </c>
      <c r="AI688" s="50">
        <v>2305001</v>
      </c>
    </row>
    <row r="689" spans="27:35">
      <c r="AA689" s="62" t="str">
        <f t="shared" si="150"/>
        <v/>
      </c>
      <c r="AB689" s="50" t="s">
        <v>45</v>
      </c>
      <c r="AC689" s="50" t="s">
        <v>1632</v>
      </c>
      <c r="AD689" s="50">
        <v>2305100</v>
      </c>
      <c r="AH689" s="66" t="str">
        <f t="shared" si="151"/>
        <v>CEGuaramiranga</v>
      </c>
      <c r="AI689" s="50">
        <v>2305100</v>
      </c>
    </row>
    <row r="690" spans="27:35">
      <c r="AA690" s="62" t="str">
        <f t="shared" si="150"/>
        <v/>
      </c>
      <c r="AB690" s="50" t="s">
        <v>45</v>
      </c>
      <c r="AC690" s="50" t="s">
        <v>1653</v>
      </c>
      <c r="AD690" s="50">
        <v>2305209</v>
      </c>
      <c r="AH690" s="66" t="str">
        <f t="shared" si="151"/>
        <v>CEHidrolândia</v>
      </c>
      <c r="AI690" s="50">
        <v>2305209</v>
      </c>
    </row>
    <row r="691" spans="27:35">
      <c r="AA691" s="62" t="str">
        <f t="shared" si="150"/>
        <v/>
      </c>
      <c r="AB691" s="50" t="s">
        <v>45</v>
      </c>
      <c r="AC691" s="50" t="s">
        <v>1673</v>
      </c>
      <c r="AD691" s="50">
        <v>2305233</v>
      </c>
      <c r="AH691" s="66" t="str">
        <f t="shared" si="151"/>
        <v>CEHorizonte</v>
      </c>
      <c r="AI691" s="50">
        <v>2305233</v>
      </c>
    </row>
    <row r="692" spans="27:35">
      <c r="AA692" s="62" t="str">
        <f t="shared" si="150"/>
        <v/>
      </c>
      <c r="AB692" s="50" t="s">
        <v>45</v>
      </c>
      <c r="AC692" s="50" t="s">
        <v>1694</v>
      </c>
      <c r="AD692" s="50">
        <v>2305266</v>
      </c>
      <c r="AH692" s="66" t="str">
        <f t="shared" si="151"/>
        <v>CEIbaretama</v>
      </c>
      <c r="AI692" s="50">
        <v>2305266</v>
      </c>
    </row>
    <row r="693" spans="27:35">
      <c r="AA693" s="62" t="str">
        <f t="shared" si="150"/>
        <v/>
      </c>
      <c r="AB693" s="50" t="s">
        <v>45</v>
      </c>
      <c r="AC693" s="50" t="s">
        <v>1714</v>
      </c>
      <c r="AD693" s="50">
        <v>2305308</v>
      </c>
      <c r="AH693" s="66" t="str">
        <f t="shared" si="151"/>
        <v>CEIbiapina</v>
      </c>
      <c r="AI693" s="50">
        <v>2305308</v>
      </c>
    </row>
    <row r="694" spans="27:35">
      <c r="AA694" s="62" t="str">
        <f t="shared" si="150"/>
        <v/>
      </c>
      <c r="AB694" s="50" t="s">
        <v>45</v>
      </c>
      <c r="AC694" s="50" t="s">
        <v>1735</v>
      </c>
      <c r="AD694" s="50">
        <v>2305332</v>
      </c>
      <c r="AH694" s="66" t="str">
        <f t="shared" si="151"/>
        <v>CEIbicuitinga</v>
      </c>
      <c r="AI694" s="50">
        <v>2305332</v>
      </c>
    </row>
    <row r="695" spans="27:35">
      <c r="AA695" s="62" t="str">
        <f t="shared" si="150"/>
        <v/>
      </c>
      <c r="AB695" s="50" t="s">
        <v>45</v>
      </c>
      <c r="AC695" s="50" t="s">
        <v>1755</v>
      </c>
      <c r="AD695" s="50">
        <v>2305357</v>
      </c>
      <c r="AH695" s="66" t="str">
        <f t="shared" si="151"/>
        <v>CEIcapuí</v>
      </c>
      <c r="AI695" s="50">
        <v>2305357</v>
      </c>
    </row>
    <row r="696" spans="27:35">
      <c r="AA696" s="62" t="str">
        <f t="shared" si="150"/>
        <v/>
      </c>
      <c r="AB696" s="50" t="s">
        <v>45</v>
      </c>
      <c r="AC696" s="50" t="s">
        <v>1776</v>
      </c>
      <c r="AD696" s="50">
        <v>2305407</v>
      </c>
      <c r="AH696" s="66" t="str">
        <f t="shared" si="151"/>
        <v>CEIcó</v>
      </c>
      <c r="AI696" s="50">
        <v>2305407</v>
      </c>
    </row>
    <row r="697" spans="27:35">
      <c r="AA697" s="62" t="str">
        <f t="shared" si="150"/>
        <v/>
      </c>
      <c r="AB697" s="50" t="s">
        <v>45</v>
      </c>
      <c r="AC697" s="50" t="s">
        <v>1795</v>
      </c>
      <c r="AD697" s="50">
        <v>2305506</v>
      </c>
      <c r="AH697" s="66" t="str">
        <f t="shared" si="151"/>
        <v>CEIguatu</v>
      </c>
      <c r="AI697" s="50">
        <v>2305506</v>
      </c>
    </row>
    <row r="698" spans="27:35">
      <c r="AA698" s="62" t="str">
        <f t="shared" si="150"/>
        <v/>
      </c>
      <c r="AB698" s="50" t="s">
        <v>45</v>
      </c>
      <c r="AC698" s="50" t="s">
        <v>1814</v>
      </c>
      <c r="AD698" s="50">
        <v>2305605</v>
      </c>
      <c r="AH698" s="66" t="str">
        <f t="shared" si="151"/>
        <v>CEIndependência</v>
      </c>
      <c r="AI698" s="50">
        <v>2305605</v>
      </c>
    </row>
    <row r="699" spans="27:35">
      <c r="AA699" s="62" t="str">
        <f t="shared" si="150"/>
        <v/>
      </c>
      <c r="AB699" s="50" t="s">
        <v>45</v>
      </c>
      <c r="AC699" s="50" t="s">
        <v>1833</v>
      </c>
      <c r="AD699" s="50">
        <v>2305654</v>
      </c>
      <c r="AH699" s="66" t="str">
        <f t="shared" si="151"/>
        <v>CEIpaporanga</v>
      </c>
      <c r="AI699" s="50">
        <v>2305654</v>
      </c>
    </row>
    <row r="700" spans="27:35">
      <c r="AA700" s="62" t="str">
        <f t="shared" si="150"/>
        <v/>
      </c>
      <c r="AB700" s="50" t="s">
        <v>45</v>
      </c>
      <c r="AC700" s="50" t="s">
        <v>1851</v>
      </c>
      <c r="AD700" s="50">
        <v>2305704</v>
      </c>
      <c r="AH700" s="66" t="str">
        <f t="shared" si="151"/>
        <v>CEIpaumirim</v>
      </c>
      <c r="AI700" s="50">
        <v>2305704</v>
      </c>
    </row>
    <row r="701" spans="27:35">
      <c r="AA701" s="62" t="str">
        <f t="shared" si="150"/>
        <v/>
      </c>
      <c r="AB701" s="50" t="s">
        <v>45</v>
      </c>
      <c r="AC701" s="50" t="s">
        <v>1869</v>
      </c>
      <c r="AD701" s="50">
        <v>2305803</v>
      </c>
      <c r="AH701" s="66" t="str">
        <f t="shared" si="151"/>
        <v>CEIpu</v>
      </c>
      <c r="AI701" s="50">
        <v>2305803</v>
      </c>
    </row>
    <row r="702" spans="27:35">
      <c r="AA702" s="62" t="str">
        <f t="shared" si="150"/>
        <v/>
      </c>
      <c r="AB702" s="50" t="s">
        <v>45</v>
      </c>
      <c r="AC702" s="50" t="s">
        <v>1464</v>
      </c>
      <c r="AD702" s="50">
        <v>2305902</v>
      </c>
      <c r="AH702" s="66" t="str">
        <f t="shared" si="151"/>
        <v>CEIpueiras</v>
      </c>
      <c r="AI702" s="50">
        <v>2305902</v>
      </c>
    </row>
    <row r="703" spans="27:35">
      <c r="AA703" s="62" t="str">
        <f t="shared" si="150"/>
        <v/>
      </c>
      <c r="AB703" s="50" t="s">
        <v>45</v>
      </c>
      <c r="AC703" s="50" t="s">
        <v>288</v>
      </c>
      <c r="AD703" s="50">
        <v>2306009</v>
      </c>
      <c r="AH703" s="66" t="str">
        <f t="shared" si="151"/>
        <v>CEIracema</v>
      </c>
      <c r="AI703" s="50">
        <v>2306009</v>
      </c>
    </row>
    <row r="704" spans="27:35">
      <c r="AA704" s="62" t="str">
        <f t="shared" si="150"/>
        <v/>
      </c>
      <c r="AB704" s="50" t="s">
        <v>45</v>
      </c>
      <c r="AC704" s="50" t="s">
        <v>1920</v>
      </c>
      <c r="AD704" s="50">
        <v>2306108</v>
      </c>
      <c r="AH704" s="66" t="str">
        <f t="shared" si="151"/>
        <v>CEIrauçuba</v>
      </c>
      <c r="AI704" s="50">
        <v>2306108</v>
      </c>
    </row>
    <row r="705" spans="27:35">
      <c r="AA705" s="62" t="str">
        <f t="shared" si="150"/>
        <v/>
      </c>
      <c r="AB705" s="50" t="s">
        <v>45</v>
      </c>
      <c r="AC705" s="50" t="s">
        <v>1937</v>
      </c>
      <c r="AD705" s="50">
        <v>2306207</v>
      </c>
      <c r="AH705" s="66" t="str">
        <f t="shared" si="151"/>
        <v>CEItaiçaba</v>
      </c>
      <c r="AI705" s="50">
        <v>2306207</v>
      </c>
    </row>
    <row r="706" spans="27:35">
      <c r="AA706" s="62" t="str">
        <f t="shared" si="150"/>
        <v/>
      </c>
      <c r="AB706" s="50" t="s">
        <v>45</v>
      </c>
      <c r="AC706" s="50" t="s">
        <v>1953</v>
      </c>
      <c r="AD706" s="50">
        <v>2306256</v>
      </c>
      <c r="AH706" s="66" t="str">
        <f t="shared" si="151"/>
        <v>CEItaitinga</v>
      </c>
      <c r="AI706" s="50">
        <v>2306256</v>
      </c>
    </row>
    <row r="707" spans="27:35">
      <c r="AA707" s="62" t="str">
        <f t="shared" ref="AA707:AA770" si="152">CONCATENATE(A707,D707)</f>
        <v/>
      </c>
      <c r="AB707" s="50" t="s">
        <v>45</v>
      </c>
      <c r="AC707" s="50" t="s">
        <v>5560</v>
      </c>
      <c r="AD707" s="50">
        <v>2306306</v>
      </c>
      <c r="AH707" s="66" t="str">
        <f t="shared" ref="AH707:AH770" si="153">CONCATENATE(AB707,AC707)</f>
        <v>CEItapajé</v>
      </c>
      <c r="AI707" s="50">
        <v>2306306</v>
      </c>
    </row>
    <row r="708" spans="27:35">
      <c r="AA708" s="62" t="str">
        <f t="shared" si="152"/>
        <v/>
      </c>
      <c r="AB708" s="50" t="s">
        <v>45</v>
      </c>
      <c r="AC708" s="50" t="s">
        <v>1988</v>
      </c>
      <c r="AD708" s="50">
        <v>2306405</v>
      </c>
      <c r="AH708" s="66" t="str">
        <f t="shared" si="153"/>
        <v>CEItapipoca</v>
      </c>
      <c r="AI708" s="50">
        <v>2306405</v>
      </c>
    </row>
    <row r="709" spans="27:35">
      <c r="AA709" s="62" t="str">
        <f t="shared" si="152"/>
        <v/>
      </c>
      <c r="AB709" s="50" t="s">
        <v>45</v>
      </c>
      <c r="AC709" s="50" t="s">
        <v>2005</v>
      </c>
      <c r="AD709" s="50">
        <v>2306504</v>
      </c>
      <c r="AH709" s="66" t="str">
        <f t="shared" si="153"/>
        <v>CEItapiúna</v>
      </c>
      <c r="AI709" s="50">
        <v>2306504</v>
      </c>
    </row>
    <row r="710" spans="27:35">
      <c r="AA710" s="62" t="str">
        <f t="shared" si="152"/>
        <v/>
      </c>
      <c r="AB710" s="50" t="s">
        <v>45</v>
      </c>
      <c r="AC710" s="50" t="s">
        <v>2023</v>
      </c>
      <c r="AD710" s="50">
        <v>2306553</v>
      </c>
      <c r="AH710" s="66" t="str">
        <f t="shared" si="153"/>
        <v>CEItarema</v>
      </c>
      <c r="AI710" s="50">
        <v>2306553</v>
      </c>
    </row>
    <row r="711" spans="27:35">
      <c r="AA711" s="62" t="str">
        <f t="shared" si="152"/>
        <v/>
      </c>
      <c r="AB711" s="50" t="s">
        <v>45</v>
      </c>
      <c r="AC711" s="50" t="s">
        <v>2041</v>
      </c>
      <c r="AD711" s="50">
        <v>2306603</v>
      </c>
      <c r="AH711" s="66" t="str">
        <f t="shared" si="153"/>
        <v>CEItatira</v>
      </c>
      <c r="AI711" s="50">
        <v>2306603</v>
      </c>
    </row>
    <row r="712" spans="27:35">
      <c r="AA712" s="62" t="str">
        <f t="shared" si="152"/>
        <v/>
      </c>
      <c r="AB712" s="50" t="s">
        <v>45</v>
      </c>
      <c r="AC712" s="50" t="s">
        <v>2059</v>
      </c>
      <c r="AD712" s="50">
        <v>2306702</v>
      </c>
      <c r="AH712" s="66" t="str">
        <f t="shared" si="153"/>
        <v>CEJaguaretama</v>
      </c>
      <c r="AI712" s="50">
        <v>2306702</v>
      </c>
    </row>
    <row r="713" spans="27:35">
      <c r="AA713" s="62" t="str">
        <f t="shared" si="152"/>
        <v/>
      </c>
      <c r="AB713" s="50" t="s">
        <v>45</v>
      </c>
      <c r="AC713" s="50" t="s">
        <v>2076</v>
      </c>
      <c r="AD713" s="50">
        <v>2306801</v>
      </c>
      <c r="AH713" s="66" t="str">
        <f t="shared" si="153"/>
        <v>CEJaguaribara</v>
      </c>
      <c r="AI713" s="50">
        <v>2306801</v>
      </c>
    </row>
    <row r="714" spans="27:35">
      <c r="AA714" s="62" t="str">
        <f t="shared" si="152"/>
        <v/>
      </c>
      <c r="AB714" s="50" t="s">
        <v>45</v>
      </c>
      <c r="AC714" s="50" t="s">
        <v>2092</v>
      </c>
      <c r="AD714" s="50">
        <v>2306900</v>
      </c>
      <c r="AH714" s="66" t="str">
        <f t="shared" si="153"/>
        <v>CEJaguaribe</v>
      </c>
      <c r="AI714" s="50">
        <v>2306900</v>
      </c>
    </row>
    <row r="715" spans="27:35">
      <c r="AA715" s="62" t="str">
        <f t="shared" si="152"/>
        <v/>
      </c>
      <c r="AB715" s="50" t="s">
        <v>45</v>
      </c>
      <c r="AC715" s="50" t="s">
        <v>2108</v>
      </c>
      <c r="AD715" s="50">
        <v>2307007</v>
      </c>
      <c r="AH715" s="66" t="str">
        <f t="shared" si="153"/>
        <v>CEJaguaruana</v>
      </c>
      <c r="AI715" s="50">
        <v>2307007</v>
      </c>
    </row>
    <row r="716" spans="27:35">
      <c r="AA716" s="62" t="str">
        <f t="shared" si="152"/>
        <v/>
      </c>
      <c r="AB716" s="50" t="s">
        <v>45</v>
      </c>
      <c r="AC716" s="50" t="s">
        <v>1122</v>
      </c>
      <c r="AD716" s="50">
        <v>2307106</v>
      </c>
      <c r="AH716" s="66" t="str">
        <f t="shared" si="153"/>
        <v>CEJardim</v>
      </c>
      <c r="AI716" s="50">
        <v>2307106</v>
      </c>
    </row>
    <row r="717" spans="27:35">
      <c r="AA717" s="62" t="str">
        <f t="shared" si="152"/>
        <v/>
      </c>
      <c r="AB717" s="50" t="s">
        <v>45</v>
      </c>
      <c r="AC717" s="50" t="s">
        <v>2140</v>
      </c>
      <c r="AD717" s="50">
        <v>2307205</v>
      </c>
      <c r="AH717" s="66" t="str">
        <f t="shared" si="153"/>
        <v>CEJati</v>
      </c>
      <c r="AI717" s="50">
        <v>2307205</v>
      </c>
    </row>
    <row r="718" spans="27:35">
      <c r="AA718" s="62" t="str">
        <f t="shared" si="152"/>
        <v/>
      </c>
      <c r="AB718" s="50" t="s">
        <v>45</v>
      </c>
      <c r="AC718" s="50" t="s">
        <v>2156</v>
      </c>
      <c r="AD718" s="50">
        <v>2307254</v>
      </c>
      <c r="AH718" s="66" t="str">
        <f t="shared" si="153"/>
        <v>CEJijoca de Jericoacoara</v>
      </c>
      <c r="AI718" s="50">
        <v>2307254</v>
      </c>
    </row>
    <row r="719" spans="27:35">
      <c r="AA719" s="62" t="str">
        <f t="shared" si="152"/>
        <v/>
      </c>
      <c r="AB719" s="50" t="s">
        <v>45</v>
      </c>
      <c r="AC719" s="50" t="s">
        <v>2173</v>
      </c>
      <c r="AD719" s="50">
        <v>2307304</v>
      </c>
      <c r="AH719" s="66" t="str">
        <f t="shared" si="153"/>
        <v>CEJuazeiro do Norte</v>
      </c>
      <c r="AI719" s="50">
        <v>2307304</v>
      </c>
    </row>
    <row r="720" spans="27:35">
      <c r="AA720" s="62" t="str">
        <f t="shared" si="152"/>
        <v/>
      </c>
      <c r="AB720" s="50" t="s">
        <v>45</v>
      </c>
      <c r="AC720" s="50" t="s">
        <v>2190</v>
      </c>
      <c r="AD720" s="50">
        <v>2307403</v>
      </c>
      <c r="AH720" s="66" t="str">
        <f t="shared" si="153"/>
        <v>CEJucás</v>
      </c>
      <c r="AI720" s="50">
        <v>2307403</v>
      </c>
    </row>
    <row r="721" spans="27:35">
      <c r="AA721" s="62" t="str">
        <f t="shared" si="152"/>
        <v/>
      </c>
      <c r="AB721" s="50" t="s">
        <v>45</v>
      </c>
      <c r="AC721" s="50" t="s">
        <v>2206</v>
      </c>
      <c r="AD721" s="50">
        <v>2307502</v>
      </c>
      <c r="AH721" s="66" t="str">
        <f t="shared" si="153"/>
        <v>CELavras da Mangabeira</v>
      </c>
      <c r="AI721" s="50">
        <v>2307502</v>
      </c>
    </row>
    <row r="722" spans="27:35">
      <c r="AA722" s="62" t="str">
        <f t="shared" si="152"/>
        <v/>
      </c>
      <c r="AB722" s="50" t="s">
        <v>45</v>
      </c>
      <c r="AC722" s="50" t="s">
        <v>2221</v>
      </c>
      <c r="AD722" s="50">
        <v>2307601</v>
      </c>
      <c r="AH722" s="66" t="str">
        <f t="shared" si="153"/>
        <v>CELimoeiro do Norte</v>
      </c>
      <c r="AI722" s="50">
        <v>2307601</v>
      </c>
    </row>
    <row r="723" spans="27:35">
      <c r="AA723" s="62" t="str">
        <f t="shared" si="152"/>
        <v/>
      </c>
      <c r="AB723" s="50" t="s">
        <v>45</v>
      </c>
      <c r="AC723" s="50" t="s">
        <v>2237</v>
      </c>
      <c r="AD723" s="50">
        <v>2307635</v>
      </c>
      <c r="AH723" s="66" t="str">
        <f t="shared" si="153"/>
        <v>CEMadalena</v>
      </c>
      <c r="AI723" s="50">
        <v>2307635</v>
      </c>
    </row>
    <row r="724" spans="27:35">
      <c r="AA724" s="62" t="str">
        <f t="shared" si="152"/>
        <v/>
      </c>
      <c r="AB724" s="50" t="s">
        <v>45</v>
      </c>
      <c r="AC724" s="50" t="s">
        <v>2251</v>
      </c>
      <c r="AD724" s="50">
        <v>2307650</v>
      </c>
      <c r="AH724" s="66" t="str">
        <f t="shared" si="153"/>
        <v>CEMaracanaú</v>
      </c>
      <c r="AI724" s="50">
        <v>2307650</v>
      </c>
    </row>
    <row r="725" spans="27:35">
      <c r="AA725" s="62" t="str">
        <f t="shared" si="152"/>
        <v/>
      </c>
      <c r="AB725" s="50" t="s">
        <v>45</v>
      </c>
      <c r="AC725" s="50" t="s">
        <v>2267</v>
      </c>
      <c r="AD725" s="50">
        <v>2307700</v>
      </c>
      <c r="AH725" s="66" t="str">
        <f t="shared" si="153"/>
        <v>CEMaranguape</v>
      </c>
      <c r="AI725" s="50">
        <v>2307700</v>
      </c>
    </row>
    <row r="726" spans="27:35">
      <c r="AA726" s="62" t="str">
        <f t="shared" si="152"/>
        <v/>
      </c>
      <c r="AB726" s="50" t="s">
        <v>45</v>
      </c>
      <c r="AC726" s="50" t="s">
        <v>2282</v>
      </c>
      <c r="AD726" s="50">
        <v>2307809</v>
      </c>
      <c r="AH726" s="66" t="str">
        <f t="shared" si="153"/>
        <v>CEMarco</v>
      </c>
      <c r="AI726" s="50">
        <v>2307809</v>
      </c>
    </row>
    <row r="727" spans="27:35">
      <c r="AA727" s="62" t="str">
        <f t="shared" si="152"/>
        <v/>
      </c>
      <c r="AB727" s="50" t="s">
        <v>45</v>
      </c>
      <c r="AC727" s="50" t="s">
        <v>2298</v>
      </c>
      <c r="AD727" s="50">
        <v>2307908</v>
      </c>
      <c r="AH727" s="66" t="str">
        <f t="shared" si="153"/>
        <v>CEMartinópole</v>
      </c>
      <c r="AI727" s="50">
        <v>2307908</v>
      </c>
    </row>
    <row r="728" spans="27:35">
      <c r="AA728" s="62" t="str">
        <f t="shared" si="152"/>
        <v/>
      </c>
      <c r="AB728" s="50" t="s">
        <v>45</v>
      </c>
      <c r="AC728" s="50" t="s">
        <v>2313</v>
      </c>
      <c r="AD728" s="50">
        <v>2308005</v>
      </c>
      <c r="AH728" s="66" t="str">
        <f t="shared" si="153"/>
        <v>CEMassapê</v>
      </c>
      <c r="AI728" s="50">
        <v>2308005</v>
      </c>
    </row>
    <row r="729" spans="27:35">
      <c r="AA729" s="62" t="str">
        <f t="shared" si="152"/>
        <v/>
      </c>
      <c r="AB729" s="50" t="s">
        <v>45</v>
      </c>
      <c r="AC729" s="50" t="s">
        <v>2327</v>
      </c>
      <c r="AD729" s="50">
        <v>2308104</v>
      </c>
      <c r="AH729" s="66" t="str">
        <f t="shared" si="153"/>
        <v>CEMauriti</v>
      </c>
      <c r="AI729" s="50">
        <v>2308104</v>
      </c>
    </row>
    <row r="730" spans="27:35">
      <c r="AA730" s="62" t="str">
        <f t="shared" si="152"/>
        <v/>
      </c>
      <c r="AB730" s="50" t="s">
        <v>45</v>
      </c>
      <c r="AC730" s="50" t="s">
        <v>2343</v>
      </c>
      <c r="AD730" s="50">
        <v>2308203</v>
      </c>
      <c r="AH730" s="66" t="str">
        <f t="shared" si="153"/>
        <v>CEMeruoca</v>
      </c>
      <c r="AI730" s="50">
        <v>2308203</v>
      </c>
    </row>
    <row r="731" spans="27:35">
      <c r="AA731" s="62" t="str">
        <f t="shared" si="152"/>
        <v/>
      </c>
      <c r="AB731" s="50" t="s">
        <v>45</v>
      </c>
      <c r="AC731" s="50" t="s">
        <v>2359</v>
      </c>
      <c r="AD731" s="50">
        <v>2308302</v>
      </c>
      <c r="AH731" s="66" t="str">
        <f t="shared" si="153"/>
        <v>CEMilagres</v>
      </c>
      <c r="AI731" s="50">
        <v>2308302</v>
      </c>
    </row>
    <row r="732" spans="27:35">
      <c r="AA732" s="62" t="str">
        <f t="shared" si="152"/>
        <v/>
      </c>
      <c r="AB732" s="50" t="s">
        <v>45</v>
      </c>
      <c r="AC732" s="50" t="s">
        <v>2373</v>
      </c>
      <c r="AD732" s="50">
        <v>2308351</v>
      </c>
      <c r="AH732" s="66" t="str">
        <f t="shared" si="153"/>
        <v>CEMilhã</v>
      </c>
      <c r="AI732" s="50">
        <v>2308351</v>
      </c>
    </row>
    <row r="733" spans="27:35">
      <c r="AA733" s="62" t="str">
        <f t="shared" si="152"/>
        <v/>
      </c>
      <c r="AB733" s="50" t="s">
        <v>45</v>
      </c>
      <c r="AC733" s="50" t="s">
        <v>2388</v>
      </c>
      <c r="AD733" s="50">
        <v>2308377</v>
      </c>
      <c r="AH733" s="66" t="str">
        <f t="shared" si="153"/>
        <v>CEMiraíma</v>
      </c>
      <c r="AI733" s="50">
        <v>2308377</v>
      </c>
    </row>
    <row r="734" spans="27:35">
      <c r="AA734" s="62" t="str">
        <f t="shared" si="152"/>
        <v/>
      </c>
      <c r="AB734" s="50" t="s">
        <v>45</v>
      </c>
      <c r="AC734" s="50" t="s">
        <v>2404</v>
      </c>
      <c r="AD734" s="50">
        <v>2308401</v>
      </c>
      <c r="AH734" s="66" t="str">
        <f t="shared" si="153"/>
        <v>CEMissão Velha</v>
      </c>
      <c r="AI734" s="50">
        <v>2308401</v>
      </c>
    </row>
    <row r="735" spans="27:35">
      <c r="AA735" s="62" t="str">
        <f t="shared" si="152"/>
        <v/>
      </c>
      <c r="AB735" s="50" t="s">
        <v>45</v>
      </c>
      <c r="AC735" s="50" t="s">
        <v>2420</v>
      </c>
      <c r="AD735" s="50">
        <v>2308500</v>
      </c>
      <c r="AH735" s="66" t="str">
        <f t="shared" si="153"/>
        <v>CEMombaça</v>
      </c>
      <c r="AI735" s="50">
        <v>2308500</v>
      </c>
    </row>
    <row r="736" spans="27:35">
      <c r="AA736" s="62" t="str">
        <f t="shared" si="152"/>
        <v/>
      </c>
      <c r="AB736" s="50" t="s">
        <v>45</v>
      </c>
      <c r="AC736" s="50" t="s">
        <v>2436</v>
      </c>
      <c r="AD736" s="50">
        <v>2308609</v>
      </c>
      <c r="AH736" s="66" t="str">
        <f t="shared" si="153"/>
        <v>CEMonsenhor Tabosa</v>
      </c>
      <c r="AI736" s="50">
        <v>2308609</v>
      </c>
    </row>
    <row r="737" spans="27:35">
      <c r="AA737" s="62" t="str">
        <f t="shared" si="152"/>
        <v/>
      </c>
      <c r="AB737" s="50" t="s">
        <v>45</v>
      </c>
      <c r="AC737" s="50" t="s">
        <v>2452</v>
      </c>
      <c r="AD737" s="50">
        <v>2308708</v>
      </c>
      <c r="AH737" s="66" t="str">
        <f t="shared" si="153"/>
        <v>CEMorada Nova</v>
      </c>
      <c r="AI737" s="50">
        <v>2308708</v>
      </c>
    </row>
    <row r="738" spans="27:35">
      <c r="AA738" s="62" t="str">
        <f t="shared" si="152"/>
        <v/>
      </c>
      <c r="AB738" s="50" t="s">
        <v>45</v>
      </c>
      <c r="AC738" s="50" t="s">
        <v>2466</v>
      </c>
      <c r="AD738" s="50">
        <v>2308807</v>
      </c>
      <c r="AH738" s="66" t="str">
        <f t="shared" si="153"/>
        <v>CEMoraújo</v>
      </c>
      <c r="AI738" s="50">
        <v>2308807</v>
      </c>
    </row>
    <row r="739" spans="27:35">
      <c r="AA739" s="62" t="str">
        <f t="shared" si="152"/>
        <v/>
      </c>
      <c r="AB739" s="50" t="s">
        <v>45</v>
      </c>
      <c r="AC739" s="50" t="s">
        <v>2481</v>
      </c>
      <c r="AD739" s="50">
        <v>2308906</v>
      </c>
      <c r="AH739" s="66" t="str">
        <f t="shared" si="153"/>
        <v>CEMorrinhos</v>
      </c>
      <c r="AI739" s="50">
        <v>2308906</v>
      </c>
    </row>
    <row r="740" spans="27:35">
      <c r="AA740" s="62" t="str">
        <f t="shared" si="152"/>
        <v/>
      </c>
      <c r="AB740" s="50" t="s">
        <v>45</v>
      </c>
      <c r="AC740" s="50" t="s">
        <v>2497</v>
      </c>
      <c r="AD740" s="50">
        <v>2309003</v>
      </c>
      <c r="AH740" s="66" t="str">
        <f t="shared" si="153"/>
        <v>CEMucambo</v>
      </c>
      <c r="AI740" s="50">
        <v>2309003</v>
      </c>
    </row>
    <row r="741" spans="27:35">
      <c r="AA741" s="62" t="str">
        <f t="shared" si="152"/>
        <v/>
      </c>
      <c r="AB741" s="50" t="s">
        <v>45</v>
      </c>
      <c r="AC741" s="50" t="s">
        <v>2511</v>
      </c>
      <c r="AD741" s="50">
        <v>2309102</v>
      </c>
      <c r="AH741" s="66" t="str">
        <f t="shared" si="153"/>
        <v>CEMulungu</v>
      </c>
      <c r="AI741" s="50">
        <v>2309102</v>
      </c>
    </row>
    <row r="742" spans="27:35">
      <c r="AA742" s="62" t="str">
        <f t="shared" si="152"/>
        <v/>
      </c>
      <c r="AB742" s="50" t="s">
        <v>45</v>
      </c>
      <c r="AC742" s="50" t="s">
        <v>1917</v>
      </c>
      <c r="AD742" s="50">
        <v>2309201</v>
      </c>
      <c r="AH742" s="66" t="str">
        <f t="shared" si="153"/>
        <v>CENova Olinda</v>
      </c>
      <c r="AI742" s="50">
        <v>2309201</v>
      </c>
    </row>
    <row r="743" spans="27:35">
      <c r="AA743" s="62" t="str">
        <f t="shared" si="152"/>
        <v/>
      </c>
      <c r="AB743" s="50" t="s">
        <v>45</v>
      </c>
      <c r="AC743" s="50" t="s">
        <v>2542</v>
      </c>
      <c r="AD743" s="50">
        <v>2309300</v>
      </c>
      <c r="AH743" s="66" t="str">
        <f t="shared" si="153"/>
        <v>CENova Russas</v>
      </c>
      <c r="AI743" s="50">
        <v>2309300</v>
      </c>
    </row>
    <row r="744" spans="27:35">
      <c r="AA744" s="62" t="str">
        <f t="shared" si="152"/>
        <v/>
      </c>
      <c r="AB744" s="50" t="s">
        <v>45</v>
      </c>
      <c r="AC744" s="50" t="s">
        <v>2557</v>
      </c>
      <c r="AD744" s="50">
        <v>2309409</v>
      </c>
      <c r="AH744" s="66" t="str">
        <f t="shared" si="153"/>
        <v>CENovo Oriente</v>
      </c>
      <c r="AI744" s="50">
        <v>2309409</v>
      </c>
    </row>
    <row r="745" spans="27:35">
      <c r="AA745" s="62" t="str">
        <f t="shared" si="152"/>
        <v/>
      </c>
      <c r="AB745" s="50" t="s">
        <v>45</v>
      </c>
      <c r="AC745" s="50" t="s">
        <v>2572</v>
      </c>
      <c r="AD745" s="50">
        <v>2309458</v>
      </c>
      <c r="AH745" s="66" t="str">
        <f t="shared" si="153"/>
        <v>CEOcara</v>
      </c>
      <c r="AI745" s="50">
        <v>2309458</v>
      </c>
    </row>
    <row r="746" spans="27:35">
      <c r="AA746" s="62" t="str">
        <f t="shared" si="152"/>
        <v/>
      </c>
      <c r="AB746" s="50" t="s">
        <v>45</v>
      </c>
      <c r="AC746" s="50" t="s">
        <v>2587</v>
      </c>
      <c r="AD746" s="50">
        <v>2309508</v>
      </c>
      <c r="AH746" s="66" t="str">
        <f t="shared" si="153"/>
        <v>CEOrós</v>
      </c>
      <c r="AI746" s="50">
        <v>2309508</v>
      </c>
    </row>
    <row r="747" spans="27:35">
      <c r="AA747" s="62" t="str">
        <f t="shared" si="152"/>
        <v/>
      </c>
      <c r="AB747" s="50" t="s">
        <v>45</v>
      </c>
      <c r="AC747" s="50" t="s">
        <v>2603</v>
      </c>
      <c r="AD747" s="50">
        <v>2309607</v>
      </c>
      <c r="AH747" s="66" t="str">
        <f t="shared" si="153"/>
        <v>CEPacajus</v>
      </c>
      <c r="AI747" s="50">
        <v>2309607</v>
      </c>
    </row>
    <row r="748" spans="27:35">
      <c r="AA748" s="62" t="str">
        <f t="shared" si="152"/>
        <v/>
      </c>
      <c r="AB748" s="50" t="s">
        <v>45</v>
      </c>
      <c r="AC748" s="50" t="s">
        <v>1203</v>
      </c>
      <c r="AD748" s="50">
        <v>2309706</v>
      </c>
      <c r="AH748" s="66" t="str">
        <f t="shared" si="153"/>
        <v>CEPacatuba</v>
      </c>
      <c r="AI748" s="50">
        <v>2309706</v>
      </c>
    </row>
    <row r="749" spans="27:35">
      <c r="AA749" s="62" t="str">
        <f t="shared" si="152"/>
        <v/>
      </c>
      <c r="AB749" s="50" t="s">
        <v>45</v>
      </c>
      <c r="AC749" s="50" t="s">
        <v>2630</v>
      </c>
      <c r="AD749" s="50">
        <v>2309805</v>
      </c>
      <c r="AH749" s="66" t="str">
        <f t="shared" si="153"/>
        <v>CEPacoti</v>
      </c>
      <c r="AI749" s="50">
        <v>2309805</v>
      </c>
    </row>
    <row r="750" spans="27:35">
      <c r="AA750" s="62" t="str">
        <f t="shared" si="152"/>
        <v/>
      </c>
      <c r="AB750" s="50" t="s">
        <v>45</v>
      </c>
      <c r="AC750" s="50" t="s">
        <v>2645</v>
      </c>
      <c r="AD750" s="50">
        <v>2309904</v>
      </c>
      <c r="AH750" s="66" t="str">
        <f t="shared" si="153"/>
        <v>CEPacujá</v>
      </c>
      <c r="AI750" s="50">
        <v>2309904</v>
      </c>
    </row>
    <row r="751" spans="27:35">
      <c r="AA751" s="62" t="str">
        <f t="shared" si="152"/>
        <v/>
      </c>
      <c r="AB751" s="50" t="s">
        <v>45</v>
      </c>
      <c r="AC751" s="50" t="s">
        <v>2658</v>
      </c>
      <c r="AD751" s="50">
        <v>2310001</v>
      </c>
      <c r="AH751" s="66" t="str">
        <f t="shared" si="153"/>
        <v>CEPalhano</v>
      </c>
      <c r="AI751" s="50">
        <v>2310001</v>
      </c>
    </row>
    <row r="752" spans="27:35">
      <c r="AA752" s="62" t="str">
        <f t="shared" si="152"/>
        <v/>
      </c>
      <c r="AB752" s="50" t="s">
        <v>45</v>
      </c>
      <c r="AC752" s="50" t="s">
        <v>2672</v>
      </c>
      <c r="AD752" s="50">
        <v>2310100</v>
      </c>
      <c r="AH752" s="66" t="str">
        <f t="shared" si="153"/>
        <v>CEPalmácia</v>
      </c>
      <c r="AI752" s="50">
        <v>2310100</v>
      </c>
    </row>
    <row r="753" spans="27:35">
      <c r="AA753" s="62" t="str">
        <f t="shared" si="152"/>
        <v/>
      </c>
      <c r="AB753" s="50" t="s">
        <v>45</v>
      </c>
      <c r="AC753" s="50" t="s">
        <v>2687</v>
      </c>
      <c r="AD753" s="50">
        <v>2310209</v>
      </c>
      <c r="AH753" s="66" t="str">
        <f t="shared" si="153"/>
        <v>CEParacuru</v>
      </c>
      <c r="AI753" s="50">
        <v>2310209</v>
      </c>
    </row>
    <row r="754" spans="27:35">
      <c r="AA754" s="62" t="str">
        <f t="shared" si="152"/>
        <v/>
      </c>
      <c r="AB754" s="50" t="s">
        <v>45</v>
      </c>
      <c r="AC754" s="50" t="s">
        <v>2703</v>
      </c>
      <c r="AD754" s="50">
        <v>2310258</v>
      </c>
      <c r="AH754" s="66" t="str">
        <f t="shared" si="153"/>
        <v>CEParaipaba</v>
      </c>
      <c r="AI754" s="50">
        <v>2310258</v>
      </c>
    </row>
    <row r="755" spans="27:35">
      <c r="AA755" s="62" t="str">
        <f t="shared" si="152"/>
        <v/>
      </c>
      <c r="AB755" s="50" t="s">
        <v>45</v>
      </c>
      <c r="AC755" s="50" t="s">
        <v>2718</v>
      </c>
      <c r="AD755" s="50">
        <v>2310308</v>
      </c>
      <c r="AH755" s="66" t="str">
        <f t="shared" si="153"/>
        <v>CEParambu</v>
      </c>
      <c r="AI755" s="50">
        <v>2310308</v>
      </c>
    </row>
    <row r="756" spans="27:35">
      <c r="AA756" s="62" t="str">
        <f t="shared" si="152"/>
        <v/>
      </c>
      <c r="AB756" s="50" t="s">
        <v>45</v>
      </c>
      <c r="AC756" s="50" t="s">
        <v>2734</v>
      </c>
      <c r="AD756" s="50">
        <v>2310407</v>
      </c>
      <c r="AH756" s="66" t="str">
        <f t="shared" si="153"/>
        <v>CEParamoti</v>
      </c>
      <c r="AI756" s="50">
        <v>2310407</v>
      </c>
    </row>
    <row r="757" spans="27:35">
      <c r="AA757" s="62" t="str">
        <f t="shared" si="152"/>
        <v/>
      </c>
      <c r="AB757" s="50" t="s">
        <v>45</v>
      </c>
      <c r="AC757" s="50" t="s">
        <v>2749</v>
      </c>
      <c r="AD757" s="50">
        <v>2310506</v>
      </c>
      <c r="AH757" s="66" t="str">
        <f t="shared" si="153"/>
        <v>CEPedra Branca</v>
      </c>
      <c r="AI757" s="50">
        <v>2310506</v>
      </c>
    </row>
    <row r="758" spans="27:35">
      <c r="AA758" s="62" t="str">
        <f t="shared" si="152"/>
        <v/>
      </c>
      <c r="AB758" s="50" t="s">
        <v>45</v>
      </c>
      <c r="AC758" s="50" t="s">
        <v>2764</v>
      </c>
      <c r="AD758" s="50">
        <v>2310605</v>
      </c>
      <c r="AH758" s="66" t="str">
        <f t="shared" si="153"/>
        <v>CEPenaforte</v>
      </c>
      <c r="AI758" s="50">
        <v>2310605</v>
      </c>
    </row>
    <row r="759" spans="27:35">
      <c r="AA759" s="62" t="str">
        <f t="shared" si="152"/>
        <v/>
      </c>
      <c r="AB759" s="50" t="s">
        <v>45</v>
      </c>
      <c r="AC759" s="50" t="s">
        <v>2780</v>
      </c>
      <c r="AD759" s="50">
        <v>2310704</v>
      </c>
      <c r="AH759" s="66" t="str">
        <f t="shared" si="153"/>
        <v>CEPentecoste</v>
      </c>
      <c r="AI759" s="50">
        <v>2310704</v>
      </c>
    </row>
    <row r="760" spans="27:35">
      <c r="AA760" s="62" t="str">
        <f t="shared" si="152"/>
        <v/>
      </c>
      <c r="AB760" s="50" t="s">
        <v>45</v>
      </c>
      <c r="AC760" s="50" t="s">
        <v>2795</v>
      </c>
      <c r="AD760" s="50">
        <v>2310803</v>
      </c>
      <c r="AH760" s="66" t="str">
        <f t="shared" si="153"/>
        <v>CEPereiro</v>
      </c>
      <c r="AI760" s="50">
        <v>2310803</v>
      </c>
    </row>
    <row r="761" spans="27:35">
      <c r="AA761" s="62" t="str">
        <f t="shared" si="152"/>
        <v/>
      </c>
      <c r="AB761" s="50" t="s">
        <v>45</v>
      </c>
      <c r="AC761" s="50" t="s">
        <v>2810</v>
      </c>
      <c r="AD761" s="50">
        <v>2310852</v>
      </c>
      <c r="AH761" s="66" t="str">
        <f t="shared" si="153"/>
        <v>CEPindoretama</v>
      </c>
      <c r="AI761" s="50">
        <v>2310852</v>
      </c>
    </row>
    <row r="762" spans="27:35">
      <c r="AA762" s="62" t="str">
        <f t="shared" si="152"/>
        <v/>
      </c>
      <c r="AB762" s="50" t="s">
        <v>45</v>
      </c>
      <c r="AC762" s="50" t="s">
        <v>2825</v>
      </c>
      <c r="AD762" s="50">
        <v>2310902</v>
      </c>
      <c r="AH762" s="66" t="str">
        <f t="shared" si="153"/>
        <v>CEPiquet Carneiro</v>
      </c>
      <c r="AI762" s="50">
        <v>2310902</v>
      </c>
    </row>
    <row r="763" spans="27:35">
      <c r="AA763" s="62" t="str">
        <f t="shared" si="152"/>
        <v/>
      </c>
      <c r="AB763" s="50" t="s">
        <v>45</v>
      </c>
      <c r="AC763" s="50" t="s">
        <v>2837</v>
      </c>
      <c r="AD763" s="50">
        <v>2310951</v>
      </c>
      <c r="AH763" s="66" t="str">
        <f t="shared" si="153"/>
        <v>CEPires Ferreira</v>
      </c>
      <c r="AI763" s="50">
        <v>2310951</v>
      </c>
    </row>
    <row r="764" spans="27:35">
      <c r="AA764" s="62" t="str">
        <f t="shared" si="152"/>
        <v/>
      </c>
      <c r="AB764" s="50" t="s">
        <v>45</v>
      </c>
      <c r="AC764" s="50" t="s">
        <v>2850</v>
      </c>
      <c r="AD764" s="50">
        <v>2311009</v>
      </c>
      <c r="AH764" s="66" t="str">
        <f t="shared" si="153"/>
        <v>CEPoranga</v>
      </c>
      <c r="AI764" s="50">
        <v>2311009</v>
      </c>
    </row>
    <row r="765" spans="27:35">
      <c r="AA765" s="62" t="str">
        <f t="shared" si="152"/>
        <v/>
      </c>
      <c r="AB765" s="50" t="s">
        <v>45</v>
      </c>
      <c r="AC765" s="50" t="s">
        <v>2863</v>
      </c>
      <c r="AD765" s="50">
        <v>2311108</v>
      </c>
      <c r="AH765" s="66" t="str">
        <f t="shared" si="153"/>
        <v>CEPorteiras</v>
      </c>
      <c r="AI765" s="50">
        <v>2311108</v>
      </c>
    </row>
    <row r="766" spans="27:35">
      <c r="AA766" s="62" t="str">
        <f t="shared" si="152"/>
        <v/>
      </c>
      <c r="AB766" s="50" t="s">
        <v>45</v>
      </c>
      <c r="AC766" s="50" t="s">
        <v>2876</v>
      </c>
      <c r="AD766" s="50">
        <v>2311207</v>
      </c>
      <c r="AH766" s="66" t="str">
        <f t="shared" si="153"/>
        <v>CEPotengi</v>
      </c>
      <c r="AI766" s="50">
        <v>2311207</v>
      </c>
    </row>
    <row r="767" spans="27:35">
      <c r="AA767" s="62" t="str">
        <f t="shared" si="152"/>
        <v/>
      </c>
      <c r="AB767" s="50" t="s">
        <v>45</v>
      </c>
      <c r="AC767" s="50" t="s">
        <v>2888</v>
      </c>
      <c r="AD767" s="50">
        <v>2311231</v>
      </c>
      <c r="AH767" s="66" t="str">
        <f t="shared" si="153"/>
        <v>CEPotiretama</v>
      </c>
      <c r="AI767" s="50">
        <v>2311231</v>
      </c>
    </row>
    <row r="768" spans="27:35">
      <c r="AA768" s="62" t="str">
        <f t="shared" si="152"/>
        <v/>
      </c>
      <c r="AB768" s="50" t="s">
        <v>45</v>
      </c>
      <c r="AC768" s="50" t="s">
        <v>2901</v>
      </c>
      <c r="AD768" s="50">
        <v>2311264</v>
      </c>
      <c r="AH768" s="66" t="str">
        <f t="shared" si="153"/>
        <v>CEQuiterianópolis</v>
      </c>
      <c r="AI768" s="50">
        <v>2311264</v>
      </c>
    </row>
    <row r="769" spans="27:35">
      <c r="AA769" s="62" t="str">
        <f t="shared" si="152"/>
        <v/>
      </c>
      <c r="AB769" s="50" t="s">
        <v>45</v>
      </c>
      <c r="AC769" s="50" t="s">
        <v>2913</v>
      </c>
      <c r="AD769" s="50">
        <v>2311306</v>
      </c>
      <c r="AH769" s="66" t="str">
        <f t="shared" si="153"/>
        <v>CEQuixadá</v>
      </c>
      <c r="AI769" s="50">
        <v>2311306</v>
      </c>
    </row>
    <row r="770" spans="27:35">
      <c r="AA770" s="62" t="str">
        <f t="shared" si="152"/>
        <v/>
      </c>
      <c r="AB770" s="50" t="s">
        <v>45</v>
      </c>
      <c r="AC770" s="50" t="s">
        <v>2926</v>
      </c>
      <c r="AD770" s="50">
        <v>2311355</v>
      </c>
      <c r="AH770" s="66" t="str">
        <f t="shared" si="153"/>
        <v>CEQuixelô</v>
      </c>
      <c r="AI770" s="50">
        <v>2311355</v>
      </c>
    </row>
    <row r="771" spans="27:35">
      <c r="AA771" s="62" t="str">
        <f t="shared" ref="AA771:AA834" si="154">CONCATENATE(A771,D771)</f>
        <v/>
      </c>
      <c r="AB771" s="50" t="s">
        <v>45</v>
      </c>
      <c r="AC771" s="50" t="s">
        <v>2937</v>
      </c>
      <c r="AD771" s="50">
        <v>2311405</v>
      </c>
      <c r="AH771" s="66" t="str">
        <f t="shared" ref="AH771:AH834" si="155">CONCATENATE(AB771,AC771)</f>
        <v>CEQuixeramobim</v>
      </c>
      <c r="AI771" s="50">
        <v>2311405</v>
      </c>
    </row>
    <row r="772" spans="27:35">
      <c r="AA772" s="62" t="str">
        <f t="shared" si="154"/>
        <v/>
      </c>
      <c r="AB772" s="50" t="s">
        <v>45</v>
      </c>
      <c r="AC772" s="50" t="s">
        <v>2949</v>
      </c>
      <c r="AD772" s="50">
        <v>2311504</v>
      </c>
      <c r="AH772" s="66" t="str">
        <f t="shared" si="155"/>
        <v>CEQuixeré</v>
      </c>
      <c r="AI772" s="50">
        <v>2311504</v>
      </c>
    </row>
    <row r="773" spans="27:35">
      <c r="AA773" s="62" t="str">
        <f t="shared" si="154"/>
        <v/>
      </c>
      <c r="AB773" s="50" t="s">
        <v>45</v>
      </c>
      <c r="AC773" s="50" t="s">
        <v>2210</v>
      </c>
      <c r="AD773" s="50">
        <v>2311603</v>
      </c>
      <c r="AH773" s="66" t="str">
        <f t="shared" si="155"/>
        <v>CERedenção</v>
      </c>
      <c r="AI773" s="50">
        <v>2311603</v>
      </c>
    </row>
    <row r="774" spans="27:35">
      <c r="AA774" s="62" t="str">
        <f t="shared" si="154"/>
        <v/>
      </c>
      <c r="AB774" s="50" t="s">
        <v>45</v>
      </c>
      <c r="AC774" s="50" t="s">
        <v>2973</v>
      </c>
      <c r="AD774" s="50">
        <v>2311702</v>
      </c>
      <c r="AH774" s="66" t="str">
        <f t="shared" si="155"/>
        <v>CEReriutaba</v>
      </c>
      <c r="AI774" s="50">
        <v>2311702</v>
      </c>
    </row>
    <row r="775" spans="27:35">
      <c r="AA775" s="62" t="str">
        <f t="shared" si="154"/>
        <v/>
      </c>
      <c r="AB775" s="50" t="s">
        <v>45</v>
      </c>
      <c r="AC775" s="50" t="s">
        <v>2985</v>
      </c>
      <c r="AD775" s="50">
        <v>2311801</v>
      </c>
      <c r="AH775" s="66" t="str">
        <f t="shared" si="155"/>
        <v>CERussas</v>
      </c>
      <c r="AI775" s="50">
        <v>2311801</v>
      </c>
    </row>
    <row r="776" spans="27:35">
      <c r="AA776" s="62" t="str">
        <f t="shared" si="154"/>
        <v/>
      </c>
      <c r="AB776" s="50" t="s">
        <v>45</v>
      </c>
      <c r="AC776" s="50" t="s">
        <v>2997</v>
      </c>
      <c r="AD776" s="50">
        <v>2311900</v>
      </c>
      <c r="AH776" s="66" t="str">
        <f t="shared" si="155"/>
        <v>CESaboeiro</v>
      </c>
      <c r="AI776" s="50">
        <v>2311900</v>
      </c>
    </row>
    <row r="777" spans="27:35">
      <c r="AA777" s="62" t="str">
        <f t="shared" si="154"/>
        <v/>
      </c>
      <c r="AB777" s="50" t="s">
        <v>45</v>
      </c>
      <c r="AC777" s="50" t="s">
        <v>3010</v>
      </c>
      <c r="AD777" s="50">
        <v>2311959</v>
      </c>
      <c r="AH777" s="66" t="str">
        <f t="shared" si="155"/>
        <v>CESalitre</v>
      </c>
      <c r="AI777" s="50">
        <v>2311959</v>
      </c>
    </row>
    <row r="778" spans="27:35">
      <c r="AA778" s="62" t="str">
        <f t="shared" si="154"/>
        <v/>
      </c>
      <c r="AB778" s="50" t="s">
        <v>45</v>
      </c>
      <c r="AC778" s="50" t="s">
        <v>3023</v>
      </c>
      <c r="AD778" s="50">
        <v>2312205</v>
      </c>
      <c r="AH778" s="66" t="str">
        <f t="shared" si="155"/>
        <v>CESanta Quitéria</v>
      </c>
      <c r="AI778" s="50">
        <v>2312205</v>
      </c>
    </row>
    <row r="779" spans="27:35">
      <c r="AA779" s="62" t="str">
        <f t="shared" si="154"/>
        <v/>
      </c>
      <c r="AB779" s="50" t="s">
        <v>45</v>
      </c>
      <c r="AC779" s="50" t="s">
        <v>3035</v>
      </c>
      <c r="AD779" s="50">
        <v>2312007</v>
      </c>
      <c r="AH779" s="66" t="str">
        <f t="shared" si="155"/>
        <v>CESantana do Acaraú</v>
      </c>
      <c r="AI779" s="50">
        <v>2312007</v>
      </c>
    </row>
    <row r="780" spans="27:35">
      <c r="AA780" s="62" t="str">
        <f t="shared" si="154"/>
        <v/>
      </c>
      <c r="AB780" s="50" t="s">
        <v>45</v>
      </c>
      <c r="AC780" s="50" t="s">
        <v>3047</v>
      </c>
      <c r="AD780" s="50">
        <v>2312106</v>
      </c>
      <c r="AH780" s="66" t="str">
        <f t="shared" si="155"/>
        <v>CESantana do Cariri</v>
      </c>
      <c r="AI780" s="50">
        <v>2312106</v>
      </c>
    </row>
    <row r="781" spans="27:35">
      <c r="AA781" s="62" t="str">
        <f t="shared" si="154"/>
        <v/>
      </c>
      <c r="AB781" s="50" t="s">
        <v>45</v>
      </c>
      <c r="AC781" s="50" t="s">
        <v>3059</v>
      </c>
      <c r="AD781" s="50">
        <v>2312304</v>
      </c>
      <c r="AH781" s="66" t="str">
        <f t="shared" si="155"/>
        <v>CESão Benedito</v>
      </c>
      <c r="AI781" s="50">
        <v>2312304</v>
      </c>
    </row>
    <row r="782" spans="27:35">
      <c r="AA782" s="62" t="str">
        <f t="shared" si="154"/>
        <v/>
      </c>
      <c r="AB782" s="50" t="s">
        <v>45</v>
      </c>
      <c r="AC782" s="50" t="s">
        <v>2653</v>
      </c>
      <c r="AD782" s="50">
        <v>2312403</v>
      </c>
      <c r="AH782" s="66" t="str">
        <f t="shared" si="155"/>
        <v>CESão Gonçalo do Amarante</v>
      </c>
      <c r="AI782" s="50">
        <v>2312403</v>
      </c>
    </row>
    <row r="783" spans="27:35">
      <c r="AA783" s="62" t="str">
        <f t="shared" si="154"/>
        <v/>
      </c>
      <c r="AB783" s="50" t="s">
        <v>45</v>
      </c>
      <c r="AC783" s="50" t="s">
        <v>3083</v>
      </c>
      <c r="AD783" s="50">
        <v>2312502</v>
      </c>
      <c r="AH783" s="66" t="str">
        <f t="shared" si="155"/>
        <v>CESão João do Jaguaribe</v>
      </c>
      <c r="AI783" s="50">
        <v>2312502</v>
      </c>
    </row>
    <row r="784" spans="27:35">
      <c r="AA784" s="62" t="str">
        <f t="shared" si="154"/>
        <v/>
      </c>
      <c r="AB784" s="50" t="s">
        <v>45</v>
      </c>
      <c r="AC784" s="50" t="s">
        <v>3096</v>
      </c>
      <c r="AD784" s="50">
        <v>2312601</v>
      </c>
      <c r="AH784" s="66" t="str">
        <f t="shared" si="155"/>
        <v>CESão Luís do Curu</v>
      </c>
      <c r="AI784" s="50">
        <v>2312601</v>
      </c>
    </row>
    <row r="785" spans="27:35">
      <c r="AA785" s="62" t="str">
        <f t="shared" si="154"/>
        <v/>
      </c>
      <c r="AB785" s="50" t="s">
        <v>45</v>
      </c>
      <c r="AC785" s="50" t="s">
        <v>3108</v>
      </c>
      <c r="AD785" s="50">
        <v>2312700</v>
      </c>
      <c r="AH785" s="66" t="str">
        <f t="shared" si="155"/>
        <v>CESenador Pompeu</v>
      </c>
      <c r="AI785" s="50">
        <v>2312700</v>
      </c>
    </row>
    <row r="786" spans="27:35">
      <c r="AA786" s="62" t="str">
        <f t="shared" si="154"/>
        <v/>
      </c>
      <c r="AB786" s="50" t="s">
        <v>45</v>
      </c>
      <c r="AC786" s="50" t="s">
        <v>3120</v>
      </c>
      <c r="AD786" s="50">
        <v>2312809</v>
      </c>
      <c r="AH786" s="66" t="str">
        <f t="shared" si="155"/>
        <v>CESenador Sá</v>
      </c>
      <c r="AI786" s="50">
        <v>2312809</v>
      </c>
    </row>
    <row r="787" spans="27:35">
      <c r="AA787" s="62" t="str">
        <f t="shared" si="154"/>
        <v/>
      </c>
      <c r="AB787" s="50" t="s">
        <v>45</v>
      </c>
      <c r="AC787" s="50" t="s">
        <v>3132</v>
      </c>
      <c r="AD787" s="50">
        <v>2312908</v>
      </c>
      <c r="AH787" s="66" t="str">
        <f t="shared" si="155"/>
        <v>CESobral</v>
      </c>
      <c r="AI787" s="50">
        <v>2312908</v>
      </c>
    </row>
    <row r="788" spans="27:35">
      <c r="AA788" s="62" t="str">
        <f t="shared" si="154"/>
        <v/>
      </c>
      <c r="AB788" s="50" t="s">
        <v>45</v>
      </c>
      <c r="AC788" s="50" t="s">
        <v>3144</v>
      </c>
      <c r="AD788" s="50">
        <v>2313005</v>
      </c>
      <c r="AH788" s="66" t="str">
        <f t="shared" si="155"/>
        <v>CESolonópole</v>
      </c>
      <c r="AI788" s="50">
        <v>2313005</v>
      </c>
    </row>
    <row r="789" spans="27:35">
      <c r="AA789" s="62" t="str">
        <f t="shared" si="154"/>
        <v/>
      </c>
      <c r="AB789" s="50" t="s">
        <v>45</v>
      </c>
      <c r="AC789" s="50" t="s">
        <v>3155</v>
      </c>
      <c r="AD789" s="50">
        <v>2313104</v>
      </c>
      <c r="AH789" s="66" t="str">
        <f t="shared" si="155"/>
        <v>CETabuleiro do Norte</v>
      </c>
      <c r="AI789" s="50">
        <v>2313104</v>
      </c>
    </row>
    <row r="790" spans="27:35">
      <c r="AA790" s="62" t="str">
        <f t="shared" si="154"/>
        <v/>
      </c>
      <c r="AB790" s="50" t="s">
        <v>45</v>
      </c>
      <c r="AC790" s="50" t="s">
        <v>3166</v>
      </c>
      <c r="AD790" s="50">
        <v>2313203</v>
      </c>
      <c r="AH790" s="66" t="str">
        <f t="shared" si="155"/>
        <v>CETamboril</v>
      </c>
      <c r="AI790" s="50">
        <v>2313203</v>
      </c>
    </row>
    <row r="791" spans="27:35">
      <c r="AA791" s="62" t="str">
        <f t="shared" si="154"/>
        <v/>
      </c>
      <c r="AB791" s="50" t="s">
        <v>45</v>
      </c>
      <c r="AC791" s="50" t="s">
        <v>3177</v>
      </c>
      <c r="AD791" s="50">
        <v>2313252</v>
      </c>
      <c r="AH791" s="66" t="str">
        <f t="shared" si="155"/>
        <v>CETarrafas</v>
      </c>
      <c r="AI791" s="50">
        <v>2313252</v>
      </c>
    </row>
    <row r="792" spans="27:35">
      <c r="AA792" s="62" t="str">
        <f t="shared" si="154"/>
        <v/>
      </c>
      <c r="AB792" s="50" t="s">
        <v>45</v>
      </c>
      <c r="AC792" s="50" t="s">
        <v>3188</v>
      </c>
      <c r="AD792" s="50">
        <v>2313302</v>
      </c>
      <c r="AH792" s="66" t="str">
        <f t="shared" si="155"/>
        <v>CETauá</v>
      </c>
      <c r="AI792" s="50">
        <v>2313302</v>
      </c>
    </row>
    <row r="793" spans="27:35">
      <c r="AA793" s="62" t="str">
        <f t="shared" si="154"/>
        <v/>
      </c>
      <c r="AB793" s="50" t="s">
        <v>45</v>
      </c>
      <c r="AC793" s="50" t="s">
        <v>3200</v>
      </c>
      <c r="AD793" s="50">
        <v>2313351</v>
      </c>
      <c r="AH793" s="66" t="str">
        <f t="shared" si="155"/>
        <v>CETejuçuoca</v>
      </c>
      <c r="AI793" s="50">
        <v>2313351</v>
      </c>
    </row>
    <row r="794" spans="27:35">
      <c r="AA794" s="62" t="str">
        <f t="shared" si="154"/>
        <v/>
      </c>
      <c r="AB794" s="50" t="s">
        <v>45</v>
      </c>
      <c r="AC794" s="50" t="s">
        <v>3212</v>
      </c>
      <c r="AD794" s="50">
        <v>2313401</v>
      </c>
      <c r="AH794" s="66" t="str">
        <f t="shared" si="155"/>
        <v>CETianguá</v>
      </c>
      <c r="AI794" s="50">
        <v>2313401</v>
      </c>
    </row>
    <row r="795" spans="27:35">
      <c r="AA795" s="62" t="str">
        <f t="shared" si="154"/>
        <v/>
      </c>
      <c r="AB795" s="50" t="s">
        <v>45</v>
      </c>
      <c r="AC795" s="50" t="s">
        <v>3224</v>
      </c>
      <c r="AD795" s="50">
        <v>2313500</v>
      </c>
      <c r="AH795" s="66" t="str">
        <f t="shared" si="155"/>
        <v>CETrairi</v>
      </c>
      <c r="AI795" s="50">
        <v>2313500</v>
      </c>
    </row>
    <row r="796" spans="27:35">
      <c r="AA796" s="62" t="str">
        <f t="shared" si="154"/>
        <v/>
      </c>
      <c r="AB796" s="50" t="s">
        <v>45</v>
      </c>
      <c r="AC796" s="50" t="s">
        <v>3234</v>
      </c>
      <c r="AD796" s="50">
        <v>2313559</v>
      </c>
      <c r="AH796" s="66" t="str">
        <f t="shared" si="155"/>
        <v>CETururu</v>
      </c>
      <c r="AI796" s="50">
        <v>2313559</v>
      </c>
    </row>
    <row r="797" spans="27:35">
      <c r="AA797" s="62" t="str">
        <f t="shared" si="154"/>
        <v/>
      </c>
      <c r="AB797" s="50" t="s">
        <v>45</v>
      </c>
      <c r="AC797" s="50" t="s">
        <v>3245</v>
      </c>
      <c r="AD797" s="50">
        <v>2313609</v>
      </c>
      <c r="AH797" s="66" t="str">
        <f t="shared" si="155"/>
        <v>CEUbajara</v>
      </c>
      <c r="AI797" s="50">
        <v>2313609</v>
      </c>
    </row>
    <row r="798" spans="27:35">
      <c r="AA798" s="62" t="str">
        <f t="shared" si="154"/>
        <v/>
      </c>
      <c r="AB798" s="50" t="s">
        <v>45</v>
      </c>
      <c r="AC798" s="50" t="s">
        <v>3255</v>
      </c>
      <c r="AD798" s="50">
        <v>2313708</v>
      </c>
      <c r="AH798" s="66" t="str">
        <f t="shared" si="155"/>
        <v>CEUmari</v>
      </c>
      <c r="AI798" s="50">
        <v>2313708</v>
      </c>
    </row>
    <row r="799" spans="27:35">
      <c r="AA799" s="62" t="str">
        <f t="shared" si="154"/>
        <v/>
      </c>
      <c r="AB799" s="50" t="s">
        <v>45</v>
      </c>
      <c r="AC799" s="50" t="s">
        <v>3266</v>
      </c>
      <c r="AD799" s="50">
        <v>2313757</v>
      </c>
      <c r="AH799" s="66" t="str">
        <f t="shared" si="155"/>
        <v>CEUmirim</v>
      </c>
      <c r="AI799" s="50">
        <v>2313757</v>
      </c>
    </row>
    <row r="800" spans="27:35">
      <c r="AA800" s="62" t="str">
        <f t="shared" si="154"/>
        <v/>
      </c>
      <c r="AB800" s="50" t="s">
        <v>45</v>
      </c>
      <c r="AC800" s="50" t="s">
        <v>3278</v>
      </c>
      <c r="AD800" s="50">
        <v>2313807</v>
      </c>
      <c r="AH800" s="66" t="str">
        <f t="shared" si="155"/>
        <v>CEUruburetama</v>
      </c>
      <c r="AI800" s="50">
        <v>2313807</v>
      </c>
    </row>
    <row r="801" spans="27:35">
      <c r="AA801" s="62" t="str">
        <f t="shared" si="154"/>
        <v/>
      </c>
      <c r="AB801" s="50" t="s">
        <v>45</v>
      </c>
      <c r="AC801" s="50" t="s">
        <v>3289</v>
      </c>
      <c r="AD801" s="50">
        <v>2313906</v>
      </c>
      <c r="AH801" s="66" t="str">
        <f t="shared" si="155"/>
        <v>CEUruoca</v>
      </c>
      <c r="AI801" s="50">
        <v>2313906</v>
      </c>
    </row>
    <row r="802" spans="27:35">
      <c r="AA802" s="62" t="str">
        <f t="shared" si="154"/>
        <v/>
      </c>
      <c r="AB802" s="50" t="s">
        <v>45</v>
      </c>
      <c r="AC802" s="50" t="s">
        <v>3301</v>
      </c>
      <c r="AD802" s="50">
        <v>2313955</v>
      </c>
      <c r="AH802" s="66" t="str">
        <f t="shared" si="155"/>
        <v>CEVarjota</v>
      </c>
      <c r="AI802" s="50">
        <v>2313955</v>
      </c>
    </row>
    <row r="803" spans="27:35">
      <c r="AA803" s="62" t="str">
        <f t="shared" si="154"/>
        <v/>
      </c>
      <c r="AB803" s="50" t="s">
        <v>45</v>
      </c>
      <c r="AC803" s="50" t="s">
        <v>3313</v>
      </c>
      <c r="AD803" s="50">
        <v>2314003</v>
      </c>
      <c r="AH803" s="66" t="str">
        <f t="shared" si="155"/>
        <v>CEVárzea Alegre</v>
      </c>
      <c r="AI803" s="50">
        <v>2314003</v>
      </c>
    </row>
    <row r="804" spans="27:35">
      <c r="AA804" s="62" t="str">
        <f t="shared" si="154"/>
        <v/>
      </c>
      <c r="AB804" s="50" t="s">
        <v>45</v>
      </c>
      <c r="AC804" s="50" t="s">
        <v>3324</v>
      </c>
      <c r="AD804" s="50">
        <v>2314102</v>
      </c>
      <c r="AH804" s="66" t="str">
        <f t="shared" si="155"/>
        <v>CEViçosa do Ceará</v>
      </c>
      <c r="AI804" s="50">
        <v>2314102</v>
      </c>
    </row>
    <row r="805" spans="27:35">
      <c r="AA805" s="62" t="str">
        <f t="shared" si="154"/>
        <v/>
      </c>
      <c r="AB805" s="50" t="s">
        <v>49</v>
      </c>
      <c r="AC805" s="50" t="s">
        <v>95</v>
      </c>
      <c r="AD805" s="50">
        <v>5300108</v>
      </c>
      <c r="AH805" s="66" t="str">
        <f t="shared" si="155"/>
        <v>DFBrasília</v>
      </c>
      <c r="AI805" s="50">
        <v>5300108</v>
      </c>
    </row>
    <row r="806" spans="27:35">
      <c r="AA806" s="62" t="str">
        <f t="shared" si="154"/>
        <v/>
      </c>
      <c r="AB806" s="50" t="s">
        <v>53</v>
      </c>
      <c r="AC806" s="50" t="s">
        <v>96</v>
      </c>
      <c r="AD806" s="50">
        <v>3200102</v>
      </c>
      <c r="AH806" s="66" t="str">
        <f t="shared" si="155"/>
        <v>ESAfonso Cláudio</v>
      </c>
      <c r="AI806" s="50">
        <v>3200102</v>
      </c>
    </row>
    <row r="807" spans="27:35">
      <c r="AA807" s="62" t="str">
        <f t="shared" si="154"/>
        <v/>
      </c>
      <c r="AB807" s="50" t="s">
        <v>53</v>
      </c>
      <c r="AC807" s="50" t="s">
        <v>121</v>
      </c>
      <c r="AD807" s="50">
        <v>3200169</v>
      </c>
      <c r="AH807" s="66" t="str">
        <f t="shared" si="155"/>
        <v>ESÁgua Doce do Norte</v>
      </c>
      <c r="AI807" s="50">
        <v>3200169</v>
      </c>
    </row>
    <row r="808" spans="27:35">
      <c r="AA808" s="62" t="str">
        <f t="shared" si="154"/>
        <v/>
      </c>
      <c r="AB808" s="50" t="s">
        <v>53</v>
      </c>
      <c r="AC808" s="50" t="s">
        <v>147</v>
      </c>
      <c r="AD808" s="50">
        <v>3200136</v>
      </c>
      <c r="AH808" s="66" t="str">
        <f t="shared" si="155"/>
        <v>ESÁguia Branca</v>
      </c>
      <c r="AI808" s="50">
        <v>3200136</v>
      </c>
    </row>
    <row r="809" spans="27:35">
      <c r="AA809" s="62" t="str">
        <f t="shared" si="154"/>
        <v/>
      </c>
      <c r="AB809" s="50" t="s">
        <v>53</v>
      </c>
      <c r="AC809" s="50" t="s">
        <v>172</v>
      </c>
      <c r="AD809" s="50">
        <v>3200201</v>
      </c>
      <c r="AH809" s="66" t="str">
        <f t="shared" si="155"/>
        <v>ESAlegre</v>
      </c>
      <c r="AI809" s="50">
        <v>3200201</v>
      </c>
    </row>
    <row r="810" spans="27:35">
      <c r="AA810" s="62" t="str">
        <f t="shared" si="154"/>
        <v/>
      </c>
      <c r="AB810" s="50" t="s">
        <v>53</v>
      </c>
      <c r="AC810" s="50" t="s">
        <v>198</v>
      </c>
      <c r="AD810" s="50">
        <v>3200300</v>
      </c>
      <c r="AH810" s="66" t="str">
        <f t="shared" si="155"/>
        <v>ESAlfredo Chaves</v>
      </c>
      <c r="AI810" s="50">
        <v>3200300</v>
      </c>
    </row>
    <row r="811" spans="27:35">
      <c r="AA811" s="62" t="str">
        <f t="shared" si="154"/>
        <v/>
      </c>
      <c r="AB811" s="50" t="s">
        <v>53</v>
      </c>
      <c r="AC811" s="50" t="s">
        <v>224</v>
      </c>
      <c r="AD811" s="50">
        <v>3200359</v>
      </c>
      <c r="AH811" s="66" t="str">
        <f t="shared" si="155"/>
        <v>ESAlto Rio Novo</v>
      </c>
      <c r="AI811" s="50">
        <v>3200359</v>
      </c>
    </row>
    <row r="812" spans="27:35">
      <c r="AA812" s="62" t="str">
        <f t="shared" si="154"/>
        <v/>
      </c>
      <c r="AB812" s="50" t="s">
        <v>53</v>
      </c>
      <c r="AC812" s="50" t="s">
        <v>248</v>
      </c>
      <c r="AD812" s="50">
        <v>3200409</v>
      </c>
      <c r="AH812" s="66" t="str">
        <f t="shared" si="155"/>
        <v>ESAnchieta</v>
      </c>
      <c r="AI812" s="50">
        <v>3200409</v>
      </c>
    </row>
    <row r="813" spans="27:35">
      <c r="AA813" s="62" t="str">
        <f t="shared" si="154"/>
        <v/>
      </c>
      <c r="AB813" s="50" t="s">
        <v>53</v>
      </c>
      <c r="AC813" s="50" t="s">
        <v>273</v>
      </c>
      <c r="AD813" s="50">
        <v>3200508</v>
      </c>
      <c r="AH813" s="66" t="str">
        <f t="shared" si="155"/>
        <v>ESApiacá</v>
      </c>
      <c r="AI813" s="50">
        <v>3200508</v>
      </c>
    </row>
    <row r="814" spans="27:35">
      <c r="AA814" s="62" t="str">
        <f t="shared" si="154"/>
        <v/>
      </c>
      <c r="AB814" s="50" t="s">
        <v>53</v>
      </c>
      <c r="AC814" s="50" t="s">
        <v>299</v>
      </c>
      <c r="AD814" s="50">
        <v>3200607</v>
      </c>
      <c r="AH814" s="66" t="str">
        <f t="shared" si="155"/>
        <v>ESAracruz</v>
      </c>
      <c r="AI814" s="50">
        <v>3200607</v>
      </c>
    </row>
    <row r="815" spans="27:35">
      <c r="AA815" s="62" t="str">
        <f t="shared" si="154"/>
        <v/>
      </c>
      <c r="AB815" s="50" t="s">
        <v>53</v>
      </c>
      <c r="AC815" s="50" t="s">
        <v>325</v>
      </c>
      <c r="AD815" s="50">
        <v>3200706</v>
      </c>
      <c r="AH815" s="66" t="str">
        <f t="shared" si="155"/>
        <v>ESAtilio Vivacqua</v>
      </c>
      <c r="AI815" s="50">
        <v>3200706</v>
      </c>
    </row>
    <row r="816" spans="27:35">
      <c r="AA816" s="62" t="str">
        <f t="shared" si="154"/>
        <v/>
      </c>
      <c r="AB816" s="50" t="s">
        <v>53</v>
      </c>
      <c r="AC816" s="50" t="s">
        <v>350</v>
      </c>
      <c r="AD816" s="50">
        <v>3200805</v>
      </c>
      <c r="AH816" s="66" t="str">
        <f t="shared" si="155"/>
        <v>ESBaixo Guandu</v>
      </c>
      <c r="AI816" s="50">
        <v>3200805</v>
      </c>
    </row>
    <row r="817" spans="27:35">
      <c r="AA817" s="62" t="str">
        <f t="shared" si="154"/>
        <v/>
      </c>
      <c r="AB817" s="50" t="s">
        <v>53</v>
      </c>
      <c r="AC817" s="50" t="s">
        <v>374</v>
      </c>
      <c r="AD817" s="50">
        <v>3200904</v>
      </c>
      <c r="AH817" s="66" t="str">
        <f t="shared" si="155"/>
        <v>ESBarra de São Francisco</v>
      </c>
      <c r="AI817" s="50">
        <v>3200904</v>
      </c>
    </row>
    <row r="818" spans="27:35">
      <c r="AA818" s="62" t="str">
        <f t="shared" si="154"/>
        <v/>
      </c>
      <c r="AB818" s="50" t="s">
        <v>53</v>
      </c>
      <c r="AC818" s="50" t="s">
        <v>399</v>
      </c>
      <c r="AD818" s="50">
        <v>3201001</v>
      </c>
      <c r="AH818" s="66" t="str">
        <f t="shared" si="155"/>
        <v>ESBoa Esperança</v>
      </c>
      <c r="AI818" s="50">
        <v>3201001</v>
      </c>
    </row>
    <row r="819" spans="27:35">
      <c r="AA819" s="62" t="str">
        <f t="shared" si="154"/>
        <v/>
      </c>
      <c r="AB819" s="50" t="s">
        <v>53</v>
      </c>
      <c r="AC819" s="50" t="s">
        <v>424</v>
      </c>
      <c r="AD819" s="50">
        <v>3201100</v>
      </c>
      <c r="AH819" s="66" t="str">
        <f t="shared" si="155"/>
        <v>ESBom Jesus do Norte</v>
      </c>
      <c r="AI819" s="50">
        <v>3201100</v>
      </c>
    </row>
    <row r="820" spans="27:35">
      <c r="AA820" s="62" t="str">
        <f t="shared" si="154"/>
        <v/>
      </c>
      <c r="AB820" s="50" t="s">
        <v>53</v>
      </c>
      <c r="AC820" s="50" t="s">
        <v>450</v>
      </c>
      <c r="AD820" s="50">
        <v>3201159</v>
      </c>
      <c r="AH820" s="66" t="str">
        <f t="shared" si="155"/>
        <v>ESBrejetuba</v>
      </c>
      <c r="AI820" s="50">
        <v>3201159</v>
      </c>
    </row>
    <row r="821" spans="27:35">
      <c r="AA821" s="62" t="str">
        <f t="shared" si="154"/>
        <v/>
      </c>
      <c r="AB821" s="50" t="s">
        <v>53</v>
      </c>
      <c r="AC821" s="50" t="s">
        <v>475</v>
      </c>
      <c r="AD821" s="50">
        <v>3201209</v>
      </c>
      <c r="AH821" s="66" t="str">
        <f t="shared" si="155"/>
        <v>ESCachoeiro de Itapemirim</v>
      </c>
      <c r="AI821" s="50">
        <v>3201209</v>
      </c>
    </row>
    <row r="822" spans="27:35">
      <c r="AA822" s="62" t="str">
        <f t="shared" si="154"/>
        <v/>
      </c>
      <c r="AB822" s="50" t="s">
        <v>53</v>
      </c>
      <c r="AC822" s="50" t="s">
        <v>499</v>
      </c>
      <c r="AD822" s="50">
        <v>3201308</v>
      </c>
      <c r="AH822" s="66" t="str">
        <f t="shared" si="155"/>
        <v>ESCariacica</v>
      </c>
      <c r="AI822" s="50">
        <v>3201308</v>
      </c>
    </row>
    <row r="823" spans="27:35">
      <c r="AA823" s="62" t="str">
        <f t="shared" si="154"/>
        <v/>
      </c>
      <c r="AB823" s="50" t="s">
        <v>53</v>
      </c>
      <c r="AC823" s="50" t="s">
        <v>522</v>
      </c>
      <c r="AD823" s="50">
        <v>3201407</v>
      </c>
      <c r="AH823" s="66" t="str">
        <f t="shared" si="155"/>
        <v>ESCastelo</v>
      </c>
      <c r="AI823" s="50">
        <v>3201407</v>
      </c>
    </row>
    <row r="824" spans="27:35">
      <c r="AA824" s="62" t="str">
        <f t="shared" si="154"/>
        <v/>
      </c>
      <c r="AB824" s="50" t="s">
        <v>53</v>
      </c>
      <c r="AC824" s="50" t="s">
        <v>546</v>
      </c>
      <c r="AD824" s="50">
        <v>3201506</v>
      </c>
      <c r="AH824" s="66" t="str">
        <f t="shared" si="155"/>
        <v>ESColatina</v>
      </c>
      <c r="AI824" s="50">
        <v>3201506</v>
      </c>
    </row>
    <row r="825" spans="27:35">
      <c r="AA825" s="62" t="str">
        <f t="shared" si="154"/>
        <v/>
      </c>
      <c r="AB825" s="50" t="s">
        <v>53</v>
      </c>
      <c r="AC825" s="50" t="s">
        <v>569</v>
      </c>
      <c r="AD825" s="50">
        <v>3201605</v>
      </c>
      <c r="AH825" s="66" t="str">
        <f t="shared" si="155"/>
        <v>ESConceição da Barra</v>
      </c>
      <c r="AI825" s="50">
        <v>3201605</v>
      </c>
    </row>
    <row r="826" spans="27:35">
      <c r="AA826" s="62" t="str">
        <f t="shared" si="154"/>
        <v/>
      </c>
      <c r="AB826" s="50" t="s">
        <v>53</v>
      </c>
      <c r="AC826" s="50" t="s">
        <v>592</v>
      </c>
      <c r="AD826" s="50">
        <v>3201704</v>
      </c>
      <c r="AH826" s="66" t="str">
        <f t="shared" si="155"/>
        <v>ESConceição do Castelo</v>
      </c>
      <c r="AI826" s="50">
        <v>3201704</v>
      </c>
    </row>
    <row r="827" spans="27:35">
      <c r="AA827" s="62" t="str">
        <f t="shared" si="154"/>
        <v/>
      </c>
      <c r="AB827" s="50" t="s">
        <v>53</v>
      </c>
      <c r="AC827" s="50" t="s">
        <v>615</v>
      </c>
      <c r="AD827" s="50">
        <v>3201803</v>
      </c>
      <c r="AH827" s="66" t="str">
        <f t="shared" si="155"/>
        <v>ESDivino de São Lourenço</v>
      </c>
      <c r="AI827" s="50">
        <v>3201803</v>
      </c>
    </row>
    <row r="828" spans="27:35">
      <c r="AA828" s="62" t="str">
        <f t="shared" si="154"/>
        <v/>
      </c>
      <c r="AB828" s="50" t="s">
        <v>53</v>
      </c>
      <c r="AC828" s="50" t="s">
        <v>636</v>
      </c>
      <c r="AD828" s="50">
        <v>3201902</v>
      </c>
      <c r="AH828" s="66" t="str">
        <f t="shared" si="155"/>
        <v>ESDomingos Martins</v>
      </c>
      <c r="AI828" s="50">
        <v>3201902</v>
      </c>
    </row>
    <row r="829" spans="27:35">
      <c r="AA829" s="62" t="str">
        <f t="shared" si="154"/>
        <v/>
      </c>
      <c r="AB829" s="50" t="s">
        <v>53</v>
      </c>
      <c r="AC829" s="50" t="s">
        <v>657</v>
      </c>
      <c r="AD829" s="50">
        <v>3202009</v>
      </c>
      <c r="AH829" s="66" t="str">
        <f t="shared" si="155"/>
        <v>ESDores do Rio Preto</v>
      </c>
      <c r="AI829" s="50">
        <v>3202009</v>
      </c>
    </row>
    <row r="830" spans="27:35">
      <c r="AA830" s="62" t="str">
        <f t="shared" si="154"/>
        <v/>
      </c>
      <c r="AB830" s="50" t="s">
        <v>53</v>
      </c>
      <c r="AC830" s="50" t="s">
        <v>678</v>
      </c>
      <c r="AD830" s="50">
        <v>3202108</v>
      </c>
      <c r="AH830" s="66" t="str">
        <f t="shared" si="155"/>
        <v>ESEcoporanga</v>
      </c>
      <c r="AI830" s="50">
        <v>3202108</v>
      </c>
    </row>
    <row r="831" spans="27:35">
      <c r="AA831" s="62" t="str">
        <f t="shared" si="154"/>
        <v/>
      </c>
      <c r="AB831" s="50" t="s">
        <v>53</v>
      </c>
      <c r="AC831" s="50" t="s">
        <v>698</v>
      </c>
      <c r="AD831" s="50">
        <v>3202207</v>
      </c>
      <c r="AH831" s="66" t="str">
        <f t="shared" si="155"/>
        <v>ESFundão</v>
      </c>
      <c r="AI831" s="50">
        <v>3202207</v>
      </c>
    </row>
    <row r="832" spans="27:35">
      <c r="AA832" s="62" t="str">
        <f t="shared" si="154"/>
        <v/>
      </c>
      <c r="AB832" s="50" t="s">
        <v>53</v>
      </c>
      <c r="AC832" s="50" t="s">
        <v>720</v>
      </c>
      <c r="AD832" s="50">
        <v>3202256</v>
      </c>
      <c r="AH832" s="66" t="str">
        <f t="shared" si="155"/>
        <v>ESGovernador Lindenberg</v>
      </c>
      <c r="AI832" s="50">
        <v>3202256</v>
      </c>
    </row>
    <row r="833" spans="27:35">
      <c r="AA833" s="62" t="str">
        <f t="shared" si="154"/>
        <v/>
      </c>
      <c r="AB833" s="50" t="s">
        <v>53</v>
      </c>
      <c r="AC833" s="50" t="s">
        <v>742</v>
      </c>
      <c r="AD833" s="50">
        <v>3202306</v>
      </c>
      <c r="AH833" s="66" t="str">
        <f t="shared" si="155"/>
        <v>ESGuaçuí</v>
      </c>
      <c r="AI833" s="50">
        <v>3202306</v>
      </c>
    </row>
    <row r="834" spans="27:35">
      <c r="AA834" s="62" t="str">
        <f t="shared" si="154"/>
        <v/>
      </c>
      <c r="AB834" s="50" t="s">
        <v>53</v>
      </c>
      <c r="AC834" s="50" t="s">
        <v>763</v>
      </c>
      <c r="AD834" s="50">
        <v>3202405</v>
      </c>
      <c r="AH834" s="66" t="str">
        <f t="shared" si="155"/>
        <v>ESGuarapari</v>
      </c>
      <c r="AI834" s="50">
        <v>3202405</v>
      </c>
    </row>
    <row r="835" spans="27:35">
      <c r="AA835" s="62" t="str">
        <f t="shared" ref="AA835:AA898" si="156">CONCATENATE(A835,D835)</f>
        <v/>
      </c>
      <c r="AB835" s="50" t="s">
        <v>53</v>
      </c>
      <c r="AC835" s="50" t="s">
        <v>786</v>
      </c>
      <c r="AD835" s="50">
        <v>3202454</v>
      </c>
      <c r="AH835" s="66" t="str">
        <f t="shared" ref="AH835:AH898" si="157">CONCATENATE(AB835,AC835)</f>
        <v>ESIbatiba</v>
      </c>
      <c r="AI835" s="50">
        <v>3202454</v>
      </c>
    </row>
    <row r="836" spans="27:35">
      <c r="AA836" s="62" t="str">
        <f t="shared" si="156"/>
        <v/>
      </c>
      <c r="AB836" s="50" t="s">
        <v>53</v>
      </c>
      <c r="AC836" s="50" t="s">
        <v>807</v>
      </c>
      <c r="AD836" s="50">
        <v>3202504</v>
      </c>
      <c r="AH836" s="66" t="str">
        <f t="shared" si="157"/>
        <v>ESIbiraçu</v>
      </c>
      <c r="AI836" s="50">
        <v>3202504</v>
      </c>
    </row>
    <row r="837" spans="27:35">
      <c r="AA837" s="62" t="str">
        <f t="shared" si="156"/>
        <v/>
      </c>
      <c r="AB837" s="50" t="s">
        <v>53</v>
      </c>
      <c r="AC837" s="50" t="s">
        <v>828</v>
      </c>
      <c r="AD837" s="50">
        <v>3202553</v>
      </c>
      <c r="AH837" s="66" t="str">
        <f t="shared" si="157"/>
        <v>ESIbitirama</v>
      </c>
      <c r="AI837" s="50">
        <v>3202553</v>
      </c>
    </row>
    <row r="838" spans="27:35">
      <c r="AA838" s="62" t="str">
        <f t="shared" si="156"/>
        <v/>
      </c>
      <c r="AB838" s="50" t="s">
        <v>53</v>
      </c>
      <c r="AC838" s="50" t="s">
        <v>850</v>
      </c>
      <c r="AD838" s="50">
        <v>3202603</v>
      </c>
      <c r="AH838" s="66" t="str">
        <f t="shared" si="157"/>
        <v>ESIconha</v>
      </c>
      <c r="AI838" s="50">
        <v>3202603</v>
      </c>
    </row>
    <row r="839" spans="27:35">
      <c r="AA839" s="62" t="str">
        <f t="shared" si="156"/>
        <v/>
      </c>
      <c r="AB839" s="50" t="s">
        <v>53</v>
      </c>
      <c r="AC839" s="50" t="s">
        <v>872</v>
      </c>
      <c r="AD839" s="50">
        <v>3202652</v>
      </c>
      <c r="AH839" s="66" t="str">
        <f t="shared" si="157"/>
        <v>ESIrupi</v>
      </c>
      <c r="AI839" s="50">
        <v>3202652</v>
      </c>
    </row>
    <row r="840" spans="27:35">
      <c r="AA840" s="62" t="str">
        <f t="shared" si="156"/>
        <v/>
      </c>
      <c r="AB840" s="50" t="s">
        <v>53</v>
      </c>
      <c r="AC840" s="50" t="s">
        <v>894</v>
      </c>
      <c r="AD840" s="50">
        <v>3202702</v>
      </c>
      <c r="AH840" s="66" t="str">
        <f t="shared" si="157"/>
        <v>ESItaguaçu</v>
      </c>
      <c r="AI840" s="50">
        <v>3202702</v>
      </c>
    </row>
    <row r="841" spans="27:35">
      <c r="AA841" s="62" t="str">
        <f t="shared" si="156"/>
        <v/>
      </c>
      <c r="AB841" s="50" t="s">
        <v>53</v>
      </c>
      <c r="AC841" s="50" t="s">
        <v>917</v>
      </c>
      <c r="AD841" s="50">
        <v>3202801</v>
      </c>
      <c r="AH841" s="66" t="str">
        <f t="shared" si="157"/>
        <v>ESItapemirim</v>
      </c>
      <c r="AI841" s="50">
        <v>3202801</v>
      </c>
    </row>
    <row r="842" spans="27:35">
      <c r="AA842" s="62" t="str">
        <f t="shared" si="156"/>
        <v/>
      </c>
      <c r="AB842" s="50" t="s">
        <v>53</v>
      </c>
      <c r="AC842" s="50" t="s">
        <v>940</v>
      </c>
      <c r="AD842" s="50">
        <v>3202900</v>
      </c>
      <c r="AH842" s="66" t="str">
        <f t="shared" si="157"/>
        <v>ESItarana</v>
      </c>
      <c r="AI842" s="50">
        <v>3202900</v>
      </c>
    </row>
    <row r="843" spans="27:35">
      <c r="AA843" s="62" t="str">
        <f t="shared" si="156"/>
        <v/>
      </c>
      <c r="AB843" s="50" t="s">
        <v>53</v>
      </c>
      <c r="AC843" s="50" t="s">
        <v>962</v>
      </c>
      <c r="AD843" s="50">
        <v>3203007</v>
      </c>
      <c r="AH843" s="66" t="str">
        <f t="shared" si="157"/>
        <v>ESIúna</v>
      </c>
      <c r="AI843" s="50">
        <v>3203007</v>
      </c>
    </row>
    <row r="844" spans="27:35">
      <c r="AA844" s="62" t="str">
        <f t="shared" si="156"/>
        <v/>
      </c>
      <c r="AB844" s="50" t="s">
        <v>53</v>
      </c>
      <c r="AC844" s="50" t="s">
        <v>984</v>
      </c>
      <c r="AD844" s="50">
        <v>3203056</v>
      </c>
      <c r="AH844" s="66" t="str">
        <f t="shared" si="157"/>
        <v>ESJaguaré</v>
      </c>
      <c r="AI844" s="50">
        <v>3203056</v>
      </c>
    </row>
    <row r="845" spans="27:35">
      <c r="AA845" s="62" t="str">
        <f t="shared" si="156"/>
        <v/>
      </c>
      <c r="AB845" s="50" t="s">
        <v>53</v>
      </c>
      <c r="AC845" s="50" t="s">
        <v>1007</v>
      </c>
      <c r="AD845" s="50">
        <v>3203106</v>
      </c>
      <c r="AH845" s="66" t="str">
        <f t="shared" si="157"/>
        <v>ESJerônimo Monteiro</v>
      </c>
      <c r="AI845" s="50">
        <v>3203106</v>
      </c>
    </row>
    <row r="846" spans="27:35">
      <c r="AA846" s="62" t="str">
        <f t="shared" si="156"/>
        <v/>
      </c>
      <c r="AB846" s="50" t="s">
        <v>53</v>
      </c>
      <c r="AC846" s="50" t="s">
        <v>1029</v>
      </c>
      <c r="AD846" s="50">
        <v>3203130</v>
      </c>
      <c r="AH846" s="66" t="str">
        <f t="shared" si="157"/>
        <v>ESJoão Neiva</v>
      </c>
      <c r="AI846" s="50">
        <v>3203130</v>
      </c>
    </row>
    <row r="847" spans="27:35">
      <c r="AA847" s="62" t="str">
        <f t="shared" si="156"/>
        <v/>
      </c>
      <c r="AB847" s="50" t="s">
        <v>53</v>
      </c>
      <c r="AC847" s="50" t="s">
        <v>1051</v>
      </c>
      <c r="AD847" s="50">
        <v>3203163</v>
      </c>
      <c r="AH847" s="66" t="str">
        <f t="shared" si="157"/>
        <v>ESLaranja da Terra</v>
      </c>
      <c r="AI847" s="50">
        <v>3203163</v>
      </c>
    </row>
    <row r="848" spans="27:35">
      <c r="AA848" s="62" t="str">
        <f t="shared" si="156"/>
        <v/>
      </c>
      <c r="AB848" s="50" t="s">
        <v>53</v>
      </c>
      <c r="AC848" s="50" t="s">
        <v>1073</v>
      </c>
      <c r="AD848" s="50">
        <v>3203205</v>
      </c>
      <c r="AH848" s="66" t="str">
        <f t="shared" si="157"/>
        <v>ESLinhares</v>
      </c>
      <c r="AI848" s="50">
        <v>3203205</v>
      </c>
    </row>
    <row r="849" spans="27:35">
      <c r="AA849" s="62" t="str">
        <f t="shared" si="156"/>
        <v/>
      </c>
      <c r="AB849" s="50" t="s">
        <v>53</v>
      </c>
      <c r="AC849" s="50" t="s">
        <v>1095</v>
      </c>
      <c r="AD849" s="50">
        <v>3203304</v>
      </c>
      <c r="AH849" s="66" t="str">
        <f t="shared" si="157"/>
        <v>ESMantenópolis</v>
      </c>
      <c r="AI849" s="50">
        <v>3203304</v>
      </c>
    </row>
    <row r="850" spans="27:35">
      <c r="AA850" s="62" t="str">
        <f t="shared" si="156"/>
        <v/>
      </c>
      <c r="AB850" s="50" t="s">
        <v>53</v>
      </c>
      <c r="AC850" s="50" t="s">
        <v>1118</v>
      </c>
      <c r="AD850" s="50">
        <v>3203320</v>
      </c>
      <c r="AH850" s="66" t="str">
        <f t="shared" si="157"/>
        <v>ESMarataízes</v>
      </c>
      <c r="AI850" s="50">
        <v>3203320</v>
      </c>
    </row>
    <row r="851" spans="27:35">
      <c r="AA851" s="62" t="str">
        <f t="shared" si="156"/>
        <v/>
      </c>
      <c r="AB851" s="50" t="s">
        <v>53</v>
      </c>
      <c r="AC851" s="50" t="s">
        <v>1141</v>
      </c>
      <c r="AD851" s="50">
        <v>3203346</v>
      </c>
      <c r="AH851" s="66" t="str">
        <f t="shared" si="157"/>
        <v>ESMarechal Floriano</v>
      </c>
      <c r="AI851" s="50">
        <v>3203346</v>
      </c>
    </row>
    <row r="852" spans="27:35">
      <c r="AA852" s="62" t="str">
        <f t="shared" si="156"/>
        <v/>
      </c>
      <c r="AB852" s="50" t="s">
        <v>53</v>
      </c>
      <c r="AC852" s="50" t="s">
        <v>1164</v>
      </c>
      <c r="AD852" s="50">
        <v>3203353</v>
      </c>
      <c r="AH852" s="66" t="str">
        <f t="shared" si="157"/>
        <v>ESMarilândia</v>
      </c>
      <c r="AI852" s="50">
        <v>3203353</v>
      </c>
    </row>
    <row r="853" spans="27:35">
      <c r="AA853" s="62" t="str">
        <f t="shared" si="156"/>
        <v/>
      </c>
      <c r="AB853" s="50" t="s">
        <v>53</v>
      </c>
      <c r="AC853" s="50" t="s">
        <v>1187</v>
      </c>
      <c r="AD853" s="50">
        <v>3203403</v>
      </c>
      <c r="AH853" s="66" t="str">
        <f t="shared" si="157"/>
        <v>ESMimoso do Sul</v>
      </c>
      <c r="AI853" s="50">
        <v>3203403</v>
      </c>
    </row>
    <row r="854" spans="27:35">
      <c r="AA854" s="62" t="str">
        <f t="shared" si="156"/>
        <v/>
      </c>
      <c r="AB854" s="50" t="s">
        <v>53</v>
      </c>
      <c r="AC854" s="50" t="s">
        <v>1209</v>
      </c>
      <c r="AD854" s="50">
        <v>3203502</v>
      </c>
      <c r="AH854" s="66" t="str">
        <f t="shared" si="157"/>
        <v>ESMontanha</v>
      </c>
      <c r="AI854" s="50">
        <v>3203502</v>
      </c>
    </row>
    <row r="855" spans="27:35">
      <c r="AA855" s="62" t="str">
        <f t="shared" si="156"/>
        <v/>
      </c>
      <c r="AB855" s="50" t="s">
        <v>53</v>
      </c>
      <c r="AC855" s="50" t="s">
        <v>1230</v>
      </c>
      <c r="AD855" s="50">
        <v>3203601</v>
      </c>
      <c r="AH855" s="66" t="str">
        <f t="shared" si="157"/>
        <v>ESMucurici</v>
      </c>
      <c r="AI855" s="50">
        <v>3203601</v>
      </c>
    </row>
    <row r="856" spans="27:35">
      <c r="AA856" s="62" t="str">
        <f t="shared" si="156"/>
        <v/>
      </c>
      <c r="AB856" s="50" t="s">
        <v>53</v>
      </c>
      <c r="AC856" s="50" t="s">
        <v>1253</v>
      </c>
      <c r="AD856" s="50">
        <v>3203700</v>
      </c>
      <c r="AH856" s="66" t="str">
        <f t="shared" si="157"/>
        <v>ESMuniz Freire</v>
      </c>
      <c r="AI856" s="50">
        <v>3203700</v>
      </c>
    </row>
    <row r="857" spans="27:35">
      <c r="AA857" s="62" t="str">
        <f t="shared" si="156"/>
        <v/>
      </c>
      <c r="AB857" s="50" t="s">
        <v>53</v>
      </c>
      <c r="AC857" s="50" t="s">
        <v>1276</v>
      </c>
      <c r="AD857" s="50">
        <v>3203809</v>
      </c>
      <c r="AH857" s="66" t="str">
        <f t="shared" si="157"/>
        <v>ESMuqui</v>
      </c>
      <c r="AI857" s="50">
        <v>3203809</v>
      </c>
    </row>
    <row r="858" spans="27:35">
      <c r="AA858" s="62" t="str">
        <f t="shared" si="156"/>
        <v/>
      </c>
      <c r="AB858" s="50" t="s">
        <v>53</v>
      </c>
      <c r="AC858" s="50" t="s">
        <v>1297</v>
      </c>
      <c r="AD858" s="50">
        <v>3203908</v>
      </c>
      <c r="AH858" s="66" t="str">
        <f t="shared" si="157"/>
        <v>ESNova Venécia</v>
      </c>
      <c r="AI858" s="50">
        <v>3203908</v>
      </c>
    </row>
    <row r="859" spans="27:35">
      <c r="AA859" s="62" t="str">
        <f t="shared" si="156"/>
        <v/>
      </c>
      <c r="AB859" s="50" t="s">
        <v>53</v>
      </c>
      <c r="AC859" s="50" t="s">
        <v>1319</v>
      </c>
      <c r="AD859" s="50">
        <v>3204005</v>
      </c>
      <c r="AH859" s="66" t="str">
        <f t="shared" si="157"/>
        <v>ESPancas</v>
      </c>
      <c r="AI859" s="50">
        <v>3204005</v>
      </c>
    </row>
    <row r="860" spans="27:35">
      <c r="AA860" s="62" t="str">
        <f t="shared" si="156"/>
        <v/>
      </c>
      <c r="AB860" s="50" t="s">
        <v>53</v>
      </c>
      <c r="AC860" s="50" t="s">
        <v>1341</v>
      </c>
      <c r="AD860" s="50">
        <v>3204054</v>
      </c>
      <c r="AH860" s="66" t="str">
        <f t="shared" si="157"/>
        <v>ESPedro Canário</v>
      </c>
      <c r="AI860" s="50">
        <v>3204054</v>
      </c>
    </row>
    <row r="861" spans="27:35">
      <c r="AA861" s="62" t="str">
        <f t="shared" si="156"/>
        <v/>
      </c>
      <c r="AB861" s="50" t="s">
        <v>53</v>
      </c>
      <c r="AC861" s="50" t="s">
        <v>1362</v>
      </c>
      <c r="AD861" s="50">
        <v>3204104</v>
      </c>
      <c r="AH861" s="66" t="str">
        <f t="shared" si="157"/>
        <v>ESPinheiros</v>
      </c>
      <c r="AI861" s="50">
        <v>3204104</v>
      </c>
    </row>
    <row r="862" spans="27:35">
      <c r="AA862" s="62" t="str">
        <f t="shared" si="156"/>
        <v/>
      </c>
      <c r="AB862" s="50" t="s">
        <v>53</v>
      </c>
      <c r="AC862" s="50" t="s">
        <v>1384</v>
      </c>
      <c r="AD862" s="50">
        <v>3204203</v>
      </c>
      <c r="AH862" s="66" t="str">
        <f t="shared" si="157"/>
        <v>ESPiúma</v>
      </c>
      <c r="AI862" s="50">
        <v>3204203</v>
      </c>
    </row>
    <row r="863" spans="27:35">
      <c r="AA863" s="62" t="str">
        <f t="shared" si="156"/>
        <v/>
      </c>
      <c r="AB863" s="50" t="s">
        <v>53</v>
      </c>
      <c r="AC863" s="50" t="s">
        <v>1406</v>
      </c>
      <c r="AD863" s="50">
        <v>3204252</v>
      </c>
      <c r="AH863" s="66" t="str">
        <f t="shared" si="157"/>
        <v>ESPonto Belo</v>
      </c>
      <c r="AI863" s="50">
        <v>3204252</v>
      </c>
    </row>
    <row r="864" spans="27:35">
      <c r="AA864" s="62" t="str">
        <f t="shared" si="156"/>
        <v/>
      </c>
      <c r="AB864" s="50" t="s">
        <v>53</v>
      </c>
      <c r="AC864" s="50" t="s">
        <v>1428</v>
      </c>
      <c r="AD864" s="50">
        <v>3204302</v>
      </c>
      <c r="AH864" s="66" t="str">
        <f t="shared" si="157"/>
        <v>ESPresidente Kennedy</v>
      </c>
      <c r="AI864" s="50">
        <v>3204302</v>
      </c>
    </row>
    <row r="865" spans="27:35">
      <c r="AA865" s="62" t="str">
        <f t="shared" si="156"/>
        <v/>
      </c>
      <c r="AB865" s="50" t="s">
        <v>53</v>
      </c>
      <c r="AC865" s="50" t="s">
        <v>1449</v>
      </c>
      <c r="AD865" s="50">
        <v>3204351</v>
      </c>
      <c r="AH865" s="66" t="str">
        <f t="shared" si="157"/>
        <v>ESRio Bananal</v>
      </c>
      <c r="AI865" s="50">
        <v>3204351</v>
      </c>
    </row>
    <row r="866" spans="27:35">
      <c r="AA866" s="62" t="str">
        <f t="shared" si="156"/>
        <v/>
      </c>
      <c r="AB866" s="50" t="s">
        <v>53</v>
      </c>
      <c r="AC866" s="50" t="s">
        <v>1469</v>
      </c>
      <c r="AD866" s="50">
        <v>3204401</v>
      </c>
      <c r="AH866" s="66" t="str">
        <f t="shared" si="157"/>
        <v>ESRio Novo do Sul</v>
      </c>
      <c r="AI866" s="50">
        <v>3204401</v>
      </c>
    </row>
    <row r="867" spans="27:35">
      <c r="AA867" s="62" t="str">
        <f t="shared" si="156"/>
        <v/>
      </c>
      <c r="AB867" s="50" t="s">
        <v>53</v>
      </c>
      <c r="AC867" s="50" t="s">
        <v>1491</v>
      </c>
      <c r="AD867" s="50">
        <v>3204500</v>
      </c>
      <c r="AH867" s="66" t="str">
        <f t="shared" si="157"/>
        <v>ESSanta Leopoldina</v>
      </c>
      <c r="AI867" s="50">
        <v>3204500</v>
      </c>
    </row>
    <row r="868" spans="27:35">
      <c r="AA868" s="62" t="str">
        <f t="shared" si="156"/>
        <v/>
      </c>
      <c r="AB868" s="50" t="s">
        <v>53</v>
      </c>
      <c r="AC868" s="50" t="s">
        <v>1511</v>
      </c>
      <c r="AD868" s="50">
        <v>3204559</v>
      </c>
      <c r="AH868" s="66" t="str">
        <f t="shared" si="157"/>
        <v>ESSanta Maria de Jetibá</v>
      </c>
      <c r="AI868" s="50">
        <v>3204559</v>
      </c>
    </row>
    <row r="869" spans="27:35">
      <c r="AA869" s="62" t="str">
        <f t="shared" si="156"/>
        <v/>
      </c>
      <c r="AB869" s="50" t="s">
        <v>53</v>
      </c>
      <c r="AC869" s="50" t="s">
        <v>1532</v>
      </c>
      <c r="AD869" s="50">
        <v>3204609</v>
      </c>
      <c r="AH869" s="66" t="str">
        <f t="shared" si="157"/>
        <v>ESSanta Teresa</v>
      </c>
      <c r="AI869" s="50">
        <v>3204609</v>
      </c>
    </row>
    <row r="870" spans="27:35">
      <c r="AA870" s="62" t="str">
        <f t="shared" si="156"/>
        <v/>
      </c>
      <c r="AB870" s="50" t="s">
        <v>53</v>
      </c>
      <c r="AC870" s="50" t="s">
        <v>1553</v>
      </c>
      <c r="AD870" s="50">
        <v>3204658</v>
      </c>
      <c r="AH870" s="66" t="str">
        <f t="shared" si="157"/>
        <v>ESSão Domingos do Norte</v>
      </c>
      <c r="AI870" s="50">
        <v>3204658</v>
      </c>
    </row>
    <row r="871" spans="27:35">
      <c r="AA871" s="62" t="str">
        <f t="shared" si="156"/>
        <v/>
      </c>
      <c r="AB871" s="50" t="s">
        <v>53</v>
      </c>
      <c r="AC871" s="50" t="s">
        <v>1572</v>
      </c>
      <c r="AD871" s="50">
        <v>3204708</v>
      </c>
      <c r="AH871" s="66" t="str">
        <f t="shared" si="157"/>
        <v>ESSão Gabriel da Palha</v>
      </c>
      <c r="AI871" s="50">
        <v>3204708</v>
      </c>
    </row>
    <row r="872" spans="27:35">
      <c r="AA872" s="62" t="str">
        <f t="shared" si="156"/>
        <v/>
      </c>
      <c r="AB872" s="50" t="s">
        <v>53</v>
      </c>
      <c r="AC872" s="50" t="s">
        <v>1592</v>
      </c>
      <c r="AD872" s="50">
        <v>3204807</v>
      </c>
      <c r="AH872" s="66" t="str">
        <f t="shared" si="157"/>
        <v>ESSão José do Calçado</v>
      </c>
      <c r="AI872" s="50">
        <v>3204807</v>
      </c>
    </row>
    <row r="873" spans="27:35">
      <c r="AA873" s="62" t="str">
        <f t="shared" si="156"/>
        <v/>
      </c>
      <c r="AB873" s="50" t="s">
        <v>53</v>
      </c>
      <c r="AC873" s="50" t="s">
        <v>1612</v>
      </c>
      <c r="AD873" s="50">
        <v>3204906</v>
      </c>
      <c r="AH873" s="66" t="str">
        <f t="shared" si="157"/>
        <v>ESSão Mateus</v>
      </c>
      <c r="AI873" s="50">
        <v>3204906</v>
      </c>
    </row>
    <row r="874" spans="27:35">
      <c r="AA874" s="62" t="str">
        <f t="shared" si="156"/>
        <v/>
      </c>
      <c r="AB874" s="50" t="s">
        <v>53</v>
      </c>
      <c r="AC874" s="50" t="s">
        <v>1633</v>
      </c>
      <c r="AD874" s="50">
        <v>3204955</v>
      </c>
      <c r="AH874" s="66" t="str">
        <f t="shared" si="157"/>
        <v>ESSão Roque do Canaã</v>
      </c>
      <c r="AI874" s="50">
        <v>3204955</v>
      </c>
    </row>
    <row r="875" spans="27:35">
      <c r="AA875" s="62" t="str">
        <f t="shared" si="156"/>
        <v/>
      </c>
      <c r="AB875" s="50" t="s">
        <v>53</v>
      </c>
      <c r="AC875" s="50" t="s">
        <v>1654</v>
      </c>
      <c r="AD875" s="50">
        <v>3205002</v>
      </c>
      <c r="AH875" s="66" t="str">
        <f t="shared" si="157"/>
        <v>ESSerra</v>
      </c>
      <c r="AI875" s="50">
        <v>3205002</v>
      </c>
    </row>
    <row r="876" spans="27:35">
      <c r="AA876" s="62" t="str">
        <f t="shared" si="156"/>
        <v/>
      </c>
      <c r="AB876" s="50" t="s">
        <v>53</v>
      </c>
      <c r="AC876" s="50" t="s">
        <v>1674</v>
      </c>
      <c r="AD876" s="50">
        <v>3205010</v>
      </c>
      <c r="AH876" s="66" t="str">
        <f t="shared" si="157"/>
        <v>ESSooretama</v>
      </c>
      <c r="AI876" s="50">
        <v>3205010</v>
      </c>
    </row>
    <row r="877" spans="27:35">
      <c r="AA877" s="62" t="str">
        <f t="shared" si="156"/>
        <v/>
      </c>
      <c r="AB877" s="50" t="s">
        <v>53</v>
      </c>
      <c r="AC877" s="50" t="s">
        <v>1695</v>
      </c>
      <c r="AD877" s="50">
        <v>3205036</v>
      </c>
      <c r="AH877" s="66" t="str">
        <f t="shared" si="157"/>
        <v>ESVargem Alta</v>
      </c>
      <c r="AI877" s="50">
        <v>3205036</v>
      </c>
    </row>
    <row r="878" spans="27:35">
      <c r="AA878" s="62" t="str">
        <f t="shared" si="156"/>
        <v/>
      </c>
      <c r="AB878" s="50" t="s">
        <v>53</v>
      </c>
      <c r="AC878" s="50" t="s">
        <v>1715</v>
      </c>
      <c r="AD878" s="50">
        <v>3205069</v>
      </c>
      <c r="AH878" s="66" t="str">
        <f t="shared" si="157"/>
        <v>ESVenda Nova do Imigrante</v>
      </c>
      <c r="AI878" s="50">
        <v>3205069</v>
      </c>
    </row>
    <row r="879" spans="27:35">
      <c r="AA879" s="62" t="str">
        <f t="shared" si="156"/>
        <v/>
      </c>
      <c r="AB879" s="50" t="s">
        <v>53</v>
      </c>
      <c r="AC879" s="50" t="s">
        <v>1736</v>
      </c>
      <c r="AD879" s="50">
        <v>3205101</v>
      </c>
      <c r="AH879" s="66" t="str">
        <f t="shared" si="157"/>
        <v>ESViana</v>
      </c>
      <c r="AI879" s="50">
        <v>3205101</v>
      </c>
    </row>
    <row r="880" spans="27:35">
      <c r="AA880" s="62" t="str">
        <f t="shared" si="156"/>
        <v/>
      </c>
      <c r="AB880" s="50" t="s">
        <v>53</v>
      </c>
      <c r="AC880" s="50" t="s">
        <v>1756</v>
      </c>
      <c r="AD880" s="50">
        <v>3205150</v>
      </c>
      <c r="AH880" s="66" t="str">
        <f t="shared" si="157"/>
        <v>ESVila Pavão</v>
      </c>
      <c r="AI880" s="50">
        <v>3205150</v>
      </c>
    </row>
    <row r="881" spans="27:35">
      <c r="AA881" s="62" t="str">
        <f t="shared" si="156"/>
        <v/>
      </c>
      <c r="AB881" s="50" t="s">
        <v>53</v>
      </c>
      <c r="AC881" s="50" t="s">
        <v>1777</v>
      </c>
      <c r="AD881" s="50">
        <v>3205176</v>
      </c>
      <c r="AH881" s="66" t="str">
        <f t="shared" si="157"/>
        <v>ESVila Valério</v>
      </c>
      <c r="AI881" s="50">
        <v>3205176</v>
      </c>
    </row>
    <row r="882" spans="27:35">
      <c r="AA882" s="62" t="str">
        <f t="shared" si="156"/>
        <v/>
      </c>
      <c r="AB882" s="50" t="s">
        <v>53</v>
      </c>
      <c r="AC882" s="50" t="s">
        <v>1796</v>
      </c>
      <c r="AD882" s="50">
        <v>3205200</v>
      </c>
      <c r="AH882" s="66" t="str">
        <f t="shared" si="157"/>
        <v>ESVila Velha</v>
      </c>
      <c r="AI882" s="50">
        <v>3205200</v>
      </c>
    </row>
    <row r="883" spans="27:35">
      <c r="AA883" s="62" t="str">
        <f t="shared" si="156"/>
        <v/>
      </c>
      <c r="AB883" s="50" t="s">
        <v>53</v>
      </c>
      <c r="AC883" s="50" t="s">
        <v>1815</v>
      </c>
      <c r="AD883" s="50">
        <v>3205309</v>
      </c>
      <c r="AH883" s="66" t="str">
        <f t="shared" si="157"/>
        <v>ESVitória</v>
      </c>
      <c r="AI883" s="50">
        <v>3205309</v>
      </c>
    </row>
    <row r="884" spans="27:35">
      <c r="AA884" s="62" t="str">
        <f t="shared" si="156"/>
        <v/>
      </c>
      <c r="AB884" s="50" t="s">
        <v>55</v>
      </c>
      <c r="AC884" s="50" t="s">
        <v>97</v>
      </c>
      <c r="AD884" s="50">
        <v>5200050</v>
      </c>
      <c r="AH884" s="66" t="str">
        <f t="shared" si="157"/>
        <v>GOAbadia de Goiás</v>
      </c>
      <c r="AI884" s="50">
        <v>5200050</v>
      </c>
    </row>
    <row r="885" spans="27:35">
      <c r="AA885" s="62" t="str">
        <f t="shared" si="156"/>
        <v/>
      </c>
      <c r="AB885" s="50" t="s">
        <v>55</v>
      </c>
      <c r="AC885" s="50" t="s">
        <v>122</v>
      </c>
      <c r="AD885" s="50">
        <v>5200100</v>
      </c>
      <c r="AH885" s="66" t="str">
        <f t="shared" si="157"/>
        <v>GOAbadiânia</v>
      </c>
      <c r="AI885" s="50">
        <v>5200100</v>
      </c>
    </row>
    <row r="886" spans="27:35">
      <c r="AA886" s="62" t="str">
        <f t="shared" si="156"/>
        <v/>
      </c>
      <c r="AB886" s="50" t="s">
        <v>55</v>
      </c>
      <c r="AC886" s="50" t="s">
        <v>148</v>
      </c>
      <c r="AD886" s="50">
        <v>5200134</v>
      </c>
      <c r="AH886" s="66" t="str">
        <f t="shared" si="157"/>
        <v>GOAcreúna</v>
      </c>
      <c r="AI886" s="50">
        <v>5200134</v>
      </c>
    </row>
    <row r="887" spans="27:35">
      <c r="AA887" s="62" t="str">
        <f t="shared" si="156"/>
        <v/>
      </c>
      <c r="AB887" s="50" t="s">
        <v>55</v>
      </c>
      <c r="AC887" s="50" t="s">
        <v>173</v>
      </c>
      <c r="AD887" s="50">
        <v>5200159</v>
      </c>
      <c r="AH887" s="66" t="str">
        <f t="shared" si="157"/>
        <v>GOAdelândia</v>
      </c>
      <c r="AI887" s="50">
        <v>5200159</v>
      </c>
    </row>
    <row r="888" spans="27:35">
      <c r="AA888" s="62" t="str">
        <f t="shared" si="156"/>
        <v/>
      </c>
      <c r="AB888" s="50" t="s">
        <v>55</v>
      </c>
      <c r="AC888" s="50" t="s">
        <v>199</v>
      </c>
      <c r="AD888" s="50">
        <v>5200175</v>
      </c>
      <c r="AH888" s="66" t="str">
        <f t="shared" si="157"/>
        <v>GOÁgua Fria de Goiás</v>
      </c>
      <c r="AI888" s="50">
        <v>5200175</v>
      </c>
    </row>
    <row r="889" spans="27:35">
      <c r="AA889" s="62" t="str">
        <f t="shared" si="156"/>
        <v/>
      </c>
      <c r="AB889" s="50" t="s">
        <v>55</v>
      </c>
      <c r="AC889" s="50" t="s">
        <v>225</v>
      </c>
      <c r="AD889" s="50">
        <v>5200209</v>
      </c>
      <c r="AH889" s="66" t="str">
        <f t="shared" si="157"/>
        <v>GOÁgua Limpa</v>
      </c>
      <c r="AI889" s="50">
        <v>5200209</v>
      </c>
    </row>
    <row r="890" spans="27:35">
      <c r="AA890" s="62" t="str">
        <f t="shared" si="156"/>
        <v/>
      </c>
      <c r="AB890" s="50" t="s">
        <v>55</v>
      </c>
      <c r="AC890" s="50" t="s">
        <v>249</v>
      </c>
      <c r="AD890" s="50">
        <v>5200258</v>
      </c>
      <c r="AH890" s="66" t="str">
        <f t="shared" si="157"/>
        <v>GOÁguas Lindas de Goiás</v>
      </c>
      <c r="AI890" s="50">
        <v>5200258</v>
      </c>
    </row>
    <row r="891" spans="27:35">
      <c r="AA891" s="62" t="str">
        <f t="shared" si="156"/>
        <v/>
      </c>
      <c r="AB891" s="50" t="s">
        <v>55</v>
      </c>
      <c r="AC891" s="50" t="s">
        <v>274</v>
      </c>
      <c r="AD891" s="50">
        <v>5200308</v>
      </c>
      <c r="AH891" s="66" t="str">
        <f t="shared" si="157"/>
        <v>GOAlexânia</v>
      </c>
      <c r="AI891" s="50">
        <v>5200308</v>
      </c>
    </row>
    <row r="892" spans="27:35">
      <c r="AA892" s="62" t="str">
        <f t="shared" si="156"/>
        <v/>
      </c>
      <c r="AB892" s="50" t="s">
        <v>55</v>
      </c>
      <c r="AC892" s="50" t="s">
        <v>300</v>
      </c>
      <c r="AD892" s="50">
        <v>5200506</v>
      </c>
      <c r="AH892" s="66" t="str">
        <f t="shared" si="157"/>
        <v>GOAloândia</v>
      </c>
      <c r="AI892" s="50">
        <v>5200506</v>
      </c>
    </row>
    <row r="893" spans="27:35">
      <c r="AA893" s="62" t="str">
        <f t="shared" si="156"/>
        <v/>
      </c>
      <c r="AB893" s="50" t="s">
        <v>55</v>
      </c>
      <c r="AC893" s="50" t="s">
        <v>326</v>
      </c>
      <c r="AD893" s="50">
        <v>5200555</v>
      </c>
      <c r="AH893" s="66" t="str">
        <f t="shared" si="157"/>
        <v>GOAlto Horizonte</v>
      </c>
      <c r="AI893" s="50">
        <v>5200555</v>
      </c>
    </row>
    <row r="894" spans="27:35">
      <c r="AA894" s="62" t="str">
        <f t="shared" si="156"/>
        <v/>
      </c>
      <c r="AB894" s="50" t="s">
        <v>55</v>
      </c>
      <c r="AC894" s="50" t="s">
        <v>351</v>
      </c>
      <c r="AD894" s="50">
        <v>5200605</v>
      </c>
      <c r="AH894" s="66" t="str">
        <f t="shared" si="157"/>
        <v>GOAlto Paraíso de Goiás</v>
      </c>
      <c r="AI894" s="50">
        <v>5200605</v>
      </c>
    </row>
    <row r="895" spans="27:35">
      <c r="AA895" s="62" t="str">
        <f t="shared" si="156"/>
        <v/>
      </c>
      <c r="AB895" s="50" t="s">
        <v>55</v>
      </c>
      <c r="AC895" s="50" t="s">
        <v>375</v>
      </c>
      <c r="AD895" s="50">
        <v>5200803</v>
      </c>
      <c r="AH895" s="66" t="str">
        <f t="shared" si="157"/>
        <v>GOAlvorada do Norte</v>
      </c>
      <c r="AI895" s="50">
        <v>5200803</v>
      </c>
    </row>
    <row r="896" spans="27:35">
      <c r="AA896" s="62" t="str">
        <f t="shared" si="156"/>
        <v/>
      </c>
      <c r="AB896" s="50" t="s">
        <v>55</v>
      </c>
      <c r="AC896" s="50" t="s">
        <v>400</v>
      </c>
      <c r="AD896" s="50">
        <v>5200829</v>
      </c>
      <c r="AH896" s="66" t="str">
        <f t="shared" si="157"/>
        <v>GOAmaralina</v>
      </c>
      <c r="AI896" s="50">
        <v>5200829</v>
      </c>
    </row>
    <row r="897" spans="27:35">
      <c r="AA897" s="62" t="str">
        <f t="shared" si="156"/>
        <v/>
      </c>
      <c r="AB897" s="50" t="s">
        <v>55</v>
      </c>
      <c r="AC897" s="50" t="s">
        <v>425</v>
      </c>
      <c r="AD897" s="50">
        <v>5200852</v>
      </c>
      <c r="AH897" s="66" t="str">
        <f t="shared" si="157"/>
        <v>GOAmericano do Brasil</v>
      </c>
      <c r="AI897" s="50">
        <v>5200852</v>
      </c>
    </row>
    <row r="898" spans="27:35">
      <c r="AA898" s="62" t="str">
        <f t="shared" si="156"/>
        <v/>
      </c>
      <c r="AB898" s="50" t="s">
        <v>55</v>
      </c>
      <c r="AC898" s="50" t="s">
        <v>451</v>
      </c>
      <c r="AD898" s="50">
        <v>5200902</v>
      </c>
      <c r="AH898" s="66" t="str">
        <f t="shared" si="157"/>
        <v>GOAmorinópolis</v>
      </c>
      <c r="AI898" s="50">
        <v>5200902</v>
      </c>
    </row>
    <row r="899" spans="27:35">
      <c r="AA899" s="62" t="str">
        <f t="shared" ref="AA899:AA962" si="158">CONCATENATE(A899,D899)</f>
        <v/>
      </c>
      <c r="AB899" s="50" t="s">
        <v>55</v>
      </c>
      <c r="AC899" s="50" t="s">
        <v>476</v>
      </c>
      <c r="AD899" s="50">
        <v>5201108</v>
      </c>
      <c r="AH899" s="66" t="str">
        <f t="shared" ref="AH899:AH962" si="159">CONCATENATE(AB899,AC899)</f>
        <v>GOAnápolis</v>
      </c>
      <c r="AI899" s="50">
        <v>5201108</v>
      </c>
    </row>
    <row r="900" spans="27:35">
      <c r="AA900" s="62" t="str">
        <f t="shared" si="158"/>
        <v/>
      </c>
      <c r="AB900" s="50" t="s">
        <v>55</v>
      </c>
      <c r="AC900" s="50" t="s">
        <v>500</v>
      </c>
      <c r="AD900" s="50">
        <v>5201207</v>
      </c>
      <c r="AH900" s="66" t="str">
        <f t="shared" si="159"/>
        <v>GOAnhanguera</v>
      </c>
      <c r="AI900" s="50">
        <v>5201207</v>
      </c>
    </row>
    <row r="901" spans="27:35">
      <c r="AA901" s="62" t="str">
        <f t="shared" si="158"/>
        <v/>
      </c>
      <c r="AB901" s="50" t="s">
        <v>55</v>
      </c>
      <c r="AC901" s="50" t="s">
        <v>523</v>
      </c>
      <c r="AD901" s="50">
        <v>5201306</v>
      </c>
      <c r="AH901" s="66" t="str">
        <f t="shared" si="159"/>
        <v>GOAnicuns</v>
      </c>
      <c r="AI901" s="50">
        <v>5201306</v>
      </c>
    </row>
    <row r="902" spans="27:35">
      <c r="AA902" s="62" t="str">
        <f t="shared" si="158"/>
        <v/>
      </c>
      <c r="AB902" s="50" t="s">
        <v>55</v>
      </c>
      <c r="AC902" s="50" t="s">
        <v>547</v>
      </c>
      <c r="AD902" s="50">
        <v>5201405</v>
      </c>
      <c r="AH902" s="66" t="str">
        <f t="shared" si="159"/>
        <v>GOAparecida de Goiânia</v>
      </c>
      <c r="AI902" s="50">
        <v>5201405</v>
      </c>
    </row>
    <row r="903" spans="27:35">
      <c r="AA903" s="62" t="str">
        <f t="shared" si="158"/>
        <v/>
      </c>
      <c r="AB903" s="50" t="s">
        <v>55</v>
      </c>
      <c r="AC903" s="50" t="s">
        <v>570</v>
      </c>
      <c r="AD903" s="50">
        <v>5201454</v>
      </c>
      <c r="AH903" s="66" t="str">
        <f t="shared" si="159"/>
        <v>GOAparecida do Rio Doce</v>
      </c>
      <c r="AI903" s="50">
        <v>5201454</v>
      </c>
    </row>
    <row r="904" spans="27:35">
      <c r="AA904" s="62" t="str">
        <f t="shared" si="158"/>
        <v/>
      </c>
      <c r="AB904" s="50" t="s">
        <v>55</v>
      </c>
      <c r="AC904" s="50" t="s">
        <v>593</v>
      </c>
      <c r="AD904" s="50">
        <v>5201504</v>
      </c>
      <c r="AH904" s="66" t="str">
        <f t="shared" si="159"/>
        <v>GOAporé</v>
      </c>
      <c r="AI904" s="50">
        <v>5201504</v>
      </c>
    </row>
    <row r="905" spans="27:35">
      <c r="AA905" s="62" t="str">
        <f t="shared" si="158"/>
        <v/>
      </c>
      <c r="AB905" s="50" t="s">
        <v>55</v>
      </c>
      <c r="AC905" s="50" t="s">
        <v>616</v>
      </c>
      <c r="AD905" s="50">
        <v>5201603</v>
      </c>
      <c r="AH905" s="66" t="str">
        <f t="shared" si="159"/>
        <v>GOAraçu</v>
      </c>
      <c r="AI905" s="50">
        <v>5201603</v>
      </c>
    </row>
    <row r="906" spans="27:35">
      <c r="AA906" s="62" t="str">
        <f t="shared" si="158"/>
        <v/>
      </c>
      <c r="AB906" s="50" t="s">
        <v>55</v>
      </c>
      <c r="AC906" s="50" t="s">
        <v>637</v>
      </c>
      <c r="AD906" s="50">
        <v>5201702</v>
      </c>
      <c r="AH906" s="66" t="str">
        <f t="shared" si="159"/>
        <v>GOAragarças</v>
      </c>
      <c r="AI906" s="50">
        <v>5201702</v>
      </c>
    </row>
    <row r="907" spans="27:35">
      <c r="AA907" s="62" t="str">
        <f t="shared" si="158"/>
        <v/>
      </c>
      <c r="AB907" s="50" t="s">
        <v>55</v>
      </c>
      <c r="AC907" s="50" t="s">
        <v>658</v>
      </c>
      <c r="AD907" s="50">
        <v>5201801</v>
      </c>
      <c r="AH907" s="66" t="str">
        <f t="shared" si="159"/>
        <v>GOAragoiânia</v>
      </c>
      <c r="AI907" s="50">
        <v>5201801</v>
      </c>
    </row>
    <row r="908" spans="27:35">
      <c r="AA908" s="62" t="str">
        <f t="shared" si="158"/>
        <v/>
      </c>
      <c r="AB908" s="50" t="s">
        <v>55</v>
      </c>
      <c r="AC908" s="50" t="s">
        <v>679</v>
      </c>
      <c r="AD908" s="50">
        <v>5202155</v>
      </c>
      <c r="AH908" s="66" t="str">
        <f t="shared" si="159"/>
        <v>GOAraguapaz</v>
      </c>
      <c r="AI908" s="50">
        <v>5202155</v>
      </c>
    </row>
    <row r="909" spans="27:35">
      <c r="AA909" s="62" t="str">
        <f t="shared" si="158"/>
        <v/>
      </c>
      <c r="AB909" s="50" t="s">
        <v>55</v>
      </c>
      <c r="AC909" s="50" t="s">
        <v>699</v>
      </c>
      <c r="AD909" s="50">
        <v>5202353</v>
      </c>
      <c r="AH909" s="66" t="str">
        <f t="shared" si="159"/>
        <v>GOArenópolis</v>
      </c>
      <c r="AI909" s="50">
        <v>5202353</v>
      </c>
    </row>
    <row r="910" spans="27:35">
      <c r="AA910" s="62" t="str">
        <f t="shared" si="158"/>
        <v/>
      </c>
      <c r="AB910" s="50" t="s">
        <v>55</v>
      </c>
      <c r="AC910" s="50" t="s">
        <v>721</v>
      </c>
      <c r="AD910" s="50">
        <v>5202502</v>
      </c>
      <c r="AH910" s="66" t="str">
        <f t="shared" si="159"/>
        <v>GOAruanã</v>
      </c>
      <c r="AI910" s="50">
        <v>5202502</v>
      </c>
    </row>
    <row r="911" spans="27:35">
      <c r="AA911" s="62" t="str">
        <f t="shared" si="158"/>
        <v/>
      </c>
      <c r="AB911" s="50" t="s">
        <v>55</v>
      </c>
      <c r="AC911" s="50" t="s">
        <v>743</v>
      </c>
      <c r="AD911" s="50">
        <v>5202601</v>
      </c>
      <c r="AH911" s="66" t="str">
        <f t="shared" si="159"/>
        <v>GOAurilândia</v>
      </c>
      <c r="AI911" s="50">
        <v>5202601</v>
      </c>
    </row>
    <row r="912" spans="27:35">
      <c r="AA912" s="62" t="str">
        <f t="shared" si="158"/>
        <v/>
      </c>
      <c r="AB912" s="50" t="s">
        <v>55</v>
      </c>
      <c r="AC912" s="50" t="s">
        <v>764</v>
      </c>
      <c r="AD912" s="50">
        <v>5202809</v>
      </c>
      <c r="AH912" s="66" t="str">
        <f t="shared" si="159"/>
        <v>GOAvelinópolis</v>
      </c>
      <c r="AI912" s="50">
        <v>5202809</v>
      </c>
    </row>
    <row r="913" spans="27:35">
      <c r="AA913" s="62" t="str">
        <f t="shared" si="158"/>
        <v/>
      </c>
      <c r="AB913" s="50" t="s">
        <v>55</v>
      </c>
      <c r="AC913" s="50" t="s">
        <v>787</v>
      </c>
      <c r="AD913" s="50">
        <v>5203104</v>
      </c>
      <c r="AH913" s="66" t="str">
        <f t="shared" si="159"/>
        <v>GOBaliza</v>
      </c>
      <c r="AI913" s="50">
        <v>5203104</v>
      </c>
    </row>
    <row r="914" spans="27:35">
      <c r="AA914" s="62" t="str">
        <f t="shared" si="158"/>
        <v/>
      </c>
      <c r="AB914" s="50" t="s">
        <v>55</v>
      </c>
      <c r="AC914" s="50" t="s">
        <v>808</v>
      </c>
      <c r="AD914" s="50">
        <v>5203203</v>
      </c>
      <c r="AH914" s="66" t="str">
        <f t="shared" si="159"/>
        <v>GOBarro Alto</v>
      </c>
      <c r="AI914" s="50">
        <v>5203203</v>
      </c>
    </row>
    <row r="915" spans="27:35">
      <c r="AA915" s="62" t="str">
        <f t="shared" si="158"/>
        <v/>
      </c>
      <c r="AB915" s="50" t="s">
        <v>55</v>
      </c>
      <c r="AC915" s="50" t="s">
        <v>829</v>
      </c>
      <c r="AD915" s="50">
        <v>5203302</v>
      </c>
      <c r="AH915" s="66" t="str">
        <f t="shared" si="159"/>
        <v>GOBela Vista de Goiás</v>
      </c>
      <c r="AI915" s="50">
        <v>5203302</v>
      </c>
    </row>
    <row r="916" spans="27:35">
      <c r="AA916" s="62" t="str">
        <f t="shared" si="158"/>
        <v/>
      </c>
      <c r="AB916" s="50" t="s">
        <v>55</v>
      </c>
      <c r="AC916" s="50" t="s">
        <v>851</v>
      </c>
      <c r="AD916" s="50">
        <v>5203401</v>
      </c>
      <c r="AH916" s="66" t="str">
        <f t="shared" si="159"/>
        <v>GOBom Jardim de Goiás</v>
      </c>
      <c r="AI916" s="50">
        <v>5203401</v>
      </c>
    </row>
    <row r="917" spans="27:35">
      <c r="AA917" s="62" t="str">
        <f t="shared" si="158"/>
        <v/>
      </c>
      <c r="AB917" s="50" t="s">
        <v>55</v>
      </c>
      <c r="AC917" s="50" t="s">
        <v>873</v>
      </c>
      <c r="AD917" s="50">
        <v>5203500</v>
      </c>
      <c r="AH917" s="66" t="str">
        <f t="shared" si="159"/>
        <v>GOBom Jesus de Goiás</v>
      </c>
      <c r="AI917" s="50">
        <v>5203500</v>
      </c>
    </row>
    <row r="918" spans="27:35">
      <c r="AA918" s="62" t="str">
        <f t="shared" si="158"/>
        <v/>
      </c>
      <c r="AB918" s="50" t="s">
        <v>55</v>
      </c>
      <c r="AC918" s="50" t="s">
        <v>895</v>
      </c>
      <c r="AD918" s="50">
        <v>5203559</v>
      </c>
      <c r="AH918" s="66" t="str">
        <f t="shared" si="159"/>
        <v>GOBonfinópolis</v>
      </c>
      <c r="AI918" s="50">
        <v>5203559</v>
      </c>
    </row>
    <row r="919" spans="27:35">
      <c r="AA919" s="62" t="str">
        <f t="shared" si="158"/>
        <v/>
      </c>
      <c r="AB919" s="50" t="s">
        <v>55</v>
      </c>
      <c r="AC919" s="50" t="s">
        <v>918</v>
      </c>
      <c r="AD919" s="50">
        <v>5203575</v>
      </c>
      <c r="AH919" s="66" t="str">
        <f t="shared" si="159"/>
        <v>GOBonópolis</v>
      </c>
      <c r="AI919" s="50">
        <v>5203575</v>
      </c>
    </row>
    <row r="920" spans="27:35">
      <c r="AA920" s="62" t="str">
        <f t="shared" si="158"/>
        <v/>
      </c>
      <c r="AB920" s="50" t="s">
        <v>55</v>
      </c>
      <c r="AC920" s="50" t="s">
        <v>941</v>
      </c>
      <c r="AD920" s="50">
        <v>5203609</v>
      </c>
      <c r="AH920" s="66" t="str">
        <f t="shared" si="159"/>
        <v>GOBrazabrantes</v>
      </c>
      <c r="AI920" s="50">
        <v>5203609</v>
      </c>
    </row>
    <row r="921" spans="27:35">
      <c r="AA921" s="62" t="str">
        <f t="shared" si="158"/>
        <v/>
      </c>
      <c r="AB921" s="50" t="s">
        <v>55</v>
      </c>
      <c r="AC921" s="50" t="s">
        <v>963</v>
      </c>
      <c r="AD921" s="50">
        <v>5203807</v>
      </c>
      <c r="AH921" s="66" t="str">
        <f t="shared" si="159"/>
        <v>GOBritânia</v>
      </c>
      <c r="AI921" s="50">
        <v>5203807</v>
      </c>
    </row>
    <row r="922" spans="27:35">
      <c r="AA922" s="62" t="str">
        <f t="shared" si="158"/>
        <v/>
      </c>
      <c r="AB922" s="50" t="s">
        <v>55</v>
      </c>
      <c r="AC922" s="50" t="s">
        <v>985</v>
      </c>
      <c r="AD922" s="50">
        <v>5203906</v>
      </c>
      <c r="AH922" s="66" t="str">
        <f t="shared" si="159"/>
        <v>GOBuriti Alegre</v>
      </c>
      <c r="AI922" s="50">
        <v>5203906</v>
      </c>
    </row>
    <row r="923" spans="27:35">
      <c r="AA923" s="62" t="str">
        <f t="shared" si="158"/>
        <v/>
      </c>
      <c r="AB923" s="50" t="s">
        <v>55</v>
      </c>
      <c r="AC923" s="50" t="s">
        <v>1008</v>
      </c>
      <c r="AD923" s="50">
        <v>5203939</v>
      </c>
      <c r="AH923" s="66" t="str">
        <f t="shared" si="159"/>
        <v>GOBuriti de Goiás</v>
      </c>
      <c r="AI923" s="50">
        <v>5203939</v>
      </c>
    </row>
    <row r="924" spans="27:35">
      <c r="AA924" s="62" t="str">
        <f t="shared" si="158"/>
        <v/>
      </c>
      <c r="AB924" s="50" t="s">
        <v>55</v>
      </c>
      <c r="AC924" s="50" t="s">
        <v>1030</v>
      </c>
      <c r="AD924" s="50">
        <v>5203962</v>
      </c>
      <c r="AH924" s="66" t="str">
        <f t="shared" si="159"/>
        <v>GOBuritinópolis</v>
      </c>
      <c r="AI924" s="50">
        <v>5203962</v>
      </c>
    </row>
    <row r="925" spans="27:35">
      <c r="AA925" s="62" t="str">
        <f t="shared" si="158"/>
        <v/>
      </c>
      <c r="AB925" s="50" t="s">
        <v>55</v>
      </c>
      <c r="AC925" s="50" t="s">
        <v>1052</v>
      </c>
      <c r="AD925" s="50">
        <v>5204003</v>
      </c>
      <c r="AH925" s="66" t="str">
        <f t="shared" si="159"/>
        <v>GOCabeceiras</v>
      </c>
      <c r="AI925" s="50">
        <v>5204003</v>
      </c>
    </row>
    <row r="926" spans="27:35">
      <c r="AA926" s="62" t="str">
        <f t="shared" si="158"/>
        <v/>
      </c>
      <c r="AB926" s="50" t="s">
        <v>55</v>
      </c>
      <c r="AC926" s="50" t="s">
        <v>1074</v>
      </c>
      <c r="AD926" s="50">
        <v>5204102</v>
      </c>
      <c r="AH926" s="66" t="str">
        <f t="shared" si="159"/>
        <v>GOCachoeira Alta</v>
      </c>
      <c r="AI926" s="50">
        <v>5204102</v>
      </c>
    </row>
    <row r="927" spans="27:35">
      <c r="AA927" s="62" t="str">
        <f t="shared" si="158"/>
        <v/>
      </c>
      <c r="AB927" s="50" t="s">
        <v>55</v>
      </c>
      <c r="AC927" s="50" t="s">
        <v>1096</v>
      </c>
      <c r="AD927" s="50">
        <v>5204201</v>
      </c>
      <c r="AH927" s="66" t="str">
        <f t="shared" si="159"/>
        <v>GOCachoeira de Goiás</v>
      </c>
      <c r="AI927" s="50">
        <v>5204201</v>
      </c>
    </row>
    <row r="928" spans="27:35">
      <c r="AA928" s="62" t="str">
        <f t="shared" si="158"/>
        <v/>
      </c>
      <c r="AB928" s="50" t="s">
        <v>55</v>
      </c>
      <c r="AC928" s="50" t="s">
        <v>1119</v>
      </c>
      <c r="AD928" s="50">
        <v>5204250</v>
      </c>
      <c r="AH928" s="66" t="str">
        <f t="shared" si="159"/>
        <v>GOCachoeira Dourada</v>
      </c>
      <c r="AI928" s="50">
        <v>5204250</v>
      </c>
    </row>
    <row r="929" spans="27:35">
      <c r="AA929" s="62" t="str">
        <f t="shared" si="158"/>
        <v/>
      </c>
      <c r="AB929" s="50" t="s">
        <v>55</v>
      </c>
      <c r="AC929" s="50" t="s">
        <v>1142</v>
      </c>
      <c r="AD929" s="50">
        <v>5204300</v>
      </c>
      <c r="AH929" s="66" t="str">
        <f t="shared" si="159"/>
        <v>GOCaçu</v>
      </c>
      <c r="AI929" s="50">
        <v>5204300</v>
      </c>
    </row>
    <row r="930" spans="27:35">
      <c r="AA930" s="62" t="str">
        <f t="shared" si="158"/>
        <v/>
      </c>
      <c r="AB930" s="50" t="s">
        <v>55</v>
      </c>
      <c r="AC930" s="50" t="s">
        <v>1165</v>
      </c>
      <c r="AD930" s="50">
        <v>5204409</v>
      </c>
      <c r="AH930" s="66" t="str">
        <f t="shared" si="159"/>
        <v>GOCaiapônia</v>
      </c>
      <c r="AI930" s="50">
        <v>5204409</v>
      </c>
    </row>
    <row r="931" spans="27:35">
      <c r="AA931" s="62" t="str">
        <f t="shared" si="158"/>
        <v/>
      </c>
      <c r="AB931" s="50" t="s">
        <v>55</v>
      </c>
      <c r="AC931" s="50" t="s">
        <v>1188</v>
      </c>
      <c r="AD931" s="50">
        <v>5204508</v>
      </c>
      <c r="AH931" s="66" t="str">
        <f t="shared" si="159"/>
        <v>GOCaldas Novas</v>
      </c>
      <c r="AI931" s="50">
        <v>5204508</v>
      </c>
    </row>
    <row r="932" spans="27:35">
      <c r="AA932" s="62" t="str">
        <f t="shared" si="158"/>
        <v/>
      </c>
      <c r="AB932" s="50" t="s">
        <v>55</v>
      </c>
      <c r="AC932" s="50" t="s">
        <v>1210</v>
      </c>
      <c r="AD932" s="50">
        <v>5204557</v>
      </c>
      <c r="AH932" s="66" t="str">
        <f t="shared" si="159"/>
        <v>GOCaldazinha</v>
      </c>
      <c r="AI932" s="50">
        <v>5204557</v>
      </c>
    </row>
    <row r="933" spans="27:35">
      <c r="AA933" s="62" t="str">
        <f t="shared" si="158"/>
        <v/>
      </c>
      <c r="AB933" s="50" t="s">
        <v>55</v>
      </c>
      <c r="AC933" s="50" t="s">
        <v>1231</v>
      </c>
      <c r="AD933" s="50">
        <v>5204607</v>
      </c>
      <c r="AH933" s="66" t="str">
        <f t="shared" si="159"/>
        <v>GOCampestre de Goiás</v>
      </c>
      <c r="AI933" s="50">
        <v>5204607</v>
      </c>
    </row>
    <row r="934" spans="27:35">
      <c r="AA934" s="62" t="str">
        <f t="shared" si="158"/>
        <v/>
      </c>
      <c r="AB934" s="50" t="s">
        <v>55</v>
      </c>
      <c r="AC934" s="50" t="s">
        <v>1254</v>
      </c>
      <c r="AD934" s="50">
        <v>5204656</v>
      </c>
      <c r="AH934" s="66" t="str">
        <f t="shared" si="159"/>
        <v>GOCampinaçu</v>
      </c>
      <c r="AI934" s="50">
        <v>5204656</v>
      </c>
    </row>
    <row r="935" spans="27:35">
      <c r="AA935" s="62" t="str">
        <f t="shared" si="158"/>
        <v/>
      </c>
      <c r="AB935" s="50" t="s">
        <v>55</v>
      </c>
      <c r="AC935" s="50" t="s">
        <v>1277</v>
      </c>
      <c r="AD935" s="50">
        <v>5204706</v>
      </c>
      <c r="AH935" s="66" t="str">
        <f t="shared" si="159"/>
        <v>GOCampinorte</v>
      </c>
      <c r="AI935" s="50">
        <v>5204706</v>
      </c>
    </row>
    <row r="936" spans="27:35">
      <c r="AA936" s="62" t="str">
        <f t="shared" si="158"/>
        <v/>
      </c>
      <c r="AB936" s="50" t="s">
        <v>55</v>
      </c>
      <c r="AC936" s="50" t="s">
        <v>1298</v>
      </c>
      <c r="AD936" s="50">
        <v>5204805</v>
      </c>
      <c r="AH936" s="66" t="str">
        <f t="shared" si="159"/>
        <v>GOCampo Alegre de Goiás</v>
      </c>
      <c r="AI936" s="50">
        <v>5204805</v>
      </c>
    </row>
    <row r="937" spans="27:35">
      <c r="AA937" s="62" t="str">
        <f t="shared" si="158"/>
        <v/>
      </c>
      <c r="AB937" s="50" t="s">
        <v>55</v>
      </c>
      <c r="AC937" s="50" t="s">
        <v>1320</v>
      </c>
      <c r="AD937" s="50">
        <v>5204854</v>
      </c>
      <c r="AH937" s="66" t="str">
        <f t="shared" si="159"/>
        <v>GOCampo Limpo de Goiás</v>
      </c>
      <c r="AI937" s="50">
        <v>5204854</v>
      </c>
    </row>
    <row r="938" spans="27:35">
      <c r="AA938" s="62" t="str">
        <f t="shared" si="158"/>
        <v/>
      </c>
      <c r="AB938" s="50" t="s">
        <v>55</v>
      </c>
      <c r="AC938" s="50" t="s">
        <v>1342</v>
      </c>
      <c r="AD938" s="50">
        <v>5204904</v>
      </c>
      <c r="AH938" s="66" t="str">
        <f t="shared" si="159"/>
        <v>GOCampos Belos</v>
      </c>
      <c r="AI938" s="50">
        <v>5204904</v>
      </c>
    </row>
    <row r="939" spans="27:35">
      <c r="AA939" s="62" t="str">
        <f t="shared" si="158"/>
        <v/>
      </c>
      <c r="AB939" s="50" t="s">
        <v>55</v>
      </c>
      <c r="AC939" s="50" t="s">
        <v>1363</v>
      </c>
      <c r="AD939" s="50">
        <v>5204953</v>
      </c>
      <c r="AH939" s="66" t="str">
        <f t="shared" si="159"/>
        <v>GOCampos Verdes</v>
      </c>
      <c r="AI939" s="50">
        <v>5204953</v>
      </c>
    </row>
    <row r="940" spans="27:35">
      <c r="AA940" s="62" t="str">
        <f t="shared" si="158"/>
        <v/>
      </c>
      <c r="AB940" s="50" t="s">
        <v>55</v>
      </c>
      <c r="AC940" s="50" t="s">
        <v>1385</v>
      </c>
      <c r="AD940" s="50">
        <v>5205000</v>
      </c>
      <c r="AH940" s="66" t="str">
        <f t="shared" si="159"/>
        <v>GOCarmo do Rio Verde</v>
      </c>
      <c r="AI940" s="50">
        <v>5205000</v>
      </c>
    </row>
    <row r="941" spans="27:35">
      <c r="AA941" s="62" t="str">
        <f t="shared" si="158"/>
        <v/>
      </c>
      <c r="AB941" s="50" t="s">
        <v>55</v>
      </c>
      <c r="AC941" s="50" t="s">
        <v>1407</v>
      </c>
      <c r="AD941" s="50">
        <v>5205059</v>
      </c>
      <c r="AH941" s="66" t="str">
        <f t="shared" si="159"/>
        <v>GOCastelândia</v>
      </c>
      <c r="AI941" s="50">
        <v>5205059</v>
      </c>
    </row>
    <row r="942" spans="27:35">
      <c r="AA942" s="62" t="str">
        <f t="shared" si="158"/>
        <v/>
      </c>
      <c r="AB942" s="50" t="s">
        <v>55</v>
      </c>
      <c r="AC942" s="50" t="s">
        <v>1429</v>
      </c>
      <c r="AD942" s="50">
        <v>5205109</v>
      </c>
      <c r="AH942" s="66" t="str">
        <f t="shared" si="159"/>
        <v>GOCatalão</v>
      </c>
      <c r="AI942" s="50">
        <v>5205109</v>
      </c>
    </row>
    <row r="943" spans="27:35">
      <c r="AA943" s="62" t="str">
        <f t="shared" si="158"/>
        <v/>
      </c>
      <c r="AB943" s="50" t="s">
        <v>55</v>
      </c>
      <c r="AC943" s="50" t="s">
        <v>1450</v>
      </c>
      <c r="AD943" s="50">
        <v>5205208</v>
      </c>
      <c r="AH943" s="66" t="str">
        <f t="shared" si="159"/>
        <v>GOCaturaí</v>
      </c>
      <c r="AI943" s="50">
        <v>5205208</v>
      </c>
    </row>
    <row r="944" spans="27:35">
      <c r="AA944" s="62" t="str">
        <f t="shared" si="158"/>
        <v/>
      </c>
      <c r="AB944" s="50" t="s">
        <v>55</v>
      </c>
      <c r="AC944" s="50" t="s">
        <v>1470</v>
      </c>
      <c r="AD944" s="50">
        <v>5205307</v>
      </c>
      <c r="AH944" s="66" t="str">
        <f t="shared" si="159"/>
        <v>GOCavalcante</v>
      </c>
      <c r="AI944" s="50">
        <v>5205307</v>
      </c>
    </row>
    <row r="945" spans="27:35">
      <c r="AA945" s="62" t="str">
        <f t="shared" si="158"/>
        <v/>
      </c>
      <c r="AB945" s="50" t="s">
        <v>55</v>
      </c>
      <c r="AC945" s="50" t="s">
        <v>1492</v>
      </c>
      <c r="AD945" s="50">
        <v>5205406</v>
      </c>
      <c r="AH945" s="66" t="str">
        <f t="shared" si="159"/>
        <v>GOCeres</v>
      </c>
      <c r="AI945" s="50">
        <v>5205406</v>
      </c>
    </row>
    <row r="946" spans="27:35">
      <c r="AA946" s="62" t="str">
        <f t="shared" si="158"/>
        <v/>
      </c>
      <c r="AB946" s="50" t="s">
        <v>55</v>
      </c>
      <c r="AC946" s="50" t="s">
        <v>1512</v>
      </c>
      <c r="AD946" s="50">
        <v>5205455</v>
      </c>
      <c r="AH946" s="66" t="str">
        <f t="shared" si="159"/>
        <v>GOCezarina</v>
      </c>
      <c r="AI946" s="50">
        <v>5205455</v>
      </c>
    </row>
    <row r="947" spans="27:35">
      <c r="AA947" s="62" t="str">
        <f t="shared" si="158"/>
        <v/>
      </c>
      <c r="AB947" s="50" t="s">
        <v>55</v>
      </c>
      <c r="AC947" s="50" t="s">
        <v>1533</v>
      </c>
      <c r="AD947" s="50">
        <v>5205471</v>
      </c>
      <c r="AH947" s="66" t="str">
        <f t="shared" si="159"/>
        <v>GOChapadão do Céu</v>
      </c>
      <c r="AI947" s="50">
        <v>5205471</v>
      </c>
    </row>
    <row r="948" spans="27:35">
      <c r="AA948" s="62" t="str">
        <f t="shared" si="158"/>
        <v/>
      </c>
      <c r="AB948" s="50" t="s">
        <v>55</v>
      </c>
      <c r="AC948" s="50" t="s">
        <v>1554</v>
      </c>
      <c r="AD948" s="50">
        <v>5205497</v>
      </c>
      <c r="AH948" s="66" t="str">
        <f t="shared" si="159"/>
        <v>GOCidade Ocidental</v>
      </c>
      <c r="AI948" s="50">
        <v>5205497</v>
      </c>
    </row>
    <row r="949" spans="27:35">
      <c r="AA949" s="62" t="str">
        <f t="shared" si="158"/>
        <v/>
      </c>
      <c r="AB949" s="50" t="s">
        <v>55</v>
      </c>
      <c r="AC949" s="50" t="s">
        <v>1573</v>
      </c>
      <c r="AD949" s="50">
        <v>5205513</v>
      </c>
      <c r="AH949" s="66" t="str">
        <f t="shared" si="159"/>
        <v>GOCocalzinho de Goiás</v>
      </c>
      <c r="AI949" s="50">
        <v>5205513</v>
      </c>
    </row>
    <row r="950" spans="27:35">
      <c r="AA950" s="62" t="str">
        <f t="shared" si="158"/>
        <v/>
      </c>
      <c r="AB950" s="50" t="s">
        <v>55</v>
      </c>
      <c r="AC950" s="50" t="s">
        <v>1593</v>
      </c>
      <c r="AD950" s="50">
        <v>5205521</v>
      </c>
      <c r="AH950" s="66" t="str">
        <f t="shared" si="159"/>
        <v>GOColinas do Sul</v>
      </c>
      <c r="AI950" s="50">
        <v>5205521</v>
      </c>
    </row>
    <row r="951" spans="27:35">
      <c r="AA951" s="62" t="str">
        <f t="shared" si="158"/>
        <v/>
      </c>
      <c r="AB951" s="50" t="s">
        <v>55</v>
      </c>
      <c r="AC951" s="50" t="s">
        <v>1613</v>
      </c>
      <c r="AD951" s="50">
        <v>5205703</v>
      </c>
      <c r="AH951" s="66" t="str">
        <f t="shared" si="159"/>
        <v>GOCórrego do Ouro</v>
      </c>
      <c r="AI951" s="50">
        <v>5205703</v>
      </c>
    </row>
    <row r="952" spans="27:35">
      <c r="AA952" s="62" t="str">
        <f t="shared" si="158"/>
        <v/>
      </c>
      <c r="AB952" s="50" t="s">
        <v>55</v>
      </c>
      <c r="AC952" s="50" t="s">
        <v>1634</v>
      </c>
      <c r="AD952" s="50">
        <v>5205802</v>
      </c>
      <c r="AH952" s="66" t="str">
        <f t="shared" si="159"/>
        <v>GOCorumbá de Goiás</v>
      </c>
      <c r="AI952" s="50">
        <v>5205802</v>
      </c>
    </row>
    <row r="953" spans="27:35">
      <c r="AA953" s="62" t="str">
        <f t="shared" si="158"/>
        <v/>
      </c>
      <c r="AB953" s="50" t="s">
        <v>55</v>
      </c>
      <c r="AC953" s="50" t="s">
        <v>1655</v>
      </c>
      <c r="AD953" s="50">
        <v>5205901</v>
      </c>
      <c r="AH953" s="66" t="str">
        <f t="shared" si="159"/>
        <v>GOCorumbaíba</v>
      </c>
      <c r="AI953" s="50">
        <v>5205901</v>
      </c>
    </row>
    <row r="954" spans="27:35">
      <c r="AA954" s="62" t="str">
        <f t="shared" si="158"/>
        <v/>
      </c>
      <c r="AB954" s="50" t="s">
        <v>55</v>
      </c>
      <c r="AC954" s="50" t="s">
        <v>1675</v>
      </c>
      <c r="AD954" s="50">
        <v>5206206</v>
      </c>
      <c r="AH954" s="66" t="str">
        <f t="shared" si="159"/>
        <v>GOCristalina</v>
      </c>
      <c r="AI954" s="50">
        <v>5206206</v>
      </c>
    </row>
    <row r="955" spans="27:35">
      <c r="AA955" s="62" t="str">
        <f t="shared" si="158"/>
        <v/>
      </c>
      <c r="AB955" s="50" t="s">
        <v>55</v>
      </c>
      <c r="AC955" s="50" t="s">
        <v>1696</v>
      </c>
      <c r="AD955" s="50">
        <v>5206305</v>
      </c>
      <c r="AH955" s="66" t="str">
        <f t="shared" si="159"/>
        <v>GOCristianópolis</v>
      </c>
      <c r="AI955" s="50">
        <v>5206305</v>
      </c>
    </row>
    <row r="956" spans="27:35">
      <c r="AA956" s="62" t="str">
        <f t="shared" si="158"/>
        <v/>
      </c>
      <c r="AB956" s="50" t="s">
        <v>55</v>
      </c>
      <c r="AC956" s="50" t="s">
        <v>1716</v>
      </c>
      <c r="AD956" s="50">
        <v>5206404</v>
      </c>
      <c r="AH956" s="66" t="str">
        <f t="shared" si="159"/>
        <v>GOCrixás</v>
      </c>
      <c r="AI956" s="50">
        <v>5206404</v>
      </c>
    </row>
    <row r="957" spans="27:35">
      <c r="AA957" s="62" t="str">
        <f t="shared" si="158"/>
        <v/>
      </c>
      <c r="AB957" s="50" t="s">
        <v>55</v>
      </c>
      <c r="AC957" s="50" t="s">
        <v>1737</v>
      </c>
      <c r="AD957" s="50">
        <v>5206503</v>
      </c>
      <c r="AH957" s="66" t="str">
        <f t="shared" si="159"/>
        <v>GOCromínia</v>
      </c>
      <c r="AI957" s="50">
        <v>5206503</v>
      </c>
    </row>
    <row r="958" spans="27:35">
      <c r="AA958" s="62" t="str">
        <f t="shared" si="158"/>
        <v/>
      </c>
      <c r="AB958" s="50" t="s">
        <v>55</v>
      </c>
      <c r="AC958" s="50" t="s">
        <v>1757</v>
      </c>
      <c r="AD958" s="50">
        <v>5206602</v>
      </c>
      <c r="AH958" s="66" t="str">
        <f t="shared" si="159"/>
        <v>GOCumari</v>
      </c>
      <c r="AI958" s="50">
        <v>5206602</v>
      </c>
    </row>
    <row r="959" spans="27:35">
      <c r="AA959" s="62" t="str">
        <f t="shared" si="158"/>
        <v/>
      </c>
      <c r="AB959" s="50" t="s">
        <v>55</v>
      </c>
      <c r="AC959" s="50" t="s">
        <v>1778</v>
      </c>
      <c r="AD959" s="50">
        <v>5206701</v>
      </c>
      <c r="AH959" s="66" t="str">
        <f t="shared" si="159"/>
        <v>GODamianópolis</v>
      </c>
      <c r="AI959" s="50">
        <v>5206701</v>
      </c>
    </row>
    <row r="960" spans="27:35">
      <c r="AA960" s="62" t="str">
        <f t="shared" si="158"/>
        <v/>
      </c>
      <c r="AB960" s="50" t="s">
        <v>55</v>
      </c>
      <c r="AC960" s="50" t="s">
        <v>1797</v>
      </c>
      <c r="AD960" s="50">
        <v>5206800</v>
      </c>
      <c r="AH960" s="66" t="str">
        <f t="shared" si="159"/>
        <v>GODamolândia</v>
      </c>
      <c r="AI960" s="50">
        <v>5206800</v>
      </c>
    </row>
    <row r="961" spans="27:35">
      <c r="AA961" s="62" t="str">
        <f t="shared" si="158"/>
        <v/>
      </c>
      <c r="AB961" s="50" t="s">
        <v>55</v>
      </c>
      <c r="AC961" s="50" t="s">
        <v>1555</v>
      </c>
      <c r="AD961" s="50">
        <v>5206909</v>
      </c>
      <c r="AH961" s="66" t="str">
        <f t="shared" si="159"/>
        <v>GODavinópolis</v>
      </c>
      <c r="AI961" s="50">
        <v>5206909</v>
      </c>
    </row>
    <row r="962" spans="27:35">
      <c r="AA962" s="62" t="str">
        <f t="shared" si="158"/>
        <v/>
      </c>
      <c r="AB962" s="50" t="s">
        <v>55</v>
      </c>
      <c r="AC962" s="50" t="s">
        <v>1834</v>
      </c>
      <c r="AD962" s="50">
        <v>5207105</v>
      </c>
      <c r="AH962" s="66" t="str">
        <f t="shared" si="159"/>
        <v>GODiorama</v>
      </c>
      <c r="AI962" s="50">
        <v>5207105</v>
      </c>
    </row>
    <row r="963" spans="27:35">
      <c r="AA963" s="62" t="str">
        <f t="shared" ref="AA963:AA1026" si="160">CONCATENATE(A963,D963)</f>
        <v/>
      </c>
      <c r="AB963" s="50" t="s">
        <v>55</v>
      </c>
      <c r="AC963" s="50" t="s">
        <v>1852</v>
      </c>
      <c r="AD963" s="50">
        <v>5208301</v>
      </c>
      <c r="AH963" s="66" t="str">
        <f t="shared" ref="AH963:AH1026" si="161">CONCATENATE(AB963,AC963)</f>
        <v>GODivinópolis de Goiás</v>
      </c>
      <c r="AI963" s="50">
        <v>5208301</v>
      </c>
    </row>
    <row r="964" spans="27:35">
      <c r="AA964" s="62" t="str">
        <f t="shared" si="160"/>
        <v/>
      </c>
      <c r="AB964" s="50" t="s">
        <v>55</v>
      </c>
      <c r="AC964" s="50" t="s">
        <v>1870</v>
      </c>
      <c r="AD964" s="50">
        <v>5207253</v>
      </c>
      <c r="AH964" s="66" t="str">
        <f t="shared" si="161"/>
        <v>GODoverlândia</v>
      </c>
      <c r="AI964" s="50">
        <v>5207253</v>
      </c>
    </row>
    <row r="965" spans="27:35">
      <c r="AA965" s="62" t="str">
        <f t="shared" si="160"/>
        <v/>
      </c>
      <c r="AB965" s="50" t="s">
        <v>55</v>
      </c>
      <c r="AC965" s="50" t="s">
        <v>1886</v>
      </c>
      <c r="AD965" s="50">
        <v>5207352</v>
      </c>
      <c r="AH965" s="66" t="str">
        <f t="shared" si="161"/>
        <v>GOEdealina</v>
      </c>
      <c r="AI965" s="50">
        <v>5207352</v>
      </c>
    </row>
    <row r="966" spans="27:35">
      <c r="AA966" s="62" t="str">
        <f t="shared" si="160"/>
        <v/>
      </c>
      <c r="AB966" s="50" t="s">
        <v>55</v>
      </c>
      <c r="AC966" s="50" t="s">
        <v>1903</v>
      </c>
      <c r="AD966" s="50">
        <v>5207402</v>
      </c>
      <c r="AH966" s="66" t="str">
        <f t="shared" si="161"/>
        <v>GOEdéia</v>
      </c>
      <c r="AI966" s="50">
        <v>5207402</v>
      </c>
    </row>
    <row r="967" spans="27:35">
      <c r="AA967" s="62" t="str">
        <f t="shared" si="160"/>
        <v/>
      </c>
      <c r="AB967" s="50" t="s">
        <v>55</v>
      </c>
      <c r="AC967" s="50" t="s">
        <v>1921</v>
      </c>
      <c r="AD967" s="50">
        <v>5207501</v>
      </c>
      <c r="AH967" s="66" t="str">
        <f t="shared" si="161"/>
        <v>GOEstrela do Norte</v>
      </c>
      <c r="AI967" s="50">
        <v>5207501</v>
      </c>
    </row>
    <row r="968" spans="27:35">
      <c r="AA968" s="62" t="str">
        <f t="shared" si="160"/>
        <v/>
      </c>
      <c r="AB968" s="50" t="s">
        <v>55</v>
      </c>
      <c r="AC968" s="50" t="s">
        <v>1938</v>
      </c>
      <c r="AD968" s="50">
        <v>5207535</v>
      </c>
      <c r="AH968" s="66" t="str">
        <f t="shared" si="161"/>
        <v>GOFaina</v>
      </c>
      <c r="AI968" s="50">
        <v>5207535</v>
      </c>
    </row>
    <row r="969" spans="27:35">
      <c r="AA969" s="62" t="str">
        <f t="shared" si="160"/>
        <v/>
      </c>
      <c r="AB969" s="50" t="s">
        <v>55</v>
      </c>
      <c r="AC969" s="50" t="s">
        <v>1954</v>
      </c>
      <c r="AD969" s="50">
        <v>5207600</v>
      </c>
      <c r="AH969" s="66" t="str">
        <f t="shared" si="161"/>
        <v>GOFazenda Nova</v>
      </c>
      <c r="AI969" s="50">
        <v>5207600</v>
      </c>
    </row>
    <row r="970" spans="27:35">
      <c r="AA970" s="62" t="str">
        <f t="shared" si="160"/>
        <v/>
      </c>
      <c r="AB970" s="50" t="s">
        <v>55</v>
      </c>
      <c r="AC970" s="50" t="s">
        <v>1971</v>
      </c>
      <c r="AD970" s="50">
        <v>5207808</v>
      </c>
      <c r="AH970" s="66" t="str">
        <f t="shared" si="161"/>
        <v>GOFirminópolis</v>
      </c>
      <c r="AI970" s="50">
        <v>5207808</v>
      </c>
    </row>
    <row r="971" spans="27:35">
      <c r="AA971" s="62" t="str">
        <f t="shared" si="160"/>
        <v/>
      </c>
      <c r="AB971" s="50" t="s">
        <v>55</v>
      </c>
      <c r="AC971" s="50" t="s">
        <v>1989</v>
      </c>
      <c r="AD971" s="50">
        <v>5207907</v>
      </c>
      <c r="AH971" s="66" t="str">
        <f t="shared" si="161"/>
        <v>GOFlores de Goiás</v>
      </c>
      <c r="AI971" s="50">
        <v>5207907</v>
      </c>
    </row>
    <row r="972" spans="27:35">
      <c r="AA972" s="62" t="str">
        <f t="shared" si="160"/>
        <v/>
      </c>
      <c r="AB972" s="50" t="s">
        <v>55</v>
      </c>
      <c r="AC972" s="50" t="s">
        <v>2006</v>
      </c>
      <c r="AD972" s="50">
        <v>5208004</v>
      </c>
      <c r="AH972" s="66" t="str">
        <f t="shared" si="161"/>
        <v>GOFormosa</v>
      </c>
      <c r="AI972" s="50">
        <v>5208004</v>
      </c>
    </row>
    <row r="973" spans="27:35">
      <c r="AA973" s="62" t="str">
        <f t="shared" si="160"/>
        <v/>
      </c>
      <c r="AB973" s="50" t="s">
        <v>55</v>
      </c>
      <c r="AC973" s="50" t="s">
        <v>2024</v>
      </c>
      <c r="AD973" s="50">
        <v>5208103</v>
      </c>
      <c r="AH973" s="66" t="str">
        <f t="shared" si="161"/>
        <v>GOFormoso</v>
      </c>
      <c r="AI973" s="50">
        <v>5208103</v>
      </c>
    </row>
    <row r="974" spans="27:35">
      <c r="AA974" s="62" t="str">
        <f t="shared" si="160"/>
        <v/>
      </c>
      <c r="AB974" s="50" t="s">
        <v>55</v>
      </c>
      <c r="AC974" s="50" t="s">
        <v>2042</v>
      </c>
      <c r="AD974" s="50">
        <v>5208152</v>
      </c>
      <c r="AH974" s="66" t="str">
        <f t="shared" si="161"/>
        <v>GOGameleira de Goiás</v>
      </c>
      <c r="AI974" s="50">
        <v>5208152</v>
      </c>
    </row>
    <row r="975" spans="27:35">
      <c r="AA975" s="62" t="str">
        <f t="shared" si="160"/>
        <v/>
      </c>
      <c r="AB975" s="50" t="s">
        <v>55</v>
      </c>
      <c r="AC975" s="50" t="s">
        <v>2060</v>
      </c>
      <c r="AD975" s="50">
        <v>5208400</v>
      </c>
      <c r="AH975" s="66" t="str">
        <f t="shared" si="161"/>
        <v>GOGoianápolis</v>
      </c>
      <c r="AI975" s="50">
        <v>5208400</v>
      </c>
    </row>
    <row r="976" spans="27:35">
      <c r="AA976" s="62" t="str">
        <f t="shared" si="160"/>
        <v/>
      </c>
      <c r="AB976" s="50" t="s">
        <v>55</v>
      </c>
      <c r="AC976" s="50" t="s">
        <v>2077</v>
      </c>
      <c r="AD976" s="50">
        <v>5208509</v>
      </c>
      <c r="AH976" s="66" t="str">
        <f t="shared" si="161"/>
        <v>GOGoiandira</v>
      </c>
      <c r="AI976" s="50">
        <v>5208509</v>
      </c>
    </row>
    <row r="977" spans="27:35">
      <c r="AA977" s="62" t="str">
        <f t="shared" si="160"/>
        <v/>
      </c>
      <c r="AB977" s="50" t="s">
        <v>55</v>
      </c>
      <c r="AC977" s="50" t="s">
        <v>2093</v>
      </c>
      <c r="AD977" s="50">
        <v>5208608</v>
      </c>
      <c r="AH977" s="66" t="str">
        <f t="shared" si="161"/>
        <v>GOGoianésia</v>
      </c>
      <c r="AI977" s="50">
        <v>5208608</v>
      </c>
    </row>
    <row r="978" spans="27:35">
      <c r="AA978" s="62" t="str">
        <f t="shared" si="160"/>
        <v/>
      </c>
      <c r="AB978" s="50" t="s">
        <v>55</v>
      </c>
      <c r="AC978" s="50" t="s">
        <v>2109</v>
      </c>
      <c r="AD978" s="50">
        <v>5208707</v>
      </c>
      <c r="AH978" s="66" t="str">
        <f t="shared" si="161"/>
        <v>GOGoiânia</v>
      </c>
      <c r="AI978" s="50">
        <v>5208707</v>
      </c>
    </row>
    <row r="979" spans="27:35">
      <c r="AA979" s="62" t="str">
        <f t="shared" si="160"/>
        <v/>
      </c>
      <c r="AB979" s="50" t="s">
        <v>55</v>
      </c>
      <c r="AC979" s="50" t="s">
        <v>2124</v>
      </c>
      <c r="AD979" s="50">
        <v>5208806</v>
      </c>
      <c r="AH979" s="66" t="str">
        <f t="shared" si="161"/>
        <v>GOGoianira</v>
      </c>
      <c r="AI979" s="50">
        <v>5208806</v>
      </c>
    </row>
    <row r="980" spans="27:35">
      <c r="AA980" s="62" t="str">
        <f t="shared" si="160"/>
        <v/>
      </c>
      <c r="AB980" s="50" t="s">
        <v>55</v>
      </c>
      <c r="AC980" s="50" t="s">
        <v>2141</v>
      </c>
      <c r="AD980" s="50">
        <v>5208905</v>
      </c>
      <c r="AH980" s="66" t="str">
        <f t="shared" si="161"/>
        <v>GOGoiás</v>
      </c>
      <c r="AI980" s="50">
        <v>5208905</v>
      </c>
    </row>
    <row r="981" spans="27:35">
      <c r="AA981" s="62" t="str">
        <f t="shared" si="160"/>
        <v/>
      </c>
      <c r="AB981" s="50" t="s">
        <v>55</v>
      </c>
      <c r="AC981" s="50" t="s">
        <v>2157</v>
      </c>
      <c r="AD981" s="50">
        <v>5209101</v>
      </c>
      <c r="AH981" s="66" t="str">
        <f t="shared" si="161"/>
        <v>GOGoiatuba</v>
      </c>
      <c r="AI981" s="50">
        <v>5209101</v>
      </c>
    </row>
    <row r="982" spans="27:35">
      <c r="AA982" s="62" t="str">
        <f t="shared" si="160"/>
        <v/>
      </c>
      <c r="AB982" s="50" t="s">
        <v>55</v>
      </c>
      <c r="AC982" s="50" t="s">
        <v>2174</v>
      </c>
      <c r="AD982" s="50">
        <v>5209150</v>
      </c>
      <c r="AH982" s="66" t="str">
        <f t="shared" si="161"/>
        <v>GOGouvelândia</v>
      </c>
      <c r="AI982" s="50">
        <v>5209150</v>
      </c>
    </row>
    <row r="983" spans="27:35">
      <c r="AA983" s="62" t="str">
        <f t="shared" si="160"/>
        <v/>
      </c>
      <c r="AB983" s="50" t="s">
        <v>55</v>
      </c>
      <c r="AC983" s="50" t="s">
        <v>2191</v>
      </c>
      <c r="AD983" s="50">
        <v>5209200</v>
      </c>
      <c r="AH983" s="66" t="str">
        <f t="shared" si="161"/>
        <v>GOGuapó</v>
      </c>
      <c r="AI983" s="50">
        <v>5209200</v>
      </c>
    </row>
    <row r="984" spans="27:35">
      <c r="AA984" s="62" t="str">
        <f t="shared" si="160"/>
        <v/>
      </c>
      <c r="AB984" s="50" t="s">
        <v>55</v>
      </c>
      <c r="AC984" s="50" t="s">
        <v>2207</v>
      </c>
      <c r="AD984" s="50">
        <v>5209291</v>
      </c>
      <c r="AH984" s="66" t="str">
        <f t="shared" si="161"/>
        <v>GOGuaraíta</v>
      </c>
      <c r="AI984" s="50">
        <v>5209291</v>
      </c>
    </row>
    <row r="985" spans="27:35">
      <c r="AA985" s="62" t="str">
        <f t="shared" si="160"/>
        <v/>
      </c>
      <c r="AB985" s="50" t="s">
        <v>55</v>
      </c>
      <c r="AC985" s="50" t="s">
        <v>2222</v>
      </c>
      <c r="AD985" s="50">
        <v>5209408</v>
      </c>
      <c r="AH985" s="66" t="str">
        <f t="shared" si="161"/>
        <v>GOGuarani de Goiás</v>
      </c>
      <c r="AI985" s="50">
        <v>5209408</v>
      </c>
    </row>
    <row r="986" spans="27:35">
      <c r="AA986" s="62" t="str">
        <f t="shared" si="160"/>
        <v/>
      </c>
      <c r="AB986" s="50" t="s">
        <v>55</v>
      </c>
      <c r="AC986" s="50" t="s">
        <v>2238</v>
      </c>
      <c r="AD986" s="50">
        <v>5209457</v>
      </c>
      <c r="AH986" s="66" t="str">
        <f t="shared" si="161"/>
        <v>GOGuarinos</v>
      </c>
      <c r="AI986" s="50">
        <v>5209457</v>
      </c>
    </row>
    <row r="987" spans="27:35">
      <c r="AA987" s="62" t="str">
        <f t="shared" si="160"/>
        <v/>
      </c>
      <c r="AB987" s="50" t="s">
        <v>55</v>
      </c>
      <c r="AC987" s="50" t="s">
        <v>2252</v>
      </c>
      <c r="AD987" s="50">
        <v>5209606</v>
      </c>
      <c r="AH987" s="66" t="str">
        <f t="shared" si="161"/>
        <v>GOHeitoraí</v>
      </c>
      <c r="AI987" s="50">
        <v>5209606</v>
      </c>
    </row>
    <row r="988" spans="27:35">
      <c r="AA988" s="62" t="str">
        <f t="shared" si="160"/>
        <v/>
      </c>
      <c r="AB988" s="50" t="s">
        <v>55</v>
      </c>
      <c r="AC988" s="50" t="s">
        <v>1653</v>
      </c>
      <c r="AD988" s="50">
        <v>5209705</v>
      </c>
      <c r="AH988" s="66" t="str">
        <f t="shared" si="161"/>
        <v>GOHidrolândia</v>
      </c>
      <c r="AI988" s="50">
        <v>5209705</v>
      </c>
    </row>
    <row r="989" spans="27:35">
      <c r="AA989" s="62" t="str">
        <f t="shared" si="160"/>
        <v/>
      </c>
      <c r="AB989" s="50" t="s">
        <v>55</v>
      </c>
      <c r="AC989" s="50" t="s">
        <v>2283</v>
      </c>
      <c r="AD989" s="50">
        <v>5209804</v>
      </c>
      <c r="AH989" s="66" t="str">
        <f t="shared" si="161"/>
        <v>GOHidrolina</v>
      </c>
      <c r="AI989" s="50">
        <v>5209804</v>
      </c>
    </row>
    <row r="990" spans="27:35">
      <c r="AA990" s="62" t="str">
        <f t="shared" si="160"/>
        <v/>
      </c>
      <c r="AB990" s="50" t="s">
        <v>55</v>
      </c>
      <c r="AC990" s="50" t="s">
        <v>2299</v>
      </c>
      <c r="AD990" s="50">
        <v>5209903</v>
      </c>
      <c r="AH990" s="66" t="str">
        <f t="shared" si="161"/>
        <v>GOIaciara</v>
      </c>
      <c r="AI990" s="50">
        <v>5209903</v>
      </c>
    </row>
    <row r="991" spans="27:35">
      <c r="AA991" s="62" t="str">
        <f t="shared" si="160"/>
        <v/>
      </c>
      <c r="AB991" s="50" t="s">
        <v>55</v>
      </c>
      <c r="AC991" s="50" t="s">
        <v>2314</v>
      </c>
      <c r="AD991" s="50">
        <v>5209937</v>
      </c>
      <c r="AH991" s="66" t="str">
        <f t="shared" si="161"/>
        <v>GOInaciolândia</v>
      </c>
      <c r="AI991" s="50">
        <v>5209937</v>
      </c>
    </row>
    <row r="992" spans="27:35">
      <c r="AA992" s="62" t="str">
        <f t="shared" si="160"/>
        <v/>
      </c>
      <c r="AB992" s="50" t="s">
        <v>55</v>
      </c>
      <c r="AC992" s="50" t="s">
        <v>2328</v>
      </c>
      <c r="AD992" s="50">
        <v>5209952</v>
      </c>
      <c r="AH992" s="66" t="str">
        <f t="shared" si="161"/>
        <v>GOIndiara</v>
      </c>
      <c r="AI992" s="50">
        <v>5209952</v>
      </c>
    </row>
    <row r="993" spans="27:35">
      <c r="AA993" s="62" t="str">
        <f t="shared" si="160"/>
        <v/>
      </c>
      <c r="AB993" s="50" t="s">
        <v>55</v>
      </c>
      <c r="AC993" s="50" t="s">
        <v>2344</v>
      </c>
      <c r="AD993" s="50">
        <v>5210000</v>
      </c>
      <c r="AH993" s="66" t="str">
        <f t="shared" si="161"/>
        <v>GOInhumas</v>
      </c>
      <c r="AI993" s="50">
        <v>5210000</v>
      </c>
    </row>
    <row r="994" spans="27:35">
      <c r="AA994" s="62" t="str">
        <f t="shared" si="160"/>
        <v/>
      </c>
      <c r="AB994" s="50" t="s">
        <v>55</v>
      </c>
      <c r="AC994" s="50" t="s">
        <v>2360</v>
      </c>
      <c r="AD994" s="50">
        <v>5210109</v>
      </c>
      <c r="AH994" s="66" t="str">
        <f t="shared" si="161"/>
        <v>GOIpameri</v>
      </c>
      <c r="AI994" s="50">
        <v>5210109</v>
      </c>
    </row>
    <row r="995" spans="27:35">
      <c r="AA995" s="62" t="str">
        <f t="shared" si="160"/>
        <v/>
      </c>
      <c r="AB995" s="50" t="s">
        <v>55</v>
      </c>
      <c r="AC995" s="50" t="s">
        <v>2374</v>
      </c>
      <c r="AD995" s="50">
        <v>5210158</v>
      </c>
      <c r="AH995" s="66" t="str">
        <f t="shared" si="161"/>
        <v>GOIpiranga de Goiás</v>
      </c>
      <c r="AI995" s="50">
        <v>5210158</v>
      </c>
    </row>
    <row r="996" spans="27:35">
      <c r="AA996" s="62" t="str">
        <f t="shared" si="160"/>
        <v/>
      </c>
      <c r="AB996" s="50" t="s">
        <v>55</v>
      </c>
      <c r="AC996" s="50" t="s">
        <v>2389</v>
      </c>
      <c r="AD996" s="50">
        <v>5210208</v>
      </c>
      <c r="AH996" s="66" t="str">
        <f t="shared" si="161"/>
        <v>GOIporá</v>
      </c>
      <c r="AI996" s="50">
        <v>5210208</v>
      </c>
    </row>
    <row r="997" spans="27:35">
      <c r="AA997" s="62" t="str">
        <f t="shared" si="160"/>
        <v/>
      </c>
      <c r="AB997" s="50" t="s">
        <v>55</v>
      </c>
      <c r="AC997" s="50" t="s">
        <v>2405</v>
      </c>
      <c r="AD997" s="50">
        <v>5210307</v>
      </c>
      <c r="AH997" s="66" t="str">
        <f t="shared" si="161"/>
        <v>GOIsraelândia</v>
      </c>
      <c r="AI997" s="50">
        <v>5210307</v>
      </c>
    </row>
    <row r="998" spans="27:35">
      <c r="AA998" s="62" t="str">
        <f t="shared" si="160"/>
        <v/>
      </c>
      <c r="AB998" s="50" t="s">
        <v>55</v>
      </c>
      <c r="AC998" s="50" t="s">
        <v>2421</v>
      </c>
      <c r="AD998" s="50">
        <v>5210406</v>
      </c>
      <c r="AH998" s="66" t="str">
        <f t="shared" si="161"/>
        <v>GOItaberaí</v>
      </c>
      <c r="AI998" s="50">
        <v>5210406</v>
      </c>
    </row>
    <row r="999" spans="27:35">
      <c r="AA999" s="62" t="str">
        <f t="shared" si="160"/>
        <v/>
      </c>
      <c r="AB999" s="50" t="s">
        <v>55</v>
      </c>
      <c r="AC999" s="50" t="s">
        <v>2437</v>
      </c>
      <c r="AD999" s="50">
        <v>5210562</v>
      </c>
      <c r="AH999" s="66" t="str">
        <f t="shared" si="161"/>
        <v>GOItaguari</v>
      </c>
      <c r="AI999" s="50">
        <v>5210562</v>
      </c>
    </row>
    <row r="1000" spans="27:35">
      <c r="AA1000" s="62" t="str">
        <f t="shared" si="160"/>
        <v/>
      </c>
      <c r="AB1000" s="50" t="s">
        <v>55</v>
      </c>
      <c r="AC1000" s="50" t="s">
        <v>2453</v>
      </c>
      <c r="AD1000" s="50">
        <v>5210604</v>
      </c>
      <c r="AH1000" s="66" t="str">
        <f t="shared" si="161"/>
        <v>GOItaguaru</v>
      </c>
      <c r="AI1000" s="50">
        <v>5210604</v>
      </c>
    </row>
    <row r="1001" spans="27:35">
      <c r="AA1001" s="62" t="str">
        <f t="shared" si="160"/>
        <v/>
      </c>
      <c r="AB1001" s="50" t="s">
        <v>55</v>
      </c>
      <c r="AC1001" s="50" t="s">
        <v>1309</v>
      </c>
      <c r="AD1001" s="50">
        <v>5210802</v>
      </c>
      <c r="AH1001" s="66" t="str">
        <f t="shared" si="161"/>
        <v>GOItajá</v>
      </c>
      <c r="AI1001" s="50">
        <v>5210802</v>
      </c>
    </row>
    <row r="1002" spans="27:35">
      <c r="AA1002" s="62" t="str">
        <f t="shared" si="160"/>
        <v/>
      </c>
      <c r="AB1002" s="50" t="s">
        <v>55</v>
      </c>
      <c r="AC1002" s="50" t="s">
        <v>2482</v>
      </c>
      <c r="AD1002" s="50">
        <v>5210901</v>
      </c>
      <c r="AH1002" s="66" t="str">
        <f t="shared" si="161"/>
        <v>GOItapaci</v>
      </c>
      <c r="AI1002" s="50">
        <v>5210901</v>
      </c>
    </row>
    <row r="1003" spans="27:35">
      <c r="AA1003" s="62" t="str">
        <f t="shared" si="160"/>
        <v/>
      </c>
      <c r="AB1003" s="50" t="s">
        <v>55</v>
      </c>
      <c r="AC1003" s="50" t="s">
        <v>2498</v>
      </c>
      <c r="AD1003" s="50">
        <v>5211008</v>
      </c>
      <c r="AH1003" s="66" t="str">
        <f t="shared" si="161"/>
        <v>GOItapirapuã</v>
      </c>
      <c r="AI1003" s="50">
        <v>5211008</v>
      </c>
    </row>
    <row r="1004" spans="27:35">
      <c r="AA1004" s="62" t="str">
        <f t="shared" si="160"/>
        <v/>
      </c>
      <c r="AB1004" s="50" t="s">
        <v>55</v>
      </c>
      <c r="AC1004" s="50" t="s">
        <v>2512</v>
      </c>
      <c r="AD1004" s="50">
        <v>5211206</v>
      </c>
      <c r="AH1004" s="66" t="str">
        <f t="shared" si="161"/>
        <v>GOItapuranga</v>
      </c>
      <c r="AI1004" s="50">
        <v>5211206</v>
      </c>
    </row>
    <row r="1005" spans="27:35">
      <c r="AA1005" s="62" t="str">
        <f t="shared" si="160"/>
        <v/>
      </c>
      <c r="AB1005" s="50" t="s">
        <v>55</v>
      </c>
      <c r="AC1005" s="50" t="s">
        <v>2527</v>
      </c>
      <c r="AD1005" s="50">
        <v>5211305</v>
      </c>
      <c r="AH1005" s="66" t="str">
        <f t="shared" si="161"/>
        <v>GOItarumã</v>
      </c>
      <c r="AI1005" s="50">
        <v>5211305</v>
      </c>
    </row>
    <row r="1006" spans="27:35">
      <c r="AA1006" s="62" t="str">
        <f t="shared" si="160"/>
        <v/>
      </c>
      <c r="AB1006" s="50" t="s">
        <v>55</v>
      </c>
      <c r="AC1006" s="50" t="s">
        <v>2543</v>
      </c>
      <c r="AD1006" s="50">
        <v>5211404</v>
      </c>
      <c r="AH1006" s="66" t="str">
        <f t="shared" si="161"/>
        <v>GOItauçu</v>
      </c>
      <c r="AI1006" s="50">
        <v>5211404</v>
      </c>
    </row>
    <row r="1007" spans="27:35">
      <c r="AA1007" s="62" t="str">
        <f t="shared" si="160"/>
        <v/>
      </c>
      <c r="AB1007" s="50" t="s">
        <v>55</v>
      </c>
      <c r="AC1007" s="50" t="s">
        <v>2558</v>
      </c>
      <c r="AD1007" s="50">
        <v>5211503</v>
      </c>
      <c r="AH1007" s="66" t="str">
        <f t="shared" si="161"/>
        <v>GOItumbiara</v>
      </c>
      <c r="AI1007" s="50">
        <v>5211503</v>
      </c>
    </row>
    <row r="1008" spans="27:35">
      <c r="AA1008" s="62" t="str">
        <f t="shared" si="160"/>
        <v/>
      </c>
      <c r="AB1008" s="50" t="s">
        <v>55</v>
      </c>
      <c r="AC1008" s="50" t="s">
        <v>2573</v>
      </c>
      <c r="AD1008" s="50">
        <v>5211602</v>
      </c>
      <c r="AH1008" s="66" t="str">
        <f t="shared" si="161"/>
        <v>GOIvolândia</v>
      </c>
      <c r="AI1008" s="50">
        <v>5211602</v>
      </c>
    </row>
    <row r="1009" spans="27:35">
      <c r="AA1009" s="62" t="str">
        <f t="shared" si="160"/>
        <v/>
      </c>
      <c r="AB1009" s="50" t="s">
        <v>55</v>
      </c>
      <c r="AC1009" s="50" t="s">
        <v>2588</v>
      </c>
      <c r="AD1009" s="50">
        <v>5211701</v>
      </c>
      <c r="AH1009" s="66" t="str">
        <f t="shared" si="161"/>
        <v>GOJandaia</v>
      </c>
      <c r="AI1009" s="50">
        <v>5211701</v>
      </c>
    </row>
    <row r="1010" spans="27:35">
      <c r="AA1010" s="62" t="str">
        <f t="shared" si="160"/>
        <v/>
      </c>
      <c r="AB1010" s="50" t="s">
        <v>55</v>
      </c>
      <c r="AC1010" s="50" t="s">
        <v>2604</v>
      </c>
      <c r="AD1010" s="50">
        <v>5211800</v>
      </c>
      <c r="AH1010" s="66" t="str">
        <f t="shared" si="161"/>
        <v>GOJaraguá</v>
      </c>
      <c r="AI1010" s="50">
        <v>5211800</v>
      </c>
    </row>
    <row r="1011" spans="27:35">
      <c r="AA1011" s="62" t="str">
        <f t="shared" si="160"/>
        <v/>
      </c>
      <c r="AB1011" s="50" t="s">
        <v>55</v>
      </c>
      <c r="AC1011" s="50" t="s">
        <v>2618</v>
      </c>
      <c r="AD1011" s="50">
        <v>5211909</v>
      </c>
      <c r="AH1011" s="66" t="str">
        <f t="shared" si="161"/>
        <v>GOJataí</v>
      </c>
      <c r="AI1011" s="50">
        <v>5211909</v>
      </c>
    </row>
    <row r="1012" spans="27:35">
      <c r="AA1012" s="62" t="str">
        <f t="shared" si="160"/>
        <v/>
      </c>
      <c r="AB1012" s="50" t="s">
        <v>55</v>
      </c>
      <c r="AC1012" s="50" t="s">
        <v>2631</v>
      </c>
      <c r="AD1012" s="50">
        <v>5212006</v>
      </c>
      <c r="AH1012" s="66" t="str">
        <f t="shared" si="161"/>
        <v>GOJaupaci</v>
      </c>
      <c r="AI1012" s="50">
        <v>5212006</v>
      </c>
    </row>
    <row r="1013" spans="27:35">
      <c r="AA1013" s="62" t="str">
        <f t="shared" si="160"/>
        <v/>
      </c>
      <c r="AB1013" s="50" t="s">
        <v>55</v>
      </c>
      <c r="AC1013" s="50" t="s">
        <v>2646</v>
      </c>
      <c r="AD1013" s="50">
        <v>5212055</v>
      </c>
      <c r="AH1013" s="66" t="str">
        <f t="shared" si="161"/>
        <v>GOJesúpolis</v>
      </c>
      <c r="AI1013" s="50">
        <v>5212055</v>
      </c>
    </row>
    <row r="1014" spans="27:35">
      <c r="AA1014" s="62" t="str">
        <f t="shared" si="160"/>
        <v/>
      </c>
      <c r="AB1014" s="50" t="s">
        <v>55</v>
      </c>
      <c r="AC1014" s="50" t="s">
        <v>2659</v>
      </c>
      <c r="AD1014" s="50">
        <v>5212105</v>
      </c>
      <c r="AH1014" s="66" t="str">
        <f t="shared" si="161"/>
        <v>GOJoviânia</v>
      </c>
      <c r="AI1014" s="50">
        <v>5212105</v>
      </c>
    </row>
    <row r="1015" spans="27:35">
      <c r="AA1015" s="62" t="str">
        <f t="shared" si="160"/>
        <v/>
      </c>
      <c r="AB1015" s="50" t="s">
        <v>55</v>
      </c>
      <c r="AC1015" s="50" t="s">
        <v>2673</v>
      </c>
      <c r="AD1015" s="50">
        <v>5212204</v>
      </c>
      <c r="AH1015" s="66" t="str">
        <f t="shared" si="161"/>
        <v>GOJussara</v>
      </c>
      <c r="AI1015" s="50">
        <v>5212204</v>
      </c>
    </row>
    <row r="1016" spans="27:35">
      <c r="AA1016" s="62" t="str">
        <f t="shared" si="160"/>
        <v/>
      </c>
      <c r="AB1016" s="50" t="s">
        <v>55</v>
      </c>
      <c r="AC1016" s="50" t="s">
        <v>2688</v>
      </c>
      <c r="AD1016" s="50">
        <v>5212253</v>
      </c>
      <c r="AH1016" s="66" t="str">
        <f t="shared" si="161"/>
        <v>GOLagoa Santa</v>
      </c>
      <c r="AI1016" s="50">
        <v>5212253</v>
      </c>
    </row>
    <row r="1017" spans="27:35">
      <c r="AA1017" s="62" t="str">
        <f t="shared" si="160"/>
        <v/>
      </c>
      <c r="AB1017" s="50" t="s">
        <v>55</v>
      </c>
      <c r="AC1017" s="50" t="s">
        <v>2704</v>
      </c>
      <c r="AD1017" s="50">
        <v>5212303</v>
      </c>
      <c r="AH1017" s="66" t="str">
        <f t="shared" si="161"/>
        <v>GOLeopoldo de Bulhões</v>
      </c>
      <c r="AI1017" s="50">
        <v>5212303</v>
      </c>
    </row>
    <row r="1018" spans="27:35">
      <c r="AA1018" s="62" t="str">
        <f t="shared" si="160"/>
        <v/>
      </c>
      <c r="AB1018" s="50" t="s">
        <v>55</v>
      </c>
      <c r="AC1018" s="50" t="s">
        <v>2719</v>
      </c>
      <c r="AD1018" s="50">
        <v>5212501</v>
      </c>
      <c r="AH1018" s="66" t="str">
        <f t="shared" si="161"/>
        <v>GOLuziânia</v>
      </c>
      <c r="AI1018" s="50">
        <v>5212501</v>
      </c>
    </row>
    <row r="1019" spans="27:35">
      <c r="AA1019" s="62" t="str">
        <f t="shared" si="160"/>
        <v/>
      </c>
      <c r="AB1019" s="50" t="s">
        <v>55</v>
      </c>
      <c r="AC1019" s="50" t="s">
        <v>2735</v>
      </c>
      <c r="AD1019" s="50">
        <v>5212600</v>
      </c>
      <c r="AH1019" s="66" t="str">
        <f t="shared" si="161"/>
        <v>GOMairipotaba</v>
      </c>
      <c r="AI1019" s="50">
        <v>5212600</v>
      </c>
    </row>
    <row r="1020" spans="27:35">
      <c r="AA1020" s="62" t="str">
        <f t="shared" si="160"/>
        <v/>
      </c>
      <c r="AB1020" s="50" t="s">
        <v>55</v>
      </c>
      <c r="AC1020" s="50" t="s">
        <v>2750</v>
      </c>
      <c r="AD1020" s="50">
        <v>5212709</v>
      </c>
      <c r="AH1020" s="66" t="str">
        <f t="shared" si="161"/>
        <v>GOMambaí</v>
      </c>
      <c r="AI1020" s="50">
        <v>5212709</v>
      </c>
    </row>
    <row r="1021" spans="27:35">
      <c r="AA1021" s="62" t="str">
        <f t="shared" si="160"/>
        <v/>
      </c>
      <c r="AB1021" s="50" t="s">
        <v>55</v>
      </c>
      <c r="AC1021" s="50" t="s">
        <v>2765</v>
      </c>
      <c r="AD1021" s="50">
        <v>5212808</v>
      </c>
      <c r="AH1021" s="66" t="str">
        <f t="shared" si="161"/>
        <v>GOMara Rosa</v>
      </c>
      <c r="AI1021" s="50">
        <v>5212808</v>
      </c>
    </row>
    <row r="1022" spans="27:35">
      <c r="AA1022" s="62" t="str">
        <f t="shared" si="160"/>
        <v/>
      </c>
      <c r="AB1022" s="50" t="s">
        <v>55</v>
      </c>
      <c r="AC1022" s="50" t="s">
        <v>2781</v>
      </c>
      <c r="AD1022" s="50">
        <v>5212907</v>
      </c>
      <c r="AH1022" s="66" t="str">
        <f t="shared" si="161"/>
        <v>GOMarzagão</v>
      </c>
      <c r="AI1022" s="50">
        <v>5212907</v>
      </c>
    </row>
    <row r="1023" spans="27:35">
      <c r="AA1023" s="62" t="str">
        <f t="shared" si="160"/>
        <v/>
      </c>
      <c r="AB1023" s="50" t="s">
        <v>55</v>
      </c>
      <c r="AC1023" s="50" t="s">
        <v>2796</v>
      </c>
      <c r="AD1023" s="50">
        <v>5212956</v>
      </c>
      <c r="AH1023" s="66" t="str">
        <f t="shared" si="161"/>
        <v>GOMatrinchã</v>
      </c>
      <c r="AI1023" s="50">
        <v>5212956</v>
      </c>
    </row>
    <row r="1024" spans="27:35">
      <c r="AA1024" s="62" t="str">
        <f t="shared" si="160"/>
        <v/>
      </c>
      <c r="AB1024" s="50" t="s">
        <v>55</v>
      </c>
      <c r="AC1024" s="50" t="s">
        <v>2811</v>
      </c>
      <c r="AD1024" s="50">
        <v>5213004</v>
      </c>
      <c r="AH1024" s="66" t="str">
        <f t="shared" si="161"/>
        <v>GOMaurilândia</v>
      </c>
      <c r="AI1024" s="50">
        <v>5213004</v>
      </c>
    </row>
    <row r="1025" spans="27:35">
      <c r="AA1025" s="62" t="str">
        <f t="shared" si="160"/>
        <v/>
      </c>
      <c r="AB1025" s="50" t="s">
        <v>55</v>
      </c>
      <c r="AC1025" s="50" t="s">
        <v>2826</v>
      </c>
      <c r="AD1025" s="50">
        <v>5213053</v>
      </c>
      <c r="AH1025" s="66" t="str">
        <f t="shared" si="161"/>
        <v>GOMimoso de Goiás</v>
      </c>
      <c r="AI1025" s="50">
        <v>5213053</v>
      </c>
    </row>
    <row r="1026" spans="27:35">
      <c r="AA1026" s="62" t="str">
        <f t="shared" si="160"/>
        <v/>
      </c>
      <c r="AB1026" s="50" t="s">
        <v>55</v>
      </c>
      <c r="AC1026" s="50" t="s">
        <v>2838</v>
      </c>
      <c r="AD1026" s="50">
        <v>5213087</v>
      </c>
      <c r="AH1026" s="66" t="str">
        <f t="shared" si="161"/>
        <v>GOMinaçu</v>
      </c>
      <c r="AI1026" s="50">
        <v>5213087</v>
      </c>
    </row>
    <row r="1027" spans="27:35">
      <c r="AA1027" s="62" t="str">
        <f t="shared" ref="AA1027:AA1090" si="162">CONCATENATE(A1027,D1027)</f>
        <v/>
      </c>
      <c r="AB1027" s="50" t="s">
        <v>55</v>
      </c>
      <c r="AC1027" s="50" t="s">
        <v>2851</v>
      </c>
      <c r="AD1027" s="50">
        <v>5213103</v>
      </c>
      <c r="AH1027" s="66" t="str">
        <f t="shared" ref="AH1027:AH1090" si="163">CONCATENATE(AB1027,AC1027)</f>
        <v>GOMineiros</v>
      </c>
      <c r="AI1027" s="50">
        <v>5213103</v>
      </c>
    </row>
    <row r="1028" spans="27:35">
      <c r="AA1028" s="62" t="str">
        <f t="shared" si="162"/>
        <v/>
      </c>
      <c r="AB1028" s="50" t="s">
        <v>55</v>
      </c>
      <c r="AC1028" s="50" t="s">
        <v>2864</v>
      </c>
      <c r="AD1028" s="50">
        <v>5213400</v>
      </c>
      <c r="AH1028" s="66" t="str">
        <f t="shared" si="163"/>
        <v>GOMoiporá</v>
      </c>
      <c r="AI1028" s="50">
        <v>5213400</v>
      </c>
    </row>
    <row r="1029" spans="27:35">
      <c r="AA1029" s="62" t="str">
        <f t="shared" si="162"/>
        <v/>
      </c>
      <c r="AB1029" s="50" t="s">
        <v>55</v>
      </c>
      <c r="AC1029" s="50" t="s">
        <v>2877</v>
      </c>
      <c r="AD1029" s="50">
        <v>5213509</v>
      </c>
      <c r="AH1029" s="66" t="str">
        <f t="shared" si="163"/>
        <v>GOMonte Alegre de Goiás</v>
      </c>
      <c r="AI1029" s="50">
        <v>5213509</v>
      </c>
    </row>
    <row r="1030" spans="27:35">
      <c r="AA1030" s="62" t="str">
        <f t="shared" si="162"/>
        <v/>
      </c>
      <c r="AB1030" s="50" t="s">
        <v>55</v>
      </c>
      <c r="AC1030" s="50" t="s">
        <v>2889</v>
      </c>
      <c r="AD1030" s="50">
        <v>5213707</v>
      </c>
      <c r="AH1030" s="66" t="str">
        <f t="shared" si="163"/>
        <v>GOMontes Claros de Goiás</v>
      </c>
      <c r="AI1030" s="50">
        <v>5213707</v>
      </c>
    </row>
    <row r="1031" spans="27:35">
      <c r="AA1031" s="62" t="str">
        <f t="shared" si="162"/>
        <v/>
      </c>
      <c r="AB1031" s="50" t="s">
        <v>55</v>
      </c>
      <c r="AC1031" s="50" t="s">
        <v>2902</v>
      </c>
      <c r="AD1031" s="50">
        <v>5213756</v>
      </c>
      <c r="AH1031" s="66" t="str">
        <f t="shared" si="163"/>
        <v>GOMontividiu</v>
      </c>
      <c r="AI1031" s="50">
        <v>5213756</v>
      </c>
    </row>
    <row r="1032" spans="27:35">
      <c r="AA1032" s="62" t="str">
        <f t="shared" si="162"/>
        <v/>
      </c>
      <c r="AB1032" s="50" t="s">
        <v>55</v>
      </c>
      <c r="AC1032" s="50" t="s">
        <v>2914</v>
      </c>
      <c r="AD1032" s="50">
        <v>5213772</v>
      </c>
      <c r="AH1032" s="66" t="str">
        <f t="shared" si="163"/>
        <v>GOMontividiu do Norte</v>
      </c>
      <c r="AI1032" s="50">
        <v>5213772</v>
      </c>
    </row>
    <row r="1033" spans="27:35">
      <c r="AA1033" s="62" t="str">
        <f t="shared" si="162"/>
        <v/>
      </c>
      <c r="AB1033" s="50" t="s">
        <v>55</v>
      </c>
      <c r="AC1033" s="50" t="s">
        <v>2481</v>
      </c>
      <c r="AD1033" s="50">
        <v>5213806</v>
      </c>
      <c r="AH1033" s="66" t="str">
        <f t="shared" si="163"/>
        <v>GOMorrinhos</v>
      </c>
      <c r="AI1033" s="50">
        <v>5213806</v>
      </c>
    </row>
    <row r="1034" spans="27:35">
      <c r="AA1034" s="62" t="str">
        <f t="shared" si="162"/>
        <v/>
      </c>
      <c r="AB1034" s="50" t="s">
        <v>55</v>
      </c>
      <c r="AC1034" s="50" t="s">
        <v>2938</v>
      </c>
      <c r="AD1034" s="50">
        <v>5213855</v>
      </c>
      <c r="AH1034" s="66" t="str">
        <f t="shared" si="163"/>
        <v>GOMorro Agudo de Goiás</v>
      </c>
      <c r="AI1034" s="50">
        <v>5213855</v>
      </c>
    </row>
    <row r="1035" spans="27:35">
      <c r="AA1035" s="62" t="str">
        <f t="shared" si="162"/>
        <v/>
      </c>
      <c r="AB1035" s="50" t="s">
        <v>55</v>
      </c>
      <c r="AC1035" s="50" t="s">
        <v>2950</v>
      </c>
      <c r="AD1035" s="50">
        <v>5213905</v>
      </c>
      <c r="AH1035" s="66" t="str">
        <f t="shared" si="163"/>
        <v>GOMossâmedes</v>
      </c>
      <c r="AI1035" s="50">
        <v>5213905</v>
      </c>
    </row>
    <row r="1036" spans="27:35">
      <c r="AA1036" s="62" t="str">
        <f t="shared" si="162"/>
        <v/>
      </c>
      <c r="AB1036" s="50" t="s">
        <v>55</v>
      </c>
      <c r="AC1036" s="50" t="s">
        <v>2961</v>
      </c>
      <c r="AD1036" s="50">
        <v>5214002</v>
      </c>
      <c r="AH1036" s="66" t="str">
        <f t="shared" si="163"/>
        <v>GOMozarlândia</v>
      </c>
      <c r="AI1036" s="50">
        <v>5214002</v>
      </c>
    </row>
    <row r="1037" spans="27:35">
      <c r="AA1037" s="62" t="str">
        <f t="shared" si="162"/>
        <v/>
      </c>
      <c r="AB1037" s="50" t="s">
        <v>55</v>
      </c>
      <c r="AC1037" s="50" t="s">
        <v>1280</v>
      </c>
      <c r="AD1037" s="50">
        <v>5214051</v>
      </c>
      <c r="AH1037" s="66" t="str">
        <f t="shared" si="163"/>
        <v>GOMundo Novo</v>
      </c>
      <c r="AI1037" s="50">
        <v>5214051</v>
      </c>
    </row>
    <row r="1038" spans="27:35">
      <c r="AA1038" s="62" t="str">
        <f t="shared" si="162"/>
        <v/>
      </c>
      <c r="AB1038" s="50" t="s">
        <v>55</v>
      </c>
      <c r="AC1038" s="50" t="s">
        <v>2986</v>
      </c>
      <c r="AD1038" s="50">
        <v>5214101</v>
      </c>
      <c r="AH1038" s="66" t="str">
        <f t="shared" si="163"/>
        <v>GOMutunópolis</v>
      </c>
      <c r="AI1038" s="50">
        <v>5214101</v>
      </c>
    </row>
    <row r="1039" spans="27:35">
      <c r="AA1039" s="62" t="str">
        <f t="shared" si="162"/>
        <v/>
      </c>
      <c r="AB1039" s="50" t="s">
        <v>55</v>
      </c>
      <c r="AC1039" s="50" t="s">
        <v>2998</v>
      </c>
      <c r="AD1039" s="50">
        <v>5214408</v>
      </c>
      <c r="AH1039" s="66" t="str">
        <f t="shared" si="163"/>
        <v>GONazário</v>
      </c>
      <c r="AI1039" s="50">
        <v>5214408</v>
      </c>
    </row>
    <row r="1040" spans="27:35">
      <c r="AA1040" s="62" t="str">
        <f t="shared" si="162"/>
        <v/>
      </c>
      <c r="AB1040" s="50" t="s">
        <v>55</v>
      </c>
      <c r="AC1040" s="50" t="s">
        <v>3011</v>
      </c>
      <c r="AD1040" s="50">
        <v>5214507</v>
      </c>
      <c r="AH1040" s="66" t="str">
        <f t="shared" si="163"/>
        <v>GONerópolis</v>
      </c>
      <c r="AI1040" s="50">
        <v>5214507</v>
      </c>
    </row>
    <row r="1041" spans="27:35">
      <c r="AA1041" s="62" t="str">
        <f t="shared" si="162"/>
        <v/>
      </c>
      <c r="AB1041" s="50" t="s">
        <v>55</v>
      </c>
      <c r="AC1041" s="50" t="s">
        <v>3024</v>
      </c>
      <c r="AD1041" s="50">
        <v>5214606</v>
      </c>
      <c r="AH1041" s="66" t="str">
        <f t="shared" si="163"/>
        <v>GONiquelândia</v>
      </c>
      <c r="AI1041" s="50">
        <v>5214606</v>
      </c>
    </row>
    <row r="1042" spans="27:35">
      <c r="AA1042" s="62" t="str">
        <f t="shared" si="162"/>
        <v/>
      </c>
      <c r="AB1042" s="50" t="s">
        <v>55</v>
      </c>
      <c r="AC1042" s="50" t="s">
        <v>3036</v>
      </c>
      <c r="AD1042" s="50">
        <v>5214705</v>
      </c>
      <c r="AH1042" s="66" t="str">
        <f t="shared" si="163"/>
        <v>GONova América</v>
      </c>
      <c r="AI1042" s="50">
        <v>5214705</v>
      </c>
    </row>
    <row r="1043" spans="27:35">
      <c r="AA1043" s="62" t="str">
        <f t="shared" si="162"/>
        <v/>
      </c>
      <c r="AB1043" s="50" t="s">
        <v>55</v>
      </c>
      <c r="AC1043" s="50" t="s">
        <v>3048</v>
      </c>
      <c r="AD1043" s="50">
        <v>5214804</v>
      </c>
      <c r="AH1043" s="66" t="str">
        <f t="shared" si="163"/>
        <v>GONova Aurora</v>
      </c>
      <c r="AI1043" s="50">
        <v>5214804</v>
      </c>
    </row>
    <row r="1044" spans="27:35">
      <c r="AA1044" s="62" t="str">
        <f t="shared" si="162"/>
        <v/>
      </c>
      <c r="AB1044" s="50" t="s">
        <v>55</v>
      </c>
      <c r="AC1044" s="50" t="s">
        <v>3060</v>
      </c>
      <c r="AD1044" s="50">
        <v>5214838</v>
      </c>
      <c r="AH1044" s="66" t="str">
        <f t="shared" si="163"/>
        <v>GONova Crixás</v>
      </c>
      <c r="AI1044" s="50">
        <v>5214838</v>
      </c>
    </row>
    <row r="1045" spans="27:35">
      <c r="AA1045" s="62" t="str">
        <f t="shared" si="162"/>
        <v/>
      </c>
      <c r="AB1045" s="50" t="s">
        <v>55</v>
      </c>
      <c r="AC1045" s="50" t="s">
        <v>3071</v>
      </c>
      <c r="AD1045" s="50">
        <v>5214861</v>
      </c>
      <c r="AH1045" s="66" t="str">
        <f t="shared" si="163"/>
        <v>GONova Glória</v>
      </c>
      <c r="AI1045" s="50">
        <v>5214861</v>
      </c>
    </row>
    <row r="1046" spans="27:35">
      <c r="AA1046" s="62" t="str">
        <f t="shared" si="162"/>
        <v/>
      </c>
      <c r="AB1046" s="50" t="s">
        <v>55</v>
      </c>
      <c r="AC1046" s="50" t="s">
        <v>3084</v>
      </c>
      <c r="AD1046" s="50">
        <v>5214879</v>
      </c>
      <c r="AH1046" s="66" t="str">
        <f t="shared" si="163"/>
        <v>GONova Iguaçu de Goiás</v>
      </c>
      <c r="AI1046" s="50">
        <v>5214879</v>
      </c>
    </row>
    <row r="1047" spans="27:35">
      <c r="AA1047" s="62" t="str">
        <f t="shared" si="162"/>
        <v/>
      </c>
      <c r="AB1047" s="50" t="s">
        <v>55</v>
      </c>
      <c r="AC1047" s="50" t="s">
        <v>3097</v>
      </c>
      <c r="AD1047" s="50">
        <v>5214903</v>
      </c>
      <c r="AH1047" s="66" t="str">
        <f t="shared" si="163"/>
        <v>GONova Roma</v>
      </c>
      <c r="AI1047" s="50">
        <v>5214903</v>
      </c>
    </row>
    <row r="1048" spans="27:35">
      <c r="AA1048" s="62" t="str">
        <f t="shared" si="162"/>
        <v/>
      </c>
      <c r="AB1048" s="50" t="s">
        <v>55</v>
      </c>
      <c r="AC1048" s="50" t="s">
        <v>3109</v>
      </c>
      <c r="AD1048" s="50">
        <v>5215009</v>
      </c>
      <c r="AH1048" s="66" t="str">
        <f t="shared" si="163"/>
        <v>GONova Veneza</v>
      </c>
      <c r="AI1048" s="50">
        <v>5215009</v>
      </c>
    </row>
    <row r="1049" spans="27:35">
      <c r="AA1049" s="62" t="str">
        <f t="shared" si="162"/>
        <v/>
      </c>
      <c r="AB1049" s="50" t="s">
        <v>55</v>
      </c>
      <c r="AC1049" s="50" t="s">
        <v>3121</v>
      </c>
      <c r="AD1049" s="50">
        <v>5215207</v>
      </c>
      <c r="AH1049" s="66" t="str">
        <f t="shared" si="163"/>
        <v>GONovo Brasil</v>
      </c>
      <c r="AI1049" s="50">
        <v>5215207</v>
      </c>
    </row>
    <row r="1050" spans="27:35">
      <c r="AA1050" s="62" t="str">
        <f t="shared" si="162"/>
        <v/>
      </c>
      <c r="AB1050" s="50" t="s">
        <v>55</v>
      </c>
      <c r="AC1050" s="50" t="s">
        <v>3133</v>
      </c>
      <c r="AD1050" s="50">
        <v>5215231</v>
      </c>
      <c r="AH1050" s="66" t="str">
        <f t="shared" si="163"/>
        <v>GONovo Gama</v>
      </c>
      <c r="AI1050" s="50">
        <v>5215231</v>
      </c>
    </row>
    <row r="1051" spans="27:35">
      <c r="AA1051" s="62" t="str">
        <f t="shared" si="162"/>
        <v/>
      </c>
      <c r="AB1051" s="50" t="s">
        <v>55</v>
      </c>
      <c r="AC1051" s="50" t="s">
        <v>3145</v>
      </c>
      <c r="AD1051" s="50">
        <v>5215256</v>
      </c>
      <c r="AH1051" s="66" t="str">
        <f t="shared" si="163"/>
        <v>GONovo Planalto</v>
      </c>
      <c r="AI1051" s="50">
        <v>5215256</v>
      </c>
    </row>
    <row r="1052" spans="27:35">
      <c r="AA1052" s="62" t="str">
        <f t="shared" si="162"/>
        <v/>
      </c>
      <c r="AB1052" s="50" t="s">
        <v>55</v>
      </c>
      <c r="AC1052" s="50" t="s">
        <v>3156</v>
      </c>
      <c r="AD1052" s="50">
        <v>5215306</v>
      </c>
      <c r="AH1052" s="66" t="str">
        <f t="shared" si="163"/>
        <v>GOOrizona</v>
      </c>
      <c r="AI1052" s="50">
        <v>5215306</v>
      </c>
    </row>
    <row r="1053" spans="27:35">
      <c r="AA1053" s="62" t="str">
        <f t="shared" si="162"/>
        <v/>
      </c>
      <c r="AB1053" s="50" t="s">
        <v>55</v>
      </c>
      <c r="AC1053" s="50" t="s">
        <v>3167</v>
      </c>
      <c r="AD1053" s="50">
        <v>5215405</v>
      </c>
      <c r="AH1053" s="66" t="str">
        <f t="shared" si="163"/>
        <v>GOOuro Verde de Goiás</v>
      </c>
      <c r="AI1053" s="50">
        <v>5215405</v>
      </c>
    </row>
    <row r="1054" spans="27:35">
      <c r="AA1054" s="62" t="str">
        <f t="shared" si="162"/>
        <v/>
      </c>
      <c r="AB1054" s="50" t="s">
        <v>55</v>
      </c>
      <c r="AC1054" s="50" t="s">
        <v>3178</v>
      </c>
      <c r="AD1054" s="50">
        <v>5215504</v>
      </c>
      <c r="AH1054" s="66" t="str">
        <f t="shared" si="163"/>
        <v>GOOuvidor</v>
      </c>
      <c r="AI1054" s="50">
        <v>5215504</v>
      </c>
    </row>
    <row r="1055" spans="27:35">
      <c r="AA1055" s="62" t="str">
        <f t="shared" si="162"/>
        <v/>
      </c>
      <c r="AB1055" s="50" t="s">
        <v>55</v>
      </c>
      <c r="AC1055" s="50" t="s">
        <v>3189</v>
      </c>
      <c r="AD1055" s="50">
        <v>5215603</v>
      </c>
      <c r="AH1055" s="66" t="str">
        <f t="shared" si="163"/>
        <v>GOPadre Bernardo</v>
      </c>
      <c r="AI1055" s="50">
        <v>5215603</v>
      </c>
    </row>
    <row r="1056" spans="27:35">
      <c r="AA1056" s="62" t="str">
        <f t="shared" si="162"/>
        <v/>
      </c>
      <c r="AB1056" s="50" t="s">
        <v>55</v>
      </c>
      <c r="AC1056" s="50" t="s">
        <v>3201</v>
      </c>
      <c r="AD1056" s="50">
        <v>5215652</v>
      </c>
      <c r="AH1056" s="66" t="str">
        <f t="shared" si="163"/>
        <v>GOPalestina de Goiás</v>
      </c>
      <c r="AI1056" s="50">
        <v>5215652</v>
      </c>
    </row>
    <row r="1057" spans="27:35">
      <c r="AA1057" s="62" t="str">
        <f t="shared" si="162"/>
        <v/>
      </c>
      <c r="AB1057" s="50" t="s">
        <v>55</v>
      </c>
      <c r="AC1057" s="50" t="s">
        <v>3213</v>
      </c>
      <c r="AD1057" s="50">
        <v>5215702</v>
      </c>
      <c r="AH1057" s="66" t="str">
        <f t="shared" si="163"/>
        <v>GOPalmeiras de Goiás</v>
      </c>
      <c r="AI1057" s="50">
        <v>5215702</v>
      </c>
    </row>
    <row r="1058" spans="27:35">
      <c r="AA1058" s="62" t="str">
        <f t="shared" si="162"/>
        <v/>
      </c>
      <c r="AB1058" s="50" t="s">
        <v>55</v>
      </c>
      <c r="AC1058" s="50" t="s">
        <v>3225</v>
      </c>
      <c r="AD1058" s="50">
        <v>5215801</v>
      </c>
      <c r="AH1058" s="66" t="str">
        <f t="shared" si="163"/>
        <v>GOPalmelo</v>
      </c>
      <c r="AI1058" s="50">
        <v>5215801</v>
      </c>
    </row>
    <row r="1059" spans="27:35">
      <c r="AA1059" s="62" t="str">
        <f t="shared" si="162"/>
        <v/>
      </c>
      <c r="AB1059" s="50" t="s">
        <v>55</v>
      </c>
      <c r="AC1059" s="50" t="s">
        <v>3235</v>
      </c>
      <c r="AD1059" s="50">
        <v>5215900</v>
      </c>
      <c r="AH1059" s="66" t="str">
        <f t="shared" si="163"/>
        <v>GOPalminópolis</v>
      </c>
      <c r="AI1059" s="50">
        <v>5215900</v>
      </c>
    </row>
    <row r="1060" spans="27:35">
      <c r="AA1060" s="62" t="str">
        <f t="shared" si="162"/>
        <v/>
      </c>
      <c r="AB1060" s="50" t="s">
        <v>55</v>
      </c>
      <c r="AC1060" s="50" t="s">
        <v>3246</v>
      </c>
      <c r="AD1060" s="50">
        <v>5216007</v>
      </c>
      <c r="AH1060" s="66" t="str">
        <f t="shared" si="163"/>
        <v>GOPanamá</v>
      </c>
      <c r="AI1060" s="50">
        <v>5216007</v>
      </c>
    </row>
    <row r="1061" spans="27:35">
      <c r="AA1061" s="62" t="str">
        <f t="shared" si="162"/>
        <v/>
      </c>
      <c r="AB1061" s="50" t="s">
        <v>55</v>
      </c>
      <c r="AC1061" s="50" t="s">
        <v>3256</v>
      </c>
      <c r="AD1061" s="50">
        <v>5216304</v>
      </c>
      <c r="AH1061" s="66" t="str">
        <f t="shared" si="163"/>
        <v>GOParanaiguara</v>
      </c>
      <c r="AI1061" s="50">
        <v>5216304</v>
      </c>
    </row>
    <row r="1062" spans="27:35">
      <c r="AA1062" s="62" t="str">
        <f t="shared" si="162"/>
        <v/>
      </c>
      <c r="AB1062" s="50" t="s">
        <v>55</v>
      </c>
      <c r="AC1062" s="50" t="s">
        <v>3267</v>
      </c>
      <c r="AD1062" s="50">
        <v>5216403</v>
      </c>
      <c r="AH1062" s="66" t="str">
        <f t="shared" si="163"/>
        <v>GOParaúna</v>
      </c>
      <c r="AI1062" s="50">
        <v>5216403</v>
      </c>
    </row>
    <row r="1063" spans="27:35">
      <c r="AA1063" s="62" t="str">
        <f t="shared" si="162"/>
        <v/>
      </c>
      <c r="AB1063" s="50" t="s">
        <v>55</v>
      </c>
      <c r="AC1063" s="50" t="s">
        <v>3279</v>
      </c>
      <c r="AD1063" s="50">
        <v>5216452</v>
      </c>
      <c r="AH1063" s="66" t="str">
        <f t="shared" si="163"/>
        <v>GOPerolândia</v>
      </c>
      <c r="AI1063" s="50">
        <v>5216452</v>
      </c>
    </row>
    <row r="1064" spans="27:35">
      <c r="AA1064" s="62" t="str">
        <f t="shared" si="162"/>
        <v/>
      </c>
      <c r="AB1064" s="50" t="s">
        <v>55</v>
      </c>
      <c r="AC1064" s="50" t="s">
        <v>3290</v>
      </c>
      <c r="AD1064" s="50">
        <v>5216809</v>
      </c>
      <c r="AH1064" s="66" t="str">
        <f t="shared" si="163"/>
        <v>GOPetrolina de Goiás</v>
      </c>
      <c r="AI1064" s="50">
        <v>5216809</v>
      </c>
    </row>
    <row r="1065" spans="27:35">
      <c r="AA1065" s="62" t="str">
        <f t="shared" si="162"/>
        <v/>
      </c>
      <c r="AB1065" s="50" t="s">
        <v>55</v>
      </c>
      <c r="AC1065" s="50" t="s">
        <v>3302</v>
      </c>
      <c r="AD1065" s="50">
        <v>5216908</v>
      </c>
      <c r="AH1065" s="66" t="str">
        <f t="shared" si="163"/>
        <v>GOPilar de Goiás</v>
      </c>
      <c r="AI1065" s="50">
        <v>5216908</v>
      </c>
    </row>
    <row r="1066" spans="27:35">
      <c r="AA1066" s="62" t="str">
        <f t="shared" si="162"/>
        <v/>
      </c>
      <c r="AB1066" s="50" t="s">
        <v>55</v>
      </c>
      <c r="AC1066" s="50" t="s">
        <v>3314</v>
      </c>
      <c r="AD1066" s="50">
        <v>5217104</v>
      </c>
      <c r="AH1066" s="66" t="str">
        <f t="shared" si="163"/>
        <v>GOPiracanjuba</v>
      </c>
      <c r="AI1066" s="50">
        <v>5217104</v>
      </c>
    </row>
    <row r="1067" spans="27:35">
      <c r="AA1067" s="62" t="str">
        <f t="shared" si="162"/>
        <v/>
      </c>
      <c r="AB1067" s="50" t="s">
        <v>55</v>
      </c>
      <c r="AC1067" s="50" t="s">
        <v>1793</v>
      </c>
      <c r="AD1067" s="50">
        <v>5217203</v>
      </c>
      <c r="AH1067" s="66" t="str">
        <f t="shared" si="163"/>
        <v>GOPiranhas</v>
      </c>
      <c r="AI1067" s="50">
        <v>5217203</v>
      </c>
    </row>
    <row r="1068" spans="27:35">
      <c r="AA1068" s="62" t="str">
        <f t="shared" si="162"/>
        <v/>
      </c>
      <c r="AB1068" s="50" t="s">
        <v>55</v>
      </c>
      <c r="AC1068" s="50" t="s">
        <v>3335</v>
      </c>
      <c r="AD1068" s="50">
        <v>5217302</v>
      </c>
      <c r="AH1068" s="66" t="str">
        <f t="shared" si="163"/>
        <v>GOPirenópolis</v>
      </c>
      <c r="AI1068" s="50">
        <v>5217302</v>
      </c>
    </row>
    <row r="1069" spans="27:35">
      <c r="AA1069" s="62" t="str">
        <f t="shared" si="162"/>
        <v/>
      </c>
      <c r="AB1069" s="50" t="s">
        <v>55</v>
      </c>
      <c r="AC1069" s="50" t="s">
        <v>3346</v>
      </c>
      <c r="AD1069" s="50">
        <v>5217401</v>
      </c>
      <c r="AH1069" s="66" t="str">
        <f t="shared" si="163"/>
        <v>GOPires do Rio</v>
      </c>
      <c r="AI1069" s="50">
        <v>5217401</v>
      </c>
    </row>
    <row r="1070" spans="27:35">
      <c r="AA1070" s="62" t="str">
        <f t="shared" si="162"/>
        <v/>
      </c>
      <c r="AB1070" s="50" t="s">
        <v>55</v>
      </c>
      <c r="AC1070" s="50" t="s">
        <v>3356</v>
      </c>
      <c r="AD1070" s="50">
        <v>5217609</v>
      </c>
      <c r="AH1070" s="66" t="str">
        <f t="shared" si="163"/>
        <v>GOPlanaltina</v>
      </c>
      <c r="AI1070" s="50">
        <v>5217609</v>
      </c>
    </row>
    <row r="1071" spans="27:35">
      <c r="AA1071" s="62" t="str">
        <f t="shared" si="162"/>
        <v/>
      </c>
      <c r="AB1071" s="50" t="s">
        <v>55</v>
      </c>
      <c r="AC1071" s="50" t="s">
        <v>3365</v>
      </c>
      <c r="AD1071" s="50">
        <v>5217708</v>
      </c>
      <c r="AH1071" s="66" t="str">
        <f t="shared" si="163"/>
        <v>GOPontalina</v>
      </c>
      <c r="AI1071" s="50">
        <v>5217708</v>
      </c>
    </row>
    <row r="1072" spans="27:35">
      <c r="AA1072" s="62" t="str">
        <f t="shared" si="162"/>
        <v/>
      </c>
      <c r="AB1072" s="50" t="s">
        <v>55</v>
      </c>
      <c r="AC1072" s="50" t="s">
        <v>3375</v>
      </c>
      <c r="AD1072" s="50">
        <v>5218003</v>
      </c>
      <c r="AH1072" s="66" t="str">
        <f t="shared" si="163"/>
        <v>GOPorangatu</v>
      </c>
      <c r="AI1072" s="50">
        <v>5218003</v>
      </c>
    </row>
    <row r="1073" spans="27:35">
      <c r="AA1073" s="62" t="str">
        <f t="shared" si="162"/>
        <v/>
      </c>
      <c r="AB1073" s="50" t="s">
        <v>55</v>
      </c>
      <c r="AC1073" s="50" t="s">
        <v>3385</v>
      </c>
      <c r="AD1073" s="50">
        <v>5218052</v>
      </c>
      <c r="AH1073" s="66" t="str">
        <f t="shared" si="163"/>
        <v>GOPorteirão</v>
      </c>
      <c r="AI1073" s="50">
        <v>5218052</v>
      </c>
    </row>
    <row r="1074" spans="27:35">
      <c r="AA1074" s="62" t="str">
        <f t="shared" si="162"/>
        <v/>
      </c>
      <c r="AB1074" s="50" t="s">
        <v>55</v>
      </c>
      <c r="AC1074" s="50" t="s">
        <v>3395</v>
      </c>
      <c r="AD1074" s="50">
        <v>5218102</v>
      </c>
      <c r="AH1074" s="66" t="str">
        <f t="shared" si="163"/>
        <v>GOPortelândia</v>
      </c>
      <c r="AI1074" s="50">
        <v>5218102</v>
      </c>
    </row>
    <row r="1075" spans="27:35">
      <c r="AA1075" s="62" t="str">
        <f t="shared" si="162"/>
        <v/>
      </c>
      <c r="AB1075" s="50" t="s">
        <v>55</v>
      </c>
      <c r="AC1075" s="50" t="s">
        <v>3405</v>
      </c>
      <c r="AD1075" s="50">
        <v>5218300</v>
      </c>
      <c r="AH1075" s="66" t="str">
        <f t="shared" si="163"/>
        <v>GOPosse</v>
      </c>
      <c r="AI1075" s="50">
        <v>5218300</v>
      </c>
    </row>
    <row r="1076" spans="27:35">
      <c r="AA1076" s="62" t="str">
        <f t="shared" si="162"/>
        <v/>
      </c>
      <c r="AB1076" s="50" t="s">
        <v>55</v>
      </c>
      <c r="AC1076" s="50" t="s">
        <v>3415</v>
      </c>
      <c r="AD1076" s="50">
        <v>5218391</v>
      </c>
      <c r="AH1076" s="66" t="str">
        <f t="shared" si="163"/>
        <v>GOProfessor Jamil</v>
      </c>
      <c r="AI1076" s="50">
        <v>5218391</v>
      </c>
    </row>
    <row r="1077" spans="27:35">
      <c r="AA1077" s="62" t="str">
        <f t="shared" si="162"/>
        <v/>
      </c>
      <c r="AB1077" s="50" t="s">
        <v>55</v>
      </c>
      <c r="AC1077" s="50" t="s">
        <v>3425</v>
      </c>
      <c r="AD1077" s="50">
        <v>5218508</v>
      </c>
      <c r="AH1077" s="66" t="str">
        <f t="shared" si="163"/>
        <v>GOQuirinópolis</v>
      </c>
      <c r="AI1077" s="50">
        <v>5218508</v>
      </c>
    </row>
    <row r="1078" spans="27:35">
      <c r="AA1078" s="62" t="str">
        <f t="shared" si="162"/>
        <v/>
      </c>
      <c r="AB1078" s="50" t="s">
        <v>55</v>
      </c>
      <c r="AC1078" s="50" t="s">
        <v>3434</v>
      </c>
      <c r="AD1078" s="50">
        <v>5218607</v>
      </c>
      <c r="AH1078" s="66" t="str">
        <f t="shared" si="163"/>
        <v>GORialma</v>
      </c>
      <c r="AI1078" s="50">
        <v>5218607</v>
      </c>
    </row>
    <row r="1079" spans="27:35">
      <c r="AA1079" s="62" t="str">
        <f t="shared" si="162"/>
        <v/>
      </c>
      <c r="AB1079" s="50" t="s">
        <v>55</v>
      </c>
      <c r="AC1079" s="50" t="s">
        <v>3443</v>
      </c>
      <c r="AD1079" s="50">
        <v>5218706</v>
      </c>
      <c r="AH1079" s="66" t="str">
        <f t="shared" si="163"/>
        <v>GORianápolis</v>
      </c>
      <c r="AI1079" s="50">
        <v>5218706</v>
      </c>
    </row>
    <row r="1080" spans="27:35">
      <c r="AA1080" s="62" t="str">
        <f t="shared" si="162"/>
        <v/>
      </c>
      <c r="AB1080" s="50" t="s">
        <v>55</v>
      </c>
      <c r="AC1080" s="50" t="s">
        <v>3452</v>
      </c>
      <c r="AD1080" s="50">
        <v>5218789</v>
      </c>
      <c r="AH1080" s="66" t="str">
        <f t="shared" si="163"/>
        <v>GORio Quente</v>
      </c>
      <c r="AI1080" s="50">
        <v>5218789</v>
      </c>
    </row>
    <row r="1081" spans="27:35">
      <c r="AA1081" s="62" t="str">
        <f t="shared" si="162"/>
        <v/>
      </c>
      <c r="AB1081" s="50" t="s">
        <v>55</v>
      </c>
      <c r="AC1081" s="50" t="s">
        <v>3462</v>
      </c>
      <c r="AD1081" s="50">
        <v>5218805</v>
      </c>
      <c r="AH1081" s="66" t="str">
        <f t="shared" si="163"/>
        <v>GORio Verde</v>
      </c>
      <c r="AI1081" s="50">
        <v>5218805</v>
      </c>
    </row>
    <row r="1082" spans="27:35">
      <c r="AA1082" s="62" t="str">
        <f t="shared" si="162"/>
        <v/>
      </c>
      <c r="AB1082" s="50" t="s">
        <v>55</v>
      </c>
      <c r="AC1082" s="50" t="s">
        <v>3472</v>
      </c>
      <c r="AD1082" s="50">
        <v>5218904</v>
      </c>
      <c r="AH1082" s="66" t="str">
        <f t="shared" si="163"/>
        <v>GORubiataba</v>
      </c>
      <c r="AI1082" s="50">
        <v>5218904</v>
      </c>
    </row>
    <row r="1083" spans="27:35">
      <c r="AA1083" s="62" t="str">
        <f t="shared" si="162"/>
        <v/>
      </c>
      <c r="AB1083" s="50" t="s">
        <v>55</v>
      </c>
      <c r="AC1083" s="50" t="s">
        <v>3481</v>
      </c>
      <c r="AD1083" s="50">
        <v>5219001</v>
      </c>
      <c r="AH1083" s="66" t="str">
        <f t="shared" si="163"/>
        <v>GOSanclerlândia</v>
      </c>
      <c r="AI1083" s="50">
        <v>5219001</v>
      </c>
    </row>
    <row r="1084" spans="27:35">
      <c r="AA1084" s="62" t="str">
        <f t="shared" si="162"/>
        <v/>
      </c>
      <c r="AB1084" s="50" t="s">
        <v>55</v>
      </c>
      <c r="AC1084" s="50" t="s">
        <v>3491</v>
      </c>
      <c r="AD1084" s="50">
        <v>5219100</v>
      </c>
      <c r="AH1084" s="66" t="str">
        <f t="shared" si="163"/>
        <v>GOSanta Bárbara de Goiás</v>
      </c>
      <c r="AI1084" s="50">
        <v>5219100</v>
      </c>
    </row>
    <row r="1085" spans="27:35">
      <c r="AA1085" s="62" t="str">
        <f t="shared" si="162"/>
        <v/>
      </c>
      <c r="AB1085" s="50" t="s">
        <v>55</v>
      </c>
      <c r="AC1085" s="50" t="s">
        <v>3500</v>
      </c>
      <c r="AD1085" s="50">
        <v>5219209</v>
      </c>
      <c r="AH1085" s="66" t="str">
        <f t="shared" si="163"/>
        <v>GOSanta Cruz de Goiás</v>
      </c>
      <c r="AI1085" s="50">
        <v>5219209</v>
      </c>
    </row>
    <row r="1086" spans="27:35">
      <c r="AA1086" s="62" t="str">
        <f t="shared" si="162"/>
        <v/>
      </c>
      <c r="AB1086" s="50" t="s">
        <v>55</v>
      </c>
      <c r="AC1086" s="50" t="s">
        <v>3510</v>
      </c>
      <c r="AD1086" s="50">
        <v>5219258</v>
      </c>
      <c r="AH1086" s="66" t="str">
        <f t="shared" si="163"/>
        <v>GOSanta Fé de Goiás</v>
      </c>
      <c r="AI1086" s="50">
        <v>5219258</v>
      </c>
    </row>
    <row r="1087" spans="27:35">
      <c r="AA1087" s="62" t="str">
        <f t="shared" si="162"/>
        <v/>
      </c>
      <c r="AB1087" s="50" t="s">
        <v>55</v>
      </c>
      <c r="AC1087" s="50" t="s">
        <v>3520</v>
      </c>
      <c r="AD1087" s="50">
        <v>5219308</v>
      </c>
      <c r="AH1087" s="66" t="str">
        <f t="shared" si="163"/>
        <v>GOSanta Helena de Goiás</v>
      </c>
      <c r="AI1087" s="50">
        <v>5219308</v>
      </c>
    </row>
    <row r="1088" spans="27:35">
      <c r="AA1088" s="62" t="str">
        <f t="shared" si="162"/>
        <v/>
      </c>
      <c r="AB1088" s="50" t="s">
        <v>55</v>
      </c>
      <c r="AC1088" s="50" t="s">
        <v>3530</v>
      </c>
      <c r="AD1088" s="50">
        <v>5219357</v>
      </c>
      <c r="AH1088" s="66" t="str">
        <f t="shared" si="163"/>
        <v>GOSanta Isabel</v>
      </c>
      <c r="AI1088" s="50">
        <v>5219357</v>
      </c>
    </row>
    <row r="1089" spans="27:35">
      <c r="AA1089" s="62" t="str">
        <f t="shared" si="162"/>
        <v/>
      </c>
      <c r="AB1089" s="50" t="s">
        <v>55</v>
      </c>
      <c r="AC1089" s="50" t="s">
        <v>3540</v>
      </c>
      <c r="AD1089" s="50">
        <v>5219407</v>
      </c>
      <c r="AH1089" s="66" t="str">
        <f t="shared" si="163"/>
        <v>GOSanta Rita do Araguaia</v>
      </c>
      <c r="AI1089" s="50">
        <v>5219407</v>
      </c>
    </row>
    <row r="1090" spans="27:35">
      <c r="AA1090" s="62" t="str">
        <f t="shared" si="162"/>
        <v/>
      </c>
      <c r="AB1090" s="50" t="s">
        <v>55</v>
      </c>
      <c r="AC1090" s="50" t="s">
        <v>3548</v>
      </c>
      <c r="AD1090" s="50">
        <v>5219456</v>
      </c>
      <c r="AH1090" s="66" t="str">
        <f t="shared" si="163"/>
        <v>GOSanta Rita do Novo Destino</v>
      </c>
      <c r="AI1090" s="50">
        <v>5219456</v>
      </c>
    </row>
    <row r="1091" spans="27:35">
      <c r="AA1091" s="62" t="str">
        <f t="shared" ref="AA1091:AA1154" si="164">CONCATENATE(A1091,D1091)</f>
        <v/>
      </c>
      <c r="AB1091" s="50" t="s">
        <v>55</v>
      </c>
      <c r="AC1091" s="50" t="s">
        <v>3558</v>
      </c>
      <c r="AD1091" s="50">
        <v>5219506</v>
      </c>
      <c r="AH1091" s="66" t="str">
        <f t="shared" ref="AH1091:AH1154" si="165">CONCATENATE(AB1091,AC1091)</f>
        <v>GOSanta Rosa de Goiás</v>
      </c>
      <c r="AI1091" s="50">
        <v>5219506</v>
      </c>
    </row>
    <row r="1092" spans="27:35">
      <c r="AA1092" s="62" t="str">
        <f t="shared" si="164"/>
        <v/>
      </c>
      <c r="AB1092" s="50" t="s">
        <v>55</v>
      </c>
      <c r="AC1092" s="50" t="s">
        <v>3568</v>
      </c>
      <c r="AD1092" s="50">
        <v>5219605</v>
      </c>
      <c r="AH1092" s="66" t="str">
        <f t="shared" si="165"/>
        <v>GOSanta Tereza de Goiás</v>
      </c>
      <c r="AI1092" s="50">
        <v>5219605</v>
      </c>
    </row>
    <row r="1093" spans="27:35">
      <c r="AA1093" s="62" t="str">
        <f t="shared" si="164"/>
        <v/>
      </c>
      <c r="AB1093" s="50" t="s">
        <v>55</v>
      </c>
      <c r="AC1093" s="50" t="s">
        <v>3578</v>
      </c>
      <c r="AD1093" s="50">
        <v>5219704</v>
      </c>
      <c r="AH1093" s="66" t="str">
        <f t="shared" si="165"/>
        <v>GOSanta Terezinha de Goiás</v>
      </c>
      <c r="AI1093" s="50">
        <v>5219704</v>
      </c>
    </row>
    <row r="1094" spans="27:35">
      <c r="AA1094" s="62" t="str">
        <f t="shared" si="164"/>
        <v/>
      </c>
      <c r="AB1094" s="50" t="s">
        <v>55</v>
      </c>
      <c r="AC1094" s="50" t="s">
        <v>3588</v>
      </c>
      <c r="AD1094" s="50">
        <v>5219712</v>
      </c>
      <c r="AH1094" s="66" t="str">
        <f t="shared" si="165"/>
        <v>GOSanto Antônio da Barra</v>
      </c>
      <c r="AI1094" s="50">
        <v>5219712</v>
      </c>
    </row>
    <row r="1095" spans="27:35">
      <c r="AA1095" s="62" t="str">
        <f t="shared" si="164"/>
        <v/>
      </c>
      <c r="AB1095" s="50" t="s">
        <v>55</v>
      </c>
      <c r="AC1095" s="50" t="s">
        <v>3597</v>
      </c>
      <c r="AD1095" s="50">
        <v>5219738</v>
      </c>
      <c r="AH1095" s="66" t="str">
        <f t="shared" si="165"/>
        <v>GOSanto Antônio de Goiás</v>
      </c>
      <c r="AI1095" s="50">
        <v>5219738</v>
      </c>
    </row>
    <row r="1096" spans="27:35">
      <c r="AA1096" s="62" t="str">
        <f t="shared" si="164"/>
        <v/>
      </c>
      <c r="AB1096" s="50" t="s">
        <v>55</v>
      </c>
      <c r="AC1096" s="50" t="s">
        <v>3607</v>
      </c>
      <c r="AD1096" s="50">
        <v>5219753</v>
      </c>
      <c r="AH1096" s="66" t="str">
        <f t="shared" si="165"/>
        <v>GOSanto Antônio do Descoberto</v>
      </c>
      <c r="AI1096" s="50">
        <v>5219753</v>
      </c>
    </row>
    <row r="1097" spans="27:35">
      <c r="AA1097" s="62" t="str">
        <f t="shared" si="164"/>
        <v/>
      </c>
      <c r="AB1097" s="50" t="s">
        <v>55</v>
      </c>
      <c r="AC1097" s="50" t="s">
        <v>1607</v>
      </c>
      <c r="AD1097" s="50">
        <v>5219803</v>
      </c>
      <c r="AH1097" s="66" t="str">
        <f t="shared" si="165"/>
        <v>GOSão Domingos</v>
      </c>
      <c r="AI1097" s="50">
        <v>5219803</v>
      </c>
    </row>
    <row r="1098" spans="27:35">
      <c r="AA1098" s="62" t="str">
        <f t="shared" si="164"/>
        <v/>
      </c>
      <c r="AB1098" s="50" t="s">
        <v>55</v>
      </c>
      <c r="AC1098" s="50" t="s">
        <v>3625</v>
      </c>
      <c r="AD1098" s="50">
        <v>5219902</v>
      </c>
      <c r="AH1098" s="66" t="str">
        <f t="shared" si="165"/>
        <v>GOSão Francisco de Goiás</v>
      </c>
      <c r="AI1098" s="50">
        <v>5219902</v>
      </c>
    </row>
    <row r="1099" spans="27:35">
      <c r="AA1099" s="62" t="str">
        <f t="shared" si="164"/>
        <v/>
      </c>
      <c r="AB1099" s="50" t="s">
        <v>55</v>
      </c>
      <c r="AC1099" s="50" t="s">
        <v>3635</v>
      </c>
      <c r="AD1099" s="50">
        <v>5220058</v>
      </c>
      <c r="AH1099" s="66" t="str">
        <f t="shared" si="165"/>
        <v>GOSão João da Paraúna</v>
      </c>
      <c r="AI1099" s="50">
        <v>5220058</v>
      </c>
    </row>
    <row r="1100" spans="27:35">
      <c r="AA1100" s="62" t="str">
        <f t="shared" si="164"/>
        <v/>
      </c>
      <c r="AB1100" s="50" t="s">
        <v>55</v>
      </c>
      <c r="AC1100" s="50" t="s">
        <v>3645</v>
      </c>
      <c r="AD1100" s="50">
        <v>5220009</v>
      </c>
      <c r="AH1100" s="66" t="str">
        <f t="shared" si="165"/>
        <v>GOSão João d'Aliança</v>
      </c>
      <c r="AI1100" s="50">
        <v>5220009</v>
      </c>
    </row>
    <row r="1101" spans="27:35">
      <c r="AA1101" s="62" t="str">
        <f t="shared" si="164"/>
        <v/>
      </c>
      <c r="AB1101" s="50" t="s">
        <v>55</v>
      </c>
      <c r="AC1101" s="50" t="s">
        <v>3654</v>
      </c>
      <c r="AD1101" s="50">
        <v>5220108</v>
      </c>
      <c r="AH1101" s="66" t="str">
        <f t="shared" si="165"/>
        <v>GOSão Luís de Montes Belos</v>
      </c>
      <c r="AI1101" s="50">
        <v>5220108</v>
      </c>
    </row>
    <row r="1102" spans="27:35">
      <c r="AA1102" s="62" t="str">
        <f t="shared" si="164"/>
        <v/>
      </c>
      <c r="AB1102" s="50" t="s">
        <v>55</v>
      </c>
      <c r="AC1102" s="50" t="s">
        <v>3663</v>
      </c>
      <c r="AD1102" s="50">
        <v>5220157</v>
      </c>
      <c r="AH1102" s="66" t="str">
        <f t="shared" si="165"/>
        <v>GOSão Luíz do Norte</v>
      </c>
      <c r="AI1102" s="50">
        <v>5220157</v>
      </c>
    </row>
    <row r="1103" spans="27:35">
      <c r="AA1103" s="62" t="str">
        <f t="shared" si="164"/>
        <v/>
      </c>
      <c r="AB1103" s="50" t="s">
        <v>55</v>
      </c>
      <c r="AC1103" s="50" t="s">
        <v>3671</v>
      </c>
      <c r="AD1103" s="50">
        <v>5220207</v>
      </c>
      <c r="AH1103" s="66" t="str">
        <f t="shared" si="165"/>
        <v>GOSão Miguel do Araguaia</v>
      </c>
      <c r="AI1103" s="50">
        <v>5220207</v>
      </c>
    </row>
    <row r="1104" spans="27:35">
      <c r="AA1104" s="62" t="str">
        <f t="shared" si="164"/>
        <v/>
      </c>
      <c r="AB1104" s="50" t="s">
        <v>55</v>
      </c>
      <c r="AC1104" s="50" t="s">
        <v>3679</v>
      </c>
      <c r="AD1104" s="50">
        <v>5220264</v>
      </c>
      <c r="AH1104" s="66" t="str">
        <f t="shared" si="165"/>
        <v>GOSão Miguel do Passa Quatro</v>
      </c>
      <c r="AI1104" s="50">
        <v>5220264</v>
      </c>
    </row>
    <row r="1105" spans="27:35">
      <c r="AA1105" s="62" t="str">
        <f t="shared" si="164"/>
        <v/>
      </c>
      <c r="AB1105" s="50" t="s">
        <v>55</v>
      </c>
      <c r="AC1105" s="50" t="s">
        <v>3687</v>
      </c>
      <c r="AD1105" s="50">
        <v>5220280</v>
      </c>
      <c r="AH1105" s="66" t="str">
        <f t="shared" si="165"/>
        <v>GOSão Patrício</v>
      </c>
      <c r="AI1105" s="50">
        <v>5220280</v>
      </c>
    </row>
    <row r="1106" spans="27:35">
      <c r="AA1106" s="62" t="str">
        <f t="shared" si="164"/>
        <v/>
      </c>
      <c r="AB1106" s="50" t="s">
        <v>55</v>
      </c>
      <c r="AC1106" s="50" t="s">
        <v>3696</v>
      </c>
      <c r="AD1106" s="50">
        <v>5220405</v>
      </c>
      <c r="AH1106" s="66" t="str">
        <f t="shared" si="165"/>
        <v>GOSão Simão</v>
      </c>
      <c r="AI1106" s="50">
        <v>5220405</v>
      </c>
    </row>
    <row r="1107" spans="27:35">
      <c r="AA1107" s="62" t="str">
        <f t="shared" si="164"/>
        <v/>
      </c>
      <c r="AB1107" s="50" t="s">
        <v>55</v>
      </c>
      <c r="AC1107" s="50" t="s">
        <v>3704</v>
      </c>
      <c r="AD1107" s="50">
        <v>5220454</v>
      </c>
      <c r="AH1107" s="66" t="str">
        <f t="shared" si="165"/>
        <v>GOSenador Canedo</v>
      </c>
      <c r="AI1107" s="50">
        <v>5220454</v>
      </c>
    </row>
    <row r="1108" spans="27:35">
      <c r="AA1108" s="62" t="str">
        <f t="shared" si="164"/>
        <v/>
      </c>
      <c r="AB1108" s="50" t="s">
        <v>55</v>
      </c>
      <c r="AC1108" s="50" t="s">
        <v>3712</v>
      </c>
      <c r="AD1108" s="50">
        <v>5220504</v>
      </c>
      <c r="AH1108" s="66" t="str">
        <f t="shared" si="165"/>
        <v>GOSerranópolis</v>
      </c>
      <c r="AI1108" s="50">
        <v>5220504</v>
      </c>
    </row>
    <row r="1109" spans="27:35">
      <c r="AA1109" s="62" t="str">
        <f t="shared" si="164"/>
        <v/>
      </c>
      <c r="AB1109" s="50" t="s">
        <v>55</v>
      </c>
      <c r="AC1109" s="50" t="s">
        <v>3719</v>
      </c>
      <c r="AD1109" s="50">
        <v>5220603</v>
      </c>
      <c r="AH1109" s="66" t="str">
        <f t="shared" si="165"/>
        <v>GOSilvânia</v>
      </c>
      <c r="AI1109" s="50">
        <v>5220603</v>
      </c>
    </row>
    <row r="1110" spans="27:35">
      <c r="AA1110" s="62" t="str">
        <f t="shared" si="164"/>
        <v/>
      </c>
      <c r="AB1110" s="50" t="s">
        <v>55</v>
      </c>
      <c r="AC1110" s="50" t="s">
        <v>3726</v>
      </c>
      <c r="AD1110" s="50">
        <v>5220686</v>
      </c>
      <c r="AH1110" s="66" t="str">
        <f t="shared" si="165"/>
        <v>GOSimolândia</v>
      </c>
      <c r="AI1110" s="50">
        <v>5220686</v>
      </c>
    </row>
    <row r="1111" spans="27:35">
      <c r="AA1111" s="62" t="str">
        <f t="shared" si="164"/>
        <v/>
      </c>
      <c r="AB1111" s="50" t="s">
        <v>55</v>
      </c>
      <c r="AC1111" s="50" t="s">
        <v>3733</v>
      </c>
      <c r="AD1111" s="50">
        <v>5220702</v>
      </c>
      <c r="AH1111" s="66" t="str">
        <f t="shared" si="165"/>
        <v>GOSítio d'Abadia</v>
      </c>
      <c r="AI1111" s="50">
        <v>5220702</v>
      </c>
    </row>
    <row r="1112" spans="27:35">
      <c r="AA1112" s="62" t="str">
        <f t="shared" si="164"/>
        <v/>
      </c>
      <c r="AB1112" s="50" t="s">
        <v>55</v>
      </c>
      <c r="AC1112" s="50" t="s">
        <v>3740</v>
      </c>
      <c r="AD1112" s="50">
        <v>5221007</v>
      </c>
      <c r="AH1112" s="66" t="str">
        <f t="shared" si="165"/>
        <v>GOTaquaral de Goiás</v>
      </c>
      <c r="AI1112" s="50">
        <v>5221007</v>
      </c>
    </row>
    <row r="1113" spans="27:35">
      <c r="AA1113" s="62" t="str">
        <f t="shared" si="164"/>
        <v/>
      </c>
      <c r="AB1113" s="50" t="s">
        <v>55</v>
      </c>
      <c r="AC1113" s="50" t="s">
        <v>3747</v>
      </c>
      <c r="AD1113" s="50">
        <v>5221080</v>
      </c>
      <c r="AH1113" s="66" t="str">
        <f t="shared" si="165"/>
        <v>GOTeresina de Goiás</v>
      </c>
      <c r="AI1113" s="50">
        <v>5221080</v>
      </c>
    </row>
    <row r="1114" spans="27:35">
      <c r="AA1114" s="62" t="str">
        <f t="shared" si="164"/>
        <v/>
      </c>
      <c r="AB1114" s="50" t="s">
        <v>55</v>
      </c>
      <c r="AC1114" s="50" t="s">
        <v>3753</v>
      </c>
      <c r="AD1114" s="50">
        <v>5221197</v>
      </c>
      <c r="AH1114" s="66" t="str">
        <f t="shared" si="165"/>
        <v>GOTerezópolis de Goiás</v>
      </c>
      <c r="AI1114" s="50">
        <v>5221197</v>
      </c>
    </row>
    <row r="1115" spans="27:35">
      <c r="AA1115" s="62" t="str">
        <f t="shared" si="164"/>
        <v/>
      </c>
      <c r="AB1115" s="50" t="s">
        <v>55</v>
      </c>
      <c r="AC1115" s="50" t="s">
        <v>3759</v>
      </c>
      <c r="AD1115" s="50">
        <v>5221304</v>
      </c>
      <c r="AH1115" s="66" t="str">
        <f t="shared" si="165"/>
        <v>GOTrês Ranchos</v>
      </c>
      <c r="AI1115" s="50">
        <v>5221304</v>
      </c>
    </row>
    <row r="1116" spans="27:35">
      <c r="AA1116" s="62" t="str">
        <f t="shared" si="164"/>
        <v/>
      </c>
      <c r="AB1116" s="50" t="s">
        <v>55</v>
      </c>
      <c r="AC1116" s="50" t="s">
        <v>3229</v>
      </c>
      <c r="AD1116" s="50">
        <v>5221403</v>
      </c>
      <c r="AH1116" s="66" t="str">
        <f t="shared" si="165"/>
        <v>GOTrindade</v>
      </c>
      <c r="AI1116" s="50">
        <v>5221403</v>
      </c>
    </row>
    <row r="1117" spans="27:35">
      <c r="AA1117" s="62" t="str">
        <f t="shared" si="164"/>
        <v/>
      </c>
      <c r="AB1117" s="50" t="s">
        <v>55</v>
      </c>
      <c r="AC1117" s="50" t="s">
        <v>3769</v>
      </c>
      <c r="AD1117" s="50">
        <v>5221452</v>
      </c>
      <c r="AH1117" s="66" t="str">
        <f t="shared" si="165"/>
        <v>GOTrombas</v>
      </c>
      <c r="AI1117" s="50">
        <v>5221452</v>
      </c>
    </row>
    <row r="1118" spans="27:35">
      <c r="AA1118" s="62" t="str">
        <f t="shared" si="164"/>
        <v/>
      </c>
      <c r="AB1118" s="50" t="s">
        <v>55</v>
      </c>
      <c r="AC1118" s="50" t="s">
        <v>3775</v>
      </c>
      <c r="AD1118" s="50">
        <v>5221502</v>
      </c>
      <c r="AH1118" s="66" t="str">
        <f t="shared" si="165"/>
        <v>GOTurvânia</v>
      </c>
      <c r="AI1118" s="50">
        <v>5221502</v>
      </c>
    </row>
    <row r="1119" spans="27:35">
      <c r="AA1119" s="62" t="str">
        <f t="shared" si="164"/>
        <v/>
      </c>
      <c r="AB1119" s="50" t="s">
        <v>55</v>
      </c>
      <c r="AC1119" s="50" t="s">
        <v>3782</v>
      </c>
      <c r="AD1119" s="50">
        <v>5221551</v>
      </c>
      <c r="AH1119" s="66" t="str">
        <f t="shared" si="165"/>
        <v>GOTurvelândia</v>
      </c>
      <c r="AI1119" s="50">
        <v>5221551</v>
      </c>
    </row>
    <row r="1120" spans="27:35">
      <c r="AA1120" s="62" t="str">
        <f t="shared" si="164"/>
        <v/>
      </c>
      <c r="AB1120" s="50" t="s">
        <v>55</v>
      </c>
      <c r="AC1120" s="50" t="s">
        <v>3789</v>
      </c>
      <c r="AD1120" s="50">
        <v>5221577</v>
      </c>
      <c r="AH1120" s="66" t="str">
        <f t="shared" si="165"/>
        <v>GOUirapuru</v>
      </c>
      <c r="AI1120" s="50">
        <v>5221577</v>
      </c>
    </row>
    <row r="1121" spans="27:35">
      <c r="AA1121" s="62" t="str">
        <f t="shared" si="164"/>
        <v/>
      </c>
      <c r="AB1121" s="50" t="s">
        <v>55</v>
      </c>
      <c r="AC1121" s="50" t="s">
        <v>3796</v>
      </c>
      <c r="AD1121" s="50">
        <v>5221601</v>
      </c>
      <c r="AH1121" s="66" t="str">
        <f t="shared" si="165"/>
        <v>GOUruaçu</v>
      </c>
      <c r="AI1121" s="50">
        <v>5221601</v>
      </c>
    </row>
    <row r="1122" spans="27:35">
      <c r="AA1122" s="62" t="str">
        <f t="shared" si="164"/>
        <v/>
      </c>
      <c r="AB1122" s="50" t="s">
        <v>55</v>
      </c>
      <c r="AC1122" s="50" t="s">
        <v>3803</v>
      </c>
      <c r="AD1122" s="50">
        <v>5221700</v>
      </c>
      <c r="AH1122" s="66" t="str">
        <f t="shared" si="165"/>
        <v>GOUruana</v>
      </c>
      <c r="AI1122" s="50">
        <v>5221700</v>
      </c>
    </row>
    <row r="1123" spans="27:35">
      <c r="AA1123" s="62" t="str">
        <f t="shared" si="164"/>
        <v/>
      </c>
      <c r="AB1123" s="50" t="s">
        <v>55</v>
      </c>
      <c r="AC1123" s="50" t="s">
        <v>3809</v>
      </c>
      <c r="AD1123" s="50">
        <v>5221809</v>
      </c>
      <c r="AH1123" s="66" t="str">
        <f t="shared" si="165"/>
        <v>GOUrutaí</v>
      </c>
      <c r="AI1123" s="50">
        <v>5221809</v>
      </c>
    </row>
    <row r="1124" spans="27:35">
      <c r="AA1124" s="62" t="str">
        <f t="shared" si="164"/>
        <v/>
      </c>
      <c r="AB1124" s="50" t="s">
        <v>55</v>
      </c>
      <c r="AC1124" s="50" t="s">
        <v>3816</v>
      </c>
      <c r="AD1124" s="50">
        <v>5221858</v>
      </c>
      <c r="AH1124" s="66" t="str">
        <f t="shared" si="165"/>
        <v>GOValparaíso de Goiás</v>
      </c>
      <c r="AI1124" s="50">
        <v>5221858</v>
      </c>
    </row>
    <row r="1125" spans="27:35">
      <c r="AA1125" s="62" t="str">
        <f t="shared" si="164"/>
        <v/>
      </c>
      <c r="AB1125" s="50" t="s">
        <v>55</v>
      </c>
      <c r="AC1125" s="50" t="s">
        <v>3823</v>
      </c>
      <c r="AD1125" s="50">
        <v>5221908</v>
      </c>
      <c r="AH1125" s="66" t="str">
        <f t="shared" si="165"/>
        <v>GOVarjão</v>
      </c>
      <c r="AI1125" s="50">
        <v>5221908</v>
      </c>
    </row>
    <row r="1126" spans="27:35">
      <c r="AA1126" s="62" t="str">
        <f t="shared" si="164"/>
        <v/>
      </c>
      <c r="AB1126" s="50" t="s">
        <v>55</v>
      </c>
      <c r="AC1126" s="50" t="s">
        <v>3830</v>
      </c>
      <c r="AD1126" s="50">
        <v>5222005</v>
      </c>
      <c r="AH1126" s="66" t="str">
        <f t="shared" si="165"/>
        <v>GOVianópolis</v>
      </c>
      <c r="AI1126" s="50">
        <v>5222005</v>
      </c>
    </row>
    <row r="1127" spans="27:35">
      <c r="AA1127" s="62" t="str">
        <f t="shared" si="164"/>
        <v/>
      </c>
      <c r="AB1127" s="50" t="s">
        <v>55</v>
      </c>
      <c r="AC1127" s="50" t="s">
        <v>3836</v>
      </c>
      <c r="AD1127" s="50">
        <v>5222054</v>
      </c>
      <c r="AH1127" s="66" t="str">
        <f t="shared" si="165"/>
        <v>GOVicentinópolis</v>
      </c>
      <c r="AI1127" s="50">
        <v>5222054</v>
      </c>
    </row>
    <row r="1128" spans="27:35">
      <c r="AA1128" s="62" t="str">
        <f t="shared" si="164"/>
        <v/>
      </c>
      <c r="AB1128" s="50" t="s">
        <v>55</v>
      </c>
      <c r="AC1128" s="50" t="s">
        <v>3843</v>
      </c>
      <c r="AD1128" s="50">
        <v>5222203</v>
      </c>
      <c r="AH1128" s="66" t="str">
        <f t="shared" si="165"/>
        <v>GOVila Boa</v>
      </c>
      <c r="AI1128" s="50">
        <v>5222203</v>
      </c>
    </row>
    <row r="1129" spans="27:35">
      <c r="AA1129" s="62" t="str">
        <f t="shared" si="164"/>
        <v/>
      </c>
      <c r="AB1129" s="50" t="s">
        <v>55</v>
      </c>
      <c r="AC1129" s="50" t="s">
        <v>3849</v>
      </c>
      <c r="AD1129" s="50">
        <v>5222302</v>
      </c>
      <c r="AH1129" s="66" t="str">
        <f t="shared" si="165"/>
        <v>GOVila Propício</v>
      </c>
      <c r="AI1129" s="50">
        <v>5222302</v>
      </c>
    </row>
    <row r="1130" spans="27:35">
      <c r="AA1130" s="62" t="str">
        <f t="shared" si="164"/>
        <v/>
      </c>
      <c r="AB1130" s="50" t="s">
        <v>57</v>
      </c>
      <c r="AC1130" s="50" t="s">
        <v>98</v>
      </c>
      <c r="AD1130" s="50">
        <v>2100055</v>
      </c>
      <c r="AH1130" s="66" t="str">
        <f t="shared" si="165"/>
        <v>MAAçailândia</v>
      </c>
      <c r="AI1130" s="50">
        <v>2100055</v>
      </c>
    </row>
    <row r="1131" spans="27:35">
      <c r="AA1131" s="62" t="str">
        <f t="shared" si="164"/>
        <v/>
      </c>
      <c r="AB1131" s="50" t="s">
        <v>57</v>
      </c>
      <c r="AC1131" s="50" t="s">
        <v>123</v>
      </c>
      <c r="AD1131" s="50">
        <v>2100105</v>
      </c>
      <c r="AH1131" s="66" t="str">
        <f t="shared" si="165"/>
        <v>MAAfonso Cunha</v>
      </c>
      <c r="AI1131" s="50">
        <v>2100105</v>
      </c>
    </row>
    <row r="1132" spans="27:35">
      <c r="AA1132" s="62" t="str">
        <f t="shared" si="164"/>
        <v/>
      </c>
      <c r="AB1132" s="50" t="s">
        <v>57</v>
      </c>
      <c r="AC1132" s="50" t="s">
        <v>149</v>
      </c>
      <c r="AD1132" s="50">
        <v>2100154</v>
      </c>
      <c r="AH1132" s="66" t="str">
        <f t="shared" si="165"/>
        <v>MAÁgua Doce do Maranhão</v>
      </c>
      <c r="AI1132" s="50">
        <v>2100154</v>
      </c>
    </row>
    <row r="1133" spans="27:35">
      <c r="AA1133" s="62" t="str">
        <f t="shared" si="164"/>
        <v/>
      </c>
      <c r="AB1133" s="50" t="s">
        <v>57</v>
      </c>
      <c r="AC1133" s="50" t="s">
        <v>174</v>
      </c>
      <c r="AD1133" s="50">
        <v>2100204</v>
      </c>
      <c r="AH1133" s="66" t="str">
        <f t="shared" si="165"/>
        <v>MAAlcântara</v>
      </c>
      <c r="AI1133" s="50">
        <v>2100204</v>
      </c>
    </row>
    <row r="1134" spans="27:35">
      <c r="AA1134" s="62" t="str">
        <f t="shared" si="164"/>
        <v/>
      </c>
      <c r="AB1134" s="50" t="s">
        <v>57</v>
      </c>
      <c r="AC1134" s="50" t="s">
        <v>200</v>
      </c>
      <c r="AD1134" s="50">
        <v>2100303</v>
      </c>
      <c r="AH1134" s="66" t="str">
        <f t="shared" si="165"/>
        <v>MAAldeias Altas</v>
      </c>
      <c r="AI1134" s="50">
        <v>2100303</v>
      </c>
    </row>
    <row r="1135" spans="27:35">
      <c r="AA1135" s="62" t="str">
        <f t="shared" si="164"/>
        <v/>
      </c>
      <c r="AB1135" s="50" t="s">
        <v>57</v>
      </c>
      <c r="AC1135" s="50" t="s">
        <v>226</v>
      </c>
      <c r="AD1135" s="50">
        <v>2100402</v>
      </c>
      <c r="AH1135" s="66" t="str">
        <f t="shared" si="165"/>
        <v>MAAltamira do Maranhão</v>
      </c>
      <c r="AI1135" s="50">
        <v>2100402</v>
      </c>
    </row>
    <row r="1136" spans="27:35">
      <c r="AA1136" s="62" t="str">
        <f t="shared" si="164"/>
        <v/>
      </c>
      <c r="AB1136" s="50" t="s">
        <v>57</v>
      </c>
      <c r="AC1136" s="50" t="s">
        <v>250</v>
      </c>
      <c r="AD1136" s="50">
        <v>2100436</v>
      </c>
      <c r="AH1136" s="66" t="str">
        <f t="shared" si="165"/>
        <v>MAAlto Alegre do Maranhão</v>
      </c>
      <c r="AI1136" s="50">
        <v>2100436</v>
      </c>
    </row>
    <row r="1137" spans="27:35">
      <c r="AA1137" s="62" t="str">
        <f t="shared" si="164"/>
        <v/>
      </c>
      <c r="AB1137" s="50" t="s">
        <v>57</v>
      </c>
      <c r="AC1137" s="50" t="s">
        <v>275</v>
      </c>
      <c r="AD1137" s="50">
        <v>2100477</v>
      </c>
      <c r="AH1137" s="66" t="str">
        <f t="shared" si="165"/>
        <v>MAAlto Alegre do Pindaré</v>
      </c>
      <c r="AI1137" s="50">
        <v>2100477</v>
      </c>
    </row>
    <row r="1138" spans="27:35">
      <c r="AA1138" s="62" t="str">
        <f t="shared" si="164"/>
        <v/>
      </c>
      <c r="AB1138" s="50" t="s">
        <v>57</v>
      </c>
      <c r="AC1138" s="50" t="s">
        <v>301</v>
      </c>
      <c r="AD1138" s="50">
        <v>2100501</v>
      </c>
      <c r="AH1138" s="66" t="str">
        <f t="shared" si="165"/>
        <v>MAAlto Parnaíba</v>
      </c>
      <c r="AI1138" s="50">
        <v>2100501</v>
      </c>
    </row>
    <row r="1139" spans="27:35">
      <c r="AA1139" s="62" t="str">
        <f t="shared" si="164"/>
        <v/>
      </c>
      <c r="AB1139" s="50" t="s">
        <v>57</v>
      </c>
      <c r="AC1139" s="50" t="s">
        <v>327</v>
      </c>
      <c r="AD1139" s="50">
        <v>2100550</v>
      </c>
      <c r="AH1139" s="66" t="str">
        <f t="shared" si="165"/>
        <v>MAAmapá do Maranhão</v>
      </c>
      <c r="AI1139" s="50">
        <v>2100550</v>
      </c>
    </row>
    <row r="1140" spans="27:35">
      <c r="AA1140" s="62" t="str">
        <f t="shared" si="164"/>
        <v/>
      </c>
      <c r="AB1140" s="50" t="s">
        <v>57</v>
      </c>
      <c r="AC1140" s="50" t="s">
        <v>352</v>
      </c>
      <c r="AD1140" s="50">
        <v>2100600</v>
      </c>
      <c r="AH1140" s="66" t="str">
        <f t="shared" si="165"/>
        <v>MAAmarante do Maranhão</v>
      </c>
      <c r="AI1140" s="50">
        <v>2100600</v>
      </c>
    </row>
    <row r="1141" spans="27:35">
      <c r="AA1141" s="62" t="str">
        <f t="shared" si="164"/>
        <v/>
      </c>
      <c r="AB1141" s="50" t="s">
        <v>57</v>
      </c>
      <c r="AC1141" s="50" t="s">
        <v>376</v>
      </c>
      <c r="AD1141" s="50">
        <v>2100709</v>
      </c>
      <c r="AH1141" s="66" t="str">
        <f t="shared" si="165"/>
        <v>MAAnajatuba</v>
      </c>
      <c r="AI1141" s="50">
        <v>2100709</v>
      </c>
    </row>
    <row r="1142" spans="27:35">
      <c r="AA1142" s="62" t="str">
        <f t="shared" si="164"/>
        <v/>
      </c>
      <c r="AB1142" s="50" t="s">
        <v>57</v>
      </c>
      <c r="AC1142" s="50" t="s">
        <v>401</v>
      </c>
      <c r="AD1142" s="50">
        <v>2100808</v>
      </c>
      <c r="AH1142" s="66" t="str">
        <f t="shared" si="165"/>
        <v>MAAnapurus</v>
      </c>
      <c r="AI1142" s="50">
        <v>2100808</v>
      </c>
    </row>
    <row r="1143" spans="27:35">
      <c r="AA1143" s="62" t="str">
        <f t="shared" si="164"/>
        <v/>
      </c>
      <c r="AB1143" s="50" t="s">
        <v>57</v>
      </c>
      <c r="AC1143" s="50" t="s">
        <v>426</v>
      </c>
      <c r="AD1143" s="50">
        <v>2100832</v>
      </c>
      <c r="AH1143" s="66" t="str">
        <f t="shared" si="165"/>
        <v>MAApicum-Açu</v>
      </c>
      <c r="AI1143" s="50">
        <v>2100832</v>
      </c>
    </row>
    <row r="1144" spans="27:35">
      <c r="AA1144" s="62" t="str">
        <f t="shared" si="164"/>
        <v/>
      </c>
      <c r="AB1144" s="50" t="s">
        <v>57</v>
      </c>
      <c r="AC1144" s="50" t="s">
        <v>417</v>
      </c>
      <c r="AD1144" s="50">
        <v>2100873</v>
      </c>
      <c r="AH1144" s="66" t="str">
        <f t="shared" si="165"/>
        <v>MAAraguanã</v>
      </c>
      <c r="AI1144" s="50">
        <v>2100873</v>
      </c>
    </row>
    <row r="1145" spans="27:35">
      <c r="AA1145" s="62" t="str">
        <f t="shared" si="164"/>
        <v/>
      </c>
      <c r="AB1145" s="50" t="s">
        <v>57</v>
      </c>
      <c r="AC1145" s="50" t="s">
        <v>477</v>
      </c>
      <c r="AD1145" s="50">
        <v>2100907</v>
      </c>
      <c r="AH1145" s="66" t="str">
        <f t="shared" si="165"/>
        <v>MAAraioses</v>
      </c>
      <c r="AI1145" s="50">
        <v>2100907</v>
      </c>
    </row>
    <row r="1146" spans="27:35">
      <c r="AA1146" s="62" t="str">
        <f t="shared" si="164"/>
        <v/>
      </c>
      <c r="AB1146" s="50" t="s">
        <v>57</v>
      </c>
      <c r="AC1146" s="50" t="s">
        <v>501</v>
      </c>
      <c r="AD1146" s="50">
        <v>2100956</v>
      </c>
      <c r="AH1146" s="66" t="str">
        <f t="shared" si="165"/>
        <v>MAArame</v>
      </c>
      <c r="AI1146" s="50">
        <v>2100956</v>
      </c>
    </row>
    <row r="1147" spans="27:35">
      <c r="AA1147" s="62" t="str">
        <f t="shared" si="164"/>
        <v/>
      </c>
      <c r="AB1147" s="50" t="s">
        <v>57</v>
      </c>
      <c r="AC1147" s="50" t="s">
        <v>524</v>
      </c>
      <c r="AD1147" s="50">
        <v>2101004</v>
      </c>
      <c r="AH1147" s="66" t="str">
        <f t="shared" si="165"/>
        <v>MAArari</v>
      </c>
      <c r="AI1147" s="50">
        <v>2101004</v>
      </c>
    </row>
    <row r="1148" spans="27:35">
      <c r="AA1148" s="62" t="str">
        <f t="shared" si="164"/>
        <v/>
      </c>
      <c r="AB1148" s="50" t="s">
        <v>57</v>
      </c>
      <c r="AC1148" s="50" t="s">
        <v>548</v>
      </c>
      <c r="AD1148" s="50">
        <v>2101103</v>
      </c>
      <c r="AH1148" s="66" t="str">
        <f t="shared" si="165"/>
        <v>MAAxixá</v>
      </c>
      <c r="AI1148" s="50">
        <v>2101103</v>
      </c>
    </row>
    <row r="1149" spans="27:35">
      <c r="AA1149" s="62" t="str">
        <f t="shared" si="164"/>
        <v/>
      </c>
      <c r="AB1149" s="50" t="s">
        <v>57</v>
      </c>
      <c r="AC1149" s="50" t="s">
        <v>571</v>
      </c>
      <c r="AD1149" s="50">
        <v>2101202</v>
      </c>
      <c r="AH1149" s="66" t="str">
        <f t="shared" si="165"/>
        <v>MABacabal</v>
      </c>
      <c r="AI1149" s="50">
        <v>2101202</v>
      </c>
    </row>
    <row r="1150" spans="27:35">
      <c r="AA1150" s="62" t="str">
        <f t="shared" si="164"/>
        <v/>
      </c>
      <c r="AB1150" s="50" t="s">
        <v>57</v>
      </c>
      <c r="AC1150" s="50" t="s">
        <v>594</v>
      </c>
      <c r="AD1150" s="50">
        <v>2101251</v>
      </c>
      <c r="AH1150" s="66" t="str">
        <f t="shared" si="165"/>
        <v>MABacabeira</v>
      </c>
      <c r="AI1150" s="50">
        <v>2101251</v>
      </c>
    </row>
    <row r="1151" spans="27:35">
      <c r="AA1151" s="62" t="str">
        <f t="shared" si="164"/>
        <v/>
      </c>
      <c r="AB1151" s="50" t="s">
        <v>57</v>
      </c>
      <c r="AC1151" s="50" t="s">
        <v>617</v>
      </c>
      <c r="AD1151" s="50">
        <v>2101301</v>
      </c>
      <c r="AH1151" s="66" t="str">
        <f t="shared" si="165"/>
        <v>MABacuri</v>
      </c>
      <c r="AI1151" s="50">
        <v>2101301</v>
      </c>
    </row>
    <row r="1152" spans="27:35">
      <c r="AA1152" s="62" t="str">
        <f t="shared" si="164"/>
        <v/>
      </c>
      <c r="AB1152" s="50" t="s">
        <v>57</v>
      </c>
      <c r="AC1152" s="50" t="s">
        <v>638</v>
      </c>
      <c r="AD1152" s="50">
        <v>2101350</v>
      </c>
      <c r="AH1152" s="66" t="str">
        <f t="shared" si="165"/>
        <v>MABacurituba</v>
      </c>
      <c r="AI1152" s="50">
        <v>2101350</v>
      </c>
    </row>
    <row r="1153" spans="27:35">
      <c r="AA1153" s="62" t="str">
        <f t="shared" si="164"/>
        <v/>
      </c>
      <c r="AB1153" s="50" t="s">
        <v>57</v>
      </c>
      <c r="AC1153" s="50" t="s">
        <v>659</v>
      </c>
      <c r="AD1153" s="50">
        <v>2101400</v>
      </c>
      <c r="AH1153" s="66" t="str">
        <f t="shared" si="165"/>
        <v>MABalsas</v>
      </c>
      <c r="AI1153" s="50">
        <v>2101400</v>
      </c>
    </row>
    <row r="1154" spans="27:35">
      <c r="AA1154" s="62" t="str">
        <f t="shared" si="164"/>
        <v/>
      </c>
      <c r="AB1154" s="50" t="s">
        <v>57</v>
      </c>
      <c r="AC1154" s="50" t="s">
        <v>680</v>
      </c>
      <c r="AD1154" s="50">
        <v>2101509</v>
      </c>
      <c r="AH1154" s="66" t="str">
        <f t="shared" si="165"/>
        <v>MABarão de Grajaú</v>
      </c>
      <c r="AI1154" s="50">
        <v>2101509</v>
      </c>
    </row>
    <row r="1155" spans="27:35">
      <c r="AA1155" s="62" t="str">
        <f t="shared" ref="AA1155:AA1218" si="166">CONCATENATE(A1155,D1155)</f>
        <v/>
      </c>
      <c r="AB1155" s="50" t="s">
        <v>57</v>
      </c>
      <c r="AC1155" s="50" t="s">
        <v>700</v>
      </c>
      <c r="AD1155" s="50">
        <v>2101608</v>
      </c>
      <c r="AH1155" s="66" t="str">
        <f t="shared" ref="AH1155:AH1218" si="167">CONCATENATE(AB1155,AC1155)</f>
        <v>MABarra do Corda</v>
      </c>
      <c r="AI1155" s="50">
        <v>2101608</v>
      </c>
    </row>
    <row r="1156" spans="27:35">
      <c r="AA1156" s="62" t="str">
        <f t="shared" si="166"/>
        <v/>
      </c>
      <c r="AB1156" s="50" t="s">
        <v>57</v>
      </c>
      <c r="AC1156" s="50" t="s">
        <v>722</v>
      </c>
      <c r="AD1156" s="50">
        <v>2101707</v>
      </c>
      <c r="AH1156" s="66" t="str">
        <f t="shared" si="167"/>
        <v>MABarreirinhas</v>
      </c>
      <c r="AI1156" s="50">
        <v>2101707</v>
      </c>
    </row>
    <row r="1157" spans="27:35">
      <c r="AA1157" s="62" t="str">
        <f t="shared" si="166"/>
        <v/>
      </c>
      <c r="AB1157" s="50" t="s">
        <v>57</v>
      </c>
      <c r="AC1157" s="50" t="s">
        <v>744</v>
      </c>
      <c r="AD1157" s="50">
        <v>2101772</v>
      </c>
      <c r="AH1157" s="66" t="str">
        <f t="shared" si="167"/>
        <v>MABela Vista do Maranhão</v>
      </c>
      <c r="AI1157" s="50">
        <v>2101772</v>
      </c>
    </row>
    <row r="1158" spans="27:35">
      <c r="AA1158" s="62" t="str">
        <f t="shared" si="166"/>
        <v/>
      </c>
      <c r="AB1158" s="50" t="s">
        <v>57</v>
      </c>
      <c r="AC1158" s="50" t="s">
        <v>765</v>
      </c>
      <c r="AD1158" s="50">
        <v>2101731</v>
      </c>
      <c r="AH1158" s="66" t="str">
        <f t="shared" si="167"/>
        <v>MABelágua</v>
      </c>
      <c r="AI1158" s="50">
        <v>2101731</v>
      </c>
    </row>
    <row r="1159" spans="27:35">
      <c r="AA1159" s="62" t="str">
        <f t="shared" si="166"/>
        <v/>
      </c>
      <c r="AB1159" s="50" t="s">
        <v>57</v>
      </c>
      <c r="AC1159" s="50" t="s">
        <v>788</v>
      </c>
      <c r="AD1159" s="50">
        <v>2101806</v>
      </c>
      <c r="AH1159" s="66" t="str">
        <f t="shared" si="167"/>
        <v>MABenedito Leite</v>
      </c>
      <c r="AI1159" s="50">
        <v>2101806</v>
      </c>
    </row>
    <row r="1160" spans="27:35">
      <c r="AA1160" s="62" t="str">
        <f t="shared" si="166"/>
        <v/>
      </c>
      <c r="AB1160" s="50" t="s">
        <v>57</v>
      </c>
      <c r="AC1160" s="50" t="s">
        <v>809</v>
      </c>
      <c r="AD1160" s="50">
        <v>2101905</v>
      </c>
      <c r="AH1160" s="66" t="str">
        <f t="shared" si="167"/>
        <v>MABequimão</v>
      </c>
      <c r="AI1160" s="50">
        <v>2101905</v>
      </c>
    </row>
    <row r="1161" spans="27:35">
      <c r="AA1161" s="62" t="str">
        <f t="shared" si="166"/>
        <v/>
      </c>
      <c r="AB1161" s="50" t="s">
        <v>57</v>
      </c>
      <c r="AC1161" s="50" t="s">
        <v>830</v>
      </c>
      <c r="AD1161" s="50">
        <v>2101939</v>
      </c>
      <c r="AH1161" s="66" t="str">
        <f t="shared" si="167"/>
        <v>MABernardo do Mearim</v>
      </c>
      <c r="AI1161" s="50">
        <v>2101939</v>
      </c>
    </row>
    <row r="1162" spans="27:35">
      <c r="AA1162" s="62" t="str">
        <f t="shared" si="166"/>
        <v/>
      </c>
      <c r="AB1162" s="50" t="s">
        <v>57</v>
      </c>
      <c r="AC1162" s="50" t="s">
        <v>852</v>
      </c>
      <c r="AD1162" s="50">
        <v>2101970</v>
      </c>
      <c r="AH1162" s="66" t="str">
        <f t="shared" si="167"/>
        <v>MABoa Vista do Gurupi</v>
      </c>
      <c r="AI1162" s="50">
        <v>2101970</v>
      </c>
    </row>
    <row r="1163" spans="27:35">
      <c r="AA1163" s="62" t="str">
        <f t="shared" si="166"/>
        <v/>
      </c>
      <c r="AB1163" s="50" t="s">
        <v>57</v>
      </c>
      <c r="AC1163" s="50" t="s">
        <v>336</v>
      </c>
      <c r="AD1163" s="50">
        <v>2102002</v>
      </c>
      <c r="AH1163" s="66" t="str">
        <f t="shared" si="167"/>
        <v>MABom Jardim</v>
      </c>
      <c r="AI1163" s="50">
        <v>2102002</v>
      </c>
    </row>
    <row r="1164" spans="27:35">
      <c r="AA1164" s="62" t="str">
        <f t="shared" si="166"/>
        <v/>
      </c>
      <c r="AB1164" s="50" t="s">
        <v>57</v>
      </c>
      <c r="AC1164" s="50" t="s">
        <v>896</v>
      </c>
      <c r="AD1164" s="50">
        <v>2102036</v>
      </c>
      <c r="AH1164" s="66" t="str">
        <f t="shared" si="167"/>
        <v>MABom Jesus das Selvas</v>
      </c>
      <c r="AI1164" s="50">
        <v>2102036</v>
      </c>
    </row>
    <row r="1165" spans="27:35">
      <c r="AA1165" s="62" t="str">
        <f t="shared" si="166"/>
        <v/>
      </c>
      <c r="AB1165" s="50" t="s">
        <v>57</v>
      </c>
      <c r="AC1165" s="50" t="s">
        <v>919</v>
      </c>
      <c r="AD1165" s="50">
        <v>2102077</v>
      </c>
      <c r="AH1165" s="66" t="str">
        <f t="shared" si="167"/>
        <v>MABom Lugar</v>
      </c>
      <c r="AI1165" s="50">
        <v>2102077</v>
      </c>
    </row>
    <row r="1166" spans="27:35">
      <c r="AA1166" s="62" t="str">
        <f t="shared" si="166"/>
        <v/>
      </c>
      <c r="AB1166" s="50" t="s">
        <v>57</v>
      </c>
      <c r="AC1166" s="50" t="s">
        <v>942</v>
      </c>
      <c r="AD1166" s="50">
        <v>2102101</v>
      </c>
      <c r="AH1166" s="66" t="str">
        <f t="shared" si="167"/>
        <v>MABrejo</v>
      </c>
      <c r="AI1166" s="50">
        <v>2102101</v>
      </c>
    </row>
    <row r="1167" spans="27:35">
      <c r="AA1167" s="62" t="str">
        <f t="shared" si="166"/>
        <v/>
      </c>
      <c r="AB1167" s="50" t="s">
        <v>57</v>
      </c>
      <c r="AC1167" s="50" t="s">
        <v>964</v>
      </c>
      <c r="AD1167" s="50">
        <v>2102150</v>
      </c>
      <c r="AH1167" s="66" t="str">
        <f t="shared" si="167"/>
        <v>MABrejo de Areia</v>
      </c>
      <c r="AI1167" s="50">
        <v>2102150</v>
      </c>
    </row>
    <row r="1168" spans="27:35">
      <c r="AA1168" s="62" t="str">
        <f t="shared" si="166"/>
        <v/>
      </c>
      <c r="AB1168" s="50" t="s">
        <v>57</v>
      </c>
      <c r="AC1168" s="50" t="s">
        <v>986</v>
      </c>
      <c r="AD1168" s="50">
        <v>2102200</v>
      </c>
      <c r="AH1168" s="66" t="str">
        <f t="shared" si="167"/>
        <v>MABuriti</v>
      </c>
      <c r="AI1168" s="50">
        <v>2102200</v>
      </c>
    </row>
    <row r="1169" spans="27:35">
      <c r="AA1169" s="62" t="str">
        <f t="shared" si="166"/>
        <v/>
      </c>
      <c r="AB1169" s="50" t="s">
        <v>57</v>
      </c>
      <c r="AC1169" s="50" t="s">
        <v>1009</v>
      </c>
      <c r="AD1169" s="50">
        <v>2102309</v>
      </c>
      <c r="AH1169" s="66" t="str">
        <f t="shared" si="167"/>
        <v>MABuriti Bravo</v>
      </c>
      <c r="AI1169" s="50">
        <v>2102309</v>
      </c>
    </row>
    <row r="1170" spans="27:35">
      <c r="AA1170" s="62" t="str">
        <f t="shared" si="166"/>
        <v/>
      </c>
      <c r="AB1170" s="50" t="s">
        <v>57</v>
      </c>
      <c r="AC1170" s="50" t="s">
        <v>1031</v>
      </c>
      <c r="AD1170" s="50">
        <v>2102325</v>
      </c>
      <c r="AH1170" s="66" t="str">
        <f t="shared" si="167"/>
        <v>MABuriticupu</v>
      </c>
      <c r="AI1170" s="50">
        <v>2102325</v>
      </c>
    </row>
    <row r="1171" spans="27:35">
      <c r="AA1171" s="62" t="str">
        <f t="shared" si="166"/>
        <v/>
      </c>
      <c r="AB1171" s="50" t="s">
        <v>57</v>
      </c>
      <c r="AC1171" s="50" t="s">
        <v>1053</v>
      </c>
      <c r="AD1171" s="50">
        <v>2102358</v>
      </c>
      <c r="AH1171" s="66" t="str">
        <f t="shared" si="167"/>
        <v>MABuritirana</v>
      </c>
      <c r="AI1171" s="50">
        <v>2102358</v>
      </c>
    </row>
    <row r="1172" spans="27:35">
      <c r="AA1172" s="62" t="str">
        <f t="shared" si="166"/>
        <v/>
      </c>
      <c r="AB1172" s="50" t="s">
        <v>57</v>
      </c>
      <c r="AC1172" s="50" t="s">
        <v>1075</v>
      </c>
      <c r="AD1172" s="50">
        <v>2102374</v>
      </c>
      <c r="AH1172" s="66" t="str">
        <f t="shared" si="167"/>
        <v>MACachoeira Grande</v>
      </c>
      <c r="AI1172" s="50">
        <v>2102374</v>
      </c>
    </row>
    <row r="1173" spans="27:35">
      <c r="AA1173" s="62" t="str">
        <f t="shared" si="166"/>
        <v/>
      </c>
      <c r="AB1173" s="50" t="s">
        <v>57</v>
      </c>
      <c r="AC1173" s="50" t="s">
        <v>1097</v>
      </c>
      <c r="AD1173" s="50">
        <v>2102408</v>
      </c>
      <c r="AH1173" s="66" t="str">
        <f t="shared" si="167"/>
        <v>MACajapió</v>
      </c>
      <c r="AI1173" s="50">
        <v>2102408</v>
      </c>
    </row>
    <row r="1174" spans="27:35">
      <c r="AA1174" s="62" t="str">
        <f t="shared" si="166"/>
        <v/>
      </c>
      <c r="AB1174" s="50" t="s">
        <v>57</v>
      </c>
      <c r="AC1174" s="50" t="s">
        <v>1120</v>
      </c>
      <c r="AD1174" s="50">
        <v>2102507</v>
      </c>
      <c r="AH1174" s="66" t="str">
        <f t="shared" si="167"/>
        <v>MACajari</v>
      </c>
      <c r="AI1174" s="50">
        <v>2102507</v>
      </c>
    </row>
    <row r="1175" spans="27:35">
      <c r="AA1175" s="62" t="str">
        <f t="shared" si="166"/>
        <v/>
      </c>
      <c r="AB1175" s="50" t="s">
        <v>57</v>
      </c>
      <c r="AC1175" s="50" t="s">
        <v>1143</v>
      </c>
      <c r="AD1175" s="50">
        <v>2102556</v>
      </c>
      <c r="AH1175" s="66" t="str">
        <f t="shared" si="167"/>
        <v>MACampestre do Maranhão</v>
      </c>
      <c r="AI1175" s="50">
        <v>2102556</v>
      </c>
    </row>
    <row r="1176" spans="27:35">
      <c r="AA1176" s="62" t="str">
        <f t="shared" si="166"/>
        <v/>
      </c>
      <c r="AB1176" s="50" t="s">
        <v>57</v>
      </c>
      <c r="AC1176" s="50" t="s">
        <v>1166</v>
      </c>
      <c r="AD1176" s="50">
        <v>2102606</v>
      </c>
      <c r="AH1176" s="66" t="str">
        <f t="shared" si="167"/>
        <v>MACândido Mendes</v>
      </c>
      <c r="AI1176" s="50">
        <v>2102606</v>
      </c>
    </row>
    <row r="1177" spans="27:35">
      <c r="AA1177" s="62" t="str">
        <f t="shared" si="166"/>
        <v/>
      </c>
      <c r="AB1177" s="50" t="s">
        <v>57</v>
      </c>
      <c r="AC1177" s="50" t="s">
        <v>1189</v>
      </c>
      <c r="AD1177" s="50">
        <v>2102705</v>
      </c>
      <c r="AH1177" s="66" t="str">
        <f t="shared" si="167"/>
        <v>MACantanhede</v>
      </c>
      <c r="AI1177" s="50">
        <v>2102705</v>
      </c>
    </row>
    <row r="1178" spans="27:35">
      <c r="AA1178" s="62" t="str">
        <f t="shared" si="166"/>
        <v/>
      </c>
      <c r="AB1178" s="50" t="s">
        <v>57</v>
      </c>
      <c r="AC1178" s="50" t="s">
        <v>1211</v>
      </c>
      <c r="AD1178" s="50">
        <v>2102754</v>
      </c>
      <c r="AH1178" s="66" t="str">
        <f t="shared" si="167"/>
        <v>MACapinzal do Norte</v>
      </c>
      <c r="AI1178" s="50">
        <v>2102754</v>
      </c>
    </row>
    <row r="1179" spans="27:35">
      <c r="AA1179" s="62" t="str">
        <f t="shared" si="166"/>
        <v/>
      </c>
      <c r="AB1179" s="50" t="s">
        <v>57</v>
      </c>
      <c r="AC1179" s="50" t="s">
        <v>1232</v>
      </c>
      <c r="AD1179" s="50">
        <v>2102804</v>
      </c>
      <c r="AH1179" s="66" t="str">
        <f t="shared" si="167"/>
        <v>MACarolina</v>
      </c>
      <c r="AI1179" s="50">
        <v>2102804</v>
      </c>
    </row>
    <row r="1180" spans="27:35">
      <c r="AA1180" s="62" t="str">
        <f t="shared" si="166"/>
        <v/>
      </c>
      <c r="AB1180" s="50" t="s">
        <v>57</v>
      </c>
      <c r="AC1180" s="50" t="s">
        <v>1255</v>
      </c>
      <c r="AD1180" s="50">
        <v>2102903</v>
      </c>
      <c r="AH1180" s="66" t="str">
        <f t="shared" si="167"/>
        <v>MACarutapera</v>
      </c>
      <c r="AI1180" s="50">
        <v>2102903</v>
      </c>
    </row>
    <row r="1181" spans="27:35">
      <c r="AA1181" s="62" t="str">
        <f t="shared" si="166"/>
        <v/>
      </c>
      <c r="AB1181" s="50" t="s">
        <v>57</v>
      </c>
      <c r="AC1181" s="50" t="s">
        <v>1278</v>
      </c>
      <c r="AD1181" s="50">
        <v>2103000</v>
      </c>
      <c r="AH1181" s="66" t="str">
        <f t="shared" si="167"/>
        <v>MACaxias</v>
      </c>
      <c r="AI1181" s="50">
        <v>2103000</v>
      </c>
    </row>
    <row r="1182" spans="27:35">
      <c r="AA1182" s="62" t="str">
        <f t="shared" si="166"/>
        <v/>
      </c>
      <c r="AB1182" s="50" t="s">
        <v>57</v>
      </c>
      <c r="AC1182" s="50" t="s">
        <v>1299</v>
      </c>
      <c r="AD1182" s="50">
        <v>2103109</v>
      </c>
      <c r="AH1182" s="66" t="str">
        <f t="shared" si="167"/>
        <v>MACedral</v>
      </c>
      <c r="AI1182" s="50">
        <v>2103109</v>
      </c>
    </row>
    <row r="1183" spans="27:35">
      <c r="AA1183" s="62" t="str">
        <f t="shared" si="166"/>
        <v/>
      </c>
      <c r="AB1183" s="50" t="s">
        <v>57</v>
      </c>
      <c r="AC1183" s="50" t="s">
        <v>1321</v>
      </c>
      <c r="AD1183" s="50">
        <v>2103125</v>
      </c>
      <c r="AH1183" s="66" t="str">
        <f t="shared" si="167"/>
        <v>MACentral do Maranhão</v>
      </c>
      <c r="AI1183" s="50">
        <v>2103125</v>
      </c>
    </row>
    <row r="1184" spans="27:35">
      <c r="AA1184" s="62" t="str">
        <f t="shared" si="166"/>
        <v/>
      </c>
      <c r="AB1184" s="50" t="s">
        <v>57</v>
      </c>
      <c r="AC1184" s="50" t="s">
        <v>1343</v>
      </c>
      <c r="AD1184" s="50">
        <v>2103158</v>
      </c>
      <c r="AH1184" s="66" t="str">
        <f t="shared" si="167"/>
        <v>MACentro do Guilherme</v>
      </c>
      <c r="AI1184" s="50">
        <v>2103158</v>
      </c>
    </row>
    <row r="1185" spans="27:35">
      <c r="AA1185" s="62" t="str">
        <f t="shared" si="166"/>
        <v/>
      </c>
      <c r="AB1185" s="50" t="s">
        <v>57</v>
      </c>
      <c r="AC1185" s="50" t="s">
        <v>1364</v>
      </c>
      <c r="AD1185" s="50">
        <v>2103174</v>
      </c>
      <c r="AH1185" s="66" t="str">
        <f t="shared" si="167"/>
        <v>MACentro Novo do Maranhão</v>
      </c>
      <c r="AI1185" s="50">
        <v>2103174</v>
      </c>
    </row>
    <row r="1186" spans="27:35">
      <c r="AA1186" s="62" t="str">
        <f t="shared" si="166"/>
        <v/>
      </c>
      <c r="AB1186" s="50" t="s">
        <v>57</v>
      </c>
      <c r="AC1186" s="50" t="s">
        <v>1386</v>
      </c>
      <c r="AD1186" s="50">
        <v>2103208</v>
      </c>
      <c r="AH1186" s="66" t="str">
        <f t="shared" si="167"/>
        <v>MAChapadinha</v>
      </c>
      <c r="AI1186" s="50">
        <v>2103208</v>
      </c>
    </row>
    <row r="1187" spans="27:35">
      <c r="AA1187" s="62" t="str">
        <f t="shared" si="166"/>
        <v/>
      </c>
      <c r="AB1187" s="50" t="s">
        <v>57</v>
      </c>
      <c r="AC1187" s="50" t="s">
        <v>1408</v>
      </c>
      <c r="AD1187" s="50">
        <v>2103257</v>
      </c>
      <c r="AH1187" s="66" t="str">
        <f t="shared" si="167"/>
        <v>MACidelândia</v>
      </c>
      <c r="AI1187" s="50">
        <v>2103257</v>
      </c>
    </row>
    <row r="1188" spans="27:35">
      <c r="AA1188" s="62" t="str">
        <f t="shared" si="166"/>
        <v/>
      </c>
      <c r="AB1188" s="50" t="s">
        <v>57</v>
      </c>
      <c r="AC1188" s="50" t="s">
        <v>1430</v>
      </c>
      <c r="AD1188" s="50">
        <v>2103307</v>
      </c>
      <c r="AH1188" s="66" t="str">
        <f t="shared" si="167"/>
        <v>MACodó</v>
      </c>
      <c r="AI1188" s="50">
        <v>2103307</v>
      </c>
    </row>
    <row r="1189" spans="27:35">
      <c r="AA1189" s="62" t="str">
        <f t="shared" si="166"/>
        <v/>
      </c>
      <c r="AB1189" s="50" t="s">
        <v>57</v>
      </c>
      <c r="AC1189" s="50" t="s">
        <v>1451</v>
      </c>
      <c r="AD1189" s="50">
        <v>2103406</v>
      </c>
      <c r="AH1189" s="66" t="str">
        <f t="shared" si="167"/>
        <v>MACoelho Neto</v>
      </c>
      <c r="AI1189" s="50">
        <v>2103406</v>
      </c>
    </row>
    <row r="1190" spans="27:35">
      <c r="AA1190" s="62" t="str">
        <f t="shared" si="166"/>
        <v/>
      </c>
      <c r="AB1190" s="50" t="s">
        <v>57</v>
      </c>
      <c r="AC1190" s="50" t="s">
        <v>1471</v>
      </c>
      <c r="AD1190" s="50">
        <v>2103505</v>
      </c>
      <c r="AH1190" s="66" t="str">
        <f t="shared" si="167"/>
        <v>MAColinas</v>
      </c>
      <c r="AI1190" s="50">
        <v>2103505</v>
      </c>
    </row>
    <row r="1191" spans="27:35">
      <c r="AA1191" s="62" t="str">
        <f t="shared" si="166"/>
        <v/>
      </c>
      <c r="AB1191" s="50" t="s">
        <v>57</v>
      </c>
      <c r="AC1191" s="50" t="s">
        <v>1493</v>
      </c>
      <c r="AD1191" s="50">
        <v>2103554</v>
      </c>
      <c r="AH1191" s="66" t="str">
        <f t="shared" si="167"/>
        <v>MAConceição do Lago-Açu</v>
      </c>
      <c r="AI1191" s="50">
        <v>2103554</v>
      </c>
    </row>
    <row r="1192" spans="27:35">
      <c r="AA1192" s="62" t="str">
        <f t="shared" si="166"/>
        <v/>
      </c>
      <c r="AB1192" s="50" t="s">
        <v>57</v>
      </c>
      <c r="AC1192" s="50" t="s">
        <v>1513</v>
      </c>
      <c r="AD1192" s="50">
        <v>2103604</v>
      </c>
      <c r="AH1192" s="66" t="str">
        <f t="shared" si="167"/>
        <v>MACoroatá</v>
      </c>
      <c r="AI1192" s="50">
        <v>2103604</v>
      </c>
    </row>
    <row r="1193" spans="27:35">
      <c r="AA1193" s="62" t="str">
        <f t="shared" si="166"/>
        <v/>
      </c>
      <c r="AB1193" s="50" t="s">
        <v>57</v>
      </c>
      <c r="AC1193" s="50" t="s">
        <v>1534</v>
      </c>
      <c r="AD1193" s="50">
        <v>2103703</v>
      </c>
      <c r="AH1193" s="66" t="str">
        <f t="shared" si="167"/>
        <v>MACururupu</v>
      </c>
      <c r="AI1193" s="50">
        <v>2103703</v>
      </c>
    </row>
    <row r="1194" spans="27:35">
      <c r="AA1194" s="62" t="str">
        <f t="shared" si="166"/>
        <v/>
      </c>
      <c r="AB1194" s="50" t="s">
        <v>57</v>
      </c>
      <c r="AC1194" s="50" t="s">
        <v>1555</v>
      </c>
      <c r="AD1194" s="50">
        <v>2103752</v>
      </c>
      <c r="AH1194" s="66" t="str">
        <f t="shared" si="167"/>
        <v>MADavinópolis</v>
      </c>
      <c r="AI1194" s="50">
        <v>2103752</v>
      </c>
    </row>
    <row r="1195" spans="27:35">
      <c r="AA1195" s="62" t="str">
        <f t="shared" si="166"/>
        <v/>
      </c>
      <c r="AB1195" s="50" t="s">
        <v>57</v>
      </c>
      <c r="AC1195" s="50" t="s">
        <v>1574</v>
      </c>
      <c r="AD1195" s="50">
        <v>2103802</v>
      </c>
      <c r="AH1195" s="66" t="str">
        <f t="shared" si="167"/>
        <v>MADom Pedro</v>
      </c>
      <c r="AI1195" s="50">
        <v>2103802</v>
      </c>
    </row>
    <row r="1196" spans="27:35">
      <c r="AA1196" s="62" t="str">
        <f t="shared" si="166"/>
        <v/>
      </c>
      <c r="AB1196" s="50" t="s">
        <v>57</v>
      </c>
      <c r="AC1196" s="50" t="s">
        <v>1594</v>
      </c>
      <c r="AD1196" s="50">
        <v>2103901</v>
      </c>
      <c r="AH1196" s="66" t="str">
        <f t="shared" si="167"/>
        <v>MADuque Bacelar</v>
      </c>
      <c r="AI1196" s="50">
        <v>2103901</v>
      </c>
    </row>
    <row r="1197" spans="27:35">
      <c r="AA1197" s="62" t="str">
        <f t="shared" si="166"/>
        <v/>
      </c>
      <c r="AB1197" s="50" t="s">
        <v>57</v>
      </c>
      <c r="AC1197" s="50" t="s">
        <v>1614</v>
      </c>
      <c r="AD1197" s="50">
        <v>2104008</v>
      </c>
      <c r="AH1197" s="66" t="str">
        <f t="shared" si="167"/>
        <v>MAEsperantinópolis</v>
      </c>
      <c r="AI1197" s="50">
        <v>2104008</v>
      </c>
    </row>
    <row r="1198" spans="27:35">
      <c r="AA1198" s="62" t="str">
        <f t="shared" si="166"/>
        <v/>
      </c>
      <c r="AB1198" s="50" t="s">
        <v>57</v>
      </c>
      <c r="AC1198" s="50" t="s">
        <v>1635</v>
      </c>
      <c r="AD1198" s="50">
        <v>2104057</v>
      </c>
      <c r="AH1198" s="66" t="str">
        <f t="shared" si="167"/>
        <v>MAEstreito</v>
      </c>
      <c r="AI1198" s="50">
        <v>2104057</v>
      </c>
    </row>
    <row r="1199" spans="27:35">
      <c r="AA1199" s="62" t="str">
        <f t="shared" si="166"/>
        <v/>
      </c>
      <c r="AB1199" s="50" t="s">
        <v>57</v>
      </c>
      <c r="AC1199" s="50" t="s">
        <v>1656</v>
      </c>
      <c r="AD1199" s="50">
        <v>2104073</v>
      </c>
      <c r="AH1199" s="66" t="str">
        <f t="shared" si="167"/>
        <v>MAFeira Nova do Maranhão</v>
      </c>
      <c r="AI1199" s="50">
        <v>2104073</v>
      </c>
    </row>
    <row r="1200" spans="27:35">
      <c r="AA1200" s="62" t="str">
        <f t="shared" si="166"/>
        <v/>
      </c>
      <c r="AB1200" s="50" t="s">
        <v>57</v>
      </c>
      <c r="AC1200" s="50" t="s">
        <v>1676</v>
      </c>
      <c r="AD1200" s="50">
        <v>2104081</v>
      </c>
      <c r="AH1200" s="66" t="str">
        <f t="shared" si="167"/>
        <v>MAFernando Falcão</v>
      </c>
      <c r="AI1200" s="50">
        <v>2104081</v>
      </c>
    </row>
    <row r="1201" spans="27:35">
      <c r="AA1201" s="62" t="str">
        <f t="shared" si="166"/>
        <v/>
      </c>
      <c r="AB1201" s="50" t="s">
        <v>57</v>
      </c>
      <c r="AC1201" s="50" t="s">
        <v>1697</v>
      </c>
      <c r="AD1201" s="50">
        <v>2104099</v>
      </c>
      <c r="AH1201" s="66" t="str">
        <f t="shared" si="167"/>
        <v>MAFormosa da Serra Negra</v>
      </c>
      <c r="AI1201" s="50">
        <v>2104099</v>
      </c>
    </row>
    <row r="1202" spans="27:35">
      <c r="AA1202" s="62" t="str">
        <f t="shared" si="166"/>
        <v/>
      </c>
      <c r="AB1202" s="50" t="s">
        <v>57</v>
      </c>
      <c r="AC1202" s="50" t="s">
        <v>1717</v>
      </c>
      <c r="AD1202" s="50">
        <v>2104107</v>
      </c>
      <c r="AH1202" s="66" t="str">
        <f t="shared" si="167"/>
        <v>MAFortaleza dos Nogueiras</v>
      </c>
      <c r="AI1202" s="50">
        <v>2104107</v>
      </c>
    </row>
    <row r="1203" spans="27:35">
      <c r="AA1203" s="62" t="str">
        <f t="shared" si="166"/>
        <v/>
      </c>
      <c r="AB1203" s="50" t="s">
        <v>57</v>
      </c>
      <c r="AC1203" s="50" t="s">
        <v>1738</v>
      </c>
      <c r="AD1203" s="50">
        <v>2104206</v>
      </c>
      <c r="AH1203" s="66" t="str">
        <f t="shared" si="167"/>
        <v>MAFortuna</v>
      </c>
      <c r="AI1203" s="50">
        <v>2104206</v>
      </c>
    </row>
    <row r="1204" spans="27:35">
      <c r="AA1204" s="62" t="str">
        <f t="shared" si="166"/>
        <v/>
      </c>
      <c r="AB1204" s="50" t="s">
        <v>57</v>
      </c>
      <c r="AC1204" s="50" t="s">
        <v>1758</v>
      </c>
      <c r="AD1204" s="50">
        <v>2104305</v>
      </c>
      <c r="AH1204" s="66" t="str">
        <f t="shared" si="167"/>
        <v>MAGodofredo Viana</v>
      </c>
      <c r="AI1204" s="50">
        <v>2104305</v>
      </c>
    </row>
    <row r="1205" spans="27:35">
      <c r="AA1205" s="62" t="str">
        <f t="shared" si="166"/>
        <v/>
      </c>
      <c r="AB1205" s="50" t="s">
        <v>57</v>
      </c>
      <c r="AC1205" s="50" t="s">
        <v>1779</v>
      </c>
      <c r="AD1205" s="50">
        <v>2104404</v>
      </c>
      <c r="AH1205" s="66" t="str">
        <f t="shared" si="167"/>
        <v>MAGonçalves Dias</v>
      </c>
      <c r="AI1205" s="50">
        <v>2104404</v>
      </c>
    </row>
    <row r="1206" spans="27:35">
      <c r="AA1206" s="62" t="str">
        <f t="shared" si="166"/>
        <v/>
      </c>
      <c r="AB1206" s="50" t="s">
        <v>57</v>
      </c>
      <c r="AC1206" s="50" t="s">
        <v>1798</v>
      </c>
      <c r="AD1206" s="50">
        <v>2104503</v>
      </c>
      <c r="AH1206" s="66" t="str">
        <f t="shared" si="167"/>
        <v>MAGovernador Archer</v>
      </c>
      <c r="AI1206" s="50">
        <v>2104503</v>
      </c>
    </row>
    <row r="1207" spans="27:35">
      <c r="AA1207" s="62" t="str">
        <f t="shared" si="166"/>
        <v/>
      </c>
      <c r="AB1207" s="50" t="s">
        <v>57</v>
      </c>
      <c r="AC1207" s="50" t="s">
        <v>1816</v>
      </c>
      <c r="AD1207" s="50">
        <v>2104552</v>
      </c>
      <c r="AH1207" s="66" t="str">
        <f t="shared" si="167"/>
        <v>MAGovernador Edison Lobão</v>
      </c>
      <c r="AI1207" s="50">
        <v>2104552</v>
      </c>
    </row>
    <row r="1208" spans="27:35">
      <c r="AA1208" s="62" t="str">
        <f t="shared" si="166"/>
        <v/>
      </c>
      <c r="AB1208" s="50" t="s">
        <v>57</v>
      </c>
      <c r="AC1208" s="50" t="s">
        <v>1835</v>
      </c>
      <c r="AD1208" s="50">
        <v>2104602</v>
      </c>
      <c r="AH1208" s="66" t="str">
        <f t="shared" si="167"/>
        <v>MAGovernador Eugênio Barros</v>
      </c>
      <c r="AI1208" s="50">
        <v>2104602</v>
      </c>
    </row>
    <row r="1209" spans="27:35">
      <c r="AA1209" s="62" t="str">
        <f t="shared" si="166"/>
        <v/>
      </c>
      <c r="AB1209" s="50" t="s">
        <v>57</v>
      </c>
      <c r="AC1209" s="50" t="s">
        <v>1853</v>
      </c>
      <c r="AD1209" s="50">
        <v>2104628</v>
      </c>
      <c r="AH1209" s="66" t="str">
        <f t="shared" si="167"/>
        <v>MAGovernador Luiz Rocha</v>
      </c>
      <c r="AI1209" s="50">
        <v>2104628</v>
      </c>
    </row>
    <row r="1210" spans="27:35">
      <c r="AA1210" s="62" t="str">
        <f t="shared" si="166"/>
        <v/>
      </c>
      <c r="AB1210" s="50" t="s">
        <v>57</v>
      </c>
      <c r="AC1210" s="50" t="s">
        <v>1871</v>
      </c>
      <c r="AD1210" s="50">
        <v>2104651</v>
      </c>
      <c r="AH1210" s="66" t="str">
        <f t="shared" si="167"/>
        <v>MAGovernador Newton Bello</v>
      </c>
      <c r="AI1210" s="50">
        <v>2104651</v>
      </c>
    </row>
    <row r="1211" spans="27:35">
      <c r="AA1211" s="62" t="str">
        <f t="shared" si="166"/>
        <v/>
      </c>
      <c r="AB1211" s="50" t="s">
        <v>57</v>
      </c>
      <c r="AC1211" s="50" t="s">
        <v>1887</v>
      </c>
      <c r="AD1211" s="50">
        <v>2104677</v>
      </c>
      <c r="AH1211" s="66" t="str">
        <f t="shared" si="167"/>
        <v>MAGovernador Nunes Freire</v>
      </c>
      <c r="AI1211" s="50">
        <v>2104677</v>
      </c>
    </row>
    <row r="1212" spans="27:35">
      <c r="AA1212" s="62" t="str">
        <f t="shared" si="166"/>
        <v/>
      </c>
      <c r="AB1212" s="50" t="s">
        <v>57</v>
      </c>
      <c r="AC1212" s="50" t="s">
        <v>1904</v>
      </c>
      <c r="AD1212" s="50">
        <v>2104701</v>
      </c>
      <c r="AH1212" s="66" t="str">
        <f t="shared" si="167"/>
        <v>MAGraça Aranha</v>
      </c>
      <c r="AI1212" s="50">
        <v>2104701</v>
      </c>
    </row>
    <row r="1213" spans="27:35">
      <c r="AA1213" s="62" t="str">
        <f t="shared" si="166"/>
        <v/>
      </c>
      <c r="AB1213" s="50" t="s">
        <v>57</v>
      </c>
      <c r="AC1213" s="50" t="s">
        <v>1922</v>
      </c>
      <c r="AD1213" s="50">
        <v>2104800</v>
      </c>
      <c r="AH1213" s="66" t="str">
        <f t="shared" si="167"/>
        <v>MAGrajaú</v>
      </c>
      <c r="AI1213" s="50">
        <v>2104800</v>
      </c>
    </row>
    <row r="1214" spans="27:35">
      <c r="AA1214" s="62" t="str">
        <f t="shared" si="166"/>
        <v/>
      </c>
      <c r="AB1214" s="50" t="s">
        <v>57</v>
      </c>
      <c r="AC1214" s="50" t="s">
        <v>1939</v>
      </c>
      <c r="AD1214" s="50">
        <v>2104909</v>
      </c>
      <c r="AH1214" s="66" t="str">
        <f t="shared" si="167"/>
        <v>MAGuimarães</v>
      </c>
      <c r="AI1214" s="50">
        <v>2104909</v>
      </c>
    </row>
    <row r="1215" spans="27:35">
      <c r="AA1215" s="62" t="str">
        <f t="shared" si="166"/>
        <v/>
      </c>
      <c r="AB1215" s="50" t="s">
        <v>57</v>
      </c>
      <c r="AC1215" s="50" t="s">
        <v>1955</v>
      </c>
      <c r="AD1215" s="50">
        <v>2105005</v>
      </c>
      <c r="AH1215" s="66" t="str">
        <f t="shared" si="167"/>
        <v>MAHumberto de Campos</v>
      </c>
      <c r="AI1215" s="50">
        <v>2105005</v>
      </c>
    </row>
    <row r="1216" spans="27:35">
      <c r="AA1216" s="62" t="str">
        <f t="shared" si="166"/>
        <v/>
      </c>
      <c r="AB1216" s="50" t="s">
        <v>57</v>
      </c>
      <c r="AC1216" s="50" t="s">
        <v>1972</v>
      </c>
      <c r="AD1216" s="50">
        <v>2105104</v>
      </c>
      <c r="AH1216" s="66" t="str">
        <f t="shared" si="167"/>
        <v>MAIcatu</v>
      </c>
      <c r="AI1216" s="50">
        <v>2105104</v>
      </c>
    </row>
    <row r="1217" spans="27:35">
      <c r="AA1217" s="62" t="str">
        <f t="shared" si="166"/>
        <v/>
      </c>
      <c r="AB1217" s="50" t="s">
        <v>57</v>
      </c>
      <c r="AC1217" s="50" t="s">
        <v>1990</v>
      </c>
      <c r="AD1217" s="50">
        <v>2105153</v>
      </c>
      <c r="AH1217" s="66" t="str">
        <f t="shared" si="167"/>
        <v>MAIgarapé do Meio</v>
      </c>
      <c r="AI1217" s="50">
        <v>2105153</v>
      </c>
    </row>
    <row r="1218" spans="27:35">
      <c r="AA1218" s="62" t="str">
        <f t="shared" si="166"/>
        <v/>
      </c>
      <c r="AB1218" s="50" t="s">
        <v>57</v>
      </c>
      <c r="AC1218" s="50" t="s">
        <v>2007</v>
      </c>
      <c r="AD1218" s="50">
        <v>2105203</v>
      </c>
      <c r="AH1218" s="66" t="str">
        <f t="shared" si="167"/>
        <v>MAIgarapé Grande</v>
      </c>
      <c r="AI1218" s="50">
        <v>2105203</v>
      </c>
    </row>
    <row r="1219" spans="27:35">
      <c r="AA1219" s="62" t="str">
        <f t="shared" ref="AA1219:AA1282" si="168">CONCATENATE(A1219,D1219)</f>
        <v/>
      </c>
      <c r="AB1219" s="50" t="s">
        <v>57</v>
      </c>
      <c r="AC1219" s="50" t="s">
        <v>2025</v>
      </c>
      <c r="AD1219" s="50">
        <v>2105302</v>
      </c>
      <c r="AH1219" s="66" t="str">
        <f t="shared" ref="AH1219:AH1282" si="169">CONCATENATE(AB1219,AC1219)</f>
        <v>MAImperatriz</v>
      </c>
      <c r="AI1219" s="50">
        <v>2105302</v>
      </c>
    </row>
    <row r="1220" spans="27:35">
      <c r="AA1220" s="62" t="str">
        <f t="shared" si="168"/>
        <v/>
      </c>
      <c r="AB1220" s="50" t="s">
        <v>57</v>
      </c>
      <c r="AC1220" s="50" t="s">
        <v>2043</v>
      </c>
      <c r="AD1220" s="50">
        <v>2105351</v>
      </c>
      <c r="AH1220" s="66" t="str">
        <f t="shared" si="169"/>
        <v>MAItaipava do Grajaú</v>
      </c>
      <c r="AI1220" s="50">
        <v>2105351</v>
      </c>
    </row>
    <row r="1221" spans="27:35">
      <c r="AA1221" s="62" t="str">
        <f t="shared" si="168"/>
        <v/>
      </c>
      <c r="AB1221" s="50" t="s">
        <v>57</v>
      </c>
      <c r="AC1221" s="50" t="s">
        <v>2061</v>
      </c>
      <c r="AD1221" s="50">
        <v>2105401</v>
      </c>
      <c r="AH1221" s="66" t="str">
        <f t="shared" si="169"/>
        <v>MAItapecuru Mirim</v>
      </c>
      <c r="AI1221" s="50">
        <v>2105401</v>
      </c>
    </row>
    <row r="1222" spans="27:35">
      <c r="AA1222" s="62" t="str">
        <f t="shared" si="168"/>
        <v/>
      </c>
      <c r="AB1222" s="50" t="s">
        <v>57</v>
      </c>
      <c r="AC1222" s="50" t="s">
        <v>2078</v>
      </c>
      <c r="AD1222" s="50">
        <v>2105427</v>
      </c>
      <c r="AH1222" s="66" t="str">
        <f t="shared" si="169"/>
        <v>MAItinga do Maranhão</v>
      </c>
      <c r="AI1222" s="50">
        <v>2105427</v>
      </c>
    </row>
    <row r="1223" spans="27:35">
      <c r="AA1223" s="62" t="str">
        <f t="shared" si="168"/>
        <v/>
      </c>
      <c r="AB1223" s="50" t="s">
        <v>57</v>
      </c>
      <c r="AC1223" s="50" t="s">
        <v>2049</v>
      </c>
      <c r="AD1223" s="50">
        <v>2105450</v>
      </c>
      <c r="AH1223" s="66" t="str">
        <f t="shared" si="169"/>
        <v>MAJatobá</v>
      </c>
      <c r="AI1223" s="50">
        <v>2105450</v>
      </c>
    </row>
    <row r="1224" spans="27:35">
      <c r="AA1224" s="62" t="str">
        <f t="shared" si="168"/>
        <v/>
      </c>
      <c r="AB1224" s="50" t="s">
        <v>57</v>
      </c>
      <c r="AC1224" s="50" t="s">
        <v>2110</v>
      </c>
      <c r="AD1224" s="50">
        <v>2105476</v>
      </c>
      <c r="AH1224" s="66" t="str">
        <f t="shared" si="169"/>
        <v>MAJenipapo dos Vieiras</v>
      </c>
      <c r="AI1224" s="50">
        <v>2105476</v>
      </c>
    </row>
    <row r="1225" spans="27:35">
      <c r="AA1225" s="62" t="str">
        <f t="shared" si="168"/>
        <v/>
      </c>
      <c r="AB1225" s="50" t="s">
        <v>57</v>
      </c>
      <c r="AC1225" s="50" t="s">
        <v>2125</v>
      </c>
      <c r="AD1225" s="50">
        <v>2105500</v>
      </c>
      <c r="AH1225" s="66" t="str">
        <f t="shared" si="169"/>
        <v>MAJoão Lisboa</v>
      </c>
      <c r="AI1225" s="50">
        <v>2105500</v>
      </c>
    </row>
    <row r="1226" spans="27:35">
      <c r="AA1226" s="62" t="str">
        <f t="shared" si="168"/>
        <v/>
      </c>
      <c r="AB1226" s="50" t="s">
        <v>57</v>
      </c>
      <c r="AC1226" s="50" t="s">
        <v>2142</v>
      </c>
      <c r="AD1226" s="50">
        <v>2105609</v>
      </c>
      <c r="AH1226" s="66" t="str">
        <f t="shared" si="169"/>
        <v>MAJoselândia</v>
      </c>
      <c r="AI1226" s="50">
        <v>2105609</v>
      </c>
    </row>
    <row r="1227" spans="27:35">
      <c r="AA1227" s="62" t="str">
        <f t="shared" si="168"/>
        <v/>
      </c>
      <c r="AB1227" s="50" t="s">
        <v>57</v>
      </c>
      <c r="AC1227" s="50" t="s">
        <v>2158</v>
      </c>
      <c r="AD1227" s="50">
        <v>2105658</v>
      </c>
      <c r="AH1227" s="66" t="str">
        <f t="shared" si="169"/>
        <v>MAJunco do Maranhão</v>
      </c>
      <c r="AI1227" s="50">
        <v>2105658</v>
      </c>
    </row>
    <row r="1228" spans="27:35">
      <c r="AA1228" s="62" t="str">
        <f t="shared" si="168"/>
        <v/>
      </c>
      <c r="AB1228" s="50" t="s">
        <v>57</v>
      </c>
      <c r="AC1228" s="50" t="s">
        <v>2175</v>
      </c>
      <c r="AD1228" s="50">
        <v>2105708</v>
      </c>
      <c r="AH1228" s="66" t="str">
        <f t="shared" si="169"/>
        <v>MALago da Pedra</v>
      </c>
      <c r="AI1228" s="50">
        <v>2105708</v>
      </c>
    </row>
    <row r="1229" spans="27:35">
      <c r="AA1229" s="62" t="str">
        <f t="shared" si="168"/>
        <v/>
      </c>
      <c r="AB1229" s="50" t="s">
        <v>57</v>
      </c>
      <c r="AC1229" s="50" t="s">
        <v>2192</v>
      </c>
      <c r="AD1229" s="50">
        <v>2105807</v>
      </c>
      <c r="AH1229" s="66" t="str">
        <f t="shared" si="169"/>
        <v>MALago do Junco</v>
      </c>
      <c r="AI1229" s="50">
        <v>2105807</v>
      </c>
    </row>
    <row r="1230" spans="27:35">
      <c r="AA1230" s="62" t="str">
        <f t="shared" si="168"/>
        <v/>
      </c>
      <c r="AB1230" s="50" t="s">
        <v>57</v>
      </c>
      <c r="AC1230" s="50" t="s">
        <v>2208</v>
      </c>
      <c r="AD1230" s="50">
        <v>2105948</v>
      </c>
      <c r="AH1230" s="66" t="str">
        <f t="shared" si="169"/>
        <v>MALago dos Rodrigues</v>
      </c>
      <c r="AI1230" s="50">
        <v>2105948</v>
      </c>
    </row>
    <row r="1231" spans="27:35">
      <c r="AA1231" s="62" t="str">
        <f t="shared" si="168"/>
        <v/>
      </c>
      <c r="AB1231" s="50" t="s">
        <v>57</v>
      </c>
      <c r="AC1231" s="50" t="s">
        <v>2223</v>
      </c>
      <c r="AD1231" s="50">
        <v>2105906</v>
      </c>
      <c r="AH1231" s="66" t="str">
        <f t="shared" si="169"/>
        <v>MALago Verde</v>
      </c>
      <c r="AI1231" s="50">
        <v>2105906</v>
      </c>
    </row>
    <row r="1232" spans="27:35">
      <c r="AA1232" s="62" t="str">
        <f t="shared" si="168"/>
        <v/>
      </c>
      <c r="AB1232" s="50" t="s">
        <v>57</v>
      </c>
      <c r="AC1232" s="50" t="s">
        <v>2239</v>
      </c>
      <c r="AD1232" s="50">
        <v>2105922</v>
      </c>
      <c r="AH1232" s="66" t="str">
        <f t="shared" si="169"/>
        <v>MALagoa do Mato</v>
      </c>
      <c r="AI1232" s="50">
        <v>2105922</v>
      </c>
    </row>
    <row r="1233" spans="27:35">
      <c r="AA1233" s="62" t="str">
        <f t="shared" si="168"/>
        <v/>
      </c>
      <c r="AB1233" s="50" t="s">
        <v>57</v>
      </c>
      <c r="AC1233" s="50" t="s">
        <v>2253</v>
      </c>
      <c r="AD1233" s="50">
        <v>2105963</v>
      </c>
      <c r="AH1233" s="66" t="str">
        <f t="shared" si="169"/>
        <v>MALagoa Grande do Maranhão</v>
      </c>
      <c r="AI1233" s="50">
        <v>2105963</v>
      </c>
    </row>
    <row r="1234" spans="27:35">
      <c r="AA1234" s="62" t="str">
        <f t="shared" si="168"/>
        <v/>
      </c>
      <c r="AB1234" s="50" t="s">
        <v>57</v>
      </c>
      <c r="AC1234" s="50" t="s">
        <v>2268</v>
      </c>
      <c r="AD1234" s="50">
        <v>2105989</v>
      </c>
      <c r="AH1234" s="66" t="str">
        <f t="shared" si="169"/>
        <v>MALajeado Novo</v>
      </c>
      <c r="AI1234" s="50">
        <v>2105989</v>
      </c>
    </row>
    <row r="1235" spans="27:35">
      <c r="AA1235" s="62" t="str">
        <f t="shared" si="168"/>
        <v/>
      </c>
      <c r="AB1235" s="50" t="s">
        <v>57</v>
      </c>
      <c r="AC1235" s="50" t="s">
        <v>2284</v>
      </c>
      <c r="AD1235" s="50">
        <v>2106003</v>
      </c>
      <c r="AH1235" s="66" t="str">
        <f t="shared" si="169"/>
        <v>MALima Campos</v>
      </c>
      <c r="AI1235" s="50">
        <v>2106003</v>
      </c>
    </row>
    <row r="1236" spans="27:35">
      <c r="AA1236" s="62" t="str">
        <f t="shared" si="168"/>
        <v/>
      </c>
      <c r="AB1236" s="50" t="s">
        <v>57</v>
      </c>
      <c r="AC1236" s="50" t="s">
        <v>2300</v>
      </c>
      <c r="AD1236" s="50">
        <v>2106102</v>
      </c>
      <c r="AH1236" s="66" t="str">
        <f t="shared" si="169"/>
        <v>MALoreto</v>
      </c>
      <c r="AI1236" s="50">
        <v>2106102</v>
      </c>
    </row>
    <row r="1237" spans="27:35">
      <c r="AA1237" s="62" t="str">
        <f t="shared" si="168"/>
        <v/>
      </c>
      <c r="AB1237" s="50" t="s">
        <v>57</v>
      </c>
      <c r="AC1237" s="50" t="s">
        <v>2315</v>
      </c>
      <c r="AD1237" s="50">
        <v>2106201</v>
      </c>
      <c r="AH1237" s="66" t="str">
        <f t="shared" si="169"/>
        <v>MALuís Domingues</v>
      </c>
      <c r="AI1237" s="50">
        <v>2106201</v>
      </c>
    </row>
    <row r="1238" spans="27:35">
      <c r="AA1238" s="62" t="str">
        <f t="shared" si="168"/>
        <v/>
      </c>
      <c r="AB1238" s="50" t="s">
        <v>57</v>
      </c>
      <c r="AC1238" s="50" t="s">
        <v>2329</v>
      </c>
      <c r="AD1238" s="50">
        <v>2106300</v>
      </c>
      <c r="AH1238" s="66" t="str">
        <f t="shared" si="169"/>
        <v>MAMagalhães de Almeida</v>
      </c>
      <c r="AI1238" s="50">
        <v>2106300</v>
      </c>
    </row>
    <row r="1239" spans="27:35">
      <c r="AA1239" s="62" t="str">
        <f t="shared" si="168"/>
        <v/>
      </c>
      <c r="AB1239" s="50" t="s">
        <v>57</v>
      </c>
      <c r="AC1239" s="50" t="s">
        <v>2345</v>
      </c>
      <c r="AD1239" s="50">
        <v>2106326</v>
      </c>
      <c r="AH1239" s="66" t="str">
        <f t="shared" si="169"/>
        <v>MAMaracaçumé</v>
      </c>
      <c r="AI1239" s="50">
        <v>2106326</v>
      </c>
    </row>
    <row r="1240" spans="27:35">
      <c r="AA1240" s="62" t="str">
        <f t="shared" si="168"/>
        <v/>
      </c>
      <c r="AB1240" s="50" t="s">
        <v>57</v>
      </c>
      <c r="AC1240" s="50" t="s">
        <v>2361</v>
      </c>
      <c r="AD1240" s="50">
        <v>2106359</v>
      </c>
      <c r="AH1240" s="66" t="str">
        <f t="shared" si="169"/>
        <v>MAMarajá do Sena</v>
      </c>
      <c r="AI1240" s="50">
        <v>2106359</v>
      </c>
    </row>
    <row r="1241" spans="27:35">
      <c r="AA1241" s="62" t="str">
        <f t="shared" si="168"/>
        <v/>
      </c>
      <c r="AB1241" s="50" t="s">
        <v>57</v>
      </c>
      <c r="AC1241" s="50" t="s">
        <v>2375</v>
      </c>
      <c r="AD1241" s="50">
        <v>2106375</v>
      </c>
      <c r="AH1241" s="66" t="str">
        <f t="shared" si="169"/>
        <v>MAMaranhãozinho</v>
      </c>
      <c r="AI1241" s="50">
        <v>2106375</v>
      </c>
    </row>
    <row r="1242" spans="27:35">
      <c r="AA1242" s="62" t="str">
        <f t="shared" si="168"/>
        <v/>
      </c>
      <c r="AB1242" s="50" t="s">
        <v>57</v>
      </c>
      <c r="AC1242" s="50" t="s">
        <v>2390</v>
      </c>
      <c r="AD1242" s="50">
        <v>2106409</v>
      </c>
      <c r="AH1242" s="66" t="str">
        <f t="shared" si="169"/>
        <v>MAMata Roma</v>
      </c>
      <c r="AI1242" s="50">
        <v>2106409</v>
      </c>
    </row>
    <row r="1243" spans="27:35">
      <c r="AA1243" s="62" t="str">
        <f t="shared" si="168"/>
        <v/>
      </c>
      <c r="AB1243" s="50" t="s">
        <v>57</v>
      </c>
      <c r="AC1243" s="50" t="s">
        <v>2406</v>
      </c>
      <c r="AD1243" s="50">
        <v>2106508</v>
      </c>
      <c r="AH1243" s="66" t="str">
        <f t="shared" si="169"/>
        <v>MAMatinha</v>
      </c>
      <c r="AI1243" s="50">
        <v>2106508</v>
      </c>
    </row>
    <row r="1244" spans="27:35">
      <c r="AA1244" s="62" t="str">
        <f t="shared" si="168"/>
        <v/>
      </c>
      <c r="AB1244" s="50" t="s">
        <v>57</v>
      </c>
      <c r="AC1244" s="50" t="s">
        <v>2422</v>
      </c>
      <c r="AD1244" s="50">
        <v>2106607</v>
      </c>
      <c r="AH1244" s="66" t="str">
        <f t="shared" si="169"/>
        <v>MAMatões</v>
      </c>
      <c r="AI1244" s="50">
        <v>2106607</v>
      </c>
    </row>
    <row r="1245" spans="27:35">
      <c r="AA1245" s="62" t="str">
        <f t="shared" si="168"/>
        <v/>
      </c>
      <c r="AB1245" s="50" t="s">
        <v>57</v>
      </c>
      <c r="AC1245" s="50" t="s">
        <v>2438</v>
      </c>
      <c r="AD1245" s="50">
        <v>2106631</v>
      </c>
      <c r="AH1245" s="66" t="str">
        <f t="shared" si="169"/>
        <v>MAMatões do Norte</v>
      </c>
      <c r="AI1245" s="50">
        <v>2106631</v>
      </c>
    </row>
    <row r="1246" spans="27:35">
      <c r="AA1246" s="62" t="str">
        <f t="shared" si="168"/>
        <v/>
      </c>
      <c r="AB1246" s="50" t="s">
        <v>57</v>
      </c>
      <c r="AC1246" s="50" t="s">
        <v>2454</v>
      </c>
      <c r="AD1246" s="50">
        <v>2106672</v>
      </c>
      <c r="AH1246" s="66" t="str">
        <f t="shared" si="169"/>
        <v>MAMilagres do Maranhão</v>
      </c>
      <c r="AI1246" s="50">
        <v>2106672</v>
      </c>
    </row>
    <row r="1247" spans="27:35">
      <c r="AA1247" s="62" t="str">
        <f t="shared" si="168"/>
        <v/>
      </c>
      <c r="AB1247" s="50" t="s">
        <v>57</v>
      </c>
      <c r="AC1247" s="50" t="s">
        <v>2467</v>
      </c>
      <c r="AD1247" s="50">
        <v>2106706</v>
      </c>
      <c r="AH1247" s="66" t="str">
        <f t="shared" si="169"/>
        <v>MAMirador</v>
      </c>
      <c r="AI1247" s="50">
        <v>2106706</v>
      </c>
    </row>
    <row r="1248" spans="27:35">
      <c r="AA1248" s="62" t="str">
        <f t="shared" si="168"/>
        <v/>
      </c>
      <c r="AB1248" s="50" t="s">
        <v>57</v>
      </c>
      <c r="AC1248" s="50" t="s">
        <v>2483</v>
      </c>
      <c r="AD1248" s="50">
        <v>2106755</v>
      </c>
      <c r="AH1248" s="66" t="str">
        <f t="shared" si="169"/>
        <v>MAMiranda do Norte</v>
      </c>
      <c r="AI1248" s="50">
        <v>2106755</v>
      </c>
    </row>
    <row r="1249" spans="27:35">
      <c r="AA1249" s="62" t="str">
        <f t="shared" si="168"/>
        <v/>
      </c>
      <c r="AB1249" s="50" t="s">
        <v>57</v>
      </c>
      <c r="AC1249" s="50" t="s">
        <v>2499</v>
      </c>
      <c r="AD1249" s="50">
        <v>2106805</v>
      </c>
      <c r="AH1249" s="66" t="str">
        <f t="shared" si="169"/>
        <v>MAMirinzal</v>
      </c>
      <c r="AI1249" s="50">
        <v>2106805</v>
      </c>
    </row>
    <row r="1250" spans="27:35">
      <c r="AA1250" s="62" t="str">
        <f t="shared" si="168"/>
        <v/>
      </c>
      <c r="AB1250" s="50" t="s">
        <v>57</v>
      </c>
      <c r="AC1250" s="50" t="s">
        <v>2513</v>
      </c>
      <c r="AD1250" s="50">
        <v>2106904</v>
      </c>
      <c r="AH1250" s="66" t="str">
        <f t="shared" si="169"/>
        <v>MAMonção</v>
      </c>
      <c r="AI1250" s="50">
        <v>2106904</v>
      </c>
    </row>
    <row r="1251" spans="27:35">
      <c r="AA1251" s="62" t="str">
        <f t="shared" si="168"/>
        <v/>
      </c>
      <c r="AB1251" s="50" t="s">
        <v>57</v>
      </c>
      <c r="AC1251" s="50" t="s">
        <v>2528</v>
      </c>
      <c r="AD1251" s="50">
        <v>2107001</v>
      </c>
      <c r="AH1251" s="66" t="str">
        <f t="shared" si="169"/>
        <v>MAMontes Altos</v>
      </c>
      <c r="AI1251" s="50">
        <v>2107001</v>
      </c>
    </row>
    <row r="1252" spans="27:35">
      <c r="AA1252" s="62" t="str">
        <f t="shared" si="168"/>
        <v/>
      </c>
      <c r="AB1252" s="50" t="s">
        <v>57</v>
      </c>
      <c r="AC1252" s="50" t="s">
        <v>2544</v>
      </c>
      <c r="AD1252" s="50">
        <v>2107100</v>
      </c>
      <c r="AH1252" s="66" t="str">
        <f t="shared" si="169"/>
        <v>MAMorros</v>
      </c>
      <c r="AI1252" s="50">
        <v>2107100</v>
      </c>
    </row>
    <row r="1253" spans="27:35">
      <c r="AA1253" s="62" t="str">
        <f t="shared" si="168"/>
        <v/>
      </c>
      <c r="AB1253" s="50" t="s">
        <v>57</v>
      </c>
      <c r="AC1253" s="50" t="s">
        <v>2559</v>
      </c>
      <c r="AD1253" s="50">
        <v>2107209</v>
      </c>
      <c r="AH1253" s="66" t="str">
        <f t="shared" si="169"/>
        <v>MANina Rodrigues</v>
      </c>
      <c r="AI1253" s="50">
        <v>2107209</v>
      </c>
    </row>
    <row r="1254" spans="27:35">
      <c r="AA1254" s="62" t="str">
        <f t="shared" si="168"/>
        <v/>
      </c>
      <c r="AB1254" s="50" t="s">
        <v>57</v>
      </c>
      <c r="AC1254" s="50" t="s">
        <v>2574</v>
      </c>
      <c r="AD1254" s="50">
        <v>2107258</v>
      </c>
      <c r="AH1254" s="66" t="str">
        <f t="shared" si="169"/>
        <v>MANova Colinas</v>
      </c>
      <c r="AI1254" s="50">
        <v>2107258</v>
      </c>
    </row>
    <row r="1255" spans="27:35">
      <c r="AA1255" s="62" t="str">
        <f t="shared" si="168"/>
        <v/>
      </c>
      <c r="AB1255" s="50" t="s">
        <v>57</v>
      </c>
      <c r="AC1255" s="50" t="s">
        <v>2589</v>
      </c>
      <c r="AD1255" s="50">
        <v>2107308</v>
      </c>
      <c r="AH1255" s="66" t="str">
        <f t="shared" si="169"/>
        <v>MANova Iorque</v>
      </c>
      <c r="AI1255" s="50">
        <v>2107308</v>
      </c>
    </row>
    <row r="1256" spans="27:35">
      <c r="AA1256" s="62" t="str">
        <f t="shared" si="168"/>
        <v/>
      </c>
      <c r="AB1256" s="50" t="s">
        <v>57</v>
      </c>
      <c r="AC1256" s="50" t="s">
        <v>2605</v>
      </c>
      <c r="AD1256" s="50">
        <v>2107357</v>
      </c>
      <c r="AH1256" s="66" t="str">
        <f t="shared" si="169"/>
        <v>MANova Olinda do Maranhão</v>
      </c>
      <c r="AI1256" s="50">
        <v>2107357</v>
      </c>
    </row>
    <row r="1257" spans="27:35">
      <c r="AA1257" s="62" t="str">
        <f t="shared" si="168"/>
        <v/>
      </c>
      <c r="AB1257" s="50" t="s">
        <v>57</v>
      </c>
      <c r="AC1257" s="50" t="s">
        <v>2619</v>
      </c>
      <c r="AD1257" s="50">
        <v>2107407</v>
      </c>
      <c r="AH1257" s="66" t="str">
        <f t="shared" si="169"/>
        <v>MAOlho d'Água das Cunhãs</v>
      </c>
      <c r="AI1257" s="50">
        <v>2107407</v>
      </c>
    </row>
    <row r="1258" spans="27:35">
      <c r="AA1258" s="62" t="str">
        <f t="shared" si="168"/>
        <v/>
      </c>
      <c r="AB1258" s="50" t="s">
        <v>57</v>
      </c>
      <c r="AC1258" s="50" t="s">
        <v>2632</v>
      </c>
      <c r="AD1258" s="50">
        <v>2107456</v>
      </c>
      <c r="AH1258" s="66" t="str">
        <f t="shared" si="169"/>
        <v>MAOlinda Nova do Maranhão</v>
      </c>
      <c r="AI1258" s="50">
        <v>2107456</v>
      </c>
    </row>
    <row r="1259" spans="27:35">
      <c r="AA1259" s="62" t="str">
        <f t="shared" si="168"/>
        <v/>
      </c>
      <c r="AB1259" s="50" t="s">
        <v>57</v>
      </c>
      <c r="AC1259" s="50" t="s">
        <v>2647</v>
      </c>
      <c r="AD1259" s="50">
        <v>2107506</v>
      </c>
      <c r="AH1259" s="66" t="str">
        <f t="shared" si="169"/>
        <v>MAPaço do Lumiar</v>
      </c>
      <c r="AI1259" s="50">
        <v>2107506</v>
      </c>
    </row>
    <row r="1260" spans="27:35">
      <c r="AA1260" s="62" t="str">
        <f t="shared" si="168"/>
        <v/>
      </c>
      <c r="AB1260" s="50" t="s">
        <v>57</v>
      </c>
      <c r="AC1260" s="50" t="s">
        <v>2660</v>
      </c>
      <c r="AD1260" s="50">
        <v>2107605</v>
      </c>
      <c r="AH1260" s="66" t="str">
        <f t="shared" si="169"/>
        <v>MAPalmeirândia</v>
      </c>
      <c r="AI1260" s="50">
        <v>2107605</v>
      </c>
    </row>
    <row r="1261" spans="27:35">
      <c r="AA1261" s="62" t="str">
        <f t="shared" si="168"/>
        <v/>
      </c>
      <c r="AB1261" s="50" t="s">
        <v>57</v>
      </c>
      <c r="AC1261" s="50" t="s">
        <v>2674</v>
      </c>
      <c r="AD1261" s="50">
        <v>2107704</v>
      </c>
      <c r="AH1261" s="66" t="str">
        <f t="shared" si="169"/>
        <v>MAParaibano</v>
      </c>
      <c r="AI1261" s="50">
        <v>2107704</v>
      </c>
    </row>
    <row r="1262" spans="27:35">
      <c r="AA1262" s="62" t="str">
        <f t="shared" si="168"/>
        <v/>
      </c>
      <c r="AB1262" s="50" t="s">
        <v>57</v>
      </c>
      <c r="AC1262" s="50" t="s">
        <v>2689</v>
      </c>
      <c r="AD1262" s="50">
        <v>2107803</v>
      </c>
      <c r="AH1262" s="66" t="str">
        <f t="shared" si="169"/>
        <v>MAParnarama</v>
      </c>
      <c r="AI1262" s="50">
        <v>2107803</v>
      </c>
    </row>
    <row r="1263" spans="27:35">
      <c r="AA1263" s="62" t="str">
        <f t="shared" si="168"/>
        <v/>
      </c>
      <c r="AB1263" s="50" t="s">
        <v>57</v>
      </c>
      <c r="AC1263" s="50" t="s">
        <v>2705</v>
      </c>
      <c r="AD1263" s="50">
        <v>2107902</v>
      </c>
      <c r="AH1263" s="66" t="str">
        <f t="shared" si="169"/>
        <v>MAPassagem Franca</v>
      </c>
      <c r="AI1263" s="50">
        <v>2107902</v>
      </c>
    </row>
    <row r="1264" spans="27:35">
      <c r="AA1264" s="62" t="str">
        <f t="shared" si="168"/>
        <v/>
      </c>
      <c r="AB1264" s="50" t="s">
        <v>57</v>
      </c>
      <c r="AC1264" s="50" t="s">
        <v>2720</v>
      </c>
      <c r="AD1264" s="50">
        <v>2108009</v>
      </c>
      <c r="AH1264" s="66" t="str">
        <f t="shared" si="169"/>
        <v>MAPastos Bons</v>
      </c>
      <c r="AI1264" s="50">
        <v>2108009</v>
      </c>
    </row>
    <row r="1265" spans="27:35">
      <c r="AA1265" s="62" t="str">
        <f t="shared" si="168"/>
        <v/>
      </c>
      <c r="AB1265" s="50" t="s">
        <v>57</v>
      </c>
      <c r="AC1265" s="50" t="s">
        <v>2736</v>
      </c>
      <c r="AD1265" s="50">
        <v>2108058</v>
      </c>
      <c r="AH1265" s="66" t="str">
        <f t="shared" si="169"/>
        <v>MAPaulino Neves</v>
      </c>
      <c r="AI1265" s="50">
        <v>2108058</v>
      </c>
    </row>
    <row r="1266" spans="27:35">
      <c r="AA1266" s="62" t="str">
        <f t="shared" si="168"/>
        <v/>
      </c>
      <c r="AB1266" s="50" t="s">
        <v>57</v>
      </c>
      <c r="AC1266" s="50" t="s">
        <v>2751</v>
      </c>
      <c r="AD1266" s="50">
        <v>2108108</v>
      </c>
      <c r="AH1266" s="66" t="str">
        <f t="shared" si="169"/>
        <v>MAPaulo Ramos</v>
      </c>
      <c r="AI1266" s="50">
        <v>2108108</v>
      </c>
    </row>
    <row r="1267" spans="27:35">
      <c r="AA1267" s="62" t="str">
        <f t="shared" si="168"/>
        <v/>
      </c>
      <c r="AB1267" s="50" t="s">
        <v>57</v>
      </c>
      <c r="AC1267" s="50" t="s">
        <v>2766</v>
      </c>
      <c r="AD1267" s="50">
        <v>2108207</v>
      </c>
      <c r="AH1267" s="66" t="str">
        <f t="shared" si="169"/>
        <v>MAPedreiras</v>
      </c>
      <c r="AI1267" s="50">
        <v>2108207</v>
      </c>
    </row>
    <row r="1268" spans="27:35">
      <c r="AA1268" s="62" t="str">
        <f t="shared" si="168"/>
        <v/>
      </c>
      <c r="AB1268" s="50" t="s">
        <v>57</v>
      </c>
      <c r="AC1268" s="50" t="s">
        <v>2782</v>
      </c>
      <c r="AD1268" s="50">
        <v>2108256</v>
      </c>
      <c r="AH1268" s="66" t="str">
        <f t="shared" si="169"/>
        <v>MAPedro do Rosário</v>
      </c>
      <c r="AI1268" s="50">
        <v>2108256</v>
      </c>
    </row>
    <row r="1269" spans="27:35">
      <c r="AA1269" s="62" t="str">
        <f t="shared" si="168"/>
        <v/>
      </c>
      <c r="AB1269" s="50" t="s">
        <v>57</v>
      </c>
      <c r="AC1269" s="50" t="s">
        <v>2797</v>
      </c>
      <c r="AD1269" s="50">
        <v>2108306</v>
      </c>
      <c r="AH1269" s="66" t="str">
        <f t="shared" si="169"/>
        <v>MAPenalva</v>
      </c>
      <c r="AI1269" s="50">
        <v>2108306</v>
      </c>
    </row>
    <row r="1270" spans="27:35">
      <c r="AA1270" s="62" t="str">
        <f t="shared" si="168"/>
        <v/>
      </c>
      <c r="AB1270" s="50" t="s">
        <v>57</v>
      </c>
      <c r="AC1270" s="50" t="s">
        <v>2812</v>
      </c>
      <c r="AD1270" s="50">
        <v>2108405</v>
      </c>
      <c r="AH1270" s="66" t="str">
        <f t="shared" si="169"/>
        <v>MAPeri Mirim</v>
      </c>
      <c r="AI1270" s="50">
        <v>2108405</v>
      </c>
    </row>
    <row r="1271" spans="27:35">
      <c r="AA1271" s="62" t="str">
        <f t="shared" si="168"/>
        <v/>
      </c>
      <c r="AB1271" s="50" t="s">
        <v>57</v>
      </c>
      <c r="AC1271" s="50" t="s">
        <v>2827</v>
      </c>
      <c r="AD1271" s="50">
        <v>2108454</v>
      </c>
      <c r="AH1271" s="66" t="str">
        <f t="shared" si="169"/>
        <v>MAPeritoró</v>
      </c>
      <c r="AI1271" s="50">
        <v>2108454</v>
      </c>
    </row>
    <row r="1272" spans="27:35">
      <c r="AA1272" s="62" t="str">
        <f t="shared" si="168"/>
        <v/>
      </c>
      <c r="AB1272" s="50" t="s">
        <v>57</v>
      </c>
      <c r="AC1272" s="50" t="s">
        <v>2839</v>
      </c>
      <c r="AD1272" s="50">
        <v>2108504</v>
      </c>
      <c r="AH1272" s="66" t="str">
        <f t="shared" si="169"/>
        <v>MAPindaré-Mirim</v>
      </c>
      <c r="AI1272" s="50">
        <v>2108504</v>
      </c>
    </row>
    <row r="1273" spans="27:35">
      <c r="AA1273" s="62" t="str">
        <f t="shared" si="168"/>
        <v/>
      </c>
      <c r="AB1273" s="50" t="s">
        <v>57</v>
      </c>
      <c r="AC1273" s="50" t="s">
        <v>2852</v>
      </c>
      <c r="AD1273" s="50">
        <v>2108603</v>
      </c>
      <c r="AH1273" s="66" t="str">
        <f t="shared" si="169"/>
        <v>MAPinheiro</v>
      </c>
      <c r="AI1273" s="50">
        <v>2108603</v>
      </c>
    </row>
    <row r="1274" spans="27:35">
      <c r="AA1274" s="62" t="str">
        <f t="shared" si="168"/>
        <v/>
      </c>
      <c r="AB1274" s="50" t="s">
        <v>57</v>
      </c>
      <c r="AC1274" s="50" t="s">
        <v>2865</v>
      </c>
      <c r="AD1274" s="50">
        <v>2108702</v>
      </c>
      <c r="AH1274" s="66" t="str">
        <f t="shared" si="169"/>
        <v>MAPio XII</v>
      </c>
      <c r="AI1274" s="50">
        <v>2108702</v>
      </c>
    </row>
    <row r="1275" spans="27:35">
      <c r="AA1275" s="62" t="str">
        <f t="shared" si="168"/>
        <v/>
      </c>
      <c r="AB1275" s="50" t="s">
        <v>57</v>
      </c>
      <c r="AC1275" s="50" t="s">
        <v>2878</v>
      </c>
      <c r="AD1275" s="50">
        <v>2108801</v>
      </c>
      <c r="AH1275" s="66" t="str">
        <f t="shared" si="169"/>
        <v>MAPirapemas</v>
      </c>
      <c r="AI1275" s="50">
        <v>2108801</v>
      </c>
    </row>
    <row r="1276" spans="27:35">
      <c r="AA1276" s="62" t="str">
        <f t="shared" si="168"/>
        <v/>
      </c>
      <c r="AB1276" s="50" t="s">
        <v>57</v>
      </c>
      <c r="AC1276" s="50" t="s">
        <v>2890</v>
      </c>
      <c r="AD1276" s="50">
        <v>2108900</v>
      </c>
      <c r="AH1276" s="66" t="str">
        <f t="shared" si="169"/>
        <v>MAPoção de Pedras</v>
      </c>
      <c r="AI1276" s="50">
        <v>2108900</v>
      </c>
    </row>
    <row r="1277" spans="27:35">
      <c r="AA1277" s="62" t="str">
        <f t="shared" si="168"/>
        <v/>
      </c>
      <c r="AB1277" s="50" t="s">
        <v>57</v>
      </c>
      <c r="AC1277" s="50" t="s">
        <v>2903</v>
      </c>
      <c r="AD1277" s="50">
        <v>2109007</v>
      </c>
      <c r="AH1277" s="66" t="str">
        <f t="shared" si="169"/>
        <v>MAPorto Franco</v>
      </c>
      <c r="AI1277" s="50">
        <v>2109007</v>
      </c>
    </row>
    <row r="1278" spans="27:35">
      <c r="AA1278" s="62" t="str">
        <f t="shared" si="168"/>
        <v/>
      </c>
      <c r="AB1278" s="50" t="s">
        <v>57</v>
      </c>
      <c r="AC1278" s="50" t="s">
        <v>2915</v>
      </c>
      <c r="AD1278" s="50">
        <v>2109056</v>
      </c>
      <c r="AH1278" s="66" t="str">
        <f t="shared" si="169"/>
        <v>MAPorto Rico do Maranhão</v>
      </c>
      <c r="AI1278" s="50">
        <v>2109056</v>
      </c>
    </row>
    <row r="1279" spans="27:35">
      <c r="AA1279" s="62" t="str">
        <f t="shared" si="168"/>
        <v/>
      </c>
      <c r="AB1279" s="50" t="s">
        <v>57</v>
      </c>
      <c r="AC1279" s="50" t="s">
        <v>2927</v>
      </c>
      <c r="AD1279" s="50">
        <v>2109106</v>
      </c>
      <c r="AH1279" s="66" t="str">
        <f t="shared" si="169"/>
        <v>MAPresidente Dutra</v>
      </c>
      <c r="AI1279" s="50">
        <v>2109106</v>
      </c>
    </row>
    <row r="1280" spans="27:35">
      <c r="AA1280" s="62" t="str">
        <f t="shared" si="168"/>
        <v/>
      </c>
      <c r="AB1280" s="50" t="s">
        <v>57</v>
      </c>
      <c r="AC1280" s="50" t="s">
        <v>2368</v>
      </c>
      <c r="AD1280" s="50">
        <v>2109205</v>
      </c>
      <c r="AH1280" s="66" t="str">
        <f t="shared" si="169"/>
        <v>MAPresidente Juscelino</v>
      </c>
      <c r="AI1280" s="50">
        <v>2109205</v>
      </c>
    </row>
    <row r="1281" spans="27:35">
      <c r="AA1281" s="62" t="str">
        <f t="shared" si="168"/>
        <v/>
      </c>
      <c r="AB1281" s="50" t="s">
        <v>57</v>
      </c>
      <c r="AC1281" s="50" t="s">
        <v>976</v>
      </c>
      <c r="AD1281" s="50">
        <v>2109239</v>
      </c>
      <c r="AH1281" s="66" t="str">
        <f t="shared" si="169"/>
        <v>MAPresidente Médici</v>
      </c>
      <c r="AI1281" s="50">
        <v>2109239</v>
      </c>
    </row>
    <row r="1282" spans="27:35">
      <c r="AA1282" s="62" t="str">
        <f t="shared" si="168"/>
        <v/>
      </c>
      <c r="AB1282" s="50" t="s">
        <v>57</v>
      </c>
      <c r="AC1282" s="50" t="s">
        <v>2962</v>
      </c>
      <c r="AD1282" s="50">
        <v>2109270</v>
      </c>
      <c r="AH1282" s="66" t="str">
        <f t="shared" si="169"/>
        <v>MAPresidente Sarney</v>
      </c>
      <c r="AI1282" s="50">
        <v>2109270</v>
      </c>
    </row>
    <row r="1283" spans="27:35">
      <c r="AA1283" s="62" t="str">
        <f t="shared" ref="AA1283:AA1346" si="170">CONCATENATE(A1283,D1283)</f>
        <v/>
      </c>
      <c r="AB1283" s="50" t="s">
        <v>57</v>
      </c>
      <c r="AC1283" s="50" t="s">
        <v>2974</v>
      </c>
      <c r="AD1283" s="50">
        <v>2109304</v>
      </c>
      <c r="AH1283" s="66" t="str">
        <f t="shared" ref="AH1283:AH1346" si="171">CONCATENATE(AB1283,AC1283)</f>
        <v>MAPresidente Vargas</v>
      </c>
      <c r="AI1283" s="50">
        <v>2109304</v>
      </c>
    </row>
    <row r="1284" spans="27:35">
      <c r="AA1284" s="62" t="str">
        <f t="shared" si="170"/>
        <v/>
      </c>
      <c r="AB1284" s="50" t="s">
        <v>57</v>
      </c>
      <c r="AC1284" s="50" t="s">
        <v>2987</v>
      </c>
      <c r="AD1284" s="50">
        <v>2109403</v>
      </c>
      <c r="AH1284" s="66" t="str">
        <f t="shared" si="171"/>
        <v>MAPrimeira Cruz</v>
      </c>
      <c r="AI1284" s="50">
        <v>2109403</v>
      </c>
    </row>
    <row r="1285" spans="27:35">
      <c r="AA1285" s="62" t="str">
        <f t="shared" si="170"/>
        <v/>
      </c>
      <c r="AB1285" s="50" t="s">
        <v>57</v>
      </c>
      <c r="AC1285" s="50" t="s">
        <v>2999</v>
      </c>
      <c r="AD1285" s="50">
        <v>2109452</v>
      </c>
      <c r="AH1285" s="66" t="str">
        <f t="shared" si="171"/>
        <v>MARaposa</v>
      </c>
      <c r="AI1285" s="50">
        <v>2109452</v>
      </c>
    </row>
    <row r="1286" spans="27:35">
      <c r="AA1286" s="62" t="str">
        <f t="shared" si="170"/>
        <v/>
      </c>
      <c r="AB1286" s="50" t="s">
        <v>57</v>
      </c>
      <c r="AC1286" s="50" t="s">
        <v>3012</v>
      </c>
      <c r="AD1286" s="50">
        <v>2109502</v>
      </c>
      <c r="AH1286" s="66" t="str">
        <f t="shared" si="171"/>
        <v>MARiachão</v>
      </c>
      <c r="AI1286" s="50">
        <v>2109502</v>
      </c>
    </row>
    <row r="1287" spans="27:35">
      <c r="AA1287" s="62" t="str">
        <f t="shared" si="170"/>
        <v/>
      </c>
      <c r="AB1287" s="50" t="s">
        <v>57</v>
      </c>
      <c r="AC1287" s="50" t="s">
        <v>3025</v>
      </c>
      <c r="AD1287" s="50">
        <v>2109551</v>
      </c>
      <c r="AH1287" s="66" t="str">
        <f t="shared" si="171"/>
        <v>MARibamar Fiquene</v>
      </c>
      <c r="AI1287" s="50">
        <v>2109551</v>
      </c>
    </row>
    <row r="1288" spans="27:35">
      <c r="AA1288" s="62" t="str">
        <f t="shared" si="170"/>
        <v/>
      </c>
      <c r="AB1288" s="50" t="s">
        <v>57</v>
      </c>
      <c r="AC1288" s="50" t="s">
        <v>3037</v>
      </c>
      <c r="AD1288" s="50">
        <v>2109601</v>
      </c>
      <c r="AH1288" s="66" t="str">
        <f t="shared" si="171"/>
        <v>MARosário</v>
      </c>
      <c r="AI1288" s="50">
        <v>2109601</v>
      </c>
    </row>
    <row r="1289" spans="27:35">
      <c r="AA1289" s="62" t="str">
        <f t="shared" si="170"/>
        <v/>
      </c>
      <c r="AB1289" s="50" t="s">
        <v>57</v>
      </c>
      <c r="AC1289" s="50" t="s">
        <v>3049</v>
      </c>
      <c r="AD1289" s="50">
        <v>2109700</v>
      </c>
      <c r="AH1289" s="66" t="str">
        <f t="shared" si="171"/>
        <v>MASambaíba</v>
      </c>
      <c r="AI1289" s="50">
        <v>2109700</v>
      </c>
    </row>
    <row r="1290" spans="27:35">
      <c r="AA1290" s="62" t="str">
        <f t="shared" si="170"/>
        <v/>
      </c>
      <c r="AB1290" s="50" t="s">
        <v>57</v>
      </c>
      <c r="AC1290" s="50" t="s">
        <v>3061</v>
      </c>
      <c r="AD1290" s="50">
        <v>2109759</v>
      </c>
      <c r="AH1290" s="66" t="str">
        <f t="shared" si="171"/>
        <v>MASanta Filomena do Maranhão</v>
      </c>
      <c r="AI1290" s="50">
        <v>2109759</v>
      </c>
    </row>
    <row r="1291" spans="27:35">
      <c r="AA1291" s="62" t="str">
        <f t="shared" si="170"/>
        <v/>
      </c>
      <c r="AB1291" s="50" t="s">
        <v>57</v>
      </c>
      <c r="AC1291" s="50" t="s">
        <v>3072</v>
      </c>
      <c r="AD1291" s="50">
        <v>2109809</v>
      </c>
      <c r="AH1291" s="66" t="str">
        <f t="shared" si="171"/>
        <v>MASanta Helena</v>
      </c>
      <c r="AI1291" s="50">
        <v>2109809</v>
      </c>
    </row>
    <row r="1292" spans="27:35">
      <c r="AA1292" s="62" t="str">
        <f t="shared" si="170"/>
        <v/>
      </c>
      <c r="AB1292" s="50" t="s">
        <v>57</v>
      </c>
      <c r="AC1292" s="50" t="s">
        <v>3085</v>
      </c>
      <c r="AD1292" s="50">
        <v>2109908</v>
      </c>
      <c r="AH1292" s="66" t="str">
        <f t="shared" si="171"/>
        <v>MASanta Inês</v>
      </c>
      <c r="AI1292" s="50">
        <v>2109908</v>
      </c>
    </row>
    <row r="1293" spans="27:35">
      <c r="AA1293" s="62" t="str">
        <f t="shared" si="170"/>
        <v/>
      </c>
      <c r="AB1293" s="50" t="s">
        <v>57</v>
      </c>
      <c r="AC1293" s="50" t="s">
        <v>3098</v>
      </c>
      <c r="AD1293" s="50">
        <v>2110005</v>
      </c>
      <c r="AH1293" s="66" t="str">
        <f t="shared" si="171"/>
        <v>MASanta Luzia</v>
      </c>
      <c r="AI1293" s="50">
        <v>2110005</v>
      </c>
    </row>
    <row r="1294" spans="27:35">
      <c r="AA1294" s="62" t="str">
        <f t="shared" si="170"/>
        <v/>
      </c>
      <c r="AB1294" s="50" t="s">
        <v>57</v>
      </c>
      <c r="AC1294" s="50" t="s">
        <v>3110</v>
      </c>
      <c r="AD1294" s="50">
        <v>2110039</v>
      </c>
      <c r="AH1294" s="66" t="str">
        <f t="shared" si="171"/>
        <v>MASanta Luzia do Paruá</v>
      </c>
      <c r="AI1294" s="50">
        <v>2110039</v>
      </c>
    </row>
    <row r="1295" spans="27:35">
      <c r="AA1295" s="62" t="str">
        <f t="shared" si="170"/>
        <v/>
      </c>
      <c r="AB1295" s="50" t="s">
        <v>57</v>
      </c>
      <c r="AC1295" s="50" t="s">
        <v>3122</v>
      </c>
      <c r="AD1295" s="50">
        <v>2110104</v>
      </c>
      <c r="AH1295" s="66" t="str">
        <f t="shared" si="171"/>
        <v>MASanta Quitéria do Maranhão</v>
      </c>
      <c r="AI1295" s="50">
        <v>2110104</v>
      </c>
    </row>
    <row r="1296" spans="27:35">
      <c r="AA1296" s="62" t="str">
        <f t="shared" si="170"/>
        <v/>
      </c>
      <c r="AB1296" s="50" t="s">
        <v>57</v>
      </c>
      <c r="AC1296" s="50" t="s">
        <v>3134</v>
      </c>
      <c r="AD1296" s="50">
        <v>2110203</v>
      </c>
      <c r="AH1296" s="66" t="str">
        <f t="shared" si="171"/>
        <v>MASanta Rita</v>
      </c>
      <c r="AI1296" s="50">
        <v>2110203</v>
      </c>
    </row>
    <row r="1297" spans="27:35">
      <c r="AA1297" s="62" t="str">
        <f t="shared" si="170"/>
        <v/>
      </c>
      <c r="AB1297" s="50" t="s">
        <v>57</v>
      </c>
      <c r="AC1297" s="50" t="s">
        <v>3146</v>
      </c>
      <c r="AD1297" s="50">
        <v>2110237</v>
      </c>
      <c r="AH1297" s="66" t="str">
        <f t="shared" si="171"/>
        <v>MASantana do Maranhão</v>
      </c>
      <c r="AI1297" s="50">
        <v>2110237</v>
      </c>
    </row>
    <row r="1298" spans="27:35">
      <c r="AA1298" s="62" t="str">
        <f t="shared" si="170"/>
        <v/>
      </c>
      <c r="AB1298" s="50" t="s">
        <v>57</v>
      </c>
      <c r="AC1298" s="50" t="s">
        <v>3157</v>
      </c>
      <c r="AD1298" s="50">
        <v>2110278</v>
      </c>
      <c r="AH1298" s="66" t="str">
        <f t="shared" si="171"/>
        <v>MASanto Amaro do Maranhão</v>
      </c>
      <c r="AI1298" s="50">
        <v>2110278</v>
      </c>
    </row>
    <row r="1299" spans="27:35">
      <c r="AA1299" s="62" t="str">
        <f t="shared" si="170"/>
        <v/>
      </c>
      <c r="AB1299" s="50" t="s">
        <v>57</v>
      </c>
      <c r="AC1299" s="50" t="s">
        <v>3168</v>
      </c>
      <c r="AD1299" s="50">
        <v>2110302</v>
      </c>
      <c r="AH1299" s="66" t="str">
        <f t="shared" si="171"/>
        <v>MASanto Antônio dos Lopes</v>
      </c>
      <c r="AI1299" s="50">
        <v>2110302</v>
      </c>
    </row>
    <row r="1300" spans="27:35">
      <c r="AA1300" s="62" t="str">
        <f t="shared" si="170"/>
        <v/>
      </c>
      <c r="AB1300" s="50" t="s">
        <v>57</v>
      </c>
      <c r="AC1300" s="50" t="s">
        <v>3179</v>
      </c>
      <c r="AD1300" s="50">
        <v>2110401</v>
      </c>
      <c r="AH1300" s="66" t="str">
        <f t="shared" si="171"/>
        <v>MASão Benedito do Rio Preto</v>
      </c>
      <c r="AI1300" s="50">
        <v>2110401</v>
      </c>
    </row>
    <row r="1301" spans="27:35">
      <c r="AA1301" s="62" t="str">
        <f t="shared" si="170"/>
        <v/>
      </c>
      <c r="AB1301" s="50" t="s">
        <v>57</v>
      </c>
      <c r="AC1301" s="50" t="s">
        <v>3190</v>
      </c>
      <c r="AD1301" s="50">
        <v>2110500</v>
      </c>
      <c r="AH1301" s="66" t="str">
        <f t="shared" si="171"/>
        <v>MASão Bento</v>
      </c>
      <c r="AI1301" s="50">
        <v>2110500</v>
      </c>
    </row>
    <row r="1302" spans="27:35">
      <c r="AA1302" s="62" t="str">
        <f t="shared" si="170"/>
        <v/>
      </c>
      <c r="AB1302" s="50" t="s">
        <v>57</v>
      </c>
      <c r="AC1302" s="50" t="s">
        <v>3202</v>
      </c>
      <c r="AD1302" s="50">
        <v>2110609</v>
      </c>
      <c r="AH1302" s="66" t="str">
        <f t="shared" si="171"/>
        <v>MASão Bernardo</v>
      </c>
      <c r="AI1302" s="50">
        <v>2110609</v>
      </c>
    </row>
    <row r="1303" spans="27:35">
      <c r="AA1303" s="62" t="str">
        <f t="shared" si="170"/>
        <v/>
      </c>
      <c r="AB1303" s="50" t="s">
        <v>57</v>
      </c>
      <c r="AC1303" s="50" t="s">
        <v>3214</v>
      </c>
      <c r="AD1303" s="50">
        <v>2110658</v>
      </c>
      <c r="AH1303" s="66" t="str">
        <f t="shared" si="171"/>
        <v>MASão Domingos do Azeitão</v>
      </c>
      <c r="AI1303" s="50">
        <v>2110658</v>
      </c>
    </row>
    <row r="1304" spans="27:35">
      <c r="AA1304" s="62" t="str">
        <f t="shared" si="170"/>
        <v/>
      </c>
      <c r="AB1304" s="50" t="s">
        <v>57</v>
      </c>
      <c r="AC1304" s="50" t="s">
        <v>3226</v>
      </c>
      <c r="AD1304" s="50">
        <v>2110708</v>
      </c>
      <c r="AH1304" s="66" t="str">
        <f t="shared" si="171"/>
        <v>MASão Domingos do Maranhão</v>
      </c>
      <c r="AI1304" s="50">
        <v>2110708</v>
      </c>
    </row>
    <row r="1305" spans="27:35">
      <c r="AA1305" s="62" t="str">
        <f t="shared" si="170"/>
        <v/>
      </c>
      <c r="AB1305" s="50" t="s">
        <v>57</v>
      </c>
      <c r="AC1305" s="50" t="s">
        <v>3236</v>
      </c>
      <c r="AD1305" s="50">
        <v>2110807</v>
      </c>
      <c r="AH1305" s="66" t="str">
        <f t="shared" si="171"/>
        <v>MASão Félix de Balsas</v>
      </c>
      <c r="AI1305" s="50">
        <v>2110807</v>
      </c>
    </row>
    <row r="1306" spans="27:35">
      <c r="AA1306" s="62" t="str">
        <f t="shared" si="170"/>
        <v/>
      </c>
      <c r="AB1306" s="50" t="s">
        <v>57</v>
      </c>
      <c r="AC1306" s="50" t="s">
        <v>3247</v>
      </c>
      <c r="AD1306" s="50">
        <v>2110856</v>
      </c>
      <c r="AH1306" s="66" t="str">
        <f t="shared" si="171"/>
        <v>MASão Francisco do Brejão</v>
      </c>
      <c r="AI1306" s="50">
        <v>2110856</v>
      </c>
    </row>
    <row r="1307" spans="27:35">
      <c r="AA1307" s="62" t="str">
        <f t="shared" si="170"/>
        <v/>
      </c>
      <c r="AB1307" s="50" t="s">
        <v>57</v>
      </c>
      <c r="AC1307" s="50" t="s">
        <v>3257</v>
      </c>
      <c r="AD1307" s="50">
        <v>2110906</v>
      </c>
      <c r="AH1307" s="66" t="str">
        <f t="shared" si="171"/>
        <v>MASão Francisco do Maranhão</v>
      </c>
      <c r="AI1307" s="50">
        <v>2110906</v>
      </c>
    </row>
    <row r="1308" spans="27:35">
      <c r="AA1308" s="62" t="str">
        <f t="shared" si="170"/>
        <v/>
      </c>
      <c r="AB1308" s="50" t="s">
        <v>57</v>
      </c>
      <c r="AC1308" s="50" t="s">
        <v>3268</v>
      </c>
      <c r="AD1308" s="50">
        <v>2111003</v>
      </c>
      <c r="AH1308" s="66" t="str">
        <f t="shared" si="171"/>
        <v>MASão João Batista</v>
      </c>
      <c r="AI1308" s="50">
        <v>2111003</v>
      </c>
    </row>
    <row r="1309" spans="27:35">
      <c r="AA1309" s="62" t="str">
        <f t="shared" si="170"/>
        <v/>
      </c>
      <c r="AB1309" s="50" t="s">
        <v>57</v>
      </c>
      <c r="AC1309" s="50" t="s">
        <v>3280</v>
      </c>
      <c r="AD1309" s="50">
        <v>2111029</v>
      </c>
      <c r="AH1309" s="66" t="str">
        <f t="shared" si="171"/>
        <v>MASão João do Carú</v>
      </c>
      <c r="AI1309" s="50">
        <v>2111029</v>
      </c>
    </row>
    <row r="1310" spans="27:35">
      <c r="AA1310" s="62" t="str">
        <f t="shared" si="170"/>
        <v/>
      </c>
      <c r="AB1310" s="50" t="s">
        <v>57</v>
      </c>
      <c r="AC1310" s="50" t="s">
        <v>3291</v>
      </c>
      <c r="AD1310" s="50">
        <v>2111052</v>
      </c>
      <c r="AH1310" s="66" t="str">
        <f t="shared" si="171"/>
        <v>MASão João do Paraíso</v>
      </c>
      <c r="AI1310" s="50">
        <v>2111052</v>
      </c>
    </row>
    <row r="1311" spans="27:35">
      <c r="AA1311" s="62" t="str">
        <f t="shared" si="170"/>
        <v/>
      </c>
      <c r="AB1311" s="50" t="s">
        <v>57</v>
      </c>
      <c r="AC1311" s="50" t="s">
        <v>3303</v>
      </c>
      <c r="AD1311" s="50">
        <v>2111078</v>
      </c>
      <c r="AH1311" s="66" t="str">
        <f t="shared" si="171"/>
        <v>MASão João do Soter</v>
      </c>
      <c r="AI1311" s="50">
        <v>2111078</v>
      </c>
    </row>
    <row r="1312" spans="27:35">
      <c r="AA1312" s="62" t="str">
        <f t="shared" si="170"/>
        <v/>
      </c>
      <c r="AB1312" s="50" t="s">
        <v>57</v>
      </c>
      <c r="AC1312" s="50" t="s">
        <v>3315</v>
      </c>
      <c r="AD1312" s="50">
        <v>2111102</v>
      </c>
      <c r="AH1312" s="66" t="str">
        <f t="shared" si="171"/>
        <v>MASão João dos Patos</v>
      </c>
      <c r="AI1312" s="50">
        <v>2111102</v>
      </c>
    </row>
    <row r="1313" spans="27:35">
      <c r="AA1313" s="62" t="str">
        <f t="shared" si="170"/>
        <v/>
      </c>
      <c r="AB1313" s="50" t="s">
        <v>57</v>
      </c>
      <c r="AC1313" s="50" t="s">
        <v>3325</v>
      </c>
      <c r="AD1313" s="50">
        <v>2111201</v>
      </c>
      <c r="AH1313" s="66" t="str">
        <f t="shared" si="171"/>
        <v>MASão José de Ribamar</v>
      </c>
      <c r="AI1313" s="50">
        <v>2111201</v>
      </c>
    </row>
    <row r="1314" spans="27:35">
      <c r="AA1314" s="62" t="str">
        <f t="shared" si="170"/>
        <v/>
      </c>
      <c r="AB1314" s="50" t="s">
        <v>57</v>
      </c>
      <c r="AC1314" s="50" t="s">
        <v>3336</v>
      </c>
      <c r="AD1314" s="50">
        <v>2111250</v>
      </c>
      <c r="AH1314" s="66" t="str">
        <f t="shared" si="171"/>
        <v>MASão José dos Basílios</v>
      </c>
      <c r="AI1314" s="50">
        <v>2111250</v>
      </c>
    </row>
    <row r="1315" spans="27:35">
      <c r="AA1315" s="62" t="str">
        <f t="shared" si="170"/>
        <v/>
      </c>
      <c r="AB1315" s="50" t="s">
        <v>57</v>
      </c>
      <c r="AC1315" s="50" t="s">
        <v>3347</v>
      </c>
      <c r="AD1315" s="50">
        <v>2111300</v>
      </c>
      <c r="AH1315" s="66" t="str">
        <f t="shared" si="171"/>
        <v>MASão Luís</v>
      </c>
      <c r="AI1315" s="50">
        <v>2111300</v>
      </c>
    </row>
    <row r="1316" spans="27:35">
      <c r="AA1316" s="62" t="str">
        <f t="shared" si="170"/>
        <v/>
      </c>
      <c r="AB1316" s="50" t="s">
        <v>57</v>
      </c>
      <c r="AC1316" s="50" t="s">
        <v>3357</v>
      </c>
      <c r="AD1316" s="50">
        <v>2111409</v>
      </c>
      <c r="AH1316" s="66" t="str">
        <f t="shared" si="171"/>
        <v>MASão Luís Gonzaga do Maranhão</v>
      </c>
      <c r="AI1316" s="50">
        <v>2111409</v>
      </c>
    </row>
    <row r="1317" spans="27:35">
      <c r="AA1317" s="62" t="str">
        <f t="shared" si="170"/>
        <v/>
      </c>
      <c r="AB1317" s="50" t="s">
        <v>57</v>
      </c>
      <c r="AC1317" s="50" t="s">
        <v>3366</v>
      </c>
      <c r="AD1317" s="50">
        <v>2111508</v>
      </c>
      <c r="AH1317" s="66" t="str">
        <f t="shared" si="171"/>
        <v>MASão Mateus do Maranhão</v>
      </c>
      <c r="AI1317" s="50">
        <v>2111508</v>
      </c>
    </row>
    <row r="1318" spans="27:35">
      <c r="AA1318" s="62" t="str">
        <f t="shared" si="170"/>
        <v/>
      </c>
      <c r="AB1318" s="50" t="s">
        <v>57</v>
      </c>
      <c r="AC1318" s="50" t="s">
        <v>3376</v>
      </c>
      <c r="AD1318" s="50">
        <v>2111532</v>
      </c>
      <c r="AH1318" s="66" t="str">
        <f t="shared" si="171"/>
        <v>MASão Pedro da Água Branca</v>
      </c>
      <c r="AI1318" s="50">
        <v>2111532</v>
      </c>
    </row>
    <row r="1319" spans="27:35">
      <c r="AA1319" s="62" t="str">
        <f t="shared" si="170"/>
        <v/>
      </c>
      <c r="AB1319" s="50" t="s">
        <v>57</v>
      </c>
      <c r="AC1319" s="50" t="s">
        <v>3386</v>
      </c>
      <c r="AD1319" s="50">
        <v>2111573</v>
      </c>
      <c r="AH1319" s="66" t="str">
        <f t="shared" si="171"/>
        <v>MASão Pedro dos Crentes</v>
      </c>
      <c r="AI1319" s="50">
        <v>2111573</v>
      </c>
    </row>
    <row r="1320" spans="27:35">
      <c r="AA1320" s="62" t="str">
        <f t="shared" si="170"/>
        <v/>
      </c>
      <c r="AB1320" s="50" t="s">
        <v>57</v>
      </c>
      <c r="AC1320" s="50" t="s">
        <v>3396</v>
      </c>
      <c r="AD1320" s="50">
        <v>2111607</v>
      </c>
      <c r="AH1320" s="66" t="str">
        <f t="shared" si="171"/>
        <v>MASão Raimundo das Mangabeiras</v>
      </c>
      <c r="AI1320" s="50">
        <v>2111607</v>
      </c>
    </row>
    <row r="1321" spans="27:35">
      <c r="AA1321" s="62" t="str">
        <f t="shared" si="170"/>
        <v/>
      </c>
      <c r="AB1321" s="50" t="s">
        <v>57</v>
      </c>
      <c r="AC1321" s="50" t="s">
        <v>3406</v>
      </c>
      <c r="AD1321" s="50">
        <v>2111631</v>
      </c>
      <c r="AH1321" s="66" t="str">
        <f t="shared" si="171"/>
        <v>MASão Raimundo do Doca Bezerra</v>
      </c>
      <c r="AI1321" s="50">
        <v>2111631</v>
      </c>
    </row>
    <row r="1322" spans="27:35">
      <c r="AA1322" s="62" t="str">
        <f t="shared" si="170"/>
        <v/>
      </c>
      <c r="AB1322" s="50" t="s">
        <v>57</v>
      </c>
      <c r="AC1322" s="50" t="s">
        <v>3416</v>
      </c>
      <c r="AD1322" s="50">
        <v>2111672</v>
      </c>
      <c r="AH1322" s="66" t="str">
        <f t="shared" si="171"/>
        <v>MASão Roberto</v>
      </c>
      <c r="AI1322" s="50">
        <v>2111672</v>
      </c>
    </row>
    <row r="1323" spans="27:35">
      <c r="AA1323" s="62" t="str">
        <f t="shared" si="170"/>
        <v/>
      </c>
      <c r="AB1323" s="50" t="s">
        <v>57</v>
      </c>
      <c r="AC1323" s="50" t="s">
        <v>3028</v>
      </c>
      <c r="AD1323" s="50">
        <v>2111706</v>
      </c>
      <c r="AH1323" s="66" t="str">
        <f t="shared" si="171"/>
        <v>MASão Vicente Ferrer</v>
      </c>
      <c r="AI1323" s="50">
        <v>2111706</v>
      </c>
    </row>
    <row r="1324" spans="27:35">
      <c r="AA1324" s="62" t="str">
        <f t="shared" si="170"/>
        <v/>
      </c>
      <c r="AB1324" s="50" t="s">
        <v>57</v>
      </c>
      <c r="AC1324" s="50" t="s">
        <v>3435</v>
      </c>
      <c r="AD1324" s="50">
        <v>2111722</v>
      </c>
      <c r="AH1324" s="66" t="str">
        <f t="shared" si="171"/>
        <v>MASatubinha</v>
      </c>
      <c r="AI1324" s="50">
        <v>2111722</v>
      </c>
    </row>
    <row r="1325" spans="27:35">
      <c r="AA1325" s="62" t="str">
        <f t="shared" si="170"/>
        <v/>
      </c>
      <c r="AB1325" s="50" t="s">
        <v>57</v>
      </c>
      <c r="AC1325" s="50" t="s">
        <v>3444</v>
      </c>
      <c r="AD1325" s="50">
        <v>2111748</v>
      </c>
      <c r="AH1325" s="66" t="str">
        <f t="shared" si="171"/>
        <v>MASenador Alexandre Costa</v>
      </c>
      <c r="AI1325" s="50">
        <v>2111748</v>
      </c>
    </row>
    <row r="1326" spans="27:35">
      <c r="AA1326" s="62" t="str">
        <f t="shared" si="170"/>
        <v/>
      </c>
      <c r="AB1326" s="50" t="s">
        <v>57</v>
      </c>
      <c r="AC1326" s="50" t="s">
        <v>3453</v>
      </c>
      <c r="AD1326" s="50">
        <v>2111763</v>
      </c>
      <c r="AH1326" s="66" t="str">
        <f t="shared" si="171"/>
        <v>MASenador La Rocque</v>
      </c>
      <c r="AI1326" s="50">
        <v>2111763</v>
      </c>
    </row>
    <row r="1327" spans="27:35">
      <c r="AA1327" s="62" t="str">
        <f t="shared" si="170"/>
        <v/>
      </c>
      <c r="AB1327" s="50" t="s">
        <v>57</v>
      </c>
      <c r="AC1327" s="50" t="s">
        <v>3463</v>
      </c>
      <c r="AD1327" s="50">
        <v>2111789</v>
      </c>
      <c r="AH1327" s="66" t="str">
        <f t="shared" si="171"/>
        <v>MASerrano do Maranhão</v>
      </c>
      <c r="AI1327" s="50">
        <v>2111789</v>
      </c>
    </row>
    <row r="1328" spans="27:35">
      <c r="AA1328" s="62" t="str">
        <f t="shared" si="170"/>
        <v/>
      </c>
      <c r="AB1328" s="50" t="s">
        <v>57</v>
      </c>
      <c r="AC1328" s="50" t="s">
        <v>2932</v>
      </c>
      <c r="AD1328" s="50">
        <v>2111805</v>
      </c>
      <c r="AH1328" s="66" t="str">
        <f t="shared" si="171"/>
        <v>MASítio Novo</v>
      </c>
      <c r="AI1328" s="50">
        <v>2111805</v>
      </c>
    </row>
    <row r="1329" spans="27:35">
      <c r="AA1329" s="62" t="str">
        <f t="shared" si="170"/>
        <v/>
      </c>
      <c r="AB1329" s="50" t="s">
        <v>57</v>
      </c>
      <c r="AC1329" s="50" t="s">
        <v>3482</v>
      </c>
      <c r="AD1329" s="50">
        <v>2111904</v>
      </c>
      <c r="AH1329" s="66" t="str">
        <f t="shared" si="171"/>
        <v>MASucupira do Norte</v>
      </c>
      <c r="AI1329" s="50">
        <v>2111904</v>
      </c>
    </row>
    <row r="1330" spans="27:35">
      <c r="AA1330" s="62" t="str">
        <f t="shared" si="170"/>
        <v/>
      </c>
      <c r="AB1330" s="50" t="s">
        <v>57</v>
      </c>
      <c r="AC1330" s="50" t="s">
        <v>3492</v>
      </c>
      <c r="AD1330" s="50">
        <v>2111953</v>
      </c>
      <c r="AH1330" s="66" t="str">
        <f t="shared" si="171"/>
        <v>MASucupira do Riachão</v>
      </c>
      <c r="AI1330" s="50">
        <v>2111953</v>
      </c>
    </row>
    <row r="1331" spans="27:35">
      <c r="AA1331" s="62" t="str">
        <f t="shared" si="170"/>
        <v/>
      </c>
      <c r="AB1331" s="50" t="s">
        <v>57</v>
      </c>
      <c r="AC1331" s="50" t="s">
        <v>3501</v>
      </c>
      <c r="AD1331" s="50">
        <v>2112001</v>
      </c>
      <c r="AH1331" s="66" t="str">
        <f t="shared" si="171"/>
        <v>MATasso Fragoso</v>
      </c>
      <c r="AI1331" s="50">
        <v>2112001</v>
      </c>
    </row>
    <row r="1332" spans="27:35">
      <c r="AA1332" s="62" t="str">
        <f t="shared" si="170"/>
        <v/>
      </c>
      <c r="AB1332" s="50" t="s">
        <v>57</v>
      </c>
      <c r="AC1332" s="50" t="s">
        <v>3511</v>
      </c>
      <c r="AD1332" s="50">
        <v>2112100</v>
      </c>
      <c r="AH1332" s="66" t="str">
        <f t="shared" si="171"/>
        <v>MATimbiras</v>
      </c>
      <c r="AI1332" s="50">
        <v>2112100</v>
      </c>
    </row>
    <row r="1333" spans="27:35">
      <c r="AA1333" s="62" t="str">
        <f t="shared" si="170"/>
        <v/>
      </c>
      <c r="AB1333" s="50" t="s">
        <v>57</v>
      </c>
      <c r="AC1333" s="50" t="s">
        <v>3521</v>
      </c>
      <c r="AD1333" s="50">
        <v>2112209</v>
      </c>
      <c r="AH1333" s="66" t="str">
        <f t="shared" si="171"/>
        <v>MATimon</v>
      </c>
      <c r="AI1333" s="50">
        <v>2112209</v>
      </c>
    </row>
    <row r="1334" spans="27:35">
      <c r="AA1334" s="62" t="str">
        <f t="shared" si="170"/>
        <v/>
      </c>
      <c r="AB1334" s="50" t="s">
        <v>57</v>
      </c>
      <c r="AC1334" s="50" t="s">
        <v>3531</v>
      </c>
      <c r="AD1334" s="50">
        <v>2112233</v>
      </c>
      <c r="AH1334" s="66" t="str">
        <f t="shared" si="171"/>
        <v>MATrizidela do Vale</v>
      </c>
      <c r="AI1334" s="50">
        <v>2112233</v>
      </c>
    </row>
    <row r="1335" spans="27:35">
      <c r="AA1335" s="62" t="str">
        <f t="shared" si="170"/>
        <v/>
      </c>
      <c r="AB1335" s="50" t="s">
        <v>57</v>
      </c>
      <c r="AC1335" s="50" t="s">
        <v>3541</v>
      </c>
      <c r="AD1335" s="50">
        <v>2112274</v>
      </c>
      <c r="AH1335" s="66" t="str">
        <f t="shared" si="171"/>
        <v>MATufilândia</v>
      </c>
      <c r="AI1335" s="50">
        <v>2112274</v>
      </c>
    </row>
    <row r="1336" spans="27:35">
      <c r="AA1336" s="62" t="str">
        <f t="shared" si="170"/>
        <v/>
      </c>
      <c r="AB1336" s="50" t="s">
        <v>57</v>
      </c>
      <c r="AC1336" s="50" t="s">
        <v>3549</v>
      </c>
      <c r="AD1336" s="50">
        <v>2112308</v>
      </c>
      <c r="AH1336" s="66" t="str">
        <f t="shared" si="171"/>
        <v>MATuntum</v>
      </c>
      <c r="AI1336" s="50">
        <v>2112308</v>
      </c>
    </row>
    <row r="1337" spans="27:35">
      <c r="AA1337" s="62" t="str">
        <f t="shared" si="170"/>
        <v/>
      </c>
      <c r="AB1337" s="50" t="s">
        <v>57</v>
      </c>
      <c r="AC1337" s="50" t="s">
        <v>3559</v>
      </c>
      <c r="AD1337" s="50">
        <v>2112407</v>
      </c>
      <c r="AH1337" s="66" t="str">
        <f t="shared" si="171"/>
        <v>MATuriaçu</v>
      </c>
      <c r="AI1337" s="50">
        <v>2112407</v>
      </c>
    </row>
    <row r="1338" spans="27:35">
      <c r="AA1338" s="62" t="str">
        <f t="shared" si="170"/>
        <v/>
      </c>
      <c r="AB1338" s="50" t="s">
        <v>57</v>
      </c>
      <c r="AC1338" s="50" t="s">
        <v>3569</v>
      </c>
      <c r="AD1338" s="50">
        <v>2112456</v>
      </c>
      <c r="AH1338" s="66" t="str">
        <f t="shared" si="171"/>
        <v>MATurilândia</v>
      </c>
      <c r="AI1338" s="50">
        <v>2112456</v>
      </c>
    </row>
    <row r="1339" spans="27:35">
      <c r="AA1339" s="62" t="str">
        <f t="shared" si="170"/>
        <v/>
      </c>
      <c r="AB1339" s="50" t="s">
        <v>57</v>
      </c>
      <c r="AC1339" s="50" t="s">
        <v>3579</v>
      </c>
      <c r="AD1339" s="50">
        <v>2112506</v>
      </c>
      <c r="AH1339" s="66" t="str">
        <f t="shared" si="171"/>
        <v>MATutóia</v>
      </c>
      <c r="AI1339" s="50">
        <v>2112506</v>
      </c>
    </row>
    <row r="1340" spans="27:35">
      <c r="AA1340" s="62" t="str">
        <f t="shared" si="170"/>
        <v/>
      </c>
      <c r="AB1340" s="50" t="s">
        <v>57</v>
      </c>
      <c r="AC1340" s="50" t="s">
        <v>3589</v>
      </c>
      <c r="AD1340" s="50">
        <v>2112605</v>
      </c>
      <c r="AH1340" s="66" t="str">
        <f t="shared" si="171"/>
        <v>MAUrbano Santos</v>
      </c>
      <c r="AI1340" s="50">
        <v>2112605</v>
      </c>
    </row>
    <row r="1341" spans="27:35">
      <c r="AA1341" s="62" t="str">
        <f t="shared" si="170"/>
        <v/>
      </c>
      <c r="AB1341" s="50" t="s">
        <v>57</v>
      </c>
      <c r="AC1341" s="50" t="s">
        <v>3598</v>
      </c>
      <c r="AD1341" s="50">
        <v>2112704</v>
      </c>
      <c r="AH1341" s="66" t="str">
        <f t="shared" si="171"/>
        <v>MAVargem Grande</v>
      </c>
      <c r="AI1341" s="50">
        <v>2112704</v>
      </c>
    </row>
    <row r="1342" spans="27:35">
      <c r="AA1342" s="62" t="str">
        <f t="shared" si="170"/>
        <v/>
      </c>
      <c r="AB1342" s="50" t="s">
        <v>57</v>
      </c>
      <c r="AC1342" s="50" t="s">
        <v>1736</v>
      </c>
      <c r="AD1342" s="50">
        <v>2112803</v>
      </c>
      <c r="AH1342" s="66" t="str">
        <f t="shared" si="171"/>
        <v>MAViana</v>
      </c>
      <c r="AI1342" s="50">
        <v>2112803</v>
      </c>
    </row>
    <row r="1343" spans="27:35">
      <c r="AA1343" s="62" t="str">
        <f t="shared" si="170"/>
        <v/>
      </c>
      <c r="AB1343" s="50" t="s">
        <v>57</v>
      </c>
      <c r="AC1343" s="50" t="s">
        <v>3616</v>
      </c>
      <c r="AD1343" s="50">
        <v>2112852</v>
      </c>
      <c r="AH1343" s="66" t="str">
        <f t="shared" si="171"/>
        <v>MAVila Nova dos Martírios</v>
      </c>
      <c r="AI1343" s="50">
        <v>2112852</v>
      </c>
    </row>
    <row r="1344" spans="27:35">
      <c r="AA1344" s="62" t="str">
        <f t="shared" si="170"/>
        <v/>
      </c>
      <c r="AB1344" s="50" t="s">
        <v>57</v>
      </c>
      <c r="AC1344" s="50" t="s">
        <v>3626</v>
      </c>
      <c r="AD1344" s="50">
        <v>2112902</v>
      </c>
      <c r="AH1344" s="66" t="str">
        <f t="shared" si="171"/>
        <v>MAVitória do Mearim</v>
      </c>
      <c r="AI1344" s="50">
        <v>2112902</v>
      </c>
    </row>
    <row r="1345" spans="27:35">
      <c r="AA1345" s="62" t="str">
        <f t="shared" si="170"/>
        <v/>
      </c>
      <c r="AB1345" s="50" t="s">
        <v>57</v>
      </c>
      <c r="AC1345" s="50" t="s">
        <v>3636</v>
      </c>
      <c r="AD1345" s="50">
        <v>2113009</v>
      </c>
      <c r="AH1345" s="66" t="str">
        <f t="shared" si="171"/>
        <v>MAVitorino Freire</v>
      </c>
      <c r="AI1345" s="50">
        <v>2113009</v>
      </c>
    </row>
    <row r="1346" spans="27:35">
      <c r="AA1346" s="62" t="str">
        <f t="shared" si="170"/>
        <v/>
      </c>
      <c r="AB1346" s="50" t="s">
        <v>57</v>
      </c>
      <c r="AC1346" s="50" t="s">
        <v>3646</v>
      </c>
      <c r="AD1346" s="50">
        <v>2114007</v>
      </c>
      <c r="AH1346" s="66" t="str">
        <f t="shared" si="171"/>
        <v>MAZé Doca</v>
      </c>
      <c r="AI1346" s="50">
        <v>2114007</v>
      </c>
    </row>
    <row r="1347" spans="27:35">
      <c r="AA1347" s="62" t="str">
        <f t="shared" ref="AA1347:AA1410" si="172">CONCATENATE(A1347,D1347)</f>
        <v/>
      </c>
      <c r="AB1347" s="50" t="s">
        <v>59</v>
      </c>
      <c r="AC1347" s="50" t="s">
        <v>101</v>
      </c>
      <c r="AD1347" s="50">
        <v>3100104</v>
      </c>
      <c r="AH1347" s="66" t="str">
        <f t="shared" ref="AH1347:AH1410" si="173">CONCATENATE(AB1347,AC1347)</f>
        <v>MGAbadia dos Dourados</v>
      </c>
      <c r="AI1347" s="50">
        <v>3100104</v>
      </c>
    </row>
    <row r="1348" spans="27:35">
      <c r="AA1348" s="62" t="str">
        <f t="shared" si="172"/>
        <v/>
      </c>
      <c r="AB1348" s="50" t="s">
        <v>59</v>
      </c>
      <c r="AC1348" s="50" t="s">
        <v>126</v>
      </c>
      <c r="AD1348" s="50">
        <v>3100203</v>
      </c>
      <c r="AH1348" s="66" t="str">
        <f t="shared" si="173"/>
        <v>MGAbaeté</v>
      </c>
      <c r="AI1348" s="50">
        <v>3100203</v>
      </c>
    </row>
    <row r="1349" spans="27:35">
      <c r="AA1349" s="62" t="str">
        <f t="shared" si="172"/>
        <v/>
      </c>
      <c r="AB1349" s="50" t="s">
        <v>59</v>
      </c>
      <c r="AC1349" s="50" t="s">
        <v>152</v>
      </c>
      <c r="AD1349" s="50">
        <v>3100302</v>
      </c>
      <c r="AH1349" s="66" t="str">
        <f t="shared" si="173"/>
        <v>MGAbre Campo</v>
      </c>
      <c r="AI1349" s="50">
        <v>3100302</v>
      </c>
    </row>
    <row r="1350" spans="27:35">
      <c r="AA1350" s="62" t="str">
        <f t="shared" si="172"/>
        <v/>
      </c>
      <c r="AB1350" s="50" t="s">
        <v>59</v>
      </c>
      <c r="AC1350" s="50" t="s">
        <v>177</v>
      </c>
      <c r="AD1350" s="50">
        <v>3100401</v>
      </c>
      <c r="AH1350" s="66" t="str">
        <f t="shared" si="173"/>
        <v>MGAcaiaca</v>
      </c>
      <c r="AI1350" s="50">
        <v>3100401</v>
      </c>
    </row>
    <row r="1351" spans="27:35">
      <c r="AA1351" s="62" t="str">
        <f t="shared" si="172"/>
        <v/>
      </c>
      <c r="AB1351" s="50" t="s">
        <v>59</v>
      </c>
      <c r="AC1351" s="50" t="s">
        <v>203</v>
      </c>
      <c r="AD1351" s="50">
        <v>3100500</v>
      </c>
      <c r="AH1351" s="66" t="str">
        <f t="shared" si="173"/>
        <v>MGAçucena</v>
      </c>
      <c r="AI1351" s="50">
        <v>3100500</v>
      </c>
    </row>
    <row r="1352" spans="27:35">
      <c r="AA1352" s="62" t="str">
        <f t="shared" si="172"/>
        <v/>
      </c>
      <c r="AB1352" s="50" t="s">
        <v>59</v>
      </c>
      <c r="AC1352" s="50" t="s">
        <v>124</v>
      </c>
      <c r="AD1352" s="50">
        <v>3100609</v>
      </c>
      <c r="AH1352" s="66" t="str">
        <f t="shared" si="173"/>
        <v>MGÁgua Boa</v>
      </c>
      <c r="AI1352" s="50">
        <v>3100609</v>
      </c>
    </row>
    <row r="1353" spans="27:35">
      <c r="AA1353" s="62" t="str">
        <f t="shared" si="172"/>
        <v/>
      </c>
      <c r="AB1353" s="50" t="s">
        <v>59</v>
      </c>
      <c r="AC1353" s="50" t="s">
        <v>253</v>
      </c>
      <c r="AD1353" s="50">
        <v>3100708</v>
      </c>
      <c r="AH1353" s="66" t="str">
        <f t="shared" si="173"/>
        <v>MGÁgua Comprida</v>
      </c>
      <c r="AI1353" s="50">
        <v>3100708</v>
      </c>
    </row>
    <row r="1354" spans="27:35">
      <c r="AA1354" s="62" t="str">
        <f t="shared" si="172"/>
        <v/>
      </c>
      <c r="AB1354" s="50" t="s">
        <v>59</v>
      </c>
      <c r="AC1354" s="50" t="s">
        <v>278</v>
      </c>
      <c r="AD1354" s="50">
        <v>3100807</v>
      </c>
      <c r="AH1354" s="66" t="str">
        <f t="shared" si="173"/>
        <v>MGAguanil</v>
      </c>
      <c r="AI1354" s="50">
        <v>3100807</v>
      </c>
    </row>
    <row r="1355" spans="27:35">
      <c r="AA1355" s="62" t="str">
        <f t="shared" si="172"/>
        <v/>
      </c>
      <c r="AB1355" s="50" t="s">
        <v>59</v>
      </c>
      <c r="AC1355" s="50" t="s">
        <v>304</v>
      </c>
      <c r="AD1355" s="50">
        <v>3100906</v>
      </c>
      <c r="AH1355" s="66" t="str">
        <f t="shared" si="173"/>
        <v>MGÁguas Formosas</v>
      </c>
      <c r="AI1355" s="50">
        <v>3100906</v>
      </c>
    </row>
    <row r="1356" spans="27:35">
      <c r="AA1356" s="62" t="str">
        <f t="shared" si="172"/>
        <v/>
      </c>
      <c r="AB1356" s="50" t="s">
        <v>59</v>
      </c>
      <c r="AC1356" s="50" t="s">
        <v>330</v>
      </c>
      <c r="AD1356" s="50">
        <v>3101003</v>
      </c>
      <c r="AH1356" s="66" t="str">
        <f t="shared" si="173"/>
        <v>MGÁguas Vermelhas</v>
      </c>
      <c r="AI1356" s="50">
        <v>3101003</v>
      </c>
    </row>
    <row r="1357" spans="27:35">
      <c r="AA1357" s="62" t="str">
        <f t="shared" si="172"/>
        <v/>
      </c>
      <c r="AB1357" s="50" t="s">
        <v>59</v>
      </c>
      <c r="AC1357" s="50" t="s">
        <v>355</v>
      </c>
      <c r="AD1357" s="50">
        <v>3101102</v>
      </c>
      <c r="AH1357" s="66" t="str">
        <f t="shared" si="173"/>
        <v>MGAimorés</v>
      </c>
      <c r="AI1357" s="50">
        <v>3101102</v>
      </c>
    </row>
    <row r="1358" spans="27:35">
      <c r="AA1358" s="62" t="str">
        <f t="shared" si="172"/>
        <v/>
      </c>
      <c r="AB1358" s="50" t="s">
        <v>59</v>
      </c>
      <c r="AC1358" s="50" t="s">
        <v>379</v>
      </c>
      <c r="AD1358" s="50">
        <v>3101201</v>
      </c>
      <c r="AH1358" s="66" t="str">
        <f t="shared" si="173"/>
        <v>MGAiuruoca</v>
      </c>
      <c r="AI1358" s="50">
        <v>3101201</v>
      </c>
    </row>
    <row r="1359" spans="27:35">
      <c r="AA1359" s="62" t="str">
        <f t="shared" si="172"/>
        <v/>
      </c>
      <c r="AB1359" s="50" t="s">
        <v>59</v>
      </c>
      <c r="AC1359" s="50" t="s">
        <v>404</v>
      </c>
      <c r="AD1359" s="50">
        <v>3101300</v>
      </c>
      <c r="AH1359" s="66" t="str">
        <f t="shared" si="173"/>
        <v>MGAlagoa</v>
      </c>
      <c r="AI1359" s="50">
        <v>3101300</v>
      </c>
    </row>
    <row r="1360" spans="27:35">
      <c r="AA1360" s="62" t="str">
        <f t="shared" si="172"/>
        <v/>
      </c>
      <c r="AB1360" s="50" t="s">
        <v>59</v>
      </c>
      <c r="AC1360" s="50" t="s">
        <v>429</v>
      </c>
      <c r="AD1360" s="50">
        <v>3101409</v>
      </c>
      <c r="AH1360" s="66" t="str">
        <f t="shared" si="173"/>
        <v>MGAlbertina</v>
      </c>
      <c r="AI1360" s="50">
        <v>3101409</v>
      </c>
    </row>
    <row r="1361" spans="27:35">
      <c r="AA1361" s="62" t="str">
        <f t="shared" si="172"/>
        <v/>
      </c>
      <c r="AB1361" s="50" t="s">
        <v>59</v>
      </c>
      <c r="AC1361" s="50" t="s">
        <v>454</v>
      </c>
      <c r="AD1361" s="50">
        <v>3101508</v>
      </c>
      <c r="AH1361" s="66" t="str">
        <f t="shared" si="173"/>
        <v>MGAlém Paraíba</v>
      </c>
      <c r="AI1361" s="50">
        <v>3101508</v>
      </c>
    </row>
    <row r="1362" spans="27:35">
      <c r="AA1362" s="62" t="str">
        <f t="shared" si="172"/>
        <v/>
      </c>
      <c r="AB1362" s="50" t="s">
        <v>59</v>
      </c>
      <c r="AC1362" s="50" t="s">
        <v>480</v>
      </c>
      <c r="AD1362" s="50">
        <v>3101607</v>
      </c>
      <c r="AH1362" s="66" t="str">
        <f t="shared" si="173"/>
        <v>MGAlfenas</v>
      </c>
      <c r="AI1362" s="50">
        <v>3101607</v>
      </c>
    </row>
    <row r="1363" spans="27:35">
      <c r="AA1363" s="62" t="str">
        <f t="shared" si="172"/>
        <v/>
      </c>
      <c r="AB1363" s="50" t="s">
        <v>59</v>
      </c>
      <c r="AC1363" s="50" t="s">
        <v>504</v>
      </c>
      <c r="AD1363" s="50">
        <v>3101631</v>
      </c>
      <c r="AH1363" s="66" t="str">
        <f t="shared" si="173"/>
        <v>MGAlfredo Vasconcelos</v>
      </c>
      <c r="AI1363" s="50">
        <v>3101631</v>
      </c>
    </row>
    <row r="1364" spans="27:35">
      <c r="AA1364" s="62" t="str">
        <f t="shared" si="172"/>
        <v/>
      </c>
      <c r="AB1364" s="50" t="s">
        <v>59</v>
      </c>
      <c r="AC1364" s="50" t="s">
        <v>527</v>
      </c>
      <c r="AD1364" s="50">
        <v>3101706</v>
      </c>
      <c r="AH1364" s="66" t="str">
        <f t="shared" si="173"/>
        <v>MGAlmenara</v>
      </c>
      <c r="AI1364" s="50">
        <v>3101706</v>
      </c>
    </row>
    <row r="1365" spans="27:35">
      <c r="AA1365" s="62" t="str">
        <f t="shared" si="172"/>
        <v/>
      </c>
      <c r="AB1365" s="50" t="s">
        <v>59</v>
      </c>
      <c r="AC1365" s="50" t="s">
        <v>551</v>
      </c>
      <c r="AD1365" s="50">
        <v>3101805</v>
      </c>
      <c r="AH1365" s="66" t="str">
        <f t="shared" si="173"/>
        <v>MGAlpercata</v>
      </c>
      <c r="AI1365" s="50">
        <v>3101805</v>
      </c>
    </row>
    <row r="1366" spans="27:35">
      <c r="AA1366" s="62" t="str">
        <f t="shared" si="172"/>
        <v/>
      </c>
      <c r="AB1366" s="50" t="s">
        <v>59</v>
      </c>
      <c r="AC1366" s="50" t="s">
        <v>573</v>
      </c>
      <c r="AD1366" s="50">
        <v>3101904</v>
      </c>
      <c r="AH1366" s="66" t="str">
        <f t="shared" si="173"/>
        <v>MGAlpinópolis</v>
      </c>
      <c r="AI1366" s="50">
        <v>3101904</v>
      </c>
    </row>
    <row r="1367" spans="27:35">
      <c r="AA1367" s="62" t="str">
        <f t="shared" si="172"/>
        <v/>
      </c>
      <c r="AB1367" s="50" t="s">
        <v>59</v>
      </c>
      <c r="AC1367" s="50" t="s">
        <v>597</v>
      </c>
      <c r="AD1367" s="50">
        <v>3102001</v>
      </c>
      <c r="AH1367" s="66" t="str">
        <f t="shared" si="173"/>
        <v>MGAlterosa</v>
      </c>
      <c r="AI1367" s="50">
        <v>3102001</v>
      </c>
    </row>
    <row r="1368" spans="27:35">
      <c r="AA1368" s="62" t="str">
        <f t="shared" si="172"/>
        <v/>
      </c>
      <c r="AB1368" s="50" t="s">
        <v>59</v>
      </c>
      <c r="AC1368" s="50" t="s">
        <v>620</v>
      </c>
      <c r="AD1368" s="50">
        <v>3102050</v>
      </c>
      <c r="AH1368" s="66" t="str">
        <f t="shared" si="173"/>
        <v>MGAlto Caparaó</v>
      </c>
      <c r="AI1368" s="50">
        <v>3102050</v>
      </c>
    </row>
    <row r="1369" spans="27:35">
      <c r="AA1369" s="62" t="str">
        <f t="shared" si="172"/>
        <v/>
      </c>
      <c r="AB1369" s="50" t="s">
        <v>59</v>
      </c>
      <c r="AC1369" s="50" t="s">
        <v>641</v>
      </c>
      <c r="AD1369" s="50">
        <v>3153509</v>
      </c>
      <c r="AH1369" s="66" t="str">
        <f t="shared" si="173"/>
        <v>MGAlto Jequitibá</v>
      </c>
      <c r="AI1369" s="50">
        <v>3153509</v>
      </c>
    </row>
    <row r="1370" spans="27:35">
      <c r="AA1370" s="62" t="str">
        <f t="shared" si="172"/>
        <v/>
      </c>
      <c r="AB1370" s="50" t="s">
        <v>59</v>
      </c>
      <c r="AC1370" s="50" t="s">
        <v>662</v>
      </c>
      <c r="AD1370" s="50">
        <v>3102100</v>
      </c>
      <c r="AH1370" s="66" t="str">
        <f t="shared" si="173"/>
        <v>MGAlto Rio Doce</v>
      </c>
      <c r="AI1370" s="50">
        <v>3102100</v>
      </c>
    </row>
    <row r="1371" spans="27:35">
      <c r="AA1371" s="62" t="str">
        <f t="shared" si="172"/>
        <v/>
      </c>
      <c r="AB1371" s="50" t="s">
        <v>59</v>
      </c>
      <c r="AC1371" s="50" t="s">
        <v>683</v>
      </c>
      <c r="AD1371" s="50">
        <v>3102209</v>
      </c>
      <c r="AH1371" s="66" t="str">
        <f t="shared" si="173"/>
        <v>MGAlvarenga</v>
      </c>
      <c r="AI1371" s="50">
        <v>3102209</v>
      </c>
    </row>
    <row r="1372" spans="27:35">
      <c r="AA1372" s="62" t="str">
        <f t="shared" si="172"/>
        <v/>
      </c>
      <c r="AB1372" s="50" t="s">
        <v>59</v>
      </c>
      <c r="AC1372" s="50" t="s">
        <v>703</v>
      </c>
      <c r="AD1372" s="50">
        <v>3102308</v>
      </c>
      <c r="AH1372" s="66" t="str">
        <f t="shared" si="173"/>
        <v>MGAlvinópolis</v>
      </c>
      <c r="AI1372" s="50">
        <v>3102308</v>
      </c>
    </row>
    <row r="1373" spans="27:35">
      <c r="AA1373" s="62" t="str">
        <f t="shared" si="172"/>
        <v/>
      </c>
      <c r="AB1373" s="50" t="s">
        <v>59</v>
      </c>
      <c r="AC1373" s="50" t="s">
        <v>725</v>
      </c>
      <c r="AD1373" s="50">
        <v>3102407</v>
      </c>
      <c r="AH1373" s="66" t="str">
        <f t="shared" si="173"/>
        <v>MGAlvorada de Minas</v>
      </c>
      <c r="AI1373" s="50">
        <v>3102407</v>
      </c>
    </row>
    <row r="1374" spans="27:35">
      <c r="AA1374" s="62" t="str">
        <f t="shared" si="172"/>
        <v/>
      </c>
      <c r="AB1374" s="50" t="s">
        <v>59</v>
      </c>
      <c r="AC1374" s="50" t="s">
        <v>747</v>
      </c>
      <c r="AD1374" s="50">
        <v>3102506</v>
      </c>
      <c r="AH1374" s="66" t="str">
        <f t="shared" si="173"/>
        <v>MGAmparo do Serra</v>
      </c>
      <c r="AI1374" s="50">
        <v>3102506</v>
      </c>
    </row>
    <row r="1375" spans="27:35">
      <c r="AA1375" s="62" t="str">
        <f t="shared" si="172"/>
        <v/>
      </c>
      <c r="AB1375" s="50" t="s">
        <v>59</v>
      </c>
      <c r="AC1375" s="50" t="s">
        <v>768</v>
      </c>
      <c r="AD1375" s="50">
        <v>3102605</v>
      </c>
      <c r="AH1375" s="66" t="str">
        <f t="shared" si="173"/>
        <v>MGAndradas</v>
      </c>
      <c r="AI1375" s="50">
        <v>3102605</v>
      </c>
    </row>
    <row r="1376" spans="27:35">
      <c r="AA1376" s="62" t="str">
        <f t="shared" si="172"/>
        <v/>
      </c>
      <c r="AB1376" s="50" t="s">
        <v>59</v>
      </c>
      <c r="AC1376" s="50" t="s">
        <v>791</v>
      </c>
      <c r="AD1376" s="50">
        <v>3102803</v>
      </c>
      <c r="AH1376" s="66" t="str">
        <f t="shared" si="173"/>
        <v>MGAndrelândia</v>
      </c>
      <c r="AI1376" s="50">
        <v>3102803</v>
      </c>
    </row>
    <row r="1377" spans="27:35">
      <c r="AA1377" s="62" t="str">
        <f t="shared" si="172"/>
        <v/>
      </c>
      <c r="AB1377" s="50" t="s">
        <v>59</v>
      </c>
      <c r="AC1377" s="50" t="s">
        <v>812</v>
      </c>
      <c r="AD1377" s="50">
        <v>3102852</v>
      </c>
      <c r="AH1377" s="66" t="str">
        <f t="shared" si="173"/>
        <v>MGAngelândia</v>
      </c>
      <c r="AI1377" s="50">
        <v>3102852</v>
      </c>
    </row>
    <row r="1378" spans="27:35">
      <c r="AA1378" s="62" t="str">
        <f t="shared" si="172"/>
        <v/>
      </c>
      <c r="AB1378" s="50" t="s">
        <v>59</v>
      </c>
      <c r="AC1378" s="50" t="s">
        <v>465</v>
      </c>
      <c r="AD1378" s="50">
        <v>3102902</v>
      </c>
      <c r="AH1378" s="66" t="str">
        <f t="shared" si="173"/>
        <v>MGAntônio Carlos</v>
      </c>
      <c r="AI1378" s="50">
        <v>3102902</v>
      </c>
    </row>
    <row r="1379" spans="27:35">
      <c r="AA1379" s="62" t="str">
        <f t="shared" si="172"/>
        <v/>
      </c>
      <c r="AB1379" s="50" t="s">
        <v>59</v>
      </c>
      <c r="AC1379" s="50" t="s">
        <v>855</v>
      </c>
      <c r="AD1379" s="50">
        <v>3103009</v>
      </c>
      <c r="AH1379" s="66" t="str">
        <f t="shared" si="173"/>
        <v>MGAntônio Dias</v>
      </c>
      <c r="AI1379" s="50">
        <v>3103009</v>
      </c>
    </row>
    <row r="1380" spans="27:35">
      <c r="AA1380" s="62" t="str">
        <f t="shared" si="172"/>
        <v/>
      </c>
      <c r="AB1380" s="50" t="s">
        <v>59</v>
      </c>
      <c r="AC1380" s="50" t="s">
        <v>876</v>
      </c>
      <c r="AD1380" s="50">
        <v>3103108</v>
      </c>
      <c r="AH1380" s="66" t="str">
        <f t="shared" si="173"/>
        <v>MGAntônio Prado de Minas</v>
      </c>
      <c r="AI1380" s="50">
        <v>3103108</v>
      </c>
    </row>
    <row r="1381" spans="27:35">
      <c r="AA1381" s="62" t="str">
        <f t="shared" si="172"/>
        <v/>
      </c>
      <c r="AB1381" s="50" t="s">
        <v>59</v>
      </c>
      <c r="AC1381" s="50" t="s">
        <v>899</v>
      </c>
      <c r="AD1381" s="50">
        <v>3103207</v>
      </c>
      <c r="AH1381" s="66" t="str">
        <f t="shared" si="173"/>
        <v>MGAraçaí</v>
      </c>
      <c r="AI1381" s="50">
        <v>3103207</v>
      </c>
    </row>
    <row r="1382" spans="27:35">
      <c r="AA1382" s="62" t="str">
        <f t="shared" si="172"/>
        <v/>
      </c>
      <c r="AB1382" s="50" t="s">
        <v>59</v>
      </c>
      <c r="AC1382" s="50" t="s">
        <v>922</v>
      </c>
      <c r="AD1382" s="50">
        <v>3103306</v>
      </c>
      <c r="AH1382" s="66" t="str">
        <f t="shared" si="173"/>
        <v>MGAracitaba</v>
      </c>
      <c r="AI1382" s="50">
        <v>3103306</v>
      </c>
    </row>
    <row r="1383" spans="27:35">
      <c r="AA1383" s="62" t="str">
        <f t="shared" si="172"/>
        <v/>
      </c>
      <c r="AB1383" s="50" t="s">
        <v>59</v>
      </c>
      <c r="AC1383" s="50" t="s">
        <v>945</v>
      </c>
      <c r="AD1383" s="50">
        <v>3103405</v>
      </c>
      <c r="AH1383" s="66" t="str">
        <f t="shared" si="173"/>
        <v>MGAraçuaí</v>
      </c>
      <c r="AI1383" s="50">
        <v>3103405</v>
      </c>
    </row>
    <row r="1384" spans="27:35">
      <c r="AA1384" s="62" t="str">
        <f t="shared" si="172"/>
        <v/>
      </c>
      <c r="AB1384" s="50" t="s">
        <v>59</v>
      </c>
      <c r="AC1384" s="50" t="s">
        <v>967</v>
      </c>
      <c r="AD1384" s="50">
        <v>3103504</v>
      </c>
      <c r="AH1384" s="66" t="str">
        <f t="shared" si="173"/>
        <v>MGAraguari</v>
      </c>
      <c r="AI1384" s="50">
        <v>3103504</v>
      </c>
    </row>
    <row r="1385" spans="27:35">
      <c r="AA1385" s="62" t="str">
        <f t="shared" si="172"/>
        <v/>
      </c>
      <c r="AB1385" s="50" t="s">
        <v>59</v>
      </c>
      <c r="AC1385" s="50" t="s">
        <v>989</v>
      </c>
      <c r="AD1385" s="50">
        <v>3103603</v>
      </c>
      <c r="AH1385" s="66" t="str">
        <f t="shared" si="173"/>
        <v>MGArantina</v>
      </c>
      <c r="AI1385" s="50">
        <v>3103603</v>
      </c>
    </row>
    <row r="1386" spans="27:35">
      <c r="AA1386" s="62" t="str">
        <f t="shared" si="172"/>
        <v/>
      </c>
      <c r="AB1386" s="50" t="s">
        <v>59</v>
      </c>
      <c r="AC1386" s="50" t="s">
        <v>1012</v>
      </c>
      <c r="AD1386" s="50">
        <v>3103702</v>
      </c>
      <c r="AH1386" s="66" t="str">
        <f t="shared" si="173"/>
        <v>MGAraponga</v>
      </c>
      <c r="AI1386" s="50">
        <v>3103702</v>
      </c>
    </row>
    <row r="1387" spans="27:35">
      <c r="AA1387" s="62" t="str">
        <f t="shared" si="172"/>
        <v/>
      </c>
      <c r="AB1387" s="50" t="s">
        <v>59</v>
      </c>
      <c r="AC1387" s="50" t="s">
        <v>1034</v>
      </c>
      <c r="AD1387" s="50">
        <v>3103751</v>
      </c>
      <c r="AH1387" s="66" t="str">
        <f t="shared" si="173"/>
        <v>MGAraporã</v>
      </c>
      <c r="AI1387" s="50">
        <v>3103751</v>
      </c>
    </row>
    <row r="1388" spans="27:35">
      <c r="AA1388" s="62" t="str">
        <f t="shared" si="172"/>
        <v/>
      </c>
      <c r="AB1388" s="50" t="s">
        <v>59</v>
      </c>
      <c r="AC1388" s="50" t="s">
        <v>1056</v>
      </c>
      <c r="AD1388" s="50">
        <v>3103801</v>
      </c>
      <c r="AH1388" s="66" t="str">
        <f t="shared" si="173"/>
        <v>MGArapuá</v>
      </c>
      <c r="AI1388" s="50">
        <v>3103801</v>
      </c>
    </row>
    <row r="1389" spans="27:35">
      <c r="AA1389" s="62" t="str">
        <f t="shared" si="172"/>
        <v/>
      </c>
      <c r="AB1389" s="50" t="s">
        <v>59</v>
      </c>
      <c r="AC1389" s="50" t="s">
        <v>1078</v>
      </c>
      <c r="AD1389" s="50">
        <v>3103900</v>
      </c>
      <c r="AH1389" s="66" t="str">
        <f t="shared" si="173"/>
        <v>MGAraújos</v>
      </c>
      <c r="AI1389" s="50">
        <v>3103900</v>
      </c>
    </row>
    <row r="1390" spans="27:35">
      <c r="AA1390" s="62" t="str">
        <f t="shared" si="172"/>
        <v/>
      </c>
      <c r="AB1390" s="50" t="s">
        <v>59</v>
      </c>
      <c r="AC1390" s="50" t="s">
        <v>1100</v>
      </c>
      <c r="AD1390" s="50">
        <v>3104007</v>
      </c>
      <c r="AH1390" s="66" t="str">
        <f t="shared" si="173"/>
        <v>MGAraxá</v>
      </c>
      <c r="AI1390" s="50">
        <v>3104007</v>
      </c>
    </row>
    <row r="1391" spans="27:35">
      <c r="AA1391" s="62" t="str">
        <f t="shared" si="172"/>
        <v/>
      </c>
      <c r="AB1391" s="50" t="s">
        <v>59</v>
      </c>
      <c r="AC1391" s="50" t="s">
        <v>1123</v>
      </c>
      <c r="AD1391" s="50">
        <v>3104106</v>
      </c>
      <c r="AH1391" s="66" t="str">
        <f t="shared" si="173"/>
        <v>MGArceburgo</v>
      </c>
      <c r="AI1391" s="50">
        <v>3104106</v>
      </c>
    </row>
    <row r="1392" spans="27:35">
      <c r="AA1392" s="62" t="str">
        <f t="shared" si="172"/>
        <v/>
      </c>
      <c r="AB1392" s="50" t="s">
        <v>59</v>
      </c>
      <c r="AC1392" s="50" t="s">
        <v>1146</v>
      </c>
      <c r="AD1392" s="50">
        <v>3104205</v>
      </c>
      <c r="AH1392" s="66" t="str">
        <f t="shared" si="173"/>
        <v>MGArcos</v>
      </c>
      <c r="AI1392" s="50">
        <v>3104205</v>
      </c>
    </row>
    <row r="1393" spans="27:35">
      <c r="AA1393" s="62" t="str">
        <f t="shared" si="172"/>
        <v/>
      </c>
      <c r="AB1393" s="50" t="s">
        <v>59</v>
      </c>
      <c r="AC1393" s="50" t="s">
        <v>1169</v>
      </c>
      <c r="AD1393" s="50">
        <v>3104304</v>
      </c>
      <c r="AH1393" s="66" t="str">
        <f t="shared" si="173"/>
        <v>MGAreado</v>
      </c>
      <c r="AI1393" s="50">
        <v>3104304</v>
      </c>
    </row>
    <row r="1394" spans="27:35">
      <c r="AA1394" s="62" t="str">
        <f t="shared" si="172"/>
        <v/>
      </c>
      <c r="AB1394" s="50" t="s">
        <v>59</v>
      </c>
      <c r="AC1394" s="50" t="s">
        <v>1192</v>
      </c>
      <c r="AD1394" s="50">
        <v>3104403</v>
      </c>
      <c r="AH1394" s="66" t="str">
        <f t="shared" si="173"/>
        <v>MGArgirita</v>
      </c>
      <c r="AI1394" s="50">
        <v>3104403</v>
      </c>
    </row>
    <row r="1395" spans="27:35">
      <c r="AA1395" s="62" t="str">
        <f t="shared" si="172"/>
        <v/>
      </c>
      <c r="AB1395" s="50" t="s">
        <v>59</v>
      </c>
      <c r="AC1395" s="50" t="s">
        <v>1214</v>
      </c>
      <c r="AD1395" s="50">
        <v>3104452</v>
      </c>
      <c r="AH1395" s="66" t="str">
        <f t="shared" si="173"/>
        <v>MGAricanduva</v>
      </c>
      <c r="AI1395" s="50">
        <v>3104452</v>
      </c>
    </row>
    <row r="1396" spans="27:35">
      <c r="AA1396" s="62" t="str">
        <f t="shared" si="172"/>
        <v/>
      </c>
      <c r="AB1396" s="50" t="s">
        <v>59</v>
      </c>
      <c r="AC1396" s="50" t="s">
        <v>1235</v>
      </c>
      <c r="AD1396" s="50">
        <v>3104502</v>
      </c>
      <c r="AH1396" s="66" t="str">
        <f t="shared" si="173"/>
        <v>MGArinos</v>
      </c>
      <c r="AI1396" s="50">
        <v>3104502</v>
      </c>
    </row>
    <row r="1397" spans="27:35">
      <c r="AA1397" s="62" t="str">
        <f t="shared" si="172"/>
        <v/>
      </c>
      <c r="AB1397" s="50" t="s">
        <v>59</v>
      </c>
      <c r="AC1397" s="50" t="s">
        <v>1258</v>
      </c>
      <c r="AD1397" s="50">
        <v>3104601</v>
      </c>
      <c r="AH1397" s="66" t="str">
        <f t="shared" si="173"/>
        <v>MGAstolfo Dutra</v>
      </c>
      <c r="AI1397" s="50">
        <v>3104601</v>
      </c>
    </row>
    <row r="1398" spans="27:35">
      <c r="AA1398" s="62" t="str">
        <f t="shared" si="172"/>
        <v/>
      </c>
      <c r="AB1398" s="50" t="s">
        <v>59</v>
      </c>
      <c r="AC1398" s="50" t="s">
        <v>1281</v>
      </c>
      <c r="AD1398" s="50">
        <v>3104700</v>
      </c>
      <c r="AH1398" s="66" t="str">
        <f t="shared" si="173"/>
        <v>MGAtaléia</v>
      </c>
      <c r="AI1398" s="50">
        <v>3104700</v>
      </c>
    </row>
    <row r="1399" spans="27:35">
      <c r="AA1399" s="62" t="str">
        <f t="shared" si="172"/>
        <v/>
      </c>
      <c r="AB1399" s="50" t="s">
        <v>59</v>
      </c>
      <c r="AC1399" s="50" t="s">
        <v>1302</v>
      </c>
      <c r="AD1399" s="50">
        <v>3104809</v>
      </c>
      <c r="AH1399" s="66" t="str">
        <f t="shared" si="173"/>
        <v>MGAugusto de Lima</v>
      </c>
      <c r="AI1399" s="50">
        <v>3104809</v>
      </c>
    </row>
    <row r="1400" spans="27:35">
      <c r="AA1400" s="62" t="str">
        <f t="shared" si="172"/>
        <v/>
      </c>
      <c r="AB1400" s="50" t="s">
        <v>59</v>
      </c>
      <c r="AC1400" s="50" t="s">
        <v>1324</v>
      </c>
      <c r="AD1400" s="50">
        <v>3104908</v>
      </c>
      <c r="AH1400" s="66" t="str">
        <f t="shared" si="173"/>
        <v>MGBaependi</v>
      </c>
      <c r="AI1400" s="50">
        <v>3104908</v>
      </c>
    </row>
    <row r="1401" spans="27:35">
      <c r="AA1401" s="62" t="str">
        <f t="shared" si="172"/>
        <v/>
      </c>
      <c r="AB1401" s="50" t="s">
        <v>59</v>
      </c>
      <c r="AC1401" s="50" t="s">
        <v>1346</v>
      </c>
      <c r="AD1401" s="50">
        <v>3105004</v>
      </c>
      <c r="AH1401" s="66" t="str">
        <f t="shared" si="173"/>
        <v>MGBaldim</v>
      </c>
      <c r="AI1401" s="50">
        <v>3105004</v>
      </c>
    </row>
    <row r="1402" spans="27:35">
      <c r="AA1402" s="62" t="str">
        <f t="shared" si="172"/>
        <v/>
      </c>
      <c r="AB1402" s="50" t="s">
        <v>59</v>
      </c>
      <c r="AC1402" s="50" t="s">
        <v>1367</v>
      </c>
      <c r="AD1402" s="50">
        <v>3105103</v>
      </c>
      <c r="AH1402" s="66" t="str">
        <f t="shared" si="173"/>
        <v>MGBambuí</v>
      </c>
      <c r="AI1402" s="50">
        <v>3105103</v>
      </c>
    </row>
    <row r="1403" spans="27:35">
      <c r="AA1403" s="62" t="str">
        <f t="shared" si="172"/>
        <v/>
      </c>
      <c r="AB1403" s="50" t="s">
        <v>59</v>
      </c>
      <c r="AC1403" s="50" t="s">
        <v>1389</v>
      </c>
      <c r="AD1403" s="50">
        <v>3105202</v>
      </c>
      <c r="AH1403" s="66" t="str">
        <f t="shared" si="173"/>
        <v>MGBandeira</v>
      </c>
      <c r="AI1403" s="50">
        <v>3105202</v>
      </c>
    </row>
    <row r="1404" spans="27:35">
      <c r="AA1404" s="62" t="str">
        <f t="shared" si="172"/>
        <v/>
      </c>
      <c r="AB1404" s="50" t="s">
        <v>59</v>
      </c>
      <c r="AC1404" s="50" t="s">
        <v>1411</v>
      </c>
      <c r="AD1404" s="50">
        <v>3105301</v>
      </c>
      <c r="AH1404" s="66" t="str">
        <f t="shared" si="173"/>
        <v>MGBandeira do Sul</v>
      </c>
      <c r="AI1404" s="50">
        <v>3105301</v>
      </c>
    </row>
    <row r="1405" spans="27:35">
      <c r="AA1405" s="62" t="str">
        <f t="shared" si="172"/>
        <v/>
      </c>
      <c r="AB1405" s="50" t="s">
        <v>59</v>
      </c>
      <c r="AC1405" s="50" t="s">
        <v>1433</v>
      </c>
      <c r="AD1405" s="50">
        <v>3105400</v>
      </c>
      <c r="AH1405" s="66" t="str">
        <f t="shared" si="173"/>
        <v>MGBarão de Cocais</v>
      </c>
      <c r="AI1405" s="50">
        <v>3105400</v>
      </c>
    </row>
    <row r="1406" spans="27:35">
      <c r="AA1406" s="62" t="str">
        <f t="shared" si="172"/>
        <v/>
      </c>
      <c r="AB1406" s="50" t="s">
        <v>59</v>
      </c>
      <c r="AC1406" s="50" t="s">
        <v>1454</v>
      </c>
      <c r="AD1406" s="50">
        <v>3105509</v>
      </c>
      <c r="AH1406" s="66" t="str">
        <f t="shared" si="173"/>
        <v>MGBarão de Monte Alto</v>
      </c>
      <c r="AI1406" s="50">
        <v>3105509</v>
      </c>
    </row>
    <row r="1407" spans="27:35">
      <c r="AA1407" s="62" t="str">
        <f t="shared" si="172"/>
        <v/>
      </c>
      <c r="AB1407" s="50" t="s">
        <v>59</v>
      </c>
      <c r="AC1407" s="50" t="s">
        <v>1474</v>
      </c>
      <c r="AD1407" s="50">
        <v>3105608</v>
      </c>
      <c r="AH1407" s="66" t="str">
        <f t="shared" si="173"/>
        <v>MGBarbacena</v>
      </c>
      <c r="AI1407" s="50">
        <v>3105608</v>
      </c>
    </row>
    <row r="1408" spans="27:35">
      <c r="AA1408" s="62" t="str">
        <f t="shared" si="172"/>
        <v/>
      </c>
      <c r="AB1408" s="50" t="s">
        <v>59</v>
      </c>
      <c r="AC1408" s="50" t="s">
        <v>1496</v>
      </c>
      <c r="AD1408" s="50">
        <v>3105707</v>
      </c>
      <c r="AH1408" s="66" t="str">
        <f t="shared" si="173"/>
        <v>MGBarra Longa</v>
      </c>
      <c r="AI1408" s="50">
        <v>3105707</v>
      </c>
    </row>
    <row r="1409" spans="27:35">
      <c r="AA1409" s="62" t="str">
        <f t="shared" si="172"/>
        <v/>
      </c>
      <c r="AB1409" s="50" t="s">
        <v>59</v>
      </c>
      <c r="AC1409" s="50" t="s">
        <v>1516</v>
      </c>
      <c r="AD1409" s="50">
        <v>3105905</v>
      </c>
      <c r="AH1409" s="66" t="str">
        <f t="shared" si="173"/>
        <v>MGBarroso</v>
      </c>
      <c r="AI1409" s="50">
        <v>3105905</v>
      </c>
    </row>
    <row r="1410" spans="27:35">
      <c r="AA1410" s="62" t="str">
        <f t="shared" si="172"/>
        <v/>
      </c>
      <c r="AB1410" s="50" t="s">
        <v>59</v>
      </c>
      <c r="AC1410" s="50" t="s">
        <v>1537</v>
      </c>
      <c r="AD1410" s="50">
        <v>3106002</v>
      </c>
      <c r="AH1410" s="66" t="str">
        <f t="shared" si="173"/>
        <v>MGBela Vista de Minas</v>
      </c>
      <c r="AI1410" s="50">
        <v>3106002</v>
      </c>
    </row>
    <row r="1411" spans="27:35">
      <c r="AA1411" s="62" t="str">
        <f t="shared" ref="AA1411:AA1474" si="174">CONCATENATE(A1411,D1411)</f>
        <v/>
      </c>
      <c r="AB1411" s="50" t="s">
        <v>59</v>
      </c>
      <c r="AC1411" s="50" t="s">
        <v>1558</v>
      </c>
      <c r="AD1411" s="50">
        <v>3106101</v>
      </c>
      <c r="AH1411" s="66" t="str">
        <f t="shared" ref="AH1411:AH1474" si="175">CONCATENATE(AB1411,AC1411)</f>
        <v>MGBelmiro Braga</v>
      </c>
      <c r="AI1411" s="50">
        <v>3106101</v>
      </c>
    </row>
    <row r="1412" spans="27:35">
      <c r="AA1412" s="62" t="str">
        <f t="shared" si="174"/>
        <v/>
      </c>
      <c r="AB1412" s="50" t="s">
        <v>59</v>
      </c>
      <c r="AC1412" s="50" t="s">
        <v>1577</v>
      </c>
      <c r="AD1412" s="50">
        <v>3106200</v>
      </c>
      <c r="AH1412" s="66" t="str">
        <f t="shared" si="175"/>
        <v>MGBelo Horizonte</v>
      </c>
      <c r="AI1412" s="50">
        <v>3106200</v>
      </c>
    </row>
    <row r="1413" spans="27:35">
      <c r="AA1413" s="62" t="str">
        <f t="shared" si="174"/>
        <v/>
      </c>
      <c r="AB1413" s="50" t="s">
        <v>59</v>
      </c>
      <c r="AC1413" s="50" t="s">
        <v>1597</v>
      </c>
      <c r="AD1413" s="50">
        <v>3106309</v>
      </c>
      <c r="AH1413" s="66" t="str">
        <f t="shared" si="175"/>
        <v>MGBelo Oriente</v>
      </c>
      <c r="AI1413" s="50">
        <v>3106309</v>
      </c>
    </row>
    <row r="1414" spans="27:35">
      <c r="AA1414" s="62" t="str">
        <f t="shared" si="174"/>
        <v/>
      </c>
      <c r="AB1414" s="50" t="s">
        <v>59</v>
      </c>
      <c r="AC1414" s="50" t="s">
        <v>1617</v>
      </c>
      <c r="AD1414" s="50">
        <v>3106408</v>
      </c>
      <c r="AH1414" s="66" t="str">
        <f t="shared" si="175"/>
        <v>MGBelo Vale</v>
      </c>
      <c r="AI1414" s="50">
        <v>3106408</v>
      </c>
    </row>
    <row r="1415" spans="27:35">
      <c r="AA1415" s="62" t="str">
        <f t="shared" si="174"/>
        <v/>
      </c>
      <c r="AB1415" s="50" t="s">
        <v>59</v>
      </c>
      <c r="AC1415" s="50" t="s">
        <v>1638</v>
      </c>
      <c r="AD1415" s="50">
        <v>3106507</v>
      </c>
      <c r="AH1415" s="66" t="str">
        <f t="shared" si="175"/>
        <v>MGBerilo</v>
      </c>
      <c r="AI1415" s="50">
        <v>3106507</v>
      </c>
    </row>
    <row r="1416" spans="27:35">
      <c r="AA1416" s="62" t="str">
        <f t="shared" si="174"/>
        <v/>
      </c>
      <c r="AB1416" s="50" t="s">
        <v>59</v>
      </c>
      <c r="AC1416" s="50" t="s">
        <v>1659</v>
      </c>
      <c r="AD1416" s="50">
        <v>3106655</v>
      </c>
      <c r="AH1416" s="66" t="str">
        <f t="shared" si="175"/>
        <v>MGBerizal</v>
      </c>
      <c r="AI1416" s="50">
        <v>3106655</v>
      </c>
    </row>
    <row r="1417" spans="27:35">
      <c r="AA1417" s="62" t="str">
        <f t="shared" si="174"/>
        <v/>
      </c>
      <c r="AB1417" s="50" t="s">
        <v>59</v>
      </c>
      <c r="AC1417" s="50" t="s">
        <v>1679</v>
      </c>
      <c r="AD1417" s="50">
        <v>3106606</v>
      </c>
      <c r="AH1417" s="66" t="str">
        <f t="shared" si="175"/>
        <v>MGBertópolis</v>
      </c>
      <c r="AI1417" s="50">
        <v>3106606</v>
      </c>
    </row>
    <row r="1418" spans="27:35">
      <c r="AA1418" s="62" t="str">
        <f t="shared" si="174"/>
        <v/>
      </c>
      <c r="AB1418" s="50" t="s">
        <v>59</v>
      </c>
      <c r="AC1418" s="50" t="s">
        <v>1700</v>
      </c>
      <c r="AD1418" s="50">
        <v>3106705</v>
      </c>
      <c r="AH1418" s="66" t="str">
        <f t="shared" si="175"/>
        <v>MGBetim</v>
      </c>
      <c r="AI1418" s="50">
        <v>3106705</v>
      </c>
    </row>
    <row r="1419" spans="27:35">
      <c r="AA1419" s="62" t="str">
        <f t="shared" si="174"/>
        <v/>
      </c>
      <c r="AB1419" s="50" t="s">
        <v>59</v>
      </c>
      <c r="AC1419" s="50" t="s">
        <v>1720</v>
      </c>
      <c r="AD1419" s="50">
        <v>3106804</v>
      </c>
      <c r="AH1419" s="66" t="str">
        <f t="shared" si="175"/>
        <v>MGBias Fortes</v>
      </c>
      <c r="AI1419" s="50">
        <v>3106804</v>
      </c>
    </row>
    <row r="1420" spans="27:35">
      <c r="AA1420" s="62" t="str">
        <f t="shared" si="174"/>
        <v/>
      </c>
      <c r="AB1420" s="50" t="s">
        <v>59</v>
      </c>
      <c r="AC1420" s="50" t="s">
        <v>1741</v>
      </c>
      <c r="AD1420" s="50">
        <v>3106903</v>
      </c>
      <c r="AH1420" s="66" t="str">
        <f t="shared" si="175"/>
        <v>MGBicas</v>
      </c>
      <c r="AI1420" s="50">
        <v>3106903</v>
      </c>
    </row>
    <row r="1421" spans="27:35">
      <c r="AA1421" s="62" t="str">
        <f t="shared" si="174"/>
        <v/>
      </c>
      <c r="AB1421" s="50" t="s">
        <v>59</v>
      </c>
      <c r="AC1421" s="50" t="s">
        <v>1761</v>
      </c>
      <c r="AD1421" s="50">
        <v>3107000</v>
      </c>
      <c r="AH1421" s="66" t="str">
        <f t="shared" si="175"/>
        <v>MGBiquinhas</v>
      </c>
      <c r="AI1421" s="50">
        <v>3107000</v>
      </c>
    </row>
    <row r="1422" spans="27:35">
      <c r="AA1422" s="62" t="str">
        <f t="shared" si="174"/>
        <v/>
      </c>
      <c r="AB1422" s="50" t="s">
        <v>59</v>
      </c>
      <c r="AC1422" s="50" t="s">
        <v>399</v>
      </c>
      <c r="AD1422" s="50">
        <v>3107109</v>
      </c>
      <c r="AH1422" s="66" t="str">
        <f t="shared" si="175"/>
        <v>MGBoa Esperança</v>
      </c>
      <c r="AI1422" s="50">
        <v>3107109</v>
      </c>
    </row>
    <row r="1423" spans="27:35">
      <c r="AA1423" s="62" t="str">
        <f t="shared" si="174"/>
        <v/>
      </c>
      <c r="AB1423" s="50" t="s">
        <v>59</v>
      </c>
      <c r="AC1423" s="50" t="s">
        <v>1801</v>
      </c>
      <c r="AD1423" s="50">
        <v>3107208</v>
      </c>
      <c r="AH1423" s="66" t="str">
        <f t="shared" si="175"/>
        <v>MGBocaina de Minas</v>
      </c>
      <c r="AI1423" s="50">
        <v>3107208</v>
      </c>
    </row>
    <row r="1424" spans="27:35">
      <c r="AA1424" s="62" t="str">
        <f t="shared" si="174"/>
        <v/>
      </c>
      <c r="AB1424" s="50" t="s">
        <v>59</v>
      </c>
      <c r="AC1424" s="50" t="s">
        <v>1819</v>
      </c>
      <c r="AD1424" s="50">
        <v>3107307</v>
      </c>
      <c r="AH1424" s="66" t="str">
        <f t="shared" si="175"/>
        <v>MGBocaiúva</v>
      </c>
      <c r="AI1424" s="50">
        <v>3107307</v>
      </c>
    </row>
    <row r="1425" spans="27:35">
      <c r="AA1425" s="62" t="str">
        <f t="shared" si="174"/>
        <v/>
      </c>
      <c r="AB1425" s="50" t="s">
        <v>59</v>
      </c>
      <c r="AC1425" s="50" t="s">
        <v>1838</v>
      </c>
      <c r="AD1425" s="50">
        <v>3107406</v>
      </c>
      <c r="AH1425" s="66" t="str">
        <f t="shared" si="175"/>
        <v>MGBom Despacho</v>
      </c>
      <c r="AI1425" s="50">
        <v>3107406</v>
      </c>
    </row>
    <row r="1426" spans="27:35">
      <c r="AA1426" s="62" t="str">
        <f t="shared" si="174"/>
        <v/>
      </c>
      <c r="AB1426" s="50" t="s">
        <v>59</v>
      </c>
      <c r="AC1426" s="50" t="s">
        <v>1855</v>
      </c>
      <c r="AD1426" s="50">
        <v>3107505</v>
      </c>
      <c r="AH1426" s="66" t="str">
        <f t="shared" si="175"/>
        <v>MGBom Jardim de Minas</v>
      </c>
      <c r="AI1426" s="50">
        <v>3107505</v>
      </c>
    </row>
    <row r="1427" spans="27:35">
      <c r="AA1427" s="62" t="str">
        <f t="shared" si="174"/>
        <v/>
      </c>
      <c r="AB1427" s="50" t="s">
        <v>59</v>
      </c>
      <c r="AC1427" s="50" t="s">
        <v>1873</v>
      </c>
      <c r="AD1427" s="50">
        <v>3107604</v>
      </c>
      <c r="AH1427" s="66" t="str">
        <f t="shared" si="175"/>
        <v>MGBom Jesus da Penha</v>
      </c>
      <c r="AI1427" s="50">
        <v>3107604</v>
      </c>
    </row>
    <row r="1428" spans="27:35">
      <c r="AA1428" s="62" t="str">
        <f t="shared" si="174"/>
        <v/>
      </c>
      <c r="AB1428" s="50" t="s">
        <v>59</v>
      </c>
      <c r="AC1428" s="50" t="s">
        <v>1889</v>
      </c>
      <c r="AD1428" s="50">
        <v>3107703</v>
      </c>
      <c r="AH1428" s="66" t="str">
        <f t="shared" si="175"/>
        <v>MGBom Jesus do Amparo</v>
      </c>
      <c r="AI1428" s="50">
        <v>3107703</v>
      </c>
    </row>
    <row r="1429" spans="27:35">
      <c r="AA1429" s="62" t="str">
        <f t="shared" si="174"/>
        <v/>
      </c>
      <c r="AB1429" s="50" t="s">
        <v>59</v>
      </c>
      <c r="AC1429" s="50" t="s">
        <v>1906</v>
      </c>
      <c r="AD1429" s="50">
        <v>3107802</v>
      </c>
      <c r="AH1429" s="66" t="str">
        <f t="shared" si="175"/>
        <v>MGBom Jesus do Galho</v>
      </c>
      <c r="AI1429" s="50">
        <v>3107802</v>
      </c>
    </row>
    <row r="1430" spans="27:35">
      <c r="AA1430" s="62" t="str">
        <f t="shared" si="174"/>
        <v/>
      </c>
      <c r="AB1430" s="50" t="s">
        <v>59</v>
      </c>
      <c r="AC1430" s="50" t="s">
        <v>1924</v>
      </c>
      <c r="AD1430" s="50">
        <v>3107901</v>
      </c>
      <c r="AH1430" s="66" t="str">
        <f t="shared" si="175"/>
        <v>MGBom Repouso</v>
      </c>
      <c r="AI1430" s="50">
        <v>3107901</v>
      </c>
    </row>
    <row r="1431" spans="27:35">
      <c r="AA1431" s="62" t="str">
        <f t="shared" si="174"/>
        <v/>
      </c>
      <c r="AB1431" s="50" t="s">
        <v>59</v>
      </c>
      <c r="AC1431" s="50" t="s">
        <v>834</v>
      </c>
      <c r="AD1431" s="50">
        <v>3108008</v>
      </c>
      <c r="AH1431" s="66" t="str">
        <f t="shared" si="175"/>
        <v>MGBom Sucesso</v>
      </c>
      <c r="AI1431" s="50">
        <v>3108008</v>
      </c>
    </row>
    <row r="1432" spans="27:35">
      <c r="AA1432" s="62" t="str">
        <f t="shared" si="174"/>
        <v/>
      </c>
      <c r="AB1432" s="50" t="s">
        <v>59</v>
      </c>
      <c r="AC1432" s="50" t="s">
        <v>187</v>
      </c>
      <c r="AD1432" s="50">
        <v>3108107</v>
      </c>
      <c r="AH1432" s="66" t="str">
        <f t="shared" si="175"/>
        <v>MGBonfim</v>
      </c>
      <c r="AI1432" s="50">
        <v>3108107</v>
      </c>
    </row>
    <row r="1433" spans="27:35">
      <c r="AA1433" s="62" t="str">
        <f t="shared" si="174"/>
        <v/>
      </c>
      <c r="AB1433" s="50" t="s">
        <v>59</v>
      </c>
      <c r="AC1433" s="50" t="s">
        <v>1974</v>
      </c>
      <c r="AD1433" s="50">
        <v>3108206</v>
      </c>
      <c r="AH1433" s="66" t="str">
        <f t="shared" si="175"/>
        <v>MGBonfinópolis de Minas</v>
      </c>
      <c r="AI1433" s="50">
        <v>3108206</v>
      </c>
    </row>
    <row r="1434" spans="27:35">
      <c r="AA1434" s="62" t="str">
        <f t="shared" si="174"/>
        <v/>
      </c>
      <c r="AB1434" s="50" t="s">
        <v>59</v>
      </c>
      <c r="AC1434" s="50" t="s">
        <v>1992</v>
      </c>
      <c r="AD1434" s="50">
        <v>3108255</v>
      </c>
      <c r="AH1434" s="66" t="str">
        <f t="shared" si="175"/>
        <v>MGBonito de Minas</v>
      </c>
      <c r="AI1434" s="50">
        <v>3108255</v>
      </c>
    </row>
    <row r="1435" spans="27:35">
      <c r="AA1435" s="62" t="str">
        <f t="shared" si="174"/>
        <v/>
      </c>
      <c r="AB1435" s="50" t="s">
        <v>59</v>
      </c>
      <c r="AC1435" s="50" t="s">
        <v>2009</v>
      </c>
      <c r="AD1435" s="50">
        <v>3108305</v>
      </c>
      <c r="AH1435" s="66" t="str">
        <f t="shared" si="175"/>
        <v>MGBorda da Mata</v>
      </c>
      <c r="AI1435" s="50">
        <v>3108305</v>
      </c>
    </row>
    <row r="1436" spans="27:35">
      <c r="AA1436" s="62" t="str">
        <f t="shared" si="174"/>
        <v/>
      </c>
      <c r="AB1436" s="50" t="s">
        <v>59</v>
      </c>
      <c r="AC1436" s="50" t="s">
        <v>2027</v>
      </c>
      <c r="AD1436" s="50">
        <v>3108404</v>
      </c>
      <c r="AH1436" s="66" t="str">
        <f t="shared" si="175"/>
        <v>MGBotelhos</v>
      </c>
      <c r="AI1436" s="50">
        <v>3108404</v>
      </c>
    </row>
    <row r="1437" spans="27:35">
      <c r="AA1437" s="62" t="str">
        <f t="shared" si="174"/>
        <v/>
      </c>
      <c r="AB1437" s="50" t="s">
        <v>59</v>
      </c>
      <c r="AC1437" s="50" t="s">
        <v>2045</v>
      </c>
      <c r="AD1437" s="50">
        <v>3108503</v>
      </c>
      <c r="AH1437" s="66" t="str">
        <f t="shared" si="175"/>
        <v>MGBotumirim</v>
      </c>
      <c r="AI1437" s="50">
        <v>3108503</v>
      </c>
    </row>
    <row r="1438" spans="27:35">
      <c r="AA1438" s="62" t="str">
        <f t="shared" si="174"/>
        <v/>
      </c>
      <c r="AB1438" s="50" t="s">
        <v>59</v>
      </c>
      <c r="AC1438" s="50" t="s">
        <v>2063</v>
      </c>
      <c r="AD1438" s="50">
        <v>3108701</v>
      </c>
      <c r="AH1438" s="66" t="str">
        <f t="shared" si="175"/>
        <v>MGBrás Pires</v>
      </c>
      <c r="AI1438" s="50">
        <v>3108701</v>
      </c>
    </row>
    <row r="1439" spans="27:35">
      <c r="AA1439" s="62" t="str">
        <f t="shared" si="174"/>
        <v/>
      </c>
      <c r="AB1439" s="50" t="s">
        <v>59</v>
      </c>
      <c r="AC1439" s="50" t="s">
        <v>2080</v>
      </c>
      <c r="AD1439" s="50">
        <v>3108552</v>
      </c>
      <c r="AH1439" s="66" t="str">
        <f t="shared" si="175"/>
        <v>MGBrasilândia de Minas</v>
      </c>
      <c r="AI1439" s="50">
        <v>3108552</v>
      </c>
    </row>
    <row r="1440" spans="27:35">
      <c r="AA1440" s="62" t="str">
        <f t="shared" si="174"/>
        <v/>
      </c>
      <c r="AB1440" s="50" t="s">
        <v>59</v>
      </c>
      <c r="AC1440" s="50" t="s">
        <v>2095</v>
      </c>
      <c r="AD1440" s="50">
        <v>3108602</v>
      </c>
      <c r="AH1440" s="66" t="str">
        <f t="shared" si="175"/>
        <v>MGBrasília de Minas</v>
      </c>
      <c r="AI1440" s="50">
        <v>3108602</v>
      </c>
    </row>
    <row r="1441" spans="27:35">
      <c r="AA1441" s="62" t="str">
        <f t="shared" si="174"/>
        <v/>
      </c>
      <c r="AB1441" s="50" t="s">
        <v>59</v>
      </c>
      <c r="AC1441" s="50" t="s">
        <v>2112</v>
      </c>
      <c r="AD1441" s="50">
        <v>3108800</v>
      </c>
      <c r="AH1441" s="66" t="str">
        <f t="shared" si="175"/>
        <v>MGBraúnas</v>
      </c>
      <c r="AI1441" s="50">
        <v>3108800</v>
      </c>
    </row>
    <row r="1442" spans="27:35">
      <c r="AA1442" s="62" t="str">
        <f t="shared" si="174"/>
        <v/>
      </c>
      <c r="AB1442" s="50" t="s">
        <v>59</v>
      </c>
      <c r="AC1442" s="50" t="s">
        <v>5566</v>
      </c>
      <c r="AD1442" s="50">
        <v>3108909</v>
      </c>
      <c r="AH1442" s="66" t="str">
        <f t="shared" si="175"/>
        <v>MGBrasópolis</v>
      </c>
      <c r="AI1442" s="50">
        <v>3108909</v>
      </c>
    </row>
    <row r="1443" spans="27:35">
      <c r="AA1443" s="62" t="str">
        <f t="shared" si="174"/>
        <v/>
      </c>
      <c r="AB1443" s="50" t="s">
        <v>59</v>
      </c>
      <c r="AC1443" s="50" t="s">
        <v>2144</v>
      </c>
      <c r="AD1443" s="50">
        <v>3109006</v>
      </c>
      <c r="AH1443" s="66" t="str">
        <f t="shared" si="175"/>
        <v>MGBrumadinho</v>
      </c>
      <c r="AI1443" s="50">
        <v>3109006</v>
      </c>
    </row>
    <row r="1444" spans="27:35">
      <c r="AA1444" s="62" t="str">
        <f t="shared" si="174"/>
        <v/>
      </c>
      <c r="AB1444" s="50" t="s">
        <v>59</v>
      </c>
      <c r="AC1444" s="50" t="s">
        <v>2160</v>
      </c>
      <c r="AD1444" s="50">
        <v>3109105</v>
      </c>
      <c r="AH1444" s="66" t="str">
        <f t="shared" si="175"/>
        <v>MGBueno Brandão</v>
      </c>
      <c r="AI1444" s="50">
        <v>3109105</v>
      </c>
    </row>
    <row r="1445" spans="27:35">
      <c r="AA1445" s="62" t="str">
        <f t="shared" si="174"/>
        <v/>
      </c>
      <c r="AB1445" s="50" t="s">
        <v>59</v>
      </c>
      <c r="AC1445" s="50" t="s">
        <v>2177</v>
      </c>
      <c r="AD1445" s="50">
        <v>3109204</v>
      </c>
      <c r="AH1445" s="66" t="str">
        <f t="shared" si="175"/>
        <v>MGBuenópolis</v>
      </c>
      <c r="AI1445" s="50">
        <v>3109204</v>
      </c>
    </row>
    <row r="1446" spans="27:35">
      <c r="AA1446" s="62" t="str">
        <f t="shared" si="174"/>
        <v/>
      </c>
      <c r="AB1446" s="50" t="s">
        <v>59</v>
      </c>
      <c r="AC1446" s="50" t="s">
        <v>2194</v>
      </c>
      <c r="AD1446" s="50">
        <v>3109253</v>
      </c>
      <c r="AH1446" s="66" t="str">
        <f t="shared" si="175"/>
        <v>MGBugre</v>
      </c>
      <c r="AI1446" s="50">
        <v>3109253</v>
      </c>
    </row>
    <row r="1447" spans="27:35">
      <c r="AA1447" s="62" t="str">
        <f t="shared" si="174"/>
        <v/>
      </c>
      <c r="AB1447" s="50" t="s">
        <v>59</v>
      </c>
      <c r="AC1447" s="50" t="s">
        <v>236</v>
      </c>
      <c r="AD1447" s="50">
        <v>3109303</v>
      </c>
      <c r="AH1447" s="66" t="str">
        <f t="shared" si="175"/>
        <v>MGBuritis</v>
      </c>
      <c r="AI1447" s="50">
        <v>3109303</v>
      </c>
    </row>
    <row r="1448" spans="27:35">
      <c r="AA1448" s="62" t="str">
        <f t="shared" si="174"/>
        <v/>
      </c>
      <c r="AB1448" s="50" t="s">
        <v>59</v>
      </c>
      <c r="AC1448" s="50" t="s">
        <v>2225</v>
      </c>
      <c r="AD1448" s="50">
        <v>3109402</v>
      </c>
      <c r="AH1448" s="66" t="str">
        <f t="shared" si="175"/>
        <v>MGBuritizeiro</v>
      </c>
      <c r="AI1448" s="50">
        <v>3109402</v>
      </c>
    </row>
    <row r="1449" spans="27:35">
      <c r="AA1449" s="62" t="str">
        <f t="shared" si="174"/>
        <v/>
      </c>
      <c r="AB1449" s="50" t="s">
        <v>59</v>
      </c>
      <c r="AC1449" s="50" t="s">
        <v>2241</v>
      </c>
      <c r="AD1449" s="50">
        <v>3109451</v>
      </c>
      <c r="AH1449" s="66" t="str">
        <f t="shared" si="175"/>
        <v>MGCabeceira Grande</v>
      </c>
      <c r="AI1449" s="50">
        <v>3109451</v>
      </c>
    </row>
    <row r="1450" spans="27:35">
      <c r="AA1450" s="62" t="str">
        <f t="shared" si="174"/>
        <v/>
      </c>
      <c r="AB1450" s="50" t="s">
        <v>59</v>
      </c>
      <c r="AC1450" s="50" t="s">
        <v>2255</v>
      </c>
      <c r="AD1450" s="50">
        <v>3109501</v>
      </c>
      <c r="AH1450" s="66" t="str">
        <f t="shared" si="175"/>
        <v>MGCabo Verde</v>
      </c>
      <c r="AI1450" s="50">
        <v>3109501</v>
      </c>
    </row>
    <row r="1451" spans="27:35">
      <c r="AA1451" s="62" t="str">
        <f t="shared" si="174"/>
        <v/>
      </c>
      <c r="AB1451" s="50" t="s">
        <v>59</v>
      </c>
      <c r="AC1451" s="50" t="s">
        <v>2270</v>
      </c>
      <c r="AD1451" s="50">
        <v>3109600</v>
      </c>
      <c r="AH1451" s="66" t="str">
        <f t="shared" si="175"/>
        <v>MGCachoeira da Prata</v>
      </c>
      <c r="AI1451" s="50">
        <v>3109600</v>
      </c>
    </row>
    <row r="1452" spans="27:35">
      <c r="AA1452" s="62" t="str">
        <f t="shared" si="174"/>
        <v/>
      </c>
      <c r="AB1452" s="50" t="s">
        <v>59</v>
      </c>
      <c r="AC1452" s="50" t="s">
        <v>2286</v>
      </c>
      <c r="AD1452" s="50">
        <v>3109709</v>
      </c>
      <c r="AH1452" s="66" t="str">
        <f t="shared" si="175"/>
        <v>MGCachoeira de Minas</v>
      </c>
      <c r="AI1452" s="50">
        <v>3109709</v>
      </c>
    </row>
    <row r="1453" spans="27:35">
      <c r="AA1453" s="62" t="str">
        <f t="shared" si="174"/>
        <v/>
      </c>
      <c r="AB1453" s="50" t="s">
        <v>59</v>
      </c>
      <c r="AC1453" s="50" t="s">
        <v>2302</v>
      </c>
      <c r="AD1453" s="50">
        <v>3102704</v>
      </c>
      <c r="AH1453" s="66" t="str">
        <f t="shared" si="175"/>
        <v>MGCachoeira de Pajeú</v>
      </c>
      <c r="AI1453" s="50">
        <v>3102704</v>
      </c>
    </row>
    <row r="1454" spans="27:35">
      <c r="AA1454" s="62" t="str">
        <f t="shared" si="174"/>
        <v/>
      </c>
      <c r="AB1454" s="50" t="s">
        <v>59</v>
      </c>
      <c r="AC1454" s="50" t="s">
        <v>1119</v>
      </c>
      <c r="AD1454" s="50">
        <v>3109808</v>
      </c>
      <c r="AH1454" s="66" t="str">
        <f t="shared" si="175"/>
        <v>MGCachoeira Dourada</v>
      </c>
      <c r="AI1454" s="50">
        <v>3109808</v>
      </c>
    </row>
    <row r="1455" spans="27:35">
      <c r="AA1455" s="62" t="str">
        <f t="shared" si="174"/>
        <v/>
      </c>
      <c r="AB1455" s="50" t="s">
        <v>59</v>
      </c>
      <c r="AC1455" s="50" t="s">
        <v>2331</v>
      </c>
      <c r="AD1455" s="50">
        <v>3109907</v>
      </c>
      <c r="AH1455" s="66" t="str">
        <f t="shared" si="175"/>
        <v>MGCaetanópolis</v>
      </c>
      <c r="AI1455" s="50">
        <v>3109907</v>
      </c>
    </row>
    <row r="1456" spans="27:35">
      <c r="AA1456" s="62" t="str">
        <f t="shared" si="174"/>
        <v/>
      </c>
      <c r="AB1456" s="50" t="s">
        <v>59</v>
      </c>
      <c r="AC1456" s="50" t="s">
        <v>2347</v>
      </c>
      <c r="AD1456" s="50">
        <v>3110004</v>
      </c>
      <c r="AH1456" s="66" t="str">
        <f t="shared" si="175"/>
        <v>MGCaeté</v>
      </c>
      <c r="AI1456" s="50">
        <v>3110004</v>
      </c>
    </row>
    <row r="1457" spans="27:35">
      <c r="AA1457" s="62" t="str">
        <f t="shared" si="174"/>
        <v/>
      </c>
      <c r="AB1457" s="50" t="s">
        <v>59</v>
      </c>
      <c r="AC1457" s="50" t="s">
        <v>2363</v>
      </c>
      <c r="AD1457" s="50">
        <v>3110103</v>
      </c>
      <c r="AH1457" s="66" t="str">
        <f t="shared" si="175"/>
        <v>MGCaiana</v>
      </c>
      <c r="AI1457" s="50">
        <v>3110103</v>
      </c>
    </row>
    <row r="1458" spans="27:35">
      <c r="AA1458" s="62" t="str">
        <f t="shared" si="174"/>
        <v/>
      </c>
      <c r="AB1458" s="50" t="s">
        <v>59</v>
      </c>
      <c r="AC1458" s="50" t="s">
        <v>2377</v>
      </c>
      <c r="AD1458" s="50">
        <v>3110202</v>
      </c>
      <c r="AH1458" s="66" t="str">
        <f t="shared" si="175"/>
        <v>MGCajuri</v>
      </c>
      <c r="AI1458" s="50">
        <v>3110202</v>
      </c>
    </row>
    <row r="1459" spans="27:35">
      <c r="AA1459" s="62" t="str">
        <f t="shared" si="174"/>
        <v/>
      </c>
      <c r="AB1459" s="50" t="s">
        <v>59</v>
      </c>
      <c r="AC1459" s="50" t="s">
        <v>2392</v>
      </c>
      <c r="AD1459" s="50">
        <v>3110301</v>
      </c>
      <c r="AH1459" s="66" t="str">
        <f t="shared" si="175"/>
        <v>MGCaldas</v>
      </c>
      <c r="AI1459" s="50">
        <v>3110301</v>
      </c>
    </row>
    <row r="1460" spans="27:35">
      <c r="AA1460" s="62" t="str">
        <f t="shared" si="174"/>
        <v/>
      </c>
      <c r="AB1460" s="50" t="s">
        <v>59</v>
      </c>
      <c r="AC1460" s="50" t="s">
        <v>2408</v>
      </c>
      <c r="AD1460" s="50">
        <v>3110400</v>
      </c>
      <c r="AH1460" s="66" t="str">
        <f t="shared" si="175"/>
        <v>MGCamacho</v>
      </c>
      <c r="AI1460" s="50">
        <v>3110400</v>
      </c>
    </row>
    <row r="1461" spans="27:35">
      <c r="AA1461" s="62" t="str">
        <f t="shared" si="174"/>
        <v/>
      </c>
      <c r="AB1461" s="50" t="s">
        <v>59</v>
      </c>
      <c r="AC1461" s="50" t="s">
        <v>2424</v>
      </c>
      <c r="AD1461" s="50">
        <v>3110509</v>
      </c>
      <c r="AH1461" s="66" t="str">
        <f t="shared" si="175"/>
        <v>MGCamanducaia</v>
      </c>
      <c r="AI1461" s="50">
        <v>3110509</v>
      </c>
    </row>
    <row r="1462" spans="27:35">
      <c r="AA1462" s="62" t="str">
        <f t="shared" si="174"/>
        <v/>
      </c>
      <c r="AB1462" s="50" t="s">
        <v>59</v>
      </c>
      <c r="AC1462" s="50" t="s">
        <v>2440</v>
      </c>
      <c r="AD1462" s="50">
        <v>3110608</v>
      </c>
      <c r="AH1462" s="66" t="str">
        <f t="shared" si="175"/>
        <v>MGCambuí</v>
      </c>
      <c r="AI1462" s="50">
        <v>3110608</v>
      </c>
    </row>
    <row r="1463" spans="27:35">
      <c r="AA1463" s="62" t="str">
        <f t="shared" si="174"/>
        <v/>
      </c>
      <c r="AB1463" s="50" t="s">
        <v>59</v>
      </c>
      <c r="AC1463" s="50" t="s">
        <v>2456</v>
      </c>
      <c r="AD1463" s="50">
        <v>3110707</v>
      </c>
      <c r="AH1463" s="66" t="str">
        <f t="shared" si="175"/>
        <v>MGCambuquira</v>
      </c>
      <c r="AI1463" s="50">
        <v>3110707</v>
      </c>
    </row>
    <row r="1464" spans="27:35">
      <c r="AA1464" s="62" t="str">
        <f t="shared" si="174"/>
        <v/>
      </c>
      <c r="AB1464" s="50" t="s">
        <v>59</v>
      </c>
      <c r="AC1464" s="50" t="s">
        <v>2469</v>
      </c>
      <c r="AD1464" s="50">
        <v>3110806</v>
      </c>
      <c r="AH1464" s="66" t="str">
        <f t="shared" si="175"/>
        <v>MGCampanário</v>
      </c>
      <c r="AI1464" s="50">
        <v>3110806</v>
      </c>
    </row>
    <row r="1465" spans="27:35">
      <c r="AA1465" s="62" t="str">
        <f t="shared" si="174"/>
        <v/>
      </c>
      <c r="AB1465" s="50" t="s">
        <v>59</v>
      </c>
      <c r="AC1465" s="50" t="s">
        <v>2485</v>
      </c>
      <c r="AD1465" s="50">
        <v>3110905</v>
      </c>
      <c r="AH1465" s="66" t="str">
        <f t="shared" si="175"/>
        <v>MGCampanha</v>
      </c>
      <c r="AI1465" s="50">
        <v>3110905</v>
      </c>
    </row>
    <row r="1466" spans="27:35">
      <c r="AA1466" s="62" t="str">
        <f t="shared" si="174"/>
        <v/>
      </c>
      <c r="AB1466" s="50" t="s">
        <v>59</v>
      </c>
      <c r="AC1466" s="50" t="s">
        <v>419</v>
      </c>
      <c r="AD1466" s="50">
        <v>3111002</v>
      </c>
      <c r="AH1466" s="66" t="str">
        <f t="shared" si="175"/>
        <v>MGCampestre</v>
      </c>
      <c r="AI1466" s="50">
        <v>3111002</v>
      </c>
    </row>
    <row r="1467" spans="27:35">
      <c r="AA1467" s="62" t="str">
        <f t="shared" si="174"/>
        <v/>
      </c>
      <c r="AB1467" s="50" t="s">
        <v>59</v>
      </c>
      <c r="AC1467" s="50" t="s">
        <v>2515</v>
      </c>
      <c r="AD1467" s="50">
        <v>3111101</v>
      </c>
      <c r="AH1467" s="66" t="str">
        <f t="shared" si="175"/>
        <v>MGCampina Verde</v>
      </c>
      <c r="AI1467" s="50">
        <v>3111101</v>
      </c>
    </row>
    <row r="1468" spans="27:35">
      <c r="AA1468" s="62" t="str">
        <f t="shared" si="174"/>
        <v/>
      </c>
      <c r="AB1468" s="50" t="s">
        <v>59</v>
      </c>
      <c r="AC1468" s="50" t="s">
        <v>2530</v>
      </c>
      <c r="AD1468" s="50">
        <v>3111150</v>
      </c>
      <c r="AH1468" s="66" t="str">
        <f t="shared" si="175"/>
        <v>MGCampo Azul</v>
      </c>
      <c r="AI1468" s="50">
        <v>3111150</v>
      </c>
    </row>
    <row r="1469" spans="27:35">
      <c r="AA1469" s="62" t="str">
        <f t="shared" si="174"/>
        <v/>
      </c>
      <c r="AB1469" s="50" t="s">
        <v>59</v>
      </c>
      <c r="AC1469" s="50" t="s">
        <v>2546</v>
      </c>
      <c r="AD1469" s="50">
        <v>3111200</v>
      </c>
      <c r="AH1469" s="66" t="str">
        <f t="shared" si="175"/>
        <v>MGCampo Belo</v>
      </c>
      <c r="AI1469" s="50">
        <v>3111200</v>
      </c>
    </row>
    <row r="1470" spans="27:35">
      <c r="AA1470" s="62" t="str">
        <f t="shared" si="174"/>
        <v/>
      </c>
      <c r="AB1470" s="50" t="s">
        <v>59</v>
      </c>
      <c r="AC1470" s="50" t="s">
        <v>2561</v>
      </c>
      <c r="AD1470" s="50">
        <v>3111309</v>
      </c>
      <c r="AH1470" s="66" t="str">
        <f t="shared" si="175"/>
        <v>MGCampo do Meio</v>
      </c>
      <c r="AI1470" s="50">
        <v>3111309</v>
      </c>
    </row>
    <row r="1471" spans="27:35">
      <c r="AA1471" s="62" t="str">
        <f t="shared" si="174"/>
        <v/>
      </c>
      <c r="AB1471" s="50" t="s">
        <v>59</v>
      </c>
      <c r="AC1471" s="50" t="s">
        <v>2576</v>
      </c>
      <c r="AD1471" s="50">
        <v>3111408</v>
      </c>
      <c r="AH1471" s="66" t="str">
        <f t="shared" si="175"/>
        <v>MGCampo Florido</v>
      </c>
      <c r="AI1471" s="50">
        <v>3111408</v>
      </c>
    </row>
    <row r="1472" spans="27:35">
      <c r="AA1472" s="62" t="str">
        <f t="shared" si="174"/>
        <v/>
      </c>
      <c r="AB1472" s="50" t="s">
        <v>59</v>
      </c>
      <c r="AC1472" s="50" t="s">
        <v>2591</v>
      </c>
      <c r="AD1472" s="50">
        <v>3111507</v>
      </c>
      <c r="AH1472" s="66" t="str">
        <f t="shared" si="175"/>
        <v>MGCampos Altos</v>
      </c>
      <c r="AI1472" s="50">
        <v>3111507</v>
      </c>
    </row>
    <row r="1473" spans="27:35">
      <c r="AA1473" s="62" t="str">
        <f t="shared" si="174"/>
        <v/>
      </c>
      <c r="AB1473" s="50" t="s">
        <v>59</v>
      </c>
      <c r="AC1473" s="50" t="s">
        <v>2607</v>
      </c>
      <c r="AD1473" s="50">
        <v>3111606</v>
      </c>
      <c r="AH1473" s="66" t="str">
        <f t="shared" si="175"/>
        <v>MGCampos Gerais</v>
      </c>
      <c r="AI1473" s="50">
        <v>3111606</v>
      </c>
    </row>
    <row r="1474" spans="27:35">
      <c r="AA1474" s="62" t="str">
        <f t="shared" si="174"/>
        <v/>
      </c>
      <c r="AB1474" s="50" t="s">
        <v>59</v>
      </c>
      <c r="AC1474" s="50" t="s">
        <v>2621</v>
      </c>
      <c r="AD1474" s="50">
        <v>3111903</v>
      </c>
      <c r="AH1474" s="66" t="str">
        <f t="shared" si="175"/>
        <v>MGCana Verde</v>
      </c>
      <c r="AI1474" s="50">
        <v>3111903</v>
      </c>
    </row>
    <row r="1475" spans="27:35">
      <c r="AA1475" s="62" t="str">
        <f t="shared" ref="AA1475:AA1538" si="176">CONCATENATE(A1475,D1475)</f>
        <v/>
      </c>
      <c r="AB1475" s="50" t="s">
        <v>59</v>
      </c>
      <c r="AC1475" s="50" t="s">
        <v>2634</v>
      </c>
      <c r="AD1475" s="50">
        <v>3111705</v>
      </c>
      <c r="AH1475" s="66" t="str">
        <f t="shared" ref="AH1475:AH1538" si="177">CONCATENATE(AB1475,AC1475)</f>
        <v>MGCanaã</v>
      </c>
      <c r="AI1475" s="50">
        <v>3111705</v>
      </c>
    </row>
    <row r="1476" spans="27:35">
      <c r="AA1476" s="62" t="str">
        <f t="shared" si="176"/>
        <v/>
      </c>
      <c r="AB1476" s="50" t="s">
        <v>59</v>
      </c>
      <c r="AC1476" s="50" t="s">
        <v>1734</v>
      </c>
      <c r="AD1476" s="50">
        <v>3111804</v>
      </c>
      <c r="AH1476" s="66" t="str">
        <f t="shared" si="177"/>
        <v>MGCanápolis</v>
      </c>
      <c r="AI1476" s="50">
        <v>3111804</v>
      </c>
    </row>
    <row r="1477" spans="27:35">
      <c r="AA1477" s="62" t="str">
        <f t="shared" si="176"/>
        <v/>
      </c>
      <c r="AB1477" s="50" t="s">
        <v>59</v>
      </c>
      <c r="AC1477" s="50" t="s">
        <v>1813</v>
      </c>
      <c r="AD1477" s="50">
        <v>3112000</v>
      </c>
      <c r="AH1477" s="66" t="str">
        <f t="shared" si="177"/>
        <v>MGCandeias</v>
      </c>
      <c r="AI1477" s="50">
        <v>3112000</v>
      </c>
    </row>
    <row r="1478" spans="27:35">
      <c r="AA1478" s="62" t="str">
        <f t="shared" si="176"/>
        <v/>
      </c>
      <c r="AB1478" s="50" t="s">
        <v>59</v>
      </c>
      <c r="AC1478" s="50" t="s">
        <v>486</v>
      </c>
      <c r="AD1478" s="50">
        <v>3112059</v>
      </c>
      <c r="AH1478" s="66" t="str">
        <f t="shared" si="177"/>
        <v>MGCantagalo</v>
      </c>
      <c r="AI1478" s="50">
        <v>3112059</v>
      </c>
    </row>
    <row r="1479" spans="27:35">
      <c r="AA1479" s="62" t="str">
        <f t="shared" si="176"/>
        <v/>
      </c>
      <c r="AB1479" s="50" t="s">
        <v>59</v>
      </c>
      <c r="AC1479" s="50" t="s">
        <v>2691</v>
      </c>
      <c r="AD1479" s="50">
        <v>3112109</v>
      </c>
      <c r="AH1479" s="66" t="str">
        <f t="shared" si="177"/>
        <v>MGCaparaó</v>
      </c>
      <c r="AI1479" s="50">
        <v>3112109</v>
      </c>
    </row>
    <row r="1480" spans="27:35">
      <c r="AA1480" s="62" t="str">
        <f t="shared" si="176"/>
        <v/>
      </c>
      <c r="AB1480" s="50" t="s">
        <v>59</v>
      </c>
      <c r="AC1480" s="50" t="s">
        <v>2707</v>
      </c>
      <c r="AD1480" s="50">
        <v>3112208</v>
      </c>
      <c r="AH1480" s="66" t="str">
        <f t="shared" si="177"/>
        <v>MGCapela Nova</v>
      </c>
      <c r="AI1480" s="50">
        <v>3112208</v>
      </c>
    </row>
    <row r="1481" spans="27:35">
      <c r="AA1481" s="62" t="str">
        <f t="shared" si="176"/>
        <v/>
      </c>
      <c r="AB1481" s="50" t="s">
        <v>59</v>
      </c>
      <c r="AC1481" s="50" t="s">
        <v>2722</v>
      </c>
      <c r="AD1481" s="50">
        <v>3112307</v>
      </c>
      <c r="AH1481" s="66" t="str">
        <f t="shared" si="177"/>
        <v>MGCapelinha</v>
      </c>
      <c r="AI1481" s="50">
        <v>3112307</v>
      </c>
    </row>
    <row r="1482" spans="27:35">
      <c r="AA1482" s="62" t="str">
        <f t="shared" si="176"/>
        <v/>
      </c>
      <c r="AB1482" s="50" t="s">
        <v>59</v>
      </c>
      <c r="AC1482" s="50" t="s">
        <v>2738</v>
      </c>
      <c r="AD1482" s="50">
        <v>3112406</v>
      </c>
      <c r="AH1482" s="66" t="str">
        <f t="shared" si="177"/>
        <v>MGCapetinga</v>
      </c>
      <c r="AI1482" s="50">
        <v>3112406</v>
      </c>
    </row>
    <row r="1483" spans="27:35">
      <c r="AA1483" s="62" t="str">
        <f t="shared" si="176"/>
        <v/>
      </c>
      <c r="AB1483" s="50" t="s">
        <v>59</v>
      </c>
      <c r="AC1483" s="50" t="s">
        <v>2753</v>
      </c>
      <c r="AD1483" s="50">
        <v>3112505</v>
      </c>
      <c r="AH1483" s="66" t="str">
        <f t="shared" si="177"/>
        <v>MGCapim Branco</v>
      </c>
      <c r="AI1483" s="50">
        <v>3112505</v>
      </c>
    </row>
    <row r="1484" spans="27:35">
      <c r="AA1484" s="62" t="str">
        <f t="shared" si="176"/>
        <v/>
      </c>
      <c r="AB1484" s="50" t="s">
        <v>59</v>
      </c>
      <c r="AC1484" s="50" t="s">
        <v>2768</v>
      </c>
      <c r="AD1484" s="50">
        <v>3112604</v>
      </c>
      <c r="AH1484" s="66" t="str">
        <f t="shared" si="177"/>
        <v>MGCapinópolis</v>
      </c>
      <c r="AI1484" s="50">
        <v>3112604</v>
      </c>
    </row>
    <row r="1485" spans="27:35">
      <c r="AA1485" s="62" t="str">
        <f t="shared" si="176"/>
        <v/>
      </c>
      <c r="AB1485" s="50" t="s">
        <v>59</v>
      </c>
      <c r="AC1485" s="50" t="s">
        <v>2784</v>
      </c>
      <c r="AD1485" s="50">
        <v>3112653</v>
      </c>
      <c r="AH1485" s="66" t="str">
        <f t="shared" si="177"/>
        <v>MGCapitão Andrade</v>
      </c>
      <c r="AI1485" s="50">
        <v>3112653</v>
      </c>
    </row>
    <row r="1486" spans="27:35">
      <c r="AA1486" s="62" t="str">
        <f t="shared" si="176"/>
        <v/>
      </c>
      <c r="AB1486" s="50" t="s">
        <v>59</v>
      </c>
      <c r="AC1486" s="50" t="s">
        <v>2799</v>
      </c>
      <c r="AD1486" s="50">
        <v>3112703</v>
      </c>
      <c r="AH1486" s="66" t="str">
        <f t="shared" si="177"/>
        <v>MGCapitão Enéas</v>
      </c>
      <c r="AI1486" s="50">
        <v>3112703</v>
      </c>
    </row>
    <row r="1487" spans="27:35">
      <c r="AA1487" s="62" t="str">
        <f t="shared" si="176"/>
        <v/>
      </c>
      <c r="AB1487" s="50" t="s">
        <v>59</v>
      </c>
      <c r="AC1487" s="50" t="s">
        <v>2814</v>
      </c>
      <c r="AD1487" s="50">
        <v>3112802</v>
      </c>
      <c r="AH1487" s="66" t="str">
        <f t="shared" si="177"/>
        <v>MGCapitólio</v>
      </c>
      <c r="AI1487" s="50">
        <v>3112802</v>
      </c>
    </row>
    <row r="1488" spans="27:35">
      <c r="AA1488" s="62" t="str">
        <f t="shared" si="176"/>
        <v/>
      </c>
      <c r="AB1488" s="50" t="s">
        <v>59</v>
      </c>
      <c r="AC1488" s="50" t="s">
        <v>2828</v>
      </c>
      <c r="AD1488" s="50">
        <v>3112901</v>
      </c>
      <c r="AH1488" s="66" t="str">
        <f t="shared" si="177"/>
        <v>MGCaputira</v>
      </c>
      <c r="AI1488" s="50">
        <v>3112901</v>
      </c>
    </row>
    <row r="1489" spans="27:35">
      <c r="AA1489" s="62" t="str">
        <f t="shared" si="176"/>
        <v/>
      </c>
      <c r="AB1489" s="50" t="s">
        <v>59</v>
      </c>
      <c r="AC1489" s="50" t="s">
        <v>2840</v>
      </c>
      <c r="AD1489" s="50">
        <v>3113008</v>
      </c>
      <c r="AH1489" s="66" t="str">
        <f t="shared" si="177"/>
        <v>MGCaraí</v>
      </c>
      <c r="AI1489" s="50">
        <v>3113008</v>
      </c>
    </row>
    <row r="1490" spans="27:35">
      <c r="AA1490" s="62" t="str">
        <f t="shared" si="176"/>
        <v/>
      </c>
      <c r="AB1490" s="50" t="s">
        <v>59</v>
      </c>
      <c r="AC1490" s="50" t="s">
        <v>2853</v>
      </c>
      <c r="AD1490" s="50">
        <v>3113107</v>
      </c>
      <c r="AH1490" s="66" t="str">
        <f t="shared" si="177"/>
        <v>MGCaranaíba</v>
      </c>
      <c r="AI1490" s="50">
        <v>3113107</v>
      </c>
    </row>
    <row r="1491" spans="27:35">
      <c r="AA1491" s="62" t="str">
        <f t="shared" si="176"/>
        <v/>
      </c>
      <c r="AB1491" s="50" t="s">
        <v>59</v>
      </c>
      <c r="AC1491" s="50" t="s">
        <v>2866</v>
      </c>
      <c r="AD1491" s="50">
        <v>3113206</v>
      </c>
      <c r="AH1491" s="66" t="str">
        <f t="shared" si="177"/>
        <v>MGCarandaí</v>
      </c>
      <c r="AI1491" s="50">
        <v>3113206</v>
      </c>
    </row>
    <row r="1492" spans="27:35">
      <c r="AA1492" s="62" t="str">
        <f t="shared" si="176"/>
        <v/>
      </c>
      <c r="AB1492" s="50" t="s">
        <v>59</v>
      </c>
      <c r="AC1492" s="50" t="s">
        <v>2879</v>
      </c>
      <c r="AD1492" s="50">
        <v>3113305</v>
      </c>
      <c r="AH1492" s="66" t="str">
        <f t="shared" si="177"/>
        <v>MGCarangola</v>
      </c>
      <c r="AI1492" s="50">
        <v>3113305</v>
      </c>
    </row>
    <row r="1493" spans="27:35">
      <c r="AA1493" s="62" t="str">
        <f t="shared" si="176"/>
        <v/>
      </c>
      <c r="AB1493" s="50" t="s">
        <v>59</v>
      </c>
      <c r="AC1493" s="50" t="s">
        <v>2891</v>
      </c>
      <c r="AD1493" s="50">
        <v>3113404</v>
      </c>
      <c r="AH1493" s="66" t="str">
        <f t="shared" si="177"/>
        <v>MGCaratinga</v>
      </c>
      <c r="AI1493" s="50">
        <v>3113404</v>
      </c>
    </row>
    <row r="1494" spans="27:35">
      <c r="AA1494" s="62" t="str">
        <f t="shared" si="176"/>
        <v/>
      </c>
      <c r="AB1494" s="50" t="s">
        <v>59</v>
      </c>
      <c r="AC1494" s="50" t="s">
        <v>2904</v>
      </c>
      <c r="AD1494" s="50">
        <v>3113503</v>
      </c>
      <c r="AH1494" s="66" t="str">
        <f t="shared" si="177"/>
        <v>MGCarbonita</v>
      </c>
      <c r="AI1494" s="50">
        <v>3113503</v>
      </c>
    </row>
    <row r="1495" spans="27:35">
      <c r="AA1495" s="62" t="str">
        <f t="shared" si="176"/>
        <v/>
      </c>
      <c r="AB1495" s="50" t="s">
        <v>59</v>
      </c>
      <c r="AC1495" s="50" t="s">
        <v>2916</v>
      </c>
      <c r="AD1495" s="50">
        <v>3113602</v>
      </c>
      <c r="AH1495" s="66" t="str">
        <f t="shared" si="177"/>
        <v>MGCareaçu</v>
      </c>
      <c r="AI1495" s="50">
        <v>3113602</v>
      </c>
    </row>
    <row r="1496" spans="27:35">
      <c r="AA1496" s="62" t="str">
        <f t="shared" si="176"/>
        <v/>
      </c>
      <c r="AB1496" s="50" t="s">
        <v>59</v>
      </c>
      <c r="AC1496" s="50" t="s">
        <v>2928</v>
      </c>
      <c r="AD1496" s="50">
        <v>3113701</v>
      </c>
      <c r="AH1496" s="66" t="str">
        <f t="shared" si="177"/>
        <v>MGCarlos Chagas</v>
      </c>
      <c r="AI1496" s="50">
        <v>3113701</v>
      </c>
    </row>
    <row r="1497" spans="27:35">
      <c r="AA1497" s="62" t="str">
        <f t="shared" si="176"/>
        <v/>
      </c>
      <c r="AB1497" s="50" t="s">
        <v>59</v>
      </c>
      <c r="AC1497" s="50" t="s">
        <v>2939</v>
      </c>
      <c r="AD1497" s="50">
        <v>3113800</v>
      </c>
      <c r="AH1497" s="66" t="str">
        <f t="shared" si="177"/>
        <v>MGCarmésia</v>
      </c>
      <c r="AI1497" s="50">
        <v>3113800</v>
      </c>
    </row>
    <row r="1498" spans="27:35">
      <c r="AA1498" s="62" t="str">
        <f t="shared" si="176"/>
        <v/>
      </c>
      <c r="AB1498" s="50" t="s">
        <v>59</v>
      </c>
      <c r="AC1498" s="50" t="s">
        <v>2951</v>
      </c>
      <c r="AD1498" s="50">
        <v>3113909</v>
      </c>
      <c r="AH1498" s="66" t="str">
        <f t="shared" si="177"/>
        <v>MGCarmo da Cachoeira</v>
      </c>
      <c r="AI1498" s="50">
        <v>3113909</v>
      </c>
    </row>
    <row r="1499" spans="27:35">
      <c r="AA1499" s="62" t="str">
        <f t="shared" si="176"/>
        <v/>
      </c>
      <c r="AB1499" s="50" t="s">
        <v>59</v>
      </c>
      <c r="AC1499" s="50" t="s">
        <v>2963</v>
      </c>
      <c r="AD1499" s="50">
        <v>3114006</v>
      </c>
      <c r="AH1499" s="66" t="str">
        <f t="shared" si="177"/>
        <v>MGCarmo da Mata</v>
      </c>
      <c r="AI1499" s="50">
        <v>3114006</v>
      </c>
    </row>
    <row r="1500" spans="27:35">
      <c r="AA1500" s="62" t="str">
        <f t="shared" si="176"/>
        <v/>
      </c>
      <c r="AB1500" s="50" t="s">
        <v>59</v>
      </c>
      <c r="AC1500" s="50" t="s">
        <v>2975</v>
      </c>
      <c r="AD1500" s="50">
        <v>3114105</v>
      </c>
      <c r="AH1500" s="66" t="str">
        <f t="shared" si="177"/>
        <v>MGCarmo de Minas</v>
      </c>
      <c r="AI1500" s="50">
        <v>3114105</v>
      </c>
    </row>
    <row r="1501" spans="27:35">
      <c r="AA1501" s="62" t="str">
        <f t="shared" si="176"/>
        <v/>
      </c>
      <c r="AB1501" s="50" t="s">
        <v>59</v>
      </c>
      <c r="AC1501" s="50" t="s">
        <v>2988</v>
      </c>
      <c r="AD1501" s="50">
        <v>3114204</v>
      </c>
      <c r="AH1501" s="66" t="str">
        <f t="shared" si="177"/>
        <v>MGCarmo do Cajuru</v>
      </c>
      <c r="AI1501" s="50">
        <v>3114204</v>
      </c>
    </row>
    <row r="1502" spans="27:35">
      <c r="AA1502" s="62" t="str">
        <f t="shared" si="176"/>
        <v/>
      </c>
      <c r="AB1502" s="50" t="s">
        <v>59</v>
      </c>
      <c r="AC1502" s="50" t="s">
        <v>3000</v>
      </c>
      <c r="AD1502" s="50">
        <v>3114303</v>
      </c>
      <c r="AH1502" s="66" t="str">
        <f t="shared" si="177"/>
        <v>MGCarmo do Paranaíba</v>
      </c>
      <c r="AI1502" s="50">
        <v>3114303</v>
      </c>
    </row>
    <row r="1503" spans="27:35">
      <c r="AA1503" s="62" t="str">
        <f t="shared" si="176"/>
        <v/>
      </c>
      <c r="AB1503" s="50" t="s">
        <v>59</v>
      </c>
      <c r="AC1503" s="50" t="s">
        <v>3013</v>
      </c>
      <c r="AD1503" s="50">
        <v>3114402</v>
      </c>
      <c r="AH1503" s="66" t="str">
        <f t="shared" si="177"/>
        <v>MGCarmo do Rio Claro</v>
      </c>
      <c r="AI1503" s="50">
        <v>3114402</v>
      </c>
    </row>
    <row r="1504" spans="27:35">
      <c r="AA1504" s="62" t="str">
        <f t="shared" si="176"/>
        <v/>
      </c>
      <c r="AB1504" s="50" t="s">
        <v>59</v>
      </c>
      <c r="AC1504" s="50" t="s">
        <v>3026</v>
      </c>
      <c r="AD1504" s="50">
        <v>3114501</v>
      </c>
      <c r="AH1504" s="66" t="str">
        <f t="shared" si="177"/>
        <v>MGCarmópolis de Minas</v>
      </c>
      <c r="AI1504" s="50">
        <v>3114501</v>
      </c>
    </row>
    <row r="1505" spans="27:35">
      <c r="AA1505" s="62" t="str">
        <f t="shared" si="176"/>
        <v/>
      </c>
      <c r="AB1505" s="50" t="s">
        <v>59</v>
      </c>
      <c r="AC1505" s="50" t="s">
        <v>3038</v>
      </c>
      <c r="AD1505" s="50">
        <v>3114550</v>
      </c>
      <c r="AH1505" s="66" t="str">
        <f t="shared" si="177"/>
        <v>MGCarneirinho</v>
      </c>
      <c r="AI1505" s="50">
        <v>3114550</v>
      </c>
    </row>
    <row r="1506" spans="27:35">
      <c r="AA1506" s="62" t="str">
        <f t="shared" si="176"/>
        <v/>
      </c>
      <c r="AB1506" s="50" t="s">
        <v>59</v>
      </c>
      <c r="AC1506" s="50" t="s">
        <v>3050</v>
      </c>
      <c r="AD1506" s="50">
        <v>3114600</v>
      </c>
      <c r="AH1506" s="66" t="str">
        <f t="shared" si="177"/>
        <v>MGCarrancas</v>
      </c>
      <c r="AI1506" s="50">
        <v>3114600</v>
      </c>
    </row>
    <row r="1507" spans="27:35">
      <c r="AA1507" s="62" t="str">
        <f t="shared" si="176"/>
        <v/>
      </c>
      <c r="AB1507" s="50" t="s">
        <v>59</v>
      </c>
      <c r="AC1507" s="50" t="s">
        <v>3062</v>
      </c>
      <c r="AD1507" s="50">
        <v>3114709</v>
      </c>
      <c r="AH1507" s="66" t="str">
        <f t="shared" si="177"/>
        <v>MGCarvalhópolis</v>
      </c>
      <c r="AI1507" s="50">
        <v>3114709</v>
      </c>
    </row>
    <row r="1508" spans="27:35">
      <c r="AA1508" s="62" t="str">
        <f t="shared" si="176"/>
        <v/>
      </c>
      <c r="AB1508" s="50" t="s">
        <v>59</v>
      </c>
      <c r="AC1508" s="50" t="s">
        <v>3073</v>
      </c>
      <c r="AD1508" s="50">
        <v>3114808</v>
      </c>
      <c r="AH1508" s="66" t="str">
        <f t="shared" si="177"/>
        <v>MGCarvalhos</v>
      </c>
      <c r="AI1508" s="50">
        <v>3114808</v>
      </c>
    </row>
    <row r="1509" spans="27:35">
      <c r="AA1509" s="62" t="str">
        <f t="shared" si="176"/>
        <v/>
      </c>
      <c r="AB1509" s="50" t="s">
        <v>59</v>
      </c>
      <c r="AC1509" s="50" t="s">
        <v>3086</v>
      </c>
      <c r="AD1509" s="50">
        <v>3114907</v>
      </c>
      <c r="AH1509" s="66" t="str">
        <f t="shared" si="177"/>
        <v>MGCasa Grande</v>
      </c>
      <c r="AI1509" s="50">
        <v>3114907</v>
      </c>
    </row>
    <row r="1510" spans="27:35">
      <c r="AA1510" s="62" t="str">
        <f t="shared" si="176"/>
        <v/>
      </c>
      <c r="AB1510" s="50" t="s">
        <v>59</v>
      </c>
      <c r="AC1510" s="50" t="s">
        <v>3099</v>
      </c>
      <c r="AD1510" s="50">
        <v>3115003</v>
      </c>
      <c r="AH1510" s="66" t="str">
        <f t="shared" si="177"/>
        <v>MGCascalho Rico</v>
      </c>
      <c r="AI1510" s="50">
        <v>3115003</v>
      </c>
    </row>
    <row r="1511" spans="27:35">
      <c r="AA1511" s="62" t="str">
        <f t="shared" si="176"/>
        <v/>
      </c>
      <c r="AB1511" s="50" t="s">
        <v>59</v>
      </c>
      <c r="AC1511" s="50" t="s">
        <v>3111</v>
      </c>
      <c r="AD1511" s="50">
        <v>3115102</v>
      </c>
      <c r="AH1511" s="66" t="str">
        <f t="shared" si="177"/>
        <v>MGCássia</v>
      </c>
      <c r="AI1511" s="50">
        <v>3115102</v>
      </c>
    </row>
    <row r="1512" spans="27:35">
      <c r="AA1512" s="62" t="str">
        <f t="shared" si="176"/>
        <v/>
      </c>
      <c r="AB1512" s="50" t="s">
        <v>59</v>
      </c>
      <c r="AC1512" s="50" t="s">
        <v>3123</v>
      </c>
      <c r="AD1512" s="50">
        <v>3115300</v>
      </c>
      <c r="AH1512" s="66" t="str">
        <f t="shared" si="177"/>
        <v>MGCataguases</v>
      </c>
      <c r="AI1512" s="50">
        <v>3115300</v>
      </c>
    </row>
    <row r="1513" spans="27:35">
      <c r="AA1513" s="62" t="str">
        <f t="shared" si="176"/>
        <v/>
      </c>
      <c r="AB1513" s="50" t="s">
        <v>59</v>
      </c>
      <c r="AC1513" s="50" t="s">
        <v>3135</v>
      </c>
      <c r="AD1513" s="50">
        <v>3115359</v>
      </c>
      <c r="AH1513" s="66" t="str">
        <f t="shared" si="177"/>
        <v>MGCatas Altas</v>
      </c>
      <c r="AI1513" s="50">
        <v>3115359</v>
      </c>
    </row>
    <row r="1514" spans="27:35">
      <c r="AA1514" s="62" t="str">
        <f t="shared" si="176"/>
        <v/>
      </c>
      <c r="AB1514" s="50" t="s">
        <v>59</v>
      </c>
      <c r="AC1514" s="50" t="s">
        <v>3147</v>
      </c>
      <c r="AD1514" s="50">
        <v>3115409</v>
      </c>
      <c r="AH1514" s="66" t="str">
        <f t="shared" si="177"/>
        <v>MGCatas Altas da Noruega</v>
      </c>
      <c r="AI1514" s="50">
        <v>3115409</v>
      </c>
    </row>
    <row r="1515" spans="27:35">
      <c r="AA1515" s="62" t="str">
        <f t="shared" si="176"/>
        <v/>
      </c>
      <c r="AB1515" s="50" t="s">
        <v>59</v>
      </c>
      <c r="AC1515" s="50" t="s">
        <v>3158</v>
      </c>
      <c r="AD1515" s="50">
        <v>3115458</v>
      </c>
      <c r="AH1515" s="66" t="str">
        <f t="shared" si="177"/>
        <v>MGCatuji</v>
      </c>
      <c r="AI1515" s="50">
        <v>3115458</v>
      </c>
    </row>
    <row r="1516" spans="27:35">
      <c r="AA1516" s="62" t="str">
        <f t="shared" si="176"/>
        <v/>
      </c>
      <c r="AB1516" s="50" t="s">
        <v>59</v>
      </c>
      <c r="AC1516" s="50" t="s">
        <v>3169</v>
      </c>
      <c r="AD1516" s="50">
        <v>3115474</v>
      </c>
      <c r="AH1516" s="66" t="str">
        <f t="shared" si="177"/>
        <v>MGCatuti</v>
      </c>
      <c r="AI1516" s="50">
        <v>3115474</v>
      </c>
    </row>
    <row r="1517" spans="27:35">
      <c r="AA1517" s="62" t="str">
        <f t="shared" si="176"/>
        <v/>
      </c>
      <c r="AB1517" s="50" t="s">
        <v>59</v>
      </c>
      <c r="AC1517" s="50" t="s">
        <v>3180</v>
      </c>
      <c r="AD1517" s="50">
        <v>3115508</v>
      </c>
      <c r="AH1517" s="66" t="str">
        <f t="shared" si="177"/>
        <v>MGCaxambu</v>
      </c>
      <c r="AI1517" s="50">
        <v>3115508</v>
      </c>
    </row>
    <row r="1518" spans="27:35">
      <c r="AA1518" s="62" t="str">
        <f t="shared" si="176"/>
        <v/>
      </c>
      <c r="AB1518" s="50" t="s">
        <v>59</v>
      </c>
      <c r="AC1518" s="50" t="s">
        <v>3191</v>
      </c>
      <c r="AD1518" s="50">
        <v>3115607</v>
      </c>
      <c r="AH1518" s="66" t="str">
        <f t="shared" si="177"/>
        <v>MGCedro do Abaeté</v>
      </c>
      <c r="AI1518" s="50">
        <v>3115607</v>
      </c>
    </row>
    <row r="1519" spans="27:35">
      <c r="AA1519" s="62" t="str">
        <f t="shared" si="176"/>
        <v/>
      </c>
      <c r="AB1519" s="50" t="s">
        <v>59</v>
      </c>
      <c r="AC1519" s="50" t="s">
        <v>3203</v>
      </c>
      <c r="AD1519" s="50">
        <v>3115706</v>
      </c>
      <c r="AH1519" s="66" t="str">
        <f t="shared" si="177"/>
        <v>MGCentral de Minas</v>
      </c>
      <c r="AI1519" s="50">
        <v>3115706</v>
      </c>
    </row>
    <row r="1520" spans="27:35">
      <c r="AA1520" s="62" t="str">
        <f t="shared" si="176"/>
        <v/>
      </c>
      <c r="AB1520" s="50" t="s">
        <v>59</v>
      </c>
      <c r="AC1520" s="50" t="s">
        <v>3215</v>
      </c>
      <c r="AD1520" s="50">
        <v>3115805</v>
      </c>
      <c r="AH1520" s="66" t="str">
        <f t="shared" si="177"/>
        <v>MGCentralina</v>
      </c>
      <c r="AI1520" s="50">
        <v>3115805</v>
      </c>
    </row>
    <row r="1521" spans="27:35">
      <c r="AA1521" s="62" t="str">
        <f t="shared" si="176"/>
        <v/>
      </c>
      <c r="AB1521" s="50" t="s">
        <v>59</v>
      </c>
      <c r="AC1521" s="50" t="s">
        <v>3227</v>
      </c>
      <c r="AD1521" s="50">
        <v>3115904</v>
      </c>
      <c r="AH1521" s="66" t="str">
        <f t="shared" si="177"/>
        <v>MGChácara</v>
      </c>
      <c r="AI1521" s="50">
        <v>3115904</v>
      </c>
    </row>
    <row r="1522" spans="27:35">
      <c r="AA1522" s="62" t="str">
        <f t="shared" si="176"/>
        <v/>
      </c>
      <c r="AB1522" s="50" t="s">
        <v>59</v>
      </c>
      <c r="AC1522" s="50" t="s">
        <v>3237</v>
      </c>
      <c r="AD1522" s="50">
        <v>3116001</v>
      </c>
      <c r="AH1522" s="66" t="str">
        <f t="shared" si="177"/>
        <v>MGChalé</v>
      </c>
      <c r="AI1522" s="50">
        <v>3116001</v>
      </c>
    </row>
    <row r="1523" spans="27:35">
      <c r="AA1523" s="62" t="str">
        <f t="shared" si="176"/>
        <v/>
      </c>
      <c r="AB1523" s="50" t="s">
        <v>59</v>
      </c>
      <c r="AC1523" s="50" t="s">
        <v>3248</v>
      </c>
      <c r="AD1523" s="50">
        <v>3116100</v>
      </c>
      <c r="AH1523" s="66" t="str">
        <f t="shared" si="177"/>
        <v>MGChapada do Norte</v>
      </c>
      <c r="AI1523" s="50">
        <v>3116100</v>
      </c>
    </row>
    <row r="1524" spans="27:35">
      <c r="AA1524" s="62" t="str">
        <f t="shared" si="176"/>
        <v/>
      </c>
      <c r="AB1524" s="50" t="s">
        <v>59</v>
      </c>
      <c r="AC1524" s="50" t="s">
        <v>3258</v>
      </c>
      <c r="AD1524" s="50">
        <v>3116159</v>
      </c>
      <c r="AH1524" s="66" t="str">
        <f t="shared" si="177"/>
        <v>MGChapada Gaúcha</v>
      </c>
      <c r="AI1524" s="50">
        <v>3116159</v>
      </c>
    </row>
    <row r="1525" spans="27:35">
      <c r="AA1525" s="62" t="str">
        <f t="shared" si="176"/>
        <v/>
      </c>
      <c r="AB1525" s="50" t="s">
        <v>59</v>
      </c>
      <c r="AC1525" s="50" t="s">
        <v>3269</v>
      </c>
      <c r="AD1525" s="50">
        <v>3116209</v>
      </c>
      <c r="AH1525" s="66" t="str">
        <f t="shared" si="177"/>
        <v>MGChiador</v>
      </c>
      <c r="AI1525" s="50">
        <v>3116209</v>
      </c>
    </row>
    <row r="1526" spans="27:35">
      <c r="AA1526" s="62" t="str">
        <f t="shared" si="176"/>
        <v/>
      </c>
      <c r="AB1526" s="50" t="s">
        <v>59</v>
      </c>
      <c r="AC1526" s="50" t="s">
        <v>3281</v>
      </c>
      <c r="AD1526" s="50">
        <v>3116308</v>
      </c>
      <c r="AH1526" s="66" t="str">
        <f t="shared" si="177"/>
        <v>MGCipotânea</v>
      </c>
      <c r="AI1526" s="50">
        <v>3116308</v>
      </c>
    </row>
    <row r="1527" spans="27:35">
      <c r="AA1527" s="62" t="str">
        <f t="shared" si="176"/>
        <v/>
      </c>
      <c r="AB1527" s="50" t="s">
        <v>59</v>
      </c>
      <c r="AC1527" s="50" t="s">
        <v>3292</v>
      </c>
      <c r="AD1527" s="50">
        <v>3116407</v>
      </c>
      <c r="AH1527" s="66" t="str">
        <f t="shared" si="177"/>
        <v>MGClaraval</v>
      </c>
      <c r="AI1527" s="50">
        <v>3116407</v>
      </c>
    </row>
    <row r="1528" spans="27:35">
      <c r="AA1528" s="62" t="str">
        <f t="shared" si="176"/>
        <v/>
      </c>
      <c r="AB1528" s="50" t="s">
        <v>59</v>
      </c>
      <c r="AC1528" s="50" t="s">
        <v>3304</v>
      </c>
      <c r="AD1528" s="50">
        <v>3116506</v>
      </c>
      <c r="AH1528" s="66" t="str">
        <f t="shared" si="177"/>
        <v>MGClaro dos Poções</v>
      </c>
      <c r="AI1528" s="50">
        <v>3116506</v>
      </c>
    </row>
    <row r="1529" spans="27:35">
      <c r="AA1529" s="62" t="str">
        <f t="shared" si="176"/>
        <v/>
      </c>
      <c r="AB1529" s="50" t="s">
        <v>59</v>
      </c>
      <c r="AC1529" s="50" t="s">
        <v>3316</v>
      </c>
      <c r="AD1529" s="50">
        <v>3116605</v>
      </c>
      <c r="AH1529" s="66" t="str">
        <f t="shared" si="177"/>
        <v>MGCláudio</v>
      </c>
      <c r="AI1529" s="50">
        <v>3116605</v>
      </c>
    </row>
    <row r="1530" spans="27:35">
      <c r="AA1530" s="62" t="str">
        <f t="shared" si="176"/>
        <v/>
      </c>
      <c r="AB1530" s="50" t="s">
        <v>59</v>
      </c>
      <c r="AC1530" s="50" t="s">
        <v>3326</v>
      </c>
      <c r="AD1530" s="50">
        <v>3116704</v>
      </c>
      <c r="AH1530" s="66" t="str">
        <f t="shared" si="177"/>
        <v>MGCoimbra</v>
      </c>
      <c r="AI1530" s="50">
        <v>3116704</v>
      </c>
    </row>
    <row r="1531" spans="27:35">
      <c r="AA1531" s="62" t="str">
        <f t="shared" si="176"/>
        <v/>
      </c>
      <c r="AB1531" s="50" t="s">
        <v>59</v>
      </c>
      <c r="AC1531" s="50" t="s">
        <v>3337</v>
      </c>
      <c r="AD1531" s="50">
        <v>3116803</v>
      </c>
      <c r="AH1531" s="66" t="str">
        <f t="shared" si="177"/>
        <v>MGColuna</v>
      </c>
      <c r="AI1531" s="50">
        <v>3116803</v>
      </c>
    </row>
    <row r="1532" spans="27:35">
      <c r="AA1532" s="62" t="str">
        <f t="shared" si="176"/>
        <v/>
      </c>
      <c r="AB1532" s="50" t="s">
        <v>59</v>
      </c>
      <c r="AC1532" s="50" t="s">
        <v>3348</v>
      </c>
      <c r="AD1532" s="50">
        <v>3116902</v>
      </c>
      <c r="AH1532" s="66" t="str">
        <f t="shared" si="177"/>
        <v>MGComendador Gomes</v>
      </c>
      <c r="AI1532" s="50">
        <v>3116902</v>
      </c>
    </row>
    <row r="1533" spans="27:35">
      <c r="AA1533" s="62" t="str">
        <f t="shared" si="176"/>
        <v/>
      </c>
      <c r="AB1533" s="50" t="s">
        <v>59</v>
      </c>
      <c r="AC1533" s="50" t="s">
        <v>3358</v>
      </c>
      <c r="AD1533" s="50">
        <v>3117009</v>
      </c>
      <c r="AH1533" s="66" t="str">
        <f t="shared" si="177"/>
        <v>MGComercinho</v>
      </c>
      <c r="AI1533" s="50">
        <v>3117009</v>
      </c>
    </row>
    <row r="1534" spans="27:35">
      <c r="AA1534" s="62" t="str">
        <f t="shared" si="176"/>
        <v/>
      </c>
      <c r="AB1534" s="50" t="s">
        <v>59</v>
      </c>
      <c r="AC1534" s="50" t="s">
        <v>3367</v>
      </c>
      <c r="AD1534" s="50">
        <v>3117108</v>
      </c>
      <c r="AH1534" s="66" t="str">
        <f t="shared" si="177"/>
        <v>MGConceição da Aparecida</v>
      </c>
      <c r="AI1534" s="50">
        <v>3117108</v>
      </c>
    </row>
    <row r="1535" spans="27:35">
      <c r="AA1535" s="62" t="str">
        <f t="shared" si="176"/>
        <v/>
      </c>
      <c r="AB1535" s="50" t="s">
        <v>59</v>
      </c>
      <c r="AC1535" s="50" t="s">
        <v>3377</v>
      </c>
      <c r="AD1535" s="50">
        <v>3115201</v>
      </c>
      <c r="AH1535" s="66" t="str">
        <f t="shared" si="177"/>
        <v>MGConceição da Barra de Minas</v>
      </c>
      <c r="AI1535" s="50">
        <v>3115201</v>
      </c>
    </row>
    <row r="1536" spans="27:35">
      <c r="AA1536" s="62" t="str">
        <f t="shared" si="176"/>
        <v/>
      </c>
      <c r="AB1536" s="50" t="s">
        <v>59</v>
      </c>
      <c r="AC1536" s="50" t="s">
        <v>3387</v>
      </c>
      <c r="AD1536" s="50">
        <v>3117306</v>
      </c>
      <c r="AH1536" s="66" t="str">
        <f t="shared" si="177"/>
        <v>MGConceição das Alagoas</v>
      </c>
      <c r="AI1536" s="50">
        <v>3117306</v>
      </c>
    </row>
    <row r="1537" spans="27:35">
      <c r="AA1537" s="62" t="str">
        <f t="shared" si="176"/>
        <v/>
      </c>
      <c r="AB1537" s="50" t="s">
        <v>59</v>
      </c>
      <c r="AC1537" s="50" t="s">
        <v>3397</v>
      </c>
      <c r="AD1537" s="50">
        <v>3117207</v>
      </c>
      <c r="AH1537" s="66" t="str">
        <f t="shared" si="177"/>
        <v>MGConceição das Pedras</v>
      </c>
      <c r="AI1537" s="50">
        <v>3117207</v>
      </c>
    </row>
    <row r="1538" spans="27:35">
      <c r="AA1538" s="62" t="str">
        <f t="shared" si="176"/>
        <v/>
      </c>
      <c r="AB1538" s="50" t="s">
        <v>59</v>
      </c>
      <c r="AC1538" s="50" t="s">
        <v>3407</v>
      </c>
      <c r="AD1538" s="50">
        <v>3117405</v>
      </c>
      <c r="AH1538" s="66" t="str">
        <f t="shared" si="177"/>
        <v>MGConceição de Ipanema</v>
      </c>
      <c r="AI1538" s="50">
        <v>3117405</v>
      </c>
    </row>
    <row r="1539" spans="27:35">
      <c r="AA1539" s="62" t="str">
        <f t="shared" ref="AA1539:AA1602" si="178">CONCATENATE(A1539,D1539)</f>
        <v/>
      </c>
      <c r="AB1539" s="50" t="s">
        <v>59</v>
      </c>
      <c r="AC1539" s="50" t="s">
        <v>3417</v>
      </c>
      <c r="AD1539" s="50">
        <v>3117504</v>
      </c>
      <c r="AH1539" s="66" t="str">
        <f t="shared" ref="AH1539:AH1602" si="179">CONCATENATE(AB1539,AC1539)</f>
        <v>MGConceição do Mato Dentro</v>
      </c>
      <c r="AI1539" s="50">
        <v>3117504</v>
      </c>
    </row>
    <row r="1540" spans="27:35">
      <c r="AA1540" s="62" t="str">
        <f t="shared" si="178"/>
        <v/>
      </c>
      <c r="AB1540" s="50" t="s">
        <v>59</v>
      </c>
      <c r="AC1540" s="50" t="s">
        <v>3426</v>
      </c>
      <c r="AD1540" s="50">
        <v>3117603</v>
      </c>
      <c r="AH1540" s="66" t="str">
        <f t="shared" si="179"/>
        <v>MGConceição do Pará</v>
      </c>
      <c r="AI1540" s="50">
        <v>3117603</v>
      </c>
    </row>
    <row r="1541" spans="27:35">
      <c r="AA1541" s="62" t="str">
        <f t="shared" si="178"/>
        <v/>
      </c>
      <c r="AB1541" s="50" t="s">
        <v>59</v>
      </c>
      <c r="AC1541" s="50" t="s">
        <v>3436</v>
      </c>
      <c r="AD1541" s="50">
        <v>3117702</v>
      </c>
      <c r="AH1541" s="66" t="str">
        <f t="shared" si="179"/>
        <v>MGConceição do Rio Verde</v>
      </c>
      <c r="AI1541" s="50">
        <v>3117702</v>
      </c>
    </row>
    <row r="1542" spans="27:35">
      <c r="AA1542" s="62" t="str">
        <f t="shared" si="178"/>
        <v/>
      </c>
      <c r="AB1542" s="50" t="s">
        <v>59</v>
      </c>
      <c r="AC1542" s="50" t="s">
        <v>3445</v>
      </c>
      <c r="AD1542" s="50">
        <v>3117801</v>
      </c>
      <c r="AH1542" s="66" t="str">
        <f t="shared" si="179"/>
        <v>MGConceição dos Ouros</v>
      </c>
      <c r="AI1542" s="50">
        <v>3117801</v>
      </c>
    </row>
    <row r="1543" spans="27:35">
      <c r="AA1543" s="62" t="str">
        <f t="shared" si="178"/>
        <v/>
      </c>
      <c r="AB1543" s="50" t="s">
        <v>59</v>
      </c>
      <c r="AC1543" s="50" t="s">
        <v>3454</v>
      </c>
      <c r="AD1543" s="50">
        <v>3117836</v>
      </c>
      <c r="AH1543" s="66" t="str">
        <f t="shared" si="179"/>
        <v>MGCônego Marinho</v>
      </c>
      <c r="AI1543" s="50">
        <v>3117836</v>
      </c>
    </row>
    <row r="1544" spans="27:35">
      <c r="AA1544" s="62" t="str">
        <f t="shared" si="178"/>
        <v/>
      </c>
      <c r="AB1544" s="50" t="s">
        <v>59</v>
      </c>
      <c r="AC1544" s="50" t="s">
        <v>3464</v>
      </c>
      <c r="AD1544" s="50">
        <v>3117876</v>
      </c>
      <c r="AH1544" s="66" t="str">
        <f t="shared" si="179"/>
        <v>MGConfins</v>
      </c>
      <c r="AI1544" s="50">
        <v>3117876</v>
      </c>
    </row>
    <row r="1545" spans="27:35">
      <c r="AA1545" s="62" t="str">
        <f t="shared" si="178"/>
        <v/>
      </c>
      <c r="AB1545" s="50" t="s">
        <v>59</v>
      </c>
      <c r="AC1545" s="50" t="s">
        <v>3473</v>
      </c>
      <c r="AD1545" s="50">
        <v>3117900</v>
      </c>
      <c r="AH1545" s="66" t="str">
        <f t="shared" si="179"/>
        <v>MGCongonhal</v>
      </c>
      <c r="AI1545" s="50">
        <v>3117900</v>
      </c>
    </row>
    <row r="1546" spans="27:35">
      <c r="AA1546" s="62" t="str">
        <f t="shared" si="178"/>
        <v/>
      </c>
      <c r="AB1546" s="50" t="s">
        <v>59</v>
      </c>
      <c r="AC1546" s="50" t="s">
        <v>3483</v>
      </c>
      <c r="AD1546" s="50">
        <v>3118007</v>
      </c>
      <c r="AH1546" s="66" t="str">
        <f t="shared" si="179"/>
        <v>MGCongonhas</v>
      </c>
      <c r="AI1546" s="50">
        <v>3118007</v>
      </c>
    </row>
    <row r="1547" spans="27:35">
      <c r="AA1547" s="62" t="str">
        <f t="shared" si="178"/>
        <v/>
      </c>
      <c r="AB1547" s="50" t="s">
        <v>59</v>
      </c>
      <c r="AC1547" s="50" t="s">
        <v>3493</v>
      </c>
      <c r="AD1547" s="50">
        <v>3118106</v>
      </c>
      <c r="AH1547" s="66" t="str">
        <f t="shared" si="179"/>
        <v>MGCongonhas do Norte</v>
      </c>
      <c r="AI1547" s="50">
        <v>3118106</v>
      </c>
    </row>
    <row r="1548" spans="27:35">
      <c r="AA1548" s="62" t="str">
        <f t="shared" si="178"/>
        <v/>
      </c>
      <c r="AB1548" s="50" t="s">
        <v>59</v>
      </c>
      <c r="AC1548" s="50" t="s">
        <v>3502</v>
      </c>
      <c r="AD1548" s="50">
        <v>3118205</v>
      </c>
      <c r="AH1548" s="66" t="str">
        <f t="shared" si="179"/>
        <v>MGConquista</v>
      </c>
      <c r="AI1548" s="50">
        <v>3118205</v>
      </c>
    </row>
    <row r="1549" spans="27:35">
      <c r="AA1549" s="62" t="str">
        <f t="shared" si="178"/>
        <v/>
      </c>
      <c r="AB1549" s="50" t="s">
        <v>59</v>
      </c>
      <c r="AC1549" s="50" t="s">
        <v>3512</v>
      </c>
      <c r="AD1549" s="50">
        <v>3118304</v>
      </c>
      <c r="AH1549" s="66" t="str">
        <f t="shared" si="179"/>
        <v>MGConselheiro Lafaiete</v>
      </c>
      <c r="AI1549" s="50">
        <v>3118304</v>
      </c>
    </row>
    <row r="1550" spans="27:35">
      <c r="AA1550" s="62" t="str">
        <f t="shared" si="178"/>
        <v/>
      </c>
      <c r="AB1550" s="50" t="s">
        <v>59</v>
      </c>
      <c r="AC1550" s="50" t="s">
        <v>3522</v>
      </c>
      <c r="AD1550" s="50">
        <v>3118403</v>
      </c>
      <c r="AH1550" s="66" t="str">
        <f t="shared" si="179"/>
        <v>MGConselheiro Pena</v>
      </c>
      <c r="AI1550" s="50">
        <v>3118403</v>
      </c>
    </row>
    <row r="1551" spans="27:35">
      <c r="AA1551" s="62" t="str">
        <f t="shared" si="178"/>
        <v/>
      </c>
      <c r="AB1551" s="50" t="s">
        <v>59</v>
      </c>
      <c r="AC1551" s="50" t="s">
        <v>3532</v>
      </c>
      <c r="AD1551" s="50">
        <v>3118502</v>
      </c>
      <c r="AH1551" s="66" t="str">
        <f t="shared" si="179"/>
        <v>MGConsolação</v>
      </c>
      <c r="AI1551" s="50">
        <v>3118502</v>
      </c>
    </row>
    <row r="1552" spans="27:35">
      <c r="AA1552" s="62" t="str">
        <f t="shared" si="178"/>
        <v/>
      </c>
      <c r="AB1552" s="50" t="s">
        <v>59</v>
      </c>
      <c r="AC1552" s="50" t="s">
        <v>3542</v>
      </c>
      <c r="AD1552" s="50">
        <v>3118601</v>
      </c>
      <c r="AH1552" s="66" t="str">
        <f t="shared" si="179"/>
        <v>MGContagem</v>
      </c>
      <c r="AI1552" s="50">
        <v>3118601</v>
      </c>
    </row>
    <row r="1553" spans="27:35">
      <c r="AA1553" s="62" t="str">
        <f t="shared" si="178"/>
        <v/>
      </c>
      <c r="AB1553" s="50" t="s">
        <v>59</v>
      </c>
      <c r="AC1553" s="50" t="s">
        <v>3550</v>
      </c>
      <c r="AD1553" s="50">
        <v>3118700</v>
      </c>
      <c r="AH1553" s="66" t="str">
        <f t="shared" si="179"/>
        <v>MGCoqueiral</v>
      </c>
      <c r="AI1553" s="50">
        <v>3118700</v>
      </c>
    </row>
    <row r="1554" spans="27:35">
      <c r="AA1554" s="62" t="str">
        <f t="shared" si="178"/>
        <v/>
      </c>
      <c r="AB1554" s="50" t="s">
        <v>59</v>
      </c>
      <c r="AC1554" s="50" t="s">
        <v>3560</v>
      </c>
      <c r="AD1554" s="50">
        <v>3118809</v>
      </c>
      <c r="AH1554" s="66" t="str">
        <f t="shared" si="179"/>
        <v>MGCoração de Jesus</v>
      </c>
      <c r="AI1554" s="50">
        <v>3118809</v>
      </c>
    </row>
    <row r="1555" spans="27:35">
      <c r="AA1555" s="62" t="str">
        <f t="shared" si="178"/>
        <v/>
      </c>
      <c r="AB1555" s="50" t="s">
        <v>59</v>
      </c>
      <c r="AC1555" s="50" t="s">
        <v>3570</v>
      </c>
      <c r="AD1555" s="50">
        <v>3118908</v>
      </c>
      <c r="AH1555" s="66" t="str">
        <f t="shared" si="179"/>
        <v>MGCordisburgo</v>
      </c>
      <c r="AI1555" s="50">
        <v>3118908</v>
      </c>
    </row>
    <row r="1556" spans="27:35">
      <c r="AA1556" s="62" t="str">
        <f t="shared" si="178"/>
        <v/>
      </c>
      <c r="AB1556" s="50" t="s">
        <v>59</v>
      </c>
      <c r="AC1556" s="50" t="s">
        <v>3580</v>
      </c>
      <c r="AD1556" s="50">
        <v>3119005</v>
      </c>
      <c r="AH1556" s="66" t="str">
        <f t="shared" si="179"/>
        <v>MGCordislândia</v>
      </c>
      <c r="AI1556" s="50">
        <v>3119005</v>
      </c>
    </row>
    <row r="1557" spans="27:35">
      <c r="AA1557" s="62" t="str">
        <f t="shared" si="178"/>
        <v/>
      </c>
      <c r="AB1557" s="50" t="s">
        <v>59</v>
      </c>
      <c r="AC1557" s="50" t="s">
        <v>3590</v>
      </c>
      <c r="AD1557" s="50">
        <v>3119104</v>
      </c>
      <c r="AH1557" s="66" t="str">
        <f t="shared" si="179"/>
        <v>MGCorinto</v>
      </c>
      <c r="AI1557" s="50">
        <v>3119104</v>
      </c>
    </row>
    <row r="1558" spans="27:35">
      <c r="AA1558" s="62" t="str">
        <f t="shared" si="178"/>
        <v/>
      </c>
      <c r="AB1558" s="50" t="s">
        <v>59</v>
      </c>
      <c r="AC1558" s="50" t="s">
        <v>3599</v>
      </c>
      <c r="AD1558" s="50">
        <v>3119203</v>
      </c>
      <c r="AH1558" s="66" t="str">
        <f t="shared" si="179"/>
        <v>MGCoroaci</v>
      </c>
      <c r="AI1558" s="50">
        <v>3119203</v>
      </c>
    </row>
    <row r="1559" spans="27:35">
      <c r="AA1559" s="62" t="str">
        <f t="shared" si="178"/>
        <v/>
      </c>
      <c r="AB1559" s="50" t="s">
        <v>59</v>
      </c>
      <c r="AC1559" s="50" t="s">
        <v>3608</v>
      </c>
      <c r="AD1559" s="50">
        <v>3119302</v>
      </c>
      <c r="AH1559" s="66" t="str">
        <f t="shared" si="179"/>
        <v>MGCoromandel</v>
      </c>
      <c r="AI1559" s="50">
        <v>3119302</v>
      </c>
    </row>
    <row r="1560" spans="27:35">
      <c r="AA1560" s="62" t="str">
        <f t="shared" si="178"/>
        <v/>
      </c>
      <c r="AB1560" s="50" t="s">
        <v>59</v>
      </c>
      <c r="AC1560" s="50" t="s">
        <v>3617</v>
      </c>
      <c r="AD1560" s="50">
        <v>3119401</v>
      </c>
      <c r="AH1560" s="66" t="str">
        <f t="shared" si="179"/>
        <v>MGCoronel Fabriciano</v>
      </c>
      <c r="AI1560" s="50">
        <v>3119401</v>
      </c>
    </row>
    <row r="1561" spans="27:35">
      <c r="AA1561" s="62" t="str">
        <f t="shared" si="178"/>
        <v/>
      </c>
      <c r="AB1561" s="50" t="s">
        <v>59</v>
      </c>
      <c r="AC1561" s="50" t="s">
        <v>3627</v>
      </c>
      <c r="AD1561" s="50">
        <v>3119500</v>
      </c>
      <c r="AH1561" s="66" t="str">
        <f t="shared" si="179"/>
        <v>MGCoronel Murta</v>
      </c>
      <c r="AI1561" s="50">
        <v>3119500</v>
      </c>
    </row>
    <row r="1562" spans="27:35">
      <c r="AA1562" s="62" t="str">
        <f t="shared" si="178"/>
        <v/>
      </c>
      <c r="AB1562" s="50" t="s">
        <v>59</v>
      </c>
      <c r="AC1562" s="50" t="s">
        <v>3637</v>
      </c>
      <c r="AD1562" s="50">
        <v>3119609</v>
      </c>
      <c r="AH1562" s="66" t="str">
        <f t="shared" si="179"/>
        <v>MGCoronel Pacheco</v>
      </c>
      <c r="AI1562" s="50">
        <v>3119609</v>
      </c>
    </row>
    <row r="1563" spans="27:35">
      <c r="AA1563" s="62" t="str">
        <f t="shared" si="178"/>
        <v/>
      </c>
      <c r="AB1563" s="50" t="s">
        <v>59</v>
      </c>
      <c r="AC1563" s="50" t="s">
        <v>3647</v>
      </c>
      <c r="AD1563" s="50">
        <v>3119708</v>
      </c>
      <c r="AH1563" s="66" t="str">
        <f t="shared" si="179"/>
        <v>MGCoronel Xavier Chaves</v>
      </c>
      <c r="AI1563" s="50">
        <v>3119708</v>
      </c>
    </row>
    <row r="1564" spans="27:35">
      <c r="AA1564" s="62" t="str">
        <f t="shared" si="178"/>
        <v/>
      </c>
      <c r="AB1564" s="50" t="s">
        <v>59</v>
      </c>
      <c r="AC1564" s="50" t="s">
        <v>3655</v>
      </c>
      <c r="AD1564" s="50">
        <v>3119807</v>
      </c>
      <c r="AH1564" s="66" t="str">
        <f t="shared" si="179"/>
        <v>MGCórrego Danta</v>
      </c>
      <c r="AI1564" s="50">
        <v>3119807</v>
      </c>
    </row>
    <row r="1565" spans="27:35">
      <c r="AA1565" s="62" t="str">
        <f t="shared" si="178"/>
        <v/>
      </c>
      <c r="AB1565" s="50" t="s">
        <v>59</v>
      </c>
      <c r="AC1565" s="50" t="s">
        <v>3664</v>
      </c>
      <c r="AD1565" s="50">
        <v>3119906</v>
      </c>
      <c r="AH1565" s="66" t="str">
        <f t="shared" si="179"/>
        <v>MGCórrego do Bom Jesus</v>
      </c>
      <c r="AI1565" s="50">
        <v>3119906</v>
      </c>
    </row>
    <row r="1566" spans="27:35">
      <c r="AA1566" s="62" t="str">
        <f t="shared" si="178"/>
        <v/>
      </c>
      <c r="AB1566" s="50" t="s">
        <v>59</v>
      </c>
      <c r="AC1566" s="50" t="s">
        <v>3672</v>
      </c>
      <c r="AD1566" s="50">
        <v>3119955</v>
      </c>
      <c r="AH1566" s="66" t="str">
        <f t="shared" si="179"/>
        <v>MGCórrego Fundo</v>
      </c>
      <c r="AI1566" s="50">
        <v>3119955</v>
      </c>
    </row>
    <row r="1567" spans="27:35">
      <c r="AA1567" s="62" t="str">
        <f t="shared" si="178"/>
        <v/>
      </c>
      <c r="AB1567" s="50" t="s">
        <v>59</v>
      </c>
      <c r="AC1567" s="50" t="s">
        <v>3680</v>
      </c>
      <c r="AD1567" s="50">
        <v>3120003</v>
      </c>
      <c r="AH1567" s="66" t="str">
        <f t="shared" si="179"/>
        <v>MGCórrego Novo</v>
      </c>
      <c r="AI1567" s="50">
        <v>3120003</v>
      </c>
    </row>
    <row r="1568" spans="27:35">
      <c r="AA1568" s="62" t="str">
        <f t="shared" si="178"/>
        <v/>
      </c>
      <c r="AB1568" s="50" t="s">
        <v>59</v>
      </c>
      <c r="AC1568" s="50" t="s">
        <v>3688</v>
      </c>
      <c r="AD1568" s="50">
        <v>3120102</v>
      </c>
      <c r="AH1568" s="66" t="str">
        <f t="shared" si="179"/>
        <v>MGCouto de Magalhães de Minas</v>
      </c>
      <c r="AI1568" s="50">
        <v>3120102</v>
      </c>
    </row>
    <row r="1569" spans="27:35">
      <c r="AA1569" s="62" t="str">
        <f t="shared" si="178"/>
        <v/>
      </c>
      <c r="AB1569" s="50" t="s">
        <v>59</v>
      </c>
      <c r="AC1569" s="50" t="s">
        <v>3697</v>
      </c>
      <c r="AD1569" s="50">
        <v>3120151</v>
      </c>
      <c r="AH1569" s="66" t="str">
        <f t="shared" si="179"/>
        <v>MGCrisólita</v>
      </c>
      <c r="AI1569" s="50">
        <v>3120151</v>
      </c>
    </row>
    <row r="1570" spans="27:35">
      <c r="AA1570" s="62" t="str">
        <f t="shared" si="178"/>
        <v/>
      </c>
      <c r="AB1570" s="50" t="s">
        <v>59</v>
      </c>
      <c r="AC1570" s="50" t="s">
        <v>3705</v>
      </c>
      <c r="AD1570" s="50">
        <v>3120201</v>
      </c>
      <c r="AH1570" s="66" t="str">
        <f t="shared" si="179"/>
        <v>MGCristais</v>
      </c>
      <c r="AI1570" s="50">
        <v>3120201</v>
      </c>
    </row>
    <row r="1571" spans="27:35">
      <c r="AA1571" s="62" t="str">
        <f t="shared" si="178"/>
        <v/>
      </c>
      <c r="AB1571" s="50" t="s">
        <v>59</v>
      </c>
      <c r="AC1571" s="50" t="s">
        <v>3713</v>
      </c>
      <c r="AD1571" s="50">
        <v>3120300</v>
      </c>
      <c r="AH1571" s="66" t="str">
        <f t="shared" si="179"/>
        <v>MGCristália</v>
      </c>
      <c r="AI1571" s="50">
        <v>3120300</v>
      </c>
    </row>
    <row r="1572" spans="27:35">
      <c r="AA1572" s="62" t="str">
        <f t="shared" si="178"/>
        <v/>
      </c>
      <c r="AB1572" s="50" t="s">
        <v>59</v>
      </c>
      <c r="AC1572" s="50" t="s">
        <v>3720</v>
      </c>
      <c r="AD1572" s="50">
        <v>3120409</v>
      </c>
      <c r="AH1572" s="66" t="str">
        <f t="shared" si="179"/>
        <v>MGCristiano Otoni</v>
      </c>
      <c r="AI1572" s="50">
        <v>3120409</v>
      </c>
    </row>
    <row r="1573" spans="27:35">
      <c r="AA1573" s="62" t="str">
        <f t="shared" si="178"/>
        <v/>
      </c>
      <c r="AB1573" s="50" t="s">
        <v>59</v>
      </c>
      <c r="AC1573" s="50" t="s">
        <v>3727</v>
      </c>
      <c r="AD1573" s="50">
        <v>3120508</v>
      </c>
      <c r="AH1573" s="66" t="str">
        <f t="shared" si="179"/>
        <v>MGCristina</v>
      </c>
      <c r="AI1573" s="50">
        <v>3120508</v>
      </c>
    </row>
    <row r="1574" spans="27:35">
      <c r="AA1574" s="62" t="str">
        <f t="shared" si="178"/>
        <v/>
      </c>
      <c r="AB1574" s="50" t="s">
        <v>59</v>
      </c>
      <c r="AC1574" s="50" t="s">
        <v>3734</v>
      </c>
      <c r="AD1574" s="50">
        <v>3120607</v>
      </c>
      <c r="AH1574" s="66" t="str">
        <f t="shared" si="179"/>
        <v>MGCrucilândia</v>
      </c>
      <c r="AI1574" s="50">
        <v>3120607</v>
      </c>
    </row>
    <row r="1575" spans="27:35">
      <c r="AA1575" s="62" t="str">
        <f t="shared" si="178"/>
        <v/>
      </c>
      <c r="AB1575" s="50" t="s">
        <v>59</v>
      </c>
      <c r="AC1575" s="50" t="s">
        <v>3741</v>
      </c>
      <c r="AD1575" s="50">
        <v>3120706</v>
      </c>
      <c r="AH1575" s="66" t="str">
        <f t="shared" si="179"/>
        <v>MGCruzeiro da Fortaleza</v>
      </c>
      <c r="AI1575" s="50">
        <v>3120706</v>
      </c>
    </row>
    <row r="1576" spans="27:35">
      <c r="AA1576" s="62" t="str">
        <f t="shared" si="178"/>
        <v/>
      </c>
      <c r="AB1576" s="50" t="s">
        <v>59</v>
      </c>
      <c r="AC1576" s="50" t="s">
        <v>3748</v>
      </c>
      <c r="AD1576" s="50">
        <v>3120805</v>
      </c>
      <c r="AH1576" s="66" t="str">
        <f t="shared" si="179"/>
        <v>MGCruzília</v>
      </c>
      <c r="AI1576" s="50">
        <v>3120805</v>
      </c>
    </row>
    <row r="1577" spans="27:35">
      <c r="AA1577" s="62" t="str">
        <f t="shared" si="178"/>
        <v/>
      </c>
      <c r="AB1577" s="50" t="s">
        <v>59</v>
      </c>
      <c r="AC1577" s="50" t="s">
        <v>3754</v>
      </c>
      <c r="AD1577" s="50">
        <v>3120839</v>
      </c>
      <c r="AH1577" s="66" t="str">
        <f t="shared" si="179"/>
        <v>MGCuparaque</v>
      </c>
      <c r="AI1577" s="50">
        <v>3120839</v>
      </c>
    </row>
    <row r="1578" spans="27:35">
      <c r="AA1578" s="62" t="str">
        <f t="shared" si="178"/>
        <v/>
      </c>
      <c r="AB1578" s="50" t="s">
        <v>59</v>
      </c>
      <c r="AC1578" s="50" t="s">
        <v>3760</v>
      </c>
      <c r="AD1578" s="50">
        <v>3120870</v>
      </c>
      <c r="AH1578" s="66" t="str">
        <f t="shared" si="179"/>
        <v>MGCurral de Dentro</v>
      </c>
      <c r="AI1578" s="50">
        <v>3120870</v>
      </c>
    </row>
    <row r="1579" spans="27:35">
      <c r="AA1579" s="62" t="str">
        <f t="shared" si="178"/>
        <v/>
      </c>
      <c r="AB1579" s="50" t="s">
        <v>59</v>
      </c>
      <c r="AC1579" s="50" t="s">
        <v>3763</v>
      </c>
      <c r="AD1579" s="50">
        <v>3120904</v>
      </c>
      <c r="AH1579" s="66" t="str">
        <f t="shared" si="179"/>
        <v>MGCurvelo</v>
      </c>
      <c r="AI1579" s="50">
        <v>3120904</v>
      </c>
    </row>
    <row r="1580" spans="27:35">
      <c r="AA1580" s="62" t="str">
        <f t="shared" si="178"/>
        <v/>
      </c>
      <c r="AB1580" s="50" t="s">
        <v>59</v>
      </c>
      <c r="AC1580" s="50" t="s">
        <v>3770</v>
      </c>
      <c r="AD1580" s="50">
        <v>3121001</v>
      </c>
      <c r="AH1580" s="66" t="str">
        <f t="shared" si="179"/>
        <v>MGDatas</v>
      </c>
      <c r="AI1580" s="50">
        <v>3121001</v>
      </c>
    </row>
    <row r="1581" spans="27:35">
      <c r="AA1581" s="62" t="str">
        <f t="shared" si="178"/>
        <v/>
      </c>
      <c r="AB1581" s="50" t="s">
        <v>59</v>
      </c>
      <c r="AC1581" s="50" t="s">
        <v>3776</v>
      </c>
      <c r="AD1581" s="50">
        <v>3121100</v>
      </c>
      <c r="AH1581" s="66" t="str">
        <f t="shared" si="179"/>
        <v>MGDelfim Moreira</v>
      </c>
      <c r="AI1581" s="50">
        <v>3121100</v>
      </c>
    </row>
    <row r="1582" spans="27:35">
      <c r="AA1582" s="62" t="str">
        <f t="shared" si="178"/>
        <v/>
      </c>
      <c r="AB1582" s="50" t="s">
        <v>59</v>
      </c>
      <c r="AC1582" s="50" t="s">
        <v>3783</v>
      </c>
      <c r="AD1582" s="50">
        <v>3121209</v>
      </c>
      <c r="AH1582" s="66" t="str">
        <f t="shared" si="179"/>
        <v>MGDelfinópolis</v>
      </c>
      <c r="AI1582" s="50">
        <v>3121209</v>
      </c>
    </row>
    <row r="1583" spans="27:35">
      <c r="AA1583" s="62" t="str">
        <f t="shared" si="178"/>
        <v/>
      </c>
      <c r="AB1583" s="50" t="s">
        <v>59</v>
      </c>
      <c r="AC1583" s="50" t="s">
        <v>3790</v>
      </c>
      <c r="AD1583" s="50">
        <v>3121258</v>
      </c>
      <c r="AH1583" s="66" t="str">
        <f t="shared" si="179"/>
        <v>MGDelta</v>
      </c>
      <c r="AI1583" s="50">
        <v>3121258</v>
      </c>
    </row>
    <row r="1584" spans="27:35">
      <c r="AA1584" s="62" t="str">
        <f t="shared" si="178"/>
        <v/>
      </c>
      <c r="AB1584" s="50" t="s">
        <v>59</v>
      </c>
      <c r="AC1584" s="50" t="s">
        <v>3797</v>
      </c>
      <c r="AD1584" s="50">
        <v>3121308</v>
      </c>
      <c r="AH1584" s="66" t="str">
        <f t="shared" si="179"/>
        <v>MGDescoberto</v>
      </c>
      <c r="AI1584" s="50">
        <v>3121308</v>
      </c>
    </row>
    <row r="1585" spans="27:35">
      <c r="AA1585" s="62" t="str">
        <f t="shared" si="178"/>
        <v/>
      </c>
      <c r="AB1585" s="50" t="s">
        <v>59</v>
      </c>
      <c r="AC1585" s="50" t="s">
        <v>3804</v>
      </c>
      <c r="AD1585" s="50">
        <v>3121407</v>
      </c>
      <c r="AH1585" s="66" t="str">
        <f t="shared" si="179"/>
        <v>MGDesterro de Entre Rios</v>
      </c>
      <c r="AI1585" s="50">
        <v>3121407</v>
      </c>
    </row>
    <row r="1586" spans="27:35">
      <c r="AA1586" s="62" t="str">
        <f t="shared" si="178"/>
        <v/>
      </c>
      <c r="AB1586" s="50" t="s">
        <v>59</v>
      </c>
      <c r="AC1586" s="50" t="s">
        <v>3810</v>
      </c>
      <c r="AD1586" s="50">
        <v>3121506</v>
      </c>
      <c r="AH1586" s="66" t="str">
        <f t="shared" si="179"/>
        <v>MGDesterro do Melo</v>
      </c>
      <c r="AI1586" s="50">
        <v>3121506</v>
      </c>
    </row>
    <row r="1587" spans="27:35">
      <c r="AA1587" s="62" t="str">
        <f t="shared" si="178"/>
        <v/>
      </c>
      <c r="AB1587" s="50" t="s">
        <v>59</v>
      </c>
      <c r="AC1587" s="50" t="s">
        <v>3817</v>
      </c>
      <c r="AD1587" s="50">
        <v>3121605</v>
      </c>
      <c r="AH1587" s="66" t="str">
        <f t="shared" si="179"/>
        <v>MGDiamantina</v>
      </c>
      <c r="AI1587" s="50">
        <v>3121605</v>
      </c>
    </row>
    <row r="1588" spans="27:35">
      <c r="AA1588" s="62" t="str">
        <f t="shared" si="178"/>
        <v/>
      </c>
      <c r="AB1588" s="50" t="s">
        <v>59</v>
      </c>
      <c r="AC1588" s="50" t="s">
        <v>3824</v>
      </c>
      <c r="AD1588" s="50">
        <v>3121704</v>
      </c>
      <c r="AH1588" s="66" t="str">
        <f t="shared" si="179"/>
        <v>MGDiogo de Vasconcelos</v>
      </c>
      <c r="AI1588" s="50">
        <v>3121704</v>
      </c>
    </row>
    <row r="1589" spans="27:35">
      <c r="AA1589" s="62" t="str">
        <f t="shared" si="178"/>
        <v/>
      </c>
      <c r="AB1589" s="50" t="s">
        <v>59</v>
      </c>
      <c r="AC1589" s="50" t="s">
        <v>3831</v>
      </c>
      <c r="AD1589" s="50">
        <v>3121803</v>
      </c>
      <c r="AH1589" s="66" t="str">
        <f t="shared" si="179"/>
        <v>MGDionísio</v>
      </c>
      <c r="AI1589" s="50">
        <v>3121803</v>
      </c>
    </row>
    <row r="1590" spans="27:35">
      <c r="AA1590" s="62" t="str">
        <f t="shared" si="178"/>
        <v/>
      </c>
      <c r="AB1590" s="50" t="s">
        <v>59</v>
      </c>
      <c r="AC1590" s="50" t="s">
        <v>3837</v>
      </c>
      <c r="AD1590" s="50">
        <v>3121902</v>
      </c>
      <c r="AH1590" s="66" t="str">
        <f t="shared" si="179"/>
        <v>MGDivinésia</v>
      </c>
      <c r="AI1590" s="50">
        <v>3121902</v>
      </c>
    </row>
    <row r="1591" spans="27:35">
      <c r="AA1591" s="62" t="str">
        <f t="shared" si="178"/>
        <v/>
      </c>
      <c r="AB1591" s="50" t="s">
        <v>59</v>
      </c>
      <c r="AC1591" s="50" t="s">
        <v>3844</v>
      </c>
      <c r="AD1591" s="50">
        <v>3122009</v>
      </c>
      <c r="AH1591" s="66" t="str">
        <f t="shared" si="179"/>
        <v>MGDivino</v>
      </c>
      <c r="AI1591" s="50">
        <v>3122009</v>
      </c>
    </row>
    <row r="1592" spans="27:35">
      <c r="AA1592" s="62" t="str">
        <f t="shared" si="178"/>
        <v/>
      </c>
      <c r="AB1592" s="50" t="s">
        <v>59</v>
      </c>
      <c r="AC1592" s="50" t="s">
        <v>3850</v>
      </c>
      <c r="AD1592" s="50">
        <v>3122108</v>
      </c>
      <c r="AH1592" s="66" t="str">
        <f t="shared" si="179"/>
        <v>MGDivino das Laranjeiras</v>
      </c>
      <c r="AI1592" s="50">
        <v>3122108</v>
      </c>
    </row>
    <row r="1593" spans="27:35">
      <c r="AA1593" s="62" t="str">
        <f t="shared" si="178"/>
        <v/>
      </c>
      <c r="AB1593" s="50" t="s">
        <v>59</v>
      </c>
      <c r="AC1593" s="50" t="s">
        <v>3856</v>
      </c>
      <c r="AD1593" s="50">
        <v>3122207</v>
      </c>
      <c r="AH1593" s="66" t="str">
        <f t="shared" si="179"/>
        <v>MGDivinolândia de Minas</v>
      </c>
      <c r="AI1593" s="50">
        <v>3122207</v>
      </c>
    </row>
    <row r="1594" spans="27:35">
      <c r="AA1594" s="62" t="str">
        <f t="shared" si="178"/>
        <v/>
      </c>
      <c r="AB1594" s="50" t="s">
        <v>59</v>
      </c>
      <c r="AC1594" s="50" t="s">
        <v>3862</v>
      </c>
      <c r="AD1594" s="50">
        <v>3122306</v>
      </c>
      <c r="AH1594" s="66" t="str">
        <f t="shared" si="179"/>
        <v>MGDivinópolis</v>
      </c>
      <c r="AI1594" s="50">
        <v>3122306</v>
      </c>
    </row>
    <row r="1595" spans="27:35">
      <c r="AA1595" s="62" t="str">
        <f t="shared" si="178"/>
        <v/>
      </c>
      <c r="AB1595" s="50" t="s">
        <v>59</v>
      </c>
      <c r="AC1595" s="50" t="s">
        <v>3868</v>
      </c>
      <c r="AD1595" s="50">
        <v>3122355</v>
      </c>
      <c r="AH1595" s="66" t="str">
        <f t="shared" si="179"/>
        <v>MGDivisa Alegre</v>
      </c>
      <c r="AI1595" s="50">
        <v>3122355</v>
      </c>
    </row>
    <row r="1596" spans="27:35">
      <c r="AA1596" s="62" t="str">
        <f t="shared" si="178"/>
        <v/>
      </c>
      <c r="AB1596" s="50" t="s">
        <v>59</v>
      </c>
      <c r="AC1596" s="50" t="s">
        <v>3873</v>
      </c>
      <c r="AD1596" s="50">
        <v>3122405</v>
      </c>
      <c r="AH1596" s="66" t="str">
        <f t="shared" si="179"/>
        <v>MGDivisa Nova</v>
      </c>
      <c r="AI1596" s="50">
        <v>3122405</v>
      </c>
    </row>
    <row r="1597" spans="27:35">
      <c r="AA1597" s="62" t="str">
        <f t="shared" si="178"/>
        <v/>
      </c>
      <c r="AB1597" s="50" t="s">
        <v>59</v>
      </c>
      <c r="AC1597" s="50" t="s">
        <v>3878</v>
      </c>
      <c r="AD1597" s="50">
        <v>3122454</v>
      </c>
      <c r="AH1597" s="66" t="str">
        <f t="shared" si="179"/>
        <v>MGDivisópolis</v>
      </c>
      <c r="AI1597" s="50">
        <v>3122454</v>
      </c>
    </row>
    <row r="1598" spans="27:35">
      <c r="AA1598" s="62" t="str">
        <f t="shared" si="178"/>
        <v/>
      </c>
      <c r="AB1598" s="50" t="s">
        <v>59</v>
      </c>
      <c r="AC1598" s="50" t="s">
        <v>3884</v>
      </c>
      <c r="AD1598" s="50">
        <v>3122470</v>
      </c>
      <c r="AH1598" s="66" t="str">
        <f t="shared" si="179"/>
        <v>MGDom Bosco</v>
      </c>
      <c r="AI1598" s="50">
        <v>3122470</v>
      </c>
    </row>
    <row r="1599" spans="27:35">
      <c r="AA1599" s="62" t="str">
        <f t="shared" si="178"/>
        <v/>
      </c>
      <c r="AB1599" s="50" t="s">
        <v>59</v>
      </c>
      <c r="AC1599" s="50" t="s">
        <v>3890</v>
      </c>
      <c r="AD1599" s="50">
        <v>3122504</v>
      </c>
      <c r="AH1599" s="66" t="str">
        <f t="shared" si="179"/>
        <v>MGDom Cavati</v>
      </c>
      <c r="AI1599" s="50">
        <v>3122504</v>
      </c>
    </row>
    <row r="1600" spans="27:35">
      <c r="AA1600" s="62" t="str">
        <f t="shared" si="178"/>
        <v/>
      </c>
      <c r="AB1600" s="50" t="s">
        <v>59</v>
      </c>
      <c r="AC1600" s="50" t="s">
        <v>3896</v>
      </c>
      <c r="AD1600" s="50">
        <v>3122603</v>
      </c>
      <c r="AH1600" s="66" t="str">
        <f t="shared" si="179"/>
        <v>MGDom Joaquim</v>
      </c>
      <c r="AI1600" s="50">
        <v>3122603</v>
      </c>
    </row>
    <row r="1601" spans="27:35">
      <c r="AA1601" s="62" t="str">
        <f t="shared" si="178"/>
        <v/>
      </c>
      <c r="AB1601" s="50" t="s">
        <v>59</v>
      </c>
      <c r="AC1601" s="50" t="s">
        <v>3902</v>
      </c>
      <c r="AD1601" s="50">
        <v>3122702</v>
      </c>
      <c r="AH1601" s="66" t="str">
        <f t="shared" si="179"/>
        <v>MGDom Silvério</v>
      </c>
      <c r="AI1601" s="50">
        <v>3122702</v>
      </c>
    </row>
    <row r="1602" spans="27:35">
      <c r="AA1602" s="62" t="str">
        <f t="shared" si="178"/>
        <v/>
      </c>
      <c r="AB1602" s="50" t="s">
        <v>59</v>
      </c>
      <c r="AC1602" s="50" t="s">
        <v>3908</v>
      </c>
      <c r="AD1602" s="50">
        <v>3122801</v>
      </c>
      <c r="AH1602" s="66" t="str">
        <f t="shared" si="179"/>
        <v>MGDom Viçoso</v>
      </c>
      <c r="AI1602" s="50">
        <v>3122801</v>
      </c>
    </row>
    <row r="1603" spans="27:35">
      <c r="AA1603" s="62" t="str">
        <f t="shared" ref="AA1603:AA1666" si="180">CONCATENATE(A1603,D1603)</f>
        <v/>
      </c>
      <c r="AB1603" s="50" t="s">
        <v>59</v>
      </c>
      <c r="AC1603" s="50" t="s">
        <v>3913</v>
      </c>
      <c r="AD1603" s="50">
        <v>3122900</v>
      </c>
      <c r="AH1603" s="66" t="str">
        <f t="shared" ref="AH1603:AH1666" si="181">CONCATENATE(AB1603,AC1603)</f>
        <v>MGDona Eusébia</v>
      </c>
      <c r="AI1603" s="50">
        <v>3122900</v>
      </c>
    </row>
    <row r="1604" spans="27:35">
      <c r="AA1604" s="62" t="str">
        <f t="shared" si="180"/>
        <v/>
      </c>
      <c r="AB1604" s="50" t="s">
        <v>59</v>
      </c>
      <c r="AC1604" s="50" t="s">
        <v>3919</v>
      </c>
      <c r="AD1604" s="50">
        <v>3123007</v>
      </c>
      <c r="AH1604" s="66" t="str">
        <f t="shared" si="181"/>
        <v>MGDores de Campos</v>
      </c>
      <c r="AI1604" s="50">
        <v>3123007</v>
      </c>
    </row>
    <row r="1605" spans="27:35">
      <c r="AA1605" s="62" t="str">
        <f t="shared" si="180"/>
        <v/>
      </c>
      <c r="AB1605" s="50" t="s">
        <v>59</v>
      </c>
      <c r="AC1605" s="50" t="s">
        <v>3925</v>
      </c>
      <c r="AD1605" s="50">
        <v>3123106</v>
      </c>
      <c r="AH1605" s="66" t="str">
        <f t="shared" si="181"/>
        <v>MGDores de Guanhães</v>
      </c>
      <c r="AI1605" s="50">
        <v>3123106</v>
      </c>
    </row>
    <row r="1606" spans="27:35">
      <c r="AA1606" s="62" t="str">
        <f t="shared" si="180"/>
        <v/>
      </c>
      <c r="AB1606" s="50" t="s">
        <v>59</v>
      </c>
      <c r="AC1606" s="50" t="s">
        <v>3931</v>
      </c>
      <c r="AD1606" s="50">
        <v>3123205</v>
      </c>
      <c r="AH1606" s="66" t="str">
        <f t="shared" si="181"/>
        <v>MGDores do Indaiá</v>
      </c>
      <c r="AI1606" s="50">
        <v>3123205</v>
      </c>
    </row>
    <row r="1607" spans="27:35">
      <c r="AA1607" s="62" t="str">
        <f t="shared" si="180"/>
        <v/>
      </c>
      <c r="AB1607" s="50" t="s">
        <v>59</v>
      </c>
      <c r="AC1607" s="50" t="s">
        <v>3937</v>
      </c>
      <c r="AD1607" s="50">
        <v>3123304</v>
      </c>
      <c r="AH1607" s="66" t="str">
        <f t="shared" si="181"/>
        <v>MGDores do Turvo</v>
      </c>
      <c r="AI1607" s="50">
        <v>3123304</v>
      </c>
    </row>
    <row r="1608" spans="27:35">
      <c r="AA1608" s="62" t="str">
        <f t="shared" si="180"/>
        <v/>
      </c>
      <c r="AB1608" s="50" t="s">
        <v>59</v>
      </c>
      <c r="AC1608" s="50" t="s">
        <v>3943</v>
      </c>
      <c r="AD1608" s="50">
        <v>3123403</v>
      </c>
      <c r="AH1608" s="66" t="str">
        <f t="shared" si="181"/>
        <v>MGDoresópolis</v>
      </c>
      <c r="AI1608" s="50">
        <v>3123403</v>
      </c>
    </row>
    <row r="1609" spans="27:35">
      <c r="AA1609" s="62" t="str">
        <f t="shared" si="180"/>
        <v/>
      </c>
      <c r="AB1609" s="50" t="s">
        <v>59</v>
      </c>
      <c r="AC1609" s="50" t="s">
        <v>3949</v>
      </c>
      <c r="AD1609" s="50">
        <v>3123502</v>
      </c>
      <c r="AH1609" s="66" t="str">
        <f t="shared" si="181"/>
        <v>MGDouradoquara</v>
      </c>
      <c r="AI1609" s="50">
        <v>3123502</v>
      </c>
    </row>
    <row r="1610" spans="27:35">
      <c r="AA1610" s="62" t="str">
        <f t="shared" si="180"/>
        <v/>
      </c>
      <c r="AB1610" s="50" t="s">
        <v>59</v>
      </c>
      <c r="AC1610" s="50" t="s">
        <v>3955</v>
      </c>
      <c r="AD1610" s="50">
        <v>3123528</v>
      </c>
      <c r="AH1610" s="66" t="str">
        <f t="shared" si="181"/>
        <v>MGDurandé</v>
      </c>
      <c r="AI1610" s="50">
        <v>3123528</v>
      </c>
    </row>
    <row r="1611" spans="27:35">
      <c r="AA1611" s="62" t="str">
        <f t="shared" si="180"/>
        <v/>
      </c>
      <c r="AB1611" s="50" t="s">
        <v>59</v>
      </c>
      <c r="AC1611" s="50" t="s">
        <v>3960</v>
      </c>
      <c r="AD1611" s="50">
        <v>3123601</v>
      </c>
      <c r="AH1611" s="66" t="str">
        <f t="shared" si="181"/>
        <v>MGElói Mendes</v>
      </c>
      <c r="AI1611" s="50">
        <v>3123601</v>
      </c>
    </row>
    <row r="1612" spans="27:35">
      <c r="AA1612" s="62" t="str">
        <f t="shared" si="180"/>
        <v/>
      </c>
      <c r="AB1612" s="50" t="s">
        <v>59</v>
      </c>
      <c r="AC1612" s="50" t="s">
        <v>3966</v>
      </c>
      <c r="AD1612" s="50">
        <v>3123700</v>
      </c>
      <c r="AH1612" s="66" t="str">
        <f t="shared" si="181"/>
        <v>MGEngenheiro Caldas</v>
      </c>
      <c r="AI1612" s="50">
        <v>3123700</v>
      </c>
    </row>
    <row r="1613" spans="27:35">
      <c r="AA1613" s="62" t="str">
        <f t="shared" si="180"/>
        <v/>
      </c>
      <c r="AB1613" s="50" t="s">
        <v>59</v>
      </c>
      <c r="AC1613" s="50" t="s">
        <v>3971</v>
      </c>
      <c r="AD1613" s="50">
        <v>3123809</v>
      </c>
      <c r="AH1613" s="66" t="str">
        <f t="shared" si="181"/>
        <v>MGEngenheiro Navarro</v>
      </c>
      <c r="AI1613" s="50">
        <v>3123809</v>
      </c>
    </row>
    <row r="1614" spans="27:35">
      <c r="AA1614" s="62" t="str">
        <f t="shared" si="180"/>
        <v/>
      </c>
      <c r="AB1614" s="50" t="s">
        <v>59</v>
      </c>
      <c r="AC1614" s="50" t="s">
        <v>3976</v>
      </c>
      <c r="AD1614" s="50">
        <v>3123858</v>
      </c>
      <c r="AH1614" s="66" t="str">
        <f t="shared" si="181"/>
        <v>MGEntre Folhas</v>
      </c>
      <c r="AI1614" s="50">
        <v>3123858</v>
      </c>
    </row>
    <row r="1615" spans="27:35">
      <c r="AA1615" s="62" t="str">
        <f t="shared" si="180"/>
        <v/>
      </c>
      <c r="AB1615" s="50" t="s">
        <v>59</v>
      </c>
      <c r="AC1615" s="50" t="s">
        <v>3982</v>
      </c>
      <c r="AD1615" s="50">
        <v>3123908</v>
      </c>
      <c r="AH1615" s="66" t="str">
        <f t="shared" si="181"/>
        <v>MGEntre Rios de Minas</v>
      </c>
      <c r="AI1615" s="50">
        <v>3123908</v>
      </c>
    </row>
    <row r="1616" spans="27:35">
      <c r="AA1616" s="62" t="str">
        <f t="shared" si="180"/>
        <v/>
      </c>
      <c r="AB1616" s="50" t="s">
        <v>59</v>
      </c>
      <c r="AC1616" s="50" t="s">
        <v>3988</v>
      </c>
      <c r="AD1616" s="50">
        <v>3124005</v>
      </c>
      <c r="AH1616" s="66" t="str">
        <f t="shared" si="181"/>
        <v>MGErvália</v>
      </c>
      <c r="AI1616" s="50">
        <v>3124005</v>
      </c>
    </row>
    <row r="1617" spans="27:35">
      <c r="AA1617" s="62" t="str">
        <f t="shared" si="180"/>
        <v/>
      </c>
      <c r="AB1617" s="50" t="s">
        <v>59</v>
      </c>
      <c r="AC1617" s="50" t="s">
        <v>3993</v>
      </c>
      <c r="AD1617" s="50">
        <v>3124104</v>
      </c>
      <c r="AH1617" s="66" t="str">
        <f t="shared" si="181"/>
        <v>MGEsmeraldas</v>
      </c>
      <c r="AI1617" s="50">
        <v>3124104</v>
      </c>
    </row>
    <row r="1618" spans="27:35">
      <c r="AA1618" s="62" t="str">
        <f t="shared" si="180"/>
        <v/>
      </c>
      <c r="AB1618" s="50" t="s">
        <v>59</v>
      </c>
      <c r="AC1618" s="50" t="s">
        <v>3998</v>
      </c>
      <c r="AD1618" s="50">
        <v>3124203</v>
      </c>
      <c r="AH1618" s="66" t="str">
        <f t="shared" si="181"/>
        <v>MGEspera Feliz</v>
      </c>
      <c r="AI1618" s="50">
        <v>3124203</v>
      </c>
    </row>
    <row r="1619" spans="27:35">
      <c r="AA1619" s="62" t="str">
        <f t="shared" si="180"/>
        <v/>
      </c>
      <c r="AB1619" s="50" t="s">
        <v>59</v>
      </c>
      <c r="AC1619" s="50" t="s">
        <v>4004</v>
      </c>
      <c r="AD1619" s="50">
        <v>3124302</v>
      </c>
      <c r="AH1619" s="66" t="str">
        <f t="shared" si="181"/>
        <v>MGEspinosa</v>
      </c>
      <c r="AI1619" s="50">
        <v>3124302</v>
      </c>
    </row>
    <row r="1620" spans="27:35">
      <c r="AA1620" s="62" t="str">
        <f t="shared" si="180"/>
        <v/>
      </c>
      <c r="AB1620" s="50" t="s">
        <v>59</v>
      </c>
      <c r="AC1620" s="50" t="s">
        <v>4010</v>
      </c>
      <c r="AD1620" s="50">
        <v>3124401</v>
      </c>
      <c r="AH1620" s="66" t="str">
        <f t="shared" si="181"/>
        <v>MGEspírito Santo do Dourado</v>
      </c>
      <c r="AI1620" s="50">
        <v>3124401</v>
      </c>
    </row>
    <row r="1621" spans="27:35">
      <c r="AA1621" s="62" t="str">
        <f t="shared" si="180"/>
        <v/>
      </c>
      <c r="AB1621" s="50" t="s">
        <v>59</v>
      </c>
      <c r="AC1621" s="50" t="s">
        <v>4016</v>
      </c>
      <c r="AD1621" s="50">
        <v>3124500</v>
      </c>
      <c r="AH1621" s="66" t="str">
        <f t="shared" si="181"/>
        <v>MGEstiva</v>
      </c>
      <c r="AI1621" s="50">
        <v>3124500</v>
      </c>
    </row>
    <row r="1622" spans="27:35">
      <c r="AA1622" s="62" t="str">
        <f t="shared" si="180"/>
        <v/>
      </c>
      <c r="AB1622" s="50" t="s">
        <v>59</v>
      </c>
      <c r="AC1622" s="50" t="s">
        <v>4021</v>
      </c>
      <c r="AD1622" s="50">
        <v>3124609</v>
      </c>
      <c r="AH1622" s="66" t="str">
        <f t="shared" si="181"/>
        <v>MGEstrela Dalva</v>
      </c>
      <c r="AI1622" s="50">
        <v>3124609</v>
      </c>
    </row>
    <row r="1623" spans="27:35">
      <c r="AA1623" s="62" t="str">
        <f t="shared" si="180"/>
        <v/>
      </c>
      <c r="AB1623" s="50" t="s">
        <v>59</v>
      </c>
      <c r="AC1623" s="50" t="s">
        <v>4027</v>
      </c>
      <c r="AD1623" s="50">
        <v>3124708</v>
      </c>
      <c r="AH1623" s="66" t="str">
        <f t="shared" si="181"/>
        <v>MGEstrela do Indaiá</v>
      </c>
      <c r="AI1623" s="50">
        <v>3124708</v>
      </c>
    </row>
    <row r="1624" spans="27:35">
      <c r="AA1624" s="62" t="str">
        <f t="shared" si="180"/>
        <v/>
      </c>
      <c r="AB1624" s="50" t="s">
        <v>59</v>
      </c>
      <c r="AC1624" s="50" t="s">
        <v>4033</v>
      </c>
      <c r="AD1624" s="50">
        <v>3124807</v>
      </c>
      <c r="AH1624" s="66" t="str">
        <f t="shared" si="181"/>
        <v>MGEstrela do Sul</v>
      </c>
      <c r="AI1624" s="50">
        <v>3124807</v>
      </c>
    </row>
    <row r="1625" spans="27:35">
      <c r="AA1625" s="62" t="str">
        <f t="shared" si="180"/>
        <v/>
      </c>
      <c r="AB1625" s="50" t="s">
        <v>59</v>
      </c>
      <c r="AC1625" s="50" t="s">
        <v>4038</v>
      </c>
      <c r="AD1625" s="50">
        <v>3124906</v>
      </c>
      <c r="AH1625" s="66" t="str">
        <f t="shared" si="181"/>
        <v>MGEugenópolis</v>
      </c>
      <c r="AI1625" s="50">
        <v>3124906</v>
      </c>
    </row>
    <row r="1626" spans="27:35">
      <c r="AA1626" s="62" t="str">
        <f t="shared" si="180"/>
        <v/>
      </c>
      <c r="AB1626" s="50" t="s">
        <v>59</v>
      </c>
      <c r="AC1626" s="50" t="s">
        <v>4044</v>
      </c>
      <c r="AD1626" s="50">
        <v>3125002</v>
      </c>
      <c r="AH1626" s="66" t="str">
        <f t="shared" si="181"/>
        <v>MGEwbank da Câmara</v>
      </c>
      <c r="AI1626" s="50">
        <v>3125002</v>
      </c>
    </row>
    <row r="1627" spans="27:35">
      <c r="AA1627" s="62" t="str">
        <f t="shared" si="180"/>
        <v/>
      </c>
      <c r="AB1627" s="50" t="s">
        <v>59</v>
      </c>
      <c r="AC1627" s="50" t="s">
        <v>4050</v>
      </c>
      <c r="AD1627" s="50">
        <v>3125101</v>
      </c>
      <c r="AH1627" s="66" t="str">
        <f t="shared" si="181"/>
        <v>MGExtrema</v>
      </c>
      <c r="AI1627" s="50">
        <v>3125101</v>
      </c>
    </row>
    <row r="1628" spans="27:35">
      <c r="AA1628" s="62" t="str">
        <f t="shared" si="180"/>
        <v/>
      </c>
      <c r="AB1628" s="50" t="s">
        <v>59</v>
      </c>
      <c r="AC1628" s="50" t="s">
        <v>4055</v>
      </c>
      <c r="AD1628" s="50">
        <v>3125200</v>
      </c>
      <c r="AH1628" s="66" t="str">
        <f t="shared" si="181"/>
        <v>MGFama</v>
      </c>
      <c r="AI1628" s="50">
        <v>3125200</v>
      </c>
    </row>
    <row r="1629" spans="27:35">
      <c r="AA1629" s="62" t="str">
        <f t="shared" si="180"/>
        <v/>
      </c>
      <c r="AB1629" s="50" t="s">
        <v>59</v>
      </c>
      <c r="AC1629" s="50" t="s">
        <v>4061</v>
      </c>
      <c r="AD1629" s="50">
        <v>3125309</v>
      </c>
      <c r="AH1629" s="66" t="str">
        <f t="shared" si="181"/>
        <v>MGFaria Lemos</v>
      </c>
      <c r="AI1629" s="50">
        <v>3125309</v>
      </c>
    </row>
    <row r="1630" spans="27:35">
      <c r="AA1630" s="62" t="str">
        <f t="shared" si="180"/>
        <v/>
      </c>
      <c r="AB1630" s="50" t="s">
        <v>59</v>
      </c>
      <c r="AC1630" s="50" t="s">
        <v>4067</v>
      </c>
      <c r="AD1630" s="50">
        <v>3125408</v>
      </c>
      <c r="AH1630" s="66" t="str">
        <f t="shared" si="181"/>
        <v>MGFelício dos Santos</v>
      </c>
      <c r="AI1630" s="50">
        <v>3125408</v>
      </c>
    </row>
    <row r="1631" spans="27:35">
      <c r="AA1631" s="62" t="str">
        <f t="shared" si="180"/>
        <v/>
      </c>
      <c r="AB1631" s="50" t="s">
        <v>59</v>
      </c>
      <c r="AC1631" s="50" t="s">
        <v>4073</v>
      </c>
      <c r="AD1631" s="50">
        <v>3125606</v>
      </c>
      <c r="AH1631" s="66" t="str">
        <f t="shared" si="181"/>
        <v>MGFelisburgo</v>
      </c>
      <c r="AI1631" s="50">
        <v>3125606</v>
      </c>
    </row>
    <row r="1632" spans="27:35">
      <c r="AA1632" s="62" t="str">
        <f t="shared" si="180"/>
        <v/>
      </c>
      <c r="AB1632" s="50" t="s">
        <v>59</v>
      </c>
      <c r="AC1632" s="50" t="s">
        <v>4078</v>
      </c>
      <c r="AD1632" s="50">
        <v>3125705</v>
      </c>
      <c r="AH1632" s="66" t="str">
        <f t="shared" si="181"/>
        <v>MGFelixlândia</v>
      </c>
      <c r="AI1632" s="50">
        <v>3125705</v>
      </c>
    </row>
    <row r="1633" spans="27:35">
      <c r="AA1633" s="62" t="str">
        <f t="shared" si="180"/>
        <v/>
      </c>
      <c r="AB1633" s="50" t="s">
        <v>59</v>
      </c>
      <c r="AC1633" s="50" t="s">
        <v>4084</v>
      </c>
      <c r="AD1633" s="50">
        <v>3125804</v>
      </c>
      <c r="AH1633" s="66" t="str">
        <f t="shared" si="181"/>
        <v>MGFernandes Tourinho</v>
      </c>
      <c r="AI1633" s="50">
        <v>3125804</v>
      </c>
    </row>
    <row r="1634" spans="27:35">
      <c r="AA1634" s="62" t="str">
        <f t="shared" si="180"/>
        <v/>
      </c>
      <c r="AB1634" s="50" t="s">
        <v>59</v>
      </c>
      <c r="AC1634" s="50" t="s">
        <v>4089</v>
      </c>
      <c r="AD1634" s="50">
        <v>3125903</v>
      </c>
      <c r="AH1634" s="66" t="str">
        <f t="shared" si="181"/>
        <v>MGFerros</v>
      </c>
      <c r="AI1634" s="50">
        <v>3125903</v>
      </c>
    </row>
    <row r="1635" spans="27:35">
      <c r="AA1635" s="62" t="str">
        <f t="shared" si="180"/>
        <v/>
      </c>
      <c r="AB1635" s="50" t="s">
        <v>59</v>
      </c>
      <c r="AC1635" s="50" t="s">
        <v>4095</v>
      </c>
      <c r="AD1635" s="50">
        <v>3125952</v>
      </c>
      <c r="AH1635" s="66" t="str">
        <f t="shared" si="181"/>
        <v>MGFervedouro</v>
      </c>
      <c r="AI1635" s="50">
        <v>3125952</v>
      </c>
    </row>
    <row r="1636" spans="27:35">
      <c r="AA1636" s="62" t="str">
        <f t="shared" si="180"/>
        <v/>
      </c>
      <c r="AB1636" s="50" t="s">
        <v>59</v>
      </c>
      <c r="AC1636" s="50" t="s">
        <v>4101</v>
      </c>
      <c r="AD1636" s="50">
        <v>3126000</v>
      </c>
      <c r="AH1636" s="66" t="str">
        <f t="shared" si="181"/>
        <v>MGFlorestal</v>
      </c>
      <c r="AI1636" s="50">
        <v>3126000</v>
      </c>
    </row>
    <row r="1637" spans="27:35">
      <c r="AA1637" s="62" t="str">
        <f t="shared" si="180"/>
        <v/>
      </c>
      <c r="AB1637" s="50" t="s">
        <v>59</v>
      </c>
      <c r="AC1637" s="50" t="s">
        <v>4107</v>
      </c>
      <c r="AD1637" s="50">
        <v>3126109</v>
      </c>
      <c r="AH1637" s="66" t="str">
        <f t="shared" si="181"/>
        <v>MGFormiga</v>
      </c>
      <c r="AI1637" s="50">
        <v>3126109</v>
      </c>
    </row>
    <row r="1638" spans="27:35">
      <c r="AA1638" s="62" t="str">
        <f t="shared" si="180"/>
        <v/>
      </c>
      <c r="AB1638" s="50" t="s">
        <v>59</v>
      </c>
      <c r="AC1638" s="50" t="s">
        <v>2024</v>
      </c>
      <c r="AD1638" s="50">
        <v>3126208</v>
      </c>
      <c r="AH1638" s="66" t="str">
        <f t="shared" si="181"/>
        <v>MGFormoso</v>
      </c>
      <c r="AI1638" s="50">
        <v>3126208</v>
      </c>
    </row>
    <row r="1639" spans="27:35">
      <c r="AA1639" s="62" t="str">
        <f t="shared" si="180"/>
        <v/>
      </c>
      <c r="AB1639" s="50" t="s">
        <v>59</v>
      </c>
      <c r="AC1639" s="50" t="s">
        <v>4118</v>
      </c>
      <c r="AD1639" s="50">
        <v>3126307</v>
      </c>
      <c r="AH1639" s="66" t="str">
        <f t="shared" si="181"/>
        <v>MGFortaleza de Minas</v>
      </c>
      <c r="AI1639" s="50">
        <v>3126307</v>
      </c>
    </row>
    <row r="1640" spans="27:35">
      <c r="AA1640" s="62" t="str">
        <f t="shared" si="180"/>
        <v/>
      </c>
      <c r="AB1640" s="50" t="s">
        <v>59</v>
      </c>
      <c r="AC1640" s="50" t="s">
        <v>4124</v>
      </c>
      <c r="AD1640" s="50">
        <v>3126406</v>
      </c>
      <c r="AH1640" s="66" t="str">
        <f t="shared" si="181"/>
        <v>MGFortuna de Minas</v>
      </c>
      <c r="AI1640" s="50">
        <v>3126406</v>
      </c>
    </row>
    <row r="1641" spans="27:35">
      <c r="AA1641" s="62" t="str">
        <f t="shared" si="180"/>
        <v/>
      </c>
      <c r="AB1641" s="50" t="s">
        <v>59</v>
      </c>
      <c r="AC1641" s="50" t="s">
        <v>4130</v>
      </c>
      <c r="AD1641" s="50">
        <v>3126505</v>
      </c>
      <c r="AH1641" s="66" t="str">
        <f t="shared" si="181"/>
        <v>MGFrancisco Badaró</v>
      </c>
      <c r="AI1641" s="50">
        <v>3126505</v>
      </c>
    </row>
    <row r="1642" spans="27:35">
      <c r="AA1642" s="62" t="str">
        <f t="shared" si="180"/>
        <v/>
      </c>
      <c r="AB1642" s="50" t="s">
        <v>59</v>
      </c>
      <c r="AC1642" s="50" t="s">
        <v>4136</v>
      </c>
      <c r="AD1642" s="50">
        <v>3126604</v>
      </c>
      <c r="AH1642" s="66" t="str">
        <f t="shared" si="181"/>
        <v>MGFrancisco Dumont</v>
      </c>
      <c r="AI1642" s="50">
        <v>3126604</v>
      </c>
    </row>
    <row r="1643" spans="27:35">
      <c r="AA1643" s="62" t="str">
        <f t="shared" si="180"/>
        <v/>
      </c>
      <c r="AB1643" s="50" t="s">
        <v>59</v>
      </c>
      <c r="AC1643" s="50" t="s">
        <v>4141</v>
      </c>
      <c r="AD1643" s="50">
        <v>3126703</v>
      </c>
      <c r="AH1643" s="66" t="str">
        <f t="shared" si="181"/>
        <v>MGFrancisco Sá</v>
      </c>
      <c r="AI1643" s="50">
        <v>3126703</v>
      </c>
    </row>
    <row r="1644" spans="27:35">
      <c r="AA1644" s="62" t="str">
        <f t="shared" si="180"/>
        <v/>
      </c>
      <c r="AB1644" s="50" t="s">
        <v>59</v>
      </c>
      <c r="AC1644" s="50" t="s">
        <v>4146</v>
      </c>
      <c r="AD1644" s="50">
        <v>3126752</v>
      </c>
      <c r="AH1644" s="66" t="str">
        <f t="shared" si="181"/>
        <v>MGFranciscópolis</v>
      </c>
      <c r="AI1644" s="50">
        <v>3126752</v>
      </c>
    </row>
    <row r="1645" spans="27:35">
      <c r="AA1645" s="62" t="str">
        <f t="shared" si="180"/>
        <v/>
      </c>
      <c r="AB1645" s="50" t="s">
        <v>59</v>
      </c>
      <c r="AC1645" s="50" t="s">
        <v>4151</v>
      </c>
      <c r="AD1645" s="50">
        <v>3126802</v>
      </c>
      <c r="AH1645" s="66" t="str">
        <f t="shared" si="181"/>
        <v>MGFrei Gaspar</v>
      </c>
      <c r="AI1645" s="50">
        <v>3126802</v>
      </c>
    </row>
    <row r="1646" spans="27:35">
      <c r="AA1646" s="62" t="str">
        <f t="shared" si="180"/>
        <v/>
      </c>
      <c r="AB1646" s="50" t="s">
        <v>59</v>
      </c>
      <c r="AC1646" s="50" t="s">
        <v>4156</v>
      </c>
      <c r="AD1646" s="50">
        <v>3126901</v>
      </c>
      <c r="AH1646" s="66" t="str">
        <f t="shared" si="181"/>
        <v>MGFrei Inocêncio</v>
      </c>
      <c r="AI1646" s="50">
        <v>3126901</v>
      </c>
    </row>
    <row r="1647" spans="27:35">
      <c r="AA1647" s="62" t="str">
        <f t="shared" si="180"/>
        <v/>
      </c>
      <c r="AB1647" s="50" t="s">
        <v>59</v>
      </c>
      <c r="AC1647" s="50" t="s">
        <v>4161</v>
      </c>
      <c r="AD1647" s="50">
        <v>3126950</v>
      </c>
      <c r="AH1647" s="66" t="str">
        <f t="shared" si="181"/>
        <v>MGFrei Lagonegro</v>
      </c>
      <c r="AI1647" s="50">
        <v>3126950</v>
      </c>
    </row>
    <row r="1648" spans="27:35">
      <c r="AA1648" s="62" t="str">
        <f t="shared" si="180"/>
        <v/>
      </c>
      <c r="AB1648" s="50" t="s">
        <v>59</v>
      </c>
      <c r="AC1648" s="50" t="s">
        <v>4166</v>
      </c>
      <c r="AD1648" s="50">
        <v>3127008</v>
      </c>
      <c r="AH1648" s="66" t="str">
        <f t="shared" si="181"/>
        <v>MGFronteira</v>
      </c>
      <c r="AI1648" s="50">
        <v>3127008</v>
      </c>
    </row>
    <row r="1649" spans="27:35">
      <c r="AA1649" s="62" t="str">
        <f t="shared" si="180"/>
        <v/>
      </c>
      <c r="AB1649" s="50" t="s">
        <v>59</v>
      </c>
      <c r="AC1649" s="50" t="s">
        <v>4171</v>
      </c>
      <c r="AD1649" s="50">
        <v>3127057</v>
      </c>
      <c r="AH1649" s="66" t="str">
        <f t="shared" si="181"/>
        <v>MGFronteira dos Vales</v>
      </c>
      <c r="AI1649" s="50">
        <v>3127057</v>
      </c>
    </row>
    <row r="1650" spans="27:35">
      <c r="AA1650" s="62" t="str">
        <f t="shared" si="180"/>
        <v/>
      </c>
      <c r="AB1650" s="50" t="s">
        <v>59</v>
      </c>
      <c r="AC1650" s="50" t="s">
        <v>4176</v>
      </c>
      <c r="AD1650" s="50">
        <v>3127073</v>
      </c>
      <c r="AH1650" s="66" t="str">
        <f t="shared" si="181"/>
        <v>MGFruta de Leite</v>
      </c>
      <c r="AI1650" s="50">
        <v>3127073</v>
      </c>
    </row>
    <row r="1651" spans="27:35">
      <c r="AA1651" s="62" t="str">
        <f t="shared" si="180"/>
        <v/>
      </c>
      <c r="AB1651" s="50" t="s">
        <v>59</v>
      </c>
      <c r="AC1651" s="50" t="s">
        <v>4181</v>
      </c>
      <c r="AD1651" s="50">
        <v>3127107</v>
      </c>
      <c r="AH1651" s="66" t="str">
        <f t="shared" si="181"/>
        <v>MGFrutal</v>
      </c>
      <c r="AI1651" s="50">
        <v>3127107</v>
      </c>
    </row>
    <row r="1652" spans="27:35">
      <c r="AA1652" s="62" t="str">
        <f t="shared" si="180"/>
        <v/>
      </c>
      <c r="AB1652" s="50" t="s">
        <v>59</v>
      </c>
      <c r="AC1652" s="50" t="s">
        <v>4186</v>
      </c>
      <c r="AD1652" s="50">
        <v>3127206</v>
      </c>
      <c r="AH1652" s="66" t="str">
        <f t="shared" si="181"/>
        <v>MGFunilândia</v>
      </c>
      <c r="AI1652" s="50">
        <v>3127206</v>
      </c>
    </row>
    <row r="1653" spans="27:35">
      <c r="AA1653" s="62" t="str">
        <f t="shared" si="180"/>
        <v/>
      </c>
      <c r="AB1653" s="50" t="s">
        <v>59</v>
      </c>
      <c r="AC1653" s="50" t="s">
        <v>4190</v>
      </c>
      <c r="AD1653" s="50">
        <v>3127305</v>
      </c>
      <c r="AH1653" s="66" t="str">
        <f t="shared" si="181"/>
        <v>MGGaliléia</v>
      </c>
      <c r="AI1653" s="50">
        <v>3127305</v>
      </c>
    </row>
    <row r="1654" spans="27:35">
      <c r="AA1654" s="62" t="str">
        <f t="shared" si="180"/>
        <v/>
      </c>
      <c r="AB1654" s="50" t="s">
        <v>59</v>
      </c>
      <c r="AC1654" s="50" t="s">
        <v>4195</v>
      </c>
      <c r="AD1654" s="50">
        <v>3127339</v>
      </c>
      <c r="AH1654" s="66" t="str">
        <f t="shared" si="181"/>
        <v>MGGameleiras</v>
      </c>
      <c r="AI1654" s="50">
        <v>3127339</v>
      </c>
    </row>
    <row r="1655" spans="27:35">
      <c r="AA1655" s="62" t="str">
        <f t="shared" si="180"/>
        <v/>
      </c>
      <c r="AB1655" s="50" t="s">
        <v>59</v>
      </c>
      <c r="AC1655" s="50" t="s">
        <v>4200</v>
      </c>
      <c r="AD1655" s="50">
        <v>3127354</v>
      </c>
      <c r="AH1655" s="66" t="str">
        <f t="shared" si="181"/>
        <v>MGGlaucilândia</v>
      </c>
      <c r="AI1655" s="50">
        <v>3127354</v>
      </c>
    </row>
    <row r="1656" spans="27:35">
      <c r="AA1656" s="62" t="str">
        <f t="shared" si="180"/>
        <v/>
      </c>
      <c r="AB1656" s="50" t="s">
        <v>59</v>
      </c>
      <c r="AC1656" s="50" t="s">
        <v>4205</v>
      </c>
      <c r="AD1656" s="50">
        <v>3127370</v>
      </c>
      <c r="AH1656" s="66" t="str">
        <f t="shared" si="181"/>
        <v>MGGoiabeira</v>
      </c>
      <c r="AI1656" s="50">
        <v>3127370</v>
      </c>
    </row>
    <row r="1657" spans="27:35">
      <c r="AA1657" s="62" t="str">
        <f t="shared" si="180"/>
        <v/>
      </c>
      <c r="AB1657" s="50" t="s">
        <v>59</v>
      </c>
      <c r="AC1657" s="50" t="s">
        <v>4210</v>
      </c>
      <c r="AD1657" s="50">
        <v>3127388</v>
      </c>
      <c r="AH1657" s="66" t="str">
        <f t="shared" si="181"/>
        <v>MGGoianá</v>
      </c>
      <c r="AI1657" s="50">
        <v>3127388</v>
      </c>
    </row>
    <row r="1658" spans="27:35">
      <c r="AA1658" s="62" t="str">
        <f t="shared" si="180"/>
        <v/>
      </c>
      <c r="AB1658" s="50" t="s">
        <v>59</v>
      </c>
      <c r="AC1658" s="50" t="s">
        <v>4215</v>
      </c>
      <c r="AD1658" s="50">
        <v>3127404</v>
      </c>
      <c r="AH1658" s="66" t="str">
        <f t="shared" si="181"/>
        <v>MGGonçalves</v>
      </c>
      <c r="AI1658" s="50">
        <v>3127404</v>
      </c>
    </row>
    <row r="1659" spans="27:35">
      <c r="AA1659" s="62" t="str">
        <f t="shared" si="180"/>
        <v/>
      </c>
      <c r="AB1659" s="50" t="s">
        <v>59</v>
      </c>
      <c r="AC1659" s="50" t="s">
        <v>4219</v>
      </c>
      <c r="AD1659" s="50">
        <v>3127503</v>
      </c>
      <c r="AH1659" s="66" t="str">
        <f t="shared" si="181"/>
        <v>MGGonzaga</v>
      </c>
      <c r="AI1659" s="50">
        <v>3127503</v>
      </c>
    </row>
    <row r="1660" spans="27:35">
      <c r="AA1660" s="62" t="str">
        <f t="shared" si="180"/>
        <v/>
      </c>
      <c r="AB1660" s="50" t="s">
        <v>59</v>
      </c>
      <c r="AC1660" s="50" t="s">
        <v>4223</v>
      </c>
      <c r="AD1660" s="50">
        <v>3127602</v>
      </c>
      <c r="AH1660" s="66" t="str">
        <f t="shared" si="181"/>
        <v>MGGouveia</v>
      </c>
      <c r="AI1660" s="50">
        <v>3127602</v>
      </c>
    </row>
    <row r="1661" spans="27:35">
      <c r="AA1661" s="62" t="str">
        <f t="shared" si="180"/>
        <v/>
      </c>
      <c r="AB1661" s="50" t="s">
        <v>59</v>
      </c>
      <c r="AC1661" s="50" t="s">
        <v>4228</v>
      </c>
      <c r="AD1661" s="50">
        <v>3127701</v>
      </c>
      <c r="AH1661" s="66" t="str">
        <f t="shared" si="181"/>
        <v>MGGovernador Valadares</v>
      </c>
      <c r="AI1661" s="50">
        <v>3127701</v>
      </c>
    </row>
    <row r="1662" spans="27:35">
      <c r="AA1662" s="62" t="str">
        <f t="shared" si="180"/>
        <v/>
      </c>
      <c r="AB1662" s="50" t="s">
        <v>59</v>
      </c>
      <c r="AC1662" s="50" t="s">
        <v>4233</v>
      </c>
      <c r="AD1662" s="50">
        <v>3127800</v>
      </c>
      <c r="AH1662" s="66" t="str">
        <f t="shared" si="181"/>
        <v>MGGrão Mogol</v>
      </c>
      <c r="AI1662" s="50">
        <v>3127800</v>
      </c>
    </row>
    <row r="1663" spans="27:35">
      <c r="AA1663" s="62" t="str">
        <f t="shared" si="180"/>
        <v/>
      </c>
      <c r="AB1663" s="50" t="s">
        <v>59</v>
      </c>
      <c r="AC1663" s="50" t="s">
        <v>4237</v>
      </c>
      <c r="AD1663" s="50">
        <v>3127909</v>
      </c>
      <c r="AH1663" s="66" t="str">
        <f t="shared" si="181"/>
        <v>MGGrupiara</v>
      </c>
      <c r="AI1663" s="50">
        <v>3127909</v>
      </c>
    </row>
    <row r="1664" spans="27:35">
      <c r="AA1664" s="62" t="str">
        <f t="shared" si="180"/>
        <v/>
      </c>
      <c r="AB1664" s="50" t="s">
        <v>59</v>
      </c>
      <c r="AC1664" s="50" t="s">
        <v>4242</v>
      </c>
      <c r="AD1664" s="50">
        <v>3128006</v>
      </c>
      <c r="AH1664" s="66" t="str">
        <f t="shared" si="181"/>
        <v>MGGuanhães</v>
      </c>
      <c r="AI1664" s="50">
        <v>3128006</v>
      </c>
    </row>
    <row r="1665" spans="27:35">
      <c r="AA1665" s="62" t="str">
        <f t="shared" si="180"/>
        <v/>
      </c>
      <c r="AB1665" s="50" t="s">
        <v>59</v>
      </c>
      <c r="AC1665" s="50" t="s">
        <v>4247</v>
      </c>
      <c r="AD1665" s="50">
        <v>3128105</v>
      </c>
      <c r="AH1665" s="66" t="str">
        <f t="shared" si="181"/>
        <v>MGGuapé</v>
      </c>
      <c r="AI1665" s="50">
        <v>3128105</v>
      </c>
    </row>
    <row r="1666" spans="27:35">
      <c r="AA1666" s="62" t="str">
        <f t="shared" si="180"/>
        <v/>
      </c>
      <c r="AB1666" s="50" t="s">
        <v>59</v>
      </c>
      <c r="AC1666" s="50" t="s">
        <v>2248</v>
      </c>
      <c r="AD1666" s="50">
        <v>3128204</v>
      </c>
      <c r="AH1666" s="66" t="str">
        <f t="shared" si="181"/>
        <v>MGGuaraciaba</v>
      </c>
      <c r="AI1666" s="50">
        <v>3128204</v>
      </c>
    </row>
    <row r="1667" spans="27:35">
      <c r="AA1667" s="62" t="str">
        <f t="shared" ref="AA1667:AA1730" si="182">CONCATENATE(A1667,D1667)</f>
        <v/>
      </c>
      <c r="AB1667" s="50" t="s">
        <v>59</v>
      </c>
      <c r="AC1667" s="50" t="s">
        <v>4256</v>
      </c>
      <c r="AD1667" s="50">
        <v>3128253</v>
      </c>
      <c r="AH1667" s="66" t="str">
        <f t="shared" ref="AH1667:AH1730" si="183">CONCATENATE(AB1667,AC1667)</f>
        <v>MGGuaraciama</v>
      </c>
      <c r="AI1667" s="50">
        <v>3128253</v>
      </c>
    </row>
    <row r="1668" spans="27:35">
      <c r="AA1668" s="62" t="str">
        <f t="shared" si="182"/>
        <v/>
      </c>
      <c r="AB1668" s="50" t="s">
        <v>59</v>
      </c>
      <c r="AC1668" s="50" t="s">
        <v>4260</v>
      </c>
      <c r="AD1668" s="50">
        <v>3128303</v>
      </c>
      <c r="AH1668" s="66" t="str">
        <f t="shared" si="183"/>
        <v>MGGuaranésia</v>
      </c>
      <c r="AI1668" s="50">
        <v>3128303</v>
      </c>
    </row>
    <row r="1669" spans="27:35">
      <c r="AA1669" s="62" t="str">
        <f t="shared" si="182"/>
        <v/>
      </c>
      <c r="AB1669" s="50" t="s">
        <v>59</v>
      </c>
      <c r="AC1669" s="50" t="s">
        <v>4265</v>
      </c>
      <c r="AD1669" s="50">
        <v>3128402</v>
      </c>
      <c r="AH1669" s="66" t="str">
        <f t="shared" si="183"/>
        <v>MGGuarani</v>
      </c>
      <c r="AI1669" s="50">
        <v>3128402</v>
      </c>
    </row>
    <row r="1670" spans="27:35">
      <c r="AA1670" s="62" t="str">
        <f t="shared" si="182"/>
        <v/>
      </c>
      <c r="AB1670" s="50" t="s">
        <v>59</v>
      </c>
      <c r="AC1670" s="50" t="s">
        <v>4270</v>
      </c>
      <c r="AD1670" s="50">
        <v>3128501</v>
      </c>
      <c r="AH1670" s="66" t="str">
        <f t="shared" si="183"/>
        <v>MGGuarará</v>
      </c>
      <c r="AI1670" s="50">
        <v>3128501</v>
      </c>
    </row>
    <row r="1671" spans="27:35">
      <c r="AA1671" s="62" t="str">
        <f t="shared" si="182"/>
        <v/>
      </c>
      <c r="AB1671" s="50" t="s">
        <v>59</v>
      </c>
      <c r="AC1671" s="50" t="s">
        <v>4274</v>
      </c>
      <c r="AD1671" s="50">
        <v>3128600</v>
      </c>
      <c r="AH1671" s="66" t="str">
        <f t="shared" si="183"/>
        <v>MGGuarda-Mor</v>
      </c>
      <c r="AI1671" s="50">
        <v>3128600</v>
      </c>
    </row>
    <row r="1672" spans="27:35">
      <c r="AA1672" s="62" t="str">
        <f t="shared" si="182"/>
        <v/>
      </c>
      <c r="AB1672" s="50" t="s">
        <v>59</v>
      </c>
      <c r="AC1672" s="50" t="s">
        <v>4278</v>
      </c>
      <c r="AD1672" s="50">
        <v>3128709</v>
      </c>
      <c r="AH1672" s="66" t="str">
        <f t="shared" si="183"/>
        <v>MGGuaxupé</v>
      </c>
      <c r="AI1672" s="50">
        <v>3128709</v>
      </c>
    </row>
    <row r="1673" spans="27:35">
      <c r="AA1673" s="62" t="str">
        <f t="shared" si="182"/>
        <v/>
      </c>
      <c r="AB1673" s="50" t="s">
        <v>59</v>
      </c>
      <c r="AC1673" s="50" t="s">
        <v>4282</v>
      </c>
      <c r="AD1673" s="50">
        <v>3128808</v>
      </c>
      <c r="AH1673" s="66" t="str">
        <f t="shared" si="183"/>
        <v>MGGuidoval</v>
      </c>
      <c r="AI1673" s="50">
        <v>3128808</v>
      </c>
    </row>
    <row r="1674" spans="27:35">
      <c r="AA1674" s="62" t="str">
        <f t="shared" si="182"/>
        <v/>
      </c>
      <c r="AB1674" s="50" t="s">
        <v>59</v>
      </c>
      <c r="AC1674" s="50" t="s">
        <v>4287</v>
      </c>
      <c r="AD1674" s="50">
        <v>3128907</v>
      </c>
      <c r="AH1674" s="66" t="str">
        <f t="shared" si="183"/>
        <v>MGGuimarânia</v>
      </c>
      <c r="AI1674" s="50">
        <v>3128907</v>
      </c>
    </row>
    <row r="1675" spans="27:35">
      <c r="AA1675" s="62" t="str">
        <f t="shared" si="182"/>
        <v/>
      </c>
      <c r="AB1675" s="50" t="s">
        <v>59</v>
      </c>
      <c r="AC1675" s="50" t="s">
        <v>4292</v>
      </c>
      <c r="AD1675" s="50">
        <v>3129004</v>
      </c>
      <c r="AH1675" s="66" t="str">
        <f t="shared" si="183"/>
        <v>MGGuiricema</v>
      </c>
      <c r="AI1675" s="50">
        <v>3129004</v>
      </c>
    </row>
    <row r="1676" spans="27:35">
      <c r="AA1676" s="62" t="str">
        <f t="shared" si="182"/>
        <v/>
      </c>
      <c r="AB1676" s="50" t="s">
        <v>59</v>
      </c>
      <c r="AC1676" s="50" t="s">
        <v>4297</v>
      </c>
      <c r="AD1676" s="50">
        <v>3129103</v>
      </c>
      <c r="AH1676" s="66" t="str">
        <f t="shared" si="183"/>
        <v>MGGurinhatã</v>
      </c>
      <c r="AI1676" s="50">
        <v>3129103</v>
      </c>
    </row>
    <row r="1677" spans="27:35">
      <c r="AA1677" s="62" t="str">
        <f t="shared" si="182"/>
        <v/>
      </c>
      <c r="AB1677" s="50" t="s">
        <v>59</v>
      </c>
      <c r="AC1677" s="50" t="s">
        <v>4302</v>
      </c>
      <c r="AD1677" s="50">
        <v>3129202</v>
      </c>
      <c r="AH1677" s="66" t="str">
        <f t="shared" si="183"/>
        <v>MGHeliodora</v>
      </c>
      <c r="AI1677" s="50">
        <v>3129202</v>
      </c>
    </row>
    <row r="1678" spans="27:35">
      <c r="AA1678" s="62" t="str">
        <f t="shared" si="182"/>
        <v/>
      </c>
      <c r="AB1678" s="50" t="s">
        <v>59</v>
      </c>
      <c r="AC1678" s="50" t="s">
        <v>4307</v>
      </c>
      <c r="AD1678" s="50">
        <v>3129301</v>
      </c>
      <c r="AH1678" s="66" t="str">
        <f t="shared" si="183"/>
        <v>MGIapu</v>
      </c>
      <c r="AI1678" s="50">
        <v>3129301</v>
      </c>
    </row>
    <row r="1679" spans="27:35">
      <c r="AA1679" s="62" t="str">
        <f t="shared" si="182"/>
        <v/>
      </c>
      <c r="AB1679" s="50" t="s">
        <v>59</v>
      </c>
      <c r="AC1679" s="50" t="s">
        <v>4312</v>
      </c>
      <c r="AD1679" s="50">
        <v>3129400</v>
      </c>
      <c r="AH1679" s="66" t="str">
        <f t="shared" si="183"/>
        <v>MGIbertioga</v>
      </c>
      <c r="AI1679" s="50">
        <v>3129400</v>
      </c>
    </row>
    <row r="1680" spans="27:35">
      <c r="AA1680" s="62" t="str">
        <f t="shared" si="182"/>
        <v/>
      </c>
      <c r="AB1680" s="50" t="s">
        <v>59</v>
      </c>
      <c r="AC1680" s="50" t="s">
        <v>4316</v>
      </c>
      <c r="AD1680" s="50">
        <v>3129509</v>
      </c>
      <c r="AH1680" s="66" t="str">
        <f t="shared" si="183"/>
        <v>MGIbiá</v>
      </c>
      <c r="AI1680" s="50">
        <v>3129509</v>
      </c>
    </row>
    <row r="1681" spans="27:35">
      <c r="AA1681" s="62" t="str">
        <f t="shared" si="182"/>
        <v/>
      </c>
      <c r="AB1681" s="50" t="s">
        <v>59</v>
      </c>
      <c r="AC1681" s="50" t="s">
        <v>4321</v>
      </c>
      <c r="AD1681" s="50">
        <v>3129608</v>
      </c>
      <c r="AH1681" s="66" t="str">
        <f t="shared" si="183"/>
        <v>MGIbiaí</v>
      </c>
      <c r="AI1681" s="50">
        <v>3129608</v>
      </c>
    </row>
    <row r="1682" spans="27:35">
      <c r="AA1682" s="62" t="str">
        <f t="shared" si="182"/>
        <v/>
      </c>
      <c r="AB1682" s="50" t="s">
        <v>59</v>
      </c>
      <c r="AC1682" s="50" t="s">
        <v>4326</v>
      </c>
      <c r="AD1682" s="50">
        <v>3129657</v>
      </c>
      <c r="AH1682" s="66" t="str">
        <f t="shared" si="183"/>
        <v>MGIbiracatu</v>
      </c>
      <c r="AI1682" s="50">
        <v>3129657</v>
      </c>
    </row>
    <row r="1683" spans="27:35">
      <c r="AA1683" s="62" t="str">
        <f t="shared" si="182"/>
        <v/>
      </c>
      <c r="AB1683" s="50" t="s">
        <v>59</v>
      </c>
      <c r="AC1683" s="50" t="s">
        <v>4331</v>
      </c>
      <c r="AD1683" s="50">
        <v>3129707</v>
      </c>
      <c r="AH1683" s="66" t="str">
        <f t="shared" si="183"/>
        <v>MGIbiraci</v>
      </c>
      <c r="AI1683" s="50">
        <v>3129707</v>
      </c>
    </row>
    <row r="1684" spans="27:35">
      <c r="AA1684" s="62" t="str">
        <f t="shared" si="182"/>
        <v/>
      </c>
      <c r="AB1684" s="50" t="s">
        <v>59</v>
      </c>
      <c r="AC1684" s="50" t="s">
        <v>4336</v>
      </c>
      <c r="AD1684" s="50">
        <v>3129806</v>
      </c>
      <c r="AH1684" s="66" t="str">
        <f t="shared" si="183"/>
        <v>MGIbirité</v>
      </c>
      <c r="AI1684" s="50">
        <v>3129806</v>
      </c>
    </row>
    <row r="1685" spans="27:35">
      <c r="AA1685" s="62" t="str">
        <f t="shared" si="182"/>
        <v/>
      </c>
      <c r="AB1685" s="50" t="s">
        <v>59</v>
      </c>
      <c r="AC1685" s="50" t="s">
        <v>4341</v>
      </c>
      <c r="AD1685" s="50">
        <v>3129905</v>
      </c>
      <c r="AH1685" s="66" t="str">
        <f t="shared" si="183"/>
        <v>MGIbitiúra de Minas</v>
      </c>
      <c r="AI1685" s="50">
        <v>3129905</v>
      </c>
    </row>
    <row r="1686" spans="27:35">
      <c r="AA1686" s="62" t="str">
        <f t="shared" si="182"/>
        <v/>
      </c>
      <c r="AB1686" s="50" t="s">
        <v>59</v>
      </c>
      <c r="AC1686" s="50" t="s">
        <v>4346</v>
      </c>
      <c r="AD1686" s="50">
        <v>3130002</v>
      </c>
      <c r="AH1686" s="66" t="str">
        <f t="shared" si="183"/>
        <v>MGIbituruna</v>
      </c>
      <c r="AI1686" s="50">
        <v>3130002</v>
      </c>
    </row>
    <row r="1687" spans="27:35">
      <c r="AA1687" s="62" t="str">
        <f t="shared" si="182"/>
        <v/>
      </c>
      <c r="AB1687" s="50" t="s">
        <v>59</v>
      </c>
      <c r="AC1687" s="50" t="s">
        <v>4350</v>
      </c>
      <c r="AD1687" s="50">
        <v>3130051</v>
      </c>
      <c r="AH1687" s="66" t="str">
        <f t="shared" si="183"/>
        <v>MGIcaraí de Minas</v>
      </c>
      <c r="AI1687" s="50">
        <v>3130051</v>
      </c>
    </row>
    <row r="1688" spans="27:35">
      <c r="AA1688" s="62" t="str">
        <f t="shared" si="182"/>
        <v/>
      </c>
      <c r="AB1688" s="50" t="s">
        <v>59</v>
      </c>
      <c r="AC1688" s="50" t="s">
        <v>4354</v>
      </c>
      <c r="AD1688" s="50">
        <v>3130101</v>
      </c>
      <c r="AH1688" s="66" t="str">
        <f t="shared" si="183"/>
        <v>MGIgarapé</v>
      </c>
      <c r="AI1688" s="50">
        <v>3130101</v>
      </c>
    </row>
    <row r="1689" spans="27:35">
      <c r="AA1689" s="62" t="str">
        <f t="shared" si="182"/>
        <v/>
      </c>
      <c r="AB1689" s="50" t="s">
        <v>59</v>
      </c>
      <c r="AC1689" s="50" t="s">
        <v>4359</v>
      </c>
      <c r="AD1689" s="50">
        <v>3130200</v>
      </c>
      <c r="AH1689" s="66" t="str">
        <f t="shared" si="183"/>
        <v>MGIgaratinga</v>
      </c>
      <c r="AI1689" s="50">
        <v>3130200</v>
      </c>
    </row>
    <row r="1690" spans="27:35">
      <c r="AA1690" s="62" t="str">
        <f t="shared" si="182"/>
        <v/>
      </c>
      <c r="AB1690" s="50" t="s">
        <v>59</v>
      </c>
      <c r="AC1690" s="50" t="s">
        <v>4363</v>
      </c>
      <c r="AD1690" s="50">
        <v>3130309</v>
      </c>
      <c r="AH1690" s="66" t="str">
        <f t="shared" si="183"/>
        <v>MGIguatama</v>
      </c>
      <c r="AI1690" s="50">
        <v>3130309</v>
      </c>
    </row>
    <row r="1691" spans="27:35">
      <c r="AA1691" s="62" t="str">
        <f t="shared" si="182"/>
        <v/>
      </c>
      <c r="AB1691" s="50" t="s">
        <v>59</v>
      </c>
      <c r="AC1691" s="50" t="s">
        <v>4367</v>
      </c>
      <c r="AD1691" s="50">
        <v>3130408</v>
      </c>
      <c r="AH1691" s="66" t="str">
        <f t="shared" si="183"/>
        <v>MGIjaci</v>
      </c>
      <c r="AI1691" s="50">
        <v>3130408</v>
      </c>
    </row>
    <row r="1692" spans="27:35">
      <c r="AA1692" s="62" t="str">
        <f t="shared" si="182"/>
        <v/>
      </c>
      <c r="AB1692" s="50" t="s">
        <v>59</v>
      </c>
      <c r="AC1692" s="50" t="s">
        <v>4372</v>
      </c>
      <c r="AD1692" s="50">
        <v>3130507</v>
      </c>
      <c r="AH1692" s="66" t="str">
        <f t="shared" si="183"/>
        <v>MGIlicínea</v>
      </c>
      <c r="AI1692" s="50">
        <v>3130507</v>
      </c>
    </row>
    <row r="1693" spans="27:35">
      <c r="AA1693" s="62" t="str">
        <f t="shared" si="182"/>
        <v/>
      </c>
      <c r="AB1693" s="50" t="s">
        <v>59</v>
      </c>
      <c r="AC1693" s="50" t="s">
        <v>4376</v>
      </c>
      <c r="AD1693" s="50">
        <v>3130556</v>
      </c>
      <c r="AH1693" s="66" t="str">
        <f t="shared" si="183"/>
        <v>MGImbé de Minas</v>
      </c>
      <c r="AI1693" s="50">
        <v>3130556</v>
      </c>
    </row>
    <row r="1694" spans="27:35">
      <c r="AA1694" s="62" t="str">
        <f t="shared" si="182"/>
        <v/>
      </c>
      <c r="AB1694" s="50" t="s">
        <v>59</v>
      </c>
      <c r="AC1694" s="50" t="s">
        <v>4381</v>
      </c>
      <c r="AD1694" s="50">
        <v>3130606</v>
      </c>
      <c r="AH1694" s="66" t="str">
        <f t="shared" si="183"/>
        <v>MGInconfidentes</v>
      </c>
      <c r="AI1694" s="50">
        <v>3130606</v>
      </c>
    </row>
    <row r="1695" spans="27:35">
      <c r="AA1695" s="62" t="str">
        <f t="shared" si="182"/>
        <v/>
      </c>
      <c r="AB1695" s="50" t="s">
        <v>59</v>
      </c>
      <c r="AC1695" s="50" t="s">
        <v>4386</v>
      </c>
      <c r="AD1695" s="50">
        <v>3130655</v>
      </c>
      <c r="AH1695" s="66" t="str">
        <f t="shared" si="183"/>
        <v>MGIndaiabira</v>
      </c>
      <c r="AI1695" s="50">
        <v>3130655</v>
      </c>
    </row>
    <row r="1696" spans="27:35">
      <c r="AA1696" s="62" t="str">
        <f t="shared" si="182"/>
        <v/>
      </c>
      <c r="AB1696" s="50" t="s">
        <v>59</v>
      </c>
      <c r="AC1696" s="50" t="s">
        <v>2941</v>
      </c>
      <c r="AD1696" s="50">
        <v>3130705</v>
      </c>
      <c r="AH1696" s="66" t="str">
        <f t="shared" si="183"/>
        <v>MGIndianópolis</v>
      </c>
      <c r="AI1696" s="50">
        <v>3130705</v>
      </c>
    </row>
    <row r="1697" spans="27:35">
      <c r="AA1697" s="62" t="str">
        <f t="shared" si="182"/>
        <v/>
      </c>
      <c r="AB1697" s="50" t="s">
        <v>59</v>
      </c>
      <c r="AC1697" s="50" t="s">
        <v>4395</v>
      </c>
      <c r="AD1697" s="50">
        <v>3130804</v>
      </c>
      <c r="AH1697" s="66" t="str">
        <f t="shared" si="183"/>
        <v>MGIngaí</v>
      </c>
      <c r="AI1697" s="50">
        <v>3130804</v>
      </c>
    </row>
    <row r="1698" spans="27:35">
      <c r="AA1698" s="62" t="str">
        <f t="shared" si="182"/>
        <v/>
      </c>
      <c r="AB1698" s="50" t="s">
        <v>59</v>
      </c>
      <c r="AC1698" s="50" t="s">
        <v>4400</v>
      </c>
      <c r="AD1698" s="50">
        <v>3130903</v>
      </c>
      <c r="AH1698" s="66" t="str">
        <f t="shared" si="183"/>
        <v>MGInhapim</v>
      </c>
      <c r="AI1698" s="50">
        <v>3130903</v>
      </c>
    </row>
    <row r="1699" spans="27:35">
      <c r="AA1699" s="62" t="str">
        <f t="shared" si="182"/>
        <v/>
      </c>
      <c r="AB1699" s="50" t="s">
        <v>59</v>
      </c>
      <c r="AC1699" s="50" t="s">
        <v>4404</v>
      </c>
      <c r="AD1699" s="50">
        <v>3131000</v>
      </c>
      <c r="AH1699" s="66" t="str">
        <f t="shared" si="183"/>
        <v>MGInhaúma</v>
      </c>
      <c r="AI1699" s="50">
        <v>3131000</v>
      </c>
    </row>
    <row r="1700" spans="27:35">
      <c r="AA1700" s="62" t="str">
        <f t="shared" si="182"/>
        <v/>
      </c>
      <c r="AB1700" s="50" t="s">
        <v>59</v>
      </c>
      <c r="AC1700" s="50" t="s">
        <v>4409</v>
      </c>
      <c r="AD1700" s="50">
        <v>3131109</v>
      </c>
      <c r="AH1700" s="66" t="str">
        <f t="shared" si="183"/>
        <v>MGInimutaba</v>
      </c>
      <c r="AI1700" s="50">
        <v>3131109</v>
      </c>
    </row>
    <row r="1701" spans="27:35">
      <c r="AA1701" s="62" t="str">
        <f t="shared" si="182"/>
        <v/>
      </c>
      <c r="AB1701" s="50" t="s">
        <v>59</v>
      </c>
      <c r="AC1701" s="50" t="s">
        <v>4414</v>
      </c>
      <c r="AD1701" s="50">
        <v>3131158</v>
      </c>
      <c r="AH1701" s="66" t="str">
        <f t="shared" si="183"/>
        <v>MGIpaba</v>
      </c>
      <c r="AI1701" s="50">
        <v>3131158</v>
      </c>
    </row>
    <row r="1702" spans="27:35">
      <c r="AA1702" s="62" t="str">
        <f t="shared" si="182"/>
        <v/>
      </c>
      <c r="AB1702" s="50" t="s">
        <v>59</v>
      </c>
      <c r="AC1702" s="50" t="s">
        <v>4419</v>
      </c>
      <c r="AD1702" s="50">
        <v>3131208</v>
      </c>
      <c r="AH1702" s="66" t="str">
        <f t="shared" si="183"/>
        <v>MGIpanema</v>
      </c>
      <c r="AI1702" s="50">
        <v>3131208</v>
      </c>
    </row>
    <row r="1703" spans="27:35">
      <c r="AA1703" s="62" t="str">
        <f t="shared" si="182"/>
        <v/>
      </c>
      <c r="AB1703" s="50" t="s">
        <v>59</v>
      </c>
      <c r="AC1703" s="50" t="s">
        <v>4423</v>
      </c>
      <c r="AD1703" s="50">
        <v>3131307</v>
      </c>
      <c r="AH1703" s="66" t="str">
        <f t="shared" si="183"/>
        <v>MGIpatinga</v>
      </c>
      <c r="AI1703" s="50">
        <v>3131307</v>
      </c>
    </row>
    <row r="1704" spans="27:35">
      <c r="AA1704" s="62" t="str">
        <f t="shared" si="182"/>
        <v/>
      </c>
      <c r="AB1704" s="50" t="s">
        <v>59</v>
      </c>
      <c r="AC1704" s="50" t="s">
        <v>4428</v>
      </c>
      <c r="AD1704" s="50">
        <v>3131406</v>
      </c>
      <c r="AH1704" s="66" t="str">
        <f t="shared" si="183"/>
        <v>MGIpiaçu</v>
      </c>
      <c r="AI1704" s="50">
        <v>3131406</v>
      </c>
    </row>
    <row r="1705" spans="27:35">
      <c r="AA1705" s="62" t="str">
        <f t="shared" si="182"/>
        <v/>
      </c>
      <c r="AB1705" s="50" t="s">
        <v>59</v>
      </c>
      <c r="AC1705" s="50" t="s">
        <v>4433</v>
      </c>
      <c r="AD1705" s="50">
        <v>3131505</v>
      </c>
      <c r="AH1705" s="66" t="str">
        <f t="shared" si="183"/>
        <v>MGIpuiúna</v>
      </c>
      <c r="AI1705" s="50">
        <v>3131505</v>
      </c>
    </row>
    <row r="1706" spans="27:35">
      <c r="AA1706" s="62" t="str">
        <f t="shared" si="182"/>
        <v/>
      </c>
      <c r="AB1706" s="50" t="s">
        <v>59</v>
      </c>
      <c r="AC1706" s="50" t="s">
        <v>4438</v>
      </c>
      <c r="AD1706" s="50">
        <v>3131604</v>
      </c>
      <c r="AH1706" s="66" t="str">
        <f t="shared" si="183"/>
        <v>MGIraí de Minas</v>
      </c>
      <c r="AI1706" s="50">
        <v>3131604</v>
      </c>
    </row>
    <row r="1707" spans="27:35">
      <c r="AA1707" s="62" t="str">
        <f t="shared" si="182"/>
        <v/>
      </c>
      <c r="AB1707" s="50" t="s">
        <v>59</v>
      </c>
      <c r="AC1707" s="50" t="s">
        <v>4442</v>
      </c>
      <c r="AD1707" s="50">
        <v>3131703</v>
      </c>
      <c r="AH1707" s="66" t="str">
        <f t="shared" si="183"/>
        <v>MGItabira</v>
      </c>
      <c r="AI1707" s="50">
        <v>3131703</v>
      </c>
    </row>
    <row r="1708" spans="27:35">
      <c r="AA1708" s="62" t="str">
        <f t="shared" si="182"/>
        <v/>
      </c>
      <c r="AB1708" s="50" t="s">
        <v>59</v>
      </c>
      <c r="AC1708" s="50" t="s">
        <v>4447</v>
      </c>
      <c r="AD1708" s="50">
        <v>3131802</v>
      </c>
      <c r="AH1708" s="66" t="str">
        <f t="shared" si="183"/>
        <v>MGItabirinha</v>
      </c>
      <c r="AI1708" s="50">
        <v>3131802</v>
      </c>
    </row>
    <row r="1709" spans="27:35">
      <c r="AA1709" s="62" t="str">
        <f t="shared" si="182"/>
        <v/>
      </c>
      <c r="AB1709" s="50" t="s">
        <v>59</v>
      </c>
      <c r="AC1709" s="50" t="s">
        <v>4452</v>
      </c>
      <c r="AD1709" s="50">
        <v>3131901</v>
      </c>
      <c r="AH1709" s="66" t="str">
        <f t="shared" si="183"/>
        <v>MGItabirito</v>
      </c>
      <c r="AI1709" s="50">
        <v>3131901</v>
      </c>
    </row>
    <row r="1710" spans="27:35">
      <c r="AA1710" s="62" t="str">
        <f t="shared" si="182"/>
        <v/>
      </c>
      <c r="AB1710" s="50" t="s">
        <v>59</v>
      </c>
      <c r="AC1710" s="50" t="s">
        <v>4457</v>
      </c>
      <c r="AD1710" s="50">
        <v>3132008</v>
      </c>
      <c r="AH1710" s="66" t="str">
        <f t="shared" si="183"/>
        <v>MGItacambira</v>
      </c>
      <c r="AI1710" s="50">
        <v>3132008</v>
      </c>
    </row>
    <row r="1711" spans="27:35">
      <c r="AA1711" s="62" t="str">
        <f t="shared" si="182"/>
        <v/>
      </c>
      <c r="AB1711" s="50" t="s">
        <v>59</v>
      </c>
      <c r="AC1711" s="50" t="s">
        <v>4462</v>
      </c>
      <c r="AD1711" s="50">
        <v>3132107</v>
      </c>
      <c r="AH1711" s="66" t="str">
        <f t="shared" si="183"/>
        <v>MGItacarambi</v>
      </c>
      <c r="AI1711" s="50">
        <v>3132107</v>
      </c>
    </row>
    <row r="1712" spans="27:35">
      <c r="AA1712" s="62" t="str">
        <f t="shared" si="182"/>
        <v/>
      </c>
      <c r="AB1712" s="50" t="s">
        <v>59</v>
      </c>
      <c r="AC1712" s="50" t="s">
        <v>4467</v>
      </c>
      <c r="AD1712" s="50">
        <v>3132206</v>
      </c>
      <c r="AH1712" s="66" t="str">
        <f t="shared" si="183"/>
        <v>MGItaguara</v>
      </c>
      <c r="AI1712" s="50">
        <v>3132206</v>
      </c>
    </row>
    <row r="1713" spans="27:35">
      <c r="AA1713" s="62" t="str">
        <f t="shared" si="182"/>
        <v/>
      </c>
      <c r="AB1713" s="50" t="s">
        <v>59</v>
      </c>
      <c r="AC1713" s="50" t="s">
        <v>4471</v>
      </c>
      <c r="AD1713" s="50">
        <v>3132305</v>
      </c>
      <c r="AH1713" s="66" t="str">
        <f t="shared" si="183"/>
        <v>MGItaipé</v>
      </c>
      <c r="AI1713" s="50">
        <v>3132305</v>
      </c>
    </row>
    <row r="1714" spans="27:35">
      <c r="AA1714" s="62" t="str">
        <f t="shared" si="182"/>
        <v/>
      </c>
      <c r="AB1714" s="50" t="s">
        <v>59</v>
      </c>
      <c r="AC1714" s="50" t="s">
        <v>4476</v>
      </c>
      <c r="AD1714" s="50">
        <v>3132404</v>
      </c>
      <c r="AH1714" s="66" t="str">
        <f t="shared" si="183"/>
        <v>MGItajubá</v>
      </c>
      <c r="AI1714" s="50">
        <v>3132404</v>
      </c>
    </row>
    <row r="1715" spans="27:35">
      <c r="AA1715" s="62" t="str">
        <f t="shared" si="182"/>
        <v/>
      </c>
      <c r="AB1715" s="50" t="s">
        <v>59</v>
      </c>
      <c r="AC1715" s="50" t="s">
        <v>4481</v>
      </c>
      <c r="AD1715" s="50">
        <v>3132503</v>
      </c>
      <c r="AH1715" s="66" t="str">
        <f t="shared" si="183"/>
        <v>MGItamarandiba</v>
      </c>
      <c r="AI1715" s="50">
        <v>3132503</v>
      </c>
    </row>
    <row r="1716" spans="27:35">
      <c r="AA1716" s="62" t="str">
        <f t="shared" si="182"/>
        <v/>
      </c>
      <c r="AB1716" s="50" t="s">
        <v>59</v>
      </c>
      <c r="AC1716" s="50" t="s">
        <v>4486</v>
      </c>
      <c r="AD1716" s="50">
        <v>3132602</v>
      </c>
      <c r="AH1716" s="66" t="str">
        <f t="shared" si="183"/>
        <v>MGItamarati de Minas</v>
      </c>
      <c r="AI1716" s="50">
        <v>3132602</v>
      </c>
    </row>
    <row r="1717" spans="27:35">
      <c r="AA1717" s="62" t="str">
        <f t="shared" si="182"/>
        <v/>
      </c>
      <c r="AB1717" s="50" t="s">
        <v>59</v>
      </c>
      <c r="AC1717" s="50" t="s">
        <v>4491</v>
      </c>
      <c r="AD1717" s="50">
        <v>3132701</v>
      </c>
      <c r="AH1717" s="66" t="str">
        <f t="shared" si="183"/>
        <v>MGItambacuri</v>
      </c>
      <c r="AI1717" s="50">
        <v>3132701</v>
      </c>
    </row>
    <row r="1718" spans="27:35">
      <c r="AA1718" s="62" t="str">
        <f t="shared" si="182"/>
        <v/>
      </c>
      <c r="AB1718" s="50" t="s">
        <v>59</v>
      </c>
      <c r="AC1718" s="50" t="s">
        <v>4496</v>
      </c>
      <c r="AD1718" s="50">
        <v>3132800</v>
      </c>
      <c r="AH1718" s="66" t="str">
        <f t="shared" si="183"/>
        <v>MGItambé do Mato Dentro</v>
      </c>
      <c r="AI1718" s="50">
        <v>3132800</v>
      </c>
    </row>
    <row r="1719" spans="27:35">
      <c r="AA1719" s="62" t="str">
        <f t="shared" si="182"/>
        <v/>
      </c>
      <c r="AB1719" s="50" t="s">
        <v>59</v>
      </c>
      <c r="AC1719" s="50" t="s">
        <v>4501</v>
      </c>
      <c r="AD1719" s="50">
        <v>3132909</v>
      </c>
      <c r="AH1719" s="66" t="str">
        <f t="shared" si="183"/>
        <v>MGItamogi</v>
      </c>
      <c r="AI1719" s="50">
        <v>3132909</v>
      </c>
    </row>
    <row r="1720" spans="27:35">
      <c r="AA1720" s="62" t="str">
        <f t="shared" si="182"/>
        <v/>
      </c>
      <c r="AB1720" s="50" t="s">
        <v>59</v>
      </c>
      <c r="AC1720" s="50" t="s">
        <v>4506</v>
      </c>
      <c r="AD1720" s="50">
        <v>3133006</v>
      </c>
      <c r="AH1720" s="66" t="str">
        <f t="shared" si="183"/>
        <v>MGItamonte</v>
      </c>
      <c r="AI1720" s="50">
        <v>3133006</v>
      </c>
    </row>
    <row r="1721" spans="27:35">
      <c r="AA1721" s="62" t="str">
        <f t="shared" si="182"/>
        <v/>
      </c>
      <c r="AB1721" s="50" t="s">
        <v>59</v>
      </c>
      <c r="AC1721" s="50" t="s">
        <v>4510</v>
      </c>
      <c r="AD1721" s="50">
        <v>3133105</v>
      </c>
      <c r="AH1721" s="66" t="str">
        <f t="shared" si="183"/>
        <v>MGItanhandu</v>
      </c>
      <c r="AI1721" s="50">
        <v>3133105</v>
      </c>
    </row>
    <row r="1722" spans="27:35">
      <c r="AA1722" s="62" t="str">
        <f t="shared" si="182"/>
        <v/>
      </c>
      <c r="AB1722" s="50" t="s">
        <v>59</v>
      </c>
      <c r="AC1722" s="50" t="s">
        <v>4515</v>
      </c>
      <c r="AD1722" s="50">
        <v>3133204</v>
      </c>
      <c r="AH1722" s="66" t="str">
        <f t="shared" si="183"/>
        <v>MGItanhomi</v>
      </c>
      <c r="AI1722" s="50">
        <v>3133204</v>
      </c>
    </row>
    <row r="1723" spans="27:35">
      <c r="AA1723" s="62" t="str">
        <f t="shared" si="182"/>
        <v/>
      </c>
      <c r="AB1723" s="50" t="s">
        <v>59</v>
      </c>
      <c r="AC1723" s="50" t="s">
        <v>4520</v>
      </c>
      <c r="AD1723" s="50">
        <v>3133303</v>
      </c>
      <c r="AH1723" s="66" t="str">
        <f t="shared" si="183"/>
        <v>MGItaobim</v>
      </c>
      <c r="AI1723" s="50">
        <v>3133303</v>
      </c>
    </row>
    <row r="1724" spans="27:35">
      <c r="AA1724" s="62" t="str">
        <f t="shared" si="182"/>
        <v/>
      </c>
      <c r="AB1724" s="50" t="s">
        <v>59</v>
      </c>
      <c r="AC1724" s="50" t="s">
        <v>4525</v>
      </c>
      <c r="AD1724" s="50">
        <v>3133402</v>
      </c>
      <c r="AH1724" s="66" t="str">
        <f t="shared" si="183"/>
        <v>MGItapagipe</v>
      </c>
      <c r="AI1724" s="50">
        <v>3133402</v>
      </c>
    </row>
    <row r="1725" spans="27:35">
      <c r="AA1725" s="62" t="str">
        <f t="shared" si="182"/>
        <v/>
      </c>
      <c r="AB1725" s="50" t="s">
        <v>59</v>
      </c>
      <c r="AC1725" s="50" t="s">
        <v>4530</v>
      </c>
      <c r="AD1725" s="50">
        <v>3133501</v>
      </c>
      <c r="AH1725" s="66" t="str">
        <f t="shared" si="183"/>
        <v>MGItapecerica</v>
      </c>
      <c r="AI1725" s="50">
        <v>3133501</v>
      </c>
    </row>
    <row r="1726" spans="27:35">
      <c r="AA1726" s="62" t="str">
        <f t="shared" si="182"/>
        <v/>
      </c>
      <c r="AB1726" s="50" t="s">
        <v>59</v>
      </c>
      <c r="AC1726" s="50" t="s">
        <v>3929</v>
      </c>
      <c r="AD1726" s="50">
        <v>3133600</v>
      </c>
      <c r="AH1726" s="66" t="str">
        <f t="shared" si="183"/>
        <v>MGItapeva</v>
      </c>
      <c r="AI1726" s="50">
        <v>3133600</v>
      </c>
    </row>
    <row r="1727" spans="27:35">
      <c r="AA1727" s="62" t="str">
        <f t="shared" si="182"/>
        <v/>
      </c>
      <c r="AB1727" s="50" t="s">
        <v>59</v>
      </c>
      <c r="AC1727" s="50" t="s">
        <v>4539</v>
      </c>
      <c r="AD1727" s="50">
        <v>3133709</v>
      </c>
      <c r="AH1727" s="66" t="str">
        <f t="shared" si="183"/>
        <v>MGItatiaiuçu</v>
      </c>
      <c r="AI1727" s="50">
        <v>3133709</v>
      </c>
    </row>
    <row r="1728" spans="27:35">
      <c r="AA1728" s="62" t="str">
        <f t="shared" si="182"/>
        <v/>
      </c>
      <c r="AB1728" s="50" t="s">
        <v>59</v>
      </c>
      <c r="AC1728" s="50" t="s">
        <v>4543</v>
      </c>
      <c r="AD1728" s="50">
        <v>3133758</v>
      </c>
      <c r="AH1728" s="66" t="str">
        <f t="shared" si="183"/>
        <v>MGItaú de Minas</v>
      </c>
      <c r="AI1728" s="50">
        <v>3133758</v>
      </c>
    </row>
    <row r="1729" spans="27:35">
      <c r="AA1729" s="62" t="str">
        <f t="shared" si="182"/>
        <v/>
      </c>
      <c r="AB1729" s="50" t="s">
        <v>59</v>
      </c>
      <c r="AC1729" s="50" t="s">
        <v>4548</v>
      </c>
      <c r="AD1729" s="50">
        <v>3133808</v>
      </c>
      <c r="AH1729" s="66" t="str">
        <f t="shared" si="183"/>
        <v>MGItaúna</v>
      </c>
      <c r="AI1729" s="50">
        <v>3133808</v>
      </c>
    </row>
    <row r="1730" spans="27:35">
      <c r="AA1730" s="62" t="str">
        <f t="shared" si="182"/>
        <v/>
      </c>
      <c r="AB1730" s="50" t="s">
        <v>59</v>
      </c>
      <c r="AC1730" s="50" t="s">
        <v>4553</v>
      </c>
      <c r="AD1730" s="50">
        <v>3133907</v>
      </c>
      <c r="AH1730" s="66" t="str">
        <f t="shared" si="183"/>
        <v>MGItaverava</v>
      </c>
      <c r="AI1730" s="50">
        <v>3133907</v>
      </c>
    </row>
    <row r="1731" spans="27:35">
      <c r="AA1731" s="62" t="str">
        <f t="shared" ref="AA1731:AA1794" si="184">CONCATENATE(A1731,D1731)</f>
        <v/>
      </c>
      <c r="AB1731" s="50" t="s">
        <v>59</v>
      </c>
      <c r="AC1731" s="50" t="s">
        <v>4558</v>
      </c>
      <c r="AD1731" s="50">
        <v>3134004</v>
      </c>
      <c r="AH1731" s="66" t="str">
        <f t="shared" ref="AH1731:AH1794" si="185">CONCATENATE(AB1731,AC1731)</f>
        <v>MGItinga</v>
      </c>
      <c r="AI1731" s="50">
        <v>3134004</v>
      </c>
    </row>
    <row r="1732" spans="27:35">
      <c r="AA1732" s="62" t="str">
        <f t="shared" si="184"/>
        <v/>
      </c>
      <c r="AB1732" s="50" t="s">
        <v>59</v>
      </c>
      <c r="AC1732" s="50" t="s">
        <v>4562</v>
      </c>
      <c r="AD1732" s="50">
        <v>3134103</v>
      </c>
      <c r="AH1732" s="66" t="str">
        <f t="shared" si="185"/>
        <v>MGItueta</v>
      </c>
      <c r="AI1732" s="50">
        <v>3134103</v>
      </c>
    </row>
    <row r="1733" spans="27:35">
      <c r="AA1733" s="62" t="str">
        <f t="shared" si="184"/>
        <v/>
      </c>
      <c r="AB1733" s="50" t="s">
        <v>59</v>
      </c>
      <c r="AC1733" s="50" t="s">
        <v>4566</v>
      </c>
      <c r="AD1733" s="50">
        <v>3134202</v>
      </c>
      <c r="AH1733" s="66" t="str">
        <f t="shared" si="185"/>
        <v>MGItuiutaba</v>
      </c>
      <c r="AI1733" s="50">
        <v>3134202</v>
      </c>
    </row>
    <row r="1734" spans="27:35">
      <c r="AA1734" s="62" t="str">
        <f t="shared" si="184"/>
        <v/>
      </c>
      <c r="AB1734" s="50" t="s">
        <v>59</v>
      </c>
      <c r="AC1734" s="50" t="s">
        <v>4570</v>
      </c>
      <c r="AD1734" s="50">
        <v>3134301</v>
      </c>
      <c r="AH1734" s="66" t="str">
        <f t="shared" si="185"/>
        <v>MGItumirim</v>
      </c>
      <c r="AI1734" s="50">
        <v>3134301</v>
      </c>
    </row>
    <row r="1735" spans="27:35">
      <c r="AA1735" s="62" t="str">
        <f t="shared" si="184"/>
        <v/>
      </c>
      <c r="AB1735" s="50" t="s">
        <v>59</v>
      </c>
      <c r="AC1735" s="50" t="s">
        <v>4575</v>
      </c>
      <c r="AD1735" s="50">
        <v>3134400</v>
      </c>
      <c r="AH1735" s="66" t="str">
        <f t="shared" si="185"/>
        <v>MGIturama</v>
      </c>
      <c r="AI1735" s="50">
        <v>3134400</v>
      </c>
    </row>
    <row r="1736" spans="27:35">
      <c r="AA1736" s="62" t="str">
        <f t="shared" si="184"/>
        <v/>
      </c>
      <c r="AB1736" s="50" t="s">
        <v>59</v>
      </c>
      <c r="AC1736" s="50" t="s">
        <v>4580</v>
      </c>
      <c r="AD1736" s="50">
        <v>3134509</v>
      </c>
      <c r="AH1736" s="66" t="str">
        <f t="shared" si="185"/>
        <v>MGItutinga</v>
      </c>
      <c r="AI1736" s="50">
        <v>3134509</v>
      </c>
    </row>
    <row r="1737" spans="27:35">
      <c r="AA1737" s="62" t="str">
        <f t="shared" si="184"/>
        <v/>
      </c>
      <c r="AB1737" s="50" t="s">
        <v>59</v>
      </c>
      <c r="AC1737" s="50" t="s">
        <v>4585</v>
      </c>
      <c r="AD1737" s="50">
        <v>3134608</v>
      </c>
      <c r="AH1737" s="66" t="str">
        <f t="shared" si="185"/>
        <v>MGJaboticatubas</v>
      </c>
      <c r="AI1737" s="50">
        <v>3134608</v>
      </c>
    </row>
    <row r="1738" spans="27:35">
      <c r="AA1738" s="62" t="str">
        <f t="shared" si="184"/>
        <v/>
      </c>
      <c r="AB1738" s="50" t="s">
        <v>59</v>
      </c>
      <c r="AC1738" s="50" t="s">
        <v>4589</v>
      </c>
      <c r="AD1738" s="50">
        <v>3134707</v>
      </c>
      <c r="AH1738" s="66" t="str">
        <f t="shared" si="185"/>
        <v>MGJacinto</v>
      </c>
      <c r="AI1738" s="50">
        <v>3134707</v>
      </c>
    </row>
    <row r="1739" spans="27:35">
      <c r="AA1739" s="62" t="str">
        <f t="shared" si="184"/>
        <v/>
      </c>
      <c r="AB1739" s="50" t="s">
        <v>59</v>
      </c>
      <c r="AC1739" s="50" t="s">
        <v>4594</v>
      </c>
      <c r="AD1739" s="50">
        <v>3134806</v>
      </c>
      <c r="AH1739" s="66" t="str">
        <f t="shared" si="185"/>
        <v>MGJacuí</v>
      </c>
      <c r="AI1739" s="50">
        <v>3134806</v>
      </c>
    </row>
    <row r="1740" spans="27:35">
      <c r="AA1740" s="62" t="str">
        <f t="shared" si="184"/>
        <v/>
      </c>
      <c r="AB1740" s="50" t="s">
        <v>59</v>
      </c>
      <c r="AC1740" s="50" t="s">
        <v>3683</v>
      </c>
      <c r="AD1740" s="50">
        <v>3134905</v>
      </c>
      <c r="AH1740" s="66" t="str">
        <f t="shared" si="185"/>
        <v>MGJacutinga</v>
      </c>
      <c r="AI1740" s="50">
        <v>3134905</v>
      </c>
    </row>
    <row r="1741" spans="27:35">
      <c r="AA1741" s="62" t="str">
        <f t="shared" si="184"/>
        <v/>
      </c>
      <c r="AB1741" s="50" t="s">
        <v>59</v>
      </c>
      <c r="AC1741" s="50" t="s">
        <v>4602</v>
      </c>
      <c r="AD1741" s="50">
        <v>3135001</v>
      </c>
      <c r="AH1741" s="66" t="str">
        <f t="shared" si="185"/>
        <v>MGJaguaraçu</v>
      </c>
      <c r="AI1741" s="50">
        <v>3135001</v>
      </c>
    </row>
    <row r="1742" spans="27:35">
      <c r="AA1742" s="62" t="str">
        <f t="shared" si="184"/>
        <v/>
      </c>
      <c r="AB1742" s="50" t="s">
        <v>59</v>
      </c>
      <c r="AC1742" s="50" t="s">
        <v>4607</v>
      </c>
      <c r="AD1742" s="50">
        <v>3135050</v>
      </c>
      <c r="AH1742" s="66" t="str">
        <f t="shared" si="185"/>
        <v>MGJaíba</v>
      </c>
      <c r="AI1742" s="50">
        <v>3135050</v>
      </c>
    </row>
    <row r="1743" spans="27:35">
      <c r="AA1743" s="62" t="str">
        <f t="shared" si="184"/>
        <v/>
      </c>
      <c r="AB1743" s="50" t="s">
        <v>59</v>
      </c>
      <c r="AC1743" s="50" t="s">
        <v>4612</v>
      </c>
      <c r="AD1743" s="50">
        <v>3135076</v>
      </c>
      <c r="AH1743" s="66" t="str">
        <f t="shared" si="185"/>
        <v>MGJampruca</v>
      </c>
      <c r="AI1743" s="50">
        <v>3135076</v>
      </c>
    </row>
    <row r="1744" spans="27:35">
      <c r="AA1744" s="62" t="str">
        <f t="shared" si="184"/>
        <v/>
      </c>
      <c r="AB1744" s="50" t="s">
        <v>59</v>
      </c>
      <c r="AC1744" s="50" t="s">
        <v>4616</v>
      </c>
      <c r="AD1744" s="50">
        <v>3135100</v>
      </c>
      <c r="AH1744" s="66" t="str">
        <f t="shared" si="185"/>
        <v>MGJanaúba</v>
      </c>
      <c r="AI1744" s="50">
        <v>3135100</v>
      </c>
    </row>
    <row r="1745" spans="27:35">
      <c r="AA1745" s="62" t="str">
        <f t="shared" si="184"/>
        <v/>
      </c>
      <c r="AB1745" s="50" t="s">
        <v>59</v>
      </c>
      <c r="AC1745" s="50" t="s">
        <v>4621</v>
      </c>
      <c r="AD1745" s="50">
        <v>3135209</v>
      </c>
      <c r="AH1745" s="66" t="str">
        <f t="shared" si="185"/>
        <v>MGJanuária</v>
      </c>
      <c r="AI1745" s="50">
        <v>3135209</v>
      </c>
    </row>
    <row r="1746" spans="27:35">
      <c r="AA1746" s="62" t="str">
        <f t="shared" si="184"/>
        <v/>
      </c>
      <c r="AB1746" s="50" t="s">
        <v>59</v>
      </c>
      <c r="AC1746" s="50" t="s">
        <v>4626</v>
      </c>
      <c r="AD1746" s="50">
        <v>3135308</v>
      </c>
      <c r="AH1746" s="66" t="str">
        <f t="shared" si="185"/>
        <v>MGJaparaíba</v>
      </c>
      <c r="AI1746" s="50">
        <v>3135308</v>
      </c>
    </row>
    <row r="1747" spans="27:35">
      <c r="AA1747" s="62" t="str">
        <f t="shared" si="184"/>
        <v/>
      </c>
      <c r="AB1747" s="50" t="s">
        <v>59</v>
      </c>
      <c r="AC1747" s="50" t="s">
        <v>4629</v>
      </c>
      <c r="AD1747" s="50">
        <v>3135357</v>
      </c>
      <c r="AH1747" s="66" t="str">
        <f t="shared" si="185"/>
        <v>MGJaponvar</v>
      </c>
      <c r="AI1747" s="50">
        <v>3135357</v>
      </c>
    </row>
    <row r="1748" spans="27:35">
      <c r="AA1748" s="62" t="str">
        <f t="shared" si="184"/>
        <v/>
      </c>
      <c r="AB1748" s="50" t="s">
        <v>59</v>
      </c>
      <c r="AC1748" s="50" t="s">
        <v>4633</v>
      </c>
      <c r="AD1748" s="50">
        <v>3135407</v>
      </c>
      <c r="AH1748" s="66" t="str">
        <f t="shared" si="185"/>
        <v>MGJeceaba</v>
      </c>
      <c r="AI1748" s="50">
        <v>3135407</v>
      </c>
    </row>
    <row r="1749" spans="27:35">
      <c r="AA1749" s="62" t="str">
        <f t="shared" si="184"/>
        <v/>
      </c>
      <c r="AB1749" s="50" t="s">
        <v>59</v>
      </c>
      <c r="AC1749" s="50" t="s">
        <v>4637</v>
      </c>
      <c r="AD1749" s="50">
        <v>3135456</v>
      </c>
      <c r="AH1749" s="66" t="str">
        <f t="shared" si="185"/>
        <v>MGJenipapo de Minas</v>
      </c>
      <c r="AI1749" s="50">
        <v>3135456</v>
      </c>
    </row>
    <row r="1750" spans="27:35">
      <c r="AA1750" s="62" t="str">
        <f t="shared" si="184"/>
        <v/>
      </c>
      <c r="AB1750" s="50" t="s">
        <v>59</v>
      </c>
      <c r="AC1750" s="50" t="s">
        <v>4640</v>
      </c>
      <c r="AD1750" s="50">
        <v>3135506</v>
      </c>
      <c r="AH1750" s="66" t="str">
        <f t="shared" si="185"/>
        <v>MGJequeri</v>
      </c>
      <c r="AI1750" s="50">
        <v>3135506</v>
      </c>
    </row>
    <row r="1751" spans="27:35">
      <c r="AA1751" s="62" t="str">
        <f t="shared" si="184"/>
        <v/>
      </c>
      <c r="AB1751" s="50" t="s">
        <v>59</v>
      </c>
      <c r="AC1751" s="50" t="s">
        <v>4642</v>
      </c>
      <c r="AD1751" s="50">
        <v>3135605</v>
      </c>
      <c r="AH1751" s="66" t="str">
        <f t="shared" si="185"/>
        <v>MGJequitaí</v>
      </c>
      <c r="AI1751" s="50">
        <v>3135605</v>
      </c>
    </row>
    <row r="1752" spans="27:35">
      <c r="AA1752" s="62" t="str">
        <f t="shared" si="184"/>
        <v/>
      </c>
      <c r="AB1752" s="50" t="s">
        <v>59</v>
      </c>
      <c r="AC1752" s="50" t="s">
        <v>4646</v>
      </c>
      <c r="AD1752" s="50">
        <v>3135704</v>
      </c>
      <c r="AH1752" s="66" t="str">
        <f t="shared" si="185"/>
        <v>MGJequitibá</v>
      </c>
      <c r="AI1752" s="50">
        <v>3135704</v>
      </c>
    </row>
    <row r="1753" spans="27:35">
      <c r="AA1753" s="62" t="str">
        <f t="shared" si="184"/>
        <v/>
      </c>
      <c r="AB1753" s="50" t="s">
        <v>59</v>
      </c>
      <c r="AC1753" s="50" t="s">
        <v>4650</v>
      </c>
      <c r="AD1753" s="50">
        <v>3135803</v>
      </c>
      <c r="AH1753" s="66" t="str">
        <f t="shared" si="185"/>
        <v>MGJequitinhonha</v>
      </c>
      <c r="AI1753" s="50">
        <v>3135803</v>
      </c>
    </row>
    <row r="1754" spans="27:35">
      <c r="AA1754" s="62" t="str">
        <f t="shared" si="184"/>
        <v/>
      </c>
      <c r="AB1754" s="50" t="s">
        <v>59</v>
      </c>
      <c r="AC1754" s="50" t="s">
        <v>4654</v>
      </c>
      <c r="AD1754" s="50">
        <v>3135902</v>
      </c>
      <c r="AH1754" s="66" t="str">
        <f t="shared" si="185"/>
        <v>MGJesuânia</v>
      </c>
      <c r="AI1754" s="50">
        <v>3135902</v>
      </c>
    </row>
    <row r="1755" spans="27:35">
      <c r="AA1755" s="62" t="str">
        <f t="shared" si="184"/>
        <v/>
      </c>
      <c r="AB1755" s="50" t="s">
        <v>59</v>
      </c>
      <c r="AC1755" s="50" t="s">
        <v>4658</v>
      </c>
      <c r="AD1755" s="50">
        <v>3136009</v>
      </c>
      <c r="AH1755" s="66" t="str">
        <f t="shared" si="185"/>
        <v>MGJoaíma</v>
      </c>
      <c r="AI1755" s="50">
        <v>3136009</v>
      </c>
    </row>
    <row r="1756" spans="27:35">
      <c r="AA1756" s="62" t="str">
        <f t="shared" si="184"/>
        <v/>
      </c>
      <c r="AB1756" s="50" t="s">
        <v>59</v>
      </c>
      <c r="AC1756" s="50" t="s">
        <v>4662</v>
      </c>
      <c r="AD1756" s="50">
        <v>3136108</v>
      </c>
      <c r="AH1756" s="66" t="str">
        <f t="shared" si="185"/>
        <v>MGJoanésia</v>
      </c>
      <c r="AI1756" s="50">
        <v>3136108</v>
      </c>
    </row>
    <row r="1757" spans="27:35">
      <c r="AA1757" s="62" t="str">
        <f t="shared" si="184"/>
        <v/>
      </c>
      <c r="AB1757" s="50" t="s">
        <v>59</v>
      </c>
      <c r="AC1757" s="50" t="s">
        <v>4665</v>
      </c>
      <c r="AD1757" s="50">
        <v>3136207</v>
      </c>
      <c r="AH1757" s="66" t="str">
        <f t="shared" si="185"/>
        <v>MGJoão Monlevade</v>
      </c>
      <c r="AI1757" s="50">
        <v>3136207</v>
      </c>
    </row>
    <row r="1758" spans="27:35">
      <c r="AA1758" s="62" t="str">
        <f t="shared" si="184"/>
        <v/>
      </c>
      <c r="AB1758" s="50" t="s">
        <v>59</v>
      </c>
      <c r="AC1758" s="50" t="s">
        <v>4669</v>
      </c>
      <c r="AD1758" s="50">
        <v>3136306</v>
      </c>
      <c r="AH1758" s="66" t="str">
        <f t="shared" si="185"/>
        <v>MGJoão Pinheiro</v>
      </c>
      <c r="AI1758" s="50">
        <v>3136306</v>
      </c>
    </row>
    <row r="1759" spans="27:35">
      <c r="AA1759" s="62" t="str">
        <f t="shared" si="184"/>
        <v/>
      </c>
      <c r="AB1759" s="50" t="s">
        <v>59</v>
      </c>
      <c r="AC1759" s="50" t="s">
        <v>4673</v>
      </c>
      <c r="AD1759" s="50">
        <v>3136405</v>
      </c>
      <c r="AH1759" s="66" t="str">
        <f t="shared" si="185"/>
        <v>MGJoaquim Felício</v>
      </c>
      <c r="AI1759" s="50">
        <v>3136405</v>
      </c>
    </row>
    <row r="1760" spans="27:35">
      <c r="AA1760" s="62" t="str">
        <f t="shared" si="184"/>
        <v/>
      </c>
      <c r="AB1760" s="50" t="s">
        <v>59</v>
      </c>
      <c r="AC1760" s="50" t="s">
        <v>4677</v>
      </c>
      <c r="AD1760" s="50">
        <v>3136504</v>
      </c>
      <c r="AH1760" s="66" t="str">
        <f t="shared" si="185"/>
        <v>MGJordânia</v>
      </c>
      <c r="AI1760" s="50">
        <v>3136504</v>
      </c>
    </row>
    <row r="1761" spans="27:35">
      <c r="AA1761" s="62" t="str">
        <f t="shared" si="184"/>
        <v/>
      </c>
      <c r="AB1761" s="50" t="s">
        <v>59</v>
      </c>
      <c r="AC1761" s="50" t="s">
        <v>4681</v>
      </c>
      <c r="AD1761" s="50">
        <v>3136520</v>
      </c>
      <c r="AH1761" s="66" t="str">
        <f t="shared" si="185"/>
        <v>MGJosé Gonçalves de Minas</v>
      </c>
      <c r="AI1761" s="50">
        <v>3136520</v>
      </c>
    </row>
    <row r="1762" spans="27:35">
      <c r="AA1762" s="62" t="str">
        <f t="shared" si="184"/>
        <v/>
      </c>
      <c r="AB1762" s="50" t="s">
        <v>59</v>
      </c>
      <c r="AC1762" s="50" t="s">
        <v>4685</v>
      </c>
      <c r="AD1762" s="50">
        <v>3136553</v>
      </c>
      <c r="AH1762" s="66" t="str">
        <f t="shared" si="185"/>
        <v>MGJosé Raydan</v>
      </c>
      <c r="AI1762" s="50">
        <v>3136553</v>
      </c>
    </row>
    <row r="1763" spans="27:35">
      <c r="AA1763" s="62" t="str">
        <f t="shared" si="184"/>
        <v/>
      </c>
      <c r="AB1763" s="50" t="s">
        <v>59</v>
      </c>
      <c r="AC1763" s="50" t="s">
        <v>4689</v>
      </c>
      <c r="AD1763" s="50">
        <v>3136579</v>
      </c>
      <c r="AH1763" s="66" t="str">
        <f t="shared" si="185"/>
        <v>MGJosenópolis</v>
      </c>
      <c r="AI1763" s="50">
        <v>3136579</v>
      </c>
    </row>
    <row r="1764" spans="27:35">
      <c r="AA1764" s="62" t="str">
        <f t="shared" si="184"/>
        <v/>
      </c>
      <c r="AB1764" s="50" t="s">
        <v>59</v>
      </c>
      <c r="AC1764" s="50" t="s">
        <v>4692</v>
      </c>
      <c r="AD1764" s="50">
        <v>3136652</v>
      </c>
      <c r="AH1764" s="66" t="str">
        <f t="shared" si="185"/>
        <v>MGJuatuba</v>
      </c>
      <c r="AI1764" s="50">
        <v>3136652</v>
      </c>
    </row>
    <row r="1765" spans="27:35">
      <c r="AA1765" s="62" t="str">
        <f t="shared" si="184"/>
        <v/>
      </c>
      <c r="AB1765" s="50" t="s">
        <v>59</v>
      </c>
      <c r="AC1765" s="50" t="s">
        <v>4695</v>
      </c>
      <c r="AD1765" s="50">
        <v>3136702</v>
      </c>
      <c r="AH1765" s="66" t="str">
        <f t="shared" si="185"/>
        <v>MGJuiz de Fora</v>
      </c>
      <c r="AI1765" s="50">
        <v>3136702</v>
      </c>
    </row>
    <row r="1766" spans="27:35">
      <c r="AA1766" s="62" t="str">
        <f t="shared" si="184"/>
        <v/>
      </c>
      <c r="AB1766" s="50" t="s">
        <v>59</v>
      </c>
      <c r="AC1766" s="50" t="s">
        <v>4698</v>
      </c>
      <c r="AD1766" s="50">
        <v>3136801</v>
      </c>
      <c r="AH1766" s="66" t="str">
        <f t="shared" si="185"/>
        <v>MGJuramento</v>
      </c>
      <c r="AI1766" s="50">
        <v>3136801</v>
      </c>
    </row>
    <row r="1767" spans="27:35">
      <c r="AA1767" s="62" t="str">
        <f t="shared" si="184"/>
        <v/>
      </c>
      <c r="AB1767" s="50" t="s">
        <v>59</v>
      </c>
      <c r="AC1767" s="50" t="s">
        <v>4701</v>
      </c>
      <c r="AD1767" s="50">
        <v>3136900</v>
      </c>
      <c r="AH1767" s="66" t="str">
        <f t="shared" si="185"/>
        <v>MGJuruaia</v>
      </c>
      <c r="AI1767" s="50">
        <v>3136900</v>
      </c>
    </row>
    <row r="1768" spans="27:35">
      <c r="AA1768" s="62" t="str">
        <f t="shared" si="184"/>
        <v/>
      </c>
      <c r="AB1768" s="50" t="s">
        <v>59</v>
      </c>
      <c r="AC1768" s="50" t="s">
        <v>4703</v>
      </c>
      <c r="AD1768" s="50">
        <v>3136959</v>
      </c>
      <c r="AH1768" s="66" t="str">
        <f t="shared" si="185"/>
        <v>MGJuvenília</v>
      </c>
      <c r="AI1768" s="50">
        <v>3136959</v>
      </c>
    </row>
    <row r="1769" spans="27:35">
      <c r="AA1769" s="62" t="str">
        <f t="shared" si="184"/>
        <v/>
      </c>
      <c r="AB1769" s="50" t="s">
        <v>59</v>
      </c>
      <c r="AC1769" s="50" t="s">
        <v>4706</v>
      </c>
      <c r="AD1769" s="50">
        <v>3137007</v>
      </c>
      <c r="AH1769" s="66" t="str">
        <f t="shared" si="185"/>
        <v>MGLadainha</v>
      </c>
      <c r="AI1769" s="50">
        <v>3137007</v>
      </c>
    </row>
    <row r="1770" spans="27:35">
      <c r="AA1770" s="62" t="str">
        <f t="shared" si="184"/>
        <v/>
      </c>
      <c r="AB1770" s="50" t="s">
        <v>59</v>
      </c>
      <c r="AC1770" s="50" t="s">
        <v>4709</v>
      </c>
      <c r="AD1770" s="50">
        <v>3137106</v>
      </c>
      <c r="AH1770" s="66" t="str">
        <f t="shared" si="185"/>
        <v>MGLagamar</v>
      </c>
      <c r="AI1770" s="50">
        <v>3137106</v>
      </c>
    </row>
    <row r="1771" spans="27:35">
      <c r="AA1771" s="62" t="str">
        <f t="shared" si="184"/>
        <v/>
      </c>
      <c r="AB1771" s="50" t="s">
        <v>59</v>
      </c>
      <c r="AC1771" s="50" t="s">
        <v>4712</v>
      </c>
      <c r="AD1771" s="50">
        <v>3137205</v>
      </c>
      <c r="AH1771" s="66" t="str">
        <f t="shared" si="185"/>
        <v>MGLagoa da Prata</v>
      </c>
      <c r="AI1771" s="50">
        <v>3137205</v>
      </c>
    </row>
    <row r="1772" spans="27:35">
      <c r="AA1772" s="62" t="str">
        <f t="shared" si="184"/>
        <v/>
      </c>
      <c r="AB1772" s="50" t="s">
        <v>59</v>
      </c>
      <c r="AC1772" s="50" t="s">
        <v>4715</v>
      </c>
      <c r="AD1772" s="50">
        <v>3137304</v>
      </c>
      <c r="AH1772" s="66" t="str">
        <f t="shared" si="185"/>
        <v>MGLagoa dos Patos</v>
      </c>
      <c r="AI1772" s="50">
        <v>3137304</v>
      </c>
    </row>
    <row r="1773" spans="27:35">
      <c r="AA1773" s="62" t="str">
        <f t="shared" si="184"/>
        <v/>
      </c>
      <c r="AB1773" s="50" t="s">
        <v>59</v>
      </c>
      <c r="AC1773" s="50" t="s">
        <v>4718</v>
      </c>
      <c r="AD1773" s="50">
        <v>3137403</v>
      </c>
      <c r="AH1773" s="66" t="str">
        <f t="shared" si="185"/>
        <v>MGLagoa Dourada</v>
      </c>
      <c r="AI1773" s="50">
        <v>3137403</v>
      </c>
    </row>
    <row r="1774" spans="27:35">
      <c r="AA1774" s="62" t="str">
        <f t="shared" si="184"/>
        <v/>
      </c>
      <c r="AB1774" s="50" t="s">
        <v>59</v>
      </c>
      <c r="AC1774" s="50" t="s">
        <v>4721</v>
      </c>
      <c r="AD1774" s="50">
        <v>3137502</v>
      </c>
      <c r="AH1774" s="66" t="str">
        <f t="shared" si="185"/>
        <v>MGLagoa Formosa</v>
      </c>
      <c r="AI1774" s="50">
        <v>3137502</v>
      </c>
    </row>
    <row r="1775" spans="27:35">
      <c r="AA1775" s="62" t="str">
        <f t="shared" si="184"/>
        <v/>
      </c>
      <c r="AB1775" s="50" t="s">
        <v>59</v>
      </c>
      <c r="AC1775" s="50" t="s">
        <v>2212</v>
      </c>
      <c r="AD1775" s="50">
        <v>3137536</v>
      </c>
      <c r="AH1775" s="66" t="str">
        <f t="shared" si="185"/>
        <v>MGLagoa Grande</v>
      </c>
      <c r="AI1775" s="50">
        <v>3137536</v>
      </c>
    </row>
    <row r="1776" spans="27:35">
      <c r="AA1776" s="62" t="str">
        <f t="shared" si="184"/>
        <v/>
      </c>
      <c r="AB1776" s="50" t="s">
        <v>59</v>
      </c>
      <c r="AC1776" s="50" t="s">
        <v>2688</v>
      </c>
      <c r="AD1776" s="50">
        <v>3137601</v>
      </c>
      <c r="AH1776" s="66" t="str">
        <f t="shared" si="185"/>
        <v>MGLagoa Santa</v>
      </c>
      <c r="AI1776" s="50">
        <v>3137601</v>
      </c>
    </row>
    <row r="1777" spans="27:35">
      <c r="AA1777" s="62" t="str">
        <f t="shared" si="184"/>
        <v/>
      </c>
      <c r="AB1777" s="50" t="s">
        <v>59</v>
      </c>
      <c r="AC1777" s="50" t="s">
        <v>4728</v>
      </c>
      <c r="AD1777" s="50">
        <v>3137700</v>
      </c>
      <c r="AH1777" s="66" t="str">
        <f t="shared" si="185"/>
        <v>MGLajinha</v>
      </c>
      <c r="AI1777" s="50">
        <v>3137700</v>
      </c>
    </row>
    <row r="1778" spans="27:35">
      <c r="AA1778" s="62" t="str">
        <f t="shared" si="184"/>
        <v/>
      </c>
      <c r="AB1778" s="50" t="s">
        <v>59</v>
      </c>
      <c r="AC1778" s="50" t="s">
        <v>4731</v>
      </c>
      <c r="AD1778" s="50">
        <v>3137809</v>
      </c>
      <c r="AH1778" s="66" t="str">
        <f t="shared" si="185"/>
        <v>MGLambari</v>
      </c>
      <c r="AI1778" s="50">
        <v>3137809</v>
      </c>
    </row>
    <row r="1779" spans="27:35">
      <c r="AA1779" s="62" t="str">
        <f t="shared" si="184"/>
        <v/>
      </c>
      <c r="AB1779" s="50" t="s">
        <v>59</v>
      </c>
      <c r="AC1779" s="50" t="s">
        <v>4733</v>
      </c>
      <c r="AD1779" s="50">
        <v>3137908</v>
      </c>
      <c r="AH1779" s="66" t="str">
        <f t="shared" si="185"/>
        <v>MGLamim</v>
      </c>
      <c r="AI1779" s="50">
        <v>3137908</v>
      </c>
    </row>
    <row r="1780" spans="27:35">
      <c r="AA1780" s="62" t="str">
        <f t="shared" si="184"/>
        <v/>
      </c>
      <c r="AB1780" s="50" t="s">
        <v>59</v>
      </c>
      <c r="AC1780" s="50" t="s">
        <v>3350</v>
      </c>
      <c r="AD1780" s="50">
        <v>3138005</v>
      </c>
      <c r="AH1780" s="66" t="str">
        <f t="shared" si="185"/>
        <v>MGLaranjal</v>
      </c>
      <c r="AI1780" s="50">
        <v>3138005</v>
      </c>
    </row>
    <row r="1781" spans="27:35">
      <c r="AA1781" s="62" t="str">
        <f t="shared" si="184"/>
        <v/>
      </c>
      <c r="AB1781" s="50" t="s">
        <v>59</v>
      </c>
      <c r="AC1781" s="50" t="s">
        <v>4738</v>
      </c>
      <c r="AD1781" s="50">
        <v>3138104</v>
      </c>
      <c r="AH1781" s="66" t="str">
        <f t="shared" si="185"/>
        <v>MGLassance</v>
      </c>
      <c r="AI1781" s="50">
        <v>3138104</v>
      </c>
    </row>
    <row r="1782" spans="27:35">
      <c r="AA1782" s="62" t="str">
        <f t="shared" si="184"/>
        <v/>
      </c>
      <c r="AB1782" s="50" t="s">
        <v>59</v>
      </c>
      <c r="AC1782" s="50" t="s">
        <v>4741</v>
      </c>
      <c r="AD1782" s="50">
        <v>3138203</v>
      </c>
      <c r="AH1782" s="66" t="str">
        <f t="shared" si="185"/>
        <v>MGLavras</v>
      </c>
      <c r="AI1782" s="50">
        <v>3138203</v>
      </c>
    </row>
    <row r="1783" spans="27:35">
      <c r="AA1783" s="62" t="str">
        <f t="shared" si="184"/>
        <v/>
      </c>
      <c r="AB1783" s="50" t="s">
        <v>59</v>
      </c>
      <c r="AC1783" s="50" t="s">
        <v>4743</v>
      </c>
      <c r="AD1783" s="50">
        <v>3138302</v>
      </c>
      <c r="AH1783" s="66" t="str">
        <f t="shared" si="185"/>
        <v>MGLeandro Ferreira</v>
      </c>
      <c r="AI1783" s="50">
        <v>3138302</v>
      </c>
    </row>
    <row r="1784" spans="27:35">
      <c r="AA1784" s="62" t="str">
        <f t="shared" si="184"/>
        <v/>
      </c>
      <c r="AB1784" s="50" t="s">
        <v>59</v>
      </c>
      <c r="AC1784" s="50" t="s">
        <v>4745</v>
      </c>
      <c r="AD1784" s="50">
        <v>3138351</v>
      </c>
      <c r="AH1784" s="66" t="str">
        <f t="shared" si="185"/>
        <v>MGLeme do Prado</v>
      </c>
      <c r="AI1784" s="50">
        <v>3138351</v>
      </c>
    </row>
    <row r="1785" spans="27:35">
      <c r="AA1785" s="62" t="str">
        <f t="shared" si="184"/>
        <v/>
      </c>
      <c r="AB1785" s="50" t="s">
        <v>59</v>
      </c>
      <c r="AC1785" s="50" t="s">
        <v>4748</v>
      </c>
      <c r="AD1785" s="50">
        <v>3138401</v>
      </c>
      <c r="AH1785" s="66" t="str">
        <f t="shared" si="185"/>
        <v>MGLeopoldina</v>
      </c>
      <c r="AI1785" s="50">
        <v>3138401</v>
      </c>
    </row>
    <row r="1786" spans="27:35">
      <c r="AA1786" s="62" t="str">
        <f t="shared" si="184"/>
        <v/>
      </c>
      <c r="AB1786" s="50" t="s">
        <v>59</v>
      </c>
      <c r="AC1786" s="50" t="s">
        <v>4750</v>
      </c>
      <c r="AD1786" s="50">
        <v>3138500</v>
      </c>
      <c r="AH1786" s="66" t="str">
        <f t="shared" si="185"/>
        <v>MGLiberdade</v>
      </c>
      <c r="AI1786" s="50">
        <v>3138500</v>
      </c>
    </row>
    <row r="1787" spans="27:35">
      <c r="AA1787" s="62" t="str">
        <f t="shared" si="184"/>
        <v/>
      </c>
      <c r="AB1787" s="50" t="s">
        <v>59</v>
      </c>
      <c r="AC1787" s="50" t="s">
        <v>4753</v>
      </c>
      <c r="AD1787" s="50">
        <v>3138609</v>
      </c>
      <c r="AH1787" s="66" t="str">
        <f t="shared" si="185"/>
        <v>MGLima Duarte</v>
      </c>
      <c r="AI1787" s="50">
        <v>3138609</v>
      </c>
    </row>
    <row r="1788" spans="27:35">
      <c r="AA1788" s="62" t="str">
        <f t="shared" si="184"/>
        <v/>
      </c>
      <c r="AB1788" s="50" t="s">
        <v>59</v>
      </c>
      <c r="AC1788" s="50" t="s">
        <v>4756</v>
      </c>
      <c r="AD1788" s="50">
        <v>3138625</v>
      </c>
      <c r="AH1788" s="66" t="str">
        <f t="shared" si="185"/>
        <v>MGLimeira do Oeste</v>
      </c>
      <c r="AI1788" s="50">
        <v>3138625</v>
      </c>
    </row>
    <row r="1789" spans="27:35">
      <c r="AA1789" s="62" t="str">
        <f t="shared" si="184"/>
        <v/>
      </c>
      <c r="AB1789" s="50" t="s">
        <v>59</v>
      </c>
      <c r="AC1789" s="50" t="s">
        <v>4759</v>
      </c>
      <c r="AD1789" s="50">
        <v>3138658</v>
      </c>
      <c r="AH1789" s="66" t="str">
        <f t="shared" si="185"/>
        <v>MGLontra</v>
      </c>
      <c r="AI1789" s="50">
        <v>3138658</v>
      </c>
    </row>
    <row r="1790" spans="27:35">
      <c r="AA1790" s="62" t="str">
        <f t="shared" si="184"/>
        <v/>
      </c>
      <c r="AB1790" s="50" t="s">
        <v>59</v>
      </c>
      <c r="AC1790" s="50" t="s">
        <v>4762</v>
      </c>
      <c r="AD1790" s="50">
        <v>3138674</v>
      </c>
      <c r="AH1790" s="66" t="str">
        <f t="shared" si="185"/>
        <v>MGLuisburgo</v>
      </c>
      <c r="AI1790" s="50">
        <v>3138674</v>
      </c>
    </row>
    <row r="1791" spans="27:35">
      <c r="AA1791" s="62" t="str">
        <f t="shared" si="184"/>
        <v/>
      </c>
      <c r="AB1791" s="50" t="s">
        <v>59</v>
      </c>
      <c r="AC1791" s="50" t="s">
        <v>4764</v>
      </c>
      <c r="AD1791" s="50">
        <v>3138682</v>
      </c>
      <c r="AH1791" s="66" t="str">
        <f t="shared" si="185"/>
        <v>MGLuislândia</v>
      </c>
      <c r="AI1791" s="50">
        <v>3138682</v>
      </c>
    </row>
    <row r="1792" spans="27:35">
      <c r="AA1792" s="62" t="str">
        <f t="shared" si="184"/>
        <v/>
      </c>
      <c r="AB1792" s="50" t="s">
        <v>59</v>
      </c>
      <c r="AC1792" s="50" t="s">
        <v>4765</v>
      </c>
      <c r="AD1792" s="50">
        <v>3138708</v>
      </c>
      <c r="AH1792" s="66" t="str">
        <f t="shared" si="185"/>
        <v>MGLuminárias</v>
      </c>
      <c r="AI1792" s="50">
        <v>3138708</v>
      </c>
    </row>
    <row r="1793" spans="27:35">
      <c r="AA1793" s="62" t="str">
        <f t="shared" si="184"/>
        <v/>
      </c>
      <c r="AB1793" s="50" t="s">
        <v>59</v>
      </c>
      <c r="AC1793" s="50" t="s">
        <v>4768</v>
      </c>
      <c r="AD1793" s="50">
        <v>3138807</v>
      </c>
      <c r="AH1793" s="66" t="str">
        <f t="shared" si="185"/>
        <v>MGLuz</v>
      </c>
      <c r="AI1793" s="50">
        <v>3138807</v>
      </c>
    </row>
    <row r="1794" spans="27:35">
      <c r="AA1794" s="62" t="str">
        <f t="shared" si="184"/>
        <v/>
      </c>
      <c r="AB1794" s="50" t="s">
        <v>59</v>
      </c>
      <c r="AC1794" s="50" t="s">
        <v>4771</v>
      </c>
      <c r="AD1794" s="50">
        <v>3138906</v>
      </c>
      <c r="AH1794" s="66" t="str">
        <f t="shared" si="185"/>
        <v>MGMachacalis</v>
      </c>
      <c r="AI1794" s="50">
        <v>3138906</v>
      </c>
    </row>
    <row r="1795" spans="27:35">
      <c r="AA1795" s="62" t="str">
        <f t="shared" ref="AA1795:AA1858" si="186">CONCATENATE(A1795,D1795)</f>
        <v/>
      </c>
      <c r="AB1795" s="50" t="s">
        <v>59</v>
      </c>
      <c r="AC1795" s="50" t="s">
        <v>4774</v>
      </c>
      <c r="AD1795" s="50">
        <v>3139003</v>
      </c>
      <c r="AH1795" s="66" t="str">
        <f t="shared" ref="AH1795:AH1858" si="187">CONCATENATE(AB1795,AC1795)</f>
        <v>MGMachado</v>
      </c>
      <c r="AI1795" s="50">
        <v>3139003</v>
      </c>
    </row>
    <row r="1796" spans="27:35">
      <c r="AA1796" s="62" t="str">
        <f t="shared" si="186"/>
        <v/>
      </c>
      <c r="AB1796" s="50" t="s">
        <v>59</v>
      </c>
      <c r="AC1796" s="50" t="s">
        <v>4777</v>
      </c>
      <c r="AD1796" s="50">
        <v>3139102</v>
      </c>
      <c r="AH1796" s="66" t="str">
        <f t="shared" si="187"/>
        <v>MGMadre de Deus de Minas</v>
      </c>
      <c r="AI1796" s="50">
        <v>3139102</v>
      </c>
    </row>
    <row r="1797" spans="27:35">
      <c r="AA1797" s="62" t="str">
        <f t="shared" si="186"/>
        <v/>
      </c>
      <c r="AB1797" s="50" t="s">
        <v>59</v>
      </c>
      <c r="AC1797" s="50" t="s">
        <v>4780</v>
      </c>
      <c r="AD1797" s="50">
        <v>3139201</v>
      </c>
      <c r="AH1797" s="66" t="str">
        <f t="shared" si="187"/>
        <v>MGMalacacheta</v>
      </c>
      <c r="AI1797" s="50">
        <v>3139201</v>
      </c>
    </row>
    <row r="1798" spans="27:35">
      <c r="AA1798" s="62" t="str">
        <f t="shared" si="186"/>
        <v/>
      </c>
      <c r="AB1798" s="50" t="s">
        <v>59</v>
      </c>
      <c r="AC1798" s="50" t="s">
        <v>4783</v>
      </c>
      <c r="AD1798" s="50">
        <v>3139250</v>
      </c>
      <c r="AH1798" s="66" t="str">
        <f t="shared" si="187"/>
        <v>MGMamonas</v>
      </c>
      <c r="AI1798" s="50">
        <v>3139250</v>
      </c>
    </row>
    <row r="1799" spans="27:35">
      <c r="AA1799" s="62" t="str">
        <f t="shared" si="186"/>
        <v/>
      </c>
      <c r="AB1799" s="50" t="s">
        <v>59</v>
      </c>
      <c r="AC1799" s="50" t="s">
        <v>4786</v>
      </c>
      <c r="AD1799" s="50">
        <v>3139300</v>
      </c>
      <c r="AH1799" s="66" t="str">
        <f t="shared" si="187"/>
        <v>MGManga</v>
      </c>
      <c r="AI1799" s="50">
        <v>3139300</v>
      </c>
    </row>
    <row r="1800" spans="27:35">
      <c r="AA1800" s="62" t="str">
        <f t="shared" si="186"/>
        <v/>
      </c>
      <c r="AB1800" s="50" t="s">
        <v>59</v>
      </c>
      <c r="AC1800" s="50" t="s">
        <v>4789</v>
      </c>
      <c r="AD1800" s="50">
        <v>3139409</v>
      </c>
      <c r="AH1800" s="66" t="str">
        <f t="shared" si="187"/>
        <v>MGManhuaçu</v>
      </c>
      <c r="AI1800" s="50">
        <v>3139409</v>
      </c>
    </row>
    <row r="1801" spans="27:35">
      <c r="AA1801" s="62" t="str">
        <f t="shared" si="186"/>
        <v/>
      </c>
      <c r="AB1801" s="50" t="s">
        <v>59</v>
      </c>
      <c r="AC1801" s="50" t="s">
        <v>4792</v>
      </c>
      <c r="AD1801" s="50">
        <v>3139508</v>
      </c>
      <c r="AH1801" s="66" t="str">
        <f t="shared" si="187"/>
        <v>MGManhumirim</v>
      </c>
      <c r="AI1801" s="50">
        <v>3139508</v>
      </c>
    </row>
    <row r="1802" spans="27:35">
      <c r="AA1802" s="62" t="str">
        <f t="shared" si="186"/>
        <v/>
      </c>
      <c r="AB1802" s="50" t="s">
        <v>59</v>
      </c>
      <c r="AC1802" s="50" t="s">
        <v>4795</v>
      </c>
      <c r="AD1802" s="50">
        <v>3139607</v>
      </c>
      <c r="AH1802" s="66" t="str">
        <f t="shared" si="187"/>
        <v>MGMantena</v>
      </c>
      <c r="AI1802" s="50">
        <v>3139607</v>
      </c>
    </row>
    <row r="1803" spans="27:35">
      <c r="AA1803" s="62" t="str">
        <f t="shared" si="186"/>
        <v/>
      </c>
      <c r="AB1803" s="50" t="s">
        <v>59</v>
      </c>
      <c r="AC1803" s="50" t="s">
        <v>4798</v>
      </c>
      <c r="AD1803" s="50">
        <v>3139805</v>
      </c>
      <c r="AH1803" s="66" t="str">
        <f t="shared" si="187"/>
        <v>MGMar de Espanha</v>
      </c>
      <c r="AI1803" s="50">
        <v>3139805</v>
      </c>
    </row>
    <row r="1804" spans="27:35">
      <c r="AA1804" s="62" t="str">
        <f t="shared" si="186"/>
        <v/>
      </c>
      <c r="AB1804" s="50" t="s">
        <v>59</v>
      </c>
      <c r="AC1804" s="50" t="s">
        <v>4801</v>
      </c>
      <c r="AD1804" s="50">
        <v>3139706</v>
      </c>
      <c r="AH1804" s="66" t="str">
        <f t="shared" si="187"/>
        <v>MGMaravilhas</v>
      </c>
      <c r="AI1804" s="50">
        <v>3139706</v>
      </c>
    </row>
    <row r="1805" spans="27:35">
      <c r="AA1805" s="62" t="str">
        <f t="shared" si="186"/>
        <v/>
      </c>
      <c r="AB1805" s="50" t="s">
        <v>59</v>
      </c>
      <c r="AC1805" s="50" t="s">
        <v>4804</v>
      </c>
      <c r="AD1805" s="50">
        <v>3139904</v>
      </c>
      <c r="AH1805" s="66" t="str">
        <f t="shared" si="187"/>
        <v>MGMaria da Fé</v>
      </c>
      <c r="AI1805" s="50">
        <v>3139904</v>
      </c>
    </row>
    <row r="1806" spans="27:35">
      <c r="AA1806" s="62" t="str">
        <f t="shared" si="186"/>
        <v/>
      </c>
      <c r="AB1806" s="50" t="s">
        <v>59</v>
      </c>
      <c r="AC1806" s="50" t="s">
        <v>4807</v>
      </c>
      <c r="AD1806" s="50">
        <v>3140001</v>
      </c>
      <c r="AH1806" s="66" t="str">
        <f t="shared" si="187"/>
        <v>MGMariana</v>
      </c>
      <c r="AI1806" s="50">
        <v>3140001</v>
      </c>
    </row>
    <row r="1807" spans="27:35">
      <c r="AA1807" s="62" t="str">
        <f t="shared" si="186"/>
        <v/>
      </c>
      <c r="AB1807" s="50" t="s">
        <v>59</v>
      </c>
      <c r="AC1807" s="50" t="s">
        <v>4810</v>
      </c>
      <c r="AD1807" s="50">
        <v>3140100</v>
      </c>
      <c r="AH1807" s="66" t="str">
        <f t="shared" si="187"/>
        <v>MGMarilac</v>
      </c>
      <c r="AI1807" s="50">
        <v>3140100</v>
      </c>
    </row>
    <row r="1808" spans="27:35">
      <c r="AA1808" s="62" t="str">
        <f t="shared" si="186"/>
        <v/>
      </c>
      <c r="AB1808" s="50" t="s">
        <v>59</v>
      </c>
      <c r="AC1808" s="50" t="s">
        <v>4813</v>
      </c>
      <c r="AD1808" s="50">
        <v>3140159</v>
      </c>
      <c r="AH1808" s="66" t="str">
        <f t="shared" si="187"/>
        <v>MGMário Campos</v>
      </c>
      <c r="AI1808" s="50">
        <v>3140159</v>
      </c>
    </row>
    <row r="1809" spans="27:35">
      <c r="AA1809" s="62" t="str">
        <f t="shared" si="186"/>
        <v/>
      </c>
      <c r="AB1809" s="50" t="s">
        <v>59</v>
      </c>
      <c r="AC1809" s="50" t="s">
        <v>4815</v>
      </c>
      <c r="AD1809" s="50">
        <v>3140209</v>
      </c>
      <c r="AH1809" s="66" t="str">
        <f t="shared" si="187"/>
        <v>MGMaripá de Minas</v>
      </c>
      <c r="AI1809" s="50">
        <v>3140209</v>
      </c>
    </row>
    <row r="1810" spans="27:35">
      <c r="AA1810" s="62" t="str">
        <f t="shared" si="186"/>
        <v/>
      </c>
      <c r="AB1810" s="50" t="s">
        <v>59</v>
      </c>
      <c r="AC1810" s="50" t="s">
        <v>4817</v>
      </c>
      <c r="AD1810" s="50">
        <v>3140308</v>
      </c>
      <c r="AH1810" s="66" t="str">
        <f t="shared" si="187"/>
        <v>MGMarliéria</v>
      </c>
      <c r="AI1810" s="50">
        <v>3140308</v>
      </c>
    </row>
    <row r="1811" spans="27:35">
      <c r="AA1811" s="62" t="str">
        <f t="shared" si="186"/>
        <v/>
      </c>
      <c r="AB1811" s="50" t="s">
        <v>59</v>
      </c>
      <c r="AC1811" s="50" t="s">
        <v>4820</v>
      </c>
      <c r="AD1811" s="50">
        <v>3140407</v>
      </c>
      <c r="AH1811" s="66" t="str">
        <f t="shared" si="187"/>
        <v>MGMarmelópolis</v>
      </c>
      <c r="AI1811" s="50">
        <v>3140407</v>
      </c>
    </row>
    <row r="1812" spans="27:35">
      <c r="AA1812" s="62" t="str">
        <f t="shared" si="186"/>
        <v/>
      </c>
      <c r="AB1812" s="50" t="s">
        <v>59</v>
      </c>
      <c r="AC1812" s="50" t="s">
        <v>4823</v>
      </c>
      <c r="AD1812" s="50">
        <v>3140506</v>
      </c>
      <c r="AH1812" s="66" t="str">
        <f t="shared" si="187"/>
        <v>MGMartinho Campos</v>
      </c>
      <c r="AI1812" s="50">
        <v>3140506</v>
      </c>
    </row>
    <row r="1813" spans="27:35">
      <c r="AA1813" s="62" t="str">
        <f t="shared" si="186"/>
        <v/>
      </c>
      <c r="AB1813" s="50" t="s">
        <v>59</v>
      </c>
      <c r="AC1813" s="50" t="s">
        <v>4826</v>
      </c>
      <c r="AD1813" s="50">
        <v>3140530</v>
      </c>
      <c r="AH1813" s="66" t="str">
        <f t="shared" si="187"/>
        <v>MGMartins Soares</v>
      </c>
      <c r="AI1813" s="50">
        <v>3140530</v>
      </c>
    </row>
    <row r="1814" spans="27:35">
      <c r="AA1814" s="62" t="str">
        <f t="shared" si="186"/>
        <v/>
      </c>
      <c r="AB1814" s="50" t="s">
        <v>59</v>
      </c>
      <c r="AC1814" s="50" t="s">
        <v>4829</v>
      </c>
      <c r="AD1814" s="50">
        <v>3140555</v>
      </c>
      <c r="AH1814" s="66" t="str">
        <f t="shared" si="187"/>
        <v>MGMata Verde</v>
      </c>
      <c r="AI1814" s="50">
        <v>3140555</v>
      </c>
    </row>
    <row r="1815" spans="27:35">
      <c r="AA1815" s="62" t="str">
        <f t="shared" si="186"/>
        <v/>
      </c>
      <c r="AB1815" s="50" t="s">
        <v>59</v>
      </c>
      <c r="AC1815" s="50" t="s">
        <v>4832</v>
      </c>
      <c r="AD1815" s="50">
        <v>3140605</v>
      </c>
      <c r="AH1815" s="66" t="str">
        <f t="shared" si="187"/>
        <v>MGMaterlândia</v>
      </c>
      <c r="AI1815" s="50">
        <v>3140605</v>
      </c>
    </row>
    <row r="1816" spans="27:35">
      <c r="AA1816" s="62" t="str">
        <f t="shared" si="186"/>
        <v/>
      </c>
      <c r="AB1816" s="50" t="s">
        <v>59</v>
      </c>
      <c r="AC1816" s="50" t="s">
        <v>4835</v>
      </c>
      <c r="AD1816" s="50">
        <v>3140704</v>
      </c>
      <c r="AH1816" s="66" t="str">
        <f t="shared" si="187"/>
        <v>MGMateus Leme</v>
      </c>
      <c r="AI1816" s="50">
        <v>3140704</v>
      </c>
    </row>
    <row r="1817" spans="27:35">
      <c r="AA1817" s="62" t="str">
        <f t="shared" si="186"/>
        <v/>
      </c>
      <c r="AB1817" s="50" t="s">
        <v>59</v>
      </c>
      <c r="AC1817" s="50" t="s">
        <v>4838</v>
      </c>
      <c r="AD1817" s="50">
        <v>3171501</v>
      </c>
      <c r="AH1817" s="66" t="str">
        <f t="shared" si="187"/>
        <v>MGMathias Lobato</v>
      </c>
      <c r="AI1817" s="50">
        <v>3171501</v>
      </c>
    </row>
    <row r="1818" spans="27:35">
      <c r="AA1818" s="62" t="str">
        <f t="shared" si="186"/>
        <v/>
      </c>
      <c r="AB1818" s="50" t="s">
        <v>59</v>
      </c>
      <c r="AC1818" s="50" t="s">
        <v>4841</v>
      </c>
      <c r="AD1818" s="50">
        <v>3140803</v>
      </c>
      <c r="AH1818" s="66" t="str">
        <f t="shared" si="187"/>
        <v>MGMatias Barbosa</v>
      </c>
      <c r="AI1818" s="50">
        <v>3140803</v>
      </c>
    </row>
    <row r="1819" spans="27:35">
      <c r="AA1819" s="62" t="str">
        <f t="shared" si="186"/>
        <v/>
      </c>
      <c r="AB1819" s="50" t="s">
        <v>59</v>
      </c>
      <c r="AC1819" s="50" t="s">
        <v>4844</v>
      </c>
      <c r="AD1819" s="50">
        <v>3140852</v>
      </c>
      <c r="AH1819" s="66" t="str">
        <f t="shared" si="187"/>
        <v>MGMatias Cardoso</v>
      </c>
      <c r="AI1819" s="50">
        <v>3140852</v>
      </c>
    </row>
    <row r="1820" spans="27:35">
      <c r="AA1820" s="62" t="str">
        <f t="shared" si="186"/>
        <v/>
      </c>
      <c r="AB1820" s="50" t="s">
        <v>59</v>
      </c>
      <c r="AC1820" s="50" t="s">
        <v>4847</v>
      </c>
      <c r="AD1820" s="50">
        <v>3140902</v>
      </c>
      <c r="AH1820" s="66" t="str">
        <f t="shared" si="187"/>
        <v>MGMatipó</v>
      </c>
      <c r="AI1820" s="50">
        <v>3140902</v>
      </c>
    </row>
    <row r="1821" spans="27:35">
      <c r="AA1821" s="62" t="str">
        <f t="shared" si="186"/>
        <v/>
      </c>
      <c r="AB1821" s="50" t="s">
        <v>59</v>
      </c>
      <c r="AC1821" s="50" t="s">
        <v>4850</v>
      </c>
      <c r="AD1821" s="50">
        <v>3141009</v>
      </c>
      <c r="AH1821" s="66" t="str">
        <f t="shared" si="187"/>
        <v>MGMato Verde</v>
      </c>
      <c r="AI1821" s="50">
        <v>3141009</v>
      </c>
    </row>
    <row r="1822" spans="27:35">
      <c r="AA1822" s="62" t="str">
        <f t="shared" si="186"/>
        <v/>
      </c>
      <c r="AB1822" s="50" t="s">
        <v>59</v>
      </c>
      <c r="AC1822" s="50" t="s">
        <v>4853</v>
      </c>
      <c r="AD1822" s="50">
        <v>3141108</v>
      </c>
      <c r="AH1822" s="66" t="str">
        <f t="shared" si="187"/>
        <v>MGMatozinhos</v>
      </c>
      <c r="AI1822" s="50">
        <v>3141108</v>
      </c>
    </row>
    <row r="1823" spans="27:35">
      <c r="AA1823" s="62" t="str">
        <f t="shared" si="186"/>
        <v/>
      </c>
      <c r="AB1823" s="50" t="s">
        <v>59</v>
      </c>
      <c r="AC1823" s="50" t="s">
        <v>4856</v>
      </c>
      <c r="AD1823" s="50">
        <v>3141207</v>
      </c>
      <c r="AH1823" s="66" t="str">
        <f t="shared" si="187"/>
        <v>MGMatutina</v>
      </c>
      <c r="AI1823" s="50">
        <v>3141207</v>
      </c>
    </row>
    <row r="1824" spans="27:35">
      <c r="AA1824" s="62" t="str">
        <f t="shared" si="186"/>
        <v/>
      </c>
      <c r="AB1824" s="50" t="s">
        <v>59</v>
      </c>
      <c r="AC1824" s="50" t="s">
        <v>4859</v>
      </c>
      <c r="AD1824" s="50">
        <v>3141306</v>
      </c>
      <c r="AH1824" s="66" t="str">
        <f t="shared" si="187"/>
        <v>MGMedeiros</v>
      </c>
      <c r="AI1824" s="50">
        <v>3141306</v>
      </c>
    </row>
    <row r="1825" spans="27:35">
      <c r="AA1825" s="62" t="str">
        <f t="shared" si="186"/>
        <v/>
      </c>
      <c r="AB1825" s="50" t="s">
        <v>59</v>
      </c>
      <c r="AC1825" s="50" t="s">
        <v>4862</v>
      </c>
      <c r="AD1825" s="50">
        <v>3141405</v>
      </c>
      <c r="AH1825" s="66" t="str">
        <f t="shared" si="187"/>
        <v>MGMedina</v>
      </c>
      <c r="AI1825" s="50">
        <v>3141405</v>
      </c>
    </row>
    <row r="1826" spans="27:35">
      <c r="AA1826" s="62" t="str">
        <f t="shared" si="186"/>
        <v/>
      </c>
      <c r="AB1826" s="50" t="s">
        <v>59</v>
      </c>
      <c r="AC1826" s="50" t="s">
        <v>4865</v>
      </c>
      <c r="AD1826" s="50">
        <v>3141504</v>
      </c>
      <c r="AH1826" s="66" t="str">
        <f t="shared" si="187"/>
        <v>MGMendes Pimentel</v>
      </c>
      <c r="AI1826" s="50">
        <v>3141504</v>
      </c>
    </row>
    <row r="1827" spans="27:35">
      <c r="AA1827" s="62" t="str">
        <f t="shared" si="186"/>
        <v/>
      </c>
      <c r="AB1827" s="50" t="s">
        <v>59</v>
      </c>
      <c r="AC1827" s="50" t="s">
        <v>4868</v>
      </c>
      <c r="AD1827" s="50">
        <v>3141603</v>
      </c>
      <c r="AH1827" s="66" t="str">
        <f t="shared" si="187"/>
        <v>MGMercês</v>
      </c>
      <c r="AI1827" s="50">
        <v>3141603</v>
      </c>
    </row>
    <row r="1828" spans="27:35">
      <c r="AA1828" s="62" t="str">
        <f t="shared" si="186"/>
        <v/>
      </c>
      <c r="AB1828" s="50" t="s">
        <v>59</v>
      </c>
      <c r="AC1828" s="50" t="s">
        <v>1083</v>
      </c>
      <c r="AD1828" s="50">
        <v>3141702</v>
      </c>
      <c r="AH1828" s="66" t="str">
        <f t="shared" si="187"/>
        <v>MGMesquita</v>
      </c>
      <c r="AI1828" s="50">
        <v>3141702</v>
      </c>
    </row>
    <row r="1829" spans="27:35">
      <c r="AA1829" s="62" t="str">
        <f t="shared" si="186"/>
        <v/>
      </c>
      <c r="AB1829" s="50" t="s">
        <v>59</v>
      </c>
      <c r="AC1829" s="50" t="s">
        <v>4872</v>
      </c>
      <c r="AD1829" s="50">
        <v>3141801</v>
      </c>
      <c r="AH1829" s="66" t="str">
        <f t="shared" si="187"/>
        <v>MGMinas Novas</v>
      </c>
      <c r="AI1829" s="50">
        <v>3141801</v>
      </c>
    </row>
    <row r="1830" spans="27:35">
      <c r="AA1830" s="62" t="str">
        <f t="shared" si="186"/>
        <v/>
      </c>
      <c r="AB1830" s="50" t="s">
        <v>59</v>
      </c>
      <c r="AC1830" s="50" t="s">
        <v>4875</v>
      </c>
      <c r="AD1830" s="50">
        <v>3141900</v>
      </c>
      <c r="AH1830" s="66" t="str">
        <f t="shared" si="187"/>
        <v>MGMinduri</v>
      </c>
      <c r="AI1830" s="50">
        <v>3141900</v>
      </c>
    </row>
    <row r="1831" spans="27:35">
      <c r="AA1831" s="62" t="str">
        <f t="shared" si="186"/>
        <v/>
      </c>
      <c r="AB1831" s="50" t="s">
        <v>59</v>
      </c>
      <c r="AC1831" s="50" t="s">
        <v>4878</v>
      </c>
      <c r="AD1831" s="50">
        <v>3142007</v>
      </c>
      <c r="AH1831" s="66" t="str">
        <f t="shared" si="187"/>
        <v>MGMirabela</v>
      </c>
      <c r="AI1831" s="50">
        <v>3142007</v>
      </c>
    </row>
    <row r="1832" spans="27:35">
      <c r="AA1832" s="62" t="str">
        <f t="shared" si="186"/>
        <v/>
      </c>
      <c r="AB1832" s="50" t="s">
        <v>59</v>
      </c>
      <c r="AC1832" s="50" t="s">
        <v>4881</v>
      </c>
      <c r="AD1832" s="50">
        <v>3142106</v>
      </c>
      <c r="AH1832" s="66" t="str">
        <f t="shared" si="187"/>
        <v>MGMiradouro</v>
      </c>
      <c r="AI1832" s="50">
        <v>3142106</v>
      </c>
    </row>
    <row r="1833" spans="27:35">
      <c r="AA1833" s="62" t="str">
        <f t="shared" si="186"/>
        <v/>
      </c>
      <c r="AB1833" s="50" t="s">
        <v>59</v>
      </c>
      <c r="AC1833" s="50" t="s">
        <v>4884</v>
      </c>
      <c r="AD1833" s="50">
        <v>3142205</v>
      </c>
      <c r="AH1833" s="66" t="str">
        <f t="shared" si="187"/>
        <v>MGMiraí</v>
      </c>
      <c r="AI1833" s="50">
        <v>3142205</v>
      </c>
    </row>
    <row r="1834" spans="27:35">
      <c r="AA1834" s="62" t="str">
        <f t="shared" si="186"/>
        <v/>
      </c>
      <c r="AB1834" s="50" t="s">
        <v>59</v>
      </c>
      <c r="AC1834" s="50" t="s">
        <v>4887</v>
      </c>
      <c r="AD1834" s="50">
        <v>3142254</v>
      </c>
      <c r="AH1834" s="66" t="str">
        <f t="shared" si="187"/>
        <v>MGMiravânia</v>
      </c>
      <c r="AI1834" s="50">
        <v>3142254</v>
      </c>
    </row>
    <row r="1835" spans="27:35">
      <c r="AA1835" s="62" t="str">
        <f t="shared" si="186"/>
        <v/>
      </c>
      <c r="AB1835" s="50" t="s">
        <v>59</v>
      </c>
      <c r="AC1835" s="50" t="s">
        <v>4890</v>
      </c>
      <c r="AD1835" s="50">
        <v>3142304</v>
      </c>
      <c r="AH1835" s="66" t="str">
        <f t="shared" si="187"/>
        <v>MGMoeda</v>
      </c>
      <c r="AI1835" s="50">
        <v>3142304</v>
      </c>
    </row>
    <row r="1836" spans="27:35">
      <c r="AA1836" s="62" t="str">
        <f t="shared" si="186"/>
        <v/>
      </c>
      <c r="AB1836" s="50" t="s">
        <v>59</v>
      </c>
      <c r="AC1836" s="50" t="s">
        <v>4893</v>
      </c>
      <c r="AD1836" s="50">
        <v>3142403</v>
      </c>
      <c r="AH1836" s="66" t="str">
        <f t="shared" si="187"/>
        <v>MGMoema</v>
      </c>
      <c r="AI1836" s="50">
        <v>3142403</v>
      </c>
    </row>
    <row r="1837" spans="27:35">
      <c r="AA1837" s="62" t="str">
        <f t="shared" si="186"/>
        <v/>
      </c>
      <c r="AB1837" s="50" t="s">
        <v>59</v>
      </c>
      <c r="AC1837" s="50" t="s">
        <v>4896</v>
      </c>
      <c r="AD1837" s="50">
        <v>3142502</v>
      </c>
      <c r="AH1837" s="66" t="str">
        <f t="shared" si="187"/>
        <v>MGMonjolos</v>
      </c>
      <c r="AI1837" s="50">
        <v>3142502</v>
      </c>
    </row>
    <row r="1838" spans="27:35">
      <c r="AA1838" s="62" t="str">
        <f t="shared" si="186"/>
        <v/>
      </c>
      <c r="AB1838" s="50" t="s">
        <v>59</v>
      </c>
      <c r="AC1838" s="50" t="s">
        <v>4899</v>
      </c>
      <c r="AD1838" s="50">
        <v>3142601</v>
      </c>
      <c r="AH1838" s="66" t="str">
        <f t="shared" si="187"/>
        <v>MGMonsenhor Paulo</v>
      </c>
      <c r="AI1838" s="50">
        <v>3142601</v>
      </c>
    </row>
    <row r="1839" spans="27:35">
      <c r="AA1839" s="62" t="str">
        <f t="shared" si="186"/>
        <v/>
      </c>
      <c r="AB1839" s="50" t="s">
        <v>59</v>
      </c>
      <c r="AC1839" s="50" t="s">
        <v>4902</v>
      </c>
      <c r="AD1839" s="50">
        <v>3142700</v>
      </c>
      <c r="AH1839" s="66" t="str">
        <f t="shared" si="187"/>
        <v>MGMontalvânia</v>
      </c>
      <c r="AI1839" s="50">
        <v>3142700</v>
      </c>
    </row>
    <row r="1840" spans="27:35">
      <c r="AA1840" s="62" t="str">
        <f t="shared" si="186"/>
        <v/>
      </c>
      <c r="AB1840" s="50" t="s">
        <v>59</v>
      </c>
      <c r="AC1840" s="50" t="s">
        <v>4905</v>
      </c>
      <c r="AD1840" s="50">
        <v>3142809</v>
      </c>
      <c r="AH1840" s="66" t="str">
        <f t="shared" si="187"/>
        <v>MGMonte Alegre de Minas</v>
      </c>
      <c r="AI1840" s="50">
        <v>3142809</v>
      </c>
    </row>
    <row r="1841" spans="27:35">
      <c r="AA1841" s="62" t="str">
        <f t="shared" si="186"/>
        <v/>
      </c>
      <c r="AB1841" s="50" t="s">
        <v>59</v>
      </c>
      <c r="AC1841" s="50" t="s">
        <v>4907</v>
      </c>
      <c r="AD1841" s="50">
        <v>3142908</v>
      </c>
      <c r="AH1841" s="66" t="str">
        <f t="shared" si="187"/>
        <v>MGMonte Azul</v>
      </c>
      <c r="AI1841" s="50">
        <v>3142908</v>
      </c>
    </row>
    <row r="1842" spans="27:35">
      <c r="AA1842" s="62" t="str">
        <f t="shared" si="186"/>
        <v/>
      </c>
      <c r="AB1842" s="50" t="s">
        <v>59</v>
      </c>
      <c r="AC1842" s="50" t="s">
        <v>4910</v>
      </c>
      <c r="AD1842" s="50">
        <v>3143005</v>
      </c>
      <c r="AH1842" s="66" t="str">
        <f t="shared" si="187"/>
        <v>MGMonte Belo</v>
      </c>
      <c r="AI1842" s="50">
        <v>3143005</v>
      </c>
    </row>
    <row r="1843" spans="27:35">
      <c r="AA1843" s="62" t="str">
        <f t="shared" si="186"/>
        <v/>
      </c>
      <c r="AB1843" s="50" t="s">
        <v>59</v>
      </c>
      <c r="AC1843" s="50" t="s">
        <v>4913</v>
      </c>
      <c r="AD1843" s="50">
        <v>3143104</v>
      </c>
      <c r="AH1843" s="66" t="str">
        <f t="shared" si="187"/>
        <v>MGMonte Carmelo</v>
      </c>
      <c r="AI1843" s="50">
        <v>3143104</v>
      </c>
    </row>
    <row r="1844" spans="27:35">
      <c r="AA1844" s="62" t="str">
        <f t="shared" si="186"/>
        <v/>
      </c>
      <c r="AB1844" s="50" t="s">
        <v>59</v>
      </c>
      <c r="AC1844" s="50" t="s">
        <v>4916</v>
      </c>
      <c r="AD1844" s="50">
        <v>3143153</v>
      </c>
      <c r="AH1844" s="66" t="str">
        <f t="shared" si="187"/>
        <v>MGMonte Formoso</v>
      </c>
      <c r="AI1844" s="50">
        <v>3143153</v>
      </c>
    </row>
    <row r="1845" spans="27:35">
      <c r="AA1845" s="62" t="str">
        <f t="shared" si="186"/>
        <v/>
      </c>
      <c r="AB1845" s="50" t="s">
        <v>59</v>
      </c>
      <c r="AC1845" s="50" t="s">
        <v>4918</v>
      </c>
      <c r="AD1845" s="50">
        <v>3143203</v>
      </c>
      <c r="AH1845" s="66" t="str">
        <f t="shared" si="187"/>
        <v>MGMonte Santo de Minas</v>
      </c>
      <c r="AI1845" s="50">
        <v>3143203</v>
      </c>
    </row>
    <row r="1846" spans="27:35">
      <c r="AA1846" s="62" t="str">
        <f t="shared" si="186"/>
        <v/>
      </c>
      <c r="AB1846" s="50" t="s">
        <v>59</v>
      </c>
      <c r="AC1846" s="50" t="s">
        <v>4920</v>
      </c>
      <c r="AD1846" s="50">
        <v>3143401</v>
      </c>
      <c r="AH1846" s="66" t="str">
        <f t="shared" si="187"/>
        <v>MGMonte Sião</v>
      </c>
      <c r="AI1846" s="50">
        <v>3143401</v>
      </c>
    </row>
    <row r="1847" spans="27:35">
      <c r="AA1847" s="62" t="str">
        <f t="shared" si="186"/>
        <v/>
      </c>
      <c r="AB1847" s="50" t="s">
        <v>59</v>
      </c>
      <c r="AC1847" s="50" t="s">
        <v>4922</v>
      </c>
      <c r="AD1847" s="50">
        <v>3143302</v>
      </c>
      <c r="AH1847" s="66" t="str">
        <f t="shared" si="187"/>
        <v>MGMontes Claros</v>
      </c>
      <c r="AI1847" s="50">
        <v>3143302</v>
      </c>
    </row>
    <row r="1848" spans="27:35">
      <c r="AA1848" s="62" t="str">
        <f t="shared" si="186"/>
        <v/>
      </c>
      <c r="AB1848" s="50" t="s">
        <v>59</v>
      </c>
      <c r="AC1848" s="50" t="s">
        <v>4924</v>
      </c>
      <c r="AD1848" s="50">
        <v>3143450</v>
      </c>
      <c r="AH1848" s="66" t="str">
        <f t="shared" si="187"/>
        <v>MGMontezuma</v>
      </c>
      <c r="AI1848" s="50">
        <v>3143450</v>
      </c>
    </row>
    <row r="1849" spans="27:35">
      <c r="AA1849" s="62" t="str">
        <f t="shared" si="186"/>
        <v/>
      </c>
      <c r="AB1849" s="50" t="s">
        <v>59</v>
      </c>
      <c r="AC1849" s="50" t="s">
        <v>4926</v>
      </c>
      <c r="AD1849" s="50">
        <v>3143500</v>
      </c>
      <c r="AH1849" s="66" t="str">
        <f t="shared" si="187"/>
        <v>MGMorada Nova de Minas</v>
      </c>
      <c r="AI1849" s="50">
        <v>3143500</v>
      </c>
    </row>
    <row r="1850" spans="27:35">
      <c r="AA1850" s="62" t="str">
        <f t="shared" si="186"/>
        <v/>
      </c>
      <c r="AB1850" s="50" t="s">
        <v>59</v>
      </c>
      <c r="AC1850" s="50" t="s">
        <v>4928</v>
      </c>
      <c r="AD1850" s="50">
        <v>3143609</v>
      </c>
      <c r="AH1850" s="66" t="str">
        <f t="shared" si="187"/>
        <v>MGMorro da Garça</v>
      </c>
      <c r="AI1850" s="50">
        <v>3143609</v>
      </c>
    </row>
    <row r="1851" spans="27:35">
      <c r="AA1851" s="62" t="str">
        <f t="shared" si="186"/>
        <v/>
      </c>
      <c r="AB1851" s="50" t="s">
        <v>59</v>
      </c>
      <c r="AC1851" s="50" t="s">
        <v>4930</v>
      </c>
      <c r="AD1851" s="50">
        <v>3143708</v>
      </c>
      <c r="AH1851" s="66" t="str">
        <f t="shared" si="187"/>
        <v>MGMorro do Pilar</v>
      </c>
      <c r="AI1851" s="50">
        <v>3143708</v>
      </c>
    </row>
    <row r="1852" spans="27:35">
      <c r="AA1852" s="62" t="str">
        <f t="shared" si="186"/>
        <v/>
      </c>
      <c r="AB1852" s="50" t="s">
        <v>59</v>
      </c>
      <c r="AC1852" s="50" t="s">
        <v>4932</v>
      </c>
      <c r="AD1852" s="50">
        <v>3143807</v>
      </c>
      <c r="AH1852" s="66" t="str">
        <f t="shared" si="187"/>
        <v>MGMunhoz</v>
      </c>
      <c r="AI1852" s="50">
        <v>3143807</v>
      </c>
    </row>
    <row r="1853" spans="27:35">
      <c r="AA1853" s="62" t="str">
        <f t="shared" si="186"/>
        <v/>
      </c>
      <c r="AB1853" s="50" t="s">
        <v>59</v>
      </c>
      <c r="AC1853" s="50" t="s">
        <v>4934</v>
      </c>
      <c r="AD1853" s="50">
        <v>3143906</v>
      </c>
      <c r="AH1853" s="66" t="str">
        <f t="shared" si="187"/>
        <v>MGMuriaé</v>
      </c>
      <c r="AI1853" s="50">
        <v>3143906</v>
      </c>
    </row>
    <row r="1854" spans="27:35">
      <c r="AA1854" s="62" t="str">
        <f t="shared" si="186"/>
        <v/>
      </c>
      <c r="AB1854" s="50" t="s">
        <v>59</v>
      </c>
      <c r="AC1854" s="50" t="s">
        <v>4936</v>
      </c>
      <c r="AD1854" s="50">
        <v>3144003</v>
      </c>
      <c r="AH1854" s="66" t="str">
        <f t="shared" si="187"/>
        <v>MGMutum</v>
      </c>
      <c r="AI1854" s="50">
        <v>3144003</v>
      </c>
    </row>
    <row r="1855" spans="27:35">
      <c r="AA1855" s="62" t="str">
        <f t="shared" si="186"/>
        <v/>
      </c>
      <c r="AB1855" s="50" t="s">
        <v>59</v>
      </c>
      <c r="AC1855" s="50" t="s">
        <v>4938</v>
      </c>
      <c r="AD1855" s="50">
        <v>3144102</v>
      </c>
      <c r="AH1855" s="66" t="str">
        <f t="shared" si="187"/>
        <v>MGMuzambinho</v>
      </c>
      <c r="AI1855" s="50">
        <v>3144102</v>
      </c>
    </row>
    <row r="1856" spans="27:35">
      <c r="AA1856" s="62" t="str">
        <f t="shared" si="186"/>
        <v/>
      </c>
      <c r="AB1856" s="50" t="s">
        <v>59</v>
      </c>
      <c r="AC1856" s="50" t="s">
        <v>4939</v>
      </c>
      <c r="AD1856" s="50">
        <v>3144201</v>
      </c>
      <c r="AH1856" s="66" t="str">
        <f t="shared" si="187"/>
        <v>MGNacip Raydan</v>
      </c>
      <c r="AI1856" s="50">
        <v>3144201</v>
      </c>
    </row>
    <row r="1857" spans="27:35">
      <c r="AA1857" s="62" t="str">
        <f t="shared" si="186"/>
        <v/>
      </c>
      <c r="AB1857" s="50" t="s">
        <v>59</v>
      </c>
      <c r="AC1857" s="50" t="s">
        <v>4941</v>
      </c>
      <c r="AD1857" s="50">
        <v>3144300</v>
      </c>
      <c r="AH1857" s="66" t="str">
        <f t="shared" si="187"/>
        <v>MGNanuque</v>
      </c>
      <c r="AI1857" s="50">
        <v>3144300</v>
      </c>
    </row>
    <row r="1858" spans="27:35">
      <c r="AA1858" s="62" t="str">
        <f t="shared" si="186"/>
        <v/>
      </c>
      <c r="AB1858" s="50" t="s">
        <v>59</v>
      </c>
      <c r="AC1858" s="50" t="s">
        <v>4943</v>
      </c>
      <c r="AD1858" s="50">
        <v>3144359</v>
      </c>
      <c r="AH1858" s="66" t="str">
        <f t="shared" si="187"/>
        <v>MGNaque</v>
      </c>
      <c r="AI1858" s="50">
        <v>3144359</v>
      </c>
    </row>
    <row r="1859" spans="27:35">
      <c r="AA1859" s="62" t="str">
        <f t="shared" ref="AA1859:AA1922" si="188">CONCATENATE(A1859,D1859)</f>
        <v/>
      </c>
      <c r="AB1859" s="50" t="s">
        <v>59</v>
      </c>
      <c r="AC1859" s="50" t="s">
        <v>4945</v>
      </c>
      <c r="AD1859" s="50">
        <v>3144375</v>
      </c>
      <c r="AH1859" s="66" t="str">
        <f t="shared" ref="AH1859:AH1922" si="189">CONCATENATE(AB1859,AC1859)</f>
        <v>MGNatalândia</v>
      </c>
      <c r="AI1859" s="50">
        <v>3144375</v>
      </c>
    </row>
    <row r="1860" spans="27:35">
      <c r="AA1860" s="62" t="str">
        <f t="shared" si="188"/>
        <v/>
      </c>
      <c r="AB1860" s="50" t="s">
        <v>59</v>
      </c>
      <c r="AC1860" s="50" t="s">
        <v>4947</v>
      </c>
      <c r="AD1860" s="50">
        <v>3144409</v>
      </c>
      <c r="AH1860" s="66" t="str">
        <f t="shared" si="189"/>
        <v>MGNatércia</v>
      </c>
      <c r="AI1860" s="50">
        <v>3144409</v>
      </c>
    </row>
    <row r="1861" spans="27:35">
      <c r="AA1861" s="62" t="str">
        <f t="shared" si="188"/>
        <v/>
      </c>
      <c r="AB1861" s="50" t="s">
        <v>59</v>
      </c>
      <c r="AC1861" s="50" t="s">
        <v>4949</v>
      </c>
      <c r="AD1861" s="50">
        <v>3144508</v>
      </c>
      <c r="AH1861" s="66" t="str">
        <f t="shared" si="189"/>
        <v>MGNazareno</v>
      </c>
      <c r="AI1861" s="50">
        <v>3144508</v>
      </c>
    </row>
    <row r="1862" spans="27:35">
      <c r="AA1862" s="62" t="str">
        <f t="shared" si="188"/>
        <v/>
      </c>
      <c r="AB1862" s="50" t="s">
        <v>59</v>
      </c>
      <c r="AC1862" s="50" t="s">
        <v>4951</v>
      </c>
      <c r="AD1862" s="50">
        <v>3144607</v>
      </c>
      <c r="AH1862" s="66" t="str">
        <f t="shared" si="189"/>
        <v>MGNepomuceno</v>
      </c>
      <c r="AI1862" s="50">
        <v>3144607</v>
      </c>
    </row>
    <row r="1863" spans="27:35">
      <c r="AA1863" s="62" t="str">
        <f t="shared" si="188"/>
        <v/>
      </c>
      <c r="AB1863" s="50" t="s">
        <v>59</v>
      </c>
      <c r="AC1863" s="50" t="s">
        <v>4953</v>
      </c>
      <c r="AD1863" s="50">
        <v>3144656</v>
      </c>
      <c r="AH1863" s="66" t="str">
        <f t="shared" si="189"/>
        <v>MGNinheira</v>
      </c>
      <c r="AI1863" s="50">
        <v>3144656</v>
      </c>
    </row>
    <row r="1864" spans="27:35">
      <c r="AA1864" s="62" t="str">
        <f t="shared" si="188"/>
        <v/>
      </c>
      <c r="AB1864" s="50" t="s">
        <v>59</v>
      </c>
      <c r="AC1864" s="50" t="s">
        <v>4955</v>
      </c>
      <c r="AD1864" s="50">
        <v>3144672</v>
      </c>
      <c r="AH1864" s="66" t="str">
        <f t="shared" si="189"/>
        <v>MGNova Belém</v>
      </c>
      <c r="AI1864" s="50">
        <v>3144672</v>
      </c>
    </row>
    <row r="1865" spans="27:35">
      <c r="AA1865" s="62" t="str">
        <f t="shared" si="188"/>
        <v/>
      </c>
      <c r="AB1865" s="50" t="s">
        <v>59</v>
      </c>
      <c r="AC1865" s="50" t="s">
        <v>4957</v>
      </c>
      <c r="AD1865" s="50">
        <v>3144706</v>
      </c>
      <c r="AH1865" s="66" t="str">
        <f t="shared" si="189"/>
        <v>MGNova Era</v>
      </c>
      <c r="AI1865" s="50">
        <v>3144706</v>
      </c>
    </row>
    <row r="1866" spans="27:35">
      <c r="AA1866" s="62" t="str">
        <f t="shared" si="188"/>
        <v/>
      </c>
      <c r="AB1866" s="50" t="s">
        <v>59</v>
      </c>
      <c r="AC1866" s="50" t="s">
        <v>4959</v>
      </c>
      <c r="AD1866" s="50">
        <v>3144805</v>
      </c>
      <c r="AH1866" s="66" t="str">
        <f t="shared" si="189"/>
        <v>MGNova Lima</v>
      </c>
      <c r="AI1866" s="50">
        <v>3144805</v>
      </c>
    </row>
    <row r="1867" spans="27:35">
      <c r="AA1867" s="62" t="str">
        <f t="shared" si="188"/>
        <v/>
      </c>
      <c r="AB1867" s="50" t="s">
        <v>59</v>
      </c>
      <c r="AC1867" s="50" t="s">
        <v>4961</v>
      </c>
      <c r="AD1867" s="50">
        <v>3144904</v>
      </c>
      <c r="AH1867" s="66" t="str">
        <f t="shared" si="189"/>
        <v>MGNova Módica</v>
      </c>
      <c r="AI1867" s="50">
        <v>3144904</v>
      </c>
    </row>
    <row r="1868" spans="27:35">
      <c r="AA1868" s="62" t="str">
        <f t="shared" si="188"/>
        <v/>
      </c>
      <c r="AB1868" s="50" t="s">
        <v>59</v>
      </c>
      <c r="AC1868" s="50" t="s">
        <v>4963</v>
      </c>
      <c r="AD1868" s="50">
        <v>3145000</v>
      </c>
      <c r="AH1868" s="66" t="str">
        <f t="shared" si="189"/>
        <v>MGNova Ponte</v>
      </c>
      <c r="AI1868" s="50">
        <v>3145000</v>
      </c>
    </row>
    <row r="1869" spans="27:35">
      <c r="AA1869" s="62" t="str">
        <f t="shared" si="188"/>
        <v/>
      </c>
      <c r="AB1869" s="50" t="s">
        <v>59</v>
      </c>
      <c r="AC1869" s="50" t="s">
        <v>4965</v>
      </c>
      <c r="AD1869" s="50">
        <v>3145059</v>
      </c>
      <c r="AH1869" s="66" t="str">
        <f t="shared" si="189"/>
        <v>MGNova Porteirinha</v>
      </c>
      <c r="AI1869" s="50">
        <v>3145059</v>
      </c>
    </row>
    <row r="1870" spans="27:35">
      <c r="AA1870" s="62" t="str">
        <f t="shared" si="188"/>
        <v/>
      </c>
      <c r="AB1870" s="50" t="s">
        <v>59</v>
      </c>
      <c r="AC1870" s="50" t="s">
        <v>4967</v>
      </c>
      <c r="AD1870" s="50">
        <v>3145109</v>
      </c>
      <c r="AH1870" s="66" t="str">
        <f t="shared" si="189"/>
        <v>MGNova Resende</v>
      </c>
      <c r="AI1870" s="50">
        <v>3145109</v>
      </c>
    </row>
    <row r="1871" spans="27:35">
      <c r="AA1871" s="62" t="str">
        <f t="shared" si="188"/>
        <v/>
      </c>
      <c r="AB1871" s="50" t="s">
        <v>59</v>
      </c>
      <c r="AC1871" s="50" t="s">
        <v>4969</v>
      </c>
      <c r="AD1871" s="50">
        <v>3145208</v>
      </c>
      <c r="AH1871" s="66" t="str">
        <f t="shared" si="189"/>
        <v>MGNova Serrana</v>
      </c>
      <c r="AI1871" s="50">
        <v>3145208</v>
      </c>
    </row>
    <row r="1872" spans="27:35">
      <c r="AA1872" s="62" t="str">
        <f t="shared" si="188"/>
        <v/>
      </c>
      <c r="AB1872" s="50" t="s">
        <v>59</v>
      </c>
      <c r="AC1872" s="50" t="s">
        <v>819</v>
      </c>
      <c r="AD1872" s="50">
        <v>3136603</v>
      </c>
      <c r="AH1872" s="66" t="str">
        <f t="shared" si="189"/>
        <v>MGNova União</v>
      </c>
      <c r="AI1872" s="50">
        <v>3136603</v>
      </c>
    </row>
    <row r="1873" spans="27:35">
      <c r="AA1873" s="62" t="str">
        <f t="shared" si="188"/>
        <v/>
      </c>
      <c r="AB1873" s="50" t="s">
        <v>59</v>
      </c>
      <c r="AC1873" s="50" t="s">
        <v>4971</v>
      </c>
      <c r="AD1873" s="50">
        <v>3145307</v>
      </c>
      <c r="AH1873" s="66" t="str">
        <f t="shared" si="189"/>
        <v>MGNovo Cruzeiro</v>
      </c>
      <c r="AI1873" s="50">
        <v>3145307</v>
      </c>
    </row>
    <row r="1874" spans="27:35">
      <c r="AA1874" s="62" t="str">
        <f t="shared" si="188"/>
        <v/>
      </c>
      <c r="AB1874" s="50" t="s">
        <v>59</v>
      </c>
      <c r="AC1874" s="50" t="s">
        <v>4972</v>
      </c>
      <c r="AD1874" s="50">
        <v>3145356</v>
      </c>
      <c r="AH1874" s="66" t="str">
        <f t="shared" si="189"/>
        <v>MGNovo Oriente de Minas</v>
      </c>
      <c r="AI1874" s="50">
        <v>3145356</v>
      </c>
    </row>
    <row r="1875" spans="27:35">
      <c r="AA1875" s="62" t="str">
        <f t="shared" si="188"/>
        <v/>
      </c>
      <c r="AB1875" s="50" t="s">
        <v>59</v>
      </c>
      <c r="AC1875" s="50" t="s">
        <v>4974</v>
      </c>
      <c r="AD1875" s="50">
        <v>3145372</v>
      </c>
      <c r="AH1875" s="66" t="str">
        <f t="shared" si="189"/>
        <v>MGNovorizonte</v>
      </c>
      <c r="AI1875" s="50">
        <v>3145372</v>
      </c>
    </row>
    <row r="1876" spans="27:35">
      <c r="AA1876" s="62" t="str">
        <f t="shared" si="188"/>
        <v/>
      </c>
      <c r="AB1876" s="50" t="s">
        <v>59</v>
      </c>
      <c r="AC1876" s="50" t="s">
        <v>4976</v>
      </c>
      <c r="AD1876" s="50">
        <v>3145406</v>
      </c>
      <c r="AH1876" s="66" t="str">
        <f t="shared" si="189"/>
        <v>MGOlaria</v>
      </c>
      <c r="AI1876" s="50">
        <v>3145406</v>
      </c>
    </row>
    <row r="1877" spans="27:35">
      <c r="AA1877" s="62" t="str">
        <f t="shared" si="188"/>
        <v/>
      </c>
      <c r="AB1877" s="50" t="s">
        <v>59</v>
      </c>
      <c r="AC1877" s="50" t="s">
        <v>4978</v>
      </c>
      <c r="AD1877" s="50">
        <v>3145455</v>
      </c>
      <c r="AH1877" s="66" t="str">
        <f t="shared" si="189"/>
        <v>MGOlhos-d'Água</v>
      </c>
      <c r="AI1877" s="50">
        <v>3145455</v>
      </c>
    </row>
    <row r="1878" spans="27:35">
      <c r="AA1878" s="62" t="str">
        <f t="shared" si="188"/>
        <v/>
      </c>
      <c r="AB1878" s="50" t="s">
        <v>59</v>
      </c>
      <c r="AC1878" s="50" t="s">
        <v>4980</v>
      </c>
      <c r="AD1878" s="50">
        <v>3145505</v>
      </c>
      <c r="AH1878" s="66" t="str">
        <f t="shared" si="189"/>
        <v>MGOlímpio Noronha</v>
      </c>
      <c r="AI1878" s="50">
        <v>3145505</v>
      </c>
    </row>
    <row r="1879" spans="27:35">
      <c r="AA1879" s="62" t="str">
        <f t="shared" si="188"/>
        <v/>
      </c>
      <c r="AB1879" s="50" t="s">
        <v>59</v>
      </c>
      <c r="AC1879" s="50" t="s">
        <v>4982</v>
      </c>
      <c r="AD1879" s="50">
        <v>3145604</v>
      </c>
      <c r="AH1879" s="66" t="str">
        <f t="shared" si="189"/>
        <v>MGOliveira</v>
      </c>
      <c r="AI1879" s="50">
        <v>3145604</v>
      </c>
    </row>
    <row r="1880" spans="27:35">
      <c r="AA1880" s="62" t="str">
        <f t="shared" si="188"/>
        <v/>
      </c>
      <c r="AB1880" s="50" t="s">
        <v>59</v>
      </c>
      <c r="AC1880" s="50" t="s">
        <v>4984</v>
      </c>
      <c r="AD1880" s="50">
        <v>3145703</v>
      </c>
      <c r="AH1880" s="66" t="str">
        <f t="shared" si="189"/>
        <v>MGOliveira Fortes</v>
      </c>
      <c r="AI1880" s="50">
        <v>3145703</v>
      </c>
    </row>
    <row r="1881" spans="27:35">
      <c r="AA1881" s="62" t="str">
        <f t="shared" si="188"/>
        <v/>
      </c>
      <c r="AB1881" s="50" t="s">
        <v>59</v>
      </c>
      <c r="AC1881" s="50" t="s">
        <v>4986</v>
      </c>
      <c r="AD1881" s="50">
        <v>3145802</v>
      </c>
      <c r="AH1881" s="66" t="str">
        <f t="shared" si="189"/>
        <v>MGOnça de Pitangui</v>
      </c>
      <c r="AI1881" s="50">
        <v>3145802</v>
      </c>
    </row>
    <row r="1882" spans="27:35">
      <c r="AA1882" s="62" t="str">
        <f t="shared" si="188"/>
        <v/>
      </c>
      <c r="AB1882" s="50" t="s">
        <v>59</v>
      </c>
      <c r="AC1882" s="50" t="s">
        <v>4988</v>
      </c>
      <c r="AD1882" s="50">
        <v>3145851</v>
      </c>
      <c r="AH1882" s="66" t="str">
        <f t="shared" si="189"/>
        <v>MGOratórios</v>
      </c>
      <c r="AI1882" s="50">
        <v>3145851</v>
      </c>
    </row>
    <row r="1883" spans="27:35">
      <c r="AA1883" s="62" t="str">
        <f t="shared" si="188"/>
        <v/>
      </c>
      <c r="AB1883" s="50" t="s">
        <v>59</v>
      </c>
      <c r="AC1883" s="50" t="s">
        <v>4990</v>
      </c>
      <c r="AD1883" s="50">
        <v>3145877</v>
      </c>
      <c r="AH1883" s="66" t="str">
        <f t="shared" si="189"/>
        <v>MGOrizânia</v>
      </c>
      <c r="AI1883" s="50">
        <v>3145877</v>
      </c>
    </row>
    <row r="1884" spans="27:35">
      <c r="AA1884" s="62" t="str">
        <f t="shared" si="188"/>
        <v/>
      </c>
      <c r="AB1884" s="50" t="s">
        <v>59</v>
      </c>
      <c r="AC1884" s="50" t="s">
        <v>1550</v>
      </c>
      <c r="AD1884" s="50">
        <v>3145901</v>
      </c>
      <c r="AH1884" s="66" t="str">
        <f t="shared" si="189"/>
        <v>MGOuro Branco</v>
      </c>
      <c r="AI1884" s="50">
        <v>3145901</v>
      </c>
    </row>
    <row r="1885" spans="27:35">
      <c r="AA1885" s="62" t="str">
        <f t="shared" si="188"/>
        <v/>
      </c>
      <c r="AB1885" s="50" t="s">
        <v>59</v>
      </c>
      <c r="AC1885" s="50" t="s">
        <v>4992</v>
      </c>
      <c r="AD1885" s="50">
        <v>3146008</v>
      </c>
      <c r="AH1885" s="66" t="str">
        <f t="shared" si="189"/>
        <v>MGOuro Fino</v>
      </c>
      <c r="AI1885" s="50">
        <v>3146008</v>
      </c>
    </row>
    <row r="1886" spans="27:35">
      <c r="AA1886" s="62" t="str">
        <f t="shared" si="188"/>
        <v/>
      </c>
      <c r="AB1886" s="50" t="s">
        <v>59</v>
      </c>
      <c r="AC1886" s="50" t="s">
        <v>4994</v>
      </c>
      <c r="AD1886" s="50">
        <v>3146107</v>
      </c>
      <c r="AH1886" s="66" t="str">
        <f t="shared" si="189"/>
        <v>MGOuro Preto</v>
      </c>
      <c r="AI1886" s="50">
        <v>3146107</v>
      </c>
    </row>
    <row r="1887" spans="27:35">
      <c r="AA1887" s="62" t="str">
        <f t="shared" si="188"/>
        <v/>
      </c>
      <c r="AB1887" s="50" t="s">
        <v>59</v>
      </c>
      <c r="AC1887" s="50" t="s">
        <v>4996</v>
      </c>
      <c r="AD1887" s="50">
        <v>3146206</v>
      </c>
      <c r="AH1887" s="66" t="str">
        <f t="shared" si="189"/>
        <v>MGOuro Verde de Minas</v>
      </c>
      <c r="AI1887" s="50">
        <v>3146206</v>
      </c>
    </row>
    <row r="1888" spans="27:35">
      <c r="AA1888" s="62" t="str">
        <f t="shared" si="188"/>
        <v/>
      </c>
      <c r="AB1888" s="50" t="s">
        <v>59</v>
      </c>
      <c r="AC1888" s="50" t="s">
        <v>4998</v>
      </c>
      <c r="AD1888" s="50">
        <v>3146255</v>
      </c>
      <c r="AH1888" s="66" t="str">
        <f t="shared" si="189"/>
        <v>MGPadre Carvalho</v>
      </c>
      <c r="AI1888" s="50">
        <v>3146255</v>
      </c>
    </row>
    <row r="1889" spans="27:35">
      <c r="AA1889" s="62" t="str">
        <f t="shared" si="188"/>
        <v/>
      </c>
      <c r="AB1889" s="50" t="s">
        <v>59</v>
      </c>
      <c r="AC1889" s="50" t="s">
        <v>5000</v>
      </c>
      <c r="AD1889" s="50">
        <v>3146305</v>
      </c>
      <c r="AH1889" s="66" t="str">
        <f t="shared" si="189"/>
        <v>MGPadre Paraíso</v>
      </c>
      <c r="AI1889" s="50">
        <v>3146305</v>
      </c>
    </row>
    <row r="1890" spans="27:35">
      <c r="AA1890" s="62" t="str">
        <f t="shared" si="188"/>
        <v/>
      </c>
      <c r="AB1890" s="50" t="s">
        <v>59</v>
      </c>
      <c r="AC1890" s="50" t="s">
        <v>5002</v>
      </c>
      <c r="AD1890" s="50">
        <v>3146552</v>
      </c>
      <c r="AH1890" s="66" t="str">
        <f t="shared" si="189"/>
        <v>MGPai Pedro</v>
      </c>
      <c r="AI1890" s="50">
        <v>3146552</v>
      </c>
    </row>
    <row r="1891" spans="27:35">
      <c r="AA1891" s="62" t="str">
        <f t="shared" si="188"/>
        <v/>
      </c>
      <c r="AB1891" s="50" t="s">
        <v>59</v>
      </c>
      <c r="AC1891" s="50" t="s">
        <v>5004</v>
      </c>
      <c r="AD1891" s="50">
        <v>3146404</v>
      </c>
      <c r="AH1891" s="66" t="str">
        <f t="shared" si="189"/>
        <v>MGPaineiras</v>
      </c>
      <c r="AI1891" s="50">
        <v>3146404</v>
      </c>
    </row>
    <row r="1892" spans="27:35">
      <c r="AA1892" s="62" t="str">
        <f t="shared" si="188"/>
        <v/>
      </c>
      <c r="AB1892" s="50" t="s">
        <v>59</v>
      </c>
      <c r="AC1892" s="50" t="s">
        <v>5006</v>
      </c>
      <c r="AD1892" s="50">
        <v>3146503</v>
      </c>
      <c r="AH1892" s="66" t="str">
        <f t="shared" si="189"/>
        <v>MGPains</v>
      </c>
      <c r="AI1892" s="50">
        <v>3146503</v>
      </c>
    </row>
    <row r="1893" spans="27:35">
      <c r="AA1893" s="62" t="str">
        <f t="shared" si="188"/>
        <v/>
      </c>
      <c r="AB1893" s="50" t="s">
        <v>59</v>
      </c>
      <c r="AC1893" s="50" t="s">
        <v>5008</v>
      </c>
      <c r="AD1893" s="50">
        <v>3146602</v>
      </c>
      <c r="AH1893" s="66" t="str">
        <f t="shared" si="189"/>
        <v>MGPaiva</v>
      </c>
      <c r="AI1893" s="50">
        <v>3146602</v>
      </c>
    </row>
    <row r="1894" spans="27:35">
      <c r="AA1894" s="62" t="str">
        <f t="shared" si="188"/>
        <v/>
      </c>
      <c r="AB1894" s="50" t="s">
        <v>59</v>
      </c>
      <c r="AC1894" s="50" t="s">
        <v>5010</v>
      </c>
      <c r="AD1894" s="50">
        <v>3146701</v>
      </c>
      <c r="AH1894" s="66" t="str">
        <f t="shared" si="189"/>
        <v>MGPalma</v>
      </c>
      <c r="AI1894" s="50">
        <v>3146701</v>
      </c>
    </row>
    <row r="1895" spans="27:35">
      <c r="AA1895" s="62" t="str">
        <f t="shared" si="188"/>
        <v/>
      </c>
      <c r="AB1895" s="50" t="s">
        <v>59</v>
      </c>
      <c r="AC1895" s="50" t="s">
        <v>5012</v>
      </c>
      <c r="AD1895" s="50">
        <v>3146750</v>
      </c>
      <c r="AH1895" s="66" t="str">
        <f t="shared" si="189"/>
        <v>MGPalmópolis</v>
      </c>
      <c r="AI1895" s="50">
        <v>3146750</v>
      </c>
    </row>
    <row r="1896" spans="27:35">
      <c r="AA1896" s="62" t="str">
        <f t="shared" si="188"/>
        <v/>
      </c>
      <c r="AB1896" s="50" t="s">
        <v>59</v>
      </c>
      <c r="AC1896" s="50" t="s">
        <v>5013</v>
      </c>
      <c r="AD1896" s="50">
        <v>3146909</v>
      </c>
      <c r="AH1896" s="66" t="str">
        <f t="shared" si="189"/>
        <v>MGPapagaios</v>
      </c>
      <c r="AI1896" s="50">
        <v>3146909</v>
      </c>
    </row>
    <row r="1897" spans="27:35">
      <c r="AA1897" s="62" t="str">
        <f t="shared" si="188"/>
        <v/>
      </c>
      <c r="AB1897" s="50" t="s">
        <v>59</v>
      </c>
      <c r="AC1897" s="50" t="s">
        <v>5014</v>
      </c>
      <c r="AD1897" s="50">
        <v>3147105</v>
      </c>
      <c r="AH1897" s="66" t="str">
        <f t="shared" si="189"/>
        <v>MGPará de Minas</v>
      </c>
      <c r="AI1897" s="50">
        <v>3147105</v>
      </c>
    </row>
    <row r="1898" spans="27:35">
      <c r="AA1898" s="62" t="str">
        <f t="shared" si="188"/>
        <v/>
      </c>
      <c r="AB1898" s="50" t="s">
        <v>59</v>
      </c>
      <c r="AC1898" s="50" t="s">
        <v>5016</v>
      </c>
      <c r="AD1898" s="50">
        <v>3147006</v>
      </c>
      <c r="AH1898" s="66" t="str">
        <f t="shared" si="189"/>
        <v>MGParacatu</v>
      </c>
      <c r="AI1898" s="50">
        <v>3147006</v>
      </c>
    </row>
    <row r="1899" spans="27:35">
      <c r="AA1899" s="62" t="str">
        <f t="shared" si="188"/>
        <v/>
      </c>
      <c r="AB1899" s="50" t="s">
        <v>59</v>
      </c>
      <c r="AC1899" s="50" t="s">
        <v>5018</v>
      </c>
      <c r="AD1899" s="50">
        <v>3147204</v>
      </c>
      <c r="AH1899" s="66" t="str">
        <f t="shared" si="189"/>
        <v>MGParaguaçu</v>
      </c>
      <c r="AI1899" s="50">
        <v>3147204</v>
      </c>
    </row>
    <row r="1900" spans="27:35">
      <c r="AA1900" s="62" t="str">
        <f t="shared" si="188"/>
        <v/>
      </c>
      <c r="AB1900" s="50" t="s">
        <v>59</v>
      </c>
      <c r="AC1900" s="50" t="s">
        <v>5020</v>
      </c>
      <c r="AD1900" s="50">
        <v>3147303</v>
      </c>
      <c r="AH1900" s="66" t="str">
        <f t="shared" si="189"/>
        <v>MGParaisópolis</v>
      </c>
      <c r="AI1900" s="50">
        <v>3147303</v>
      </c>
    </row>
    <row r="1901" spans="27:35">
      <c r="AA1901" s="62" t="str">
        <f t="shared" si="188"/>
        <v/>
      </c>
      <c r="AB1901" s="50" t="s">
        <v>59</v>
      </c>
      <c r="AC1901" s="50" t="s">
        <v>5022</v>
      </c>
      <c r="AD1901" s="50">
        <v>3147402</v>
      </c>
      <c r="AH1901" s="66" t="str">
        <f t="shared" si="189"/>
        <v>MGParaopeba</v>
      </c>
      <c r="AI1901" s="50">
        <v>3147402</v>
      </c>
    </row>
    <row r="1902" spans="27:35">
      <c r="AA1902" s="62" t="str">
        <f t="shared" si="188"/>
        <v/>
      </c>
      <c r="AB1902" s="50" t="s">
        <v>59</v>
      </c>
      <c r="AC1902" s="50" t="s">
        <v>5024</v>
      </c>
      <c r="AD1902" s="50">
        <v>3147600</v>
      </c>
      <c r="AH1902" s="66" t="str">
        <f t="shared" si="189"/>
        <v>MGPassa Quatro</v>
      </c>
      <c r="AI1902" s="50">
        <v>3147600</v>
      </c>
    </row>
    <row r="1903" spans="27:35">
      <c r="AA1903" s="62" t="str">
        <f t="shared" si="188"/>
        <v/>
      </c>
      <c r="AB1903" s="50" t="s">
        <v>59</v>
      </c>
      <c r="AC1903" s="50" t="s">
        <v>5026</v>
      </c>
      <c r="AD1903" s="50">
        <v>3147709</v>
      </c>
      <c r="AH1903" s="66" t="str">
        <f t="shared" si="189"/>
        <v>MGPassa Tempo</v>
      </c>
      <c r="AI1903" s="50">
        <v>3147709</v>
      </c>
    </row>
    <row r="1904" spans="27:35">
      <c r="AA1904" s="62" t="str">
        <f t="shared" si="188"/>
        <v/>
      </c>
      <c r="AB1904" s="50" t="s">
        <v>59</v>
      </c>
      <c r="AC1904" s="50" t="s">
        <v>5028</v>
      </c>
      <c r="AD1904" s="50">
        <v>3147501</v>
      </c>
      <c r="AH1904" s="66" t="str">
        <f t="shared" si="189"/>
        <v>MGPassabém</v>
      </c>
      <c r="AI1904" s="50">
        <v>3147501</v>
      </c>
    </row>
    <row r="1905" spans="27:35">
      <c r="AA1905" s="62" t="str">
        <f t="shared" si="188"/>
        <v/>
      </c>
      <c r="AB1905" s="50" t="s">
        <v>59</v>
      </c>
      <c r="AC1905" s="50" t="s">
        <v>5030</v>
      </c>
      <c r="AD1905" s="50">
        <v>3147808</v>
      </c>
      <c r="AH1905" s="66" t="str">
        <f t="shared" si="189"/>
        <v>MGPassa-Vinte</v>
      </c>
      <c r="AI1905" s="50">
        <v>3147808</v>
      </c>
    </row>
    <row r="1906" spans="27:35">
      <c r="AA1906" s="62" t="str">
        <f t="shared" si="188"/>
        <v/>
      </c>
      <c r="AB1906" s="50" t="s">
        <v>59</v>
      </c>
      <c r="AC1906" s="50" t="s">
        <v>5032</v>
      </c>
      <c r="AD1906" s="50">
        <v>3147907</v>
      </c>
      <c r="AH1906" s="66" t="str">
        <f t="shared" si="189"/>
        <v>MGPassos</v>
      </c>
      <c r="AI1906" s="50">
        <v>3147907</v>
      </c>
    </row>
    <row r="1907" spans="27:35">
      <c r="AA1907" s="62" t="str">
        <f t="shared" si="188"/>
        <v/>
      </c>
      <c r="AB1907" s="50" t="s">
        <v>59</v>
      </c>
      <c r="AC1907" s="50" t="s">
        <v>5034</v>
      </c>
      <c r="AD1907" s="50">
        <v>3147956</v>
      </c>
      <c r="AH1907" s="66" t="str">
        <f t="shared" si="189"/>
        <v>MGPatis</v>
      </c>
      <c r="AI1907" s="50">
        <v>3147956</v>
      </c>
    </row>
    <row r="1908" spans="27:35">
      <c r="AA1908" s="62" t="str">
        <f t="shared" si="188"/>
        <v/>
      </c>
      <c r="AB1908" s="50" t="s">
        <v>59</v>
      </c>
      <c r="AC1908" s="50" t="s">
        <v>5036</v>
      </c>
      <c r="AD1908" s="50">
        <v>3148004</v>
      </c>
      <c r="AH1908" s="66" t="str">
        <f t="shared" si="189"/>
        <v>MGPatos de Minas</v>
      </c>
      <c r="AI1908" s="50">
        <v>3148004</v>
      </c>
    </row>
    <row r="1909" spans="27:35">
      <c r="AA1909" s="62" t="str">
        <f t="shared" si="188"/>
        <v/>
      </c>
      <c r="AB1909" s="50" t="s">
        <v>59</v>
      </c>
      <c r="AC1909" s="50" t="s">
        <v>5038</v>
      </c>
      <c r="AD1909" s="50">
        <v>3148103</v>
      </c>
      <c r="AH1909" s="66" t="str">
        <f t="shared" si="189"/>
        <v>MGPatrocínio</v>
      </c>
      <c r="AI1909" s="50">
        <v>3148103</v>
      </c>
    </row>
    <row r="1910" spans="27:35">
      <c r="AA1910" s="62" t="str">
        <f t="shared" si="188"/>
        <v/>
      </c>
      <c r="AB1910" s="50" t="s">
        <v>59</v>
      </c>
      <c r="AC1910" s="50" t="s">
        <v>5040</v>
      </c>
      <c r="AD1910" s="50">
        <v>3148202</v>
      </c>
      <c r="AH1910" s="66" t="str">
        <f t="shared" si="189"/>
        <v>MGPatrocínio do Muriaé</v>
      </c>
      <c r="AI1910" s="50">
        <v>3148202</v>
      </c>
    </row>
    <row r="1911" spans="27:35">
      <c r="AA1911" s="62" t="str">
        <f t="shared" si="188"/>
        <v/>
      </c>
      <c r="AB1911" s="50" t="s">
        <v>59</v>
      </c>
      <c r="AC1911" s="50" t="s">
        <v>5042</v>
      </c>
      <c r="AD1911" s="50">
        <v>3148301</v>
      </c>
      <c r="AH1911" s="66" t="str">
        <f t="shared" si="189"/>
        <v>MGPaula Cândido</v>
      </c>
      <c r="AI1911" s="50">
        <v>3148301</v>
      </c>
    </row>
    <row r="1912" spans="27:35">
      <c r="AA1912" s="62" t="str">
        <f t="shared" si="188"/>
        <v/>
      </c>
      <c r="AB1912" s="50" t="s">
        <v>59</v>
      </c>
      <c r="AC1912" s="50" t="s">
        <v>5044</v>
      </c>
      <c r="AD1912" s="50">
        <v>3148400</v>
      </c>
      <c r="AH1912" s="66" t="str">
        <f t="shared" si="189"/>
        <v>MGPaulistas</v>
      </c>
      <c r="AI1912" s="50">
        <v>3148400</v>
      </c>
    </row>
    <row r="1913" spans="27:35">
      <c r="AA1913" s="62" t="str">
        <f t="shared" si="188"/>
        <v/>
      </c>
      <c r="AB1913" s="50" t="s">
        <v>59</v>
      </c>
      <c r="AC1913" s="50" t="s">
        <v>5045</v>
      </c>
      <c r="AD1913" s="50">
        <v>3148509</v>
      </c>
      <c r="AH1913" s="66" t="str">
        <f t="shared" si="189"/>
        <v>MGPavão</v>
      </c>
      <c r="AI1913" s="50">
        <v>3148509</v>
      </c>
    </row>
    <row r="1914" spans="27:35">
      <c r="AA1914" s="62" t="str">
        <f t="shared" si="188"/>
        <v/>
      </c>
      <c r="AB1914" s="50" t="s">
        <v>59</v>
      </c>
      <c r="AC1914" s="50" t="s">
        <v>5047</v>
      </c>
      <c r="AD1914" s="50">
        <v>3148608</v>
      </c>
      <c r="AH1914" s="66" t="str">
        <f t="shared" si="189"/>
        <v>MGPeçanha</v>
      </c>
      <c r="AI1914" s="50">
        <v>3148608</v>
      </c>
    </row>
    <row r="1915" spans="27:35">
      <c r="AA1915" s="62" t="str">
        <f t="shared" si="188"/>
        <v/>
      </c>
      <c r="AB1915" s="50" t="s">
        <v>59</v>
      </c>
      <c r="AC1915" s="50" t="s">
        <v>5049</v>
      </c>
      <c r="AD1915" s="50">
        <v>3148707</v>
      </c>
      <c r="AH1915" s="66" t="str">
        <f t="shared" si="189"/>
        <v>MGPedra Azul</v>
      </c>
      <c r="AI1915" s="50">
        <v>3148707</v>
      </c>
    </row>
    <row r="1916" spans="27:35">
      <c r="AA1916" s="62" t="str">
        <f t="shared" si="188"/>
        <v/>
      </c>
      <c r="AB1916" s="50" t="s">
        <v>59</v>
      </c>
      <c r="AC1916" s="50" t="s">
        <v>5050</v>
      </c>
      <c r="AD1916" s="50">
        <v>3148756</v>
      </c>
      <c r="AH1916" s="66" t="str">
        <f t="shared" si="189"/>
        <v>MGPedra Bonita</v>
      </c>
      <c r="AI1916" s="50">
        <v>3148756</v>
      </c>
    </row>
    <row r="1917" spans="27:35">
      <c r="AA1917" s="62" t="str">
        <f t="shared" si="188"/>
        <v/>
      </c>
      <c r="AB1917" s="50" t="s">
        <v>59</v>
      </c>
      <c r="AC1917" s="50" t="s">
        <v>5052</v>
      </c>
      <c r="AD1917" s="50">
        <v>3148806</v>
      </c>
      <c r="AH1917" s="66" t="str">
        <f t="shared" si="189"/>
        <v>MGPedra do Anta</v>
      </c>
      <c r="AI1917" s="50">
        <v>3148806</v>
      </c>
    </row>
    <row r="1918" spans="27:35">
      <c r="AA1918" s="62" t="str">
        <f t="shared" si="188"/>
        <v/>
      </c>
      <c r="AB1918" s="50" t="s">
        <v>59</v>
      </c>
      <c r="AC1918" s="50" t="s">
        <v>5053</v>
      </c>
      <c r="AD1918" s="50">
        <v>3148905</v>
      </c>
      <c r="AH1918" s="66" t="str">
        <f t="shared" si="189"/>
        <v>MGPedra do Indaiá</v>
      </c>
      <c r="AI1918" s="50">
        <v>3148905</v>
      </c>
    </row>
    <row r="1919" spans="27:35">
      <c r="AA1919" s="62" t="str">
        <f t="shared" si="188"/>
        <v/>
      </c>
      <c r="AB1919" s="50" t="s">
        <v>59</v>
      </c>
      <c r="AC1919" s="50" t="s">
        <v>5054</v>
      </c>
      <c r="AD1919" s="50">
        <v>3149002</v>
      </c>
      <c r="AH1919" s="66" t="str">
        <f t="shared" si="189"/>
        <v>MGPedra Dourada</v>
      </c>
      <c r="AI1919" s="50">
        <v>3149002</v>
      </c>
    </row>
    <row r="1920" spans="27:35">
      <c r="AA1920" s="62" t="str">
        <f t="shared" si="188"/>
        <v/>
      </c>
      <c r="AB1920" s="50" t="s">
        <v>59</v>
      </c>
      <c r="AC1920" s="50" t="s">
        <v>5056</v>
      </c>
      <c r="AD1920" s="50">
        <v>3149101</v>
      </c>
      <c r="AH1920" s="66" t="str">
        <f t="shared" si="189"/>
        <v>MGPedralva</v>
      </c>
      <c r="AI1920" s="50">
        <v>3149101</v>
      </c>
    </row>
    <row r="1921" spans="27:35">
      <c r="AA1921" s="62" t="str">
        <f t="shared" si="188"/>
        <v/>
      </c>
      <c r="AB1921" s="50" t="s">
        <v>59</v>
      </c>
      <c r="AC1921" s="50" t="s">
        <v>5058</v>
      </c>
      <c r="AD1921" s="50">
        <v>3149150</v>
      </c>
      <c r="AH1921" s="66" t="str">
        <f t="shared" si="189"/>
        <v>MGPedras de Maria da Cruz</v>
      </c>
      <c r="AI1921" s="50">
        <v>3149150</v>
      </c>
    </row>
    <row r="1922" spans="27:35">
      <c r="AA1922" s="62" t="str">
        <f t="shared" si="188"/>
        <v/>
      </c>
      <c r="AB1922" s="50" t="s">
        <v>59</v>
      </c>
      <c r="AC1922" s="50" t="s">
        <v>5060</v>
      </c>
      <c r="AD1922" s="50">
        <v>3149200</v>
      </c>
      <c r="AH1922" s="66" t="str">
        <f t="shared" si="189"/>
        <v>MGPedrinópolis</v>
      </c>
      <c r="AI1922" s="50">
        <v>3149200</v>
      </c>
    </row>
    <row r="1923" spans="27:35">
      <c r="AA1923" s="62" t="str">
        <f t="shared" ref="AA1923:AA1986" si="190">CONCATENATE(A1923,D1923)</f>
        <v/>
      </c>
      <c r="AB1923" s="50" t="s">
        <v>59</v>
      </c>
      <c r="AC1923" s="50" t="s">
        <v>5062</v>
      </c>
      <c r="AD1923" s="50">
        <v>3149309</v>
      </c>
      <c r="AH1923" s="66" t="str">
        <f t="shared" ref="AH1923:AH1986" si="191">CONCATENATE(AB1923,AC1923)</f>
        <v>MGPedro Leopoldo</v>
      </c>
      <c r="AI1923" s="50">
        <v>3149309</v>
      </c>
    </row>
    <row r="1924" spans="27:35">
      <c r="AA1924" s="62" t="str">
        <f t="shared" si="190"/>
        <v/>
      </c>
      <c r="AB1924" s="50" t="s">
        <v>59</v>
      </c>
      <c r="AC1924" s="50" t="s">
        <v>5064</v>
      </c>
      <c r="AD1924" s="50">
        <v>3149408</v>
      </c>
      <c r="AH1924" s="66" t="str">
        <f t="shared" si="191"/>
        <v>MGPedro Teixeira</v>
      </c>
      <c r="AI1924" s="50">
        <v>3149408</v>
      </c>
    </row>
    <row r="1925" spans="27:35">
      <c r="AA1925" s="62" t="str">
        <f t="shared" si="190"/>
        <v/>
      </c>
      <c r="AB1925" s="50" t="s">
        <v>59</v>
      </c>
      <c r="AC1925" s="50" t="s">
        <v>5066</v>
      </c>
      <c r="AD1925" s="50">
        <v>3149507</v>
      </c>
      <c r="AH1925" s="66" t="str">
        <f t="shared" si="191"/>
        <v>MGPequeri</v>
      </c>
      <c r="AI1925" s="50">
        <v>3149507</v>
      </c>
    </row>
    <row r="1926" spans="27:35">
      <c r="AA1926" s="62" t="str">
        <f t="shared" si="190"/>
        <v/>
      </c>
      <c r="AB1926" s="50" t="s">
        <v>59</v>
      </c>
      <c r="AC1926" s="50" t="s">
        <v>5067</v>
      </c>
      <c r="AD1926" s="50">
        <v>3149606</v>
      </c>
      <c r="AH1926" s="66" t="str">
        <f t="shared" si="191"/>
        <v>MGPequi</v>
      </c>
      <c r="AI1926" s="50">
        <v>3149606</v>
      </c>
    </row>
    <row r="1927" spans="27:35">
      <c r="AA1927" s="62" t="str">
        <f t="shared" si="190"/>
        <v/>
      </c>
      <c r="AB1927" s="50" t="s">
        <v>59</v>
      </c>
      <c r="AC1927" s="50" t="s">
        <v>5069</v>
      </c>
      <c r="AD1927" s="50">
        <v>3149705</v>
      </c>
      <c r="AH1927" s="66" t="str">
        <f t="shared" si="191"/>
        <v>MGPerdigão</v>
      </c>
      <c r="AI1927" s="50">
        <v>3149705</v>
      </c>
    </row>
    <row r="1928" spans="27:35">
      <c r="AA1928" s="62" t="str">
        <f t="shared" si="190"/>
        <v/>
      </c>
      <c r="AB1928" s="50" t="s">
        <v>59</v>
      </c>
      <c r="AC1928" s="50" t="s">
        <v>5071</v>
      </c>
      <c r="AD1928" s="50">
        <v>3149804</v>
      </c>
      <c r="AH1928" s="66" t="str">
        <f t="shared" si="191"/>
        <v>MGPerdizes</v>
      </c>
      <c r="AI1928" s="50">
        <v>3149804</v>
      </c>
    </row>
    <row r="1929" spans="27:35">
      <c r="AA1929" s="62" t="str">
        <f t="shared" si="190"/>
        <v/>
      </c>
      <c r="AB1929" s="50" t="s">
        <v>59</v>
      </c>
      <c r="AC1929" s="50" t="s">
        <v>5073</v>
      </c>
      <c r="AD1929" s="50">
        <v>3149903</v>
      </c>
      <c r="AH1929" s="66" t="str">
        <f t="shared" si="191"/>
        <v>MGPerdões</v>
      </c>
      <c r="AI1929" s="50">
        <v>3149903</v>
      </c>
    </row>
    <row r="1930" spans="27:35">
      <c r="AA1930" s="62" t="str">
        <f t="shared" si="190"/>
        <v/>
      </c>
      <c r="AB1930" s="50" t="s">
        <v>59</v>
      </c>
      <c r="AC1930" s="50" t="s">
        <v>5075</v>
      </c>
      <c r="AD1930" s="50">
        <v>3149952</v>
      </c>
      <c r="AH1930" s="66" t="str">
        <f t="shared" si="191"/>
        <v>MGPeriquito</v>
      </c>
      <c r="AI1930" s="50">
        <v>3149952</v>
      </c>
    </row>
    <row r="1931" spans="27:35">
      <c r="AA1931" s="62" t="str">
        <f t="shared" si="190"/>
        <v/>
      </c>
      <c r="AB1931" s="50" t="s">
        <v>59</v>
      </c>
      <c r="AC1931" s="50" t="s">
        <v>5077</v>
      </c>
      <c r="AD1931" s="50">
        <v>3150000</v>
      </c>
      <c r="AH1931" s="66" t="str">
        <f t="shared" si="191"/>
        <v>MGPescador</v>
      </c>
      <c r="AI1931" s="50">
        <v>3150000</v>
      </c>
    </row>
    <row r="1932" spans="27:35">
      <c r="AA1932" s="62" t="str">
        <f t="shared" si="190"/>
        <v/>
      </c>
      <c r="AB1932" s="50" t="s">
        <v>59</v>
      </c>
      <c r="AC1932" s="50" t="s">
        <v>5079</v>
      </c>
      <c r="AD1932" s="50">
        <v>3150109</v>
      </c>
      <c r="AH1932" s="66" t="str">
        <f t="shared" si="191"/>
        <v>MGPiau</v>
      </c>
      <c r="AI1932" s="50">
        <v>3150109</v>
      </c>
    </row>
    <row r="1933" spans="27:35">
      <c r="AA1933" s="62" t="str">
        <f t="shared" si="190"/>
        <v/>
      </c>
      <c r="AB1933" s="50" t="s">
        <v>59</v>
      </c>
      <c r="AC1933" s="50" t="s">
        <v>5081</v>
      </c>
      <c r="AD1933" s="50">
        <v>3150158</v>
      </c>
      <c r="AH1933" s="66" t="str">
        <f t="shared" si="191"/>
        <v>MGPiedade de Caratinga</v>
      </c>
      <c r="AI1933" s="50">
        <v>3150158</v>
      </c>
    </row>
    <row r="1934" spans="27:35">
      <c r="AA1934" s="62" t="str">
        <f t="shared" si="190"/>
        <v/>
      </c>
      <c r="AB1934" s="50" t="s">
        <v>59</v>
      </c>
      <c r="AC1934" s="50" t="s">
        <v>5083</v>
      </c>
      <c r="AD1934" s="50">
        <v>3150208</v>
      </c>
      <c r="AH1934" s="66" t="str">
        <f t="shared" si="191"/>
        <v>MGPiedade de Ponte Nova</v>
      </c>
      <c r="AI1934" s="50">
        <v>3150208</v>
      </c>
    </row>
    <row r="1935" spans="27:35">
      <c r="AA1935" s="62" t="str">
        <f t="shared" si="190"/>
        <v/>
      </c>
      <c r="AB1935" s="50" t="s">
        <v>59</v>
      </c>
      <c r="AC1935" s="50" t="s">
        <v>5085</v>
      </c>
      <c r="AD1935" s="50">
        <v>3150307</v>
      </c>
      <c r="AH1935" s="66" t="str">
        <f t="shared" si="191"/>
        <v>MGPiedade do Rio Grande</v>
      </c>
      <c r="AI1935" s="50">
        <v>3150307</v>
      </c>
    </row>
    <row r="1936" spans="27:35">
      <c r="AA1936" s="62" t="str">
        <f t="shared" si="190"/>
        <v/>
      </c>
      <c r="AB1936" s="50" t="s">
        <v>59</v>
      </c>
      <c r="AC1936" s="50" t="s">
        <v>5087</v>
      </c>
      <c r="AD1936" s="50">
        <v>3150406</v>
      </c>
      <c r="AH1936" s="66" t="str">
        <f t="shared" si="191"/>
        <v>MGPiedade dos Gerais</v>
      </c>
      <c r="AI1936" s="50">
        <v>3150406</v>
      </c>
    </row>
    <row r="1937" spans="27:35">
      <c r="AA1937" s="62" t="str">
        <f t="shared" si="190"/>
        <v/>
      </c>
      <c r="AB1937" s="50" t="s">
        <v>59</v>
      </c>
      <c r="AC1937" s="50" t="s">
        <v>5088</v>
      </c>
      <c r="AD1937" s="50">
        <v>3150505</v>
      </c>
      <c r="AH1937" s="66" t="str">
        <f t="shared" si="191"/>
        <v>MGPimenta</v>
      </c>
      <c r="AI1937" s="50">
        <v>3150505</v>
      </c>
    </row>
    <row r="1938" spans="27:35">
      <c r="AA1938" s="62" t="str">
        <f t="shared" si="190"/>
        <v/>
      </c>
      <c r="AB1938" s="50" t="s">
        <v>59</v>
      </c>
      <c r="AC1938" s="50" t="s">
        <v>5090</v>
      </c>
      <c r="AD1938" s="50">
        <v>3150539</v>
      </c>
      <c r="AH1938" s="66" t="str">
        <f t="shared" si="191"/>
        <v>MGPingo-d'Água</v>
      </c>
      <c r="AI1938" s="50">
        <v>3150539</v>
      </c>
    </row>
    <row r="1939" spans="27:35">
      <c r="AA1939" s="62" t="str">
        <f t="shared" si="190"/>
        <v/>
      </c>
      <c r="AB1939" s="50" t="s">
        <v>59</v>
      </c>
      <c r="AC1939" s="50" t="s">
        <v>5092</v>
      </c>
      <c r="AD1939" s="50">
        <v>3150570</v>
      </c>
      <c r="AH1939" s="66" t="str">
        <f t="shared" si="191"/>
        <v>MGPintópolis</v>
      </c>
      <c r="AI1939" s="50">
        <v>3150570</v>
      </c>
    </row>
    <row r="1940" spans="27:35">
      <c r="AA1940" s="62" t="str">
        <f t="shared" si="190"/>
        <v/>
      </c>
      <c r="AB1940" s="50" t="s">
        <v>59</v>
      </c>
      <c r="AC1940" s="50" t="s">
        <v>5094</v>
      </c>
      <c r="AD1940" s="50">
        <v>3150604</v>
      </c>
      <c r="AH1940" s="66" t="str">
        <f t="shared" si="191"/>
        <v>MGPiracema</v>
      </c>
      <c r="AI1940" s="50">
        <v>3150604</v>
      </c>
    </row>
    <row r="1941" spans="27:35">
      <c r="AA1941" s="62" t="str">
        <f t="shared" si="190"/>
        <v/>
      </c>
      <c r="AB1941" s="50" t="s">
        <v>59</v>
      </c>
      <c r="AC1941" s="50" t="s">
        <v>5096</v>
      </c>
      <c r="AD1941" s="50">
        <v>3150703</v>
      </c>
      <c r="AH1941" s="66" t="str">
        <f t="shared" si="191"/>
        <v>MGPirajuba</v>
      </c>
      <c r="AI1941" s="50">
        <v>3150703</v>
      </c>
    </row>
    <row r="1942" spans="27:35">
      <c r="AA1942" s="62" t="str">
        <f t="shared" si="190"/>
        <v/>
      </c>
      <c r="AB1942" s="50" t="s">
        <v>59</v>
      </c>
      <c r="AC1942" s="50" t="s">
        <v>5098</v>
      </c>
      <c r="AD1942" s="50">
        <v>3150802</v>
      </c>
      <c r="AH1942" s="66" t="str">
        <f t="shared" si="191"/>
        <v>MGPiranga</v>
      </c>
      <c r="AI1942" s="50">
        <v>3150802</v>
      </c>
    </row>
    <row r="1943" spans="27:35">
      <c r="AA1943" s="62" t="str">
        <f t="shared" si="190"/>
        <v/>
      </c>
      <c r="AB1943" s="50" t="s">
        <v>59</v>
      </c>
      <c r="AC1943" s="50" t="s">
        <v>5100</v>
      </c>
      <c r="AD1943" s="50">
        <v>3150901</v>
      </c>
      <c r="AH1943" s="66" t="str">
        <f t="shared" si="191"/>
        <v>MGPiranguçu</v>
      </c>
      <c r="AI1943" s="50">
        <v>3150901</v>
      </c>
    </row>
    <row r="1944" spans="27:35">
      <c r="AA1944" s="62" t="str">
        <f t="shared" si="190"/>
        <v/>
      </c>
      <c r="AB1944" s="50" t="s">
        <v>59</v>
      </c>
      <c r="AC1944" s="50" t="s">
        <v>5102</v>
      </c>
      <c r="AD1944" s="50">
        <v>3151008</v>
      </c>
      <c r="AH1944" s="66" t="str">
        <f t="shared" si="191"/>
        <v>MGPiranguinho</v>
      </c>
      <c r="AI1944" s="50">
        <v>3151008</v>
      </c>
    </row>
    <row r="1945" spans="27:35">
      <c r="AA1945" s="62" t="str">
        <f t="shared" si="190"/>
        <v/>
      </c>
      <c r="AB1945" s="50" t="s">
        <v>59</v>
      </c>
      <c r="AC1945" s="50" t="s">
        <v>5104</v>
      </c>
      <c r="AD1945" s="50">
        <v>3151107</v>
      </c>
      <c r="AH1945" s="66" t="str">
        <f t="shared" si="191"/>
        <v>MGPirapetinga</v>
      </c>
      <c r="AI1945" s="50">
        <v>3151107</v>
      </c>
    </row>
    <row r="1946" spans="27:35">
      <c r="AA1946" s="62" t="str">
        <f t="shared" si="190"/>
        <v/>
      </c>
      <c r="AB1946" s="50" t="s">
        <v>59</v>
      </c>
      <c r="AC1946" s="50" t="s">
        <v>5106</v>
      </c>
      <c r="AD1946" s="50">
        <v>3151206</v>
      </c>
      <c r="AH1946" s="66" t="str">
        <f t="shared" si="191"/>
        <v>MGPirapora</v>
      </c>
      <c r="AI1946" s="50">
        <v>3151206</v>
      </c>
    </row>
    <row r="1947" spans="27:35">
      <c r="AA1947" s="62" t="str">
        <f t="shared" si="190"/>
        <v/>
      </c>
      <c r="AB1947" s="50" t="s">
        <v>59</v>
      </c>
      <c r="AC1947" s="50" t="s">
        <v>5108</v>
      </c>
      <c r="AD1947" s="50">
        <v>3151305</v>
      </c>
      <c r="AH1947" s="66" t="str">
        <f t="shared" si="191"/>
        <v>MGPiraúba</v>
      </c>
      <c r="AI1947" s="50">
        <v>3151305</v>
      </c>
    </row>
    <row r="1948" spans="27:35">
      <c r="AA1948" s="62" t="str">
        <f t="shared" si="190"/>
        <v/>
      </c>
      <c r="AB1948" s="50" t="s">
        <v>59</v>
      </c>
      <c r="AC1948" s="50" t="s">
        <v>5110</v>
      </c>
      <c r="AD1948" s="50">
        <v>3151404</v>
      </c>
      <c r="AH1948" s="66" t="str">
        <f t="shared" si="191"/>
        <v>MGPitangui</v>
      </c>
      <c r="AI1948" s="50">
        <v>3151404</v>
      </c>
    </row>
    <row r="1949" spans="27:35">
      <c r="AA1949" s="62" t="str">
        <f t="shared" si="190"/>
        <v/>
      </c>
      <c r="AB1949" s="50" t="s">
        <v>59</v>
      </c>
      <c r="AC1949" s="50" t="s">
        <v>5112</v>
      </c>
      <c r="AD1949" s="50">
        <v>3151503</v>
      </c>
      <c r="AH1949" s="66" t="str">
        <f t="shared" si="191"/>
        <v>MGPiumhi</v>
      </c>
      <c r="AI1949" s="50">
        <v>3151503</v>
      </c>
    </row>
    <row r="1950" spans="27:35">
      <c r="AA1950" s="62" t="str">
        <f t="shared" si="190"/>
        <v/>
      </c>
      <c r="AB1950" s="50" t="s">
        <v>59</v>
      </c>
      <c r="AC1950" s="50" t="s">
        <v>5114</v>
      </c>
      <c r="AD1950" s="50">
        <v>3151602</v>
      </c>
      <c r="AH1950" s="66" t="str">
        <f t="shared" si="191"/>
        <v>MGPlanura</v>
      </c>
      <c r="AI1950" s="50">
        <v>3151602</v>
      </c>
    </row>
    <row r="1951" spans="27:35">
      <c r="AA1951" s="62" t="str">
        <f t="shared" si="190"/>
        <v/>
      </c>
      <c r="AB1951" s="50" t="s">
        <v>59</v>
      </c>
      <c r="AC1951" s="50" t="s">
        <v>5116</v>
      </c>
      <c r="AD1951" s="50">
        <v>3151701</v>
      </c>
      <c r="AH1951" s="66" t="str">
        <f t="shared" si="191"/>
        <v>MGPoço Fundo</v>
      </c>
      <c r="AI1951" s="50">
        <v>3151701</v>
      </c>
    </row>
    <row r="1952" spans="27:35">
      <c r="AA1952" s="62" t="str">
        <f t="shared" si="190"/>
        <v/>
      </c>
      <c r="AB1952" s="50" t="s">
        <v>59</v>
      </c>
      <c r="AC1952" s="50" t="s">
        <v>5118</v>
      </c>
      <c r="AD1952" s="50">
        <v>3151800</v>
      </c>
      <c r="AH1952" s="66" t="str">
        <f t="shared" si="191"/>
        <v>MGPoços de Caldas</v>
      </c>
      <c r="AI1952" s="50">
        <v>3151800</v>
      </c>
    </row>
    <row r="1953" spans="27:35">
      <c r="AA1953" s="62" t="str">
        <f t="shared" si="190"/>
        <v/>
      </c>
      <c r="AB1953" s="50" t="s">
        <v>59</v>
      </c>
      <c r="AC1953" s="50" t="s">
        <v>5120</v>
      </c>
      <c r="AD1953" s="50">
        <v>3151909</v>
      </c>
      <c r="AH1953" s="66" t="str">
        <f t="shared" si="191"/>
        <v>MGPocrane</v>
      </c>
      <c r="AI1953" s="50">
        <v>3151909</v>
      </c>
    </row>
    <row r="1954" spans="27:35">
      <c r="AA1954" s="62" t="str">
        <f t="shared" si="190"/>
        <v/>
      </c>
      <c r="AB1954" s="50" t="s">
        <v>59</v>
      </c>
      <c r="AC1954" s="50" t="s">
        <v>5122</v>
      </c>
      <c r="AD1954" s="50">
        <v>3152006</v>
      </c>
      <c r="AH1954" s="66" t="str">
        <f t="shared" si="191"/>
        <v>MGPompéu</v>
      </c>
      <c r="AI1954" s="50">
        <v>3152006</v>
      </c>
    </row>
    <row r="1955" spans="27:35">
      <c r="AA1955" s="62" t="str">
        <f t="shared" si="190"/>
        <v/>
      </c>
      <c r="AB1955" s="50" t="s">
        <v>59</v>
      </c>
      <c r="AC1955" s="50" t="s">
        <v>5124</v>
      </c>
      <c r="AD1955" s="50">
        <v>3152105</v>
      </c>
      <c r="AH1955" s="66" t="str">
        <f t="shared" si="191"/>
        <v>MGPonte Nova</v>
      </c>
      <c r="AI1955" s="50">
        <v>3152105</v>
      </c>
    </row>
    <row r="1956" spans="27:35">
      <c r="AA1956" s="62" t="str">
        <f t="shared" si="190"/>
        <v/>
      </c>
      <c r="AB1956" s="50" t="s">
        <v>59</v>
      </c>
      <c r="AC1956" s="50" t="s">
        <v>5125</v>
      </c>
      <c r="AD1956" s="50">
        <v>3152131</v>
      </c>
      <c r="AH1956" s="66" t="str">
        <f t="shared" si="191"/>
        <v>MGPonto Chique</v>
      </c>
      <c r="AI1956" s="50">
        <v>3152131</v>
      </c>
    </row>
    <row r="1957" spans="27:35">
      <c r="AA1957" s="62" t="str">
        <f t="shared" si="190"/>
        <v/>
      </c>
      <c r="AB1957" s="50" t="s">
        <v>59</v>
      </c>
      <c r="AC1957" s="50" t="s">
        <v>5126</v>
      </c>
      <c r="AD1957" s="50">
        <v>3152170</v>
      </c>
      <c r="AH1957" s="66" t="str">
        <f t="shared" si="191"/>
        <v>MGPonto dos Volantes</v>
      </c>
      <c r="AI1957" s="50">
        <v>3152170</v>
      </c>
    </row>
    <row r="1958" spans="27:35">
      <c r="AA1958" s="62" t="str">
        <f t="shared" si="190"/>
        <v/>
      </c>
      <c r="AB1958" s="50" t="s">
        <v>59</v>
      </c>
      <c r="AC1958" s="50" t="s">
        <v>5128</v>
      </c>
      <c r="AD1958" s="50">
        <v>3152204</v>
      </c>
      <c r="AH1958" s="66" t="str">
        <f t="shared" si="191"/>
        <v>MGPorteirinha</v>
      </c>
      <c r="AI1958" s="50">
        <v>3152204</v>
      </c>
    </row>
    <row r="1959" spans="27:35">
      <c r="AA1959" s="62" t="str">
        <f t="shared" si="190"/>
        <v/>
      </c>
      <c r="AB1959" s="50" t="s">
        <v>59</v>
      </c>
      <c r="AC1959" s="50" t="s">
        <v>5130</v>
      </c>
      <c r="AD1959" s="50">
        <v>3152303</v>
      </c>
      <c r="AH1959" s="66" t="str">
        <f t="shared" si="191"/>
        <v>MGPorto Firme</v>
      </c>
      <c r="AI1959" s="50">
        <v>3152303</v>
      </c>
    </row>
    <row r="1960" spans="27:35">
      <c r="AA1960" s="62" t="str">
        <f t="shared" si="190"/>
        <v/>
      </c>
      <c r="AB1960" s="50" t="s">
        <v>59</v>
      </c>
      <c r="AC1960" s="50" t="s">
        <v>5132</v>
      </c>
      <c r="AD1960" s="50">
        <v>3152402</v>
      </c>
      <c r="AH1960" s="66" t="str">
        <f t="shared" si="191"/>
        <v>MGPoté</v>
      </c>
      <c r="AI1960" s="50">
        <v>3152402</v>
      </c>
    </row>
    <row r="1961" spans="27:35">
      <c r="AA1961" s="62" t="str">
        <f t="shared" si="190"/>
        <v/>
      </c>
      <c r="AB1961" s="50" t="s">
        <v>59</v>
      </c>
      <c r="AC1961" s="50" t="s">
        <v>5134</v>
      </c>
      <c r="AD1961" s="50">
        <v>3152501</v>
      </c>
      <c r="AH1961" s="66" t="str">
        <f t="shared" si="191"/>
        <v>MGPouso Alegre</v>
      </c>
      <c r="AI1961" s="50">
        <v>3152501</v>
      </c>
    </row>
    <row r="1962" spans="27:35">
      <c r="AA1962" s="62" t="str">
        <f t="shared" si="190"/>
        <v/>
      </c>
      <c r="AB1962" s="50" t="s">
        <v>59</v>
      </c>
      <c r="AC1962" s="50" t="s">
        <v>5136</v>
      </c>
      <c r="AD1962" s="50">
        <v>3152600</v>
      </c>
      <c r="AH1962" s="66" t="str">
        <f t="shared" si="191"/>
        <v>MGPouso Alto</v>
      </c>
      <c r="AI1962" s="50">
        <v>3152600</v>
      </c>
    </row>
    <row r="1963" spans="27:35">
      <c r="AA1963" s="62" t="str">
        <f t="shared" si="190"/>
        <v/>
      </c>
      <c r="AB1963" s="50" t="s">
        <v>59</v>
      </c>
      <c r="AC1963" s="50" t="s">
        <v>5138</v>
      </c>
      <c r="AD1963" s="50">
        <v>3152709</v>
      </c>
      <c r="AH1963" s="66" t="str">
        <f t="shared" si="191"/>
        <v>MGPrados</v>
      </c>
      <c r="AI1963" s="50">
        <v>3152709</v>
      </c>
    </row>
    <row r="1964" spans="27:35">
      <c r="AA1964" s="62" t="str">
        <f t="shared" si="190"/>
        <v/>
      </c>
      <c r="AB1964" s="50" t="s">
        <v>59</v>
      </c>
      <c r="AC1964" s="50" t="s">
        <v>2952</v>
      </c>
      <c r="AD1964" s="50">
        <v>3152808</v>
      </c>
      <c r="AH1964" s="66" t="str">
        <f t="shared" si="191"/>
        <v>MGPrata</v>
      </c>
      <c r="AI1964" s="50">
        <v>3152808</v>
      </c>
    </row>
    <row r="1965" spans="27:35">
      <c r="AA1965" s="62" t="str">
        <f t="shared" si="190"/>
        <v/>
      </c>
      <c r="AB1965" s="50" t="s">
        <v>59</v>
      </c>
      <c r="AC1965" s="50" t="s">
        <v>5141</v>
      </c>
      <c r="AD1965" s="50">
        <v>3152907</v>
      </c>
      <c r="AH1965" s="66" t="str">
        <f t="shared" si="191"/>
        <v>MGPratápolis</v>
      </c>
      <c r="AI1965" s="50">
        <v>3152907</v>
      </c>
    </row>
    <row r="1966" spans="27:35">
      <c r="AA1966" s="62" t="str">
        <f t="shared" si="190"/>
        <v/>
      </c>
      <c r="AB1966" s="50" t="s">
        <v>59</v>
      </c>
      <c r="AC1966" s="50" t="s">
        <v>5143</v>
      </c>
      <c r="AD1966" s="50">
        <v>3153004</v>
      </c>
      <c r="AH1966" s="66" t="str">
        <f t="shared" si="191"/>
        <v>MGPratinha</v>
      </c>
      <c r="AI1966" s="50">
        <v>3153004</v>
      </c>
    </row>
    <row r="1967" spans="27:35">
      <c r="AA1967" s="62" t="str">
        <f t="shared" si="190"/>
        <v/>
      </c>
      <c r="AB1967" s="50" t="s">
        <v>59</v>
      </c>
      <c r="AC1967" s="50" t="s">
        <v>4822</v>
      </c>
      <c r="AD1967" s="50">
        <v>3153103</v>
      </c>
      <c r="AH1967" s="66" t="str">
        <f t="shared" si="191"/>
        <v>MGPresidente Bernardes</v>
      </c>
      <c r="AI1967" s="50">
        <v>3153103</v>
      </c>
    </row>
    <row r="1968" spans="27:35">
      <c r="AA1968" s="62" t="str">
        <f t="shared" si="190"/>
        <v/>
      </c>
      <c r="AB1968" s="50" t="s">
        <v>59</v>
      </c>
      <c r="AC1968" s="50" t="s">
        <v>2368</v>
      </c>
      <c r="AD1968" s="50">
        <v>3153202</v>
      </c>
      <c r="AH1968" s="66" t="str">
        <f t="shared" si="191"/>
        <v>MGPresidente Juscelino</v>
      </c>
      <c r="AI1968" s="50">
        <v>3153202</v>
      </c>
    </row>
    <row r="1969" spans="27:35">
      <c r="AA1969" s="62" t="str">
        <f t="shared" si="190"/>
        <v/>
      </c>
      <c r="AB1969" s="50" t="s">
        <v>59</v>
      </c>
      <c r="AC1969" s="50" t="s">
        <v>5147</v>
      </c>
      <c r="AD1969" s="50">
        <v>3153301</v>
      </c>
      <c r="AH1969" s="66" t="str">
        <f t="shared" si="191"/>
        <v>MGPresidente Kubitschek</v>
      </c>
      <c r="AI1969" s="50">
        <v>3153301</v>
      </c>
    </row>
    <row r="1970" spans="27:35">
      <c r="AA1970" s="62" t="str">
        <f t="shared" si="190"/>
        <v/>
      </c>
      <c r="AB1970" s="50" t="s">
        <v>59</v>
      </c>
      <c r="AC1970" s="50" t="s">
        <v>5149</v>
      </c>
      <c r="AD1970" s="50">
        <v>3153400</v>
      </c>
      <c r="AH1970" s="66" t="str">
        <f t="shared" si="191"/>
        <v>MGPresidente Olegário</v>
      </c>
      <c r="AI1970" s="50">
        <v>3153400</v>
      </c>
    </row>
    <row r="1971" spans="27:35">
      <c r="AA1971" s="62" t="str">
        <f t="shared" si="190"/>
        <v/>
      </c>
      <c r="AB1971" s="50" t="s">
        <v>59</v>
      </c>
      <c r="AC1971" s="50" t="s">
        <v>5151</v>
      </c>
      <c r="AD1971" s="50">
        <v>3153608</v>
      </c>
      <c r="AH1971" s="66" t="str">
        <f t="shared" si="191"/>
        <v>MGPrudente de Morais</v>
      </c>
      <c r="AI1971" s="50">
        <v>3153608</v>
      </c>
    </row>
    <row r="1972" spans="27:35">
      <c r="AA1972" s="62" t="str">
        <f t="shared" si="190"/>
        <v/>
      </c>
      <c r="AB1972" s="50" t="s">
        <v>59</v>
      </c>
      <c r="AC1972" s="50" t="s">
        <v>5153</v>
      </c>
      <c r="AD1972" s="50">
        <v>3153707</v>
      </c>
      <c r="AH1972" s="66" t="str">
        <f t="shared" si="191"/>
        <v>MGQuartel Geral</v>
      </c>
      <c r="AI1972" s="50">
        <v>3153707</v>
      </c>
    </row>
    <row r="1973" spans="27:35">
      <c r="AA1973" s="62" t="str">
        <f t="shared" si="190"/>
        <v/>
      </c>
      <c r="AB1973" s="50" t="s">
        <v>59</v>
      </c>
      <c r="AC1973" s="50" t="s">
        <v>5155</v>
      </c>
      <c r="AD1973" s="50">
        <v>3153806</v>
      </c>
      <c r="AH1973" s="66" t="str">
        <f t="shared" si="191"/>
        <v>MGQueluzito</v>
      </c>
      <c r="AI1973" s="50">
        <v>3153806</v>
      </c>
    </row>
    <row r="1974" spans="27:35">
      <c r="AA1974" s="62" t="str">
        <f t="shared" si="190"/>
        <v/>
      </c>
      <c r="AB1974" s="50" t="s">
        <v>59</v>
      </c>
      <c r="AC1974" s="50" t="s">
        <v>5157</v>
      </c>
      <c r="AD1974" s="50">
        <v>3153905</v>
      </c>
      <c r="AH1974" s="66" t="str">
        <f t="shared" si="191"/>
        <v>MGRaposos</v>
      </c>
      <c r="AI1974" s="50">
        <v>3153905</v>
      </c>
    </row>
    <row r="1975" spans="27:35">
      <c r="AA1975" s="62" t="str">
        <f t="shared" si="190"/>
        <v/>
      </c>
      <c r="AB1975" s="50" t="s">
        <v>59</v>
      </c>
      <c r="AC1975" s="50" t="s">
        <v>5159</v>
      </c>
      <c r="AD1975" s="50">
        <v>3154002</v>
      </c>
      <c r="AH1975" s="66" t="str">
        <f t="shared" si="191"/>
        <v>MGRaul Soares</v>
      </c>
      <c r="AI1975" s="50">
        <v>3154002</v>
      </c>
    </row>
    <row r="1976" spans="27:35">
      <c r="AA1976" s="62" t="str">
        <f t="shared" si="190"/>
        <v/>
      </c>
      <c r="AB1976" s="50" t="s">
        <v>59</v>
      </c>
      <c r="AC1976" s="50" t="s">
        <v>5161</v>
      </c>
      <c r="AD1976" s="50">
        <v>3154101</v>
      </c>
      <c r="AH1976" s="66" t="str">
        <f t="shared" si="191"/>
        <v>MGRecreio</v>
      </c>
      <c r="AI1976" s="50">
        <v>3154101</v>
      </c>
    </row>
    <row r="1977" spans="27:35">
      <c r="AA1977" s="62" t="str">
        <f t="shared" si="190"/>
        <v/>
      </c>
      <c r="AB1977" s="50" t="s">
        <v>59</v>
      </c>
      <c r="AC1977" s="50" t="s">
        <v>5163</v>
      </c>
      <c r="AD1977" s="50">
        <v>3154150</v>
      </c>
      <c r="AH1977" s="66" t="str">
        <f t="shared" si="191"/>
        <v>MGReduto</v>
      </c>
      <c r="AI1977" s="50">
        <v>3154150</v>
      </c>
    </row>
    <row r="1978" spans="27:35">
      <c r="AA1978" s="62" t="str">
        <f t="shared" si="190"/>
        <v/>
      </c>
      <c r="AB1978" s="50" t="s">
        <v>59</v>
      </c>
      <c r="AC1978" s="50" t="s">
        <v>5165</v>
      </c>
      <c r="AD1978" s="50">
        <v>3154200</v>
      </c>
      <c r="AH1978" s="66" t="str">
        <f t="shared" si="191"/>
        <v>MGResende Costa</v>
      </c>
      <c r="AI1978" s="50">
        <v>3154200</v>
      </c>
    </row>
    <row r="1979" spans="27:35">
      <c r="AA1979" s="62" t="str">
        <f t="shared" si="190"/>
        <v/>
      </c>
      <c r="AB1979" s="50" t="s">
        <v>59</v>
      </c>
      <c r="AC1979" s="50" t="s">
        <v>5167</v>
      </c>
      <c r="AD1979" s="50">
        <v>3154309</v>
      </c>
      <c r="AH1979" s="66" t="str">
        <f t="shared" si="191"/>
        <v>MGResplendor</v>
      </c>
      <c r="AI1979" s="50">
        <v>3154309</v>
      </c>
    </row>
    <row r="1980" spans="27:35">
      <c r="AA1980" s="62" t="str">
        <f t="shared" si="190"/>
        <v/>
      </c>
      <c r="AB1980" s="50" t="s">
        <v>59</v>
      </c>
      <c r="AC1980" s="50" t="s">
        <v>5169</v>
      </c>
      <c r="AD1980" s="50">
        <v>3154408</v>
      </c>
      <c r="AH1980" s="66" t="str">
        <f t="shared" si="191"/>
        <v>MGRessaquinha</v>
      </c>
      <c r="AI1980" s="50">
        <v>3154408</v>
      </c>
    </row>
    <row r="1981" spans="27:35">
      <c r="AA1981" s="62" t="str">
        <f t="shared" si="190"/>
        <v/>
      </c>
      <c r="AB1981" s="50" t="s">
        <v>59</v>
      </c>
      <c r="AC1981" s="50" t="s">
        <v>2357</v>
      </c>
      <c r="AD1981" s="50">
        <v>3154457</v>
      </c>
      <c r="AH1981" s="66" t="str">
        <f t="shared" si="191"/>
        <v>MGRiachinho</v>
      </c>
      <c r="AI1981" s="50">
        <v>3154457</v>
      </c>
    </row>
    <row r="1982" spans="27:35">
      <c r="AA1982" s="62" t="str">
        <f t="shared" si="190"/>
        <v/>
      </c>
      <c r="AB1982" s="50" t="s">
        <v>59</v>
      </c>
      <c r="AC1982" s="50" t="s">
        <v>5171</v>
      </c>
      <c r="AD1982" s="50">
        <v>3154507</v>
      </c>
      <c r="AH1982" s="66" t="str">
        <f t="shared" si="191"/>
        <v>MGRiacho dos Machados</v>
      </c>
      <c r="AI1982" s="50">
        <v>3154507</v>
      </c>
    </row>
    <row r="1983" spans="27:35">
      <c r="AA1983" s="62" t="str">
        <f t="shared" si="190"/>
        <v/>
      </c>
      <c r="AB1983" s="50" t="s">
        <v>59</v>
      </c>
      <c r="AC1983" s="50" t="s">
        <v>5173</v>
      </c>
      <c r="AD1983" s="50">
        <v>3154606</v>
      </c>
      <c r="AH1983" s="66" t="str">
        <f t="shared" si="191"/>
        <v>MGRibeirão das Neves</v>
      </c>
      <c r="AI1983" s="50">
        <v>3154606</v>
      </c>
    </row>
    <row r="1984" spans="27:35">
      <c r="AA1984" s="62" t="str">
        <f t="shared" si="190"/>
        <v/>
      </c>
      <c r="AB1984" s="50" t="s">
        <v>59</v>
      </c>
      <c r="AC1984" s="50" t="s">
        <v>5175</v>
      </c>
      <c r="AD1984" s="50">
        <v>3154705</v>
      </c>
      <c r="AH1984" s="66" t="str">
        <f t="shared" si="191"/>
        <v>MGRibeirão Vermelho</v>
      </c>
      <c r="AI1984" s="50">
        <v>3154705</v>
      </c>
    </row>
    <row r="1985" spans="27:35">
      <c r="AA1985" s="62" t="str">
        <f t="shared" si="190"/>
        <v/>
      </c>
      <c r="AB1985" s="50" t="s">
        <v>59</v>
      </c>
      <c r="AC1985" s="50" t="s">
        <v>5176</v>
      </c>
      <c r="AD1985" s="50">
        <v>3154804</v>
      </c>
      <c r="AH1985" s="66" t="str">
        <f t="shared" si="191"/>
        <v>MGRio Acima</v>
      </c>
      <c r="AI1985" s="50">
        <v>3154804</v>
      </c>
    </row>
    <row r="1986" spans="27:35">
      <c r="AA1986" s="62" t="str">
        <f t="shared" si="190"/>
        <v/>
      </c>
      <c r="AB1986" s="50" t="s">
        <v>59</v>
      </c>
      <c r="AC1986" s="50" t="s">
        <v>5178</v>
      </c>
      <c r="AD1986" s="50">
        <v>3154903</v>
      </c>
      <c r="AH1986" s="66" t="str">
        <f t="shared" si="191"/>
        <v>MGRio Casca</v>
      </c>
      <c r="AI1986" s="50">
        <v>3154903</v>
      </c>
    </row>
    <row r="1987" spans="27:35">
      <c r="AA1987" s="62" t="str">
        <f t="shared" ref="AA1987:AA2050" si="192">CONCATENATE(A1987,D1987)</f>
        <v/>
      </c>
      <c r="AB1987" s="50" t="s">
        <v>59</v>
      </c>
      <c r="AC1987" s="50" t="s">
        <v>5180</v>
      </c>
      <c r="AD1987" s="50">
        <v>3155108</v>
      </c>
      <c r="AH1987" s="66" t="str">
        <f t="shared" ref="AH1987:AH2050" si="193">CONCATENATE(AB1987,AC1987)</f>
        <v>MGRio do Prado</v>
      </c>
      <c r="AI1987" s="50">
        <v>3155108</v>
      </c>
    </row>
    <row r="1988" spans="27:35">
      <c r="AA1988" s="62" t="str">
        <f t="shared" si="192"/>
        <v/>
      </c>
      <c r="AB1988" s="50" t="s">
        <v>59</v>
      </c>
      <c r="AC1988" s="50" t="s">
        <v>5182</v>
      </c>
      <c r="AD1988" s="50">
        <v>3155009</v>
      </c>
      <c r="AH1988" s="66" t="str">
        <f t="shared" si="193"/>
        <v>MGRio Doce</v>
      </c>
      <c r="AI1988" s="50">
        <v>3155009</v>
      </c>
    </row>
    <row r="1989" spans="27:35">
      <c r="AA1989" s="62" t="str">
        <f t="shared" si="192"/>
        <v/>
      </c>
      <c r="AB1989" s="50" t="s">
        <v>59</v>
      </c>
      <c r="AC1989" s="50" t="s">
        <v>5184</v>
      </c>
      <c r="AD1989" s="50">
        <v>3155207</v>
      </c>
      <c r="AH1989" s="66" t="str">
        <f t="shared" si="193"/>
        <v>MGRio Espera</v>
      </c>
      <c r="AI1989" s="50">
        <v>3155207</v>
      </c>
    </row>
    <row r="1990" spans="27:35">
      <c r="AA1990" s="62" t="str">
        <f t="shared" si="192"/>
        <v/>
      </c>
      <c r="AB1990" s="50" t="s">
        <v>59</v>
      </c>
      <c r="AC1990" s="50" t="s">
        <v>5186</v>
      </c>
      <c r="AD1990" s="50">
        <v>3155306</v>
      </c>
      <c r="AH1990" s="66" t="str">
        <f t="shared" si="193"/>
        <v>MGRio Manso</v>
      </c>
      <c r="AI1990" s="50">
        <v>3155306</v>
      </c>
    </row>
    <row r="1991" spans="27:35">
      <c r="AA1991" s="62" t="str">
        <f t="shared" si="192"/>
        <v/>
      </c>
      <c r="AB1991" s="50" t="s">
        <v>59</v>
      </c>
      <c r="AC1991" s="50" t="s">
        <v>5188</v>
      </c>
      <c r="AD1991" s="50">
        <v>3155405</v>
      </c>
      <c r="AH1991" s="66" t="str">
        <f t="shared" si="193"/>
        <v>MGRio Novo</v>
      </c>
      <c r="AI1991" s="50">
        <v>3155405</v>
      </c>
    </row>
    <row r="1992" spans="27:35">
      <c r="AA1992" s="62" t="str">
        <f t="shared" si="192"/>
        <v/>
      </c>
      <c r="AB1992" s="50" t="s">
        <v>59</v>
      </c>
      <c r="AC1992" s="50" t="s">
        <v>5190</v>
      </c>
      <c r="AD1992" s="50">
        <v>3155504</v>
      </c>
      <c r="AH1992" s="66" t="str">
        <f t="shared" si="193"/>
        <v>MGRio Paranaíba</v>
      </c>
      <c r="AI1992" s="50">
        <v>3155504</v>
      </c>
    </row>
    <row r="1993" spans="27:35">
      <c r="AA1993" s="62" t="str">
        <f t="shared" si="192"/>
        <v/>
      </c>
      <c r="AB1993" s="50" t="s">
        <v>59</v>
      </c>
      <c r="AC1993" s="50" t="s">
        <v>5191</v>
      </c>
      <c r="AD1993" s="50">
        <v>3155603</v>
      </c>
      <c r="AH1993" s="66" t="str">
        <f t="shared" si="193"/>
        <v>MGRio Pardo de Minas</v>
      </c>
      <c r="AI1993" s="50">
        <v>3155603</v>
      </c>
    </row>
    <row r="1994" spans="27:35">
      <c r="AA1994" s="62" t="str">
        <f t="shared" si="192"/>
        <v/>
      </c>
      <c r="AB1994" s="50" t="s">
        <v>59</v>
      </c>
      <c r="AC1994" s="50" t="s">
        <v>5192</v>
      </c>
      <c r="AD1994" s="50">
        <v>3155702</v>
      </c>
      <c r="AH1994" s="66" t="str">
        <f t="shared" si="193"/>
        <v>MGRio Piracicaba</v>
      </c>
      <c r="AI1994" s="50">
        <v>3155702</v>
      </c>
    </row>
    <row r="1995" spans="27:35">
      <c r="AA1995" s="62" t="str">
        <f t="shared" si="192"/>
        <v/>
      </c>
      <c r="AB1995" s="50" t="s">
        <v>59</v>
      </c>
      <c r="AC1995" s="50" t="s">
        <v>5193</v>
      </c>
      <c r="AD1995" s="50">
        <v>3155801</v>
      </c>
      <c r="AH1995" s="66" t="str">
        <f t="shared" si="193"/>
        <v>MGRio Pomba</v>
      </c>
      <c r="AI1995" s="50">
        <v>3155801</v>
      </c>
    </row>
    <row r="1996" spans="27:35">
      <c r="AA1996" s="62" t="str">
        <f t="shared" si="192"/>
        <v/>
      </c>
      <c r="AB1996" s="50" t="s">
        <v>59</v>
      </c>
      <c r="AC1996" s="50" t="s">
        <v>5194</v>
      </c>
      <c r="AD1996" s="50">
        <v>3155900</v>
      </c>
      <c r="AH1996" s="66" t="str">
        <f t="shared" si="193"/>
        <v>MGRio Preto</v>
      </c>
      <c r="AI1996" s="50">
        <v>3155900</v>
      </c>
    </row>
    <row r="1997" spans="27:35">
      <c r="AA1997" s="62" t="str">
        <f t="shared" si="192"/>
        <v/>
      </c>
      <c r="AB1997" s="50" t="s">
        <v>59</v>
      </c>
      <c r="AC1997" s="50" t="s">
        <v>5195</v>
      </c>
      <c r="AD1997" s="50">
        <v>3156007</v>
      </c>
      <c r="AH1997" s="66" t="str">
        <f t="shared" si="193"/>
        <v>MGRio Vermelho</v>
      </c>
      <c r="AI1997" s="50">
        <v>3156007</v>
      </c>
    </row>
    <row r="1998" spans="27:35">
      <c r="AA1998" s="62" t="str">
        <f t="shared" si="192"/>
        <v/>
      </c>
      <c r="AB1998" s="50" t="s">
        <v>59</v>
      </c>
      <c r="AC1998" s="50" t="s">
        <v>5196</v>
      </c>
      <c r="AD1998" s="50">
        <v>3156106</v>
      </c>
      <c r="AH1998" s="66" t="str">
        <f t="shared" si="193"/>
        <v>MGRitápolis</v>
      </c>
      <c r="AI1998" s="50">
        <v>3156106</v>
      </c>
    </row>
    <row r="1999" spans="27:35">
      <c r="AA1999" s="62" t="str">
        <f t="shared" si="192"/>
        <v/>
      </c>
      <c r="AB1999" s="50" t="s">
        <v>59</v>
      </c>
      <c r="AC1999" s="50" t="s">
        <v>5197</v>
      </c>
      <c r="AD1999" s="50">
        <v>3156205</v>
      </c>
      <c r="AH1999" s="66" t="str">
        <f t="shared" si="193"/>
        <v>MGRochedo de Minas</v>
      </c>
      <c r="AI1999" s="50">
        <v>3156205</v>
      </c>
    </row>
    <row r="2000" spans="27:35">
      <c r="AA2000" s="62" t="str">
        <f t="shared" si="192"/>
        <v/>
      </c>
      <c r="AB2000" s="50" t="s">
        <v>59</v>
      </c>
      <c r="AC2000" s="50" t="s">
        <v>5198</v>
      </c>
      <c r="AD2000" s="50">
        <v>3156304</v>
      </c>
      <c r="AH2000" s="66" t="str">
        <f t="shared" si="193"/>
        <v>MGRodeiro</v>
      </c>
      <c r="AI2000" s="50">
        <v>3156304</v>
      </c>
    </row>
    <row r="2001" spans="27:35">
      <c r="AA2001" s="62" t="str">
        <f t="shared" si="192"/>
        <v/>
      </c>
      <c r="AB2001" s="50" t="s">
        <v>59</v>
      </c>
      <c r="AC2001" s="50" t="s">
        <v>5199</v>
      </c>
      <c r="AD2001" s="50">
        <v>3156403</v>
      </c>
      <c r="AH2001" s="66" t="str">
        <f t="shared" si="193"/>
        <v>MGRomaria</v>
      </c>
      <c r="AI2001" s="50">
        <v>3156403</v>
      </c>
    </row>
    <row r="2002" spans="27:35">
      <c r="AA2002" s="62" t="str">
        <f t="shared" si="192"/>
        <v/>
      </c>
      <c r="AB2002" s="50" t="s">
        <v>59</v>
      </c>
      <c r="AC2002" s="50" t="s">
        <v>5200</v>
      </c>
      <c r="AD2002" s="50">
        <v>3156452</v>
      </c>
      <c r="AH2002" s="66" t="str">
        <f t="shared" si="193"/>
        <v>MGRosário da Limeira</v>
      </c>
      <c r="AI2002" s="50">
        <v>3156452</v>
      </c>
    </row>
    <row r="2003" spans="27:35">
      <c r="AA2003" s="62" t="str">
        <f t="shared" si="192"/>
        <v/>
      </c>
      <c r="AB2003" s="50" t="s">
        <v>59</v>
      </c>
      <c r="AC2003" s="50" t="s">
        <v>5201</v>
      </c>
      <c r="AD2003" s="50">
        <v>3156502</v>
      </c>
      <c r="AH2003" s="66" t="str">
        <f t="shared" si="193"/>
        <v>MGRubelita</v>
      </c>
      <c r="AI2003" s="50">
        <v>3156502</v>
      </c>
    </row>
    <row r="2004" spans="27:35">
      <c r="AA2004" s="62" t="str">
        <f t="shared" si="192"/>
        <v/>
      </c>
      <c r="AB2004" s="50" t="s">
        <v>59</v>
      </c>
      <c r="AC2004" s="50" t="s">
        <v>5202</v>
      </c>
      <c r="AD2004" s="50">
        <v>3156601</v>
      </c>
      <c r="AH2004" s="66" t="str">
        <f t="shared" si="193"/>
        <v>MGRubim</v>
      </c>
      <c r="AI2004" s="50">
        <v>3156601</v>
      </c>
    </row>
    <row r="2005" spans="27:35">
      <c r="AA2005" s="62" t="str">
        <f t="shared" si="192"/>
        <v/>
      </c>
      <c r="AB2005" s="50" t="s">
        <v>59</v>
      </c>
      <c r="AC2005" s="50" t="s">
        <v>5203</v>
      </c>
      <c r="AD2005" s="50">
        <v>3156700</v>
      </c>
      <c r="AH2005" s="66" t="str">
        <f t="shared" si="193"/>
        <v>MGSabará</v>
      </c>
      <c r="AI2005" s="50">
        <v>3156700</v>
      </c>
    </row>
    <row r="2006" spans="27:35">
      <c r="AA2006" s="62" t="str">
        <f t="shared" si="192"/>
        <v/>
      </c>
      <c r="AB2006" s="50" t="s">
        <v>59</v>
      </c>
      <c r="AC2006" s="50" t="s">
        <v>5204</v>
      </c>
      <c r="AD2006" s="50">
        <v>3156809</v>
      </c>
      <c r="AH2006" s="66" t="str">
        <f t="shared" si="193"/>
        <v>MGSabinópolis</v>
      </c>
      <c r="AI2006" s="50">
        <v>3156809</v>
      </c>
    </row>
    <row r="2007" spans="27:35">
      <c r="AA2007" s="62" t="str">
        <f t="shared" si="192"/>
        <v/>
      </c>
      <c r="AB2007" s="50" t="s">
        <v>59</v>
      </c>
      <c r="AC2007" s="50" t="s">
        <v>5205</v>
      </c>
      <c r="AD2007" s="50">
        <v>3156908</v>
      </c>
      <c r="AH2007" s="66" t="str">
        <f t="shared" si="193"/>
        <v>MGSacramento</v>
      </c>
      <c r="AI2007" s="50">
        <v>3156908</v>
      </c>
    </row>
    <row r="2008" spans="27:35">
      <c r="AA2008" s="62" t="str">
        <f t="shared" si="192"/>
        <v/>
      </c>
      <c r="AB2008" s="50" t="s">
        <v>59</v>
      </c>
      <c r="AC2008" s="50" t="s">
        <v>5206</v>
      </c>
      <c r="AD2008" s="50">
        <v>3157005</v>
      </c>
      <c r="AH2008" s="66" t="str">
        <f t="shared" si="193"/>
        <v>MGSalinas</v>
      </c>
      <c r="AI2008" s="50">
        <v>3157005</v>
      </c>
    </row>
    <row r="2009" spans="27:35">
      <c r="AA2009" s="62" t="str">
        <f t="shared" si="192"/>
        <v/>
      </c>
      <c r="AB2009" s="50" t="s">
        <v>59</v>
      </c>
      <c r="AC2009" s="50" t="s">
        <v>5207</v>
      </c>
      <c r="AD2009" s="50">
        <v>3157104</v>
      </c>
      <c r="AH2009" s="66" t="str">
        <f t="shared" si="193"/>
        <v>MGSalto da Divisa</v>
      </c>
      <c r="AI2009" s="50">
        <v>3157104</v>
      </c>
    </row>
    <row r="2010" spans="27:35">
      <c r="AA2010" s="62" t="str">
        <f t="shared" si="192"/>
        <v/>
      </c>
      <c r="AB2010" s="50" t="s">
        <v>59</v>
      </c>
      <c r="AC2010" s="50" t="s">
        <v>4330</v>
      </c>
      <c r="AD2010" s="50">
        <v>3157203</v>
      </c>
      <c r="AH2010" s="66" t="str">
        <f t="shared" si="193"/>
        <v>MGSanta Bárbara</v>
      </c>
      <c r="AI2010" s="50">
        <v>3157203</v>
      </c>
    </row>
    <row r="2011" spans="27:35">
      <c r="AA2011" s="62" t="str">
        <f t="shared" si="192"/>
        <v/>
      </c>
      <c r="AB2011" s="50" t="s">
        <v>59</v>
      </c>
      <c r="AC2011" s="50" t="s">
        <v>5208</v>
      </c>
      <c r="AD2011" s="50">
        <v>3157252</v>
      </c>
      <c r="AH2011" s="66" t="str">
        <f t="shared" si="193"/>
        <v>MGSanta Bárbara do Leste</v>
      </c>
      <c r="AI2011" s="50">
        <v>3157252</v>
      </c>
    </row>
    <row r="2012" spans="27:35">
      <c r="AA2012" s="62" t="str">
        <f t="shared" si="192"/>
        <v/>
      </c>
      <c r="AB2012" s="50" t="s">
        <v>59</v>
      </c>
      <c r="AC2012" s="50" t="s">
        <v>5209</v>
      </c>
      <c r="AD2012" s="50">
        <v>3157278</v>
      </c>
      <c r="AH2012" s="66" t="str">
        <f t="shared" si="193"/>
        <v>MGSanta Bárbara do Monte Verde</v>
      </c>
      <c r="AI2012" s="50">
        <v>3157278</v>
      </c>
    </row>
    <row r="2013" spans="27:35">
      <c r="AA2013" s="62" t="str">
        <f t="shared" si="192"/>
        <v/>
      </c>
      <c r="AB2013" s="50" t="s">
        <v>59</v>
      </c>
      <c r="AC2013" s="50" t="s">
        <v>5210</v>
      </c>
      <c r="AD2013" s="50">
        <v>3157302</v>
      </c>
      <c r="AH2013" s="66" t="str">
        <f t="shared" si="193"/>
        <v>MGSanta Bárbara do Tugúrio</v>
      </c>
      <c r="AI2013" s="50">
        <v>3157302</v>
      </c>
    </row>
    <row r="2014" spans="27:35">
      <c r="AA2014" s="62" t="str">
        <f t="shared" si="192"/>
        <v/>
      </c>
      <c r="AB2014" s="50" t="s">
        <v>59</v>
      </c>
      <c r="AC2014" s="50" t="s">
        <v>5211</v>
      </c>
      <c r="AD2014" s="50">
        <v>3157336</v>
      </c>
      <c r="AH2014" s="66" t="str">
        <f t="shared" si="193"/>
        <v>MGSanta Cruz de Minas</v>
      </c>
      <c r="AI2014" s="50">
        <v>3157336</v>
      </c>
    </row>
    <row r="2015" spans="27:35">
      <c r="AA2015" s="62" t="str">
        <f t="shared" si="192"/>
        <v/>
      </c>
      <c r="AB2015" s="50" t="s">
        <v>59</v>
      </c>
      <c r="AC2015" s="50" t="s">
        <v>5212</v>
      </c>
      <c r="AD2015" s="50">
        <v>3157377</v>
      </c>
      <c r="AH2015" s="66" t="str">
        <f t="shared" si="193"/>
        <v>MGSanta Cruz de Salinas</v>
      </c>
      <c r="AI2015" s="50">
        <v>3157377</v>
      </c>
    </row>
    <row r="2016" spans="27:35">
      <c r="AA2016" s="62" t="str">
        <f t="shared" si="192"/>
        <v/>
      </c>
      <c r="AB2016" s="50" t="s">
        <v>59</v>
      </c>
      <c r="AC2016" s="50" t="s">
        <v>5213</v>
      </c>
      <c r="AD2016" s="50">
        <v>3157401</v>
      </c>
      <c r="AH2016" s="66" t="str">
        <f t="shared" si="193"/>
        <v>MGSanta Cruz do Escalvado</v>
      </c>
      <c r="AI2016" s="50">
        <v>3157401</v>
      </c>
    </row>
    <row r="2017" spans="27:35">
      <c r="AA2017" s="62" t="str">
        <f t="shared" si="192"/>
        <v/>
      </c>
      <c r="AB2017" s="50" t="s">
        <v>59</v>
      </c>
      <c r="AC2017" s="50" t="s">
        <v>5214</v>
      </c>
      <c r="AD2017" s="50">
        <v>3157500</v>
      </c>
      <c r="AH2017" s="66" t="str">
        <f t="shared" si="193"/>
        <v>MGSanta Efigênia de Minas</v>
      </c>
      <c r="AI2017" s="50">
        <v>3157500</v>
      </c>
    </row>
    <row r="2018" spans="27:35">
      <c r="AA2018" s="62" t="str">
        <f t="shared" si="192"/>
        <v/>
      </c>
      <c r="AB2018" s="50" t="s">
        <v>59</v>
      </c>
      <c r="AC2018" s="50" t="s">
        <v>5215</v>
      </c>
      <c r="AD2018" s="50">
        <v>3157609</v>
      </c>
      <c r="AH2018" s="66" t="str">
        <f t="shared" si="193"/>
        <v>MGSanta Fé de Minas</v>
      </c>
      <c r="AI2018" s="50">
        <v>3157609</v>
      </c>
    </row>
    <row r="2019" spans="27:35">
      <c r="AA2019" s="62" t="str">
        <f t="shared" si="192"/>
        <v/>
      </c>
      <c r="AB2019" s="50" t="s">
        <v>59</v>
      </c>
      <c r="AC2019" s="50" t="s">
        <v>5216</v>
      </c>
      <c r="AD2019" s="50">
        <v>3157658</v>
      </c>
      <c r="AH2019" s="66" t="str">
        <f t="shared" si="193"/>
        <v>MGSanta Helena de Minas</v>
      </c>
      <c r="AI2019" s="50">
        <v>3157658</v>
      </c>
    </row>
    <row r="2020" spans="27:35">
      <c r="AA2020" s="62" t="str">
        <f t="shared" si="192"/>
        <v/>
      </c>
      <c r="AB2020" s="50" t="s">
        <v>59</v>
      </c>
      <c r="AC2020" s="50" t="s">
        <v>5217</v>
      </c>
      <c r="AD2020" s="50">
        <v>3157708</v>
      </c>
      <c r="AH2020" s="66" t="str">
        <f t="shared" si="193"/>
        <v>MGSanta Juliana</v>
      </c>
      <c r="AI2020" s="50">
        <v>3157708</v>
      </c>
    </row>
    <row r="2021" spans="27:35">
      <c r="AA2021" s="62" t="str">
        <f t="shared" si="192"/>
        <v/>
      </c>
      <c r="AB2021" s="50" t="s">
        <v>59</v>
      </c>
      <c r="AC2021" s="50" t="s">
        <v>3098</v>
      </c>
      <c r="AD2021" s="50">
        <v>3157807</v>
      </c>
      <c r="AH2021" s="66" t="str">
        <f t="shared" si="193"/>
        <v>MGSanta Luzia</v>
      </c>
      <c r="AI2021" s="50">
        <v>3157807</v>
      </c>
    </row>
    <row r="2022" spans="27:35">
      <c r="AA2022" s="62" t="str">
        <f t="shared" si="192"/>
        <v/>
      </c>
      <c r="AB2022" s="50" t="s">
        <v>59</v>
      </c>
      <c r="AC2022" s="50" t="s">
        <v>5218</v>
      </c>
      <c r="AD2022" s="50">
        <v>3157906</v>
      </c>
      <c r="AH2022" s="66" t="str">
        <f t="shared" si="193"/>
        <v>MGSanta Margarida</v>
      </c>
      <c r="AI2022" s="50">
        <v>3157906</v>
      </c>
    </row>
    <row r="2023" spans="27:35">
      <c r="AA2023" s="62" t="str">
        <f t="shared" si="192"/>
        <v/>
      </c>
      <c r="AB2023" s="50" t="s">
        <v>59</v>
      </c>
      <c r="AC2023" s="50" t="s">
        <v>5219</v>
      </c>
      <c r="AD2023" s="50">
        <v>3158003</v>
      </c>
      <c r="AH2023" s="66" t="str">
        <f t="shared" si="193"/>
        <v>MGSanta Maria de Itabira</v>
      </c>
      <c r="AI2023" s="50">
        <v>3158003</v>
      </c>
    </row>
    <row r="2024" spans="27:35">
      <c r="AA2024" s="62" t="str">
        <f t="shared" si="192"/>
        <v/>
      </c>
      <c r="AB2024" s="50" t="s">
        <v>59</v>
      </c>
      <c r="AC2024" s="50" t="s">
        <v>5220</v>
      </c>
      <c r="AD2024" s="50">
        <v>3158102</v>
      </c>
      <c r="AH2024" s="66" t="str">
        <f t="shared" si="193"/>
        <v>MGSanta Maria do Salto</v>
      </c>
      <c r="AI2024" s="50">
        <v>3158102</v>
      </c>
    </row>
    <row r="2025" spans="27:35">
      <c r="AA2025" s="62" t="str">
        <f t="shared" si="192"/>
        <v/>
      </c>
      <c r="AB2025" s="50" t="s">
        <v>59</v>
      </c>
      <c r="AC2025" s="50" t="s">
        <v>5221</v>
      </c>
      <c r="AD2025" s="50">
        <v>3158201</v>
      </c>
      <c r="AH2025" s="66" t="str">
        <f t="shared" si="193"/>
        <v>MGSanta Maria do Suaçuí</v>
      </c>
      <c r="AI2025" s="50">
        <v>3158201</v>
      </c>
    </row>
    <row r="2026" spans="27:35">
      <c r="AA2026" s="62" t="str">
        <f t="shared" si="192"/>
        <v/>
      </c>
      <c r="AB2026" s="50" t="s">
        <v>59</v>
      </c>
      <c r="AC2026" s="50" t="s">
        <v>5222</v>
      </c>
      <c r="AD2026" s="50">
        <v>3159209</v>
      </c>
      <c r="AH2026" s="66" t="str">
        <f t="shared" si="193"/>
        <v>MGSanta Rita de Caldas</v>
      </c>
      <c r="AI2026" s="50">
        <v>3159209</v>
      </c>
    </row>
    <row r="2027" spans="27:35">
      <c r="AA2027" s="62" t="str">
        <f t="shared" si="192"/>
        <v/>
      </c>
      <c r="AB2027" s="50" t="s">
        <v>59</v>
      </c>
      <c r="AC2027" s="50" t="s">
        <v>5223</v>
      </c>
      <c r="AD2027" s="50">
        <v>3159407</v>
      </c>
      <c r="AH2027" s="66" t="str">
        <f t="shared" si="193"/>
        <v>MGSanta Rita de Ibitipoca</v>
      </c>
      <c r="AI2027" s="50">
        <v>3159407</v>
      </c>
    </row>
    <row r="2028" spans="27:35">
      <c r="AA2028" s="62" t="str">
        <f t="shared" si="192"/>
        <v/>
      </c>
      <c r="AB2028" s="50" t="s">
        <v>59</v>
      </c>
      <c r="AC2028" s="50" t="s">
        <v>5224</v>
      </c>
      <c r="AD2028" s="50">
        <v>3159308</v>
      </c>
      <c r="AH2028" s="66" t="str">
        <f t="shared" si="193"/>
        <v>MGSanta Rita de Jacutinga</v>
      </c>
      <c r="AI2028" s="50">
        <v>3159308</v>
      </c>
    </row>
    <row r="2029" spans="27:35">
      <c r="AA2029" s="62" t="str">
        <f t="shared" si="192"/>
        <v/>
      </c>
      <c r="AB2029" s="50" t="s">
        <v>59</v>
      </c>
      <c r="AC2029" s="50" t="s">
        <v>5225</v>
      </c>
      <c r="AD2029" s="50">
        <v>3159357</v>
      </c>
      <c r="AH2029" s="66" t="str">
        <f t="shared" si="193"/>
        <v>MGSanta Rita de Minas</v>
      </c>
      <c r="AI2029" s="50">
        <v>3159357</v>
      </c>
    </row>
    <row r="2030" spans="27:35">
      <c r="AA2030" s="62" t="str">
        <f t="shared" si="192"/>
        <v/>
      </c>
      <c r="AB2030" s="50" t="s">
        <v>59</v>
      </c>
      <c r="AC2030" s="50" t="s">
        <v>5226</v>
      </c>
      <c r="AD2030" s="50">
        <v>3159506</v>
      </c>
      <c r="AH2030" s="66" t="str">
        <f t="shared" si="193"/>
        <v>MGSanta Rita do Itueto</v>
      </c>
      <c r="AI2030" s="50">
        <v>3159506</v>
      </c>
    </row>
    <row r="2031" spans="27:35">
      <c r="AA2031" s="62" t="str">
        <f t="shared" si="192"/>
        <v/>
      </c>
      <c r="AB2031" s="50" t="s">
        <v>59</v>
      </c>
      <c r="AC2031" s="50" t="s">
        <v>5227</v>
      </c>
      <c r="AD2031" s="50">
        <v>3159605</v>
      </c>
      <c r="AH2031" s="66" t="str">
        <f t="shared" si="193"/>
        <v>MGSanta Rita do Sapucaí</v>
      </c>
      <c r="AI2031" s="50">
        <v>3159605</v>
      </c>
    </row>
    <row r="2032" spans="27:35">
      <c r="AA2032" s="62" t="str">
        <f t="shared" si="192"/>
        <v/>
      </c>
      <c r="AB2032" s="50" t="s">
        <v>59</v>
      </c>
      <c r="AC2032" s="50" t="s">
        <v>5228</v>
      </c>
      <c r="AD2032" s="50">
        <v>3159704</v>
      </c>
      <c r="AH2032" s="66" t="str">
        <f t="shared" si="193"/>
        <v>MGSanta Rosa da Serra</v>
      </c>
      <c r="AI2032" s="50">
        <v>3159704</v>
      </c>
    </row>
    <row r="2033" spans="27:35">
      <c r="AA2033" s="62" t="str">
        <f t="shared" si="192"/>
        <v/>
      </c>
      <c r="AB2033" s="50" t="s">
        <v>59</v>
      </c>
      <c r="AC2033" s="50" t="s">
        <v>5229</v>
      </c>
      <c r="AD2033" s="50">
        <v>3159803</v>
      </c>
      <c r="AH2033" s="66" t="str">
        <f t="shared" si="193"/>
        <v>MGSanta Vitória</v>
      </c>
      <c r="AI2033" s="50">
        <v>3159803</v>
      </c>
    </row>
    <row r="2034" spans="27:35">
      <c r="AA2034" s="62" t="str">
        <f t="shared" si="192"/>
        <v/>
      </c>
      <c r="AB2034" s="50" t="s">
        <v>59</v>
      </c>
      <c r="AC2034" s="50" t="s">
        <v>5230</v>
      </c>
      <c r="AD2034" s="50">
        <v>3158300</v>
      </c>
      <c r="AH2034" s="66" t="str">
        <f t="shared" si="193"/>
        <v>MGSantana da Vargem</v>
      </c>
      <c r="AI2034" s="50">
        <v>3158300</v>
      </c>
    </row>
    <row r="2035" spans="27:35">
      <c r="AA2035" s="62" t="str">
        <f t="shared" si="192"/>
        <v/>
      </c>
      <c r="AB2035" s="50" t="s">
        <v>59</v>
      </c>
      <c r="AC2035" s="50" t="s">
        <v>5231</v>
      </c>
      <c r="AD2035" s="50">
        <v>3158409</v>
      </c>
      <c r="AH2035" s="66" t="str">
        <f t="shared" si="193"/>
        <v>MGSantana de Cataguases</v>
      </c>
      <c r="AI2035" s="50">
        <v>3158409</v>
      </c>
    </row>
    <row r="2036" spans="27:35">
      <c r="AA2036" s="62" t="str">
        <f t="shared" si="192"/>
        <v/>
      </c>
      <c r="AB2036" s="50" t="s">
        <v>59</v>
      </c>
      <c r="AC2036" s="50" t="s">
        <v>5232</v>
      </c>
      <c r="AD2036" s="50">
        <v>3158508</v>
      </c>
      <c r="AH2036" s="66" t="str">
        <f t="shared" si="193"/>
        <v>MGSantana de Pirapama</v>
      </c>
      <c r="AI2036" s="50">
        <v>3158508</v>
      </c>
    </row>
    <row r="2037" spans="27:35">
      <c r="AA2037" s="62" t="str">
        <f t="shared" si="192"/>
        <v/>
      </c>
      <c r="AB2037" s="50" t="s">
        <v>59</v>
      </c>
      <c r="AC2037" s="50" t="s">
        <v>5233</v>
      </c>
      <c r="AD2037" s="50">
        <v>3158607</v>
      </c>
      <c r="AH2037" s="66" t="str">
        <f t="shared" si="193"/>
        <v>MGSantana do Deserto</v>
      </c>
      <c r="AI2037" s="50">
        <v>3158607</v>
      </c>
    </row>
    <row r="2038" spans="27:35">
      <c r="AA2038" s="62" t="str">
        <f t="shared" si="192"/>
        <v/>
      </c>
      <c r="AB2038" s="50" t="s">
        <v>59</v>
      </c>
      <c r="AC2038" s="50" t="s">
        <v>5234</v>
      </c>
      <c r="AD2038" s="50">
        <v>3158706</v>
      </c>
      <c r="AH2038" s="66" t="str">
        <f t="shared" si="193"/>
        <v>MGSantana do Garambéu</v>
      </c>
      <c r="AI2038" s="50">
        <v>3158706</v>
      </c>
    </row>
    <row r="2039" spans="27:35">
      <c r="AA2039" s="62" t="str">
        <f t="shared" si="192"/>
        <v/>
      </c>
      <c r="AB2039" s="50" t="s">
        <v>59</v>
      </c>
      <c r="AC2039" s="50" t="s">
        <v>5235</v>
      </c>
      <c r="AD2039" s="50">
        <v>3158805</v>
      </c>
      <c r="AH2039" s="66" t="str">
        <f t="shared" si="193"/>
        <v>MGSantana do Jacaré</v>
      </c>
      <c r="AI2039" s="50">
        <v>3158805</v>
      </c>
    </row>
    <row r="2040" spans="27:35">
      <c r="AA2040" s="62" t="str">
        <f t="shared" si="192"/>
        <v/>
      </c>
      <c r="AB2040" s="50" t="s">
        <v>59</v>
      </c>
      <c r="AC2040" s="50" t="s">
        <v>5236</v>
      </c>
      <c r="AD2040" s="50">
        <v>3158904</v>
      </c>
      <c r="AH2040" s="66" t="str">
        <f t="shared" si="193"/>
        <v>MGSantana do Manhuaçu</v>
      </c>
      <c r="AI2040" s="50">
        <v>3158904</v>
      </c>
    </row>
    <row r="2041" spans="27:35">
      <c r="AA2041" s="62" t="str">
        <f t="shared" si="192"/>
        <v/>
      </c>
      <c r="AB2041" s="50" t="s">
        <v>59</v>
      </c>
      <c r="AC2041" s="50" t="s">
        <v>5237</v>
      </c>
      <c r="AD2041" s="50">
        <v>3158953</v>
      </c>
      <c r="AH2041" s="66" t="str">
        <f t="shared" si="193"/>
        <v>MGSantana do Paraíso</v>
      </c>
      <c r="AI2041" s="50">
        <v>3158953</v>
      </c>
    </row>
    <row r="2042" spans="27:35">
      <c r="AA2042" s="62" t="str">
        <f t="shared" si="192"/>
        <v/>
      </c>
      <c r="AB2042" s="50" t="s">
        <v>59</v>
      </c>
      <c r="AC2042" s="50" t="s">
        <v>5238</v>
      </c>
      <c r="AD2042" s="50">
        <v>3159001</v>
      </c>
      <c r="AH2042" s="66" t="str">
        <f t="shared" si="193"/>
        <v>MGSantana do Riacho</v>
      </c>
      <c r="AI2042" s="50">
        <v>3159001</v>
      </c>
    </row>
    <row r="2043" spans="27:35">
      <c r="AA2043" s="62" t="str">
        <f t="shared" si="192"/>
        <v/>
      </c>
      <c r="AB2043" s="50" t="s">
        <v>59</v>
      </c>
      <c r="AC2043" s="50" t="s">
        <v>5239</v>
      </c>
      <c r="AD2043" s="50">
        <v>3159100</v>
      </c>
      <c r="AH2043" s="66" t="str">
        <f t="shared" si="193"/>
        <v>MGSantana dos Montes</v>
      </c>
      <c r="AI2043" s="50">
        <v>3159100</v>
      </c>
    </row>
    <row r="2044" spans="27:35">
      <c r="AA2044" s="62" t="str">
        <f t="shared" si="192"/>
        <v/>
      </c>
      <c r="AB2044" s="50" t="s">
        <v>59</v>
      </c>
      <c r="AC2044" s="50" t="s">
        <v>5240</v>
      </c>
      <c r="AD2044" s="50">
        <v>3159902</v>
      </c>
      <c r="AH2044" s="66" t="str">
        <f t="shared" si="193"/>
        <v>MGSanto Antônio do Amparo</v>
      </c>
      <c r="AI2044" s="50">
        <v>3159902</v>
      </c>
    </row>
    <row r="2045" spans="27:35">
      <c r="AA2045" s="62" t="str">
        <f t="shared" si="192"/>
        <v/>
      </c>
      <c r="AB2045" s="50" t="s">
        <v>59</v>
      </c>
      <c r="AC2045" s="50" t="s">
        <v>5241</v>
      </c>
      <c r="AD2045" s="50">
        <v>3160009</v>
      </c>
      <c r="AH2045" s="66" t="str">
        <f t="shared" si="193"/>
        <v>MGSanto Antônio do Aventureiro</v>
      </c>
      <c r="AI2045" s="50">
        <v>3160009</v>
      </c>
    </row>
    <row r="2046" spans="27:35">
      <c r="AA2046" s="62" t="str">
        <f t="shared" si="192"/>
        <v/>
      </c>
      <c r="AB2046" s="50" t="s">
        <v>59</v>
      </c>
      <c r="AC2046" s="50" t="s">
        <v>5242</v>
      </c>
      <c r="AD2046" s="50">
        <v>3160108</v>
      </c>
      <c r="AH2046" s="66" t="str">
        <f t="shared" si="193"/>
        <v>MGSanto Antônio do Grama</v>
      </c>
      <c r="AI2046" s="50">
        <v>3160108</v>
      </c>
    </row>
    <row r="2047" spans="27:35">
      <c r="AA2047" s="62" t="str">
        <f t="shared" si="192"/>
        <v/>
      </c>
      <c r="AB2047" s="50" t="s">
        <v>59</v>
      </c>
      <c r="AC2047" s="50" t="s">
        <v>5243</v>
      </c>
      <c r="AD2047" s="50">
        <v>3160207</v>
      </c>
      <c r="AH2047" s="66" t="str">
        <f t="shared" si="193"/>
        <v>MGSanto Antônio do Itambé</v>
      </c>
      <c r="AI2047" s="50">
        <v>3160207</v>
      </c>
    </row>
    <row r="2048" spans="27:35">
      <c r="AA2048" s="62" t="str">
        <f t="shared" si="192"/>
        <v/>
      </c>
      <c r="AB2048" s="50" t="s">
        <v>59</v>
      </c>
      <c r="AC2048" s="50" t="s">
        <v>5244</v>
      </c>
      <c r="AD2048" s="50">
        <v>3160306</v>
      </c>
      <c r="AH2048" s="66" t="str">
        <f t="shared" si="193"/>
        <v>MGSanto Antônio do Jacinto</v>
      </c>
      <c r="AI2048" s="50">
        <v>3160306</v>
      </c>
    </row>
    <row r="2049" spans="27:35">
      <c r="AA2049" s="62" t="str">
        <f t="shared" si="192"/>
        <v/>
      </c>
      <c r="AB2049" s="50" t="s">
        <v>59</v>
      </c>
      <c r="AC2049" s="50" t="s">
        <v>5245</v>
      </c>
      <c r="AD2049" s="50">
        <v>3160405</v>
      </c>
      <c r="AH2049" s="66" t="str">
        <f t="shared" si="193"/>
        <v>MGSanto Antônio do Monte</v>
      </c>
      <c r="AI2049" s="50">
        <v>3160405</v>
      </c>
    </row>
    <row r="2050" spans="27:35">
      <c r="AA2050" s="62" t="str">
        <f t="shared" si="192"/>
        <v/>
      </c>
      <c r="AB2050" s="50" t="s">
        <v>59</v>
      </c>
      <c r="AC2050" s="50" t="s">
        <v>5246</v>
      </c>
      <c r="AD2050" s="50">
        <v>3160454</v>
      </c>
      <c r="AH2050" s="66" t="str">
        <f t="shared" si="193"/>
        <v>MGSanto Antônio do Retiro</v>
      </c>
      <c r="AI2050" s="50">
        <v>3160454</v>
      </c>
    </row>
    <row r="2051" spans="27:35">
      <c r="AA2051" s="62" t="str">
        <f t="shared" ref="AA2051:AA2114" si="194">CONCATENATE(A2051,D2051)</f>
        <v/>
      </c>
      <c r="AB2051" s="50" t="s">
        <v>59</v>
      </c>
      <c r="AC2051" s="50" t="s">
        <v>5247</v>
      </c>
      <c r="AD2051" s="50">
        <v>3160504</v>
      </c>
      <c r="AH2051" s="66" t="str">
        <f t="shared" ref="AH2051:AH2114" si="195">CONCATENATE(AB2051,AC2051)</f>
        <v>MGSanto Antônio do Rio Abaixo</v>
      </c>
      <c r="AI2051" s="50">
        <v>3160504</v>
      </c>
    </row>
    <row r="2052" spans="27:35">
      <c r="AA2052" s="62" t="str">
        <f t="shared" si="194"/>
        <v/>
      </c>
      <c r="AB2052" s="50" t="s">
        <v>59</v>
      </c>
      <c r="AC2052" s="50" t="s">
        <v>5248</v>
      </c>
      <c r="AD2052" s="50">
        <v>3160603</v>
      </c>
      <c r="AH2052" s="66" t="str">
        <f t="shared" si="195"/>
        <v>MGSanto Hipólito</v>
      </c>
      <c r="AI2052" s="50">
        <v>3160603</v>
      </c>
    </row>
    <row r="2053" spans="27:35">
      <c r="AA2053" s="62" t="str">
        <f t="shared" si="194"/>
        <v/>
      </c>
      <c r="AB2053" s="50" t="s">
        <v>59</v>
      </c>
      <c r="AC2053" s="50" t="s">
        <v>5249</v>
      </c>
      <c r="AD2053" s="50">
        <v>3160702</v>
      </c>
      <c r="AH2053" s="66" t="str">
        <f t="shared" si="195"/>
        <v>MGSantos Dumont</v>
      </c>
      <c r="AI2053" s="50">
        <v>3160702</v>
      </c>
    </row>
    <row r="2054" spans="27:35">
      <c r="AA2054" s="62" t="str">
        <f t="shared" si="194"/>
        <v/>
      </c>
      <c r="AB2054" s="50" t="s">
        <v>59</v>
      </c>
      <c r="AC2054" s="50" t="s">
        <v>5250</v>
      </c>
      <c r="AD2054" s="50">
        <v>3160801</v>
      </c>
      <c r="AH2054" s="66" t="str">
        <f t="shared" si="195"/>
        <v>MGSão Bento Abade</v>
      </c>
      <c r="AI2054" s="50">
        <v>3160801</v>
      </c>
    </row>
    <row r="2055" spans="27:35">
      <c r="AA2055" s="62" t="str">
        <f t="shared" si="194"/>
        <v/>
      </c>
      <c r="AB2055" s="50" t="s">
        <v>59</v>
      </c>
      <c r="AC2055" s="50" t="s">
        <v>5251</v>
      </c>
      <c r="AD2055" s="50">
        <v>3160900</v>
      </c>
      <c r="AH2055" s="66" t="str">
        <f t="shared" si="195"/>
        <v>MGSão Brás do Suaçuí</v>
      </c>
      <c r="AI2055" s="50">
        <v>3160900</v>
      </c>
    </row>
    <row r="2056" spans="27:35">
      <c r="AA2056" s="62" t="str">
        <f t="shared" si="194"/>
        <v/>
      </c>
      <c r="AB2056" s="50" t="s">
        <v>59</v>
      </c>
      <c r="AC2056" s="50" t="s">
        <v>5252</v>
      </c>
      <c r="AD2056" s="50">
        <v>3160959</v>
      </c>
      <c r="AH2056" s="66" t="str">
        <f t="shared" si="195"/>
        <v>MGSão Domingos das Dores</v>
      </c>
      <c r="AI2056" s="50">
        <v>3160959</v>
      </c>
    </row>
    <row r="2057" spans="27:35">
      <c r="AA2057" s="62" t="str">
        <f t="shared" si="194"/>
        <v/>
      </c>
      <c r="AB2057" s="50" t="s">
        <v>59</v>
      </c>
      <c r="AC2057" s="50" t="s">
        <v>5253</v>
      </c>
      <c r="AD2057" s="50">
        <v>3161007</v>
      </c>
      <c r="AH2057" s="66" t="str">
        <f t="shared" si="195"/>
        <v>MGSão Domingos do Prata</v>
      </c>
      <c r="AI2057" s="50">
        <v>3161007</v>
      </c>
    </row>
    <row r="2058" spans="27:35">
      <c r="AA2058" s="62" t="str">
        <f t="shared" si="194"/>
        <v/>
      </c>
      <c r="AB2058" s="50" t="s">
        <v>59</v>
      </c>
      <c r="AC2058" s="50" t="s">
        <v>5254</v>
      </c>
      <c r="AD2058" s="50">
        <v>3161056</v>
      </c>
      <c r="AH2058" s="66" t="str">
        <f t="shared" si="195"/>
        <v>MGSão Félix de Minas</v>
      </c>
      <c r="AI2058" s="50">
        <v>3161056</v>
      </c>
    </row>
    <row r="2059" spans="27:35">
      <c r="AA2059" s="62" t="str">
        <f t="shared" si="194"/>
        <v/>
      </c>
      <c r="AB2059" s="50" t="s">
        <v>59</v>
      </c>
      <c r="AC2059" s="50" t="s">
        <v>1628</v>
      </c>
      <c r="AD2059" s="50">
        <v>3161106</v>
      </c>
      <c r="AH2059" s="66" t="str">
        <f t="shared" si="195"/>
        <v>MGSão Francisco</v>
      </c>
      <c r="AI2059" s="50">
        <v>3161106</v>
      </c>
    </row>
    <row r="2060" spans="27:35">
      <c r="AA2060" s="62" t="str">
        <f t="shared" si="194"/>
        <v/>
      </c>
      <c r="AB2060" s="50" t="s">
        <v>59</v>
      </c>
      <c r="AC2060" s="50" t="s">
        <v>4560</v>
      </c>
      <c r="AD2060" s="50">
        <v>3161205</v>
      </c>
      <c r="AH2060" s="66" t="str">
        <f t="shared" si="195"/>
        <v>MGSão Francisco de Paula</v>
      </c>
      <c r="AI2060" s="50">
        <v>3161205</v>
      </c>
    </row>
    <row r="2061" spans="27:35">
      <c r="AA2061" s="62" t="str">
        <f t="shared" si="194"/>
        <v/>
      </c>
      <c r="AB2061" s="50" t="s">
        <v>59</v>
      </c>
      <c r="AC2061" s="50" t="s">
        <v>5255</v>
      </c>
      <c r="AD2061" s="50">
        <v>3161304</v>
      </c>
      <c r="AH2061" s="66" t="str">
        <f t="shared" si="195"/>
        <v>MGSão Francisco de Sales</v>
      </c>
      <c r="AI2061" s="50">
        <v>3161304</v>
      </c>
    </row>
    <row r="2062" spans="27:35">
      <c r="AA2062" s="62" t="str">
        <f t="shared" si="194"/>
        <v/>
      </c>
      <c r="AB2062" s="50" t="s">
        <v>59</v>
      </c>
      <c r="AC2062" s="50" t="s">
        <v>5256</v>
      </c>
      <c r="AD2062" s="50">
        <v>3161403</v>
      </c>
      <c r="AH2062" s="66" t="str">
        <f t="shared" si="195"/>
        <v>MGSão Francisco do Glória</v>
      </c>
      <c r="AI2062" s="50">
        <v>3161403</v>
      </c>
    </row>
    <row r="2063" spans="27:35">
      <c r="AA2063" s="62" t="str">
        <f t="shared" si="194"/>
        <v/>
      </c>
      <c r="AB2063" s="50" t="s">
        <v>59</v>
      </c>
      <c r="AC2063" s="50" t="s">
        <v>5257</v>
      </c>
      <c r="AD2063" s="50">
        <v>3161502</v>
      </c>
      <c r="AH2063" s="66" t="str">
        <f t="shared" si="195"/>
        <v>MGSão Geraldo</v>
      </c>
      <c r="AI2063" s="50">
        <v>3161502</v>
      </c>
    </row>
    <row r="2064" spans="27:35">
      <c r="AA2064" s="62" t="str">
        <f t="shared" si="194"/>
        <v/>
      </c>
      <c r="AB2064" s="50" t="s">
        <v>59</v>
      </c>
      <c r="AC2064" s="50" t="s">
        <v>5258</v>
      </c>
      <c r="AD2064" s="50">
        <v>3161601</v>
      </c>
      <c r="AH2064" s="66" t="str">
        <f t="shared" si="195"/>
        <v>MGSão Geraldo da Piedade</v>
      </c>
      <c r="AI2064" s="50">
        <v>3161601</v>
      </c>
    </row>
    <row r="2065" spans="27:35">
      <c r="AA2065" s="62" t="str">
        <f t="shared" si="194"/>
        <v/>
      </c>
      <c r="AB2065" s="50" t="s">
        <v>59</v>
      </c>
      <c r="AC2065" s="50" t="s">
        <v>5259</v>
      </c>
      <c r="AD2065" s="50">
        <v>3161650</v>
      </c>
      <c r="AH2065" s="66" t="str">
        <f t="shared" si="195"/>
        <v>MGSão Geraldo do Baixio</v>
      </c>
      <c r="AI2065" s="50">
        <v>3161650</v>
      </c>
    </row>
    <row r="2066" spans="27:35">
      <c r="AA2066" s="62" t="str">
        <f t="shared" si="194"/>
        <v/>
      </c>
      <c r="AB2066" s="50" t="s">
        <v>59</v>
      </c>
      <c r="AC2066" s="50" t="s">
        <v>5260</v>
      </c>
      <c r="AD2066" s="50">
        <v>3161700</v>
      </c>
      <c r="AH2066" s="66" t="str">
        <f t="shared" si="195"/>
        <v>MGSão Gonçalo do Abaeté</v>
      </c>
      <c r="AI2066" s="50">
        <v>3161700</v>
      </c>
    </row>
    <row r="2067" spans="27:35">
      <c r="AA2067" s="62" t="str">
        <f t="shared" si="194"/>
        <v/>
      </c>
      <c r="AB2067" s="50" t="s">
        <v>59</v>
      </c>
      <c r="AC2067" s="50" t="s">
        <v>5261</v>
      </c>
      <c r="AD2067" s="50">
        <v>3161809</v>
      </c>
      <c r="AH2067" s="66" t="str">
        <f t="shared" si="195"/>
        <v>MGSão Gonçalo do Pará</v>
      </c>
      <c r="AI2067" s="50">
        <v>3161809</v>
      </c>
    </row>
    <row r="2068" spans="27:35">
      <c r="AA2068" s="62" t="str">
        <f t="shared" si="194"/>
        <v/>
      </c>
      <c r="AB2068" s="50" t="s">
        <v>59</v>
      </c>
      <c r="AC2068" s="50" t="s">
        <v>5262</v>
      </c>
      <c r="AD2068" s="50">
        <v>3161908</v>
      </c>
      <c r="AH2068" s="66" t="str">
        <f t="shared" si="195"/>
        <v>MGSão Gonçalo do Rio Abaixo</v>
      </c>
      <c r="AI2068" s="50">
        <v>3161908</v>
      </c>
    </row>
    <row r="2069" spans="27:35">
      <c r="AA2069" s="62" t="str">
        <f t="shared" si="194"/>
        <v/>
      </c>
      <c r="AB2069" s="50" t="s">
        <v>59</v>
      </c>
      <c r="AC2069" s="50" t="s">
        <v>5263</v>
      </c>
      <c r="AD2069" s="50">
        <v>3125507</v>
      </c>
      <c r="AH2069" s="66" t="str">
        <f t="shared" si="195"/>
        <v>MGSão Gonçalo do Rio Preto</v>
      </c>
      <c r="AI2069" s="50">
        <v>3125507</v>
      </c>
    </row>
    <row r="2070" spans="27:35">
      <c r="AA2070" s="62" t="str">
        <f t="shared" si="194"/>
        <v/>
      </c>
      <c r="AB2070" s="50" t="s">
        <v>59</v>
      </c>
      <c r="AC2070" s="50" t="s">
        <v>5264</v>
      </c>
      <c r="AD2070" s="50">
        <v>3162005</v>
      </c>
      <c r="AH2070" s="66" t="str">
        <f t="shared" si="195"/>
        <v>MGSão Gonçalo do Sapucaí</v>
      </c>
      <c r="AI2070" s="50">
        <v>3162005</v>
      </c>
    </row>
    <row r="2071" spans="27:35">
      <c r="AA2071" s="62" t="str">
        <f t="shared" si="194"/>
        <v/>
      </c>
      <c r="AB2071" s="50" t="s">
        <v>59</v>
      </c>
      <c r="AC2071" s="50" t="s">
        <v>5265</v>
      </c>
      <c r="AD2071" s="50">
        <v>3162104</v>
      </c>
      <c r="AH2071" s="66" t="str">
        <f t="shared" si="195"/>
        <v>MGSão Gotardo</v>
      </c>
      <c r="AI2071" s="50">
        <v>3162104</v>
      </c>
    </row>
    <row r="2072" spans="27:35">
      <c r="AA2072" s="62" t="str">
        <f t="shared" si="194"/>
        <v/>
      </c>
      <c r="AB2072" s="50" t="s">
        <v>59</v>
      </c>
      <c r="AC2072" s="50" t="s">
        <v>5266</v>
      </c>
      <c r="AD2072" s="50">
        <v>3162203</v>
      </c>
      <c r="AH2072" s="66" t="str">
        <f t="shared" si="195"/>
        <v>MGSão João Batista do Glória</v>
      </c>
      <c r="AI2072" s="50">
        <v>3162203</v>
      </c>
    </row>
    <row r="2073" spans="27:35">
      <c r="AA2073" s="62" t="str">
        <f t="shared" si="194"/>
        <v/>
      </c>
      <c r="AB2073" s="50" t="s">
        <v>59</v>
      </c>
      <c r="AC2073" s="50" t="s">
        <v>5267</v>
      </c>
      <c r="AD2073" s="50">
        <v>3162252</v>
      </c>
      <c r="AH2073" s="66" t="str">
        <f t="shared" si="195"/>
        <v>MGSão João da Lagoa</v>
      </c>
      <c r="AI2073" s="50">
        <v>3162252</v>
      </c>
    </row>
    <row r="2074" spans="27:35">
      <c r="AA2074" s="62" t="str">
        <f t="shared" si="194"/>
        <v/>
      </c>
      <c r="AB2074" s="50" t="s">
        <v>59</v>
      </c>
      <c r="AC2074" s="50" t="s">
        <v>5268</v>
      </c>
      <c r="AD2074" s="50">
        <v>3162302</v>
      </c>
      <c r="AH2074" s="66" t="str">
        <f t="shared" si="195"/>
        <v>MGSão João da Mata</v>
      </c>
      <c r="AI2074" s="50">
        <v>3162302</v>
      </c>
    </row>
    <row r="2075" spans="27:35">
      <c r="AA2075" s="62" t="str">
        <f t="shared" si="194"/>
        <v/>
      </c>
      <c r="AB2075" s="50" t="s">
        <v>59</v>
      </c>
      <c r="AC2075" s="50" t="s">
        <v>5269</v>
      </c>
      <c r="AD2075" s="50">
        <v>3162401</v>
      </c>
      <c r="AH2075" s="66" t="str">
        <f t="shared" si="195"/>
        <v>MGSão João da Ponte</v>
      </c>
      <c r="AI2075" s="50">
        <v>3162401</v>
      </c>
    </row>
    <row r="2076" spans="27:35">
      <c r="AA2076" s="62" t="str">
        <f t="shared" si="194"/>
        <v/>
      </c>
      <c r="AB2076" s="50" t="s">
        <v>59</v>
      </c>
      <c r="AC2076" s="50" t="s">
        <v>5270</v>
      </c>
      <c r="AD2076" s="50">
        <v>3162450</v>
      </c>
      <c r="AH2076" s="66" t="str">
        <f t="shared" si="195"/>
        <v>MGSão João das Missões</v>
      </c>
      <c r="AI2076" s="50">
        <v>3162450</v>
      </c>
    </row>
    <row r="2077" spans="27:35">
      <c r="AA2077" s="62" t="str">
        <f t="shared" si="194"/>
        <v/>
      </c>
      <c r="AB2077" s="50" t="s">
        <v>59</v>
      </c>
      <c r="AC2077" s="50" t="s">
        <v>5271</v>
      </c>
      <c r="AD2077" s="50">
        <v>3162500</v>
      </c>
      <c r="AH2077" s="66" t="str">
        <f t="shared" si="195"/>
        <v>MGSão João del Rei</v>
      </c>
      <c r="AI2077" s="50">
        <v>3162500</v>
      </c>
    </row>
    <row r="2078" spans="27:35">
      <c r="AA2078" s="62" t="str">
        <f t="shared" si="194"/>
        <v/>
      </c>
      <c r="AB2078" s="50" t="s">
        <v>59</v>
      </c>
      <c r="AC2078" s="50" t="s">
        <v>5272</v>
      </c>
      <c r="AD2078" s="50">
        <v>3162559</v>
      </c>
      <c r="AH2078" s="66" t="str">
        <f t="shared" si="195"/>
        <v>MGSão João do Manhuaçu</v>
      </c>
      <c r="AI2078" s="50">
        <v>3162559</v>
      </c>
    </row>
    <row r="2079" spans="27:35">
      <c r="AA2079" s="62" t="str">
        <f t="shared" si="194"/>
        <v/>
      </c>
      <c r="AB2079" s="50" t="s">
        <v>59</v>
      </c>
      <c r="AC2079" s="50" t="s">
        <v>5273</v>
      </c>
      <c r="AD2079" s="50">
        <v>3162575</v>
      </c>
      <c r="AH2079" s="66" t="str">
        <f t="shared" si="195"/>
        <v>MGSão João do Manteninha</v>
      </c>
      <c r="AI2079" s="50">
        <v>3162575</v>
      </c>
    </row>
    <row r="2080" spans="27:35">
      <c r="AA2080" s="62" t="str">
        <f t="shared" si="194"/>
        <v/>
      </c>
      <c r="AB2080" s="50" t="s">
        <v>59</v>
      </c>
      <c r="AC2080" s="50" t="s">
        <v>5274</v>
      </c>
      <c r="AD2080" s="50">
        <v>3162609</v>
      </c>
      <c r="AH2080" s="66" t="str">
        <f t="shared" si="195"/>
        <v>MGSão João do Oriente</v>
      </c>
      <c r="AI2080" s="50">
        <v>3162609</v>
      </c>
    </row>
    <row r="2081" spans="27:35">
      <c r="AA2081" s="62" t="str">
        <f t="shared" si="194"/>
        <v/>
      </c>
      <c r="AB2081" s="50" t="s">
        <v>59</v>
      </c>
      <c r="AC2081" s="50" t="s">
        <v>5275</v>
      </c>
      <c r="AD2081" s="50">
        <v>3162658</v>
      </c>
      <c r="AH2081" s="66" t="str">
        <f t="shared" si="195"/>
        <v>MGSão João do Pacuí</v>
      </c>
      <c r="AI2081" s="50">
        <v>3162658</v>
      </c>
    </row>
    <row r="2082" spans="27:35">
      <c r="AA2082" s="62" t="str">
        <f t="shared" si="194"/>
        <v/>
      </c>
      <c r="AB2082" s="50" t="s">
        <v>59</v>
      </c>
      <c r="AC2082" s="50" t="s">
        <v>3291</v>
      </c>
      <c r="AD2082" s="50">
        <v>3162708</v>
      </c>
      <c r="AH2082" s="66" t="str">
        <f t="shared" si="195"/>
        <v>MGSão João do Paraíso</v>
      </c>
      <c r="AI2082" s="50">
        <v>3162708</v>
      </c>
    </row>
    <row r="2083" spans="27:35">
      <c r="AA2083" s="62" t="str">
        <f t="shared" si="194"/>
        <v/>
      </c>
      <c r="AB2083" s="50" t="s">
        <v>59</v>
      </c>
      <c r="AC2083" s="50" t="s">
        <v>5276</v>
      </c>
      <c r="AD2083" s="50">
        <v>3162807</v>
      </c>
      <c r="AH2083" s="66" t="str">
        <f t="shared" si="195"/>
        <v>MGSão João Evangelista</v>
      </c>
      <c r="AI2083" s="50">
        <v>3162807</v>
      </c>
    </row>
    <row r="2084" spans="27:35">
      <c r="AA2084" s="62" t="str">
        <f t="shared" si="194"/>
        <v/>
      </c>
      <c r="AB2084" s="50" t="s">
        <v>59</v>
      </c>
      <c r="AC2084" s="50" t="s">
        <v>5277</v>
      </c>
      <c r="AD2084" s="50">
        <v>3162906</v>
      </c>
      <c r="AH2084" s="66" t="str">
        <f t="shared" si="195"/>
        <v>MGSão João Nepomuceno</v>
      </c>
      <c r="AI2084" s="50">
        <v>3162906</v>
      </c>
    </row>
    <row r="2085" spans="27:35">
      <c r="AA2085" s="62" t="str">
        <f t="shared" si="194"/>
        <v/>
      </c>
      <c r="AB2085" s="50" t="s">
        <v>59</v>
      </c>
      <c r="AC2085" s="50" t="s">
        <v>5278</v>
      </c>
      <c r="AD2085" s="50">
        <v>3162922</v>
      </c>
      <c r="AH2085" s="66" t="str">
        <f t="shared" si="195"/>
        <v>MGSão Joaquim de Bicas</v>
      </c>
      <c r="AI2085" s="50">
        <v>3162922</v>
      </c>
    </row>
    <row r="2086" spans="27:35">
      <c r="AA2086" s="62" t="str">
        <f t="shared" si="194"/>
        <v/>
      </c>
      <c r="AB2086" s="50" t="s">
        <v>59</v>
      </c>
      <c r="AC2086" s="50" t="s">
        <v>5279</v>
      </c>
      <c r="AD2086" s="50">
        <v>3162948</v>
      </c>
      <c r="AH2086" s="66" t="str">
        <f t="shared" si="195"/>
        <v>MGSão José da Barra</v>
      </c>
      <c r="AI2086" s="50">
        <v>3162948</v>
      </c>
    </row>
    <row r="2087" spans="27:35">
      <c r="AA2087" s="62" t="str">
        <f t="shared" si="194"/>
        <v/>
      </c>
      <c r="AB2087" s="50" t="s">
        <v>59</v>
      </c>
      <c r="AC2087" s="50" t="s">
        <v>5280</v>
      </c>
      <c r="AD2087" s="50">
        <v>3162955</v>
      </c>
      <c r="AH2087" s="66" t="str">
        <f t="shared" si="195"/>
        <v>MGSão José da Lapa</v>
      </c>
      <c r="AI2087" s="50">
        <v>3162955</v>
      </c>
    </row>
    <row r="2088" spans="27:35">
      <c r="AA2088" s="62" t="str">
        <f t="shared" si="194"/>
        <v/>
      </c>
      <c r="AB2088" s="50" t="s">
        <v>59</v>
      </c>
      <c r="AC2088" s="50" t="s">
        <v>5281</v>
      </c>
      <c r="AD2088" s="50">
        <v>3163003</v>
      </c>
      <c r="AH2088" s="66" t="str">
        <f t="shared" si="195"/>
        <v>MGSão José da Safira</v>
      </c>
      <c r="AI2088" s="50">
        <v>3163003</v>
      </c>
    </row>
    <row r="2089" spans="27:35">
      <c r="AA2089" s="62" t="str">
        <f t="shared" si="194"/>
        <v/>
      </c>
      <c r="AB2089" s="50" t="s">
        <v>59</v>
      </c>
      <c r="AC2089" s="50" t="s">
        <v>5282</v>
      </c>
      <c r="AD2089" s="50">
        <v>3163102</v>
      </c>
      <c r="AH2089" s="66" t="str">
        <f t="shared" si="195"/>
        <v>MGSão José da Varginha</v>
      </c>
      <c r="AI2089" s="50">
        <v>3163102</v>
      </c>
    </row>
    <row r="2090" spans="27:35">
      <c r="AA2090" s="62" t="str">
        <f t="shared" si="194"/>
        <v/>
      </c>
      <c r="AB2090" s="50" t="s">
        <v>59</v>
      </c>
      <c r="AC2090" s="50" t="s">
        <v>5283</v>
      </c>
      <c r="AD2090" s="50">
        <v>3163201</v>
      </c>
      <c r="AH2090" s="66" t="str">
        <f t="shared" si="195"/>
        <v>MGSão José do Alegre</v>
      </c>
      <c r="AI2090" s="50">
        <v>3163201</v>
      </c>
    </row>
    <row r="2091" spans="27:35">
      <c r="AA2091" s="62" t="str">
        <f t="shared" si="194"/>
        <v/>
      </c>
      <c r="AB2091" s="50" t="s">
        <v>59</v>
      </c>
      <c r="AC2091" s="50" t="s">
        <v>3448</v>
      </c>
      <c r="AD2091" s="50">
        <v>3163300</v>
      </c>
      <c r="AH2091" s="66" t="str">
        <f t="shared" si="195"/>
        <v>MGSão José do Divino</v>
      </c>
      <c r="AI2091" s="50">
        <v>3163300</v>
      </c>
    </row>
    <row r="2092" spans="27:35">
      <c r="AA2092" s="62" t="str">
        <f t="shared" si="194"/>
        <v/>
      </c>
      <c r="AB2092" s="50" t="s">
        <v>59</v>
      </c>
      <c r="AC2092" s="50" t="s">
        <v>5284</v>
      </c>
      <c r="AD2092" s="50">
        <v>3163409</v>
      </c>
      <c r="AH2092" s="66" t="str">
        <f t="shared" si="195"/>
        <v>MGSão José do Goiabal</v>
      </c>
      <c r="AI2092" s="50">
        <v>3163409</v>
      </c>
    </row>
    <row r="2093" spans="27:35">
      <c r="AA2093" s="62" t="str">
        <f t="shared" si="194"/>
        <v/>
      </c>
      <c r="AB2093" s="50" t="s">
        <v>59</v>
      </c>
      <c r="AC2093" s="50" t="s">
        <v>5285</v>
      </c>
      <c r="AD2093" s="50">
        <v>3163508</v>
      </c>
      <c r="AH2093" s="66" t="str">
        <f t="shared" si="195"/>
        <v>MGSão José do Jacuri</v>
      </c>
      <c r="AI2093" s="50">
        <v>3163508</v>
      </c>
    </row>
    <row r="2094" spans="27:35">
      <c r="AA2094" s="62" t="str">
        <f t="shared" si="194"/>
        <v/>
      </c>
      <c r="AB2094" s="50" t="s">
        <v>59</v>
      </c>
      <c r="AC2094" s="50" t="s">
        <v>5286</v>
      </c>
      <c r="AD2094" s="50">
        <v>3163607</v>
      </c>
      <c r="AH2094" s="66" t="str">
        <f t="shared" si="195"/>
        <v>MGSão José do Mantimento</v>
      </c>
      <c r="AI2094" s="50">
        <v>3163607</v>
      </c>
    </row>
    <row r="2095" spans="27:35">
      <c r="AA2095" s="62" t="str">
        <f t="shared" si="194"/>
        <v/>
      </c>
      <c r="AB2095" s="50" t="s">
        <v>59</v>
      </c>
      <c r="AC2095" s="50" t="s">
        <v>5287</v>
      </c>
      <c r="AD2095" s="50">
        <v>3163706</v>
      </c>
      <c r="AH2095" s="66" t="str">
        <f t="shared" si="195"/>
        <v>MGSão Lourenço</v>
      </c>
      <c r="AI2095" s="50">
        <v>3163706</v>
      </c>
    </row>
    <row r="2096" spans="27:35">
      <c r="AA2096" s="62" t="str">
        <f t="shared" si="194"/>
        <v/>
      </c>
      <c r="AB2096" s="50" t="s">
        <v>59</v>
      </c>
      <c r="AC2096" s="50" t="s">
        <v>5288</v>
      </c>
      <c r="AD2096" s="50">
        <v>3163805</v>
      </c>
      <c r="AH2096" s="66" t="str">
        <f t="shared" si="195"/>
        <v>MGSão Miguel do Anta</v>
      </c>
      <c r="AI2096" s="50">
        <v>3163805</v>
      </c>
    </row>
    <row r="2097" spans="27:35">
      <c r="AA2097" s="62" t="str">
        <f t="shared" si="194"/>
        <v/>
      </c>
      <c r="AB2097" s="50" t="s">
        <v>59</v>
      </c>
      <c r="AC2097" s="50" t="s">
        <v>5289</v>
      </c>
      <c r="AD2097" s="50">
        <v>3163904</v>
      </c>
      <c r="AH2097" s="66" t="str">
        <f t="shared" si="195"/>
        <v>MGSão Pedro da União</v>
      </c>
      <c r="AI2097" s="50">
        <v>3163904</v>
      </c>
    </row>
    <row r="2098" spans="27:35">
      <c r="AA2098" s="62" t="str">
        <f t="shared" si="194"/>
        <v/>
      </c>
      <c r="AB2098" s="50" t="s">
        <v>59</v>
      </c>
      <c r="AC2098" s="50" t="s">
        <v>5290</v>
      </c>
      <c r="AD2098" s="50">
        <v>3164100</v>
      </c>
      <c r="AH2098" s="66" t="str">
        <f t="shared" si="195"/>
        <v>MGSão Pedro do Suaçuí</v>
      </c>
      <c r="AI2098" s="50">
        <v>3164100</v>
      </c>
    </row>
    <row r="2099" spans="27:35">
      <c r="AA2099" s="62" t="str">
        <f t="shared" si="194"/>
        <v/>
      </c>
      <c r="AB2099" s="50" t="s">
        <v>59</v>
      </c>
      <c r="AC2099" s="50" t="s">
        <v>5291</v>
      </c>
      <c r="AD2099" s="50">
        <v>3164001</v>
      </c>
      <c r="AH2099" s="66" t="str">
        <f t="shared" si="195"/>
        <v>MGSão Pedro dos Ferros</v>
      </c>
      <c r="AI2099" s="50">
        <v>3164001</v>
      </c>
    </row>
    <row r="2100" spans="27:35">
      <c r="AA2100" s="62" t="str">
        <f t="shared" si="194"/>
        <v/>
      </c>
      <c r="AB2100" s="50" t="s">
        <v>59</v>
      </c>
      <c r="AC2100" s="50" t="s">
        <v>5292</v>
      </c>
      <c r="AD2100" s="50">
        <v>3164209</v>
      </c>
      <c r="AH2100" s="66" t="str">
        <f t="shared" si="195"/>
        <v>MGSão Romão</v>
      </c>
      <c r="AI2100" s="50">
        <v>3164209</v>
      </c>
    </row>
    <row r="2101" spans="27:35">
      <c r="AA2101" s="62" t="str">
        <f t="shared" si="194"/>
        <v/>
      </c>
      <c r="AB2101" s="50" t="s">
        <v>59</v>
      </c>
      <c r="AC2101" s="50" t="s">
        <v>5293</v>
      </c>
      <c r="AD2101" s="50">
        <v>3164308</v>
      </c>
      <c r="AH2101" s="66" t="str">
        <f t="shared" si="195"/>
        <v>MGSão Roque de Minas</v>
      </c>
      <c r="AI2101" s="50">
        <v>3164308</v>
      </c>
    </row>
    <row r="2102" spans="27:35">
      <c r="AA2102" s="62" t="str">
        <f t="shared" si="194"/>
        <v/>
      </c>
      <c r="AB2102" s="50" t="s">
        <v>59</v>
      </c>
      <c r="AC2102" s="50" t="s">
        <v>5294</v>
      </c>
      <c r="AD2102" s="50">
        <v>3164407</v>
      </c>
      <c r="AH2102" s="66" t="str">
        <f t="shared" si="195"/>
        <v>MGSão Sebastião da Bela Vista</v>
      </c>
      <c r="AI2102" s="50">
        <v>3164407</v>
      </c>
    </row>
    <row r="2103" spans="27:35">
      <c r="AA2103" s="62" t="str">
        <f t="shared" si="194"/>
        <v/>
      </c>
      <c r="AB2103" s="50" t="s">
        <v>59</v>
      </c>
      <c r="AC2103" s="50" t="s">
        <v>5295</v>
      </c>
      <c r="AD2103" s="50">
        <v>3164431</v>
      </c>
      <c r="AH2103" s="66" t="str">
        <f t="shared" si="195"/>
        <v>MGSão Sebastião da Vargem Alegre</v>
      </c>
      <c r="AI2103" s="50">
        <v>3164431</v>
      </c>
    </row>
    <row r="2104" spans="27:35">
      <c r="AA2104" s="62" t="str">
        <f t="shared" si="194"/>
        <v/>
      </c>
      <c r="AB2104" s="50" t="s">
        <v>59</v>
      </c>
      <c r="AC2104" s="50" t="s">
        <v>5296</v>
      </c>
      <c r="AD2104" s="50">
        <v>3164472</v>
      </c>
      <c r="AH2104" s="66" t="str">
        <f t="shared" si="195"/>
        <v>MGSão Sebastião do Anta</v>
      </c>
      <c r="AI2104" s="50">
        <v>3164472</v>
      </c>
    </row>
    <row r="2105" spans="27:35">
      <c r="AA2105" s="62" t="str">
        <f t="shared" si="194"/>
        <v/>
      </c>
      <c r="AB2105" s="50" t="s">
        <v>59</v>
      </c>
      <c r="AC2105" s="50" t="s">
        <v>5297</v>
      </c>
      <c r="AD2105" s="50">
        <v>3164506</v>
      </c>
      <c r="AH2105" s="66" t="str">
        <f t="shared" si="195"/>
        <v>MGSão Sebastião do Maranhão</v>
      </c>
      <c r="AI2105" s="50">
        <v>3164506</v>
      </c>
    </row>
    <row r="2106" spans="27:35">
      <c r="AA2106" s="62" t="str">
        <f t="shared" si="194"/>
        <v/>
      </c>
      <c r="AB2106" s="50" t="s">
        <v>59</v>
      </c>
      <c r="AC2106" s="50" t="s">
        <v>5298</v>
      </c>
      <c r="AD2106" s="50">
        <v>3164605</v>
      </c>
      <c r="AH2106" s="66" t="str">
        <f t="shared" si="195"/>
        <v>MGSão Sebastião do Oeste</v>
      </c>
      <c r="AI2106" s="50">
        <v>3164605</v>
      </c>
    </row>
    <row r="2107" spans="27:35">
      <c r="AA2107" s="62" t="str">
        <f t="shared" si="194"/>
        <v/>
      </c>
      <c r="AB2107" s="50" t="s">
        <v>59</v>
      </c>
      <c r="AC2107" s="50" t="s">
        <v>5299</v>
      </c>
      <c r="AD2107" s="50">
        <v>3164704</v>
      </c>
      <c r="AH2107" s="66" t="str">
        <f t="shared" si="195"/>
        <v>MGSão Sebastião do Paraíso</v>
      </c>
      <c r="AI2107" s="50">
        <v>3164704</v>
      </c>
    </row>
    <row r="2108" spans="27:35">
      <c r="AA2108" s="62" t="str">
        <f t="shared" si="194"/>
        <v/>
      </c>
      <c r="AB2108" s="50" t="s">
        <v>59</v>
      </c>
      <c r="AC2108" s="50" t="s">
        <v>5300</v>
      </c>
      <c r="AD2108" s="50">
        <v>3164803</v>
      </c>
      <c r="AH2108" s="66" t="str">
        <f t="shared" si="195"/>
        <v>MGSão Sebastião do Rio Preto</v>
      </c>
      <c r="AI2108" s="50">
        <v>3164803</v>
      </c>
    </row>
    <row r="2109" spans="27:35">
      <c r="AA2109" s="62" t="str">
        <f t="shared" si="194"/>
        <v/>
      </c>
      <c r="AB2109" s="50" t="s">
        <v>59</v>
      </c>
      <c r="AC2109" s="50" t="s">
        <v>5301</v>
      </c>
      <c r="AD2109" s="50">
        <v>3164902</v>
      </c>
      <c r="AH2109" s="66" t="str">
        <f t="shared" si="195"/>
        <v>MGSão Sebastião do Rio Verde</v>
      </c>
      <c r="AI2109" s="50">
        <v>3164902</v>
      </c>
    </row>
    <row r="2110" spans="27:35">
      <c r="AA2110" s="62" t="str">
        <f t="shared" si="194"/>
        <v/>
      </c>
      <c r="AB2110" s="50" t="s">
        <v>59</v>
      </c>
      <c r="AC2110" s="50" t="s">
        <v>5302</v>
      </c>
      <c r="AD2110" s="50">
        <v>3165206</v>
      </c>
      <c r="AH2110" s="66" t="str">
        <f t="shared" si="195"/>
        <v>MGSão Thomé das Letras</v>
      </c>
      <c r="AI2110" s="50">
        <v>3165206</v>
      </c>
    </row>
    <row r="2111" spans="27:35">
      <c r="AA2111" s="62" t="str">
        <f t="shared" si="194"/>
        <v/>
      </c>
      <c r="AB2111" s="50" t="s">
        <v>59</v>
      </c>
      <c r="AC2111" s="50" t="s">
        <v>5303</v>
      </c>
      <c r="AD2111" s="50">
        <v>3165008</v>
      </c>
      <c r="AH2111" s="66" t="str">
        <f t="shared" si="195"/>
        <v>MGSão Tiago</v>
      </c>
      <c r="AI2111" s="50">
        <v>3165008</v>
      </c>
    </row>
    <row r="2112" spans="27:35">
      <c r="AA2112" s="62" t="str">
        <f t="shared" si="194"/>
        <v/>
      </c>
      <c r="AB2112" s="50" t="s">
        <v>59</v>
      </c>
      <c r="AC2112" s="50" t="s">
        <v>5304</v>
      </c>
      <c r="AD2112" s="50">
        <v>3165107</v>
      </c>
      <c r="AH2112" s="66" t="str">
        <f t="shared" si="195"/>
        <v>MGSão Tomás de Aquino</v>
      </c>
      <c r="AI2112" s="50">
        <v>3165107</v>
      </c>
    </row>
    <row r="2113" spans="27:35">
      <c r="AA2113" s="62" t="str">
        <f t="shared" si="194"/>
        <v/>
      </c>
      <c r="AB2113" s="50" t="s">
        <v>59</v>
      </c>
      <c r="AC2113" s="50" t="s">
        <v>5305</v>
      </c>
      <c r="AD2113" s="50">
        <v>3165305</v>
      </c>
      <c r="AH2113" s="66" t="str">
        <f t="shared" si="195"/>
        <v>MGSão Vicente de Minas</v>
      </c>
      <c r="AI2113" s="50">
        <v>3165305</v>
      </c>
    </row>
    <row r="2114" spans="27:35">
      <c r="AA2114" s="62" t="str">
        <f t="shared" si="194"/>
        <v/>
      </c>
      <c r="AB2114" s="50" t="s">
        <v>59</v>
      </c>
      <c r="AC2114" s="50" t="s">
        <v>5306</v>
      </c>
      <c r="AD2114" s="50">
        <v>3165404</v>
      </c>
      <c r="AH2114" s="66" t="str">
        <f t="shared" si="195"/>
        <v>MGSapucaí-Mirim</v>
      </c>
      <c r="AI2114" s="50">
        <v>3165404</v>
      </c>
    </row>
    <row r="2115" spans="27:35">
      <c r="AA2115" s="62" t="str">
        <f t="shared" ref="AA2115:AA2178" si="196">CONCATENATE(A2115,D2115)</f>
        <v/>
      </c>
      <c r="AB2115" s="50" t="s">
        <v>59</v>
      </c>
      <c r="AC2115" s="50" t="s">
        <v>5307</v>
      </c>
      <c r="AD2115" s="50">
        <v>3165503</v>
      </c>
      <c r="AH2115" s="66" t="str">
        <f t="shared" ref="AH2115:AH2178" si="197">CONCATENATE(AB2115,AC2115)</f>
        <v>MGSardoá</v>
      </c>
      <c r="AI2115" s="50">
        <v>3165503</v>
      </c>
    </row>
    <row r="2116" spans="27:35">
      <c r="AA2116" s="62" t="str">
        <f t="shared" si="196"/>
        <v/>
      </c>
      <c r="AB2116" s="50" t="s">
        <v>59</v>
      </c>
      <c r="AC2116" s="50" t="s">
        <v>5308</v>
      </c>
      <c r="AD2116" s="50">
        <v>3165537</v>
      </c>
      <c r="AH2116" s="66" t="str">
        <f t="shared" si="197"/>
        <v>MGSarzedo</v>
      </c>
      <c r="AI2116" s="50">
        <v>3165537</v>
      </c>
    </row>
    <row r="2117" spans="27:35">
      <c r="AA2117" s="62" t="str">
        <f t="shared" si="196"/>
        <v/>
      </c>
      <c r="AB2117" s="50" t="s">
        <v>59</v>
      </c>
      <c r="AC2117" s="50" t="s">
        <v>5309</v>
      </c>
      <c r="AD2117" s="50">
        <v>3165560</v>
      </c>
      <c r="AH2117" s="66" t="str">
        <f t="shared" si="197"/>
        <v>MGSem-Peixe</v>
      </c>
      <c r="AI2117" s="50">
        <v>3165560</v>
      </c>
    </row>
    <row r="2118" spans="27:35">
      <c r="AA2118" s="62" t="str">
        <f t="shared" si="196"/>
        <v/>
      </c>
      <c r="AB2118" s="50" t="s">
        <v>59</v>
      </c>
      <c r="AC2118" s="50" t="s">
        <v>5310</v>
      </c>
      <c r="AD2118" s="50">
        <v>3165578</v>
      </c>
      <c r="AH2118" s="66" t="str">
        <f t="shared" si="197"/>
        <v>MGSenador Amaral</v>
      </c>
      <c r="AI2118" s="50">
        <v>3165578</v>
      </c>
    </row>
    <row r="2119" spans="27:35">
      <c r="AA2119" s="62" t="str">
        <f t="shared" si="196"/>
        <v/>
      </c>
      <c r="AB2119" s="50" t="s">
        <v>59</v>
      </c>
      <c r="AC2119" s="50" t="s">
        <v>5311</v>
      </c>
      <c r="AD2119" s="50">
        <v>3165602</v>
      </c>
      <c r="AH2119" s="66" t="str">
        <f t="shared" si="197"/>
        <v>MGSenador Cortes</v>
      </c>
      <c r="AI2119" s="50">
        <v>3165602</v>
      </c>
    </row>
    <row r="2120" spans="27:35">
      <c r="AA2120" s="62" t="str">
        <f t="shared" si="196"/>
        <v/>
      </c>
      <c r="AB2120" s="50" t="s">
        <v>59</v>
      </c>
      <c r="AC2120" s="50" t="s">
        <v>5312</v>
      </c>
      <c r="AD2120" s="50">
        <v>3165701</v>
      </c>
      <c r="AH2120" s="66" t="str">
        <f t="shared" si="197"/>
        <v>MGSenador Firmino</v>
      </c>
      <c r="AI2120" s="50">
        <v>3165701</v>
      </c>
    </row>
    <row r="2121" spans="27:35">
      <c r="AA2121" s="62" t="str">
        <f t="shared" si="196"/>
        <v/>
      </c>
      <c r="AB2121" s="50" t="s">
        <v>59</v>
      </c>
      <c r="AC2121" s="50" t="s">
        <v>5313</v>
      </c>
      <c r="AD2121" s="50">
        <v>3165800</v>
      </c>
      <c r="AH2121" s="66" t="str">
        <f t="shared" si="197"/>
        <v>MGSenador José Bento</v>
      </c>
      <c r="AI2121" s="50">
        <v>3165800</v>
      </c>
    </row>
    <row r="2122" spans="27:35">
      <c r="AA2122" s="62" t="str">
        <f t="shared" si="196"/>
        <v/>
      </c>
      <c r="AB2122" s="50" t="s">
        <v>59</v>
      </c>
      <c r="AC2122" s="50" t="s">
        <v>5314</v>
      </c>
      <c r="AD2122" s="50">
        <v>3165909</v>
      </c>
      <c r="AH2122" s="66" t="str">
        <f t="shared" si="197"/>
        <v>MGSenador Modestino Gonçalves</v>
      </c>
      <c r="AI2122" s="50">
        <v>3165909</v>
      </c>
    </row>
    <row r="2123" spans="27:35">
      <c r="AA2123" s="62" t="str">
        <f t="shared" si="196"/>
        <v/>
      </c>
      <c r="AB2123" s="50" t="s">
        <v>59</v>
      </c>
      <c r="AC2123" s="50" t="s">
        <v>5315</v>
      </c>
      <c r="AD2123" s="50">
        <v>3166006</v>
      </c>
      <c r="AH2123" s="66" t="str">
        <f t="shared" si="197"/>
        <v>MGSenhora de Oliveira</v>
      </c>
      <c r="AI2123" s="50">
        <v>3166006</v>
      </c>
    </row>
    <row r="2124" spans="27:35">
      <c r="AA2124" s="62" t="str">
        <f t="shared" si="196"/>
        <v/>
      </c>
      <c r="AB2124" s="50" t="s">
        <v>59</v>
      </c>
      <c r="AC2124" s="50" t="s">
        <v>5316</v>
      </c>
      <c r="AD2124" s="50">
        <v>3166105</v>
      </c>
      <c r="AH2124" s="66" t="str">
        <f t="shared" si="197"/>
        <v>MGSenhora do Porto</v>
      </c>
      <c r="AI2124" s="50">
        <v>3166105</v>
      </c>
    </row>
    <row r="2125" spans="27:35">
      <c r="AA2125" s="62" t="str">
        <f t="shared" si="196"/>
        <v/>
      </c>
      <c r="AB2125" s="50" t="s">
        <v>59</v>
      </c>
      <c r="AC2125" s="50" t="s">
        <v>5317</v>
      </c>
      <c r="AD2125" s="50">
        <v>3166204</v>
      </c>
      <c r="AH2125" s="66" t="str">
        <f t="shared" si="197"/>
        <v>MGSenhora dos Remédios</v>
      </c>
      <c r="AI2125" s="50">
        <v>3166204</v>
      </c>
    </row>
    <row r="2126" spans="27:35">
      <c r="AA2126" s="62" t="str">
        <f t="shared" si="196"/>
        <v/>
      </c>
      <c r="AB2126" s="50" t="s">
        <v>59</v>
      </c>
      <c r="AC2126" s="50" t="s">
        <v>5318</v>
      </c>
      <c r="AD2126" s="50">
        <v>3166303</v>
      </c>
      <c r="AH2126" s="66" t="str">
        <f t="shared" si="197"/>
        <v>MGSericita</v>
      </c>
      <c r="AI2126" s="50">
        <v>3166303</v>
      </c>
    </row>
    <row r="2127" spans="27:35">
      <c r="AA2127" s="62" t="str">
        <f t="shared" si="196"/>
        <v/>
      </c>
      <c r="AB2127" s="50" t="s">
        <v>59</v>
      </c>
      <c r="AC2127" s="50" t="s">
        <v>5319</v>
      </c>
      <c r="AD2127" s="50">
        <v>3166402</v>
      </c>
      <c r="AH2127" s="66" t="str">
        <f t="shared" si="197"/>
        <v>MGSeritinga</v>
      </c>
      <c r="AI2127" s="50">
        <v>3166402</v>
      </c>
    </row>
    <row r="2128" spans="27:35">
      <c r="AA2128" s="62" t="str">
        <f t="shared" si="196"/>
        <v/>
      </c>
      <c r="AB2128" s="50" t="s">
        <v>59</v>
      </c>
      <c r="AC2128" s="50" t="s">
        <v>5320</v>
      </c>
      <c r="AD2128" s="50">
        <v>3166501</v>
      </c>
      <c r="AH2128" s="66" t="str">
        <f t="shared" si="197"/>
        <v>MGSerra Azul de Minas</v>
      </c>
      <c r="AI2128" s="50">
        <v>3166501</v>
      </c>
    </row>
    <row r="2129" spans="27:35">
      <c r="AA2129" s="62" t="str">
        <f t="shared" si="196"/>
        <v/>
      </c>
      <c r="AB2129" s="50" t="s">
        <v>59</v>
      </c>
      <c r="AC2129" s="50" t="s">
        <v>5321</v>
      </c>
      <c r="AD2129" s="50">
        <v>3166600</v>
      </c>
      <c r="AH2129" s="66" t="str">
        <f t="shared" si="197"/>
        <v>MGSerra da Saudade</v>
      </c>
      <c r="AI2129" s="50">
        <v>3166600</v>
      </c>
    </row>
    <row r="2130" spans="27:35">
      <c r="AA2130" s="62" t="str">
        <f t="shared" si="196"/>
        <v/>
      </c>
      <c r="AB2130" s="50" t="s">
        <v>59</v>
      </c>
      <c r="AC2130" s="50" t="s">
        <v>5322</v>
      </c>
      <c r="AD2130" s="50">
        <v>3166808</v>
      </c>
      <c r="AH2130" s="66" t="str">
        <f t="shared" si="197"/>
        <v>MGSerra do Salitre</v>
      </c>
      <c r="AI2130" s="50">
        <v>3166808</v>
      </c>
    </row>
    <row r="2131" spans="27:35">
      <c r="AA2131" s="62" t="str">
        <f t="shared" si="196"/>
        <v/>
      </c>
      <c r="AB2131" s="50" t="s">
        <v>59</v>
      </c>
      <c r="AC2131" s="50" t="s">
        <v>5323</v>
      </c>
      <c r="AD2131" s="50">
        <v>3166709</v>
      </c>
      <c r="AH2131" s="66" t="str">
        <f t="shared" si="197"/>
        <v>MGSerra dos Aimorés</v>
      </c>
      <c r="AI2131" s="50">
        <v>3166709</v>
      </c>
    </row>
    <row r="2132" spans="27:35">
      <c r="AA2132" s="62" t="str">
        <f t="shared" si="196"/>
        <v/>
      </c>
      <c r="AB2132" s="50" t="s">
        <v>59</v>
      </c>
      <c r="AC2132" s="50" t="s">
        <v>5324</v>
      </c>
      <c r="AD2132" s="50">
        <v>3166907</v>
      </c>
      <c r="AH2132" s="66" t="str">
        <f t="shared" si="197"/>
        <v>MGSerrania</v>
      </c>
      <c r="AI2132" s="50">
        <v>3166907</v>
      </c>
    </row>
    <row r="2133" spans="27:35">
      <c r="AA2133" s="62" t="str">
        <f t="shared" si="196"/>
        <v/>
      </c>
      <c r="AB2133" s="50" t="s">
        <v>59</v>
      </c>
      <c r="AC2133" s="50" t="s">
        <v>5325</v>
      </c>
      <c r="AD2133" s="50">
        <v>3166956</v>
      </c>
      <c r="AH2133" s="66" t="str">
        <f t="shared" si="197"/>
        <v>MGSerranópolis de Minas</v>
      </c>
      <c r="AI2133" s="50">
        <v>3166956</v>
      </c>
    </row>
    <row r="2134" spans="27:35">
      <c r="AA2134" s="62" t="str">
        <f t="shared" si="196"/>
        <v/>
      </c>
      <c r="AB2134" s="50" t="s">
        <v>59</v>
      </c>
      <c r="AC2134" s="50" t="s">
        <v>5326</v>
      </c>
      <c r="AD2134" s="50">
        <v>3167004</v>
      </c>
      <c r="AH2134" s="66" t="str">
        <f t="shared" si="197"/>
        <v>MGSerranos</v>
      </c>
      <c r="AI2134" s="50">
        <v>3167004</v>
      </c>
    </row>
    <row r="2135" spans="27:35">
      <c r="AA2135" s="62" t="str">
        <f t="shared" si="196"/>
        <v/>
      </c>
      <c r="AB2135" s="50" t="s">
        <v>59</v>
      </c>
      <c r="AC2135" s="50" t="s">
        <v>5327</v>
      </c>
      <c r="AD2135" s="50">
        <v>3167103</v>
      </c>
      <c r="AH2135" s="66" t="str">
        <f t="shared" si="197"/>
        <v>MGSerro</v>
      </c>
      <c r="AI2135" s="50">
        <v>3167103</v>
      </c>
    </row>
    <row r="2136" spans="27:35">
      <c r="AA2136" s="62" t="str">
        <f t="shared" si="196"/>
        <v/>
      </c>
      <c r="AB2136" s="50" t="s">
        <v>59</v>
      </c>
      <c r="AC2136" s="50" t="s">
        <v>5328</v>
      </c>
      <c r="AD2136" s="50">
        <v>3167202</v>
      </c>
      <c r="AH2136" s="66" t="str">
        <f t="shared" si="197"/>
        <v>MGSete Lagoas</v>
      </c>
      <c r="AI2136" s="50">
        <v>3167202</v>
      </c>
    </row>
    <row r="2137" spans="27:35">
      <c r="AA2137" s="62" t="str">
        <f t="shared" si="196"/>
        <v/>
      </c>
      <c r="AB2137" s="50" t="s">
        <v>59</v>
      </c>
      <c r="AC2137" s="50" t="s">
        <v>5329</v>
      </c>
      <c r="AD2137" s="50">
        <v>3165552</v>
      </c>
      <c r="AH2137" s="66" t="str">
        <f t="shared" si="197"/>
        <v>MGSetubinha</v>
      </c>
      <c r="AI2137" s="50">
        <v>3165552</v>
      </c>
    </row>
    <row r="2138" spans="27:35">
      <c r="AA2138" s="62" t="str">
        <f t="shared" si="196"/>
        <v/>
      </c>
      <c r="AB2138" s="50" t="s">
        <v>59</v>
      </c>
      <c r="AC2138" s="50" t="s">
        <v>5330</v>
      </c>
      <c r="AD2138" s="50">
        <v>3167301</v>
      </c>
      <c r="AH2138" s="66" t="str">
        <f t="shared" si="197"/>
        <v>MGSilveirânia</v>
      </c>
      <c r="AI2138" s="50">
        <v>3167301</v>
      </c>
    </row>
    <row r="2139" spans="27:35">
      <c r="AA2139" s="62" t="str">
        <f t="shared" si="196"/>
        <v/>
      </c>
      <c r="AB2139" s="50" t="s">
        <v>59</v>
      </c>
      <c r="AC2139" s="50" t="s">
        <v>5331</v>
      </c>
      <c r="AD2139" s="50">
        <v>3167400</v>
      </c>
      <c r="AH2139" s="66" t="str">
        <f t="shared" si="197"/>
        <v>MGSilvianópolis</v>
      </c>
      <c r="AI2139" s="50">
        <v>3167400</v>
      </c>
    </row>
    <row r="2140" spans="27:35">
      <c r="AA2140" s="62" t="str">
        <f t="shared" si="196"/>
        <v/>
      </c>
      <c r="AB2140" s="50" t="s">
        <v>59</v>
      </c>
      <c r="AC2140" s="50" t="s">
        <v>5332</v>
      </c>
      <c r="AD2140" s="50">
        <v>3167509</v>
      </c>
      <c r="AH2140" s="66" t="str">
        <f t="shared" si="197"/>
        <v>MGSimão Pereira</v>
      </c>
      <c r="AI2140" s="50">
        <v>3167509</v>
      </c>
    </row>
    <row r="2141" spans="27:35">
      <c r="AA2141" s="62" t="str">
        <f t="shared" si="196"/>
        <v/>
      </c>
      <c r="AB2141" s="50" t="s">
        <v>59</v>
      </c>
      <c r="AC2141" s="50" t="s">
        <v>5333</v>
      </c>
      <c r="AD2141" s="50">
        <v>3167608</v>
      </c>
      <c r="AH2141" s="66" t="str">
        <f t="shared" si="197"/>
        <v>MGSimonésia</v>
      </c>
      <c r="AI2141" s="50">
        <v>3167608</v>
      </c>
    </row>
    <row r="2142" spans="27:35">
      <c r="AA2142" s="62" t="str">
        <f t="shared" si="196"/>
        <v/>
      </c>
      <c r="AB2142" s="50" t="s">
        <v>59</v>
      </c>
      <c r="AC2142" s="50" t="s">
        <v>5334</v>
      </c>
      <c r="AD2142" s="50">
        <v>3167707</v>
      </c>
      <c r="AH2142" s="66" t="str">
        <f t="shared" si="197"/>
        <v>MGSobrália</v>
      </c>
      <c r="AI2142" s="50">
        <v>3167707</v>
      </c>
    </row>
    <row r="2143" spans="27:35">
      <c r="AA2143" s="62" t="str">
        <f t="shared" si="196"/>
        <v/>
      </c>
      <c r="AB2143" s="50" t="s">
        <v>59</v>
      </c>
      <c r="AC2143" s="50" t="s">
        <v>5335</v>
      </c>
      <c r="AD2143" s="50">
        <v>3167806</v>
      </c>
      <c r="AH2143" s="66" t="str">
        <f t="shared" si="197"/>
        <v>MGSoledade de Minas</v>
      </c>
      <c r="AI2143" s="50">
        <v>3167806</v>
      </c>
    </row>
    <row r="2144" spans="27:35">
      <c r="AA2144" s="62" t="str">
        <f t="shared" si="196"/>
        <v/>
      </c>
      <c r="AB2144" s="50" t="s">
        <v>59</v>
      </c>
      <c r="AC2144" s="50" t="s">
        <v>5336</v>
      </c>
      <c r="AD2144" s="50">
        <v>3167905</v>
      </c>
      <c r="AH2144" s="66" t="str">
        <f t="shared" si="197"/>
        <v>MGTabuleiro</v>
      </c>
      <c r="AI2144" s="50">
        <v>3167905</v>
      </c>
    </row>
    <row r="2145" spans="27:35">
      <c r="AA2145" s="62" t="str">
        <f t="shared" si="196"/>
        <v/>
      </c>
      <c r="AB2145" s="50" t="s">
        <v>59</v>
      </c>
      <c r="AC2145" s="50" t="s">
        <v>5337</v>
      </c>
      <c r="AD2145" s="50">
        <v>3168002</v>
      </c>
      <c r="AH2145" s="66" t="str">
        <f t="shared" si="197"/>
        <v>MGTaiobeiras</v>
      </c>
      <c r="AI2145" s="50">
        <v>3168002</v>
      </c>
    </row>
    <row r="2146" spans="27:35">
      <c r="AA2146" s="62" t="str">
        <f t="shared" si="196"/>
        <v/>
      </c>
      <c r="AB2146" s="50" t="s">
        <v>59</v>
      </c>
      <c r="AC2146" s="50" t="s">
        <v>5338</v>
      </c>
      <c r="AD2146" s="50">
        <v>3168051</v>
      </c>
      <c r="AH2146" s="66" t="str">
        <f t="shared" si="197"/>
        <v>MGTaparuba</v>
      </c>
      <c r="AI2146" s="50">
        <v>3168051</v>
      </c>
    </row>
    <row r="2147" spans="27:35">
      <c r="AA2147" s="62" t="str">
        <f t="shared" si="196"/>
        <v/>
      </c>
      <c r="AB2147" s="50" t="s">
        <v>59</v>
      </c>
      <c r="AC2147" s="50" t="s">
        <v>4502</v>
      </c>
      <c r="AD2147" s="50">
        <v>3168101</v>
      </c>
      <c r="AH2147" s="66" t="str">
        <f t="shared" si="197"/>
        <v>MGTapira</v>
      </c>
      <c r="AI2147" s="50">
        <v>3168101</v>
      </c>
    </row>
    <row r="2148" spans="27:35">
      <c r="AA2148" s="62" t="str">
        <f t="shared" si="196"/>
        <v/>
      </c>
      <c r="AB2148" s="50" t="s">
        <v>59</v>
      </c>
      <c r="AC2148" s="50" t="s">
        <v>5103</v>
      </c>
      <c r="AD2148" s="50">
        <v>3168200</v>
      </c>
      <c r="AH2148" s="66" t="str">
        <f t="shared" si="197"/>
        <v>MGTapiraí</v>
      </c>
      <c r="AI2148" s="50">
        <v>3168200</v>
      </c>
    </row>
    <row r="2149" spans="27:35">
      <c r="AA2149" s="62" t="str">
        <f t="shared" si="196"/>
        <v/>
      </c>
      <c r="AB2149" s="50" t="s">
        <v>59</v>
      </c>
      <c r="AC2149" s="50" t="s">
        <v>5339</v>
      </c>
      <c r="AD2149" s="50">
        <v>3168309</v>
      </c>
      <c r="AH2149" s="66" t="str">
        <f t="shared" si="197"/>
        <v>MGTaquaraçu de Minas</v>
      </c>
      <c r="AI2149" s="50">
        <v>3168309</v>
      </c>
    </row>
    <row r="2150" spans="27:35">
      <c r="AA2150" s="62" t="str">
        <f t="shared" si="196"/>
        <v/>
      </c>
      <c r="AB2150" s="50" t="s">
        <v>59</v>
      </c>
      <c r="AC2150" s="50" t="s">
        <v>5340</v>
      </c>
      <c r="AD2150" s="50">
        <v>3168408</v>
      </c>
      <c r="AH2150" s="66" t="str">
        <f t="shared" si="197"/>
        <v>MGTarumirim</v>
      </c>
      <c r="AI2150" s="50">
        <v>3168408</v>
      </c>
    </row>
    <row r="2151" spans="27:35">
      <c r="AA2151" s="62" t="str">
        <f t="shared" si="196"/>
        <v/>
      </c>
      <c r="AB2151" s="50" t="s">
        <v>59</v>
      </c>
      <c r="AC2151" s="50" t="s">
        <v>5341</v>
      </c>
      <c r="AD2151" s="50">
        <v>3168507</v>
      </c>
      <c r="AH2151" s="66" t="str">
        <f t="shared" si="197"/>
        <v>MGTeixeiras</v>
      </c>
      <c r="AI2151" s="50">
        <v>3168507</v>
      </c>
    </row>
    <row r="2152" spans="27:35">
      <c r="AA2152" s="62" t="str">
        <f t="shared" si="196"/>
        <v/>
      </c>
      <c r="AB2152" s="50" t="s">
        <v>59</v>
      </c>
      <c r="AC2152" s="50" t="s">
        <v>5342</v>
      </c>
      <c r="AD2152" s="50">
        <v>3168606</v>
      </c>
      <c r="AH2152" s="66" t="str">
        <f t="shared" si="197"/>
        <v>MGTeófilo Otoni</v>
      </c>
      <c r="AI2152" s="50">
        <v>3168606</v>
      </c>
    </row>
    <row r="2153" spans="27:35">
      <c r="AA2153" s="62" t="str">
        <f t="shared" si="196"/>
        <v/>
      </c>
      <c r="AB2153" s="50" t="s">
        <v>59</v>
      </c>
      <c r="AC2153" s="50" t="s">
        <v>5343</v>
      </c>
      <c r="AD2153" s="50">
        <v>3168705</v>
      </c>
      <c r="AH2153" s="66" t="str">
        <f t="shared" si="197"/>
        <v>MGTimóteo</v>
      </c>
      <c r="AI2153" s="50">
        <v>3168705</v>
      </c>
    </row>
    <row r="2154" spans="27:35">
      <c r="AA2154" s="62" t="str">
        <f t="shared" si="196"/>
        <v/>
      </c>
      <c r="AB2154" s="50" t="s">
        <v>59</v>
      </c>
      <c r="AC2154" s="50" t="s">
        <v>5344</v>
      </c>
      <c r="AD2154" s="50">
        <v>3168804</v>
      </c>
      <c r="AH2154" s="66" t="str">
        <f t="shared" si="197"/>
        <v>MGTiradentes</v>
      </c>
      <c r="AI2154" s="50">
        <v>3168804</v>
      </c>
    </row>
    <row r="2155" spans="27:35">
      <c r="AA2155" s="62" t="str">
        <f t="shared" si="196"/>
        <v/>
      </c>
      <c r="AB2155" s="50" t="s">
        <v>59</v>
      </c>
      <c r="AC2155" s="50" t="s">
        <v>5345</v>
      </c>
      <c r="AD2155" s="50">
        <v>3168903</v>
      </c>
      <c r="AH2155" s="66" t="str">
        <f t="shared" si="197"/>
        <v>MGTiros</v>
      </c>
      <c r="AI2155" s="50">
        <v>3168903</v>
      </c>
    </row>
    <row r="2156" spans="27:35">
      <c r="AA2156" s="62" t="str">
        <f t="shared" si="196"/>
        <v/>
      </c>
      <c r="AB2156" s="50" t="s">
        <v>59</v>
      </c>
      <c r="AC2156" s="50" t="s">
        <v>5346</v>
      </c>
      <c r="AD2156" s="50">
        <v>3169000</v>
      </c>
      <c r="AH2156" s="66" t="str">
        <f t="shared" si="197"/>
        <v>MGTocantins</v>
      </c>
      <c r="AI2156" s="50">
        <v>3169000</v>
      </c>
    </row>
    <row r="2157" spans="27:35">
      <c r="AA2157" s="62" t="str">
        <f t="shared" si="196"/>
        <v/>
      </c>
      <c r="AB2157" s="50" t="s">
        <v>59</v>
      </c>
      <c r="AC2157" s="50" t="s">
        <v>5347</v>
      </c>
      <c r="AD2157" s="50">
        <v>3169059</v>
      </c>
      <c r="AH2157" s="66" t="str">
        <f t="shared" si="197"/>
        <v>MGTocos do Moji</v>
      </c>
      <c r="AI2157" s="50">
        <v>3169059</v>
      </c>
    </row>
    <row r="2158" spans="27:35">
      <c r="AA2158" s="62" t="str">
        <f t="shared" si="196"/>
        <v/>
      </c>
      <c r="AB2158" s="50" t="s">
        <v>59</v>
      </c>
      <c r="AC2158" s="50" t="s">
        <v>4540</v>
      </c>
      <c r="AD2158" s="50">
        <v>3169109</v>
      </c>
      <c r="AH2158" s="66" t="str">
        <f t="shared" si="197"/>
        <v>MGToledo</v>
      </c>
      <c r="AI2158" s="50">
        <v>3169109</v>
      </c>
    </row>
    <row r="2159" spans="27:35">
      <c r="AA2159" s="62" t="str">
        <f t="shared" si="196"/>
        <v/>
      </c>
      <c r="AB2159" s="50" t="s">
        <v>59</v>
      </c>
      <c r="AC2159" s="50" t="s">
        <v>5348</v>
      </c>
      <c r="AD2159" s="50">
        <v>3169208</v>
      </c>
      <c r="AH2159" s="66" t="str">
        <f t="shared" si="197"/>
        <v>MGTombos</v>
      </c>
      <c r="AI2159" s="50">
        <v>3169208</v>
      </c>
    </row>
    <row r="2160" spans="27:35">
      <c r="AA2160" s="62" t="str">
        <f t="shared" si="196"/>
        <v/>
      </c>
      <c r="AB2160" s="50" t="s">
        <v>59</v>
      </c>
      <c r="AC2160" s="50" t="s">
        <v>5349</v>
      </c>
      <c r="AD2160" s="50">
        <v>3169307</v>
      </c>
      <c r="AH2160" s="66" t="str">
        <f t="shared" si="197"/>
        <v>MGTrês Corações</v>
      </c>
      <c r="AI2160" s="50">
        <v>3169307</v>
      </c>
    </row>
    <row r="2161" spans="27:35">
      <c r="AA2161" s="62" t="str">
        <f t="shared" si="196"/>
        <v/>
      </c>
      <c r="AB2161" s="50" t="s">
        <v>59</v>
      </c>
      <c r="AC2161" s="50" t="s">
        <v>5350</v>
      </c>
      <c r="AD2161" s="50">
        <v>3169356</v>
      </c>
      <c r="AH2161" s="66" t="str">
        <f t="shared" si="197"/>
        <v>MGTrês Marias</v>
      </c>
      <c r="AI2161" s="50">
        <v>3169356</v>
      </c>
    </row>
    <row r="2162" spans="27:35">
      <c r="AA2162" s="62" t="str">
        <f t="shared" si="196"/>
        <v/>
      </c>
      <c r="AB2162" s="50" t="s">
        <v>59</v>
      </c>
      <c r="AC2162" s="50" t="s">
        <v>5351</v>
      </c>
      <c r="AD2162" s="50">
        <v>3169406</v>
      </c>
      <c r="AH2162" s="66" t="str">
        <f t="shared" si="197"/>
        <v>MGTrês Pontas</v>
      </c>
      <c r="AI2162" s="50">
        <v>3169406</v>
      </c>
    </row>
    <row r="2163" spans="27:35">
      <c r="AA2163" s="62" t="str">
        <f t="shared" si="196"/>
        <v/>
      </c>
      <c r="AB2163" s="50" t="s">
        <v>59</v>
      </c>
      <c r="AC2163" s="50" t="s">
        <v>5352</v>
      </c>
      <c r="AD2163" s="50">
        <v>3169505</v>
      </c>
      <c r="AH2163" s="66" t="str">
        <f t="shared" si="197"/>
        <v>MGTumiritinga</v>
      </c>
      <c r="AI2163" s="50">
        <v>3169505</v>
      </c>
    </row>
    <row r="2164" spans="27:35">
      <c r="AA2164" s="62" t="str">
        <f t="shared" si="196"/>
        <v/>
      </c>
      <c r="AB2164" s="50" t="s">
        <v>59</v>
      </c>
      <c r="AC2164" s="50" t="s">
        <v>5353</v>
      </c>
      <c r="AD2164" s="50">
        <v>3169604</v>
      </c>
      <c r="AH2164" s="66" t="str">
        <f t="shared" si="197"/>
        <v>MGTupaciguara</v>
      </c>
      <c r="AI2164" s="50">
        <v>3169604</v>
      </c>
    </row>
    <row r="2165" spans="27:35">
      <c r="AA2165" s="62" t="str">
        <f t="shared" si="196"/>
        <v/>
      </c>
      <c r="AB2165" s="50" t="s">
        <v>59</v>
      </c>
      <c r="AC2165" s="50" t="s">
        <v>5146</v>
      </c>
      <c r="AD2165" s="50">
        <v>3169703</v>
      </c>
      <c r="AH2165" s="66" t="str">
        <f t="shared" si="197"/>
        <v>MGTurmalina</v>
      </c>
      <c r="AI2165" s="50">
        <v>3169703</v>
      </c>
    </row>
    <row r="2166" spans="27:35">
      <c r="AA2166" s="62" t="str">
        <f t="shared" si="196"/>
        <v/>
      </c>
      <c r="AB2166" s="50" t="s">
        <v>59</v>
      </c>
      <c r="AC2166" s="50" t="s">
        <v>5354</v>
      </c>
      <c r="AD2166" s="50">
        <v>3169802</v>
      </c>
      <c r="AH2166" s="66" t="str">
        <f t="shared" si="197"/>
        <v>MGTurvolândia</v>
      </c>
      <c r="AI2166" s="50">
        <v>3169802</v>
      </c>
    </row>
    <row r="2167" spans="27:35">
      <c r="AA2167" s="62" t="str">
        <f t="shared" si="196"/>
        <v/>
      </c>
      <c r="AB2167" s="50" t="s">
        <v>59</v>
      </c>
      <c r="AC2167" s="50" t="s">
        <v>5355</v>
      </c>
      <c r="AD2167" s="50">
        <v>3169901</v>
      </c>
      <c r="AH2167" s="66" t="str">
        <f t="shared" si="197"/>
        <v>MGUbá</v>
      </c>
      <c r="AI2167" s="50">
        <v>3169901</v>
      </c>
    </row>
    <row r="2168" spans="27:35">
      <c r="AA2168" s="62" t="str">
        <f t="shared" si="196"/>
        <v/>
      </c>
      <c r="AB2168" s="50" t="s">
        <v>59</v>
      </c>
      <c r="AC2168" s="50" t="s">
        <v>5356</v>
      </c>
      <c r="AD2168" s="50">
        <v>3170008</v>
      </c>
      <c r="AH2168" s="66" t="str">
        <f t="shared" si="197"/>
        <v>MGUbaí</v>
      </c>
      <c r="AI2168" s="50">
        <v>3170008</v>
      </c>
    </row>
    <row r="2169" spans="27:35">
      <c r="AA2169" s="62" t="str">
        <f t="shared" si="196"/>
        <v/>
      </c>
      <c r="AB2169" s="50" t="s">
        <v>59</v>
      </c>
      <c r="AC2169" s="50" t="s">
        <v>5357</v>
      </c>
      <c r="AD2169" s="50">
        <v>3170057</v>
      </c>
      <c r="AH2169" s="66" t="str">
        <f t="shared" si="197"/>
        <v>MGUbaporanga</v>
      </c>
      <c r="AI2169" s="50">
        <v>3170057</v>
      </c>
    </row>
    <row r="2170" spans="27:35">
      <c r="AA2170" s="62" t="str">
        <f t="shared" si="196"/>
        <v/>
      </c>
      <c r="AB2170" s="50" t="s">
        <v>59</v>
      </c>
      <c r="AC2170" s="50" t="s">
        <v>5358</v>
      </c>
      <c r="AD2170" s="50">
        <v>3170107</v>
      </c>
      <c r="AH2170" s="66" t="str">
        <f t="shared" si="197"/>
        <v>MGUberaba</v>
      </c>
      <c r="AI2170" s="50">
        <v>3170107</v>
      </c>
    </row>
    <row r="2171" spans="27:35">
      <c r="AA2171" s="62" t="str">
        <f t="shared" si="196"/>
        <v/>
      </c>
      <c r="AB2171" s="50" t="s">
        <v>59</v>
      </c>
      <c r="AC2171" s="50" t="s">
        <v>5359</v>
      </c>
      <c r="AD2171" s="50">
        <v>3170206</v>
      </c>
      <c r="AH2171" s="66" t="str">
        <f t="shared" si="197"/>
        <v>MGUberlândia</v>
      </c>
      <c r="AI2171" s="50">
        <v>3170206</v>
      </c>
    </row>
    <row r="2172" spans="27:35">
      <c r="AA2172" s="62" t="str">
        <f t="shared" si="196"/>
        <v/>
      </c>
      <c r="AB2172" s="50" t="s">
        <v>59</v>
      </c>
      <c r="AC2172" s="50" t="s">
        <v>5360</v>
      </c>
      <c r="AD2172" s="50">
        <v>3170305</v>
      </c>
      <c r="AH2172" s="66" t="str">
        <f t="shared" si="197"/>
        <v>MGUmburatiba</v>
      </c>
      <c r="AI2172" s="50">
        <v>3170305</v>
      </c>
    </row>
    <row r="2173" spans="27:35">
      <c r="AA2173" s="62" t="str">
        <f t="shared" si="196"/>
        <v/>
      </c>
      <c r="AB2173" s="50" t="s">
        <v>59</v>
      </c>
      <c r="AC2173" s="50" t="s">
        <v>5361</v>
      </c>
      <c r="AD2173" s="50">
        <v>3170404</v>
      </c>
      <c r="AH2173" s="66" t="str">
        <f t="shared" si="197"/>
        <v>MGUnaí</v>
      </c>
      <c r="AI2173" s="50">
        <v>3170404</v>
      </c>
    </row>
    <row r="2174" spans="27:35">
      <c r="AA2174" s="62" t="str">
        <f t="shared" si="196"/>
        <v/>
      </c>
      <c r="AB2174" s="50" t="s">
        <v>59</v>
      </c>
      <c r="AC2174" s="50" t="s">
        <v>5362</v>
      </c>
      <c r="AD2174" s="50">
        <v>3170438</v>
      </c>
      <c r="AH2174" s="66" t="str">
        <f t="shared" si="197"/>
        <v>MGUnião de Minas</v>
      </c>
      <c r="AI2174" s="50">
        <v>3170438</v>
      </c>
    </row>
    <row r="2175" spans="27:35">
      <c r="AA2175" s="62" t="str">
        <f t="shared" si="196"/>
        <v/>
      </c>
      <c r="AB2175" s="50" t="s">
        <v>59</v>
      </c>
      <c r="AC2175" s="50" t="s">
        <v>5363</v>
      </c>
      <c r="AD2175" s="50">
        <v>3170479</v>
      </c>
      <c r="AH2175" s="66" t="str">
        <f t="shared" si="197"/>
        <v>MGUruana de Minas</v>
      </c>
      <c r="AI2175" s="50">
        <v>3170479</v>
      </c>
    </row>
    <row r="2176" spans="27:35">
      <c r="AA2176" s="62" t="str">
        <f t="shared" si="196"/>
        <v/>
      </c>
      <c r="AB2176" s="50" t="s">
        <v>59</v>
      </c>
      <c r="AC2176" s="50" t="s">
        <v>5364</v>
      </c>
      <c r="AD2176" s="50">
        <v>3170503</v>
      </c>
      <c r="AH2176" s="66" t="str">
        <f t="shared" si="197"/>
        <v>MGUrucânia</v>
      </c>
      <c r="AI2176" s="50">
        <v>3170503</v>
      </c>
    </row>
    <row r="2177" spans="27:35">
      <c r="AA2177" s="62" t="str">
        <f t="shared" si="196"/>
        <v/>
      </c>
      <c r="AB2177" s="50" t="s">
        <v>59</v>
      </c>
      <c r="AC2177" s="50" t="s">
        <v>5365</v>
      </c>
      <c r="AD2177" s="50">
        <v>3170529</v>
      </c>
      <c r="AH2177" s="66" t="str">
        <f t="shared" si="197"/>
        <v>MGUrucuia</v>
      </c>
      <c r="AI2177" s="50">
        <v>3170529</v>
      </c>
    </row>
    <row r="2178" spans="27:35">
      <c r="AA2178" s="62" t="str">
        <f t="shared" si="196"/>
        <v/>
      </c>
      <c r="AB2178" s="50" t="s">
        <v>59</v>
      </c>
      <c r="AC2178" s="50" t="s">
        <v>5366</v>
      </c>
      <c r="AD2178" s="50">
        <v>3170578</v>
      </c>
      <c r="AH2178" s="66" t="str">
        <f t="shared" si="197"/>
        <v>MGVargem Alegre</v>
      </c>
      <c r="AI2178" s="50">
        <v>3170578</v>
      </c>
    </row>
    <row r="2179" spans="27:35">
      <c r="AA2179" s="62" t="str">
        <f t="shared" ref="AA2179:AA2242" si="198">CONCATENATE(A2179,D2179)</f>
        <v/>
      </c>
      <c r="AB2179" s="50" t="s">
        <v>59</v>
      </c>
      <c r="AC2179" s="50" t="s">
        <v>4087</v>
      </c>
      <c r="AD2179" s="50">
        <v>3170602</v>
      </c>
      <c r="AH2179" s="66" t="str">
        <f t="shared" ref="AH2179:AH2242" si="199">CONCATENATE(AB2179,AC2179)</f>
        <v>MGVargem Bonita</v>
      </c>
      <c r="AI2179" s="50">
        <v>3170602</v>
      </c>
    </row>
    <row r="2180" spans="27:35">
      <c r="AA2180" s="62" t="str">
        <f t="shared" si="198"/>
        <v/>
      </c>
      <c r="AB2180" s="50" t="s">
        <v>59</v>
      </c>
      <c r="AC2180" s="50" t="s">
        <v>5367</v>
      </c>
      <c r="AD2180" s="50">
        <v>3170651</v>
      </c>
      <c r="AH2180" s="66" t="str">
        <f t="shared" si="199"/>
        <v>MGVargem Grande do Rio Pardo</v>
      </c>
      <c r="AI2180" s="50">
        <v>3170651</v>
      </c>
    </row>
    <row r="2181" spans="27:35">
      <c r="AA2181" s="62" t="str">
        <f t="shared" si="198"/>
        <v/>
      </c>
      <c r="AB2181" s="50" t="s">
        <v>59</v>
      </c>
      <c r="AC2181" s="50" t="s">
        <v>5368</v>
      </c>
      <c r="AD2181" s="50">
        <v>3170701</v>
      </c>
      <c r="AH2181" s="66" t="str">
        <f t="shared" si="199"/>
        <v>MGVarginha</v>
      </c>
      <c r="AI2181" s="50">
        <v>3170701</v>
      </c>
    </row>
    <row r="2182" spans="27:35">
      <c r="AA2182" s="62" t="str">
        <f t="shared" si="198"/>
        <v/>
      </c>
      <c r="AB2182" s="50" t="s">
        <v>59</v>
      </c>
      <c r="AC2182" s="50" t="s">
        <v>5369</v>
      </c>
      <c r="AD2182" s="50">
        <v>3170750</v>
      </c>
      <c r="AH2182" s="66" t="str">
        <f t="shared" si="199"/>
        <v>MGVarjão de Minas</v>
      </c>
      <c r="AI2182" s="50">
        <v>3170750</v>
      </c>
    </row>
    <row r="2183" spans="27:35">
      <c r="AA2183" s="62" t="str">
        <f t="shared" si="198"/>
        <v/>
      </c>
      <c r="AB2183" s="50" t="s">
        <v>59</v>
      </c>
      <c r="AC2183" s="50" t="s">
        <v>5370</v>
      </c>
      <c r="AD2183" s="50">
        <v>3170800</v>
      </c>
      <c r="AH2183" s="66" t="str">
        <f t="shared" si="199"/>
        <v>MGVárzea da Palma</v>
      </c>
      <c r="AI2183" s="50">
        <v>3170800</v>
      </c>
    </row>
    <row r="2184" spans="27:35">
      <c r="AA2184" s="62" t="str">
        <f t="shared" si="198"/>
        <v/>
      </c>
      <c r="AB2184" s="50" t="s">
        <v>59</v>
      </c>
      <c r="AC2184" s="50" t="s">
        <v>5371</v>
      </c>
      <c r="AD2184" s="50">
        <v>3170909</v>
      </c>
      <c r="AH2184" s="66" t="str">
        <f t="shared" si="199"/>
        <v>MGVarzelândia</v>
      </c>
      <c r="AI2184" s="50">
        <v>3170909</v>
      </c>
    </row>
    <row r="2185" spans="27:35">
      <c r="AA2185" s="62" t="str">
        <f t="shared" si="198"/>
        <v/>
      </c>
      <c r="AB2185" s="50" t="s">
        <v>59</v>
      </c>
      <c r="AC2185" s="50" t="s">
        <v>5372</v>
      </c>
      <c r="AD2185" s="50">
        <v>3171006</v>
      </c>
      <c r="AH2185" s="66" t="str">
        <f t="shared" si="199"/>
        <v>MGVazante</v>
      </c>
      <c r="AI2185" s="50">
        <v>3171006</v>
      </c>
    </row>
    <row r="2186" spans="27:35">
      <c r="AA2186" s="62" t="str">
        <f t="shared" si="198"/>
        <v/>
      </c>
      <c r="AB2186" s="50" t="s">
        <v>59</v>
      </c>
      <c r="AC2186" s="50" t="s">
        <v>5373</v>
      </c>
      <c r="AD2186" s="50">
        <v>3171030</v>
      </c>
      <c r="AH2186" s="66" t="str">
        <f t="shared" si="199"/>
        <v>MGVerdelândia</v>
      </c>
      <c r="AI2186" s="50">
        <v>3171030</v>
      </c>
    </row>
    <row r="2187" spans="27:35">
      <c r="AA2187" s="62" t="str">
        <f t="shared" si="198"/>
        <v/>
      </c>
      <c r="AB2187" s="50" t="s">
        <v>59</v>
      </c>
      <c r="AC2187" s="50" t="s">
        <v>5374</v>
      </c>
      <c r="AD2187" s="50">
        <v>3171071</v>
      </c>
      <c r="AH2187" s="66" t="str">
        <f t="shared" si="199"/>
        <v>MGVeredinha</v>
      </c>
      <c r="AI2187" s="50">
        <v>3171071</v>
      </c>
    </row>
    <row r="2188" spans="27:35">
      <c r="AA2188" s="62" t="str">
        <f t="shared" si="198"/>
        <v/>
      </c>
      <c r="AB2188" s="50" t="s">
        <v>59</v>
      </c>
      <c r="AC2188" s="50" t="s">
        <v>5375</v>
      </c>
      <c r="AD2188" s="50">
        <v>3171105</v>
      </c>
      <c r="AH2188" s="66" t="str">
        <f t="shared" si="199"/>
        <v>MGVeríssimo</v>
      </c>
      <c r="AI2188" s="50">
        <v>3171105</v>
      </c>
    </row>
    <row r="2189" spans="27:35">
      <c r="AA2189" s="62" t="str">
        <f t="shared" si="198"/>
        <v/>
      </c>
      <c r="AB2189" s="50" t="s">
        <v>59</v>
      </c>
      <c r="AC2189" s="50" t="s">
        <v>5376</v>
      </c>
      <c r="AD2189" s="50">
        <v>3171154</v>
      </c>
      <c r="AH2189" s="66" t="str">
        <f t="shared" si="199"/>
        <v>MGVermelho Novo</v>
      </c>
      <c r="AI2189" s="50">
        <v>3171154</v>
      </c>
    </row>
    <row r="2190" spans="27:35">
      <c r="AA2190" s="62" t="str">
        <f t="shared" si="198"/>
        <v/>
      </c>
      <c r="AB2190" s="50" t="s">
        <v>59</v>
      </c>
      <c r="AC2190" s="50" t="s">
        <v>5377</v>
      </c>
      <c r="AD2190" s="50">
        <v>3171204</v>
      </c>
      <c r="AH2190" s="66" t="str">
        <f t="shared" si="199"/>
        <v>MGVespasiano</v>
      </c>
      <c r="AI2190" s="50">
        <v>3171204</v>
      </c>
    </row>
    <row r="2191" spans="27:35">
      <c r="AA2191" s="62" t="str">
        <f t="shared" si="198"/>
        <v/>
      </c>
      <c r="AB2191" s="50" t="s">
        <v>59</v>
      </c>
      <c r="AC2191" s="50" t="s">
        <v>2219</v>
      </c>
      <c r="AD2191" s="50">
        <v>3171303</v>
      </c>
      <c r="AH2191" s="66" t="str">
        <f t="shared" si="199"/>
        <v>MGViçosa</v>
      </c>
      <c r="AI2191" s="50">
        <v>3171303</v>
      </c>
    </row>
    <row r="2192" spans="27:35">
      <c r="AA2192" s="62" t="str">
        <f t="shared" si="198"/>
        <v/>
      </c>
      <c r="AB2192" s="50" t="s">
        <v>59</v>
      </c>
      <c r="AC2192" s="50" t="s">
        <v>5378</v>
      </c>
      <c r="AD2192" s="50">
        <v>3171402</v>
      </c>
      <c r="AH2192" s="66" t="str">
        <f t="shared" si="199"/>
        <v>MGVieiras</v>
      </c>
      <c r="AI2192" s="50">
        <v>3171402</v>
      </c>
    </row>
    <row r="2193" spans="27:35">
      <c r="AA2193" s="62" t="str">
        <f t="shared" si="198"/>
        <v/>
      </c>
      <c r="AB2193" s="50" t="s">
        <v>59</v>
      </c>
      <c r="AC2193" s="50" t="s">
        <v>5379</v>
      </c>
      <c r="AD2193" s="50">
        <v>3171600</v>
      </c>
      <c r="AH2193" s="66" t="str">
        <f t="shared" si="199"/>
        <v>MGVirgem da Lapa</v>
      </c>
      <c r="AI2193" s="50">
        <v>3171600</v>
      </c>
    </row>
    <row r="2194" spans="27:35">
      <c r="AA2194" s="62" t="str">
        <f t="shared" si="198"/>
        <v/>
      </c>
      <c r="AB2194" s="50" t="s">
        <v>59</v>
      </c>
      <c r="AC2194" s="50" t="s">
        <v>5380</v>
      </c>
      <c r="AD2194" s="50">
        <v>3171709</v>
      </c>
      <c r="AH2194" s="66" t="str">
        <f t="shared" si="199"/>
        <v>MGVirgínia</v>
      </c>
      <c r="AI2194" s="50">
        <v>3171709</v>
      </c>
    </row>
    <row r="2195" spans="27:35">
      <c r="AA2195" s="62" t="str">
        <f t="shared" si="198"/>
        <v/>
      </c>
      <c r="AB2195" s="50" t="s">
        <v>59</v>
      </c>
      <c r="AC2195" s="50" t="s">
        <v>5381</v>
      </c>
      <c r="AD2195" s="50">
        <v>3171808</v>
      </c>
      <c r="AH2195" s="66" t="str">
        <f t="shared" si="199"/>
        <v>MGVirginópolis</v>
      </c>
      <c r="AI2195" s="50">
        <v>3171808</v>
      </c>
    </row>
    <row r="2196" spans="27:35">
      <c r="AA2196" s="62" t="str">
        <f t="shared" si="198"/>
        <v/>
      </c>
      <c r="AB2196" s="50" t="s">
        <v>59</v>
      </c>
      <c r="AC2196" s="50" t="s">
        <v>5382</v>
      </c>
      <c r="AD2196" s="50">
        <v>3171907</v>
      </c>
      <c r="AH2196" s="66" t="str">
        <f t="shared" si="199"/>
        <v>MGVirgolândia</v>
      </c>
      <c r="AI2196" s="50">
        <v>3171907</v>
      </c>
    </row>
    <row r="2197" spans="27:35">
      <c r="AA2197" s="62" t="str">
        <f t="shared" si="198"/>
        <v/>
      </c>
      <c r="AB2197" s="50" t="s">
        <v>59</v>
      </c>
      <c r="AC2197" s="50" t="s">
        <v>5383</v>
      </c>
      <c r="AD2197" s="50">
        <v>3172004</v>
      </c>
      <c r="AH2197" s="66" t="str">
        <f t="shared" si="199"/>
        <v>MGVisconde do Rio Branco</v>
      </c>
      <c r="AI2197" s="50">
        <v>3172004</v>
      </c>
    </row>
    <row r="2198" spans="27:35">
      <c r="AA2198" s="62" t="str">
        <f t="shared" si="198"/>
        <v/>
      </c>
      <c r="AB2198" s="50" t="s">
        <v>59</v>
      </c>
      <c r="AC2198" s="50" t="s">
        <v>5384</v>
      </c>
      <c r="AD2198" s="50">
        <v>3172103</v>
      </c>
      <c r="AH2198" s="66" t="str">
        <f t="shared" si="199"/>
        <v>MGVolta Grande</v>
      </c>
      <c r="AI2198" s="50">
        <v>3172103</v>
      </c>
    </row>
    <row r="2199" spans="27:35">
      <c r="AA2199" s="62" t="str">
        <f t="shared" si="198"/>
        <v/>
      </c>
      <c r="AB2199" s="50" t="s">
        <v>59</v>
      </c>
      <c r="AC2199" s="50" t="s">
        <v>4617</v>
      </c>
      <c r="AD2199" s="50">
        <v>3172202</v>
      </c>
      <c r="AH2199" s="66" t="str">
        <f t="shared" si="199"/>
        <v>MGWenceslau Braz</v>
      </c>
      <c r="AI2199" s="50">
        <v>3172202</v>
      </c>
    </row>
    <row r="2200" spans="27:35">
      <c r="AA2200" s="62" t="str">
        <f t="shared" si="198"/>
        <v/>
      </c>
      <c r="AB2200" s="50" t="s">
        <v>61</v>
      </c>
      <c r="AC2200" s="50" t="s">
        <v>100</v>
      </c>
      <c r="AD2200" s="50">
        <v>5000203</v>
      </c>
      <c r="AH2200" s="66" t="str">
        <f t="shared" si="199"/>
        <v>MSÁgua Clara</v>
      </c>
      <c r="AI2200" s="50">
        <v>5000203</v>
      </c>
    </row>
    <row r="2201" spans="27:35">
      <c r="AA2201" s="62" t="str">
        <f t="shared" si="198"/>
        <v/>
      </c>
      <c r="AB2201" s="50" t="s">
        <v>61</v>
      </c>
      <c r="AC2201" s="50" t="s">
        <v>125</v>
      </c>
      <c r="AD2201" s="50">
        <v>5000252</v>
      </c>
      <c r="AH2201" s="66" t="str">
        <f t="shared" si="199"/>
        <v>MSAlcinópolis</v>
      </c>
      <c r="AI2201" s="50">
        <v>5000252</v>
      </c>
    </row>
    <row r="2202" spans="27:35">
      <c r="AA2202" s="62" t="str">
        <f t="shared" si="198"/>
        <v/>
      </c>
      <c r="AB2202" s="50" t="s">
        <v>61</v>
      </c>
      <c r="AC2202" s="50" t="s">
        <v>5571</v>
      </c>
      <c r="AD2202" s="50">
        <v>5000609</v>
      </c>
      <c r="AH2202" s="66" t="str">
        <f t="shared" si="199"/>
        <v>MSAmambaí</v>
      </c>
      <c r="AI2202" s="50">
        <v>5000609</v>
      </c>
    </row>
    <row r="2203" spans="27:35">
      <c r="AA2203" s="62" t="str">
        <f t="shared" si="198"/>
        <v/>
      </c>
      <c r="AB2203" s="50" t="s">
        <v>61</v>
      </c>
      <c r="AC2203" s="50" t="s">
        <v>176</v>
      </c>
      <c r="AD2203" s="50">
        <v>5000708</v>
      </c>
      <c r="AH2203" s="66" t="str">
        <f t="shared" si="199"/>
        <v>MSAnastácio</v>
      </c>
      <c r="AI2203" s="50">
        <v>5000708</v>
      </c>
    </row>
    <row r="2204" spans="27:35">
      <c r="AA2204" s="62" t="str">
        <f t="shared" si="198"/>
        <v/>
      </c>
      <c r="AB2204" s="50" t="s">
        <v>61</v>
      </c>
      <c r="AC2204" s="50" t="s">
        <v>202</v>
      </c>
      <c r="AD2204" s="50">
        <v>5000807</v>
      </c>
      <c r="AH2204" s="66" t="str">
        <f t="shared" si="199"/>
        <v>MSAnaurilândia</v>
      </c>
      <c r="AI2204" s="50">
        <v>5000807</v>
      </c>
    </row>
    <row r="2205" spans="27:35">
      <c r="AA2205" s="62" t="str">
        <f t="shared" si="198"/>
        <v/>
      </c>
      <c r="AB2205" s="50" t="s">
        <v>61</v>
      </c>
      <c r="AC2205" s="50" t="s">
        <v>228</v>
      </c>
      <c r="AD2205" s="50">
        <v>5000856</v>
      </c>
      <c r="AH2205" s="66" t="str">
        <f t="shared" si="199"/>
        <v>MSAngélica</v>
      </c>
      <c r="AI2205" s="50">
        <v>5000856</v>
      </c>
    </row>
    <row r="2206" spans="27:35">
      <c r="AA2206" s="62" t="str">
        <f t="shared" si="198"/>
        <v/>
      </c>
      <c r="AB2206" s="50" t="s">
        <v>61</v>
      </c>
      <c r="AC2206" s="50" t="s">
        <v>252</v>
      </c>
      <c r="AD2206" s="50">
        <v>5000906</v>
      </c>
      <c r="AH2206" s="66" t="str">
        <f t="shared" si="199"/>
        <v>MSAntônio João</v>
      </c>
      <c r="AI2206" s="50">
        <v>5000906</v>
      </c>
    </row>
    <row r="2207" spans="27:35">
      <c r="AA2207" s="62" t="str">
        <f t="shared" si="198"/>
        <v/>
      </c>
      <c r="AB2207" s="50" t="s">
        <v>61</v>
      </c>
      <c r="AC2207" s="50" t="s">
        <v>277</v>
      </c>
      <c r="AD2207" s="50">
        <v>5001003</v>
      </c>
      <c r="AH2207" s="66" t="str">
        <f t="shared" si="199"/>
        <v>MSAparecida do Taboado</v>
      </c>
      <c r="AI2207" s="50">
        <v>5001003</v>
      </c>
    </row>
    <row r="2208" spans="27:35">
      <c r="AA2208" s="62" t="str">
        <f t="shared" si="198"/>
        <v/>
      </c>
      <c r="AB2208" s="50" t="s">
        <v>61</v>
      </c>
      <c r="AC2208" s="50" t="s">
        <v>303</v>
      </c>
      <c r="AD2208" s="50">
        <v>5001102</v>
      </c>
      <c r="AH2208" s="66" t="str">
        <f t="shared" si="199"/>
        <v>MSAquidauana</v>
      </c>
      <c r="AI2208" s="50">
        <v>5001102</v>
      </c>
    </row>
    <row r="2209" spans="27:35">
      <c r="AA2209" s="62" t="str">
        <f t="shared" si="198"/>
        <v/>
      </c>
      <c r="AB2209" s="50" t="s">
        <v>61</v>
      </c>
      <c r="AC2209" s="50" t="s">
        <v>329</v>
      </c>
      <c r="AD2209" s="50">
        <v>5001243</v>
      </c>
      <c r="AH2209" s="66" t="str">
        <f t="shared" si="199"/>
        <v>MSAral Moreira</v>
      </c>
      <c r="AI2209" s="50">
        <v>5001243</v>
      </c>
    </row>
    <row r="2210" spans="27:35">
      <c r="AA2210" s="62" t="str">
        <f t="shared" si="198"/>
        <v/>
      </c>
      <c r="AB2210" s="50" t="s">
        <v>61</v>
      </c>
      <c r="AC2210" s="50" t="s">
        <v>354</v>
      </c>
      <c r="AD2210" s="50">
        <v>5001508</v>
      </c>
      <c r="AH2210" s="66" t="str">
        <f t="shared" si="199"/>
        <v>MSBandeirantes</v>
      </c>
      <c r="AI2210" s="50">
        <v>5001508</v>
      </c>
    </row>
    <row r="2211" spans="27:35">
      <c r="AA2211" s="62" t="str">
        <f t="shared" si="198"/>
        <v/>
      </c>
      <c r="AB2211" s="50" t="s">
        <v>61</v>
      </c>
      <c r="AC2211" s="50" t="s">
        <v>378</v>
      </c>
      <c r="AD2211" s="50">
        <v>5001904</v>
      </c>
      <c r="AH2211" s="66" t="str">
        <f t="shared" si="199"/>
        <v>MSBataguassu</v>
      </c>
      <c r="AI2211" s="50">
        <v>5001904</v>
      </c>
    </row>
    <row r="2212" spans="27:35">
      <c r="AA2212" s="62" t="str">
        <f t="shared" si="198"/>
        <v/>
      </c>
      <c r="AB2212" s="50" t="s">
        <v>61</v>
      </c>
      <c r="AC2212" s="50" t="s">
        <v>403</v>
      </c>
      <c r="AD2212" s="50">
        <v>5002001</v>
      </c>
      <c r="AH2212" s="66" t="str">
        <f t="shared" si="199"/>
        <v>MSBatayporã</v>
      </c>
      <c r="AI2212" s="50">
        <v>5002001</v>
      </c>
    </row>
    <row r="2213" spans="27:35">
      <c r="AA2213" s="62" t="str">
        <f t="shared" si="198"/>
        <v/>
      </c>
      <c r="AB2213" s="50" t="s">
        <v>61</v>
      </c>
      <c r="AC2213" s="50" t="s">
        <v>428</v>
      </c>
      <c r="AD2213" s="50">
        <v>5002100</v>
      </c>
      <c r="AH2213" s="66" t="str">
        <f t="shared" si="199"/>
        <v>MSBela Vista</v>
      </c>
      <c r="AI2213" s="50">
        <v>5002100</v>
      </c>
    </row>
    <row r="2214" spans="27:35">
      <c r="AA2214" s="62" t="str">
        <f t="shared" si="198"/>
        <v/>
      </c>
      <c r="AB2214" s="50" t="s">
        <v>61</v>
      </c>
      <c r="AC2214" s="50" t="s">
        <v>453</v>
      </c>
      <c r="AD2214" s="50">
        <v>5002159</v>
      </c>
      <c r="AH2214" s="66" t="str">
        <f t="shared" si="199"/>
        <v>MSBodoquena</v>
      </c>
      <c r="AI2214" s="50">
        <v>5002159</v>
      </c>
    </row>
    <row r="2215" spans="27:35">
      <c r="AA2215" s="62" t="str">
        <f t="shared" si="198"/>
        <v/>
      </c>
      <c r="AB2215" s="50" t="s">
        <v>61</v>
      </c>
      <c r="AC2215" s="50" t="s">
        <v>479</v>
      </c>
      <c r="AD2215" s="50">
        <v>5002209</v>
      </c>
      <c r="AH2215" s="66" t="str">
        <f t="shared" si="199"/>
        <v>MSBonito</v>
      </c>
      <c r="AI2215" s="50">
        <v>5002209</v>
      </c>
    </row>
    <row r="2216" spans="27:35">
      <c r="AA2216" s="62" t="str">
        <f t="shared" si="198"/>
        <v/>
      </c>
      <c r="AB2216" s="50" t="s">
        <v>61</v>
      </c>
      <c r="AC2216" s="50" t="s">
        <v>503</v>
      </c>
      <c r="AD2216" s="50">
        <v>5002308</v>
      </c>
      <c r="AH2216" s="66" t="str">
        <f t="shared" si="199"/>
        <v>MSBrasilândia</v>
      </c>
      <c r="AI2216" s="50">
        <v>5002308</v>
      </c>
    </row>
    <row r="2217" spans="27:35">
      <c r="AA2217" s="62" t="str">
        <f t="shared" si="198"/>
        <v/>
      </c>
      <c r="AB2217" s="50" t="s">
        <v>61</v>
      </c>
      <c r="AC2217" s="50" t="s">
        <v>526</v>
      </c>
      <c r="AD2217" s="50">
        <v>5002407</v>
      </c>
      <c r="AH2217" s="66" t="str">
        <f t="shared" si="199"/>
        <v>MSCaarapó</v>
      </c>
      <c r="AI2217" s="50">
        <v>5002407</v>
      </c>
    </row>
    <row r="2218" spans="27:35">
      <c r="AA2218" s="62" t="str">
        <f t="shared" si="198"/>
        <v/>
      </c>
      <c r="AB2218" s="50" t="s">
        <v>61</v>
      </c>
      <c r="AC2218" s="50" t="s">
        <v>550</v>
      </c>
      <c r="AD2218" s="50">
        <v>5002605</v>
      </c>
      <c r="AH2218" s="66" t="str">
        <f t="shared" si="199"/>
        <v>MSCamapuã</v>
      </c>
      <c r="AI2218" s="50">
        <v>5002605</v>
      </c>
    </row>
    <row r="2219" spans="27:35">
      <c r="AA2219" s="62" t="str">
        <f t="shared" si="198"/>
        <v/>
      </c>
      <c r="AB2219" s="50" t="s">
        <v>61</v>
      </c>
      <c r="AC2219" s="50" t="s">
        <v>470</v>
      </c>
      <c r="AD2219" s="50">
        <v>5002704</v>
      </c>
      <c r="AH2219" s="66" t="str">
        <f t="shared" si="199"/>
        <v>MSCampo Grande</v>
      </c>
      <c r="AI2219" s="50">
        <v>5002704</v>
      </c>
    </row>
    <row r="2220" spans="27:35">
      <c r="AA2220" s="62" t="str">
        <f t="shared" si="198"/>
        <v/>
      </c>
      <c r="AB2220" s="50" t="s">
        <v>61</v>
      </c>
      <c r="AC2220" s="50" t="s">
        <v>596</v>
      </c>
      <c r="AD2220" s="50">
        <v>5002803</v>
      </c>
      <c r="AH2220" s="66" t="str">
        <f t="shared" si="199"/>
        <v>MSCaracol</v>
      </c>
      <c r="AI2220" s="50">
        <v>5002803</v>
      </c>
    </row>
    <row r="2221" spans="27:35">
      <c r="AA2221" s="62" t="str">
        <f t="shared" si="198"/>
        <v/>
      </c>
      <c r="AB2221" s="50" t="s">
        <v>61</v>
      </c>
      <c r="AC2221" s="50" t="s">
        <v>619</v>
      </c>
      <c r="AD2221" s="50">
        <v>5002902</v>
      </c>
      <c r="AH2221" s="66" t="str">
        <f t="shared" si="199"/>
        <v>MSCassilândia</v>
      </c>
      <c r="AI2221" s="50">
        <v>5002902</v>
      </c>
    </row>
    <row r="2222" spans="27:35">
      <c r="AA2222" s="62" t="str">
        <f t="shared" si="198"/>
        <v/>
      </c>
      <c r="AB2222" s="50" t="s">
        <v>61</v>
      </c>
      <c r="AC2222" s="50" t="s">
        <v>640</v>
      </c>
      <c r="AD2222" s="50">
        <v>5002951</v>
      </c>
      <c r="AH2222" s="66" t="str">
        <f t="shared" si="199"/>
        <v>MSChapadão do Sul</v>
      </c>
      <c r="AI2222" s="50">
        <v>5002951</v>
      </c>
    </row>
    <row r="2223" spans="27:35">
      <c r="AA2223" s="62" t="str">
        <f t="shared" si="198"/>
        <v/>
      </c>
      <c r="AB2223" s="50" t="s">
        <v>61</v>
      </c>
      <c r="AC2223" s="50" t="s">
        <v>661</v>
      </c>
      <c r="AD2223" s="50">
        <v>5003108</v>
      </c>
      <c r="AH2223" s="66" t="str">
        <f t="shared" si="199"/>
        <v>MSCorguinho</v>
      </c>
      <c r="AI2223" s="50">
        <v>5003108</v>
      </c>
    </row>
    <row r="2224" spans="27:35">
      <c r="AA2224" s="62" t="str">
        <f t="shared" si="198"/>
        <v/>
      </c>
      <c r="AB2224" s="50" t="s">
        <v>61</v>
      </c>
      <c r="AC2224" s="50" t="s">
        <v>682</v>
      </c>
      <c r="AD2224" s="50">
        <v>5003157</v>
      </c>
      <c r="AH2224" s="66" t="str">
        <f t="shared" si="199"/>
        <v>MSCoronel Sapucaia</v>
      </c>
      <c r="AI2224" s="50">
        <v>5003157</v>
      </c>
    </row>
    <row r="2225" spans="27:35">
      <c r="AA2225" s="62" t="str">
        <f t="shared" si="198"/>
        <v/>
      </c>
      <c r="AB2225" s="50" t="s">
        <v>61</v>
      </c>
      <c r="AC2225" s="50" t="s">
        <v>702</v>
      </c>
      <c r="AD2225" s="50">
        <v>5003207</v>
      </c>
      <c r="AH2225" s="66" t="str">
        <f t="shared" si="199"/>
        <v>MSCorumbá</v>
      </c>
      <c r="AI2225" s="50">
        <v>5003207</v>
      </c>
    </row>
    <row r="2226" spans="27:35">
      <c r="AA2226" s="62" t="str">
        <f t="shared" si="198"/>
        <v/>
      </c>
      <c r="AB2226" s="50" t="s">
        <v>61</v>
      </c>
      <c r="AC2226" s="50" t="s">
        <v>724</v>
      </c>
      <c r="AD2226" s="50">
        <v>5003256</v>
      </c>
      <c r="AH2226" s="66" t="str">
        <f t="shared" si="199"/>
        <v>MSCosta Rica</v>
      </c>
      <c r="AI2226" s="50">
        <v>5003256</v>
      </c>
    </row>
    <row r="2227" spans="27:35">
      <c r="AA2227" s="62" t="str">
        <f t="shared" si="198"/>
        <v/>
      </c>
      <c r="AB2227" s="50" t="s">
        <v>61</v>
      </c>
      <c r="AC2227" s="50" t="s">
        <v>746</v>
      </c>
      <c r="AD2227" s="50">
        <v>5003306</v>
      </c>
      <c r="AH2227" s="66" t="str">
        <f t="shared" si="199"/>
        <v>MSCoxim</v>
      </c>
      <c r="AI2227" s="50">
        <v>5003306</v>
      </c>
    </row>
    <row r="2228" spans="27:35">
      <c r="AA2228" s="62" t="str">
        <f t="shared" si="198"/>
        <v/>
      </c>
      <c r="AB2228" s="50" t="s">
        <v>61</v>
      </c>
      <c r="AC2228" s="50" t="s">
        <v>767</v>
      </c>
      <c r="AD2228" s="50">
        <v>5003454</v>
      </c>
      <c r="AH2228" s="66" t="str">
        <f t="shared" si="199"/>
        <v>MSDeodápolis</v>
      </c>
      <c r="AI2228" s="50">
        <v>5003454</v>
      </c>
    </row>
    <row r="2229" spans="27:35">
      <c r="AA2229" s="62" t="str">
        <f t="shared" si="198"/>
        <v/>
      </c>
      <c r="AB2229" s="50" t="s">
        <v>61</v>
      </c>
      <c r="AC2229" s="50" t="s">
        <v>790</v>
      </c>
      <c r="AD2229" s="50">
        <v>5003488</v>
      </c>
      <c r="AH2229" s="66" t="str">
        <f t="shared" si="199"/>
        <v>MSDois Irmãos do Buriti</v>
      </c>
      <c r="AI2229" s="50">
        <v>5003488</v>
      </c>
    </row>
    <row r="2230" spans="27:35">
      <c r="AA2230" s="62" t="str">
        <f t="shared" si="198"/>
        <v/>
      </c>
      <c r="AB2230" s="50" t="s">
        <v>61</v>
      </c>
      <c r="AC2230" s="50" t="s">
        <v>811</v>
      </c>
      <c r="AD2230" s="50">
        <v>5003504</v>
      </c>
      <c r="AH2230" s="66" t="str">
        <f t="shared" si="199"/>
        <v>MSDouradina</v>
      </c>
      <c r="AI2230" s="50">
        <v>5003504</v>
      </c>
    </row>
    <row r="2231" spans="27:35">
      <c r="AA2231" s="62" t="str">
        <f t="shared" si="198"/>
        <v/>
      </c>
      <c r="AB2231" s="50" t="s">
        <v>61</v>
      </c>
      <c r="AC2231" s="50" t="s">
        <v>832</v>
      </c>
      <c r="AD2231" s="50">
        <v>5003702</v>
      </c>
      <c r="AH2231" s="66" t="str">
        <f t="shared" si="199"/>
        <v>MSDourados</v>
      </c>
      <c r="AI2231" s="50">
        <v>5003702</v>
      </c>
    </row>
    <row r="2232" spans="27:35">
      <c r="AA2232" s="62" t="str">
        <f t="shared" si="198"/>
        <v/>
      </c>
      <c r="AB2232" s="50" t="s">
        <v>61</v>
      </c>
      <c r="AC2232" s="50" t="s">
        <v>854</v>
      </c>
      <c r="AD2232" s="50">
        <v>5003751</v>
      </c>
      <c r="AH2232" s="66" t="str">
        <f t="shared" si="199"/>
        <v>MSEldorado</v>
      </c>
      <c r="AI2232" s="50">
        <v>5003751</v>
      </c>
    </row>
    <row r="2233" spans="27:35">
      <c r="AA2233" s="62" t="str">
        <f t="shared" si="198"/>
        <v/>
      </c>
      <c r="AB2233" s="50" t="s">
        <v>61</v>
      </c>
      <c r="AC2233" s="50" t="s">
        <v>875</v>
      </c>
      <c r="AD2233" s="50">
        <v>5003801</v>
      </c>
      <c r="AH2233" s="66" t="str">
        <f t="shared" si="199"/>
        <v>MSFátima do Sul</v>
      </c>
      <c r="AI2233" s="50">
        <v>5003801</v>
      </c>
    </row>
    <row r="2234" spans="27:35">
      <c r="AA2234" s="62" t="str">
        <f t="shared" si="198"/>
        <v/>
      </c>
      <c r="AB2234" s="50" t="s">
        <v>61</v>
      </c>
      <c r="AC2234" s="50" t="s">
        <v>898</v>
      </c>
      <c r="AD2234" s="50">
        <v>5003900</v>
      </c>
      <c r="AH2234" s="66" t="str">
        <f t="shared" si="199"/>
        <v>MSFigueirão</v>
      </c>
      <c r="AI2234" s="50">
        <v>5003900</v>
      </c>
    </row>
    <row r="2235" spans="27:35">
      <c r="AA2235" s="62" t="str">
        <f t="shared" si="198"/>
        <v/>
      </c>
      <c r="AB2235" s="50" t="s">
        <v>61</v>
      </c>
      <c r="AC2235" s="50" t="s">
        <v>921</v>
      </c>
      <c r="AD2235" s="50">
        <v>5004007</v>
      </c>
      <c r="AH2235" s="66" t="str">
        <f t="shared" si="199"/>
        <v>MSGlória de Dourados</v>
      </c>
      <c r="AI2235" s="50">
        <v>5004007</v>
      </c>
    </row>
    <row r="2236" spans="27:35">
      <c r="AA2236" s="62" t="str">
        <f t="shared" si="198"/>
        <v/>
      </c>
      <c r="AB2236" s="50" t="s">
        <v>61</v>
      </c>
      <c r="AC2236" s="50" t="s">
        <v>944</v>
      </c>
      <c r="AD2236" s="50">
        <v>5004106</v>
      </c>
      <c r="AH2236" s="66" t="str">
        <f t="shared" si="199"/>
        <v>MSGuia Lopes da Laguna</v>
      </c>
      <c r="AI2236" s="50">
        <v>5004106</v>
      </c>
    </row>
    <row r="2237" spans="27:35">
      <c r="AA2237" s="62" t="str">
        <f t="shared" si="198"/>
        <v/>
      </c>
      <c r="AB2237" s="50" t="s">
        <v>61</v>
      </c>
      <c r="AC2237" s="50" t="s">
        <v>966</v>
      </c>
      <c r="AD2237" s="50">
        <v>5004304</v>
      </c>
      <c r="AH2237" s="66" t="str">
        <f t="shared" si="199"/>
        <v>MSIguatemi</v>
      </c>
      <c r="AI2237" s="50">
        <v>5004304</v>
      </c>
    </row>
    <row r="2238" spans="27:35">
      <c r="AA2238" s="62" t="str">
        <f t="shared" si="198"/>
        <v/>
      </c>
      <c r="AB2238" s="50" t="s">
        <v>61</v>
      </c>
      <c r="AC2238" s="50" t="s">
        <v>988</v>
      </c>
      <c r="AD2238" s="50">
        <v>5004403</v>
      </c>
      <c r="AH2238" s="66" t="str">
        <f t="shared" si="199"/>
        <v>MSInocência</v>
      </c>
      <c r="AI2238" s="50">
        <v>5004403</v>
      </c>
    </row>
    <row r="2239" spans="27:35">
      <c r="AA2239" s="62" t="str">
        <f t="shared" si="198"/>
        <v/>
      </c>
      <c r="AB2239" s="50" t="s">
        <v>61</v>
      </c>
      <c r="AC2239" s="50" t="s">
        <v>1011</v>
      </c>
      <c r="AD2239" s="50">
        <v>5004502</v>
      </c>
      <c r="AH2239" s="66" t="str">
        <f t="shared" si="199"/>
        <v>MSItaporã</v>
      </c>
      <c r="AI2239" s="50">
        <v>5004502</v>
      </c>
    </row>
    <row r="2240" spans="27:35">
      <c r="AA2240" s="62" t="str">
        <f t="shared" si="198"/>
        <v/>
      </c>
      <c r="AB2240" s="50" t="s">
        <v>61</v>
      </c>
      <c r="AC2240" s="50" t="s">
        <v>1033</v>
      </c>
      <c r="AD2240" s="50">
        <v>5004601</v>
      </c>
      <c r="AH2240" s="66" t="str">
        <f t="shared" si="199"/>
        <v>MSItaquiraí</v>
      </c>
      <c r="AI2240" s="50">
        <v>5004601</v>
      </c>
    </row>
    <row r="2241" spans="27:35">
      <c r="AA2241" s="62" t="str">
        <f t="shared" si="198"/>
        <v/>
      </c>
      <c r="AB2241" s="50" t="s">
        <v>61</v>
      </c>
      <c r="AC2241" s="50" t="s">
        <v>1055</v>
      </c>
      <c r="AD2241" s="50">
        <v>5004700</v>
      </c>
      <c r="AH2241" s="66" t="str">
        <f t="shared" si="199"/>
        <v>MSIvinhema</v>
      </c>
      <c r="AI2241" s="50">
        <v>5004700</v>
      </c>
    </row>
    <row r="2242" spans="27:35">
      <c r="AA2242" s="62" t="str">
        <f t="shared" si="198"/>
        <v/>
      </c>
      <c r="AB2242" s="50" t="s">
        <v>61</v>
      </c>
      <c r="AC2242" s="50" t="s">
        <v>1077</v>
      </c>
      <c r="AD2242" s="50">
        <v>5004809</v>
      </c>
      <c r="AH2242" s="66" t="str">
        <f t="shared" si="199"/>
        <v>MSJaporã</v>
      </c>
      <c r="AI2242" s="50">
        <v>5004809</v>
      </c>
    </row>
    <row r="2243" spans="27:35">
      <c r="AA2243" s="62" t="str">
        <f t="shared" ref="AA2243:AA2306" si="200">CONCATENATE(A2243,D2243)</f>
        <v/>
      </c>
      <c r="AB2243" s="50" t="s">
        <v>61</v>
      </c>
      <c r="AC2243" s="50" t="s">
        <v>1099</v>
      </c>
      <c r="AD2243" s="50">
        <v>5004908</v>
      </c>
      <c r="AH2243" s="66" t="str">
        <f t="shared" ref="AH2243:AH2306" si="201">CONCATENATE(AB2243,AC2243)</f>
        <v>MSJaraguari</v>
      </c>
      <c r="AI2243" s="50">
        <v>5004908</v>
      </c>
    </row>
    <row r="2244" spans="27:35">
      <c r="AA2244" s="62" t="str">
        <f t="shared" si="200"/>
        <v/>
      </c>
      <c r="AB2244" s="50" t="s">
        <v>61</v>
      </c>
      <c r="AC2244" s="50" t="s">
        <v>1122</v>
      </c>
      <c r="AD2244" s="50">
        <v>5005004</v>
      </c>
      <c r="AH2244" s="66" t="str">
        <f t="shared" si="201"/>
        <v>MSJardim</v>
      </c>
      <c r="AI2244" s="50">
        <v>5005004</v>
      </c>
    </row>
    <row r="2245" spans="27:35">
      <c r="AA2245" s="62" t="str">
        <f t="shared" si="200"/>
        <v/>
      </c>
      <c r="AB2245" s="50" t="s">
        <v>61</v>
      </c>
      <c r="AC2245" s="50" t="s">
        <v>1145</v>
      </c>
      <c r="AD2245" s="50">
        <v>5005103</v>
      </c>
      <c r="AH2245" s="66" t="str">
        <f t="shared" si="201"/>
        <v>MSJateí</v>
      </c>
      <c r="AI2245" s="50">
        <v>5005103</v>
      </c>
    </row>
    <row r="2246" spans="27:35">
      <c r="AA2246" s="62" t="str">
        <f t="shared" si="200"/>
        <v/>
      </c>
      <c r="AB2246" s="50" t="s">
        <v>61</v>
      </c>
      <c r="AC2246" s="50" t="s">
        <v>1168</v>
      </c>
      <c r="AD2246" s="50">
        <v>5005152</v>
      </c>
      <c r="AH2246" s="66" t="str">
        <f t="shared" si="201"/>
        <v>MSJuti</v>
      </c>
      <c r="AI2246" s="50">
        <v>5005152</v>
      </c>
    </row>
    <row r="2247" spans="27:35">
      <c r="AA2247" s="62" t="str">
        <f t="shared" si="200"/>
        <v/>
      </c>
      <c r="AB2247" s="50" t="s">
        <v>61</v>
      </c>
      <c r="AC2247" s="50" t="s">
        <v>1191</v>
      </c>
      <c r="AD2247" s="50">
        <v>5005202</v>
      </c>
      <c r="AH2247" s="66" t="str">
        <f t="shared" si="201"/>
        <v>MSLadário</v>
      </c>
      <c r="AI2247" s="50">
        <v>5005202</v>
      </c>
    </row>
    <row r="2248" spans="27:35">
      <c r="AA2248" s="62" t="str">
        <f t="shared" si="200"/>
        <v/>
      </c>
      <c r="AB2248" s="50" t="s">
        <v>61</v>
      </c>
      <c r="AC2248" s="50" t="s">
        <v>1213</v>
      </c>
      <c r="AD2248" s="50">
        <v>5005251</v>
      </c>
      <c r="AH2248" s="66" t="str">
        <f t="shared" si="201"/>
        <v>MSLaguna Carapã</v>
      </c>
      <c r="AI2248" s="50">
        <v>5005251</v>
      </c>
    </row>
    <row r="2249" spans="27:35">
      <c r="AA2249" s="62" t="str">
        <f t="shared" si="200"/>
        <v/>
      </c>
      <c r="AB2249" s="50" t="s">
        <v>61</v>
      </c>
      <c r="AC2249" s="50" t="s">
        <v>1234</v>
      </c>
      <c r="AD2249" s="50">
        <v>5005400</v>
      </c>
      <c r="AH2249" s="66" t="str">
        <f t="shared" si="201"/>
        <v>MSMaracaju</v>
      </c>
      <c r="AI2249" s="50">
        <v>5005400</v>
      </c>
    </row>
    <row r="2250" spans="27:35">
      <c r="AA2250" s="62" t="str">
        <f t="shared" si="200"/>
        <v/>
      </c>
      <c r="AB2250" s="50" t="s">
        <v>61</v>
      </c>
      <c r="AC2250" s="50" t="s">
        <v>1257</v>
      </c>
      <c r="AD2250" s="50">
        <v>5005608</v>
      </c>
      <c r="AH2250" s="66" t="str">
        <f t="shared" si="201"/>
        <v>MSMiranda</v>
      </c>
      <c r="AI2250" s="50">
        <v>5005608</v>
      </c>
    </row>
    <row r="2251" spans="27:35">
      <c r="AA2251" s="62" t="str">
        <f t="shared" si="200"/>
        <v/>
      </c>
      <c r="AB2251" s="50" t="s">
        <v>61</v>
      </c>
      <c r="AC2251" s="50" t="s">
        <v>1280</v>
      </c>
      <c r="AD2251" s="50">
        <v>5005681</v>
      </c>
      <c r="AH2251" s="66" t="str">
        <f t="shared" si="201"/>
        <v>MSMundo Novo</v>
      </c>
      <c r="AI2251" s="50">
        <v>5005681</v>
      </c>
    </row>
    <row r="2252" spans="27:35">
      <c r="AA2252" s="62" t="str">
        <f t="shared" si="200"/>
        <v/>
      </c>
      <c r="AB2252" s="50" t="s">
        <v>61</v>
      </c>
      <c r="AC2252" s="50" t="s">
        <v>1301</v>
      </c>
      <c r="AD2252" s="50">
        <v>5005707</v>
      </c>
      <c r="AH2252" s="66" t="str">
        <f t="shared" si="201"/>
        <v>MSNaviraí</v>
      </c>
      <c r="AI2252" s="50">
        <v>5005707</v>
      </c>
    </row>
    <row r="2253" spans="27:35">
      <c r="AA2253" s="62" t="str">
        <f t="shared" si="200"/>
        <v/>
      </c>
      <c r="AB2253" s="50" t="s">
        <v>61</v>
      </c>
      <c r="AC2253" s="50" t="s">
        <v>1323</v>
      </c>
      <c r="AD2253" s="50">
        <v>5005806</v>
      </c>
      <c r="AH2253" s="66" t="str">
        <f t="shared" si="201"/>
        <v>MSNioaque</v>
      </c>
      <c r="AI2253" s="50">
        <v>5005806</v>
      </c>
    </row>
    <row r="2254" spans="27:35">
      <c r="AA2254" s="62" t="str">
        <f t="shared" si="200"/>
        <v/>
      </c>
      <c r="AB2254" s="50" t="s">
        <v>61</v>
      </c>
      <c r="AC2254" s="50" t="s">
        <v>1345</v>
      </c>
      <c r="AD2254" s="50">
        <v>5006002</v>
      </c>
      <c r="AH2254" s="66" t="str">
        <f t="shared" si="201"/>
        <v>MSNova Alvorada do Sul</v>
      </c>
      <c r="AI2254" s="50">
        <v>5006002</v>
      </c>
    </row>
    <row r="2255" spans="27:35">
      <c r="AA2255" s="62" t="str">
        <f t="shared" si="200"/>
        <v/>
      </c>
      <c r="AB2255" s="50" t="s">
        <v>61</v>
      </c>
      <c r="AC2255" s="50" t="s">
        <v>1366</v>
      </c>
      <c r="AD2255" s="50">
        <v>5006200</v>
      </c>
      <c r="AH2255" s="66" t="str">
        <f t="shared" si="201"/>
        <v>MSNova Andradina</v>
      </c>
      <c r="AI2255" s="50">
        <v>5006200</v>
      </c>
    </row>
    <row r="2256" spans="27:35">
      <c r="AA2256" s="62" t="str">
        <f t="shared" si="200"/>
        <v/>
      </c>
      <c r="AB2256" s="50" t="s">
        <v>61</v>
      </c>
      <c r="AC2256" s="50" t="s">
        <v>1388</v>
      </c>
      <c r="AD2256" s="50">
        <v>5006259</v>
      </c>
      <c r="AH2256" s="66" t="str">
        <f t="shared" si="201"/>
        <v>MSNovo Horizonte do Sul</v>
      </c>
      <c r="AI2256" s="50">
        <v>5006259</v>
      </c>
    </row>
    <row r="2257" spans="27:35">
      <c r="AA2257" s="62" t="str">
        <f t="shared" si="200"/>
        <v/>
      </c>
      <c r="AB2257" s="50" t="s">
        <v>61</v>
      </c>
      <c r="AC2257" s="50" t="s">
        <v>1410</v>
      </c>
      <c r="AD2257" s="50">
        <v>5006275</v>
      </c>
      <c r="AH2257" s="66" t="str">
        <f t="shared" si="201"/>
        <v>MSParaíso das Águas</v>
      </c>
      <c r="AI2257" s="50">
        <v>5006275</v>
      </c>
    </row>
    <row r="2258" spans="27:35">
      <c r="AA2258" s="62" t="str">
        <f t="shared" si="200"/>
        <v/>
      </c>
      <c r="AB2258" s="50" t="s">
        <v>61</v>
      </c>
      <c r="AC2258" s="50" t="s">
        <v>1432</v>
      </c>
      <c r="AD2258" s="50">
        <v>5006309</v>
      </c>
      <c r="AH2258" s="66" t="str">
        <f t="shared" si="201"/>
        <v>MSParanaíba</v>
      </c>
      <c r="AI2258" s="50">
        <v>5006309</v>
      </c>
    </row>
    <row r="2259" spans="27:35">
      <c r="AA2259" s="62" t="str">
        <f t="shared" si="200"/>
        <v/>
      </c>
      <c r="AB2259" s="50" t="s">
        <v>61</v>
      </c>
      <c r="AC2259" s="50" t="s">
        <v>1453</v>
      </c>
      <c r="AD2259" s="50">
        <v>5006358</v>
      </c>
      <c r="AH2259" s="66" t="str">
        <f t="shared" si="201"/>
        <v>MSParanhos</v>
      </c>
      <c r="AI2259" s="50">
        <v>5006358</v>
      </c>
    </row>
    <row r="2260" spans="27:35">
      <c r="AA2260" s="62" t="str">
        <f t="shared" si="200"/>
        <v/>
      </c>
      <c r="AB2260" s="50" t="s">
        <v>61</v>
      </c>
      <c r="AC2260" s="50" t="s">
        <v>1473</v>
      </c>
      <c r="AD2260" s="50">
        <v>5006408</v>
      </c>
      <c r="AH2260" s="66" t="str">
        <f t="shared" si="201"/>
        <v>MSPedro Gomes</v>
      </c>
      <c r="AI2260" s="50">
        <v>5006408</v>
      </c>
    </row>
    <row r="2261" spans="27:35">
      <c r="AA2261" s="62" t="str">
        <f t="shared" si="200"/>
        <v/>
      </c>
      <c r="AB2261" s="50" t="s">
        <v>61</v>
      </c>
      <c r="AC2261" s="50" t="s">
        <v>1495</v>
      </c>
      <c r="AD2261" s="50">
        <v>5006606</v>
      </c>
      <c r="AH2261" s="66" t="str">
        <f t="shared" si="201"/>
        <v>MSPonta Porã</v>
      </c>
      <c r="AI2261" s="50">
        <v>5006606</v>
      </c>
    </row>
    <row r="2262" spans="27:35">
      <c r="AA2262" s="62" t="str">
        <f t="shared" si="200"/>
        <v/>
      </c>
      <c r="AB2262" s="50" t="s">
        <v>61</v>
      </c>
      <c r="AC2262" s="50" t="s">
        <v>1515</v>
      </c>
      <c r="AD2262" s="50">
        <v>5006903</v>
      </c>
      <c r="AH2262" s="66" t="str">
        <f t="shared" si="201"/>
        <v>MSPorto Murtinho</v>
      </c>
      <c r="AI2262" s="50">
        <v>5006903</v>
      </c>
    </row>
    <row r="2263" spans="27:35">
      <c r="AA2263" s="62" t="str">
        <f t="shared" si="200"/>
        <v/>
      </c>
      <c r="AB2263" s="50" t="s">
        <v>61</v>
      </c>
      <c r="AC2263" s="50" t="s">
        <v>1536</v>
      </c>
      <c r="AD2263" s="50">
        <v>5007109</v>
      </c>
      <c r="AH2263" s="66" t="str">
        <f t="shared" si="201"/>
        <v>MSRibas do Rio Pardo</v>
      </c>
      <c r="AI2263" s="50">
        <v>5007109</v>
      </c>
    </row>
    <row r="2264" spans="27:35">
      <c r="AA2264" s="62" t="str">
        <f t="shared" si="200"/>
        <v/>
      </c>
      <c r="AB2264" s="50" t="s">
        <v>61</v>
      </c>
      <c r="AC2264" s="50" t="s">
        <v>1557</v>
      </c>
      <c r="AD2264" s="50">
        <v>5007208</v>
      </c>
      <c r="AH2264" s="66" t="str">
        <f t="shared" si="201"/>
        <v>MSRio Brilhante</v>
      </c>
      <c r="AI2264" s="50">
        <v>5007208</v>
      </c>
    </row>
    <row r="2265" spans="27:35">
      <c r="AA2265" s="62" t="str">
        <f t="shared" si="200"/>
        <v/>
      </c>
      <c r="AB2265" s="50" t="s">
        <v>61</v>
      </c>
      <c r="AC2265" s="50" t="s">
        <v>1576</v>
      </c>
      <c r="AD2265" s="50">
        <v>5007307</v>
      </c>
      <c r="AH2265" s="66" t="str">
        <f t="shared" si="201"/>
        <v>MSRio Negro</v>
      </c>
      <c r="AI2265" s="50">
        <v>5007307</v>
      </c>
    </row>
    <row r="2266" spans="27:35">
      <c r="AA2266" s="62" t="str">
        <f t="shared" si="200"/>
        <v/>
      </c>
      <c r="AB2266" s="50" t="s">
        <v>61</v>
      </c>
      <c r="AC2266" s="50" t="s">
        <v>1596</v>
      </c>
      <c r="AD2266" s="50">
        <v>5007406</v>
      </c>
      <c r="AH2266" s="66" t="str">
        <f t="shared" si="201"/>
        <v>MSRio Verde de Mato Grosso</v>
      </c>
      <c r="AI2266" s="50">
        <v>5007406</v>
      </c>
    </row>
    <row r="2267" spans="27:35">
      <c r="AA2267" s="62" t="str">
        <f t="shared" si="200"/>
        <v/>
      </c>
      <c r="AB2267" s="50" t="s">
        <v>61</v>
      </c>
      <c r="AC2267" s="50" t="s">
        <v>1616</v>
      </c>
      <c r="AD2267" s="50">
        <v>5007505</v>
      </c>
      <c r="AH2267" s="66" t="str">
        <f t="shared" si="201"/>
        <v>MSRochedo</v>
      </c>
      <c r="AI2267" s="50">
        <v>5007505</v>
      </c>
    </row>
    <row r="2268" spans="27:35">
      <c r="AA2268" s="62" t="str">
        <f t="shared" si="200"/>
        <v/>
      </c>
      <c r="AB2268" s="50" t="s">
        <v>61</v>
      </c>
      <c r="AC2268" s="50" t="s">
        <v>1637</v>
      </c>
      <c r="AD2268" s="50">
        <v>5007554</v>
      </c>
      <c r="AH2268" s="66" t="str">
        <f t="shared" si="201"/>
        <v>MSSanta Rita do Pardo</v>
      </c>
      <c r="AI2268" s="50">
        <v>5007554</v>
      </c>
    </row>
    <row r="2269" spans="27:35">
      <c r="AA2269" s="62" t="str">
        <f t="shared" si="200"/>
        <v/>
      </c>
      <c r="AB2269" s="50" t="s">
        <v>61</v>
      </c>
      <c r="AC2269" s="50" t="s">
        <v>1658</v>
      </c>
      <c r="AD2269" s="50">
        <v>5007695</v>
      </c>
      <c r="AH2269" s="66" t="str">
        <f t="shared" si="201"/>
        <v>MSSão Gabriel do Oeste</v>
      </c>
      <c r="AI2269" s="50">
        <v>5007695</v>
      </c>
    </row>
    <row r="2270" spans="27:35">
      <c r="AA2270" s="62" t="str">
        <f t="shared" si="200"/>
        <v/>
      </c>
      <c r="AB2270" s="50" t="s">
        <v>61</v>
      </c>
      <c r="AC2270" s="50" t="s">
        <v>1678</v>
      </c>
      <c r="AD2270" s="50">
        <v>5007802</v>
      </c>
      <c r="AH2270" s="66" t="str">
        <f t="shared" si="201"/>
        <v>MSSelvíria</v>
      </c>
      <c r="AI2270" s="50">
        <v>5007802</v>
      </c>
    </row>
    <row r="2271" spans="27:35">
      <c r="AA2271" s="62" t="str">
        <f t="shared" si="200"/>
        <v/>
      </c>
      <c r="AB2271" s="50" t="s">
        <v>61</v>
      </c>
      <c r="AC2271" s="50" t="s">
        <v>1699</v>
      </c>
      <c r="AD2271" s="50">
        <v>5007703</v>
      </c>
      <c r="AH2271" s="66" t="str">
        <f t="shared" si="201"/>
        <v>MSSete Quedas</v>
      </c>
      <c r="AI2271" s="50">
        <v>5007703</v>
      </c>
    </row>
    <row r="2272" spans="27:35">
      <c r="AA2272" s="62" t="str">
        <f t="shared" si="200"/>
        <v/>
      </c>
      <c r="AB2272" s="50" t="s">
        <v>61</v>
      </c>
      <c r="AC2272" s="50" t="s">
        <v>1719</v>
      </c>
      <c r="AD2272" s="50">
        <v>5007901</v>
      </c>
      <c r="AH2272" s="66" t="str">
        <f t="shared" si="201"/>
        <v>MSSidrolândia</v>
      </c>
      <c r="AI2272" s="50">
        <v>5007901</v>
      </c>
    </row>
    <row r="2273" spans="27:35">
      <c r="AA2273" s="62" t="str">
        <f t="shared" si="200"/>
        <v/>
      </c>
      <c r="AB2273" s="50" t="s">
        <v>61</v>
      </c>
      <c r="AC2273" s="50" t="s">
        <v>1740</v>
      </c>
      <c r="AD2273" s="50">
        <v>5007935</v>
      </c>
      <c r="AH2273" s="66" t="str">
        <f t="shared" si="201"/>
        <v>MSSonora</v>
      </c>
      <c r="AI2273" s="50">
        <v>5007935</v>
      </c>
    </row>
    <row r="2274" spans="27:35">
      <c r="AA2274" s="62" t="str">
        <f t="shared" si="200"/>
        <v/>
      </c>
      <c r="AB2274" s="50" t="s">
        <v>61</v>
      </c>
      <c r="AC2274" s="50" t="s">
        <v>1760</v>
      </c>
      <c r="AD2274" s="50">
        <v>5007950</v>
      </c>
      <c r="AH2274" s="66" t="str">
        <f t="shared" si="201"/>
        <v>MSTacuru</v>
      </c>
      <c r="AI2274" s="50">
        <v>5007950</v>
      </c>
    </row>
    <row r="2275" spans="27:35">
      <c r="AA2275" s="62" t="str">
        <f t="shared" si="200"/>
        <v/>
      </c>
      <c r="AB2275" s="50" t="s">
        <v>61</v>
      </c>
      <c r="AC2275" s="50" t="s">
        <v>1781</v>
      </c>
      <c r="AD2275" s="50">
        <v>5007976</v>
      </c>
      <c r="AH2275" s="66" t="str">
        <f t="shared" si="201"/>
        <v>MSTaquarussu</v>
      </c>
      <c r="AI2275" s="50">
        <v>5007976</v>
      </c>
    </row>
    <row r="2276" spans="27:35">
      <c r="AA2276" s="62" t="str">
        <f t="shared" si="200"/>
        <v/>
      </c>
      <c r="AB2276" s="50" t="s">
        <v>61</v>
      </c>
      <c r="AC2276" s="50" t="s">
        <v>1800</v>
      </c>
      <c r="AD2276" s="50">
        <v>5008008</v>
      </c>
      <c r="AH2276" s="66" t="str">
        <f t="shared" si="201"/>
        <v>MSTerenos</v>
      </c>
      <c r="AI2276" s="50">
        <v>5008008</v>
      </c>
    </row>
    <row r="2277" spans="27:35">
      <c r="AA2277" s="62" t="str">
        <f t="shared" si="200"/>
        <v/>
      </c>
      <c r="AB2277" s="50" t="s">
        <v>61</v>
      </c>
      <c r="AC2277" s="50" t="s">
        <v>1818</v>
      </c>
      <c r="AD2277" s="50">
        <v>5008305</v>
      </c>
      <c r="AH2277" s="66" t="str">
        <f t="shared" si="201"/>
        <v>MSTrês Lagoas</v>
      </c>
      <c r="AI2277" s="50">
        <v>5008305</v>
      </c>
    </row>
    <row r="2278" spans="27:35">
      <c r="AA2278" s="62" t="str">
        <f t="shared" si="200"/>
        <v/>
      </c>
      <c r="AB2278" s="50" t="s">
        <v>61</v>
      </c>
      <c r="AC2278" s="50" t="s">
        <v>1837</v>
      </c>
      <c r="AD2278" s="50">
        <v>5008404</v>
      </c>
      <c r="AH2278" s="66" t="str">
        <f t="shared" si="201"/>
        <v>MSVicentina</v>
      </c>
      <c r="AI2278" s="50">
        <v>5008404</v>
      </c>
    </row>
    <row r="2279" spans="27:35">
      <c r="AA2279" s="62" t="str">
        <f t="shared" si="200"/>
        <v/>
      </c>
      <c r="AB2279" s="50" t="s">
        <v>63</v>
      </c>
      <c r="AC2279" s="50" t="s">
        <v>99</v>
      </c>
      <c r="AD2279" s="50">
        <v>5100102</v>
      </c>
      <c r="AH2279" s="66" t="str">
        <f t="shared" si="201"/>
        <v>MTAcorizal</v>
      </c>
      <c r="AI2279" s="50">
        <v>5100102</v>
      </c>
    </row>
    <row r="2280" spans="27:35">
      <c r="AA2280" s="62" t="str">
        <f t="shared" si="200"/>
        <v/>
      </c>
      <c r="AB2280" s="50" t="s">
        <v>63</v>
      </c>
      <c r="AC2280" s="50" t="s">
        <v>124</v>
      </c>
      <c r="AD2280" s="50">
        <v>5100201</v>
      </c>
      <c r="AH2280" s="66" t="str">
        <f t="shared" si="201"/>
        <v>MTÁgua Boa</v>
      </c>
      <c r="AI2280" s="50">
        <v>5100201</v>
      </c>
    </row>
    <row r="2281" spans="27:35">
      <c r="AA2281" s="62" t="str">
        <f t="shared" si="200"/>
        <v/>
      </c>
      <c r="AB2281" s="50" t="s">
        <v>63</v>
      </c>
      <c r="AC2281" s="50" t="s">
        <v>150</v>
      </c>
      <c r="AD2281" s="50">
        <v>5100250</v>
      </c>
      <c r="AH2281" s="66" t="str">
        <f t="shared" si="201"/>
        <v>MTAlta Floresta</v>
      </c>
      <c r="AI2281" s="50">
        <v>5100250</v>
      </c>
    </row>
    <row r="2282" spans="27:35">
      <c r="AA2282" s="62" t="str">
        <f t="shared" si="200"/>
        <v/>
      </c>
      <c r="AB2282" s="50" t="s">
        <v>63</v>
      </c>
      <c r="AC2282" s="50" t="s">
        <v>175</v>
      </c>
      <c r="AD2282" s="50">
        <v>5100300</v>
      </c>
      <c r="AH2282" s="66" t="str">
        <f t="shared" si="201"/>
        <v>MTAlto Araguaia</v>
      </c>
      <c r="AI2282" s="50">
        <v>5100300</v>
      </c>
    </row>
    <row r="2283" spans="27:35">
      <c r="AA2283" s="62" t="str">
        <f t="shared" si="200"/>
        <v/>
      </c>
      <c r="AB2283" s="50" t="s">
        <v>63</v>
      </c>
      <c r="AC2283" s="50" t="s">
        <v>201</v>
      </c>
      <c r="AD2283" s="50">
        <v>5100359</v>
      </c>
      <c r="AH2283" s="66" t="str">
        <f t="shared" si="201"/>
        <v>MTAlto Boa Vista</v>
      </c>
      <c r="AI2283" s="50">
        <v>5100359</v>
      </c>
    </row>
    <row r="2284" spans="27:35">
      <c r="AA2284" s="62" t="str">
        <f t="shared" si="200"/>
        <v/>
      </c>
      <c r="AB2284" s="50" t="s">
        <v>63</v>
      </c>
      <c r="AC2284" s="50" t="s">
        <v>227</v>
      </c>
      <c r="AD2284" s="50">
        <v>5100409</v>
      </c>
      <c r="AH2284" s="66" t="str">
        <f t="shared" si="201"/>
        <v>MTAlto Garças</v>
      </c>
      <c r="AI2284" s="50">
        <v>5100409</v>
      </c>
    </row>
    <row r="2285" spans="27:35">
      <c r="AA2285" s="62" t="str">
        <f t="shared" si="200"/>
        <v/>
      </c>
      <c r="AB2285" s="50" t="s">
        <v>63</v>
      </c>
      <c r="AC2285" s="50" t="s">
        <v>251</v>
      </c>
      <c r="AD2285" s="50">
        <v>5100508</v>
      </c>
      <c r="AH2285" s="66" t="str">
        <f t="shared" si="201"/>
        <v>MTAlto Paraguai</v>
      </c>
      <c r="AI2285" s="50">
        <v>5100508</v>
      </c>
    </row>
    <row r="2286" spans="27:35">
      <c r="AA2286" s="62" t="str">
        <f t="shared" si="200"/>
        <v/>
      </c>
      <c r="AB2286" s="50" t="s">
        <v>63</v>
      </c>
      <c r="AC2286" s="50" t="s">
        <v>276</v>
      </c>
      <c r="AD2286" s="50">
        <v>5100607</v>
      </c>
      <c r="AH2286" s="66" t="str">
        <f t="shared" si="201"/>
        <v>MTAlto Taquari</v>
      </c>
      <c r="AI2286" s="50">
        <v>5100607</v>
      </c>
    </row>
    <row r="2287" spans="27:35">
      <c r="AA2287" s="62" t="str">
        <f t="shared" si="200"/>
        <v/>
      </c>
      <c r="AB2287" s="50" t="s">
        <v>63</v>
      </c>
      <c r="AC2287" s="50" t="s">
        <v>302</v>
      </c>
      <c r="AD2287" s="50">
        <v>5100805</v>
      </c>
      <c r="AH2287" s="66" t="str">
        <f t="shared" si="201"/>
        <v>MTApiacás</v>
      </c>
      <c r="AI2287" s="50">
        <v>5100805</v>
      </c>
    </row>
    <row r="2288" spans="27:35">
      <c r="AA2288" s="62" t="str">
        <f t="shared" si="200"/>
        <v/>
      </c>
      <c r="AB2288" s="50" t="s">
        <v>63</v>
      </c>
      <c r="AC2288" s="50" t="s">
        <v>328</v>
      </c>
      <c r="AD2288" s="50">
        <v>5101001</v>
      </c>
      <c r="AH2288" s="66" t="str">
        <f t="shared" si="201"/>
        <v>MTAraguaiana</v>
      </c>
      <c r="AI2288" s="50">
        <v>5101001</v>
      </c>
    </row>
    <row r="2289" spans="27:35">
      <c r="AA2289" s="62" t="str">
        <f t="shared" si="200"/>
        <v/>
      </c>
      <c r="AB2289" s="50" t="s">
        <v>63</v>
      </c>
      <c r="AC2289" s="50" t="s">
        <v>353</v>
      </c>
      <c r="AD2289" s="50">
        <v>5101209</v>
      </c>
      <c r="AH2289" s="66" t="str">
        <f t="shared" si="201"/>
        <v>MTAraguainha</v>
      </c>
      <c r="AI2289" s="50">
        <v>5101209</v>
      </c>
    </row>
    <row r="2290" spans="27:35">
      <c r="AA2290" s="62" t="str">
        <f t="shared" si="200"/>
        <v/>
      </c>
      <c r="AB2290" s="50" t="s">
        <v>63</v>
      </c>
      <c r="AC2290" s="50" t="s">
        <v>377</v>
      </c>
      <c r="AD2290" s="50">
        <v>5101258</v>
      </c>
      <c r="AH2290" s="66" t="str">
        <f t="shared" si="201"/>
        <v>MTAraputanga</v>
      </c>
      <c r="AI2290" s="50">
        <v>5101258</v>
      </c>
    </row>
    <row r="2291" spans="27:35">
      <c r="AA2291" s="62" t="str">
        <f t="shared" si="200"/>
        <v/>
      </c>
      <c r="AB2291" s="50" t="s">
        <v>63</v>
      </c>
      <c r="AC2291" s="50" t="s">
        <v>402</v>
      </c>
      <c r="AD2291" s="50">
        <v>5101308</v>
      </c>
      <c r="AH2291" s="66" t="str">
        <f t="shared" si="201"/>
        <v>MTArenápolis</v>
      </c>
      <c r="AI2291" s="50">
        <v>5101308</v>
      </c>
    </row>
    <row r="2292" spans="27:35">
      <c r="AA2292" s="62" t="str">
        <f t="shared" si="200"/>
        <v/>
      </c>
      <c r="AB2292" s="50" t="s">
        <v>63</v>
      </c>
      <c r="AC2292" s="50" t="s">
        <v>427</v>
      </c>
      <c r="AD2292" s="50">
        <v>5101407</v>
      </c>
      <c r="AH2292" s="66" t="str">
        <f t="shared" si="201"/>
        <v>MTAripuanã</v>
      </c>
      <c r="AI2292" s="50">
        <v>5101407</v>
      </c>
    </row>
    <row r="2293" spans="27:35">
      <c r="AA2293" s="62" t="str">
        <f t="shared" si="200"/>
        <v/>
      </c>
      <c r="AB2293" s="50" t="s">
        <v>63</v>
      </c>
      <c r="AC2293" s="50" t="s">
        <v>452</v>
      </c>
      <c r="AD2293" s="50">
        <v>5101605</v>
      </c>
      <c r="AH2293" s="66" t="str">
        <f t="shared" si="201"/>
        <v>MTBarão de Melgaço</v>
      </c>
      <c r="AI2293" s="50">
        <v>5101605</v>
      </c>
    </row>
    <row r="2294" spans="27:35">
      <c r="AA2294" s="62" t="str">
        <f t="shared" si="200"/>
        <v/>
      </c>
      <c r="AB2294" s="50" t="s">
        <v>63</v>
      </c>
      <c r="AC2294" s="50" t="s">
        <v>478</v>
      </c>
      <c r="AD2294" s="50">
        <v>5101704</v>
      </c>
      <c r="AH2294" s="66" t="str">
        <f t="shared" si="201"/>
        <v>MTBarra do Bugres</v>
      </c>
      <c r="AI2294" s="50">
        <v>5101704</v>
      </c>
    </row>
    <row r="2295" spans="27:35">
      <c r="AA2295" s="62" t="str">
        <f t="shared" si="200"/>
        <v/>
      </c>
      <c r="AB2295" s="50" t="s">
        <v>63</v>
      </c>
      <c r="AC2295" s="50" t="s">
        <v>502</v>
      </c>
      <c r="AD2295" s="50">
        <v>5101803</v>
      </c>
      <c r="AH2295" s="66" t="str">
        <f t="shared" si="201"/>
        <v>MTBarra do Garças</v>
      </c>
      <c r="AI2295" s="50">
        <v>5101803</v>
      </c>
    </row>
    <row r="2296" spans="27:35">
      <c r="AA2296" s="62" t="str">
        <f t="shared" si="200"/>
        <v/>
      </c>
      <c r="AB2296" s="50" t="s">
        <v>63</v>
      </c>
      <c r="AC2296" s="50" t="s">
        <v>525</v>
      </c>
      <c r="AD2296" s="50">
        <v>5101852</v>
      </c>
      <c r="AH2296" s="66" t="str">
        <f t="shared" si="201"/>
        <v>MTBom Jesus do Araguaia</v>
      </c>
      <c r="AI2296" s="50">
        <v>5101852</v>
      </c>
    </row>
    <row r="2297" spans="27:35">
      <c r="AA2297" s="62" t="str">
        <f t="shared" si="200"/>
        <v/>
      </c>
      <c r="AB2297" s="50" t="s">
        <v>63</v>
      </c>
      <c r="AC2297" s="50" t="s">
        <v>549</v>
      </c>
      <c r="AD2297" s="50">
        <v>5101902</v>
      </c>
      <c r="AH2297" s="66" t="str">
        <f t="shared" si="201"/>
        <v>MTBrasnorte</v>
      </c>
      <c r="AI2297" s="50">
        <v>5101902</v>
      </c>
    </row>
    <row r="2298" spans="27:35">
      <c r="AA2298" s="62" t="str">
        <f t="shared" si="200"/>
        <v/>
      </c>
      <c r="AB2298" s="50" t="s">
        <v>63</v>
      </c>
      <c r="AC2298" s="50" t="s">
        <v>572</v>
      </c>
      <c r="AD2298" s="50">
        <v>5102504</v>
      </c>
      <c r="AH2298" s="66" t="str">
        <f t="shared" si="201"/>
        <v>MTCáceres</v>
      </c>
      <c r="AI2298" s="50">
        <v>5102504</v>
      </c>
    </row>
    <row r="2299" spans="27:35">
      <c r="AA2299" s="62" t="str">
        <f t="shared" si="200"/>
        <v/>
      </c>
      <c r="AB2299" s="50" t="s">
        <v>63</v>
      </c>
      <c r="AC2299" s="50" t="s">
        <v>595</v>
      </c>
      <c r="AD2299" s="50">
        <v>5102603</v>
      </c>
      <c r="AH2299" s="66" t="str">
        <f t="shared" si="201"/>
        <v>MTCampinápolis</v>
      </c>
      <c r="AI2299" s="50">
        <v>5102603</v>
      </c>
    </row>
    <row r="2300" spans="27:35">
      <c r="AA2300" s="62" t="str">
        <f t="shared" si="200"/>
        <v/>
      </c>
      <c r="AB2300" s="50" t="s">
        <v>63</v>
      </c>
      <c r="AC2300" s="50" t="s">
        <v>618</v>
      </c>
      <c r="AD2300" s="50">
        <v>5102637</v>
      </c>
      <c r="AH2300" s="66" t="str">
        <f t="shared" si="201"/>
        <v>MTCampo Novo do Parecis</v>
      </c>
      <c r="AI2300" s="50">
        <v>5102637</v>
      </c>
    </row>
    <row r="2301" spans="27:35">
      <c r="AA2301" s="62" t="str">
        <f t="shared" si="200"/>
        <v/>
      </c>
      <c r="AB2301" s="50" t="s">
        <v>63</v>
      </c>
      <c r="AC2301" s="50" t="s">
        <v>639</v>
      </c>
      <c r="AD2301" s="50">
        <v>5102678</v>
      </c>
      <c r="AH2301" s="66" t="str">
        <f t="shared" si="201"/>
        <v>MTCampo Verde</v>
      </c>
      <c r="AI2301" s="50">
        <v>5102678</v>
      </c>
    </row>
    <row r="2302" spans="27:35">
      <c r="AA2302" s="62" t="str">
        <f t="shared" si="200"/>
        <v/>
      </c>
      <c r="AB2302" s="50" t="s">
        <v>63</v>
      </c>
      <c r="AC2302" s="50" t="s">
        <v>660</v>
      </c>
      <c r="AD2302" s="50">
        <v>5102686</v>
      </c>
      <c r="AH2302" s="66" t="str">
        <f t="shared" si="201"/>
        <v>MTCampos de Júlio</v>
      </c>
      <c r="AI2302" s="50">
        <v>5102686</v>
      </c>
    </row>
    <row r="2303" spans="27:35">
      <c r="AA2303" s="62" t="str">
        <f t="shared" si="200"/>
        <v/>
      </c>
      <c r="AB2303" s="50" t="s">
        <v>63</v>
      </c>
      <c r="AC2303" s="50" t="s">
        <v>681</v>
      </c>
      <c r="AD2303" s="50">
        <v>5102694</v>
      </c>
      <c r="AH2303" s="66" t="str">
        <f t="shared" si="201"/>
        <v>MTCanabrava do Norte</v>
      </c>
      <c r="AI2303" s="50">
        <v>5102694</v>
      </c>
    </row>
    <row r="2304" spans="27:35">
      <c r="AA2304" s="62" t="str">
        <f t="shared" si="200"/>
        <v/>
      </c>
      <c r="AB2304" s="50" t="s">
        <v>63</v>
      </c>
      <c r="AC2304" s="50" t="s">
        <v>701</v>
      </c>
      <c r="AD2304" s="50">
        <v>5102702</v>
      </c>
      <c r="AH2304" s="66" t="str">
        <f t="shared" si="201"/>
        <v>MTCanarana</v>
      </c>
      <c r="AI2304" s="50">
        <v>5102702</v>
      </c>
    </row>
    <row r="2305" spans="27:35">
      <c r="AA2305" s="62" t="str">
        <f t="shared" si="200"/>
        <v/>
      </c>
      <c r="AB2305" s="50" t="s">
        <v>63</v>
      </c>
      <c r="AC2305" s="50" t="s">
        <v>723</v>
      </c>
      <c r="AD2305" s="50">
        <v>5102793</v>
      </c>
      <c r="AH2305" s="66" t="str">
        <f t="shared" si="201"/>
        <v>MTCarlinda</v>
      </c>
      <c r="AI2305" s="50">
        <v>5102793</v>
      </c>
    </row>
    <row r="2306" spans="27:35">
      <c r="AA2306" s="62" t="str">
        <f t="shared" si="200"/>
        <v/>
      </c>
      <c r="AB2306" s="50" t="s">
        <v>63</v>
      </c>
      <c r="AC2306" s="50" t="s">
        <v>745</v>
      </c>
      <c r="AD2306" s="50">
        <v>5102850</v>
      </c>
      <c r="AH2306" s="66" t="str">
        <f t="shared" si="201"/>
        <v>MTCastanheira</v>
      </c>
      <c r="AI2306" s="50">
        <v>5102850</v>
      </c>
    </row>
    <row r="2307" spans="27:35">
      <c r="AA2307" s="62" t="str">
        <f t="shared" ref="AA2307:AA2370" si="202">CONCATENATE(A2307,D2307)</f>
        <v/>
      </c>
      <c r="AB2307" s="50" t="s">
        <v>63</v>
      </c>
      <c r="AC2307" s="50" t="s">
        <v>766</v>
      </c>
      <c r="AD2307" s="50">
        <v>5103007</v>
      </c>
      <c r="AH2307" s="66" t="str">
        <f t="shared" ref="AH2307:AH2370" si="203">CONCATENATE(AB2307,AC2307)</f>
        <v>MTChapada dos Guimarães</v>
      </c>
      <c r="AI2307" s="50">
        <v>5103007</v>
      </c>
    </row>
    <row r="2308" spans="27:35">
      <c r="AA2308" s="62" t="str">
        <f t="shared" si="202"/>
        <v/>
      </c>
      <c r="AB2308" s="50" t="s">
        <v>63</v>
      </c>
      <c r="AC2308" s="50" t="s">
        <v>789</v>
      </c>
      <c r="AD2308" s="50">
        <v>5103056</v>
      </c>
      <c r="AH2308" s="66" t="str">
        <f t="shared" si="203"/>
        <v>MTCláudia</v>
      </c>
      <c r="AI2308" s="50">
        <v>5103056</v>
      </c>
    </row>
    <row r="2309" spans="27:35">
      <c r="AA2309" s="62" t="str">
        <f t="shared" si="202"/>
        <v/>
      </c>
      <c r="AB2309" s="50" t="s">
        <v>63</v>
      </c>
      <c r="AC2309" s="50" t="s">
        <v>810</v>
      </c>
      <c r="AD2309" s="50">
        <v>5103106</v>
      </c>
      <c r="AH2309" s="66" t="str">
        <f t="shared" si="203"/>
        <v>MTCocalinho</v>
      </c>
      <c r="AI2309" s="50">
        <v>5103106</v>
      </c>
    </row>
    <row r="2310" spans="27:35">
      <c r="AA2310" s="62" t="str">
        <f t="shared" si="202"/>
        <v/>
      </c>
      <c r="AB2310" s="50" t="s">
        <v>63</v>
      </c>
      <c r="AC2310" s="50" t="s">
        <v>831</v>
      </c>
      <c r="AD2310" s="50">
        <v>5103205</v>
      </c>
      <c r="AH2310" s="66" t="str">
        <f t="shared" si="203"/>
        <v>MTColíder</v>
      </c>
      <c r="AI2310" s="50">
        <v>5103205</v>
      </c>
    </row>
    <row r="2311" spans="27:35">
      <c r="AA2311" s="62" t="str">
        <f t="shared" si="202"/>
        <v/>
      </c>
      <c r="AB2311" s="50" t="s">
        <v>63</v>
      </c>
      <c r="AC2311" s="50" t="s">
        <v>853</v>
      </c>
      <c r="AD2311" s="50">
        <v>5103254</v>
      </c>
      <c r="AH2311" s="66" t="str">
        <f t="shared" si="203"/>
        <v>MTColniza</v>
      </c>
      <c r="AI2311" s="50">
        <v>5103254</v>
      </c>
    </row>
    <row r="2312" spans="27:35">
      <c r="AA2312" s="62" t="str">
        <f t="shared" si="202"/>
        <v/>
      </c>
      <c r="AB2312" s="50" t="s">
        <v>63</v>
      </c>
      <c r="AC2312" s="50" t="s">
        <v>874</v>
      </c>
      <c r="AD2312" s="50">
        <v>5103304</v>
      </c>
      <c r="AH2312" s="66" t="str">
        <f t="shared" si="203"/>
        <v>MTComodoro</v>
      </c>
      <c r="AI2312" s="50">
        <v>5103304</v>
      </c>
    </row>
    <row r="2313" spans="27:35">
      <c r="AA2313" s="62" t="str">
        <f t="shared" si="202"/>
        <v/>
      </c>
      <c r="AB2313" s="50" t="s">
        <v>63</v>
      </c>
      <c r="AC2313" s="50" t="s">
        <v>897</v>
      </c>
      <c r="AD2313" s="50">
        <v>5103353</v>
      </c>
      <c r="AH2313" s="66" t="str">
        <f t="shared" si="203"/>
        <v>MTConfresa</v>
      </c>
      <c r="AI2313" s="50">
        <v>5103353</v>
      </c>
    </row>
    <row r="2314" spans="27:35">
      <c r="AA2314" s="62" t="str">
        <f t="shared" si="202"/>
        <v/>
      </c>
      <c r="AB2314" s="50" t="s">
        <v>63</v>
      </c>
      <c r="AC2314" s="50" t="s">
        <v>920</v>
      </c>
      <c r="AD2314" s="50">
        <v>5103361</v>
      </c>
      <c r="AH2314" s="66" t="str">
        <f t="shared" si="203"/>
        <v>MTConquista D'Oeste</v>
      </c>
      <c r="AI2314" s="50">
        <v>5103361</v>
      </c>
    </row>
    <row r="2315" spans="27:35">
      <c r="AA2315" s="62" t="str">
        <f t="shared" si="202"/>
        <v/>
      </c>
      <c r="AB2315" s="50" t="s">
        <v>63</v>
      </c>
      <c r="AC2315" s="50" t="s">
        <v>943</v>
      </c>
      <c r="AD2315" s="50">
        <v>5103379</v>
      </c>
      <c r="AH2315" s="66" t="str">
        <f t="shared" si="203"/>
        <v>MTCotriguaçu</v>
      </c>
      <c r="AI2315" s="50">
        <v>5103379</v>
      </c>
    </row>
    <row r="2316" spans="27:35">
      <c r="AA2316" s="62" t="str">
        <f t="shared" si="202"/>
        <v/>
      </c>
      <c r="AB2316" s="50" t="s">
        <v>63</v>
      </c>
      <c r="AC2316" s="50" t="s">
        <v>965</v>
      </c>
      <c r="AD2316" s="50">
        <v>5103403</v>
      </c>
      <c r="AH2316" s="66" t="str">
        <f t="shared" si="203"/>
        <v>MTCuiabá</v>
      </c>
      <c r="AI2316" s="50">
        <v>5103403</v>
      </c>
    </row>
    <row r="2317" spans="27:35">
      <c r="AA2317" s="62" t="str">
        <f t="shared" si="202"/>
        <v/>
      </c>
      <c r="AB2317" s="50" t="s">
        <v>63</v>
      </c>
      <c r="AC2317" s="50" t="s">
        <v>987</v>
      </c>
      <c r="AD2317" s="50">
        <v>5103437</v>
      </c>
      <c r="AH2317" s="66" t="str">
        <f t="shared" si="203"/>
        <v>MTCurvelândia</v>
      </c>
      <c r="AI2317" s="50">
        <v>5103437</v>
      </c>
    </row>
    <row r="2318" spans="27:35">
      <c r="AA2318" s="62" t="str">
        <f t="shared" si="202"/>
        <v/>
      </c>
      <c r="AB2318" s="50" t="s">
        <v>63</v>
      </c>
      <c r="AC2318" s="50" t="s">
        <v>1010</v>
      </c>
      <c r="AD2318" s="50">
        <v>5103452</v>
      </c>
      <c r="AH2318" s="66" t="str">
        <f t="shared" si="203"/>
        <v>MTDenise</v>
      </c>
      <c r="AI2318" s="50">
        <v>5103452</v>
      </c>
    </row>
    <row r="2319" spans="27:35">
      <c r="AA2319" s="62" t="str">
        <f t="shared" si="202"/>
        <v/>
      </c>
      <c r="AB2319" s="50" t="s">
        <v>63</v>
      </c>
      <c r="AC2319" s="50" t="s">
        <v>1032</v>
      </c>
      <c r="AD2319" s="50">
        <v>5103502</v>
      </c>
      <c r="AH2319" s="66" t="str">
        <f t="shared" si="203"/>
        <v>MTDiamantino</v>
      </c>
      <c r="AI2319" s="50">
        <v>5103502</v>
      </c>
    </row>
    <row r="2320" spans="27:35">
      <c r="AA2320" s="62" t="str">
        <f t="shared" si="202"/>
        <v/>
      </c>
      <c r="AB2320" s="50" t="s">
        <v>63</v>
      </c>
      <c r="AC2320" s="50" t="s">
        <v>1054</v>
      </c>
      <c r="AD2320" s="50">
        <v>5103601</v>
      </c>
      <c r="AH2320" s="66" t="str">
        <f t="shared" si="203"/>
        <v>MTDom Aquino</v>
      </c>
      <c r="AI2320" s="50">
        <v>5103601</v>
      </c>
    </row>
    <row r="2321" spans="27:35">
      <c r="AA2321" s="62" t="str">
        <f t="shared" si="202"/>
        <v/>
      </c>
      <c r="AB2321" s="50" t="s">
        <v>63</v>
      </c>
      <c r="AC2321" s="50" t="s">
        <v>1076</v>
      </c>
      <c r="AD2321" s="50">
        <v>5103700</v>
      </c>
      <c r="AH2321" s="66" t="str">
        <f t="shared" si="203"/>
        <v>MTFeliz Natal</v>
      </c>
      <c r="AI2321" s="50">
        <v>5103700</v>
      </c>
    </row>
    <row r="2322" spans="27:35">
      <c r="AA2322" s="62" t="str">
        <f t="shared" si="202"/>
        <v/>
      </c>
      <c r="AB2322" s="50" t="s">
        <v>63</v>
      </c>
      <c r="AC2322" s="50" t="s">
        <v>1098</v>
      </c>
      <c r="AD2322" s="50">
        <v>5103809</v>
      </c>
      <c r="AH2322" s="66" t="str">
        <f t="shared" si="203"/>
        <v>MTFigueirópolis D'Oeste</v>
      </c>
      <c r="AI2322" s="50">
        <v>5103809</v>
      </c>
    </row>
    <row r="2323" spans="27:35">
      <c r="AA2323" s="62" t="str">
        <f t="shared" si="202"/>
        <v/>
      </c>
      <c r="AB2323" s="50" t="s">
        <v>63</v>
      </c>
      <c r="AC2323" s="50" t="s">
        <v>1121</v>
      </c>
      <c r="AD2323" s="50">
        <v>5103858</v>
      </c>
      <c r="AH2323" s="66" t="str">
        <f t="shared" si="203"/>
        <v>MTGaúcha do Norte</v>
      </c>
      <c r="AI2323" s="50">
        <v>5103858</v>
      </c>
    </row>
    <row r="2324" spans="27:35">
      <c r="AA2324" s="62" t="str">
        <f t="shared" si="202"/>
        <v/>
      </c>
      <c r="AB2324" s="50" t="s">
        <v>63</v>
      </c>
      <c r="AC2324" s="50" t="s">
        <v>1144</v>
      </c>
      <c r="AD2324" s="50">
        <v>5103908</v>
      </c>
      <c r="AH2324" s="66" t="str">
        <f t="shared" si="203"/>
        <v>MTGeneral Carneiro</v>
      </c>
      <c r="AI2324" s="50">
        <v>5103908</v>
      </c>
    </row>
    <row r="2325" spans="27:35">
      <c r="AA2325" s="62" t="str">
        <f t="shared" si="202"/>
        <v/>
      </c>
      <c r="AB2325" s="50" t="s">
        <v>63</v>
      </c>
      <c r="AC2325" s="50" t="s">
        <v>1167</v>
      </c>
      <c r="AD2325" s="50">
        <v>5103957</v>
      </c>
      <c r="AH2325" s="66" t="str">
        <f t="shared" si="203"/>
        <v>MTGlória D'Oeste</v>
      </c>
      <c r="AI2325" s="50">
        <v>5103957</v>
      </c>
    </row>
    <row r="2326" spans="27:35">
      <c r="AA2326" s="62" t="str">
        <f t="shared" si="202"/>
        <v/>
      </c>
      <c r="AB2326" s="50" t="s">
        <v>63</v>
      </c>
      <c r="AC2326" s="50" t="s">
        <v>1190</v>
      </c>
      <c r="AD2326" s="50">
        <v>5104104</v>
      </c>
      <c r="AH2326" s="66" t="str">
        <f t="shared" si="203"/>
        <v>MTGuarantã do Norte</v>
      </c>
      <c r="AI2326" s="50">
        <v>5104104</v>
      </c>
    </row>
    <row r="2327" spans="27:35">
      <c r="AA2327" s="62" t="str">
        <f t="shared" si="202"/>
        <v/>
      </c>
      <c r="AB2327" s="50" t="s">
        <v>63</v>
      </c>
      <c r="AC2327" s="50" t="s">
        <v>1212</v>
      </c>
      <c r="AD2327" s="50">
        <v>5104203</v>
      </c>
      <c r="AH2327" s="66" t="str">
        <f t="shared" si="203"/>
        <v>MTGuiratinga</v>
      </c>
      <c r="AI2327" s="50">
        <v>5104203</v>
      </c>
    </row>
    <row r="2328" spans="27:35">
      <c r="AA2328" s="62" t="str">
        <f t="shared" si="202"/>
        <v/>
      </c>
      <c r="AB2328" s="50" t="s">
        <v>63</v>
      </c>
      <c r="AC2328" s="50" t="s">
        <v>1233</v>
      </c>
      <c r="AD2328" s="50">
        <v>5104500</v>
      </c>
      <c r="AH2328" s="66" t="str">
        <f t="shared" si="203"/>
        <v>MTIndiavaí</v>
      </c>
      <c r="AI2328" s="50">
        <v>5104500</v>
      </c>
    </row>
    <row r="2329" spans="27:35">
      <c r="AA2329" s="62" t="str">
        <f t="shared" si="202"/>
        <v/>
      </c>
      <c r="AB2329" s="50" t="s">
        <v>63</v>
      </c>
      <c r="AC2329" s="50" t="s">
        <v>1256</v>
      </c>
      <c r="AD2329" s="50">
        <v>5104526</v>
      </c>
      <c r="AH2329" s="66" t="str">
        <f t="shared" si="203"/>
        <v>MTIpiranga do Norte</v>
      </c>
      <c r="AI2329" s="50">
        <v>5104526</v>
      </c>
    </row>
    <row r="2330" spans="27:35">
      <c r="AA2330" s="62" t="str">
        <f t="shared" si="202"/>
        <v/>
      </c>
      <c r="AB2330" s="50" t="s">
        <v>63</v>
      </c>
      <c r="AC2330" s="50" t="s">
        <v>1279</v>
      </c>
      <c r="AD2330" s="50">
        <v>5104542</v>
      </c>
      <c r="AH2330" s="66" t="str">
        <f t="shared" si="203"/>
        <v>MTItanhangá</v>
      </c>
      <c r="AI2330" s="50">
        <v>5104542</v>
      </c>
    </row>
    <row r="2331" spans="27:35">
      <c r="AA2331" s="62" t="str">
        <f t="shared" si="202"/>
        <v/>
      </c>
      <c r="AB2331" s="50" t="s">
        <v>63</v>
      </c>
      <c r="AC2331" s="50" t="s">
        <v>1300</v>
      </c>
      <c r="AD2331" s="50">
        <v>5104559</v>
      </c>
      <c r="AH2331" s="66" t="str">
        <f t="shared" si="203"/>
        <v>MTItaúba</v>
      </c>
      <c r="AI2331" s="50">
        <v>5104559</v>
      </c>
    </row>
    <row r="2332" spans="27:35">
      <c r="AA2332" s="62" t="str">
        <f t="shared" si="202"/>
        <v/>
      </c>
      <c r="AB2332" s="50" t="s">
        <v>63</v>
      </c>
      <c r="AC2332" s="50" t="s">
        <v>1322</v>
      </c>
      <c r="AD2332" s="50">
        <v>5104609</v>
      </c>
      <c r="AH2332" s="66" t="str">
        <f t="shared" si="203"/>
        <v>MTItiquira</v>
      </c>
      <c r="AI2332" s="50">
        <v>5104609</v>
      </c>
    </row>
    <row r="2333" spans="27:35">
      <c r="AA2333" s="62" t="str">
        <f t="shared" si="202"/>
        <v/>
      </c>
      <c r="AB2333" s="50" t="s">
        <v>63</v>
      </c>
      <c r="AC2333" s="50" t="s">
        <v>1344</v>
      </c>
      <c r="AD2333" s="50">
        <v>5104807</v>
      </c>
      <c r="AH2333" s="66" t="str">
        <f t="shared" si="203"/>
        <v>MTJaciara</v>
      </c>
      <c r="AI2333" s="50">
        <v>5104807</v>
      </c>
    </row>
    <row r="2334" spans="27:35">
      <c r="AA2334" s="62" t="str">
        <f t="shared" si="202"/>
        <v/>
      </c>
      <c r="AB2334" s="50" t="s">
        <v>63</v>
      </c>
      <c r="AC2334" s="50" t="s">
        <v>1365</v>
      </c>
      <c r="AD2334" s="50">
        <v>5104906</v>
      </c>
      <c r="AH2334" s="66" t="str">
        <f t="shared" si="203"/>
        <v>MTJangada</v>
      </c>
      <c r="AI2334" s="50">
        <v>5104906</v>
      </c>
    </row>
    <row r="2335" spans="27:35">
      <c r="AA2335" s="62" t="str">
        <f t="shared" si="202"/>
        <v/>
      </c>
      <c r="AB2335" s="50" t="s">
        <v>63</v>
      </c>
      <c r="AC2335" s="50" t="s">
        <v>1387</v>
      </c>
      <c r="AD2335" s="50">
        <v>5105002</v>
      </c>
      <c r="AH2335" s="66" t="str">
        <f t="shared" si="203"/>
        <v>MTJauru</v>
      </c>
      <c r="AI2335" s="50">
        <v>5105002</v>
      </c>
    </row>
    <row r="2336" spans="27:35">
      <c r="AA2336" s="62" t="str">
        <f t="shared" si="202"/>
        <v/>
      </c>
      <c r="AB2336" s="50" t="s">
        <v>63</v>
      </c>
      <c r="AC2336" s="50" t="s">
        <v>1409</v>
      </c>
      <c r="AD2336" s="50">
        <v>5105101</v>
      </c>
      <c r="AH2336" s="66" t="str">
        <f t="shared" si="203"/>
        <v>MTJuara</v>
      </c>
      <c r="AI2336" s="50">
        <v>5105101</v>
      </c>
    </row>
    <row r="2337" spans="27:35">
      <c r="AA2337" s="62" t="str">
        <f t="shared" si="202"/>
        <v/>
      </c>
      <c r="AB2337" s="50" t="s">
        <v>63</v>
      </c>
      <c r="AC2337" s="50" t="s">
        <v>1431</v>
      </c>
      <c r="AD2337" s="50">
        <v>5105150</v>
      </c>
      <c r="AH2337" s="66" t="str">
        <f t="shared" si="203"/>
        <v>MTJuína</v>
      </c>
      <c r="AI2337" s="50">
        <v>5105150</v>
      </c>
    </row>
    <row r="2338" spans="27:35">
      <c r="AA2338" s="62" t="str">
        <f t="shared" si="202"/>
        <v/>
      </c>
      <c r="AB2338" s="50" t="s">
        <v>63</v>
      </c>
      <c r="AC2338" s="50" t="s">
        <v>1452</v>
      </c>
      <c r="AD2338" s="50">
        <v>5105176</v>
      </c>
      <c r="AH2338" s="66" t="str">
        <f t="shared" si="203"/>
        <v>MTJuruena</v>
      </c>
      <c r="AI2338" s="50">
        <v>5105176</v>
      </c>
    </row>
    <row r="2339" spans="27:35">
      <c r="AA2339" s="62" t="str">
        <f t="shared" si="202"/>
        <v/>
      </c>
      <c r="AB2339" s="50" t="s">
        <v>63</v>
      </c>
      <c r="AC2339" s="50" t="s">
        <v>1472</v>
      </c>
      <c r="AD2339" s="50">
        <v>5105200</v>
      </c>
      <c r="AH2339" s="66" t="str">
        <f t="shared" si="203"/>
        <v>MTJuscimeira</v>
      </c>
      <c r="AI2339" s="50">
        <v>5105200</v>
      </c>
    </row>
    <row r="2340" spans="27:35">
      <c r="AA2340" s="62" t="str">
        <f t="shared" si="202"/>
        <v/>
      </c>
      <c r="AB2340" s="50" t="s">
        <v>63</v>
      </c>
      <c r="AC2340" s="50" t="s">
        <v>1494</v>
      </c>
      <c r="AD2340" s="50">
        <v>5105234</v>
      </c>
      <c r="AH2340" s="66" t="str">
        <f t="shared" si="203"/>
        <v>MTLambari D'Oeste</v>
      </c>
      <c r="AI2340" s="50">
        <v>5105234</v>
      </c>
    </row>
    <row r="2341" spans="27:35">
      <c r="AA2341" s="62" t="str">
        <f t="shared" si="202"/>
        <v/>
      </c>
      <c r="AB2341" s="50" t="s">
        <v>63</v>
      </c>
      <c r="AC2341" s="50" t="s">
        <v>1514</v>
      </c>
      <c r="AD2341" s="50">
        <v>5105259</v>
      </c>
      <c r="AH2341" s="66" t="str">
        <f t="shared" si="203"/>
        <v>MTLucas do Rio Verde</v>
      </c>
      <c r="AI2341" s="50">
        <v>5105259</v>
      </c>
    </row>
    <row r="2342" spans="27:35">
      <c r="AA2342" s="62" t="str">
        <f t="shared" si="202"/>
        <v/>
      </c>
      <c r="AB2342" s="50" t="s">
        <v>63</v>
      </c>
      <c r="AC2342" s="50" t="s">
        <v>5572</v>
      </c>
      <c r="AD2342" s="50">
        <v>5105309</v>
      </c>
      <c r="AH2342" s="66" t="str">
        <f t="shared" si="203"/>
        <v>MTLuciára</v>
      </c>
      <c r="AI2342" s="50">
        <v>5105309</v>
      </c>
    </row>
    <row r="2343" spans="27:35">
      <c r="AA2343" s="62" t="str">
        <f t="shared" si="202"/>
        <v/>
      </c>
      <c r="AB2343" s="50" t="s">
        <v>63</v>
      </c>
      <c r="AC2343" s="50" t="s">
        <v>1556</v>
      </c>
      <c r="AD2343" s="50">
        <v>5105580</v>
      </c>
      <c r="AH2343" s="66" t="str">
        <f t="shared" si="203"/>
        <v>MTMarcelândia</v>
      </c>
      <c r="AI2343" s="50">
        <v>5105580</v>
      </c>
    </row>
    <row r="2344" spans="27:35">
      <c r="AA2344" s="62" t="str">
        <f t="shared" si="202"/>
        <v/>
      </c>
      <c r="AB2344" s="50" t="s">
        <v>63</v>
      </c>
      <c r="AC2344" s="50" t="s">
        <v>1575</v>
      </c>
      <c r="AD2344" s="50">
        <v>5105606</v>
      </c>
      <c r="AH2344" s="66" t="str">
        <f t="shared" si="203"/>
        <v>MTMatupá</v>
      </c>
      <c r="AI2344" s="50">
        <v>5105606</v>
      </c>
    </row>
    <row r="2345" spans="27:35">
      <c r="AA2345" s="62" t="str">
        <f t="shared" si="202"/>
        <v/>
      </c>
      <c r="AB2345" s="50" t="s">
        <v>63</v>
      </c>
      <c r="AC2345" s="50" t="s">
        <v>1595</v>
      </c>
      <c r="AD2345" s="50">
        <v>5105622</v>
      </c>
      <c r="AH2345" s="66" t="str">
        <f t="shared" si="203"/>
        <v>MTMirassol d'Oeste</v>
      </c>
      <c r="AI2345" s="50">
        <v>5105622</v>
      </c>
    </row>
    <row r="2346" spans="27:35">
      <c r="AA2346" s="62" t="str">
        <f t="shared" si="202"/>
        <v/>
      </c>
      <c r="AB2346" s="50" t="s">
        <v>63</v>
      </c>
      <c r="AC2346" s="50" t="s">
        <v>1615</v>
      </c>
      <c r="AD2346" s="50">
        <v>5105903</v>
      </c>
      <c r="AH2346" s="66" t="str">
        <f t="shared" si="203"/>
        <v>MTNobres</v>
      </c>
      <c r="AI2346" s="50">
        <v>5105903</v>
      </c>
    </row>
    <row r="2347" spans="27:35">
      <c r="AA2347" s="62" t="str">
        <f t="shared" si="202"/>
        <v/>
      </c>
      <c r="AB2347" s="50" t="s">
        <v>63</v>
      </c>
      <c r="AC2347" s="50" t="s">
        <v>1636</v>
      </c>
      <c r="AD2347" s="50">
        <v>5106000</v>
      </c>
      <c r="AH2347" s="66" t="str">
        <f t="shared" si="203"/>
        <v>MTNortelândia</v>
      </c>
      <c r="AI2347" s="50">
        <v>5106000</v>
      </c>
    </row>
    <row r="2348" spans="27:35">
      <c r="AA2348" s="62" t="str">
        <f t="shared" si="202"/>
        <v/>
      </c>
      <c r="AB2348" s="50" t="s">
        <v>63</v>
      </c>
      <c r="AC2348" s="50" t="s">
        <v>1657</v>
      </c>
      <c r="AD2348" s="50">
        <v>5106109</v>
      </c>
      <c r="AH2348" s="66" t="str">
        <f t="shared" si="203"/>
        <v>MTNossa Senhora do Livramento</v>
      </c>
      <c r="AI2348" s="50">
        <v>5106109</v>
      </c>
    </row>
    <row r="2349" spans="27:35">
      <c r="AA2349" s="62" t="str">
        <f t="shared" si="202"/>
        <v/>
      </c>
      <c r="AB2349" s="50" t="s">
        <v>63</v>
      </c>
      <c r="AC2349" s="50" t="s">
        <v>1677</v>
      </c>
      <c r="AD2349" s="50">
        <v>5106158</v>
      </c>
      <c r="AH2349" s="66" t="str">
        <f t="shared" si="203"/>
        <v>MTNova Bandeirantes</v>
      </c>
      <c r="AI2349" s="50">
        <v>5106158</v>
      </c>
    </row>
    <row r="2350" spans="27:35">
      <c r="AA2350" s="62" t="str">
        <f t="shared" si="202"/>
        <v/>
      </c>
      <c r="AB2350" s="50" t="s">
        <v>63</v>
      </c>
      <c r="AC2350" s="50" t="s">
        <v>1698</v>
      </c>
      <c r="AD2350" s="50">
        <v>5106208</v>
      </c>
      <c r="AH2350" s="66" t="str">
        <f t="shared" si="203"/>
        <v>MTNova Brasilândia</v>
      </c>
      <c r="AI2350" s="50">
        <v>5106208</v>
      </c>
    </row>
    <row r="2351" spans="27:35">
      <c r="AA2351" s="62" t="str">
        <f t="shared" si="202"/>
        <v/>
      </c>
      <c r="AB2351" s="50" t="s">
        <v>63</v>
      </c>
      <c r="AC2351" s="50" t="s">
        <v>1718</v>
      </c>
      <c r="AD2351" s="50">
        <v>5106216</v>
      </c>
      <c r="AH2351" s="66" t="str">
        <f t="shared" si="203"/>
        <v>MTNova Canaã do Norte</v>
      </c>
      <c r="AI2351" s="50">
        <v>5106216</v>
      </c>
    </row>
    <row r="2352" spans="27:35">
      <c r="AA2352" s="62" t="str">
        <f t="shared" si="202"/>
        <v/>
      </c>
      <c r="AB2352" s="50" t="s">
        <v>63</v>
      </c>
      <c r="AC2352" s="50" t="s">
        <v>1739</v>
      </c>
      <c r="AD2352" s="50">
        <v>5108808</v>
      </c>
      <c r="AH2352" s="66" t="str">
        <f t="shared" si="203"/>
        <v>MTNova Guarita</v>
      </c>
      <c r="AI2352" s="50">
        <v>5108808</v>
      </c>
    </row>
    <row r="2353" spans="27:35">
      <c r="AA2353" s="62" t="str">
        <f t="shared" si="202"/>
        <v/>
      </c>
      <c r="AB2353" s="50" t="s">
        <v>63</v>
      </c>
      <c r="AC2353" s="50" t="s">
        <v>1759</v>
      </c>
      <c r="AD2353" s="50">
        <v>5106182</v>
      </c>
      <c r="AH2353" s="66" t="str">
        <f t="shared" si="203"/>
        <v>MTNova Lacerda</v>
      </c>
      <c r="AI2353" s="50">
        <v>5106182</v>
      </c>
    </row>
    <row r="2354" spans="27:35">
      <c r="AA2354" s="62" t="str">
        <f t="shared" si="202"/>
        <v/>
      </c>
      <c r="AB2354" s="50" t="s">
        <v>63</v>
      </c>
      <c r="AC2354" s="50" t="s">
        <v>1780</v>
      </c>
      <c r="AD2354" s="50">
        <v>5108857</v>
      </c>
      <c r="AH2354" s="66" t="str">
        <f t="shared" si="203"/>
        <v>MTNova Marilândia</v>
      </c>
      <c r="AI2354" s="50">
        <v>5108857</v>
      </c>
    </row>
    <row r="2355" spans="27:35">
      <c r="AA2355" s="62" t="str">
        <f t="shared" si="202"/>
        <v/>
      </c>
      <c r="AB2355" s="50" t="s">
        <v>63</v>
      </c>
      <c r="AC2355" s="50" t="s">
        <v>1799</v>
      </c>
      <c r="AD2355" s="50">
        <v>5108907</v>
      </c>
      <c r="AH2355" s="66" t="str">
        <f t="shared" si="203"/>
        <v>MTNova Maringá</v>
      </c>
      <c r="AI2355" s="50">
        <v>5108907</v>
      </c>
    </row>
    <row r="2356" spans="27:35">
      <c r="AA2356" s="62" t="str">
        <f t="shared" si="202"/>
        <v/>
      </c>
      <c r="AB2356" s="50" t="s">
        <v>63</v>
      </c>
      <c r="AC2356" s="50" t="s">
        <v>1817</v>
      </c>
      <c r="AD2356" s="50">
        <v>5108956</v>
      </c>
      <c r="AH2356" s="66" t="str">
        <f t="shared" si="203"/>
        <v>MTNova Monte Verde</v>
      </c>
      <c r="AI2356" s="50">
        <v>5108956</v>
      </c>
    </row>
    <row r="2357" spans="27:35">
      <c r="AA2357" s="62" t="str">
        <f t="shared" si="202"/>
        <v/>
      </c>
      <c r="AB2357" s="50" t="s">
        <v>63</v>
      </c>
      <c r="AC2357" s="50" t="s">
        <v>1836</v>
      </c>
      <c r="AD2357" s="50">
        <v>5106224</v>
      </c>
      <c r="AH2357" s="66" t="str">
        <f t="shared" si="203"/>
        <v>MTNova Mutum</v>
      </c>
      <c r="AI2357" s="50">
        <v>5106224</v>
      </c>
    </row>
    <row r="2358" spans="27:35">
      <c r="AA2358" s="62" t="str">
        <f t="shared" si="202"/>
        <v/>
      </c>
      <c r="AB2358" s="50" t="s">
        <v>63</v>
      </c>
      <c r="AC2358" s="50" t="s">
        <v>1854</v>
      </c>
      <c r="AD2358" s="50">
        <v>5106174</v>
      </c>
      <c r="AH2358" s="66" t="str">
        <f t="shared" si="203"/>
        <v>MTNova Nazaré</v>
      </c>
      <c r="AI2358" s="50">
        <v>5106174</v>
      </c>
    </row>
    <row r="2359" spans="27:35">
      <c r="AA2359" s="62" t="str">
        <f t="shared" si="202"/>
        <v/>
      </c>
      <c r="AB2359" s="50" t="s">
        <v>63</v>
      </c>
      <c r="AC2359" s="50" t="s">
        <v>1872</v>
      </c>
      <c r="AD2359" s="50">
        <v>5106232</v>
      </c>
      <c r="AH2359" s="66" t="str">
        <f t="shared" si="203"/>
        <v>MTNova Olímpia</v>
      </c>
      <c r="AI2359" s="50">
        <v>5106232</v>
      </c>
    </row>
    <row r="2360" spans="27:35">
      <c r="AA2360" s="62" t="str">
        <f t="shared" si="202"/>
        <v/>
      </c>
      <c r="AB2360" s="50" t="s">
        <v>63</v>
      </c>
      <c r="AC2360" s="50" t="s">
        <v>1888</v>
      </c>
      <c r="AD2360" s="50">
        <v>5106190</v>
      </c>
      <c r="AH2360" s="66" t="str">
        <f t="shared" si="203"/>
        <v>MTNova Santa Helena</v>
      </c>
      <c r="AI2360" s="50">
        <v>5106190</v>
      </c>
    </row>
    <row r="2361" spans="27:35">
      <c r="AA2361" s="62" t="str">
        <f t="shared" si="202"/>
        <v/>
      </c>
      <c r="AB2361" s="50" t="s">
        <v>63</v>
      </c>
      <c r="AC2361" s="50" t="s">
        <v>1905</v>
      </c>
      <c r="AD2361" s="50">
        <v>5106240</v>
      </c>
      <c r="AH2361" s="66" t="str">
        <f t="shared" si="203"/>
        <v>MTNova Ubiratã</v>
      </c>
      <c r="AI2361" s="50">
        <v>5106240</v>
      </c>
    </row>
    <row r="2362" spans="27:35">
      <c r="AA2362" s="62" t="str">
        <f t="shared" si="202"/>
        <v/>
      </c>
      <c r="AB2362" s="50" t="s">
        <v>63</v>
      </c>
      <c r="AC2362" s="50" t="s">
        <v>1923</v>
      </c>
      <c r="AD2362" s="50">
        <v>5106257</v>
      </c>
      <c r="AH2362" s="66" t="str">
        <f t="shared" si="203"/>
        <v>MTNova Xavantina</v>
      </c>
      <c r="AI2362" s="50">
        <v>5106257</v>
      </c>
    </row>
    <row r="2363" spans="27:35">
      <c r="AA2363" s="62" t="str">
        <f t="shared" si="202"/>
        <v/>
      </c>
      <c r="AB2363" s="50" t="s">
        <v>63</v>
      </c>
      <c r="AC2363" s="50" t="s">
        <v>1940</v>
      </c>
      <c r="AD2363" s="50">
        <v>5106273</v>
      </c>
      <c r="AH2363" s="66" t="str">
        <f t="shared" si="203"/>
        <v>MTNovo Horizonte do Norte</v>
      </c>
      <c r="AI2363" s="50">
        <v>5106273</v>
      </c>
    </row>
    <row r="2364" spans="27:35">
      <c r="AA2364" s="62" t="str">
        <f t="shared" si="202"/>
        <v/>
      </c>
      <c r="AB2364" s="50" t="s">
        <v>63</v>
      </c>
      <c r="AC2364" s="50" t="s">
        <v>1956</v>
      </c>
      <c r="AD2364" s="50">
        <v>5106265</v>
      </c>
      <c r="AH2364" s="66" t="str">
        <f t="shared" si="203"/>
        <v>MTNovo Mundo</v>
      </c>
      <c r="AI2364" s="50">
        <v>5106265</v>
      </c>
    </row>
    <row r="2365" spans="27:35">
      <c r="AA2365" s="62" t="str">
        <f t="shared" si="202"/>
        <v/>
      </c>
      <c r="AB2365" s="50" t="s">
        <v>63</v>
      </c>
      <c r="AC2365" s="50" t="s">
        <v>1973</v>
      </c>
      <c r="AD2365" s="50">
        <v>5106315</v>
      </c>
      <c r="AH2365" s="66" t="str">
        <f t="shared" si="203"/>
        <v>MTNovo Santo Antônio</v>
      </c>
      <c r="AI2365" s="50">
        <v>5106315</v>
      </c>
    </row>
    <row r="2366" spans="27:35">
      <c r="AA2366" s="62" t="str">
        <f t="shared" si="202"/>
        <v/>
      </c>
      <c r="AB2366" s="50" t="s">
        <v>63</v>
      </c>
      <c r="AC2366" s="50" t="s">
        <v>1991</v>
      </c>
      <c r="AD2366" s="50">
        <v>5106281</v>
      </c>
      <c r="AH2366" s="66" t="str">
        <f t="shared" si="203"/>
        <v>MTNovo São Joaquim</v>
      </c>
      <c r="AI2366" s="50">
        <v>5106281</v>
      </c>
    </row>
    <row r="2367" spans="27:35">
      <c r="AA2367" s="62" t="str">
        <f t="shared" si="202"/>
        <v/>
      </c>
      <c r="AB2367" s="50" t="s">
        <v>63</v>
      </c>
      <c r="AC2367" s="50" t="s">
        <v>2008</v>
      </c>
      <c r="AD2367" s="50">
        <v>5106299</v>
      </c>
      <c r="AH2367" s="66" t="str">
        <f t="shared" si="203"/>
        <v>MTParanaíta</v>
      </c>
      <c r="AI2367" s="50">
        <v>5106299</v>
      </c>
    </row>
    <row r="2368" spans="27:35">
      <c r="AA2368" s="62" t="str">
        <f t="shared" si="202"/>
        <v/>
      </c>
      <c r="AB2368" s="50" t="s">
        <v>63</v>
      </c>
      <c r="AC2368" s="50" t="s">
        <v>2026</v>
      </c>
      <c r="AD2368" s="50">
        <v>5106307</v>
      </c>
      <c r="AH2368" s="66" t="str">
        <f t="shared" si="203"/>
        <v>MTParanatinga</v>
      </c>
      <c r="AI2368" s="50">
        <v>5106307</v>
      </c>
    </row>
    <row r="2369" spans="27:35">
      <c r="AA2369" s="62" t="str">
        <f t="shared" si="202"/>
        <v/>
      </c>
      <c r="AB2369" s="50" t="s">
        <v>63</v>
      </c>
      <c r="AC2369" s="50" t="s">
        <v>2044</v>
      </c>
      <c r="AD2369" s="50">
        <v>5106372</v>
      </c>
      <c r="AH2369" s="66" t="str">
        <f t="shared" si="203"/>
        <v>MTPedra Preta</v>
      </c>
      <c r="AI2369" s="50">
        <v>5106372</v>
      </c>
    </row>
    <row r="2370" spans="27:35">
      <c r="AA2370" s="62" t="str">
        <f t="shared" si="202"/>
        <v/>
      </c>
      <c r="AB2370" s="50" t="s">
        <v>63</v>
      </c>
      <c r="AC2370" s="50" t="s">
        <v>2062</v>
      </c>
      <c r="AD2370" s="50">
        <v>5106422</v>
      </c>
      <c r="AH2370" s="66" t="str">
        <f t="shared" si="203"/>
        <v>MTPeixoto de Azevedo</v>
      </c>
      <c r="AI2370" s="50">
        <v>5106422</v>
      </c>
    </row>
    <row r="2371" spans="27:35">
      <c r="AA2371" s="62" t="str">
        <f t="shared" ref="AA2371:AA2434" si="204">CONCATENATE(A2371,D2371)</f>
        <v/>
      </c>
      <c r="AB2371" s="50" t="s">
        <v>63</v>
      </c>
      <c r="AC2371" s="50" t="s">
        <v>2079</v>
      </c>
      <c r="AD2371" s="50">
        <v>5106455</v>
      </c>
      <c r="AH2371" s="66" t="str">
        <f t="shared" ref="AH2371:AH2434" si="205">CONCATENATE(AB2371,AC2371)</f>
        <v>MTPlanalto da Serra</v>
      </c>
      <c r="AI2371" s="50">
        <v>5106455</v>
      </c>
    </row>
    <row r="2372" spans="27:35">
      <c r="AA2372" s="62" t="str">
        <f t="shared" si="204"/>
        <v/>
      </c>
      <c r="AB2372" s="50" t="s">
        <v>63</v>
      </c>
      <c r="AC2372" s="50" t="s">
        <v>2094</v>
      </c>
      <c r="AD2372" s="50">
        <v>5106505</v>
      </c>
      <c r="AH2372" s="66" t="str">
        <f t="shared" si="205"/>
        <v>MTPoconé</v>
      </c>
      <c r="AI2372" s="50">
        <v>5106505</v>
      </c>
    </row>
    <row r="2373" spans="27:35">
      <c r="AA2373" s="62" t="str">
        <f t="shared" si="204"/>
        <v/>
      </c>
      <c r="AB2373" s="50" t="s">
        <v>63</v>
      </c>
      <c r="AC2373" s="50" t="s">
        <v>2111</v>
      </c>
      <c r="AD2373" s="50">
        <v>5106653</v>
      </c>
      <c r="AH2373" s="66" t="str">
        <f t="shared" si="205"/>
        <v>MTPontal do Araguaia</v>
      </c>
      <c r="AI2373" s="50">
        <v>5106653</v>
      </c>
    </row>
    <row r="2374" spans="27:35">
      <c r="AA2374" s="62" t="str">
        <f t="shared" si="204"/>
        <v/>
      </c>
      <c r="AB2374" s="50" t="s">
        <v>63</v>
      </c>
      <c r="AC2374" s="50" t="s">
        <v>2126</v>
      </c>
      <c r="AD2374" s="50">
        <v>5106703</v>
      </c>
      <c r="AH2374" s="66" t="str">
        <f t="shared" si="205"/>
        <v>MTPonte Branca</v>
      </c>
      <c r="AI2374" s="50">
        <v>5106703</v>
      </c>
    </row>
    <row r="2375" spans="27:35">
      <c r="AA2375" s="62" t="str">
        <f t="shared" si="204"/>
        <v/>
      </c>
      <c r="AB2375" s="50" t="s">
        <v>63</v>
      </c>
      <c r="AC2375" s="50" t="s">
        <v>2143</v>
      </c>
      <c r="AD2375" s="50">
        <v>5106752</v>
      </c>
      <c r="AH2375" s="66" t="str">
        <f t="shared" si="205"/>
        <v>MTPontes e Lacerda</v>
      </c>
      <c r="AI2375" s="50">
        <v>5106752</v>
      </c>
    </row>
    <row r="2376" spans="27:35">
      <c r="AA2376" s="62" t="str">
        <f t="shared" si="204"/>
        <v/>
      </c>
      <c r="AB2376" s="50" t="s">
        <v>63</v>
      </c>
      <c r="AC2376" s="50" t="s">
        <v>2159</v>
      </c>
      <c r="AD2376" s="50">
        <v>5106778</v>
      </c>
      <c r="AH2376" s="66" t="str">
        <f t="shared" si="205"/>
        <v>MTPorto Alegre do Norte</v>
      </c>
      <c r="AI2376" s="50">
        <v>5106778</v>
      </c>
    </row>
    <row r="2377" spans="27:35">
      <c r="AA2377" s="62" t="str">
        <f t="shared" si="204"/>
        <v/>
      </c>
      <c r="AB2377" s="50" t="s">
        <v>63</v>
      </c>
      <c r="AC2377" s="50" t="s">
        <v>2176</v>
      </c>
      <c r="AD2377" s="50">
        <v>5106802</v>
      </c>
      <c r="AH2377" s="66" t="str">
        <f t="shared" si="205"/>
        <v>MTPorto dos Gaúchos</v>
      </c>
      <c r="AI2377" s="50">
        <v>5106802</v>
      </c>
    </row>
    <row r="2378" spans="27:35">
      <c r="AA2378" s="62" t="str">
        <f t="shared" si="204"/>
        <v/>
      </c>
      <c r="AB2378" s="50" t="s">
        <v>63</v>
      </c>
      <c r="AC2378" s="50" t="s">
        <v>2193</v>
      </c>
      <c r="AD2378" s="50">
        <v>5106828</v>
      </c>
      <c r="AH2378" s="66" t="str">
        <f t="shared" si="205"/>
        <v>MTPorto Esperidião</v>
      </c>
      <c r="AI2378" s="50">
        <v>5106828</v>
      </c>
    </row>
    <row r="2379" spans="27:35">
      <c r="AA2379" s="62" t="str">
        <f t="shared" si="204"/>
        <v/>
      </c>
      <c r="AB2379" s="50" t="s">
        <v>63</v>
      </c>
      <c r="AC2379" s="50" t="s">
        <v>2209</v>
      </c>
      <c r="AD2379" s="50">
        <v>5106851</v>
      </c>
      <c r="AH2379" s="66" t="str">
        <f t="shared" si="205"/>
        <v>MTPorto Estrela</v>
      </c>
      <c r="AI2379" s="50">
        <v>5106851</v>
      </c>
    </row>
    <row r="2380" spans="27:35">
      <c r="AA2380" s="62" t="str">
        <f t="shared" si="204"/>
        <v/>
      </c>
      <c r="AB2380" s="50" t="s">
        <v>63</v>
      </c>
      <c r="AC2380" s="50" t="s">
        <v>2224</v>
      </c>
      <c r="AD2380" s="50">
        <v>5107008</v>
      </c>
      <c r="AH2380" s="66" t="str">
        <f t="shared" si="205"/>
        <v>MTPoxoréo</v>
      </c>
      <c r="AI2380" s="50">
        <v>5107008</v>
      </c>
    </row>
    <row r="2381" spans="27:35">
      <c r="AA2381" s="62" t="str">
        <f t="shared" si="204"/>
        <v/>
      </c>
      <c r="AB2381" s="50" t="s">
        <v>63</v>
      </c>
      <c r="AC2381" s="50" t="s">
        <v>2240</v>
      </c>
      <c r="AD2381" s="50">
        <v>5107040</v>
      </c>
      <c r="AH2381" s="66" t="str">
        <f t="shared" si="205"/>
        <v>MTPrimavera do Leste</v>
      </c>
      <c r="AI2381" s="50">
        <v>5107040</v>
      </c>
    </row>
    <row r="2382" spans="27:35">
      <c r="AA2382" s="62" t="str">
        <f t="shared" si="204"/>
        <v/>
      </c>
      <c r="AB2382" s="50" t="s">
        <v>63</v>
      </c>
      <c r="AC2382" s="50" t="s">
        <v>2254</v>
      </c>
      <c r="AD2382" s="50">
        <v>5107065</v>
      </c>
      <c r="AH2382" s="66" t="str">
        <f t="shared" si="205"/>
        <v>MTQuerência</v>
      </c>
      <c r="AI2382" s="50">
        <v>5107065</v>
      </c>
    </row>
    <row r="2383" spans="27:35">
      <c r="AA2383" s="62" t="str">
        <f t="shared" si="204"/>
        <v/>
      </c>
      <c r="AB2383" s="50" t="s">
        <v>63</v>
      </c>
      <c r="AC2383" s="50" t="s">
        <v>2269</v>
      </c>
      <c r="AD2383" s="50">
        <v>5107156</v>
      </c>
      <c r="AH2383" s="66" t="str">
        <f t="shared" si="205"/>
        <v>MTReserva do Cabaçal</v>
      </c>
      <c r="AI2383" s="50">
        <v>5107156</v>
      </c>
    </row>
    <row r="2384" spans="27:35">
      <c r="AA2384" s="62" t="str">
        <f t="shared" si="204"/>
        <v/>
      </c>
      <c r="AB2384" s="50" t="s">
        <v>63</v>
      </c>
      <c r="AC2384" s="50" t="s">
        <v>2285</v>
      </c>
      <c r="AD2384" s="50">
        <v>5107180</v>
      </c>
      <c r="AH2384" s="66" t="str">
        <f t="shared" si="205"/>
        <v>MTRibeirão Cascalheira</v>
      </c>
      <c r="AI2384" s="50">
        <v>5107180</v>
      </c>
    </row>
    <row r="2385" spans="27:35">
      <c r="AA2385" s="62" t="str">
        <f t="shared" si="204"/>
        <v/>
      </c>
      <c r="AB2385" s="50" t="s">
        <v>63</v>
      </c>
      <c r="AC2385" s="50" t="s">
        <v>2301</v>
      </c>
      <c r="AD2385" s="50">
        <v>5107198</v>
      </c>
      <c r="AH2385" s="66" t="str">
        <f t="shared" si="205"/>
        <v>MTRibeirãozinho</v>
      </c>
      <c r="AI2385" s="50">
        <v>5107198</v>
      </c>
    </row>
    <row r="2386" spans="27:35">
      <c r="AA2386" s="62" t="str">
        <f t="shared" si="204"/>
        <v/>
      </c>
      <c r="AB2386" s="50" t="s">
        <v>63</v>
      </c>
      <c r="AC2386" s="50" t="s">
        <v>469</v>
      </c>
      <c r="AD2386" s="50">
        <v>5107206</v>
      </c>
      <c r="AH2386" s="66" t="str">
        <f t="shared" si="205"/>
        <v>MTRio Branco</v>
      </c>
      <c r="AI2386" s="50">
        <v>5107206</v>
      </c>
    </row>
    <row r="2387" spans="27:35">
      <c r="AA2387" s="62" t="str">
        <f t="shared" si="204"/>
        <v/>
      </c>
      <c r="AB2387" s="50" t="s">
        <v>63</v>
      </c>
      <c r="AC2387" s="50" t="s">
        <v>2330</v>
      </c>
      <c r="AD2387" s="50">
        <v>5107578</v>
      </c>
      <c r="AH2387" s="66" t="str">
        <f t="shared" si="205"/>
        <v>MTRondolândia</v>
      </c>
      <c r="AI2387" s="50">
        <v>5107578</v>
      </c>
    </row>
    <row r="2388" spans="27:35">
      <c r="AA2388" s="62" t="str">
        <f t="shared" si="204"/>
        <v/>
      </c>
      <c r="AB2388" s="50" t="s">
        <v>63</v>
      </c>
      <c r="AC2388" s="50" t="s">
        <v>2346</v>
      </c>
      <c r="AD2388" s="50">
        <v>5107602</v>
      </c>
      <c r="AH2388" s="66" t="str">
        <f t="shared" si="205"/>
        <v>MTRondonópolis</v>
      </c>
      <c r="AI2388" s="50">
        <v>5107602</v>
      </c>
    </row>
    <row r="2389" spans="27:35">
      <c r="AA2389" s="62" t="str">
        <f t="shared" si="204"/>
        <v/>
      </c>
      <c r="AB2389" s="50" t="s">
        <v>63</v>
      </c>
      <c r="AC2389" s="50" t="s">
        <v>2362</v>
      </c>
      <c r="AD2389" s="50">
        <v>5107701</v>
      </c>
      <c r="AH2389" s="66" t="str">
        <f t="shared" si="205"/>
        <v>MTRosário Oeste</v>
      </c>
      <c r="AI2389" s="50">
        <v>5107701</v>
      </c>
    </row>
    <row r="2390" spans="27:35">
      <c r="AA2390" s="62" t="str">
        <f t="shared" si="204"/>
        <v/>
      </c>
      <c r="AB2390" s="50" t="s">
        <v>63</v>
      </c>
      <c r="AC2390" s="50" t="s">
        <v>2376</v>
      </c>
      <c r="AD2390" s="50">
        <v>5107750</v>
      </c>
      <c r="AH2390" s="66" t="str">
        <f t="shared" si="205"/>
        <v>MTSalto do Céu</v>
      </c>
      <c r="AI2390" s="50">
        <v>5107750</v>
      </c>
    </row>
    <row r="2391" spans="27:35">
      <c r="AA2391" s="62" t="str">
        <f t="shared" si="204"/>
        <v/>
      </c>
      <c r="AB2391" s="50" t="s">
        <v>63</v>
      </c>
      <c r="AC2391" s="50" t="s">
        <v>2391</v>
      </c>
      <c r="AD2391" s="50">
        <v>5107248</v>
      </c>
      <c r="AH2391" s="66" t="str">
        <f t="shared" si="205"/>
        <v>MTSanta Carmem</v>
      </c>
      <c r="AI2391" s="50">
        <v>5107248</v>
      </c>
    </row>
    <row r="2392" spans="27:35">
      <c r="AA2392" s="62" t="str">
        <f t="shared" si="204"/>
        <v/>
      </c>
      <c r="AB2392" s="50" t="s">
        <v>63</v>
      </c>
      <c r="AC2392" s="50" t="s">
        <v>2407</v>
      </c>
      <c r="AD2392" s="50">
        <v>5107743</v>
      </c>
      <c r="AH2392" s="66" t="str">
        <f t="shared" si="205"/>
        <v>MTSanta Cruz do Xingu</v>
      </c>
      <c r="AI2392" s="50">
        <v>5107743</v>
      </c>
    </row>
    <row r="2393" spans="27:35">
      <c r="AA2393" s="62" t="str">
        <f t="shared" si="204"/>
        <v/>
      </c>
      <c r="AB2393" s="50" t="s">
        <v>63</v>
      </c>
      <c r="AC2393" s="50" t="s">
        <v>2423</v>
      </c>
      <c r="AD2393" s="50">
        <v>5107768</v>
      </c>
      <c r="AH2393" s="66" t="str">
        <f t="shared" si="205"/>
        <v>MTSanta Rita do Trivelato</v>
      </c>
      <c r="AI2393" s="50">
        <v>5107768</v>
      </c>
    </row>
    <row r="2394" spans="27:35">
      <c r="AA2394" s="62" t="str">
        <f t="shared" si="204"/>
        <v/>
      </c>
      <c r="AB2394" s="50" t="s">
        <v>63</v>
      </c>
      <c r="AC2394" s="50" t="s">
        <v>2439</v>
      </c>
      <c r="AD2394" s="50">
        <v>5107776</v>
      </c>
      <c r="AH2394" s="66" t="str">
        <f t="shared" si="205"/>
        <v>MTSanta Terezinha</v>
      </c>
      <c r="AI2394" s="50">
        <v>5107776</v>
      </c>
    </row>
    <row r="2395" spans="27:35">
      <c r="AA2395" s="62" t="str">
        <f t="shared" si="204"/>
        <v/>
      </c>
      <c r="AB2395" s="50" t="s">
        <v>63</v>
      </c>
      <c r="AC2395" s="50" t="s">
        <v>2455</v>
      </c>
      <c r="AD2395" s="50">
        <v>5107263</v>
      </c>
      <c r="AH2395" s="66" t="str">
        <f t="shared" si="205"/>
        <v>MTSanto Afonso</v>
      </c>
      <c r="AI2395" s="50">
        <v>5107263</v>
      </c>
    </row>
    <row r="2396" spans="27:35">
      <c r="AA2396" s="62" t="str">
        <f t="shared" si="204"/>
        <v/>
      </c>
      <c r="AB2396" s="50" t="s">
        <v>63</v>
      </c>
      <c r="AC2396" s="50" t="s">
        <v>2468</v>
      </c>
      <c r="AD2396" s="50">
        <v>5107792</v>
      </c>
      <c r="AH2396" s="66" t="str">
        <f t="shared" si="205"/>
        <v>MTSanto Antônio do Leste</v>
      </c>
      <c r="AI2396" s="50">
        <v>5107792</v>
      </c>
    </row>
    <row r="2397" spans="27:35">
      <c r="AA2397" s="62" t="str">
        <f t="shared" si="204"/>
        <v/>
      </c>
      <c r="AB2397" s="50" t="s">
        <v>63</v>
      </c>
      <c r="AC2397" s="50" t="s">
        <v>2484</v>
      </c>
      <c r="AD2397" s="50">
        <v>5107800</v>
      </c>
      <c r="AH2397" s="66" t="str">
        <f t="shared" si="205"/>
        <v>MTSanto Antônio do Leverger</v>
      </c>
      <c r="AI2397" s="50">
        <v>5107800</v>
      </c>
    </row>
    <row r="2398" spans="27:35">
      <c r="AA2398" s="62" t="str">
        <f t="shared" si="204"/>
        <v/>
      </c>
      <c r="AB2398" s="50" t="s">
        <v>63</v>
      </c>
      <c r="AC2398" s="50" t="s">
        <v>2500</v>
      </c>
      <c r="AD2398" s="50">
        <v>5107859</v>
      </c>
      <c r="AH2398" s="66" t="str">
        <f t="shared" si="205"/>
        <v>MTSão Félix do Araguaia</v>
      </c>
      <c r="AI2398" s="50">
        <v>5107859</v>
      </c>
    </row>
    <row r="2399" spans="27:35">
      <c r="AA2399" s="62" t="str">
        <f t="shared" si="204"/>
        <v/>
      </c>
      <c r="AB2399" s="50" t="s">
        <v>63</v>
      </c>
      <c r="AC2399" s="50" t="s">
        <v>2514</v>
      </c>
      <c r="AD2399" s="50">
        <v>5107297</v>
      </c>
      <c r="AH2399" s="66" t="str">
        <f t="shared" si="205"/>
        <v>MTSão José do Povo</v>
      </c>
      <c r="AI2399" s="50">
        <v>5107297</v>
      </c>
    </row>
    <row r="2400" spans="27:35">
      <c r="AA2400" s="62" t="str">
        <f t="shared" si="204"/>
        <v/>
      </c>
      <c r="AB2400" s="50" t="s">
        <v>63</v>
      </c>
      <c r="AC2400" s="50" t="s">
        <v>2529</v>
      </c>
      <c r="AD2400" s="50">
        <v>5107305</v>
      </c>
      <c r="AH2400" s="66" t="str">
        <f t="shared" si="205"/>
        <v>MTSão José do Rio Claro</v>
      </c>
      <c r="AI2400" s="50">
        <v>5107305</v>
      </c>
    </row>
    <row r="2401" spans="27:35">
      <c r="AA2401" s="62" t="str">
        <f t="shared" si="204"/>
        <v/>
      </c>
      <c r="AB2401" s="50" t="s">
        <v>63</v>
      </c>
      <c r="AC2401" s="50" t="s">
        <v>2545</v>
      </c>
      <c r="AD2401" s="50">
        <v>5107354</v>
      </c>
      <c r="AH2401" s="66" t="str">
        <f t="shared" si="205"/>
        <v>MTSão José do Xingu</v>
      </c>
      <c r="AI2401" s="50">
        <v>5107354</v>
      </c>
    </row>
    <row r="2402" spans="27:35">
      <c r="AA2402" s="62" t="str">
        <f t="shared" si="204"/>
        <v/>
      </c>
      <c r="AB2402" s="50" t="s">
        <v>63</v>
      </c>
      <c r="AC2402" s="50" t="s">
        <v>2560</v>
      </c>
      <c r="AD2402" s="50">
        <v>5107107</v>
      </c>
      <c r="AH2402" s="66" t="str">
        <f t="shared" si="205"/>
        <v>MTSão José dos Quatro Marcos</v>
      </c>
      <c r="AI2402" s="50">
        <v>5107107</v>
      </c>
    </row>
    <row r="2403" spans="27:35">
      <c r="AA2403" s="62" t="str">
        <f t="shared" si="204"/>
        <v/>
      </c>
      <c r="AB2403" s="50" t="s">
        <v>63</v>
      </c>
      <c r="AC2403" s="50" t="s">
        <v>2575</v>
      </c>
      <c r="AD2403" s="50">
        <v>5107404</v>
      </c>
      <c r="AH2403" s="66" t="str">
        <f t="shared" si="205"/>
        <v>MTSão Pedro da Cipa</v>
      </c>
      <c r="AI2403" s="50">
        <v>5107404</v>
      </c>
    </row>
    <row r="2404" spans="27:35">
      <c r="AA2404" s="62" t="str">
        <f t="shared" si="204"/>
        <v/>
      </c>
      <c r="AB2404" s="50" t="s">
        <v>63</v>
      </c>
      <c r="AC2404" s="50" t="s">
        <v>2590</v>
      </c>
      <c r="AD2404" s="50">
        <v>5107875</v>
      </c>
      <c r="AH2404" s="66" t="str">
        <f t="shared" si="205"/>
        <v>MTSapezal</v>
      </c>
      <c r="AI2404" s="50">
        <v>5107875</v>
      </c>
    </row>
    <row r="2405" spans="27:35">
      <c r="AA2405" s="62" t="str">
        <f t="shared" si="204"/>
        <v/>
      </c>
      <c r="AB2405" s="50" t="s">
        <v>63</v>
      </c>
      <c r="AC2405" s="50" t="s">
        <v>2606</v>
      </c>
      <c r="AD2405" s="50">
        <v>5107883</v>
      </c>
      <c r="AH2405" s="66" t="str">
        <f t="shared" si="205"/>
        <v>MTSerra Nova Dourada</v>
      </c>
      <c r="AI2405" s="50">
        <v>5107883</v>
      </c>
    </row>
    <row r="2406" spans="27:35">
      <c r="AA2406" s="62" t="str">
        <f t="shared" si="204"/>
        <v/>
      </c>
      <c r="AB2406" s="50" t="s">
        <v>63</v>
      </c>
      <c r="AC2406" s="50" t="s">
        <v>2620</v>
      </c>
      <c r="AD2406" s="50">
        <v>5107909</v>
      </c>
      <c r="AH2406" s="66" t="str">
        <f t="shared" si="205"/>
        <v>MTSinop</v>
      </c>
      <c r="AI2406" s="50">
        <v>5107909</v>
      </c>
    </row>
    <row r="2407" spans="27:35">
      <c r="AA2407" s="62" t="str">
        <f t="shared" si="204"/>
        <v/>
      </c>
      <c r="AB2407" s="50" t="s">
        <v>63</v>
      </c>
      <c r="AC2407" s="50" t="s">
        <v>2633</v>
      </c>
      <c r="AD2407" s="50">
        <v>5107925</v>
      </c>
      <c r="AH2407" s="66" t="str">
        <f t="shared" si="205"/>
        <v>MTSorriso</v>
      </c>
      <c r="AI2407" s="50">
        <v>5107925</v>
      </c>
    </row>
    <row r="2408" spans="27:35">
      <c r="AA2408" s="62" t="str">
        <f t="shared" si="204"/>
        <v/>
      </c>
      <c r="AB2408" s="50" t="s">
        <v>63</v>
      </c>
      <c r="AC2408" s="50" t="s">
        <v>2648</v>
      </c>
      <c r="AD2408" s="50">
        <v>5107941</v>
      </c>
      <c r="AH2408" s="66" t="str">
        <f t="shared" si="205"/>
        <v>MTTabaporã</v>
      </c>
      <c r="AI2408" s="50">
        <v>5107941</v>
      </c>
    </row>
    <row r="2409" spans="27:35">
      <c r="AA2409" s="62" t="str">
        <f t="shared" si="204"/>
        <v/>
      </c>
      <c r="AB2409" s="50" t="s">
        <v>63</v>
      </c>
      <c r="AC2409" s="50" t="s">
        <v>2661</v>
      </c>
      <c r="AD2409" s="50">
        <v>5107958</v>
      </c>
      <c r="AH2409" s="66" t="str">
        <f t="shared" si="205"/>
        <v>MTTangará da Serra</v>
      </c>
      <c r="AI2409" s="50">
        <v>5107958</v>
      </c>
    </row>
    <row r="2410" spans="27:35">
      <c r="AA2410" s="62" t="str">
        <f t="shared" si="204"/>
        <v/>
      </c>
      <c r="AB2410" s="50" t="s">
        <v>63</v>
      </c>
      <c r="AC2410" s="50" t="s">
        <v>2675</v>
      </c>
      <c r="AD2410" s="50">
        <v>5108006</v>
      </c>
      <c r="AH2410" s="66" t="str">
        <f t="shared" si="205"/>
        <v>MTTapurah</v>
      </c>
      <c r="AI2410" s="50">
        <v>5108006</v>
      </c>
    </row>
    <row r="2411" spans="27:35">
      <c r="AA2411" s="62" t="str">
        <f t="shared" si="204"/>
        <v/>
      </c>
      <c r="AB2411" s="50" t="s">
        <v>63</v>
      </c>
      <c r="AC2411" s="50" t="s">
        <v>2690</v>
      </c>
      <c r="AD2411" s="50">
        <v>5108055</v>
      </c>
      <c r="AH2411" s="66" t="str">
        <f t="shared" si="205"/>
        <v>MTTerra Nova do Norte</v>
      </c>
      <c r="AI2411" s="50">
        <v>5108055</v>
      </c>
    </row>
    <row r="2412" spans="27:35">
      <c r="AA2412" s="62" t="str">
        <f t="shared" si="204"/>
        <v/>
      </c>
      <c r="AB2412" s="50" t="s">
        <v>63</v>
      </c>
      <c r="AC2412" s="50" t="s">
        <v>2706</v>
      </c>
      <c r="AD2412" s="50">
        <v>5108105</v>
      </c>
      <c r="AH2412" s="66" t="str">
        <f t="shared" si="205"/>
        <v>MTTesouro</v>
      </c>
      <c r="AI2412" s="50">
        <v>5108105</v>
      </c>
    </row>
    <row r="2413" spans="27:35">
      <c r="AA2413" s="62" t="str">
        <f t="shared" si="204"/>
        <v/>
      </c>
      <c r="AB2413" s="50" t="s">
        <v>63</v>
      </c>
      <c r="AC2413" s="50" t="s">
        <v>2721</v>
      </c>
      <c r="AD2413" s="50">
        <v>5108204</v>
      </c>
      <c r="AH2413" s="66" t="str">
        <f t="shared" si="205"/>
        <v>MTTorixoréu</v>
      </c>
      <c r="AI2413" s="50">
        <v>5108204</v>
      </c>
    </row>
    <row r="2414" spans="27:35">
      <c r="AA2414" s="62" t="str">
        <f t="shared" si="204"/>
        <v/>
      </c>
      <c r="AB2414" s="50" t="s">
        <v>63</v>
      </c>
      <c r="AC2414" s="50" t="s">
        <v>2737</v>
      </c>
      <c r="AD2414" s="50">
        <v>5108303</v>
      </c>
      <c r="AH2414" s="66" t="str">
        <f t="shared" si="205"/>
        <v>MTUnião do Sul</v>
      </c>
      <c r="AI2414" s="50">
        <v>5108303</v>
      </c>
    </row>
    <row r="2415" spans="27:35">
      <c r="AA2415" s="62" t="str">
        <f t="shared" si="204"/>
        <v/>
      </c>
      <c r="AB2415" s="50" t="s">
        <v>63</v>
      </c>
      <c r="AC2415" s="50" t="s">
        <v>2752</v>
      </c>
      <c r="AD2415" s="50">
        <v>5108352</v>
      </c>
      <c r="AH2415" s="66" t="str">
        <f t="shared" si="205"/>
        <v>MTVale de São Domingos</v>
      </c>
      <c r="AI2415" s="50">
        <v>5108352</v>
      </c>
    </row>
    <row r="2416" spans="27:35">
      <c r="AA2416" s="62" t="str">
        <f t="shared" si="204"/>
        <v/>
      </c>
      <c r="AB2416" s="50" t="s">
        <v>63</v>
      </c>
      <c r="AC2416" s="50" t="s">
        <v>2767</v>
      </c>
      <c r="AD2416" s="50">
        <v>5108402</v>
      </c>
      <c r="AH2416" s="66" t="str">
        <f t="shared" si="205"/>
        <v>MTVárzea Grande</v>
      </c>
      <c r="AI2416" s="50">
        <v>5108402</v>
      </c>
    </row>
    <row r="2417" spans="27:35">
      <c r="AA2417" s="62" t="str">
        <f t="shared" si="204"/>
        <v/>
      </c>
      <c r="AB2417" s="50" t="s">
        <v>63</v>
      </c>
      <c r="AC2417" s="50" t="s">
        <v>2783</v>
      </c>
      <c r="AD2417" s="50">
        <v>5108501</v>
      </c>
      <c r="AH2417" s="66" t="str">
        <f t="shared" si="205"/>
        <v>MTVera</v>
      </c>
      <c r="AI2417" s="50">
        <v>5108501</v>
      </c>
    </row>
    <row r="2418" spans="27:35">
      <c r="AA2418" s="62" t="str">
        <f t="shared" si="204"/>
        <v/>
      </c>
      <c r="AB2418" s="50" t="s">
        <v>63</v>
      </c>
      <c r="AC2418" s="50" t="s">
        <v>2798</v>
      </c>
      <c r="AD2418" s="50">
        <v>5105507</v>
      </c>
      <c r="AH2418" s="66" t="str">
        <f t="shared" si="205"/>
        <v>MTVila Bela da Santíssima Trindade</v>
      </c>
      <c r="AI2418" s="50">
        <v>5105507</v>
      </c>
    </row>
    <row r="2419" spans="27:35">
      <c r="AA2419" s="62" t="str">
        <f t="shared" si="204"/>
        <v/>
      </c>
      <c r="AB2419" s="50" t="s">
        <v>63</v>
      </c>
      <c r="AC2419" s="50" t="s">
        <v>2813</v>
      </c>
      <c r="AD2419" s="50">
        <v>5108600</v>
      </c>
      <c r="AH2419" s="66" t="str">
        <f t="shared" si="205"/>
        <v>MTVila Rica</v>
      </c>
      <c r="AI2419" s="50">
        <v>5108600</v>
      </c>
    </row>
    <row r="2420" spans="27:35">
      <c r="AA2420" s="62" t="str">
        <f t="shared" si="204"/>
        <v/>
      </c>
      <c r="AB2420" s="50" t="s">
        <v>65</v>
      </c>
      <c r="AC2420" s="50" t="s">
        <v>102</v>
      </c>
      <c r="AD2420" s="50">
        <v>1500107</v>
      </c>
      <c r="AH2420" s="66" t="str">
        <f t="shared" si="205"/>
        <v>PAAbaetetuba</v>
      </c>
      <c r="AI2420" s="50">
        <v>1500107</v>
      </c>
    </row>
    <row r="2421" spans="27:35">
      <c r="AA2421" s="62" t="str">
        <f t="shared" si="204"/>
        <v/>
      </c>
      <c r="AB2421" s="50" t="s">
        <v>65</v>
      </c>
      <c r="AC2421" s="50" t="s">
        <v>127</v>
      </c>
      <c r="AD2421" s="50">
        <v>1500131</v>
      </c>
      <c r="AH2421" s="66" t="str">
        <f t="shared" si="205"/>
        <v>PAAbel Figueiredo</v>
      </c>
      <c r="AI2421" s="50">
        <v>1500131</v>
      </c>
    </row>
    <row r="2422" spans="27:35">
      <c r="AA2422" s="62" t="str">
        <f t="shared" si="204"/>
        <v/>
      </c>
      <c r="AB2422" s="50" t="s">
        <v>65</v>
      </c>
      <c r="AC2422" s="50" t="s">
        <v>153</v>
      </c>
      <c r="AD2422" s="50">
        <v>1500206</v>
      </c>
      <c r="AH2422" s="66" t="str">
        <f t="shared" si="205"/>
        <v>PAAcará</v>
      </c>
      <c r="AI2422" s="50">
        <v>1500206</v>
      </c>
    </row>
    <row r="2423" spans="27:35">
      <c r="AA2423" s="62" t="str">
        <f t="shared" si="204"/>
        <v/>
      </c>
      <c r="AB2423" s="50" t="s">
        <v>65</v>
      </c>
      <c r="AC2423" s="50" t="s">
        <v>178</v>
      </c>
      <c r="AD2423" s="50">
        <v>1500305</v>
      </c>
      <c r="AH2423" s="66" t="str">
        <f t="shared" si="205"/>
        <v>PAAfuá</v>
      </c>
      <c r="AI2423" s="50">
        <v>1500305</v>
      </c>
    </row>
    <row r="2424" spans="27:35">
      <c r="AA2424" s="62" t="str">
        <f t="shared" si="204"/>
        <v/>
      </c>
      <c r="AB2424" s="50" t="s">
        <v>65</v>
      </c>
      <c r="AC2424" s="50" t="s">
        <v>204</v>
      </c>
      <c r="AD2424" s="50">
        <v>1500347</v>
      </c>
      <c r="AH2424" s="66" t="str">
        <f t="shared" si="205"/>
        <v>PAÁgua Azul do Norte</v>
      </c>
      <c r="AI2424" s="50">
        <v>1500347</v>
      </c>
    </row>
    <row r="2425" spans="27:35">
      <c r="AA2425" s="62" t="str">
        <f t="shared" si="204"/>
        <v/>
      </c>
      <c r="AB2425" s="50" t="s">
        <v>65</v>
      </c>
      <c r="AC2425" s="50" t="s">
        <v>229</v>
      </c>
      <c r="AD2425" s="50">
        <v>1500404</v>
      </c>
      <c r="AH2425" s="66" t="str">
        <f t="shared" si="205"/>
        <v>PAAlenquer</v>
      </c>
      <c r="AI2425" s="50">
        <v>1500404</v>
      </c>
    </row>
    <row r="2426" spans="27:35">
      <c r="AA2426" s="62" t="str">
        <f t="shared" si="204"/>
        <v/>
      </c>
      <c r="AB2426" s="50" t="s">
        <v>65</v>
      </c>
      <c r="AC2426" s="50" t="s">
        <v>254</v>
      </c>
      <c r="AD2426" s="50">
        <v>1500503</v>
      </c>
      <c r="AH2426" s="66" t="str">
        <f t="shared" si="205"/>
        <v>PAAlmeirim</v>
      </c>
      <c r="AI2426" s="50">
        <v>1500503</v>
      </c>
    </row>
    <row r="2427" spans="27:35">
      <c r="AA2427" s="62" t="str">
        <f t="shared" si="204"/>
        <v/>
      </c>
      <c r="AB2427" s="50" t="s">
        <v>65</v>
      </c>
      <c r="AC2427" s="50" t="s">
        <v>279</v>
      </c>
      <c r="AD2427" s="50">
        <v>1500602</v>
      </c>
      <c r="AH2427" s="66" t="str">
        <f t="shared" si="205"/>
        <v>PAAltamira</v>
      </c>
      <c r="AI2427" s="50">
        <v>1500602</v>
      </c>
    </row>
    <row r="2428" spans="27:35">
      <c r="AA2428" s="62" t="str">
        <f t="shared" si="204"/>
        <v/>
      </c>
      <c r="AB2428" s="50" t="s">
        <v>65</v>
      </c>
      <c r="AC2428" s="50" t="s">
        <v>305</v>
      </c>
      <c r="AD2428" s="50">
        <v>1500701</v>
      </c>
      <c r="AH2428" s="66" t="str">
        <f t="shared" si="205"/>
        <v>PAAnajás</v>
      </c>
      <c r="AI2428" s="50">
        <v>1500701</v>
      </c>
    </row>
    <row r="2429" spans="27:35">
      <c r="AA2429" s="62" t="str">
        <f t="shared" si="204"/>
        <v/>
      </c>
      <c r="AB2429" s="50" t="s">
        <v>65</v>
      </c>
      <c r="AC2429" s="50" t="s">
        <v>331</v>
      </c>
      <c r="AD2429" s="50">
        <v>1500800</v>
      </c>
      <c r="AH2429" s="66" t="str">
        <f t="shared" si="205"/>
        <v>PAAnanindeua</v>
      </c>
      <c r="AI2429" s="50">
        <v>1500800</v>
      </c>
    </row>
    <row r="2430" spans="27:35">
      <c r="AA2430" s="62" t="str">
        <f t="shared" si="204"/>
        <v/>
      </c>
      <c r="AB2430" s="50" t="s">
        <v>65</v>
      </c>
      <c r="AC2430" s="50" t="s">
        <v>356</v>
      </c>
      <c r="AD2430" s="50">
        <v>1500859</v>
      </c>
      <c r="AH2430" s="66" t="str">
        <f t="shared" si="205"/>
        <v>PAAnapu</v>
      </c>
      <c r="AI2430" s="50">
        <v>1500859</v>
      </c>
    </row>
    <row r="2431" spans="27:35">
      <c r="AA2431" s="62" t="str">
        <f t="shared" si="204"/>
        <v/>
      </c>
      <c r="AB2431" s="50" t="s">
        <v>65</v>
      </c>
      <c r="AC2431" s="50" t="s">
        <v>380</v>
      </c>
      <c r="AD2431" s="50">
        <v>1500909</v>
      </c>
      <c r="AH2431" s="66" t="str">
        <f t="shared" si="205"/>
        <v>PAAugusto Corrêa</v>
      </c>
      <c r="AI2431" s="50">
        <v>1500909</v>
      </c>
    </row>
    <row r="2432" spans="27:35">
      <c r="AA2432" s="62" t="str">
        <f t="shared" si="204"/>
        <v/>
      </c>
      <c r="AB2432" s="50" t="s">
        <v>65</v>
      </c>
      <c r="AC2432" s="50" t="s">
        <v>405</v>
      </c>
      <c r="AD2432" s="50">
        <v>1500958</v>
      </c>
      <c r="AH2432" s="66" t="str">
        <f t="shared" si="205"/>
        <v>PAAurora do Pará</v>
      </c>
      <c r="AI2432" s="50">
        <v>1500958</v>
      </c>
    </row>
    <row r="2433" spans="27:35">
      <c r="AA2433" s="62" t="str">
        <f t="shared" si="204"/>
        <v/>
      </c>
      <c r="AB2433" s="50" t="s">
        <v>65</v>
      </c>
      <c r="AC2433" s="50" t="s">
        <v>430</v>
      </c>
      <c r="AD2433" s="50">
        <v>1501006</v>
      </c>
      <c r="AH2433" s="66" t="str">
        <f t="shared" si="205"/>
        <v>PAAveiro</v>
      </c>
      <c r="AI2433" s="50">
        <v>1501006</v>
      </c>
    </row>
    <row r="2434" spans="27:35">
      <c r="AA2434" s="62" t="str">
        <f t="shared" si="204"/>
        <v/>
      </c>
      <c r="AB2434" s="50" t="s">
        <v>65</v>
      </c>
      <c r="AC2434" s="50" t="s">
        <v>455</v>
      </c>
      <c r="AD2434" s="50">
        <v>1501105</v>
      </c>
      <c r="AH2434" s="66" t="str">
        <f t="shared" si="205"/>
        <v>PABagre</v>
      </c>
      <c r="AI2434" s="50">
        <v>1501105</v>
      </c>
    </row>
    <row r="2435" spans="27:35">
      <c r="AA2435" s="62" t="str">
        <f t="shared" ref="AA2435:AA2498" si="206">CONCATENATE(A2435,D2435)</f>
        <v/>
      </c>
      <c r="AB2435" s="50" t="s">
        <v>65</v>
      </c>
      <c r="AC2435" s="50" t="s">
        <v>481</v>
      </c>
      <c r="AD2435" s="50">
        <v>1501204</v>
      </c>
      <c r="AH2435" s="66" t="str">
        <f t="shared" ref="AH2435:AH2498" si="207">CONCATENATE(AB2435,AC2435)</f>
        <v>PABaião</v>
      </c>
      <c r="AI2435" s="50">
        <v>1501204</v>
      </c>
    </row>
    <row r="2436" spans="27:35">
      <c r="AA2436" s="62" t="str">
        <f t="shared" si="206"/>
        <v/>
      </c>
      <c r="AB2436" s="50" t="s">
        <v>65</v>
      </c>
      <c r="AC2436" s="50" t="s">
        <v>505</v>
      </c>
      <c r="AD2436" s="50">
        <v>1501253</v>
      </c>
      <c r="AH2436" s="66" t="str">
        <f t="shared" si="207"/>
        <v>PABannach</v>
      </c>
      <c r="AI2436" s="50">
        <v>1501253</v>
      </c>
    </row>
    <row r="2437" spans="27:35">
      <c r="AA2437" s="62" t="str">
        <f t="shared" si="206"/>
        <v/>
      </c>
      <c r="AB2437" s="50" t="s">
        <v>65</v>
      </c>
      <c r="AC2437" s="50" t="s">
        <v>528</v>
      </c>
      <c r="AD2437" s="50">
        <v>1501303</v>
      </c>
      <c r="AH2437" s="66" t="str">
        <f t="shared" si="207"/>
        <v>PABarcarena</v>
      </c>
      <c r="AI2437" s="50">
        <v>1501303</v>
      </c>
    </row>
    <row r="2438" spans="27:35">
      <c r="AA2438" s="62" t="str">
        <f t="shared" si="206"/>
        <v/>
      </c>
      <c r="AB2438" s="50" t="s">
        <v>65</v>
      </c>
      <c r="AC2438" s="50" t="s">
        <v>268</v>
      </c>
      <c r="AD2438" s="50">
        <v>1501402</v>
      </c>
      <c r="AH2438" s="66" t="str">
        <f t="shared" si="207"/>
        <v>PABelém</v>
      </c>
      <c r="AI2438" s="50">
        <v>1501402</v>
      </c>
    </row>
    <row r="2439" spans="27:35">
      <c r="AA2439" s="62" t="str">
        <f t="shared" si="206"/>
        <v/>
      </c>
      <c r="AB2439" s="50" t="s">
        <v>65</v>
      </c>
      <c r="AC2439" s="50" t="s">
        <v>574</v>
      </c>
      <c r="AD2439" s="50">
        <v>1501451</v>
      </c>
      <c r="AH2439" s="66" t="str">
        <f t="shared" si="207"/>
        <v>PABelterra</v>
      </c>
      <c r="AI2439" s="50">
        <v>1501451</v>
      </c>
    </row>
    <row r="2440" spans="27:35">
      <c r="AA2440" s="62" t="str">
        <f t="shared" si="206"/>
        <v/>
      </c>
      <c r="AB2440" s="50" t="s">
        <v>65</v>
      </c>
      <c r="AC2440" s="50" t="s">
        <v>598</v>
      </c>
      <c r="AD2440" s="50">
        <v>1501501</v>
      </c>
      <c r="AH2440" s="66" t="str">
        <f t="shared" si="207"/>
        <v>PABenevides</v>
      </c>
      <c r="AI2440" s="50">
        <v>1501501</v>
      </c>
    </row>
    <row r="2441" spans="27:35">
      <c r="AA2441" s="62" t="str">
        <f t="shared" si="206"/>
        <v/>
      </c>
      <c r="AB2441" s="50" t="s">
        <v>65</v>
      </c>
      <c r="AC2441" s="50" t="s">
        <v>621</v>
      </c>
      <c r="AD2441" s="50">
        <v>1501576</v>
      </c>
      <c r="AH2441" s="66" t="str">
        <f t="shared" si="207"/>
        <v>PABom Jesus do Tocantins</v>
      </c>
      <c r="AI2441" s="50">
        <v>1501576</v>
      </c>
    </row>
    <row r="2442" spans="27:35">
      <c r="AA2442" s="62" t="str">
        <f t="shared" si="206"/>
        <v/>
      </c>
      <c r="AB2442" s="50" t="s">
        <v>65</v>
      </c>
      <c r="AC2442" s="50" t="s">
        <v>479</v>
      </c>
      <c r="AD2442" s="50">
        <v>1501600</v>
      </c>
      <c r="AH2442" s="66" t="str">
        <f t="shared" si="207"/>
        <v>PABonito</v>
      </c>
      <c r="AI2442" s="50">
        <v>1501600</v>
      </c>
    </row>
    <row r="2443" spans="27:35">
      <c r="AA2443" s="62" t="str">
        <f t="shared" si="206"/>
        <v/>
      </c>
      <c r="AB2443" s="50" t="s">
        <v>65</v>
      </c>
      <c r="AC2443" s="50" t="s">
        <v>663</v>
      </c>
      <c r="AD2443" s="50">
        <v>1501709</v>
      </c>
      <c r="AH2443" s="66" t="str">
        <f t="shared" si="207"/>
        <v>PABragança</v>
      </c>
      <c r="AI2443" s="50">
        <v>1501709</v>
      </c>
    </row>
    <row r="2444" spans="27:35">
      <c r="AA2444" s="62" t="str">
        <f t="shared" si="206"/>
        <v/>
      </c>
      <c r="AB2444" s="50" t="s">
        <v>65</v>
      </c>
      <c r="AC2444" s="50" t="s">
        <v>684</v>
      </c>
      <c r="AD2444" s="50">
        <v>1501725</v>
      </c>
      <c r="AH2444" s="66" t="str">
        <f t="shared" si="207"/>
        <v>PABrasil Novo</v>
      </c>
      <c r="AI2444" s="50">
        <v>1501725</v>
      </c>
    </row>
    <row r="2445" spans="27:35">
      <c r="AA2445" s="62" t="str">
        <f t="shared" si="206"/>
        <v/>
      </c>
      <c r="AB2445" s="50" t="s">
        <v>65</v>
      </c>
      <c r="AC2445" s="50" t="s">
        <v>704</v>
      </c>
      <c r="AD2445" s="50">
        <v>1501758</v>
      </c>
      <c r="AH2445" s="66" t="str">
        <f t="shared" si="207"/>
        <v>PABrejo Grande do Araguaia</v>
      </c>
      <c r="AI2445" s="50">
        <v>1501758</v>
      </c>
    </row>
    <row r="2446" spans="27:35">
      <c r="AA2446" s="62" t="str">
        <f t="shared" si="206"/>
        <v/>
      </c>
      <c r="AB2446" s="50" t="s">
        <v>65</v>
      </c>
      <c r="AC2446" s="50" t="s">
        <v>726</v>
      </c>
      <c r="AD2446" s="50">
        <v>1501782</v>
      </c>
      <c r="AH2446" s="66" t="str">
        <f t="shared" si="207"/>
        <v>PABreu Branco</v>
      </c>
      <c r="AI2446" s="50">
        <v>1501782</v>
      </c>
    </row>
    <row r="2447" spans="27:35">
      <c r="AA2447" s="62" t="str">
        <f t="shared" si="206"/>
        <v/>
      </c>
      <c r="AB2447" s="50" t="s">
        <v>65</v>
      </c>
      <c r="AC2447" s="50" t="s">
        <v>748</v>
      </c>
      <c r="AD2447" s="50">
        <v>1501808</v>
      </c>
      <c r="AH2447" s="66" t="str">
        <f t="shared" si="207"/>
        <v>PABreves</v>
      </c>
      <c r="AI2447" s="50">
        <v>1501808</v>
      </c>
    </row>
    <row r="2448" spans="27:35">
      <c r="AA2448" s="62" t="str">
        <f t="shared" si="206"/>
        <v/>
      </c>
      <c r="AB2448" s="50" t="s">
        <v>65</v>
      </c>
      <c r="AC2448" s="50" t="s">
        <v>769</v>
      </c>
      <c r="AD2448" s="50">
        <v>1501907</v>
      </c>
      <c r="AH2448" s="66" t="str">
        <f t="shared" si="207"/>
        <v>PABujaru</v>
      </c>
      <c r="AI2448" s="50">
        <v>1501907</v>
      </c>
    </row>
    <row r="2449" spans="27:35">
      <c r="AA2449" s="62" t="str">
        <f t="shared" si="206"/>
        <v/>
      </c>
      <c r="AB2449" s="50" t="s">
        <v>65</v>
      </c>
      <c r="AC2449" s="50" t="s">
        <v>792</v>
      </c>
      <c r="AD2449" s="50">
        <v>1502004</v>
      </c>
      <c r="AH2449" s="66" t="str">
        <f t="shared" si="207"/>
        <v>PACachoeira do Arari</v>
      </c>
      <c r="AI2449" s="50">
        <v>1502004</v>
      </c>
    </row>
    <row r="2450" spans="27:35">
      <c r="AA2450" s="62" t="str">
        <f t="shared" si="206"/>
        <v/>
      </c>
      <c r="AB2450" s="50" t="s">
        <v>65</v>
      </c>
      <c r="AC2450" s="50" t="s">
        <v>813</v>
      </c>
      <c r="AD2450" s="50">
        <v>1501956</v>
      </c>
      <c r="AH2450" s="66" t="str">
        <f t="shared" si="207"/>
        <v>PACachoeira do Piriá</v>
      </c>
      <c r="AI2450" s="50">
        <v>1501956</v>
      </c>
    </row>
    <row r="2451" spans="27:35">
      <c r="AA2451" s="62" t="str">
        <f t="shared" si="206"/>
        <v/>
      </c>
      <c r="AB2451" s="50" t="s">
        <v>65</v>
      </c>
      <c r="AC2451" s="50" t="s">
        <v>833</v>
      </c>
      <c r="AD2451" s="50">
        <v>1502103</v>
      </c>
      <c r="AH2451" s="66" t="str">
        <f t="shared" si="207"/>
        <v>PACametá</v>
      </c>
      <c r="AI2451" s="50">
        <v>1502103</v>
      </c>
    </row>
    <row r="2452" spans="27:35">
      <c r="AA2452" s="62" t="str">
        <f t="shared" si="206"/>
        <v/>
      </c>
      <c r="AB2452" s="50" t="s">
        <v>65</v>
      </c>
      <c r="AC2452" s="50" t="s">
        <v>856</v>
      </c>
      <c r="AD2452" s="50">
        <v>1502152</v>
      </c>
      <c r="AH2452" s="66" t="str">
        <f t="shared" si="207"/>
        <v>PACanaã dos Carajás</v>
      </c>
      <c r="AI2452" s="50">
        <v>1502152</v>
      </c>
    </row>
    <row r="2453" spans="27:35">
      <c r="AA2453" s="62" t="str">
        <f t="shared" si="206"/>
        <v/>
      </c>
      <c r="AB2453" s="50" t="s">
        <v>65</v>
      </c>
      <c r="AC2453" s="50" t="s">
        <v>877</v>
      </c>
      <c r="AD2453" s="50">
        <v>1502202</v>
      </c>
      <c r="AH2453" s="66" t="str">
        <f t="shared" si="207"/>
        <v>PACapanema</v>
      </c>
      <c r="AI2453" s="50">
        <v>1502202</v>
      </c>
    </row>
    <row r="2454" spans="27:35">
      <c r="AA2454" s="62" t="str">
        <f t="shared" si="206"/>
        <v/>
      </c>
      <c r="AB2454" s="50" t="s">
        <v>65</v>
      </c>
      <c r="AC2454" s="50" t="s">
        <v>900</v>
      </c>
      <c r="AD2454" s="50">
        <v>1502301</v>
      </c>
      <c r="AH2454" s="66" t="str">
        <f t="shared" si="207"/>
        <v>PACapitão Poço</v>
      </c>
      <c r="AI2454" s="50">
        <v>1502301</v>
      </c>
    </row>
    <row r="2455" spans="27:35">
      <c r="AA2455" s="62" t="str">
        <f t="shared" si="206"/>
        <v/>
      </c>
      <c r="AB2455" s="50" t="s">
        <v>65</v>
      </c>
      <c r="AC2455" s="50" t="s">
        <v>923</v>
      </c>
      <c r="AD2455" s="50">
        <v>1502400</v>
      </c>
      <c r="AH2455" s="66" t="str">
        <f t="shared" si="207"/>
        <v>PACastanhal</v>
      </c>
      <c r="AI2455" s="50">
        <v>1502400</v>
      </c>
    </row>
    <row r="2456" spans="27:35">
      <c r="AA2456" s="62" t="str">
        <f t="shared" si="206"/>
        <v/>
      </c>
      <c r="AB2456" s="50" t="s">
        <v>65</v>
      </c>
      <c r="AC2456" s="50" t="s">
        <v>946</v>
      </c>
      <c r="AD2456" s="50">
        <v>1502509</v>
      </c>
      <c r="AH2456" s="66" t="str">
        <f t="shared" si="207"/>
        <v>PAChaves</v>
      </c>
      <c r="AI2456" s="50">
        <v>1502509</v>
      </c>
    </row>
    <row r="2457" spans="27:35">
      <c r="AA2457" s="62" t="str">
        <f t="shared" si="206"/>
        <v/>
      </c>
      <c r="AB2457" s="50" t="s">
        <v>65</v>
      </c>
      <c r="AC2457" s="50" t="s">
        <v>968</v>
      </c>
      <c r="AD2457" s="50">
        <v>1502608</v>
      </c>
      <c r="AH2457" s="66" t="str">
        <f t="shared" si="207"/>
        <v>PAColares</v>
      </c>
      <c r="AI2457" s="50">
        <v>1502608</v>
      </c>
    </row>
    <row r="2458" spans="27:35">
      <c r="AA2458" s="62" t="str">
        <f t="shared" si="206"/>
        <v/>
      </c>
      <c r="AB2458" s="50" t="s">
        <v>65</v>
      </c>
      <c r="AC2458" s="50" t="s">
        <v>990</v>
      </c>
      <c r="AD2458" s="50">
        <v>1502707</v>
      </c>
      <c r="AH2458" s="66" t="str">
        <f t="shared" si="207"/>
        <v>PAConceição do Araguaia</v>
      </c>
      <c r="AI2458" s="50">
        <v>1502707</v>
      </c>
    </row>
    <row r="2459" spans="27:35">
      <c r="AA2459" s="62" t="str">
        <f t="shared" si="206"/>
        <v/>
      </c>
      <c r="AB2459" s="50" t="s">
        <v>65</v>
      </c>
      <c r="AC2459" s="50" t="s">
        <v>1013</v>
      </c>
      <c r="AD2459" s="50">
        <v>1502756</v>
      </c>
      <c r="AH2459" s="66" t="str">
        <f t="shared" si="207"/>
        <v>PAConcórdia do Pará</v>
      </c>
      <c r="AI2459" s="50">
        <v>1502756</v>
      </c>
    </row>
    <row r="2460" spans="27:35">
      <c r="AA2460" s="62" t="str">
        <f t="shared" si="206"/>
        <v/>
      </c>
      <c r="AB2460" s="50" t="s">
        <v>65</v>
      </c>
      <c r="AC2460" s="50" t="s">
        <v>1035</v>
      </c>
      <c r="AD2460" s="50">
        <v>1502764</v>
      </c>
      <c r="AH2460" s="66" t="str">
        <f t="shared" si="207"/>
        <v>PACumaru do Norte</v>
      </c>
      <c r="AI2460" s="50">
        <v>1502764</v>
      </c>
    </row>
    <row r="2461" spans="27:35">
      <c r="AA2461" s="62" t="str">
        <f t="shared" si="206"/>
        <v/>
      </c>
      <c r="AB2461" s="50" t="s">
        <v>65</v>
      </c>
      <c r="AC2461" s="50" t="s">
        <v>1057</v>
      </c>
      <c r="AD2461" s="50">
        <v>1502772</v>
      </c>
      <c r="AH2461" s="66" t="str">
        <f t="shared" si="207"/>
        <v>PACurionópolis</v>
      </c>
      <c r="AI2461" s="50">
        <v>1502772</v>
      </c>
    </row>
    <row r="2462" spans="27:35">
      <c r="AA2462" s="62" t="str">
        <f t="shared" si="206"/>
        <v/>
      </c>
      <c r="AB2462" s="50" t="s">
        <v>65</v>
      </c>
      <c r="AC2462" s="50" t="s">
        <v>1079</v>
      </c>
      <c r="AD2462" s="50">
        <v>1502806</v>
      </c>
      <c r="AH2462" s="66" t="str">
        <f t="shared" si="207"/>
        <v>PACurralinho</v>
      </c>
      <c r="AI2462" s="50">
        <v>1502806</v>
      </c>
    </row>
    <row r="2463" spans="27:35">
      <c r="AA2463" s="62" t="str">
        <f t="shared" si="206"/>
        <v/>
      </c>
      <c r="AB2463" s="50" t="s">
        <v>65</v>
      </c>
      <c r="AC2463" s="50" t="s">
        <v>1101</v>
      </c>
      <c r="AD2463" s="50">
        <v>1502855</v>
      </c>
      <c r="AH2463" s="66" t="str">
        <f t="shared" si="207"/>
        <v>PACuruá</v>
      </c>
      <c r="AI2463" s="50">
        <v>1502855</v>
      </c>
    </row>
    <row r="2464" spans="27:35">
      <c r="AA2464" s="62" t="str">
        <f t="shared" si="206"/>
        <v/>
      </c>
      <c r="AB2464" s="50" t="s">
        <v>65</v>
      </c>
      <c r="AC2464" s="50" t="s">
        <v>1124</v>
      </c>
      <c r="AD2464" s="50">
        <v>1502905</v>
      </c>
      <c r="AH2464" s="66" t="str">
        <f t="shared" si="207"/>
        <v>PACuruçá</v>
      </c>
      <c r="AI2464" s="50">
        <v>1502905</v>
      </c>
    </row>
    <row r="2465" spans="27:35">
      <c r="AA2465" s="62" t="str">
        <f t="shared" si="206"/>
        <v/>
      </c>
      <c r="AB2465" s="50" t="s">
        <v>65</v>
      </c>
      <c r="AC2465" s="50" t="s">
        <v>1147</v>
      </c>
      <c r="AD2465" s="50">
        <v>1502939</v>
      </c>
      <c r="AH2465" s="66" t="str">
        <f t="shared" si="207"/>
        <v>PADom Eliseu</v>
      </c>
      <c r="AI2465" s="50">
        <v>1502939</v>
      </c>
    </row>
    <row r="2466" spans="27:35">
      <c r="AA2466" s="62" t="str">
        <f t="shared" si="206"/>
        <v/>
      </c>
      <c r="AB2466" s="50" t="s">
        <v>65</v>
      </c>
      <c r="AC2466" s="50" t="s">
        <v>1170</v>
      </c>
      <c r="AD2466" s="50">
        <v>1502954</v>
      </c>
      <c r="AH2466" s="66" t="str">
        <f t="shared" si="207"/>
        <v>PAEldorado dos Carajás</v>
      </c>
      <c r="AI2466" s="50">
        <v>1502954</v>
      </c>
    </row>
    <row r="2467" spans="27:35">
      <c r="AA2467" s="62" t="str">
        <f t="shared" si="206"/>
        <v/>
      </c>
      <c r="AB2467" s="50" t="s">
        <v>65</v>
      </c>
      <c r="AC2467" s="50" t="s">
        <v>1193</v>
      </c>
      <c r="AD2467" s="50">
        <v>1503002</v>
      </c>
      <c r="AH2467" s="66" t="str">
        <f t="shared" si="207"/>
        <v>PAFaro</v>
      </c>
      <c r="AI2467" s="50">
        <v>1503002</v>
      </c>
    </row>
    <row r="2468" spans="27:35">
      <c r="AA2468" s="62" t="str">
        <f t="shared" si="206"/>
        <v/>
      </c>
      <c r="AB2468" s="50" t="s">
        <v>65</v>
      </c>
      <c r="AC2468" s="50" t="s">
        <v>1215</v>
      </c>
      <c r="AD2468" s="50">
        <v>1503044</v>
      </c>
      <c r="AH2468" s="66" t="str">
        <f t="shared" si="207"/>
        <v>PAFloresta do Araguaia</v>
      </c>
      <c r="AI2468" s="50">
        <v>1503044</v>
      </c>
    </row>
    <row r="2469" spans="27:35">
      <c r="AA2469" s="62" t="str">
        <f t="shared" si="206"/>
        <v/>
      </c>
      <c r="AB2469" s="50" t="s">
        <v>65</v>
      </c>
      <c r="AC2469" s="50" t="s">
        <v>1236</v>
      </c>
      <c r="AD2469" s="50">
        <v>1503077</v>
      </c>
      <c r="AH2469" s="66" t="str">
        <f t="shared" si="207"/>
        <v>PAGarrafão do Norte</v>
      </c>
      <c r="AI2469" s="50">
        <v>1503077</v>
      </c>
    </row>
    <row r="2470" spans="27:35">
      <c r="AA2470" s="62" t="str">
        <f t="shared" si="206"/>
        <v/>
      </c>
      <c r="AB2470" s="50" t="s">
        <v>65</v>
      </c>
      <c r="AC2470" s="50" t="s">
        <v>1259</v>
      </c>
      <c r="AD2470" s="50">
        <v>1503093</v>
      </c>
      <c r="AH2470" s="66" t="str">
        <f t="shared" si="207"/>
        <v>PAGoianésia do Pará</v>
      </c>
      <c r="AI2470" s="50">
        <v>1503093</v>
      </c>
    </row>
    <row r="2471" spans="27:35">
      <c r="AA2471" s="62" t="str">
        <f t="shared" si="206"/>
        <v/>
      </c>
      <c r="AB2471" s="50" t="s">
        <v>65</v>
      </c>
      <c r="AC2471" s="50" t="s">
        <v>1282</v>
      </c>
      <c r="AD2471" s="50">
        <v>1503101</v>
      </c>
      <c r="AH2471" s="66" t="str">
        <f t="shared" si="207"/>
        <v>PAGurupá</v>
      </c>
      <c r="AI2471" s="50">
        <v>1503101</v>
      </c>
    </row>
    <row r="2472" spans="27:35">
      <c r="AA2472" s="62" t="str">
        <f t="shared" si="206"/>
        <v/>
      </c>
      <c r="AB2472" s="50" t="s">
        <v>65</v>
      </c>
      <c r="AC2472" s="50" t="s">
        <v>1303</v>
      </c>
      <c r="AD2472" s="50">
        <v>1503200</v>
      </c>
      <c r="AH2472" s="66" t="str">
        <f t="shared" si="207"/>
        <v>PAIgarapé-Açu</v>
      </c>
      <c r="AI2472" s="50">
        <v>1503200</v>
      </c>
    </row>
    <row r="2473" spans="27:35">
      <c r="AA2473" s="62" t="str">
        <f t="shared" si="206"/>
        <v/>
      </c>
      <c r="AB2473" s="50" t="s">
        <v>65</v>
      </c>
      <c r="AC2473" s="50" t="s">
        <v>1325</v>
      </c>
      <c r="AD2473" s="50">
        <v>1503309</v>
      </c>
      <c r="AH2473" s="66" t="str">
        <f t="shared" si="207"/>
        <v>PAIgarapé-Miri</v>
      </c>
      <c r="AI2473" s="50">
        <v>1503309</v>
      </c>
    </row>
    <row r="2474" spans="27:35">
      <c r="AA2474" s="62" t="str">
        <f t="shared" si="206"/>
        <v/>
      </c>
      <c r="AB2474" s="50" t="s">
        <v>65</v>
      </c>
      <c r="AC2474" s="50" t="s">
        <v>1347</v>
      </c>
      <c r="AD2474" s="50">
        <v>1503408</v>
      </c>
      <c r="AH2474" s="66" t="str">
        <f t="shared" si="207"/>
        <v>PAInhangapi</v>
      </c>
      <c r="AI2474" s="50">
        <v>1503408</v>
      </c>
    </row>
    <row r="2475" spans="27:35">
      <c r="AA2475" s="62" t="str">
        <f t="shared" si="206"/>
        <v/>
      </c>
      <c r="AB2475" s="50" t="s">
        <v>65</v>
      </c>
      <c r="AC2475" s="50" t="s">
        <v>1368</v>
      </c>
      <c r="AD2475" s="50">
        <v>1503457</v>
      </c>
      <c r="AH2475" s="66" t="str">
        <f t="shared" si="207"/>
        <v>PAIpixuna do Pará</v>
      </c>
      <c r="AI2475" s="50">
        <v>1503457</v>
      </c>
    </row>
    <row r="2476" spans="27:35">
      <c r="AA2476" s="62" t="str">
        <f t="shared" si="206"/>
        <v/>
      </c>
      <c r="AB2476" s="50" t="s">
        <v>65</v>
      </c>
      <c r="AC2476" s="50" t="s">
        <v>1390</v>
      </c>
      <c r="AD2476" s="50">
        <v>1503507</v>
      </c>
      <c r="AH2476" s="66" t="str">
        <f t="shared" si="207"/>
        <v>PAIrituia</v>
      </c>
      <c r="AI2476" s="50">
        <v>1503507</v>
      </c>
    </row>
    <row r="2477" spans="27:35">
      <c r="AA2477" s="62" t="str">
        <f t="shared" si="206"/>
        <v/>
      </c>
      <c r="AB2477" s="50" t="s">
        <v>65</v>
      </c>
      <c r="AC2477" s="50" t="s">
        <v>1412</v>
      </c>
      <c r="AD2477" s="50">
        <v>1503606</v>
      </c>
      <c r="AH2477" s="66" t="str">
        <f t="shared" si="207"/>
        <v>PAItaituba</v>
      </c>
      <c r="AI2477" s="50">
        <v>1503606</v>
      </c>
    </row>
    <row r="2478" spans="27:35">
      <c r="AA2478" s="62" t="str">
        <f t="shared" si="206"/>
        <v/>
      </c>
      <c r="AB2478" s="50" t="s">
        <v>65</v>
      </c>
      <c r="AC2478" s="50" t="s">
        <v>1434</v>
      </c>
      <c r="AD2478" s="50">
        <v>1503705</v>
      </c>
      <c r="AH2478" s="66" t="str">
        <f t="shared" si="207"/>
        <v>PAItupiranga</v>
      </c>
      <c r="AI2478" s="50">
        <v>1503705</v>
      </c>
    </row>
    <row r="2479" spans="27:35">
      <c r="AA2479" s="62" t="str">
        <f t="shared" si="206"/>
        <v/>
      </c>
      <c r="AB2479" s="50" t="s">
        <v>65</v>
      </c>
      <c r="AC2479" s="50" t="s">
        <v>1455</v>
      </c>
      <c r="AD2479" s="50">
        <v>1503754</v>
      </c>
      <c r="AH2479" s="66" t="str">
        <f t="shared" si="207"/>
        <v>PAJacareacanga</v>
      </c>
      <c r="AI2479" s="50">
        <v>1503754</v>
      </c>
    </row>
    <row r="2480" spans="27:35">
      <c r="AA2480" s="62" t="str">
        <f t="shared" si="206"/>
        <v/>
      </c>
      <c r="AB2480" s="50" t="s">
        <v>65</v>
      </c>
      <c r="AC2480" s="50" t="s">
        <v>1475</v>
      </c>
      <c r="AD2480" s="50">
        <v>1503804</v>
      </c>
      <c r="AH2480" s="66" t="str">
        <f t="shared" si="207"/>
        <v>PAJacundá</v>
      </c>
      <c r="AI2480" s="50">
        <v>1503804</v>
      </c>
    </row>
    <row r="2481" spans="27:35">
      <c r="AA2481" s="62" t="str">
        <f t="shared" si="206"/>
        <v/>
      </c>
      <c r="AB2481" s="50" t="s">
        <v>65</v>
      </c>
      <c r="AC2481" s="50" t="s">
        <v>1497</v>
      </c>
      <c r="AD2481" s="50">
        <v>1503903</v>
      </c>
      <c r="AH2481" s="66" t="str">
        <f t="shared" si="207"/>
        <v>PAJuruti</v>
      </c>
      <c r="AI2481" s="50">
        <v>1503903</v>
      </c>
    </row>
    <row r="2482" spans="27:35">
      <c r="AA2482" s="62" t="str">
        <f t="shared" si="206"/>
        <v/>
      </c>
      <c r="AB2482" s="50" t="s">
        <v>65</v>
      </c>
      <c r="AC2482" s="50" t="s">
        <v>1517</v>
      </c>
      <c r="AD2482" s="50">
        <v>1504000</v>
      </c>
      <c r="AH2482" s="66" t="str">
        <f t="shared" si="207"/>
        <v>PALimoeiro do Ajuru</v>
      </c>
      <c r="AI2482" s="50">
        <v>1504000</v>
      </c>
    </row>
    <row r="2483" spans="27:35">
      <c r="AA2483" s="62" t="str">
        <f t="shared" si="206"/>
        <v/>
      </c>
      <c r="AB2483" s="50" t="s">
        <v>65</v>
      </c>
      <c r="AC2483" s="50" t="s">
        <v>1538</v>
      </c>
      <c r="AD2483" s="50">
        <v>1504059</v>
      </c>
      <c r="AH2483" s="66" t="str">
        <f t="shared" si="207"/>
        <v>PAMãe do Rio</v>
      </c>
      <c r="AI2483" s="50">
        <v>1504059</v>
      </c>
    </row>
    <row r="2484" spans="27:35">
      <c r="AA2484" s="62" t="str">
        <f t="shared" si="206"/>
        <v/>
      </c>
      <c r="AB2484" s="50" t="s">
        <v>65</v>
      </c>
      <c r="AC2484" s="50" t="s">
        <v>1559</v>
      </c>
      <c r="AD2484" s="50">
        <v>1504109</v>
      </c>
      <c r="AH2484" s="66" t="str">
        <f t="shared" si="207"/>
        <v>PAMagalhães Barata</v>
      </c>
      <c r="AI2484" s="50">
        <v>1504109</v>
      </c>
    </row>
    <row r="2485" spans="27:35">
      <c r="AA2485" s="62" t="str">
        <f t="shared" si="206"/>
        <v/>
      </c>
      <c r="AB2485" s="50" t="s">
        <v>65</v>
      </c>
      <c r="AC2485" s="50" t="s">
        <v>1578</v>
      </c>
      <c r="AD2485" s="50">
        <v>1504208</v>
      </c>
      <c r="AH2485" s="66" t="str">
        <f t="shared" si="207"/>
        <v>PAMarabá</v>
      </c>
      <c r="AI2485" s="50">
        <v>1504208</v>
      </c>
    </row>
    <row r="2486" spans="27:35">
      <c r="AA2486" s="62" t="str">
        <f t="shared" si="206"/>
        <v/>
      </c>
      <c r="AB2486" s="50" t="s">
        <v>65</v>
      </c>
      <c r="AC2486" s="50" t="s">
        <v>1598</v>
      </c>
      <c r="AD2486" s="50">
        <v>1504307</v>
      </c>
      <c r="AH2486" s="66" t="str">
        <f t="shared" si="207"/>
        <v>PAMaracanã</v>
      </c>
      <c r="AI2486" s="50">
        <v>1504307</v>
      </c>
    </row>
    <row r="2487" spans="27:35">
      <c r="AA2487" s="62" t="str">
        <f t="shared" si="206"/>
        <v/>
      </c>
      <c r="AB2487" s="50" t="s">
        <v>65</v>
      </c>
      <c r="AC2487" s="50" t="s">
        <v>1618</v>
      </c>
      <c r="AD2487" s="50">
        <v>1504406</v>
      </c>
      <c r="AH2487" s="66" t="str">
        <f t="shared" si="207"/>
        <v>PAMarapanim</v>
      </c>
      <c r="AI2487" s="50">
        <v>1504406</v>
      </c>
    </row>
    <row r="2488" spans="27:35">
      <c r="AA2488" s="62" t="str">
        <f t="shared" si="206"/>
        <v/>
      </c>
      <c r="AB2488" s="50" t="s">
        <v>65</v>
      </c>
      <c r="AC2488" s="50" t="s">
        <v>1639</v>
      </c>
      <c r="AD2488" s="50">
        <v>1504422</v>
      </c>
      <c r="AH2488" s="66" t="str">
        <f t="shared" si="207"/>
        <v>PAMarituba</v>
      </c>
      <c r="AI2488" s="50">
        <v>1504422</v>
      </c>
    </row>
    <row r="2489" spans="27:35">
      <c r="AA2489" s="62" t="str">
        <f t="shared" si="206"/>
        <v/>
      </c>
      <c r="AB2489" s="50" t="s">
        <v>65</v>
      </c>
      <c r="AC2489" s="50" t="s">
        <v>1660</v>
      </c>
      <c r="AD2489" s="50">
        <v>1504455</v>
      </c>
      <c r="AH2489" s="66" t="str">
        <f t="shared" si="207"/>
        <v>PAMedicilândia</v>
      </c>
      <c r="AI2489" s="50">
        <v>1504455</v>
      </c>
    </row>
    <row r="2490" spans="27:35">
      <c r="AA2490" s="62" t="str">
        <f t="shared" si="206"/>
        <v/>
      </c>
      <c r="AB2490" s="50" t="s">
        <v>65</v>
      </c>
      <c r="AC2490" s="50" t="s">
        <v>1680</v>
      </c>
      <c r="AD2490" s="50">
        <v>1504505</v>
      </c>
      <c r="AH2490" s="66" t="str">
        <f t="shared" si="207"/>
        <v>PAMelgaço</v>
      </c>
      <c r="AI2490" s="50">
        <v>1504505</v>
      </c>
    </row>
    <row r="2491" spans="27:35">
      <c r="AA2491" s="62" t="str">
        <f t="shared" si="206"/>
        <v/>
      </c>
      <c r="AB2491" s="50" t="s">
        <v>65</v>
      </c>
      <c r="AC2491" s="50" t="s">
        <v>1701</v>
      </c>
      <c r="AD2491" s="50">
        <v>1504604</v>
      </c>
      <c r="AH2491" s="66" t="str">
        <f t="shared" si="207"/>
        <v>PAMocajuba</v>
      </c>
      <c r="AI2491" s="50">
        <v>1504604</v>
      </c>
    </row>
    <row r="2492" spans="27:35">
      <c r="AA2492" s="62" t="str">
        <f t="shared" si="206"/>
        <v/>
      </c>
      <c r="AB2492" s="50" t="s">
        <v>65</v>
      </c>
      <c r="AC2492" s="50" t="s">
        <v>1721</v>
      </c>
      <c r="AD2492" s="50">
        <v>1504703</v>
      </c>
      <c r="AH2492" s="66" t="str">
        <f t="shared" si="207"/>
        <v>PAMoju</v>
      </c>
      <c r="AI2492" s="50">
        <v>1504703</v>
      </c>
    </row>
    <row r="2493" spans="27:35">
      <c r="AA2493" s="62" t="str">
        <f t="shared" si="206"/>
        <v/>
      </c>
      <c r="AB2493" s="50" t="s">
        <v>65</v>
      </c>
      <c r="AC2493" s="50" t="s">
        <v>1742</v>
      </c>
      <c r="AD2493" s="50">
        <v>1504752</v>
      </c>
      <c r="AH2493" s="66" t="str">
        <f t="shared" si="207"/>
        <v>PAMojuí dos Campos</v>
      </c>
      <c r="AI2493" s="50">
        <v>1504752</v>
      </c>
    </row>
    <row r="2494" spans="27:35">
      <c r="AA2494" s="62" t="str">
        <f t="shared" si="206"/>
        <v/>
      </c>
      <c r="AB2494" s="50" t="s">
        <v>65</v>
      </c>
      <c r="AC2494" s="50" t="s">
        <v>1762</v>
      </c>
      <c r="AD2494" s="50">
        <v>1504802</v>
      </c>
      <c r="AH2494" s="66" t="str">
        <f t="shared" si="207"/>
        <v>PAMonte Alegre</v>
      </c>
      <c r="AI2494" s="50">
        <v>1504802</v>
      </c>
    </row>
    <row r="2495" spans="27:35">
      <c r="AA2495" s="62" t="str">
        <f t="shared" si="206"/>
        <v/>
      </c>
      <c r="AB2495" s="50" t="s">
        <v>65</v>
      </c>
      <c r="AC2495" s="50" t="s">
        <v>1782</v>
      </c>
      <c r="AD2495" s="50">
        <v>1504901</v>
      </c>
      <c r="AH2495" s="66" t="str">
        <f t="shared" si="207"/>
        <v>PAMuaná</v>
      </c>
      <c r="AI2495" s="50">
        <v>1504901</v>
      </c>
    </row>
    <row r="2496" spans="27:35">
      <c r="AA2496" s="62" t="str">
        <f t="shared" si="206"/>
        <v/>
      </c>
      <c r="AB2496" s="50" t="s">
        <v>65</v>
      </c>
      <c r="AC2496" s="50" t="s">
        <v>1802</v>
      </c>
      <c r="AD2496" s="50">
        <v>1504950</v>
      </c>
      <c r="AH2496" s="66" t="str">
        <f t="shared" si="207"/>
        <v>PANova Esperança do Piriá</v>
      </c>
      <c r="AI2496" s="50">
        <v>1504950</v>
      </c>
    </row>
    <row r="2497" spans="27:35">
      <c r="AA2497" s="62" t="str">
        <f t="shared" si="206"/>
        <v/>
      </c>
      <c r="AB2497" s="50" t="s">
        <v>65</v>
      </c>
      <c r="AC2497" s="50" t="s">
        <v>1820</v>
      </c>
      <c r="AD2497" s="50">
        <v>1504976</v>
      </c>
      <c r="AH2497" s="66" t="str">
        <f t="shared" si="207"/>
        <v>PANova Ipixuna</v>
      </c>
      <c r="AI2497" s="50">
        <v>1504976</v>
      </c>
    </row>
    <row r="2498" spans="27:35">
      <c r="AA2498" s="62" t="str">
        <f t="shared" si="206"/>
        <v/>
      </c>
      <c r="AB2498" s="50" t="s">
        <v>65</v>
      </c>
      <c r="AC2498" s="50" t="s">
        <v>1839</v>
      </c>
      <c r="AD2498" s="50">
        <v>1505007</v>
      </c>
      <c r="AH2498" s="66" t="str">
        <f t="shared" si="207"/>
        <v>PANova Timboteua</v>
      </c>
      <c r="AI2498" s="50">
        <v>1505007</v>
      </c>
    </row>
    <row r="2499" spans="27:35">
      <c r="AA2499" s="62" t="str">
        <f t="shared" ref="AA2499:AA2562" si="208">CONCATENATE(A2499,D2499)</f>
        <v/>
      </c>
      <c r="AB2499" s="50" t="s">
        <v>65</v>
      </c>
      <c r="AC2499" s="50" t="s">
        <v>1856</v>
      </c>
      <c r="AD2499" s="50">
        <v>1505031</v>
      </c>
      <c r="AH2499" s="66" t="str">
        <f t="shared" ref="AH2499:AH2562" si="209">CONCATENATE(AB2499,AC2499)</f>
        <v>PANovo Progresso</v>
      </c>
      <c r="AI2499" s="50">
        <v>1505031</v>
      </c>
    </row>
    <row r="2500" spans="27:35">
      <c r="AA2500" s="62" t="str">
        <f t="shared" si="208"/>
        <v/>
      </c>
      <c r="AB2500" s="50" t="s">
        <v>65</v>
      </c>
      <c r="AC2500" s="50" t="s">
        <v>1874</v>
      </c>
      <c r="AD2500" s="50">
        <v>1505064</v>
      </c>
      <c r="AH2500" s="66" t="str">
        <f t="shared" si="209"/>
        <v>PANovo Repartimento</v>
      </c>
      <c r="AI2500" s="50">
        <v>1505064</v>
      </c>
    </row>
    <row r="2501" spans="27:35">
      <c r="AA2501" s="62" t="str">
        <f t="shared" si="208"/>
        <v/>
      </c>
      <c r="AB2501" s="50" t="s">
        <v>65</v>
      </c>
      <c r="AC2501" s="50" t="s">
        <v>1890</v>
      </c>
      <c r="AD2501" s="50">
        <v>1505106</v>
      </c>
      <c r="AH2501" s="66" t="str">
        <f t="shared" si="209"/>
        <v>PAÓbidos</v>
      </c>
      <c r="AI2501" s="50">
        <v>1505106</v>
      </c>
    </row>
    <row r="2502" spans="27:35">
      <c r="AA2502" s="62" t="str">
        <f t="shared" si="208"/>
        <v/>
      </c>
      <c r="AB2502" s="50" t="s">
        <v>65</v>
      </c>
      <c r="AC2502" s="50" t="s">
        <v>1907</v>
      </c>
      <c r="AD2502" s="50">
        <v>1505205</v>
      </c>
      <c r="AH2502" s="66" t="str">
        <f t="shared" si="209"/>
        <v>PAOeiras do Pará</v>
      </c>
      <c r="AI2502" s="50">
        <v>1505205</v>
      </c>
    </row>
    <row r="2503" spans="27:35">
      <c r="AA2503" s="62" t="str">
        <f t="shared" si="208"/>
        <v/>
      </c>
      <c r="AB2503" s="50" t="s">
        <v>65</v>
      </c>
      <c r="AC2503" s="50" t="s">
        <v>1925</v>
      </c>
      <c r="AD2503" s="50">
        <v>1505304</v>
      </c>
      <c r="AH2503" s="66" t="str">
        <f t="shared" si="209"/>
        <v>PAOriximiná</v>
      </c>
      <c r="AI2503" s="50">
        <v>1505304</v>
      </c>
    </row>
    <row r="2504" spans="27:35">
      <c r="AA2504" s="62" t="str">
        <f t="shared" si="208"/>
        <v/>
      </c>
      <c r="AB2504" s="50" t="s">
        <v>65</v>
      </c>
      <c r="AC2504" s="50" t="s">
        <v>1941</v>
      </c>
      <c r="AD2504" s="50">
        <v>1505403</v>
      </c>
      <c r="AH2504" s="66" t="str">
        <f t="shared" si="209"/>
        <v>PAOurém</v>
      </c>
      <c r="AI2504" s="50">
        <v>1505403</v>
      </c>
    </row>
    <row r="2505" spans="27:35">
      <c r="AA2505" s="62" t="str">
        <f t="shared" si="208"/>
        <v/>
      </c>
      <c r="AB2505" s="50" t="s">
        <v>65</v>
      </c>
      <c r="AC2505" s="50" t="s">
        <v>1957</v>
      </c>
      <c r="AD2505" s="50">
        <v>1505437</v>
      </c>
      <c r="AH2505" s="66" t="str">
        <f t="shared" si="209"/>
        <v>PAOurilândia do Norte</v>
      </c>
      <c r="AI2505" s="50">
        <v>1505437</v>
      </c>
    </row>
    <row r="2506" spans="27:35">
      <c r="AA2506" s="62" t="str">
        <f t="shared" si="208"/>
        <v/>
      </c>
      <c r="AB2506" s="50" t="s">
        <v>65</v>
      </c>
      <c r="AC2506" s="50" t="s">
        <v>1975</v>
      </c>
      <c r="AD2506" s="50">
        <v>1505486</v>
      </c>
      <c r="AH2506" s="66" t="str">
        <f t="shared" si="209"/>
        <v>PAPacajá</v>
      </c>
      <c r="AI2506" s="50">
        <v>1505486</v>
      </c>
    </row>
    <row r="2507" spans="27:35">
      <c r="AA2507" s="62" t="str">
        <f t="shared" si="208"/>
        <v/>
      </c>
      <c r="AB2507" s="50" t="s">
        <v>65</v>
      </c>
      <c r="AC2507" s="50" t="s">
        <v>1993</v>
      </c>
      <c r="AD2507" s="50">
        <v>1505494</v>
      </c>
      <c r="AH2507" s="66" t="str">
        <f t="shared" si="209"/>
        <v>PAPalestina do Pará</v>
      </c>
      <c r="AI2507" s="50">
        <v>1505494</v>
      </c>
    </row>
    <row r="2508" spans="27:35">
      <c r="AA2508" s="62" t="str">
        <f t="shared" si="208"/>
        <v/>
      </c>
      <c r="AB2508" s="50" t="s">
        <v>65</v>
      </c>
      <c r="AC2508" s="50" t="s">
        <v>2010</v>
      </c>
      <c r="AD2508" s="50">
        <v>1505502</v>
      </c>
      <c r="AH2508" s="66" t="str">
        <f t="shared" si="209"/>
        <v>PAParagominas</v>
      </c>
      <c r="AI2508" s="50">
        <v>1505502</v>
      </c>
    </row>
    <row r="2509" spans="27:35">
      <c r="AA2509" s="62" t="str">
        <f t="shared" si="208"/>
        <v/>
      </c>
      <c r="AB2509" s="50" t="s">
        <v>65</v>
      </c>
      <c r="AC2509" s="50" t="s">
        <v>2028</v>
      </c>
      <c r="AD2509" s="50">
        <v>1505536</v>
      </c>
      <c r="AH2509" s="66" t="str">
        <f t="shared" si="209"/>
        <v>PAParauapebas</v>
      </c>
      <c r="AI2509" s="50">
        <v>1505536</v>
      </c>
    </row>
    <row r="2510" spans="27:35">
      <c r="AA2510" s="62" t="str">
        <f t="shared" si="208"/>
        <v/>
      </c>
      <c r="AB2510" s="50" t="s">
        <v>65</v>
      </c>
      <c r="AC2510" s="50" t="s">
        <v>2046</v>
      </c>
      <c r="AD2510" s="50">
        <v>1505551</v>
      </c>
      <c r="AH2510" s="66" t="str">
        <f t="shared" si="209"/>
        <v>PAPau D'Arco</v>
      </c>
      <c r="AI2510" s="50">
        <v>1505551</v>
      </c>
    </row>
    <row r="2511" spans="27:35">
      <c r="AA2511" s="62" t="str">
        <f t="shared" si="208"/>
        <v/>
      </c>
      <c r="AB2511" s="50" t="s">
        <v>65</v>
      </c>
      <c r="AC2511" s="50" t="s">
        <v>2064</v>
      </c>
      <c r="AD2511" s="50">
        <v>1505601</v>
      </c>
      <c r="AH2511" s="66" t="str">
        <f t="shared" si="209"/>
        <v>PAPeixe-Boi</v>
      </c>
      <c r="AI2511" s="50">
        <v>1505601</v>
      </c>
    </row>
    <row r="2512" spans="27:35">
      <c r="AA2512" s="62" t="str">
        <f t="shared" si="208"/>
        <v/>
      </c>
      <c r="AB2512" s="50" t="s">
        <v>65</v>
      </c>
      <c r="AC2512" s="50" t="s">
        <v>2081</v>
      </c>
      <c r="AD2512" s="50">
        <v>1505635</v>
      </c>
      <c r="AH2512" s="66" t="str">
        <f t="shared" si="209"/>
        <v>PAPiçarra</v>
      </c>
      <c r="AI2512" s="50">
        <v>1505635</v>
      </c>
    </row>
    <row r="2513" spans="27:35">
      <c r="AA2513" s="62" t="str">
        <f t="shared" si="208"/>
        <v/>
      </c>
      <c r="AB2513" s="50" t="s">
        <v>65</v>
      </c>
      <c r="AC2513" s="50" t="s">
        <v>2096</v>
      </c>
      <c r="AD2513" s="50">
        <v>1505650</v>
      </c>
      <c r="AH2513" s="66" t="str">
        <f t="shared" si="209"/>
        <v>PAPlacas</v>
      </c>
      <c r="AI2513" s="50">
        <v>1505650</v>
      </c>
    </row>
    <row r="2514" spans="27:35">
      <c r="AA2514" s="62" t="str">
        <f t="shared" si="208"/>
        <v/>
      </c>
      <c r="AB2514" s="50" t="s">
        <v>65</v>
      </c>
      <c r="AC2514" s="50" t="s">
        <v>2113</v>
      </c>
      <c r="AD2514" s="50">
        <v>1505700</v>
      </c>
      <c r="AH2514" s="66" t="str">
        <f t="shared" si="209"/>
        <v>PAPonta de Pedras</v>
      </c>
      <c r="AI2514" s="50">
        <v>1505700</v>
      </c>
    </row>
    <row r="2515" spans="27:35">
      <c r="AA2515" s="62" t="str">
        <f t="shared" si="208"/>
        <v/>
      </c>
      <c r="AB2515" s="50" t="s">
        <v>65</v>
      </c>
      <c r="AC2515" s="50" t="s">
        <v>2128</v>
      </c>
      <c r="AD2515" s="50">
        <v>1505809</v>
      </c>
      <c r="AH2515" s="66" t="str">
        <f t="shared" si="209"/>
        <v>PAPortel</v>
      </c>
      <c r="AI2515" s="50">
        <v>1505809</v>
      </c>
    </row>
    <row r="2516" spans="27:35">
      <c r="AA2516" s="62" t="str">
        <f t="shared" si="208"/>
        <v/>
      </c>
      <c r="AB2516" s="50" t="s">
        <v>65</v>
      </c>
      <c r="AC2516" s="50" t="s">
        <v>2145</v>
      </c>
      <c r="AD2516" s="50">
        <v>1505908</v>
      </c>
      <c r="AH2516" s="66" t="str">
        <f t="shared" si="209"/>
        <v>PAPorto de Moz</v>
      </c>
      <c r="AI2516" s="50">
        <v>1505908</v>
      </c>
    </row>
    <row r="2517" spans="27:35">
      <c r="AA2517" s="62" t="str">
        <f t="shared" si="208"/>
        <v/>
      </c>
      <c r="AB2517" s="50" t="s">
        <v>65</v>
      </c>
      <c r="AC2517" s="50" t="s">
        <v>2161</v>
      </c>
      <c r="AD2517" s="50">
        <v>1506005</v>
      </c>
      <c r="AH2517" s="66" t="str">
        <f t="shared" si="209"/>
        <v>PAPrainha</v>
      </c>
      <c r="AI2517" s="50">
        <v>1506005</v>
      </c>
    </row>
    <row r="2518" spans="27:35">
      <c r="AA2518" s="62" t="str">
        <f t="shared" si="208"/>
        <v/>
      </c>
      <c r="AB2518" s="50" t="s">
        <v>65</v>
      </c>
      <c r="AC2518" s="50" t="s">
        <v>2178</v>
      </c>
      <c r="AD2518" s="50">
        <v>1506104</v>
      </c>
      <c r="AH2518" s="66" t="str">
        <f t="shared" si="209"/>
        <v>PAPrimavera</v>
      </c>
      <c r="AI2518" s="50">
        <v>1506104</v>
      </c>
    </row>
    <row r="2519" spans="27:35">
      <c r="AA2519" s="62" t="str">
        <f t="shared" si="208"/>
        <v/>
      </c>
      <c r="AB2519" s="50" t="s">
        <v>65</v>
      </c>
      <c r="AC2519" s="50" t="s">
        <v>2195</v>
      </c>
      <c r="AD2519" s="50">
        <v>1506112</v>
      </c>
      <c r="AH2519" s="66" t="str">
        <f t="shared" si="209"/>
        <v>PAQuatipuru</v>
      </c>
      <c r="AI2519" s="50">
        <v>1506112</v>
      </c>
    </row>
    <row r="2520" spans="27:35">
      <c r="AA2520" s="62" t="str">
        <f t="shared" si="208"/>
        <v/>
      </c>
      <c r="AB2520" s="50" t="s">
        <v>65</v>
      </c>
      <c r="AC2520" s="50" t="s">
        <v>2210</v>
      </c>
      <c r="AD2520" s="50">
        <v>1506138</v>
      </c>
      <c r="AH2520" s="66" t="str">
        <f t="shared" si="209"/>
        <v>PARedenção</v>
      </c>
      <c r="AI2520" s="50">
        <v>1506138</v>
      </c>
    </row>
    <row r="2521" spans="27:35">
      <c r="AA2521" s="62" t="str">
        <f t="shared" si="208"/>
        <v/>
      </c>
      <c r="AB2521" s="50" t="s">
        <v>65</v>
      </c>
      <c r="AC2521" s="50" t="s">
        <v>2226</v>
      </c>
      <c r="AD2521" s="50">
        <v>1506161</v>
      </c>
      <c r="AH2521" s="66" t="str">
        <f t="shared" si="209"/>
        <v>PARio Maria</v>
      </c>
      <c r="AI2521" s="50">
        <v>1506161</v>
      </c>
    </row>
    <row r="2522" spans="27:35">
      <c r="AA2522" s="62" t="str">
        <f t="shared" si="208"/>
        <v/>
      </c>
      <c r="AB2522" s="50" t="s">
        <v>65</v>
      </c>
      <c r="AC2522" s="50" t="s">
        <v>2242</v>
      </c>
      <c r="AD2522" s="50">
        <v>1506187</v>
      </c>
      <c r="AH2522" s="66" t="str">
        <f t="shared" si="209"/>
        <v>PARondon do Pará</v>
      </c>
      <c r="AI2522" s="50">
        <v>1506187</v>
      </c>
    </row>
    <row r="2523" spans="27:35">
      <c r="AA2523" s="62" t="str">
        <f t="shared" si="208"/>
        <v/>
      </c>
      <c r="AB2523" s="50" t="s">
        <v>65</v>
      </c>
      <c r="AC2523" s="50" t="s">
        <v>2256</v>
      </c>
      <c r="AD2523" s="50">
        <v>1506195</v>
      </c>
      <c r="AH2523" s="66" t="str">
        <f t="shared" si="209"/>
        <v>PARurópolis</v>
      </c>
      <c r="AI2523" s="50">
        <v>1506195</v>
      </c>
    </row>
    <row r="2524" spans="27:35">
      <c r="AA2524" s="62" t="str">
        <f t="shared" si="208"/>
        <v/>
      </c>
      <c r="AB2524" s="50" t="s">
        <v>65</v>
      </c>
      <c r="AC2524" s="50" t="s">
        <v>2271</v>
      </c>
      <c r="AD2524" s="50">
        <v>1506203</v>
      </c>
      <c r="AH2524" s="66" t="str">
        <f t="shared" si="209"/>
        <v>PASalinópolis</v>
      </c>
      <c r="AI2524" s="50">
        <v>1506203</v>
      </c>
    </row>
    <row r="2525" spans="27:35">
      <c r="AA2525" s="62" t="str">
        <f t="shared" si="208"/>
        <v/>
      </c>
      <c r="AB2525" s="50" t="s">
        <v>65</v>
      </c>
      <c r="AC2525" s="50" t="s">
        <v>2287</v>
      </c>
      <c r="AD2525" s="50">
        <v>1506302</v>
      </c>
      <c r="AH2525" s="66" t="str">
        <f t="shared" si="209"/>
        <v>PASalvaterra</v>
      </c>
      <c r="AI2525" s="50">
        <v>1506302</v>
      </c>
    </row>
    <row r="2526" spans="27:35">
      <c r="AA2526" s="62" t="str">
        <f t="shared" si="208"/>
        <v/>
      </c>
      <c r="AB2526" s="50" t="s">
        <v>65</v>
      </c>
      <c r="AC2526" s="50" t="s">
        <v>2303</v>
      </c>
      <c r="AD2526" s="50">
        <v>1506351</v>
      </c>
      <c r="AH2526" s="66" t="str">
        <f t="shared" si="209"/>
        <v>PASanta Bárbara do Pará</v>
      </c>
      <c r="AI2526" s="50">
        <v>1506351</v>
      </c>
    </row>
    <row r="2527" spans="27:35">
      <c r="AA2527" s="62" t="str">
        <f t="shared" si="208"/>
        <v/>
      </c>
      <c r="AB2527" s="50" t="s">
        <v>65</v>
      </c>
      <c r="AC2527" s="50" t="s">
        <v>2316</v>
      </c>
      <c r="AD2527" s="50">
        <v>1506401</v>
      </c>
      <c r="AH2527" s="66" t="str">
        <f t="shared" si="209"/>
        <v>PASanta Cruz do Arari</v>
      </c>
      <c r="AI2527" s="50">
        <v>1506401</v>
      </c>
    </row>
    <row r="2528" spans="27:35">
      <c r="AA2528" s="62" t="str">
        <f t="shared" si="208"/>
        <v/>
      </c>
      <c r="AB2528" s="50" t="s">
        <v>65</v>
      </c>
      <c r="AC2528" s="50" t="s">
        <v>5557</v>
      </c>
      <c r="AD2528" s="50">
        <v>1506500</v>
      </c>
      <c r="AH2528" s="66" t="str">
        <f t="shared" si="209"/>
        <v>PASanta Izabel do Pará</v>
      </c>
      <c r="AI2528" s="50">
        <v>1506500</v>
      </c>
    </row>
    <row r="2529" spans="27:35">
      <c r="AA2529" s="62" t="str">
        <f t="shared" si="208"/>
        <v/>
      </c>
      <c r="AB2529" s="50" t="s">
        <v>65</v>
      </c>
      <c r="AC2529" s="50" t="s">
        <v>2348</v>
      </c>
      <c r="AD2529" s="50">
        <v>1506559</v>
      </c>
      <c r="AH2529" s="66" t="str">
        <f t="shared" si="209"/>
        <v>PASanta Luzia do Pará</v>
      </c>
      <c r="AI2529" s="50">
        <v>1506559</v>
      </c>
    </row>
    <row r="2530" spans="27:35">
      <c r="AA2530" s="62" t="str">
        <f t="shared" si="208"/>
        <v/>
      </c>
      <c r="AB2530" s="50" t="s">
        <v>65</v>
      </c>
      <c r="AC2530" s="50" t="s">
        <v>2364</v>
      </c>
      <c r="AD2530" s="50">
        <v>1506583</v>
      </c>
      <c r="AH2530" s="66" t="str">
        <f t="shared" si="209"/>
        <v>PASanta Maria das Barreiras</v>
      </c>
      <c r="AI2530" s="50">
        <v>1506583</v>
      </c>
    </row>
    <row r="2531" spans="27:35">
      <c r="AA2531" s="62" t="str">
        <f t="shared" si="208"/>
        <v/>
      </c>
      <c r="AB2531" s="50" t="s">
        <v>65</v>
      </c>
      <c r="AC2531" s="50" t="s">
        <v>2378</v>
      </c>
      <c r="AD2531" s="50">
        <v>1506609</v>
      </c>
      <c r="AH2531" s="66" t="str">
        <f t="shared" si="209"/>
        <v>PASanta Maria do Pará</v>
      </c>
      <c r="AI2531" s="50">
        <v>1506609</v>
      </c>
    </row>
    <row r="2532" spans="27:35">
      <c r="AA2532" s="62" t="str">
        <f t="shared" si="208"/>
        <v/>
      </c>
      <c r="AB2532" s="50" t="s">
        <v>65</v>
      </c>
      <c r="AC2532" s="50" t="s">
        <v>2393</v>
      </c>
      <c r="AD2532" s="50">
        <v>1506708</v>
      </c>
      <c r="AH2532" s="66" t="str">
        <f t="shared" si="209"/>
        <v>PASantana do Araguaia</v>
      </c>
      <c r="AI2532" s="50">
        <v>1506708</v>
      </c>
    </row>
    <row r="2533" spans="27:35">
      <c r="AA2533" s="62" t="str">
        <f t="shared" si="208"/>
        <v/>
      </c>
      <c r="AB2533" s="50" t="s">
        <v>65</v>
      </c>
      <c r="AC2533" s="50" t="s">
        <v>2409</v>
      </c>
      <c r="AD2533" s="50">
        <v>1506807</v>
      </c>
      <c r="AH2533" s="66" t="str">
        <f t="shared" si="209"/>
        <v>PASantarém</v>
      </c>
      <c r="AI2533" s="50">
        <v>1506807</v>
      </c>
    </row>
    <row r="2534" spans="27:35">
      <c r="AA2534" s="62" t="str">
        <f t="shared" si="208"/>
        <v/>
      </c>
      <c r="AB2534" s="50" t="s">
        <v>65</v>
      </c>
      <c r="AC2534" s="50" t="s">
        <v>2425</v>
      </c>
      <c r="AD2534" s="50">
        <v>1506906</v>
      </c>
      <c r="AH2534" s="66" t="str">
        <f t="shared" si="209"/>
        <v>PASantarém Novo</v>
      </c>
      <c r="AI2534" s="50">
        <v>1506906</v>
      </c>
    </row>
    <row r="2535" spans="27:35">
      <c r="AA2535" s="62" t="str">
        <f t="shared" si="208"/>
        <v/>
      </c>
      <c r="AB2535" s="50" t="s">
        <v>65</v>
      </c>
      <c r="AC2535" s="50" t="s">
        <v>2441</v>
      </c>
      <c r="AD2535" s="50">
        <v>1507003</v>
      </c>
      <c r="AH2535" s="66" t="str">
        <f t="shared" si="209"/>
        <v>PASanto Antônio do Tauá</v>
      </c>
      <c r="AI2535" s="50">
        <v>1507003</v>
      </c>
    </row>
    <row r="2536" spans="27:35">
      <c r="AA2536" s="62" t="str">
        <f t="shared" si="208"/>
        <v/>
      </c>
      <c r="AB2536" s="50" t="s">
        <v>65</v>
      </c>
      <c r="AC2536" s="50" t="s">
        <v>2457</v>
      </c>
      <c r="AD2536" s="50">
        <v>1507102</v>
      </c>
      <c r="AH2536" s="66" t="str">
        <f t="shared" si="209"/>
        <v>PASão Caetano de Odivelas</v>
      </c>
      <c r="AI2536" s="50">
        <v>1507102</v>
      </c>
    </row>
    <row r="2537" spans="27:35">
      <c r="AA2537" s="62" t="str">
        <f t="shared" si="208"/>
        <v/>
      </c>
      <c r="AB2537" s="50" t="s">
        <v>65</v>
      </c>
      <c r="AC2537" s="50" t="s">
        <v>2470</v>
      </c>
      <c r="AD2537" s="50">
        <v>1507151</v>
      </c>
      <c r="AH2537" s="66" t="str">
        <f t="shared" si="209"/>
        <v>PASão Domingos do Araguaia</v>
      </c>
      <c r="AI2537" s="50">
        <v>1507151</v>
      </c>
    </row>
    <row r="2538" spans="27:35">
      <c r="AA2538" s="62" t="str">
        <f t="shared" si="208"/>
        <v/>
      </c>
      <c r="AB2538" s="50" t="s">
        <v>65</v>
      </c>
      <c r="AC2538" s="50" t="s">
        <v>2486</v>
      </c>
      <c r="AD2538" s="50">
        <v>1507201</v>
      </c>
      <c r="AH2538" s="66" t="str">
        <f t="shared" si="209"/>
        <v>PASão Domingos do Capim</v>
      </c>
      <c r="AI2538" s="50">
        <v>1507201</v>
      </c>
    </row>
    <row r="2539" spans="27:35">
      <c r="AA2539" s="62" t="str">
        <f t="shared" si="208"/>
        <v/>
      </c>
      <c r="AB2539" s="50" t="s">
        <v>65</v>
      </c>
      <c r="AC2539" s="50" t="s">
        <v>2501</v>
      </c>
      <c r="AD2539" s="50">
        <v>1507300</v>
      </c>
      <c r="AH2539" s="66" t="str">
        <f t="shared" si="209"/>
        <v>PASão Félix do Xingu</v>
      </c>
      <c r="AI2539" s="50">
        <v>1507300</v>
      </c>
    </row>
    <row r="2540" spans="27:35">
      <c r="AA2540" s="62" t="str">
        <f t="shared" si="208"/>
        <v/>
      </c>
      <c r="AB2540" s="50" t="s">
        <v>65</v>
      </c>
      <c r="AC2540" s="50" t="s">
        <v>2516</v>
      </c>
      <c r="AD2540" s="50">
        <v>1507409</v>
      </c>
      <c r="AH2540" s="66" t="str">
        <f t="shared" si="209"/>
        <v>PASão Francisco do Pará</v>
      </c>
      <c r="AI2540" s="50">
        <v>1507409</v>
      </c>
    </row>
    <row r="2541" spans="27:35">
      <c r="AA2541" s="62" t="str">
        <f t="shared" si="208"/>
        <v/>
      </c>
      <c r="AB2541" s="50" t="s">
        <v>65</v>
      </c>
      <c r="AC2541" s="50" t="s">
        <v>2531</v>
      </c>
      <c r="AD2541" s="50">
        <v>1507458</v>
      </c>
      <c r="AH2541" s="66" t="str">
        <f t="shared" si="209"/>
        <v>PASão Geraldo do Araguaia</v>
      </c>
      <c r="AI2541" s="50">
        <v>1507458</v>
      </c>
    </row>
    <row r="2542" spans="27:35">
      <c r="AA2542" s="62" t="str">
        <f t="shared" si="208"/>
        <v/>
      </c>
      <c r="AB2542" s="50" t="s">
        <v>65</v>
      </c>
      <c r="AC2542" s="50" t="s">
        <v>2547</v>
      </c>
      <c r="AD2542" s="50">
        <v>1507466</v>
      </c>
      <c r="AH2542" s="66" t="str">
        <f t="shared" si="209"/>
        <v>PASão João da Ponta</v>
      </c>
      <c r="AI2542" s="50">
        <v>1507466</v>
      </c>
    </row>
    <row r="2543" spans="27:35">
      <c r="AA2543" s="62" t="str">
        <f t="shared" si="208"/>
        <v/>
      </c>
      <c r="AB2543" s="50" t="s">
        <v>65</v>
      </c>
      <c r="AC2543" s="50" t="s">
        <v>2562</v>
      </c>
      <c r="AD2543" s="50">
        <v>1507474</v>
      </c>
      <c r="AH2543" s="66" t="str">
        <f t="shared" si="209"/>
        <v>PASão João de Pirabas</v>
      </c>
      <c r="AI2543" s="50">
        <v>1507474</v>
      </c>
    </row>
    <row r="2544" spans="27:35">
      <c r="AA2544" s="62" t="str">
        <f t="shared" si="208"/>
        <v/>
      </c>
      <c r="AB2544" s="50" t="s">
        <v>65</v>
      </c>
      <c r="AC2544" s="50" t="s">
        <v>2577</v>
      </c>
      <c r="AD2544" s="50">
        <v>1507508</v>
      </c>
      <c r="AH2544" s="66" t="str">
        <f t="shared" si="209"/>
        <v>PASão João do Araguaia</v>
      </c>
      <c r="AI2544" s="50">
        <v>1507508</v>
      </c>
    </row>
    <row r="2545" spans="27:35">
      <c r="AA2545" s="62" t="str">
        <f t="shared" si="208"/>
        <v/>
      </c>
      <c r="AB2545" s="50" t="s">
        <v>65</v>
      </c>
      <c r="AC2545" s="50" t="s">
        <v>2592</v>
      </c>
      <c r="AD2545" s="50">
        <v>1507607</v>
      </c>
      <c r="AH2545" s="66" t="str">
        <f t="shared" si="209"/>
        <v>PASão Miguel do Guamá</v>
      </c>
      <c r="AI2545" s="50">
        <v>1507607</v>
      </c>
    </row>
    <row r="2546" spans="27:35">
      <c r="AA2546" s="62" t="str">
        <f t="shared" si="208"/>
        <v/>
      </c>
      <c r="AB2546" s="50" t="s">
        <v>65</v>
      </c>
      <c r="AC2546" s="50" t="s">
        <v>2608</v>
      </c>
      <c r="AD2546" s="50">
        <v>1507706</v>
      </c>
      <c r="AH2546" s="66" t="str">
        <f t="shared" si="209"/>
        <v>PASão Sebastião da Boa Vista</v>
      </c>
      <c r="AI2546" s="50">
        <v>1507706</v>
      </c>
    </row>
    <row r="2547" spans="27:35">
      <c r="AA2547" s="62" t="str">
        <f t="shared" si="208"/>
        <v/>
      </c>
      <c r="AB2547" s="50" t="s">
        <v>65</v>
      </c>
      <c r="AC2547" s="50" t="s">
        <v>1861</v>
      </c>
      <c r="AD2547" s="50">
        <v>1507755</v>
      </c>
      <c r="AH2547" s="66" t="str">
        <f t="shared" si="209"/>
        <v>PASapucaia</v>
      </c>
      <c r="AI2547" s="50">
        <v>1507755</v>
      </c>
    </row>
    <row r="2548" spans="27:35">
      <c r="AA2548" s="62" t="str">
        <f t="shared" si="208"/>
        <v/>
      </c>
      <c r="AB2548" s="50" t="s">
        <v>65</v>
      </c>
      <c r="AC2548" s="50" t="s">
        <v>2635</v>
      </c>
      <c r="AD2548" s="50">
        <v>1507805</v>
      </c>
      <c r="AH2548" s="66" t="str">
        <f t="shared" si="209"/>
        <v>PASenador José Porfírio</v>
      </c>
      <c r="AI2548" s="50">
        <v>1507805</v>
      </c>
    </row>
    <row r="2549" spans="27:35">
      <c r="AA2549" s="62" t="str">
        <f t="shared" si="208"/>
        <v/>
      </c>
      <c r="AB2549" s="50" t="s">
        <v>65</v>
      </c>
      <c r="AC2549" s="50" t="s">
        <v>2649</v>
      </c>
      <c r="AD2549" s="50">
        <v>1507904</v>
      </c>
      <c r="AH2549" s="66" t="str">
        <f t="shared" si="209"/>
        <v>PASoure</v>
      </c>
      <c r="AI2549" s="50">
        <v>1507904</v>
      </c>
    </row>
    <row r="2550" spans="27:35">
      <c r="AA2550" s="62" t="str">
        <f t="shared" si="208"/>
        <v/>
      </c>
      <c r="AB2550" s="50" t="s">
        <v>65</v>
      </c>
      <c r="AC2550" s="50" t="s">
        <v>2662</v>
      </c>
      <c r="AD2550" s="50">
        <v>1507953</v>
      </c>
      <c r="AH2550" s="66" t="str">
        <f t="shared" si="209"/>
        <v>PATailândia</v>
      </c>
      <c r="AI2550" s="50">
        <v>1507953</v>
      </c>
    </row>
    <row r="2551" spans="27:35">
      <c r="AA2551" s="62" t="str">
        <f t="shared" si="208"/>
        <v/>
      </c>
      <c r="AB2551" s="50" t="s">
        <v>65</v>
      </c>
      <c r="AC2551" s="50" t="s">
        <v>2676</v>
      </c>
      <c r="AD2551" s="50">
        <v>1507961</v>
      </c>
      <c r="AH2551" s="66" t="str">
        <f t="shared" si="209"/>
        <v>PATerra Alta</v>
      </c>
      <c r="AI2551" s="50">
        <v>1507961</v>
      </c>
    </row>
    <row r="2552" spans="27:35">
      <c r="AA2552" s="62" t="str">
        <f t="shared" si="208"/>
        <v/>
      </c>
      <c r="AB2552" s="50" t="s">
        <v>65</v>
      </c>
      <c r="AC2552" s="50" t="s">
        <v>2692</v>
      </c>
      <c r="AD2552" s="50">
        <v>1507979</v>
      </c>
      <c r="AH2552" s="66" t="str">
        <f t="shared" si="209"/>
        <v>PATerra Santa</v>
      </c>
      <c r="AI2552" s="50">
        <v>1507979</v>
      </c>
    </row>
    <row r="2553" spans="27:35">
      <c r="AA2553" s="62" t="str">
        <f t="shared" si="208"/>
        <v/>
      </c>
      <c r="AB2553" s="50" t="s">
        <v>65</v>
      </c>
      <c r="AC2553" s="50" t="s">
        <v>2708</v>
      </c>
      <c r="AD2553" s="50">
        <v>1508001</v>
      </c>
      <c r="AH2553" s="66" t="str">
        <f t="shared" si="209"/>
        <v>PATomé-Açu</v>
      </c>
      <c r="AI2553" s="50">
        <v>1508001</v>
      </c>
    </row>
    <row r="2554" spans="27:35">
      <c r="AA2554" s="62" t="str">
        <f t="shared" si="208"/>
        <v/>
      </c>
      <c r="AB2554" s="50" t="s">
        <v>65</v>
      </c>
      <c r="AC2554" s="50" t="s">
        <v>2723</v>
      </c>
      <c r="AD2554" s="50">
        <v>1508035</v>
      </c>
      <c r="AH2554" s="66" t="str">
        <f t="shared" si="209"/>
        <v>PATracuateua</v>
      </c>
      <c r="AI2554" s="50">
        <v>1508035</v>
      </c>
    </row>
    <row r="2555" spans="27:35">
      <c r="AA2555" s="62" t="str">
        <f t="shared" si="208"/>
        <v/>
      </c>
      <c r="AB2555" s="50" t="s">
        <v>65</v>
      </c>
      <c r="AC2555" s="50" t="s">
        <v>2739</v>
      </c>
      <c r="AD2555" s="50">
        <v>1508050</v>
      </c>
      <c r="AH2555" s="66" t="str">
        <f t="shared" si="209"/>
        <v>PATrairão</v>
      </c>
      <c r="AI2555" s="50">
        <v>1508050</v>
      </c>
    </row>
    <row r="2556" spans="27:35">
      <c r="AA2556" s="62" t="str">
        <f t="shared" si="208"/>
        <v/>
      </c>
      <c r="AB2556" s="50" t="s">
        <v>65</v>
      </c>
      <c r="AC2556" s="50" t="s">
        <v>2754</v>
      </c>
      <c r="AD2556" s="50">
        <v>1508084</v>
      </c>
      <c r="AH2556" s="66" t="str">
        <f t="shared" si="209"/>
        <v>PATucumã</v>
      </c>
      <c r="AI2556" s="50">
        <v>1508084</v>
      </c>
    </row>
    <row r="2557" spans="27:35">
      <c r="AA2557" s="62" t="str">
        <f t="shared" si="208"/>
        <v/>
      </c>
      <c r="AB2557" s="50" t="s">
        <v>65</v>
      </c>
      <c r="AC2557" s="50" t="s">
        <v>2769</v>
      </c>
      <c r="AD2557" s="50">
        <v>1508100</v>
      </c>
      <c r="AH2557" s="66" t="str">
        <f t="shared" si="209"/>
        <v>PATucuruí</v>
      </c>
      <c r="AI2557" s="50">
        <v>1508100</v>
      </c>
    </row>
    <row r="2558" spans="27:35">
      <c r="AA2558" s="62" t="str">
        <f t="shared" si="208"/>
        <v/>
      </c>
      <c r="AB2558" s="50" t="s">
        <v>65</v>
      </c>
      <c r="AC2558" s="50" t="s">
        <v>2785</v>
      </c>
      <c r="AD2558" s="50">
        <v>1508126</v>
      </c>
      <c r="AH2558" s="66" t="str">
        <f t="shared" si="209"/>
        <v>PAUlianópolis</v>
      </c>
      <c r="AI2558" s="50">
        <v>1508126</v>
      </c>
    </row>
    <row r="2559" spans="27:35">
      <c r="AA2559" s="62" t="str">
        <f t="shared" si="208"/>
        <v/>
      </c>
      <c r="AB2559" s="50" t="s">
        <v>65</v>
      </c>
      <c r="AC2559" s="50" t="s">
        <v>2800</v>
      </c>
      <c r="AD2559" s="50">
        <v>1508159</v>
      </c>
      <c r="AH2559" s="66" t="str">
        <f t="shared" si="209"/>
        <v>PAUruará</v>
      </c>
      <c r="AI2559" s="50">
        <v>1508159</v>
      </c>
    </row>
    <row r="2560" spans="27:35">
      <c r="AA2560" s="62" t="str">
        <f t="shared" si="208"/>
        <v/>
      </c>
      <c r="AB2560" s="50" t="s">
        <v>65</v>
      </c>
      <c r="AC2560" s="50" t="s">
        <v>2815</v>
      </c>
      <c r="AD2560" s="50">
        <v>1508209</v>
      </c>
      <c r="AH2560" s="66" t="str">
        <f t="shared" si="209"/>
        <v>PAVigia</v>
      </c>
      <c r="AI2560" s="50">
        <v>1508209</v>
      </c>
    </row>
    <row r="2561" spans="27:35">
      <c r="AA2561" s="62" t="str">
        <f t="shared" si="208"/>
        <v/>
      </c>
      <c r="AB2561" s="50" t="s">
        <v>65</v>
      </c>
      <c r="AC2561" s="50" t="s">
        <v>2829</v>
      </c>
      <c r="AD2561" s="50">
        <v>1508308</v>
      </c>
      <c r="AH2561" s="66" t="str">
        <f t="shared" si="209"/>
        <v>PAViseu</v>
      </c>
      <c r="AI2561" s="50">
        <v>1508308</v>
      </c>
    </row>
    <row r="2562" spans="27:35">
      <c r="AA2562" s="62" t="str">
        <f t="shared" si="208"/>
        <v/>
      </c>
      <c r="AB2562" s="50" t="s">
        <v>65</v>
      </c>
      <c r="AC2562" s="50" t="s">
        <v>2841</v>
      </c>
      <c r="AD2562" s="50">
        <v>1508357</v>
      </c>
      <c r="AH2562" s="66" t="str">
        <f t="shared" si="209"/>
        <v>PAVitória do Xingu</v>
      </c>
      <c r="AI2562" s="50">
        <v>1508357</v>
      </c>
    </row>
    <row r="2563" spans="27:35">
      <c r="AA2563" s="62" t="str">
        <f t="shared" ref="AA2563:AA2626" si="210">CONCATENATE(A2563,D2563)</f>
        <v/>
      </c>
      <c r="AB2563" s="50" t="s">
        <v>65</v>
      </c>
      <c r="AC2563" s="50" t="s">
        <v>2854</v>
      </c>
      <c r="AD2563" s="50">
        <v>1508407</v>
      </c>
      <c r="AH2563" s="66" t="str">
        <f t="shared" ref="AH2563:AH2626" si="211">CONCATENATE(AB2563,AC2563)</f>
        <v>PAXinguara</v>
      </c>
      <c r="AI2563" s="50">
        <v>1508407</v>
      </c>
    </row>
    <row r="2564" spans="27:35">
      <c r="AA2564" s="62" t="str">
        <f t="shared" si="210"/>
        <v/>
      </c>
      <c r="AB2564" s="50" t="s">
        <v>66</v>
      </c>
      <c r="AC2564" s="50" t="s">
        <v>90</v>
      </c>
      <c r="AD2564" s="50">
        <v>2500106</v>
      </c>
      <c r="AH2564" s="66" t="str">
        <f t="shared" si="211"/>
        <v>PBÁgua Branca</v>
      </c>
      <c r="AI2564" s="50">
        <v>2500106</v>
      </c>
    </row>
    <row r="2565" spans="27:35">
      <c r="AA2565" s="62" t="str">
        <f t="shared" si="210"/>
        <v/>
      </c>
      <c r="AB2565" s="50" t="s">
        <v>66</v>
      </c>
      <c r="AC2565" s="50" t="s">
        <v>128</v>
      </c>
      <c r="AD2565" s="50">
        <v>2500205</v>
      </c>
      <c r="AH2565" s="66" t="str">
        <f t="shared" si="211"/>
        <v>PBAguiar</v>
      </c>
      <c r="AI2565" s="50">
        <v>2500205</v>
      </c>
    </row>
    <row r="2566" spans="27:35">
      <c r="AA2566" s="62" t="str">
        <f t="shared" si="210"/>
        <v/>
      </c>
      <c r="AB2566" s="50" t="s">
        <v>66</v>
      </c>
      <c r="AC2566" s="50" t="s">
        <v>154</v>
      </c>
      <c r="AD2566" s="50">
        <v>2500304</v>
      </c>
      <c r="AH2566" s="66" t="str">
        <f t="shared" si="211"/>
        <v>PBAlagoa Grande</v>
      </c>
      <c r="AI2566" s="50">
        <v>2500304</v>
      </c>
    </row>
    <row r="2567" spans="27:35">
      <c r="AA2567" s="62" t="str">
        <f t="shared" si="210"/>
        <v/>
      </c>
      <c r="AB2567" s="50" t="s">
        <v>66</v>
      </c>
      <c r="AC2567" s="50" t="s">
        <v>179</v>
      </c>
      <c r="AD2567" s="50">
        <v>2500403</v>
      </c>
      <c r="AH2567" s="66" t="str">
        <f t="shared" si="211"/>
        <v>PBAlagoa Nova</v>
      </c>
      <c r="AI2567" s="50">
        <v>2500403</v>
      </c>
    </row>
    <row r="2568" spans="27:35">
      <c r="AA2568" s="62" t="str">
        <f t="shared" si="210"/>
        <v/>
      </c>
      <c r="AB2568" s="50" t="s">
        <v>66</v>
      </c>
      <c r="AC2568" s="50" t="s">
        <v>205</v>
      </c>
      <c r="AD2568" s="50">
        <v>2500502</v>
      </c>
      <c r="AH2568" s="66" t="str">
        <f t="shared" si="211"/>
        <v>PBAlagoinha</v>
      </c>
      <c r="AI2568" s="50">
        <v>2500502</v>
      </c>
    </row>
    <row r="2569" spans="27:35">
      <c r="AA2569" s="62" t="str">
        <f t="shared" si="210"/>
        <v/>
      </c>
      <c r="AB2569" s="50" t="s">
        <v>66</v>
      </c>
      <c r="AC2569" s="50" t="s">
        <v>230</v>
      </c>
      <c r="AD2569" s="50">
        <v>2500536</v>
      </c>
      <c r="AH2569" s="66" t="str">
        <f t="shared" si="211"/>
        <v>PBAlcantil</v>
      </c>
      <c r="AI2569" s="50">
        <v>2500536</v>
      </c>
    </row>
    <row r="2570" spans="27:35">
      <c r="AA2570" s="62" t="str">
        <f t="shared" si="210"/>
        <v/>
      </c>
      <c r="AB2570" s="50" t="s">
        <v>66</v>
      </c>
      <c r="AC2570" s="50" t="s">
        <v>255</v>
      </c>
      <c r="AD2570" s="50">
        <v>2500577</v>
      </c>
      <c r="AH2570" s="66" t="str">
        <f t="shared" si="211"/>
        <v>PBAlgodão de Jandaíra</v>
      </c>
      <c r="AI2570" s="50">
        <v>2500577</v>
      </c>
    </row>
    <row r="2571" spans="27:35">
      <c r="AA2571" s="62" t="str">
        <f t="shared" si="210"/>
        <v/>
      </c>
      <c r="AB2571" s="50" t="s">
        <v>66</v>
      </c>
      <c r="AC2571" s="50" t="s">
        <v>280</v>
      </c>
      <c r="AD2571" s="50">
        <v>2500601</v>
      </c>
      <c r="AH2571" s="66" t="str">
        <f t="shared" si="211"/>
        <v>PBAlhandra</v>
      </c>
      <c r="AI2571" s="50">
        <v>2500601</v>
      </c>
    </row>
    <row r="2572" spans="27:35">
      <c r="AA2572" s="62" t="str">
        <f t="shared" si="210"/>
        <v/>
      </c>
      <c r="AB2572" s="50" t="s">
        <v>66</v>
      </c>
      <c r="AC2572" s="50" t="s">
        <v>306</v>
      </c>
      <c r="AD2572" s="50">
        <v>2500734</v>
      </c>
      <c r="AH2572" s="66" t="str">
        <f t="shared" si="211"/>
        <v>PBAmparo</v>
      </c>
      <c r="AI2572" s="50">
        <v>2500734</v>
      </c>
    </row>
    <row r="2573" spans="27:35">
      <c r="AA2573" s="62" t="str">
        <f t="shared" si="210"/>
        <v/>
      </c>
      <c r="AB2573" s="50" t="s">
        <v>66</v>
      </c>
      <c r="AC2573" s="50" t="s">
        <v>332</v>
      </c>
      <c r="AD2573" s="50">
        <v>2500775</v>
      </c>
      <c r="AH2573" s="66" t="str">
        <f t="shared" si="211"/>
        <v>PBAparecida</v>
      </c>
      <c r="AI2573" s="50">
        <v>2500775</v>
      </c>
    </row>
    <row r="2574" spans="27:35">
      <c r="AA2574" s="62" t="str">
        <f t="shared" si="210"/>
        <v/>
      </c>
      <c r="AB2574" s="50" t="s">
        <v>66</v>
      </c>
      <c r="AC2574" s="50" t="s">
        <v>357</v>
      </c>
      <c r="AD2574" s="50">
        <v>2500809</v>
      </c>
      <c r="AH2574" s="66" t="str">
        <f t="shared" si="211"/>
        <v>PBAraçagi</v>
      </c>
      <c r="AI2574" s="50">
        <v>2500809</v>
      </c>
    </row>
    <row r="2575" spans="27:35">
      <c r="AA2575" s="62" t="str">
        <f t="shared" si="210"/>
        <v/>
      </c>
      <c r="AB2575" s="50" t="s">
        <v>66</v>
      </c>
      <c r="AC2575" s="50" t="s">
        <v>381</v>
      </c>
      <c r="AD2575" s="50">
        <v>2500908</v>
      </c>
      <c r="AH2575" s="66" t="str">
        <f t="shared" si="211"/>
        <v>PBArara</v>
      </c>
      <c r="AI2575" s="50">
        <v>2500908</v>
      </c>
    </row>
    <row r="2576" spans="27:35">
      <c r="AA2576" s="62" t="str">
        <f t="shared" si="210"/>
        <v/>
      </c>
      <c r="AB2576" s="50" t="s">
        <v>66</v>
      </c>
      <c r="AC2576" s="50" t="s">
        <v>406</v>
      </c>
      <c r="AD2576" s="50">
        <v>2501005</v>
      </c>
      <c r="AH2576" s="66" t="str">
        <f t="shared" si="211"/>
        <v>PBAraruna</v>
      </c>
      <c r="AI2576" s="50">
        <v>2501005</v>
      </c>
    </row>
    <row r="2577" spans="27:35">
      <c r="AA2577" s="62" t="str">
        <f t="shared" si="210"/>
        <v/>
      </c>
      <c r="AB2577" s="50" t="s">
        <v>66</v>
      </c>
      <c r="AC2577" s="50" t="s">
        <v>431</v>
      </c>
      <c r="AD2577" s="50">
        <v>2501104</v>
      </c>
      <c r="AH2577" s="66" t="str">
        <f t="shared" si="211"/>
        <v>PBAreia</v>
      </c>
      <c r="AI2577" s="50">
        <v>2501104</v>
      </c>
    </row>
    <row r="2578" spans="27:35">
      <c r="AA2578" s="62" t="str">
        <f t="shared" si="210"/>
        <v/>
      </c>
      <c r="AB2578" s="50" t="s">
        <v>66</v>
      </c>
      <c r="AC2578" s="50" t="s">
        <v>456</v>
      </c>
      <c r="AD2578" s="50">
        <v>2501153</v>
      </c>
      <c r="AH2578" s="66" t="str">
        <f t="shared" si="211"/>
        <v>PBAreia de Baraúnas</v>
      </c>
      <c r="AI2578" s="50">
        <v>2501153</v>
      </c>
    </row>
    <row r="2579" spans="27:35">
      <c r="AA2579" s="62" t="str">
        <f t="shared" si="210"/>
        <v/>
      </c>
      <c r="AB2579" s="50" t="s">
        <v>66</v>
      </c>
      <c r="AC2579" s="50" t="s">
        <v>482</v>
      </c>
      <c r="AD2579" s="50">
        <v>2501203</v>
      </c>
      <c r="AH2579" s="66" t="str">
        <f t="shared" si="211"/>
        <v>PBAreial</v>
      </c>
      <c r="AI2579" s="50">
        <v>2501203</v>
      </c>
    </row>
    <row r="2580" spans="27:35">
      <c r="AA2580" s="62" t="str">
        <f t="shared" si="210"/>
        <v/>
      </c>
      <c r="AB2580" s="50" t="s">
        <v>66</v>
      </c>
      <c r="AC2580" s="50" t="s">
        <v>506</v>
      </c>
      <c r="AD2580" s="50">
        <v>2501302</v>
      </c>
      <c r="AH2580" s="66" t="str">
        <f t="shared" si="211"/>
        <v>PBAroeiras</v>
      </c>
      <c r="AI2580" s="50">
        <v>2501302</v>
      </c>
    </row>
    <row r="2581" spans="27:35">
      <c r="AA2581" s="62" t="str">
        <f t="shared" si="210"/>
        <v/>
      </c>
      <c r="AB2581" s="50" t="s">
        <v>66</v>
      </c>
      <c r="AC2581" s="50" t="s">
        <v>529</v>
      </c>
      <c r="AD2581" s="50">
        <v>2501351</v>
      </c>
      <c r="AH2581" s="66" t="str">
        <f t="shared" si="211"/>
        <v>PBAssunção</v>
      </c>
      <c r="AI2581" s="50">
        <v>2501351</v>
      </c>
    </row>
    <row r="2582" spans="27:35">
      <c r="AA2582" s="62" t="str">
        <f t="shared" si="210"/>
        <v/>
      </c>
      <c r="AB2582" s="50" t="s">
        <v>66</v>
      </c>
      <c r="AC2582" s="50" t="s">
        <v>552</v>
      </c>
      <c r="AD2582" s="50">
        <v>2501401</v>
      </c>
      <c r="AH2582" s="66" t="str">
        <f t="shared" si="211"/>
        <v>PBBaía da Traição</v>
      </c>
      <c r="AI2582" s="50">
        <v>2501401</v>
      </c>
    </row>
    <row r="2583" spans="27:35">
      <c r="AA2583" s="62" t="str">
        <f t="shared" si="210"/>
        <v/>
      </c>
      <c r="AB2583" s="50" t="s">
        <v>66</v>
      </c>
      <c r="AC2583" s="50" t="s">
        <v>575</v>
      </c>
      <c r="AD2583" s="50">
        <v>2501500</v>
      </c>
      <c r="AH2583" s="66" t="str">
        <f t="shared" si="211"/>
        <v>PBBananeiras</v>
      </c>
      <c r="AI2583" s="50">
        <v>2501500</v>
      </c>
    </row>
    <row r="2584" spans="27:35">
      <c r="AA2584" s="62" t="str">
        <f t="shared" si="210"/>
        <v/>
      </c>
      <c r="AB2584" s="50" t="s">
        <v>66</v>
      </c>
      <c r="AC2584" s="50" t="s">
        <v>461</v>
      </c>
      <c r="AD2584" s="50">
        <v>2501534</v>
      </c>
      <c r="AH2584" s="66" t="str">
        <f t="shared" si="211"/>
        <v>PBBaraúna</v>
      </c>
      <c r="AI2584" s="50">
        <v>2501534</v>
      </c>
    </row>
    <row r="2585" spans="27:35">
      <c r="AA2585" s="62" t="str">
        <f t="shared" si="210"/>
        <v/>
      </c>
      <c r="AB2585" s="50" t="s">
        <v>66</v>
      </c>
      <c r="AC2585" s="50" t="s">
        <v>622</v>
      </c>
      <c r="AD2585" s="50">
        <v>2501609</v>
      </c>
      <c r="AH2585" s="66" t="str">
        <f t="shared" si="211"/>
        <v>PBBarra de Santa Rosa</v>
      </c>
      <c r="AI2585" s="50">
        <v>2501609</v>
      </c>
    </row>
    <row r="2586" spans="27:35">
      <c r="AA2586" s="62" t="str">
        <f t="shared" si="210"/>
        <v/>
      </c>
      <c r="AB2586" s="50" t="s">
        <v>66</v>
      </c>
      <c r="AC2586" s="50" t="s">
        <v>642</v>
      </c>
      <c r="AD2586" s="50">
        <v>2501575</v>
      </c>
      <c r="AH2586" s="66" t="str">
        <f t="shared" si="211"/>
        <v>PBBarra de Santana</v>
      </c>
      <c r="AI2586" s="50">
        <v>2501575</v>
      </c>
    </row>
    <row r="2587" spans="27:35">
      <c r="AA2587" s="62" t="str">
        <f t="shared" si="210"/>
        <v/>
      </c>
      <c r="AB2587" s="50" t="s">
        <v>66</v>
      </c>
      <c r="AC2587" s="50" t="s">
        <v>219</v>
      </c>
      <c r="AD2587" s="50">
        <v>2501708</v>
      </c>
      <c r="AH2587" s="66" t="str">
        <f t="shared" si="211"/>
        <v>PBBarra de São Miguel</v>
      </c>
      <c r="AI2587" s="50">
        <v>2501708</v>
      </c>
    </row>
    <row r="2588" spans="27:35">
      <c r="AA2588" s="62" t="str">
        <f t="shared" si="210"/>
        <v/>
      </c>
      <c r="AB2588" s="50" t="s">
        <v>66</v>
      </c>
      <c r="AC2588" s="50" t="s">
        <v>685</v>
      </c>
      <c r="AD2588" s="50">
        <v>2501807</v>
      </c>
      <c r="AH2588" s="66" t="str">
        <f t="shared" si="211"/>
        <v>PBBayeux</v>
      </c>
      <c r="AI2588" s="50">
        <v>2501807</v>
      </c>
    </row>
    <row r="2589" spans="27:35">
      <c r="AA2589" s="62" t="str">
        <f t="shared" si="210"/>
        <v/>
      </c>
      <c r="AB2589" s="50" t="s">
        <v>66</v>
      </c>
      <c r="AC2589" s="50" t="s">
        <v>268</v>
      </c>
      <c r="AD2589" s="50">
        <v>2501906</v>
      </c>
      <c r="AH2589" s="66" t="str">
        <f t="shared" si="211"/>
        <v>PBBelém</v>
      </c>
      <c r="AI2589" s="50">
        <v>2501906</v>
      </c>
    </row>
    <row r="2590" spans="27:35">
      <c r="AA2590" s="62" t="str">
        <f t="shared" si="210"/>
        <v/>
      </c>
      <c r="AB2590" s="50" t="s">
        <v>66</v>
      </c>
      <c r="AC2590" s="50" t="s">
        <v>727</v>
      </c>
      <c r="AD2590" s="50">
        <v>2502003</v>
      </c>
      <c r="AH2590" s="66" t="str">
        <f t="shared" si="211"/>
        <v>PBBelém do Brejo do Cruz</v>
      </c>
      <c r="AI2590" s="50">
        <v>2502003</v>
      </c>
    </row>
    <row r="2591" spans="27:35">
      <c r="AA2591" s="62" t="str">
        <f t="shared" si="210"/>
        <v/>
      </c>
      <c r="AB2591" s="50" t="s">
        <v>66</v>
      </c>
      <c r="AC2591" s="50" t="s">
        <v>749</v>
      </c>
      <c r="AD2591" s="50">
        <v>2502052</v>
      </c>
      <c r="AH2591" s="66" t="str">
        <f t="shared" si="211"/>
        <v>PBBernardino Batista</v>
      </c>
      <c r="AI2591" s="50">
        <v>2502052</v>
      </c>
    </row>
    <row r="2592" spans="27:35">
      <c r="AA2592" s="62" t="str">
        <f t="shared" si="210"/>
        <v/>
      </c>
      <c r="AB2592" s="50" t="s">
        <v>66</v>
      </c>
      <c r="AC2592" s="50" t="s">
        <v>770</v>
      </c>
      <c r="AD2592" s="50">
        <v>2502102</v>
      </c>
      <c r="AH2592" s="66" t="str">
        <f t="shared" si="211"/>
        <v>PBBoa Ventura</v>
      </c>
      <c r="AI2592" s="50">
        <v>2502102</v>
      </c>
    </row>
    <row r="2593" spans="27:35">
      <c r="AA2593" s="62" t="str">
        <f t="shared" si="210"/>
        <v/>
      </c>
      <c r="AB2593" s="50" t="s">
        <v>66</v>
      </c>
      <c r="AC2593" s="50" t="s">
        <v>161</v>
      </c>
      <c r="AD2593" s="50">
        <v>2502151</v>
      </c>
      <c r="AH2593" s="66" t="str">
        <f t="shared" si="211"/>
        <v>PBBoa Vista</v>
      </c>
      <c r="AI2593" s="50">
        <v>2502151</v>
      </c>
    </row>
    <row r="2594" spans="27:35">
      <c r="AA2594" s="62" t="str">
        <f t="shared" si="210"/>
        <v/>
      </c>
      <c r="AB2594" s="50" t="s">
        <v>66</v>
      </c>
      <c r="AC2594" s="50" t="s">
        <v>557</v>
      </c>
      <c r="AD2594" s="50">
        <v>2502201</v>
      </c>
      <c r="AH2594" s="66" t="str">
        <f t="shared" si="211"/>
        <v>PBBom Jesus</v>
      </c>
      <c r="AI2594" s="50">
        <v>2502201</v>
      </c>
    </row>
    <row r="2595" spans="27:35">
      <c r="AA2595" s="62" t="str">
        <f t="shared" si="210"/>
        <v/>
      </c>
      <c r="AB2595" s="50" t="s">
        <v>66</v>
      </c>
      <c r="AC2595" s="50" t="s">
        <v>834</v>
      </c>
      <c r="AD2595" s="50">
        <v>2502300</v>
      </c>
      <c r="AH2595" s="66" t="str">
        <f t="shared" si="211"/>
        <v>PBBom Sucesso</v>
      </c>
      <c r="AI2595" s="50">
        <v>2502300</v>
      </c>
    </row>
    <row r="2596" spans="27:35">
      <c r="AA2596" s="62" t="str">
        <f t="shared" si="210"/>
        <v/>
      </c>
      <c r="AB2596" s="50" t="s">
        <v>66</v>
      </c>
      <c r="AC2596" s="50" t="s">
        <v>857</v>
      </c>
      <c r="AD2596" s="50">
        <v>2502409</v>
      </c>
      <c r="AH2596" s="66" t="str">
        <f t="shared" si="211"/>
        <v>PBBonito de Santa Fé</v>
      </c>
      <c r="AI2596" s="50">
        <v>2502409</v>
      </c>
    </row>
    <row r="2597" spans="27:35">
      <c r="AA2597" s="62" t="str">
        <f t="shared" si="210"/>
        <v/>
      </c>
      <c r="AB2597" s="50" t="s">
        <v>66</v>
      </c>
      <c r="AC2597" s="50" t="s">
        <v>878</v>
      </c>
      <c r="AD2597" s="50">
        <v>2502508</v>
      </c>
      <c r="AH2597" s="66" t="str">
        <f t="shared" si="211"/>
        <v>PBBoqueirão</v>
      </c>
      <c r="AI2597" s="50">
        <v>2502508</v>
      </c>
    </row>
    <row r="2598" spans="27:35">
      <c r="AA2598" s="62" t="str">
        <f t="shared" si="210"/>
        <v/>
      </c>
      <c r="AB2598" s="50" t="s">
        <v>66</v>
      </c>
      <c r="AC2598" s="50" t="s">
        <v>901</v>
      </c>
      <c r="AD2598" s="50">
        <v>2502706</v>
      </c>
      <c r="AH2598" s="66" t="str">
        <f t="shared" si="211"/>
        <v>PBBorborema</v>
      </c>
      <c r="AI2598" s="50">
        <v>2502706</v>
      </c>
    </row>
    <row r="2599" spans="27:35">
      <c r="AA2599" s="62" t="str">
        <f t="shared" si="210"/>
        <v/>
      </c>
      <c r="AB2599" s="50" t="s">
        <v>66</v>
      </c>
      <c r="AC2599" s="50" t="s">
        <v>924</v>
      </c>
      <c r="AD2599" s="50">
        <v>2502805</v>
      </c>
      <c r="AH2599" s="66" t="str">
        <f t="shared" si="211"/>
        <v>PBBrejo do Cruz</v>
      </c>
      <c r="AI2599" s="50">
        <v>2502805</v>
      </c>
    </row>
    <row r="2600" spans="27:35">
      <c r="AA2600" s="62" t="str">
        <f t="shared" si="210"/>
        <v/>
      </c>
      <c r="AB2600" s="50" t="s">
        <v>66</v>
      </c>
      <c r="AC2600" s="50" t="s">
        <v>947</v>
      </c>
      <c r="AD2600" s="50">
        <v>2502904</v>
      </c>
      <c r="AH2600" s="66" t="str">
        <f t="shared" si="211"/>
        <v>PBBrejo dos Santos</v>
      </c>
      <c r="AI2600" s="50">
        <v>2502904</v>
      </c>
    </row>
    <row r="2601" spans="27:35">
      <c r="AA2601" s="62" t="str">
        <f t="shared" si="210"/>
        <v/>
      </c>
      <c r="AB2601" s="50" t="s">
        <v>66</v>
      </c>
      <c r="AC2601" s="50" t="s">
        <v>969</v>
      </c>
      <c r="AD2601" s="50">
        <v>2503001</v>
      </c>
      <c r="AH2601" s="66" t="str">
        <f t="shared" si="211"/>
        <v>PBCaaporã</v>
      </c>
      <c r="AI2601" s="50">
        <v>2503001</v>
      </c>
    </row>
    <row r="2602" spans="27:35">
      <c r="AA2602" s="62" t="str">
        <f t="shared" si="210"/>
        <v/>
      </c>
      <c r="AB2602" s="50" t="s">
        <v>66</v>
      </c>
      <c r="AC2602" s="50" t="s">
        <v>991</v>
      </c>
      <c r="AD2602" s="50">
        <v>2503100</v>
      </c>
      <c r="AH2602" s="66" t="str">
        <f t="shared" si="211"/>
        <v>PBCabaceiras</v>
      </c>
      <c r="AI2602" s="50">
        <v>2503100</v>
      </c>
    </row>
    <row r="2603" spans="27:35">
      <c r="AA2603" s="62" t="str">
        <f t="shared" si="210"/>
        <v/>
      </c>
      <c r="AB2603" s="50" t="s">
        <v>66</v>
      </c>
      <c r="AC2603" s="50" t="s">
        <v>1014</v>
      </c>
      <c r="AD2603" s="50">
        <v>2503209</v>
      </c>
      <c r="AH2603" s="66" t="str">
        <f t="shared" si="211"/>
        <v>PBCabedelo</v>
      </c>
      <c r="AI2603" s="50">
        <v>2503209</v>
      </c>
    </row>
    <row r="2604" spans="27:35">
      <c r="AA2604" s="62" t="str">
        <f t="shared" si="210"/>
        <v/>
      </c>
      <c r="AB2604" s="50" t="s">
        <v>66</v>
      </c>
      <c r="AC2604" s="50" t="s">
        <v>1036</v>
      </c>
      <c r="AD2604" s="50">
        <v>2503308</v>
      </c>
      <c r="AH2604" s="66" t="str">
        <f t="shared" si="211"/>
        <v>PBCachoeira dos Índios</v>
      </c>
      <c r="AI2604" s="50">
        <v>2503308</v>
      </c>
    </row>
    <row r="2605" spans="27:35">
      <c r="AA2605" s="62" t="str">
        <f t="shared" si="210"/>
        <v/>
      </c>
      <c r="AB2605" s="50" t="s">
        <v>66</v>
      </c>
      <c r="AC2605" s="50" t="s">
        <v>1058</v>
      </c>
      <c r="AD2605" s="50">
        <v>2503407</v>
      </c>
      <c r="AH2605" s="66" t="str">
        <f t="shared" si="211"/>
        <v>PBCacimba de Areia</v>
      </c>
      <c r="AI2605" s="50">
        <v>2503407</v>
      </c>
    </row>
    <row r="2606" spans="27:35">
      <c r="AA2606" s="62" t="str">
        <f t="shared" si="210"/>
        <v/>
      </c>
      <c r="AB2606" s="50" t="s">
        <v>66</v>
      </c>
      <c r="AC2606" s="50" t="s">
        <v>1080</v>
      </c>
      <c r="AD2606" s="50">
        <v>2503506</v>
      </c>
      <c r="AH2606" s="66" t="str">
        <f t="shared" si="211"/>
        <v>PBCacimba de Dentro</v>
      </c>
      <c r="AI2606" s="50">
        <v>2503506</v>
      </c>
    </row>
    <row r="2607" spans="27:35">
      <c r="AA2607" s="62" t="str">
        <f t="shared" si="210"/>
        <v/>
      </c>
      <c r="AB2607" s="50" t="s">
        <v>66</v>
      </c>
      <c r="AC2607" s="50" t="s">
        <v>1102</v>
      </c>
      <c r="AD2607" s="50">
        <v>2503555</v>
      </c>
      <c r="AH2607" s="66" t="str">
        <f t="shared" si="211"/>
        <v>PBCacimbas</v>
      </c>
      <c r="AI2607" s="50">
        <v>2503555</v>
      </c>
    </row>
    <row r="2608" spans="27:35">
      <c r="AA2608" s="62" t="str">
        <f t="shared" si="210"/>
        <v/>
      </c>
      <c r="AB2608" s="50" t="s">
        <v>66</v>
      </c>
      <c r="AC2608" s="50" t="s">
        <v>1125</v>
      </c>
      <c r="AD2608" s="50">
        <v>2503605</v>
      </c>
      <c r="AH2608" s="66" t="str">
        <f t="shared" si="211"/>
        <v>PBCaiçara</v>
      </c>
      <c r="AI2608" s="50">
        <v>2503605</v>
      </c>
    </row>
    <row r="2609" spans="27:35">
      <c r="AA2609" s="62" t="str">
        <f t="shared" si="210"/>
        <v/>
      </c>
      <c r="AB2609" s="50" t="s">
        <v>66</v>
      </c>
      <c r="AC2609" s="50" t="s">
        <v>1148</v>
      </c>
      <c r="AD2609" s="50">
        <v>2503704</v>
      </c>
      <c r="AH2609" s="66" t="str">
        <f t="shared" si="211"/>
        <v>PBCajazeiras</v>
      </c>
      <c r="AI2609" s="50">
        <v>2503704</v>
      </c>
    </row>
    <row r="2610" spans="27:35">
      <c r="AA2610" s="62" t="str">
        <f t="shared" si="210"/>
        <v/>
      </c>
      <c r="AB2610" s="50" t="s">
        <v>66</v>
      </c>
      <c r="AC2610" s="50" t="s">
        <v>1171</v>
      </c>
      <c r="AD2610" s="50">
        <v>2503753</v>
      </c>
      <c r="AH2610" s="66" t="str">
        <f t="shared" si="211"/>
        <v>PBCajazeirinhas</v>
      </c>
      <c r="AI2610" s="50">
        <v>2503753</v>
      </c>
    </row>
    <row r="2611" spans="27:35">
      <c r="AA2611" s="62" t="str">
        <f t="shared" si="210"/>
        <v/>
      </c>
      <c r="AB2611" s="50" t="s">
        <v>66</v>
      </c>
      <c r="AC2611" s="50" t="s">
        <v>1194</v>
      </c>
      <c r="AD2611" s="50">
        <v>2503803</v>
      </c>
      <c r="AH2611" s="66" t="str">
        <f t="shared" si="211"/>
        <v>PBCaldas Brandão</v>
      </c>
      <c r="AI2611" s="50">
        <v>2503803</v>
      </c>
    </row>
    <row r="2612" spans="27:35">
      <c r="AA2612" s="62" t="str">
        <f t="shared" si="210"/>
        <v/>
      </c>
      <c r="AB2612" s="50" t="s">
        <v>66</v>
      </c>
      <c r="AC2612" s="50" t="s">
        <v>1216</v>
      </c>
      <c r="AD2612" s="50">
        <v>2503902</v>
      </c>
      <c r="AH2612" s="66" t="str">
        <f t="shared" si="211"/>
        <v>PBCamalaú</v>
      </c>
      <c r="AI2612" s="50">
        <v>2503902</v>
      </c>
    </row>
    <row r="2613" spans="27:35">
      <c r="AA2613" s="62" t="str">
        <f t="shared" si="210"/>
        <v/>
      </c>
      <c r="AB2613" s="50" t="s">
        <v>66</v>
      </c>
      <c r="AC2613" s="50" t="s">
        <v>1237</v>
      </c>
      <c r="AD2613" s="50">
        <v>2504009</v>
      </c>
      <c r="AH2613" s="66" t="str">
        <f t="shared" si="211"/>
        <v>PBCampina Grande</v>
      </c>
      <c r="AI2613" s="50">
        <v>2504009</v>
      </c>
    </row>
    <row r="2614" spans="27:35">
      <c r="AA2614" s="62" t="str">
        <f t="shared" si="210"/>
        <v/>
      </c>
      <c r="AB2614" s="50" t="s">
        <v>66</v>
      </c>
      <c r="AC2614" s="50" t="s">
        <v>1260</v>
      </c>
      <c r="AD2614" s="50">
        <v>2504033</v>
      </c>
      <c r="AH2614" s="66" t="str">
        <f t="shared" si="211"/>
        <v>PBCapim</v>
      </c>
      <c r="AI2614" s="50">
        <v>2504033</v>
      </c>
    </row>
    <row r="2615" spans="27:35">
      <c r="AA2615" s="62" t="str">
        <f t="shared" si="210"/>
        <v/>
      </c>
      <c r="AB2615" s="50" t="s">
        <v>66</v>
      </c>
      <c r="AC2615" s="50" t="s">
        <v>709</v>
      </c>
      <c r="AD2615" s="50">
        <v>2504074</v>
      </c>
      <c r="AH2615" s="66" t="str">
        <f t="shared" si="211"/>
        <v>PBCaraúbas</v>
      </c>
      <c r="AI2615" s="50">
        <v>2504074</v>
      </c>
    </row>
    <row r="2616" spans="27:35">
      <c r="AA2616" s="62" t="str">
        <f t="shared" si="210"/>
        <v/>
      </c>
      <c r="AB2616" s="50" t="s">
        <v>66</v>
      </c>
      <c r="AC2616" s="50" t="s">
        <v>1304</v>
      </c>
      <c r="AD2616" s="50">
        <v>2504108</v>
      </c>
      <c r="AH2616" s="66" t="str">
        <f t="shared" si="211"/>
        <v>PBCarrapateira</v>
      </c>
      <c r="AI2616" s="50">
        <v>2504108</v>
      </c>
    </row>
    <row r="2617" spans="27:35">
      <c r="AA2617" s="62" t="str">
        <f t="shared" si="210"/>
        <v/>
      </c>
      <c r="AB2617" s="50" t="s">
        <v>66</v>
      </c>
      <c r="AC2617" s="50" t="s">
        <v>1326</v>
      </c>
      <c r="AD2617" s="50">
        <v>2504157</v>
      </c>
      <c r="AH2617" s="66" t="str">
        <f t="shared" si="211"/>
        <v>PBCasserengue</v>
      </c>
      <c r="AI2617" s="50">
        <v>2504157</v>
      </c>
    </row>
    <row r="2618" spans="27:35">
      <c r="AA2618" s="62" t="str">
        <f t="shared" si="210"/>
        <v/>
      </c>
      <c r="AB2618" s="50" t="s">
        <v>66</v>
      </c>
      <c r="AC2618" s="50" t="s">
        <v>1348</v>
      </c>
      <c r="AD2618" s="50">
        <v>2504207</v>
      </c>
      <c r="AH2618" s="66" t="str">
        <f t="shared" si="211"/>
        <v>PBCatingueira</v>
      </c>
      <c r="AI2618" s="50">
        <v>2504207</v>
      </c>
    </row>
    <row r="2619" spans="27:35">
      <c r="AA2619" s="62" t="str">
        <f t="shared" si="210"/>
        <v/>
      </c>
      <c r="AB2619" s="50" t="s">
        <v>66</v>
      </c>
      <c r="AC2619" s="50" t="s">
        <v>1369</v>
      </c>
      <c r="AD2619" s="50">
        <v>2504306</v>
      </c>
      <c r="AH2619" s="66" t="str">
        <f t="shared" si="211"/>
        <v>PBCatolé do Rocha</v>
      </c>
      <c r="AI2619" s="50">
        <v>2504306</v>
      </c>
    </row>
    <row r="2620" spans="27:35">
      <c r="AA2620" s="62" t="str">
        <f t="shared" si="210"/>
        <v/>
      </c>
      <c r="AB2620" s="50" t="s">
        <v>66</v>
      </c>
      <c r="AC2620" s="50" t="s">
        <v>1391</v>
      </c>
      <c r="AD2620" s="50">
        <v>2504355</v>
      </c>
      <c r="AH2620" s="66" t="str">
        <f t="shared" si="211"/>
        <v>PBCaturité</v>
      </c>
      <c r="AI2620" s="50">
        <v>2504355</v>
      </c>
    </row>
    <row r="2621" spans="27:35">
      <c r="AA2621" s="62" t="str">
        <f t="shared" si="210"/>
        <v/>
      </c>
      <c r="AB2621" s="50" t="s">
        <v>66</v>
      </c>
      <c r="AC2621" s="50" t="s">
        <v>1413</v>
      </c>
      <c r="AD2621" s="50">
        <v>2504405</v>
      </c>
      <c r="AH2621" s="66" t="str">
        <f t="shared" si="211"/>
        <v>PBConceição</v>
      </c>
      <c r="AI2621" s="50">
        <v>2504405</v>
      </c>
    </row>
    <row r="2622" spans="27:35">
      <c r="AA2622" s="62" t="str">
        <f t="shared" si="210"/>
        <v/>
      </c>
      <c r="AB2622" s="50" t="s">
        <v>66</v>
      </c>
      <c r="AC2622" s="50" t="s">
        <v>1262</v>
      </c>
      <c r="AD2622" s="50">
        <v>2504504</v>
      </c>
      <c r="AH2622" s="66" t="str">
        <f t="shared" si="211"/>
        <v>PBCondado</v>
      </c>
      <c r="AI2622" s="50">
        <v>2504504</v>
      </c>
    </row>
    <row r="2623" spans="27:35">
      <c r="AA2623" s="62" t="str">
        <f t="shared" si="210"/>
        <v/>
      </c>
      <c r="AB2623" s="50" t="s">
        <v>66</v>
      </c>
      <c r="AC2623" s="50" t="s">
        <v>1456</v>
      </c>
      <c r="AD2623" s="50">
        <v>2504603</v>
      </c>
      <c r="AH2623" s="66" t="str">
        <f t="shared" si="211"/>
        <v>PBConde</v>
      </c>
      <c r="AI2623" s="50">
        <v>2504603</v>
      </c>
    </row>
    <row r="2624" spans="27:35">
      <c r="AA2624" s="62" t="str">
        <f t="shared" si="210"/>
        <v/>
      </c>
      <c r="AB2624" s="50" t="s">
        <v>66</v>
      </c>
      <c r="AC2624" s="50" t="s">
        <v>1476</v>
      </c>
      <c r="AD2624" s="50">
        <v>2504702</v>
      </c>
      <c r="AH2624" s="66" t="str">
        <f t="shared" si="211"/>
        <v>PBCongo</v>
      </c>
      <c r="AI2624" s="50">
        <v>2504702</v>
      </c>
    </row>
    <row r="2625" spans="27:35">
      <c r="AA2625" s="62" t="str">
        <f t="shared" si="210"/>
        <v/>
      </c>
      <c r="AB2625" s="50" t="s">
        <v>66</v>
      </c>
      <c r="AC2625" s="50" t="s">
        <v>1498</v>
      </c>
      <c r="AD2625" s="50">
        <v>2504801</v>
      </c>
      <c r="AH2625" s="66" t="str">
        <f t="shared" si="211"/>
        <v>PBCoremas</v>
      </c>
      <c r="AI2625" s="50">
        <v>2504801</v>
      </c>
    </row>
    <row r="2626" spans="27:35">
      <c r="AA2626" s="62" t="str">
        <f t="shared" si="210"/>
        <v/>
      </c>
      <c r="AB2626" s="50" t="s">
        <v>66</v>
      </c>
      <c r="AC2626" s="50" t="s">
        <v>1518</v>
      </c>
      <c r="AD2626" s="50">
        <v>2504850</v>
      </c>
      <c r="AH2626" s="66" t="str">
        <f t="shared" si="211"/>
        <v>PBCoxixola</v>
      </c>
      <c r="AI2626" s="50">
        <v>2504850</v>
      </c>
    </row>
    <row r="2627" spans="27:35">
      <c r="AA2627" s="62" t="str">
        <f t="shared" ref="AA2627:AA2690" si="212">CONCATENATE(A2627,D2627)</f>
        <v/>
      </c>
      <c r="AB2627" s="50" t="s">
        <v>66</v>
      </c>
      <c r="AC2627" s="50" t="s">
        <v>1539</v>
      </c>
      <c r="AD2627" s="50">
        <v>2504900</v>
      </c>
      <c r="AH2627" s="66" t="str">
        <f t="shared" ref="AH2627:AH2690" si="213">CONCATENATE(AB2627,AC2627)</f>
        <v>PBCruz do Espírito Santo</v>
      </c>
      <c r="AI2627" s="50">
        <v>2504900</v>
      </c>
    </row>
    <row r="2628" spans="27:35">
      <c r="AA2628" s="62" t="str">
        <f t="shared" si="212"/>
        <v/>
      </c>
      <c r="AB2628" s="50" t="s">
        <v>66</v>
      </c>
      <c r="AC2628" s="50" t="s">
        <v>1560</v>
      </c>
      <c r="AD2628" s="50">
        <v>2505006</v>
      </c>
      <c r="AH2628" s="66" t="str">
        <f t="shared" si="213"/>
        <v>PBCubati</v>
      </c>
      <c r="AI2628" s="50">
        <v>2505006</v>
      </c>
    </row>
    <row r="2629" spans="27:35">
      <c r="AA2629" s="62" t="str">
        <f t="shared" si="212"/>
        <v/>
      </c>
      <c r="AB2629" s="50" t="s">
        <v>66</v>
      </c>
      <c r="AC2629" s="50" t="s">
        <v>1579</v>
      </c>
      <c r="AD2629" s="50">
        <v>2505105</v>
      </c>
      <c r="AH2629" s="66" t="str">
        <f t="shared" si="213"/>
        <v>PBCuité</v>
      </c>
      <c r="AI2629" s="50">
        <v>2505105</v>
      </c>
    </row>
    <row r="2630" spans="27:35">
      <c r="AA2630" s="62" t="str">
        <f t="shared" si="212"/>
        <v/>
      </c>
      <c r="AB2630" s="50" t="s">
        <v>66</v>
      </c>
      <c r="AC2630" s="50" t="s">
        <v>1599</v>
      </c>
      <c r="AD2630" s="50">
        <v>2505238</v>
      </c>
      <c r="AH2630" s="66" t="str">
        <f t="shared" si="213"/>
        <v>PBCuité de Mamanguape</v>
      </c>
      <c r="AI2630" s="50">
        <v>2505238</v>
      </c>
    </row>
    <row r="2631" spans="27:35">
      <c r="AA2631" s="62" t="str">
        <f t="shared" si="212"/>
        <v/>
      </c>
      <c r="AB2631" s="50" t="s">
        <v>66</v>
      </c>
      <c r="AC2631" s="50" t="s">
        <v>1619</v>
      </c>
      <c r="AD2631" s="50">
        <v>2505204</v>
      </c>
      <c r="AH2631" s="66" t="str">
        <f t="shared" si="213"/>
        <v>PBCuitegi</v>
      </c>
      <c r="AI2631" s="50">
        <v>2505204</v>
      </c>
    </row>
    <row r="2632" spans="27:35">
      <c r="AA2632" s="62" t="str">
        <f t="shared" si="212"/>
        <v/>
      </c>
      <c r="AB2632" s="50" t="s">
        <v>66</v>
      </c>
      <c r="AC2632" s="50" t="s">
        <v>1640</v>
      </c>
      <c r="AD2632" s="50">
        <v>2505279</v>
      </c>
      <c r="AH2632" s="66" t="str">
        <f t="shared" si="213"/>
        <v>PBCurral de Cima</v>
      </c>
      <c r="AI2632" s="50">
        <v>2505279</v>
      </c>
    </row>
    <row r="2633" spans="27:35">
      <c r="AA2633" s="62" t="str">
        <f t="shared" si="212"/>
        <v/>
      </c>
      <c r="AB2633" s="50" t="s">
        <v>66</v>
      </c>
      <c r="AC2633" s="50" t="s">
        <v>1661</v>
      </c>
      <c r="AD2633" s="50">
        <v>2505303</v>
      </c>
      <c r="AH2633" s="66" t="str">
        <f t="shared" si="213"/>
        <v>PBCurral Velho</v>
      </c>
      <c r="AI2633" s="50">
        <v>2505303</v>
      </c>
    </row>
    <row r="2634" spans="27:35">
      <c r="AA2634" s="62" t="str">
        <f t="shared" si="212"/>
        <v/>
      </c>
      <c r="AB2634" s="50" t="s">
        <v>66</v>
      </c>
      <c r="AC2634" s="50" t="s">
        <v>1681</v>
      </c>
      <c r="AD2634" s="50">
        <v>2505352</v>
      </c>
      <c r="AH2634" s="66" t="str">
        <f t="shared" si="213"/>
        <v>PBDamião</v>
      </c>
      <c r="AI2634" s="50">
        <v>2505352</v>
      </c>
    </row>
    <row r="2635" spans="27:35">
      <c r="AA2635" s="62" t="str">
        <f t="shared" si="212"/>
        <v/>
      </c>
      <c r="AB2635" s="50" t="s">
        <v>66</v>
      </c>
      <c r="AC2635" s="50" t="s">
        <v>1702</v>
      </c>
      <c r="AD2635" s="50">
        <v>2505402</v>
      </c>
      <c r="AH2635" s="66" t="str">
        <f t="shared" si="213"/>
        <v>PBDesterro</v>
      </c>
      <c r="AI2635" s="50">
        <v>2505402</v>
      </c>
    </row>
    <row r="2636" spans="27:35">
      <c r="AA2636" s="62" t="str">
        <f t="shared" si="212"/>
        <v/>
      </c>
      <c r="AB2636" s="50" t="s">
        <v>66</v>
      </c>
      <c r="AC2636" s="50" t="s">
        <v>1722</v>
      </c>
      <c r="AD2636" s="50">
        <v>2505600</v>
      </c>
      <c r="AH2636" s="66" t="str">
        <f t="shared" si="213"/>
        <v>PBDiamante</v>
      </c>
      <c r="AI2636" s="50">
        <v>2505600</v>
      </c>
    </row>
    <row r="2637" spans="27:35">
      <c r="AA2637" s="62" t="str">
        <f t="shared" si="212"/>
        <v/>
      </c>
      <c r="AB2637" s="50" t="s">
        <v>66</v>
      </c>
      <c r="AC2637" s="50" t="s">
        <v>1743</v>
      </c>
      <c r="AD2637" s="50">
        <v>2505709</v>
      </c>
      <c r="AH2637" s="66" t="str">
        <f t="shared" si="213"/>
        <v>PBDona Inês</v>
      </c>
      <c r="AI2637" s="50">
        <v>2505709</v>
      </c>
    </row>
    <row r="2638" spans="27:35">
      <c r="AA2638" s="62" t="str">
        <f t="shared" si="212"/>
        <v/>
      </c>
      <c r="AB2638" s="50" t="s">
        <v>66</v>
      </c>
      <c r="AC2638" s="50" t="s">
        <v>1763</v>
      </c>
      <c r="AD2638" s="50">
        <v>2505808</v>
      </c>
      <c r="AH2638" s="66" t="str">
        <f t="shared" si="213"/>
        <v>PBDuas Estradas</v>
      </c>
      <c r="AI2638" s="50">
        <v>2505808</v>
      </c>
    </row>
    <row r="2639" spans="27:35">
      <c r="AA2639" s="62" t="str">
        <f t="shared" si="212"/>
        <v/>
      </c>
      <c r="AB2639" s="50" t="s">
        <v>66</v>
      </c>
      <c r="AC2639" s="50" t="s">
        <v>1783</v>
      </c>
      <c r="AD2639" s="50">
        <v>2505907</v>
      </c>
      <c r="AH2639" s="66" t="str">
        <f t="shared" si="213"/>
        <v>PBEmas</v>
      </c>
      <c r="AI2639" s="50">
        <v>2505907</v>
      </c>
    </row>
    <row r="2640" spans="27:35">
      <c r="AA2640" s="62" t="str">
        <f t="shared" si="212"/>
        <v/>
      </c>
      <c r="AB2640" s="50" t="s">
        <v>66</v>
      </c>
      <c r="AC2640" s="50" t="s">
        <v>1803</v>
      </c>
      <c r="AD2640" s="50">
        <v>2506004</v>
      </c>
      <c r="AH2640" s="66" t="str">
        <f t="shared" si="213"/>
        <v>PBEsperança</v>
      </c>
      <c r="AI2640" s="50">
        <v>2506004</v>
      </c>
    </row>
    <row r="2641" spans="27:35">
      <c r="AA2641" s="62" t="str">
        <f t="shared" si="212"/>
        <v/>
      </c>
      <c r="AB2641" s="50" t="s">
        <v>66</v>
      </c>
      <c r="AC2641" s="50" t="s">
        <v>1821</v>
      </c>
      <c r="AD2641" s="50">
        <v>2506103</v>
      </c>
      <c r="AH2641" s="66" t="str">
        <f t="shared" si="213"/>
        <v>PBFagundes</v>
      </c>
      <c r="AI2641" s="50">
        <v>2506103</v>
      </c>
    </row>
    <row r="2642" spans="27:35">
      <c r="AA2642" s="62" t="str">
        <f t="shared" si="212"/>
        <v/>
      </c>
      <c r="AB2642" s="50" t="s">
        <v>66</v>
      </c>
      <c r="AC2642" s="50" t="s">
        <v>1840</v>
      </c>
      <c r="AD2642" s="50">
        <v>2506202</v>
      </c>
      <c r="AH2642" s="66" t="str">
        <f t="shared" si="213"/>
        <v>PBFrei Martinho</v>
      </c>
      <c r="AI2642" s="50">
        <v>2506202</v>
      </c>
    </row>
    <row r="2643" spans="27:35">
      <c r="AA2643" s="62" t="str">
        <f t="shared" si="212"/>
        <v/>
      </c>
      <c r="AB2643" s="50" t="s">
        <v>66</v>
      </c>
      <c r="AC2643" s="50" t="s">
        <v>1857</v>
      </c>
      <c r="AD2643" s="50">
        <v>2506251</v>
      </c>
      <c r="AH2643" s="66" t="str">
        <f t="shared" si="213"/>
        <v>PBGado Bravo</v>
      </c>
      <c r="AI2643" s="50">
        <v>2506251</v>
      </c>
    </row>
    <row r="2644" spans="27:35">
      <c r="AA2644" s="62" t="str">
        <f t="shared" si="212"/>
        <v/>
      </c>
      <c r="AB2644" s="50" t="s">
        <v>66</v>
      </c>
      <c r="AC2644" s="50" t="s">
        <v>1875</v>
      </c>
      <c r="AD2644" s="50">
        <v>2506301</v>
      </c>
      <c r="AH2644" s="66" t="str">
        <f t="shared" si="213"/>
        <v>PBGuarabira</v>
      </c>
      <c r="AI2644" s="50">
        <v>2506301</v>
      </c>
    </row>
    <row r="2645" spans="27:35">
      <c r="AA2645" s="62" t="str">
        <f t="shared" si="212"/>
        <v/>
      </c>
      <c r="AB2645" s="50" t="s">
        <v>66</v>
      </c>
      <c r="AC2645" s="50" t="s">
        <v>1891</v>
      </c>
      <c r="AD2645" s="50">
        <v>2506400</v>
      </c>
      <c r="AH2645" s="66" t="str">
        <f t="shared" si="213"/>
        <v>PBGurinhém</v>
      </c>
      <c r="AI2645" s="50">
        <v>2506400</v>
      </c>
    </row>
    <row r="2646" spans="27:35">
      <c r="AA2646" s="62" t="str">
        <f t="shared" si="212"/>
        <v/>
      </c>
      <c r="AB2646" s="50" t="s">
        <v>66</v>
      </c>
      <c r="AC2646" s="50" t="s">
        <v>1908</v>
      </c>
      <c r="AD2646" s="50">
        <v>2506509</v>
      </c>
      <c r="AH2646" s="66" t="str">
        <f t="shared" si="213"/>
        <v>PBGurjão</v>
      </c>
      <c r="AI2646" s="50">
        <v>2506509</v>
      </c>
    </row>
    <row r="2647" spans="27:35">
      <c r="AA2647" s="62" t="str">
        <f t="shared" si="212"/>
        <v/>
      </c>
      <c r="AB2647" s="50" t="s">
        <v>66</v>
      </c>
      <c r="AC2647" s="50" t="s">
        <v>1926</v>
      </c>
      <c r="AD2647" s="50">
        <v>2506608</v>
      </c>
      <c r="AH2647" s="66" t="str">
        <f t="shared" si="213"/>
        <v>PBIbiara</v>
      </c>
      <c r="AI2647" s="50">
        <v>2506608</v>
      </c>
    </row>
    <row r="2648" spans="27:35">
      <c r="AA2648" s="62" t="str">
        <f t="shared" si="212"/>
        <v/>
      </c>
      <c r="AB2648" s="50" t="s">
        <v>66</v>
      </c>
      <c r="AC2648" s="50" t="s">
        <v>1942</v>
      </c>
      <c r="AD2648" s="50">
        <v>2502607</v>
      </c>
      <c r="AH2648" s="66" t="str">
        <f t="shared" si="213"/>
        <v>PBIgaracy</v>
      </c>
      <c r="AI2648" s="50">
        <v>2502607</v>
      </c>
    </row>
    <row r="2649" spans="27:35">
      <c r="AA2649" s="62" t="str">
        <f t="shared" si="212"/>
        <v/>
      </c>
      <c r="AB2649" s="50" t="s">
        <v>66</v>
      </c>
      <c r="AC2649" s="50" t="s">
        <v>1958</v>
      </c>
      <c r="AD2649" s="50">
        <v>2506707</v>
      </c>
      <c r="AH2649" s="66" t="str">
        <f t="shared" si="213"/>
        <v>PBImaculada</v>
      </c>
      <c r="AI2649" s="50">
        <v>2506707</v>
      </c>
    </row>
    <row r="2650" spans="27:35">
      <c r="AA2650" s="62" t="str">
        <f t="shared" si="212"/>
        <v/>
      </c>
      <c r="AB2650" s="50" t="s">
        <v>66</v>
      </c>
      <c r="AC2650" s="50" t="s">
        <v>1976</v>
      </c>
      <c r="AD2650" s="50">
        <v>2506806</v>
      </c>
      <c r="AH2650" s="66" t="str">
        <f t="shared" si="213"/>
        <v>PBIngá</v>
      </c>
      <c r="AI2650" s="50">
        <v>2506806</v>
      </c>
    </row>
    <row r="2651" spans="27:35">
      <c r="AA2651" s="62" t="str">
        <f t="shared" si="212"/>
        <v/>
      </c>
      <c r="AB2651" s="50" t="s">
        <v>66</v>
      </c>
      <c r="AC2651" s="50" t="s">
        <v>736</v>
      </c>
      <c r="AD2651" s="50">
        <v>2506905</v>
      </c>
      <c r="AH2651" s="66" t="str">
        <f t="shared" si="213"/>
        <v>PBItabaiana</v>
      </c>
      <c r="AI2651" s="50">
        <v>2506905</v>
      </c>
    </row>
    <row r="2652" spans="27:35">
      <c r="AA2652" s="62" t="str">
        <f t="shared" si="212"/>
        <v/>
      </c>
      <c r="AB2652" s="50" t="s">
        <v>66</v>
      </c>
      <c r="AC2652" s="50" t="s">
        <v>2011</v>
      </c>
      <c r="AD2652" s="50">
        <v>2507002</v>
      </c>
      <c r="AH2652" s="66" t="str">
        <f t="shared" si="213"/>
        <v>PBItaporanga</v>
      </c>
      <c r="AI2652" s="50">
        <v>2507002</v>
      </c>
    </row>
    <row r="2653" spans="27:35">
      <c r="AA2653" s="62" t="str">
        <f t="shared" si="212"/>
        <v/>
      </c>
      <c r="AB2653" s="50" t="s">
        <v>66</v>
      </c>
      <c r="AC2653" s="50" t="s">
        <v>2029</v>
      </c>
      <c r="AD2653" s="50">
        <v>2507101</v>
      </c>
      <c r="AH2653" s="66" t="str">
        <f t="shared" si="213"/>
        <v>PBItapororoca</v>
      </c>
      <c r="AI2653" s="50">
        <v>2507101</v>
      </c>
    </row>
    <row r="2654" spans="27:35">
      <c r="AA2654" s="62" t="str">
        <f t="shared" si="212"/>
        <v/>
      </c>
      <c r="AB2654" s="50" t="s">
        <v>66</v>
      </c>
      <c r="AC2654" s="50" t="s">
        <v>2047</v>
      </c>
      <c r="AD2654" s="50">
        <v>2507200</v>
      </c>
      <c r="AH2654" s="66" t="str">
        <f t="shared" si="213"/>
        <v>PBItatuba</v>
      </c>
      <c r="AI2654" s="50">
        <v>2507200</v>
      </c>
    </row>
    <row r="2655" spans="27:35">
      <c r="AA2655" s="62" t="str">
        <f t="shared" si="212"/>
        <v/>
      </c>
      <c r="AB2655" s="50" t="s">
        <v>66</v>
      </c>
      <c r="AC2655" s="50" t="s">
        <v>2065</v>
      </c>
      <c r="AD2655" s="50">
        <v>2507309</v>
      </c>
      <c r="AH2655" s="66" t="str">
        <f t="shared" si="213"/>
        <v>PBJacaraú</v>
      </c>
      <c r="AI2655" s="50">
        <v>2507309</v>
      </c>
    </row>
    <row r="2656" spans="27:35">
      <c r="AA2656" s="62" t="str">
        <f t="shared" si="212"/>
        <v/>
      </c>
      <c r="AB2656" s="50" t="s">
        <v>66</v>
      </c>
      <c r="AC2656" s="50" t="s">
        <v>2082</v>
      </c>
      <c r="AD2656" s="50">
        <v>2507408</v>
      </c>
      <c r="AH2656" s="66" t="str">
        <f t="shared" si="213"/>
        <v>PBJericó</v>
      </c>
      <c r="AI2656" s="50">
        <v>2507408</v>
      </c>
    </row>
    <row r="2657" spans="27:35">
      <c r="AA2657" s="62" t="str">
        <f t="shared" si="212"/>
        <v/>
      </c>
      <c r="AB2657" s="50" t="s">
        <v>66</v>
      </c>
      <c r="AC2657" s="50" t="s">
        <v>2097</v>
      </c>
      <c r="AD2657" s="50">
        <v>2507507</v>
      </c>
      <c r="AH2657" s="66" t="str">
        <f t="shared" si="213"/>
        <v>PBJoão Pessoa</v>
      </c>
      <c r="AI2657" s="50">
        <v>2507507</v>
      </c>
    </row>
    <row r="2658" spans="27:35">
      <c r="AA2658" s="62" t="str">
        <f t="shared" si="212"/>
        <v/>
      </c>
      <c r="AB2658" s="50" t="s">
        <v>66</v>
      </c>
      <c r="AC2658" s="50" t="s">
        <v>2114</v>
      </c>
      <c r="AD2658" s="50">
        <v>2513653</v>
      </c>
      <c r="AH2658" s="66" t="str">
        <f t="shared" si="213"/>
        <v>PBJoca Claudino</v>
      </c>
      <c r="AI2658" s="50">
        <v>2513653</v>
      </c>
    </row>
    <row r="2659" spans="27:35">
      <c r="AA2659" s="62" t="str">
        <f t="shared" si="212"/>
        <v/>
      </c>
      <c r="AB2659" s="50" t="s">
        <v>66</v>
      </c>
      <c r="AC2659" s="50" t="s">
        <v>2129</v>
      </c>
      <c r="AD2659" s="50">
        <v>2507606</v>
      </c>
      <c r="AH2659" s="66" t="str">
        <f t="shared" si="213"/>
        <v>PBJuarez Távora</v>
      </c>
      <c r="AI2659" s="50">
        <v>2507606</v>
      </c>
    </row>
    <row r="2660" spans="27:35">
      <c r="AA2660" s="62" t="str">
        <f t="shared" si="212"/>
        <v/>
      </c>
      <c r="AB2660" s="50" t="s">
        <v>66</v>
      </c>
      <c r="AC2660" s="50" t="s">
        <v>2146</v>
      </c>
      <c r="AD2660" s="50">
        <v>2507705</v>
      </c>
      <c r="AH2660" s="66" t="str">
        <f t="shared" si="213"/>
        <v>PBJuazeirinho</v>
      </c>
      <c r="AI2660" s="50">
        <v>2507705</v>
      </c>
    </row>
    <row r="2661" spans="27:35">
      <c r="AA2661" s="62" t="str">
        <f t="shared" si="212"/>
        <v/>
      </c>
      <c r="AB2661" s="50" t="s">
        <v>66</v>
      </c>
      <c r="AC2661" s="50" t="s">
        <v>2162</v>
      </c>
      <c r="AD2661" s="50">
        <v>2507804</v>
      </c>
      <c r="AH2661" s="66" t="str">
        <f t="shared" si="213"/>
        <v>PBJunco do Seridó</v>
      </c>
      <c r="AI2661" s="50">
        <v>2507804</v>
      </c>
    </row>
    <row r="2662" spans="27:35">
      <c r="AA2662" s="62" t="str">
        <f t="shared" si="212"/>
        <v/>
      </c>
      <c r="AB2662" s="50" t="s">
        <v>66</v>
      </c>
      <c r="AC2662" s="50" t="s">
        <v>2179</v>
      </c>
      <c r="AD2662" s="50">
        <v>2507903</v>
      </c>
      <c r="AH2662" s="66" t="str">
        <f t="shared" si="213"/>
        <v>PBJuripiranga</v>
      </c>
      <c r="AI2662" s="50">
        <v>2507903</v>
      </c>
    </row>
    <row r="2663" spans="27:35">
      <c r="AA2663" s="62" t="str">
        <f t="shared" si="212"/>
        <v/>
      </c>
      <c r="AB2663" s="50" t="s">
        <v>66</v>
      </c>
      <c r="AC2663" s="50" t="s">
        <v>2196</v>
      </c>
      <c r="AD2663" s="50">
        <v>2508000</v>
      </c>
      <c r="AH2663" s="66" t="str">
        <f t="shared" si="213"/>
        <v>PBJuru</v>
      </c>
      <c r="AI2663" s="50">
        <v>2508000</v>
      </c>
    </row>
    <row r="2664" spans="27:35">
      <c r="AA2664" s="62" t="str">
        <f t="shared" si="212"/>
        <v/>
      </c>
      <c r="AB2664" s="50" t="s">
        <v>66</v>
      </c>
      <c r="AC2664" s="50" t="s">
        <v>2211</v>
      </c>
      <c r="AD2664" s="50">
        <v>2508109</v>
      </c>
      <c r="AH2664" s="66" t="str">
        <f t="shared" si="213"/>
        <v>PBLagoa</v>
      </c>
      <c r="AI2664" s="50">
        <v>2508109</v>
      </c>
    </row>
    <row r="2665" spans="27:35">
      <c r="AA2665" s="62" t="str">
        <f t="shared" si="212"/>
        <v/>
      </c>
      <c r="AB2665" s="50" t="s">
        <v>66</v>
      </c>
      <c r="AC2665" s="50" t="s">
        <v>2227</v>
      </c>
      <c r="AD2665" s="50">
        <v>2508208</v>
      </c>
      <c r="AH2665" s="66" t="str">
        <f t="shared" si="213"/>
        <v>PBLagoa de Dentro</v>
      </c>
      <c r="AI2665" s="50">
        <v>2508208</v>
      </c>
    </row>
    <row r="2666" spans="27:35">
      <c r="AA2666" s="62" t="str">
        <f t="shared" si="212"/>
        <v/>
      </c>
      <c r="AB2666" s="50" t="s">
        <v>66</v>
      </c>
      <c r="AC2666" s="50" t="s">
        <v>2243</v>
      </c>
      <c r="AD2666" s="50">
        <v>2508307</v>
      </c>
      <c r="AH2666" s="66" t="str">
        <f t="shared" si="213"/>
        <v>PBLagoa Seca</v>
      </c>
      <c r="AI2666" s="50">
        <v>2508307</v>
      </c>
    </row>
    <row r="2667" spans="27:35">
      <c r="AA2667" s="62" t="str">
        <f t="shared" si="212"/>
        <v/>
      </c>
      <c r="AB2667" s="50" t="s">
        <v>66</v>
      </c>
      <c r="AC2667" s="50" t="s">
        <v>2257</v>
      </c>
      <c r="AD2667" s="50">
        <v>2508406</v>
      </c>
      <c r="AH2667" s="66" t="str">
        <f t="shared" si="213"/>
        <v>PBLastro</v>
      </c>
      <c r="AI2667" s="50">
        <v>2508406</v>
      </c>
    </row>
    <row r="2668" spans="27:35">
      <c r="AA2668" s="62" t="str">
        <f t="shared" si="212"/>
        <v/>
      </c>
      <c r="AB2668" s="50" t="s">
        <v>66</v>
      </c>
      <c r="AC2668" s="50" t="s">
        <v>2272</v>
      </c>
      <c r="AD2668" s="50">
        <v>2508505</v>
      </c>
      <c r="AH2668" s="66" t="str">
        <f t="shared" si="213"/>
        <v>PBLivramento</v>
      </c>
      <c r="AI2668" s="50">
        <v>2508505</v>
      </c>
    </row>
    <row r="2669" spans="27:35">
      <c r="AA2669" s="62" t="str">
        <f t="shared" si="212"/>
        <v/>
      </c>
      <c r="AB2669" s="50" t="s">
        <v>66</v>
      </c>
      <c r="AC2669" s="50" t="s">
        <v>2288</v>
      </c>
      <c r="AD2669" s="50">
        <v>2508554</v>
      </c>
      <c r="AH2669" s="66" t="str">
        <f t="shared" si="213"/>
        <v>PBLogradouro</v>
      </c>
      <c r="AI2669" s="50">
        <v>2508554</v>
      </c>
    </row>
    <row r="2670" spans="27:35">
      <c r="AA2670" s="62" t="str">
        <f t="shared" si="212"/>
        <v/>
      </c>
      <c r="AB2670" s="50" t="s">
        <v>66</v>
      </c>
      <c r="AC2670" s="50" t="s">
        <v>2304</v>
      </c>
      <c r="AD2670" s="50">
        <v>2508604</v>
      </c>
      <c r="AH2670" s="66" t="str">
        <f t="shared" si="213"/>
        <v>PBLucena</v>
      </c>
      <c r="AI2670" s="50">
        <v>2508604</v>
      </c>
    </row>
    <row r="2671" spans="27:35">
      <c r="AA2671" s="62" t="str">
        <f t="shared" si="212"/>
        <v/>
      </c>
      <c r="AB2671" s="50" t="s">
        <v>66</v>
      </c>
      <c r="AC2671" s="50" t="s">
        <v>2317</v>
      </c>
      <c r="AD2671" s="50">
        <v>2508703</v>
      </c>
      <c r="AH2671" s="66" t="str">
        <f t="shared" si="213"/>
        <v>PBMãe d'Água</v>
      </c>
      <c r="AI2671" s="50">
        <v>2508703</v>
      </c>
    </row>
    <row r="2672" spans="27:35">
      <c r="AA2672" s="62" t="str">
        <f t="shared" si="212"/>
        <v/>
      </c>
      <c r="AB2672" s="50" t="s">
        <v>66</v>
      </c>
      <c r="AC2672" s="50" t="s">
        <v>2333</v>
      </c>
      <c r="AD2672" s="50">
        <v>2508802</v>
      </c>
      <c r="AH2672" s="66" t="str">
        <f t="shared" si="213"/>
        <v>PBMalta</v>
      </c>
      <c r="AI2672" s="50">
        <v>2508802</v>
      </c>
    </row>
    <row r="2673" spans="27:35">
      <c r="AA2673" s="62" t="str">
        <f t="shared" si="212"/>
        <v/>
      </c>
      <c r="AB2673" s="50" t="s">
        <v>66</v>
      </c>
      <c r="AC2673" s="50" t="s">
        <v>2349</v>
      </c>
      <c r="AD2673" s="50">
        <v>2508901</v>
      </c>
      <c r="AH2673" s="66" t="str">
        <f t="shared" si="213"/>
        <v>PBMamanguape</v>
      </c>
      <c r="AI2673" s="50">
        <v>2508901</v>
      </c>
    </row>
    <row r="2674" spans="27:35">
      <c r="AA2674" s="62" t="str">
        <f t="shared" si="212"/>
        <v/>
      </c>
      <c r="AB2674" s="50" t="s">
        <v>66</v>
      </c>
      <c r="AC2674" s="50" t="s">
        <v>2365</v>
      </c>
      <c r="AD2674" s="50">
        <v>2509008</v>
      </c>
      <c r="AH2674" s="66" t="str">
        <f t="shared" si="213"/>
        <v>PBManaíra</v>
      </c>
      <c r="AI2674" s="50">
        <v>2509008</v>
      </c>
    </row>
    <row r="2675" spans="27:35">
      <c r="AA2675" s="62" t="str">
        <f t="shared" si="212"/>
        <v/>
      </c>
      <c r="AB2675" s="50" t="s">
        <v>66</v>
      </c>
      <c r="AC2675" s="50" t="s">
        <v>2379</v>
      </c>
      <c r="AD2675" s="50">
        <v>2509057</v>
      </c>
      <c r="AH2675" s="66" t="str">
        <f t="shared" si="213"/>
        <v>PBMarcação</v>
      </c>
      <c r="AI2675" s="50">
        <v>2509057</v>
      </c>
    </row>
    <row r="2676" spans="27:35">
      <c r="AA2676" s="62" t="str">
        <f t="shared" si="212"/>
        <v/>
      </c>
      <c r="AB2676" s="50" t="s">
        <v>66</v>
      </c>
      <c r="AC2676" s="50" t="s">
        <v>2394</v>
      </c>
      <c r="AD2676" s="50">
        <v>2509107</v>
      </c>
      <c r="AH2676" s="66" t="str">
        <f t="shared" si="213"/>
        <v>PBMari</v>
      </c>
      <c r="AI2676" s="50">
        <v>2509107</v>
      </c>
    </row>
    <row r="2677" spans="27:35">
      <c r="AA2677" s="62" t="str">
        <f t="shared" si="212"/>
        <v/>
      </c>
      <c r="AB2677" s="50" t="s">
        <v>66</v>
      </c>
      <c r="AC2677" s="50" t="s">
        <v>2410</v>
      </c>
      <c r="AD2677" s="50">
        <v>2509156</v>
      </c>
      <c r="AH2677" s="66" t="str">
        <f t="shared" si="213"/>
        <v>PBMarizópolis</v>
      </c>
      <c r="AI2677" s="50">
        <v>2509156</v>
      </c>
    </row>
    <row r="2678" spans="27:35">
      <c r="AA2678" s="62" t="str">
        <f t="shared" si="212"/>
        <v/>
      </c>
      <c r="AB2678" s="50" t="s">
        <v>66</v>
      </c>
      <c r="AC2678" s="50" t="s">
        <v>2426</v>
      </c>
      <c r="AD2678" s="50">
        <v>2509206</v>
      </c>
      <c r="AH2678" s="66" t="str">
        <f t="shared" si="213"/>
        <v>PBMassaranduba</v>
      </c>
      <c r="AI2678" s="50">
        <v>2509206</v>
      </c>
    </row>
    <row r="2679" spans="27:35">
      <c r="AA2679" s="62" t="str">
        <f t="shared" si="212"/>
        <v/>
      </c>
      <c r="AB2679" s="50" t="s">
        <v>66</v>
      </c>
      <c r="AC2679" s="50" t="s">
        <v>2442</v>
      </c>
      <c r="AD2679" s="50">
        <v>2509305</v>
      </c>
      <c r="AH2679" s="66" t="str">
        <f t="shared" si="213"/>
        <v>PBMataraca</v>
      </c>
      <c r="AI2679" s="50">
        <v>2509305</v>
      </c>
    </row>
    <row r="2680" spans="27:35">
      <c r="AA2680" s="62" t="str">
        <f t="shared" si="212"/>
        <v/>
      </c>
      <c r="AB2680" s="50" t="s">
        <v>66</v>
      </c>
      <c r="AC2680" s="50" t="s">
        <v>2458</v>
      </c>
      <c r="AD2680" s="50">
        <v>2509339</v>
      </c>
      <c r="AH2680" s="66" t="str">
        <f t="shared" si="213"/>
        <v>PBMatinhas</v>
      </c>
      <c r="AI2680" s="50">
        <v>2509339</v>
      </c>
    </row>
    <row r="2681" spans="27:35">
      <c r="AA2681" s="62" t="str">
        <f t="shared" si="212"/>
        <v/>
      </c>
      <c r="AB2681" s="50" t="s">
        <v>66</v>
      </c>
      <c r="AC2681" s="50" t="s">
        <v>2471</v>
      </c>
      <c r="AD2681" s="50">
        <v>2509370</v>
      </c>
      <c r="AH2681" s="66" t="str">
        <f t="shared" si="213"/>
        <v>PBMato Grosso</v>
      </c>
      <c r="AI2681" s="50">
        <v>2509370</v>
      </c>
    </row>
    <row r="2682" spans="27:35">
      <c r="AA2682" s="62" t="str">
        <f t="shared" si="212"/>
        <v/>
      </c>
      <c r="AB2682" s="50" t="s">
        <v>66</v>
      </c>
      <c r="AC2682" s="50" t="s">
        <v>2487</v>
      </c>
      <c r="AD2682" s="50">
        <v>2509396</v>
      </c>
      <c r="AH2682" s="66" t="str">
        <f t="shared" si="213"/>
        <v>PBMaturéia</v>
      </c>
      <c r="AI2682" s="50">
        <v>2509396</v>
      </c>
    </row>
    <row r="2683" spans="27:35">
      <c r="AA2683" s="62" t="str">
        <f t="shared" si="212"/>
        <v/>
      </c>
      <c r="AB2683" s="50" t="s">
        <v>66</v>
      </c>
      <c r="AC2683" s="50" t="s">
        <v>2502</v>
      </c>
      <c r="AD2683" s="50">
        <v>2509404</v>
      </c>
      <c r="AH2683" s="66" t="str">
        <f t="shared" si="213"/>
        <v>PBMogeiro</v>
      </c>
      <c r="AI2683" s="50">
        <v>2509404</v>
      </c>
    </row>
    <row r="2684" spans="27:35">
      <c r="AA2684" s="62" t="str">
        <f t="shared" si="212"/>
        <v/>
      </c>
      <c r="AB2684" s="50" t="s">
        <v>66</v>
      </c>
      <c r="AC2684" s="50" t="s">
        <v>2517</v>
      </c>
      <c r="AD2684" s="50">
        <v>2509503</v>
      </c>
      <c r="AH2684" s="66" t="str">
        <f t="shared" si="213"/>
        <v>PBMontadas</v>
      </c>
      <c r="AI2684" s="50">
        <v>2509503</v>
      </c>
    </row>
    <row r="2685" spans="27:35">
      <c r="AA2685" s="62" t="str">
        <f t="shared" si="212"/>
        <v/>
      </c>
      <c r="AB2685" s="50" t="s">
        <v>66</v>
      </c>
      <c r="AC2685" s="50" t="s">
        <v>2532</v>
      </c>
      <c r="AD2685" s="50">
        <v>2509602</v>
      </c>
      <c r="AH2685" s="66" t="str">
        <f t="shared" si="213"/>
        <v>PBMonte Horebe</v>
      </c>
      <c r="AI2685" s="50">
        <v>2509602</v>
      </c>
    </row>
    <row r="2686" spans="27:35">
      <c r="AA2686" s="62" t="str">
        <f t="shared" si="212"/>
        <v/>
      </c>
      <c r="AB2686" s="50" t="s">
        <v>66</v>
      </c>
      <c r="AC2686" s="50" t="s">
        <v>2548</v>
      </c>
      <c r="AD2686" s="50">
        <v>2509701</v>
      </c>
      <c r="AH2686" s="66" t="str">
        <f t="shared" si="213"/>
        <v>PBMonteiro</v>
      </c>
      <c r="AI2686" s="50">
        <v>2509701</v>
      </c>
    </row>
    <row r="2687" spans="27:35">
      <c r="AA2687" s="62" t="str">
        <f t="shared" si="212"/>
        <v/>
      </c>
      <c r="AB2687" s="50" t="s">
        <v>66</v>
      </c>
      <c r="AC2687" s="50" t="s">
        <v>2511</v>
      </c>
      <c r="AD2687" s="50">
        <v>2509800</v>
      </c>
      <c r="AH2687" s="66" t="str">
        <f t="shared" si="213"/>
        <v>PBMulungu</v>
      </c>
      <c r="AI2687" s="50">
        <v>2509800</v>
      </c>
    </row>
    <row r="2688" spans="27:35">
      <c r="AA2688" s="62" t="str">
        <f t="shared" si="212"/>
        <v/>
      </c>
      <c r="AB2688" s="50" t="s">
        <v>66</v>
      </c>
      <c r="AC2688" s="50" t="s">
        <v>2578</v>
      </c>
      <c r="AD2688" s="50">
        <v>2509909</v>
      </c>
      <c r="AH2688" s="66" t="str">
        <f t="shared" si="213"/>
        <v>PBNatuba</v>
      </c>
      <c r="AI2688" s="50">
        <v>2509909</v>
      </c>
    </row>
    <row r="2689" spans="27:35">
      <c r="AA2689" s="62" t="str">
        <f t="shared" si="212"/>
        <v/>
      </c>
      <c r="AB2689" s="50" t="s">
        <v>66</v>
      </c>
      <c r="AC2689" s="50" t="s">
        <v>2593</v>
      </c>
      <c r="AD2689" s="50">
        <v>2510006</v>
      </c>
      <c r="AH2689" s="66" t="str">
        <f t="shared" si="213"/>
        <v>PBNazarezinho</v>
      </c>
      <c r="AI2689" s="50">
        <v>2510006</v>
      </c>
    </row>
    <row r="2690" spans="27:35">
      <c r="AA2690" s="62" t="str">
        <f t="shared" si="212"/>
        <v/>
      </c>
      <c r="AB2690" s="50" t="s">
        <v>66</v>
      </c>
      <c r="AC2690" s="50" t="s">
        <v>2609</v>
      </c>
      <c r="AD2690" s="50">
        <v>2510105</v>
      </c>
      <c r="AH2690" s="66" t="str">
        <f t="shared" si="213"/>
        <v>PBNova Floresta</v>
      </c>
      <c r="AI2690" s="50">
        <v>2510105</v>
      </c>
    </row>
    <row r="2691" spans="27:35">
      <c r="AA2691" s="62" t="str">
        <f t="shared" ref="AA2691:AA2754" si="214">CONCATENATE(A2691,D2691)</f>
        <v/>
      </c>
      <c r="AB2691" s="50" t="s">
        <v>66</v>
      </c>
      <c r="AC2691" s="50" t="s">
        <v>1917</v>
      </c>
      <c r="AD2691" s="50">
        <v>2510204</v>
      </c>
      <c r="AH2691" s="66" t="str">
        <f t="shared" ref="AH2691:AH2754" si="215">CONCATENATE(AB2691,AC2691)</f>
        <v>PBNova Olinda</v>
      </c>
      <c r="AI2691" s="50">
        <v>2510204</v>
      </c>
    </row>
    <row r="2692" spans="27:35">
      <c r="AA2692" s="62" t="str">
        <f t="shared" si="214"/>
        <v/>
      </c>
      <c r="AB2692" s="50" t="s">
        <v>66</v>
      </c>
      <c r="AC2692" s="50" t="s">
        <v>2636</v>
      </c>
      <c r="AD2692" s="50">
        <v>2510303</v>
      </c>
      <c r="AH2692" s="66" t="str">
        <f t="shared" si="215"/>
        <v>PBNova Palmeira</v>
      </c>
      <c r="AI2692" s="50">
        <v>2510303</v>
      </c>
    </row>
    <row r="2693" spans="27:35">
      <c r="AA2693" s="62" t="str">
        <f t="shared" si="214"/>
        <v/>
      </c>
      <c r="AB2693" s="50" t="s">
        <v>66</v>
      </c>
      <c r="AC2693" s="50" t="s">
        <v>2650</v>
      </c>
      <c r="AD2693" s="50">
        <v>2510402</v>
      </c>
      <c r="AH2693" s="66" t="str">
        <f t="shared" si="215"/>
        <v>PBOlho d'Água</v>
      </c>
      <c r="AI2693" s="50">
        <v>2510402</v>
      </c>
    </row>
    <row r="2694" spans="27:35">
      <c r="AA2694" s="62" t="str">
        <f t="shared" si="214"/>
        <v/>
      </c>
      <c r="AB2694" s="50" t="s">
        <v>66</v>
      </c>
      <c r="AC2694" s="50" t="s">
        <v>2663</v>
      </c>
      <c r="AD2694" s="50">
        <v>2510501</v>
      </c>
      <c r="AH2694" s="66" t="str">
        <f t="shared" si="215"/>
        <v>PBOlivedos</v>
      </c>
      <c r="AI2694" s="50">
        <v>2510501</v>
      </c>
    </row>
    <row r="2695" spans="27:35">
      <c r="AA2695" s="62" t="str">
        <f t="shared" si="214"/>
        <v/>
      </c>
      <c r="AB2695" s="50" t="s">
        <v>66</v>
      </c>
      <c r="AC2695" s="50" t="s">
        <v>2677</v>
      </c>
      <c r="AD2695" s="50">
        <v>2510600</v>
      </c>
      <c r="AH2695" s="66" t="str">
        <f t="shared" si="215"/>
        <v>PBOuro Velho</v>
      </c>
      <c r="AI2695" s="50">
        <v>2510600</v>
      </c>
    </row>
    <row r="2696" spans="27:35">
      <c r="AA2696" s="62" t="str">
        <f t="shared" si="214"/>
        <v/>
      </c>
      <c r="AB2696" s="50" t="s">
        <v>66</v>
      </c>
      <c r="AC2696" s="50" t="s">
        <v>2693</v>
      </c>
      <c r="AD2696" s="50">
        <v>2510659</v>
      </c>
      <c r="AH2696" s="66" t="str">
        <f t="shared" si="215"/>
        <v>PBParari</v>
      </c>
      <c r="AI2696" s="50">
        <v>2510659</v>
      </c>
    </row>
    <row r="2697" spans="27:35">
      <c r="AA2697" s="62" t="str">
        <f t="shared" si="214"/>
        <v/>
      </c>
      <c r="AB2697" s="50" t="s">
        <v>66</v>
      </c>
      <c r="AC2697" s="50" t="s">
        <v>2183</v>
      </c>
      <c r="AD2697" s="50">
        <v>2510709</v>
      </c>
      <c r="AH2697" s="66" t="str">
        <f t="shared" si="215"/>
        <v>PBPassagem</v>
      </c>
      <c r="AI2697" s="50">
        <v>2510709</v>
      </c>
    </row>
    <row r="2698" spans="27:35">
      <c r="AA2698" s="62" t="str">
        <f t="shared" si="214"/>
        <v/>
      </c>
      <c r="AB2698" s="50" t="s">
        <v>66</v>
      </c>
      <c r="AC2698" s="50" t="s">
        <v>2724</v>
      </c>
      <c r="AD2698" s="50">
        <v>2510808</v>
      </c>
      <c r="AH2698" s="66" t="str">
        <f t="shared" si="215"/>
        <v>PBPatos</v>
      </c>
      <c r="AI2698" s="50">
        <v>2510808</v>
      </c>
    </row>
    <row r="2699" spans="27:35">
      <c r="AA2699" s="62" t="str">
        <f t="shared" si="214"/>
        <v/>
      </c>
      <c r="AB2699" s="50" t="s">
        <v>66</v>
      </c>
      <c r="AC2699" s="50" t="s">
        <v>2550</v>
      </c>
      <c r="AD2699" s="50">
        <v>2510907</v>
      </c>
      <c r="AH2699" s="66" t="str">
        <f t="shared" si="215"/>
        <v>PBPaulista</v>
      </c>
      <c r="AI2699" s="50">
        <v>2510907</v>
      </c>
    </row>
    <row r="2700" spans="27:35">
      <c r="AA2700" s="62" t="str">
        <f t="shared" si="214"/>
        <v/>
      </c>
      <c r="AB2700" s="50" t="s">
        <v>66</v>
      </c>
      <c r="AC2700" s="50" t="s">
        <v>2749</v>
      </c>
      <c r="AD2700" s="50">
        <v>2511004</v>
      </c>
      <c r="AH2700" s="66" t="str">
        <f t="shared" si="215"/>
        <v>PBPedra Branca</v>
      </c>
      <c r="AI2700" s="50">
        <v>2511004</v>
      </c>
    </row>
    <row r="2701" spans="27:35">
      <c r="AA2701" s="62" t="str">
        <f t="shared" si="214"/>
        <v/>
      </c>
      <c r="AB2701" s="50" t="s">
        <v>66</v>
      </c>
      <c r="AC2701" s="50" t="s">
        <v>2770</v>
      </c>
      <c r="AD2701" s="50">
        <v>2511103</v>
      </c>
      <c r="AH2701" s="66" t="str">
        <f t="shared" si="215"/>
        <v>PBPedra Lavrada</v>
      </c>
      <c r="AI2701" s="50">
        <v>2511103</v>
      </c>
    </row>
    <row r="2702" spans="27:35">
      <c r="AA2702" s="62" t="str">
        <f t="shared" si="214"/>
        <v/>
      </c>
      <c r="AB2702" s="50" t="s">
        <v>66</v>
      </c>
      <c r="AC2702" s="50" t="s">
        <v>2786</v>
      </c>
      <c r="AD2702" s="50">
        <v>2511202</v>
      </c>
      <c r="AH2702" s="66" t="str">
        <f t="shared" si="215"/>
        <v>PBPedras de Fogo</v>
      </c>
      <c r="AI2702" s="50">
        <v>2511202</v>
      </c>
    </row>
    <row r="2703" spans="27:35">
      <c r="AA2703" s="62" t="str">
        <f t="shared" si="214"/>
        <v/>
      </c>
      <c r="AB2703" s="50" t="s">
        <v>66</v>
      </c>
      <c r="AC2703" s="50" t="s">
        <v>2801</v>
      </c>
      <c r="AD2703" s="50">
        <v>2512721</v>
      </c>
      <c r="AH2703" s="66" t="str">
        <f t="shared" si="215"/>
        <v>PBPedro Régis</v>
      </c>
      <c r="AI2703" s="50">
        <v>2512721</v>
      </c>
    </row>
    <row r="2704" spans="27:35">
      <c r="AA2704" s="62" t="str">
        <f t="shared" si="214"/>
        <v/>
      </c>
      <c r="AB2704" s="50" t="s">
        <v>66</v>
      </c>
      <c r="AC2704" s="50" t="s">
        <v>2816</v>
      </c>
      <c r="AD2704" s="50">
        <v>2511301</v>
      </c>
      <c r="AH2704" s="66" t="str">
        <f t="shared" si="215"/>
        <v>PBPiancó</v>
      </c>
      <c r="AI2704" s="50">
        <v>2511301</v>
      </c>
    </row>
    <row r="2705" spans="27:35">
      <c r="AA2705" s="62" t="str">
        <f t="shared" si="214"/>
        <v/>
      </c>
      <c r="AB2705" s="50" t="s">
        <v>66</v>
      </c>
      <c r="AC2705" s="50" t="s">
        <v>2830</v>
      </c>
      <c r="AD2705" s="50">
        <v>2511400</v>
      </c>
      <c r="AH2705" s="66" t="str">
        <f t="shared" si="215"/>
        <v>PBPicuí</v>
      </c>
      <c r="AI2705" s="50">
        <v>2511400</v>
      </c>
    </row>
    <row r="2706" spans="27:35">
      <c r="AA2706" s="62" t="str">
        <f t="shared" si="214"/>
        <v/>
      </c>
      <c r="AB2706" s="50" t="s">
        <v>66</v>
      </c>
      <c r="AC2706" s="50" t="s">
        <v>1754</v>
      </c>
      <c r="AD2706" s="50">
        <v>2511509</v>
      </c>
      <c r="AH2706" s="66" t="str">
        <f t="shared" si="215"/>
        <v>PBPilar</v>
      </c>
      <c r="AI2706" s="50">
        <v>2511509</v>
      </c>
    </row>
    <row r="2707" spans="27:35">
      <c r="AA2707" s="62" t="str">
        <f t="shared" si="214"/>
        <v/>
      </c>
      <c r="AB2707" s="50" t="s">
        <v>66</v>
      </c>
      <c r="AC2707" s="50" t="s">
        <v>2308</v>
      </c>
      <c r="AD2707" s="50">
        <v>2511608</v>
      </c>
      <c r="AH2707" s="66" t="str">
        <f t="shared" si="215"/>
        <v>PBPilões</v>
      </c>
      <c r="AI2707" s="50">
        <v>2511608</v>
      </c>
    </row>
    <row r="2708" spans="27:35">
      <c r="AA2708" s="62" t="str">
        <f t="shared" si="214"/>
        <v/>
      </c>
      <c r="AB2708" s="50" t="s">
        <v>66</v>
      </c>
      <c r="AC2708" s="50" t="s">
        <v>2867</v>
      </c>
      <c r="AD2708" s="50">
        <v>2511707</v>
      </c>
      <c r="AH2708" s="66" t="str">
        <f t="shared" si="215"/>
        <v>PBPilõezinhos</v>
      </c>
      <c r="AI2708" s="50">
        <v>2511707</v>
      </c>
    </row>
    <row r="2709" spans="27:35">
      <c r="AA2709" s="62" t="str">
        <f t="shared" si="214"/>
        <v/>
      </c>
      <c r="AB2709" s="50" t="s">
        <v>66</v>
      </c>
      <c r="AC2709" s="50" t="s">
        <v>2880</v>
      </c>
      <c r="AD2709" s="50">
        <v>2511806</v>
      </c>
      <c r="AH2709" s="66" t="str">
        <f t="shared" si="215"/>
        <v>PBPirpirituba</v>
      </c>
      <c r="AI2709" s="50">
        <v>2511806</v>
      </c>
    </row>
    <row r="2710" spans="27:35">
      <c r="AA2710" s="62" t="str">
        <f t="shared" si="214"/>
        <v/>
      </c>
      <c r="AB2710" s="50" t="s">
        <v>66</v>
      </c>
      <c r="AC2710" s="50" t="s">
        <v>2892</v>
      </c>
      <c r="AD2710" s="50">
        <v>2511905</v>
      </c>
      <c r="AH2710" s="66" t="str">
        <f t="shared" si="215"/>
        <v>PBPitimbu</v>
      </c>
      <c r="AI2710" s="50">
        <v>2511905</v>
      </c>
    </row>
    <row r="2711" spans="27:35">
      <c r="AA2711" s="62" t="str">
        <f t="shared" si="214"/>
        <v/>
      </c>
      <c r="AB2711" s="50" t="s">
        <v>66</v>
      </c>
      <c r="AC2711" s="50" t="s">
        <v>2905</v>
      </c>
      <c r="AD2711" s="50">
        <v>2512002</v>
      </c>
      <c r="AH2711" s="66" t="str">
        <f t="shared" si="215"/>
        <v>PBPocinhos</v>
      </c>
      <c r="AI2711" s="50">
        <v>2512002</v>
      </c>
    </row>
    <row r="2712" spans="27:35">
      <c r="AA2712" s="62" t="str">
        <f t="shared" si="214"/>
        <v/>
      </c>
      <c r="AB2712" s="50" t="s">
        <v>66</v>
      </c>
      <c r="AC2712" s="50" t="s">
        <v>2917</v>
      </c>
      <c r="AD2712" s="50">
        <v>2512036</v>
      </c>
      <c r="AH2712" s="66" t="str">
        <f t="shared" si="215"/>
        <v>PBPoço Dantas</v>
      </c>
      <c r="AI2712" s="50">
        <v>2512036</v>
      </c>
    </row>
    <row r="2713" spans="27:35">
      <c r="AA2713" s="62" t="str">
        <f t="shared" si="214"/>
        <v/>
      </c>
      <c r="AB2713" s="50" t="s">
        <v>66</v>
      </c>
      <c r="AC2713" s="50" t="s">
        <v>2929</v>
      </c>
      <c r="AD2713" s="50">
        <v>2512077</v>
      </c>
      <c r="AH2713" s="66" t="str">
        <f t="shared" si="215"/>
        <v>PBPoço de José de Moura</v>
      </c>
      <c r="AI2713" s="50">
        <v>2512077</v>
      </c>
    </row>
    <row r="2714" spans="27:35">
      <c r="AA2714" s="62" t="str">
        <f t="shared" si="214"/>
        <v/>
      </c>
      <c r="AB2714" s="50" t="s">
        <v>66</v>
      </c>
      <c r="AC2714" s="50" t="s">
        <v>2940</v>
      </c>
      <c r="AD2714" s="50">
        <v>2512101</v>
      </c>
      <c r="AH2714" s="66" t="str">
        <f t="shared" si="215"/>
        <v>PBPombal</v>
      </c>
      <c r="AI2714" s="50">
        <v>2512101</v>
      </c>
    </row>
    <row r="2715" spans="27:35">
      <c r="AA2715" s="62" t="str">
        <f t="shared" si="214"/>
        <v/>
      </c>
      <c r="AB2715" s="50" t="s">
        <v>66</v>
      </c>
      <c r="AC2715" s="50" t="s">
        <v>2952</v>
      </c>
      <c r="AD2715" s="50">
        <v>2512200</v>
      </c>
      <c r="AH2715" s="66" t="str">
        <f t="shared" si="215"/>
        <v>PBPrata</v>
      </c>
      <c r="AI2715" s="50">
        <v>2512200</v>
      </c>
    </row>
    <row r="2716" spans="27:35">
      <c r="AA2716" s="62" t="str">
        <f t="shared" si="214"/>
        <v/>
      </c>
      <c r="AB2716" s="50" t="s">
        <v>66</v>
      </c>
      <c r="AC2716" s="50" t="s">
        <v>2964</v>
      </c>
      <c r="AD2716" s="50">
        <v>2512309</v>
      </c>
      <c r="AH2716" s="66" t="str">
        <f t="shared" si="215"/>
        <v>PBPrincesa Isabel</v>
      </c>
      <c r="AI2716" s="50">
        <v>2512309</v>
      </c>
    </row>
    <row r="2717" spans="27:35">
      <c r="AA2717" s="62" t="str">
        <f t="shared" si="214"/>
        <v/>
      </c>
      <c r="AB2717" s="50" t="s">
        <v>66</v>
      </c>
      <c r="AC2717" s="50" t="s">
        <v>2976</v>
      </c>
      <c r="AD2717" s="50">
        <v>2512408</v>
      </c>
      <c r="AH2717" s="66" t="str">
        <f t="shared" si="215"/>
        <v>PBPuxinanã</v>
      </c>
      <c r="AI2717" s="50">
        <v>2512408</v>
      </c>
    </row>
    <row r="2718" spans="27:35">
      <c r="AA2718" s="62" t="str">
        <f t="shared" si="214"/>
        <v/>
      </c>
      <c r="AB2718" s="50" t="s">
        <v>66</v>
      </c>
      <c r="AC2718" s="50" t="s">
        <v>2989</v>
      </c>
      <c r="AD2718" s="50">
        <v>2512507</v>
      </c>
      <c r="AH2718" s="66" t="str">
        <f t="shared" si="215"/>
        <v>PBQueimadas</v>
      </c>
      <c r="AI2718" s="50">
        <v>2512507</v>
      </c>
    </row>
    <row r="2719" spans="27:35">
      <c r="AA2719" s="62" t="str">
        <f t="shared" si="214"/>
        <v/>
      </c>
      <c r="AB2719" s="50" t="s">
        <v>66</v>
      </c>
      <c r="AC2719" s="50" t="s">
        <v>3001</v>
      </c>
      <c r="AD2719" s="50">
        <v>2512606</v>
      </c>
      <c r="AH2719" s="66" t="str">
        <f t="shared" si="215"/>
        <v>PBQuixabá</v>
      </c>
      <c r="AI2719" s="50">
        <v>2512606</v>
      </c>
    </row>
    <row r="2720" spans="27:35">
      <c r="AA2720" s="62" t="str">
        <f t="shared" si="214"/>
        <v/>
      </c>
      <c r="AB2720" s="50" t="s">
        <v>66</v>
      </c>
      <c r="AC2720" s="50" t="s">
        <v>3014</v>
      </c>
      <c r="AD2720" s="50">
        <v>2512705</v>
      </c>
      <c r="AH2720" s="66" t="str">
        <f t="shared" si="215"/>
        <v>PBRemígio</v>
      </c>
      <c r="AI2720" s="50">
        <v>2512705</v>
      </c>
    </row>
    <row r="2721" spans="27:35">
      <c r="AA2721" s="62" t="str">
        <f t="shared" si="214"/>
        <v/>
      </c>
      <c r="AB2721" s="50" t="s">
        <v>66</v>
      </c>
      <c r="AC2721" s="50" t="s">
        <v>3012</v>
      </c>
      <c r="AD2721" s="50">
        <v>2512747</v>
      </c>
      <c r="AH2721" s="66" t="str">
        <f t="shared" si="215"/>
        <v>PBRiachão</v>
      </c>
      <c r="AI2721" s="50">
        <v>2512747</v>
      </c>
    </row>
    <row r="2722" spans="27:35">
      <c r="AA2722" s="62" t="str">
        <f t="shared" si="214"/>
        <v/>
      </c>
      <c r="AB2722" s="50" t="s">
        <v>66</v>
      </c>
      <c r="AC2722" s="50" t="s">
        <v>3039</v>
      </c>
      <c r="AD2722" s="50">
        <v>2512754</v>
      </c>
      <c r="AH2722" s="66" t="str">
        <f t="shared" si="215"/>
        <v>PBRiachão do Bacamarte</v>
      </c>
      <c r="AI2722" s="50">
        <v>2512754</v>
      </c>
    </row>
    <row r="2723" spans="27:35">
      <c r="AA2723" s="62" t="str">
        <f t="shared" si="214"/>
        <v/>
      </c>
      <c r="AB2723" s="50" t="s">
        <v>66</v>
      </c>
      <c r="AC2723" s="50" t="s">
        <v>3051</v>
      </c>
      <c r="AD2723" s="50">
        <v>2512762</v>
      </c>
      <c r="AH2723" s="66" t="str">
        <f t="shared" si="215"/>
        <v>PBRiachão do Poço</v>
      </c>
      <c r="AI2723" s="50">
        <v>2512762</v>
      </c>
    </row>
    <row r="2724" spans="27:35">
      <c r="AA2724" s="62" t="str">
        <f t="shared" si="214"/>
        <v/>
      </c>
      <c r="AB2724" s="50" t="s">
        <v>66</v>
      </c>
      <c r="AC2724" s="50" t="s">
        <v>3063</v>
      </c>
      <c r="AD2724" s="50">
        <v>2512788</v>
      </c>
      <c r="AH2724" s="66" t="str">
        <f t="shared" si="215"/>
        <v>PBRiacho de Santo Antônio</v>
      </c>
      <c r="AI2724" s="50">
        <v>2512788</v>
      </c>
    </row>
    <row r="2725" spans="27:35">
      <c r="AA2725" s="62" t="str">
        <f t="shared" si="214"/>
        <v/>
      </c>
      <c r="AB2725" s="50" t="s">
        <v>66</v>
      </c>
      <c r="AC2725" s="50" t="s">
        <v>3074</v>
      </c>
      <c r="AD2725" s="50">
        <v>2512804</v>
      </c>
      <c r="AH2725" s="66" t="str">
        <f t="shared" si="215"/>
        <v>PBRiacho dos Cavalos</v>
      </c>
      <c r="AI2725" s="50">
        <v>2512804</v>
      </c>
    </row>
    <row r="2726" spans="27:35">
      <c r="AA2726" s="62" t="str">
        <f t="shared" si="214"/>
        <v/>
      </c>
      <c r="AB2726" s="50" t="s">
        <v>66</v>
      </c>
      <c r="AC2726" s="50" t="s">
        <v>3087</v>
      </c>
      <c r="AD2726" s="50">
        <v>2512903</v>
      </c>
      <c r="AH2726" s="66" t="str">
        <f t="shared" si="215"/>
        <v>PBRio Tinto</v>
      </c>
      <c r="AI2726" s="50">
        <v>2512903</v>
      </c>
    </row>
    <row r="2727" spans="27:35">
      <c r="AA2727" s="62" t="str">
        <f t="shared" si="214"/>
        <v/>
      </c>
      <c r="AB2727" s="50" t="s">
        <v>66</v>
      </c>
      <c r="AC2727" s="50" t="s">
        <v>2772</v>
      </c>
      <c r="AD2727" s="50">
        <v>2513000</v>
      </c>
      <c r="AH2727" s="66" t="str">
        <f t="shared" si="215"/>
        <v>PBSalgadinho</v>
      </c>
      <c r="AI2727" s="50">
        <v>2513000</v>
      </c>
    </row>
    <row r="2728" spans="27:35">
      <c r="AA2728" s="62" t="str">
        <f t="shared" si="214"/>
        <v/>
      </c>
      <c r="AB2728" s="50" t="s">
        <v>66</v>
      </c>
      <c r="AC2728" s="50" t="s">
        <v>3112</v>
      </c>
      <c r="AD2728" s="50">
        <v>2513109</v>
      </c>
      <c r="AH2728" s="66" t="str">
        <f t="shared" si="215"/>
        <v>PBSalgado de São Félix</v>
      </c>
      <c r="AI2728" s="50">
        <v>2513109</v>
      </c>
    </row>
    <row r="2729" spans="27:35">
      <c r="AA2729" s="62" t="str">
        <f t="shared" si="214"/>
        <v/>
      </c>
      <c r="AB2729" s="50" t="s">
        <v>66</v>
      </c>
      <c r="AC2729" s="50" t="s">
        <v>3124</v>
      </c>
      <c r="AD2729" s="50">
        <v>2513158</v>
      </c>
      <c r="AH2729" s="66" t="str">
        <f t="shared" si="215"/>
        <v>PBSanta Cecília</v>
      </c>
      <c r="AI2729" s="50">
        <v>2513158</v>
      </c>
    </row>
    <row r="2730" spans="27:35">
      <c r="AA2730" s="62" t="str">
        <f t="shared" si="214"/>
        <v/>
      </c>
      <c r="AB2730" s="50" t="s">
        <v>66</v>
      </c>
      <c r="AC2730" s="50" t="s">
        <v>2521</v>
      </c>
      <c r="AD2730" s="50">
        <v>2513208</v>
      </c>
      <c r="AH2730" s="66" t="str">
        <f t="shared" si="215"/>
        <v>PBSanta Cruz</v>
      </c>
      <c r="AI2730" s="50">
        <v>2513208</v>
      </c>
    </row>
    <row r="2731" spans="27:35">
      <c r="AA2731" s="62" t="str">
        <f t="shared" si="214"/>
        <v/>
      </c>
      <c r="AB2731" s="50" t="s">
        <v>66</v>
      </c>
      <c r="AC2731" s="50" t="s">
        <v>3072</v>
      </c>
      <c r="AD2731" s="50">
        <v>2513307</v>
      </c>
      <c r="AH2731" s="66" t="str">
        <f t="shared" si="215"/>
        <v>PBSanta Helena</v>
      </c>
      <c r="AI2731" s="50">
        <v>2513307</v>
      </c>
    </row>
    <row r="2732" spans="27:35">
      <c r="AA2732" s="62" t="str">
        <f t="shared" si="214"/>
        <v/>
      </c>
      <c r="AB2732" s="50" t="s">
        <v>66</v>
      </c>
      <c r="AC2732" s="50" t="s">
        <v>3085</v>
      </c>
      <c r="AD2732" s="50">
        <v>2513356</v>
      </c>
      <c r="AH2732" s="66" t="str">
        <f t="shared" si="215"/>
        <v>PBSanta Inês</v>
      </c>
      <c r="AI2732" s="50">
        <v>2513356</v>
      </c>
    </row>
    <row r="2733" spans="27:35">
      <c r="AA2733" s="62" t="str">
        <f t="shared" si="214"/>
        <v/>
      </c>
      <c r="AB2733" s="50" t="s">
        <v>66</v>
      </c>
      <c r="AC2733" s="50" t="s">
        <v>3098</v>
      </c>
      <c r="AD2733" s="50">
        <v>2513406</v>
      </c>
      <c r="AH2733" s="66" t="str">
        <f t="shared" si="215"/>
        <v>PBSanta Luzia</v>
      </c>
      <c r="AI2733" s="50">
        <v>2513406</v>
      </c>
    </row>
    <row r="2734" spans="27:35">
      <c r="AA2734" s="62" t="str">
        <f t="shared" si="214"/>
        <v/>
      </c>
      <c r="AB2734" s="50" t="s">
        <v>66</v>
      </c>
      <c r="AC2734" s="50" t="s">
        <v>3134</v>
      </c>
      <c r="AD2734" s="50">
        <v>2513703</v>
      </c>
      <c r="AH2734" s="66" t="str">
        <f t="shared" si="215"/>
        <v>PBSanta Rita</v>
      </c>
      <c r="AI2734" s="50">
        <v>2513703</v>
      </c>
    </row>
    <row r="2735" spans="27:35">
      <c r="AA2735" s="62" t="str">
        <f t="shared" si="214"/>
        <v/>
      </c>
      <c r="AB2735" s="50" t="s">
        <v>66</v>
      </c>
      <c r="AC2735" s="50" t="s">
        <v>3192</v>
      </c>
      <c r="AD2735" s="50">
        <v>2513802</v>
      </c>
      <c r="AH2735" s="66" t="str">
        <f t="shared" si="215"/>
        <v>PBSanta Teresinha</v>
      </c>
      <c r="AI2735" s="50">
        <v>2513802</v>
      </c>
    </row>
    <row r="2736" spans="27:35">
      <c r="AA2736" s="62" t="str">
        <f t="shared" si="214"/>
        <v/>
      </c>
      <c r="AB2736" s="50" t="s">
        <v>66</v>
      </c>
      <c r="AC2736" s="50" t="s">
        <v>3204</v>
      </c>
      <c r="AD2736" s="50">
        <v>2513505</v>
      </c>
      <c r="AH2736" s="66" t="str">
        <f t="shared" si="215"/>
        <v>PBSantana de Mangueira</v>
      </c>
      <c r="AI2736" s="50">
        <v>2513505</v>
      </c>
    </row>
    <row r="2737" spans="27:35">
      <c r="AA2737" s="62" t="str">
        <f t="shared" si="214"/>
        <v/>
      </c>
      <c r="AB2737" s="50" t="s">
        <v>66</v>
      </c>
      <c r="AC2737" s="50" t="s">
        <v>3216</v>
      </c>
      <c r="AD2737" s="50">
        <v>2513604</v>
      </c>
      <c r="AH2737" s="66" t="str">
        <f t="shared" si="215"/>
        <v>PBSantana dos Garrotes</v>
      </c>
      <c r="AI2737" s="50">
        <v>2513604</v>
      </c>
    </row>
    <row r="2738" spans="27:35">
      <c r="AA2738" s="62" t="str">
        <f t="shared" si="214"/>
        <v/>
      </c>
      <c r="AB2738" s="50" t="s">
        <v>66</v>
      </c>
      <c r="AC2738" s="50" t="s">
        <v>3228</v>
      </c>
      <c r="AD2738" s="50">
        <v>2513851</v>
      </c>
      <c r="AH2738" s="66" t="str">
        <f t="shared" si="215"/>
        <v>PBSanto André</v>
      </c>
      <c r="AI2738" s="50">
        <v>2513851</v>
      </c>
    </row>
    <row r="2739" spans="27:35">
      <c r="AA2739" s="62" t="str">
        <f t="shared" si="214"/>
        <v/>
      </c>
      <c r="AB2739" s="50" t="s">
        <v>66</v>
      </c>
      <c r="AC2739" s="50" t="s">
        <v>3238</v>
      </c>
      <c r="AD2739" s="50">
        <v>2513927</v>
      </c>
      <c r="AH2739" s="66" t="str">
        <f t="shared" si="215"/>
        <v>PBSão Bentinho</v>
      </c>
      <c r="AI2739" s="50">
        <v>2513927</v>
      </c>
    </row>
    <row r="2740" spans="27:35">
      <c r="AA2740" s="62" t="str">
        <f t="shared" si="214"/>
        <v/>
      </c>
      <c r="AB2740" s="50" t="s">
        <v>66</v>
      </c>
      <c r="AC2740" s="50" t="s">
        <v>3190</v>
      </c>
      <c r="AD2740" s="50">
        <v>2513901</v>
      </c>
      <c r="AH2740" s="66" t="str">
        <f t="shared" si="215"/>
        <v>PBSão Bento</v>
      </c>
      <c r="AI2740" s="50">
        <v>2513901</v>
      </c>
    </row>
    <row r="2741" spans="27:35">
      <c r="AA2741" s="62" t="str">
        <f t="shared" si="214"/>
        <v/>
      </c>
      <c r="AB2741" s="50" t="s">
        <v>66</v>
      </c>
      <c r="AC2741" s="50" t="s">
        <v>5562</v>
      </c>
      <c r="AD2741" s="50">
        <v>2513968</v>
      </c>
      <c r="AH2741" s="66" t="str">
        <f t="shared" si="215"/>
        <v>PBSão Domingos de Pombal</v>
      </c>
      <c r="AI2741" s="50">
        <v>2513968</v>
      </c>
    </row>
    <row r="2742" spans="27:35">
      <c r="AA2742" s="62" t="str">
        <f t="shared" si="214"/>
        <v/>
      </c>
      <c r="AB2742" s="50" t="s">
        <v>66</v>
      </c>
      <c r="AC2742" s="50" t="s">
        <v>3270</v>
      </c>
      <c r="AD2742" s="50">
        <v>2513943</v>
      </c>
      <c r="AH2742" s="66" t="str">
        <f t="shared" si="215"/>
        <v>PBSão Domingos do Cariri</v>
      </c>
      <c r="AI2742" s="50">
        <v>2513943</v>
      </c>
    </row>
    <row r="2743" spans="27:35">
      <c r="AA2743" s="62" t="str">
        <f t="shared" si="214"/>
        <v/>
      </c>
      <c r="AB2743" s="50" t="s">
        <v>66</v>
      </c>
      <c r="AC2743" s="50" t="s">
        <v>1628</v>
      </c>
      <c r="AD2743" s="50">
        <v>2513984</v>
      </c>
      <c r="AH2743" s="66" t="str">
        <f t="shared" si="215"/>
        <v>PBSão Francisco</v>
      </c>
      <c r="AI2743" s="50">
        <v>2513984</v>
      </c>
    </row>
    <row r="2744" spans="27:35">
      <c r="AA2744" s="62" t="str">
        <f t="shared" si="214"/>
        <v/>
      </c>
      <c r="AB2744" s="50" t="s">
        <v>66</v>
      </c>
      <c r="AC2744" s="50" t="s">
        <v>3293</v>
      </c>
      <c r="AD2744" s="50">
        <v>2514008</v>
      </c>
      <c r="AH2744" s="66" t="str">
        <f t="shared" si="215"/>
        <v>PBSão João do Cariri</v>
      </c>
      <c r="AI2744" s="50">
        <v>2514008</v>
      </c>
    </row>
    <row r="2745" spans="27:35">
      <c r="AA2745" s="62" t="str">
        <f t="shared" si="214"/>
        <v/>
      </c>
      <c r="AB2745" s="50" t="s">
        <v>66</v>
      </c>
      <c r="AC2745" s="50" t="s">
        <v>3305</v>
      </c>
      <c r="AD2745" s="50">
        <v>2500700</v>
      </c>
      <c r="AH2745" s="66" t="str">
        <f t="shared" si="215"/>
        <v>PBSão João do Rio do Peixe</v>
      </c>
      <c r="AI2745" s="50">
        <v>2500700</v>
      </c>
    </row>
    <row r="2746" spans="27:35">
      <c r="AA2746" s="62" t="str">
        <f t="shared" si="214"/>
        <v/>
      </c>
      <c r="AB2746" s="50" t="s">
        <v>66</v>
      </c>
      <c r="AC2746" s="50" t="s">
        <v>3317</v>
      </c>
      <c r="AD2746" s="50">
        <v>2514107</v>
      </c>
      <c r="AH2746" s="66" t="str">
        <f t="shared" si="215"/>
        <v>PBSão João do Tigre</v>
      </c>
      <c r="AI2746" s="50">
        <v>2514107</v>
      </c>
    </row>
    <row r="2747" spans="27:35">
      <c r="AA2747" s="62" t="str">
        <f t="shared" si="214"/>
        <v/>
      </c>
      <c r="AB2747" s="50" t="s">
        <v>66</v>
      </c>
      <c r="AC2747" s="50" t="s">
        <v>3327</v>
      </c>
      <c r="AD2747" s="50">
        <v>2514206</v>
      </c>
      <c r="AH2747" s="66" t="str">
        <f t="shared" si="215"/>
        <v>PBSão José da Lagoa Tapada</v>
      </c>
      <c r="AI2747" s="50">
        <v>2514206</v>
      </c>
    </row>
    <row r="2748" spans="27:35">
      <c r="AA2748" s="62" t="str">
        <f t="shared" si="214"/>
        <v/>
      </c>
      <c r="AB2748" s="50" t="s">
        <v>66</v>
      </c>
      <c r="AC2748" s="50" t="s">
        <v>3338</v>
      </c>
      <c r="AD2748" s="50">
        <v>2514305</v>
      </c>
      <c r="AH2748" s="66" t="str">
        <f t="shared" si="215"/>
        <v>PBSão José de Caiana</v>
      </c>
      <c r="AI2748" s="50">
        <v>2514305</v>
      </c>
    </row>
    <row r="2749" spans="27:35">
      <c r="AA2749" s="62" t="str">
        <f t="shared" si="214"/>
        <v/>
      </c>
      <c r="AB2749" s="50" t="s">
        <v>66</v>
      </c>
      <c r="AC2749" s="50" t="s">
        <v>3349</v>
      </c>
      <c r="AD2749" s="50">
        <v>2514404</v>
      </c>
      <c r="AH2749" s="66" t="str">
        <f t="shared" si="215"/>
        <v>PBSão José de Espinharas</v>
      </c>
      <c r="AI2749" s="50">
        <v>2514404</v>
      </c>
    </row>
    <row r="2750" spans="27:35">
      <c r="AA2750" s="62" t="str">
        <f t="shared" si="214"/>
        <v/>
      </c>
      <c r="AB2750" s="50" t="s">
        <v>66</v>
      </c>
      <c r="AC2750" s="50" t="s">
        <v>3359</v>
      </c>
      <c r="AD2750" s="50">
        <v>2514503</v>
      </c>
      <c r="AH2750" s="66" t="str">
        <f t="shared" si="215"/>
        <v>PBSão José de Piranhas</v>
      </c>
      <c r="AI2750" s="50">
        <v>2514503</v>
      </c>
    </row>
    <row r="2751" spans="27:35">
      <c r="AA2751" s="62" t="str">
        <f t="shared" si="214"/>
        <v/>
      </c>
      <c r="AB2751" s="50" t="s">
        <v>66</v>
      </c>
      <c r="AC2751" s="50" t="s">
        <v>3368</v>
      </c>
      <c r="AD2751" s="50">
        <v>2514552</v>
      </c>
      <c r="AH2751" s="66" t="str">
        <f t="shared" si="215"/>
        <v>PBSão José de Princesa</v>
      </c>
      <c r="AI2751" s="50">
        <v>2514552</v>
      </c>
    </row>
    <row r="2752" spans="27:35">
      <c r="AA2752" s="62" t="str">
        <f t="shared" si="214"/>
        <v/>
      </c>
      <c r="AB2752" s="50" t="s">
        <v>66</v>
      </c>
      <c r="AC2752" s="50" t="s">
        <v>3378</v>
      </c>
      <c r="AD2752" s="50">
        <v>2514602</v>
      </c>
      <c r="AH2752" s="66" t="str">
        <f t="shared" si="215"/>
        <v>PBSão José do Bonfim</v>
      </c>
      <c r="AI2752" s="50">
        <v>2514602</v>
      </c>
    </row>
    <row r="2753" spans="27:35">
      <c r="AA2753" s="62" t="str">
        <f t="shared" si="214"/>
        <v/>
      </c>
      <c r="AB2753" s="50" t="s">
        <v>66</v>
      </c>
      <c r="AC2753" s="50" t="s">
        <v>3388</v>
      </c>
      <c r="AD2753" s="50">
        <v>2514651</v>
      </c>
      <c r="AH2753" s="66" t="str">
        <f t="shared" si="215"/>
        <v>PBSão José do Brejo do Cruz</v>
      </c>
      <c r="AI2753" s="50">
        <v>2514651</v>
      </c>
    </row>
    <row r="2754" spans="27:35">
      <c r="AA2754" s="62" t="str">
        <f t="shared" si="214"/>
        <v/>
      </c>
      <c r="AB2754" s="50" t="s">
        <v>66</v>
      </c>
      <c r="AC2754" s="50" t="s">
        <v>3398</v>
      </c>
      <c r="AD2754" s="50">
        <v>2514701</v>
      </c>
      <c r="AH2754" s="66" t="str">
        <f t="shared" si="215"/>
        <v>PBSão José do Sabugi</v>
      </c>
      <c r="AI2754" s="50">
        <v>2514701</v>
      </c>
    </row>
    <row r="2755" spans="27:35">
      <c r="AA2755" s="62" t="str">
        <f t="shared" ref="AA2755:AA2818" si="216">CONCATENATE(A2755,D2755)</f>
        <v/>
      </c>
      <c r="AB2755" s="50" t="s">
        <v>66</v>
      </c>
      <c r="AC2755" s="50" t="s">
        <v>3408</v>
      </c>
      <c r="AD2755" s="50">
        <v>2514800</v>
      </c>
      <c r="AH2755" s="66" t="str">
        <f t="shared" ref="AH2755:AH2818" si="217">CONCATENATE(AB2755,AC2755)</f>
        <v>PBSão José dos Cordeiros</v>
      </c>
      <c r="AI2755" s="50">
        <v>2514800</v>
      </c>
    </row>
    <row r="2756" spans="27:35">
      <c r="AA2756" s="62" t="str">
        <f t="shared" si="216"/>
        <v/>
      </c>
      <c r="AB2756" s="50" t="s">
        <v>66</v>
      </c>
      <c r="AC2756" s="50" t="s">
        <v>3418</v>
      </c>
      <c r="AD2756" s="50">
        <v>2514453</v>
      </c>
      <c r="AH2756" s="66" t="str">
        <f t="shared" si="217"/>
        <v>PBSão José dos Ramos</v>
      </c>
      <c r="AI2756" s="50">
        <v>2514453</v>
      </c>
    </row>
    <row r="2757" spans="27:35">
      <c r="AA2757" s="62" t="str">
        <f t="shared" si="216"/>
        <v/>
      </c>
      <c r="AB2757" s="50" t="s">
        <v>66</v>
      </c>
      <c r="AC2757" s="50" t="s">
        <v>3427</v>
      </c>
      <c r="AD2757" s="50">
        <v>2514909</v>
      </c>
      <c r="AH2757" s="66" t="str">
        <f t="shared" si="217"/>
        <v>PBSão Mamede</v>
      </c>
      <c r="AI2757" s="50">
        <v>2514909</v>
      </c>
    </row>
    <row r="2758" spans="27:35">
      <c r="AA2758" s="62" t="str">
        <f t="shared" si="216"/>
        <v/>
      </c>
      <c r="AB2758" s="50" t="s">
        <v>66</v>
      </c>
      <c r="AC2758" s="50" t="s">
        <v>3437</v>
      </c>
      <c r="AD2758" s="50">
        <v>2515005</v>
      </c>
      <c r="AH2758" s="66" t="str">
        <f t="shared" si="217"/>
        <v>PBSão Miguel de Taipu</v>
      </c>
      <c r="AI2758" s="50">
        <v>2515005</v>
      </c>
    </row>
    <row r="2759" spans="27:35">
      <c r="AA2759" s="62" t="str">
        <f t="shared" si="216"/>
        <v/>
      </c>
      <c r="AB2759" s="50" t="s">
        <v>66</v>
      </c>
      <c r="AC2759" s="50" t="s">
        <v>3446</v>
      </c>
      <c r="AD2759" s="50">
        <v>2515104</v>
      </c>
      <c r="AH2759" s="66" t="str">
        <f t="shared" si="217"/>
        <v>PBSão Sebastião de Lagoa de Roça</v>
      </c>
      <c r="AI2759" s="50">
        <v>2515104</v>
      </c>
    </row>
    <row r="2760" spans="27:35">
      <c r="AA2760" s="62" t="str">
        <f t="shared" si="216"/>
        <v/>
      </c>
      <c r="AB2760" s="50" t="s">
        <v>66</v>
      </c>
      <c r="AC2760" s="50" t="s">
        <v>3455</v>
      </c>
      <c r="AD2760" s="50">
        <v>2515203</v>
      </c>
      <c r="AH2760" s="66" t="str">
        <f t="shared" si="217"/>
        <v>PBSão Sebastião do Umbuzeiro</v>
      </c>
      <c r="AI2760" s="50">
        <v>2515203</v>
      </c>
    </row>
    <row r="2761" spans="27:35">
      <c r="AA2761" s="62" t="str">
        <f t="shared" si="216"/>
        <v/>
      </c>
      <c r="AB2761" s="50" t="s">
        <v>66</v>
      </c>
      <c r="AC2761" s="50" t="s">
        <v>5563</v>
      </c>
      <c r="AD2761" s="50">
        <v>2515401</v>
      </c>
      <c r="AH2761" s="66" t="str">
        <f t="shared" si="217"/>
        <v>PBSeridó</v>
      </c>
      <c r="AI2761" s="50">
        <v>2515401</v>
      </c>
    </row>
    <row r="2762" spans="27:35">
      <c r="AA2762" s="62" t="str">
        <f t="shared" si="216"/>
        <v/>
      </c>
      <c r="AB2762" s="50" t="s">
        <v>66</v>
      </c>
      <c r="AC2762" s="50" t="s">
        <v>3474</v>
      </c>
      <c r="AD2762" s="50">
        <v>2515302</v>
      </c>
      <c r="AH2762" s="66" t="str">
        <f t="shared" si="217"/>
        <v>PBSapé</v>
      </c>
      <c r="AI2762" s="50">
        <v>2515302</v>
      </c>
    </row>
    <row r="2763" spans="27:35">
      <c r="AA2763" s="62" t="str">
        <f t="shared" si="216"/>
        <v/>
      </c>
      <c r="AB2763" s="50" t="s">
        <v>66</v>
      </c>
      <c r="AC2763" s="50" t="s">
        <v>3484</v>
      </c>
      <c r="AD2763" s="50">
        <v>2515500</v>
      </c>
      <c r="AH2763" s="66" t="str">
        <f t="shared" si="217"/>
        <v>PBSerra Branca</v>
      </c>
      <c r="AI2763" s="50">
        <v>2515500</v>
      </c>
    </row>
    <row r="2764" spans="27:35">
      <c r="AA2764" s="62" t="str">
        <f t="shared" si="216"/>
        <v/>
      </c>
      <c r="AB2764" s="50" t="s">
        <v>66</v>
      </c>
      <c r="AC2764" s="50" t="s">
        <v>3494</v>
      </c>
      <c r="AD2764" s="50">
        <v>2515609</v>
      </c>
      <c r="AH2764" s="66" t="str">
        <f t="shared" si="217"/>
        <v>PBSerra da Raiz</v>
      </c>
      <c r="AI2764" s="50">
        <v>2515609</v>
      </c>
    </row>
    <row r="2765" spans="27:35">
      <c r="AA2765" s="62" t="str">
        <f t="shared" si="216"/>
        <v/>
      </c>
      <c r="AB2765" s="50" t="s">
        <v>66</v>
      </c>
      <c r="AC2765" s="50" t="s">
        <v>3503</v>
      </c>
      <c r="AD2765" s="50">
        <v>2515708</v>
      </c>
      <c r="AH2765" s="66" t="str">
        <f t="shared" si="217"/>
        <v>PBSerra Grande</v>
      </c>
      <c r="AI2765" s="50">
        <v>2515708</v>
      </c>
    </row>
    <row r="2766" spans="27:35">
      <c r="AA2766" s="62" t="str">
        <f t="shared" si="216"/>
        <v/>
      </c>
      <c r="AB2766" s="50" t="s">
        <v>66</v>
      </c>
      <c r="AC2766" s="50" t="s">
        <v>3513</v>
      </c>
      <c r="AD2766" s="50">
        <v>2515807</v>
      </c>
      <c r="AH2766" s="66" t="str">
        <f t="shared" si="217"/>
        <v>PBSerra Redonda</v>
      </c>
      <c r="AI2766" s="50">
        <v>2515807</v>
      </c>
    </row>
    <row r="2767" spans="27:35">
      <c r="AA2767" s="62" t="str">
        <f t="shared" si="216"/>
        <v/>
      </c>
      <c r="AB2767" s="50" t="s">
        <v>66</v>
      </c>
      <c r="AC2767" s="50" t="s">
        <v>3523</v>
      </c>
      <c r="AD2767" s="50">
        <v>2515906</v>
      </c>
      <c r="AH2767" s="66" t="str">
        <f t="shared" si="217"/>
        <v>PBSerraria</v>
      </c>
      <c r="AI2767" s="50">
        <v>2515906</v>
      </c>
    </row>
    <row r="2768" spans="27:35">
      <c r="AA2768" s="62" t="str">
        <f t="shared" si="216"/>
        <v/>
      </c>
      <c r="AB2768" s="50" t="s">
        <v>66</v>
      </c>
      <c r="AC2768" s="50" t="s">
        <v>3533</v>
      </c>
      <c r="AD2768" s="50">
        <v>2515930</v>
      </c>
      <c r="AH2768" s="66" t="str">
        <f t="shared" si="217"/>
        <v>PBSertãozinho</v>
      </c>
      <c r="AI2768" s="50">
        <v>2515930</v>
      </c>
    </row>
    <row r="2769" spans="27:35">
      <c r="AA2769" s="62" t="str">
        <f t="shared" si="216"/>
        <v/>
      </c>
      <c r="AB2769" s="50" t="s">
        <v>66</v>
      </c>
      <c r="AC2769" s="50" t="s">
        <v>3543</v>
      </c>
      <c r="AD2769" s="50">
        <v>2515971</v>
      </c>
      <c r="AH2769" s="66" t="str">
        <f t="shared" si="217"/>
        <v>PBSobrado</v>
      </c>
      <c r="AI2769" s="50">
        <v>2515971</v>
      </c>
    </row>
    <row r="2770" spans="27:35">
      <c r="AA2770" s="62" t="str">
        <f t="shared" si="216"/>
        <v/>
      </c>
      <c r="AB2770" s="50" t="s">
        <v>66</v>
      </c>
      <c r="AC2770" s="50" t="s">
        <v>3551</v>
      </c>
      <c r="AD2770" s="50">
        <v>2516003</v>
      </c>
      <c r="AH2770" s="66" t="str">
        <f t="shared" si="217"/>
        <v>PBSolânea</v>
      </c>
      <c r="AI2770" s="50">
        <v>2516003</v>
      </c>
    </row>
    <row r="2771" spans="27:35">
      <c r="AA2771" s="62" t="str">
        <f t="shared" si="216"/>
        <v/>
      </c>
      <c r="AB2771" s="50" t="s">
        <v>66</v>
      </c>
      <c r="AC2771" s="50" t="s">
        <v>3561</v>
      </c>
      <c r="AD2771" s="50">
        <v>2516102</v>
      </c>
      <c r="AH2771" s="66" t="str">
        <f t="shared" si="217"/>
        <v>PBSoledade</v>
      </c>
      <c r="AI2771" s="50">
        <v>2516102</v>
      </c>
    </row>
    <row r="2772" spans="27:35">
      <c r="AA2772" s="62" t="str">
        <f t="shared" si="216"/>
        <v/>
      </c>
      <c r="AB2772" s="50" t="s">
        <v>66</v>
      </c>
      <c r="AC2772" s="50" t="s">
        <v>3571</v>
      </c>
      <c r="AD2772" s="50">
        <v>2516151</v>
      </c>
      <c r="AH2772" s="66" t="str">
        <f t="shared" si="217"/>
        <v>PBSossêgo</v>
      </c>
      <c r="AI2772" s="50">
        <v>2516151</v>
      </c>
    </row>
    <row r="2773" spans="27:35">
      <c r="AA2773" s="62" t="str">
        <f t="shared" si="216"/>
        <v/>
      </c>
      <c r="AB2773" s="50" t="s">
        <v>66</v>
      </c>
      <c r="AC2773" s="50" t="s">
        <v>3581</v>
      </c>
      <c r="AD2773" s="50">
        <v>2516201</v>
      </c>
      <c r="AH2773" s="66" t="str">
        <f t="shared" si="217"/>
        <v>PBSousa</v>
      </c>
      <c r="AI2773" s="50">
        <v>2516201</v>
      </c>
    </row>
    <row r="2774" spans="27:35">
      <c r="AA2774" s="62" t="str">
        <f t="shared" si="216"/>
        <v/>
      </c>
      <c r="AB2774" s="50" t="s">
        <v>66</v>
      </c>
      <c r="AC2774" s="50" t="s">
        <v>3591</v>
      </c>
      <c r="AD2774" s="50">
        <v>2516300</v>
      </c>
      <c r="AH2774" s="66" t="str">
        <f t="shared" si="217"/>
        <v>PBSumé</v>
      </c>
      <c r="AI2774" s="50">
        <v>2516300</v>
      </c>
    </row>
    <row r="2775" spans="27:35">
      <c r="AA2775" s="62" t="str">
        <f t="shared" si="216"/>
        <v/>
      </c>
      <c r="AB2775" s="50" t="s">
        <v>66</v>
      </c>
      <c r="AC2775" s="50" t="s">
        <v>3600</v>
      </c>
      <c r="AD2775" s="50">
        <v>2516409</v>
      </c>
      <c r="AH2775" s="66" t="str">
        <f t="shared" si="217"/>
        <v>PBTacima</v>
      </c>
      <c r="AI2775" s="50">
        <v>2516409</v>
      </c>
    </row>
    <row r="2776" spans="27:35">
      <c r="AA2776" s="62" t="str">
        <f t="shared" si="216"/>
        <v/>
      </c>
      <c r="AB2776" s="50" t="s">
        <v>66</v>
      </c>
      <c r="AC2776" s="50" t="s">
        <v>3609</v>
      </c>
      <c r="AD2776" s="50">
        <v>2516508</v>
      </c>
      <c r="AH2776" s="66" t="str">
        <f t="shared" si="217"/>
        <v>PBTaperoá</v>
      </c>
      <c r="AI2776" s="50">
        <v>2516508</v>
      </c>
    </row>
    <row r="2777" spans="27:35">
      <c r="AA2777" s="62" t="str">
        <f t="shared" si="216"/>
        <v/>
      </c>
      <c r="AB2777" s="50" t="s">
        <v>66</v>
      </c>
      <c r="AC2777" s="50" t="s">
        <v>3618</v>
      </c>
      <c r="AD2777" s="50">
        <v>2516607</v>
      </c>
      <c r="AH2777" s="66" t="str">
        <f t="shared" si="217"/>
        <v>PBTavares</v>
      </c>
      <c r="AI2777" s="50">
        <v>2516607</v>
      </c>
    </row>
    <row r="2778" spans="27:35">
      <c r="AA2778" s="62" t="str">
        <f t="shared" si="216"/>
        <v/>
      </c>
      <c r="AB2778" s="50" t="s">
        <v>66</v>
      </c>
      <c r="AC2778" s="50" t="s">
        <v>3628</v>
      </c>
      <c r="AD2778" s="50">
        <v>2516706</v>
      </c>
      <c r="AH2778" s="66" t="str">
        <f t="shared" si="217"/>
        <v>PBTeixeira</v>
      </c>
      <c r="AI2778" s="50">
        <v>2516706</v>
      </c>
    </row>
    <row r="2779" spans="27:35">
      <c r="AA2779" s="62" t="str">
        <f t="shared" si="216"/>
        <v/>
      </c>
      <c r="AB2779" s="50" t="s">
        <v>66</v>
      </c>
      <c r="AC2779" s="50" t="s">
        <v>3638</v>
      </c>
      <c r="AD2779" s="50">
        <v>2516755</v>
      </c>
      <c r="AH2779" s="66" t="str">
        <f t="shared" si="217"/>
        <v>PBTenório</v>
      </c>
      <c r="AI2779" s="50">
        <v>2516755</v>
      </c>
    </row>
    <row r="2780" spans="27:35">
      <c r="AA2780" s="62" t="str">
        <f t="shared" si="216"/>
        <v/>
      </c>
      <c r="AB2780" s="50" t="s">
        <v>66</v>
      </c>
      <c r="AC2780" s="50" t="s">
        <v>3240</v>
      </c>
      <c r="AD2780" s="50">
        <v>2516805</v>
      </c>
      <c r="AH2780" s="66" t="str">
        <f t="shared" si="217"/>
        <v>PBTriunfo</v>
      </c>
      <c r="AI2780" s="50">
        <v>2516805</v>
      </c>
    </row>
    <row r="2781" spans="27:35">
      <c r="AA2781" s="62" t="str">
        <f t="shared" si="216"/>
        <v/>
      </c>
      <c r="AB2781" s="50" t="s">
        <v>66</v>
      </c>
      <c r="AC2781" s="50" t="s">
        <v>3656</v>
      </c>
      <c r="AD2781" s="50">
        <v>2516904</v>
      </c>
      <c r="AH2781" s="66" t="str">
        <f t="shared" si="217"/>
        <v>PBUiraúna</v>
      </c>
      <c r="AI2781" s="50">
        <v>2516904</v>
      </c>
    </row>
    <row r="2782" spans="27:35">
      <c r="AA2782" s="62" t="str">
        <f t="shared" si="216"/>
        <v/>
      </c>
      <c r="AB2782" s="50" t="s">
        <v>66</v>
      </c>
      <c r="AC2782" s="50" t="s">
        <v>3665</v>
      </c>
      <c r="AD2782" s="50">
        <v>2517001</v>
      </c>
      <c r="AH2782" s="66" t="str">
        <f t="shared" si="217"/>
        <v>PBUmbuzeiro</v>
      </c>
      <c r="AI2782" s="50">
        <v>2517001</v>
      </c>
    </row>
    <row r="2783" spans="27:35">
      <c r="AA2783" s="62" t="str">
        <f t="shared" si="216"/>
        <v/>
      </c>
      <c r="AB2783" s="50" t="s">
        <v>66</v>
      </c>
      <c r="AC2783" s="50" t="s">
        <v>3091</v>
      </c>
      <c r="AD2783" s="50">
        <v>2517100</v>
      </c>
      <c r="AH2783" s="66" t="str">
        <f t="shared" si="217"/>
        <v>PBVárzea</v>
      </c>
      <c r="AI2783" s="50">
        <v>2517100</v>
      </c>
    </row>
    <row r="2784" spans="27:35">
      <c r="AA2784" s="62" t="str">
        <f t="shared" si="216"/>
        <v/>
      </c>
      <c r="AB2784" s="50" t="s">
        <v>66</v>
      </c>
      <c r="AC2784" s="50" t="s">
        <v>3681</v>
      </c>
      <c r="AD2784" s="50">
        <v>2517209</v>
      </c>
      <c r="AH2784" s="66" t="str">
        <f t="shared" si="217"/>
        <v>PBVieirópolis</v>
      </c>
      <c r="AI2784" s="50">
        <v>2517209</v>
      </c>
    </row>
    <row r="2785" spans="27:35">
      <c r="AA2785" s="62" t="str">
        <f t="shared" si="216"/>
        <v/>
      </c>
      <c r="AB2785" s="50" t="s">
        <v>66</v>
      </c>
      <c r="AC2785" s="50" t="s">
        <v>3689</v>
      </c>
      <c r="AD2785" s="50">
        <v>2505501</v>
      </c>
      <c r="AH2785" s="66" t="str">
        <f t="shared" si="217"/>
        <v>PBVista Serrana</v>
      </c>
      <c r="AI2785" s="50">
        <v>2505501</v>
      </c>
    </row>
    <row r="2786" spans="27:35">
      <c r="AA2786" s="62" t="str">
        <f t="shared" si="216"/>
        <v/>
      </c>
      <c r="AB2786" s="50" t="s">
        <v>66</v>
      </c>
      <c r="AC2786" s="50" t="s">
        <v>3698</v>
      </c>
      <c r="AD2786" s="50">
        <v>2517407</v>
      </c>
      <c r="AH2786" s="66" t="str">
        <f t="shared" si="217"/>
        <v>PBZabelê</v>
      </c>
      <c r="AI2786" s="50">
        <v>2517407</v>
      </c>
    </row>
    <row r="2787" spans="27:35">
      <c r="AA2787" s="62" t="str">
        <f t="shared" si="216"/>
        <v/>
      </c>
      <c r="AB2787" s="50" t="s">
        <v>67</v>
      </c>
      <c r="AC2787" s="50" t="s">
        <v>104</v>
      </c>
      <c r="AD2787" s="50">
        <v>2600054</v>
      </c>
      <c r="AH2787" s="66" t="str">
        <f t="shared" si="217"/>
        <v>PEAbreu e Lima</v>
      </c>
      <c r="AI2787" s="50">
        <v>2600054</v>
      </c>
    </row>
    <row r="2788" spans="27:35">
      <c r="AA2788" s="62" t="str">
        <f t="shared" si="216"/>
        <v/>
      </c>
      <c r="AB2788" s="50" t="s">
        <v>67</v>
      </c>
      <c r="AC2788" s="50" t="s">
        <v>130</v>
      </c>
      <c r="AD2788" s="50">
        <v>2600104</v>
      </c>
      <c r="AH2788" s="66" t="str">
        <f t="shared" si="217"/>
        <v>PEAfogados da Ingazeira</v>
      </c>
      <c r="AI2788" s="50">
        <v>2600104</v>
      </c>
    </row>
    <row r="2789" spans="27:35">
      <c r="AA2789" s="62" t="str">
        <f t="shared" si="216"/>
        <v/>
      </c>
      <c r="AB2789" s="50" t="s">
        <v>67</v>
      </c>
      <c r="AC2789" s="50" t="s">
        <v>156</v>
      </c>
      <c r="AD2789" s="50">
        <v>2600203</v>
      </c>
      <c r="AH2789" s="66" t="str">
        <f t="shared" si="217"/>
        <v>PEAfrânio</v>
      </c>
      <c r="AI2789" s="50">
        <v>2600203</v>
      </c>
    </row>
    <row r="2790" spans="27:35">
      <c r="AA2790" s="62" t="str">
        <f t="shared" si="216"/>
        <v/>
      </c>
      <c r="AB2790" s="50" t="s">
        <v>67</v>
      </c>
      <c r="AC2790" s="50" t="s">
        <v>181</v>
      </c>
      <c r="AD2790" s="50">
        <v>2600302</v>
      </c>
      <c r="AH2790" s="66" t="str">
        <f t="shared" si="217"/>
        <v>PEAgrestina</v>
      </c>
      <c r="AI2790" s="50">
        <v>2600302</v>
      </c>
    </row>
    <row r="2791" spans="27:35">
      <c r="AA2791" s="62" t="str">
        <f t="shared" si="216"/>
        <v/>
      </c>
      <c r="AB2791" s="50" t="s">
        <v>67</v>
      </c>
      <c r="AC2791" s="50" t="s">
        <v>207</v>
      </c>
      <c r="AD2791" s="50">
        <v>2600401</v>
      </c>
      <c r="AH2791" s="66" t="str">
        <f t="shared" si="217"/>
        <v>PEÁgua Preta</v>
      </c>
      <c r="AI2791" s="50">
        <v>2600401</v>
      </c>
    </row>
    <row r="2792" spans="27:35">
      <c r="AA2792" s="62" t="str">
        <f t="shared" si="216"/>
        <v/>
      </c>
      <c r="AB2792" s="50" t="s">
        <v>67</v>
      </c>
      <c r="AC2792" s="50" t="s">
        <v>231</v>
      </c>
      <c r="AD2792" s="50">
        <v>2600500</v>
      </c>
      <c r="AH2792" s="66" t="str">
        <f t="shared" si="217"/>
        <v>PEÁguas Belas</v>
      </c>
      <c r="AI2792" s="50">
        <v>2600500</v>
      </c>
    </row>
    <row r="2793" spans="27:35">
      <c r="AA2793" s="62" t="str">
        <f t="shared" si="216"/>
        <v/>
      </c>
      <c r="AB2793" s="50" t="s">
        <v>67</v>
      </c>
      <c r="AC2793" s="50" t="s">
        <v>205</v>
      </c>
      <c r="AD2793" s="50">
        <v>2600609</v>
      </c>
      <c r="AH2793" s="66" t="str">
        <f t="shared" si="217"/>
        <v>PEAlagoinha</v>
      </c>
      <c r="AI2793" s="50">
        <v>2600609</v>
      </c>
    </row>
    <row r="2794" spans="27:35">
      <c r="AA2794" s="62" t="str">
        <f t="shared" si="216"/>
        <v/>
      </c>
      <c r="AB2794" s="50" t="s">
        <v>67</v>
      </c>
      <c r="AC2794" s="50" t="s">
        <v>282</v>
      </c>
      <c r="AD2794" s="50">
        <v>2600708</v>
      </c>
      <c r="AH2794" s="66" t="str">
        <f t="shared" si="217"/>
        <v>PEAliança</v>
      </c>
      <c r="AI2794" s="50">
        <v>2600708</v>
      </c>
    </row>
    <row r="2795" spans="27:35">
      <c r="AA2795" s="62" t="str">
        <f t="shared" si="216"/>
        <v/>
      </c>
      <c r="AB2795" s="50" t="s">
        <v>67</v>
      </c>
      <c r="AC2795" s="50" t="s">
        <v>308</v>
      </c>
      <c r="AD2795" s="50">
        <v>2600807</v>
      </c>
      <c r="AH2795" s="66" t="str">
        <f t="shared" si="217"/>
        <v>PEAltinho</v>
      </c>
      <c r="AI2795" s="50">
        <v>2600807</v>
      </c>
    </row>
    <row r="2796" spans="27:35">
      <c r="AA2796" s="62" t="str">
        <f t="shared" si="216"/>
        <v/>
      </c>
      <c r="AB2796" s="50" t="s">
        <v>67</v>
      </c>
      <c r="AC2796" s="50" t="s">
        <v>334</v>
      </c>
      <c r="AD2796" s="50">
        <v>2600906</v>
      </c>
      <c r="AH2796" s="66" t="str">
        <f t="shared" si="217"/>
        <v>PEAmaraji</v>
      </c>
      <c r="AI2796" s="50">
        <v>2600906</v>
      </c>
    </row>
    <row r="2797" spans="27:35">
      <c r="AA2797" s="62" t="str">
        <f t="shared" si="216"/>
        <v/>
      </c>
      <c r="AB2797" s="50" t="s">
        <v>67</v>
      </c>
      <c r="AC2797" s="50" t="s">
        <v>359</v>
      </c>
      <c r="AD2797" s="50">
        <v>2601003</v>
      </c>
      <c r="AH2797" s="66" t="str">
        <f t="shared" si="217"/>
        <v>PEAngelim</v>
      </c>
      <c r="AI2797" s="50">
        <v>2601003</v>
      </c>
    </row>
    <row r="2798" spans="27:35">
      <c r="AA2798" s="62" t="str">
        <f t="shared" si="216"/>
        <v/>
      </c>
      <c r="AB2798" s="50" t="s">
        <v>67</v>
      </c>
      <c r="AC2798" s="50" t="s">
        <v>383</v>
      </c>
      <c r="AD2798" s="50">
        <v>2601052</v>
      </c>
      <c r="AH2798" s="66" t="str">
        <f t="shared" si="217"/>
        <v>PEAraçoiaba</v>
      </c>
      <c r="AI2798" s="50">
        <v>2601052</v>
      </c>
    </row>
    <row r="2799" spans="27:35">
      <c r="AA2799" s="62" t="str">
        <f t="shared" si="216"/>
        <v/>
      </c>
      <c r="AB2799" s="50" t="s">
        <v>67</v>
      </c>
      <c r="AC2799" s="50" t="s">
        <v>408</v>
      </c>
      <c r="AD2799" s="50">
        <v>2601102</v>
      </c>
      <c r="AH2799" s="66" t="str">
        <f t="shared" si="217"/>
        <v>PEAraripina</v>
      </c>
      <c r="AI2799" s="50">
        <v>2601102</v>
      </c>
    </row>
    <row r="2800" spans="27:35">
      <c r="AA2800" s="62" t="str">
        <f t="shared" si="216"/>
        <v/>
      </c>
      <c r="AB2800" s="50" t="s">
        <v>67</v>
      </c>
      <c r="AC2800" s="50" t="s">
        <v>433</v>
      </c>
      <c r="AD2800" s="50">
        <v>2601201</v>
      </c>
      <c r="AH2800" s="66" t="str">
        <f t="shared" si="217"/>
        <v>PEArcoverde</v>
      </c>
      <c r="AI2800" s="50">
        <v>2601201</v>
      </c>
    </row>
    <row r="2801" spans="27:35">
      <c r="AA2801" s="62" t="str">
        <f t="shared" si="216"/>
        <v/>
      </c>
      <c r="AB2801" s="50" t="s">
        <v>67</v>
      </c>
      <c r="AC2801" s="50" t="s">
        <v>458</v>
      </c>
      <c r="AD2801" s="50">
        <v>2601300</v>
      </c>
      <c r="AH2801" s="66" t="str">
        <f t="shared" si="217"/>
        <v>PEBarra de Guabiraba</v>
      </c>
      <c r="AI2801" s="50">
        <v>2601300</v>
      </c>
    </row>
    <row r="2802" spans="27:35">
      <c r="AA2802" s="62" t="str">
        <f t="shared" si="216"/>
        <v/>
      </c>
      <c r="AB2802" s="50" t="s">
        <v>67</v>
      </c>
      <c r="AC2802" s="50" t="s">
        <v>484</v>
      </c>
      <c r="AD2802" s="50">
        <v>2601409</v>
      </c>
      <c r="AH2802" s="66" t="str">
        <f t="shared" si="217"/>
        <v>PEBarreiros</v>
      </c>
      <c r="AI2802" s="50">
        <v>2601409</v>
      </c>
    </row>
    <row r="2803" spans="27:35">
      <c r="AA2803" s="62" t="str">
        <f t="shared" si="216"/>
        <v/>
      </c>
      <c r="AB2803" s="50" t="s">
        <v>67</v>
      </c>
      <c r="AC2803" s="50" t="s">
        <v>508</v>
      </c>
      <c r="AD2803" s="50">
        <v>2601508</v>
      </c>
      <c r="AH2803" s="66" t="str">
        <f t="shared" si="217"/>
        <v>PEBelém de Maria</v>
      </c>
      <c r="AI2803" s="50">
        <v>2601508</v>
      </c>
    </row>
    <row r="2804" spans="27:35">
      <c r="AA2804" s="62" t="str">
        <f t="shared" si="216"/>
        <v/>
      </c>
      <c r="AB2804" s="50" t="s">
        <v>67</v>
      </c>
      <c r="AC2804" s="50" t="s">
        <v>5564</v>
      </c>
      <c r="AD2804" s="50">
        <v>2601607</v>
      </c>
      <c r="AH2804" s="66" t="str">
        <f t="shared" si="217"/>
        <v>PEBelém de São Francisco</v>
      </c>
      <c r="AI2804" s="50">
        <v>2601607</v>
      </c>
    </row>
    <row r="2805" spans="27:35">
      <c r="AA2805" s="62" t="str">
        <f t="shared" si="216"/>
        <v/>
      </c>
      <c r="AB2805" s="50" t="s">
        <v>67</v>
      </c>
      <c r="AC2805" s="50" t="s">
        <v>554</v>
      </c>
      <c r="AD2805" s="50">
        <v>2601706</v>
      </c>
      <c r="AH2805" s="66" t="str">
        <f t="shared" si="217"/>
        <v>PEBelo Jardim</v>
      </c>
      <c r="AI2805" s="50">
        <v>2601706</v>
      </c>
    </row>
    <row r="2806" spans="27:35">
      <c r="AA2806" s="62" t="str">
        <f t="shared" si="216"/>
        <v/>
      </c>
      <c r="AB2806" s="50" t="s">
        <v>67</v>
      </c>
      <c r="AC2806" s="50" t="s">
        <v>577</v>
      </c>
      <c r="AD2806" s="50">
        <v>2601805</v>
      </c>
      <c r="AH2806" s="66" t="str">
        <f t="shared" si="217"/>
        <v>PEBetânia</v>
      </c>
      <c r="AI2806" s="50">
        <v>2601805</v>
      </c>
    </row>
    <row r="2807" spans="27:35">
      <c r="AA2807" s="62" t="str">
        <f t="shared" si="216"/>
        <v/>
      </c>
      <c r="AB2807" s="50" t="s">
        <v>67</v>
      </c>
      <c r="AC2807" s="50" t="s">
        <v>600</v>
      </c>
      <c r="AD2807" s="50">
        <v>2601904</v>
      </c>
      <c r="AH2807" s="66" t="str">
        <f t="shared" si="217"/>
        <v>PEBezerros</v>
      </c>
      <c r="AI2807" s="50">
        <v>2601904</v>
      </c>
    </row>
    <row r="2808" spans="27:35">
      <c r="AA2808" s="62" t="str">
        <f t="shared" si="216"/>
        <v/>
      </c>
      <c r="AB2808" s="50" t="s">
        <v>67</v>
      </c>
      <c r="AC2808" s="50" t="s">
        <v>623</v>
      </c>
      <c r="AD2808" s="50">
        <v>2602001</v>
      </c>
      <c r="AH2808" s="66" t="str">
        <f t="shared" si="217"/>
        <v>PEBodocó</v>
      </c>
      <c r="AI2808" s="50">
        <v>2602001</v>
      </c>
    </row>
    <row r="2809" spans="27:35">
      <c r="AA2809" s="62" t="str">
        <f t="shared" si="216"/>
        <v/>
      </c>
      <c r="AB2809" s="50" t="s">
        <v>67</v>
      </c>
      <c r="AC2809" s="50" t="s">
        <v>644</v>
      </c>
      <c r="AD2809" s="50">
        <v>2602100</v>
      </c>
      <c r="AH2809" s="66" t="str">
        <f t="shared" si="217"/>
        <v>PEBom Conselho</v>
      </c>
      <c r="AI2809" s="50">
        <v>2602100</v>
      </c>
    </row>
    <row r="2810" spans="27:35">
      <c r="AA2810" s="62" t="str">
        <f t="shared" si="216"/>
        <v/>
      </c>
      <c r="AB2810" s="50" t="s">
        <v>67</v>
      </c>
      <c r="AC2810" s="50" t="s">
        <v>336</v>
      </c>
      <c r="AD2810" s="50">
        <v>2602209</v>
      </c>
      <c r="AH2810" s="66" t="str">
        <f t="shared" si="217"/>
        <v>PEBom Jardim</v>
      </c>
      <c r="AI2810" s="50">
        <v>2602209</v>
      </c>
    </row>
    <row r="2811" spans="27:35">
      <c r="AA2811" s="62" t="str">
        <f t="shared" si="216"/>
        <v/>
      </c>
      <c r="AB2811" s="50" t="s">
        <v>67</v>
      </c>
      <c r="AC2811" s="50" t="s">
        <v>479</v>
      </c>
      <c r="AD2811" s="50">
        <v>2602308</v>
      </c>
      <c r="AH2811" s="66" t="str">
        <f t="shared" si="217"/>
        <v>PEBonito</v>
      </c>
      <c r="AI2811" s="50">
        <v>2602308</v>
      </c>
    </row>
    <row r="2812" spans="27:35">
      <c r="AA2812" s="62" t="str">
        <f t="shared" si="216"/>
        <v/>
      </c>
      <c r="AB2812" s="50" t="s">
        <v>67</v>
      </c>
      <c r="AC2812" s="50" t="s">
        <v>706</v>
      </c>
      <c r="AD2812" s="50">
        <v>2602407</v>
      </c>
      <c r="AH2812" s="66" t="str">
        <f t="shared" si="217"/>
        <v>PEBrejão</v>
      </c>
      <c r="AI2812" s="50">
        <v>2602407</v>
      </c>
    </row>
    <row r="2813" spans="27:35">
      <c r="AA2813" s="62" t="str">
        <f t="shared" si="216"/>
        <v/>
      </c>
      <c r="AB2813" s="50" t="s">
        <v>67</v>
      </c>
      <c r="AC2813" s="50" t="s">
        <v>580</v>
      </c>
      <c r="AD2813" s="50">
        <v>2602506</v>
      </c>
      <c r="AH2813" s="66" t="str">
        <f t="shared" si="217"/>
        <v>PEBrejinho</v>
      </c>
      <c r="AI2813" s="50">
        <v>2602506</v>
      </c>
    </row>
    <row r="2814" spans="27:35">
      <c r="AA2814" s="62" t="str">
        <f t="shared" si="216"/>
        <v/>
      </c>
      <c r="AB2814" s="50" t="s">
        <v>67</v>
      </c>
      <c r="AC2814" s="50" t="s">
        <v>750</v>
      </c>
      <c r="AD2814" s="50">
        <v>2602605</v>
      </c>
      <c r="AH2814" s="66" t="str">
        <f t="shared" si="217"/>
        <v>PEBrejo da Madre de Deus</v>
      </c>
      <c r="AI2814" s="50">
        <v>2602605</v>
      </c>
    </row>
    <row r="2815" spans="27:35">
      <c r="AA2815" s="62" t="str">
        <f t="shared" si="216"/>
        <v/>
      </c>
      <c r="AB2815" s="50" t="s">
        <v>67</v>
      </c>
      <c r="AC2815" s="50" t="s">
        <v>772</v>
      </c>
      <c r="AD2815" s="50">
        <v>2602704</v>
      </c>
      <c r="AH2815" s="66" t="str">
        <f t="shared" si="217"/>
        <v>PEBuenos Aires</v>
      </c>
      <c r="AI2815" s="50">
        <v>2602704</v>
      </c>
    </row>
    <row r="2816" spans="27:35">
      <c r="AA2816" s="62" t="str">
        <f t="shared" si="216"/>
        <v/>
      </c>
      <c r="AB2816" s="50" t="s">
        <v>67</v>
      </c>
      <c r="AC2816" s="50" t="s">
        <v>793</v>
      </c>
      <c r="AD2816" s="50">
        <v>2602803</v>
      </c>
      <c r="AH2816" s="66" t="str">
        <f t="shared" si="217"/>
        <v>PEBuíque</v>
      </c>
      <c r="AI2816" s="50">
        <v>2602803</v>
      </c>
    </row>
    <row r="2817" spans="27:35">
      <c r="AA2817" s="62" t="str">
        <f t="shared" si="216"/>
        <v/>
      </c>
      <c r="AB2817" s="50" t="s">
        <v>67</v>
      </c>
      <c r="AC2817" s="50" t="s">
        <v>815</v>
      </c>
      <c r="AD2817" s="50">
        <v>2602902</v>
      </c>
      <c r="AH2817" s="66" t="str">
        <f t="shared" si="217"/>
        <v>PECabo de Santo Agostinho</v>
      </c>
      <c r="AI2817" s="50">
        <v>2602902</v>
      </c>
    </row>
    <row r="2818" spans="27:35">
      <c r="AA2818" s="62" t="str">
        <f t="shared" si="216"/>
        <v/>
      </c>
      <c r="AB2818" s="50" t="s">
        <v>67</v>
      </c>
      <c r="AC2818" s="50" t="s">
        <v>836</v>
      </c>
      <c r="AD2818" s="50">
        <v>2603009</v>
      </c>
      <c r="AH2818" s="66" t="str">
        <f t="shared" si="217"/>
        <v>PECabrobó</v>
      </c>
      <c r="AI2818" s="50">
        <v>2603009</v>
      </c>
    </row>
    <row r="2819" spans="27:35">
      <c r="AA2819" s="62" t="str">
        <f t="shared" ref="AA2819:AA2882" si="218">CONCATENATE(A2819,D2819)</f>
        <v/>
      </c>
      <c r="AB2819" s="50" t="s">
        <v>67</v>
      </c>
      <c r="AC2819" s="50" t="s">
        <v>781</v>
      </c>
      <c r="AD2819" s="50">
        <v>2603108</v>
      </c>
      <c r="AH2819" s="66" t="str">
        <f t="shared" ref="AH2819:AH2882" si="219">CONCATENATE(AB2819,AC2819)</f>
        <v>PECachoeirinha</v>
      </c>
      <c r="AI2819" s="50">
        <v>2603108</v>
      </c>
    </row>
    <row r="2820" spans="27:35">
      <c r="AA2820" s="62" t="str">
        <f t="shared" si="218"/>
        <v/>
      </c>
      <c r="AB2820" s="50" t="s">
        <v>67</v>
      </c>
      <c r="AC2820" s="50" t="s">
        <v>880</v>
      </c>
      <c r="AD2820" s="50">
        <v>2603207</v>
      </c>
      <c r="AH2820" s="66" t="str">
        <f t="shared" si="219"/>
        <v>PECaetés</v>
      </c>
      <c r="AI2820" s="50">
        <v>2603207</v>
      </c>
    </row>
    <row r="2821" spans="27:35">
      <c r="AA2821" s="62" t="str">
        <f t="shared" si="218"/>
        <v/>
      </c>
      <c r="AB2821" s="50" t="s">
        <v>67</v>
      </c>
      <c r="AC2821" s="50" t="s">
        <v>903</v>
      </c>
      <c r="AD2821" s="50">
        <v>2603306</v>
      </c>
      <c r="AH2821" s="66" t="str">
        <f t="shared" si="219"/>
        <v>PECalçado</v>
      </c>
      <c r="AI2821" s="50">
        <v>2603306</v>
      </c>
    </row>
    <row r="2822" spans="27:35">
      <c r="AA2822" s="62" t="str">
        <f t="shared" si="218"/>
        <v/>
      </c>
      <c r="AB2822" s="50" t="s">
        <v>67</v>
      </c>
      <c r="AC2822" s="50" t="s">
        <v>926</v>
      </c>
      <c r="AD2822" s="50">
        <v>2603405</v>
      </c>
      <c r="AH2822" s="66" t="str">
        <f t="shared" si="219"/>
        <v>PECalumbi</v>
      </c>
      <c r="AI2822" s="50">
        <v>2603405</v>
      </c>
    </row>
    <row r="2823" spans="27:35">
      <c r="AA2823" s="62" t="str">
        <f t="shared" si="218"/>
        <v/>
      </c>
      <c r="AB2823" s="50" t="s">
        <v>67</v>
      </c>
      <c r="AC2823" s="50" t="s">
        <v>948</v>
      </c>
      <c r="AD2823" s="50">
        <v>2603454</v>
      </c>
      <c r="AH2823" s="66" t="str">
        <f t="shared" si="219"/>
        <v>PECamaragibe</v>
      </c>
      <c r="AI2823" s="50">
        <v>2603454</v>
      </c>
    </row>
    <row r="2824" spans="27:35">
      <c r="AA2824" s="62" t="str">
        <f t="shared" si="218"/>
        <v/>
      </c>
      <c r="AB2824" s="50" t="s">
        <v>67</v>
      </c>
      <c r="AC2824" s="50" t="s">
        <v>971</v>
      </c>
      <c r="AD2824" s="50">
        <v>2603504</v>
      </c>
      <c r="AH2824" s="66" t="str">
        <f t="shared" si="219"/>
        <v>PECamocim de São Félix</v>
      </c>
      <c r="AI2824" s="50">
        <v>2603504</v>
      </c>
    </row>
    <row r="2825" spans="27:35">
      <c r="AA2825" s="62" t="str">
        <f t="shared" si="218"/>
        <v/>
      </c>
      <c r="AB2825" s="50" t="s">
        <v>67</v>
      </c>
      <c r="AC2825" s="50" t="s">
        <v>993</v>
      </c>
      <c r="AD2825" s="50">
        <v>2603603</v>
      </c>
      <c r="AH2825" s="66" t="str">
        <f t="shared" si="219"/>
        <v>PECamutanga</v>
      </c>
      <c r="AI2825" s="50">
        <v>2603603</v>
      </c>
    </row>
    <row r="2826" spans="27:35">
      <c r="AA2826" s="62" t="str">
        <f t="shared" si="218"/>
        <v/>
      </c>
      <c r="AB2826" s="50" t="s">
        <v>67</v>
      </c>
      <c r="AC2826" s="50" t="s">
        <v>1016</v>
      </c>
      <c r="AD2826" s="50">
        <v>2603702</v>
      </c>
      <c r="AH2826" s="66" t="str">
        <f t="shared" si="219"/>
        <v>PECanhotinho</v>
      </c>
      <c r="AI2826" s="50">
        <v>2603702</v>
      </c>
    </row>
    <row r="2827" spans="27:35">
      <c r="AA2827" s="62" t="str">
        <f t="shared" si="218"/>
        <v/>
      </c>
      <c r="AB2827" s="50" t="s">
        <v>67</v>
      </c>
      <c r="AC2827" s="50" t="s">
        <v>1038</v>
      </c>
      <c r="AD2827" s="50">
        <v>2603801</v>
      </c>
      <c r="AH2827" s="66" t="str">
        <f t="shared" si="219"/>
        <v>PECapoeiras</v>
      </c>
      <c r="AI2827" s="50">
        <v>2603801</v>
      </c>
    </row>
    <row r="2828" spans="27:35">
      <c r="AA2828" s="62" t="str">
        <f t="shared" si="218"/>
        <v/>
      </c>
      <c r="AB2828" s="50" t="s">
        <v>67</v>
      </c>
      <c r="AC2828" s="50" t="s">
        <v>1060</v>
      </c>
      <c r="AD2828" s="50">
        <v>2603900</v>
      </c>
      <c r="AH2828" s="66" t="str">
        <f t="shared" si="219"/>
        <v>PECarnaíba</v>
      </c>
      <c r="AI2828" s="50">
        <v>2603900</v>
      </c>
    </row>
    <row r="2829" spans="27:35">
      <c r="AA2829" s="62" t="str">
        <f t="shared" si="218"/>
        <v/>
      </c>
      <c r="AB2829" s="50" t="s">
        <v>67</v>
      </c>
      <c r="AC2829" s="50" t="s">
        <v>1081</v>
      </c>
      <c r="AD2829" s="50">
        <v>2603926</v>
      </c>
      <c r="AH2829" s="66" t="str">
        <f t="shared" si="219"/>
        <v>PECarnaubeira da Penha</v>
      </c>
      <c r="AI2829" s="50">
        <v>2603926</v>
      </c>
    </row>
    <row r="2830" spans="27:35">
      <c r="AA2830" s="62" t="str">
        <f t="shared" si="218"/>
        <v/>
      </c>
      <c r="AB2830" s="50" t="s">
        <v>67</v>
      </c>
      <c r="AC2830" s="50" t="s">
        <v>1104</v>
      </c>
      <c r="AD2830" s="50">
        <v>2604007</v>
      </c>
      <c r="AH2830" s="66" t="str">
        <f t="shared" si="219"/>
        <v>PECarpina</v>
      </c>
      <c r="AI2830" s="50">
        <v>2604007</v>
      </c>
    </row>
    <row r="2831" spans="27:35">
      <c r="AA2831" s="62" t="str">
        <f t="shared" si="218"/>
        <v/>
      </c>
      <c r="AB2831" s="50" t="s">
        <v>67</v>
      </c>
      <c r="AC2831" s="50" t="s">
        <v>1127</v>
      </c>
      <c r="AD2831" s="50">
        <v>2604106</v>
      </c>
      <c r="AH2831" s="66" t="str">
        <f t="shared" si="219"/>
        <v>PECaruaru</v>
      </c>
      <c r="AI2831" s="50">
        <v>2604106</v>
      </c>
    </row>
    <row r="2832" spans="27:35">
      <c r="AA2832" s="62" t="str">
        <f t="shared" si="218"/>
        <v/>
      </c>
      <c r="AB2832" s="50" t="s">
        <v>67</v>
      </c>
      <c r="AC2832" s="50" t="s">
        <v>1150</v>
      </c>
      <c r="AD2832" s="50">
        <v>2604155</v>
      </c>
      <c r="AH2832" s="66" t="str">
        <f t="shared" si="219"/>
        <v>PECasinhas</v>
      </c>
      <c r="AI2832" s="50">
        <v>2604155</v>
      </c>
    </row>
    <row r="2833" spans="27:35">
      <c r="AA2833" s="62" t="str">
        <f t="shared" si="218"/>
        <v/>
      </c>
      <c r="AB2833" s="50" t="s">
        <v>67</v>
      </c>
      <c r="AC2833" s="50" t="s">
        <v>1173</v>
      </c>
      <c r="AD2833" s="50">
        <v>2604205</v>
      </c>
      <c r="AH2833" s="66" t="str">
        <f t="shared" si="219"/>
        <v>PECatende</v>
      </c>
      <c r="AI2833" s="50">
        <v>2604205</v>
      </c>
    </row>
    <row r="2834" spans="27:35">
      <c r="AA2834" s="62" t="str">
        <f t="shared" si="218"/>
        <v/>
      </c>
      <c r="AB2834" s="50" t="s">
        <v>67</v>
      </c>
      <c r="AC2834" s="50" t="s">
        <v>1117</v>
      </c>
      <c r="AD2834" s="50">
        <v>2604304</v>
      </c>
      <c r="AH2834" s="66" t="str">
        <f t="shared" si="219"/>
        <v>PECedro</v>
      </c>
      <c r="AI2834" s="50">
        <v>2604304</v>
      </c>
    </row>
    <row r="2835" spans="27:35">
      <c r="AA2835" s="62" t="str">
        <f t="shared" si="218"/>
        <v/>
      </c>
      <c r="AB2835" s="50" t="s">
        <v>67</v>
      </c>
      <c r="AC2835" s="50" t="s">
        <v>1218</v>
      </c>
      <c r="AD2835" s="50">
        <v>2604403</v>
      </c>
      <c r="AH2835" s="66" t="str">
        <f t="shared" si="219"/>
        <v>PEChã de Alegria</v>
      </c>
      <c r="AI2835" s="50">
        <v>2604403</v>
      </c>
    </row>
    <row r="2836" spans="27:35">
      <c r="AA2836" s="62" t="str">
        <f t="shared" si="218"/>
        <v/>
      </c>
      <c r="AB2836" s="50" t="s">
        <v>67</v>
      </c>
      <c r="AC2836" s="50" t="s">
        <v>1239</v>
      </c>
      <c r="AD2836" s="50">
        <v>2604502</v>
      </c>
      <c r="AH2836" s="66" t="str">
        <f t="shared" si="219"/>
        <v>PEChã Grande</v>
      </c>
      <c r="AI2836" s="50">
        <v>2604502</v>
      </c>
    </row>
    <row r="2837" spans="27:35">
      <c r="AA2837" s="62" t="str">
        <f t="shared" si="218"/>
        <v/>
      </c>
      <c r="AB2837" s="50" t="s">
        <v>67</v>
      </c>
      <c r="AC2837" s="50" t="s">
        <v>1262</v>
      </c>
      <c r="AD2837" s="50">
        <v>2604601</v>
      </c>
      <c r="AH2837" s="66" t="str">
        <f t="shared" si="219"/>
        <v>PECondado</v>
      </c>
      <c r="AI2837" s="50">
        <v>2604601</v>
      </c>
    </row>
    <row r="2838" spans="27:35">
      <c r="AA2838" s="62" t="str">
        <f t="shared" si="218"/>
        <v/>
      </c>
      <c r="AB2838" s="50" t="s">
        <v>67</v>
      </c>
      <c r="AC2838" s="50" t="s">
        <v>1284</v>
      </c>
      <c r="AD2838" s="50">
        <v>2604700</v>
      </c>
      <c r="AH2838" s="66" t="str">
        <f t="shared" si="219"/>
        <v>PECorrentes</v>
      </c>
      <c r="AI2838" s="50">
        <v>2604700</v>
      </c>
    </row>
    <row r="2839" spans="27:35">
      <c r="AA2839" s="62" t="str">
        <f t="shared" si="218"/>
        <v/>
      </c>
      <c r="AB2839" s="50" t="s">
        <v>67</v>
      </c>
      <c r="AC2839" s="50" t="s">
        <v>1306</v>
      </c>
      <c r="AD2839" s="50">
        <v>2604809</v>
      </c>
      <c r="AH2839" s="66" t="str">
        <f t="shared" si="219"/>
        <v>PECortês</v>
      </c>
      <c r="AI2839" s="50">
        <v>2604809</v>
      </c>
    </row>
    <row r="2840" spans="27:35">
      <c r="AA2840" s="62" t="str">
        <f t="shared" si="218"/>
        <v/>
      </c>
      <c r="AB2840" s="50" t="s">
        <v>67</v>
      </c>
      <c r="AC2840" s="50" t="s">
        <v>1328</v>
      </c>
      <c r="AD2840" s="50">
        <v>2604908</v>
      </c>
      <c r="AH2840" s="66" t="str">
        <f t="shared" si="219"/>
        <v>PECumaru</v>
      </c>
      <c r="AI2840" s="50">
        <v>2604908</v>
      </c>
    </row>
    <row r="2841" spans="27:35">
      <c r="AA2841" s="62" t="str">
        <f t="shared" si="218"/>
        <v/>
      </c>
      <c r="AB2841" s="50" t="s">
        <v>67</v>
      </c>
      <c r="AC2841" s="50" t="s">
        <v>1350</v>
      </c>
      <c r="AD2841" s="50">
        <v>2605004</v>
      </c>
      <c r="AH2841" s="66" t="str">
        <f t="shared" si="219"/>
        <v>PECupira</v>
      </c>
      <c r="AI2841" s="50">
        <v>2605004</v>
      </c>
    </row>
    <row r="2842" spans="27:35">
      <c r="AA2842" s="62" t="str">
        <f t="shared" si="218"/>
        <v/>
      </c>
      <c r="AB2842" s="50" t="s">
        <v>67</v>
      </c>
      <c r="AC2842" s="50" t="s">
        <v>1371</v>
      </c>
      <c r="AD2842" s="50">
        <v>2605103</v>
      </c>
      <c r="AH2842" s="66" t="str">
        <f t="shared" si="219"/>
        <v>PECustódia</v>
      </c>
      <c r="AI2842" s="50">
        <v>2605103</v>
      </c>
    </row>
    <row r="2843" spans="27:35">
      <c r="AA2843" s="62" t="str">
        <f t="shared" si="218"/>
        <v/>
      </c>
      <c r="AB2843" s="50" t="s">
        <v>67</v>
      </c>
      <c r="AC2843" s="50" t="s">
        <v>1393</v>
      </c>
      <c r="AD2843" s="50">
        <v>2605152</v>
      </c>
      <c r="AH2843" s="66" t="str">
        <f t="shared" si="219"/>
        <v>PEDormentes</v>
      </c>
      <c r="AI2843" s="50">
        <v>2605152</v>
      </c>
    </row>
    <row r="2844" spans="27:35">
      <c r="AA2844" s="62" t="str">
        <f t="shared" si="218"/>
        <v/>
      </c>
      <c r="AB2844" s="50" t="s">
        <v>67</v>
      </c>
      <c r="AC2844" s="50" t="s">
        <v>1415</v>
      </c>
      <c r="AD2844" s="50">
        <v>2605202</v>
      </c>
      <c r="AH2844" s="66" t="str">
        <f t="shared" si="219"/>
        <v>PEEscada</v>
      </c>
      <c r="AI2844" s="50">
        <v>2605202</v>
      </c>
    </row>
    <row r="2845" spans="27:35">
      <c r="AA2845" s="62" t="str">
        <f t="shared" si="218"/>
        <v/>
      </c>
      <c r="AB2845" s="50" t="s">
        <v>67</v>
      </c>
      <c r="AC2845" s="50" t="s">
        <v>1436</v>
      </c>
      <c r="AD2845" s="50">
        <v>2605301</v>
      </c>
      <c r="AH2845" s="66" t="str">
        <f t="shared" si="219"/>
        <v>PEExu</v>
      </c>
      <c r="AI2845" s="50">
        <v>2605301</v>
      </c>
    </row>
    <row r="2846" spans="27:35">
      <c r="AA2846" s="62" t="str">
        <f t="shared" si="218"/>
        <v/>
      </c>
      <c r="AB2846" s="50" t="s">
        <v>67</v>
      </c>
      <c r="AC2846" s="50" t="s">
        <v>585</v>
      </c>
      <c r="AD2846" s="50">
        <v>2605400</v>
      </c>
      <c r="AH2846" s="66" t="str">
        <f t="shared" si="219"/>
        <v>PEFeira Nova</v>
      </c>
      <c r="AI2846" s="50">
        <v>2605400</v>
      </c>
    </row>
    <row r="2847" spans="27:35">
      <c r="AA2847" s="62" t="str">
        <f t="shared" si="218"/>
        <v/>
      </c>
      <c r="AB2847" s="50" t="s">
        <v>67</v>
      </c>
      <c r="AC2847" s="50" t="s">
        <v>1478</v>
      </c>
      <c r="AD2847" s="50">
        <v>2605459</v>
      </c>
      <c r="AH2847" s="66" t="str">
        <f t="shared" si="219"/>
        <v>PEFernando de Noronha</v>
      </c>
      <c r="AI2847" s="50">
        <v>2605459</v>
      </c>
    </row>
    <row r="2848" spans="27:35">
      <c r="AA2848" s="62" t="str">
        <f t="shared" si="218"/>
        <v/>
      </c>
      <c r="AB2848" s="50" t="s">
        <v>67</v>
      </c>
      <c r="AC2848" s="50" t="s">
        <v>1500</v>
      </c>
      <c r="AD2848" s="50">
        <v>2605509</v>
      </c>
      <c r="AH2848" s="66" t="str">
        <f t="shared" si="219"/>
        <v>PEFerreiros</v>
      </c>
      <c r="AI2848" s="50">
        <v>2605509</v>
      </c>
    </row>
    <row r="2849" spans="27:35">
      <c r="AA2849" s="62" t="str">
        <f t="shared" si="218"/>
        <v/>
      </c>
      <c r="AB2849" s="50" t="s">
        <v>67</v>
      </c>
      <c r="AC2849" s="50" t="s">
        <v>1520</v>
      </c>
      <c r="AD2849" s="50">
        <v>2605608</v>
      </c>
      <c r="AH2849" s="66" t="str">
        <f t="shared" si="219"/>
        <v>PEFlores</v>
      </c>
      <c r="AI2849" s="50">
        <v>2605608</v>
      </c>
    </row>
    <row r="2850" spans="27:35">
      <c r="AA2850" s="62" t="str">
        <f t="shared" si="218"/>
        <v/>
      </c>
      <c r="AB2850" s="50" t="s">
        <v>67</v>
      </c>
      <c r="AC2850" s="50" t="s">
        <v>1541</v>
      </c>
      <c r="AD2850" s="50">
        <v>2605707</v>
      </c>
      <c r="AH2850" s="66" t="str">
        <f t="shared" si="219"/>
        <v>PEFloresta</v>
      </c>
      <c r="AI2850" s="50">
        <v>2605707</v>
      </c>
    </row>
    <row r="2851" spans="27:35">
      <c r="AA2851" s="62" t="str">
        <f t="shared" si="218"/>
        <v/>
      </c>
      <c r="AB2851" s="50" t="s">
        <v>67</v>
      </c>
      <c r="AC2851" s="50" t="s">
        <v>1561</v>
      </c>
      <c r="AD2851" s="50">
        <v>2605806</v>
      </c>
      <c r="AH2851" s="66" t="str">
        <f t="shared" si="219"/>
        <v>PEFrei Miguelinho</v>
      </c>
      <c r="AI2851" s="50">
        <v>2605806</v>
      </c>
    </row>
    <row r="2852" spans="27:35">
      <c r="AA2852" s="62" t="str">
        <f t="shared" si="218"/>
        <v/>
      </c>
      <c r="AB2852" s="50" t="s">
        <v>67</v>
      </c>
      <c r="AC2852" s="50" t="s">
        <v>1580</v>
      </c>
      <c r="AD2852" s="50">
        <v>2605905</v>
      </c>
      <c r="AH2852" s="66" t="str">
        <f t="shared" si="219"/>
        <v>PEGameleira</v>
      </c>
      <c r="AI2852" s="50">
        <v>2605905</v>
      </c>
    </row>
    <row r="2853" spans="27:35">
      <c r="AA2853" s="62" t="str">
        <f t="shared" si="218"/>
        <v/>
      </c>
      <c r="AB2853" s="50" t="s">
        <v>67</v>
      </c>
      <c r="AC2853" s="50" t="s">
        <v>1601</v>
      </c>
      <c r="AD2853" s="50">
        <v>2606002</v>
      </c>
      <c r="AH2853" s="66" t="str">
        <f t="shared" si="219"/>
        <v>PEGaranhuns</v>
      </c>
      <c r="AI2853" s="50">
        <v>2606002</v>
      </c>
    </row>
    <row r="2854" spans="27:35">
      <c r="AA2854" s="62" t="str">
        <f t="shared" si="218"/>
        <v/>
      </c>
      <c r="AB2854" s="50" t="s">
        <v>67</v>
      </c>
      <c r="AC2854" s="50" t="s">
        <v>1621</v>
      </c>
      <c r="AD2854" s="50">
        <v>2606101</v>
      </c>
      <c r="AH2854" s="66" t="str">
        <f t="shared" si="219"/>
        <v>PEGlória do Goitá</v>
      </c>
      <c r="AI2854" s="50">
        <v>2606101</v>
      </c>
    </row>
    <row r="2855" spans="27:35">
      <c r="AA2855" s="62" t="str">
        <f t="shared" si="218"/>
        <v/>
      </c>
      <c r="AB2855" s="50" t="s">
        <v>67</v>
      </c>
      <c r="AC2855" s="50" t="s">
        <v>1642</v>
      </c>
      <c r="AD2855" s="50">
        <v>2606200</v>
      </c>
      <c r="AH2855" s="66" t="str">
        <f t="shared" si="219"/>
        <v>PEGoiana</v>
      </c>
      <c r="AI2855" s="50">
        <v>2606200</v>
      </c>
    </row>
    <row r="2856" spans="27:35">
      <c r="AA2856" s="62" t="str">
        <f t="shared" si="218"/>
        <v/>
      </c>
      <c r="AB2856" s="50" t="s">
        <v>67</v>
      </c>
      <c r="AC2856" s="50" t="s">
        <v>1662</v>
      </c>
      <c r="AD2856" s="50">
        <v>2606309</v>
      </c>
      <c r="AH2856" s="66" t="str">
        <f t="shared" si="219"/>
        <v>PEGranito</v>
      </c>
      <c r="AI2856" s="50">
        <v>2606309</v>
      </c>
    </row>
    <row r="2857" spans="27:35">
      <c r="AA2857" s="62" t="str">
        <f t="shared" si="218"/>
        <v/>
      </c>
      <c r="AB2857" s="50" t="s">
        <v>67</v>
      </c>
      <c r="AC2857" s="50" t="s">
        <v>1683</v>
      </c>
      <c r="AD2857" s="50">
        <v>2606408</v>
      </c>
      <c r="AH2857" s="66" t="str">
        <f t="shared" si="219"/>
        <v>PEGravatá</v>
      </c>
      <c r="AI2857" s="50">
        <v>2606408</v>
      </c>
    </row>
    <row r="2858" spans="27:35">
      <c r="AA2858" s="62" t="str">
        <f t="shared" si="218"/>
        <v/>
      </c>
      <c r="AB2858" s="50" t="s">
        <v>67</v>
      </c>
      <c r="AC2858" s="50" t="s">
        <v>1703</v>
      </c>
      <c r="AD2858" s="50">
        <v>2606507</v>
      </c>
      <c r="AH2858" s="66" t="str">
        <f t="shared" si="219"/>
        <v>PEIati</v>
      </c>
      <c r="AI2858" s="50">
        <v>2606507</v>
      </c>
    </row>
    <row r="2859" spans="27:35">
      <c r="AA2859" s="62" t="str">
        <f t="shared" si="218"/>
        <v/>
      </c>
      <c r="AB2859" s="50" t="s">
        <v>67</v>
      </c>
      <c r="AC2859" s="50" t="s">
        <v>1724</v>
      </c>
      <c r="AD2859" s="50">
        <v>2606606</v>
      </c>
      <c r="AH2859" s="66" t="str">
        <f t="shared" si="219"/>
        <v>PEIbimirim</v>
      </c>
      <c r="AI2859" s="50">
        <v>2606606</v>
      </c>
    </row>
    <row r="2860" spans="27:35">
      <c r="AA2860" s="62" t="str">
        <f t="shared" si="218"/>
        <v/>
      </c>
      <c r="AB2860" s="50" t="s">
        <v>67</v>
      </c>
      <c r="AC2860" s="50" t="s">
        <v>1745</v>
      </c>
      <c r="AD2860" s="50">
        <v>2606705</v>
      </c>
      <c r="AH2860" s="66" t="str">
        <f t="shared" si="219"/>
        <v>PEIbirajuba</v>
      </c>
      <c r="AI2860" s="50">
        <v>2606705</v>
      </c>
    </row>
    <row r="2861" spans="27:35">
      <c r="AA2861" s="62" t="str">
        <f t="shared" si="218"/>
        <v/>
      </c>
      <c r="AB2861" s="50" t="s">
        <v>67</v>
      </c>
      <c r="AC2861" s="50" t="s">
        <v>1765</v>
      </c>
      <c r="AD2861" s="50">
        <v>2606804</v>
      </c>
      <c r="AH2861" s="66" t="str">
        <f t="shared" si="219"/>
        <v>PEIgarassu</v>
      </c>
      <c r="AI2861" s="50">
        <v>2606804</v>
      </c>
    </row>
    <row r="2862" spans="27:35">
      <c r="AA2862" s="62" t="str">
        <f t="shared" si="218"/>
        <v/>
      </c>
      <c r="AB2862" s="50" t="s">
        <v>67</v>
      </c>
      <c r="AC2862" s="50" t="s">
        <v>1785</v>
      </c>
      <c r="AD2862" s="50">
        <v>2606903</v>
      </c>
      <c r="AH2862" s="66" t="str">
        <f t="shared" si="219"/>
        <v>PEIguaraci</v>
      </c>
      <c r="AI2862" s="50">
        <v>2606903</v>
      </c>
    </row>
    <row r="2863" spans="27:35">
      <c r="AA2863" s="62" t="str">
        <f t="shared" si="218"/>
        <v/>
      </c>
      <c r="AB2863" s="50" t="s">
        <v>67</v>
      </c>
      <c r="AC2863" s="50" t="s">
        <v>1805</v>
      </c>
      <c r="AD2863" s="50">
        <v>2607604</v>
      </c>
      <c r="AH2863" s="66" t="str">
        <f t="shared" si="219"/>
        <v>PEIlha de Itamaracá</v>
      </c>
      <c r="AI2863" s="50">
        <v>2607604</v>
      </c>
    </row>
    <row r="2864" spans="27:35">
      <c r="AA2864" s="62" t="str">
        <f t="shared" si="218"/>
        <v/>
      </c>
      <c r="AB2864" s="50" t="s">
        <v>67</v>
      </c>
      <c r="AC2864" s="50" t="s">
        <v>1823</v>
      </c>
      <c r="AD2864" s="50">
        <v>2607000</v>
      </c>
      <c r="AH2864" s="66" t="str">
        <f t="shared" si="219"/>
        <v>PEInajá</v>
      </c>
      <c r="AI2864" s="50">
        <v>2607000</v>
      </c>
    </row>
    <row r="2865" spans="27:35">
      <c r="AA2865" s="62" t="str">
        <f t="shared" si="218"/>
        <v/>
      </c>
      <c r="AB2865" s="50" t="s">
        <v>67</v>
      </c>
      <c r="AC2865" s="50" t="s">
        <v>1842</v>
      </c>
      <c r="AD2865" s="50">
        <v>2607109</v>
      </c>
      <c r="AH2865" s="66" t="str">
        <f t="shared" si="219"/>
        <v>PEIngazeira</v>
      </c>
      <c r="AI2865" s="50">
        <v>2607109</v>
      </c>
    </row>
    <row r="2866" spans="27:35">
      <c r="AA2866" s="62" t="str">
        <f t="shared" si="218"/>
        <v/>
      </c>
      <c r="AB2866" s="50" t="s">
        <v>67</v>
      </c>
      <c r="AC2866" s="50" t="s">
        <v>1859</v>
      </c>
      <c r="AD2866" s="50">
        <v>2607208</v>
      </c>
      <c r="AH2866" s="66" t="str">
        <f t="shared" si="219"/>
        <v>PEIpojuca</v>
      </c>
      <c r="AI2866" s="50">
        <v>2607208</v>
      </c>
    </row>
    <row r="2867" spans="27:35">
      <c r="AA2867" s="62" t="str">
        <f t="shared" si="218"/>
        <v/>
      </c>
      <c r="AB2867" s="50" t="s">
        <v>67</v>
      </c>
      <c r="AC2867" s="50" t="s">
        <v>1877</v>
      </c>
      <c r="AD2867" s="50">
        <v>2607307</v>
      </c>
      <c r="AH2867" s="66" t="str">
        <f t="shared" si="219"/>
        <v>PEIpubi</v>
      </c>
      <c r="AI2867" s="50">
        <v>2607307</v>
      </c>
    </row>
    <row r="2868" spans="27:35">
      <c r="AA2868" s="62" t="str">
        <f t="shared" si="218"/>
        <v/>
      </c>
      <c r="AB2868" s="50" t="s">
        <v>67</v>
      </c>
      <c r="AC2868" s="50" t="s">
        <v>1893</v>
      </c>
      <c r="AD2868" s="50">
        <v>2607406</v>
      </c>
      <c r="AH2868" s="66" t="str">
        <f t="shared" si="219"/>
        <v>PEItacuruba</v>
      </c>
      <c r="AI2868" s="50">
        <v>2607406</v>
      </c>
    </row>
    <row r="2869" spans="27:35">
      <c r="AA2869" s="62" t="str">
        <f t="shared" si="218"/>
        <v/>
      </c>
      <c r="AB2869" s="50" t="s">
        <v>67</v>
      </c>
      <c r="AC2869" s="50" t="s">
        <v>1910</v>
      </c>
      <c r="AD2869" s="50">
        <v>2607505</v>
      </c>
      <c r="AH2869" s="66" t="str">
        <f t="shared" si="219"/>
        <v>PEItaíba</v>
      </c>
      <c r="AI2869" s="50">
        <v>2607505</v>
      </c>
    </row>
    <row r="2870" spans="27:35">
      <c r="AA2870" s="62" t="str">
        <f t="shared" si="218"/>
        <v/>
      </c>
      <c r="AB2870" s="50" t="s">
        <v>67</v>
      </c>
      <c r="AC2870" s="50" t="s">
        <v>1928</v>
      </c>
      <c r="AD2870" s="50">
        <v>2607653</v>
      </c>
      <c r="AH2870" s="66" t="str">
        <f t="shared" si="219"/>
        <v>PEItambé</v>
      </c>
      <c r="AI2870" s="50">
        <v>2607653</v>
      </c>
    </row>
    <row r="2871" spans="27:35">
      <c r="AA2871" s="62" t="str">
        <f t="shared" si="218"/>
        <v/>
      </c>
      <c r="AB2871" s="50" t="s">
        <v>67</v>
      </c>
      <c r="AC2871" s="50" t="s">
        <v>1944</v>
      </c>
      <c r="AD2871" s="50">
        <v>2607703</v>
      </c>
      <c r="AH2871" s="66" t="str">
        <f t="shared" si="219"/>
        <v>PEItapetim</v>
      </c>
      <c r="AI2871" s="50">
        <v>2607703</v>
      </c>
    </row>
    <row r="2872" spans="27:35">
      <c r="AA2872" s="62" t="str">
        <f t="shared" si="218"/>
        <v/>
      </c>
      <c r="AB2872" s="50" t="s">
        <v>67</v>
      </c>
      <c r="AC2872" s="50" t="s">
        <v>1960</v>
      </c>
      <c r="AD2872" s="50">
        <v>2607752</v>
      </c>
      <c r="AH2872" s="66" t="str">
        <f t="shared" si="219"/>
        <v>PEItapissuma</v>
      </c>
      <c r="AI2872" s="50">
        <v>2607752</v>
      </c>
    </row>
    <row r="2873" spans="27:35">
      <c r="AA2873" s="62" t="str">
        <f t="shared" si="218"/>
        <v/>
      </c>
      <c r="AB2873" s="50" t="s">
        <v>67</v>
      </c>
      <c r="AC2873" s="50" t="s">
        <v>1978</v>
      </c>
      <c r="AD2873" s="50">
        <v>2607802</v>
      </c>
      <c r="AH2873" s="66" t="str">
        <f t="shared" si="219"/>
        <v>PEItaquitinga</v>
      </c>
      <c r="AI2873" s="50">
        <v>2607802</v>
      </c>
    </row>
    <row r="2874" spans="27:35">
      <c r="AA2874" s="62" t="str">
        <f t="shared" si="218"/>
        <v/>
      </c>
      <c r="AB2874" s="50" t="s">
        <v>67</v>
      </c>
      <c r="AC2874" s="50" t="s">
        <v>1995</v>
      </c>
      <c r="AD2874" s="50">
        <v>2607901</v>
      </c>
      <c r="AH2874" s="66" t="str">
        <f t="shared" si="219"/>
        <v>PEJaboatão dos Guararapes</v>
      </c>
      <c r="AI2874" s="50">
        <v>2607901</v>
      </c>
    </row>
    <row r="2875" spans="27:35">
      <c r="AA2875" s="62" t="str">
        <f t="shared" si="218"/>
        <v/>
      </c>
      <c r="AB2875" s="50" t="s">
        <v>67</v>
      </c>
      <c r="AC2875" s="50" t="s">
        <v>2013</v>
      </c>
      <c r="AD2875" s="50">
        <v>2607950</v>
      </c>
      <c r="AH2875" s="66" t="str">
        <f t="shared" si="219"/>
        <v>PEJaqueira</v>
      </c>
      <c r="AI2875" s="50">
        <v>2607950</v>
      </c>
    </row>
    <row r="2876" spans="27:35">
      <c r="AA2876" s="62" t="str">
        <f t="shared" si="218"/>
        <v/>
      </c>
      <c r="AB2876" s="50" t="s">
        <v>67</v>
      </c>
      <c r="AC2876" s="50" t="s">
        <v>2031</v>
      </c>
      <c r="AD2876" s="50">
        <v>2608008</v>
      </c>
      <c r="AH2876" s="66" t="str">
        <f t="shared" si="219"/>
        <v>PEJataúba</v>
      </c>
      <c r="AI2876" s="50">
        <v>2608008</v>
      </c>
    </row>
    <row r="2877" spans="27:35">
      <c r="AA2877" s="62" t="str">
        <f t="shared" si="218"/>
        <v/>
      </c>
      <c r="AB2877" s="50" t="s">
        <v>67</v>
      </c>
      <c r="AC2877" s="50" t="s">
        <v>2049</v>
      </c>
      <c r="AD2877" s="50">
        <v>2608057</v>
      </c>
      <c r="AH2877" s="66" t="str">
        <f t="shared" si="219"/>
        <v>PEJatobá</v>
      </c>
      <c r="AI2877" s="50">
        <v>2608057</v>
      </c>
    </row>
    <row r="2878" spans="27:35">
      <c r="AA2878" s="62" t="str">
        <f t="shared" si="218"/>
        <v/>
      </c>
      <c r="AB2878" s="50" t="s">
        <v>67</v>
      </c>
      <c r="AC2878" s="50" t="s">
        <v>2067</v>
      </c>
      <c r="AD2878" s="50">
        <v>2608107</v>
      </c>
      <c r="AH2878" s="66" t="str">
        <f t="shared" si="219"/>
        <v>PEJoão Alfredo</v>
      </c>
      <c r="AI2878" s="50">
        <v>2608107</v>
      </c>
    </row>
    <row r="2879" spans="27:35">
      <c r="AA2879" s="62" t="str">
        <f t="shared" si="218"/>
        <v/>
      </c>
      <c r="AB2879" s="50" t="s">
        <v>67</v>
      </c>
      <c r="AC2879" s="50" t="s">
        <v>2083</v>
      </c>
      <c r="AD2879" s="50">
        <v>2608206</v>
      </c>
      <c r="AH2879" s="66" t="str">
        <f t="shared" si="219"/>
        <v>PEJoaquim Nabuco</v>
      </c>
      <c r="AI2879" s="50">
        <v>2608206</v>
      </c>
    </row>
    <row r="2880" spans="27:35">
      <c r="AA2880" s="62" t="str">
        <f t="shared" si="218"/>
        <v/>
      </c>
      <c r="AB2880" s="50" t="s">
        <v>67</v>
      </c>
      <c r="AC2880" s="50" t="s">
        <v>2099</v>
      </c>
      <c r="AD2880" s="50">
        <v>2608255</v>
      </c>
      <c r="AH2880" s="66" t="str">
        <f t="shared" si="219"/>
        <v>PEJucati</v>
      </c>
      <c r="AI2880" s="50">
        <v>2608255</v>
      </c>
    </row>
    <row r="2881" spans="27:35">
      <c r="AA2881" s="62" t="str">
        <f t="shared" si="218"/>
        <v/>
      </c>
      <c r="AB2881" s="50" t="s">
        <v>67</v>
      </c>
      <c r="AC2881" s="50" t="s">
        <v>2116</v>
      </c>
      <c r="AD2881" s="50">
        <v>2608305</v>
      </c>
      <c r="AH2881" s="66" t="str">
        <f t="shared" si="219"/>
        <v>PEJupi</v>
      </c>
      <c r="AI2881" s="50">
        <v>2608305</v>
      </c>
    </row>
    <row r="2882" spans="27:35">
      <c r="AA2882" s="62" t="str">
        <f t="shared" si="218"/>
        <v/>
      </c>
      <c r="AB2882" s="50" t="s">
        <v>67</v>
      </c>
      <c r="AC2882" s="50" t="s">
        <v>2131</v>
      </c>
      <c r="AD2882" s="50">
        <v>2608404</v>
      </c>
      <c r="AH2882" s="66" t="str">
        <f t="shared" si="219"/>
        <v>PEJurema</v>
      </c>
      <c r="AI2882" s="50">
        <v>2608404</v>
      </c>
    </row>
    <row r="2883" spans="27:35">
      <c r="AA2883" s="62" t="str">
        <f t="shared" ref="AA2883:AA2946" si="220">CONCATENATE(A2883,D2883)</f>
        <v/>
      </c>
      <c r="AB2883" s="50" t="s">
        <v>67</v>
      </c>
      <c r="AC2883" s="50" t="s">
        <v>5565</v>
      </c>
      <c r="AD2883" s="50">
        <v>2608503</v>
      </c>
      <c r="AH2883" s="66" t="str">
        <f t="shared" ref="AH2883:AH2946" si="221">CONCATENATE(AB2883,AC2883)</f>
        <v>PELagoa do Itaenga</v>
      </c>
      <c r="AI2883" s="50">
        <v>2608503</v>
      </c>
    </row>
    <row r="2884" spans="27:35">
      <c r="AA2884" s="62" t="str">
        <f t="shared" si="220"/>
        <v/>
      </c>
      <c r="AB2884" s="50" t="s">
        <v>67</v>
      </c>
      <c r="AC2884" s="50" t="s">
        <v>2164</v>
      </c>
      <c r="AD2884" s="50">
        <v>2608453</v>
      </c>
      <c r="AH2884" s="66" t="str">
        <f t="shared" si="221"/>
        <v>PELagoa do Carro</v>
      </c>
      <c r="AI2884" s="50">
        <v>2608453</v>
      </c>
    </row>
    <row r="2885" spans="27:35">
      <c r="AA2885" s="62" t="str">
        <f t="shared" si="220"/>
        <v/>
      </c>
      <c r="AB2885" s="50" t="s">
        <v>67</v>
      </c>
      <c r="AC2885" s="50" t="s">
        <v>2181</v>
      </c>
      <c r="AD2885" s="50">
        <v>2608602</v>
      </c>
      <c r="AH2885" s="66" t="str">
        <f t="shared" si="221"/>
        <v>PELagoa do Ouro</v>
      </c>
      <c r="AI2885" s="50">
        <v>2608602</v>
      </c>
    </row>
    <row r="2886" spans="27:35">
      <c r="AA2886" s="62" t="str">
        <f t="shared" si="220"/>
        <v/>
      </c>
      <c r="AB2886" s="50" t="s">
        <v>67</v>
      </c>
      <c r="AC2886" s="50" t="s">
        <v>2198</v>
      </c>
      <c r="AD2886" s="50">
        <v>2608701</v>
      </c>
      <c r="AH2886" s="66" t="str">
        <f t="shared" si="221"/>
        <v>PELagoa dos Gatos</v>
      </c>
      <c r="AI2886" s="50">
        <v>2608701</v>
      </c>
    </row>
    <row r="2887" spans="27:35">
      <c r="AA2887" s="62" t="str">
        <f t="shared" si="220"/>
        <v/>
      </c>
      <c r="AB2887" s="50" t="s">
        <v>67</v>
      </c>
      <c r="AC2887" s="50" t="s">
        <v>2212</v>
      </c>
      <c r="AD2887" s="50">
        <v>2608750</v>
      </c>
      <c r="AH2887" s="66" t="str">
        <f t="shared" si="221"/>
        <v>PELagoa Grande</v>
      </c>
      <c r="AI2887" s="50">
        <v>2608750</v>
      </c>
    </row>
    <row r="2888" spans="27:35">
      <c r="AA2888" s="62" t="str">
        <f t="shared" si="220"/>
        <v/>
      </c>
      <c r="AB2888" s="50" t="s">
        <v>67</v>
      </c>
      <c r="AC2888" s="50" t="s">
        <v>2229</v>
      </c>
      <c r="AD2888" s="50">
        <v>2608800</v>
      </c>
      <c r="AH2888" s="66" t="str">
        <f t="shared" si="221"/>
        <v>PELajedo</v>
      </c>
      <c r="AI2888" s="50">
        <v>2608800</v>
      </c>
    </row>
    <row r="2889" spans="27:35">
      <c r="AA2889" s="62" t="str">
        <f t="shared" si="220"/>
        <v/>
      </c>
      <c r="AB2889" s="50" t="s">
        <v>67</v>
      </c>
      <c r="AC2889" s="50" t="s">
        <v>2245</v>
      </c>
      <c r="AD2889" s="50">
        <v>2608909</v>
      </c>
      <c r="AH2889" s="66" t="str">
        <f t="shared" si="221"/>
        <v>PELimoeiro</v>
      </c>
      <c r="AI2889" s="50">
        <v>2608909</v>
      </c>
    </row>
    <row r="2890" spans="27:35">
      <c r="AA2890" s="62" t="str">
        <f t="shared" si="220"/>
        <v/>
      </c>
      <c r="AB2890" s="50" t="s">
        <v>67</v>
      </c>
      <c r="AC2890" s="50" t="s">
        <v>2259</v>
      </c>
      <c r="AD2890" s="50">
        <v>2609006</v>
      </c>
      <c r="AH2890" s="66" t="str">
        <f t="shared" si="221"/>
        <v>PEMacaparana</v>
      </c>
      <c r="AI2890" s="50">
        <v>2609006</v>
      </c>
    </row>
    <row r="2891" spans="27:35">
      <c r="AA2891" s="62" t="str">
        <f t="shared" si="220"/>
        <v/>
      </c>
      <c r="AB2891" s="50" t="s">
        <v>67</v>
      </c>
      <c r="AC2891" s="50" t="s">
        <v>2274</v>
      </c>
      <c r="AD2891" s="50">
        <v>2609105</v>
      </c>
      <c r="AH2891" s="66" t="str">
        <f t="shared" si="221"/>
        <v>PEMachados</v>
      </c>
      <c r="AI2891" s="50">
        <v>2609105</v>
      </c>
    </row>
    <row r="2892" spans="27:35">
      <c r="AA2892" s="62" t="str">
        <f t="shared" si="220"/>
        <v/>
      </c>
      <c r="AB2892" s="50" t="s">
        <v>67</v>
      </c>
      <c r="AC2892" s="50" t="s">
        <v>2290</v>
      </c>
      <c r="AD2892" s="50">
        <v>2609154</v>
      </c>
      <c r="AH2892" s="66" t="str">
        <f t="shared" si="221"/>
        <v>PEManari</v>
      </c>
      <c r="AI2892" s="50">
        <v>2609154</v>
      </c>
    </row>
    <row r="2893" spans="27:35">
      <c r="AA2893" s="62" t="str">
        <f t="shared" si="220"/>
        <v/>
      </c>
      <c r="AB2893" s="50" t="s">
        <v>67</v>
      </c>
      <c r="AC2893" s="50" t="s">
        <v>2306</v>
      </c>
      <c r="AD2893" s="50">
        <v>2609204</v>
      </c>
      <c r="AH2893" s="66" t="str">
        <f t="shared" si="221"/>
        <v>PEMaraial</v>
      </c>
      <c r="AI2893" s="50">
        <v>2609204</v>
      </c>
    </row>
    <row r="2894" spans="27:35">
      <c r="AA2894" s="62" t="str">
        <f t="shared" si="220"/>
        <v/>
      </c>
      <c r="AB2894" s="50" t="s">
        <v>67</v>
      </c>
      <c r="AC2894" s="50" t="s">
        <v>2319</v>
      </c>
      <c r="AD2894" s="50">
        <v>2609303</v>
      </c>
      <c r="AH2894" s="66" t="str">
        <f t="shared" si="221"/>
        <v>PEMirandiba</v>
      </c>
      <c r="AI2894" s="50">
        <v>2609303</v>
      </c>
    </row>
    <row r="2895" spans="27:35">
      <c r="AA2895" s="62" t="str">
        <f t="shared" si="220"/>
        <v/>
      </c>
      <c r="AB2895" s="50" t="s">
        <v>67</v>
      </c>
      <c r="AC2895" s="50" t="s">
        <v>2335</v>
      </c>
      <c r="AD2895" s="50">
        <v>2614303</v>
      </c>
      <c r="AH2895" s="66" t="str">
        <f t="shared" si="221"/>
        <v>PEMoreilândia</v>
      </c>
      <c r="AI2895" s="50">
        <v>2614303</v>
      </c>
    </row>
    <row r="2896" spans="27:35">
      <c r="AA2896" s="62" t="str">
        <f t="shared" si="220"/>
        <v/>
      </c>
      <c r="AB2896" s="50" t="s">
        <v>67</v>
      </c>
      <c r="AC2896" s="50" t="s">
        <v>2351</v>
      </c>
      <c r="AD2896" s="50">
        <v>2609402</v>
      </c>
      <c r="AH2896" s="66" t="str">
        <f t="shared" si="221"/>
        <v>PEMoreno</v>
      </c>
      <c r="AI2896" s="50">
        <v>2609402</v>
      </c>
    </row>
    <row r="2897" spans="27:35">
      <c r="AA2897" s="62" t="str">
        <f t="shared" si="220"/>
        <v/>
      </c>
      <c r="AB2897" s="50" t="s">
        <v>67</v>
      </c>
      <c r="AC2897" s="50" t="s">
        <v>2367</v>
      </c>
      <c r="AD2897" s="50">
        <v>2609501</v>
      </c>
      <c r="AH2897" s="66" t="str">
        <f t="shared" si="221"/>
        <v>PENazaré da Mata</v>
      </c>
      <c r="AI2897" s="50">
        <v>2609501</v>
      </c>
    </row>
    <row r="2898" spans="27:35">
      <c r="AA2898" s="62" t="str">
        <f t="shared" si="220"/>
        <v/>
      </c>
      <c r="AB2898" s="50" t="s">
        <v>67</v>
      </c>
      <c r="AC2898" s="50" t="s">
        <v>2381</v>
      </c>
      <c r="AD2898" s="50">
        <v>2609600</v>
      </c>
      <c r="AH2898" s="66" t="str">
        <f t="shared" si="221"/>
        <v>PEOlinda</v>
      </c>
      <c r="AI2898" s="50">
        <v>2609600</v>
      </c>
    </row>
    <row r="2899" spans="27:35">
      <c r="AA2899" s="62" t="str">
        <f t="shared" si="220"/>
        <v/>
      </c>
      <c r="AB2899" s="50" t="s">
        <v>67</v>
      </c>
      <c r="AC2899" s="50" t="s">
        <v>2396</v>
      </c>
      <c r="AD2899" s="50">
        <v>2609709</v>
      </c>
      <c r="AH2899" s="66" t="str">
        <f t="shared" si="221"/>
        <v>PEOrobó</v>
      </c>
      <c r="AI2899" s="50">
        <v>2609709</v>
      </c>
    </row>
    <row r="2900" spans="27:35">
      <c r="AA2900" s="62" t="str">
        <f t="shared" si="220"/>
        <v/>
      </c>
      <c r="AB2900" s="50" t="s">
        <v>67</v>
      </c>
      <c r="AC2900" s="50" t="s">
        <v>2412</v>
      </c>
      <c r="AD2900" s="50">
        <v>2609808</v>
      </c>
      <c r="AH2900" s="66" t="str">
        <f t="shared" si="221"/>
        <v>PEOrocó</v>
      </c>
      <c r="AI2900" s="50">
        <v>2609808</v>
      </c>
    </row>
    <row r="2901" spans="27:35">
      <c r="AA2901" s="62" t="str">
        <f t="shared" si="220"/>
        <v/>
      </c>
      <c r="AB2901" s="50" t="s">
        <v>67</v>
      </c>
      <c r="AC2901" s="50" t="s">
        <v>2428</v>
      </c>
      <c r="AD2901" s="50">
        <v>2609907</v>
      </c>
      <c r="AH2901" s="66" t="str">
        <f t="shared" si="221"/>
        <v>PEOuricuri</v>
      </c>
      <c r="AI2901" s="50">
        <v>2609907</v>
      </c>
    </row>
    <row r="2902" spans="27:35">
      <c r="AA2902" s="62" t="str">
        <f t="shared" si="220"/>
        <v/>
      </c>
      <c r="AB2902" s="50" t="s">
        <v>67</v>
      </c>
      <c r="AC2902" s="50" t="s">
        <v>2444</v>
      </c>
      <c r="AD2902" s="50">
        <v>2610004</v>
      </c>
      <c r="AH2902" s="66" t="str">
        <f t="shared" si="221"/>
        <v>PEPalmares</v>
      </c>
      <c r="AI2902" s="50">
        <v>2610004</v>
      </c>
    </row>
    <row r="2903" spans="27:35">
      <c r="AA2903" s="62" t="str">
        <f t="shared" si="220"/>
        <v/>
      </c>
      <c r="AB2903" s="50" t="s">
        <v>67</v>
      </c>
      <c r="AC2903" s="50" t="s">
        <v>2459</v>
      </c>
      <c r="AD2903" s="50">
        <v>2610103</v>
      </c>
      <c r="AH2903" s="66" t="str">
        <f t="shared" si="221"/>
        <v>PEPalmeirina</v>
      </c>
      <c r="AI2903" s="50">
        <v>2610103</v>
      </c>
    </row>
    <row r="2904" spans="27:35">
      <c r="AA2904" s="62" t="str">
        <f t="shared" si="220"/>
        <v/>
      </c>
      <c r="AB2904" s="50" t="s">
        <v>67</v>
      </c>
      <c r="AC2904" s="50" t="s">
        <v>2473</v>
      </c>
      <c r="AD2904" s="50">
        <v>2610202</v>
      </c>
      <c r="AH2904" s="66" t="str">
        <f t="shared" si="221"/>
        <v>PEPanelas</v>
      </c>
      <c r="AI2904" s="50">
        <v>2610202</v>
      </c>
    </row>
    <row r="2905" spans="27:35">
      <c r="AA2905" s="62" t="str">
        <f t="shared" si="220"/>
        <v/>
      </c>
      <c r="AB2905" s="50" t="s">
        <v>67</v>
      </c>
      <c r="AC2905" s="50" t="s">
        <v>2489</v>
      </c>
      <c r="AD2905" s="50">
        <v>2610301</v>
      </c>
      <c r="AH2905" s="66" t="str">
        <f t="shared" si="221"/>
        <v>PEParanatama</v>
      </c>
      <c r="AI2905" s="50">
        <v>2610301</v>
      </c>
    </row>
    <row r="2906" spans="27:35">
      <c r="AA2906" s="62" t="str">
        <f t="shared" si="220"/>
        <v/>
      </c>
      <c r="AB2906" s="50" t="s">
        <v>67</v>
      </c>
      <c r="AC2906" s="50" t="s">
        <v>2150</v>
      </c>
      <c r="AD2906" s="50">
        <v>2610400</v>
      </c>
      <c r="AH2906" s="66" t="str">
        <f t="shared" si="221"/>
        <v>PEParnamirim</v>
      </c>
      <c r="AI2906" s="50">
        <v>2610400</v>
      </c>
    </row>
    <row r="2907" spans="27:35">
      <c r="AA2907" s="62" t="str">
        <f t="shared" si="220"/>
        <v/>
      </c>
      <c r="AB2907" s="50" t="s">
        <v>67</v>
      </c>
      <c r="AC2907" s="50" t="s">
        <v>2519</v>
      </c>
      <c r="AD2907" s="50">
        <v>2610509</v>
      </c>
      <c r="AH2907" s="66" t="str">
        <f t="shared" si="221"/>
        <v>PEPassira</v>
      </c>
      <c r="AI2907" s="50">
        <v>2610509</v>
      </c>
    </row>
    <row r="2908" spans="27:35">
      <c r="AA2908" s="62" t="str">
        <f t="shared" si="220"/>
        <v/>
      </c>
      <c r="AB2908" s="50" t="s">
        <v>67</v>
      </c>
      <c r="AC2908" s="50" t="s">
        <v>2534</v>
      </c>
      <c r="AD2908" s="50">
        <v>2610608</v>
      </c>
      <c r="AH2908" s="66" t="str">
        <f t="shared" si="221"/>
        <v>PEPaudalho</v>
      </c>
      <c r="AI2908" s="50">
        <v>2610608</v>
      </c>
    </row>
    <row r="2909" spans="27:35">
      <c r="AA2909" s="62" t="str">
        <f t="shared" si="220"/>
        <v/>
      </c>
      <c r="AB2909" s="50" t="s">
        <v>67</v>
      </c>
      <c r="AC2909" s="50" t="s">
        <v>2550</v>
      </c>
      <c r="AD2909" s="50">
        <v>2610707</v>
      </c>
      <c r="AH2909" s="66" t="str">
        <f t="shared" si="221"/>
        <v>PEPaulista</v>
      </c>
      <c r="AI2909" s="50">
        <v>2610707</v>
      </c>
    </row>
    <row r="2910" spans="27:35">
      <c r="AA2910" s="62" t="str">
        <f t="shared" si="220"/>
        <v/>
      </c>
      <c r="AB2910" s="50" t="s">
        <v>67</v>
      </c>
      <c r="AC2910" s="50" t="s">
        <v>2564</v>
      </c>
      <c r="AD2910" s="50">
        <v>2610806</v>
      </c>
      <c r="AH2910" s="66" t="str">
        <f t="shared" si="221"/>
        <v>PEPedra</v>
      </c>
      <c r="AI2910" s="50">
        <v>2610806</v>
      </c>
    </row>
    <row r="2911" spans="27:35">
      <c r="AA2911" s="62" t="str">
        <f t="shared" si="220"/>
        <v/>
      </c>
      <c r="AB2911" s="50" t="s">
        <v>67</v>
      </c>
      <c r="AC2911" s="50" t="s">
        <v>2579</v>
      </c>
      <c r="AD2911" s="50">
        <v>2610905</v>
      </c>
      <c r="AH2911" s="66" t="str">
        <f t="shared" si="221"/>
        <v>PEPesqueira</v>
      </c>
      <c r="AI2911" s="50">
        <v>2610905</v>
      </c>
    </row>
    <row r="2912" spans="27:35">
      <c r="AA2912" s="62" t="str">
        <f t="shared" si="220"/>
        <v/>
      </c>
      <c r="AB2912" s="50" t="s">
        <v>67</v>
      </c>
      <c r="AC2912" s="50" t="s">
        <v>2595</v>
      </c>
      <c r="AD2912" s="50">
        <v>2611002</v>
      </c>
      <c r="AH2912" s="66" t="str">
        <f t="shared" si="221"/>
        <v>PEPetrolândia</v>
      </c>
      <c r="AI2912" s="50">
        <v>2611002</v>
      </c>
    </row>
    <row r="2913" spans="27:35">
      <c r="AA2913" s="62" t="str">
        <f t="shared" si="220"/>
        <v/>
      </c>
      <c r="AB2913" s="50" t="s">
        <v>67</v>
      </c>
      <c r="AC2913" s="50" t="s">
        <v>2611</v>
      </c>
      <c r="AD2913" s="50">
        <v>2611101</v>
      </c>
      <c r="AH2913" s="66" t="str">
        <f t="shared" si="221"/>
        <v>PEPetrolina</v>
      </c>
      <c r="AI2913" s="50">
        <v>2611101</v>
      </c>
    </row>
    <row r="2914" spans="27:35">
      <c r="AA2914" s="62" t="str">
        <f t="shared" si="220"/>
        <v/>
      </c>
      <c r="AB2914" s="50" t="s">
        <v>67</v>
      </c>
      <c r="AC2914" s="50" t="s">
        <v>2623</v>
      </c>
      <c r="AD2914" s="50">
        <v>2611200</v>
      </c>
      <c r="AH2914" s="66" t="str">
        <f t="shared" si="221"/>
        <v>PEPoção</v>
      </c>
      <c r="AI2914" s="50">
        <v>2611200</v>
      </c>
    </row>
    <row r="2915" spans="27:35">
      <c r="AA2915" s="62" t="str">
        <f t="shared" si="220"/>
        <v/>
      </c>
      <c r="AB2915" s="50" t="s">
        <v>67</v>
      </c>
      <c r="AC2915" s="50" t="s">
        <v>2638</v>
      </c>
      <c r="AD2915" s="50">
        <v>2611309</v>
      </c>
      <c r="AH2915" s="66" t="str">
        <f t="shared" si="221"/>
        <v>PEPombos</v>
      </c>
      <c r="AI2915" s="50">
        <v>2611309</v>
      </c>
    </row>
    <row r="2916" spans="27:35">
      <c r="AA2916" s="62" t="str">
        <f t="shared" si="220"/>
        <v/>
      </c>
      <c r="AB2916" s="50" t="s">
        <v>67</v>
      </c>
      <c r="AC2916" s="50" t="s">
        <v>2178</v>
      </c>
      <c r="AD2916" s="50">
        <v>2611408</v>
      </c>
      <c r="AH2916" s="66" t="str">
        <f t="shared" si="221"/>
        <v>PEPrimavera</v>
      </c>
      <c r="AI2916" s="50">
        <v>2611408</v>
      </c>
    </row>
    <row r="2917" spans="27:35">
      <c r="AA2917" s="62" t="str">
        <f t="shared" si="220"/>
        <v/>
      </c>
      <c r="AB2917" s="50" t="s">
        <v>67</v>
      </c>
      <c r="AC2917" s="50" t="s">
        <v>2665</v>
      </c>
      <c r="AD2917" s="50">
        <v>2611507</v>
      </c>
      <c r="AH2917" s="66" t="str">
        <f t="shared" si="221"/>
        <v>PEQuipapá</v>
      </c>
      <c r="AI2917" s="50">
        <v>2611507</v>
      </c>
    </row>
    <row r="2918" spans="27:35">
      <c r="AA2918" s="62" t="str">
        <f t="shared" si="220"/>
        <v/>
      </c>
      <c r="AB2918" s="50" t="s">
        <v>67</v>
      </c>
      <c r="AC2918" s="50" t="s">
        <v>2679</v>
      </c>
      <c r="AD2918" s="50">
        <v>2611533</v>
      </c>
      <c r="AH2918" s="66" t="str">
        <f t="shared" si="221"/>
        <v>PEQuixaba</v>
      </c>
      <c r="AI2918" s="50">
        <v>2611533</v>
      </c>
    </row>
    <row r="2919" spans="27:35">
      <c r="AA2919" s="62" t="str">
        <f t="shared" si="220"/>
        <v/>
      </c>
      <c r="AB2919" s="50" t="s">
        <v>67</v>
      </c>
      <c r="AC2919" s="50" t="s">
        <v>2695</v>
      </c>
      <c r="AD2919" s="50">
        <v>2611606</v>
      </c>
      <c r="AH2919" s="66" t="str">
        <f t="shared" si="221"/>
        <v>PERecife</v>
      </c>
      <c r="AI2919" s="50">
        <v>2611606</v>
      </c>
    </row>
    <row r="2920" spans="27:35">
      <c r="AA2920" s="62" t="str">
        <f t="shared" si="220"/>
        <v/>
      </c>
      <c r="AB2920" s="50" t="s">
        <v>67</v>
      </c>
      <c r="AC2920" s="50" t="s">
        <v>2710</v>
      </c>
      <c r="AD2920" s="50">
        <v>2611705</v>
      </c>
      <c r="AH2920" s="66" t="str">
        <f t="shared" si="221"/>
        <v>PERiacho das Almas</v>
      </c>
      <c r="AI2920" s="50">
        <v>2611705</v>
      </c>
    </row>
    <row r="2921" spans="27:35">
      <c r="AA2921" s="62" t="str">
        <f t="shared" si="220"/>
        <v/>
      </c>
      <c r="AB2921" s="50" t="s">
        <v>67</v>
      </c>
      <c r="AC2921" s="50" t="s">
        <v>2726</v>
      </c>
      <c r="AD2921" s="50">
        <v>2611804</v>
      </c>
      <c r="AH2921" s="66" t="str">
        <f t="shared" si="221"/>
        <v>PERibeirão</v>
      </c>
      <c r="AI2921" s="50">
        <v>2611804</v>
      </c>
    </row>
    <row r="2922" spans="27:35">
      <c r="AA2922" s="62" t="str">
        <f t="shared" si="220"/>
        <v/>
      </c>
      <c r="AB2922" s="50" t="s">
        <v>67</v>
      </c>
      <c r="AC2922" s="50" t="s">
        <v>2741</v>
      </c>
      <c r="AD2922" s="50">
        <v>2611903</v>
      </c>
      <c r="AH2922" s="66" t="str">
        <f t="shared" si="221"/>
        <v>PERio Formoso</v>
      </c>
      <c r="AI2922" s="50">
        <v>2611903</v>
      </c>
    </row>
    <row r="2923" spans="27:35">
      <c r="AA2923" s="62" t="str">
        <f t="shared" si="220"/>
        <v/>
      </c>
      <c r="AB2923" s="50" t="s">
        <v>67</v>
      </c>
      <c r="AC2923" s="50" t="s">
        <v>2756</v>
      </c>
      <c r="AD2923" s="50">
        <v>2612000</v>
      </c>
      <c r="AH2923" s="66" t="str">
        <f t="shared" si="221"/>
        <v>PESairé</v>
      </c>
      <c r="AI2923" s="50">
        <v>2612000</v>
      </c>
    </row>
    <row r="2924" spans="27:35">
      <c r="AA2924" s="62" t="str">
        <f t="shared" si="220"/>
        <v/>
      </c>
      <c r="AB2924" s="50" t="s">
        <v>67</v>
      </c>
      <c r="AC2924" s="50" t="s">
        <v>2772</v>
      </c>
      <c r="AD2924" s="50">
        <v>2612109</v>
      </c>
      <c r="AH2924" s="66" t="str">
        <f t="shared" si="221"/>
        <v>PESalgadinho</v>
      </c>
      <c r="AI2924" s="50">
        <v>2612109</v>
      </c>
    </row>
    <row r="2925" spans="27:35">
      <c r="AA2925" s="62" t="str">
        <f t="shared" si="220"/>
        <v/>
      </c>
      <c r="AB2925" s="50" t="s">
        <v>67</v>
      </c>
      <c r="AC2925" s="50" t="s">
        <v>2788</v>
      </c>
      <c r="AD2925" s="50">
        <v>2612208</v>
      </c>
      <c r="AH2925" s="66" t="str">
        <f t="shared" si="221"/>
        <v>PESalgueiro</v>
      </c>
      <c r="AI2925" s="50">
        <v>2612208</v>
      </c>
    </row>
    <row r="2926" spans="27:35">
      <c r="AA2926" s="62" t="str">
        <f t="shared" si="220"/>
        <v/>
      </c>
      <c r="AB2926" s="50" t="s">
        <v>67</v>
      </c>
      <c r="AC2926" s="50" t="s">
        <v>2803</v>
      </c>
      <c r="AD2926" s="50">
        <v>2612307</v>
      </c>
      <c r="AH2926" s="66" t="str">
        <f t="shared" si="221"/>
        <v>PESaloá</v>
      </c>
      <c r="AI2926" s="50">
        <v>2612307</v>
      </c>
    </row>
    <row r="2927" spans="27:35">
      <c r="AA2927" s="62" t="str">
        <f t="shared" si="220"/>
        <v/>
      </c>
      <c r="AB2927" s="50" t="s">
        <v>67</v>
      </c>
      <c r="AC2927" s="50" t="s">
        <v>2818</v>
      </c>
      <c r="AD2927" s="50">
        <v>2612406</v>
      </c>
      <c r="AH2927" s="66" t="str">
        <f t="shared" si="221"/>
        <v>PESanharó</v>
      </c>
      <c r="AI2927" s="50">
        <v>2612406</v>
      </c>
    </row>
    <row r="2928" spans="27:35">
      <c r="AA2928" s="62" t="str">
        <f t="shared" si="220"/>
        <v/>
      </c>
      <c r="AB2928" s="50" t="s">
        <v>67</v>
      </c>
      <c r="AC2928" s="50" t="s">
        <v>2521</v>
      </c>
      <c r="AD2928" s="50">
        <v>2612455</v>
      </c>
      <c r="AH2928" s="66" t="str">
        <f t="shared" si="221"/>
        <v>PESanta Cruz</v>
      </c>
      <c r="AI2928" s="50">
        <v>2612455</v>
      </c>
    </row>
    <row r="2929" spans="27:35">
      <c r="AA2929" s="62" t="str">
        <f t="shared" si="220"/>
        <v/>
      </c>
      <c r="AB2929" s="50" t="s">
        <v>67</v>
      </c>
      <c r="AC2929" s="50" t="s">
        <v>2843</v>
      </c>
      <c r="AD2929" s="50">
        <v>2612471</v>
      </c>
      <c r="AH2929" s="66" t="str">
        <f t="shared" si="221"/>
        <v>PESanta Cruz da Baixa Verde</v>
      </c>
      <c r="AI2929" s="50">
        <v>2612471</v>
      </c>
    </row>
    <row r="2930" spans="27:35">
      <c r="AA2930" s="62" t="str">
        <f t="shared" si="220"/>
        <v/>
      </c>
      <c r="AB2930" s="50" t="s">
        <v>67</v>
      </c>
      <c r="AC2930" s="50" t="s">
        <v>2856</v>
      </c>
      <c r="AD2930" s="50">
        <v>2612505</v>
      </c>
      <c r="AH2930" s="66" t="str">
        <f t="shared" si="221"/>
        <v>PESanta Cruz do Capibaribe</v>
      </c>
      <c r="AI2930" s="50">
        <v>2612505</v>
      </c>
    </row>
    <row r="2931" spans="27:35">
      <c r="AA2931" s="62" t="str">
        <f t="shared" si="220"/>
        <v/>
      </c>
      <c r="AB2931" s="50" t="s">
        <v>67</v>
      </c>
      <c r="AC2931" s="50" t="s">
        <v>2869</v>
      </c>
      <c r="AD2931" s="50">
        <v>2612554</v>
      </c>
      <c r="AH2931" s="66" t="str">
        <f t="shared" si="221"/>
        <v>PESanta Filomena</v>
      </c>
      <c r="AI2931" s="50">
        <v>2612554</v>
      </c>
    </row>
    <row r="2932" spans="27:35">
      <c r="AA2932" s="62" t="str">
        <f t="shared" si="220"/>
        <v/>
      </c>
      <c r="AB2932" s="50" t="s">
        <v>67</v>
      </c>
      <c r="AC2932" s="50" t="s">
        <v>2881</v>
      </c>
      <c r="AD2932" s="50">
        <v>2612604</v>
      </c>
      <c r="AH2932" s="66" t="str">
        <f t="shared" si="221"/>
        <v>PESanta Maria da Boa Vista</v>
      </c>
      <c r="AI2932" s="50">
        <v>2612604</v>
      </c>
    </row>
    <row r="2933" spans="27:35">
      <c r="AA2933" s="62" t="str">
        <f t="shared" si="220"/>
        <v/>
      </c>
      <c r="AB2933" s="50" t="s">
        <v>67</v>
      </c>
      <c r="AC2933" s="50" t="s">
        <v>2894</v>
      </c>
      <c r="AD2933" s="50">
        <v>2612703</v>
      </c>
      <c r="AH2933" s="66" t="str">
        <f t="shared" si="221"/>
        <v>PESanta Maria do Cambucá</v>
      </c>
      <c r="AI2933" s="50">
        <v>2612703</v>
      </c>
    </row>
    <row r="2934" spans="27:35">
      <c r="AA2934" s="62" t="str">
        <f t="shared" si="220"/>
        <v/>
      </c>
      <c r="AB2934" s="50" t="s">
        <v>67</v>
      </c>
      <c r="AC2934" s="50" t="s">
        <v>2439</v>
      </c>
      <c r="AD2934" s="50">
        <v>2612802</v>
      </c>
      <c r="AH2934" s="66" t="str">
        <f t="shared" si="221"/>
        <v>PESanta Terezinha</v>
      </c>
      <c r="AI2934" s="50">
        <v>2612802</v>
      </c>
    </row>
    <row r="2935" spans="27:35">
      <c r="AA2935" s="62" t="str">
        <f t="shared" si="220"/>
        <v/>
      </c>
      <c r="AB2935" s="50" t="s">
        <v>67</v>
      </c>
      <c r="AC2935" s="50" t="s">
        <v>2919</v>
      </c>
      <c r="AD2935" s="50">
        <v>2612901</v>
      </c>
      <c r="AH2935" s="66" t="str">
        <f t="shared" si="221"/>
        <v>PESão Benedito do Sul</v>
      </c>
      <c r="AI2935" s="50">
        <v>2612901</v>
      </c>
    </row>
    <row r="2936" spans="27:35">
      <c r="AA2936" s="62" t="str">
        <f t="shared" si="220"/>
        <v/>
      </c>
      <c r="AB2936" s="50" t="s">
        <v>67</v>
      </c>
      <c r="AC2936" s="50" t="s">
        <v>2930</v>
      </c>
      <c r="AD2936" s="50">
        <v>2613008</v>
      </c>
      <c r="AH2936" s="66" t="str">
        <f t="shared" si="221"/>
        <v>PESão Bento do Una</v>
      </c>
      <c r="AI2936" s="50">
        <v>2613008</v>
      </c>
    </row>
    <row r="2937" spans="27:35">
      <c r="AA2937" s="62" t="str">
        <f t="shared" si="220"/>
        <v/>
      </c>
      <c r="AB2937" s="50" t="s">
        <v>67</v>
      </c>
      <c r="AC2937" s="50" t="s">
        <v>2942</v>
      </c>
      <c r="AD2937" s="50">
        <v>2613107</v>
      </c>
      <c r="AH2937" s="66" t="str">
        <f t="shared" si="221"/>
        <v>PESão Caitano</v>
      </c>
      <c r="AI2937" s="50">
        <v>2613107</v>
      </c>
    </row>
    <row r="2938" spans="27:35">
      <c r="AA2938" s="62" t="str">
        <f t="shared" si="220"/>
        <v/>
      </c>
      <c r="AB2938" s="50" t="s">
        <v>67</v>
      </c>
      <c r="AC2938" s="50" t="s">
        <v>2954</v>
      </c>
      <c r="AD2938" s="50">
        <v>2613206</v>
      </c>
      <c r="AH2938" s="66" t="str">
        <f t="shared" si="221"/>
        <v>PESão João</v>
      </c>
      <c r="AI2938" s="50">
        <v>2613206</v>
      </c>
    </row>
    <row r="2939" spans="27:35">
      <c r="AA2939" s="62" t="str">
        <f t="shared" si="220"/>
        <v/>
      </c>
      <c r="AB2939" s="50" t="s">
        <v>67</v>
      </c>
      <c r="AC2939" s="50" t="s">
        <v>2966</v>
      </c>
      <c r="AD2939" s="50">
        <v>2613305</v>
      </c>
      <c r="AH2939" s="66" t="str">
        <f t="shared" si="221"/>
        <v>PESão Joaquim do Monte</v>
      </c>
      <c r="AI2939" s="50">
        <v>2613305</v>
      </c>
    </row>
    <row r="2940" spans="27:35">
      <c r="AA2940" s="62" t="str">
        <f t="shared" si="220"/>
        <v/>
      </c>
      <c r="AB2940" s="50" t="s">
        <v>67</v>
      </c>
      <c r="AC2940" s="50" t="s">
        <v>2978</v>
      </c>
      <c r="AD2940" s="50">
        <v>2613404</v>
      </c>
      <c r="AH2940" s="66" t="str">
        <f t="shared" si="221"/>
        <v>PESão José da Coroa Grande</v>
      </c>
      <c r="AI2940" s="50">
        <v>2613404</v>
      </c>
    </row>
    <row r="2941" spans="27:35">
      <c r="AA2941" s="62" t="str">
        <f t="shared" si="220"/>
        <v/>
      </c>
      <c r="AB2941" s="50" t="s">
        <v>67</v>
      </c>
      <c r="AC2941" s="50" t="s">
        <v>2990</v>
      </c>
      <c r="AD2941" s="50">
        <v>2613503</v>
      </c>
      <c r="AH2941" s="66" t="str">
        <f t="shared" si="221"/>
        <v>PESão José do Belmonte</v>
      </c>
      <c r="AI2941" s="50">
        <v>2613503</v>
      </c>
    </row>
    <row r="2942" spans="27:35">
      <c r="AA2942" s="62" t="str">
        <f t="shared" si="220"/>
        <v/>
      </c>
      <c r="AB2942" s="50" t="s">
        <v>67</v>
      </c>
      <c r="AC2942" s="50" t="s">
        <v>3003</v>
      </c>
      <c r="AD2942" s="50">
        <v>2613602</v>
      </c>
      <c r="AH2942" s="66" t="str">
        <f t="shared" si="221"/>
        <v>PESão José do Egito</v>
      </c>
      <c r="AI2942" s="50">
        <v>2613602</v>
      </c>
    </row>
    <row r="2943" spans="27:35">
      <c r="AA2943" s="62" t="str">
        <f t="shared" si="220"/>
        <v/>
      </c>
      <c r="AB2943" s="50" t="s">
        <v>67</v>
      </c>
      <c r="AC2943" s="50" t="s">
        <v>3016</v>
      </c>
      <c r="AD2943" s="50">
        <v>2613701</v>
      </c>
      <c r="AH2943" s="66" t="str">
        <f t="shared" si="221"/>
        <v>PESão Lourenço da Mata</v>
      </c>
      <c r="AI2943" s="50">
        <v>2613701</v>
      </c>
    </row>
    <row r="2944" spans="27:35">
      <c r="AA2944" s="62" t="str">
        <f t="shared" si="220"/>
        <v/>
      </c>
      <c r="AB2944" s="50" t="s">
        <v>67</v>
      </c>
      <c r="AC2944" s="50" t="s">
        <v>3028</v>
      </c>
      <c r="AD2944" s="50">
        <v>2613800</v>
      </c>
      <c r="AH2944" s="66" t="str">
        <f t="shared" si="221"/>
        <v>PESão Vicente Ferrer</v>
      </c>
      <c r="AI2944" s="50">
        <v>2613800</v>
      </c>
    </row>
    <row r="2945" spans="27:35">
      <c r="AA2945" s="62" t="str">
        <f t="shared" si="220"/>
        <v/>
      </c>
      <c r="AB2945" s="50" t="s">
        <v>67</v>
      </c>
      <c r="AC2945" s="50" t="s">
        <v>3041</v>
      </c>
      <c r="AD2945" s="50">
        <v>2613909</v>
      </c>
      <c r="AH2945" s="66" t="str">
        <f t="shared" si="221"/>
        <v>PESerra Talhada</v>
      </c>
      <c r="AI2945" s="50">
        <v>2613909</v>
      </c>
    </row>
    <row r="2946" spans="27:35">
      <c r="AA2946" s="62" t="str">
        <f t="shared" si="220"/>
        <v/>
      </c>
      <c r="AB2946" s="50" t="s">
        <v>67</v>
      </c>
      <c r="AC2946" s="50" t="s">
        <v>3052</v>
      </c>
      <c r="AD2946" s="50">
        <v>2614006</v>
      </c>
      <c r="AH2946" s="66" t="str">
        <f t="shared" si="221"/>
        <v>PESerrita</v>
      </c>
      <c r="AI2946" s="50">
        <v>2614006</v>
      </c>
    </row>
    <row r="2947" spans="27:35">
      <c r="AA2947" s="62" t="str">
        <f t="shared" ref="AA2947:AA3010" si="222">CONCATENATE(A2947,D2947)</f>
        <v/>
      </c>
      <c r="AB2947" s="50" t="s">
        <v>67</v>
      </c>
      <c r="AC2947" s="50" t="s">
        <v>3065</v>
      </c>
      <c r="AD2947" s="50">
        <v>2614105</v>
      </c>
      <c r="AH2947" s="66" t="str">
        <f t="shared" ref="AH2947:AH3010" si="223">CONCATENATE(AB2947,AC2947)</f>
        <v>PESertânia</v>
      </c>
      <c r="AI2947" s="50">
        <v>2614105</v>
      </c>
    </row>
    <row r="2948" spans="27:35">
      <c r="AA2948" s="62" t="str">
        <f t="shared" si="222"/>
        <v/>
      </c>
      <c r="AB2948" s="50" t="s">
        <v>67</v>
      </c>
      <c r="AC2948" s="50" t="s">
        <v>3076</v>
      </c>
      <c r="AD2948" s="50">
        <v>2614204</v>
      </c>
      <c r="AH2948" s="66" t="str">
        <f t="shared" si="223"/>
        <v>PESirinhaém</v>
      </c>
      <c r="AI2948" s="50">
        <v>2614204</v>
      </c>
    </row>
    <row r="2949" spans="27:35">
      <c r="AA2949" s="62" t="str">
        <f t="shared" si="222"/>
        <v/>
      </c>
      <c r="AB2949" s="50" t="s">
        <v>67</v>
      </c>
      <c r="AC2949" s="50" t="s">
        <v>3089</v>
      </c>
      <c r="AD2949" s="50">
        <v>2614402</v>
      </c>
      <c r="AH2949" s="66" t="str">
        <f t="shared" si="223"/>
        <v>PESolidão</v>
      </c>
      <c r="AI2949" s="50">
        <v>2614402</v>
      </c>
    </row>
    <row r="2950" spans="27:35">
      <c r="AA2950" s="62" t="str">
        <f t="shared" si="222"/>
        <v/>
      </c>
      <c r="AB2950" s="50" t="s">
        <v>67</v>
      </c>
      <c r="AC2950" s="50" t="s">
        <v>3101</v>
      </c>
      <c r="AD2950" s="50">
        <v>2614501</v>
      </c>
      <c r="AH2950" s="66" t="str">
        <f t="shared" si="223"/>
        <v>PESurubim</v>
      </c>
      <c r="AI2950" s="50">
        <v>2614501</v>
      </c>
    </row>
    <row r="2951" spans="27:35">
      <c r="AA2951" s="62" t="str">
        <f t="shared" si="222"/>
        <v/>
      </c>
      <c r="AB2951" s="50" t="s">
        <v>67</v>
      </c>
      <c r="AC2951" s="50" t="s">
        <v>3114</v>
      </c>
      <c r="AD2951" s="50">
        <v>2614600</v>
      </c>
      <c r="AH2951" s="66" t="str">
        <f t="shared" si="223"/>
        <v>PETabira</v>
      </c>
      <c r="AI2951" s="50">
        <v>2614600</v>
      </c>
    </row>
    <row r="2952" spans="27:35">
      <c r="AA2952" s="62" t="str">
        <f t="shared" si="222"/>
        <v/>
      </c>
      <c r="AB2952" s="50" t="s">
        <v>67</v>
      </c>
      <c r="AC2952" s="50" t="s">
        <v>3126</v>
      </c>
      <c r="AD2952" s="50">
        <v>2614709</v>
      </c>
      <c r="AH2952" s="66" t="str">
        <f t="shared" si="223"/>
        <v>PETacaimbó</v>
      </c>
      <c r="AI2952" s="50">
        <v>2614709</v>
      </c>
    </row>
    <row r="2953" spans="27:35">
      <c r="AA2953" s="62" t="str">
        <f t="shared" si="222"/>
        <v/>
      </c>
      <c r="AB2953" s="50" t="s">
        <v>67</v>
      </c>
      <c r="AC2953" s="50" t="s">
        <v>3137</v>
      </c>
      <c r="AD2953" s="50">
        <v>2614808</v>
      </c>
      <c r="AH2953" s="66" t="str">
        <f t="shared" si="223"/>
        <v>PETacaratu</v>
      </c>
      <c r="AI2953" s="50">
        <v>2614808</v>
      </c>
    </row>
    <row r="2954" spans="27:35">
      <c r="AA2954" s="62" t="str">
        <f t="shared" si="222"/>
        <v/>
      </c>
      <c r="AB2954" s="50" t="s">
        <v>67</v>
      </c>
      <c r="AC2954" s="50" t="s">
        <v>3149</v>
      </c>
      <c r="AD2954" s="50">
        <v>2614857</v>
      </c>
      <c r="AH2954" s="66" t="str">
        <f t="shared" si="223"/>
        <v>PETamandaré</v>
      </c>
      <c r="AI2954" s="50">
        <v>2614857</v>
      </c>
    </row>
    <row r="2955" spans="27:35">
      <c r="AA2955" s="62" t="str">
        <f t="shared" si="222"/>
        <v/>
      </c>
      <c r="AB2955" s="50" t="s">
        <v>67</v>
      </c>
      <c r="AC2955" s="50" t="s">
        <v>3160</v>
      </c>
      <c r="AD2955" s="50">
        <v>2615003</v>
      </c>
      <c r="AH2955" s="66" t="str">
        <f t="shared" si="223"/>
        <v>PETaquaritinga do Norte</v>
      </c>
      <c r="AI2955" s="50">
        <v>2615003</v>
      </c>
    </row>
    <row r="2956" spans="27:35">
      <c r="AA2956" s="62" t="str">
        <f t="shared" si="222"/>
        <v/>
      </c>
      <c r="AB2956" s="50" t="s">
        <v>67</v>
      </c>
      <c r="AC2956" s="50" t="s">
        <v>3171</v>
      </c>
      <c r="AD2956" s="50">
        <v>2615102</v>
      </c>
      <c r="AH2956" s="66" t="str">
        <f t="shared" si="223"/>
        <v>PETerezinha</v>
      </c>
      <c r="AI2956" s="50">
        <v>2615102</v>
      </c>
    </row>
    <row r="2957" spans="27:35">
      <c r="AA2957" s="62" t="str">
        <f t="shared" si="222"/>
        <v/>
      </c>
      <c r="AB2957" s="50" t="s">
        <v>67</v>
      </c>
      <c r="AC2957" s="50" t="s">
        <v>3182</v>
      </c>
      <c r="AD2957" s="50">
        <v>2615201</v>
      </c>
      <c r="AH2957" s="66" t="str">
        <f t="shared" si="223"/>
        <v>PETerra Nova</v>
      </c>
      <c r="AI2957" s="50">
        <v>2615201</v>
      </c>
    </row>
    <row r="2958" spans="27:35">
      <c r="AA2958" s="62" t="str">
        <f t="shared" si="222"/>
        <v/>
      </c>
      <c r="AB2958" s="50" t="s">
        <v>67</v>
      </c>
      <c r="AC2958" s="50" t="s">
        <v>3194</v>
      </c>
      <c r="AD2958" s="50">
        <v>2615300</v>
      </c>
      <c r="AH2958" s="66" t="str">
        <f t="shared" si="223"/>
        <v>PETimbaúba</v>
      </c>
      <c r="AI2958" s="50">
        <v>2615300</v>
      </c>
    </row>
    <row r="2959" spans="27:35">
      <c r="AA2959" s="62" t="str">
        <f t="shared" si="222"/>
        <v/>
      </c>
      <c r="AB2959" s="50" t="s">
        <v>67</v>
      </c>
      <c r="AC2959" s="50" t="s">
        <v>3206</v>
      </c>
      <c r="AD2959" s="50">
        <v>2615409</v>
      </c>
      <c r="AH2959" s="66" t="str">
        <f t="shared" si="223"/>
        <v>PEToritama</v>
      </c>
      <c r="AI2959" s="50">
        <v>2615409</v>
      </c>
    </row>
    <row r="2960" spans="27:35">
      <c r="AA2960" s="62" t="str">
        <f t="shared" si="222"/>
        <v/>
      </c>
      <c r="AB2960" s="50" t="s">
        <v>67</v>
      </c>
      <c r="AC2960" s="50" t="s">
        <v>3218</v>
      </c>
      <c r="AD2960" s="50">
        <v>2615508</v>
      </c>
      <c r="AH2960" s="66" t="str">
        <f t="shared" si="223"/>
        <v>PETracunhaém</v>
      </c>
      <c r="AI2960" s="50">
        <v>2615508</v>
      </c>
    </row>
    <row r="2961" spans="27:35">
      <c r="AA2961" s="62" t="str">
        <f t="shared" si="222"/>
        <v/>
      </c>
      <c r="AB2961" s="50" t="s">
        <v>67</v>
      </c>
      <c r="AC2961" s="50" t="s">
        <v>3229</v>
      </c>
      <c r="AD2961" s="50">
        <v>2615607</v>
      </c>
      <c r="AH2961" s="66" t="str">
        <f t="shared" si="223"/>
        <v>PETrindade</v>
      </c>
      <c r="AI2961" s="50">
        <v>2615607</v>
      </c>
    </row>
    <row r="2962" spans="27:35">
      <c r="AA2962" s="62" t="str">
        <f t="shared" si="222"/>
        <v/>
      </c>
      <c r="AB2962" s="50" t="s">
        <v>67</v>
      </c>
      <c r="AC2962" s="50" t="s">
        <v>3240</v>
      </c>
      <c r="AD2962" s="50">
        <v>2615706</v>
      </c>
      <c r="AH2962" s="66" t="str">
        <f t="shared" si="223"/>
        <v>PETriunfo</v>
      </c>
      <c r="AI2962" s="50">
        <v>2615706</v>
      </c>
    </row>
    <row r="2963" spans="27:35">
      <c r="AA2963" s="62" t="str">
        <f t="shared" si="222"/>
        <v/>
      </c>
      <c r="AB2963" s="50" t="s">
        <v>67</v>
      </c>
      <c r="AC2963" s="50" t="s">
        <v>3250</v>
      </c>
      <c r="AD2963" s="50">
        <v>2615805</v>
      </c>
      <c r="AH2963" s="66" t="str">
        <f t="shared" si="223"/>
        <v>PETupanatinga</v>
      </c>
      <c r="AI2963" s="50">
        <v>2615805</v>
      </c>
    </row>
    <row r="2964" spans="27:35">
      <c r="AA2964" s="62" t="str">
        <f t="shared" si="222"/>
        <v/>
      </c>
      <c r="AB2964" s="50" t="s">
        <v>67</v>
      </c>
      <c r="AC2964" s="50" t="s">
        <v>3260</v>
      </c>
      <c r="AD2964" s="50">
        <v>2615904</v>
      </c>
      <c r="AH2964" s="66" t="str">
        <f t="shared" si="223"/>
        <v>PETuparetama</v>
      </c>
      <c r="AI2964" s="50">
        <v>2615904</v>
      </c>
    </row>
    <row r="2965" spans="27:35">
      <c r="AA2965" s="62" t="str">
        <f t="shared" si="222"/>
        <v/>
      </c>
      <c r="AB2965" s="50" t="s">
        <v>67</v>
      </c>
      <c r="AC2965" s="50" t="s">
        <v>3272</v>
      </c>
      <c r="AD2965" s="50">
        <v>2616001</v>
      </c>
      <c r="AH2965" s="66" t="str">
        <f t="shared" si="223"/>
        <v>PEVenturosa</v>
      </c>
      <c r="AI2965" s="50">
        <v>2616001</v>
      </c>
    </row>
    <row r="2966" spans="27:35">
      <c r="AA2966" s="62" t="str">
        <f t="shared" si="222"/>
        <v/>
      </c>
      <c r="AB2966" s="50" t="s">
        <v>67</v>
      </c>
      <c r="AC2966" s="50" t="s">
        <v>3283</v>
      </c>
      <c r="AD2966" s="50">
        <v>2616100</v>
      </c>
      <c r="AH2966" s="66" t="str">
        <f t="shared" si="223"/>
        <v>PEVerdejante</v>
      </c>
      <c r="AI2966" s="50">
        <v>2616100</v>
      </c>
    </row>
    <row r="2967" spans="27:35">
      <c r="AA2967" s="62" t="str">
        <f t="shared" si="222"/>
        <v/>
      </c>
      <c r="AB2967" s="50" t="s">
        <v>67</v>
      </c>
      <c r="AC2967" s="50" t="s">
        <v>3295</v>
      </c>
      <c r="AD2967" s="50">
        <v>2616183</v>
      </c>
      <c r="AH2967" s="66" t="str">
        <f t="shared" si="223"/>
        <v>PEVertente do Lério</v>
      </c>
      <c r="AI2967" s="50">
        <v>2616183</v>
      </c>
    </row>
    <row r="2968" spans="27:35">
      <c r="AA2968" s="62" t="str">
        <f t="shared" si="222"/>
        <v/>
      </c>
      <c r="AB2968" s="50" t="s">
        <v>67</v>
      </c>
      <c r="AC2968" s="50" t="s">
        <v>3307</v>
      </c>
      <c r="AD2968" s="50">
        <v>2616209</v>
      </c>
      <c r="AH2968" s="66" t="str">
        <f t="shared" si="223"/>
        <v>PEVertentes</v>
      </c>
      <c r="AI2968" s="50">
        <v>2616209</v>
      </c>
    </row>
    <row r="2969" spans="27:35">
      <c r="AA2969" s="62" t="str">
        <f t="shared" si="222"/>
        <v/>
      </c>
      <c r="AB2969" s="50" t="s">
        <v>67</v>
      </c>
      <c r="AC2969" s="50" t="s">
        <v>3318</v>
      </c>
      <c r="AD2969" s="50">
        <v>2616308</v>
      </c>
      <c r="AH2969" s="66" t="str">
        <f t="shared" si="223"/>
        <v>PEVicência</v>
      </c>
      <c r="AI2969" s="50">
        <v>2616308</v>
      </c>
    </row>
    <row r="2970" spans="27:35">
      <c r="AA2970" s="62" t="str">
        <f t="shared" si="222"/>
        <v/>
      </c>
      <c r="AB2970" s="50" t="s">
        <v>67</v>
      </c>
      <c r="AC2970" s="50" t="s">
        <v>3329</v>
      </c>
      <c r="AD2970" s="50">
        <v>2616407</v>
      </c>
      <c r="AH2970" s="66" t="str">
        <f t="shared" si="223"/>
        <v>PEVitória de Santo Antão</v>
      </c>
      <c r="AI2970" s="50">
        <v>2616407</v>
      </c>
    </row>
    <row r="2971" spans="27:35">
      <c r="AA2971" s="62" t="str">
        <f t="shared" si="222"/>
        <v/>
      </c>
      <c r="AB2971" s="50" t="s">
        <v>67</v>
      </c>
      <c r="AC2971" s="50" t="s">
        <v>3340</v>
      </c>
      <c r="AD2971" s="50">
        <v>2616506</v>
      </c>
      <c r="AH2971" s="66" t="str">
        <f t="shared" si="223"/>
        <v>PEXexéu</v>
      </c>
      <c r="AI2971" s="50">
        <v>2616506</v>
      </c>
    </row>
    <row r="2972" spans="27:35">
      <c r="AA2972" s="62" t="str">
        <f t="shared" si="222"/>
        <v/>
      </c>
      <c r="AB2972" s="50" t="s">
        <v>69</v>
      </c>
      <c r="AC2972" s="50" t="s">
        <v>105</v>
      </c>
      <c r="AD2972" s="50">
        <v>2200053</v>
      </c>
      <c r="AH2972" s="66" t="str">
        <f t="shared" si="223"/>
        <v>PIAcauã</v>
      </c>
      <c r="AI2972" s="50">
        <v>2200053</v>
      </c>
    </row>
    <row r="2973" spans="27:35">
      <c r="AA2973" s="62" t="str">
        <f t="shared" si="222"/>
        <v/>
      </c>
      <c r="AB2973" s="50" t="s">
        <v>69</v>
      </c>
      <c r="AC2973" s="50" t="s">
        <v>131</v>
      </c>
      <c r="AD2973" s="50">
        <v>2200103</v>
      </c>
      <c r="AH2973" s="66" t="str">
        <f t="shared" si="223"/>
        <v>PIAgricolândia</v>
      </c>
      <c r="AI2973" s="50">
        <v>2200103</v>
      </c>
    </row>
    <row r="2974" spans="27:35">
      <c r="AA2974" s="62" t="str">
        <f t="shared" si="222"/>
        <v/>
      </c>
      <c r="AB2974" s="50" t="s">
        <v>69</v>
      </c>
      <c r="AC2974" s="50" t="s">
        <v>90</v>
      </c>
      <c r="AD2974" s="50">
        <v>2200202</v>
      </c>
      <c r="AH2974" s="66" t="str">
        <f t="shared" si="223"/>
        <v>PIÁgua Branca</v>
      </c>
      <c r="AI2974" s="50">
        <v>2200202</v>
      </c>
    </row>
    <row r="2975" spans="27:35">
      <c r="AA2975" s="62" t="str">
        <f t="shared" si="222"/>
        <v/>
      </c>
      <c r="AB2975" s="50" t="s">
        <v>69</v>
      </c>
      <c r="AC2975" s="50" t="s">
        <v>182</v>
      </c>
      <c r="AD2975" s="50">
        <v>2200251</v>
      </c>
      <c r="AH2975" s="66" t="str">
        <f t="shared" si="223"/>
        <v>PIAlagoinha do Piauí</v>
      </c>
      <c r="AI2975" s="50">
        <v>2200251</v>
      </c>
    </row>
    <row r="2976" spans="27:35">
      <c r="AA2976" s="62" t="str">
        <f t="shared" si="222"/>
        <v/>
      </c>
      <c r="AB2976" s="50" t="s">
        <v>69</v>
      </c>
      <c r="AC2976" s="50" t="s">
        <v>208</v>
      </c>
      <c r="AD2976" s="50">
        <v>2200277</v>
      </c>
      <c r="AH2976" s="66" t="str">
        <f t="shared" si="223"/>
        <v>PIAlegrete do Piauí</v>
      </c>
      <c r="AI2976" s="50">
        <v>2200277</v>
      </c>
    </row>
    <row r="2977" spans="27:35">
      <c r="AA2977" s="62" t="str">
        <f t="shared" si="222"/>
        <v/>
      </c>
      <c r="AB2977" s="50" t="s">
        <v>69</v>
      </c>
      <c r="AC2977" s="50" t="s">
        <v>232</v>
      </c>
      <c r="AD2977" s="50">
        <v>2200301</v>
      </c>
      <c r="AH2977" s="66" t="str">
        <f t="shared" si="223"/>
        <v>PIAlto Longá</v>
      </c>
      <c r="AI2977" s="50">
        <v>2200301</v>
      </c>
    </row>
    <row r="2978" spans="27:35">
      <c r="AA2978" s="62" t="str">
        <f t="shared" si="222"/>
        <v/>
      </c>
      <c r="AB2978" s="50" t="s">
        <v>69</v>
      </c>
      <c r="AC2978" s="50" t="s">
        <v>257</v>
      </c>
      <c r="AD2978" s="50">
        <v>2200400</v>
      </c>
      <c r="AH2978" s="66" t="str">
        <f t="shared" si="223"/>
        <v>PIAltos</v>
      </c>
      <c r="AI2978" s="50">
        <v>2200400</v>
      </c>
    </row>
    <row r="2979" spans="27:35">
      <c r="AA2979" s="62" t="str">
        <f t="shared" si="222"/>
        <v/>
      </c>
      <c r="AB2979" s="50" t="s">
        <v>69</v>
      </c>
      <c r="AC2979" s="50" t="s">
        <v>283</v>
      </c>
      <c r="AD2979" s="50">
        <v>2200459</v>
      </c>
      <c r="AH2979" s="66" t="str">
        <f t="shared" si="223"/>
        <v>PIAlvorada do Gurguéia</v>
      </c>
      <c r="AI2979" s="50">
        <v>2200459</v>
      </c>
    </row>
    <row r="2980" spans="27:35">
      <c r="AA2980" s="62" t="str">
        <f t="shared" si="222"/>
        <v/>
      </c>
      <c r="AB2980" s="50" t="s">
        <v>69</v>
      </c>
      <c r="AC2980" s="50" t="s">
        <v>309</v>
      </c>
      <c r="AD2980" s="50">
        <v>2200509</v>
      </c>
      <c r="AH2980" s="66" t="str">
        <f t="shared" si="223"/>
        <v>PIAmarante</v>
      </c>
      <c r="AI2980" s="50">
        <v>2200509</v>
      </c>
    </row>
    <row r="2981" spans="27:35">
      <c r="AA2981" s="62" t="str">
        <f t="shared" si="222"/>
        <v/>
      </c>
      <c r="AB2981" s="50" t="s">
        <v>69</v>
      </c>
      <c r="AC2981" s="50" t="s">
        <v>335</v>
      </c>
      <c r="AD2981" s="50">
        <v>2200608</v>
      </c>
      <c r="AH2981" s="66" t="str">
        <f t="shared" si="223"/>
        <v>PIAngical do Piauí</v>
      </c>
      <c r="AI2981" s="50">
        <v>2200608</v>
      </c>
    </row>
    <row r="2982" spans="27:35">
      <c r="AA2982" s="62" t="str">
        <f t="shared" si="222"/>
        <v/>
      </c>
      <c r="AB2982" s="50" t="s">
        <v>69</v>
      </c>
      <c r="AC2982" s="50" t="s">
        <v>360</v>
      </c>
      <c r="AD2982" s="50">
        <v>2200707</v>
      </c>
      <c r="AH2982" s="66" t="str">
        <f t="shared" si="223"/>
        <v>PIAnísio de Abreu</v>
      </c>
      <c r="AI2982" s="50">
        <v>2200707</v>
      </c>
    </row>
    <row r="2983" spans="27:35">
      <c r="AA2983" s="62" t="str">
        <f t="shared" si="222"/>
        <v/>
      </c>
      <c r="AB2983" s="50" t="s">
        <v>69</v>
      </c>
      <c r="AC2983" s="50" t="s">
        <v>384</v>
      </c>
      <c r="AD2983" s="50">
        <v>2200806</v>
      </c>
      <c r="AH2983" s="66" t="str">
        <f t="shared" si="223"/>
        <v>PIAntônio Almeida</v>
      </c>
      <c r="AI2983" s="50">
        <v>2200806</v>
      </c>
    </row>
    <row r="2984" spans="27:35">
      <c r="AA2984" s="62" t="str">
        <f t="shared" si="222"/>
        <v/>
      </c>
      <c r="AB2984" s="50" t="s">
        <v>69</v>
      </c>
      <c r="AC2984" s="50" t="s">
        <v>409</v>
      </c>
      <c r="AD2984" s="50">
        <v>2200905</v>
      </c>
      <c r="AH2984" s="66" t="str">
        <f t="shared" si="223"/>
        <v>PIAroazes</v>
      </c>
      <c r="AI2984" s="50">
        <v>2200905</v>
      </c>
    </row>
    <row r="2985" spans="27:35">
      <c r="AA2985" s="62" t="str">
        <f t="shared" si="222"/>
        <v/>
      </c>
      <c r="AB2985" s="50" t="s">
        <v>69</v>
      </c>
      <c r="AC2985" s="50" t="s">
        <v>434</v>
      </c>
      <c r="AD2985" s="50">
        <v>2200954</v>
      </c>
      <c r="AH2985" s="66" t="str">
        <f t="shared" si="223"/>
        <v>PIAroeiras do Itaim</v>
      </c>
      <c r="AI2985" s="50">
        <v>2200954</v>
      </c>
    </row>
    <row r="2986" spans="27:35">
      <c r="AA2986" s="62" t="str">
        <f t="shared" si="222"/>
        <v/>
      </c>
      <c r="AB2986" s="50" t="s">
        <v>69</v>
      </c>
      <c r="AC2986" s="50" t="s">
        <v>459</v>
      </c>
      <c r="AD2986" s="50">
        <v>2201002</v>
      </c>
      <c r="AH2986" s="66" t="str">
        <f t="shared" si="223"/>
        <v>PIArraial</v>
      </c>
      <c r="AI2986" s="50">
        <v>2201002</v>
      </c>
    </row>
    <row r="2987" spans="27:35">
      <c r="AA2987" s="62" t="str">
        <f t="shared" si="222"/>
        <v/>
      </c>
      <c r="AB2987" s="50" t="s">
        <v>69</v>
      </c>
      <c r="AC2987" s="50" t="s">
        <v>485</v>
      </c>
      <c r="AD2987" s="50">
        <v>2201051</v>
      </c>
      <c r="AH2987" s="66" t="str">
        <f t="shared" si="223"/>
        <v>PIAssunção do Piauí</v>
      </c>
      <c r="AI2987" s="50">
        <v>2201051</v>
      </c>
    </row>
    <row r="2988" spans="27:35">
      <c r="AA2988" s="62" t="str">
        <f t="shared" si="222"/>
        <v/>
      </c>
      <c r="AB2988" s="50" t="s">
        <v>69</v>
      </c>
      <c r="AC2988" s="50" t="s">
        <v>509</v>
      </c>
      <c r="AD2988" s="50">
        <v>2201101</v>
      </c>
      <c r="AH2988" s="66" t="str">
        <f t="shared" si="223"/>
        <v>PIAvelino Lopes</v>
      </c>
      <c r="AI2988" s="50">
        <v>2201101</v>
      </c>
    </row>
    <row r="2989" spans="27:35">
      <c r="AA2989" s="62" t="str">
        <f t="shared" si="222"/>
        <v/>
      </c>
      <c r="AB2989" s="50" t="s">
        <v>69</v>
      </c>
      <c r="AC2989" s="50" t="s">
        <v>532</v>
      </c>
      <c r="AD2989" s="50">
        <v>2201150</v>
      </c>
      <c r="AH2989" s="66" t="str">
        <f t="shared" si="223"/>
        <v>PIBaixa Grande do Ribeiro</v>
      </c>
      <c r="AI2989" s="50">
        <v>2201150</v>
      </c>
    </row>
    <row r="2990" spans="27:35">
      <c r="AA2990" s="62" t="str">
        <f t="shared" si="222"/>
        <v/>
      </c>
      <c r="AB2990" s="50" t="s">
        <v>69</v>
      </c>
      <c r="AC2990" s="50" t="s">
        <v>555</v>
      </c>
      <c r="AD2990" s="50">
        <v>2201176</v>
      </c>
      <c r="AH2990" s="66" t="str">
        <f t="shared" si="223"/>
        <v>PIBarra D'Alcântara</v>
      </c>
      <c r="AI2990" s="50">
        <v>2201176</v>
      </c>
    </row>
    <row r="2991" spans="27:35">
      <c r="AA2991" s="62" t="str">
        <f t="shared" si="222"/>
        <v/>
      </c>
      <c r="AB2991" s="50" t="s">
        <v>69</v>
      </c>
      <c r="AC2991" s="50" t="s">
        <v>578</v>
      </c>
      <c r="AD2991" s="50">
        <v>2201200</v>
      </c>
      <c r="AH2991" s="66" t="str">
        <f t="shared" si="223"/>
        <v>PIBarras</v>
      </c>
      <c r="AI2991" s="50">
        <v>2201200</v>
      </c>
    </row>
    <row r="2992" spans="27:35">
      <c r="AA2992" s="62" t="str">
        <f t="shared" si="222"/>
        <v/>
      </c>
      <c r="AB2992" s="50" t="s">
        <v>69</v>
      </c>
      <c r="AC2992" s="50" t="s">
        <v>601</v>
      </c>
      <c r="AD2992" s="50">
        <v>2201309</v>
      </c>
      <c r="AH2992" s="66" t="str">
        <f t="shared" si="223"/>
        <v>PIBarreiras do Piauí</v>
      </c>
      <c r="AI2992" s="50">
        <v>2201309</v>
      </c>
    </row>
    <row r="2993" spans="27:35">
      <c r="AA2993" s="62" t="str">
        <f t="shared" si="222"/>
        <v/>
      </c>
      <c r="AB2993" s="50" t="s">
        <v>69</v>
      </c>
      <c r="AC2993" s="50" t="s">
        <v>624</v>
      </c>
      <c r="AD2993" s="50">
        <v>2201408</v>
      </c>
      <c r="AH2993" s="66" t="str">
        <f t="shared" si="223"/>
        <v>PIBarro Duro</v>
      </c>
      <c r="AI2993" s="50">
        <v>2201408</v>
      </c>
    </row>
    <row r="2994" spans="27:35">
      <c r="AA2994" s="62" t="str">
        <f t="shared" si="222"/>
        <v/>
      </c>
      <c r="AB2994" s="50" t="s">
        <v>69</v>
      </c>
      <c r="AC2994" s="50" t="s">
        <v>243</v>
      </c>
      <c r="AD2994" s="50">
        <v>2201507</v>
      </c>
      <c r="AH2994" s="66" t="str">
        <f t="shared" si="223"/>
        <v>PIBatalha</v>
      </c>
      <c r="AI2994" s="50">
        <v>2201507</v>
      </c>
    </row>
    <row r="2995" spans="27:35">
      <c r="AA2995" s="62" t="str">
        <f t="shared" si="222"/>
        <v/>
      </c>
      <c r="AB2995" s="50" t="s">
        <v>69</v>
      </c>
      <c r="AC2995" s="50" t="s">
        <v>665</v>
      </c>
      <c r="AD2995" s="50">
        <v>2201556</v>
      </c>
      <c r="AH2995" s="66" t="str">
        <f t="shared" si="223"/>
        <v>PIBela Vista do Piauí</v>
      </c>
      <c r="AI2995" s="50">
        <v>2201556</v>
      </c>
    </row>
    <row r="2996" spans="27:35">
      <c r="AA2996" s="62" t="str">
        <f t="shared" si="222"/>
        <v/>
      </c>
      <c r="AB2996" s="50" t="s">
        <v>69</v>
      </c>
      <c r="AC2996" s="50" t="s">
        <v>687</v>
      </c>
      <c r="AD2996" s="50">
        <v>2201572</v>
      </c>
      <c r="AH2996" s="66" t="str">
        <f t="shared" si="223"/>
        <v>PIBelém do Piauí</v>
      </c>
      <c r="AI2996" s="50">
        <v>2201572</v>
      </c>
    </row>
    <row r="2997" spans="27:35">
      <c r="AA2997" s="62" t="str">
        <f t="shared" si="222"/>
        <v/>
      </c>
      <c r="AB2997" s="50" t="s">
        <v>69</v>
      </c>
      <c r="AC2997" s="50" t="s">
        <v>707</v>
      </c>
      <c r="AD2997" s="50">
        <v>2201606</v>
      </c>
      <c r="AH2997" s="66" t="str">
        <f t="shared" si="223"/>
        <v>PIBeneditinos</v>
      </c>
      <c r="AI2997" s="50">
        <v>2201606</v>
      </c>
    </row>
    <row r="2998" spans="27:35">
      <c r="AA2998" s="62" t="str">
        <f t="shared" si="222"/>
        <v/>
      </c>
      <c r="AB2998" s="50" t="s">
        <v>69</v>
      </c>
      <c r="AC2998" s="50" t="s">
        <v>729</v>
      </c>
      <c r="AD2998" s="50">
        <v>2201705</v>
      </c>
      <c r="AH2998" s="66" t="str">
        <f t="shared" si="223"/>
        <v>PIBertolínia</v>
      </c>
      <c r="AI2998" s="50">
        <v>2201705</v>
      </c>
    </row>
    <row r="2999" spans="27:35">
      <c r="AA2999" s="62" t="str">
        <f t="shared" si="222"/>
        <v/>
      </c>
      <c r="AB2999" s="50" t="s">
        <v>69</v>
      </c>
      <c r="AC2999" s="50" t="s">
        <v>751</v>
      </c>
      <c r="AD2999" s="50">
        <v>2201739</v>
      </c>
      <c r="AH2999" s="66" t="str">
        <f t="shared" si="223"/>
        <v>PIBetânia do Piauí</v>
      </c>
      <c r="AI2999" s="50">
        <v>2201739</v>
      </c>
    </row>
    <row r="3000" spans="27:35">
      <c r="AA3000" s="62" t="str">
        <f t="shared" si="222"/>
        <v/>
      </c>
      <c r="AB3000" s="50" t="s">
        <v>69</v>
      </c>
      <c r="AC3000" s="50" t="s">
        <v>773</v>
      </c>
      <c r="AD3000" s="50">
        <v>2201770</v>
      </c>
      <c r="AH3000" s="66" t="str">
        <f t="shared" si="223"/>
        <v>PIBoa Hora</v>
      </c>
      <c r="AI3000" s="50">
        <v>2201770</v>
      </c>
    </row>
    <row r="3001" spans="27:35">
      <c r="AA3001" s="62" t="str">
        <f t="shared" si="222"/>
        <v/>
      </c>
      <c r="AB3001" s="50" t="s">
        <v>69</v>
      </c>
      <c r="AC3001" s="50" t="s">
        <v>794</v>
      </c>
      <c r="AD3001" s="50">
        <v>2201804</v>
      </c>
      <c r="AH3001" s="66" t="str">
        <f t="shared" si="223"/>
        <v>PIBocaina</v>
      </c>
      <c r="AI3001" s="50">
        <v>2201804</v>
      </c>
    </row>
    <row r="3002" spans="27:35">
      <c r="AA3002" s="62" t="str">
        <f t="shared" si="222"/>
        <v/>
      </c>
      <c r="AB3002" s="50" t="s">
        <v>69</v>
      </c>
      <c r="AC3002" s="50" t="s">
        <v>557</v>
      </c>
      <c r="AD3002" s="50">
        <v>2201903</v>
      </c>
      <c r="AH3002" s="66" t="str">
        <f t="shared" si="223"/>
        <v>PIBom Jesus</v>
      </c>
      <c r="AI3002" s="50">
        <v>2201903</v>
      </c>
    </row>
    <row r="3003" spans="27:35">
      <c r="AA3003" s="62" t="str">
        <f t="shared" si="222"/>
        <v/>
      </c>
      <c r="AB3003" s="50" t="s">
        <v>69</v>
      </c>
      <c r="AC3003" s="50" t="s">
        <v>837</v>
      </c>
      <c r="AD3003" s="50">
        <v>2201919</v>
      </c>
      <c r="AH3003" s="66" t="str">
        <f t="shared" si="223"/>
        <v>PIBom Princípio do Piauí</v>
      </c>
      <c r="AI3003" s="50">
        <v>2201919</v>
      </c>
    </row>
    <row r="3004" spans="27:35">
      <c r="AA3004" s="62" t="str">
        <f t="shared" si="222"/>
        <v/>
      </c>
      <c r="AB3004" s="50" t="s">
        <v>69</v>
      </c>
      <c r="AC3004" s="50" t="s">
        <v>859</v>
      </c>
      <c r="AD3004" s="50">
        <v>2201929</v>
      </c>
      <c r="AH3004" s="66" t="str">
        <f t="shared" si="223"/>
        <v>PIBonfim do Piauí</v>
      </c>
      <c r="AI3004" s="50">
        <v>2201929</v>
      </c>
    </row>
    <row r="3005" spans="27:35">
      <c r="AA3005" s="62" t="str">
        <f t="shared" si="222"/>
        <v/>
      </c>
      <c r="AB3005" s="50" t="s">
        <v>69</v>
      </c>
      <c r="AC3005" s="50" t="s">
        <v>881</v>
      </c>
      <c r="AD3005" s="50">
        <v>2201945</v>
      </c>
      <c r="AH3005" s="66" t="str">
        <f t="shared" si="223"/>
        <v>PIBoqueirão do Piauí</v>
      </c>
      <c r="AI3005" s="50">
        <v>2201945</v>
      </c>
    </row>
    <row r="3006" spans="27:35">
      <c r="AA3006" s="62" t="str">
        <f t="shared" si="222"/>
        <v/>
      </c>
      <c r="AB3006" s="50" t="s">
        <v>69</v>
      </c>
      <c r="AC3006" s="50" t="s">
        <v>904</v>
      </c>
      <c r="AD3006" s="50">
        <v>2201960</v>
      </c>
      <c r="AH3006" s="66" t="str">
        <f t="shared" si="223"/>
        <v>PIBrasileira</v>
      </c>
      <c r="AI3006" s="50">
        <v>2201960</v>
      </c>
    </row>
    <row r="3007" spans="27:35">
      <c r="AA3007" s="62" t="str">
        <f t="shared" si="222"/>
        <v/>
      </c>
      <c r="AB3007" s="50" t="s">
        <v>69</v>
      </c>
      <c r="AC3007" s="50" t="s">
        <v>927</v>
      </c>
      <c r="AD3007" s="50">
        <v>2201988</v>
      </c>
      <c r="AH3007" s="66" t="str">
        <f t="shared" si="223"/>
        <v>PIBrejo do Piauí</v>
      </c>
      <c r="AI3007" s="50">
        <v>2201988</v>
      </c>
    </row>
    <row r="3008" spans="27:35">
      <c r="AA3008" s="62" t="str">
        <f t="shared" si="222"/>
        <v/>
      </c>
      <c r="AB3008" s="50" t="s">
        <v>69</v>
      </c>
      <c r="AC3008" s="50" t="s">
        <v>949</v>
      </c>
      <c r="AD3008" s="50">
        <v>2202000</v>
      </c>
      <c r="AH3008" s="66" t="str">
        <f t="shared" si="223"/>
        <v>PIBuriti dos Lopes</v>
      </c>
      <c r="AI3008" s="50">
        <v>2202000</v>
      </c>
    </row>
    <row r="3009" spans="27:35">
      <c r="AA3009" s="62" t="str">
        <f t="shared" si="222"/>
        <v/>
      </c>
      <c r="AB3009" s="50" t="s">
        <v>69</v>
      </c>
      <c r="AC3009" s="50" t="s">
        <v>972</v>
      </c>
      <c r="AD3009" s="50">
        <v>2202026</v>
      </c>
      <c r="AH3009" s="66" t="str">
        <f t="shared" si="223"/>
        <v>PIBuriti dos Montes</v>
      </c>
      <c r="AI3009" s="50">
        <v>2202026</v>
      </c>
    </row>
    <row r="3010" spans="27:35">
      <c r="AA3010" s="62" t="str">
        <f t="shared" si="222"/>
        <v/>
      </c>
      <c r="AB3010" s="50" t="s">
        <v>69</v>
      </c>
      <c r="AC3010" s="50" t="s">
        <v>994</v>
      </c>
      <c r="AD3010" s="50">
        <v>2202059</v>
      </c>
      <c r="AH3010" s="66" t="str">
        <f t="shared" si="223"/>
        <v>PICabeceiras do Piauí</v>
      </c>
      <c r="AI3010" s="50">
        <v>2202059</v>
      </c>
    </row>
    <row r="3011" spans="27:35">
      <c r="AA3011" s="62" t="str">
        <f t="shared" ref="AA3011:AA3074" si="224">CONCATENATE(A3011,D3011)</f>
        <v/>
      </c>
      <c r="AB3011" s="50" t="s">
        <v>69</v>
      </c>
      <c r="AC3011" s="50" t="s">
        <v>1017</v>
      </c>
      <c r="AD3011" s="50">
        <v>2202075</v>
      </c>
      <c r="AH3011" s="66" t="str">
        <f t="shared" ref="AH3011:AH3074" si="225">CONCATENATE(AB3011,AC3011)</f>
        <v>PICajazeiras do Piauí</v>
      </c>
      <c r="AI3011" s="50">
        <v>2202075</v>
      </c>
    </row>
    <row r="3012" spans="27:35">
      <c r="AA3012" s="62" t="str">
        <f t="shared" si="224"/>
        <v/>
      </c>
      <c r="AB3012" s="50" t="s">
        <v>69</v>
      </c>
      <c r="AC3012" s="50" t="s">
        <v>1039</v>
      </c>
      <c r="AD3012" s="50">
        <v>2202083</v>
      </c>
      <c r="AH3012" s="66" t="str">
        <f t="shared" si="225"/>
        <v>PICajueiro da Praia</v>
      </c>
      <c r="AI3012" s="50">
        <v>2202083</v>
      </c>
    </row>
    <row r="3013" spans="27:35">
      <c r="AA3013" s="62" t="str">
        <f t="shared" si="224"/>
        <v/>
      </c>
      <c r="AB3013" s="50" t="s">
        <v>69</v>
      </c>
      <c r="AC3013" s="50" t="s">
        <v>1061</v>
      </c>
      <c r="AD3013" s="50">
        <v>2202091</v>
      </c>
      <c r="AH3013" s="66" t="str">
        <f t="shared" si="225"/>
        <v>PICaldeirão Grande do Piauí</v>
      </c>
      <c r="AI3013" s="50">
        <v>2202091</v>
      </c>
    </row>
    <row r="3014" spans="27:35">
      <c r="AA3014" s="62" t="str">
        <f t="shared" si="224"/>
        <v/>
      </c>
      <c r="AB3014" s="50" t="s">
        <v>69</v>
      </c>
      <c r="AC3014" s="50" t="s">
        <v>1082</v>
      </c>
      <c r="AD3014" s="50">
        <v>2202109</v>
      </c>
      <c r="AH3014" s="66" t="str">
        <f t="shared" si="225"/>
        <v>PICampinas do Piauí</v>
      </c>
      <c r="AI3014" s="50">
        <v>2202109</v>
      </c>
    </row>
    <row r="3015" spans="27:35">
      <c r="AA3015" s="62" t="str">
        <f t="shared" si="224"/>
        <v/>
      </c>
      <c r="AB3015" s="50" t="s">
        <v>69</v>
      </c>
      <c r="AC3015" s="50" t="s">
        <v>1105</v>
      </c>
      <c r="AD3015" s="50">
        <v>2202117</v>
      </c>
      <c r="AH3015" s="66" t="str">
        <f t="shared" si="225"/>
        <v>PICampo Alegre do Fidalgo</v>
      </c>
      <c r="AI3015" s="50">
        <v>2202117</v>
      </c>
    </row>
    <row r="3016" spans="27:35">
      <c r="AA3016" s="62" t="str">
        <f t="shared" si="224"/>
        <v/>
      </c>
      <c r="AB3016" s="50" t="s">
        <v>69</v>
      </c>
      <c r="AC3016" s="50" t="s">
        <v>1128</v>
      </c>
      <c r="AD3016" s="50">
        <v>2202133</v>
      </c>
      <c r="AH3016" s="66" t="str">
        <f t="shared" si="225"/>
        <v>PICampo Grande do Piauí</v>
      </c>
      <c r="AI3016" s="50">
        <v>2202133</v>
      </c>
    </row>
    <row r="3017" spans="27:35">
      <c r="AA3017" s="62" t="str">
        <f t="shared" si="224"/>
        <v/>
      </c>
      <c r="AB3017" s="50" t="s">
        <v>69</v>
      </c>
      <c r="AC3017" s="50" t="s">
        <v>1151</v>
      </c>
      <c r="AD3017" s="50">
        <v>2202174</v>
      </c>
      <c r="AH3017" s="66" t="str">
        <f t="shared" si="225"/>
        <v>PICampo Largo do Piauí</v>
      </c>
      <c r="AI3017" s="50">
        <v>2202174</v>
      </c>
    </row>
    <row r="3018" spans="27:35">
      <c r="AA3018" s="62" t="str">
        <f t="shared" si="224"/>
        <v/>
      </c>
      <c r="AB3018" s="50" t="s">
        <v>69</v>
      </c>
      <c r="AC3018" s="50" t="s">
        <v>1174</v>
      </c>
      <c r="AD3018" s="50">
        <v>2202208</v>
      </c>
      <c r="AH3018" s="66" t="str">
        <f t="shared" si="225"/>
        <v>PICampo Maior</v>
      </c>
      <c r="AI3018" s="50">
        <v>2202208</v>
      </c>
    </row>
    <row r="3019" spans="27:35">
      <c r="AA3019" s="62" t="str">
        <f t="shared" si="224"/>
        <v/>
      </c>
      <c r="AB3019" s="50" t="s">
        <v>69</v>
      </c>
      <c r="AC3019" s="50" t="s">
        <v>1196</v>
      </c>
      <c r="AD3019" s="50">
        <v>2202251</v>
      </c>
      <c r="AH3019" s="66" t="str">
        <f t="shared" si="225"/>
        <v>PICanavieira</v>
      </c>
      <c r="AI3019" s="50">
        <v>2202251</v>
      </c>
    </row>
    <row r="3020" spans="27:35">
      <c r="AA3020" s="62" t="str">
        <f t="shared" si="224"/>
        <v/>
      </c>
      <c r="AB3020" s="50" t="s">
        <v>69</v>
      </c>
      <c r="AC3020" s="50" t="s">
        <v>1219</v>
      </c>
      <c r="AD3020" s="50">
        <v>2202307</v>
      </c>
      <c r="AH3020" s="66" t="str">
        <f t="shared" si="225"/>
        <v>PICanto do Buriti</v>
      </c>
      <c r="AI3020" s="50">
        <v>2202307</v>
      </c>
    </row>
    <row r="3021" spans="27:35">
      <c r="AA3021" s="62" t="str">
        <f t="shared" si="224"/>
        <v/>
      </c>
      <c r="AB3021" s="50" t="s">
        <v>69</v>
      </c>
      <c r="AC3021" s="50" t="s">
        <v>1240</v>
      </c>
      <c r="AD3021" s="50">
        <v>2202406</v>
      </c>
      <c r="AH3021" s="66" t="str">
        <f t="shared" si="225"/>
        <v>PICapitão de Campos</v>
      </c>
      <c r="AI3021" s="50">
        <v>2202406</v>
      </c>
    </row>
    <row r="3022" spans="27:35">
      <c r="AA3022" s="62" t="str">
        <f t="shared" si="224"/>
        <v/>
      </c>
      <c r="AB3022" s="50" t="s">
        <v>69</v>
      </c>
      <c r="AC3022" s="50" t="s">
        <v>1263</v>
      </c>
      <c r="AD3022" s="50">
        <v>2202455</v>
      </c>
      <c r="AH3022" s="66" t="str">
        <f t="shared" si="225"/>
        <v>PICapitão Gervásio Oliveira</v>
      </c>
      <c r="AI3022" s="50">
        <v>2202455</v>
      </c>
    </row>
    <row r="3023" spans="27:35">
      <c r="AA3023" s="62" t="str">
        <f t="shared" si="224"/>
        <v/>
      </c>
      <c r="AB3023" s="50" t="s">
        <v>69</v>
      </c>
      <c r="AC3023" s="50" t="s">
        <v>596</v>
      </c>
      <c r="AD3023" s="50">
        <v>2202505</v>
      </c>
      <c r="AH3023" s="66" t="str">
        <f t="shared" si="225"/>
        <v>PICaracol</v>
      </c>
      <c r="AI3023" s="50">
        <v>2202505</v>
      </c>
    </row>
    <row r="3024" spans="27:35">
      <c r="AA3024" s="62" t="str">
        <f t="shared" si="224"/>
        <v/>
      </c>
      <c r="AB3024" s="50" t="s">
        <v>69</v>
      </c>
      <c r="AC3024" s="50" t="s">
        <v>1307</v>
      </c>
      <c r="AD3024" s="50">
        <v>2202539</v>
      </c>
      <c r="AH3024" s="66" t="str">
        <f t="shared" si="225"/>
        <v>PICaraúbas do Piauí</v>
      </c>
      <c r="AI3024" s="50">
        <v>2202539</v>
      </c>
    </row>
    <row r="3025" spans="27:35">
      <c r="AA3025" s="62" t="str">
        <f t="shared" si="224"/>
        <v/>
      </c>
      <c r="AB3025" s="50" t="s">
        <v>69</v>
      </c>
      <c r="AC3025" s="50" t="s">
        <v>1329</v>
      </c>
      <c r="AD3025" s="50">
        <v>2202554</v>
      </c>
      <c r="AH3025" s="66" t="str">
        <f t="shared" si="225"/>
        <v>PICaridade do Piauí</v>
      </c>
      <c r="AI3025" s="50">
        <v>2202554</v>
      </c>
    </row>
    <row r="3026" spans="27:35">
      <c r="AA3026" s="62" t="str">
        <f t="shared" si="224"/>
        <v/>
      </c>
      <c r="AB3026" s="50" t="s">
        <v>69</v>
      </c>
      <c r="AC3026" s="50" t="s">
        <v>1351</v>
      </c>
      <c r="AD3026" s="50">
        <v>2202604</v>
      </c>
      <c r="AH3026" s="66" t="str">
        <f t="shared" si="225"/>
        <v>PICastelo do Piauí</v>
      </c>
      <c r="AI3026" s="50">
        <v>2202604</v>
      </c>
    </row>
    <row r="3027" spans="27:35">
      <c r="AA3027" s="62" t="str">
        <f t="shared" si="224"/>
        <v/>
      </c>
      <c r="AB3027" s="50" t="s">
        <v>69</v>
      </c>
      <c r="AC3027" s="50" t="s">
        <v>1372</v>
      </c>
      <c r="AD3027" s="50">
        <v>2202653</v>
      </c>
      <c r="AH3027" s="66" t="str">
        <f t="shared" si="225"/>
        <v>PICaxingó</v>
      </c>
      <c r="AI3027" s="50">
        <v>2202653</v>
      </c>
    </row>
    <row r="3028" spans="27:35">
      <c r="AA3028" s="62" t="str">
        <f t="shared" si="224"/>
        <v/>
      </c>
      <c r="AB3028" s="50" t="s">
        <v>69</v>
      </c>
      <c r="AC3028" s="50" t="s">
        <v>1394</v>
      </c>
      <c r="AD3028" s="50">
        <v>2202703</v>
      </c>
      <c r="AH3028" s="66" t="str">
        <f t="shared" si="225"/>
        <v>PICocal</v>
      </c>
      <c r="AI3028" s="50">
        <v>2202703</v>
      </c>
    </row>
    <row r="3029" spans="27:35">
      <c r="AA3029" s="62" t="str">
        <f t="shared" si="224"/>
        <v/>
      </c>
      <c r="AB3029" s="50" t="s">
        <v>69</v>
      </c>
      <c r="AC3029" s="50" t="s">
        <v>1416</v>
      </c>
      <c r="AD3029" s="50">
        <v>2202711</v>
      </c>
      <c r="AH3029" s="66" t="str">
        <f t="shared" si="225"/>
        <v>PICocal de Telha</v>
      </c>
      <c r="AI3029" s="50">
        <v>2202711</v>
      </c>
    </row>
    <row r="3030" spans="27:35">
      <c r="AA3030" s="62" t="str">
        <f t="shared" si="224"/>
        <v/>
      </c>
      <c r="AB3030" s="50" t="s">
        <v>69</v>
      </c>
      <c r="AC3030" s="50" t="s">
        <v>1437</v>
      </c>
      <c r="AD3030" s="50">
        <v>2202729</v>
      </c>
      <c r="AH3030" s="66" t="str">
        <f t="shared" si="225"/>
        <v>PICocal dos Alves</v>
      </c>
      <c r="AI3030" s="50">
        <v>2202729</v>
      </c>
    </row>
    <row r="3031" spans="27:35">
      <c r="AA3031" s="62" t="str">
        <f t="shared" si="224"/>
        <v/>
      </c>
      <c r="AB3031" s="50" t="s">
        <v>69</v>
      </c>
      <c r="AC3031" s="50" t="s">
        <v>1458</v>
      </c>
      <c r="AD3031" s="50">
        <v>2202737</v>
      </c>
      <c r="AH3031" s="66" t="str">
        <f t="shared" si="225"/>
        <v>PICoivaras</v>
      </c>
      <c r="AI3031" s="50">
        <v>2202737</v>
      </c>
    </row>
    <row r="3032" spans="27:35">
      <c r="AA3032" s="62" t="str">
        <f t="shared" si="224"/>
        <v/>
      </c>
      <c r="AB3032" s="50" t="s">
        <v>69</v>
      </c>
      <c r="AC3032" s="50" t="s">
        <v>1479</v>
      </c>
      <c r="AD3032" s="50">
        <v>2202752</v>
      </c>
      <c r="AH3032" s="66" t="str">
        <f t="shared" si="225"/>
        <v>PIColônia do Gurguéia</v>
      </c>
      <c r="AI3032" s="50">
        <v>2202752</v>
      </c>
    </row>
    <row r="3033" spans="27:35">
      <c r="AA3033" s="62" t="str">
        <f t="shared" si="224"/>
        <v/>
      </c>
      <c r="AB3033" s="50" t="s">
        <v>69</v>
      </c>
      <c r="AC3033" s="50" t="s">
        <v>1501</v>
      </c>
      <c r="AD3033" s="50">
        <v>2202778</v>
      </c>
      <c r="AH3033" s="66" t="str">
        <f t="shared" si="225"/>
        <v>PIColônia do Piauí</v>
      </c>
      <c r="AI3033" s="50">
        <v>2202778</v>
      </c>
    </row>
    <row r="3034" spans="27:35">
      <c r="AA3034" s="62" t="str">
        <f t="shared" si="224"/>
        <v/>
      </c>
      <c r="AB3034" s="50" t="s">
        <v>69</v>
      </c>
      <c r="AC3034" s="50" t="s">
        <v>1521</v>
      </c>
      <c r="AD3034" s="50">
        <v>2202802</v>
      </c>
      <c r="AH3034" s="66" t="str">
        <f t="shared" si="225"/>
        <v>PIConceição do Canindé</v>
      </c>
      <c r="AI3034" s="50">
        <v>2202802</v>
      </c>
    </row>
    <row r="3035" spans="27:35">
      <c r="AA3035" s="62" t="str">
        <f t="shared" si="224"/>
        <v/>
      </c>
      <c r="AB3035" s="50" t="s">
        <v>69</v>
      </c>
      <c r="AC3035" s="50" t="s">
        <v>1542</v>
      </c>
      <c r="AD3035" s="50">
        <v>2202851</v>
      </c>
      <c r="AH3035" s="66" t="str">
        <f t="shared" si="225"/>
        <v>PICoronel José Dias</v>
      </c>
      <c r="AI3035" s="50">
        <v>2202851</v>
      </c>
    </row>
    <row r="3036" spans="27:35">
      <c r="AA3036" s="62" t="str">
        <f t="shared" si="224"/>
        <v/>
      </c>
      <c r="AB3036" s="50" t="s">
        <v>69</v>
      </c>
      <c r="AC3036" s="50" t="s">
        <v>1562</v>
      </c>
      <c r="AD3036" s="50">
        <v>2202901</v>
      </c>
      <c r="AH3036" s="66" t="str">
        <f t="shared" si="225"/>
        <v>PICorrente</v>
      </c>
      <c r="AI3036" s="50">
        <v>2202901</v>
      </c>
    </row>
    <row r="3037" spans="27:35">
      <c r="AA3037" s="62" t="str">
        <f t="shared" si="224"/>
        <v/>
      </c>
      <c r="AB3037" s="50" t="s">
        <v>69</v>
      </c>
      <c r="AC3037" s="50" t="s">
        <v>1581</v>
      </c>
      <c r="AD3037" s="50">
        <v>2203008</v>
      </c>
      <c r="AH3037" s="66" t="str">
        <f t="shared" si="225"/>
        <v>PICristalândia do Piauí</v>
      </c>
      <c r="AI3037" s="50">
        <v>2203008</v>
      </c>
    </row>
    <row r="3038" spans="27:35">
      <c r="AA3038" s="62" t="str">
        <f t="shared" si="224"/>
        <v/>
      </c>
      <c r="AB3038" s="50" t="s">
        <v>69</v>
      </c>
      <c r="AC3038" s="50" t="s">
        <v>1602</v>
      </c>
      <c r="AD3038" s="50">
        <v>2203107</v>
      </c>
      <c r="AH3038" s="66" t="str">
        <f t="shared" si="225"/>
        <v>PICristino Castro</v>
      </c>
      <c r="AI3038" s="50">
        <v>2203107</v>
      </c>
    </row>
    <row r="3039" spans="27:35">
      <c r="AA3039" s="62" t="str">
        <f t="shared" si="224"/>
        <v/>
      </c>
      <c r="AB3039" s="50" t="s">
        <v>69</v>
      </c>
      <c r="AC3039" s="50" t="s">
        <v>1622</v>
      </c>
      <c r="AD3039" s="50">
        <v>2203206</v>
      </c>
      <c r="AH3039" s="66" t="str">
        <f t="shared" si="225"/>
        <v>PICurimatá</v>
      </c>
      <c r="AI3039" s="50">
        <v>2203206</v>
      </c>
    </row>
    <row r="3040" spans="27:35">
      <c r="AA3040" s="62" t="str">
        <f t="shared" si="224"/>
        <v/>
      </c>
      <c r="AB3040" s="50" t="s">
        <v>69</v>
      </c>
      <c r="AC3040" s="50" t="s">
        <v>1643</v>
      </c>
      <c r="AD3040" s="50">
        <v>2203230</v>
      </c>
      <c r="AH3040" s="66" t="str">
        <f t="shared" si="225"/>
        <v>PICurrais</v>
      </c>
      <c r="AI3040" s="50">
        <v>2203230</v>
      </c>
    </row>
    <row r="3041" spans="27:35">
      <c r="AA3041" s="62" t="str">
        <f t="shared" si="224"/>
        <v/>
      </c>
      <c r="AB3041" s="50" t="s">
        <v>69</v>
      </c>
      <c r="AC3041" s="50" t="s">
        <v>1663</v>
      </c>
      <c r="AD3041" s="50">
        <v>2203271</v>
      </c>
      <c r="AH3041" s="66" t="str">
        <f t="shared" si="225"/>
        <v>PICurral Novo do Piauí</v>
      </c>
      <c r="AI3041" s="50">
        <v>2203271</v>
      </c>
    </row>
    <row r="3042" spans="27:35">
      <c r="AA3042" s="62" t="str">
        <f t="shared" si="224"/>
        <v/>
      </c>
      <c r="AB3042" s="50" t="s">
        <v>69</v>
      </c>
      <c r="AC3042" s="50" t="s">
        <v>1684</v>
      </c>
      <c r="AD3042" s="50">
        <v>2203255</v>
      </c>
      <c r="AH3042" s="66" t="str">
        <f t="shared" si="225"/>
        <v>PICurralinhos</v>
      </c>
      <c r="AI3042" s="50">
        <v>2203255</v>
      </c>
    </row>
    <row r="3043" spans="27:35">
      <c r="AA3043" s="62" t="str">
        <f t="shared" si="224"/>
        <v/>
      </c>
      <c r="AB3043" s="50" t="s">
        <v>69</v>
      </c>
      <c r="AC3043" s="50" t="s">
        <v>1704</v>
      </c>
      <c r="AD3043" s="50">
        <v>2203305</v>
      </c>
      <c r="AH3043" s="66" t="str">
        <f t="shared" si="225"/>
        <v>PIDemerval Lobão</v>
      </c>
      <c r="AI3043" s="50">
        <v>2203305</v>
      </c>
    </row>
    <row r="3044" spans="27:35">
      <c r="AA3044" s="62" t="str">
        <f t="shared" si="224"/>
        <v/>
      </c>
      <c r="AB3044" s="50" t="s">
        <v>69</v>
      </c>
      <c r="AC3044" s="50" t="s">
        <v>1725</v>
      </c>
      <c r="AD3044" s="50">
        <v>2203354</v>
      </c>
      <c r="AH3044" s="66" t="str">
        <f t="shared" si="225"/>
        <v>PIDirceu Arcoverde</v>
      </c>
      <c r="AI3044" s="50">
        <v>2203354</v>
      </c>
    </row>
    <row r="3045" spans="27:35">
      <c r="AA3045" s="62" t="str">
        <f t="shared" si="224"/>
        <v/>
      </c>
      <c r="AB3045" s="50" t="s">
        <v>69</v>
      </c>
      <c r="AC3045" s="50" t="s">
        <v>1746</v>
      </c>
      <c r="AD3045" s="50">
        <v>2203404</v>
      </c>
      <c r="AH3045" s="66" t="str">
        <f t="shared" si="225"/>
        <v>PIDom Expedito Lopes</v>
      </c>
      <c r="AI3045" s="50">
        <v>2203404</v>
      </c>
    </row>
    <row r="3046" spans="27:35">
      <c r="AA3046" s="62" t="str">
        <f t="shared" si="224"/>
        <v/>
      </c>
      <c r="AB3046" s="50" t="s">
        <v>69</v>
      </c>
      <c r="AC3046" s="50" t="s">
        <v>1766</v>
      </c>
      <c r="AD3046" s="50">
        <v>2203453</v>
      </c>
      <c r="AH3046" s="66" t="str">
        <f t="shared" si="225"/>
        <v>PIDom Inocêncio</v>
      </c>
      <c r="AI3046" s="50">
        <v>2203453</v>
      </c>
    </row>
    <row r="3047" spans="27:35">
      <c r="AA3047" s="62" t="str">
        <f t="shared" si="224"/>
        <v/>
      </c>
      <c r="AB3047" s="50" t="s">
        <v>69</v>
      </c>
      <c r="AC3047" s="50" t="s">
        <v>1786</v>
      </c>
      <c r="AD3047" s="50">
        <v>2203420</v>
      </c>
      <c r="AH3047" s="66" t="str">
        <f t="shared" si="225"/>
        <v>PIDomingos Mourão</v>
      </c>
      <c r="AI3047" s="50">
        <v>2203420</v>
      </c>
    </row>
    <row r="3048" spans="27:35">
      <c r="AA3048" s="62" t="str">
        <f t="shared" si="224"/>
        <v/>
      </c>
      <c r="AB3048" s="50" t="s">
        <v>69</v>
      </c>
      <c r="AC3048" s="50" t="s">
        <v>1806</v>
      </c>
      <c r="AD3048" s="50">
        <v>2203503</v>
      </c>
      <c r="AH3048" s="66" t="str">
        <f t="shared" si="225"/>
        <v>PIElesbão Veloso</v>
      </c>
      <c r="AI3048" s="50">
        <v>2203503</v>
      </c>
    </row>
    <row r="3049" spans="27:35">
      <c r="AA3049" s="62" t="str">
        <f t="shared" si="224"/>
        <v/>
      </c>
      <c r="AB3049" s="50" t="s">
        <v>69</v>
      </c>
      <c r="AC3049" s="50" t="s">
        <v>1824</v>
      </c>
      <c r="AD3049" s="50">
        <v>2203602</v>
      </c>
      <c r="AH3049" s="66" t="str">
        <f t="shared" si="225"/>
        <v>PIEliseu Martins</v>
      </c>
      <c r="AI3049" s="50">
        <v>2203602</v>
      </c>
    </row>
    <row r="3050" spans="27:35">
      <c r="AA3050" s="62" t="str">
        <f t="shared" si="224"/>
        <v/>
      </c>
      <c r="AB3050" s="50" t="s">
        <v>69</v>
      </c>
      <c r="AC3050" s="50" t="s">
        <v>1248</v>
      </c>
      <c r="AD3050" s="50">
        <v>2203701</v>
      </c>
      <c r="AH3050" s="66" t="str">
        <f t="shared" si="225"/>
        <v>PIEsperantina</v>
      </c>
      <c r="AI3050" s="50">
        <v>2203701</v>
      </c>
    </row>
    <row r="3051" spans="27:35">
      <c r="AA3051" s="62" t="str">
        <f t="shared" si="224"/>
        <v/>
      </c>
      <c r="AB3051" s="50" t="s">
        <v>69</v>
      </c>
      <c r="AC3051" s="50" t="s">
        <v>1860</v>
      </c>
      <c r="AD3051" s="50">
        <v>2203750</v>
      </c>
      <c r="AH3051" s="66" t="str">
        <f t="shared" si="225"/>
        <v>PIFartura do Piauí</v>
      </c>
      <c r="AI3051" s="50">
        <v>2203750</v>
      </c>
    </row>
    <row r="3052" spans="27:35">
      <c r="AA3052" s="62" t="str">
        <f t="shared" si="224"/>
        <v/>
      </c>
      <c r="AB3052" s="50" t="s">
        <v>69</v>
      </c>
      <c r="AC3052" s="50" t="s">
        <v>1878</v>
      </c>
      <c r="AD3052" s="50">
        <v>2203800</v>
      </c>
      <c r="AH3052" s="66" t="str">
        <f t="shared" si="225"/>
        <v>PIFlores do Piauí</v>
      </c>
      <c r="AI3052" s="50">
        <v>2203800</v>
      </c>
    </row>
    <row r="3053" spans="27:35">
      <c r="AA3053" s="62" t="str">
        <f t="shared" si="224"/>
        <v/>
      </c>
      <c r="AB3053" s="50" t="s">
        <v>69</v>
      </c>
      <c r="AC3053" s="50" t="s">
        <v>1894</v>
      </c>
      <c r="AD3053" s="50">
        <v>2203859</v>
      </c>
      <c r="AH3053" s="66" t="str">
        <f t="shared" si="225"/>
        <v>PIFloresta do Piauí</v>
      </c>
      <c r="AI3053" s="50">
        <v>2203859</v>
      </c>
    </row>
    <row r="3054" spans="27:35">
      <c r="AA3054" s="62" t="str">
        <f t="shared" si="224"/>
        <v/>
      </c>
      <c r="AB3054" s="50" t="s">
        <v>69</v>
      </c>
      <c r="AC3054" s="50" t="s">
        <v>1911</v>
      </c>
      <c r="AD3054" s="50">
        <v>2203909</v>
      </c>
      <c r="AH3054" s="66" t="str">
        <f t="shared" si="225"/>
        <v>PIFloriano</v>
      </c>
      <c r="AI3054" s="50">
        <v>2203909</v>
      </c>
    </row>
    <row r="3055" spans="27:35">
      <c r="AA3055" s="62" t="str">
        <f t="shared" si="224"/>
        <v/>
      </c>
      <c r="AB3055" s="50" t="s">
        <v>69</v>
      </c>
      <c r="AC3055" s="50" t="s">
        <v>1929</v>
      </c>
      <c r="AD3055" s="50">
        <v>2204006</v>
      </c>
      <c r="AH3055" s="66" t="str">
        <f t="shared" si="225"/>
        <v>PIFrancinópolis</v>
      </c>
      <c r="AI3055" s="50">
        <v>2204006</v>
      </c>
    </row>
    <row r="3056" spans="27:35">
      <c r="AA3056" s="62" t="str">
        <f t="shared" si="224"/>
        <v/>
      </c>
      <c r="AB3056" s="50" t="s">
        <v>69</v>
      </c>
      <c r="AC3056" s="50" t="s">
        <v>1945</v>
      </c>
      <c r="AD3056" s="50">
        <v>2204105</v>
      </c>
      <c r="AH3056" s="66" t="str">
        <f t="shared" si="225"/>
        <v>PIFrancisco Ayres</v>
      </c>
      <c r="AI3056" s="50">
        <v>2204105</v>
      </c>
    </row>
    <row r="3057" spans="27:35">
      <c r="AA3057" s="62" t="str">
        <f t="shared" si="224"/>
        <v/>
      </c>
      <c r="AB3057" s="50" t="s">
        <v>69</v>
      </c>
      <c r="AC3057" s="50" t="s">
        <v>1961</v>
      </c>
      <c r="AD3057" s="50">
        <v>2204154</v>
      </c>
      <c r="AH3057" s="66" t="str">
        <f t="shared" si="225"/>
        <v>PIFrancisco Macedo</v>
      </c>
      <c r="AI3057" s="50">
        <v>2204154</v>
      </c>
    </row>
    <row r="3058" spans="27:35">
      <c r="AA3058" s="62" t="str">
        <f t="shared" si="224"/>
        <v/>
      </c>
      <c r="AB3058" s="50" t="s">
        <v>69</v>
      </c>
      <c r="AC3058" s="50" t="s">
        <v>1979</v>
      </c>
      <c r="AD3058" s="50">
        <v>2204204</v>
      </c>
      <c r="AH3058" s="66" t="str">
        <f t="shared" si="225"/>
        <v>PIFrancisco Santos</v>
      </c>
      <c r="AI3058" s="50">
        <v>2204204</v>
      </c>
    </row>
    <row r="3059" spans="27:35">
      <c r="AA3059" s="62" t="str">
        <f t="shared" si="224"/>
        <v/>
      </c>
      <c r="AB3059" s="50" t="s">
        <v>69</v>
      </c>
      <c r="AC3059" s="50" t="s">
        <v>1996</v>
      </c>
      <c r="AD3059" s="50">
        <v>2204303</v>
      </c>
      <c r="AH3059" s="66" t="str">
        <f t="shared" si="225"/>
        <v>PIFronteiras</v>
      </c>
      <c r="AI3059" s="50">
        <v>2204303</v>
      </c>
    </row>
    <row r="3060" spans="27:35">
      <c r="AA3060" s="62" t="str">
        <f t="shared" si="224"/>
        <v/>
      </c>
      <c r="AB3060" s="50" t="s">
        <v>69</v>
      </c>
      <c r="AC3060" s="50" t="s">
        <v>2014</v>
      </c>
      <c r="AD3060" s="50">
        <v>2204352</v>
      </c>
      <c r="AH3060" s="66" t="str">
        <f t="shared" si="225"/>
        <v>PIGeminiano</v>
      </c>
      <c r="AI3060" s="50">
        <v>2204352</v>
      </c>
    </row>
    <row r="3061" spans="27:35">
      <c r="AA3061" s="62" t="str">
        <f t="shared" si="224"/>
        <v/>
      </c>
      <c r="AB3061" s="50" t="s">
        <v>69</v>
      </c>
      <c r="AC3061" s="50" t="s">
        <v>2032</v>
      </c>
      <c r="AD3061" s="50">
        <v>2204402</v>
      </c>
      <c r="AH3061" s="66" t="str">
        <f t="shared" si="225"/>
        <v>PIGilbués</v>
      </c>
      <c r="AI3061" s="50">
        <v>2204402</v>
      </c>
    </row>
    <row r="3062" spans="27:35">
      <c r="AA3062" s="62" t="str">
        <f t="shared" si="224"/>
        <v/>
      </c>
      <c r="AB3062" s="50" t="s">
        <v>69</v>
      </c>
      <c r="AC3062" s="50" t="s">
        <v>2050</v>
      </c>
      <c r="AD3062" s="50">
        <v>2204501</v>
      </c>
      <c r="AH3062" s="66" t="str">
        <f t="shared" si="225"/>
        <v>PIGuadalupe</v>
      </c>
      <c r="AI3062" s="50">
        <v>2204501</v>
      </c>
    </row>
    <row r="3063" spans="27:35">
      <c r="AA3063" s="62" t="str">
        <f t="shared" si="224"/>
        <v/>
      </c>
      <c r="AB3063" s="50" t="s">
        <v>69</v>
      </c>
      <c r="AC3063" s="50" t="s">
        <v>2068</v>
      </c>
      <c r="AD3063" s="50">
        <v>2204550</v>
      </c>
      <c r="AH3063" s="66" t="str">
        <f t="shared" si="225"/>
        <v>PIGuaribas</v>
      </c>
      <c r="AI3063" s="50">
        <v>2204550</v>
      </c>
    </row>
    <row r="3064" spans="27:35">
      <c r="AA3064" s="62" t="str">
        <f t="shared" si="224"/>
        <v/>
      </c>
      <c r="AB3064" s="50" t="s">
        <v>69</v>
      </c>
      <c r="AC3064" s="50" t="s">
        <v>2084</v>
      </c>
      <c r="AD3064" s="50">
        <v>2204600</v>
      </c>
      <c r="AH3064" s="66" t="str">
        <f t="shared" si="225"/>
        <v>PIHugo Napoleão</v>
      </c>
      <c r="AI3064" s="50">
        <v>2204600</v>
      </c>
    </row>
    <row r="3065" spans="27:35">
      <c r="AA3065" s="62" t="str">
        <f t="shared" si="224"/>
        <v/>
      </c>
      <c r="AB3065" s="50" t="s">
        <v>69</v>
      </c>
      <c r="AC3065" s="50" t="s">
        <v>2100</v>
      </c>
      <c r="AD3065" s="50">
        <v>2204659</v>
      </c>
      <c r="AH3065" s="66" t="str">
        <f t="shared" si="225"/>
        <v>PIIlha Grande</v>
      </c>
      <c r="AI3065" s="50">
        <v>2204659</v>
      </c>
    </row>
    <row r="3066" spans="27:35">
      <c r="AA3066" s="62" t="str">
        <f t="shared" si="224"/>
        <v/>
      </c>
      <c r="AB3066" s="50" t="s">
        <v>69</v>
      </c>
      <c r="AC3066" s="50" t="s">
        <v>2117</v>
      </c>
      <c r="AD3066" s="50">
        <v>2204709</v>
      </c>
      <c r="AH3066" s="66" t="str">
        <f t="shared" si="225"/>
        <v>PIInhuma</v>
      </c>
      <c r="AI3066" s="50">
        <v>2204709</v>
      </c>
    </row>
    <row r="3067" spans="27:35">
      <c r="AA3067" s="62" t="str">
        <f t="shared" si="224"/>
        <v/>
      </c>
      <c r="AB3067" s="50" t="s">
        <v>69</v>
      </c>
      <c r="AC3067" s="50" t="s">
        <v>2132</v>
      </c>
      <c r="AD3067" s="50">
        <v>2204808</v>
      </c>
      <c r="AH3067" s="66" t="str">
        <f t="shared" si="225"/>
        <v>PIIpiranga do Piauí</v>
      </c>
      <c r="AI3067" s="50">
        <v>2204808</v>
      </c>
    </row>
    <row r="3068" spans="27:35">
      <c r="AA3068" s="62" t="str">
        <f t="shared" si="224"/>
        <v/>
      </c>
      <c r="AB3068" s="50" t="s">
        <v>69</v>
      </c>
      <c r="AC3068" s="50" t="s">
        <v>2149</v>
      </c>
      <c r="AD3068" s="50">
        <v>2204907</v>
      </c>
      <c r="AH3068" s="66" t="str">
        <f t="shared" si="225"/>
        <v>PIIsaías Coelho</v>
      </c>
      <c r="AI3068" s="50">
        <v>2204907</v>
      </c>
    </row>
    <row r="3069" spans="27:35">
      <c r="AA3069" s="62" t="str">
        <f t="shared" si="224"/>
        <v/>
      </c>
      <c r="AB3069" s="50" t="s">
        <v>69</v>
      </c>
      <c r="AC3069" s="50" t="s">
        <v>2165</v>
      </c>
      <c r="AD3069" s="50">
        <v>2205003</v>
      </c>
      <c r="AH3069" s="66" t="str">
        <f t="shared" si="225"/>
        <v>PIItainópolis</v>
      </c>
      <c r="AI3069" s="50">
        <v>2205003</v>
      </c>
    </row>
    <row r="3070" spans="27:35">
      <c r="AA3070" s="62" t="str">
        <f t="shared" si="224"/>
        <v/>
      </c>
      <c r="AB3070" s="50" t="s">
        <v>69</v>
      </c>
      <c r="AC3070" s="50" t="s">
        <v>2182</v>
      </c>
      <c r="AD3070" s="50">
        <v>2205102</v>
      </c>
      <c r="AH3070" s="66" t="str">
        <f t="shared" si="225"/>
        <v>PIItaueira</v>
      </c>
      <c r="AI3070" s="50">
        <v>2205102</v>
      </c>
    </row>
    <row r="3071" spans="27:35">
      <c r="AA3071" s="62" t="str">
        <f t="shared" si="224"/>
        <v/>
      </c>
      <c r="AB3071" s="50" t="s">
        <v>69</v>
      </c>
      <c r="AC3071" s="50" t="s">
        <v>2199</v>
      </c>
      <c r="AD3071" s="50">
        <v>2205151</v>
      </c>
      <c r="AH3071" s="66" t="str">
        <f t="shared" si="225"/>
        <v>PIJacobina do Piauí</v>
      </c>
      <c r="AI3071" s="50">
        <v>2205151</v>
      </c>
    </row>
    <row r="3072" spans="27:35">
      <c r="AA3072" s="62" t="str">
        <f t="shared" si="224"/>
        <v/>
      </c>
      <c r="AB3072" s="50" t="s">
        <v>69</v>
      </c>
      <c r="AC3072" s="50" t="s">
        <v>2213</v>
      </c>
      <c r="AD3072" s="50">
        <v>2205201</v>
      </c>
      <c r="AH3072" s="66" t="str">
        <f t="shared" si="225"/>
        <v>PIJaicós</v>
      </c>
      <c r="AI3072" s="50">
        <v>2205201</v>
      </c>
    </row>
    <row r="3073" spans="27:35">
      <c r="AA3073" s="62" t="str">
        <f t="shared" si="224"/>
        <v/>
      </c>
      <c r="AB3073" s="50" t="s">
        <v>69</v>
      </c>
      <c r="AC3073" s="50" t="s">
        <v>2230</v>
      </c>
      <c r="AD3073" s="50">
        <v>2205250</v>
      </c>
      <c r="AH3073" s="66" t="str">
        <f t="shared" si="225"/>
        <v>PIJardim do Mulato</v>
      </c>
      <c r="AI3073" s="50">
        <v>2205250</v>
      </c>
    </row>
    <row r="3074" spans="27:35">
      <c r="AA3074" s="62" t="str">
        <f t="shared" si="224"/>
        <v/>
      </c>
      <c r="AB3074" s="50" t="s">
        <v>69</v>
      </c>
      <c r="AC3074" s="50" t="s">
        <v>2246</v>
      </c>
      <c r="AD3074" s="50">
        <v>2205276</v>
      </c>
      <c r="AH3074" s="66" t="str">
        <f t="shared" si="225"/>
        <v>PIJatobá do Piauí</v>
      </c>
      <c r="AI3074" s="50">
        <v>2205276</v>
      </c>
    </row>
    <row r="3075" spans="27:35">
      <c r="AA3075" s="62" t="str">
        <f t="shared" ref="AA3075:AA3138" si="226">CONCATENATE(A3075,D3075)</f>
        <v/>
      </c>
      <c r="AB3075" s="50" t="s">
        <v>69</v>
      </c>
      <c r="AC3075" s="50" t="s">
        <v>2260</v>
      </c>
      <c r="AD3075" s="50">
        <v>2205300</v>
      </c>
      <c r="AH3075" s="66" t="str">
        <f t="shared" ref="AH3075:AH3138" si="227">CONCATENATE(AB3075,AC3075)</f>
        <v>PIJerumenha</v>
      </c>
      <c r="AI3075" s="50">
        <v>2205300</v>
      </c>
    </row>
    <row r="3076" spans="27:35">
      <c r="AA3076" s="62" t="str">
        <f t="shared" si="226"/>
        <v/>
      </c>
      <c r="AB3076" s="50" t="s">
        <v>69</v>
      </c>
      <c r="AC3076" s="50" t="s">
        <v>2275</v>
      </c>
      <c r="AD3076" s="50">
        <v>2205359</v>
      </c>
      <c r="AH3076" s="66" t="str">
        <f t="shared" si="227"/>
        <v>PIJoão Costa</v>
      </c>
      <c r="AI3076" s="50">
        <v>2205359</v>
      </c>
    </row>
    <row r="3077" spans="27:35">
      <c r="AA3077" s="62" t="str">
        <f t="shared" si="226"/>
        <v/>
      </c>
      <c r="AB3077" s="50" t="s">
        <v>69</v>
      </c>
      <c r="AC3077" s="50" t="s">
        <v>2291</v>
      </c>
      <c r="AD3077" s="50">
        <v>2205409</v>
      </c>
      <c r="AH3077" s="66" t="str">
        <f t="shared" si="227"/>
        <v>PIJoaquim Pires</v>
      </c>
      <c r="AI3077" s="50">
        <v>2205409</v>
      </c>
    </row>
    <row r="3078" spans="27:35">
      <c r="AA3078" s="62" t="str">
        <f t="shared" si="226"/>
        <v/>
      </c>
      <c r="AB3078" s="50" t="s">
        <v>69</v>
      </c>
      <c r="AC3078" s="50" t="s">
        <v>2307</v>
      </c>
      <c r="AD3078" s="50">
        <v>2205458</v>
      </c>
      <c r="AH3078" s="66" t="str">
        <f t="shared" si="227"/>
        <v>PIJoca Marques</v>
      </c>
      <c r="AI3078" s="50">
        <v>2205458</v>
      </c>
    </row>
    <row r="3079" spans="27:35">
      <c r="AA3079" s="62" t="str">
        <f t="shared" si="226"/>
        <v/>
      </c>
      <c r="AB3079" s="50" t="s">
        <v>69</v>
      </c>
      <c r="AC3079" s="50" t="s">
        <v>2320</v>
      </c>
      <c r="AD3079" s="50">
        <v>2205508</v>
      </c>
      <c r="AH3079" s="66" t="str">
        <f t="shared" si="227"/>
        <v>PIJosé de Freitas</v>
      </c>
      <c r="AI3079" s="50">
        <v>2205508</v>
      </c>
    </row>
    <row r="3080" spans="27:35">
      <c r="AA3080" s="62" t="str">
        <f t="shared" si="226"/>
        <v/>
      </c>
      <c r="AB3080" s="50" t="s">
        <v>69</v>
      </c>
      <c r="AC3080" s="50" t="s">
        <v>2336</v>
      </c>
      <c r="AD3080" s="50">
        <v>2205516</v>
      </c>
      <c r="AH3080" s="66" t="str">
        <f t="shared" si="227"/>
        <v>PIJuazeiro do Piauí</v>
      </c>
      <c r="AI3080" s="50">
        <v>2205516</v>
      </c>
    </row>
    <row r="3081" spans="27:35">
      <c r="AA3081" s="62" t="str">
        <f t="shared" si="226"/>
        <v/>
      </c>
      <c r="AB3081" s="50" t="s">
        <v>69</v>
      </c>
      <c r="AC3081" s="50" t="s">
        <v>2352</v>
      </c>
      <c r="AD3081" s="50">
        <v>2205524</v>
      </c>
      <c r="AH3081" s="66" t="str">
        <f t="shared" si="227"/>
        <v>PIJúlio Borges</v>
      </c>
      <c r="AI3081" s="50">
        <v>2205524</v>
      </c>
    </row>
    <row r="3082" spans="27:35">
      <c r="AA3082" s="62" t="str">
        <f t="shared" si="226"/>
        <v/>
      </c>
      <c r="AB3082" s="50" t="s">
        <v>69</v>
      </c>
      <c r="AC3082" s="50" t="s">
        <v>2131</v>
      </c>
      <c r="AD3082" s="50">
        <v>2205532</v>
      </c>
      <c r="AH3082" s="66" t="str">
        <f t="shared" si="227"/>
        <v>PIJurema</v>
      </c>
      <c r="AI3082" s="50">
        <v>2205532</v>
      </c>
    </row>
    <row r="3083" spans="27:35">
      <c r="AA3083" s="62" t="str">
        <f t="shared" si="226"/>
        <v/>
      </c>
      <c r="AB3083" s="50" t="s">
        <v>69</v>
      </c>
      <c r="AC3083" s="50" t="s">
        <v>2382</v>
      </c>
      <c r="AD3083" s="50">
        <v>2205557</v>
      </c>
      <c r="AH3083" s="66" t="str">
        <f t="shared" si="227"/>
        <v>PILagoa Alegre</v>
      </c>
      <c r="AI3083" s="50">
        <v>2205557</v>
      </c>
    </row>
    <row r="3084" spans="27:35">
      <c r="AA3084" s="62" t="str">
        <f t="shared" si="226"/>
        <v/>
      </c>
      <c r="AB3084" s="50" t="s">
        <v>69</v>
      </c>
      <c r="AC3084" s="50" t="s">
        <v>2397</v>
      </c>
      <c r="AD3084" s="50">
        <v>2205573</v>
      </c>
      <c r="AH3084" s="66" t="str">
        <f t="shared" si="227"/>
        <v>PILagoa de São Francisco</v>
      </c>
      <c r="AI3084" s="50">
        <v>2205573</v>
      </c>
    </row>
    <row r="3085" spans="27:35">
      <c r="AA3085" s="62" t="str">
        <f t="shared" si="226"/>
        <v/>
      </c>
      <c r="AB3085" s="50" t="s">
        <v>69</v>
      </c>
      <c r="AC3085" s="50" t="s">
        <v>2413</v>
      </c>
      <c r="AD3085" s="50">
        <v>2205565</v>
      </c>
      <c r="AH3085" s="66" t="str">
        <f t="shared" si="227"/>
        <v>PILagoa do Barro do Piauí</v>
      </c>
      <c r="AI3085" s="50">
        <v>2205565</v>
      </c>
    </row>
    <row r="3086" spans="27:35">
      <c r="AA3086" s="62" t="str">
        <f t="shared" si="226"/>
        <v/>
      </c>
      <c r="AB3086" s="50" t="s">
        <v>69</v>
      </c>
      <c r="AC3086" s="50" t="s">
        <v>2429</v>
      </c>
      <c r="AD3086" s="50">
        <v>2205581</v>
      </c>
      <c r="AH3086" s="66" t="str">
        <f t="shared" si="227"/>
        <v>PILagoa do Piauí</v>
      </c>
      <c r="AI3086" s="50">
        <v>2205581</v>
      </c>
    </row>
    <row r="3087" spans="27:35">
      <c r="AA3087" s="62" t="str">
        <f t="shared" si="226"/>
        <v/>
      </c>
      <c r="AB3087" s="50" t="s">
        <v>69</v>
      </c>
      <c r="AC3087" s="50" t="s">
        <v>2445</v>
      </c>
      <c r="AD3087" s="50">
        <v>2205599</v>
      </c>
      <c r="AH3087" s="66" t="str">
        <f t="shared" si="227"/>
        <v>PILagoa do Sítio</v>
      </c>
      <c r="AI3087" s="50">
        <v>2205599</v>
      </c>
    </row>
    <row r="3088" spans="27:35">
      <c r="AA3088" s="62" t="str">
        <f t="shared" si="226"/>
        <v/>
      </c>
      <c r="AB3088" s="50" t="s">
        <v>69</v>
      </c>
      <c r="AC3088" s="50" t="s">
        <v>2460</v>
      </c>
      <c r="AD3088" s="50">
        <v>2205540</v>
      </c>
      <c r="AH3088" s="66" t="str">
        <f t="shared" si="227"/>
        <v>PILagoinha do Piauí</v>
      </c>
      <c r="AI3088" s="50">
        <v>2205540</v>
      </c>
    </row>
    <row r="3089" spans="27:35">
      <c r="AA3089" s="62" t="str">
        <f t="shared" si="226"/>
        <v/>
      </c>
      <c r="AB3089" s="50" t="s">
        <v>69</v>
      </c>
      <c r="AC3089" s="50" t="s">
        <v>2474</v>
      </c>
      <c r="AD3089" s="50">
        <v>2205607</v>
      </c>
      <c r="AH3089" s="66" t="str">
        <f t="shared" si="227"/>
        <v>PILandri Sales</v>
      </c>
      <c r="AI3089" s="50">
        <v>2205607</v>
      </c>
    </row>
    <row r="3090" spans="27:35">
      <c r="AA3090" s="62" t="str">
        <f t="shared" si="226"/>
        <v/>
      </c>
      <c r="AB3090" s="50" t="s">
        <v>69</v>
      </c>
      <c r="AC3090" s="50" t="s">
        <v>2490</v>
      </c>
      <c r="AD3090" s="50">
        <v>2205706</v>
      </c>
      <c r="AH3090" s="66" t="str">
        <f t="shared" si="227"/>
        <v>PILuís Correia</v>
      </c>
      <c r="AI3090" s="50">
        <v>2205706</v>
      </c>
    </row>
    <row r="3091" spans="27:35">
      <c r="AA3091" s="62" t="str">
        <f t="shared" si="226"/>
        <v/>
      </c>
      <c r="AB3091" s="50" t="s">
        <v>69</v>
      </c>
      <c r="AC3091" s="50" t="s">
        <v>2504</v>
      </c>
      <c r="AD3091" s="50">
        <v>2205805</v>
      </c>
      <c r="AH3091" s="66" t="str">
        <f t="shared" si="227"/>
        <v>PILuzilândia</v>
      </c>
      <c r="AI3091" s="50">
        <v>2205805</v>
      </c>
    </row>
    <row r="3092" spans="27:35">
      <c r="AA3092" s="62" t="str">
        <f t="shared" si="226"/>
        <v/>
      </c>
      <c r="AB3092" s="50" t="s">
        <v>69</v>
      </c>
      <c r="AC3092" s="50" t="s">
        <v>2520</v>
      </c>
      <c r="AD3092" s="50">
        <v>2205854</v>
      </c>
      <c r="AH3092" s="66" t="str">
        <f t="shared" si="227"/>
        <v>PIMadeiro</v>
      </c>
      <c r="AI3092" s="50">
        <v>2205854</v>
      </c>
    </row>
    <row r="3093" spans="27:35">
      <c r="AA3093" s="62" t="str">
        <f t="shared" si="226"/>
        <v/>
      </c>
      <c r="AB3093" s="50" t="s">
        <v>69</v>
      </c>
      <c r="AC3093" s="50" t="s">
        <v>2535</v>
      </c>
      <c r="AD3093" s="50">
        <v>2205904</v>
      </c>
      <c r="AH3093" s="66" t="str">
        <f t="shared" si="227"/>
        <v>PIManoel Emídio</v>
      </c>
      <c r="AI3093" s="50">
        <v>2205904</v>
      </c>
    </row>
    <row r="3094" spans="27:35">
      <c r="AA3094" s="62" t="str">
        <f t="shared" si="226"/>
        <v/>
      </c>
      <c r="AB3094" s="50" t="s">
        <v>69</v>
      </c>
      <c r="AC3094" s="50" t="s">
        <v>2551</v>
      </c>
      <c r="AD3094" s="50">
        <v>2205953</v>
      </c>
      <c r="AH3094" s="66" t="str">
        <f t="shared" si="227"/>
        <v>PIMarcolândia</v>
      </c>
      <c r="AI3094" s="50">
        <v>2205953</v>
      </c>
    </row>
    <row r="3095" spans="27:35">
      <c r="AA3095" s="62" t="str">
        <f t="shared" si="226"/>
        <v/>
      </c>
      <c r="AB3095" s="50" t="s">
        <v>69</v>
      </c>
      <c r="AC3095" s="50" t="s">
        <v>2565</v>
      </c>
      <c r="AD3095" s="50">
        <v>2206001</v>
      </c>
      <c r="AH3095" s="66" t="str">
        <f t="shared" si="227"/>
        <v>PIMarcos Parente</v>
      </c>
      <c r="AI3095" s="50">
        <v>2206001</v>
      </c>
    </row>
    <row r="3096" spans="27:35">
      <c r="AA3096" s="62" t="str">
        <f t="shared" si="226"/>
        <v/>
      </c>
      <c r="AB3096" s="50" t="s">
        <v>69</v>
      </c>
      <c r="AC3096" s="50" t="s">
        <v>2580</v>
      </c>
      <c r="AD3096" s="50">
        <v>2206050</v>
      </c>
      <c r="AH3096" s="66" t="str">
        <f t="shared" si="227"/>
        <v>PIMassapê do Piauí</v>
      </c>
      <c r="AI3096" s="50">
        <v>2206050</v>
      </c>
    </row>
    <row r="3097" spans="27:35">
      <c r="AA3097" s="62" t="str">
        <f t="shared" si="226"/>
        <v/>
      </c>
      <c r="AB3097" s="50" t="s">
        <v>69</v>
      </c>
      <c r="AC3097" s="50" t="s">
        <v>2596</v>
      </c>
      <c r="AD3097" s="50">
        <v>2206100</v>
      </c>
      <c r="AH3097" s="66" t="str">
        <f t="shared" si="227"/>
        <v>PIMatias Olímpio</v>
      </c>
      <c r="AI3097" s="50">
        <v>2206100</v>
      </c>
    </row>
    <row r="3098" spans="27:35">
      <c r="AA3098" s="62" t="str">
        <f t="shared" si="226"/>
        <v/>
      </c>
      <c r="AB3098" s="50" t="s">
        <v>69</v>
      </c>
      <c r="AC3098" s="50" t="s">
        <v>2612</v>
      </c>
      <c r="AD3098" s="50">
        <v>2206209</v>
      </c>
      <c r="AH3098" s="66" t="str">
        <f t="shared" si="227"/>
        <v>PIMiguel Alves</v>
      </c>
      <c r="AI3098" s="50">
        <v>2206209</v>
      </c>
    </row>
    <row r="3099" spans="27:35">
      <c r="AA3099" s="62" t="str">
        <f t="shared" si="226"/>
        <v/>
      </c>
      <c r="AB3099" s="50" t="s">
        <v>69</v>
      </c>
      <c r="AC3099" s="50" t="s">
        <v>2624</v>
      </c>
      <c r="AD3099" s="50">
        <v>2206308</v>
      </c>
      <c r="AH3099" s="66" t="str">
        <f t="shared" si="227"/>
        <v>PIMiguel Leão</v>
      </c>
      <c r="AI3099" s="50">
        <v>2206308</v>
      </c>
    </row>
    <row r="3100" spans="27:35">
      <c r="AA3100" s="62" t="str">
        <f t="shared" si="226"/>
        <v/>
      </c>
      <c r="AB3100" s="50" t="s">
        <v>69</v>
      </c>
      <c r="AC3100" s="50" t="s">
        <v>2639</v>
      </c>
      <c r="AD3100" s="50">
        <v>2206357</v>
      </c>
      <c r="AH3100" s="66" t="str">
        <f t="shared" si="227"/>
        <v>PIMilton Brandão</v>
      </c>
      <c r="AI3100" s="50">
        <v>2206357</v>
      </c>
    </row>
    <row r="3101" spans="27:35">
      <c r="AA3101" s="62" t="str">
        <f t="shared" si="226"/>
        <v/>
      </c>
      <c r="AB3101" s="50" t="s">
        <v>69</v>
      </c>
      <c r="AC3101" s="50" t="s">
        <v>2652</v>
      </c>
      <c r="AD3101" s="50">
        <v>2206407</v>
      </c>
      <c r="AH3101" s="66" t="str">
        <f t="shared" si="227"/>
        <v>PIMonsenhor Gil</v>
      </c>
      <c r="AI3101" s="50">
        <v>2206407</v>
      </c>
    </row>
    <row r="3102" spans="27:35">
      <c r="AA3102" s="62" t="str">
        <f t="shared" si="226"/>
        <v/>
      </c>
      <c r="AB3102" s="50" t="s">
        <v>69</v>
      </c>
      <c r="AC3102" s="50" t="s">
        <v>2666</v>
      </c>
      <c r="AD3102" s="50">
        <v>2206506</v>
      </c>
      <c r="AH3102" s="66" t="str">
        <f t="shared" si="227"/>
        <v>PIMonsenhor Hipólito</v>
      </c>
      <c r="AI3102" s="50">
        <v>2206506</v>
      </c>
    </row>
    <row r="3103" spans="27:35">
      <c r="AA3103" s="62" t="str">
        <f t="shared" si="226"/>
        <v/>
      </c>
      <c r="AB3103" s="50" t="s">
        <v>69</v>
      </c>
      <c r="AC3103" s="50" t="s">
        <v>2680</v>
      </c>
      <c r="AD3103" s="50">
        <v>2206605</v>
      </c>
      <c r="AH3103" s="66" t="str">
        <f t="shared" si="227"/>
        <v>PIMonte Alegre do Piauí</v>
      </c>
      <c r="AI3103" s="50">
        <v>2206605</v>
      </c>
    </row>
    <row r="3104" spans="27:35">
      <c r="AA3104" s="62" t="str">
        <f t="shared" si="226"/>
        <v/>
      </c>
      <c r="AB3104" s="50" t="s">
        <v>69</v>
      </c>
      <c r="AC3104" s="50" t="s">
        <v>2696</v>
      </c>
      <c r="AD3104" s="50">
        <v>2206654</v>
      </c>
      <c r="AH3104" s="66" t="str">
        <f t="shared" si="227"/>
        <v>PIMorro Cabeça no Tempo</v>
      </c>
      <c r="AI3104" s="50">
        <v>2206654</v>
      </c>
    </row>
    <row r="3105" spans="27:35">
      <c r="AA3105" s="62" t="str">
        <f t="shared" si="226"/>
        <v/>
      </c>
      <c r="AB3105" s="50" t="s">
        <v>69</v>
      </c>
      <c r="AC3105" s="50" t="s">
        <v>2711</v>
      </c>
      <c r="AD3105" s="50">
        <v>2206670</v>
      </c>
      <c r="AH3105" s="66" t="str">
        <f t="shared" si="227"/>
        <v>PIMorro do Chapéu do Piauí</v>
      </c>
      <c r="AI3105" s="50">
        <v>2206670</v>
      </c>
    </row>
    <row r="3106" spans="27:35">
      <c r="AA3106" s="62" t="str">
        <f t="shared" si="226"/>
        <v/>
      </c>
      <c r="AB3106" s="50" t="s">
        <v>69</v>
      </c>
      <c r="AC3106" s="50" t="s">
        <v>2727</v>
      </c>
      <c r="AD3106" s="50">
        <v>2206696</v>
      </c>
      <c r="AH3106" s="66" t="str">
        <f t="shared" si="227"/>
        <v>PIMurici dos Portelas</v>
      </c>
      <c r="AI3106" s="50">
        <v>2206696</v>
      </c>
    </row>
    <row r="3107" spans="27:35">
      <c r="AA3107" s="62" t="str">
        <f t="shared" si="226"/>
        <v/>
      </c>
      <c r="AB3107" s="50" t="s">
        <v>69</v>
      </c>
      <c r="AC3107" s="50" t="s">
        <v>2742</v>
      </c>
      <c r="AD3107" s="50">
        <v>2206704</v>
      </c>
      <c r="AH3107" s="66" t="str">
        <f t="shared" si="227"/>
        <v>PINazaré do Piauí</v>
      </c>
      <c r="AI3107" s="50">
        <v>2206704</v>
      </c>
    </row>
    <row r="3108" spans="27:35">
      <c r="AA3108" s="62" t="str">
        <f t="shared" si="226"/>
        <v/>
      </c>
      <c r="AB3108" s="50" t="s">
        <v>69</v>
      </c>
      <c r="AC3108" s="50" t="s">
        <v>2757</v>
      </c>
      <c r="AD3108" s="50">
        <v>2206720</v>
      </c>
      <c r="AH3108" s="66" t="str">
        <f t="shared" si="227"/>
        <v>PINazária</v>
      </c>
      <c r="AI3108" s="50">
        <v>2206720</v>
      </c>
    </row>
    <row r="3109" spans="27:35">
      <c r="AA3109" s="62" t="str">
        <f t="shared" si="226"/>
        <v/>
      </c>
      <c r="AB3109" s="50" t="s">
        <v>69</v>
      </c>
      <c r="AC3109" s="50" t="s">
        <v>2773</v>
      </c>
      <c r="AD3109" s="50">
        <v>2206753</v>
      </c>
      <c r="AH3109" s="66" t="str">
        <f t="shared" si="227"/>
        <v>PINossa Senhora de Nazaré</v>
      </c>
      <c r="AI3109" s="50">
        <v>2206753</v>
      </c>
    </row>
    <row r="3110" spans="27:35">
      <c r="AA3110" s="62" t="str">
        <f t="shared" si="226"/>
        <v/>
      </c>
      <c r="AB3110" s="50" t="s">
        <v>69</v>
      </c>
      <c r="AC3110" s="50" t="s">
        <v>2789</v>
      </c>
      <c r="AD3110" s="50">
        <v>2206803</v>
      </c>
      <c r="AH3110" s="66" t="str">
        <f t="shared" si="227"/>
        <v>PINossa Senhora dos Remédios</v>
      </c>
      <c r="AI3110" s="50">
        <v>2206803</v>
      </c>
    </row>
    <row r="3111" spans="27:35">
      <c r="AA3111" s="62" t="str">
        <f t="shared" si="226"/>
        <v/>
      </c>
      <c r="AB3111" s="50" t="s">
        <v>69</v>
      </c>
      <c r="AC3111" s="50" t="s">
        <v>2804</v>
      </c>
      <c r="AD3111" s="50">
        <v>2207959</v>
      </c>
      <c r="AH3111" s="66" t="str">
        <f t="shared" si="227"/>
        <v>PINova Santa Rita</v>
      </c>
      <c r="AI3111" s="50">
        <v>2207959</v>
      </c>
    </row>
    <row r="3112" spans="27:35">
      <c r="AA3112" s="62" t="str">
        <f t="shared" si="226"/>
        <v/>
      </c>
      <c r="AB3112" s="50" t="s">
        <v>69</v>
      </c>
      <c r="AC3112" s="50" t="s">
        <v>2819</v>
      </c>
      <c r="AD3112" s="50">
        <v>2206902</v>
      </c>
      <c r="AH3112" s="66" t="str">
        <f t="shared" si="227"/>
        <v>PINovo Oriente do Piauí</v>
      </c>
      <c r="AI3112" s="50">
        <v>2206902</v>
      </c>
    </row>
    <row r="3113" spans="27:35">
      <c r="AA3113" s="62" t="str">
        <f t="shared" si="226"/>
        <v/>
      </c>
      <c r="AB3113" s="50" t="s">
        <v>69</v>
      </c>
      <c r="AC3113" s="50" t="s">
        <v>1973</v>
      </c>
      <c r="AD3113" s="50">
        <v>2206951</v>
      </c>
      <c r="AH3113" s="66" t="str">
        <f t="shared" si="227"/>
        <v>PINovo Santo Antônio</v>
      </c>
      <c r="AI3113" s="50">
        <v>2206951</v>
      </c>
    </row>
    <row r="3114" spans="27:35">
      <c r="AA3114" s="62" t="str">
        <f t="shared" si="226"/>
        <v/>
      </c>
      <c r="AB3114" s="50" t="s">
        <v>69</v>
      </c>
      <c r="AC3114" s="50" t="s">
        <v>2844</v>
      </c>
      <c r="AD3114" s="50">
        <v>2207009</v>
      </c>
      <c r="AH3114" s="66" t="str">
        <f t="shared" si="227"/>
        <v>PIOeiras</v>
      </c>
      <c r="AI3114" s="50">
        <v>2207009</v>
      </c>
    </row>
    <row r="3115" spans="27:35">
      <c r="AA3115" s="62" t="str">
        <f t="shared" si="226"/>
        <v/>
      </c>
      <c r="AB3115" s="50" t="s">
        <v>69</v>
      </c>
      <c r="AC3115" s="50" t="s">
        <v>2857</v>
      </c>
      <c r="AD3115" s="50">
        <v>2207108</v>
      </c>
      <c r="AH3115" s="66" t="str">
        <f t="shared" si="227"/>
        <v>PIOlho D'Água do Piauí</v>
      </c>
      <c r="AI3115" s="50">
        <v>2207108</v>
      </c>
    </row>
    <row r="3116" spans="27:35">
      <c r="AA3116" s="62" t="str">
        <f t="shared" si="226"/>
        <v/>
      </c>
      <c r="AB3116" s="50" t="s">
        <v>69</v>
      </c>
      <c r="AC3116" s="50" t="s">
        <v>2870</v>
      </c>
      <c r="AD3116" s="50">
        <v>2207207</v>
      </c>
      <c r="AH3116" s="66" t="str">
        <f t="shared" si="227"/>
        <v>PIPadre Marcos</v>
      </c>
      <c r="AI3116" s="50">
        <v>2207207</v>
      </c>
    </row>
    <row r="3117" spans="27:35">
      <c r="AA3117" s="62" t="str">
        <f t="shared" si="226"/>
        <v/>
      </c>
      <c r="AB3117" s="50" t="s">
        <v>69</v>
      </c>
      <c r="AC3117" s="50" t="s">
        <v>2882</v>
      </c>
      <c r="AD3117" s="50">
        <v>2207306</v>
      </c>
      <c r="AH3117" s="66" t="str">
        <f t="shared" si="227"/>
        <v>PIPaes Landim</v>
      </c>
      <c r="AI3117" s="50">
        <v>2207306</v>
      </c>
    </row>
    <row r="3118" spans="27:35">
      <c r="AA3118" s="62" t="str">
        <f t="shared" si="226"/>
        <v/>
      </c>
      <c r="AB3118" s="50" t="s">
        <v>69</v>
      </c>
      <c r="AC3118" s="50" t="s">
        <v>2895</v>
      </c>
      <c r="AD3118" s="50">
        <v>2207355</v>
      </c>
      <c r="AH3118" s="66" t="str">
        <f t="shared" si="227"/>
        <v>PIPajeú do Piauí</v>
      </c>
      <c r="AI3118" s="50">
        <v>2207355</v>
      </c>
    </row>
    <row r="3119" spans="27:35">
      <c r="AA3119" s="62" t="str">
        <f t="shared" si="226"/>
        <v/>
      </c>
      <c r="AB3119" s="50" t="s">
        <v>69</v>
      </c>
      <c r="AC3119" s="50" t="s">
        <v>2907</v>
      </c>
      <c r="AD3119" s="50">
        <v>2207405</v>
      </c>
      <c r="AH3119" s="66" t="str">
        <f t="shared" si="227"/>
        <v>PIPalmeira do Piauí</v>
      </c>
      <c r="AI3119" s="50">
        <v>2207405</v>
      </c>
    </row>
    <row r="3120" spans="27:35">
      <c r="AA3120" s="62" t="str">
        <f t="shared" si="226"/>
        <v/>
      </c>
      <c r="AB3120" s="50" t="s">
        <v>69</v>
      </c>
      <c r="AC3120" s="50" t="s">
        <v>2920</v>
      </c>
      <c r="AD3120" s="50">
        <v>2207504</v>
      </c>
      <c r="AH3120" s="66" t="str">
        <f t="shared" si="227"/>
        <v>PIPalmeirais</v>
      </c>
      <c r="AI3120" s="50">
        <v>2207504</v>
      </c>
    </row>
    <row r="3121" spans="27:35">
      <c r="AA3121" s="62" t="str">
        <f t="shared" si="226"/>
        <v/>
      </c>
      <c r="AB3121" s="50" t="s">
        <v>69</v>
      </c>
      <c r="AC3121" s="50" t="s">
        <v>2931</v>
      </c>
      <c r="AD3121" s="50">
        <v>2207553</v>
      </c>
      <c r="AH3121" s="66" t="str">
        <f t="shared" si="227"/>
        <v>PIPaquetá</v>
      </c>
      <c r="AI3121" s="50">
        <v>2207553</v>
      </c>
    </row>
    <row r="3122" spans="27:35">
      <c r="AA3122" s="62" t="str">
        <f t="shared" si="226"/>
        <v/>
      </c>
      <c r="AB3122" s="50" t="s">
        <v>69</v>
      </c>
      <c r="AC3122" s="50" t="s">
        <v>2943</v>
      </c>
      <c r="AD3122" s="50">
        <v>2207603</v>
      </c>
      <c r="AH3122" s="66" t="str">
        <f t="shared" si="227"/>
        <v>PIParnaguá</v>
      </c>
      <c r="AI3122" s="50">
        <v>2207603</v>
      </c>
    </row>
    <row r="3123" spans="27:35">
      <c r="AA3123" s="62" t="str">
        <f t="shared" si="226"/>
        <v/>
      </c>
      <c r="AB3123" s="50" t="s">
        <v>69</v>
      </c>
      <c r="AC3123" s="50" t="s">
        <v>2955</v>
      </c>
      <c r="AD3123" s="50">
        <v>2207702</v>
      </c>
      <c r="AH3123" s="66" t="str">
        <f t="shared" si="227"/>
        <v>PIParnaíba</v>
      </c>
      <c r="AI3123" s="50">
        <v>2207702</v>
      </c>
    </row>
    <row r="3124" spans="27:35">
      <c r="AA3124" s="62" t="str">
        <f t="shared" si="226"/>
        <v/>
      </c>
      <c r="AB3124" s="50" t="s">
        <v>69</v>
      </c>
      <c r="AC3124" s="50" t="s">
        <v>2967</v>
      </c>
      <c r="AD3124" s="50">
        <v>2207751</v>
      </c>
      <c r="AH3124" s="66" t="str">
        <f t="shared" si="227"/>
        <v>PIPassagem Franca do Piauí</v>
      </c>
      <c r="AI3124" s="50">
        <v>2207751</v>
      </c>
    </row>
    <row r="3125" spans="27:35">
      <c r="AA3125" s="62" t="str">
        <f t="shared" si="226"/>
        <v/>
      </c>
      <c r="AB3125" s="50" t="s">
        <v>69</v>
      </c>
      <c r="AC3125" s="50" t="s">
        <v>2979</v>
      </c>
      <c r="AD3125" s="50">
        <v>2207777</v>
      </c>
      <c r="AH3125" s="66" t="str">
        <f t="shared" si="227"/>
        <v>PIPatos do Piauí</v>
      </c>
      <c r="AI3125" s="50">
        <v>2207777</v>
      </c>
    </row>
    <row r="3126" spans="27:35">
      <c r="AA3126" s="62" t="str">
        <f t="shared" si="226"/>
        <v/>
      </c>
      <c r="AB3126" s="50" t="s">
        <v>69</v>
      </c>
      <c r="AC3126" s="50" t="s">
        <v>2991</v>
      </c>
      <c r="AD3126" s="50">
        <v>2207793</v>
      </c>
      <c r="AH3126" s="66" t="str">
        <f t="shared" si="227"/>
        <v>PIPau D'Arco do Piauí</v>
      </c>
      <c r="AI3126" s="50">
        <v>2207793</v>
      </c>
    </row>
    <row r="3127" spans="27:35">
      <c r="AA3127" s="62" t="str">
        <f t="shared" si="226"/>
        <v/>
      </c>
      <c r="AB3127" s="50" t="s">
        <v>69</v>
      </c>
      <c r="AC3127" s="50" t="s">
        <v>3004</v>
      </c>
      <c r="AD3127" s="50">
        <v>2207801</v>
      </c>
      <c r="AH3127" s="66" t="str">
        <f t="shared" si="227"/>
        <v>PIPaulistana</v>
      </c>
      <c r="AI3127" s="50">
        <v>2207801</v>
      </c>
    </row>
    <row r="3128" spans="27:35">
      <c r="AA3128" s="62" t="str">
        <f t="shared" si="226"/>
        <v/>
      </c>
      <c r="AB3128" s="50" t="s">
        <v>69</v>
      </c>
      <c r="AC3128" s="50" t="s">
        <v>3017</v>
      </c>
      <c r="AD3128" s="50">
        <v>2207850</v>
      </c>
      <c r="AH3128" s="66" t="str">
        <f t="shared" si="227"/>
        <v>PIPavussu</v>
      </c>
      <c r="AI3128" s="50">
        <v>2207850</v>
      </c>
    </row>
    <row r="3129" spans="27:35">
      <c r="AA3129" s="62" t="str">
        <f t="shared" si="226"/>
        <v/>
      </c>
      <c r="AB3129" s="50" t="s">
        <v>69</v>
      </c>
      <c r="AC3129" s="50" t="s">
        <v>3029</v>
      </c>
      <c r="AD3129" s="50">
        <v>2207900</v>
      </c>
      <c r="AH3129" s="66" t="str">
        <f t="shared" si="227"/>
        <v>PIPedro II</v>
      </c>
      <c r="AI3129" s="50">
        <v>2207900</v>
      </c>
    </row>
    <row r="3130" spans="27:35">
      <c r="AA3130" s="62" t="str">
        <f t="shared" si="226"/>
        <v/>
      </c>
      <c r="AB3130" s="50" t="s">
        <v>69</v>
      </c>
      <c r="AC3130" s="50" t="s">
        <v>3042</v>
      </c>
      <c r="AD3130" s="50">
        <v>2207934</v>
      </c>
      <c r="AH3130" s="66" t="str">
        <f t="shared" si="227"/>
        <v>PIPedro Laurentino</v>
      </c>
      <c r="AI3130" s="50">
        <v>2207934</v>
      </c>
    </row>
    <row r="3131" spans="27:35">
      <c r="AA3131" s="62" t="str">
        <f t="shared" si="226"/>
        <v/>
      </c>
      <c r="AB3131" s="50" t="s">
        <v>69</v>
      </c>
      <c r="AC3131" s="50" t="s">
        <v>3053</v>
      </c>
      <c r="AD3131" s="50">
        <v>2208007</v>
      </c>
      <c r="AH3131" s="66" t="str">
        <f t="shared" si="227"/>
        <v>PIPicos</v>
      </c>
      <c r="AI3131" s="50">
        <v>2208007</v>
      </c>
    </row>
    <row r="3132" spans="27:35">
      <c r="AA3132" s="62" t="str">
        <f t="shared" si="226"/>
        <v/>
      </c>
      <c r="AB3132" s="50" t="s">
        <v>69</v>
      </c>
      <c r="AC3132" s="50" t="s">
        <v>3066</v>
      </c>
      <c r="AD3132" s="50">
        <v>2208106</v>
      </c>
      <c r="AH3132" s="66" t="str">
        <f t="shared" si="227"/>
        <v>PIPimenteiras</v>
      </c>
      <c r="AI3132" s="50">
        <v>2208106</v>
      </c>
    </row>
    <row r="3133" spans="27:35">
      <c r="AA3133" s="62" t="str">
        <f t="shared" si="226"/>
        <v/>
      </c>
      <c r="AB3133" s="50" t="s">
        <v>69</v>
      </c>
      <c r="AC3133" s="50" t="s">
        <v>3077</v>
      </c>
      <c r="AD3133" s="50">
        <v>2208205</v>
      </c>
      <c r="AH3133" s="66" t="str">
        <f t="shared" si="227"/>
        <v>PIPio IX</v>
      </c>
      <c r="AI3133" s="50">
        <v>2208205</v>
      </c>
    </row>
    <row r="3134" spans="27:35">
      <c r="AA3134" s="62" t="str">
        <f t="shared" si="226"/>
        <v/>
      </c>
      <c r="AB3134" s="50" t="s">
        <v>69</v>
      </c>
      <c r="AC3134" s="50" t="s">
        <v>3090</v>
      </c>
      <c r="AD3134" s="50">
        <v>2208304</v>
      </c>
      <c r="AH3134" s="66" t="str">
        <f t="shared" si="227"/>
        <v>PIPiracuruca</v>
      </c>
      <c r="AI3134" s="50">
        <v>2208304</v>
      </c>
    </row>
    <row r="3135" spans="27:35">
      <c r="AA3135" s="62" t="str">
        <f t="shared" si="226"/>
        <v/>
      </c>
      <c r="AB3135" s="50" t="s">
        <v>69</v>
      </c>
      <c r="AC3135" s="50" t="s">
        <v>3102</v>
      </c>
      <c r="AD3135" s="50">
        <v>2208403</v>
      </c>
      <c r="AH3135" s="66" t="str">
        <f t="shared" si="227"/>
        <v>PIPiripiri</v>
      </c>
      <c r="AI3135" s="50">
        <v>2208403</v>
      </c>
    </row>
    <row r="3136" spans="27:35">
      <c r="AA3136" s="62" t="str">
        <f t="shared" si="226"/>
        <v/>
      </c>
      <c r="AB3136" s="50" t="s">
        <v>69</v>
      </c>
      <c r="AC3136" s="50" t="s">
        <v>3115</v>
      </c>
      <c r="AD3136" s="50">
        <v>2208502</v>
      </c>
      <c r="AH3136" s="66" t="str">
        <f t="shared" si="227"/>
        <v>PIPorto</v>
      </c>
      <c r="AI3136" s="50">
        <v>2208502</v>
      </c>
    </row>
    <row r="3137" spans="27:35">
      <c r="AA3137" s="62" t="str">
        <f t="shared" si="226"/>
        <v/>
      </c>
      <c r="AB3137" s="50" t="s">
        <v>69</v>
      </c>
      <c r="AC3137" s="50" t="s">
        <v>3127</v>
      </c>
      <c r="AD3137" s="50">
        <v>2208551</v>
      </c>
      <c r="AH3137" s="66" t="str">
        <f t="shared" si="227"/>
        <v>PIPorto Alegre do Piauí</v>
      </c>
      <c r="AI3137" s="50">
        <v>2208551</v>
      </c>
    </row>
    <row r="3138" spans="27:35">
      <c r="AA3138" s="62" t="str">
        <f t="shared" si="226"/>
        <v/>
      </c>
      <c r="AB3138" s="50" t="s">
        <v>69</v>
      </c>
      <c r="AC3138" s="50" t="s">
        <v>3138</v>
      </c>
      <c r="AD3138" s="50">
        <v>2208601</v>
      </c>
      <c r="AH3138" s="66" t="str">
        <f t="shared" si="227"/>
        <v>PIPrata do Piauí</v>
      </c>
      <c r="AI3138" s="50">
        <v>2208601</v>
      </c>
    </row>
    <row r="3139" spans="27:35">
      <c r="AA3139" s="62" t="str">
        <f t="shared" ref="AA3139:AA3202" si="228">CONCATENATE(A3139,D3139)</f>
        <v/>
      </c>
      <c r="AB3139" s="50" t="s">
        <v>69</v>
      </c>
      <c r="AC3139" s="50" t="s">
        <v>3150</v>
      </c>
      <c r="AD3139" s="50">
        <v>2208650</v>
      </c>
      <c r="AH3139" s="66" t="str">
        <f t="shared" ref="AH3139:AH3202" si="229">CONCATENATE(AB3139,AC3139)</f>
        <v>PIQueimada Nova</v>
      </c>
      <c r="AI3139" s="50">
        <v>2208650</v>
      </c>
    </row>
    <row r="3140" spans="27:35">
      <c r="AA3140" s="62" t="str">
        <f t="shared" si="228"/>
        <v/>
      </c>
      <c r="AB3140" s="50" t="s">
        <v>69</v>
      </c>
      <c r="AC3140" s="50" t="s">
        <v>3161</v>
      </c>
      <c r="AD3140" s="50">
        <v>2208700</v>
      </c>
      <c r="AH3140" s="66" t="str">
        <f t="shared" si="229"/>
        <v>PIRedenção do Gurguéia</v>
      </c>
      <c r="AI3140" s="50">
        <v>2208700</v>
      </c>
    </row>
    <row r="3141" spans="27:35">
      <c r="AA3141" s="62" t="str">
        <f t="shared" si="228"/>
        <v/>
      </c>
      <c r="AB3141" s="50" t="s">
        <v>69</v>
      </c>
      <c r="AC3141" s="50" t="s">
        <v>3172</v>
      </c>
      <c r="AD3141" s="50">
        <v>2208809</v>
      </c>
      <c r="AH3141" s="66" t="str">
        <f t="shared" si="229"/>
        <v>PIRegeneração</v>
      </c>
      <c r="AI3141" s="50">
        <v>2208809</v>
      </c>
    </row>
    <row r="3142" spans="27:35">
      <c r="AA3142" s="62" t="str">
        <f t="shared" si="228"/>
        <v/>
      </c>
      <c r="AB3142" s="50" t="s">
        <v>69</v>
      </c>
      <c r="AC3142" s="50" t="s">
        <v>3183</v>
      </c>
      <c r="AD3142" s="50">
        <v>2208858</v>
      </c>
      <c r="AH3142" s="66" t="str">
        <f t="shared" si="229"/>
        <v>PIRiacho Frio</v>
      </c>
      <c r="AI3142" s="50">
        <v>2208858</v>
      </c>
    </row>
    <row r="3143" spans="27:35">
      <c r="AA3143" s="62" t="str">
        <f t="shared" si="228"/>
        <v/>
      </c>
      <c r="AB3143" s="50" t="s">
        <v>69</v>
      </c>
      <c r="AC3143" s="50" t="s">
        <v>3195</v>
      </c>
      <c r="AD3143" s="50">
        <v>2208874</v>
      </c>
      <c r="AH3143" s="66" t="str">
        <f t="shared" si="229"/>
        <v>PIRibeira do Piauí</v>
      </c>
      <c r="AI3143" s="50">
        <v>2208874</v>
      </c>
    </row>
    <row r="3144" spans="27:35">
      <c r="AA3144" s="62" t="str">
        <f t="shared" si="228"/>
        <v/>
      </c>
      <c r="AB3144" s="50" t="s">
        <v>69</v>
      </c>
      <c r="AC3144" s="50" t="s">
        <v>3207</v>
      </c>
      <c r="AD3144" s="50">
        <v>2208908</v>
      </c>
      <c r="AH3144" s="66" t="str">
        <f t="shared" si="229"/>
        <v>PIRibeiro Gonçalves</v>
      </c>
      <c r="AI3144" s="50">
        <v>2208908</v>
      </c>
    </row>
    <row r="3145" spans="27:35">
      <c r="AA3145" s="62" t="str">
        <f t="shared" si="228"/>
        <v/>
      </c>
      <c r="AB3145" s="50" t="s">
        <v>69</v>
      </c>
      <c r="AC3145" s="50" t="s">
        <v>3219</v>
      </c>
      <c r="AD3145" s="50">
        <v>2209005</v>
      </c>
      <c r="AH3145" s="66" t="str">
        <f t="shared" si="229"/>
        <v>PIRio Grande do Piauí</v>
      </c>
      <c r="AI3145" s="50">
        <v>2209005</v>
      </c>
    </row>
    <row r="3146" spans="27:35">
      <c r="AA3146" s="62" t="str">
        <f t="shared" si="228"/>
        <v/>
      </c>
      <c r="AB3146" s="50" t="s">
        <v>69</v>
      </c>
      <c r="AC3146" s="50" t="s">
        <v>3230</v>
      </c>
      <c r="AD3146" s="50">
        <v>2209104</v>
      </c>
      <c r="AH3146" s="66" t="str">
        <f t="shared" si="229"/>
        <v>PISanta Cruz do Piauí</v>
      </c>
      <c r="AI3146" s="50">
        <v>2209104</v>
      </c>
    </row>
    <row r="3147" spans="27:35">
      <c r="AA3147" s="62" t="str">
        <f t="shared" si="228"/>
        <v/>
      </c>
      <c r="AB3147" s="50" t="s">
        <v>69</v>
      </c>
      <c r="AC3147" s="50" t="s">
        <v>3241</v>
      </c>
      <c r="AD3147" s="50">
        <v>2209153</v>
      </c>
      <c r="AH3147" s="66" t="str">
        <f t="shared" si="229"/>
        <v>PISanta Cruz dos Milagres</v>
      </c>
      <c r="AI3147" s="50">
        <v>2209153</v>
      </c>
    </row>
    <row r="3148" spans="27:35">
      <c r="AA3148" s="62" t="str">
        <f t="shared" si="228"/>
        <v/>
      </c>
      <c r="AB3148" s="50" t="s">
        <v>69</v>
      </c>
      <c r="AC3148" s="50" t="s">
        <v>2869</v>
      </c>
      <c r="AD3148" s="50">
        <v>2209203</v>
      </c>
      <c r="AH3148" s="66" t="str">
        <f t="shared" si="229"/>
        <v>PISanta Filomena</v>
      </c>
      <c r="AI3148" s="50">
        <v>2209203</v>
      </c>
    </row>
    <row r="3149" spans="27:35">
      <c r="AA3149" s="62" t="str">
        <f t="shared" si="228"/>
        <v/>
      </c>
      <c r="AB3149" s="50" t="s">
        <v>69</v>
      </c>
      <c r="AC3149" s="50" t="s">
        <v>3261</v>
      </c>
      <c r="AD3149" s="50">
        <v>2209302</v>
      </c>
      <c r="AH3149" s="66" t="str">
        <f t="shared" si="229"/>
        <v>PISanta Luz</v>
      </c>
      <c r="AI3149" s="50">
        <v>2209302</v>
      </c>
    </row>
    <row r="3150" spans="27:35">
      <c r="AA3150" s="62" t="str">
        <f t="shared" si="228"/>
        <v/>
      </c>
      <c r="AB3150" s="50" t="s">
        <v>69</v>
      </c>
      <c r="AC3150" s="50" t="s">
        <v>3273</v>
      </c>
      <c r="AD3150" s="50">
        <v>2209377</v>
      </c>
      <c r="AH3150" s="66" t="str">
        <f t="shared" si="229"/>
        <v>PISanta Rosa do Piauí</v>
      </c>
      <c r="AI3150" s="50">
        <v>2209377</v>
      </c>
    </row>
    <row r="3151" spans="27:35">
      <c r="AA3151" s="62" t="str">
        <f t="shared" si="228"/>
        <v/>
      </c>
      <c r="AB3151" s="50" t="s">
        <v>69</v>
      </c>
      <c r="AC3151" s="50" t="s">
        <v>3284</v>
      </c>
      <c r="AD3151" s="50">
        <v>2209351</v>
      </c>
      <c r="AH3151" s="66" t="str">
        <f t="shared" si="229"/>
        <v>PISantana do Piauí</v>
      </c>
      <c r="AI3151" s="50">
        <v>2209351</v>
      </c>
    </row>
    <row r="3152" spans="27:35">
      <c r="AA3152" s="62" t="str">
        <f t="shared" si="228"/>
        <v/>
      </c>
      <c r="AB3152" s="50" t="s">
        <v>69</v>
      </c>
      <c r="AC3152" s="50" t="s">
        <v>3296</v>
      </c>
      <c r="AD3152" s="50">
        <v>2209401</v>
      </c>
      <c r="AH3152" s="66" t="str">
        <f t="shared" si="229"/>
        <v>PISanto Antônio de Lisboa</v>
      </c>
      <c r="AI3152" s="50">
        <v>2209401</v>
      </c>
    </row>
    <row r="3153" spans="27:35">
      <c r="AA3153" s="62" t="str">
        <f t="shared" si="228"/>
        <v/>
      </c>
      <c r="AB3153" s="50" t="s">
        <v>69</v>
      </c>
      <c r="AC3153" s="50" t="s">
        <v>3308</v>
      </c>
      <c r="AD3153" s="50">
        <v>2209450</v>
      </c>
      <c r="AH3153" s="66" t="str">
        <f t="shared" si="229"/>
        <v>PISanto Antônio dos Milagres</v>
      </c>
      <c r="AI3153" s="50">
        <v>2209450</v>
      </c>
    </row>
    <row r="3154" spans="27:35">
      <c r="AA3154" s="62" t="str">
        <f t="shared" si="228"/>
        <v/>
      </c>
      <c r="AB3154" s="50" t="s">
        <v>69</v>
      </c>
      <c r="AC3154" s="50" t="s">
        <v>3319</v>
      </c>
      <c r="AD3154" s="50">
        <v>2209500</v>
      </c>
      <c r="AH3154" s="66" t="str">
        <f t="shared" si="229"/>
        <v>PISanto Inácio do Piauí</v>
      </c>
      <c r="AI3154" s="50">
        <v>2209500</v>
      </c>
    </row>
    <row r="3155" spans="27:35">
      <c r="AA3155" s="62" t="str">
        <f t="shared" si="228"/>
        <v/>
      </c>
      <c r="AB3155" s="50" t="s">
        <v>69</v>
      </c>
      <c r="AC3155" s="50" t="s">
        <v>3330</v>
      </c>
      <c r="AD3155" s="50">
        <v>2209559</v>
      </c>
      <c r="AH3155" s="66" t="str">
        <f t="shared" si="229"/>
        <v>PISão Braz do Piauí</v>
      </c>
      <c r="AI3155" s="50">
        <v>2209559</v>
      </c>
    </row>
    <row r="3156" spans="27:35">
      <c r="AA3156" s="62" t="str">
        <f t="shared" si="228"/>
        <v/>
      </c>
      <c r="AB3156" s="50" t="s">
        <v>69</v>
      </c>
      <c r="AC3156" s="50" t="s">
        <v>3341</v>
      </c>
      <c r="AD3156" s="50">
        <v>2209609</v>
      </c>
      <c r="AH3156" s="66" t="str">
        <f t="shared" si="229"/>
        <v>PISão Félix do Piauí</v>
      </c>
      <c r="AI3156" s="50">
        <v>2209609</v>
      </c>
    </row>
    <row r="3157" spans="27:35">
      <c r="AA3157" s="62" t="str">
        <f t="shared" si="228"/>
        <v/>
      </c>
      <c r="AB3157" s="50" t="s">
        <v>69</v>
      </c>
      <c r="AC3157" s="50" t="s">
        <v>3351</v>
      </c>
      <c r="AD3157" s="50">
        <v>2209658</v>
      </c>
      <c r="AH3157" s="66" t="str">
        <f t="shared" si="229"/>
        <v>PISão Francisco de Assis do Piauí</v>
      </c>
      <c r="AI3157" s="50">
        <v>2209658</v>
      </c>
    </row>
    <row r="3158" spans="27:35">
      <c r="AA3158" s="62" t="str">
        <f t="shared" si="228"/>
        <v/>
      </c>
      <c r="AB3158" s="50" t="s">
        <v>69</v>
      </c>
      <c r="AC3158" s="50" t="s">
        <v>3361</v>
      </c>
      <c r="AD3158" s="50">
        <v>2209708</v>
      </c>
      <c r="AH3158" s="66" t="str">
        <f t="shared" si="229"/>
        <v>PISão Francisco do Piauí</v>
      </c>
      <c r="AI3158" s="50">
        <v>2209708</v>
      </c>
    </row>
    <row r="3159" spans="27:35">
      <c r="AA3159" s="62" t="str">
        <f t="shared" si="228"/>
        <v/>
      </c>
      <c r="AB3159" s="50" t="s">
        <v>69</v>
      </c>
      <c r="AC3159" s="50" t="s">
        <v>3370</v>
      </c>
      <c r="AD3159" s="50">
        <v>2209757</v>
      </c>
      <c r="AH3159" s="66" t="str">
        <f t="shared" si="229"/>
        <v>PISão Gonçalo do Gurguéia</v>
      </c>
      <c r="AI3159" s="50">
        <v>2209757</v>
      </c>
    </row>
    <row r="3160" spans="27:35">
      <c r="AA3160" s="62" t="str">
        <f t="shared" si="228"/>
        <v/>
      </c>
      <c r="AB3160" s="50" t="s">
        <v>69</v>
      </c>
      <c r="AC3160" s="50" t="s">
        <v>3380</v>
      </c>
      <c r="AD3160" s="50">
        <v>2209807</v>
      </c>
      <c r="AH3160" s="66" t="str">
        <f t="shared" si="229"/>
        <v>PISão Gonçalo do Piauí</v>
      </c>
      <c r="AI3160" s="50">
        <v>2209807</v>
      </c>
    </row>
    <row r="3161" spans="27:35">
      <c r="AA3161" s="62" t="str">
        <f t="shared" si="228"/>
        <v/>
      </c>
      <c r="AB3161" s="50" t="s">
        <v>69</v>
      </c>
      <c r="AC3161" s="50" t="s">
        <v>3390</v>
      </c>
      <c r="AD3161" s="50">
        <v>2209856</v>
      </c>
      <c r="AH3161" s="66" t="str">
        <f t="shared" si="229"/>
        <v>PISão João da Canabrava</v>
      </c>
      <c r="AI3161" s="50">
        <v>2209856</v>
      </c>
    </row>
    <row r="3162" spans="27:35">
      <c r="AA3162" s="62" t="str">
        <f t="shared" si="228"/>
        <v/>
      </c>
      <c r="AB3162" s="50" t="s">
        <v>69</v>
      </c>
      <c r="AC3162" s="50" t="s">
        <v>3400</v>
      </c>
      <c r="AD3162" s="50">
        <v>2209872</v>
      </c>
      <c r="AH3162" s="66" t="str">
        <f t="shared" si="229"/>
        <v>PISão João da Fronteira</v>
      </c>
      <c r="AI3162" s="50">
        <v>2209872</v>
      </c>
    </row>
    <row r="3163" spans="27:35">
      <c r="AA3163" s="62" t="str">
        <f t="shared" si="228"/>
        <v/>
      </c>
      <c r="AB3163" s="50" t="s">
        <v>69</v>
      </c>
      <c r="AC3163" s="50" t="s">
        <v>3410</v>
      </c>
      <c r="AD3163" s="50">
        <v>2209906</v>
      </c>
      <c r="AH3163" s="66" t="str">
        <f t="shared" si="229"/>
        <v>PISão João da Serra</v>
      </c>
      <c r="AI3163" s="50">
        <v>2209906</v>
      </c>
    </row>
    <row r="3164" spans="27:35">
      <c r="AA3164" s="62" t="str">
        <f t="shared" si="228"/>
        <v/>
      </c>
      <c r="AB3164" s="50" t="s">
        <v>69</v>
      </c>
      <c r="AC3164" s="50" t="s">
        <v>3420</v>
      </c>
      <c r="AD3164" s="50">
        <v>2209955</v>
      </c>
      <c r="AH3164" s="66" t="str">
        <f t="shared" si="229"/>
        <v>PISão João da Varjota</v>
      </c>
      <c r="AI3164" s="50">
        <v>2209955</v>
      </c>
    </row>
    <row r="3165" spans="27:35">
      <c r="AA3165" s="62" t="str">
        <f t="shared" si="228"/>
        <v/>
      </c>
      <c r="AB3165" s="50" t="s">
        <v>69</v>
      </c>
      <c r="AC3165" s="50" t="s">
        <v>3429</v>
      </c>
      <c r="AD3165" s="50">
        <v>2209971</v>
      </c>
      <c r="AH3165" s="66" t="str">
        <f t="shared" si="229"/>
        <v>PISão João do Arraial</v>
      </c>
      <c r="AI3165" s="50">
        <v>2209971</v>
      </c>
    </row>
    <row r="3166" spans="27:35">
      <c r="AA3166" s="62" t="str">
        <f t="shared" si="228"/>
        <v/>
      </c>
      <c r="AB3166" s="50" t="s">
        <v>69</v>
      </c>
      <c r="AC3166" s="50" t="s">
        <v>3439</v>
      </c>
      <c r="AD3166" s="50">
        <v>2210003</v>
      </c>
      <c r="AH3166" s="66" t="str">
        <f t="shared" si="229"/>
        <v>PISão João do Piauí</v>
      </c>
      <c r="AI3166" s="50">
        <v>2210003</v>
      </c>
    </row>
    <row r="3167" spans="27:35">
      <c r="AA3167" s="62" t="str">
        <f t="shared" si="228"/>
        <v/>
      </c>
      <c r="AB3167" s="50" t="s">
        <v>69</v>
      </c>
      <c r="AC3167" s="50" t="s">
        <v>3448</v>
      </c>
      <c r="AD3167" s="50">
        <v>2210052</v>
      </c>
      <c r="AH3167" s="66" t="str">
        <f t="shared" si="229"/>
        <v>PISão José do Divino</v>
      </c>
      <c r="AI3167" s="50">
        <v>2210052</v>
      </c>
    </row>
    <row r="3168" spans="27:35">
      <c r="AA3168" s="62" t="str">
        <f t="shared" si="228"/>
        <v/>
      </c>
      <c r="AB3168" s="50" t="s">
        <v>69</v>
      </c>
      <c r="AC3168" s="50" t="s">
        <v>3457</v>
      </c>
      <c r="AD3168" s="50">
        <v>2210102</v>
      </c>
      <c r="AH3168" s="66" t="str">
        <f t="shared" si="229"/>
        <v>PISão José do Peixe</v>
      </c>
      <c r="AI3168" s="50">
        <v>2210102</v>
      </c>
    </row>
    <row r="3169" spans="27:35">
      <c r="AA3169" s="62" t="str">
        <f t="shared" si="228"/>
        <v/>
      </c>
      <c r="AB3169" s="50" t="s">
        <v>69</v>
      </c>
      <c r="AC3169" s="50" t="s">
        <v>3467</v>
      </c>
      <c r="AD3169" s="50">
        <v>2210201</v>
      </c>
      <c r="AH3169" s="66" t="str">
        <f t="shared" si="229"/>
        <v>PISão José do Piauí</v>
      </c>
      <c r="AI3169" s="50">
        <v>2210201</v>
      </c>
    </row>
    <row r="3170" spans="27:35">
      <c r="AA3170" s="62" t="str">
        <f t="shared" si="228"/>
        <v/>
      </c>
      <c r="AB3170" s="50" t="s">
        <v>69</v>
      </c>
      <c r="AC3170" s="50" t="s">
        <v>3476</v>
      </c>
      <c r="AD3170" s="50">
        <v>2210300</v>
      </c>
      <c r="AH3170" s="66" t="str">
        <f t="shared" si="229"/>
        <v>PISão Julião</v>
      </c>
      <c r="AI3170" s="50">
        <v>2210300</v>
      </c>
    </row>
    <row r="3171" spans="27:35">
      <c r="AA3171" s="62" t="str">
        <f t="shared" si="228"/>
        <v/>
      </c>
      <c r="AB3171" s="50" t="s">
        <v>69</v>
      </c>
      <c r="AC3171" s="50" t="s">
        <v>3486</v>
      </c>
      <c r="AD3171" s="50">
        <v>2210359</v>
      </c>
      <c r="AH3171" s="66" t="str">
        <f t="shared" si="229"/>
        <v>PISão Lourenço do Piauí</v>
      </c>
      <c r="AI3171" s="50">
        <v>2210359</v>
      </c>
    </row>
    <row r="3172" spans="27:35">
      <c r="AA3172" s="62" t="str">
        <f t="shared" si="228"/>
        <v/>
      </c>
      <c r="AB3172" s="50" t="s">
        <v>69</v>
      </c>
      <c r="AC3172" s="50" t="s">
        <v>3496</v>
      </c>
      <c r="AD3172" s="50">
        <v>2210375</v>
      </c>
      <c r="AH3172" s="66" t="str">
        <f t="shared" si="229"/>
        <v>PISão Luis do Piauí</v>
      </c>
      <c r="AI3172" s="50">
        <v>2210375</v>
      </c>
    </row>
    <row r="3173" spans="27:35">
      <c r="AA3173" s="62" t="str">
        <f t="shared" si="228"/>
        <v/>
      </c>
      <c r="AB3173" s="50" t="s">
        <v>69</v>
      </c>
      <c r="AC3173" s="50" t="s">
        <v>3505</v>
      </c>
      <c r="AD3173" s="50">
        <v>2210383</v>
      </c>
      <c r="AH3173" s="66" t="str">
        <f t="shared" si="229"/>
        <v>PISão Miguel da Baixa Grande</v>
      </c>
      <c r="AI3173" s="50">
        <v>2210383</v>
      </c>
    </row>
    <row r="3174" spans="27:35">
      <c r="AA3174" s="62" t="str">
        <f t="shared" si="228"/>
        <v/>
      </c>
      <c r="AB3174" s="50" t="s">
        <v>69</v>
      </c>
      <c r="AC3174" s="50" t="s">
        <v>3515</v>
      </c>
      <c r="AD3174" s="50">
        <v>2210391</v>
      </c>
      <c r="AH3174" s="66" t="str">
        <f t="shared" si="229"/>
        <v>PISão Miguel do Fidalgo</v>
      </c>
      <c r="AI3174" s="50">
        <v>2210391</v>
      </c>
    </row>
    <row r="3175" spans="27:35">
      <c r="AA3175" s="62" t="str">
        <f t="shared" si="228"/>
        <v/>
      </c>
      <c r="AB3175" s="50" t="s">
        <v>69</v>
      </c>
      <c r="AC3175" s="50" t="s">
        <v>3525</v>
      </c>
      <c r="AD3175" s="50">
        <v>2210409</v>
      </c>
      <c r="AH3175" s="66" t="str">
        <f t="shared" si="229"/>
        <v>PISão Miguel do Tapuio</v>
      </c>
      <c r="AI3175" s="50">
        <v>2210409</v>
      </c>
    </row>
    <row r="3176" spans="27:35">
      <c r="AA3176" s="62" t="str">
        <f t="shared" si="228"/>
        <v/>
      </c>
      <c r="AB3176" s="50" t="s">
        <v>69</v>
      </c>
      <c r="AC3176" s="50" t="s">
        <v>3535</v>
      </c>
      <c r="AD3176" s="50">
        <v>2210508</v>
      </c>
      <c r="AH3176" s="66" t="str">
        <f t="shared" si="229"/>
        <v>PISão Pedro do Piauí</v>
      </c>
      <c r="AI3176" s="50">
        <v>2210508</v>
      </c>
    </row>
    <row r="3177" spans="27:35">
      <c r="AA3177" s="62" t="str">
        <f t="shared" si="228"/>
        <v/>
      </c>
      <c r="AB3177" s="50" t="s">
        <v>69</v>
      </c>
      <c r="AC3177" s="50" t="s">
        <v>3545</v>
      </c>
      <c r="AD3177" s="50">
        <v>2210607</v>
      </c>
      <c r="AH3177" s="66" t="str">
        <f t="shared" si="229"/>
        <v>PISão Raimundo Nonato</v>
      </c>
      <c r="AI3177" s="50">
        <v>2210607</v>
      </c>
    </row>
    <row r="3178" spans="27:35">
      <c r="AA3178" s="62" t="str">
        <f t="shared" si="228"/>
        <v/>
      </c>
      <c r="AB3178" s="50" t="s">
        <v>69</v>
      </c>
      <c r="AC3178" s="50" t="s">
        <v>3553</v>
      </c>
      <c r="AD3178" s="50">
        <v>2210623</v>
      </c>
      <c r="AH3178" s="66" t="str">
        <f t="shared" si="229"/>
        <v>PISebastião Barros</v>
      </c>
      <c r="AI3178" s="50">
        <v>2210623</v>
      </c>
    </row>
    <row r="3179" spans="27:35">
      <c r="AA3179" s="62" t="str">
        <f t="shared" si="228"/>
        <v/>
      </c>
      <c r="AB3179" s="50" t="s">
        <v>69</v>
      </c>
      <c r="AC3179" s="50" t="s">
        <v>3563</v>
      </c>
      <c r="AD3179" s="50">
        <v>2210631</v>
      </c>
      <c r="AH3179" s="66" t="str">
        <f t="shared" si="229"/>
        <v>PISebastião Leal</v>
      </c>
      <c r="AI3179" s="50">
        <v>2210631</v>
      </c>
    </row>
    <row r="3180" spans="27:35">
      <c r="AA3180" s="62" t="str">
        <f t="shared" si="228"/>
        <v/>
      </c>
      <c r="AB3180" s="50" t="s">
        <v>69</v>
      </c>
      <c r="AC3180" s="50" t="s">
        <v>3573</v>
      </c>
      <c r="AD3180" s="50">
        <v>2210656</v>
      </c>
      <c r="AH3180" s="66" t="str">
        <f t="shared" si="229"/>
        <v>PISigefredo Pacheco</v>
      </c>
      <c r="AI3180" s="50">
        <v>2210656</v>
      </c>
    </row>
    <row r="3181" spans="27:35">
      <c r="AA3181" s="62" t="str">
        <f t="shared" si="228"/>
        <v/>
      </c>
      <c r="AB3181" s="50" t="s">
        <v>69</v>
      </c>
      <c r="AC3181" s="50" t="s">
        <v>3583</v>
      </c>
      <c r="AD3181" s="50">
        <v>2210706</v>
      </c>
      <c r="AH3181" s="66" t="str">
        <f t="shared" si="229"/>
        <v>PISimões</v>
      </c>
      <c r="AI3181" s="50">
        <v>2210706</v>
      </c>
    </row>
    <row r="3182" spans="27:35">
      <c r="AA3182" s="62" t="str">
        <f t="shared" si="228"/>
        <v/>
      </c>
      <c r="AB3182" s="50" t="s">
        <v>69</v>
      </c>
      <c r="AC3182" s="50" t="s">
        <v>3593</v>
      </c>
      <c r="AD3182" s="50">
        <v>2210805</v>
      </c>
      <c r="AH3182" s="66" t="str">
        <f t="shared" si="229"/>
        <v>PISimplício Mendes</v>
      </c>
      <c r="AI3182" s="50">
        <v>2210805</v>
      </c>
    </row>
    <row r="3183" spans="27:35">
      <c r="AA3183" s="62" t="str">
        <f t="shared" si="228"/>
        <v/>
      </c>
      <c r="AB3183" s="50" t="s">
        <v>69</v>
      </c>
      <c r="AC3183" s="50" t="s">
        <v>3602</v>
      </c>
      <c r="AD3183" s="50">
        <v>2210904</v>
      </c>
      <c r="AH3183" s="66" t="str">
        <f t="shared" si="229"/>
        <v>PISocorro do Piauí</v>
      </c>
      <c r="AI3183" s="50">
        <v>2210904</v>
      </c>
    </row>
    <row r="3184" spans="27:35">
      <c r="AA3184" s="62" t="str">
        <f t="shared" si="228"/>
        <v/>
      </c>
      <c r="AB3184" s="50" t="s">
        <v>69</v>
      </c>
      <c r="AC3184" s="50" t="s">
        <v>3611</v>
      </c>
      <c r="AD3184" s="50">
        <v>2210938</v>
      </c>
      <c r="AH3184" s="66" t="str">
        <f t="shared" si="229"/>
        <v>PISussuapara</v>
      </c>
      <c r="AI3184" s="50">
        <v>2210938</v>
      </c>
    </row>
    <row r="3185" spans="27:35">
      <c r="AA3185" s="62" t="str">
        <f t="shared" si="228"/>
        <v/>
      </c>
      <c r="AB3185" s="50" t="s">
        <v>69</v>
      </c>
      <c r="AC3185" s="50" t="s">
        <v>3620</v>
      </c>
      <c r="AD3185" s="50">
        <v>2210953</v>
      </c>
      <c r="AH3185" s="66" t="str">
        <f t="shared" si="229"/>
        <v>PITamboril do Piauí</v>
      </c>
      <c r="AI3185" s="50">
        <v>2210953</v>
      </c>
    </row>
    <row r="3186" spans="27:35">
      <c r="AA3186" s="62" t="str">
        <f t="shared" si="228"/>
        <v/>
      </c>
      <c r="AB3186" s="50" t="s">
        <v>69</v>
      </c>
      <c r="AC3186" s="50" t="s">
        <v>3630</v>
      </c>
      <c r="AD3186" s="50">
        <v>2210979</v>
      </c>
      <c r="AH3186" s="66" t="str">
        <f t="shared" si="229"/>
        <v>PITanque do Piauí</v>
      </c>
      <c r="AI3186" s="50">
        <v>2210979</v>
      </c>
    </row>
    <row r="3187" spans="27:35">
      <c r="AA3187" s="62" t="str">
        <f t="shared" si="228"/>
        <v/>
      </c>
      <c r="AB3187" s="50" t="s">
        <v>69</v>
      </c>
      <c r="AC3187" s="50" t="s">
        <v>3640</v>
      </c>
      <c r="AD3187" s="50">
        <v>2211001</v>
      </c>
      <c r="AH3187" s="66" t="str">
        <f t="shared" si="229"/>
        <v>PITeresina</v>
      </c>
      <c r="AI3187" s="50">
        <v>2211001</v>
      </c>
    </row>
    <row r="3188" spans="27:35">
      <c r="AA3188" s="62" t="str">
        <f t="shared" si="228"/>
        <v/>
      </c>
      <c r="AB3188" s="50" t="s">
        <v>69</v>
      </c>
      <c r="AC3188" s="50" t="s">
        <v>3649</v>
      </c>
      <c r="AD3188" s="50">
        <v>2211100</v>
      </c>
      <c r="AH3188" s="66" t="str">
        <f t="shared" si="229"/>
        <v>PIUnião</v>
      </c>
      <c r="AI3188" s="50">
        <v>2211100</v>
      </c>
    </row>
    <row r="3189" spans="27:35">
      <c r="AA3189" s="62" t="str">
        <f t="shared" si="228"/>
        <v/>
      </c>
      <c r="AB3189" s="50" t="s">
        <v>69</v>
      </c>
      <c r="AC3189" s="50" t="s">
        <v>3658</v>
      </c>
      <c r="AD3189" s="50">
        <v>2211209</v>
      </c>
      <c r="AH3189" s="66" t="str">
        <f t="shared" si="229"/>
        <v>PIUruçuí</v>
      </c>
      <c r="AI3189" s="50">
        <v>2211209</v>
      </c>
    </row>
    <row r="3190" spans="27:35">
      <c r="AA3190" s="62" t="str">
        <f t="shared" si="228"/>
        <v/>
      </c>
      <c r="AB3190" s="50" t="s">
        <v>69</v>
      </c>
      <c r="AC3190" s="50" t="s">
        <v>3667</v>
      </c>
      <c r="AD3190" s="50">
        <v>2211308</v>
      </c>
      <c r="AH3190" s="66" t="str">
        <f t="shared" si="229"/>
        <v>PIValença do Piauí</v>
      </c>
      <c r="AI3190" s="50">
        <v>2211308</v>
      </c>
    </row>
    <row r="3191" spans="27:35">
      <c r="AA3191" s="62" t="str">
        <f t="shared" si="228"/>
        <v/>
      </c>
      <c r="AB3191" s="50" t="s">
        <v>69</v>
      </c>
      <c r="AC3191" s="50" t="s">
        <v>3674</v>
      </c>
      <c r="AD3191" s="50">
        <v>2211357</v>
      </c>
      <c r="AH3191" s="66" t="str">
        <f t="shared" si="229"/>
        <v>PIVárzea Branca</v>
      </c>
      <c r="AI3191" s="50">
        <v>2211357</v>
      </c>
    </row>
    <row r="3192" spans="27:35">
      <c r="AA3192" s="62" t="str">
        <f t="shared" si="228"/>
        <v/>
      </c>
      <c r="AB3192" s="50" t="s">
        <v>69</v>
      </c>
      <c r="AC3192" s="50" t="s">
        <v>2767</v>
      </c>
      <c r="AD3192" s="50">
        <v>2211407</v>
      </c>
      <c r="AH3192" s="66" t="str">
        <f t="shared" si="229"/>
        <v>PIVárzea Grande</v>
      </c>
      <c r="AI3192" s="50">
        <v>2211407</v>
      </c>
    </row>
    <row r="3193" spans="27:35">
      <c r="AA3193" s="62" t="str">
        <f t="shared" si="228"/>
        <v/>
      </c>
      <c r="AB3193" s="50" t="s">
        <v>69</v>
      </c>
      <c r="AC3193" s="50" t="s">
        <v>3691</v>
      </c>
      <c r="AD3193" s="50">
        <v>2211506</v>
      </c>
      <c r="AH3193" s="66" t="str">
        <f t="shared" si="229"/>
        <v>PIVera Mendes</v>
      </c>
      <c r="AI3193" s="50">
        <v>2211506</v>
      </c>
    </row>
    <row r="3194" spans="27:35">
      <c r="AA3194" s="62" t="str">
        <f t="shared" si="228"/>
        <v/>
      </c>
      <c r="AB3194" s="50" t="s">
        <v>69</v>
      </c>
      <c r="AC3194" s="50" t="s">
        <v>3699</v>
      </c>
      <c r="AD3194" s="50">
        <v>2211605</v>
      </c>
      <c r="AH3194" s="66" t="str">
        <f t="shared" si="229"/>
        <v>PIVila Nova do Piauí</v>
      </c>
      <c r="AI3194" s="50">
        <v>2211605</v>
      </c>
    </row>
    <row r="3195" spans="27:35">
      <c r="AA3195" s="62" t="str">
        <f t="shared" si="228"/>
        <v/>
      </c>
      <c r="AB3195" s="50" t="s">
        <v>69</v>
      </c>
      <c r="AC3195" s="50" t="s">
        <v>3707</v>
      </c>
      <c r="AD3195" s="50">
        <v>2211704</v>
      </c>
      <c r="AH3195" s="66" t="str">
        <f t="shared" si="229"/>
        <v>PIWall Ferraz</v>
      </c>
      <c r="AI3195" s="50">
        <v>2211704</v>
      </c>
    </row>
    <row r="3196" spans="27:35">
      <c r="AA3196" s="62" t="str">
        <f t="shared" si="228"/>
        <v/>
      </c>
      <c r="AB3196" s="50" t="s">
        <v>71</v>
      </c>
      <c r="AC3196" s="50" t="s">
        <v>103</v>
      </c>
      <c r="AD3196" s="50">
        <v>4100103</v>
      </c>
      <c r="AH3196" s="66" t="str">
        <f t="shared" si="229"/>
        <v>PRAbatiá</v>
      </c>
      <c r="AI3196" s="50">
        <v>4100103</v>
      </c>
    </row>
    <row r="3197" spans="27:35">
      <c r="AA3197" s="62" t="str">
        <f t="shared" si="228"/>
        <v/>
      </c>
      <c r="AB3197" s="50" t="s">
        <v>71</v>
      </c>
      <c r="AC3197" s="50" t="s">
        <v>129</v>
      </c>
      <c r="AD3197" s="50">
        <v>4100202</v>
      </c>
      <c r="AH3197" s="66" t="str">
        <f t="shared" si="229"/>
        <v>PRAdrianópolis</v>
      </c>
      <c r="AI3197" s="50">
        <v>4100202</v>
      </c>
    </row>
    <row r="3198" spans="27:35">
      <c r="AA3198" s="62" t="str">
        <f t="shared" si="228"/>
        <v/>
      </c>
      <c r="AB3198" s="50" t="s">
        <v>71</v>
      </c>
      <c r="AC3198" s="50" t="s">
        <v>155</v>
      </c>
      <c r="AD3198" s="50">
        <v>4100301</v>
      </c>
      <c r="AH3198" s="66" t="str">
        <f t="shared" si="229"/>
        <v>PRAgudos do Sul</v>
      </c>
      <c r="AI3198" s="50">
        <v>4100301</v>
      </c>
    </row>
    <row r="3199" spans="27:35">
      <c r="AA3199" s="62" t="str">
        <f t="shared" si="228"/>
        <v/>
      </c>
      <c r="AB3199" s="50" t="s">
        <v>71</v>
      </c>
      <c r="AC3199" s="50" t="s">
        <v>180</v>
      </c>
      <c r="AD3199" s="50">
        <v>4100400</v>
      </c>
      <c r="AH3199" s="66" t="str">
        <f t="shared" si="229"/>
        <v>PRAlmirante Tamandaré</v>
      </c>
      <c r="AI3199" s="50">
        <v>4100400</v>
      </c>
    </row>
    <row r="3200" spans="27:35">
      <c r="AA3200" s="62" t="str">
        <f t="shared" si="228"/>
        <v/>
      </c>
      <c r="AB3200" s="50" t="s">
        <v>71</v>
      </c>
      <c r="AC3200" s="50" t="s">
        <v>206</v>
      </c>
      <c r="AD3200" s="50">
        <v>4100459</v>
      </c>
      <c r="AH3200" s="66" t="str">
        <f t="shared" si="229"/>
        <v>PRAltamira do Paraná</v>
      </c>
      <c r="AI3200" s="50">
        <v>4100459</v>
      </c>
    </row>
    <row r="3201" spans="27:35">
      <c r="AA3201" s="62" t="str">
        <f t="shared" si="228"/>
        <v/>
      </c>
      <c r="AB3201" s="50" t="s">
        <v>71</v>
      </c>
      <c r="AC3201" s="50" t="s">
        <v>160</v>
      </c>
      <c r="AD3201" s="50">
        <v>4128625</v>
      </c>
      <c r="AH3201" s="66" t="str">
        <f t="shared" si="229"/>
        <v>PRAlto Paraíso</v>
      </c>
      <c r="AI3201" s="50">
        <v>4128625</v>
      </c>
    </row>
    <row r="3202" spans="27:35">
      <c r="AA3202" s="62" t="str">
        <f t="shared" si="228"/>
        <v/>
      </c>
      <c r="AB3202" s="50" t="s">
        <v>71</v>
      </c>
      <c r="AC3202" s="50" t="s">
        <v>256</v>
      </c>
      <c r="AD3202" s="50">
        <v>4100608</v>
      </c>
      <c r="AH3202" s="66" t="str">
        <f t="shared" si="229"/>
        <v>PRAlto Paraná</v>
      </c>
      <c r="AI3202" s="50">
        <v>4100608</v>
      </c>
    </row>
    <row r="3203" spans="27:35">
      <c r="AA3203" s="62" t="str">
        <f t="shared" ref="AA3203:AA3266" si="230">CONCATENATE(A3203,D3203)</f>
        <v/>
      </c>
      <c r="AB3203" s="50" t="s">
        <v>71</v>
      </c>
      <c r="AC3203" s="50" t="s">
        <v>281</v>
      </c>
      <c r="AD3203" s="50">
        <v>4100707</v>
      </c>
      <c r="AH3203" s="66" t="str">
        <f t="shared" ref="AH3203:AH3266" si="231">CONCATENATE(AB3203,AC3203)</f>
        <v>PRAlto Piquiri</v>
      </c>
      <c r="AI3203" s="50">
        <v>4100707</v>
      </c>
    </row>
    <row r="3204" spans="27:35">
      <c r="AA3204" s="62" t="str">
        <f t="shared" si="230"/>
        <v/>
      </c>
      <c r="AB3204" s="50" t="s">
        <v>71</v>
      </c>
      <c r="AC3204" s="50" t="s">
        <v>307</v>
      </c>
      <c r="AD3204" s="50">
        <v>4100509</v>
      </c>
      <c r="AH3204" s="66" t="str">
        <f t="shared" si="231"/>
        <v>PRAltônia</v>
      </c>
      <c r="AI3204" s="50">
        <v>4100509</v>
      </c>
    </row>
    <row r="3205" spans="27:35">
      <c r="AA3205" s="62" t="str">
        <f t="shared" si="230"/>
        <v/>
      </c>
      <c r="AB3205" s="50" t="s">
        <v>71</v>
      </c>
      <c r="AC3205" s="50" t="s">
        <v>333</v>
      </c>
      <c r="AD3205" s="50">
        <v>4100806</v>
      </c>
      <c r="AH3205" s="66" t="str">
        <f t="shared" si="231"/>
        <v>PRAlvorada do Sul</v>
      </c>
      <c r="AI3205" s="50">
        <v>4100806</v>
      </c>
    </row>
    <row r="3206" spans="27:35">
      <c r="AA3206" s="62" t="str">
        <f t="shared" si="230"/>
        <v/>
      </c>
      <c r="AB3206" s="50" t="s">
        <v>71</v>
      </c>
      <c r="AC3206" s="50" t="s">
        <v>358</v>
      </c>
      <c r="AD3206" s="50">
        <v>4100905</v>
      </c>
      <c r="AH3206" s="66" t="str">
        <f t="shared" si="231"/>
        <v>PRAmaporã</v>
      </c>
      <c r="AI3206" s="50">
        <v>4100905</v>
      </c>
    </row>
    <row r="3207" spans="27:35">
      <c r="AA3207" s="62" t="str">
        <f t="shared" si="230"/>
        <v/>
      </c>
      <c r="AB3207" s="50" t="s">
        <v>71</v>
      </c>
      <c r="AC3207" s="50" t="s">
        <v>382</v>
      </c>
      <c r="AD3207" s="50">
        <v>4101002</v>
      </c>
      <c r="AH3207" s="66" t="str">
        <f t="shared" si="231"/>
        <v>PRAmpére</v>
      </c>
      <c r="AI3207" s="50">
        <v>4101002</v>
      </c>
    </row>
    <row r="3208" spans="27:35">
      <c r="AA3208" s="62" t="str">
        <f t="shared" si="230"/>
        <v/>
      </c>
      <c r="AB3208" s="50" t="s">
        <v>71</v>
      </c>
      <c r="AC3208" s="50" t="s">
        <v>407</v>
      </c>
      <c r="AD3208" s="50">
        <v>4101051</v>
      </c>
      <c r="AH3208" s="66" t="str">
        <f t="shared" si="231"/>
        <v>PRAnahy</v>
      </c>
      <c r="AI3208" s="50">
        <v>4101051</v>
      </c>
    </row>
    <row r="3209" spans="27:35">
      <c r="AA3209" s="62" t="str">
        <f t="shared" si="230"/>
        <v/>
      </c>
      <c r="AB3209" s="50" t="s">
        <v>71</v>
      </c>
      <c r="AC3209" s="50" t="s">
        <v>432</v>
      </c>
      <c r="AD3209" s="50">
        <v>4101101</v>
      </c>
      <c r="AH3209" s="66" t="str">
        <f t="shared" si="231"/>
        <v>PRAndirá</v>
      </c>
      <c r="AI3209" s="50">
        <v>4101101</v>
      </c>
    </row>
    <row r="3210" spans="27:35">
      <c r="AA3210" s="62" t="str">
        <f t="shared" si="230"/>
        <v/>
      </c>
      <c r="AB3210" s="50" t="s">
        <v>71</v>
      </c>
      <c r="AC3210" s="50" t="s">
        <v>457</v>
      </c>
      <c r="AD3210" s="50">
        <v>4101150</v>
      </c>
      <c r="AH3210" s="66" t="str">
        <f t="shared" si="231"/>
        <v>PRÂngulo</v>
      </c>
      <c r="AI3210" s="50">
        <v>4101150</v>
      </c>
    </row>
    <row r="3211" spans="27:35">
      <c r="AA3211" s="62" t="str">
        <f t="shared" si="230"/>
        <v/>
      </c>
      <c r="AB3211" s="50" t="s">
        <v>71</v>
      </c>
      <c r="AC3211" s="50" t="s">
        <v>483</v>
      </c>
      <c r="AD3211" s="50">
        <v>4101200</v>
      </c>
      <c r="AH3211" s="66" t="str">
        <f t="shared" si="231"/>
        <v>PRAntonina</v>
      </c>
      <c r="AI3211" s="50">
        <v>4101200</v>
      </c>
    </row>
    <row r="3212" spans="27:35">
      <c r="AA3212" s="62" t="str">
        <f t="shared" si="230"/>
        <v/>
      </c>
      <c r="AB3212" s="50" t="s">
        <v>71</v>
      </c>
      <c r="AC3212" s="50" t="s">
        <v>507</v>
      </c>
      <c r="AD3212" s="50">
        <v>4101309</v>
      </c>
      <c r="AH3212" s="66" t="str">
        <f t="shared" si="231"/>
        <v>PRAntônio Olinto</v>
      </c>
      <c r="AI3212" s="50">
        <v>4101309</v>
      </c>
    </row>
    <row r="3213" spans="27:35">
      <c r="AA3213" s="62" t="str">
        <f t="shared" si="230"/>
        <v/>
      </c>
      <c r="AB3213" s="50" t="s">
        <v>71</v>
      </c>
      <c r="AC3213" s="50" t="s">
        <v>530</v>
      </c>
      <c r="AD3213" s="50">
        <v>4101408</v>
      </c>
      <c r="AH3213" s="66" t="str">
        <f t="shared" si="231"/>
        <v>PRApucarana</v>
      </c>
      <c r="AI3213" s="50">
        <v>4101408</v>
      </c>
    </row>
    <row r="3214" spans="27:35">
      <c r="AA3214" s="62" t="str">
        <f t="shared" si="230"/>
        <v/>
      </c>
      <c r="AB3214" s="50" t="s">
        <v>71</v>
      </c>
      <c r="AC3214" s="50" t="s">
        <v>553</v>
      </c>
      <c r="AD3214" s="50">
        <v>4101507</v>
      </c>
      <c r="AH3214" s="66" t="str">
        <f t="shared" si="231"/>
        <v>PRArapongas</v>
      </c>
      <c r="AI3214" s="50">
        <v>4101507</v>
      </c>
    </row>
    <row r="3215" spans="27:35">
      <c r="AA3215" s="62" t="str">
        <f t="shared" si="230"/>
        <v/>
      </c>
      <c r="AB3215" s="50" t="s">
        <v>71</v>
      </c>
      <c r="AC3215" s="50" t="s">
        <v>576</v>
      </c>
      <c r="AD3215" s="50">
        <v>4101606</v>
      </c>
      <c r="AH3215" s="66" t="str">
        <f t="shared" si="231"/>
        <v>PRArapoti</v>
      </c>
      <c r="AI3215" s="50">
        <v>4101606</v>
      </c>
    </row>
    <row r="3216" spans="27:35">
      <c r="AA3216" s="62" t="str">
        <f t="shared" si="230"/>
        <v/>
      </c>
      <c r="AB3216" s="50" t="s">
        <v>71</v>
      </c>
      <c r="AC3216" s="50" t="s">
        <v>599</v>
      </c>
      <c r="AD3216" s="50">
        <v>4101655</v>
      </c>
      <c r="AH3216" s="66" t="str">
        <f t="shared" si="231"/>
        <v>PRArapuã</v>
      </c>
      <c r="AI3216" s="50">
        <v>4101655</v>
      </c>
    </row>
    <row r="3217" spans="27:35">
      <c r="AA3217" s="62" t="str">
        <f t="shared" si="230"/>
        <v/>
      </c>
      <c r="AB3217" s="50" t="s">
        <v>71</v>
      </c>
      <c r="AC3217" s="50" t="s">
        <v>406</v>
      </c>
      <c r="AD3217" s="50">
        <v>4101705</v>
      </c>
      <c r="AH3217" s="66" t="str">
        <f t="shared" si="231"/>
        <v>PRAraruna</v>
      </c>
      <c r="AI3217" s="50">
        <v>4101705</v>
      </c>
    </row>
    <row r="3218" spans="27:35">
      <c r="AA3218" s="62" t="str">
        <f t="shared" si="230"/>
        <v/>
      </c>
      <c r="AB3218" s="50" t="s">
        <v>71</v>
      </c>
      <c r="AC3218" s="50" t="s">
        <v>643</v>
      </c>
      <c r="AD3218" s="50">
        <v>4101804</v>
      </c>
      <c r="AH3218" s="66" t="str">
        <f t="shared" si="231"/>
        <v>PRAraucária</v>
      </c>
      <c r="AI3218" s="50">
        <v>4101804</v>
      </c>
    </row>
    <row r="3219" spans="27:35">
      <c r="AA3219" s="62" t="str">
        <f t="shared" si="230"/>
        <v/>
      </c>
      <c r="AB3219" s="50" t="s">
        <v>71</v>
      </c>
      <c r="AC3219" s="50" t="s">
        <v>664</v>
      </c>
      <c r="AD3219" s="50">
        <v>4101853</v>
      </c>
      <c r="AH3219" s="66" t="str">
        <f t="shared" si="231"/>
        <v>PRAriranha do Ivaí</v>
      </c>
      <c r="AI3219" s="50">
        <v>4101853</v>
      </c>
    </row>
    <row r="3220" spans="27:35">
      <c r="AA3220" s="62" t="str">
        <f t="shared" si="230"/>
        <v/>
      </c>
      <c r="AB3220" s="50" t="s">
        <v>71</v>
      </c>
      <c r="AC3220" s="50" t="s">
        <v>686</v>
      </c>
      <c r="AD3220" s="50">
        <v>4101903</v>
      </c>
      <c r="AH3220" s="66" t="str">
        <f t="shared" si="231"/>
        <v>PRAssaí</v>
      </c>
      <c r="AI3220" s="50">
        <v>4101903</v>
      </c>
    </row>
    <row r="3221" spans="27:35">
      <c r="AA3221" s="62" t="str">
        <f t="shared" si="230"/>
        <v/>
      </c>
      <c r="AB3221" s="50" t="s">
        <v>71</v>
      </c>
      <c r="AC3221" s="50" t="s">
        <v>705</v>
      </c>
      <c r="AD3221" s="50">
        <v>4102000</v>
      </c>
      <c r="AH3221" s="66" t="str">
        <f t="shared" si="231"/>
        <v>PRAssis Chateaubriand</v>
      </c>
      <c r="AI3221" s="50">
        <v>4102000</v>
      </c>
    </row>
    <row r="3222" spans="27:35">
      <c r="AA3222" s="62" t="str">
        <f t="shared" si="230"/>
        <v/>
      </c>
      <c r="AB3222" s="50" t="s">
        <v>71</v>
      </c>
      <c r="AC3222" s="50" t="s">
        <v>728</v>
      </c>
      <c r="AD3222" s="50">
        <v>4102109</v>
      </c>
      <c r="AH3222" s="66" t="str">
        <f t="shared" si="231"/>
        <v>PRAstorga</v>
      </c>
      <c r="AI3222" s="50">
        <v>4102109</v>
      </c>
    </row>
    <row r="3223" spans="27:35">
      <c r="AA3223" s="62" t="str">
        <f t="shared" si="230"/>
        <v/>
      </c>
      <c r="AB3223" s="50" t="s">
        <v>71</v>
      </c>
      <c r="AC3223" s="50" t="s">
        <v>167</v>
      </c>
      <c r="AD3223" s="50">
        <v>4102208</v>
      </c>
      <c r="AH3223" s="66" t="str">
        <f t="shared" si="231"/>
        <v>PRAtalaia</v>
      </c>
      <c r="AI3223" s="50">
        <v>4102208</v>
      </c>
    </row>
    <row r="3224" spans="27:35">
      <c r="AA3224" s="62" t="str">
        <f t="shared" si="230"/>
        <v/>
      </c>
      <c r="AB3224" s="50" t="s">
        <v>71</v>
      </c>
      <c r="AC3224" s="50" t="s">
        <v>771</v>
      </c>
      <c r="AD3224" s="50">
        <v>4102307</v>
      </c>
      <c r="AH3224" s="66" t="str">
        <f t="shared" si="231"/>
        <v>PRBalsa Nova</v>
      </c>
      <c r="AI3224" s="50">
        <v>4102307</v>
      </c>
    </row>
    <row r="3225" spans="27:35">
      <c r="AA3225" s="62" t="str">
        <f t="shared" si="230"/>
        <v/>
      </c>
      <c r="AB3225" s="50" t="s">
        <v>71</v>
      </c>
      <c r="AC3225" s="50" t="s">
        <v>354</v>
      </c>
      <c r="AD3225" s="50">
        <v>4102406</v>
      </c>
      <c r="AH3225" s="66" t="str">
        <f t="shared" si="231"/>
        <v>PRBandeirantes</v>
      </c>
      <c r="AI3225" s="50">
        <v>4102406</v>
      </c>
    </row>
    <row r="3226" spans="27:35">
      <c r="AA3226" s="62" t="str">
        <f t="shared" si="230"/>
        <v/>
      </c>
      <c r="AB3226" s="50" t="s">
        <v>71</v>
      </c>
      <c r="AC3226" s="50" t="s">
        <v>814</v>
      </c>
      <c r="AD3226" s="50">
        <v>4102505</v>
      </c>
      <c r="AH3226" s="66" t="str">
        <f t="shared" si="231"/>
        <v>PRBarbosa Ferraz</v>
      </c>
      <c r="AI3226" s="50">
        <v>4102505</v>
      </c>
    </row>
    <row r="3227" spans="27:35">
      <c r="AA3227" s="62" t="str">
        <f t="shared" si="230"/>
        <v/>
      </c>
      <c r="AB3227" s="50" t="s">
        <v>71</v>
      </c>
      <c r="AC3227" s="50" t="s">
        <v>835</v>
      </c>
      <c r="AD3227" s="50">
        <v>4102703</v>
      </c>
      <c r="AH3227" s="66" t="str">
        <f t="shared" si="231"/>
        <v>PRBarra do Jacaré</v>
      </c>
      <c r="AI3227" s="50">
        <v>4102703</v>
      </c>
    </row>
    <row r="3228" spans="27:35">
      <c r="AA3228" s="62" t="str">
        <f t="shared" si="230"/>
        <v/>
      </c>
      <c r="AB3228" s="50" t="s">
        <v>71</v>
      </c>
      <c r="AC3228" s="50" t="s">
        <v>858</v>
      </c>
      <c r="AD3228" s="50">
        <v>4102604</v>
      </c>
      <c r="AH3228" s="66" t="str">
        <f t="shared" si="231"/>
        <v>PRBarracão</v>
      </c>
      <c r="AI3228" s="50">
        <v>4102604</v>
      </c>
    </row>
    <row r="3229" spans="27:35">
      <c r="AA3229" s="62" t="str">
        <f t="shared" si="230"/>
        <v/>
      </c>
      <c r="AB3229" s="50" t="s">
        <v>71</v>
      </c>
      <c r="AC3229" s="50" t="s">
        <v>879</v>
      </c>
      <c r="AD3229" s="50">
        <v>4102752</v>
      </c>
      <c r="AH3229" s="66" t="str">
        <f t="shared" si="231"/>
        <v>PRBela Vista da Caroba</v>
      </c>
      <c r="AI3229" s="50">
        <v>4102752</v>
      </c>
    </row>
    <row r="3230" spans="27:35">
      <c r="AA3230" s="62" t="str">
        <f t="shared" si="230"/>
        <v/>
      </c>
      <c r="AB3230" s="50" t="s">
        <v>71</v>
      </c>
      <c r="AC3230" s="50" t="s">
        <v>902</v>
      </c>
      <c r="AD3230" s="50">
        <v>4102802</v>
      </c>
      <c r="AH3230" s="66" t="str">
        <f t="shared" si="231"/>
        <v>PRBela Vista do Paraíso</v>
      </c>
      <c r="AI3230" s="50">
        <v>4102802</v>
      </c>
    </row>
    <row r="3231" spans="27:35">
      <c r="AA3231" s="62" t="str">
        <f t="shared" si="230"/>
        <v/>
      </c>
      <c r="AB3231" s="50" t="s">
        <v>71</v>
      </c>
      <c r="AC3231" s="50" t="s">
        <v>925</v>
      </c>
      <c r="AD3231" s="50">
        <v>4102901</v>
      </c>
      <c r="AH3231" s="66" t="str">
        <f t="shared" si="231"/>
        <v>PRBituruna</v>
      </c>
      <c r="AI3231" s="50">
        <v>4102901</v>
      </c>
    </row>
    <row r="3232" spans="27:35">
      <c r="AA3232" s="62" t="str">
        <f t="shared" si="230"/>
        <v/>
      </c>
      <c r="AB3232" s="50" t="s">
        <v>71</v>
      </c>
      <c r="AC3232" s="50" t="s">
        <v>399</v>
      </c>
      <c r="AD3232" s="50">
        <v>4103008</v>
      </c>
      <c r="AH3232" s="66" t="str">
        <f t="shared" si="231"/>
        <v>PRBoa Esperança</v>
      </c>
      <c r="AI3232" s="50">
        <v>4103008</v>
      </c>
    </row>
    <row r="3233" spans="27:35">
      <c r="AA3233" s="62" t="str">
        <f t="shared" si="230"/>
        <v/>
      </c>
      <c r="AB3233" s="50" t="s">
        <v>71</v>
      </c>
      <c r="AC3233" s="50" t="s">
        <v>970</v>
      </c>
      <c r="AD3233" s="50">
        <v>4103024</v>
      </c>
      <c r="AH3233" s="66" t="str">
        <f t="shared" si="231"/>
        <v>PRBoa Esperança do Iguaçu</v>
      </c>
      <c r="AI3233" s="50">
        <v>4103024</v>
      </c>
    </row>
    <row r="3234" spans="27:35">
      <c r="AA3234" s="62" t="str">
        <f t="shared" si="230"/>
        <v/>
      </c>
      <c r="AB3234" s="50" t="s">
        <v>71</v>
      </c>
      <c r="AC3234" s="50" t="s">
        <v>992</v>
      </c>
      <c r="AD3234" s="50">
        <v>4103040</v>
      </c>
      <c r="AH3234" s="66" t="str">
        <f t="shared" si="231"/>
        <v>PRBoa Ventura de São Roque</v>
      </c>
      <c r="AI3234" s="50">
        <v>4103040</v>
      </c>
    </row>
    <row r="3235" spans="27:35">
      <c r="AA3235" s="62" t="str">
        <f t="shared" si="230"/>
        <v/>
      </c>
      <c r="AB3235" s="50" t="s">
        <v>71</v>
      </c>
      <c r="AC3235" s="50" t="s">
        <v>1015</v>
      </c>
      <c r="AD3235" s="50">
        <v>4103057</v>
      </c>
      <c r="AH3235" s="66" t="str">
        <f t="shared" si="231"/>
        <v>PRBoa Vista da Aparecida</v>
      </c>
      <c r="AI3235" s="50">
        <v>4103057</v>
      </c>
    </row>
    <row r="3236" spans="27:35">
      <c r="AA3236" s="62" t="str">
        <f t="shared" si="230"/>
        <v/>
      </c>
      <c r="AB3236" s="50" t="s">
        <v>71</v>
      </c>
      <c r="AC3236" s="50" t="s">
        <v>1037</v>
      </c>
      <c r="AD3236" s="50">
        <v>4103107</v>
      </c>
      <c r="AH3236" s="66" t="str">
        <f t="shared" si="231"/>
        <v>PRBocaiúva do Sul</v>
      </c>
      <c r="AI3236" s="50">
        <v>4103107</v>
      </c>
    </row>
    <row r="3237" spans="27:35">
      <c r="AA3237" s="62" t="str">
        <f t="shared" si="230"/>
        <v/>
      </c>
      <c r="AB3237" s="50" t="s">
        <v>71</v>
      </c>
      <c r="AC3237" s="50" t="s">
        <v>1059</v>
      </c>
      <c r="AD3237" s="50">
        <v>4103156</v>
      </c>
      <c r="AH3237" s="66" t="str">
        <f t="shared" si="231"/>
        <v>PRBom Jesus do Sul</v>
      </c>
      <c r="AI3237" s="50">
        <v>4103156</v>
      </c>
    </row>
    <row r="3238" spans="27:35">
      <c r="AA3238" s="62" t="str">
        <f t="shared" si="230"/>
        <v/>
      </c>
      <c r="AB3238" s="50" t="s">
        <v>71</v>
      </c>
      <c r="AC3238" s="50" t="s">
        <v>834</v>
      </c>
      <c r="AD3238" s="50">
        <v>4103206</v>
      </c>
      <c r="AH3238" s="66" t="str">
        <f t="shared" si="231"/>
        <v>PRBom Sucesso</v>
      </c>
      <c r="AI3238" s="50">
        <v>4103206</v>
      </c>
    </row>
    <row r="3239" spans="27:35">
      <c r="AA3239" s="62" t="str">
        <f t="shared" si="230"/>
        <v/>
      </c>
      <c r="AB3239" s="50" t="s">
        <v>71</v>
      </c>
      <c r="AC3239" s="50" t="s">
        <v>1103</v>
      </c>
      <c r="AD3239" s="50">
        <v>4103222</v>
      </c>
      <c r="AH3239" s="66" t="str">
        <f t="shared" si="231"/>
        <v>PRBom Sucesso do Sul</v>
      </c>
      <c r="AI3239" s="50">
        <v>4103222</v>
      </c>
    </row>
    <row r="3240" spans="27:35">
      <c r="AA3240" s="62" t="str">
        <f t="shared" si="230"/>
        <v/>
      </c>
      <c r="AB3240" s="50" t="s">
        <v>71</v>
      </c>
      <c r="AC3240" s="50" t="s">
        <v>1126</v>
      </c>
      <c r="AD3240" s="50">
        <v>4103305</v>
      </c>
      <c r="AH3240" s="66" t="str">
        <f t="shared" si="231"/>
        <v>PRBorrazópolis</v>
      </c>
      <c r="AI3240" s="50">
        <v>4103305</v>
      </c>
    </row>
    <row r="3241" spans="27:35">
      <c r="AA3241" s="62" t="str">
        <f t="shared" si="230"/>
        <v/>
      </c>
      <c r="AB3241" s="50" t="s">
        <v>71</v>
      </c>
      <c r="AC3241" s="50" t="s">
        <v>1149</v>
      </c>
      <c r="AD3241" s="50">
        <v>4103354</v>
      </c>
      <c r="AH3241" s="66" t="str">
        <f t="shared" si="231"/>
        <v>PRBraganey</v>
      </c>
      <c r="AI3241" s="50">
        <v>4103354</v>
      </c>
    </row>
    <row r="3242" spans="27:35">
      <c r="AA3242" s="62" t="str">
        <f t="shared" si="230"/>
        <v/>
      </c>
      <c r="AB3242" s="50" t="s">
        <v>71</v>
      </c>
      <c r="AC3242" s="50" t="s">
        <v>1172</v>
      </c>
      <c r="AD3242" s="50">
        <v>4103370</v>
      </c>
      <c r="AH3242" s="66" t="str">
        <f t="shared" si="231"/>
        <v>PRBrasilândia do Sul</v>
      </c>
      <c r="AI3242" s="50">
        <v>4103370</v>
      </c>
    </row>
    <row r="3243" spans="27:35">
      <c r="AA3243" s="62" t="str">
        <f t="shared" si="230"/>
        <v/>
      </c>
      <c r="AB3243" s="50" t="s">
        <v>71</v>
      </c>
      <c r="AC3243" s="50" t="s">
        <v>1195</v>
      </c>
      <c r="AD3243" s="50">
        <v>4103404</v>
      </c>
      <c r="AH3243" s="66" t="str">
        <f t="shared" si="231"/>
        <v>PRCafeara</v>
      </c>
      <c r="AI3243" s="50">
        <v>4103404</v>
      </c>
    </row>
    <row r="3244" spans="27:35">
      <c r="AA3244" s="62" t="str">
        <f t="shared" si="230"/>
        <v/>
      </c>
      <c r="AB3244" s="50" t="s">
        <v>71</v>
      </c>
      <c r="AC3244" s="50" t="s">
        <v>1217</v>
      </c>
      <c r="AD3244" s="50">
        <v>4103453</v>
      </c>
      <c r="AH3244" s="66" t="str">
        <f t="shared" si="231"/>
        <v>PRCafelândia</v>
      </c>
      <c r="AI3244" s="50">
        <v>4103453</v>
      </c>
    </row>
    <row r="3245" spans="27:35">
      <c r="AA3245" s="62" t="str">
        <f t="shared" si="230"/>
        <v/>
      </c>
      <c r="AB3245" s="50" t="s">
        <v>71</v>
      </c>
      <c r="AC3245" s="50" t="s">
        <v>1238</v>
      </c>
      <c r="AD3245" s="50">
        <v>4103479</v>
      </c>
      <c r="AH3245" s="66" t="str">
        <f t="shared" si="231"/>
        <v>PRCafezal do Sul</v>
      </c>
      <c r="AI3245" s="50">
        <v>4103479</v>
      </c>
    </row>
    <row r="3246" spans="27:35">
      <c r="AA3246" s="62" t="str">
        <f t="shared" si="230"/>
        <v/>
      </c>
      <c r="AB3246" s="50" t="s">
        <v>71</v>
      </c>
      <c r="AC3246" s="50" t="s">
        <v>1261</v>
      </c>
      <c r="AD3246" s="50">
        <v>4103503</v>
      </c>
      <c r="AH3246" s="66" t="str">
        <f t="shared" si="231"/>
        <v>PRCalifórnia</v>
      </c>
      <c r="AI3246" s="50">
        <v>4103503</v>
      </c>
    </row>
    <row r="3247" spans="27:35">
      <c r="AA3247" s="62" t="str">
        <f t="shared" si="230"/>
        <v/>
      </c>
      <c r="AB3247" s="50" t="s">
        <v>71</v>
      </c>
      <c r="AC3247" s="50" t="s">
        <v>1283</v>
      </c>
      <c r="AD3247" s="50">
        <v>4103602</v>
      </c>
      <c r="AH3247" s="66" t="str">
        <f t="shared" si="231"/>
        <v>PRCambará</v>
      </c>
      <c r="AI3247" s="50">
        <v>4103602</v>
      </c>
    </row>
    <row r="3248" spans="27:35">
      <c r="AA3248" s="62" t="str">
        <f t="shared" si="230"/>
        <v/>
      </c>
      <c r="AB3248" s="50" t="s">
        <v>71</v>
      </c>
      <c r="AC3248" s="50" t="s">
        <v>1305</v>
      </c>
      <c r="AD3248" s="50">
        <v>4103701</v>
      </c>
      <c r="AH3248" s="66" t="str">
        <f t="shared" si="231"/>
        <v>PRCambé</v>
      </c>
      <c r="AI3248" s="50">
        <v>4103701</v>
      </c>
    </row>
    <row r="3249" spans="27:35">
      <c r="AA3249" s="62" t="str">
        <f t="shared" si="230"/>
        <v/>
      </c>
      <c r="AB3249" s="50" t="s">
        <v>71</v>
      </c>
      <c r="AC3249" s="50" t="s">
        <v>1327</v>
      </c>
      <c r="AD3249" s="50">
        <v>4103800</v>
      </c>
      <c r="AH3249" s="66" t="str">
        <f t="shared" si="231"/>
        <v>PRCambira</v>
      </c>
      <c r="AI3249" s="50">
        <v>4103800</v>
      </c>
    </row>
    <row r="3250" spans="27:35">
      <c r="AA3250" s="62" t="str">
        <f t="shared" si="230"/>
        <v/>
      </c>
      <c r="AB3250" s="50" t="s">
        <v>71</v>
      </c>
      <c r="AC3250" s="50" t="s">
        <v>1349</v>
      </c>
      <c r="AD3250" s="50">
        <v>4103909</v>
      </c>
      <c r="AH3250" s="66" t="str">
        <f t="shared" si="231"/>
        <v>PRCampina da Lagoa</v>
      </c>
      <c r="AI3250" s="50">
        <v>4103909</v>
      </c>
    </row>
    <row r="3251" spans="27:35">
      <c r="AA3251" s="62" t="str">
        <f t="shared" si="230"/>
        <v/>
      </c>
      <c r="AB3251" s="50" t="s">
        <v>71</v>
      </c>
      <c r="AC3251" s="50" t="s">
        <v>1370</v>
      </c>
      <c r="AD3251" s="50">
        <v>4103958</v>
      </c>
      <c r="AH3251" s="66" t="str">
        <f t="shared" si="231"/>
        <v>PRCampina do Simão</v>
      </c>
      <c r="AI3251" s="50">
        <v>4103958</v>
      </c>
    </row>
    <row r="3252" spans="27:35">
      <c r="AA3252" s="62" t="str">
        <f t="shared" si="230"/>
        <v/>
      </c>
      <c r="AB3252" s="50" t="s">
        <v>71</v>
      </c>
      <c r="AC3252" s="50" t="s">
        <v>1392</v>
      </c>
      <c r="AD3252" s="50">
        <v>4104006</v>
      </c>
      <c r="AH3252" s="66" t="str">
        <f t="shared" si="231"/>
        <v>PRCampina Grande do Sul</v>
      </c>
      <c r="AI3252" s="50">
        <v>4104006</v>
      </c>
    </row>
    <row r="3253" spans="27:35">
      <c r="AA3253" s="62" t="str">
        <f t="shared" si="230"/>
        <v/>
      </c>
      <c r="AB3253" s="50" t="s">
        <v>71</v>
      </c>
      <c r="AC3253" s="50" t="s">
        <v>1414</v>
      </c>
      <c r="AD3253" s="50">
        <v>4104055</v>
      </c>
      <c r="AH3253" s="66" t="str">
        <f t="shared" si="231"/>
        <v>PRCampo Bonito</v>
      </c>
      <c r="AI3253" s="50">
        <v>4104055</v>
      </c>
    </row>
    <row r="3254" spans="27:35">
      <c r="AA3254" s="62" t="str">
        <f t="shared" si="230"/>
        <v/>
      </c>
      <c r="AB3254" s="50" t="s">
        <v>71</v>
      </c>
      <c r="AC3254" s="50" t="s">
        <v>1435</v>
      </c>
      <c r="AD3254" s="50">
        <v>4104105</v>
      </c>
      <c r="AH3254" s="66" t="str">
        <f t="shared" si="231"/>
        <v>PRCampo do Tenente</v>
      </c>
      <c r="AI3254" s="50">
        <v>4104105</v>
      </c>
    </row>
    <row r="3255" spans="27:35">
      <c r="AA3255" s="62" t="str">
        <f t="shared" si="230"/>
        <v/>
      </c>
      <c r="AB3255" s="50" t="s">
        <v>71</v>
      </c>
      <c r="AC3255" s="50" t="s">
        <v>1457</v>
      </c>
      <c r="AD3255" s="50">
        <v>4104204</v>
      </c>
      <c r="AH3255" s="66" t="str">
        <f t="shared" si="231"/>
        <v>PRCampo Largo</v>
      </c>
      <c r="AI3255" s="50">
        <v>4104204</v>
      </c>
    </row>
    <row r="3256" spans="27:35">
      <c r="AA3256" s="62" t="str">
        <f t="shared" si="230"/>
        <v/>
      </c>
      <c r="AB3256" s="50" t="s">
        <v>71</v>
      </c>
      <c r="AC3256" s="50" t="s">
        <v>1477</v>
      </c>
      <c r="AD3256" s="50">
        <v>4104253</v>
      </c>
      <c r="AH3256" s="66" t="str">
        <f t="shared" si="231"/>
        <v>PRCampo Magro</v>
      </c>
      <c r="AI3256" s="50">
        <v>4104253</v>
      </c>
    </row>
    <row r="3257" spans="27:35">
      <c r="AA3257" s="62" t="str">
        <f t="shared" si="230"/>
        <v/>
      </c>
      <c r="AB3257" s="50" t="s">
        <v>71</v>
      </c>
      <c r="AC3257" s="50" t="s">
        <v>1499</v>
      </c>
      <c r="AD3257" s="50">
        <v>4104303</v>
      </c>
      <c r="AH3257" s="66" t="str">
        <f t="shared" si="231"/>
        <v>PRCampo Mourão</v>
      </c>
      <c r="AI3257" s="50">
        <v>4104303</v>
      </c>
    </row>
    <row r="3258" spans="27:35">
      <c r="AA3258" s="62" t="str">
        <f t="shared" si="230"/>
        <v/>
      </c>
      <c r="AB3258" s="50" t="s">
        <v>71</v>
      </c>
      <c r="AC3258" s="50" t="s">
        <v>1519</v>
      </c>
      <c r="AD3258" s="50">
        <v>4104402</v>
      </c>
      <c r="AH3258" s="66" t="str">
        <f t="shared" si="231"/>
        <v>PRCândido de Abreu</v>
      </c>
      <c r="AI3258" s="50">
        <v>4104402</v>
      </c>
    </row>
    <row r="3259" spans="27:35">
      <c r="AA3259" s="62" t="str">
        <f t="shared" si="230"/>
        <v/>
      </c>
      <c r="AB3259" s="50" t="s">
        <v>71</v>
      </c>
      <c r="AC3259" s="50" t="s">
        <v>1540</v>
      </c>
      <c r="AD3259" s="50">
        <v>4104428</v>
      </c>
      <c r="AH3259" s="66" t="str">
        <f t="shared" si="231"/>
        <v>PRCandói</v>
      </c>
      <c r="AI3259" s="50">
        <v>4104428</v>
      </c>
    </row>
    <row r="3260" spans="27:35">
      <c r="AA3260" s="62" t="str">
        <f t="shared" si="230"/>
        <v/>
      </c>
      <c r="AB3260" s="50" t="s">
        <v>71</v>
      </c>
      <c r="AC3260" s="50" t="s">
        <v>486</v>
      </c>
      <c r="AD3260" s="50">
        <v>4104451</v>
      </c>
      <c r="AH3260" s="66" t="str">
        <f t="shared" si="231"/>
        <v>PRCantagalo</v>
      </c>
      <c r="AI3260" s="50">
        <v>4104451</v>
      </c>
    </row>
    <row r="3261" spans="27:35">
      <c r="AA3261" s="62" t="str">
        <f t="shared" si="230"/>
        <v/>
      </c>
      <c r="AB3261" s="50" t="s">
        <v>71</v>
      </c>
      <c r="AC3261" s="50" t="s">
        <v>877</v>
      </c>
      <c r="AD3261" s="50">
        <v>4104501</v>
      </c>
      <c r="AH3261" s="66" t="str">
        <f t="shared" si="231"/>
        <v>PRCapanema</v>
      </c>
      <c r="AI3261" s="50">
        <v>4104501</v>
      </c>
    </row>
    <row r="3262" spans="27:35">
      <c r="AA3262" s="62" t="str">
        <f t="shared" si="230"/>
        <v/>
      </c>
      <c r="AB3262" s="50" t="s">
        <v>71</v>
      </c>
      <c r="AC3262" s="50" t="s">
        <v>1600</v>
      </c>
      <c r="AD3262" s="50">
        <v>4104600</v>
      </c>
      <c r="AH3262" s="66" t="str">
        <f t="shared" si="231"/>
        <v>PRCapitão Leônidas Marques</v>
      </c>
      <c r="AI3262" s="50">
        <v>4104600</v>
      </c>
    </row>
    <row r="3263" spans="27:35">
      <c r="AA3263" s="62" t="str">
        <f t="shared" si="230"/>
        <v/>
      </c>
      <c r="AB3263" s="50" t="s">
        <v>71</v>
      </c>
      <c r="AC3263" s="50" t="s">
        <v>1620</v>
      </c>
      <c r="AD3263" s="50">
        <v>4104659</v>
      </c>
      <c r="AH3263" s="66" t="str">
        <f t="shared" si="231"/>
        <v>PRCarambeí</v>
      </c>
      <c r="AI3263" s="50">
        <v>4104659</v>
      </c>
    </row>
    <row r="3264" spans="27:35">
      <c r="AA3264" s="62" t="str">
        <f t="shared" si="230"/>
        <v/>
      </c>
      <c r="AB3264" s="50" t="s">
        <v>71</v>
      </c>
      <c r="AC3264" s="50" t="s">
        <v>1641</v>
      </c>
      <c r="AD3264" s="50">
        <v>4104709</v>
      </c>
      <c r="AH3264" s="66" t="str">
        <f t="shared" si="231"/>
        <v>PRCarlópolis</v>
      </c>
      <c r="AI3264" s="50">
        <v>4104709</v>
      </c>
    </row>
    <row r="3265" spans="27:35">
      <c r="AA3265" s="62" t="str">
        <f t="shared" si="230"/>
        <v/>
      </c>
      <c r="AB3265" s="50" t="s">
        <v>71</v>
      </c>
      <c r="AC3265" s="50" t="s">
        <v>1028</v>
      </c>
      <c r="AD3265" s="50">
        <v>4104808</v>
      </c>
      <c r="AH3265" s="66" t="str">
        <f t="shared" si="231"/>
        <v>PRCascavel</v>
      </c>
      <c r="AI3265" s="50">
        <v>4104808</v>
      </c>
    </row>
    <row r="3266" spans="27:35">
      <c r="AA3266" s="62" t="str">
        <f t="shared" si="230"/>
        <v/>
      </c>
      <c r="AB3266" s="50" t="s">
        <v>71</v>
      </c>
      <c r="AC3266" s="50" t="s">
        <v>1682</v>
      </c>
      <c r="AD3266" s="50">
        <v>4104907</v>
      </c>
      <c r="AH3266" s="66" t="str">
        <f t="shared" si="231"/>
        <v>PRCastro</v>
      </c>
      <c r="AI3266" s="50">
        <v>4104907</v>
      </c>
    </row>
    <row r="3267" spans="27:35">
      <c r="AA3267" s="62" t="str">
        <f t="shared" ref="AA3267:AA3330" si="232">CONCATENATE(A3267,D3267)</f>
        <v/>
      </c>
      <c r="AB3267" s="50" t="s">
        <v>71</v>
      </c>
      <c r="AC3267" s="50" t="s">
        <v>1546</v>
      </c>
      <c r="AD3267" s="50">
        <v>4105003</v>
      </c>
      <c r="AH3267" s="66" t="str">
        <f t="shared" ref="AH3267:AH3330" si="233">CONCATENATE(AB3267,AC3267)</f>
        <v>PRCatanduvas</v>
      </c>
      <c r="AI3267" s="50">
        <v>4105003</v>
      </c>
    </row>
    <row r="3268" spans="27:35">
      <c r="AA3268" s="62" t="str">
        <f t="shared" si="232"/>
        <v/>
      </c>
      <c r="AB3268" s="50" t="s">
        <v>71</v>
      </c>
      <c r="AC3268" s="50" t="s">
        <v>1723</v>
      </c>
      <c r="AD3268" s="50">
        <v>4105102</v>
      </c>
      <c r="AH3268" s="66" t="str">
        <f t="shared" si="233"/>
        <v>PRCentenário do Sul</v>
      </c>
      <c r="AI3268" s="50">
        <v>4105102</v>
      </c>
    </row>
    <row r="3269" spans="27:35">
      <c r="AA3269" s="62" t="str">
        <f t="shared" si="232"/>
        <v/>
      </c>
      <c r="AB3269" s="50" t="s">
        <v>71</v>
      </c>
      <c r="AC3269" s="50" t="s">
        <v>1744</v>
      </c>
      <c r="AD3269" s="50">
        <v>4105201</v>
      </c>
      <c r="AH3269" s="66" t="str">
        <f t="shared" si="233"/>
        <v>PRCerro Azul</v>
      </c>
      <c r="AI3269" s="50">
        <v>4105201</v>
      </c>
    </row>
    <row r="3270" spans="27:35">
      <c r="AA3270" s="62" t="str">
        <f t="shared" si="232"/>
        <v/>
      </c>
      <c r="AB3270" s="50" t="s">
        <v>71</v>
      </c>
      <c r="AC3270" s="50" t="s">
        <v>1764</v>
      </c>
      <c r="AD3270" s="50">
        <v>4105300</v>
      </c>
      <c r="AH3270" s="66" t="str">
        <f t="shared" si="233"/>
        <v>PRCéu Azul</v>
      </c>
      <c r="AI3270" s="50">
        <v>4105300</v>
      </c>
    </row>
    <row r="3271" spans="27:35">
      <c r="AA3271" s="62" t="str">
        <f t="shared" si="232"/>
        <v/>
      </c>
      <c r="AB3271" s="50" t="s">
        <v>71</v>
      </c>
      <c r="AC3271" s="50" t="s">
        <v>1784</v>
      </c>
      <c r="AD3271" s="50">
        <v>4105409</v>
      </c>
      <c r="AH3271" s="66" t="str">
        <f t="shared" si="233"/>
        <v>PRChopinzinho</v>
      </c>
      <c r="AI3271" s="50">
        <v>4105409</v>
      </c>
    </row>
    <row r="3272" spans="27:35">
      <c r="AA3272" s="62" t="str">
        <f t="shared" si="232"/>
        <v/>
      </c>
      <c r="AB3272" s="50" t="s">
        <v>71</v>
      </c>
      <c r="AC3272" s="50" t="s">
        <v>1804</v>
      </c>
      <c r="AD3272" s="50">
        <v>4105508</v>
      </c>
      <c r="AH3272" s="66" t="str">
        <f t="shared" si="233"/>
        <v>PRCianorte</v>
      </c>
      <c r="AI3272" s="50">
        <v>4105508</v>
      </c>
    </row>
    <row r="3273" spans="27:35">
      <c r="AA3273" s="62" t="str">
        <f t="shared" si="232"/>
        <v/>
      </c>
      <c r="AB3273" s="50" t="s">
        <v>71</v>
      </c>
      <c r="AC3273" s="50" t="s">
        <v>1822</v>
      </c>
      <c r="AD3273" s="50">
        <v>4105607</v>
      </c>
      <c r="AH3273" s="66" t="str">
        <f t="shared" si="233"/>
        <v>PRCidade Gaúcha</v>
      </c>
      <c r="AI3273" s="50">
        <v>4105607</v>
      </c>
    </row>
    <row r="3274" spans="27:35">
      <c r="AA3274" s="62" t="str">
        <f t="shared" si="232"/>
        <v/>
      </c>
      <c r="AB3274" s="50" t="s">
        <v>71</v>
      </c>
      <c r="AC3274" s="50" t="s">
        <v>1841</v>
      </c>
      <c r="AD3274" s="50">
        <v>4105706</v>
      </c>
      <c r="AH3274" s="66" t="str">
        <f t="shared" si="233"/>
        <v>PRClevelândia</v>
      </c>
      <c r="AI3274" s="50">
        <v>4105706</v>
      </c>
    </row>
    <row r="3275" spans="27:35">
      <c r="AA3275" s="62" t="str">
        <f t="shared" si="232"/>
        <v/>
      </c>
      <c r="AB3275" s="50" t="s">
        <v>71</v>
      </c>
      <c r="AC3275" s="50" t="s">
        <v>1858</v>
      </c>
      <c r="AD3275" s="50">
        <v>4105805</v>
      </c>
      <c r="AH3275" s="66" t="str">
        <f t="shared" si="233"/>
        <v>PRColombo</v>
      </c>
      <c r="AI3275" s="50">
        <v>4105805</v>
      </c>
    </row>
    <row r="3276" spans="27:35">
      <c r="AA3276" s="62" t="str">
        <f t="shared" si="232"/>
        <v/>
      </c>
      <c r="AB3276" s="50" t="s">
        <v>71</v>
      </c>
      <c r="AC3276" s="50" t="s">
        <v>1876</v>
      </c>
      <c r="AD3276" s="50">
        <v>4105904</v>
      </c>
      <c r="AH3276" s="66" t="str">
        <f t="shared" si="233"/>
        <v>PRColorado</v>
      </c>
      <c r="AI3276" s="50">
        <v>4105904</v>
      </c>
    </row>
    <row r="3277" spans="27:35">
      <c r="AA3277" s="62" t="str">
        <f t="shared" si="232"/>
        <v/>
      </c>
      <c r="AB3277" s="50" t="s">
        <v>71</v>
      </c>
      <c r="AC3277" s="50" t="s">
        <v>1892</v>
      </c>
      <c r="AD3277" s="50">
        <v>4106001</v>
      </c>
      <c r="AH3277" s="66" t="str">
        <f t="shared" si="233"/>
        <v>PRCongonhinhas</v>
      </c>
      <c r="AI3277" s="50">
        <v>4106001</v>
      </c>
    </row>
    <row r="3278" spans="27:35">
      <c r="AA3278" s="62" t="str">
        <f t="shared" si="232"/>
        <v/>
      </c>
      <c r="AB3278" s="50" t="s">
        <v>71</v>
      </c>
      <c r="AC3278" s="50" t="s">
        <v>1909</v>
      </c>
      <c r="AD3278" s="50">
        <v>4106100</v>
      </c>
      <c r="AH3278" s="66" t="str">
        <f t="shared" si="233"/>
        <v>PRConselheiro Mairinck</v>
      </c>
      <c r="AI3278" s="50">
        <v>4106100</v>
      </c>
    </row>
    <row r="3279" spans="27:35">
      <c r="AA3279" s="62" t="str">
        <f t="shared" si="232"/>
        <v/>
      </c>
      <c r="AB3279" s="50" t="s">
        <v>71</v>
      </c>
      <c r="AC3279" s="50" t="s">
        <v>1927</v>
      </c>
      <c r="AD3279" s="50">
        <v>4106209</v>
      </c>
      <c r="AH3279" s="66" t="str">
        <f t="shared" si="233"/>
        <v>PRContenda</v>
      </c>
      <c r="AI3279" s="50">
        <v>4106209</v>
      </c>
    </row>
    <row r="3280" spans="27:35">
      <c r="AA3280" s="62" t="str">
        <f t="shared" si="232"/>
        <v/>
      </c>
      <c r="AB3280" s="50" t="s">
        <v>71</v>
      </c>
      <c r="AC3280" s="50" t="s">
        <v>1943</v>
      </c>
      <c r="AD3280" s="50">
        <v>4106308</v>
      </c>
      <c r="AH3280" s="66" t="str">
        <f t="shared" si="233"/>
        <v>PRCorbélia</v>
      </c>
      <c r="AI3280" s="50">
        <v>4106308</v>
      </c>
    </row>
    <row r="3281" spans="27:35">
      <c r="AA3281" s="62" t="str">
        <f t="shared" si="232"/>
        <v/>
      </c>
      <c r="AB3281" s="50" t="s">
        <v>71</v>
      </c>
      <c r="AC3281" s="50" t="s">
        <v>1959</v>
      </c>
      <c r="AD3281" s="50">
        <v>4106407</v>
      </c>
      <c r="AH3281" s="66" t="str">
        <f t="shared" si="233"/>
        <v>PRCornélio Procópio</v>
      </c>
      <c r="AI3281" s="50">
        <v>4106407</v>
      </c>
    </row>
    <row r="3282" spans="27:35">
      <c r="AA3282" s="62" t="str">
        <f t="shared" si="232"/>
        <v/>
      </c>
      <c r="AB3282" s="50" t="s">
        <v>71</v>
      </c>
      <c r="AC3282" s="50" t="s">
        <v>1977</v>
      </c>
      <c r="AD3282" s="50">
        <v>4106456</v>
      </c>
      <c r="AH3282" s="66" t="str">
        <f t="shared" si="233"/>
        <v>PRCoronel Domingos Soares</v>
      </c>
      <c r="AI3282" s="50">
        <v>4106456</v>
      </c>
    </row>
    <row r="3283" spans="27:35">
      <c r="AA3283" s="62" t="str">
        <f t="shared" si="232"/>
        <v/>
      </c>
      <c r="AB3283" s="50" t="s">
        <v>71</v>
      </c>
      <c r="AC3283" s="50" t="s">
        <v>1994</v>
      </c>
      <c r="AD3283" s="50">
        <v>4106506</v>
      </c>
      <c r="AH3283" s="66" t="str">
        <f t="shared" si="233"/>
        <v>PRCoronel Vivida</v>
      </c>
      <c r="AI3283" s="50">
        <v>4106506</v>
      </c>
    </row>
    <row r="3284" spans="27:35">
      <c r="AA3284" s="62" t="str">
        <f t="shared" si="232"/>
        <v/>
      </c>
      <c r="AB3284" s="50" t="s">
        <v>71</v>
      </c>
      <c r="AC3284" s="50" t="s">
        <v>2012</v>
      </c>
      <c r="AD3284" s="50">
        <v>4106555</v>
      </c>
      <c r="AH3284" s="66" t="str">
        <f t="shared" si="233"/>
        <v>PRCorumbataí do Sul</v>
      </c>
      <c r="AI3284" s="50">
        <v>4106555</v>
      </c>
    </row>
    <row r="3285" spans="27:35">
      <c r="AA3285" s="62" t="str">
        <f t="shared" si="232"/>
        <v/>
      </c>
      <c r="AB3285" s="50" t="s">
        <v>71</v>
      </c>
      <c r="AC3285" s="50" t="s">
        <v>2030</v>
      </c>
      <c r="AD3285" s="50">
        <v>4106803</v>
      </c>
      <c r="AH3285" s="66" t="str">
        <f t="shared" si="233"/>
        <v>PRCruz Machado</v>
      </c>
      <c r="AI3285" s="50">
        <v>4106803</v>
      </c>
    </row>
    <row r="3286" spans="27:35">
      <c r="AA3286" s="62" t="str">
        <f t="shared" si="232"/>
        <v/>
      </c>
      <c r="AB3286" s="50" t="s">
        <v>71</v>
      </c>
      <c r="AC3286" s="50" t="s">
        <v>2048</v>
      </c>
      <c r="AD3286" s="50">
        <v>4106571</v>
      </c>
      <c r="AH3286" s="66" t="str">
        <f t="shared" si="233"/>
        <v>PRCruzeiro do Iguaçu</v>
      </c>
      <c r="AI3286" s="50">
        <v>4106571</v>
      </c>
    </row>
    <row r="3287" spans="27:35">
      <c r="AA3287" s="62" t="str">
        <f t="shared" si="232"/>
        <v/>
      </c>
      <c r="AB3287" s="50" t="s">
        <v>71</v>
      </c>
      <c r="AC3287" s="50" t="s">
        <v>2066</v>
      </c>
      <c r="AD3287" s="50">
        <v>4106605</v>
      </c>
      <c r="AH3287" s="66" t="str">
        <f t="shared" si="233"/>
        <v>PRCruzeiro do Oeste</v>
      </c>
      <c r="AI3287" s="50">
        <v>4106605</v>
      </c>
    </row>
    <row r="3288" spans="27:35">
      <c r="AA3288" s="62" t="str">
        <f t="shared" si="232"/>
        <v/>
      </c>
      <c r="AB3288" s="50" t="s">
        <v>71</v>
      </c>
      <c r="AC3288" s="50" t="s">
        <v>218</v>
      </c>
      <c r="AD3288" s="50">
        <v>4106704</v>
      </c>
      <c r="AH3288" s="66" t="str">
        <f t="shared" si="233"/>
        <v>PRCruzeiro do Sul</v>
      </c>
      <c r="AI3288" s="50">
        <v>4106704</v>
      </c>
    </row>
    <row r="3289" spans="27:35">
      <c r="AA3289" s="62" t="str">
        <f t="shared" si="232"/>
        <v/>
      </c>
      <c r="AB3289" s="50" t="s">
        <v>71</v>
      </c>
      <c r="AC3289" s="50" t="s">
        <v>2098</v>
      </c>
      <c r="AD3289" s="50">
        <v>4106852</v>
      </c>
      <c r="AH3289" s="66" t="str">
        <f t="shared" si="233"/>
        <v>PRCruzmaltina</v>
      </c>
      <c r="AI3289" s="50">
        <v>4106852</v>
      </c>
    </row>
    <row r="3290" spans="27:35">
      <c r="AA3290" s="62" t="str">
        <f t="shared" si="232"/>
        <v/>
      </c>
      <c r="AB3290" s="50" t="s">
        <v>71</v>
      </c>
      <c r="AC3290" s="50" t="s">
        <v>2115</v>
      </c>
      <c r="AD3290" s="50">
        <v>4106902</v>
      </c>
      <c r="AH3290" s="66" t="str">
        <f t="shared" si="233"/>
        <v>PRCuritiba</v>
      </c>
      <c r="AI3290" s="50">
        <v>4106902</v>
      </c>
    </row>
    <row r="3291" spans="27:35">
      <c r="AA3291" s="62" t="str">
        <f t="shared" si="232"/>
        <v/>
      </c>
      <c r="AB3291" s="50" t="s">
        <v>71</v>
      </c>
      <c r="AC3291" s="50" t="s">
        <v>2130</v>
      </c>
      <c r="AD3291" s="50">
        <v>4107009</v>
      </c>
      <c r="AH3291" s="66" t="str">
        <f t="shared" si="233"/>
        <v>PRCuriúva</v>
      </c>
      <c r="AI3291" s="50">
        <v>4107009</v>
      </c>
    </row>
    <row r="3292" spans="27:35">
      <c r="AA3292" s="62" t="str">
        <f t="shared" si="232"/>
        <v/>
      </c>
      <c r="AB3292" s="50" t="s">
        <v>71</v>
      </c>
      <c r="AC3292" s="50" t="s">
        <v>2147</v>
      </c>
      <c r="AD3292" s="50">
        <v>4107108</v>
      </c>
      <c r="AH3292" s="66" t="str">
        <f t="shared" si="233"/>
        <v>PRDiamante do Norte</v>
      </c>
      <c r="AI3292" s="50">
        <v>4107108</v>
      </c>
    </row>
    <row r="3293" spans="27:35">
      <c r="AA3293" s="62" t="str">
        <f t="shared" si="232"/>
        <v/>
      </c>
      <c r="AB3293" s="50" t="s">
        <v>71</v>
      </c>
      <c r="AC3293" s="50" t="s">
        <v>2163</v>
      </c>
      <c r="AD3293" s="50">
        <v>4107124</v>
      </c>
      <c r="AH3293" s="66" t="str">
        <f t="shared" si="233"/>
        <v>PRDiamante do Sul</v>
      </c>
      <c r="AI3293" s="50">
        <v>4107124</v>
      </c>
    </row>
    <row r="3294" spans="27:35">
      <c r="AA3294" s="62" t="str">
        <f t="shared" si="232"/>
        <v/>
      </c>
      <c r="AB3294" s="50" t="s">
        <v>71</v>
      </c>
      <c r="AC3294" s="50" t="s">
        <v>2180</v>
      </c>
      <c r="AD3294" s="50">
        <v>4107157</v>
      </c>
      <c r="AH3294" s="66" t="str">
        <f t="shared" si="233"/>
        <v>PRDiamante D'Oeste</v>
      </c>
      <c r="AI3294" s="50">
        <v>4107157</v>
      </c>
    </row>
    <row r="3295" spans="27:35">
      <c r="AA3295" s="62" t="str">
        <f t="shared" si="232"/>
        <v/>
      </c>
      <c r="AB3295" s="50" t="s">
        <v>71</v>
      </c>
      <c r="AC3295" s="50" t="s">
        <v>2197</v>
      </c>
      <c r="AD3295" s="50">
        <v>4107207</v>
      </c>
      <c r="AH3295" s="66" t="str">
        <f t="shared" si="233"/>
        <v>PRDois Vizinhos</v>
      </c>
      <c r="AI3295" s="50">
        <v>4107207</v>
      </c>
    </row>
    <row r="3296" spans="27:35">
      <c r="AA3296" s="62" t="str">
        <f t="shared" si="232"/>
        <v/>
      </c>
      <c r="AB3296" s="50" t="s">
        <v>71</v>
      </c>
      <c r="AC3296" s="50" t="s">
        <v>811</v>
      </c>
      <c r="AD3296" s="50">
        <v>4107256</v>
      </c>
      <c r="AH3296" s="66" t="str">
        <f t="shared" si="233"/>
        <v>PRDouradina</v>
      </c>
      <c r="AI3296" s="50">
        <v>4107256</v>
      </c>
    </row>
    <row r="3297" spans="27:35">
      <c r="AA3297" s="62" t="str">
        <f t="shared" si="232"/>
        <v/>
      </c>
      <c r="AB3297" s="50" t="s">
        <v>71</v>
      </c>
      <c r="AC3297" s="50" t="s">
        <v>2228</v>
      </c>
      <c r="AD3297" s="50">
        <v>4107306</v>
      </c>
      <c r="AH3297" s="66" t="str">
        <f t="shared" si="233"/>
        <v>PRDoutor Camargo</v>
      </c>
      <c r="AI3297" s="50">
        <v>4107306</v>
      </c>
    </row>
    <row r="3298" spans="27:35">
      <c r="AA3298" s="62" t="str">
        <f t="shared" si="232"/>
        <v/>
      </c>
      <c r="AB3298" s="50" t="s">
        <v>71</v>
      </c>
      <c r="AC3298" s="50" t="s">
        <v>2244</v>
      </c>
      <c r="AD3298" s="50">
        <v>4128633</v>
      </c>
      <c r="AH3298" s="66" t="str">
        <f t="shared" si="233"/>
        <v>PRDoutor Ulysses</v>
      </c>
      <c r="AI3298" s="50">
        <v>4128633</v>
      </c>
    </row>
    <row r="3299" spans="27:35">
      <c r="AA3299" s="62" t="str">
        <f t="shared" si="232"/>
        <v/>
      </c>
      <c r="AB3299" s="50" t="s">
        <v>71</v>
      </c>
      <c r="AC3299" s="50" t="s">
        <v>2258</v>
      </c>
      <c r="AD3299" s="50">
        <v>4107405</v>
      </c>
      <c r="AH3299" s="66" t="str">
        <f t="shared" si="233"/>
        <v>PREnéas Marques</v>
      </c>
      <c r="AI3299" s="50">
        <v>4107405</v>
      </c>
    </row>
    <row r="3300" spans="27:35">
      <c r="AA3300" s="62" t="str">
        <f t="shared" si="232"/>
        <v/>
      </c>
      <c r="AB3300" s="50" t="s">
        <v>71</v>
      </c>
      <c r="AC3300" s="50" t="s">
        <v>2273</v>
      </c>
      <c r="AD3300" s="50">
        <v>4107504</v>
      </c>
      <c r="AH3300" s="66" t="str">
        <f t="shared" si="233"/>
        <v>PREngenheiro Beltrão</v>
      </c>
      <c r="AI3300" s="50">
        <v>4107504</v>
      </c>
    </row>
    <row r="3301" spans="27:35">
      <c r="AA3301" s="62" t="str">
        <f t="shared" si="232"/>
        <v/>
      </c>
      <c r="AB3301" s="50" t="s">
        <v>71</v>
      </c>
      <c r="AC3301" s="50" t="s">
        <v>2289</v>
      </c>
      <c r="AD3301" s="50">
        <v>4107538</v>
      </c>
      <c r="AH3301" s="66" t="str">
        <f t="shared" si="233"/>
        <v>PREntre Rios do Oeste</v>
      </c>
      <c r="AI3301" s="50">
        <v>4107538</v>
      </c>
    </row>
    <row r="3302" spans="27:35">
      <c r="AA3302" s="62" t="str">
        <f t="shared" si="232"/>
        <v/>
      </c>
      <c r="AB3302" s="50" t="s">
        <v>71</v>
      </c>
      <c r="AC3302" s="50" t="s">
        <v>2305</v>
      </c>
      <c r="AD3302" s="50">
        <v>4107520</v>
      </c>
      <c r="AH3302" s="66" t="str">
        <f t="shared" si="233"/>
        <v>PREsperança Nova</v>
      </c>
      <c r="AI3302" s="50">
        <v>4107520</v>
      </c>
    </row>
    <row r="3303" spans="27:35">
      <c r="AA3303" s="62" t="str">
        <f t="shared" si="232"/>
        <v/>
      </c>
      <c r="AB3303" s="50" t="s">
        <v>71</v>
      </c>
      <c r="AC3303" s="50" t="s">
        <v>2318</v>
      </c>
      <c r="AD3303" s="50">
        <v>4107546</v>
      </c>
      <c r="AH3303" s="66" t="str">
        <f t="shared" si="233"/>
        <v>PREspigão Alto do Iguaçu</v>
      </c>
      <c r="AI3303" s="50">
        <v>4107546</v>
      </c>
    </row>
    <row r="3304" spans="27:35">
      <c r="AA3304" s="62" t="str">
        <f t="shared" si="232"/>
        <v/>
      </c>
      <c r="AB3304" s="50" t="s">
        <v>71</v>
      </c>
      <c r="AC3304" s="50" t="s">
        <v>2334</v>
      </c>
      <c r="AD3304" s="50">
        <v>4107553</v>
      </c>
      <c r="AH3304" s="66" t="str">
        <f t="shared" si="233"/>
        <v>PRFarol</v>
      </c>
      <c r="AI3304" s="50">
        <v>4107553</v>
      </c>
    </row>
    <row r="3305" spans="27:35">
      <c r="AA3305" s="62" t="str">
        <f t="shared" si="232"/>
        <v/>
      </c>
      <c r="AB3305" s="50" t="s">
        <v>71</v>
      </c>
      <c r="AC3305" s="50" t="s">
        <v>2350</v>
      </c>
      <c r="AD3305" s="50">
        <v>4107603</v>
      </c>
      <c r="AH3305" s="66" t="str">
        <f t="shared" si="233"/>
        <v>PRFaxinal</v>
      </c>
      <c r="AI3305" s="50">
        <v>4107603</v>
      </c>
    </row>
    <row r="3306" spans="27:35">
      <c r="AA3306" s="62" t="str">
        <f t="shared" si="232"/>
        <v/>
      </c>
      <c r="AB3306" s="50" t="s">
        <v>71</v>
      </c>
      <c r="AC3306" s="50" t="s">
        <v>2366</v>
      </c>
      <c r="AD3306" s="50">
        <v>4107652</v>
      </c>
      <c r="AH3306" s="66" t="str">
        <f t="shared" si="233"/>
        <v>PRFazenda Rio Grande</v>
      </c>
      <c r="AI3306" s="50">
        <v>4107652</v>
      </c>
    </row>
    <row r="3307" spans="27:35">
      <c r="AA3307" s="62" t="str">
        <f t="shared" si="232"/>
        <v/>
      </c>
      <c r="AB3307" s="50" t="s">
        <v>71</v>
      </c>
      <c r="AC3307" s="50" t="s">
        <v>2380</v>
      </c>
      <c r="AD3307" s="50">
        <v>4107702</v>
      </c>
      <c r="AH3307" s="66" t="str">
        <f t="shared" si="233"/>
        <v>PRFênix</v>
      </c>
      <c r="AI3307" s="50">
        <v>4107702</v>
      </c>
    </row>
    <row r="3308" spans="27:35">
      <c r="AA3308" s="62" t="str">
        <f t="shared" si="232"/>
        <v/>
      </c>
      <c r="AB3308" s="50" t="s">
        <v>71</v>
      </c>
      <c r="AC3308" s="50" t="s">
        <v>2395</v>
      </c>
      <c r="AD3308" s="50">
        <v>4107736</v>
      </c>
      <c r="AH3308" s="66" t="str">
        <f t="shared" si="233"/>
        <v>PRFernandes Pinheiro</v>
      </c>
      <c r="AI3308" s="50">
        <v>4107736</v>
      </c>
    </row>
    <row r="3309" spans="27:35">
      <c r="AA3309" s="62" t="str">
        <f t="shared" si="232"/>
        <v/>
      </c>
      <c r="AB3309" s="50" t="s">
        <v>71</v>
      </c>
      <c r="AC3309" s="50" t="s">
        <v>2411</v>
      </c>
      <c r="AD3309" s="50">
        <v>4107751</v>
      </c>
      <c r="AH3309" s="66" t="str">
        <f t="shared" si="233"/>
        <v>PRFigueira</v>
      </c>
      <c r="AI3309" s="50">
        <v>4107751</v>
      </c>
    </row>
    <row r="3310" spans="27:35">
      <c r="AA3310" s="62" t="str">
        <f t="shared" si="232"/>
        <v/>
      </c>
      <c r="AB3310" s="50" t="s">
        <v>71</v>
      </c>
      <c r="AC3310" s="50" t="s">
        <v>2427</v>
      </c>
      <c r="AD3310" s="50">
        <v>4107850</v>
      </c>
      <c r="AH3310" s="66" t="str">
        <f t="shared" si="233"/>
        <v>PRFlor da Serra do Sul</v>
      </c>
      <c r="AI3310" s="50">
        <v>4107850</v>
      </c>
    </row>
    <row r="3311" spans="27:35">
      <c r="AA3311" s="62" t="str">
        <f t="shared" si="232"/>
        <v/>
      </c>
      <c r="AB3311" s="50" t="s">
        <v>71</v>
      </c>
      <c r="AC3311" s="50" t="s">
        <v>2443</v>
      </c>
      <c r="AD3311" s="50">
        <v>4107801</v>
      </c>
      <c r="AH3311" s="66" t="str">
        <f t="shared" si="233"/>
        <v>PRFloraí</v>
      </c>
      <c r="AI3311" s="50">
        <v>4107801</v>
      </c>
    </row>
    <row r="3312" spans="27:35">
      <c r="AA3312" s="62" t="str">
        <f t="shared" si="232"/>
        <v/>
      </c>
      <c r="AB3312" s="50" t="s">
        <v>71</v>
      </c>
      <c r="AC3312" s="50" t="s">
        <v>1541</v>
      </c>
      <c r="AD3312" s="50">
        <v>4107900</v>
      </c>
      <c r="AH3312" s="66" t="str">
        <f t="shared" si="233"/>
        <v>PRFloresta</v>
      </c>
      <c r="AI3312" s="50">
        <v>4107900</v>
      </c>
    </row>
    <row r="3313" spans="27:35">
      <c r="AA3313" s="62" t="str">
        <f t="shared" si="232"/>
        <v/>
      </c>
      <c r="AB3313" s="50" t="s">
        <v>71</v>
      </c>
      <c r="AC3313" s="50" t="s">
        <v>2472</v>
      </c>
      <c r="AD3313" s="50">
        <v>4108007</v>
      </c>
      <c r="AH3313" s="66" t="str">
        <f t="shared" si="233"/>
        <v>PRFlorestópolis</v>
      </c>
      <c r="AI3313" s="50">
        <v>4108007</v>
      </c>
    </row>
    <row r="3314" spans="27:35">
      <c r="AA3314" s="62" t="str">
        <f t="shared" si="232"/>
        <v/>
      </c>
      <c r="AB3314" s="50" t="s">
        <v>71</v>
      </c>
      <c r="AC3314" s="50" t="s">
        <v>2488</v>
      </c>
      <c r="AD3314" s="50">
        <v>4108106</v>
      </c>
      <c r="AH3314" s="66" t="str">
        <f t="shared" si="233"/>
        <v>PRFlórida</v>
      </c>
      <c r="AI3314" s="50">
        <v>4108106</v>
      </c>
    </row>
    <row r="3315" spans="27:35">
      <c r="AA3315" s="62" t="str">
        <f t="shared" si="232"/>
        <v/>
      </c>
      <c r="AB3315" s="50" t="s">
        <v>71</v>
      </c>
      <c r="AC3315" s="50" t="s">
        <v>2503</v>
      </c>
      <c r="AD3315" s="50">
        <v>4108205</v>
      </c>
      <c r="AH3315" s="66" t="str">
        <f t="shared" si="233"/>
        <v>PRFormosa do Oeste</v>
      </c>
      <c r="AI3315" s="50">
        <v>4108205</v>
      </c>
    </row>
    <row r="3316" spans="27:35">
      <c r="AA3316" s="62" t="str">
        <f t="shared" si="232"/>
        <v/>
      </c>
      <c r="AB3316" s="50" t="s">
        <v>71</v>
      </c>
      <c r="AC3316" s="50" t="s">
        <v>2518</v>
      </c>
      <c r="AD3316" s="50">
        <v>4108304</v>
      </c>
      <c r="AH3316" s="66" t="str">
        <f t="shared" si="233"/>
        <v>PRFoz do Iguaçu</v>
      </c>
      <c r="AI3316" s="50">
        <v>4108304</v>
      </c>
    </row>
    <row r="3317" spans="27:35">
      <c r="AA3317" s="62" t="str">
        <f t="shared" si="232"/>
        <v/>
      </c>
      <c r="AB3317" s="50" t="s">
        <v>71</v>
      </c>
      <c r="AC3317" s="50" t="s">
        <v>2533</v>
      </c>
      <c r="AD3317" s="50">
        <v>4108452</v>
      </c>
      <c r="AH3317" s="66" t="str">
        <f t="shared" si="233"/>
        <v>PRFoz do Jordão</v>
      </c>
      <c r="AI3317" s="50">
        <v>4108452</v>
      </c>
    </row>
    <row r="3318" spans="27:35">
      <c r="AA3318" s="62" t="str">
        <f t="shared" si="232"/>
        <v/>
      </c>
      <c r="AB3318" s="50" t="s">
        <v>71</v>
      </c>
      <c r="AC3318" s="50" t="s">
        <v>2549</v>
      </c>
      <c r="AD3318" s="50">
        <v>4108320</v>
      </c>
      <c r="AH3318" s="66" t="str">
        <f t="shared" si="233"/>
        <v>PRFrancisco Alves</v>
      </c>
      <c r="AI3318" s="50">
        <v>4108320</v>
      </c>
    </row>
    <row r="3319" spans="27:35">
      <c r="AA3319" s="62" t="str">
        <f t="shared" si="232"/>
        <v/>
      </c>
      <c r="AB3319" s="50" t="s">
        <v>71</v>
      </c>
      <c r="AC3319" s="50" t="s">
        <v>2563</v>
      </c>
      <c r="AD3319" s="50">
        <v>4108403</v>
      </c>
      <c r="AH3319" s="66" t="str">
        <f t="shared" si="233"/>
        <v>PRFrancisco Beltrão</v>
      </c>
      <c r="AI3319" s="50">
        <v>4108403</v>
      </c>
    </row>
    <row r="3320" spans="27:35">
      <c r="AA3320" s="62" t="str">
        <f t="shared" si="232"/>
        <v/>
      </c>
      <c r="AB3320" s="50" t="s">
        <v>71</v>
      </c>
      <c r="AC3320" s="50" t="s">
        <v>1144</v>
      </c>
      <c r="AD3320" s="50">
        <v>4108502</v>
      </c>
      <c r="AH3320" s="66" t="str">
        <f t="shared" si="233"/>
        <v>PRGeneral Carneiro</v>
      </c>
      <c r="AI3320" s="50">
        <v>4108502</v>
      </c>
    </row>
    <row r="3321" spans="27:35">
      <c r="AA3321" s="62" t="str">
        <f t="shared" si="232"/>
        <v/>
      </c>
      <c r="AB3321" s="50" t="s">
        <v>71</v>
      </c>
      <c r="AC3321" s="50" t="s">
        <v>2594</v>
      </c>
      <c r="AD3321" s="50">
        <v>4108551</v>
      </c>
      <c r="AH3321" s="66" t="str">
        <f t="shared" si="233"/>
        <v>PRGodoy Moreira</v>
      </c>
      <c r="AI3321" s="50">
        <v>4108551</v>
      </c>
    </row>
    <row r="3322" spans="27:35">
      <c r="AA3322" s="62" t="str">
        <f t="shared" si="232"/>
        <v/>
      </c>
      <c r="AB3322" s="50" t="s">
        <v>71</v>
      </c>
      <c r="AC3322" s="50" t="s">
        <v>2610</v>
      </c>
      <c r="AD3322" s="50">
        <v>4108601</v>
      </c>
      <c r="AH3322" s="66" t="str">
        <f t="shared" si="233"/>
        <v>PRGoioerê</v>
      </c>
      <c r="AI3322" s="50">
        <v>4108601</v>
      </c>
    </row>
    <row r="3323" spans="27:35">
      <c r="AA3323" s="62" t="str">
        <f t="shared" si="232"/>
        <v/>
      </c>
      <c r="AB3323" s="50" t="s">
        <v>71</v>
      </c>
      <c r="AC3323" s="50" t="s">
        <v>2622</v>
      </c>
      <c r="AD3323" s="50">
        <v>4108650</v>
      </c>
      <c r="AH3323" s="66" t="str">
        <f t="shared" si="233"/>
        <v>PRGoioxim</v>
      </c>
      <c r="AI3323" s="50">
        <v>4108650</v>
      </c>
    </row>
    <row r="3324" spans="27:35">
      <c r="AA3324" s="62" t="str">
        <f t="shared" si="232"/>
        <v/>
      </c>
      <c r="AB3324" s="50" t="s">
        <v>71</v>
      </c>
      <c r="AC3324" s="50" t="s">
        <v>2637</v>
      </c>
      <c r="AD3324" s="50">
        <v>4108700</v>
      </c>
      <c r="AH3324" s="66" t="str">
        <f t="shared" si="233"/>
        <v>PRGrandes Rios</v>
      </c>
      <c r="AI3324" s="50">
        <v>4108700</v>
      </c>
    </row>
    <row r="3325" spans="27:35">
      <c r="AA3325" s="62" t="str">
        <f t="shared" si="232"/>
        <v/>
      </c>
      <c r="AB3325" s="50" t="s">
        <v>71</v>
      </c>
      <c r="AC3325" s="50" t="s">
        <v>2651</v>
      </c>
      <c r="AD3325" s="50">
        <v>4108809</v>
      </c>
      <c r="AH3325" s="66" t="str">
        <f t="shared" si="233"/>
        <v>PRGuaíra</v>
      </c>
      <c r="AI3325" s="50">
        <v>4108809</v>
      </c>
    </row>
    <row r="3326" spans="27:35">
      <c r="AA3326" s="62" t="str">
        <f t="shared" si="232"/>
        <v/>
      </c>
      <c r="AB3326" s="50" t="s">
        <v>71</v>
      </c>
      <c r="AC3326" s="50" t="s">
        <v>2664</v>
      </c>
      <c r="AD3326" s="50">
        <v>4108908</v>
      </c>
      <c r="AH3326" s="66" t="str">
        <f t="shared" si="233"/>
        <v>PRGuairaçá</v>
      </c>
      <c r="AI3326" s="50">
        <v>4108908</v>
      </c>
    </row>
    <row r="3327" spans="27:35">
      <c r="AA3327" s="62" t="str">
        <f t="shared" si="232"/>
        <v/>
      </c>
      <c r="AB3327" s="50" t="s">
        <v>71</v>
      </c>
      <c r="AC3327" s="50" t="s">
        <v>2678</v>
      </c>
      <c r="AD3327" s="50">
        <v>4108957</v>
      </c>
      <c r="AH3327" s="66" t="str">
        <f t="shared" si="233"/>
        <v>PRGuamiranga</v>
      </c>
      <c r="AI3327" s="50">
        <v>4108957</v>
      </c>
    </row>
    <row r="3328" spans="27:35">
      <c r="AA3328" s="62" t="str">
        <f t="shared" si="232"/>
        <v/>
      </c>
      <c r="AB3328" s="50" t="s">
        <v>71</v>
      </c>
      <c r="AC3328" s="50" t="s">
        <v>2694</v>
      </c>
      <c r="AD3328" s="50">
        <v>4109005</v>
      </c>
      <c r="AH3328" s="66" t="str">
        <f t="shared" si="233"/>
        <v>PRGuapirama</v>
      </c>
      <c r="AI3328" s="50">
        <v>4109005</v>
      </c>
    </row>
    <row r="3329" spans="27:35">
      <c r="AA3329" s="62" t="str">
        <f t="shared" si="232"/>
        <v/>
      </c>
      <c r="AB3329" s="50" t="s">
        <v>71</v>
      </c>
      <c r="AC3329" s="50" t="s">
        <v>2709</v>
      </c>
      <c r="AD3329" s="50">
        <v>4109104</v>
      </c>
      <c r="AH3329" s="66" t="str">
        <f t="shared" si="233"/>
        <v>PRGuaporema</v>
      </c>
      <c r="AI3329" s="50">
        <v>4109104</v>
      </c>
    </row>
    <row r="3330" spans="27:35">
      <c r="AA3330" s="62" t="str">
        <f t="shared" si="232"/>
        <v/>
      </c>
      <c r="AB3330" s="50" t="s">
        <v>71</v>
      </c>
      <c r="AC3330" s="50" t="s">
        <v>2725</v>
      </c>
      <c r="AD3330" s="50">
        <v>4109203</v>
      </c>
      <c r="AH3330" s="66" t="str">
        <f t="shared" si="233"/>
        <v>PRGuaraci</v>
      </c>
      <c r="AI3330" s="50">
        <v>4109203</v>
      </c>
    </row>
    <row r="3331" spans="27:35">
      <c r="AA3331" s="62" t="str">
        <f t="shared" ref="AA3331:AA3394" si="234">CONCATENATE(A3331,D3331)</f>
        <v/>
      </c>
      <c r="AB3331" s="50" t="s">
        <v>71</v>
      </c>
      <c r="AC3331" s="50" t="s">
        <v>2740</v>
      </c>
      <c r="AD3331" s="50">
        <v>4109302</v>
      </c>
      <c r="AH3331" s="66" t="str">
        <f t="shared" ref="AH3331:AH3394" si="235">CONCATENATE(AB3331,AC3331)</f>
        <v>PRGuaraniaçu</v>
      </c>
      <c r="AI3331" s="50">
        <v>4109302</v>
      </c>
    </row>
    <row r="3332" spans="27:35">
      <c r="AA3332" s="62" t="str">
        <f t="shared" si="234"/>
        <v/>
      </c>
      <c r="AB3332" s="50" t="s">
        <v>71</v>
      </c>
      <c r="AC3332" s="50" t="s">
        <v>2755</v>
      </c>
      <c r="AD3332" s="50">
        <v>4109401</v>
      </c>
      <c r="AH3332" s="66" t="str">
        <f t="shared" si="235"/>
        <v>PRGuarapuava</v>
      </c>
      <c r="AI3332" s="50">
        <v>4109401</v>
      </c>
    </row>
    <row r="3333" spans="27:35">
      <c r="AA3333" s="62" t="str">
        <f t="shared" si="234"/>
        <v/>
      </c>
      <c r="AB3333" s="50" t="s">
        <v>71</v>
      </c>
      <c r="AC3333" s="50" t="s">
        <v>2771</v>
      </c>
      <c r="AD3333" s="50">
        <v>4109500</v>
      </c>
      <c r="AH3333" s="66" t="str">
        <f t="shared" si="235"/>
        <v>PRGuaraqueçaba</v>
      </c>
      <c r="AI3333" s="50">
        <v>4109500</v>
      </c>
    </row>
    <row r="3334" spans="27:35">
      <c r="AA3334" s="62" t="str">
        <f t="shared" si="234"/>
        <v/>
      </c>
      <c r="AB3334" s="50" t="s">
        <v>71</v>
      </c>
      <c r="AC3334" s="50" t="s">
        <v>2787</v>
      </c>
      <c r="AD3334" s="50">
        <v>4109609</v>
      </c>
      <c r="AH3334" s="66" t="str">
        <f t="shared" si="235"/>
        <v>PRGuaratuba</v>
      </c>
      <c r="AI3334" s="50">
        <v>4109609</v>
      </c>
    </row>
    <row r="3335" spans="27:35">
      <c r="AA3335" s="62" t="str">
        <f t="shared" si="234"/>
        <v/>
      </c>
      <c r="AB3335" s="50" t="s">
        <v>71</v>
      </c>
      <c r="AC3335" s="50" t="s">
        <v>2802</v>
      </c>
      <c r="AD3335" s="50">
        <v>4109658</v>
      </c>
      <c r="AH3335" s="66" t="str">
        <f t="shared" si="235"/>
        <v>PRHonório Serpa</v>
      </c>
      <c r="AI3335" s="50">
        <v>4109658</v>
      </c>
    </row>
    <row r="3336" spans="27:35">
      <c r="AA3336" s="62" t="str">
        <f t="shared" si="234"/>
        <v/>
      </c>
      <c r="AB3336" s="50" t="s">
        <v>71</v>
      </c>
      <c r="AC3336" s="50" t="s">
        <v>2817</v>
      </c>
      <c r="AD3336" s="50">
        <v>4109708</v>
      </c>
      <c r="AH3336" s="66" t="str">
        <f t="shared" si="235"/>
        <v>PRIbaiti</v>
      </c>
      <c r="AI3336" s="50">
        <v>4109708</v>
      </c>
    </row>
    <row r="3337" spans="27:35">
      <c r="AA3337" s="62" t="str">
        <f t="shared" si="234"/>
        <v/>
      </c>
      <c r="AB3337" s="50" t="s">
        <v>71</v>
      </c>
      <c r="AC3337" s="50" t="s">
        <v>2831</v>
      </c>
      <c r="AD3337" s="50">
        <v>4109757</v>
      </c>
      <c r="AH3337" s="66" t="str">
        <f t="shared" si="235"/>
        <v>PRIbema</v>
      </c>
      <c r="AI3337" s="50">
        <v>4109757</v>
      </c>
    </row>
    <row r="3338" spans="27:35">
      <c r="AA3338" s="62" t="str">
        <f t="shared" si="234"/>
        <v/>
      </c>
      <c r="AB3338" s="50" t="s">
        <v>71</v>
      </c>
      <c r="AC3338" s="50" t="s">
        <v>2842</v>
      </c>
      <c r="AD3338" s="50">
        <v>4109807</v>
      </c>
      <c r="AH3338" s="66" t="str">
        <f t="shared" si="235"/>
        <v>PRIbiporã</v>
      </c>
      <c r="AI3338" s="50">
        <v>4109807</v>
      </c>
    </row>
    <row r="3339" spans="27:35">
      <c r="AA3339" s="62" t="str">
        <f t="shared" si="234"/>
        <v/>
      </c>
      <c r="AB3339" s="50" t="s">
        <v>71</v>
      </c>
      <c r="AC3339" s="50" t="s">
        <v>2855</v>
      </c>
      <c r="AD3339" s="50">
        <v>4109906</v>
      </c>
      <c r="AH3339" s="66" t="str">
        <f t="shared" si="235"/>
        <v>PRIcaraíma</v>
      </c>
      <c r="AI3339" s="50">
        <v>4109906</v>
      </c>
    </row>
    <row r="3340" spans="27:35">
      <c r="AA3340" s="62" t="str">
        <f t="shared" si="234"/>
        <v/>
      </c>
      <c r="AB3340" s="50" t="s">
        <v>71</v>
      </c>
      <c r="AC3340" s="50" t="s">
        <v>2868</v>
      </c>
      <c r="AD3340" s="50">
        <v>4110003</v>
      </c>
      <c r="AH3340" s="66" t="str">
        <f t="shared" si="235"/>
        <v>PRIguaraçu</v>
      </c>
      <c r="AI3340" s="50">
        <v>4110003</v>
      </c>
    </row>
    <row r="3341" spans="27:35">
      <c r="AA3341" s="62" t="str">
        <f t="shared" si="234"/>
        <v/>
      </c>
      <c r="AB3341" s="50" t="s">
        <v>71</v>
      </c>
      <c r="AC3341" s="50" t="s">
        <v>1795</v>
      </c>
      <c r="AD3341" s="50">
        <v>4110052</v>
      </c>
      <c r="AH3341" s="66" t="str">
        <f t="shared" si="235"/>
        <v>PRIguatu</v>
      </c>
      <c r="AI3341" s="50">
        <v>4110052</v>
      </c>
    </row>
    <row r="3342" spans="27:35">
      <c r="AA3342" s="62" t="str">
        <f t="shared" si="234"/>
        <v/>
      </c>
      <c r="AB3342" s="50" t="s">
        <v>71</v>
      </c>
      <c r="AC3342" s="50" t="s">
        <v>2893</v>
      </c>
      <c r="AD3342" s="50">
        <v>4110078</v>
      </c>
      <c r="AH3342" s="66" t="str">
        <f t="shared" si="235"/>
        <v>PRImbaú</v>
      </c>
      <c r="AI3342" s="50">
        <v>4110078</v>
      </c>
    </row>
    <row r="3343" spans="27:35">
      <c r="AA3343" s="62" t="str">
        <f t="shared" si="234"/>
        <v/>
      </c>
      <c r="AB3343" s="50" t="s">
        <v>71</v>
      </c>
      <c r="AC3343" s="50" t="s">
        <v>2906</v>
      </c>
      <c r="AD3343" s="50">
        <v>4110102</v>
      </c>
      <c r="AH3343" s="66" t="str">
        <f t="shared" si="235"/>
        <v>PRImbituva</v>
      </c>
      <c r="AI3343" s="50">
        <v>4110102</v>
      </c>
    </row>
    <row r="3344" spans="27:35">
      <c r="AA3344" s="62" t="str">
        <f t="shared" si="234"/>
        <v/>
      </c>
      <c r="AB3344" s="50" t="s">
        <v>71</v>
      </c>
      <c r="AC3344" s="50" t="s">
        <v>2918</v>
      </c>
      <c r="AD3344" s="50">
        <v>4110201</v>
      </c>
      <c r="AH3344" s="66" t="str">
        <f t="shared" si="235"/>
        <v>PRInácio Martins</v>
      </c>
      <c r="AI3344" s="50">
        <v>4110201</v>
      </c>
    </row>
    <row r="3345" spans="27:35">
      <c r="AA3345" s="62" t="str">
        <f t="shared" si="234"/>
        <v/>
      </c>
      <c r="AB3345" s="50" t="s">
        <v>71</v>
      </c>
      <c r="AC3345" s="50" t="s">
        <v>1823</v>
      </c>
      <c r="AD3345" s="50">
        <v>4110300</v>
      </c>
      <c r="AH3345" s="66" t="str">
        <f t="shared" si="235"/>
        <v>PRInajá</v>
      </c>
      <c r="AI3345" s="50">
        <v>4110300</v>
      </c>
    </row>
    <row r="3346" spans="27:35">
      <c r="AA3346" s="62" t="str">
        <f t="shared" si="234"/>
        <v/>
      </c>
      <c r="AB3346" s="50" t="s">
        <v>71</v>
      </c>
      <c r="AC3346" s="50" t="s">
        <v>2941</v>
      </c>
      <c r="AD3346" s="50">
        <v>4110409</v>
      </c>
      <c r="AH3346" s="66" t="str">
        <f t="shared" si="235"/>
        <v>PRIndianópolis</v>
      </c>
      <c r="AI3346" s="50">
        <v>4110409</v>
      </c>
    </row>
    <row r="3347" spans="27:35">
      <c r="AA3347" s="62" t="str">
        <f t="shared" si="234"/>
        <v/>
      </c>
      <c r="AB3347" s="50" t="s">
        <v>71</v>
      </c>
      <c r="AC3347" s="50" t="s">
        <v>2953</v>
      </c>
      <c r="AD3347" s="50">
        <v>4110508</v>
      </c>
      <c r="AH3347" s="66" t="str">
        <f t="shared" si="235"/>
        <v>PRIpiranga</v>
      </c>
      <c r="AI3347" s="50">
        <v>4110508</v>
      </c>
    </row>
    <row r="3348" spans="27:35">
      <c r="AA3348" s="62" t="str">
        <f t="shared" si="234"/>
        <v/>
      </c>
      <c r="AB3348" s="50" t="s">
        <v>71</v>
      </c>
      <c r="AC3348" s="50" t="s">
        <v>2965</v>
      </c>
      <c r="AD3348" s="50">
        <v>4110607</v>
      </c>
      <c r="AH3348" s="66" t="str">
        <f t="shared" si="235"/>
        <v>PRIporã</v>
      </c>
      <c r="AI3348" s="50">
        <v>4110607</v>
      </c>
    </row>
    <row r="3349" spans="27:35">
      <c r="AA3349" s="62" t="str">
        <f t="shared" si="234"/>
        <v/>
      </c>
      <c r="AB3349" s="50" t="s">
        <v>71</v>
      </c>
      <c r="AC3349" s="50" t="s">
        <v>2977</v>
      </c>
      <c r="AD3349" s="50">
        <v>4110656</v>
      </c>
      <c r="AH3349" s="66" t="str">
        <f t="shared" si="235"/>
        <v>PRIracema do Oeste</v>
      </c>
      <c r="AI3349" s="50">
        <v>4110656</v>
      </c>
    </row>
    <row r="3350" spans="27:35">
      <c r="AA3350" s="62" t="str">
        <f t="shared" si="234"/>
        <v/>
      </c>
      <c r="AB3350" s="50" t="s">
        <v>71</v>
      </c>
      <c r="AC3350" s="50" t="s">
        <v>2568</v>
      </c>
      <c r="AD3350" s="50">
        <v>4110706</v>
      </c>
      <c r="AH3350" s="66" t="str">
        <f t="shared" si="235"/>
        <v>PRIrati</v>
      </c>
      <c r="AI3350" s="50">
        <v>4110706</v>
      </c>
    </row>
    <row r="3351" spans="27:35">
      <c r="AA3351" s="62" t="str">
        <f t="shared" si="234"/>
        <v/>
      </c>
      <c r="AB3351" s="50" t="s">
        <v>71</v>
      </c>
      <c r="AC3351" s="50" t="s">
        <v>3002</v>
      </c>
      <c r="AD3351" s="50">
        <v>4110805</v>
      </c>
      <c r="AH3351" s="66" t="str">
        <f t="shared" si="235"/>
        <v>PRIretama</v>
      </c>
      <c r="AI3351" s="50">
        <v>4110805</v>
      </c>
    </row>
    <row r="3352" spans="27:35">
      <c r="AA3352" s="62" t="str">
        <f t="shared" si="234"/>
        <v/>
      </c>
      <c r="AB3352" s="50" t="s">
        <v>71</v>
      </c>
      <c r="AC3352" s="50" t="s">
        <v>3015</v>
      </c>
      <c r="AD3352" s="50">
        <v>4110904</v>
      </c>
      <c r="AH3352" s="66" t="str">
        <f t="shared" si="235"/>
        <v>PRItaguajé</v>
      </c>
      <c r="AI3352" s="50">
        <v>4110904</v>
      </c>
    </row>
    <row r="3353" spans="27:35">
      <c r="AA3353" s="62" t="str">
        <f t="shared" si="234"/>
        <v/>
      </c>
      <c r="AB3353" s="50" t="s">
        <v>71</v>
      </c>
      <c r="AC3353" s="50" t="s">
        <v>3027</v>
      </c>
      <c r="AD3353" s="50">
        <v>4110953</v>
      </c>
      <c r="AH3353" s="66" t="str">
        <f t="shared" si="235"/>
        <v>PRItaipulândia</v>
      </c>
      <c r="AI3353" s="50">
        <v>4110953</v>
      </c>
    </row>
    <row r="3354" spans="27:35">
      <c r="AA3354" s="62" t="str">
        <f t="shared" si="234"/>
        <v/>
      </c>
      <c r="AB3354" s="50" t="s">
        <v>71</v>
      </c>
      <c r="AC3354" s="50" t="s">
        <v>3040</v>
      </c>
      <c r="AD3354" s="50">
        <v>4111001</v>
      </c>
      <c r="AH3354" s="66" t="str">
        <f t="shared" si="235"/>
        <v>PRItambaracá</v>
      </c>
      <c r="AI3354" s="50">
        <v>4111001</v>
      </c>
    </row>
    <row r="3355" spans="27:35">
      <c r="AA3355" s="62" t="str">
        <f t="shared" si="234"/>
        <v/>
      </c>
      <c r="AB3355" s="50" t="s">
        <v>71</v>
      </c>
      <c r="AC3355" s="50" t="s">
        <v>1928</v>
      </c>
      <c r="AD3355" s="50">
        <v>4111100</v>
      </c>
      <c r="AH3355" s="66" t="str">
        <f t="shared" si="235"/>
        <v>PRItambé</v>
      </c>
      <c r="AI3355" s="50">
        <v>4111100</v>
      </c>
    </row>
    <row r="3356" spans="27:35">
      <c r="AA3356" s="62" t="str">
        <f t="shared" si="234"/>
        <v/>
      </c>
      <c r="AB3356" s="50" t="s">
        <v>71</v>
      </c>
      <c r="AC3356" s="50" t="s">
        <v>3064</v>
      </c>
      <c r="AD3356" s="50">
        <v>4111209</v>
      </c>
      <c r="AH3356" s="66" t="str">
        <f t="shared" si="235"/>
        <v>PRItapejara d'Oeste</v>
      </c>
      <c r="AI3356" s="50">
        <v>4111209</v>
      </c>
    </row>
    <row r="3357" spans="27:35">
      <c r="AA3357" s="62" t="str">
        <f t="shared" si="234"/>
        <v/>
      </c>
      <c r="AB3357" s="50" t="s">
        <v>71</v>
      </c>
      <c r="AC3357" s="50" t="s">
        <v>3075</v>
      </c>
      <c r="AD3357" s="50">
        <v>4111258</v>
      </c>
      <c r="AH3357" s="66" t="str">
        <f t="shared" si="235"/>
        <v>PRItaperuçu</v>
      </c>
      <c r="AI3357" s="50">
        <v>4111258</v>
      </c>
    </row>
    <row r="3358" spans="27:35">
      <c r="AA3358" s="62" t="str">
        <f t="shared" si="234"/>
        <v/>
      </c>
      <c r="AB3358" s="50" t="s">
        <v>71</v>
      </c>
      <c r="AC3358" s="50" t="s">
        <v>3088</v>
      </c>
      <c r="AD3358" s="50">
        <v>4111308</v>
      </c>
      <c r="AH3358" s="66" t="str">
        <f t="shared" si="235"/>
        <v>PRItaúna do Sul</v>
      </c>
      <c r="AI3358" s="50">
        <v>4111308</v>
      </c>
    </row>
    <row r="3359" spans="27:35">
      <c r="AA3359" s="62" t="str">
        <f t="shared" si="234"/>
        <v/>
      </c>
      <c r="AB3359" s="50" t="s">
        <v>71</v>
      </c>
      <c r="AC3359" s="50" t="s">
        <v>3100</v>
      </c>
      <c r="AD3359" s="50">
        <v>4111407</v>
      </c>
      <c r="AH3359" s="66" t="str">
        <f t="shared" si="235"/>
        <v>PRIvaí</v>
      </c>
      <c r="AI3359" s="50">
        <v>4111407</v>
      </c>
    </row>
    <row r="3360" spans="27:35">
      <c r="AA3360" s="62" t="str">
        <f t="shared" si="234"/>
        <v/>
      </c>
      <c r="AB3360" s="50" t="s">
        <v>71</v>
      </c>
      <c r="AC3360" s="50" t="s">
        <v>3113</v>
      </c>
      <c r="AD3360" s="50">
        <v>4111506</v>
      </c>
      <c r="AH3360" s="66" t="str">
        <f t="shared" si="235"/>
        <v>PRIvaiporã</v>
      </c>
      <c r="AI3360" s="50">
        <v>4111506</v>
      </c>
    </row>
    <row r="3361" spans="27:35">
      <c r="AA3361" s="62" t="str">
        <f t="shared" si="234"/>
        <v/>
      </c>
      <c r="AB3361" s="50" t="s">
        <v>71</v>
      </c>
      <c r="AC3361" s="50" t="s">
        <v>3125</v>
      </c>
      <c r="AD3361" s="50">
        <v>4111555</v>
      </c>
      <c r="AH3361" s="66" t="str">
        <f t="shared" si="235"/>
        <v>PRIvaté</v>
      </c>
      <c r="AI3361" s="50">
        <v>4111555</v>
      </c>
    </row>
    <row r="3362" spans="27:35">
      <c r="AA3362" s="62" t="str">
        <f t="shared" si="234"/>
        <v/>
      </c>
      <c r="AB3362" s="50" t="s">
        <v>71</v>
      </c>
      <c r="AC3362" s="50" t="s">
        <v>3136</v>
      </c>
      <c r="AD3362" s="50">
        <v>4111605</v>
      </c>
      <c r="AH3362" s="66" t="str">
        <f t="shared" si="235"/>
        <v>PRIvatuba</v>
      </c>
      <c r="AI3362" s="50">
        <v>4111605</v>
      </c>
    </row>
    <row r="3363" spans="27:35">
      <c r="AA3363" s="62" t="str">
        <f t="shared" si="234"/>
        <v/>
      </c>
      <c r="AB3363" s="50" t="s">
        <v>71</v>
      </c>
      <c r="AC3363" s="50" t="s">
        <v>3148</v>
      </c>
      <c r="AD3363" s="50">
        <v>4111704</v>
      </c>
      <c r="AH3363" s="66" t="str">
        <f t="shared" si="235"/>
        <v>PRJaboti</v>
      </c>
      <c r="AI3363" s="50">
        <v>4111704</v>
      </c>
    </row>
    <row r="3364" spans="27:35">
      <c r="AA3364" s="62" t="str">
        <f t="shared" si="234"/>
        <v/>
      </c>
      <c r="AB3364" s="50" t="s">
        <v>71</v>
      </c>
      <c r="AC3364" s="50" t="s">
        <v>3159</v>
      </c>
      <c r="AD3364" s="50">
        <v>4111803</v>
      </c>
      <c r="AH3364" s="66" t="str">
        <f t="shared" si="235"/>
        <v>PRJacarezinho</v>
      </c>
      <c r="AI3364" s="50">
        <v>4111803</v>
      </c>
    </row>
    <row r="3365" spans="27:35">
      <c r="AA3365" s="62" t="str">
        <f t="shared" si="234"/>
        <v/>
      </c>
      <c r="AB3365" s="50" t="s">
        <v>71</v>
      </c>
      <c r="AC3365" s="50" t="s">
        <v>3170</v>
      </c>
      <c r="AD3365" s="50">
        <v>4111902</v>
      </c>
      <c r="AH3365" s="66" t="str">
        <f t="shared" si="235"/>
        <v>PRJaguapitã</v>
      </c>
      <c r="AI3365" s="50">
        <v>4111902</v>
      </c>
    </row>
    <row r="3366" spans="27:35">
      <c r="AA3366" s="62" t="str">
        <f t="shared" si="234"/>
        <v/>
      </c>
      <c r="AB3366" s="50" t="s">
        <v>71</v>
      </c>
      <c r="AC3366" s="50" t="s">
        <v>3181</v>
      </c>
      <c r="AD3366" s="50">
        <v>4112009</v>
      </c>
      <c r="AH3366" s="66" t="str">
        <f t="shared" si="235"/>
        <v>PRJaguariaíva</v>
      </c>
      <c r="AI3366" s="50">
        <v>4112009</v>
      </c>
    </row>
    <row r="3367" spans="27:35">
      <c r="AA3367" s="62" t="str">
        <f t="shared" si="234"/>
        <v/>
      </c>
      <c r="AB3367" s="50" t="s">
        <v>71</v>
      </c>
      <c r="AC3367" s="50" t="s">
        <v>3193</v>
      </c>
      <c r="AD3367" s="50">
        <v>4112108</v>
      </c>
      <c r="AH3367" s="66" t="str">
        <f t="shared" si="235"/>
        <v>PRJandaia do Sul</v>
      </c>
      <c r="AI3367" s="50">
        <v>4112108</v>
      </c>
    </row>
    <row r="3368" spans="27:35">
      <c r="AA3368" s="62" t="str">
        <f t="shared" si="234"/>
        <v/>
      </c>
      <c r="AB3368" s="50" t="s">
        <v>71</v>
      </c>
      <c r="AC3368" s="50" t="s">
        <v>3205</v>
      </c>
      <c r="AD3368" s="50">
        <v>4112207</v>
      </c>
      <c r="AH3368" s="66" t="str">
        <f t="shared" si="235"/>
        <v>PRJaniópolis</v>
      </c>
      <c r="AI3368" s="50">
        <v>4112207</v>
      </c>
    </row>
    <row r="3369" spans="27:35">
      <c r="AA3369" s="62" t="str">
        <f t="shared" si="234"/>
        <v/>
      </c>
      <c r="AB3369" s="50" t="s">
        <v>71</v>
      </c>
      <c r="AC3369" s="50" t="s">
        <v>3217</v>
      </c>
      <c r="AD3369" s="50">
        <v>4112306</v>
      </c>
      <c r="AH3369" s="66" t="str">
        <f t="shared" si="235"/>
        <v>PRJapira</v>
      </c>
      <c r="AI3369" s="50">
        <v>4112306</v>
      </c>
    </row>
    <row r="3370" spans="27:35">
      <c r="AA3370" s="62" t="str">
        <f t="shared" si="234"/>
        <v/>
      </c>
      <c r="AB3370" s="50" t="s">
        <v>71</v>
      </c>
      <c r="AC3370" s="50" t="s">
        <v>825</v>
      </c>
      <c r="AD3370" s="50">
        <v>4112405</v>
      </c>
      <c r="AH3370" s="66" t="str">
        <f t="shared" si="235"/>
        <v>PRJapurá</v>
      </c>
      <c r="AI3370" s="50">
        <v>4112405</v>
      </c>
    </row>
    <row r="3371" spans="27:35">
      <c r="AA3371" s="62" t="str">
        <f t="shared" si="234"/>
        <v/>
      </c>
      <c r="AB3371" s="50" t="s">
        <v>71</v>
      </c>
      <c r="AC3371" s="50" t="s">
        <v>3239</v>
      </c>
      <c r="AD3371" s="50">
        <v>4112504</v>
      </c>
      <c r="AH3371" s="66" t="str">
        <f t="shared" si="235"/>
        <v>PRJardim Alegre</v>
      </c>
      <c r="AI3371" s="50">
        <v>4112504</v>
      </c>
    </row>
    <row r="3372" spans="27:35">
      <c r="AA3372" s="62" t="str">
        <f t="shared" si="234"/>
        <v/>
      </c>
      <c r="AB3372" s="50" t="s">
        <v>71</v>
      </c>
      <c r="AC3372" s="50" t="s">
        <v>3249</v>
      </c>
      <c r="AD3372" s="50">
        <v>4112603</v>
      </c>
      <c r="AH3372" s="66" t="str">
        <f t="shared" si="235"/>
        <v>PRJardim Olinda</v>
      </c>
      <c r="AI3372" s="50">
        <v>4112603</v>
      </c>
    </row>
    <row r="3373" spans="27:35">
      <c r="AA3373" s="62" t="str">
        <f t="shared" si="234"/>
        <v/>
      </c>
      <c r="AB3373" s="50" t="s">
        <v>71</v>
      </c>
      <c r="AC3373" s="50" t="s">
        <v>3259</v>
      </c>
      <c r="AD3373" s="50">
        <v>4112702</v>
      </c>
      <c r="AH3373" s="66" t="str">
        <f t="shared" si="235"/>
        <v>PRJataizinho</v>
      </c>
      <c r="AI3373" s="50">
        <v>4112702</v>
      </c>
    </row>
    <row r="3374" spans="27:35">
      <c r="AA3374" s="62" t="str">
        <f t="shared" si="234"/>
        <v/>
      </c>
      <c r="AB3374" s="50" t="s">
        <v>71</v>
      </c>
      <c r="AC3374" s="50" t="s">
        <v>3271</v>
      </c>
      <c r="AD3374" s="50">
        <v>4112751</v>
      </c>
      <c r="AH3374" s="66" t="str">
        <f t="shared" si="235"/>
        <v>PRJesuítas</v>
      </c>
      <c r="AI3374" s="50">
        <v>4112751</v>
      </c>
    </row>
    <row r="3375" spans="27:35">
      <c r="AA3375" s="62" t="str">
        <f t="shared" si="234"/>
        <v/>
      </c>
      <c r="AB3375" s="50" t="s">
        <v>71</v>
      </c>
      <c r="AC3375" s="50" t="s">
        <v>3282</v>
      </c>
      <c r="AD3375" s="50">
        <v>4112801</v>
      </c>
      <c r="AH3375" s="66" t="str">
        <f t="shared" si="235"/>
        <v>PRJoaquim Távora</v>
      </c>
      <c r="AI3375" s="50">
        <v>4112801</v>
      </c>
    </row>
    <row r="3376" spans="27:35">
      <c r="AA3376" s="62" t="str">
        <f t="shared" si="234"/>
        <v/>
      </c>
      <c r="AB3376" s="50" t="s">
        <v>71</v>
      </c>
      <c r="AC3376" s="50" t="s">
        <v>3294</v>
      </c>
      <c r="AD3376" s="50">
        <v>4112900</v>
      </c>
      <c r="AH3376" s="66" t="str">
        <f t="shared" si="235"/>
        <v>PRJundiaí do Sul</v>
      </c>
      <c r="AI3376" s="50">
        <v>4112900</v>
      </c>
    </row>
    <row r="3377" spans="27:35">
      <c r="AA3377" s="62" t="str">
        <f t="shared" si="234"/>
        <v/>
      </c>
      <c r="AB3377" s="50" t="s">
        <v>71</v>
      </c>
      <c r="AC3377" s="50" t="s">
        <v>3306</v>
      </c>
      <c r="AD3377" s="50">
        <v>4112959</v>
      </c>
      <c r="AH3377" s="66" t="str">
        <f t="shared" si="235"/>
        <v>PRJuranda</v>
      </c>
      <c r="AI3377" s="50">
        <v>4112959</v>
      </c>
    </row>
    <row r="3378" spans="27:35">
      <c r="AA3378" s="62" t="str">
        <f t="shared" si="234"/>
        <v/>
      </c>
      <c r="AB3378" s="50" t="s">
        <v>71</v>
      </c>
      <c r="AC3378" s="50" t="s">
        <v>2673</v>
      </c>
      <c r="AD3378" s="50">
        <v>4113007</v>
      </c>
      <c r="AH3378" s="66" t="str">
        <f t="shared" si="235"/>
        <v>PRJussara</v>
      </c>
      <c r="AI3378" s="50">
        <v>4113007</v>
      </c>
    </row>
    <row r="3379" spans="27:35">
      <c r="AA3379" s="62" t="str">
        <f t="shared" si="234"/>
        <v/>
      </c>
      <c r="AB3379" s="50" t="s">
        <v>71</v>
      </c>
      <c r="AC3379" s="50" t="s">
        <v>3328</v>
      </c>
      <c r="AD3379" s="50">
        <v>4113106</v>
      </c>
      <c r="AH3379" s="66" t="str">
        <f t="shared" si="235"/>
        <v>PRKaloré</v>
      </c>
      <c r="AI3379" s="50">
        <v>4113106</v>
      </c>
    </row>
    <row r="3380" spans="27:35">
      <c r="AA3380" s="62" t="str">
        <f t="shared" si="234"/>
        <v/>
      </c>
      <c r="AB3380" s="50" t="s">
        <v>71</v>
      </c>
      <c r="AC3380" s="50" t="s">
        <v>3339</v>
      </c>
      <c r="AD3380" s="50">
        <v>4113205</v>
      </c>
      <c r="AH3380" s="66" t="str">
        <f t="shared" si="235"/>
        <v>PRLapa</v>
      </c>
      <c r="AI3380" s="50">
        <v>4113205</v>
      </c>
    </row>
    <row r="3381" spans="27:35">
      <c r="AA3381" s="62" t="str">
        <f t="shared" si="234"/>
        <v/>
      </c>
      <c r="AB3381" s="50" t="s">
        <v>71</v>
      </c>
      <c r="AC3381" s="50" t="s">
        <v>3350</v>
      </c>
      <c r="AD3381" s="50">
        <v>4113254</v>
      </c>
      <c r="AH3381" s="66" t="str">
        <f t="shared" si="235"/>
        <v>PRLaranjal</v>
      </c>
      <c r="AI3381" s="50">
        <v>4113254</v>
      </c>
    </row>
    <row r="3382" spans="27:35">
      <c r="AA3382" s="62" t="str">
        <f t="shared" si="234"/>
        <v/>
      </c>
      <c r="AB3382" s="50" t="s">
        <v>71</v>
      </c>
      <c r="AC3382" s="50" t="s">
        <v>3360</v>
      </c>
      <c r="AD3382" s="50">
        <v>4113304</v>
      </c>
      <c r="AH3382" s="66" t="str">
        <f t="shared" si="235"/>
        <v>PRLaranjeiras do Sul</v>
      </c>
      <c r="AI3382" s="50">
        <v>4113304</v>
      </c>
    </row>
    <row r="3383" spans="27:35">
      <c r="AA3383" s="62" t="str">
        <f t="shared" si="234"/>
        <v/>
      </c>
      <c r="AB3383" s="50" t="s">
        <v>71</v>
      </c>
      <c r="AC3383" s="50" t="s">
        <v>3369</v>
      </c>
      <c r="AD3383" s="50">
        <v>4113403</v>
      </c>
      <c r="AH3383" s="66" t="str">
        <f t="shared" si="235"/>
        <v>PRLeópolis</v>
      </c>
      <c r="AI3383" s="50">
        <v>4113403</v>
      </c>
    </row>
    <row r="3384" spans="27:35">
      <c r="AA3384" s="62" t="str">
        <f t="shared" si="234"/>
        <v/>
      </c>
      <c r="AB3384" s="50" t="s">
        <v>71</v>
      </c>
      <c r="AC3384" s="50" t="s">
        <v>3379</v>
      </c>
      <c r="AD3384" s="50">
        <v>4113429</v>
      </c>
      <c r="AH3384" s="66" t="str">
        <f t="shared" si="235"/>
        <v>PRLidianópolis</v>
      </c>
      <c r="AI3384" s="50">
        <v>4113429</v>
      </c>
    </row>
    <row r="3385" spans="27:35">
      <c r="AA3385" s="62" t="str">
        <f t="shared" si="234"/>
        <v/>
      </c>
      <c r="AB3385" s="50" t="s">
        <v>71</v>
      </c>
      <c r="AC3385" s="50" t="s">
        <v>3389</v>
      </c>
      <c r="AD3385" s="50">
        <v>4113452</v>
      </c>
      <c r="AH3385" s="66" t="str">
        <f t="shared" si="235"/>
        <v>PRLindoeste</v>
      </c>
      <c r="AI3385" s="50">
        <v>4113452</v>
      </c>
    </row>
    <row r="3386" spans="27:35">
      <c r="AA3386" s="62" t="str">
        <f t="shared" si="234"/>
        <v/>
      </c>
      <c r="AB3386" s="50" t="s">
        <v>71</v>
      </c>
      <c r="AC3386" s="50" t="s">
        <v>3399</v>
      </c>
      <c r="AD3386" s="50">
        <v>4113502</v>
      </c>
      <c r="AH3386" s="66" t="str">
        <f t="shared" si="235"/>
        <v>PRLoanda</v>
      </c>
      <c r="AI3386" s="50">
        <v>4113502</v>
      </c>
    </row>
    <row r="3387" spans="27:35">
      <c r="AA3387" s="62" t="str">
        <f t="shared" si="234"/>
        <v/>
      </c>
      <c r="AB3387" s="50" t="s">
        <v>71</v>
      </c>
      <c r="AC3387" s="50" t="s">
        <v>3409</v>
      </c>
      <c r="AD3387" s="50">
        <v>4113601</v>
      </c>
      <c r="AH3387" s="66" t="str">
        <f t="shared" si="235"/>
        <v>PRLobato</v>
      </c>
      <c r="AI3387" s="50">
        <v>4113601</v>
      </c>
    </row>
    <row r="3388" spans="27:35">
      <c r="AA3388" s="62" t="str">
        <f t="shared" si="234"/>
        <v/>
      </c>
      <c r="AB3388" s="50" t="s">
        <v>71</v>
      </c>
      <c r="AC3388" s="50" t="s">
        <v>3419</v>
      </c>
      <c r="AD3388" s="50">
        <v>4113700</v>
      </c>
      <c r="AH3388" s="66" t="str">
        <f t="shared" si="235"/>
        <v>PRLondrina</v>
      </c>
      <c r="AI3388" s="50">
        <v>4113700</v>
      </c>
    </row>
    <row r="3389" spans="27:35">
      <c r="AA3389" s="62" t="str">
        <f t="shared" si="234"/>
        <v/>
      </c>
      <c r="AB3389" s="50" t="s">
        <v>71</v>
      </c>
      <c r="AC3389" s="50" t="s">
        <v>3428</v>
      </c>
      <c r="AD3389" s="50">
        <v>4113734</v>
      </c>
      <c r="AH3389" s="66" t="str">
        <f t="shared" si="235"/>
        <v>PRLuiziana</v>
      </c>
      <c r="AI3389" s="50">
        <v>4113734</v>
      </c>
    </row>
    <row r="3390" spans="27:35">
      <c r="AA3390" s="62" t="str">
        <f t="shared" si="234"/>
        <v/>
      </c>
      <c r="AB3390" s="50" t="s">
        <v>71</v>
      </c>
      <c r="AC3390" s="50" t="s">
        <v>3438</v>
      </c>
      <c r="AD3390" s="50">
        <v>4113759</v>
      </c>
      <c r="AH3390" s="66" t="str">
        <f t="shared" si="235"/>
        <v>PRLunardelli</v>
      </c>
      <c r="AI3390" s="50">
        <v>4113759</v>
      </c>
    </row>
    <row r="3391" spans="27:35">
      <c r="AA3391" s="62" t="str">
        <f t="shared" si="234"/>
        <v/>
      </c>
      <c r="AB3391" s="50" t="s">
        <v>71</v>
      </c>
      <c r="AC3391" s="50" t="s">
        <v>3447</v>
      </c>
      <c r="AD3391" s="50">
        <v>4113809</v>
      </c>
      <c r="AH3391" s="66" t="str">
        <f t="shared" si="235"/>
        <v>PRLupionópolis</v>
      </c>
      <c r="AI3391" s="50">
        <v>4113809</v>
      </c>
    </row>
    <row r="3392" spans="27:35">
      <c r="AA3392" s="62" t="str">
        <f t="shared" si="234"/>
        <v/>
      </c>
      <c r="AB3392" s="50" t="s">
        <v>71</v>
      </c>
      <c r="AC3392" s="50" t="s">
        <v>3456</v>
      </c>
      <c r="AD3392" s="50">
        <v>4113908</v>
      </c>
      <c r="AH3392" s="66" t="str">
        <f t="shared" si="235"/>
        <v>PRMallet</v>
      </c>
      <c r="AI3392" s="50">
        <v>4113908</v>
      </c>
    </row>
    <row r="3393" spans="27:35">
      <c r="AA3393" s="62" t="str">
        <f t="shared" si="234"/>
        <v/>
      </c>
      <c r="AB3393" s="50" t="s">
        <v>71</v>
      </c>
      <c r="AC3393" s="50" t="s">
        <v>3466</v>
      </c>
      <c r="AD3393" s="50">
        <v>4114005</v>
      </c>
      <c r="AH3393" s="66" t="str">
        <f t="shared" si="235"/>
        <v>PRMamborê</v>
      </c>
      <c r="AI3393" s="50">
        <v>4114005</v>
      </c>
    </row>
    <row r="3394" spans="27:35">
      <c r="AA3394" s="62" t="str">
        <f t="shared" si="234"/>
        <v/>
      </c>
      <c r="AB3394" s="50" t="s">
        <v>71</v>
      </c>
      <c r="AC3394" s="50" t="s">
        <v>3475</v>
      </c>
      <c r="AD3394" s="50">
        <v>4114104</v>
      </c>
      <c r="AH3394" s="66" t="str">
        <f t="shared" si="235"/>
        <v>PRMandaguaçu</v>
      </c>
      <c r="AI3394" s="50">
        <v>4114104</v>
      </c>
    </row>
    <row r="3395" spans="27:35">
      <c r="AA3395" s="62" t="str">
        <f t="shared" ref="AA3395:AA3458" si="236">CONCATENATE(A3395,D3395)</f>
        <v/>
      </c>
      <c r="AB3395" s="50" t="s">
        <v>71</v>
      </c>
      <c r="AC3395" s="50" t="s">
        <v>3485</v>
      </c>
      <c r="AD3395" s="50">
        <v>4114203</v>
      </c>
      <c r="AH3395" s="66" t="str">
        <f t="shared" ref="AH3395:AH3458" si="237">CONCATENATE(AB3395,AC3395)</f>
        <v>PRMandaguari</v>
      </c>
      <c r="AI3395" s="50">
        <v>4114203</v>
      </c>
    </row>
    <row r="3396" spans="27:35">
      <c r="AA3396" s="62" t="str">
        <f t="shared" si="236"/>
        <v/>
      </c>
      <c r="AB3396" s="50" t="s">
        <v>71</v>
      </c>
      <c r="AC3396" s="50" t="s">
        <v>3495</v>
      </c>
      <c r="AD3396" s="50">
        <v>4114302</v>
      </c>
      <c r="AH3396" s="66" t="str">
        <f t="shared" si="237"/>
        <v>PRMandirituba</v>
      </c>
      <c r="AI3396" s="50">
        <v>4114302</v>
      </c>
    </row>
    <row r="3397" spans="27:35">
      <c r="AA3397" s="62" t="str">
        <f t="shared" si="236"/>
        <v/>
      </c>
      <c r="AB3397" s="50" t="s">
        <v>71</v>
      </c>
      <c r="AC3397" s="50" t="s">
        <v>3504</v>
      </c>
      <c r="AD3397" s="50">
        <v>4114351</v>
      </c>
      <c r="AH3397" s="66" t="str">
        <f t="shared" si="237"/>
        <v>PRManfrinópolis</v>
      </c>
      <c r="AI3397" s="50">
        <v>4114351</v>
      </c>
    </row>
    <row r="3398" spans="27:35">
      <c r="AA3398" s="62" t="str">
        <f t="shared" si="236"/>
        <v/>
      </c>
      <c r="AB3398" s="50" t="s">
        <v>71</v>
      </c>
      <c r="AC3398" s="50" t="s">
        <v>3514</v>
      </c>
      <c r="AD3398" s="50">
        <v>4114401</v>
      </c>
      <c r="AH3398" s="66" t="str">
        <f t="shared" si="237"/>
        <v>PRMangueirinha</v>
      </c>
      <c r="AI3398" s="50">
        <v>4114401</v>
      </c>
    </row>
    <row r="3399" spans="27:35">
      <c r="AA3399" s="62" t="str">
        <f t="shared" si="236"/>
        <v/>
      </c>
      <c r="AB3399" s="50" t="s">
        <v>71</v>
      </c>
      <c r="AC3399" s="50" t="s">
        <v>3524</v>
      </c>
      <c r="AD3399" s="50">
        <v>4114500</v>
      </c>
      <c r="AH3399" s="66" t="str">
        <f t="shared" si="237"/>
        <v>PRManoel Ribas</v>
      </c>
      <c r="AI3399" s="50">
        <v>4114500</v>
      </c>
    </row>
    <row r="3400" spans="27:35">
      <c r="AA3400" s="62" t="str">
        <f t="shared" si="236"/>
        <v/>
      </c>
      <c r="AB3400" s="50" t="s">
        <v>71</v>
      </c>
      <c r="AC3400" s="50" t="s">
        <v>3534</v>
      </c>
      <c r="AD3400" s="50">
        <v>4114609</v>
      </c>
      <c r="AH3400" s="66" t="str">
        <f t="shared" si="237"/>
        <v>PRMarechal Cândido Rondon</v>
      </c>
      <c r="AI3400" s="50">
        <v>4114609</v>
      </c>
    </row>
    <row r="3401" spans="27:35">
      <c r="AA3401" s="62" t="str">
        <f t="shared" si="236"/>
        <v/>
      </c>
      <c r="AB3401" s="50" t="s">
        <v>71</v>
      </c>
      <c r="AC3401" s="50" t="s">
        <v>3544</v>
      </c>
      <c r="AD3401" s="50">
        <v>4114708</v>
      </c>
      <c r="AH3401" s="66" t="str">
        <f t="shared" si="237"/>
        <v>PRMaria Helena</v>
      </c>
      <c r="AI3401" s="50">
        <v>4114708</v>
      </c>
    </row>
    <row r="3402" spans="27:35">
      <c r="AA3402" s="62" t="str">
        <f t="shared" si="236"/>
        <v/>
      </c>
      <c r="AB3402" s="50" t="s">
        <v>71</v>
      </c>
      <c r="AC3402" s="50" t="s">
        <v>3552</v>
      </c>
      <c r="AD3402" s="50">
        <v>4114807</v>
      </c>
      <c r="AH3402" s="66" t="str">
        <f t="shared" si="237"/>
        <v>PRMarialva</v>
      </c>
      <c r="AI3402" s="50">
        <v>4114807</v>
      </c>
    </row>
    <row r="3403" spans="27:35">
      <c r="AA3403" s="62" t="str">
        <f t="shared" si="236"/>
        <v/>
      </c>
      <c r="AB3403" s="50" t="s">
        <v>71</v>
      </c>
      <c r="AC3403" s="50" t="s">
        <v>3562</v>
      </c>
      <c r="AD3403" s="50">
        <v>4114906</v>
      </c>
      <c r="AH3403" s="66" t="str">
        <f t="shared" si="237"/>
        <v>PRMarilândia do Sul</v>
      </c>
      <c r="AI3403" s="50">
        <v>4114906</v>
      </c>
    </row>
    <row r="3404" spans="27:35">
      <c r="AA3404" s="62" t="str">
        <f t="shared" si="236"/>
        <v/>
      </c>
      <c r="AB3404" s="50" t="s">
        <v>71</v>
      </c>
      <c r="AC3404" s="50" t="s">
        <v>3572</v>
      </c>
      <c r="AD3404" s="50">
        <v>4115002</v>
      </c>
      <c r="AH3404" s="66" t="str">
        <f t="shared" si="237"/>
        <v>PRMarilena</v>
      </c>
      <c r="AI3404" s="50">
        <v>4115002</v>
      </c>
    </row>
    <row r="3405" spans="27:35">
      <c r="AA3405" s="62" t="str">
        <f t="shared" si="236"/>
        <v/>
      </c>
      <c r="AB3405" s="50" t="s">
        <v>71</v>
      </c>
      <c r="AC3405" s="50" t="s">
        <v>3582</v>
      </c>
      <c r="AD3405" s="50">
        <v>4115101</v>
      </c>
      <c r="AH3405" s="66" t="str">
        <f t="shared" si="237"/>
        <v>PRMariluz</v>
      </c>
      <c r="AI3405" s="50">
        <v>4115101</v>
      </c>
    </row>
    <row r="3406" spans="27:35">
      <c r="AA3406" s="62" t="str">
        <f t="shared" si="236"/>
        <v/>
      </c>
      <c r="AB3406" s="50" t="s">
        <v>71</v>
      </c>
      <c r="AC3406" s="50" t="s">
        <v>3592</v>
      </c>
      <c r="AD3406" s="50">
        <v>4115200</v>
      </c>
      <c r="AH3406" s="66" t="str">
        <f t="shared" si="237"/>
        <v>PRMaringá</v>
      </c>
      <c r="AI3406" s="50">
        <v>4115200</v>
      </c>
    </row>
    <row r="3407" spans="27:35">
      <c r="AA3407" s="62" t="str">
        <f t="shared" si="236"/>
        <v/>
      </c>
      <c r="AB3407" s="50" t="s">
        <v>71</v>
      </c>
      <c r="AC3407" s="50" t="s">
        <v>3601</v>
      </c>
      <c r="AD3407" s="50">
        <v>4115309</v>
      </c>
      <c r="AH3407" s="66" t="str">
        <f t="shared" si="237"/>
        <v>PRMariópolis</v>
      </c>
      <c r="AI3407" s="50">
        <v>4115309</v>
      </c>
    </row>
    <row r="3408" spans="27:35">
      <c r="AA3408" s="62" t="str">
        <f t="shared" si="236"/>
        <v/>
      </c>
      <c r="AB3408" s="50" t="s">
        <v>71</v>
      </c>
      <c r="AC3408" s="50" t="s">
        <v>3610</v>
      </c>
      <c r="AD3408" s="50">
        <v>4115358</v>
      </c>
      <c r="AH3408" s="66" t="str">
        <f t="shared" si="237"/>
        <v>PRMaripá</v>
      </c>
      <c r="AI3408" s="50">
        <v>4115358</v>
      </c>
    </row>
    <row r="3409" spans="27:35">
      <c r="AA3409" s="62" t="str">
        <f t="shared" si="236"/>
        <v/>
      </c>
      <c r="AB3409" s="50" t="s">
        <v>71</v>
      </c>
      <c r="AC3409" s="50" t="s">
        <v>3619</v>
      </c>
      <c r="AD3409" s="50">
        <v>4115408</v>
      </c>
      <c r="AH3409" s="66" t="str">
        <f t="shared" si="237"/>
        <v>PRMarmeleiro</v>
      </c>
      <c r="AI3409" s="50">
        <v>4115408</v>
      </c>
    </row>
    <row r="3410" spans="27:35">
      <c r="AA3410" s="62" t="str">
        <f t="shared" si="236"/>
        <v/>
      </c>
      <c r="AB3410" s="50" t="s">
        <v>71</v>
      </c>
      <c r="AC3410" s="50" t="s">
        <v>3629</v>
      </c>
      <c r="AD3410" s="50">
        <v>4115457</v>
      </c>
      <c r="AH3410" s="66" t="str">
        <f t="shared" si="237"/>
        <v>PRMarquinho</v>
      </c>
      <c r="AI3410" s="50">
        <v>4115457</v>
      </c>
    </row>
    <row r="3411" spans="27:35">
      <c r="AA3411" s="62" t="str">
        <f t="shared" si="236"/>
        <v/>
      </c>
      <c r="AB3411" s="50" t="s">
        <v>71</v>
      </c>
      <c r="AC3411" s="50" t="s">
        <v>3639</v>
      </c>
      <c r="AD3411" s="50">
        <v>4115507</v>
      </c>
      <c r="AH3411" s="66" t="str">
        <f t="shared" si="237"/>
        <v>PRMarumbi</v>
      </c>
      <c r="AI3411" s="50">
        <v>4115507</v>
      </c>
    </row>
    <row r="3412" spans="27:35">
      <c r="AA3412" s="62" t="str">
        <f t="shared" si="236"/>
        <v/>
      </c>
      <c r="AB3412" s="50" t="s">
        <v>71</v>
      </c>
      <c r="AC3412" s="50" t="s">
        <v>3648</v>
      </c>
      <c r="AD3412" s="50">
        <v>4115606</v>
      </c>
      <c r="AH3412" s="66" t="str">
        <f t="shared" si="237"/>
        <v>PRMatelândia</v>
      </c>
      <c r="AI3412" s="50">
        <v>4115606</v>
      </c>
    </row>
    <row r="3413" spans="27:35">
      <c r="AA3413" s="62" t="str">
        <f t="shared" si="236"/>
        <v/>
      </c>
      <c r="AB3413" s="50" t="s">
        <v>71</v>
      </c>
      <c r="AC3413" s="50" t="s">
        <v>3657</v>
      </c>
      <c r="AD3413" s="50">
        <v>4115705</v>
      </c>
      <c r="AH3413" s="66" t="str">
        <f t="shared" si="237"/>
        <v>PRMatinhos</v>
      </c>
      <c r="AI3413" s="50">
        <v>4115705</v>
      </c>
    </row>
    <row r="3414" spans="27:35">
      <c r="AA3414" s="62" t="str">
        <f t="shared" si="236"/>
        <v/>
      </c>
      <c r="AB3414" s="50" t="s">
        <v>71</v>
      </c>
      <c r="AC3414" s="50" t="s">
        <v>3666</v>
      </c>
      <c r="AD3414" s="50">
        <v>4115739</v>
      </c>
      <c r="AH3414" s="66" t="str">
        <f t="shared" si="237"/>
        <v>PRMato Rico</v>
      </c>
      <c r="AI3414" s="50">
        <v>4115739</v>
      </c>
    </row>
    <row r="3415" spans="27:35">
      <c r="AA3415" s="62" t="str">
        <f t="shared" si="236"/>
        <v/>
      </c>
      <c r="AB3415" s="50" t="s">
        <v>71</v>
      </c>
      <c r="AC3415" s="50" t="s">
        <v>3673</v>
      </c>
      <c r="AD3415" s="50">
        <v>4115754</v>
      </c>
      <c r="AH3415" s="66" t="str">
        <f t="shared" si="237"/>
        <v>PRMauá da Serra</v>
      </c>
      <c r="AI3415" s="50">
        <v>4115754</v>
      </c>
    </row>
    <row r="3416" spans="27:35">
      <c r="AA3416" s="62" t="str">
        <f t="shared" si="236"/>
        <v/>
      </c>
      <c r="AB3416" s="50" t="s">
        <v>71</v>
      </c>
      <c r="AC3416" s="50" t="s">
        <v>3682</v>
      </c>
      <c r="AD3416" s="50">
        <v>4115804</v>
      </c>
      <c r="AH3416" s="66" t="str">
        <f t="shared" si="237"/>
        <v>PRMedianeira</v>
      </c>
      <c r="AI3416" s="50">
        <v>4115804</v>
      </c>
    </row>
    <row r="3417" spans="27:35">
      <c r="AA3417" s="62" t="str">
        <f t="shared" si="236"/>
        <v/>
      </c>
      <c r="AB3417" s="50" t="s">
        <v>71</v>
      </c>
      <c r="AC3417" s="50" t="s">
        <v>3690</v>
      </c>
      <c r="AD3417" s="50">
        <v>4115853</v>
      </c>
      <c r="AH3417" s="66" t="str">
        <f t="shared" si="237"/>
        <v>PRMercedes</v>
      </c>
      <c r="AI3417" s="50">
        <v>4115853</v>
      </c>
    </row>
    <row r="3418" spans="27:35">
      <c r="AA3418" s="62" t="str">
        <f t="shared" si="236"/>
        <v/>
      </c>
      <c r="AB3418" s="50" t="s">
        <v>71</v>
      </c>
      <c r="AC3418" s="50" t="s">
        <v>2467</v>
      </c>
      <c r="AD3418" s="50">
        <v>4115903</v>
      </c>
      <c r="AH3418" s="66" t="str">
        <f t="shared" si="237"/>
        <v>PRMirador</v>
      </c>
      <c r="AI3418" s="50">
        <v>4115903</v>
      </c>
    </row>
    <row r="3419" spans="27:35">
      <c r="AA3419" s="62" t="str">
        <f t="shared" si="236"/>
        <v/>
      </c>
      <c r="AB3419" s="50" t="s">
        <v>71</v>
      </c>
      <c r="AC3419" s="50" t="s">
        <v>3706</v>
      </c>
      <c r="AD3419" s="50">
        <v>4116000</v>
      </c>
      <c r="AH3419" s="66" t="str">
        <f t="shared" si="237"/>
        <v>PRMiraselva</v>
      </c>
      <c r="AI3419" s="50">
        <v>4116000</v>
      </c>
    </row>
    <row r="3420" spans="27:35">
      <c r="AA3420" s="62" t="str">
        <f t="shared" si="236"/>
        <v/>
      </c>
      <c r="AB3420" s="50" t="s">
        <v>71</v>
      </c>
      <c r="AC3420" s="50" t="s">
        <v>3714</v>
      </c>
      <c r="AD3420" s="50">
        <v>4116059</v>
      </c>
      <c r="AH3420" s="66" t="str">
        <f t="shared" si="237"/>
        <v>PRMissal</v>
      </c>
      <c r="AI3420" s="50">
        <v>4116059</v>
      </c>
    </row>
    <row r="3421" spans="27:35">
      <c r="AA3421" s="62" t="str">
        <f t="shared" si="236"/>
        <v/>
      </c>
      <c r="AB3421" s="50" t="s">
        <v>71</v>
      </c>
      <c r="AC3421" s="50" t="s">
        <v>3721</v>
      </c>
      <c r="AD3421" s="50">
        <v>4116109</v>
      </c>
      <c r="AH3421" s="66" t="str">
        <f t="shared" si="237"/>
        <v>PRMoreira Sales</v>
      </c>
      <c r="AI3421" s="50">
        <v>4116109</v>
      </c>
    </row>
    <row r="3422" spans="27:35">
      <c r="AA3422" s="62" t="str">
        <f t="shared" si="236"/>
        <v/>
      </c>
      <c r="AB3422" s="50" t="s">
        <v>71</v>
      </c>
      <c r="AC3422" s="50" t="s">
        <v>3728</v>
      </c>
      <c r="AD3422" s="50">
        <v>4116208</v>
      </c>
      <c r="AH3422" s="66" t="str">
        <f t="shared" si="237"/>
        <v>PRMorretes</v>
      </c>
      <c r="AI3422" s="50">
        <v>4116208</v>
      </c>
    </row>
    <row r="3423" spans="27:35">
      <c r="AA3423" s="62" t="str">
        <f t="shared" si="236"/>
        <v/>
      </c>
      <c r="AB3423" s="50" t="s">
        <v>71</v>
      </c>
      <c r="AC3423" s="50" t="s">
        <v>3735</v>
      </c>
      <c r="AD3423" s="50">
        <v>4116307</v>
      </c>
      <c r="AH3423" s="66" t="str">
        <f t="shared" si="237"/>
        <v>PRMunhoz de Melo</v>
      </c>
      <c r="AI3423" s="50">
        <v>4116307</v>
      </c>
    </row>
    <row r="3424" spans="27:35">
      <c r="AA3424" s="62" t="str">
        <f t="shared" si="236"/>
        <v/>
      </c>
      <c r="AB3424" s="50" t="s">
        <v>71</v>
      </c>
      <c r="AC3424" s="50" t="s">
        <v>3742</v>
      </c>
      <c r="AD3424" s="50">
        <v>4116406</v>
      </c>
      <c r="AH3424" s="66" t="str">
        <f t="shared" si="237"/>
        <v>PRNossa Senhora das Graças</v>
      </c>
      <c r="AI3424" s="50">
        <v>4116406</v>
      </c>
    </row>
    <row r="3425" spans="27:35">
      <c r="AA3425" s="62" t="str">
        <f t="shared" si="236"/>
        <v/>
      </c>
      <c r="AB3425" s="50" t="s">
        <v>71</v>
      </c>
      <c r="AC3425" s="50" t="s">
        <v>3749</v>
      </c>
      <c r="AD3425" s="50">
        <v>4116505</v>
      </c>
      <c r="AH3425" s="66" t="str">
        <f t="shared" si="237"/>
        <v>PRNova Aliança do Ivaí</v>
      </c>
      <c r="AI3425" s="50">
        <v>4116505</v>
      </c>
    </row>
    <row r="3426" spans="27:35">
      <c r="AA3426" s="62" t="str">
        <f t="shared" si="236"/>
        <v/>
      </c>
      <c r="AB3426" s="50" t="s">
        <v>71</v>
      </c>
      <c r="AC3426" s="50" t="s">
        <v>3755</v>
      </c>
      <c r="AD3426" s="50">
        <v>4116604</v>
      </c>
      <c r="AH3426" s="66" t="str">
        <f t="shared" si="237"/>
        <v>PRNova América da Colina</v>
      </c>
      <c r="AI3426" s="50">
        <v>4116604</v>
      </c>
    </row>
    <row r="3427" spans="27:35">
      <c r="AA3427" s="62" t="str">
        <f t="shared" si="236"/>
        <v/>
      </c>
      <c r="AB3427" s="50" t="s">
        <v>71</v>
      </c>
      <c r="AC3427" s="50" t="s">
        <v>3048</v>
      </c>
      <c r="AD3427" s="50">
        <v>4116703</v>
      </c>
      <c r="AH3427" s="66" t="str">
        <f t="shared" si="237"/>
        <v>PRNova Aurora</v>
      </c>
      <c r="AI3427" s="50">
        <v>4116703</v>
      </c>
    </row>
    <row r="3428" spans="27:35">
      <c r="AA3428" s="62" t="str">
        <f t="shared" si="236"/>
        <v/>
      </c>
      <c r="AB3428" s="50" t="s">
        <v>71</v>
      </c>
      <c r="AC3428" s="50" t="s">
        <v>3764</v>
      </c>
      <c r="AD3428" s="50">
        <v>4116802</v>
      </c>
      <c r="AH3428" s="66" t="str">
        <f t="shared" si="237"/>
        <v>PRNova Cantu</v>
      </c>
      <c r="AI3428" s="50">
        <v>4116802</v>
      </c>
    </row>
    <row r="3429" spans="27:35">
      <c r="AA3429" s="62" t="str">
        <f t="shared" si="236"/>
        <v/>
      </c>
      <c r="AB3429" s="50" t="s">
        <v>71</v>
      </c>
      <c r="AC3429" s="50" t="s">
        <v>3771</v>
      </c>
      <c r="AD3429" s="50">
        <v>4116901</v>
      </c>
      <c r="AH3429" s="66" t="str">
        <f t="shared" si="237"/>
        <v>PRNova Esperança</v>
      </c>
      <c r="AI3429" s="50">
        <v>4116901</v>
      </c>
    </row>
    <row r="3430" spans="27:35">
      <c r="AA3430" s="62" t="str">
        <f t="shared" si="236"/>
        <v/>
      </c>
      <c r="AB3430" s="50" t="s">
        <v>71</v>
      </c>
      <c r="AC3430" s="50" t="s">
        <v>3777</v>
      </c>
      <c r="AD3430" s="50">
        <v>4116950</v>
      </c>
      <c r="AH3430" s="66" t="str">
        <f t="shared" si="237"/>
        <v>PRNova Esperança do Sudoeste</v>
      </c>
      <c r="AI3430" s="50">
        <v>4116950</v>
      </c>
    </row>
    <row r="3431" spans="27:35">
      <c r="AA3431" s="62" t="str">
        <f t="shared" si="236"/>
        <v/>
      </c>
      <c r="AB3431" s="50" t="s">
        <v>71</v>
      </c>
      <c r="AC3431" s="50" t="s">
        <v>3784</v>
      </c>
      <c r="AD3431" s="50">
        <v>4117008</v>
      </c>
      <c r="AH3431" s="66" t="str">
        <f t="shared" si="237"/>
        <v>PRNova Fátima</v>
      </c>
      <c r="AI3431" s="50">
        <v>4117008</v>
      </c>
    </row>
    <row r="3432" spans="27:35">
      <c r="AA3432" s="62" t="str">
        <f t="shared" si="236"/>
        <v/>
      </c>
      <c r="AB3432" s="50" t="s">
        <v>71</v>
      </c>
      <c r="AC3432" s="50" t="s">
        <v>3791</v>
      </c>
      <c r="AD3432" s="50">
        <v>4117057</v>
      </c>
      <c r="AH3432" s="66" t="str">
        <f t="shared" si="237"/>
        <v>PRNova Laranjeiras</v>
      </c>
      <c r="AI3432" s="50">
        <v>4117057</v>
      </c>
    </row>
    <row r="3433" spans="27:35">
      <c r="AA3433" s="62" t="str">
        <f t="shared" si="236"/>
        <v/>
      </c>
      <c r="AB3433" s="50" t="s">
        <v>71</v>
      </c>
      <c r="AC3433" s="50" t="s">
        <v>3798</v>
      </c>
      <c r="AD3433" s="50">
        <v>4117107</v>
      </c>
      <c r="AH3433" s="66" t="str">
        <f t="shared" si="237"/>
        <v>PRNova Londrina</v>
      </c>
      <c r="AI3433" s="50">
        <v>4117107</v>
      </c>
    </row>
    <row r="3434" spans="27:35">
      <c r="AA3434" s="62" t="str">
        <f t="shared" si="236"/>
        <v/>
      </c>
      <c r="AB3434" s="50" t="s">
        <v>71</v>
      </c>
      <c r="AC3434" s="50" t="s">
        <v>1872</v>
      </c>
      <c r="AD3434" s="50">
        <v>4117206</v>
      </c>
      <c r="AH3434" s="66" t="str">
        <f t="shared" si="237"/>
        <v>PRNova Olímpia</v>
      </c>
      <c r="AI3434" s="50">
        <v>4117206</v>
      </c>
    </row>
    <row r="3435" spans="27:35">
      <c r="AA3435" s="62" t="str">
        <f t="shared" si="236"/>
        <v/>
      </c>
      <c r="AB3435" s="50" t="s">
        <v>71</v>
      </c>
      <c r="AC3435" s="50" t="s">
        <v>3811</v>
      </c>
      <c r="AD3435" s="50">
        <v>4117255</v>
      </c>
      <c r="AH3435" s="66" t="str">
        <f t="shared" si="237"/>
        <v>PRNova Prata do Iguaçu</v>
      </c>
      <c r="AI3435" s="50">
        <v>4117255</v>
      </c>
    </row>
    <row r="3436" spans="27:35">
      <c r="AA3436" s="62" t="str">
        <f t="shared" si="236"/>
        <v/>
      </c>
      <c r="AB3436" s="50" t="s">
        <v>71</v>
      </c>
      <c r="AC3436" s="50" t="s">
        <v>3818</v>
      </c>
      <c r="AD3436" s="50">
        <v>4117214</v>
      </c>
      <c r="AH3436" s="66" t="str">
        <f t="shared" si="237"/>
        <v>PRNova Santa Bárbara</v>
      </c>
      <c r="AI3436" s="50">
        <v>4117214</v>
      </c>
    </row>
    <row r="3437" spans="27:35">
      <c r="AA3437" s="62" t="str">
        <f t="shared" si="236"/>
        <v/>
      </c>
      <c r="AB3437" s="50" t="s">
        <v>71</v>
      </c>
      <c r="AC3437" s="50" t="s">
        <v>3825</v>
      </c>
      <c r="AD3437" s="50">
        <v>4117222</v>
      </c>
      <c r="AH3437" s="66" t="str">
        <f t="shared" si="237"/>
        <v>PRNova Santa Rosa</v>
      </c>
      <c r="AI3437" s="50">
        <v>4117222</v>
      </c>
    </row>
    <row r="3438" spans="27:35">
      <c r="AA3438" s="62" t="str">
        <f t="shared" si="236"/>
        <v/>
      </c>
      <c r="AB3438" s="50" t="s">
        <v>71</v>
      </c>
      <c r="AC3438" s="50" t="s">
        <v>3832</v>
      </c>
      <c r="AD3438" s="50">
        <v>4117271</v>
      </c>
      <c r="AH3438" s="66" t="str">
        <f t="shared" si="237"/>
        <v>PRNova Tebas</v>
      </c>
      <c r="AI3438" s="50">
        <v>4117271</v>
      </c>
    </row>
    <row r="3439" spans="27:35">
      <c r="AA3439" s="62" t="str">
        <f t="shared" si="236"/>
        <v/>
      </c>
      <c r="AB3439" s="50" t="s">
        <v>71</v>
      </c>
      <c r="AC3439" s="50" t="s">
        <v>3838</v>
      </c>
      <c r="AD3439" s="50">
        <v>4117297</v>
      </c>
      <c r="AH3439" s="66" t="str">
        <f t="shared" si="237"/>
        <v>PRNovo Itacolomi</v>
      </c>
      <c r="AI3439" s="50">
        <v>4117297</v>
      </c>
    </row>
    <row r="3440" spans="27:35">
      <c r="AA3440" s="62" t="str">
        <f t="shared" si="236"/>
        <v/>
      </c>
      <c r="AB3440" s="50" t="s">
        <v>71</v>
      </c>
      <c r="AC3440" s="50" t="s">
        <v>3845</v>
      </c>
      <c r="AD3440" s="50">
        <v>4117305</v>
      </c>
      <c r="AH3440" s="66" t="str">
        <f t="shared" si="237"/>
        <v>PROrtigueira</v>
      </c>
      <c r="AI3440" s="50">
        <v>4117305</v>
      </c>
    </row>
    <row r="3441" spans="27:35">
      <c r="AA3441" s="62" t="str">
        <f t="shared" si="236"/>
        <v/>
      </c>
      <c r="AB3441" s="50" t="s">
        <v>71</v>
      </c>
      <c r="AC3441" s="50" t="s">
        <v>3851</v>
      </c>
      <c r="AD3441" s="50">
        <v>4117404</v>
      </c>
      <c r="AH3441" s="66" t="str">
        <f t="shared" si="237"/>
        <v>PROurizona</v>
      </c>
      <c r="AI3441" s="50">
        <v>4117404</v>
      </c>
    </row>
    <row r="3442" spans="27:35">
      <c r="AA3442" s="62" t="str">
        <f t="shared" si="236"/>
        <v/>
      </c>
      <c r="AB3442" s="50" t="s">
        <v>71</v>
      </c>
      <c r="AC3442" s="50" t="s">
        <v>3857</v>
      </c>
      <c r="AD3442" s="50">
        <v>4117453</v>
      </c>
      <c r="AH3442" s="66" t="str">
        <f t="shared" si="237"/>
        <v>PROuro Verde do Oeste</v>
      </c>
      <c r="AI3442" s="50">
        <v>4117453</v>
      </c>
    </row>
    <row r="3443" spans="27:35">
      <c r="AA3443" s="62" t="str">
        <f t="shared" si="236"/>
        <v/>
      </c>
      <c r="AB3443" s="50" t="s">
        <v>71</v>
      </c>
      <c r="AC3443" s="50" t="s">
        <v>3863</v>
      </c>
      <c r="AD3443" s="50">
        <v>4117503</v>
      </c>
      <c r="AH3443" s="66" t="str">
        <f t="shared" si="237"/>
        <v>PRPaiçandu</v>
      </c>
      <c r="AI3443" s="50">
        <v>4117503</v>
      </c>
    </row>
    <row r="3444" spans="27:35">
      <c r="AA3444" s="62" t="str">
        <f t="shared" si="236"/>
        <v/>
      </c>
      <c r="AB3444" s="50" t="s">
        <v>71</v>
      </c>
      <c r="AC3444" s="50" t="s">
        <v>2020</v>
      </c>
      <c r="AD3444" s="50">
        <v>4117602</v>
      </c>
      <c r="AH3444" s="66" t="str">
        <f t="shared" si="237"/>
        <v>PRPalmas</v>
      </c>
      <c r="AI3444" s="50">
        <v>4117602</v>
      </c>
    </row>
    <row r="3445" spans="27:35">
      <c r="AA3445" s="62" t="str">
        <f t="shared" si="236"/>
        <v/>
      </c>
      <c r="AB3445" s="50" t="s">
        <v>71</v>
      </c>
      <c r="AC3445" s="50" t="s">
        <v>3343</v>
      </c>
      <c r="AD3445" s="50">
        <v>4117701</v>
      </c>
      <c r="AH3445" s="66" t="str">
        <f t="shared" si="237"/>
        <v>PRPalmeira</v>
      </c>
      <c r="AI3445" s="50">
        <v>4117701</v>
      </c>
    </row>
    <row r="3446" spans="27:35">
      <c r="AA3446" s="62" t="str">
        <f t="shared" si="236"/>
        <v/>
      </c>
      <c r="AB3446" s="50" t="s">
        <v>71</v>
      </c>
      <c r="AC3446" s="50" t="s">
        <v>3879</v>
      </c>
      <c r="AD3446" s="50">
        <v>4117800</v>
      </c>
      <c r="AH3446" s="66" t="str">
        <f t="shared" si="237"/>
        <v>PRPalmital</v>
      </c>
      <c r="AI3446" s="50">
        <v>4117800</v>
      </c>
    </row>
    <row r="3447" spans="27:35">
      <c r="AA3447" s="62" t="str">
        <f t="shared" si="236"/>
        <v/>
      </c>
      <c r="AB3447" s="50" t="s">
        <v>71</v>
      </c>
      <c r="AC3447" s="50" t="s">
        <v>3885</v>
      </c>
      <c r="AD3447" s="50">
        <v>4117909</v>
      </c>
      <c r="AH3447" s="66" t="str">
        <f t="shared" si="237"/>
        <v>PRPalotina</v>
      </c>
      <c r="AI3447" s="50">
        <v>4117909</v>
      </c>
    </row>
    <row r="3448" spans="27:35">
      <c r="AA3448" s="62" t="str">
        <f t="shared" si="236"/>
        <v/>
      </c>
      <c r="AB3448" s="50" t="s">
        <v>71</v>
      </c>
      <c r="AC3448" s="50" t="s">
        <v>3891</v>
      </c>
      <c r="AD3448" s="50">
        <v>4118006</v>
      </c>
      <c r="AH3448" s="66" t="str">
        <f t="shared" si="237"/>
        <v>PRParaíso do Norte</v>
      </c>
      <c r="AI3448" s="50">
        <v>4118006</v>
      </c>
    </row>
    <row r="3449" spans="27:35">
      <c r="AA3449" s="62" t="str">
        <f t="shared" si="236"/>
        <v/>
      </c>
      <c r="AB3449" s="50" t="s">
        <v>71</v>
      </c>
      <c r="AC3449" s="50" t="s">
        <v>3897</v>
      </c>
      <c r="AD3449" s="50">
        <v>4118105</v>
      </c>
      <c r="AH3449" s="66" t="str">
        <f t="shared" si="237"/>
        <v>PRParanacity</v>
      </c>
      <c r="AI3449" s="50">
        <v>4118105</v>
      </c>
    </row>
    <row r="3450" spans="27:35">
      <c r="AA3450" s="62" t="str">
        <f t="shared" si="236"/>
        <v/>
      </c>
      <c r="AB3450" s="50" t="s">
        <v>71</v>
      </c>
      <c r="AC3450" s="50" t="s">
        <v>3903</v>
      </c>
      <c r="AD3450" s="50">
        <v>4118204</v>
      </c>
      <c r="AH3450" s="66" t="str">
        <f t="shared" si="237"/>
        <v>PRParanaguá</v>
      </c>
      <c r="AI3450" s="50">
        <v>4118204</v>
      </c>
    </row>
    <row r="3451" spans="27:35">
      <c r="AA3451" s="62" t="str">
        <f t="shared" si="236"/>
        <v/>
      </c>
      <c r="AB3451" s="50" t="s">
        <v>71</v>
      </c>
      <c r="AC3451" s="50" t="s">
        <v>3909</v>
      </c>
      <c r="AD3451" s="50">
        <v>4118303</v>
      </c>
      <c r="AH3451" s="66" t="str">
        <f t="shared" si="237"/>
        <v>PRParanapoema</v>
      </c>
      <c r="AI3451" s="50">
        <v>4118303</v>
      </c>
    </row>
    <row r="3452" spans="27:35">
      <c r="AA3452" s="62" t="str">
        <f t="shared" si="236"/>
        <v/>
      </c>
      <c r="AB3452" s="50" t="s">
        <v>71</v>
      </c>
      <c r="AC3452" s="50" t="s">
        <v>3914</v>
      </c>
      <c r="AD3452" s="50">
        <v>4118402</v>
      </c>
      <c r="AH3452" s="66" t="str">
        <f t="shared" si="237"/>
        <v>PRParanavaí</v>
      </c>
      <c r="AI3452" s="50">
        <v>4118402</v>
      </c>
    </row>
    <row r="3453" spans="27:35">
      <c r="AA3453" s="62" t="str">
        <f t="shared" si="236"/>
        <v/>
      </c>
      <c r="AB3453" s="50" t="s">
        <v>71</v>
      </c>
      <c r="AC3453" s="50" t="s">
        <v>3920</v>
      </c>
      <c r="AD3453" s="50">
        <v>4118451</v>
      </c>
      <c r="AH3453" s="66" t="str">
        <f t="shared" si="237"/>
        <v>PRPato Bragado</v>
      </c>
      <c r="AI3453" s="50">
        <v>4118451</v>
      </c>
    </row>
    <row r="3454" spans="27:35">
      <c r="AA3454" s="62" t="str">
        <f t="shared" si="236"/>
        <v/>
      </c>
      <c r="AB3454" s="50" t="s">
        <v>71</v>
      </c>
      <c r="AC3454" s="50" t="s">
        <v>3926</v>
      </c>
      <c r="AD3454" s="50">
        <v>4118501</v>
      </c>
      <c r="AH3454" s="66" t="str">
        <f t="shared" si="237"/>
        <v>PRPato Branco</v>
      </c>
      <c r="AI3454" s="50">
        <v>4118501</v>
      </c>
    </row>
    <row r="3455" spans="27:35">
      <c r="AA3455" s="62" t="str">
        <f t="shared" si="236"/>
        <v/>
      </c>
      <c r="AB3455" s="50" t="s">
        <v>71</v>
      </c>
      <c r="AC3455" s="50" t="s">
        <v>3932</v>
      </c>
      <c r="AD3455" s="50">
        <v>4118600</v>
      </c>
      <c r="AH3455" s="66" t="str">
        <f t="shared" si="237"/>
        <v>PRPaula Freitas</v>
      </c>
      <c r="AI3455" s="50">
        <v>4118600</v>
      </c>
    </row>
    <row r="3456" spans="27:35">
      <c r="AA3456" s="62" t="str">
        <f t="shared" si="236"/>
        <v/>
      </c>
      <c r="AB3456" s="50" t="s">
        <v>71</v>
      </c>
      <c r="AC3456" s="50" t="s">
        <v>3938</v>
      </c>
      <c r="AD3456" s="50">
        <v>4118709</v>
      </c>
      <c r="AH3456" s="66" t="str">
        <f t="shared" si="237"/>
        <v>PRPaulo Frontin</v>
      </c>
      <c r="AI3456" s="50">
        <v>4118709</v>
      </c>
    </row>
    <row r="3457" spans="27:35">
      <c r="AA3457" s="62" t="str">
        <f t="shared" si="236"/>
        <v/>
      </c>
      <c r="AB3457" s="50" t="s">
        <v>71</v>
      </c>
      <c r="AC3457" s="50" t="s">
        <v>3944</v>
      </c>
      <c r="AD3457" s="50">
        <v>4118808</v>
      </c>
      <c r="AH3457" s="66" t="str">
        <f t="shared" si="237"/>
        <v>PRPeabiru</v>
      </c>
      <c r="AI3457" s="50">
        <v>4118808</v>
      </c>
    </row>
    <row r="3458" spans="27:35">
      <c r="AA3458" s="62" t="str">
        <f t="shared" si="236"/>
        <v/>
      </c>
      <c r="AB3458" s="50" t="s">
        <v>71</v>
      </c>
      <c r="AC3458" s="50" t="s">
        <v>3950</v>
      </c>
      <c r="AD3458" s="50">
        <v>4118857</v>
      </c>
      <c r="AH3458" s="66" t="str">
        <f t="shared" si="237"/>
        <v>PRPerobal</v>
      </c>
      <c r="AI3458" s="50">
        <v>4118857</v>
      </c>
    </row>
    <row r="3459" spans="27:35">
      <c r="AA3459" s="62" t="str">
        <f t="shared" ref="AA3459:AA3522" si="238">CONCATENATE(A3459,D3459)</f>
        <v/>
      </c>
      <c r="AB3459" s="50" t="s">
        <v>71</v>
      </c>
      <c r="AC3459" s="50" t="s">
        <v>3956</v>
      </c>
      <c r="AD3459" s="50">
        <v>4118907</v>
      </c>
      <c r="AH3459" s="66" t="str">
        <f t="shared" ref="AH3459:AH3522" si="239">CONCATENATE(AB3459,AC3459)</f>
        <v>PRPérola</v>
      </c>
      <c r="AI3459" s="50">
        <v>4118907</v>
      </c>
    </row>
    <row r="3460" spans="27:35">
      <c r="AA3460" s="62" t="str">
        <f t="shared" si="238"/>
        <v/>
      </c>
      <c r="AB3460" s="50" t="s">
        <v>71</v>
      </c>
      <c r="AC3460" s="50" t="s">
        <v>3961</v>
      </c>
      <c r="AD3460" s="50">
        <v>4119004</v>
      </c>
      <c r="AH3460" s="66" t="str">
        <f t="shared" si="239"/>
        <v>PRPérola d'Oeste</v>
      </c>
      <c r="AI3460" s="50">
        <v>4119004</v>
      </c>
    </row>
    <row r="3461" spans="27:35">
      <c r="AA3461" s="62" t="str">
        <f t="shared" si="238"/>
        <v/>
      </c>
      <c r="AB3461" s="50" t="s">
        <v>71</v>
      </c>
      <c r="AC3461" s="50" t="s">
        <v>3967</v>
      </c>
      <c r="AD3461" s="50">
        <v>4119103</v>
      </c>
      <c r="AH3461" s="66" t="str">
        <f t="shared" si="239"/>
        <v>PRPiên</v>
      </c>
      <c r="AI3461" s="50">
        <v>4119103</v>
      </c>
    </row>
    <row r="3462" spans="27:35">
      <c r="AA3462" s="62" t="str">
        <f t="shared" si="238"/>
        <v/>
      </c>
      <c r="AB3462" s="50" t="s">
        <v>71</v>
      </c>
      <c r="AC3462" s="50" t="s">
        <v>3972</v>
      </c>
      <c r="AD3462" s="50">
        <v>4119152</v>
      </c>
      <c r="AH3462" s="66" t="str">
        <f t="shared" si="239"/>
        <v>PRPinhais</v>
      </c>
      <c r="AI3462" s="50">
        <v>4119152</v>
      </c>
    </row>
    <row r="3463" spans="27:35">
      <c r="AA3463" s="62" t="str">
        <f t="shared" si="238"/>
        <v/>
      </c>
      <c r="AB3463" s="50" t="s">
        <v>71</v>
      </c>
      <c r="AC3463" s="50" t="s">
        <v>3977</v>
      </c>
      <c r="AD3463" s="50">
        <v>4119251</v>
      </c>
      <c r="AH3463" s="66" t="str">
        <f t="shared" si="239"/>
        <v>PRPinhal de São Bento</v>
      </c>
      <c r="AI3463" s="50">
        <v>4119251</v>
      </c>
    </row>
    <row r="3464" spans="27:35">
      <c r="AA3464" s="62" t="str">
        <f t="shared" si="238"/>
        <v/>
      </c>
      <c r="AB3464" s="50" t="s">
        <v>71</v>
      </c>
      <c r="AC3464" s="50" t="s">
        <v>3983</v>
      </c>
      <c r="AD3464" s="50">
        <v>4119202</v>
      </c>
      <c r="AH3464" s="66" t="str">
        <f t="shared" si="239"/>
        <v>PRPinhalão</v>
      </c>
      <c r="AI3464" s="50">
        <v>4119202</v>
      </c>
    </row>
    <row r="3465" spans="27:35">
      <c r="AA3465" s="62" t="str">
        <f t="shared" si="238"/>
        <v/>
      </c>
      <c r="AB3465" s="50" t="s">
        <v>71</v>
      </c>
      <c r="AC3465" s="50" t="s">
        <v>1270</v>
      </c>
      <c r="AD3465" s="50">
        <v>4119301</v>
      </c>
      <c r="AH3465" s="66" t="str">
        <f t="shared" si="239"/>
        <v>PRPinhão</v>
      </c>
      <c r="AI3465" s="50">
        <v>4119301</v>
      </c>
    </row>
    <row r="3466" spans="27:35">
      <c r="AA3466" s="62" t="str">
        <f t="shared" si="238"/>
        <v/>
      </c>
      <c r="AB3466" s="50" t="s">
        <v>71</v>
      </c>
      <c r="AC3466" s="50" t="s">
        <v>3994</v>
      </c>
      <c r="AD3466" s="50">
        <v>4119400</v>
      </c>
      <c r="AH3466" s="66" t="str">
        <f t="shared" si="239"/>
        <v>PRPiraí do Sul</v>
      </c>
      <c r="AI3466" s="50">
        <v>4119400</v>
      </c>
    </row>
    <row r="3467" spans="27:35">
      <c r="AA3467" s="62" t="str">
        <f t="shared" si="238"/>
        <v/>
      </c>
      <c r="AB3467" s="50" t="s">
        <v>71</v>
      </c>
      <c r="AC3467" s="50" t="s">
        <v>3999</v>
      </c>
      <c r="AD3467" s="50">
        <v>4119509</v>
      </c>
      <c r="AH3467" s="66" t="str">
        <f t="shared" si="239"/>
        <v>PRPiraquara</v>
      </c>
      <c r="AI3467" s="50">
        <v>4119509</v>
      </c>
    </row>
    <row r="3468" spans="27:35">
      <c r="AA3468" s="62" t="str">
        <f t="shared" si="238"/>
        <v/>
      </c>
      <c r="AB3468" s="50" t="s">
        <v>71</v>
      </c>
      <c r="AC3468" s="50" t="s">
        <v>4005</v>
      </c>
      <c r="AD3468" s="50">
        <v>4119608</v>
      </c>
      <c r="AH3468" s="66" t="str">
        <f t="shared" si="239"/>
        <v>PRPitanga</v>
      </c>
      <c r="AI3468" s="50">
        <v>4119608</v>
      </c>
    </row>
    <row r="3469" spans="27:35">
      <c r="AA3469" s="62" t="str">
        <f t="shared" si="238"/>
        <v/>
      </c>
      <c r="AB3469" s="50" t="s">
        <v>71</v>
      </c>
      <c r="AC3469" s="50" t="s">
        <v>4011</v>
      </c>
      <c r="AD3469" s="50">
        <v>4119657</v>
      </c>
      <c r="AH3469" s="66" t="str">
        <f t="shared" si="239"/>
        <v>PRPitangueiras</v>
      </c>
      <c r="AI3469" s="50">
        <v>4119657</v>
      </c>
    </row>
    <row r="3470" spans="27:35">
      <c r="AA3470" s="62" t="str">
        <f t="shared" si="238"/>
        <v/>
      </c>
      <c r="AB3470" s="50" t="s">
        <v>71</v>
      </c>
      <c r="AC3470" s="50" t="s">
        <v>4017</v>
      </c>
      <c r="AD3470" s="50">
        <v>4119707</v>
      </c>
      <c r="AH3470" s="66" t="str">
        <f t="shared" si="239"/>
        <v>PRPlanaltina do Paraná</v>
      </c>
      <c r="AI3470" s="50">
        <v>4119707</v>
      </c>
    </row>
    <row r="3471" spans="27:35">
      <c r="AA3471" s="62" t="str">
        <f t="shared" si="238"/>
        <v/>
      </c>
      <c r="AB3471" s="50" t="s">
        <v>71</v>
      </c>
      <c r="AC3471" s="50" t="s">
        <v>4022</v>
      </c>
      <c r="AD3471" s="50">
        <v>4119806</v>
      </c>
      <c r="AH3471" s="66" t="str">
        <f t="shared" si="239"/>
        <v>PRPlanalto</v>
      </c>
      <c r="AI3471" s="50">
        <v>4119806</v>
      </c>
    </row>
    <row r="3472" spans="27:35">
      <c r="AA3472" s="62" t="str">
        <f t="shared" si="238"/>
        <v/>
      </c>
      <c r="AB3472" s="50" t="s">
        <v>71</v>
      </c>
      <c r="AC3472" s="50" t="s">
        <v>4028</v>
      </c>
      <c r="AD3472" s="50">
        <v>4119905</v>
      </c>
      <c r="AH3472" s="66" t="str">
        <f t="shared" si="239"/>
        <v>PRPonta Grossa</v>
      </c>
      <c r="AI3472" s="50">
        <v>4119905</v>
      </c>
    </row>
    <row r="3473" spans="27:35">
      <c r="AA3473" s="62" t="str">
        <f t="shared" si="238"/>
        <v/>
      </c>
      <c r="AB3473" s="50" t="s">
        <v>71</v>
      </c>
      <c r="AC3473" s="50" t="s">
        <v>4034</v>
      </c>
      <c r="AD3473" s="50">
        <v>4119954</v>
      </c>
      <c r="AH3473" s="66" t="str">
        <f t="shared" si="239"/>
        <v>PRPontal do Paraná</v>
      </c>
      <c r="AI3473" s="50">
        <v>4119954</v>
      </c>
    </row>
    <row r="3474" spans="27:35">
      <c r="AA3474" s="62" t="str">
        <f t="shared" si="238"/>
        <v/>
      </c>
      <c r="AB3474" s="50" t="s">
        <v>71</v>
      </c>
      <c r="AC3474" s="50" t="s">
        <v>4039</v>
      </c>
      <c r="AD3474" s="50">
        <v>4120002</v>
      </c>
      <c r="AH3474" s="66" t="str">
        <f t="shared" si="239"/>
        <v>PRPorecatu</v>
      </c>
      <c r="AI3474" s="50">
        <v>4120002</v>
      </c>
    </row>
    <row r="3475" spans="27:35">
      <c r="AA3475" s="62" t="str">
        <f t="shared" si="238"/>
        <v/>
      </c>
      <c r="AB3475" s="50" t="s">
        <v>71</v>
      </c>
      <c r="AC3475" s="50" t="s">
        <v>4045</v>
      </c>
      <c r="AD3475" s="50">
        <v>4120101</v>
      </c>
      <c r="AH3475" s="66" t="str">
        <f t="shared" si="239"/>
        <v>PRPorto Amazonas</v>
      </c>
      <c r="AI3475" s="50">
        <v>4120101</v>
      </c>
    </row>
    <row r="3476" spans="27:35">
      <c r="AA3476" s="62" t="str">
        <f t="shared" si="238"/>
        <v/>
      </c>
      <c r="AB3476" s="50" t="s">
        <v>71</v>
      </c>
      <c r="AC3476" s="50" t="s">
        <v>4051</v>
      </c>
      <c r="AD3476" s="50">
        <v>4120150</v>
      </c>
      <c r="AH3476" s="66" t="str">
        <f t="shared" si="239"/>
        <v>PRPorto Barreiro</v>
      </c>
      <c r="AI3476" s="50">
        <v>4120150</v>
      </c>
    </row>
    <row r="3477" spans="27:35">
      <c r="AA3477" s="62" t="str">
        <f t="shared" si="238"/>
        <v/>
      </c>
      <c r="AB3477" s="50" t="s">
        <v>71</v>
      </c>
      <c r="AC3477" s="50" t="s">
        <v>4056</v>
      </c>
      <c r="AD3477" s="50">
        <v>4120200</v>
      </c>
      <c r="AH3477" s="66" t="str">
        <f t="shared" si="239"/>
        <v>PRPorto Rico</v>
      </c>
      <c r="AI3477" s="50">
        <v>4120200</v>
      </c>
    </row>
    <row r="3478" spans="27:35">
      <c r="AA3478" s="62" t="str">
        <f t="shared" si="238"/>
        <v/>
      </c>
      <c r="AB3478" s="50" t="s">
        <v>71</v>
      </c>
      <c r="AC3478" s="50" t="s">
        <v>4062</v>
      </c>
      <c r="AD3478" s="50">
        <v>4120309</v>
      </c>
      <c r="AH3478" s="66" t="str">
        <f t="shared" si="239"/>
        <v>PRPorto Vitória</v>
      </c>
      <c r="AI3478" s="50">
        <v>4120309</v>
      </c>
    </row>
    <row r="3479" spans="27:35">
      <c r="AA3479" s="62" t="str">
        <f t="shared" si="238"/>
        <v/>
      </c>
      <c r="AB3479" s="50" t="s">
        <v>71</v>
      </c>
      <c r="AC3479" s="50" t="s">
        <v>4068</v>
      </c>
      <c r="AD3479" s="50">
        <v>4120333</v>
      </c>
      <c r="AH3479" s="66" t="str">
        <f t="shared" si="239"/>
        <v>PRPrado Ferreira</v>
      </c>
      <c r="AI3479" s="50">
        <v>4120333</v>
      </c>
    </row>
    <row r="3480" spans="27:35">
      <c r="AA3480" s="62" t="str">
        <f t="shared" si="238"/>
        <v/>
      </c>
      <c r="AB3480" s="50" t="s">
        <v>71</v>
      </c>
      <c r="AC3480" s="50" t="s">
        <v>4074</v>
      </c>
      <c r="AD3480" s="50">
        <v>4120358</v>
      </c>
      <c r="AH3480" s="66" t="str">
        <f t="shared" si="239"/>
        <v>PRPranchita</v>
      </c>
      <c r="AI3480" s="50">
        <v>4120358</v>
      </c>
    </row>
    <row r="3481" spans="27:35">
      <c r="AA3481" s="62" t="str">
        <f t="shared" si="238"/>
        <v/>
      </c>
      <c r="AB3481" s="50" t="s">
        <v>71</v>
      </c>
      <c r="AC3481" s="50" t="s">
        <v>4079</v>
      </c>
      <c r="AD3481" s="50">
        <v>4120408</v>
      </c>
      <c r="AH3481" s="66" t="str">
        <f t="shared" si="239"/>
        <v>PRPresidente Castelo Branco</v>
      </c>
      <c r="AI3481" s="50">
        <v>4120408</v>
      </c>
    </row>
    <row r="3482" spans="27:35">
      <c r="AA3482" s="62" t="str">
        <f t="shared" si="238"/>
        <v/>
      </c>
      <c r="AB3482" s="50" t="s">
        <v>71</v>
      </c>
      <c r="AC3482" s="50" t="s">
        <v>4085</v>
      </c>
      <c r="AD3482" s="50">
        <v>4120507</v>
      </c>
      <c r="AH3482" s="66" t="str">
        <f t="shared" si="239"/>
        <v>PRPrimeiro de Maio</v>
      </c>
      <c r="AI3482" s="50">
        <v>4120507</v>
      </c>
    </row>
    <row r="3483" spans="27:35">
      <c r="AA3483" s="62" t="str">
        <f t="shared" si="238"/>
        <v/>
      </c>
      <c r="AB3483" s="50" t="s">
        <v>71</v>
      </c>
      <c r="AC3483" s="50" t="s">
        <v>4090</v>
      </c>
      <c r="AD3483" s="50">
        <v>4120606</v>
      </c>
      <c r="AH3483" s="66" t="str">
        <f t="shared" si="239"/>
        <v>PRPrudentópolis</v>
      </c>
      <c r="AI3483" s="50">
        <v>4120606</v>
      </c>
    </row>
    <row r="3484" spans="27:35">
      <c r="AA3484" s="62" t="str">
        <f t="shared" si="238"/>
        <v/>
      </c>
      <c r="AB3484" s="50" t="s">
        <v>71</v>
      </c>
      <c r="AC3484" s="50" t="s">
        <v>4096</v>
      </c>
      <c r="AD3484" s="50">
        <v>4120655</v>
      </c>
      <c r="AH3484" s="66" t="str">
        <f t="shared" si="239"/>
        <v>PRQuarto Centenário</v>
      </c>
      <c r="AI3484" s="50">
        <v>4120655</v>
      </c>
    </row>
    <row r="3485" spans="27:35">
      <c r="AA3485" s="62" t="str">
        <f t="shared" si="238"/>
        <v/>
      </c>
      <c r="AB3485" s="50" t="s">
        <v>71</v>
      </c>
      <c r="AC3485" s="50" t="s">
        <v>4102</v>
      </c>
      <c r="AD3485" s="50">
        <v>4120705</v>
      </c>
      <c r="AH3485" s="66" t="str">
        <f t="shared" si="239"/>
        <v>PRQuatiguá</v>
      </c>
      <c r="AI3485" s="50">
        <v>4120705</v>
      </c>
    </row>
    <row r="3486" spans="27:35">
      <c r="AA3486" s="62" t="str">
        <f t="shared" si="238"/>
        <v/>
      </c>
      <c r="AB3486" s="50" t="s">
        <v>71</v>
      </c>
      <c r="AC3486" s="50" t="s">
        <v>4108</v>
      </c>
      <c r="AD3486" s="50">
        <v>4120804</v>
      </c>
      <c r="AH3486" s="66" t="str">
        <f t="shared" si="239"/>
        <v>PRQuatro Barras</v>
      </c>
      <c r="AI3486" s="50">
        <v>4120804</v>
      </c>
    </row>
    <row r="3487" spans="27:35">
      <c r="AA3487" s="62" t="str">
        <f t="shared" si="238"/>
        <v/>
      </c>
      <c r="AB3487" s="50" t="s">
        <v>71</v>
      </c>
      <c r="AC3487" s="50" t="s">
        <v>4113</v>
      </c>
      <c r="AD3487" s="50">
        <v>4120853</v>
      </c>
      <c r="AH3487" s="66" t="str">
        <f t="shared" si="239"/>
        <v>PRQuatro Pontes</v>
      </c>
      <c r="AI3487" s="50">
        <v>4120853</v>
      </c>
    </row>
    <row r="3488" spans="27:35">
      <c r="AA3488" s="62" t="str">
        <f t="shared" si="238"/>
        <v/>
      </c>
      <c r="AB3488" s="50" t="s">
        <v>71</v>
      </c>
      <c r="AC3488" s="50" t="s">
        <v>4119</v>
      </c>
      <c r="AD3488" s="50">
        <v>4120903</v>
      </c>
      <c r="AH3488" s="66" t="str">
        <f t="shared" si="239"/>
        <v>PRQuedas do Iguaçu</v>
      </c>
      <c r="AI3488" s="50">
        <v>4120903</v>
      </c>
    </row>
    <row r="3489" spans="27:35">
      <c r="AA3489" s="62" t="str">
        <f t="shared" si="238"/>
        <v/>
      </c>
      <c r="AB3489" s="50" t="s">
        <v>71</v>
      </c>
      <c r="AC3489" s="50" t="s">
        <v>4125</v>
      </c>
      <c r="AD3489" s="50">
        <v>4121000</v>
      </c>
      <c r="AH3489" s="66" t="str">
        <f t="shared" si="239"/>
        <v>PRQuerência do Norte</v>
      </c>
      <c r="AI3489" s="50">
        <v>4121000</v>
      </c>
    </row>
    <row r="3490" spans="27:35">
      <c r="AA3490" s="62" t="str">
        <f t="shared" si="238"/>
        <v/>
      </c>
      <c r="AB3490" s="50" t="s">
        <v>71</v>
      </c>
      <c r="AC3490" s="50" t="s">
        <v>4131</v>
      </c>
      <c r="AD3490" s="50">
        <v>4121109</v>
      </c>
      <c r="AH3490" s="66" t="str">
        <f t="shared" si="239"/>
        <v>PRQuinta do Sol</v>
      </c>
      <c r="AI3490" s="50">
        <v>4121109</v>
      </c>
    </row>
    <row r="3491" spans="27:35">
      <c r="AA3491" s="62" t="str">
        <f t="shared" si="238"/>
        <v/>
      </c>
      <c r="AB3491" s="50" t="s">
        <v>71</v>
      </c>
      <c r="AC3491" s="50" t="s">
        <v>4137</v>
      </c>
      <c r="AD3491" s="50">
        <v>4121208</v>
      </c>
      <c r="AH3491" s="66" t="str">
        <f t="shared" si="239"/>
        <v>PRQuitandinha</v>
      </c>
      <c r="AI3491" s="50">
        <v>4121208</v>
      </c>
    </row>
    <row r="3492" spans="27:35">
      <c r="AA3492" s="62" t="str">
        <f t="shared" si="238"/>
        <v/>
      </c>
      <c r="AB3492" s="50" t="s">
        <v>71</v>
      </c>
      <c r="AC3492" s="50" t="s">
        <v>4142</v>
      </c>
      <c r="AD3492" s="50">
        <v>4121257</v>
      </c>
      <c r="AH3492" s="66" t="str">
        <f t="shared" si="239"/>
        <v>PRRamilândia</v>
      </c>
      <c r="AI3492" s="50">
        <v>4121257</v>
      </c>
    </row>
    <row r="3493" spans="27:35">
      <c r="AA3493" s="62" t="str">
        <f t="shared" si="238"/>
        <v/>
      </c>
      <c r="AB3493" s="50" t="s">
        <v>71</v>
      </c>
      <c r="AC3493" s="50" t="s">
        <v>4147</v>
      </c>
      <c r="AD3493" s="50">
        <v>4121307</v>
      </c>
      <c r="AH3493" s="66" t="str">
        <f t="shared" si="239"/>
        <v>PRRancho Alegre</v>
      </c>
      <c r="AI3493" s="50">
        <v>4121307</v>
      </c>
    </row>
    <row r="3494" spans="27:35">
      <c r="AA3494" s="62" t="str">
        <f t="shared" si="238"/>
        <v/>
      </c>
      <c r="AB3494" s="50" t="s">
        <v>71</v>
      </c>
      <c r="AC3494" s="50" t="s">
        <v>4152</v>
      </c>
      <c r="AD3494" s="50">
        <v>4121356</v>
      </c>
      <c r="AH3494" s="66" t="str">
        <f t="shared" si="239"/>
        <v>PRRancho Alegre D'Oeste</v>
      </c>
      <c r="AI3494" s="50">
        <v>4121356</v>
      </c>
    </row>
    <row r="3495" spans="27:35">
      <c r="AA3495" s="62" t="str">
        <f t="shared" si="238"/>
        <v/>
      </c>
      <c r="AB3495" s="50" t="s">
        <v>71</v>
      </c>
      <c r="AC3495" s="50" t="s">
        <v>4157</v>
      </c>
      <c r="AD3495" s="50">
        <v>4121406</v>
      </c>
      <c r="AH3495" s="66" t="str">
        <f t="shared" si="239"/>
        <v>PRRealeza</v>
      </c>
      <c r="AI3495" s="50">
        <v>4121406</v>
      </c>
    </row>
    <row r="3496" spans="27:35">
      <c r="AA3496" s="62" t="str">
        <f t="shared" si="238"/>
        <v/>
      </c>
      <c r="AB3496" s="50" t="s">
        <v>71</v>
      </c>
      <c r="AC3496" s="50" t="s">
        <v>4162</v>
      </c>
      <c r="AD3496" s="50">
        <v>4121505</v>
      </c>
      <c r="AH3496" s="66" t="str">
        <f t="shared" si="239"/>
        <v>PRRebouças</v>
      </c>
      <c r="AI3496" s="50">
        <v>4121505</v>
      </c>
    </row>
    <row r="3497" spans="27:35">
      <c r="AA3497" s="62" t="str">
        <f t="shared" si="238"/>
        <v/>
      </c>
      <c r="AB3497" s="50" t="s">
        <v>71</v>
      </c>
      <c r="AC3497" s="50" t="s">
        <v>4167</v>
      </c>
      <c r="AD3497" s="50">
        <v>4121604</v>
      </c>
      <c r="AH3497" s="66" t="str">
        <f t="shared" si="239"/>
        <v>PRRenascença</v>
      </c>
      <c r="AI3497" s="50">
        <v>4121604</v>
      </c>
    </row>
    <row r="3498" spans="27:35">
      <c r="AA3498" s="62" t="str">
        <f t="shared" si="238"/>
        <v/>
      </c>
      <c r="AB3498" s="50" t="s">
        <v>71</v>
      </c>
      <c r="AC3498" s="50" t="s">
        <v>4172</v>
      </c>
      <c r="AD3498" s="50">
        <v>4121703</v>
      </c>
      <c r="AH3498" s="66" t="str">
        <f t="shared" si="239"/>
        <v>PRReserva</v>
      </c>
      <c r="AI3498" s="50">
        <v>4121703</v>
      </c>
    </row>
    <row r="3499" spans="27:35">
      <c r="AA3499" s="62" t="str">
        <f t="shared" si="238"/>
        <v/>
      </c>
      <c r="AB3499" s="50" t="s">
        <v>71</v>
      </c>
      <c r="AC3499" s="50" t="s">
        <v>4177</v>
      </c>
      <c r="AD3499" s="50">
        <v>4121752</v>
      </c>
      <c r="AH3499" s="66" t="str">
        <f t="shared" si="239"/>
        <v>PRReserva do Iguaçu</v>
      </c>
      <c r="AI3499" s="50">
        <v>4121752</v>
      </c>
    </row>
    <row r="3500" spans="27:35">
      <c r="AA3500" s="62" t="str">
        <f t="shared" si="238"/>
        <v/>
      </c>
      <c r="AB3500" s="50" t="s">
        <v>71</v>
      </c>
      <c r="AC3500" s="50" t="s">
        <v>4182</v>
      </c>
      <c r="AD3500" s="50">
        <v>4121802</v>
      </c>
      <c r="AH3500" s="66" t="str">
        <f t="shared" si="239"/>
        <v>PRRibeirão Claro</v>
      </c>
      <c r="AI3500" s="50">
        <v>4121802</v>
      </c>
    </row>
    <row r="3501" spans="27:35">
      <c r="AA3501" s="62" t="str">
        <f t="shared" si="238"/>
        <v/>
      </c>
      <c r="AB3501" s="50" t="s">
        <v>71</v>
      </c>
      <c r="AC3501" s="50" t="s">
        <v>4187</v>
      </c>
      <c r="AD3501" s="50">
        <v>4121901</v>
      </c>
      <c r="AH3501" s="66" t="str">
        <f t="shared" si="239"/>
        <v>PRRibeirão do Pinhal</v>
      </c>
      <c r="AI3501" s="50">
        <v>4121901</v>
      </c>
    </row>
    <row r="3502" spans="27:35">
      <c r="AA3502" s="62" t="str">
        <f t="shared" si="238"/>
        <v/>
      </c>
      <c r="AB3502" s="50" t="s">
        <v>71</v>
      </c>
      <c r="AC3502" s="50" t="s">
        <v>4191</v>
      </c>
      <c r="AD3502" s="50">
        <v>4122008</v>
      </c>
      <c r="AH3502" s="66" t="str">
        <f t="shared" si="239"/>
        <v>PRRio Azul</v>
      </c>
      <c r="AI3502" s="50">
        <v>4122008</v>
      </c>
    </row>
    <row r="3503" spans="27:35">
      <c r="AA3503" s="62" t="str">
        <f t="shared" si="238"/>
        <v/>
      </c>
      <c r="AB3503" s="50" t="s">
        <v>71</v>
      </c>
      <c r="AC3503" s="50" t="s">
        <v>4196</v>
      </c>
      <c r="AD3503" s="50">
        <v>4122107</v>
      </c>
      <c r="AH3503" s="66" t="str">
        <f t="shared" si="239"/>
        <v>PRRio Bom</v>
      </c>
      <c r="AI3503" s="50">
        <v>4122107</v>
      </c>
    </row>
    <row r="3504" spans="27:35">
      <c r="AA3504" s="62" t="str">
        <f t="shared" si="238"/>
        <v/>
      </c>
      <c r="AB3504" s="50" t="s">
        <v>71</v>
      </c>
      <c r="AC3504" s="50" t="s">
        <v>4201</v>
      </c>
      <c r="AD3504" s="50">
        <v>4122156</v>
      </c>
      <c r="AH3504" s="66" t="str">
        <f t="shared" si="239"/>
        <v>PRRio Bonito do Iguaçu</v>
      </c>
      <c r="AI3504" s="50">
        <v>4122156</v>
      </c>
    </row>
    <row r="3505" spans="27:35">
      <c r="AA3505" s="62" t="str">
        <f t="shared" si="238"/>
        <v/>
      </c>
      <c r="AB3505" s="50" t="s">
        <v>71</v>
      </c>
      <c r="AC3505" s="50" t="s">
        <v>4206</v>
      </c>
      <c r="AD3505" s="50">
        <v>4122172</v>
      </c>
      <c r="AH3505" s="66" t="str">
        <f t="shared" si="239"/>
        <v>PRRio Branco do Ivaí</v>
      </c>
      <c r="AI3505" s="50">
        <v>4122172</v>
      </c>
    </row>
    <row r="3506" spans="27:35">
      <c r="AA3506" s="62" t="str">
        <f t="shared" si="238"/>
        <v/>
      </c>
      <c r="AB3506" s="50" t="s">
        <v>71</v>
      </c>
      <c r="AC3506" s="50" t="s">
        <v>4211</v>
      </c>
      <c r="AD3506" s="50">
        <v>4122206</v>
      </c>
      <c r="AH3506" s="66" t="str">
        <f t="shared" si="239"/>
        <v>PRRio Branco do Sul</v>
      </c>
      <c r="AI3506" s="50">
        <v>4122206</v>
      </c>
    </row>
    <row r="3507" spans="27:35">
      <c r="AA3507" s="62" t="str">
        <f t="shared" si="238"/>
        <v/>
      </c>
      <c r="AB3507" s="50" t="s">
        <v>71</v>
      </c>
      <c r="AC3507" s="50" t="s">
        <v>1576</v>
      </c>
      <c r="AD3507" s="50">
        <v>4122305</v>
      </c>
      <c r="AH3507" s="66" t="str">
        <f t="shared" si="239"/>
        <v>PRRio Negro</v>
      </c>
      <c r="AI3507" s="50">
        <v>4122305</v>
      </c>
    </row>
    <row r="3508" spans="27:35">
      <c r="AA3508" s="62" t="str">
        <f t="shared" si="238"/>
        <v/>
      </c>
      <c r="AB3508" s="50" t="s">
        <v>71</v>
      </c>
      <c r="AC3508" s="50" t="s">
        <v>4220</v>
      </c>
      <c r="AD3508" s="50">
        <v>4122404</v>
      </c>
      <c r="AH3508" s="66" t="str">
        <f t="shared" si="239"/>
        <v>PRRolândia</v>
      </c>
      <c r="AI3508" s="50">
        <v>4122404</v>
      </c>
    </row>
    <row r="3509" spans="27:35">
      <c r="AA3509" s="62" t="str">
        <f t="shared" si="238"/>
        <v/>
      </c>
      <c r="AB3509" s="50" t="s">
        <v>71</v>
      </c>
      <c r="AC3509" s="50" t="s">
        <v>4224</v>
      </c>
      <c r="AD3509" s="50">
        <v>4122503</v>
      </c>
      <c r="AH3509" s="66" t="str">
        <f t="shared" si="239"/>
        <v>PRRoncador</v>
      </c>
      <c r="AI3509" s="50">
        <v>4122503</v>
      </c>
    </row>
    <row r="3510" spans="27:35">
      <c r="AA3510" s="62" t="str">
        <f t="shared" si="238"/>
        <v/>
      </c>
      <c r="AB3510" s="50" t="s">
        <v>71</v>
      </c>
      <c r="AC3510" s="50" t="s">
        <v>4229</v>
      </c>
      <c r="AD3510" s="50">
        <v>4122602</v>
      </c>
      <c r="AH3510" s="66" t="str">
        <f t="shared" si="239"/>
        <v>PRRondon</v>
      </c>
      <c r="AI3510" s="50">
        <v>4122602</v>
      </c>
    </row>
    <row r="3511" spans="27:35">
      <c r="AA3511" s="62" t="str">
        <f t="shared" si="238"/>
        <v/>
      </c>
      <c r="AB3511" s="50" t="s">
        <v>71</v>
      </c>
      <c r="AC3511" s="50" t="s">
        <v>4234</v>
      </c>
      <c r="AD3511" s="50">
        <v>4122651</v>
      </c>
      <c r="AH3511" s="66" t="str">
        <f t="shared" si="239"/>
        <v>PRRosário do Ivaí</v>
      </c>
      <c r="AI3511" s="50">
        <v>4122651</v>
      </c>
    </row>
    <row r="3512" spans="27:35">
      <c r="AA3512" s="62" t="str">
        <f t="shared" si="238"/>
        <v/>
      </c>
      <c r="AB3512" s="50" t="s">
        <v>71</v>
      </c>
      <c r="AC3512" s="50" t="s">
        <v>4238</v>
      </c>
      <c r="AD3512" s="50">
        <v>4122701</v>
      </c>
      <c r="AH3512" s="66" t="str">
        <f t="shared" si="239"/>
        <v>PRSabáudia</v>
      </c>
      <c r="AI3512" s="50">
        <v>4122701</v>
      </c>
    </row>
    <row r="3513" spans="27:35">
      <c r="AA3513" s="62" t="str">
        <f t="shared" si="238"/>
        <v/>
      </c>
      <c r="AB3513" s="50" t="s">
        <v>71</v>
      </c>
      <c r="AC3513" s="50" t="s">
        <v>4243</v>
      </c>
      <c r="AD3513" s="50">
        <v>4122800</v>
      </c>
      <c r="AH3513" s="66" t="str">
        <f t="shared" si="239"/>
        <v>PRSalgado Filho</v>
      </c>
      <c r="AI3513" s="50">
        <v>4122800</v>
      </c>
    </row>
    <row r="3514" spans="27:35">
      <c r="AA3514" s="62" t="str">
        <f t="shared" si="238"/>
        <v/>
      </c>
      <c r="AB3514" s="50" t="s">
        <v>71</v>
      </c>
      <c r="AC3514" s="50" t="s">
        <v>4248</v>
      </c>
      <c r="AD3514" s="50">
        <v>4122909</v>
      </c>
      <c r="AH3514" s="66" t="str">
        <f t="shared" si="239"/>
        <v>PRSalto do Itararé</v>
      </c>
      <c r="AI3514" s="50">
        <v>4122909</v>
      </c>
    </row>
    <row r="3515" spans="27:35">
      <c r="AA3515" s="62" t="str">
        <f t="shared" si="238"/>
        <v/>
      </c>
      <c r="AB3515" s="50" t="s">
        <v>71</v>
      </c>
      <c r="AC3515" s="50" t="s">
        <v>4252</v>
      </c>
      <c r="AD3515" s="50">
        <v>4123006</v>
      </c>
      <c r="AH3515" s="66" t="str">
        <f t="shared" si="239"/>
        <v>PRSalto do Lontra</v>
      </c>
      <c r="AI3515" s="50">
        <v>4123006</v>
      </c>
    </row>
    <row r="3516" spans="27:35">
      <c r="AA3516" s="62" t="str">
        <f t="shared" si="238"/>
        <v/>
      </c>
      <c r="AB3516" s="50" t="s">
        <v>71</v>
      </c>
      <c r="AC3516" s="50" t="s">
        <v>4257</v>
      </c>
      <c r="AD3516" s="50">
        <v>4123105</v>
      </c>
      <c r="AH3516" s="66" t="str">
        <f t="shared" si="239"/>
        <v>PRSanta Amélia</v>
      </c>
      <c r="AI3516" s="50">
        <v>4123105</v>
      </c>
    </row>
    <row r="3517" spans="27:35">
      <c r="AA3517" s="62" t="str">
        <f t="shared" si="238"/>
        <v/>
      </c>
      <c r="AB3517" s="50" t="s">
        <v>71</v>
      </c>
      <c r="AC3517" s="50" t="s">
        <v>4261</v>
      </c>
      <c r="AD3517" s="50">
        <v>4123204</v>
      </c>
      <c r="AH3517" s="66" t="str">
        <f t="shared" si="239"/>
        <v>PRSanta Cecília do Pavão</v>
      </c>
      <c r="AI3517" s="50">
        <v>4123204</v>
      </c>
    </row>
    <row r="3518" spans="27:35">
      <c r="AA3518" s="62" t="str">
        <f t="shared" si="238"/>
        <v/>
      </c>
      <c r="AB3518" s="50" t="s">
        <v>71</v>
      </c>
      <c r="AC3518" s="50" t="s">
        <v>4266</v>
      </c>
      <c r="AD3518" s="50">
        <v>4123303</v>
      </c>
      <c r="AH3518" s="66" t="str">
        <f t="shared" si="239"/>
        <v>PRSanta Cruz de Monte Castelo</v>
      </c>
      <c r="AI3518" s="50">
        <v>4123303</v>
      </c>
    </row>
    <row r="3519" spans="27:35">
      <c r="AA3519" s="62" t="str">
        <f t="shared" si="238"/>
        <v/>
      </c>
      <c r="AB3519" s="50" t="s">
        <v>71</v>
      </c>
      <c r="AC3519" s="50" t="s">
        <v>4271</v>
      </c>
      <c r="AD3519" s="50">
        <v>4123402</v>
      </c>
      <c r="AH3519" s="66" t="str">
        <f t="shared" si="239"/>
        <v>PRSanta Fé</v>
      </c>
      <c r="AI3519" s="50">
        <v>4123402</v>
      </c>
    </row>
    <row r="3520" spans="27:35">
      <c r="AA3520" s="62" t="str">
        <f t="shared" si="238"/>
        <v/>
      </c>
      <c r="AB3520" s="50" t="s">
        <v>71</v>
      </c>
      <c r="AC3520" s="50" t="s">
        <v>3072</v>
      </c>
      <c r="AD3520" s="50">
        <v>4123501</v>
      </c>
      <c r="AH3520" s="66" t="str">
        <f t="shared" si="239"/>
        <v>PRSanta Helena</v>
      </c>
      <c r="AI3520" s="50">
        <v>4123501</v>
      </c>
    </row>
    <row r="3521" spans="27:35">
      <c r="AA3521" s="62" t="str">
        <f t="shared" si="238"/>
        <v/>
      </c>
      <c r="AB3521" s="50" t="s">
        <v>71</v>
      </c>
      <c r="AC3521" s="50" t="s">
        <v>3085</v>
      </c>
      <c r="AD3521" s="50">
        <v>4123600</v>
      </c>
      <c r="AH3521" s="66" t="str">
        <f t="shared" si="239"/>
        <v>PRSanta Inês</v>
      </c>
      <c r="AI3521" s="50">
        <v>4123600</v>
      </c>
    </row>
    <row r="3522" spans="27:35">
      <c r="AA3522" s="62" t="str">
        <f t="shared" si="238"/>
        <v/>
      </c>
      <c r="AB3522" s="50" t="s">
        <v>71</v>
      </c>
      <c r="AC3522" s="50" t="s">
        <v>4283</v>
      </c>
      <c r="AD3522" s="50">
        <v>4123709</v>
      </c>
      <c r="AH3522" s="66" t="str">
        <f t="shared" si="239"/>
        <v>PRSanta Isabel do Ivaí</v>
      </c>
      <c r="AI3522" s="50">
        <v>4123709</v>
      </c>
    </row>
    <row r="3523" spans="27:35">
      <c r="AA3523" s="62" t="str">
        <f t="shared" ref="AA3523:AA3586" si="240">CONCATENATE(A3523,D3523)</f>
        <v/>
      </c>
      <c r="AB3523" s="50" t="s">
        <v>71</v>
      </c>
      <c r="AC3523" s="50" t="s">
        <v>4288</v>
      </c>
      <c r="AD3523" s="50">
        <v>4123808</v>
      </c>
      <c r="AH3523" s="66" t="str">
        <f t="shared" ref="AH3523:AH3586" si="241">CONCATENATE(AB3523,AC3523)</f>
        <v>PRSanta Izabel do Oeste</v>
      </c>
      <c r="AI3523" s="50">
        <v>4123808</v>
      </c>
    </row>
    <row r="3524" spans="27:35">
      <c r="AA3524" s="62" t="str">
        <f t="shared" si="240"/>
        <v/>
      </c>
      <c r="AB3524" s="50" t="s">
        <v>71</v>
      </c>
      <c r="AC3524" s="50" t="s">
        <v>4293</v>
      </c>
      <c r="AD3524" s="50">
        <v>4123824</v>
      </c>
      <c r="AH3524" s="66" t="str">
        <f t="shared" si="241"/>
        <v>PRSanta Lúcia</v>
      </c>
      <c r="AI3524" s="50">
        <v>4123824</v>
      </c>
    </row>
    <row r="3525" spans="27:35">
      <c r="AA3525" s="62" t="str">
        <f t="shared" si="240"/>
        <v/>
      </c>
      <c r="AB3525" s="50" t="s">
        <v>71</v>
      </c>
      <c r="AC3525" s="50" t="s">
        <v>4298</v>
      </c>
      <c r="AD3525" s="50">
        <v>4123857</v>
      </c>
      <c r="AH3525" s="66" t="str">
        <f t="shared" si="241"/>
        <v>PRSanta Maria do Oeste</v>
      </c>
      <c r="AI3525" s="50">
        <v>4123857</v>
      </c>
    </row>
    <row r="3526" spans="27:35">
      <c r="AA3526" s="62" t="str">
        <f t="shared" si="240"/>
        <v/>
      </c>
      <c r="AB3526" s="50" t="s">
        <v>71</v>
      </c>
      <c r="AC3526" s="50" t="s">
        <v>4303</v>
      </c>
      <c r="AD3526" s="50">
        <v>4123907</v>
      </c>
      <c r="AH3526" s="66" t="str">
        <f t="shared" si="241"/>
        <v>PRSanta Mariana</v>
      </c>
      <c r="AI3526" s="50">
        <v>4123907</v>
      </c>
    </row>
    <row r="3527" spans="27:35">
      <c r="AA3527" s="62" t="str">
        <f t="shared" si="240"/>
        <v/>
      </c>
      <c r="AB3527" s="50" t="s">
        <v>71</v>
      </c>
      <c r="AC3527" s="50" t="s">
        <v>4308</v>
      </c>
      <c r="AD3527" s="50">
        <v>4123956</v>
      </c>
      <c r="AH3527" s="66" t="str">
        <f t="shared" si="241"/>
        <v>PRSanta Mônica</v>
      </c>
      <c r="AI3527" s="50">
        <v>4123956</v>
      </c>
    </row>
    <row r="3528" spans="27:35">
      <c r="AA3528" s="62" t="str">
        <f t="shared" si="240"/>
        <v/>
      </c>
      <c r="AB3528" s="50" t="s">
        <v>71</v>
      </c>
      <c r="AC3528" s="50" t="s">
        <v>4313</v>
      </c>
      <c r="AD3528" s="50">
        <v>4124020</v>
      </c>
      <c r="AH3528" s="66" t="str">
        <f t="shared" si="241"/>
        <v>PRSanta Tereza do Oeste</v>
      </c>
      <c r="AI3528" s="50">
        <v>4124020</v>
      </c>
    </row>
    <row r="3529" spans="27:35">
      <c r="AA3529" s="62" t="str">
        <f t="shared" si="240"/>
        <v/>
      </c>
      <c r="AB3529" s="50" t="s">
        <v>71</v>
      </c>
      <c r="AC3529" s="50" t="s">
        <v>4317</v>
      </c>
      <c r="AD3529" s="50">
        <v>4124053</v>
      </c>
      <c r="AH3529" s="66" t="str">
        <f t="shared" si="241"/>
        <v>PRSanta Terezinha de Itaipu</v>
      </c>
      <c r="AI3529" s="50">
        <v>4124053</v>
      </c>
    </row>
    <row r="3530" spans="27:35">
      <c r="AA3530" s="62" t="str">
        <f t="shared" si="240"/>
        <v/>
      </c>
      <c r="AB3530" s="50" t="s">
        <v>71</v>
      </c>
      <c r="AC3530" s="50" t="s">
        <v>4322</v>
      </c>
      <c r="AD3530" s="50">
        <v>4124004</v>
      </c>
      <c r="AH3530" s="66" t="str">
        <f t="shared" si="241"/>
        <v>PRSantana do Itararé</v>
      </c>
      <c r="AI3530" s="50">
        <v>4124004</v>
      </c>
    </row>
    <row r="3531" spans="27:35">
      <c r="AA3531" s="62" t="str">
        <f t="shared" si="240"/>
        <v/>
      </c>
      <c r="AB3531" s="50" t="s">
        <v>71</v>
      </c>
      <c r="AC3531" s="50" t="s">
        <v>4327</v>
      </c>
      <c r="AD3531" s="50">
        <v>4124103</v>
      </c>
      <c r="AH3531" s="66" t="str">
        <f t="shared" si="241"/>
        <v>PRSanto Antônio da Platina</v>
      </c>
      <c r="AI3531" s="50">
        <v>4124103</v>
      </c>
    </row>
    <row r="3532" spans="27:35">
      <c r="AA3532" s="62" t="str">
        <f t="shared" si="240"/>
        <v/>
      </c>
      <c r="AB3532" s="50" t="s">
        <v>71</v>
      </c>
      <c r="AC3532" s="50" t="s">
        <v>4332</v>
      </c>
      <c r="AD3532" s="50">
        <v>4124202</v>
      </c>
      <c r="AH3532" s="66" t="str">
        <f t="shared" si="241"/>
        <v>PRSanto Antônio do Caiuá</v>
      </c>
      <c r="AI3532" s="50">
        <v>4124202</v>
      </c>
    </row>
    <row r="3533" spans="27:35">
      <c r="AA3533" s="62" t="str">
        <f t="shared" si="240"/>
        <v/>
      </c>
      <c r="AB3533" s="50" t="s">
        <v>71</v>
      </c>
      <c r="AC3533" s="50" t="s">
        <v>4337</v>
      </c>
      <c r="AD3533" s="50">
        <v>4124301</v>
      </c>
      <c r="AH3533" s="66" t="str">
        <f t="shared" si="241"/>
        <v>PRSanto Antônio do Paraíso</v>
      </c>
      <c r="AI3533" s="50">
        <v>4124301</v>
      </c>
    </row>
    <row r="3534" spans="27:35">
      <c r="AA3534" s="62" t="str">
        <f t="shared" si="240"/>
        <v/>
      </c>
      <c r="AB3534" s="50" t="s">
        <v>71</v>
      </c>
      <c r="AC3534" s="50" t="s">
        <v>4342</v>
      </c>
      <c r="AD3534" s="50">
        <v>4124400</v>
      </c>
      <c r="AH3534" s="66" t="str">
        <f t="shared" si="241"/>
        <v>PRSanto Antônio do Sudoeste</v>
      </c>
      <c r="AI3534" s="50">
        <v>4124400</v>
      </c>
    </row>
    <row r="3535" spans="27:35">
      <c r="AA3535" s="62" t="str">
        <f t="shared" si="240"/>
        <v/>
      </c>
      <c r="AB3535" s="50" t="s">
        <v>71</v>
      </c>
      <c r="AC3535" s="50" t="s">
        <v>4347</v>
      </c>
      <c r="AD3535" s="50">
        <v>4124509</v>
      </c>
      <c r="AH3535" s="66" t="str">
        <f t="shared" si="241"/>
        <v>PRSanto Inácio</v>
      </c>
      <c r="AI3535" s="50">
        <v>4124509</v>
      </c>
    </row>
    <row r="3536" spans="27:35">
      <c r="AA3536" s="62" t="str">
        <f t="shared" si="240"/>
        <v/>
      </c>
      <c r="AB3536" s="50" t="s">
        <v>71</v>
      </c>
      <c r="AC3536" s="50" t="s">
        <v>4351</v>
      </c>
      <c r="AD3536" s="50">
        <v>4124608</v>
      </c>
      <c r="AH3536" s="66" t="str">
        <f t="shared" si="241"/>
        <v>PRSão Carlos do Ivaí</v>
      </c>
      <c r="AI3536" s="50">
        <v>4124608</v>
      </c>
    </row>
    <row r="3537" spans="27:35">
      <c r="AA3537" s="62" t="str">
        <f t="shared" si="240"/>
        <v/>
      </c>
      <c r="AB3537" s="50" t="s">
        <v>71</v>
      </c>
      <c r="AC3537" s="50" t="s">
        <v>4355</v>
      </c>
      <c r="AD3537" s="50">
        <v>4124707</v>
      </c>
      <c r="AH3537" s="66" t="str">
        <f t="shared" si="241"/>
        <v>PRSão Jerônimo da Serra</v>
      </c>
      <c r="AI3537" s="50">
        <v>4124707</v>
      </c>
    </row>
    <row r="3538" spans="27:35">
      <c r="AA3538" s="62" t="str">
        <f t="shared" si="240"/>
        <v/>
      </c>
      <c r="AB3538" s="50" t="s">
        <v>71</v>
      </c>
      <c r="AC3538" s="50" t="s">
        <v>2954</v>
      </c>
      <c r="AD3538" s="50">
        <v>4124806</v>
      </c>
      <c r="AH3538" s="66" t="str">
        <f t="shared" si="241"/>
        <v>PRSão João</v>
      </c>
      <c r="AI3538" s="50">
        <v>4124806</v>
      </c>
    </row>
    <row r="3539" spans="27:35">
      <c r="AA3539" s="62" t="str">
        <f t="shared" si="240"/>
        <v/>
      </c>
      <c r="AB3539" s="50" t="s">
        <v>71</v>
      </c>
      <c r="AC3539" s="50" t="s">
        <v>4364</v>
      </c>
      <c r="AD3539" s="50">
        <v>4124905</v>
      </c>
      <c r="AH3539" s="66" t="str">
        <f t="shared" si="241"/>
        <v>PRSão João do Caiuá</v>
      </c>
      <c r="AI3539" s="50">
        <v>4124905</v>
      </c>
    </row>
    <row r="3540" spans="27:35">
      <c r="AA3540" s="62" t="str">
        <f t="shared" si="240"/>
        <v/>
      </c>
      <c r="AB3540" s="50" t="s">
        <v>71</v>
      </c>
      <c r="AC3540" s="50" t="s">
        <v>4368</v>
      </c>
      <c r="AD3540" s="50">
        <v>4125001</v>
      </c>
      <c r="AH3540" s="66" t="str">
        <f t="shared" si="241"/>
        <v>PRSão João do Ivaí</v>
      </c>
      <c r="AI3540" s="50">
        <v>4125001</v>
      </c>
    </row>
    <row r="3541" spans="27:35">
      <c r="AA3541" s="62" t="str">
        <f t="shared" si="240"/>
        <v/>
      </c>
      <c r="AB3541" s="50" t="s">
        <v>71</v>
      </c>
      <c r="AC3541" s="50" t="s">
        <v>4373</v>
      </c>
      <c r="AD3541" s="50">
        <v>4125100</v>
      </c>
      <c r="AH3541" s="66" t="str">
        <f t="shared" si="241"/>
        <v>PRSão João do Triunfo</v>
      </c>
      <c r="AI3541" s="50">
        <v>4125100</v>
      </c>
    </row>
    <row r="3542" spans="27:35">
      <c r="AA3542" s="62" t="str">
        <f t="shared" si="240"/>
        <v/>
      </c>
      <c r="AB3542" s="50" t="s">
        <v>71</v>
      </c>
      <c r="AC3542" s="50" t="s">
        <v>4377</v>
      </c>
      <c r="AD3542" s="50">
        <v>4125308</v>
      </c>
      <c r="AH3542" s="66" t="str">
        <f t="shared" si="241"/>
        <v>PRSão Jorge do Ivaí</v>
      </c>
      <c r="AI3542" s="50">
        <v>4125308</v>
      </c>
    </row>
    <row r="3543" spans="27:35">
      <c r="AA3543" s="62" t="str">
        <f t="shared" si="240"/>
        <v/>
      </c>
      <c r="AB3543" s="50" t="s">
        <v>71</v>
      </c>
      <c r="AC3543" s="50" t="s">
        <v>4382</v>
      </c>
      <c r="AD3543" s="50">
        <v>4125357</v>
      </c>
      <c r="AH3543" s="66" t="str">
        <f t="shared" si="241"/>
        <v>PRSão Jorge do Patrocínio</v>
      </c>
      <c r="AI3543" s="50">
        <v>4125357</v>
      </c>
    </row>
    <row r="3544" spans="27:35">
      <c r="AA3544" s="62" t="str">
        <f t="shared" si="240"/>
        <v/>
      </c>
      <c r="AB3544" s="50" t="s">
        <v>71</v>
      </c>
      <c r="AC3544" s="50" t="s">
        <v>4387</v>
      </c>
      <c r="AD3544" s="50">
        <v>4125209</v>
      </c>
      <c r="AH3544" s="66" t="str">
        <f t="shared" si="241"/>
        <v>PRSão Jorge d'Oeste</v>
      </c>
      <c r="AI3544" s="50">
        <v>4125209</v>
      </c>
    </row>
    <row r="3545" spans="27:35">
      <c r="AA3545" s="62" t="str">
        <f t="shared" si="240"/>
        <v/>
      </c>
      <c r="AB3545" s="50" t="s">
        <v>71</v>
      </c>
      <c r="AC3545" s="50" t="s">
        <v>4391</v>
      </c>
      <c r="AD3545" s="50">
        <v>4125407</v>
      </c>
      <c r="AH3545" s="66" t="str">
        <f t="shared" si="241"/>
        <v>PRSão José da Boa Vista</v>
      </c>
      <c r="AI3545" s="50">
        <v>4125407</v>
      </c>
    </row>
    <row r="3546" spans="27:35">
      <c r="AA3546" s="62" t="str">
        <f t="shared" si="240"/>
        <v/>
      </c>
      <c r="AB3546" s="50" t="s">
        <v>71</v>
      </c>
      <c r="AC3546" s="50" t="s">
        <v>4396</v>
      </c>
      <c r="AD3546" s="50">
        <v>4125456</v>
      </c>
      <c r="AH3546" s="66" t="str">
        <f t="shared" si="241"/>
        <v>PRSão José das Palmeiras</v>
      </c>
      <c r="AI3546" s="50">
        <v>4125456</v>
      </c>
    </row>
    <row r="3547" spans="27:35">
      <c r="AA3547" s="62" t="str">
        <f t="shared" si="240"/>
        <v/>
      </c>
      <c r="AB3547" s="50" t="s">
        <v>71</v>
      </c>
      <c r="AC3547" s="50" t="s">
        <v>4401</v>
      </c>
      <c r="AD3547" s="50">
        <v>4125506</v>
      </c>
      <c r="AH3547" s="66" t="str">
        <f t="shared" si="241"/>
        <v>PRSão José dos Pinhais</v>
      </c>
      <c r="AI3547" s="50">
        <v>4125506</v>
      </c>
    </row>
    <row r="3548" spans="27:35">
      <c r="AA3548" s="62" t="str">
        <f t="shared" si="240"/>
        <v/>
      </c>
      <c r="AB3548" s="50" t="s">
        <v>71</v>
      </c>
      <c r="AC3548" s="50" t="s">
        <v>4405</v>
      </c>
      <c r="AD3548" s="50">
        <v>4125555</v>
      </c>
      <c r="AH3548" s="66" t="str">
        <f t="shared" si="241"/>
        <v>PRSão Manoel do Paraná</v>
      </c>
      <c r="AI3548" s="50">
        <v>4125555</v>
      </c>
    </row>
    <row r="3549" spans="27:35">
      <c r="AA3549" s="62" t="str">
        <f t="shared" si="240"/>
        <v/>
      </c>
      <c r="AB3549" s="50" t="s">
        <v>71</v>
      </c>
      <c r="AC3549" s="50" t="s">
        <v>4410</v>
      </c>
      <c r="AD3549" s="50">
        <v>4125605</v>
      </c>
      <c r="AH3549" s="66" t="str">
        <f t="shared" si="241"/>
        <v>PRSão Mateus do Sul</v>
      </c>
      <c r="AI3549" s="50">
        <v>4125605</v>
      </c>
    </row>
    <row r="3550" spans="27:35">
      <c r="AA3550" s="62" t="str">
        <f t="shared" si="240"/>
        <v/>
      </c>
      <c r="AB3550" s="50" t="s">
        <v>71</v>
      </c>
      <c r="AC3550" s="50" t="s">
        <v>4415</v>
      </c>
      <c r="AD3550" s="50">
        <v>4125704</v>
      </c>
      <c r="AH3550" s="66" t="str">
        <f t="shared" si="241"/>
        <v>PRSão Miguel do Iguaçu</v>
      </c>
      <c r="AI3550" s="50">
        <v>4125704</v>
      </c>
    </row>
    <row r="3551" spans="27:35">
      <c r="AA3551" s="62" t="str">
        <f t="shared" si="240"/>
        <v/>
      </c>
      <c r="AB3551" s="50" t="s">
        <v>71</v>
      </c>
      <c r="AC3551" s="50" t="s">
        <v>4420</v>
      </c>
      <c r="AD3551" s="50">
        <v>4125753</v>
      </c>
      <c r="AH3551" s="66" t="str">
        <f t="shared" si="241"/>
        <v>PRSão Pedro do Iguaçu</v>
      </c>
      <c r="AI3551" s="50">
        <v>4125753</v>
      </c>
    </row>
    <row r="3552" spans="27:35">
      <c r="AA3552" s="62" t="str">
        <f t="shared" si="240"/>
        <v/>
      </c>
      <c r="AB3552" s="50" t="s">
        <v>71</v>
      </c>
      <c r="AC3552" s="50" t="s">
        <v>4424</v>
      </c>
      <c r="AD3552" s="50">
        <v>4125803</v>
      </c>
      <c r="AH3552" s="66" t="str">
        <f t="shared" si="241"/>
        <v>PRSão Pedro do Ivaí</v>
      </c>
      <c r="AI3552" s="50">
        <v>4125803</v>
      </c>
    </row>
    <row r="3553" spans="27:35">
      <c r="AA3553" s="62" t="str">
        <f t="shared" si="240"/>
        <v/>
      </c>
      <c r="AB3553" s="50" t="s">
        <v>71</v>
      </c>
      <c r="AC3553" s="50" t="s">
        <v>4429</v>
      </c>
      <c r="AD3553" s="50">
        <v>4125902</v>
      </c>
      <c r="AH3553" s="66" t="str">
        <f t="shared" si="241"/>
        <v>PRSão Pedro do Paraná</v>
      </c>
      <c r="AI3553" s="50">
        <v>4125902</v>
      </c>
    </row>
    <row r="3554" spans="27:35">
      <c r="AA3554" s="62" t="str">
        <f t="shared" si="240"/>
        <v/>
      </c>
      <c r="AB3554" s="50" t="s">
        <v>71</v>
      </c>
      <c r="AC3554" s="50" t="s">
        <v>4434</v>
      </c>
      <c r="AD3554" s="50">
        <v>4126009</v>
      </c>
      <c r="AH3554" s="66" t="str">
        <f t="shared" si="241"/>
        <v>PRSão Sebastião da Amoreira</v>
      </c>
      <c r="AI3554" s="50">
        <v>4126009</v>
      </c>
    </row>
    <row r="3555" spans="27:35">
      <c r="AA3555" s="62" t="str">
        <f t="shared" si="240"/>
        <v/>
      </c>
      <c r="AB3555" s="50" t="s">
        <v>71</v>
      </c>
      <c r="AC3555" s="50" t="s">
        <v>2805</v>
      </c>
      <c r="AD3555" s="50">
        <v>4126108</v>
      </c>
      <c r="AH3555" s="66" t="str">
        <f t="shared" si="241"/>
        <v>PRSão Tomé</v>
      </c>
      <c r="AI3555" s="50">
        <v>4126108</v>
      </c>
    </row>
    <row r="3556" spans="27:35">
      <c r="AA3556" s="62" t="str">
        <f t="shared" si="240"/>
        <v/>
      </c>
      <c r="AB3556" s="50" t="s">
        <v>71</v>
      </c>
      <c r="AC3556" s="50" t="s">
        <v>4443</v>
      </c>
      <c r="AD3556" s="50">
        <v>4126207</v>
      </c>
      <c r="AH3556" s="66" t="str">
        <f t="shared" si="241"/>
        <v>PRSapopema</v>
      </c>
      <c r="AI3556" s="50">
        <v>4126207</v>
      </c>
    </row>
    <row r="3557" spans="27:35">
      <c r="AA3557" s="62" t="str">
        <f t="shared" si="240"/>
        <v/>
      </c>
      <c r="AB3557" s="50" t="s">
        <v>71</v>
      </c>
      <c r="AC3557" s="50" t="s">
        <v>4448</v>
      </c>
      <c r="AD3557" s="50">
        <v>4126256</v>
      </c>
      <c r="AH3557" s="66" t="str">
        <f t="shared" si="241"/>
        <v>PRSarandi</v>
      </c>
      <c r="AI3557" s="50">
        <v>4126256</v>
      </c>
    </row>
    <row r="3558" spans="27:35">
      <c r="AA3558" s="62" t="str">
        <f t="shared" si="240"/>
        <v/>
      </c>
      <c r="AB3558" s="50" t="s">
        <v>71</v>
      </c>
      <c r="AC3558" s="50" t="s">
        <v>4453</v>
      </c>
      <c r="AD3558" s="50">
        <v>4126272</v>
      </c>
      <c r="AH3558" s="66" t="str">
        <f t="shared" si="241"/>
        <v>PRSaudade do Iguaçu</v>
      </c>
      <c r="AI3558" s="50">
        <v>4126272</v>
      </c>
    </row>
    <row r="3559" spans="27:35">
      <c r="AA3559" s="62" t="str">
        <f t="shared" si="240"/>
        <v/>
      </c>
      <c r="AB3559" s="50" t="s">
        <v>71</v>
      </c>
      <c r="AC3559" s="50" t="s">
        <v>4458</v>
      </c>
      <c r="AD3559" s="50">
        <v>4126306</v>
      </c>
      <c r="AH3559" s="66" t="str">
        <f t="shared" si="241"/>
        <v>PRSengés</v>
      </c>
      <c r="AI3559" s="50">
        <v>4126306</v>
      </c>
    </row>
    <row r="3560" spans="27:35">
      <c r="AA3560" s="62" t="str">
        <f t="shared" si="240"/>
        <v/>
      </c>
      <c r="AB3560" s="50" t="s">
        <v>71</v>
      </c>
      <c r="AC3560" s="50" t="s">
        <v>4463</v>
      </c>
      <c r="AD3560" s="50">
        <v>4126355</v>
      </c>
      <c r="AH3560" s="66" t="str">
        <f t="shared" si="241"/>
        <v>PRSerranópolis do Iguaçu</v>
      </c>
      <c r="AI3560" s="50">
        <v>4126355</v>
      </c>
    </row>
    <row r="3561" spans="27:35">
      <c r="AA3561" s="62" t="str">
        <f t="shared" si="240"/>
        <v/>
      </c>
      <c r="AB3561" s="50" t="s">
        <v>71</v>
      </c>
      <c r="AC3561" s="50" t="s">
        <v>4468</v>
      </c>
      <c r="AD3561" s="50">
        <v>4126405</v>
      </c>
      <c r="AH3561" s="66" t="str">
        <f t="shared" si="241"/>
        <v>PRSertaneja</v>
      </c>
      <c r="AI3561" s="50">
        <v>4126405</v>
      </c>
    </row>
    <row r="3562" spans="27:35">
      <c r="AA3562" s="62" t="str">
        <f t="shared" si="240"/>
        <v/>
      </c>
      <c r="AB3562" s="50" t="s">
        <v>71</v>
      </c>
      <c r="AC3562" s="50" t="s">
        <v>4472</v>
      </c>
      <c r="AD3562" s="50">
        <v>4126504</v>
      </c>
      <c r="AH3562" s="66" t="str">
        <f t="shared" si="241"/>
        <v>PRSertanópolis</v>
      </c>
      <c r="AI3562" s="50">
        <v>4126504</v>
      </c>
    </row>
    <row r="3563" spans="27:35">
      <c r="AA3563" s="62" t="str">
        <f t="shared" si="240"/>
        <v/>
      </c>
      <c r="AB3563" s="50" t="s">
        <v>71</v>
      </c>
      <c r="AC3563" s="50" t="s">
        <v>4477</v>
      </c>
      <c r="AD3563" s="50">
        <v>4126603</v>
      </c>
      <c r="AH3563" s="66" t="str">
        <f t="shared" si="241"/>
        <v>PRSiqueira Campos</v>
      </c>
      <c r="AI3563" s="50">
        <v>4126603</v>
      </c>
    </row>
    <row r="3564" spans="27:35">
      <c r="AA3564" s="62" t="str">
        <f t="shared" si="240"/>
        <v/>
      </c>
      <c r="AB3564" s="50" t="s">
        <v>71</v>
      </c>
      <c r="AC3564" s="50" t="s">
        <v>4482</v>
      </c>
      <c r="AD3564" s="50">
        <v>4126652</v>
      </c>
      <c r="AH3564" s="66" t="str">
        <f t="shared" si="241"/>
        <v>PRSulina</v>
      </c>
      <c r="AI3564" s="50">
        <v>4126652</v>
      </c>
    </row>
    <row r="3565" spans="27:35">
      <c r="AA3565" s="62" t="str">
        <f t="shared" si="240"/>
        <v/>
      </c>
      <c r="AB3565" s="50" t="s">
        <v>71</v>
      </c>
      <c r="AC3565" s="50" t="s">
        <v>4487</v>
      </c>
      <c r="AD3565" s="50">
        <v>4126678</v>
      </c>
      <c r="AH3565" s="66" t="str">
        <f t="shared" si="241"/>
        <v>PRTamarana</v>
      </c>
      <c r="AI3565" s="50">
        <v>4126678</v>
      </c>
    </row>
    <row r="3566" spans="27:35">
      <c r="AA3566" s="62" t="str">
        <f t="shared" si="240"/>
        <v/>
      </c>
      <c r="AB3566" s="50" t="s">
        <v>71</v>
      </c>
      <c r="AC3566" s="50" t="s">
        <v>4492</v>
      </c>
      <c r="AD3566" s="50">
        <v>4126702</v>
      </c>
      <c r="AH3566" s="66" t="str">
        <f t="shared" si="241"/>
        <v>PRTamboara</v>
      </c>
      <c r="AI3566" s="50">
        <v>4126702</v>
      </c>
    </row>
    <row r="3567" spans="27:35">
      <c r="AA3567" s="62" t="str">
        <f t="shared" si="240"/>
        <v/>
      </c>
      <c r="AB3567" s="50" t="s">
        <v>71</v>
      </c>
      <c r="AC3567" s="50" t="s">
        <v>4497</v>
      </c>
      <c r="AD3567" s="50">
        <v>4126801</v>
      </c>
      <c r="AH3567" s="66" t="str">
        <f t="shared" si="241"/>
        <v>PRTapejara</v>
      </c>
      <c r="AI3567" s="50">
        <v>4126801</v>
      </c>
    </row>
    <row r="3568" spans="27:35">
      <c r="AA3568" s="62" t="str">
        <f t="shared" si="240"/>
        <v/>
      </c>
      <c r="AB3568" s="50" t="s">
        <v>71</v>
      </c>
      <c r="AC3568" s="50" t="s">
        <v>4502</v>
      </c>
      <c r="AD3568" s="50">
        <v>4126900</v>
      </c>
      <c r="AH3568" s="66" t="str">
        <f t="shared" si="241"/>
        <v>PRTapira</v>
      </c>
      <c r="AI3568" s="50">
        <v>4126900</v>
      </c>
    </row>
    <row r="3569" spans="27:35">
      <c r="AA3569" s="62" t="str">
        <f t="shared" si="240"/>
        <v/>
      </c>
      <c r="AB3569" s="50" t="s">
        <v>71</v>
      </c>
      <c r="AC3569" s="50" t="s">
        <v>4507</v>
      </c>
      <c r="AD3569" s="50">
        <v>4127007</v>
      </c>
      <c r="AH3569" s="66" t="str">
        <f t="shared" si="241"/>
        <v>PRTeixeira Soares</v>
      </c>
      <c r="AI3569" s="50">
        <v>4127007</v>
      </c>
    </row>
    <row r="3570" spans="27:35">
      <c r="AA3570" s="62" t="str">
        <f t="shared" si="240"/>
        <v/>
      </c>
      <c r="AB3570" s="50" t="s">
        <v>71</v>
      </c>
      <c r="AC3570" s="50" t="s">
        <v>4511</v>
      </c>
      <c r="AD3570" s="50">
        <v>4127106</v>
      </c>
      <c r="AH3570" s="66" t="str">
        <f t="shared" si="241"/>
        <v>PRTelêmaco Borba</v>
      </c>
      <c r="AI3570" s="50">
        <v>4127106</v>
      </c>
    </row>
    <row r="3571" spans="27:35">
      <c r="AA3571" s="62" t="str">
        <f t="shared" si="240"/>
        <v/>
      </c>
      <c r="AB3571" s="50" t="s">
        <v>71</v>
      </c>
      <c r="AC3571" s="50" t="s">
        <v>4516</v>
      </c>
      <c r="AD3571" s="50">
        <v>4127205</v>
      </c>
      <c r="AH3571" s="66" t="str">
        <f t="shared" si="241"/>
        <v>PRTerra Boa</v>
      </c>
      <c r="AI3571" s="50">
        <v>4127205</v>
      </c>
    </row>
    <row r="3572" spans="27:35">
      <c r="AA3572" s="62" t="str">
        <f t="shared" si="240"/>
        <v/>
      </c>
      <c r="AB3572" s="50" t="s">
        <v>71</v>
      </c>
      <c r="AC3572" s="50" t="s">
        <v>4521</v>
      </c>
      <c r="AD3572" s="50">
        <v>4127304</v>
      </c>
      <c r="AH3572" s="66" t="str">
        <f t="shared" si="241"/>
        <v>PRTerra Rica</v>
      </c>
      <c r="AI3572" s="50">
        <v>4127304</v>
      </c>
    </row>
    <row r="3573" spans="27:35">
      <c r="AA3573" s="62" t="str">
        <f t="shared" si="240"/>
        <v/>
      </c>
      <c r="AB3573" s="50" t="s">
        <v>71</v>
      </c>
      <c r="AC3573" s="50" t="s">
        <v>4526</v>
      </c>
      <c r="AD3573" s="50">
        <v>4127403</v>
      </c>
      <c r="AH3573" s="66" t="str">
        <f t="shared" si="241"/>
        <v>PRTerra Roxa</v>
      </c>
      <c r="AI3573" s="50">
        <v>4127403</v>
      </c>
    </row>
    <row r="3574" spans="27:35">
      <c r="AA3574" s="62" t="str">
        <f t="shared" si="240"/>
        <v/>
      </c>
      <c r="AB3574" s="50" t="s">
        <v>71</v>
      </c>
      <c r="AC3574" s="50" t="s">
        <v>4531</v>
      </c>
      <c r="AD3574" s="50">
        <v>4127502</v>
      </c>
      <c r="AH3574" s="66" t="str">
        <f t="shared" si="241"/>
        <v>PRTibagi</v>
      </c>
      <c r="AI3574" s="50">
        <v>4127502</v>
      </c>
    </row>
    <row r="3575" spans="27:35">
      <c r="AA3575" s="62" t="str">
        <f t="shared" si="240"/>
        <v/>
      </c>
      <c r="AB3575" s="50" t="s">
        <v>71</v>
      </c>
      <c r="AC3575" s="50" t="s">
        <v>4535</v>
      </c>
      <c r="AD3575" s="50">
        <v>4127601</v>
      </c>
      <c r="AH3575" s="66" t="str">
        <f t="shared" si="241"/>
        <v>PRTijucas do Sul</v>
      </c>
      <c r="AI3575" s="50">
        <v>4127601</v>
      </c>
    </row>
    <row r="3576" spans="27:35">
      <c r="AA3576" s="62" t="str">
        <f t="shared" si="240"/>
        <v/>
      </c>
      <c r="AB3576" s="50" t="s">
        <v>71</v>
      </c>
      <c r="AC3576" s="50" t="s">
        <v>4540</v>
      </c>
      <c r="AD3576" s="50">
        <v>4127700</v>
      </c>
      <c r="AH3576" s="66" t="str">
        <f t="shared" si="241"/>
        <v>PRToledo</v>
      </c>
      <c r="AI3576" s="50">
        <v>4127700</v>
      </c>
    </row>
    <row r="3577" spans="27:35">
      <c r="AA3577" s="62" t="str">
        <f t="shared" si="240"/>
        <v/>
      </c>
      <c r="AB3577" s="50" t="s">
        <v>71</v>
      </c>
      <c r="AC3577" s="50" t="s">
        <v>4544</v>
      </c>
      <c r="AD3577" s="50">
        <v>4127809</v>
      </c>
      <c r="AH3577" s="66" t="str">
        <f t="shared" si="241"/>
        <v>PRTomazina</v>
      </c>
      <c r="AI3577" s="50">
        <v>4127809</v>
      </c>
    </row>
    <row r="3578" spans="27:35">
      <c r="AA3578" s="62" t="str">
        <f t="shared" si="240"/>
        <v/>
      </c>
      <c r="AB3578" s="50" t="s">
        <v>71</v>
      </c>
      <c r="AC3578" s="50" t="s">
        <v>4549</v>
      </c>
      <c r="AD3578" s="50">
        <v>4127858</v>
      </c>
      <c r="AH3578" s="66" t="str">
        <f t="shared" si="241"/>
        <v>PRTrês Barras do Paraná</v>
      </c>
      <c r="AI3578" s="50">
        <v>4127858</v>
      </c>
    </row>
    <row r="3579" spans="27:35">
      <c r="AA3579" s="62" t="str">
        <f t="shared" si="240"/>
        <v/>
      </c>
      <c r="AB3579" s="50" t="s">
        <v>71</v>
      </c>
      <c r="AC3579" s="50" t="s">
        <v>4554</v>
      </c>
      <c r="AD3579" s="50">
        <v>4127882</v>
      </c>
      <c r="AH3579" s="66" t="str">
        <f t="shared" si="241"/>
        <v>PRTunas do Paraná</v>
      </c>
      <c r="AI3579" s="50">
        <v>4127882</v>
      </c>
    </row>
    <row r="3580" spans="27:35">
      <c r="AA3580" s="62" t="str">
        <f t="shared" si="240"/>
        <v/>
      </c>
      <c r="AB3580" s="50" t="s">
        <v>71</v>
      </c>
      <c r="AC3580" s="50" t="s">
        <v>4559</v>
      </c>
      <c r="AD3580" s="50">
        <v>4127908</v>
      </c>
      <c r="AH3580" s="66" t="str">
        <f t="shared" si="241"/>
        <v>PRTuneiras do Oeste</v>
      </c>
      <c r="AI3580" s="50">
        <v>4127908</v>
      </c>
    </row>
    <row r="3581" spans="27:35">
      <c r="AA3581" s="62" t="str">
        <f t="shared" si="240"/>
        <v/>
      </c>
      <c r="AB3581" s="50" t="s">
        <v>71</v>
      </c>
      <c r="AC3581" s="50" t="s">
        <v>4563</v>
      </c>
      <c r="AD3581" s="50">
        <v>4127957</v>
      </c>
      <c r="AH3581" s="66" t="str">
        <f t="shared" si="241"/>
        <v>PRTupãssi</v>
      </c>
      <c r="AI3581" s="50">
        <v>4127957</v>
      </c>
    </row>
    <row r="3582" spans="27:35">
      <c r="AA3582" s="62" t="str">
        <f t="shared" si="240"/>
        <v/>
      </c>
      <c r="AB3582" s="50" t="s">
        <v>71</v>
      </c>
      <c r="AC3582" s="50" t="s">
        <v>4047</v>
      </c>
      <c r="AD3582" s="50">
        <v>4127965</v>
      </c>
      <c r="AH3582" s="66" t="str">
        <f t="shared" si="241"/>
        <v>PRTurvo</v>
      </c>
      <c r="AI3582" s="50">
        <v>4127965</v>
      </c>
    </row>
    <row r="3583" spans="27:35">
      <c r="AA3583" s="62" t="str">
        <f t="shared" si="240"/>
        <v/>
      </c>
      <c r="AB3583" s="50" t="s">
        <v>71</v>
      </c>
      <c r="AC3583" s="50" t="s">
        <v>4571</v>
      </c>
      <c r="AD3583" s="50">
        <v>4128005</v>
      </c>
      <c r="AH3583" s="66" t="str">
        <f t="shared" si="241"/>
        <v>PRUbiratã</v>
      </c>
      <c r="AI3583" s="50">
        <v>4128005</v>
      </c>
    </row>
    <row r="3584" spans="27:35">
      <c r="AA3584" s="62" t="str">
        <f t="shared" si="240"/>
        <v/>
      </c>
      <c r="AB3584" s="50" t="s">
        <v>71</v>
      </c>
      <c r="AC3584" s="50" t="s">
        <v>4576</v>
      </c>
      <c r="AD3584" s="50">
        <v>4128104</v>
      </c>
      <c r="AH3584" s="66" t="str">
        <f t="shared" si="241"/>
        <v>PRUmuarama</v>
      </c>
      <c r="AI3584" s="50">
        <v>4128104</v>
      </c>
    </row>
    <row r="3585" spans="27:35">
      <c r="AA3585" s="62" t="str">
        <f t="shared" si="240"/>
        <v/>
      </c>
      <c r="AB3585" s="50" t="s">
        <v>71</v>
      </c>
      <c r="AC3585" s="50" t="s">
        <v>4581</v>
      </c>
      <c r="AD3585" s="50">
        <v>4128203</v>
      </c>
      <c r="AH3585" s="66" t="str">
        <f t="shared" si="241"/>
        <v>PRUnião da Vitória</v>
      </c>
      <c r="AI3585" s="50">
        <v>4128203</v>
      </c>
    </row>
    <row r="3586" spans="27:35">
      <c r="AA3586" s="62" t="str">
        <f t="shared" si="240"/>
        <v/>
      </c>
      <c r="AB3586" s="50" t="s">
        <v>71</v>
      </c>
      <c r="AC3586" s="50" t="s">
        <v>4586</v>
      </c>
      <c r="AD3586" s="50">
        <v>4128302</v>
      </c>
      <c r="AH3586" s="66" t="str">
        <f t="shared" si="241"/>
        <v>PRUniflor</v>
      </c>
      <c r="AI3586" s="50">
        <v>4128302</v>
      </c>
    </row>
    <row r="3587" spans="27:35">
      <c r="AA3587" s="62" t="str">
        <f t="shared" ref="AA3587:AA3650" si="242">CONCATENATE(A3587,D3587)</f>
        <v/>
      </c>
      <c r="AB3587" s="50" t="s">
        <v>71</v>
      </c>
      <c r="AC3587" s="50" t="s">
        <v>4590</v>
      </c>
      <c r="AD3587" s="50">
        <v>4128401</v>
      </c>
      <c r="AH3587" s="66" t="str">
        <f t="shared" ref="AH3587:AH3650" si="243">CONCATENATE(AB3587,AC3587)</f>
        <v>PRUraí</v>
      </c>
      <c r="AI3587" s="50">
        <v>4128401</v>
      </c>
    </row>
    <row r="3588" spans="27:35">
      <c r="AA3588" s="62" t="str">
        <f t="shared" si="242"/>
        <v/>
      </c>
      <c r="AB3588" s="50" t="s">
        <v>71</v>
      </c>
      <c r="AC3588" s="50" t="s">
        <v>4595</v>
      </c>
      <c r="AD3588" s="50">
        <v>4128534</v>
      </c>
      <c r="AH3588" s="66" t="str">
        <f t="shared" si="243"/>
        <v>PRVentania</v>
      </c>
      <c r="AI3588" s="50">
        <v>4128534</v>
      </c>
    </row>
    <row r="3589" spans="27:35">
      <c r="AA3589" s="62" t="str">
        <f t="shared" si="242"/>
        <v/>
      </c>
      <c r="AB3589" s="50" t="s">
        <v>71</v>
      </c>
      <c r="AC3589" s="50" t="s">
        <v>4599</v>
      </c>
      <c r="AD3589" s="50">
        <v>4128559</v>
      </c>
      <c r="AH3589" s="66" t="str">
        <f t="shared" si="243"/>
        <v>PRVera Cruz do Oeste</v>
      </c>
      <c r="AI3589" s="50">
        <v>4128559</v>
      </c>
    </row>
    <row r="3590" spans="27:35">
      <c r="AA3590" s="62" t="str">
        <f t="shared" si="242"/>
        <v/>
      </c>
      <c r="AB3590" s="50" t="s">
        <v>71</v>
      </c>
      <c r="AC3590" s="50" t="s">
        <v>4603</v>
      </c>
      <c r="AD3590" s="50">
        <v>4128609</v>
      </c>
      <c r="AH3590" s="66" t="str">
        <f t="shared" si="243"/>
        <v>PRVerê</v>
      </c>
      <c r="AI3590" s="50">
        <v>4128609</v>
      </c>
    </row>
    <row r="3591" spans="27:35">
      <c r="AA3591" s="62" t="str">
        <f t="shared" si="242"/>
        <v/>
      </c>
      <c r="AB3591" s="50" t="s">
        <v>71</v>
      </c>
      <c r="AC3591" s="50" t="s">
        <v>4608</v>
      </c>
      <c r="AD3591" s="50">
        <v>4128658</v>
      </c>
      <c r="AH3591" s="66" t="str">
        <f t="shared" si="243"/>
        <v>PRVirmond</v>
      </c>
      <c r="AI3591" s="50">
        <v>4128658</v>
      </c>
    </row>
    <row r="3592" spans="27:35">
      <c r="AA3592" s="62" t="str">
        <f t="shared" si="242"/>
        <v/>
      </c>
      <c r="AB3592" s="50" t="s">
        <v>71</v>
      </c>
      <c r="AC3592" s="50" t="s">
        <v>4613</v>
      </c>
      <c r="AD3592" s="50">
        <v>4128708</v>
      </c>
      <c r="AH3592" s="66" t="str">
        <f t="shared" si="243"/>
        <v>PRVitorino</v>
      </c>
      <c r="AI3592" s="50">
        <v>4128708</v>
      </c>
    </row>
    <row r="3593" spans="27:35">
      <c r="AA3593" s="62" t="str">
        <f t="shared" si="242"/>
        <v/>
      </c>
      <c r="AB3593" s="50" t="s">
        <v>71</v>
      </c>
      <c r="AC3593" s="50" t="s">
        <v>4617</v>
      </c>
      <c r="AD3593" s="50">
        <v>4128500</v>
      </c>
      <c r="AH3593" s="66" t="str">
        <f t="shared" si="243"/>
        <v>PRWenceslau Braz</v>
      </c>
      <c r="AI3593" s="50">
        <v>4128500</v>
      </c>
    </row>
    <row r="3594" spans="27:35">
      <c r="AA3594" s="62" t="str">
        <f t="shared" si="242"/>
        <v/>
      </c>
      <c r="AB3594" s="50" t="s">
        <v>71</v>
      </c>
      <c r="AC3594" s="50" t="s">
        <v>4622</v>
      </c>
      <c r="AD3594" s="50">
        <v>4128807</v>
      </c>
      <c r="AH3594" s="66" t="str">
        <f t="shared" si="243"/>
        <v>PRXambrê</v>
      </c>
      <c r="AI3594" s="50">
        <v>4128807</v>
      </c>
    </row>
    <row r="3595" spans="27:35">
      <c r="AA3595" s="62" t="str">
        <f t="shared" si="242"/>
        <v/>
      </c>
      <c r="AB3595" s="50" t="s">
        <v>72</v>
      </c>
      <c r="AC3595" s="50" t="s">
        <v>106</v>
      </c>
      <c r="AD3595" s="50">
        <v>3300100</v>
      </c>
      <c r="AH3595" s="66" t="str">
        <f t="shared" si="243"/>
        <v>RJAngra dos Reis</v>
      </c>
      <c r="AI3595" s="50">
        <v>3300100</v>
      </c>
    </row>
    <row r="3596" spans="27:35">
      <c r="AA3596" s="62" t="str">
        <f t="shared" si="242"/>
        <v/>
      </c>
      <c r="AB3596" s="50" t="s">
        <v>72</v>
      </c>
      <c r="AC3596" s="50" t="s">
        <v>132</v>
      </c>
      <c r="AD3596" s="50">
        <v>3300159</v>
      </c>
      <c r="AH3596" s="66" t="str">
        <f t="shared" si="243"/>
        <v>RJAperibé</v>
      </c>
      <c r="AI3596" s="50">
        <v>3300159</v>
      </c>
    </row>
    <row r="3597" spans="27:35">
      <c r="AA3597" s="62" t="str">
        <f t="shared" si="242"/>
        <v/>
      </c>
      <c r="AB3597" s="50" t="s">
        <v>72</v>
      </c>
      <c r="AC3597" s="50" t="s">
        <v>157</v>
      </c>
      <c r="AD3597" s="50">
        <v>3300209</v>
      </c>
      <c r="AH3597" s="66" t="str">
        <f t="shared" si="243"/>
        <v>RJAraruama</v>
      </c>
      <c r="AI3597" s="50">
        <v>3300209</v>
      </c>
    </row>
    <row r="3598" spans="27:35">
      <c r="AA3598" s="62" t="str">
        <f t="shared" si="242"/>
        <v/>
      </c>
      <c r="AB3598" s="50" t="s">
        <v>72</v>
      </c>
      <c r="AC3598" s="50" t="s">
        <v>183</v>
      </c>
      <c r="AD3598" s="50">
        <v>3300225</v>
      </c>
      <c r="AH3598" s="66" t="str">
        <f t="shared" si="243"/>
        <v>RJAreal</v>
      </c>
      <c r="AI3598" s="50">
        <v>3300225</v>
      </c>
    </row>
    <row r="3599" spans="27:35">
      <c r="AA3599" s="62" t="str">
        <f t="shared" si="242"/>
        <v/>
      </c>
      <c r="AB3599" s="50" t="s">
        <v>72</v>
      </c>
      <c r="AC3599" s="50" t="s">
        <v>209</v>
      </c>
      <c r="AD3599" s="50">
        <v>3300233</v>
      </c>
      <c r="AH3599" s="66" t="str">
        <f t="shared" si="243"/>
        <v>RJArmação dos Búzios</v>
      </c>
      <c r="AI3599" s="50">
        <v>3300233</v>
      </c>
    </row>
    <row r="3600" spans="27:35">
      <c r="AA3600" s="62" t="str">
        <f t="shared" si="242"/>
        <v/>
      </c>
      <c r="AB3600" s="50" t="s">
        <v>72</v>
      </c>
      <c r="AC3600" s="50" t="s">
        <v>233</v>
      </c>
      <c r="AD3600" s="50">
        <v>3300258</v>
      </c>
      <c r="AH3600" s="66" t="str">
        <f t="shared" si="243"/>
        <v>RJArraial do Cabo</v>
      </c>
      <c r="AI3600" s="50">
        <v>3300258</v>
      </c>
    </row>
    <row r="3601" spans="27:35">
      <c r="AA3601" s="62" t="str">
        <f t="shared" si="242"/>
        <v/>
      </c>
      <c r="AB3601" s="50" t="s">
        <v>72</v>
      </c>
      <c r="AC3601" s="50" t="s">
        <v>258</v>
      </c>
      <c r="AD3601" s="50">
        <v>3300308</v>
      </c>
      <c r="AH3601" s="66" t="str">
        <f t="shared" si="243"/>
        <v>RJBarra do Piraí</v>
      </c>
      <c r="AI3601" s="50">
        <v>3300308</v>
      </c>
    </row>
    <row r="3602" spans="27:35">
      <c r="AA3602" s="62" t="str">
        <f t="shared" si="242"/>
        <v/>
      </c>
      <c r="AB3602" s="50" t="s">
        <v>72</v>
      </c>
      <c r="AC3602" s="50" t="s">
        <v>284</v>
      </c>
      <c r="AD3602" s="50">
        <v>3300407</v>
      </c>
      <c r="AH3602" s="66" t="str">
        <f t="shared" si="243"/>
        <v>RJBarra Mansa</v>
      </c>
      <c r="AI3602" s="50">
        <v>3300407</v>
      </c>
    </row>
    <row r="3603" spans="27:35">
      <c r="AA3603" s="62" t="str">
        <f t="shared" si="242"/>
        <v/>
      </c>
      <c r="AB3603" s="50" t="s">
        <v>72</v>
      </c>
      <c r="AC3603" s="50" t="s">
        <v>310</v>
      </c>
      <c r="AD3603" s="50">
        <v>3300456</v>
      </c>
      <c r="AH3603" s="66" t="str">
        <f t="shared" si="243"/>
        <v>RJBelford Roxo</v>
      </c>
      <c r="AI3603" s="50">
        <v>3300456</v>
      </c>
    </row>
    <row r="3604" spans="27:35">
      <c r="AA3604" s="62" t="str">
        <f t="shared" si="242"/>
        <v/>
      </c>
      <c r="AB3604" s="50" t="s">
        <v>72</v>
      </c>
      <c r="AC3604" s="50" t="s">
        <v>336</v>
      </c>
      <c r="AD3604" s="50">
        <v>3300506</v>
      </c>
      <c r="AH3604" s="66" t="str">
        <f t="shared" si="243"/>
        <v>RJBom Jardim</v>
      </c>
      <c r="AI3604" s="50">
        <v>3300506</v>
      </c>
    </row>
    <row r="3605" spans="27:35">
      <c r="AA3605" s="62" t="str">
        <f t="shared" si="242"/>
        <v/>
      </c>
      <c r="AB3605" s="50" t="s">
        <v>72</v>
      </c>
      <c r="AC3605" s="50" t="s">
        <v>361</v>
      </c>
      <c r="AD3605" s="50">
        <v>3300605</v>
      </c>
      <c r="AH3605" s="66" t="str">
        <f t="shared" si="243"/>
        <v>RJBom Jesus do Itabapoana</v>
      </c>
      <c r="AI3605" s="50">
        <v>3300605</v>
      </c>
    </row>
    <row r="3606" spans="27:35">
      <c r="AA3606" s="62" t="str">
        <f t="shared" si="242"/>
        <v/>
      </c>
      <c r="AB3606" s="50" t="s">
        <v>72</v>
      </c>
      <c r="AC3606" s="50" t="s">
        <v>385</v>
      </c>
      <c r="AD3606" s="50">
        <v>3300704</v>
      </c>
      <c r="AH3606" s="66" t="str">
        <f t="shared" si="243"/>
        <v>RJCabo Frio</v>
      </c>
      <c r="AI3606" s="50">
        <v>3300704</v>
      </c>
    </row>
    <row r="3607" spans="27:35">
      <c r="AA3607" s="62" t="str">
        <f t="shared" si="242"/>
        <v/>
      </c>
      <c r="AB3607" s="50" t="s">
        <v>72</v>
      </c>
      <c r="AC3607" s="50" t="s">
        <v>410</v>
      </c>
      <c r="AD3607" s="50">
        <v>3300803</v>
      </c>
      <c r="AH3607" s="66" t="str">
        <f t="shared" si="243"/>
        <v>RJCachoeiras de Macacu</v>
      </c>
      <c r="AI3607" s="50">
        <v>3300803</v>
      </c>
    </row>
    <row r="3608" spans="27:35">
      <c r="AA3608" s="62" t="str">
        <f t="shared" si="242"/>
        <v/>
      </c>
      <c r="AB3608" s="50" t="s">
        <v>72</v>
      </c>
      <c r="AC3608" s="50" t="s">
        <v>435</v>
      </c>
      <c r="AD3608" s="50">
        <v>3300902</v>
      </c>
      <c r="AH3608" s="66" t="str">
        <f t="shared" si="243"/>
        <v>RJCambuci</v>
      </c>
      <c r="AI3608" s="50">
        <v>3300902</v>
      </c>
    </row>
    <row r="3609" spans="27:35">
      <c r="AA3609" s="62" t="str">
        <f t="shared" si="242"/>
        <v/>
      </c>
      <c r="AB3609" s="50" t="s">
        <v>72</v>
      </c>
      <c r="AC3609" s="50" t="s">
        <v>460</v>
      </c>
      <c r="AD3609" s="50">
        <v>3301009</v>
      </c>
      <c r="AH3609" s="66" t="str">
        <f t="shared" si="243"/>
        <v>RJCampos dos Goytacazes</v>
      </c>
      <c r="AI3609" s="50">
        <v>3301009</v>
      </c>
    </row>
    <row r="3610" spans="27:35">
      <c r="AA3610" s="62" t="str">
        <f t="shared" si="242"/>
        <v/>
      </c>
      <c r="AB3610" s="50" t="s">
        <v>72</v>
      </c>
      <c r="AC3610" s="50" t="s">
        <v>486</v>
      </c>
      <c r="AD3610" s="50">
        <v>3301108</v>
      </c>
      <c r="AH3610" s="66" t="str">
        <f t="shared" si="243"/>
        <v>RJCantagalo</v>
      </c>
      <c r="AI3610" s="50">
        <v>3301108</v>
      </c>
    </row>
    <row r="3611" spans="27:35">
      <c r="AA3611" s="62" t="str">
        <f t="shared" si="242"/>
        <v/>
      </c>
      <c r="AB3611" s="50" t="s">
        <v>72</v>
      </c>
      <c r="AC3611" s="50" t="s">
        <v>510</v>
      </c>
      <c r="AD3611" s="50">
        <v>3300936</v>
      </c>
      <c r="AH3611" s="66" t="str">
        <f t="shared" si="243"/>
        <v>RJCarapebus</v>
      </c>
      <c r="AI3611" s="50">
        <v>3300936</v>
      </c>
    </row>
    <row r="3612" spans="27:35">
      <c r="AA3612" s="62" t="str">
        <f t="shared" si="242"/>
        <v/>
      </c>
      <c r="AB3612" s="50" t="s">
        <v>72</v>
      </c>
      <c r="AC3612" s="50" t="s">
        <v>533</v>
      </c>
      <c r="AD3612" s="50">
        <v>3301157</v>
      </c>
      <c r="AH3612" s="66" t="str">
        <f t="shared" si="243"/>
        <v>RJCardoso Moreira</v>
      </c>
      <c r="AI3612" s="50">
        <v>3301157</v>
      </c>
    </row>
    <row r="3613" spans="27:35">
      <c r="AA3613" s="62" t="str">
        <f t="shared" si="242"/>
        <v/>
      </c>
      <c r="AB3613" s="50" t="s">
        <v>72</v>
      </c>
      <c r="AC3613" s="50" t="s">
        <v>556</v>
      </c>
      <c r="AD3613" s="50">
        <v>3301207</v>
      </c>
      <c r="AH3613" s="66" t="str">
        <f t="shared" si="243"/>
        <v>RJCarmo</v>
      </c>
      <c r="AI3613" s="50">
        <v>3301207</v>
      </c>
    </row>
    <row r="3614" spans="27:35">
      <c r="AA3614" s="62" t="str">
        <f t="shared" si="242"/>
        <v/>
      </c>
      <c r="AB3614" s="50" t="s">
        <v>72</v>
      </c>
      <c r="AC3614" s="50" t="s">
        <v>579</v>
      </c>
      <c r="AD3614" s="50">
        <v>3301306</v>
      </c>
      <c r="AH3614" s="66" t="str">
        <f t="shared" si="243"/>
        <v>RJCasimiro de Abreu</v>
      </c>
      <c r="AI3614" s="50">
        <v>3301306</v>
      </c>
    </row>
    <row r="3615" spans="27:35">
      <c r="AA3615" s="62" t="str">
        <f t="shared" si="242"/>
        <v/>
      </c>
      <c r="AB3615" s="50" t="s">
        <v>72</v>
      </c>
      <c r="AC3615" s="50" t="s">
        <v>602</v>
      </c>
      <c r="AD3615" s="50">
        <v>3300951</v>
      </c>
      <c r="AH3615" s="66" t="str">
        <f t="shared" si="243"/>
        <v>RJComendador Levy Gasparian</v>
      </c>
      <c r="AI3615" s="50">
        <v>3300951</v>
      </c>
    </row>
    <row r="3616" spans="27:35">
      <c r="AA3616" s="62" t="str">
        <f t="shared" si="242"/>
        <v/>
      </c>
      <c r="AB3616" s="50" t="s">
        <v>72</v>
      </c>
      <c r="AC3616" s="50" t="s">
        <v>625</v>
      </c>
      <c r="AD3616" s="50">
        <v>3301405</v>
      </c>
      <c r="AH3616" s="66" t="str">
        <f t="shared" si="243"/>
        <v>RJConceição de Macabu</v>
      </c>
      <c r="AI3616" s="50">
        <v>3301405</v>
      </c>
    </row>
    <row r="3617" spans="27:35">
      <c r="AA3617" s="62" t="str">
        <f t="shared" si="242"/>
        <v/>
      </c>
      <c r="AB3617" s="50" t="s">
        <v>72</v>
      </c>
      <c r="AC3617" s="50" t="s">
        <v>645</v>
      </c>
      <c r="AD3617" s="50">
        <v>3301504</v>
      </c>
      <c r="AH3617" s="66" t="str">
        <f t="shared" si="243"/>
        <v>RJCordeiro</v>
      </c>
      <c r="AI3617" s="50">
        <v>3301504</v>
      </c>
    </row>
    <row r="3618" spans="27:35">
      <c r="AA3618" s="62" t="str">
        <f t="shared" si="242"/>
        <v/>
      </c>
      <c r="AB3618" s="50" t="s">
        <v>72</v>
      </c>
      <c r="AC3618" s="50" t="s">
        <v>666</v>
      </c>
      <c r="AD3618" s="50">
        <v>3301603</v>
      </c>
      <c r="AH3618" s="66" t="str">
        <f t="shared" si="243"/>
        <v>RJDuas Barras</v>
      </c>
      <c r="AI3618" s="50">
        <v>3301603</v>
      </c>
    </row>
    <row r="3619" spans="27:35">
      <c r="AA3619" s="62" t="str">
        <f t="shared" si="242"/>
        <v/>
      </c>
      <c r="AB3619" s="50" t="s">
        <v>72</v>
      </c>
      <c r="AC3619" s="50" t="s">
        <v>688</v>
      </c>
      <c r="AD3619" s="50">
        <v>3301702</v>
      </c>
      <c r="AH3619" s="66" t="str">
        <f t="shared" si="243"/>
        <v>RJDuque de Caxias</v>
      </c>
      <c r="AI3619" s="50">
        <v>3301702</v>
      </c>
    </row>
    <row r="3620" spans="27:35">
      <c r="AA3620" s="62" t="str">
        <f t="shared" si="242"/>
        <v/>
      </c>
      <c r="AB3620" s="50" t="s">
        <v>72</v>
      </c>
      <c r="AC3620" s="50" t="s">
        <v>708</v>
      </c>
      <c r="AD3620" s="50">
        <v>3301801</v>
      </c>
      <c r="AH3620" s="66" t="str">
        <f t="shared" si="243"/>
        <v>RJEngenheiro Paulo de Frontin</v>
      </c>
      <c r="AI3620" s="50">
        <v>3301801</v>
      </c>
    </row>
    <row r="3621" spans="27:35">
      <c r="AA3621" s="62" t="str">
        <f t="shared" si="242"/>
        <v/>
      </c>
      <c r="AB3621" s="50" t="s">
        <v>72</v>
      </c>
      <c r="AC3621" s="50" t="s">
        <v>730</v>
      </c>
      <c r="AD3621" s="50">
        <v>3301850</v>
      </c>
      <c r="AH3621" s="66" t="str">
        <f t="shared" si="243"/>
        <v>RJGuapimirim</v>
      </c>
      <c r="AI3621" s="50">
        <v>3301850</v>
      </c>
    </row>
    <row r="3622" spans="27:35">
      <c r="AA3622" s="62" t="str">
        <f t="shared" si="242"/>
        <v/>
      </c>
      <c r="AB3622" s="50" t="s">
        <v>72</v>
      </c>
      <c r="AC3622" s="50" t="s">
        <v>752</v>
      </c>
      <c r="AD3622" s="50">
        <v>3301876</v>
      </c>
      <c r="AH3622" s="66" t="str">
        <f t="shared" si="243"/>
        <v>RJIguaba Grande</v>
      </c>
      <c r="AI3622" s="50">
        <v>3301876</v>
      </c>
    </row>
    <row r="3623" spans="27:35">
      <c r="AA3623" s="62" t="str">
        <f t="shared" si="242"/>
        <v/>
      </c>
      <c r="AB3623" s="50" t="s">
        <v>72</v>
      </c>
      <c r="AC3623" s="50" t="s">
        <v>774</v>
      </c>
      <c r="AD3623" s="50">
        <v>3301900</v>
      </c>
      <c r="AH3623" s="66" t="str">
        <f t="shared" si="243"/>
        <v>RJItaboraí</v>
      </c>
      <c r="AI3623" s="50">
        <v>3301900</v>
      </c>
    </row>
    <row r="3624" spans="27:35">
      <c r="AA3624" s="62" t="str">
        <f t="shared" si="242"/>
        <v/>
      </c>
      <c r="AB3624" s="50" t="s">
        <v>72</v>
      </c>
      <c r="AC3624" s="50" t="s">
        <v>795</v>
      </c>
      <c r="AD3624" s="50">
        <v>3302007</v>
      </c>
      <c r="AH3624" s="66" t="str">
        <f t="shared" si="243"/>
        <v>RJItaguaí</v>
      </c>
      <c r="AI3624" s="50">
        <v>3302007</v>
      </c>
    </row>
    <row r="3625" spans="27:35">
      <c r="AA3625" s="62" t="str">
        <f t="shared" si="242"/>
        <v/>
      </c>
      <c r="AB3625" s="50" t="s">
        <v>72</v>
      </c>
      <c r="AC3625" s="50" t="s">
        <v>816</v>
      </c>
      <c r="AD3625" s="50">
        <v>3302056</v>
      </c>
      <c r="AH3625" s="66" t="str">
        <f t="shared" si="243"/>
        <v>RJItalva</v>
      </c>
      <c r="AI3625" s="50">
        <v>3302056</v>
      </c>
    </row>
    <row r="3626" spans="27:35">
      <c r="AA3626" s="62" t="str">
        <f t="shared" si="242"/>
        <v/>
      </c>
      <c r="AB3626" s="50" t="s">
        <v>72</v>
      </c>
      <c r="AC3626" s="50" t="s">
        <v>838</v>
      </c>
      <c r="AD3626" s="50">
        <v>3302106</v>
      </c>
      <c r="AH3626" s="66" t="str">
        <f t="shared" si="243"/>
        <v>RJItaocara</v>
      </c>
      <c r="AI3626" s="50">
        <v>3302106</v>
      </c>
    </row>
    <row r="3627" spans="27:35">
      <c r="AA3627" s="62" t="str">
        <f t="shared" si="242"/>
        <v/>
      </c>
      <c r="AB3627" s="50" t="s">
        <v>72</v>
      </c>
      <c r="AC3627" s="50" t="s">
        <v>860</v>
      </c>
      <c r="AD3627" s="50">
        <v>3302205</v>
      </c>
      <c r="AH3627" s="66" t="str">
        <f t="shared" si="243"/>
        <v>RJItaperuna</v>
      </c>
      <c r="AI3627" s="50">
        <v>3302205</v>
      </c>
    </row>
    <row r="3628" spans="27:35">
      <c r="AA3628" s="62" t="str">
        <f t="shared" si="242"/>
        <v/>
      </c>
      <c r="AB3628" s="50" t="s">
        <v>72</v>
      </c>
      <c r="AC3628" s="50" t="s">
        <v>882</v>
      </c>
      <c r="AD3628" s="50">
        <v>3302254</v>
      </c>
      <c r="AH3628" s="66" t="str">
        <f t="shared" si="243"/>
        <v>RJItatiaia</v>
      </c>
      <c r="AI3628" s="50">
        <v>3302254</v>
      </c>
    </row>
    <row r="3629" spans="27:35">
      <c r="AA3629" s="62" t="str">
        <f t="shared" si="242"/>
        <v/>
      </c>
      <c r="AB3629" s="50" t="s">
        <v>72</v>
      </c>
      <c r="AC3629" s="50" t="s">
        <v>905</v>
      </c>
      <c r="AD3629" s="50">
        <v>3302270</v>
      </c>
      <c r="AH3629" s="66" t="str">
        <f t="shared" si="243"/>
        <v>RJJaperi</v>
      </c>
      <c r="AI3629" s="50">
        <v>3302270</v>
      </c>
    </row>
    <row r="3630" spans="27:35">
      <c r="AA3630" s="62" t="str">
        <f t="shared" si="242"/>
        <v/>
      </c>
      <c r="AB3630" s="50" t="s">
        <v>72</v>
      </c>
      <c r="AC3630" s="50" t="s">
        <v>928</v>
      </c>
      <c r="AD3630" s="50">
        <v>3302304</v>
      </c>
      <c r="AH3630" s="66" t="str">
        <f t="shared" si="243"/>
        <v>RJLaje do Muriaé</v>
      </c>
      <c r="AI3630" s="50">
        <v>3302304</v>
      </c>
    </row>
    <row r="3631" spans="27:35">
      <c r="AA3631" s="62" t="str">
        <f t="shared" si="242"/>
        <v/>
      </c>
      <c r="AB3631" s="50" t="s">
        <v>72</v>
      </c>
      <c r="AC3631" s="50" t="s">
        <v>950</v>
      </c>
      <c r="AD3631" s="50">
        <v>3302403</v>
      </c>
      <c r="AH3631" s="66" t="str">
        <f t="shared" si="243"/>
        <v>RJMacaé</v>
      </c>
      <c r="AI3631" s="50">
        <v>3302403</v>
      </c>
    </row>
    <row r="3632" spans="27:35">
      <c r="AA3632" s="62" t="str">
        <f t="shared" si="242"/>
        <v/>
      </c>
      <c r="AB3632" s="50" t="s">
        <v>72</v>
      </c>
      <c r="AC3632" s="50" t="s">
        <v>973</v>
      </c>
      <c r="AD3632" s="50">
        <v>3302452</v>
      </c>
      <c r="AH3632" s="66" t="str">
        <f t="shared" si="243"/>
        <v>RJMacuco</v>
      </c>
      <c r="AI3632" s="50">
        <v>3302452</v>
      </c>
    </row>
    <row r="3633" spans="27:35">
      <c r="AA3633" s="62" t="str">
        <f t="shared" si="242"/>
        <v/>
      </c>
      <c r="AB3633" s="50" t="s">
        <v>72</v>
      </c>
      <c r="AC3633" s="50" t="s">
        <v>995</v>
      </c>
      <c r="AD3633" s="50">
        <v>3302502</v>
      </c>
      <c r="AH3633" s="66" t="str">
        <f t="shared" si="243"/>
        <v>RJMagé</v>
      </c>
      <c r="AI3633" s="50">
        <v>3302502</v>
      </c>
    </row>
    <row r="3634" spans="27:35">
      <c r="AA3634" s="62" t="str">
        <f t="shared" si="242"/>
        <v/>
      </c>
      <c r="AB3634" s="50" t="s">
        <v>72</v>
      </c>
      <c r="AC3634" s="50" t="s">
        <v>1018</v>
      </c>
      <c r="AD3634" s="50">
        <v>3302601</v>
      </c>
      <c r="AH3634" s="66" t="str">
        <f t="shared" si="243"/>
        <v>RJMangaratiba</v>
      </c>
      <c r="AI3634" s="50">
        <v>3302601</v>
      </c>
    </row>
    <row r="3635" spans="27:35">
      <c r="AA3635" s="62" t="str">
        <f t="shared" si="242"/>
        <v/>
      </c>
      <c r="AB3635" s="50" t="s">
        <v>72</v>
      </c>
      <c r="AC3635" s="50" t="s">
        <v>1040</v>
      </c>
      <c r="AD3635" s="50">
        <v>3302700</v>
      </c>
      <c r="AH3635" s="66" t="str">
        <f t="shared" si="243"/>
        <v>RJMaricá</v>
      </c>
      <c r="AI3635" s="50">
        <v>3302700</v>
      </c>
    </row>
    <row r="3636" spans="27:35">
      <c r="AA3636" s="62" t="str">
        <f t="shared" si="242"/>
        <v/>
      </c>
      <c r="AB3636" s="50" t="s">
        <v>72</v>
      </c>
      <c r="AC3636" s="50" t="s">
        <v>1062</v>
      </c>
      <c r="AD3636" s="50">
        <v>3302809</v>
      </c>
      <c r="AH3636" s="66" t="str">
        <f t="shared" si="243"/>
        <v>RJMendes</v>
      </c>
      <c r="AI3636" s="50">
        <v>3302809</v>
      </c>
    </row>
    <row r="3637" spans="27:35">
      <c r="AA3637" s="62" t="str">
        <f t="shared" si="242"/>
        <v/>
      </c>
      <c r="AB3637" s="50" t="s">
        <v>72</v>
      </c>
      <c r="AC3637" s="50" t="s">
        <v>1083</v>
      </c>
      <c r="AD3637" s="50">
        <v>3302858</v>
      </c>
      <c r="AH3637" s="66" t="str">
        <f t="shared" si="243"/>
        <v>RJMesquita</v>
      </c>
      <c r="AI3637" s="50">
        <v>3302858</v>
      </c>
    </row>
    <row r="3638" spans="27:35">
      <c r="AA3638" s="62" t="str">
        <f t="shared" si="242"/>
        <v/>
      </c>
      <c r="AB3638" s="50" t="s">
        <v>72</v>
      </c>
      <c r="AC3638" s="50" t="s">
        <v>1106</v>
      </c>
      <c r="AD3638" s="50">
        <v>3302908</v>
      </c>
      <c r="AH3638" s="66" t="str">
        <f t="shared" si="243"/>
        <v>RJMiguel Pereira</v>
      </c>
      <c r="AI3638" s="50">
        <v>3302908</v>
      </c>
    </row>
    <row r="3639" spans="27:35">
      <c r="AA3639" s="62" t="str">
        <f t="shared" si="242"/>
        <v/>
      </c>
      <c r="AB3639" s="50" t="s">
        <v>72</v>
      </c>
      <c r="AC3639" s="50" t="s">
        <v>1129</v>
      </c>
      <c r="AD3639" s="50">
        <v>3303005</v>
      </c>
      <c r="AH3639" s="66" t="str">
        <f t="shared" si="243"/>
        <v>RJMiracema</v>
      </c>
      <c r="AI3639" s="50">
        <v>3303005</v>
      </c>
    </row>
    <row r="3640" spans="27:35">
      <c r="AA3640" s="62" t="str">
        <f t="shared" si="242"/>
        <v/>
      </c>
      <c r="AB3640" s="50" t="s">
        <v>72</v>
      </c>
      <c r="AC3640" s="50" t="s">
        <v>1152</v>
      </c>
      <c r="AD3640" s="50">
        <v>3303104</v>
      </c>
      <c r="AH3640" s="66" t="str">
        <f t="shared" si="243"/>
        <v>RJNatividade</v>
      </c>
      <c r="AI3640" s="50">
        <v>3303104</v>
      </c>
    </row>
    <row r="3641" spans="27:35">
      <c r="AA3641" s="62" t="str">
        <f t="shared" si="242"/>
        <v/>
      </c>
      <c r="AB3641" s="50" t="s">
        <v>72</v>
      </c>
      <c r="AC3641" s="50" t="s">
        <v>1175</v>
      </c>
      <c r="AD3641" s="50">
        <v>3303203</v>
      </c>
      <c r="AH3641" s="66" t="str">
        <f t="shared" si="243"/>
        <v>RJNilópolis</v>
      </c>
      <c r="AI3641" s="50">
        <v>3303203</v>
      </c>
    </row>
    <row r="3642" spans="27:35">
      <c r="AA3642" s="62" t="str">
        <f t="shared" si="242"/>
        <v/>
      </c>
      <c r="AB3642" s="50" t="s">
        <v>72</v>
      </c>
      <c r="AC3642" s="50" t="s">
        <v>1197</v>
      </c>
      <c r="AD3642" s="50">
        <v>3303302</v>
      </c>
      <c r="AH3642" s="66" t="str">
        <f t="shared" si="243"/>
        <v>RJNiterói</v>
      </c>
      <c r="AI3642" s="50">
        <v>3303302</v>
      </c>
    </row>
    <row r="3643" spans="27:35">
      <c r="AA3643" s="62" t="str">
        <f t="shared" si="242"/>
        <v/>
      </c>
      <c r="AB3643" s="50" t="s">
        <v>72</v>
      </c>
      <c r="AC3643" s="50" t="s">
        <v>1220</v>
      </c>
      <c r="AD3643" s="50">
        <v>3303401</v>
      </c>
      <c r="AH3643" s="66" t="str">
        <f t="shared" si="243"/>
        <v>RJNova Friburgo</v>
      </c>
      <c r="AI3643" s="50">
        <v>3303401</v>
      </c>
    </row>
    <row r="3644" spans="27:35">
      <c r="AA3644" s="62" t="str">
        <f t="shared" si="242"/>
        <v/>
      </c>
      <c r="AB3644" s="50" t="s">
        <v>72</v>
      </c>
      <c r="AC3644" s="50" t="s">
        <v>1241</v>
      </c>
      <c r="AD3644" s="50">
        <v>3303500</v>
      </c>
      <c r="AH3644" s="66" t="str">
        <f t="shared" si="243"/>
        <v>RJNova Iguaçu</v>
      </c>
      <c r="AI3644" s="50">
        <v>3303500</v>
      </c>
    </row>
    <row r="3645" spans="27:35">
      <c r="AA3645" s="62" t="str">
        <f t="shared" si="242"/>
        <v/>
      </c>
      <c r="AB3645" s="50" t="s">
        <v>72</v>
      </c>
      <c r="AC3645" s="50" t="s">
        <v>1264</v>
      </c>
      <c r="AD3645" s="50">
        <v>3303609</v>
      </c>
      <c r="AH3645" s="66" t="str">
        <f t="shared" si="243"/>
        <v>RJParacambi</v>
      </c>
      <c r="AI3645" s="50">
        <v>3303609</v>
      </c>
    </row>
    <row r="3646" spans="27:35">
      <c r="AA3646" s="62" t="str">
        <f t="shared" si="242"/>
        <v/>
      </c>
      <c r="AB3646" s="50" t="s">
        <v>72</v>
      </c>
      <c r="AC3646" s="50" t="s">
        <v>1285</v>
      </c>
      <c r="AD3646" s="50">
        <v>3303708</v>
      </c>
      <c r="AH3646" s="66" t="str">
        <f t="shared" si="243"/>
        <v>RJParaíba do Sul</v>
      </c>
      <c r="AI3646" s="50">
        <v>3303708</v>
      </c>
    </row>
    <row r="3647" spans="27:35">
      <c r="AA3647" s="62" t="str">
        <f t="shared" si="242"/>
        <v/>
      </c>
      <c r="AB3647" s="50" t="s">
        <v>72</v>
      </c>
      <c r="AC3647" s="50" t="s">
        <v>5567</v>
      </c>
      <c r="AD3647" s="50">
        <v>3303807</v>
      </c>
      <c r="AH3647" s="66" t="str">
        <f t="shared" si="243"/>
        <v>RJParati</v>
      </c>
      <c r="AI3647" s="50">
        <v>3303807</v>
      </c>
    </row>
    <row r="3648" spans="27:35">
      <c r="AA3648" s="62" t="str">
        <f t="shared" si="242"/>
        <v/>
      </c>
      <c r="AB3648" s="50" t="s">
        <v>72</v>
      </c>
      <c r="AC3648" s="50" t="s">
        <v>1330</v>
      </c>
      <c r="AD3648" s="50">
        <v>3303856</v>
      </c>
      <c r="AH3648" s="66" t="str">
        <f t="shared" si="243"/>
        <v>RJPaty do Alferes</v>
      </c>
      <c r="AI3648" s="50">
        <v>3303856</v>
      </c>
    </row>
    <row r="3649" spans="27:35">
      <c r="AA3649" s="62" t="str">
        <f t="shared" si="242"/>
        <v/>
      </c>
      <c r="AB3649" s="50" t="s">
        <v>72</v>
      </c>
      <c r="AC3649" s="50" t="s">
        <v>1352</v>
      </c>
      <c r="AD3649" s="50">
        <v>3303906</v>
      </c>
      <c r="AH3649" s="66" t="str">
        <f t="shared" si="243"/>
        <v>RJPetrópolis</v>
      </c>
      <c r="AI3649" s="50">
        <v>3303906</v>
      </c>
    </row>
    <row r="3650" spans="27:35">
      <c r="AA3650" s="62" t="str">
        <f t="shared" si="242"/>
        <v/>
      </c>
      <c r="AB3650" s="50" t="s">
        <v>72</v>
      </c>
      <c r="AC3650" s="50" t="s">
        <v>1373</v>
      </c>
      <c r="AD3650" s="50">
        <v>3303955</v>
      </c>
      <c r="AH3650" s="66" t="str">
        <f t="shared" si="243"/>
        <v>RJPinheiral</v>
      </c>
      <c r="AI3650" s="50">
        <v>3303955</v>
      </c>
    </row>
    <row r="3651" spans="27:35">
      <c r="AA3651" s="62" t="str">
        <f t="shared" ref="AA3651:AA3714" si="244">CONCATENATE(A3651,D3651)</f>
        <v/>
      </c>
      <c r="AB3651" s="50" t="s">
        <v>72</v>
      </c>
      <c r="AC3651" s="50" t="s">
        <v>1395</v>
      </c>
      <c r="AD3651" s="50">
        <v>3304003</v>
      </c>
      <c r="AH3651" s="66" t="str">
        <f t="shared" ref="AH3651:AH3714" si="245">CONCATENATE(AB3651,AC3651)</f>
        <v>RJPiraí</v>
      </c>
      <c r="AI3651" s="50">
        <v>3304003</v>
      </c>
    </row>
    <row r="3652" spans="27:35">
      <c r="AA3652" s="62" t="str">
        <f t="shared" si="244"/>
        <v/>
      </c>
      <c r="AB3652" s="50" t="s">
        <v>72</v>
      </c>
      <c r="AC3652" s="50" t="s">
        <v>1417</v>
      </c>
      <c r="AD3652" s="50">
        <v>3304102</v>
      </c>
      <c r="AH3652" s="66" t="str">
        <f t="shared" si="245"/>
        <v>RJPorciúncula</v>
      </c>
      <c r="AI3652" s="50">
        <v>3304102</v>
      </c>
    </row>
    <row r="3653" spans="27:35">
      <c r="AA3653" s="62" t="str">
        <f t="shared" si="244"/>
        <v/>
      </c>
      <c r="AB3653" s="50" t="s">
        <v>72</v>
      </c>
      <c r="AC3653" s="50" t="s">
        <v>1438</v>
      </c>
      <c r="AD3653" s="50">
        <v>3304110</v>
      </c>
      <c r="AH3653" s="66" t="str">
        <f t="shared" si="245"/>
        <v>RJPorto Real</v>
      </c>
      <c r="AI3653" s="50">
        <v>3304110</v>
      </c>
    </row>
    <row r="3654" spans="27:35">
      <c r="AA3654" s="62" t="str">
        <f t="shared" si="244"/>
        <v/>
      </c>
      <c r="AB3654" s="50" t="s">
        <v>72</v>
      </c>
      <c r="AC3654" s="50" t="s">
        <v>1459</v>
      </c>
      <c r="AD3654" s="50">
        <v>3304128</v>
      </c>
      <c r="AH3654" s="66" t="str">
        <f t="shared" si="245"/>
        <v>RJQuatis</v>
      </c>
      <c r="AI3654" s="50">
        <v>3304128</v>
      </c>
    </row>
    <row r="3655" spans="27:35">
      <c r="AA3655" s="62" t="str">
        <f t="shared" si="244"/>
        <v/>
      </c>
      <c r="AB3655" s="50" t="s">
        <v>72</v>
      </c>
      <c r="AC3655" s="50" t="s">
        <v>1480</v>
      </c>
      <c r="AD3655" s="50">
        <v>3304144</v>
      </c>
      <c r="AH3655" s="66" t="str">
        <f t="shared" si="245"/>
        <v>RJQueimados</v>
      </c>
      <c r="AI3655" s="50">
        <v>3304144</v>
      </c>
    </row>
    <row r="3656" spans="27:35">
      <c r="AA3656" s="62" t="str">
        <f t="shared" si="244"/>
        <v/>
      </c>
      <c r="AB3656" s="50" t="s">
        <v>72</v>
      </c>
      <c r="AC3656" s="50" t="s">
        <v>1502</v>
      </c>
      <c r="AD3656" s="50">
        <v>3304151</v>
      </c>
      <c r="AH3656" s="66" t="str">
        <f t="shared" si="245"/>
        <v>RJQuissamã</v>
      </c>
      <c r="AI3656" s="50">
        <v>3304151</v>
      </c>
    </row>
    <row r="3657" spans="27:35">
      <c r="AA3657" s="62" t="str">
        <f t="shared" si="244"/>
        <v/>
      </c>
      <c r="AB3657" s="50" t="s">
        <v>72</v>
      </c>
      <c r="AC3657" s="50" t="s">
        <v>1522</v>
      </c>
      <c r="AD3657" s="50">
        <v>3304201</v>
      </c>
      <c r="AH3657" s="66" t="str">
        <f t="shared" si="245"/>
        <v>RJResende</v>
      </c>
      <c r="AI3657" s="50">
        <v>3304201</v>
      </c>
    </row>
    <row r="3658" spans="27:35">
      <c r="AA3658" s="62" t="str">
        <f t="shared" si="244"/>
        <v/>
      </c>
      <c r="AB3658" s="50" t="s">
        <v>72</v>
      </c>
      <c r="AC3658" s="50" t="s">
        <v>1543</v>
      </c>
      <c r="AD3658" s="50">
        <v>3304300</v>
      </c>
      <c r="AH3658" s="66" t="str">
        <f t="shared" si="245"/>
        <v>RJRio Bonito</v>
      </c>
      <c r="AI3658" s="50">
        <v>3304300</v>
      </c>
    </row>
    <row r="3659" spans="27:35">
      <c r="AA3659" s="62" t="str">
        <f t="shared" si="244"/>
        <v/>
      </c>
      <c r="AB3659" s="50" t="s">
        <v>72</v>
      </c>
      <c r="AC3659" s="50" t="s">
        <v>1563</v>
      </c>
      <c r="AD3659" s="50">
        <v>3304409</v>
      </c>
      <c r="AH3659" s="66" t="str">
        <f t="shared" si="245"/>
        <v>RJRio Claro</v>
      </c>
      <c r="AI3659" s="50">
        <v>3304409</v>
      </c>
    </row>
    <row r="3660" spans="27:35">
      <c r="AA3660" s="62" t="str">
        <f t="shared" si="244"/>
        <v/>
      </c>
      <c r="AB3660" s="50" t="s">
        <v>72</v>
      </c>
      <c r="AC3660" s="50" t="s">
        <v>1582</v>
      </c>
      <c r="AD3660" s="50">
        <v>3304508</v>
      </c>
      <c r="AH3660" s="66" t="str">
        <f t="shared" si="245"/>
        <v>RJRio das Flores</v>
      </c>
      <c r="AI3660" s="50">
        <v>3304508</v>
      </c>
    </row>
    <row r="3661" spans="27:35">
      <c r="AA3661" s="62" t="str">
        <f t="shared" si="244"/>
        <v/>
      </c>
      <c r="AB3661" s="50" t="s">
        <v>72</v>
      </c>
      <c r="AC3661" s="50" t="s">
        <v>1603</v>
      </c>
      <c r="AD3661" s="50">
        <v>3304524</v>
      </c>
      <c r="AH3661" s="66" t="str">
        <f t="shared" si="245"/>
        <v>RJRio das Ostras</v>
      </c>
      <c r="AI3661" s="50">
        <v>3304524</v>
      </c>
    </row>
    <row r="3662" spans="27:35">
      <c r="AA3662" s="62" t="str">
        <f t="shared" si="244"/>
        <v/>
      </c>
      <c r="AB3662" s="50" t="s">
        <v>72</v>
      </c>
      <c r="AC3662" s="50" t="s">
        <v>1623</v>
      </c>
      <c r="AD3662" s="50">
        <v>3304557</v>
      </c>
      <c r="AH3662" s="66" t="str">
        <f t="shared" si="245"/>
        <v>RJRio de Janeiro</v>
      </c>
      <c r="AI3662" s="50">
        <v>3304557</v>
      </c>
    </row>
    <row r="3663" spans="27:35">
      <c r="AA3663" s="62" t="str">
        <f t="shared" si="244"/>
        <v/>
      </c>
      <c r="AB3663" s="50" t="s">
        <v>72</v>
      </c>
      <c r="AC3663" s="50" t="s">
        <v>1644</v>
      </c>
      <c r="AD3663" s="50">
        <v>3304607</v>
      </c>
      <c r="AH3663" s="66" t="str">
        <f t="shared" si="245"/>
        <v>RJSanta Maria Madalena</v>
      </c>
      <c r="AI3663" s="50">
        <v>3304607</v>
      </c>
    </row>
    <row r="3664" spans="27:35">
      <c r="AA3664" s="62" t="str">
        <f t="shared" si="244"/>
        <v/>
      </c>
      <c r="AB3664" s="50" t="s">
        <v>72</v>
      </c>
      <c r="AC3664" s="50" t="s">
        <v>1664</v>
      </c>
      <c r="AD3664" s="50">
        <v>3304706</v>
      </c>
      <c r="AH3664" s="66" t="str">
        <f t="shared" si="245"/>
        <v>RJSanto Antônio de Pádua</v>
      </c>
      <c r="AI3664" s="50">
        <v>3304706</v>
      </c>
    </row>
    <row r="3665" spans="27:35">
      <c r="AA3665" s="62" t="str">
        <f t="shared" si="244"/>
        <v/>
      </c>
      <c r="AB3665" s="50" t="s">
        <v>72</v>
      </c>
      <c r="AC3665" s="50" t="s">
        <v>1685</v>
      </c>
      <c r="AD3665" s="50">
        <v>3304805</v>
      </c>
      <c r="AH3665" s="66" t="str">
        <f t="shared" si="245"/>
        <v>RJSão Fidélis</v>
      </c>
      <c r="AI3665" s="50">
        <v>3304805</v>
      </c>
    </row>
    <row r="3666" spans="27:35">
      <c r="AA3666" s="62" t="str">
        <f t="shared" si="244"/>
        <v/>
      </c>
      <c r="AB3666" s="50" t="s">
        <v>72</v>
      </c>
      <c r="AC3666" s="50" t="s">
        <v>1705</v>
      </c>
      <c r="AD3666" s="50">
        <v>3304755</v>
      </c>
      <c r="AH3666" s="66" t="str">
        <f t="shared" si="245"/>
        <v>RJSão Francisco de Itabapoana</v>
      </c>
      <c r="AI3666" s="50">
        <v>3304755</v>
      </c>
    </row>
    <row r="3667" spans="27:35">
      <c r="AA3667" s="62" t="str">
        <f t="shared" si="244"/>
        <v/>
      </c>
      <c r="AB3667" s="50" t="s">
        <v>72</v>
      </c>
      <c r="AC3667" s="50" t="s">
        <v>1726</v>
      </c>
      <c r="AD3667" s="50">
        <v>3304904</v>
      </c>
      <c r="AH3667" s="66" t="str">
        <f t="shared" si="245"/>
        <v>RJSão Gonçalo</v>
      </c>
      <c r="AI3667" s="50">
        <v>3304904</v>
      </c>
    </row>
    <row r="3668" spans="27:35">
      <c r="AA3668" s="62" t="str">
        <f t="shared" si="244"/>
        <v/>
      </c>
      <c r="AB3668" s="50" t="s">
        <v>72</v>
      </c>
      <c r="AC3668" s="50" t="s">
        <v>1747</v>
      </c>
      <c r="AD3668" s="50">
        <v>3305000</v>
      </c>
      <c r="AH3668" s="66" t="str">
        <f t="shared" si="245"/>
        <v>RJSão João da Barra</v>
      </c>
      <c r="AI3668" s="50">
        <v>3305000</v>
      </c>
    </row>
    <row r="3669" spans="27:35">
      <c r="AA3669" s="62" t="str">
        <f t="shared" si="244"/>
        <v/>
      </c>
      <c r="AB3669" s="50" t="s">
        <v>72</v>
      </c>
      <c r="AC3669" s="50" t="s">
        <v>1767</v>
      </c>
      <c r="AD3669" s="50">
        <v>3305109</v>
      </c>
      <c r="AH3669" s="66" t="str">
        <f t="shared" si="245"/>
        <v>RJSão João de Meriti</v>
      </c>
      <c r="AI3669" s="50">
        <v>3305109</v>
      </c>
    </row>
    <row r="3670" spans="27:35">
      <c r="AA3670" s="62" t="str">
        <f t="shared" si="244"/>
        <v/>
      </c>
      <c r="AB3670" s="50" t="s">
        <v>72</v>
      </c>
      <c r="AC3670" s="50" t="s">
        <v>1787</v>
      </c>
      <c r="AD3670" s="50">
        <v>3305133</v>
      </c>
      <c r="AH3670" s="66" t="str">
        <f t="shared" si="245"/>
        <v>RJSão José de Ubá</v>
      </c>
      <c r="AI3670" s="50">
        <v>3305133</v>
      </c>
    </row>
    <row r="3671" spans="27:35">
      <c r="AA3671" s="62" t="str">
        <f t="shared" si="244"/>
        <v/>
      </c>
      <c r="AB3671" s="50" t="s">
        <v>72</v>
      </c>
      <c r="AC3671" s="50" t="s">
        <v>1807</v>
      </c>
      <c r="AD3671" s="50">
        <v>3305158</v>
      </c>
      <c r="AH3671" s="66" t="str">
        <f t="shared" si="245"/>
        <v>RJSão José do Vale do Rio Preto</v>
      </c>
      <c r="AI3671" s="50">
        <v>3305158</v>
      </c>
    </row>
    <row r="3672" spans="27:35">
      <c r="AA3672" s="62" t="str">
        <f t="shared" si="244"/>
        <v/>
      </c>
      <c r="AB3672" s="50" t="s">
        <v>72</v>
      </c>
      <c r="AC3672" s="50" t="s">
        <v>1825</v>
      </c>
      <c r="AD3672" s="50">
        <v>3305208</v>
      </c>
      <c r="AH3672" s="66" t="str">
        <f t="shared" si="245"/>
        <v>RJSão Pedro da Aldeia</v>
      </c>
      <c r="AI3672" s="50">
        <v>3305208</v>
      </c>
    </row>
    <row r="3673" spans="27:35">
      <c r="AA3673" s="62" t="str">
        <f t="shared" si="244"/>
        <v/>
      </c>
      <c r="AB3673" s="50" t="s">
        <v>72</v>
      </c>
      <c r="AC3673" s="50" t="s">
        <v>1843</v>
      </c>
      <c r="AD3673" s="50">
        <v>3305307</v>
      </c>
      <c r="AH3673" s="66" t="str">
        <f t="shared" si="245"/>
        <v>RJSão Sebastião do Alto</v>
      </c>
      <c r="AI3673" s="50">
        <v>3305307</v>
      </c>
    </row>
    <row r="3674" spans="27:35">
      <c r="AA3674" s="62" t="str">
        <f t="shared" si="244"/>
        <v/>
      </c>
      <c r="AB3674" s="50" t="s">
        <v>72</v>
      </c>
      <c r="AC3674" s="50" t="s">
        <v>1861</v>
      </c>
      <c r="AD3674" s="50">
        <v>3305406</v>
      </c>
      <c r="AH3674" s="66" t="str">
        <f t="shared" si="245"/>
        <v>RJSapucaia</v>
      </c>
      <c r="AI3674" s="50">
        <v>3305406</v>
      </c>
    </row>
    <row r="3675" spans="27:35">
      <c r="AA3675" s="62" t="str">
        <f t="shared" si="244"/>
        <v/>
      </c>
      <c r="AB3675" s="50" t="s">
        <v>72</v>
      </c>
      <c r="AC3675" s="50" t="s">
        <v>1879</v>
      </c>
      <c r="AD3675" s="50">
        <v>3305505</v>
      </c>
      <c r="AH3675" s="66" t="str">
        <f t="shared" si="245"/>
        <v>RJSaquarema</v>
      </c>
      <c r="AI3675" s="50">
        <v>3305505</v>
      </c>
    </row>
    <row r="3676" spans="27:35">
      <c r="AA3676" s="62" t="str">
        <f t="shared" si="244"/>
        <v/>
      </c>
      <c r="AB3676" s="50" t="s">
        <v>72</v>
      </c>
      <c r="AC3676" s="50" t="s">
        <v>1895</v>
      </c>
      <c r="AD3676" s="50">
        <v>3305554</v>
      </c>
      <c r="AH3676" s="66" t="str">
        <f t="shared" si="245"/>
        <v>RJSeropédica</v>
      </c>
      <c r="AI3676" s="50">
        <v>3305554</v>
      </c>
    </row>
    <row r="3677" spans="27:35">
      <c r="AA3677" s="62" t="str">
        <f t="shared" si="244"/>
        <v/>
      </c>
      <c r="AB3677" s="50" t="s">
        <v>72</v>
      </c>
      <c r="AC3677" s="50" t="s">
        <v>1912</v>
      </c>
      <c r="AD3677" s="50">
        <v>3305604</v>
      </c>
      <c r="AH3677" s="66" t="str">
        <f t="shared" si="245"/>
        <v>RJSilva Jardim</v>
      </c>
      <c r="AI3677" s="50">
        <v>3305604</v>
      </c>
    </row>
    <row r="3678" spans="27:35">
      <c r="AA3678" s="62" t="str">
        <f t="shared" si="244"/>
        <v/>
      </c>
      <c r="AB3678" s="50" t="s">
        <v>72</v>
      </c>
      <c r="AC3678" s="50" t="s">
        <v>1930</v>
      </c>
      <c r="AD3678" s="50">
        <v>3305703</v>
      </c>
      <c r="AH3678" s="66" t="str">
        <f t="shared" si="245"/>
        <v>RJSumidouro</v>
      </c>
      <c r="AI3678" s="50">
        <v>3305703</v>
      </c>
    </row>
    <row r="3679" spans="27:35">
      <c r="AA3679" s="62" t="str">
        <f t="shared" si="244"/>
        <v/>
      </c>
      <c r="AB3679" s="50" t="s">
        <v>72</v>
      </c>
      <c r="AC3679" s="50" t="s">
        <v>1946</v>
      </c>
      <c r="AD3679" s="50">
        <v>3305752</v>
      </c>
      <c r="AH3679" s="66" t="str">
        <f t="shared" si="245"/>
        <v>RJTanguá</v>
      </c>
      <c r="AI3679" s="50">
        <v>3305752</v>
      </c>
    </row>
    <row r="3680" spans="27:35">
      <c r="AA3680" s="62" t="str">
        <f t="shared" si="244"/>
        <v/>
      </c>
      <c r="AB3680" s="50" t="s">
        <v>72</v>
      </c>
      <c r="AC3680" s="50" t="s">
        <v>1962</v>
      </c>
      <c r="AD3680" s="50">
        <v>3305802</v>
      </c>
      <c r="AH3680" s="66" t="str">
        <f t="shared" si="245"/>
        <v>RJTeresópolis</v>
      </c>
      <c r="AI3680" s="50">
        <v>3305802</v>
      </c>
    </row>
    <row r="3681" spans="27:35">
      <c r="AA3681" s="62" t="str">
        <f t="shared" si="244"/>
        <v/>
      </c>
      <c r="AB3681" s="50" t="s">
        <v>72</v>
      </c>
      <c r="AC3681" s="50" t="s">
        <v>5568</v>
      </c>
      <c r="AD3681" s="50">
        <v>3305901</v>
      </c>
      <c r="AH3681" s="66" t="str">
        <f t="shared" si="245"/>
        <v>RJTrajano de Morais</v>
      </c>
      <c r="AI3681" s="50">
        <v>3305901</v>
      </c>
    </row>
    <row r="3682" spans="27:35">
      <c r="AA3682" s="62" t="str">
        <f t="shared" si="244"/>
        <v/>
      </c>
      <c r="AB3682" s="50" t="s">
        <v>72</v>
      </c>
      <c r="AC3682" s="50" t="s">
        <v>1997</v>
      </c>
      <c r="AD3682" s="50">
        <v>3306008</v>
      </c>
      <c r="AH3682" s="66" t="str">
        <f t="shared" si="245"/>
        <v>RJTrês Rios</v>
      </c>
      <c r="AI3682" s="50">
        <v>3306008</v>
      </c>
    </row>
    <row r="3683" spans="27:35">
      <c r="AA3683" s="62" t="str">
        <f t="shared" si="244"/>
        <v/>
      </c>
      <c r="AB3683" s="50" t="s">
        <v>72</v>
      </c>
      <c r="AC3683" s="50" t="s">
        <v>2015</v>
      </c>
      <c r="AD3683" s="50">
        <v>3306107</v>
      </c>
      <c r="AH3683" s="66" t="str">
        <f t="shared" si="245"/>
        <v>RJValença</v>
      </c>
      <c r="AI3683" s="50">
        <v>3306107</v>
      </c>
    </row>
    <row r="3684" spans="27:35">
      <c r="AA3684" s="62" t="str">
        <f t="shared" si="244"/>
        <v/>
      </c>
      <c r="AB3684" s="50" t="s">
        <v>72</v>
      </c>
      <c r="AC3684" s="50" t="s">
        <v>2033</v>
      </c>
      <c r="AD3684" s="50">
        <v>3306156</v>
      </c>
      <c r="AH3684" s="66" t="str">
        <f t="shared" si="245"/>
        <v>RJVarre-Sai</v>
      </c>
      <c r="AI3684" s="50">
        <v>3306156</v>
      </c>
    </row>
    <row r="3685" spans="27:35">
      <c r="AA3685" s="62" t="str">
        <f t="shared" si="244"/>
        <v/>
      </c>
      <c r="AB3685" s="50" t="s">
        <v>72</v>
      </c>
      <c r="AC3685" s="50" t="s">
        <v>2051</v>
      </c>
      <c r="AD3685" s="50">
        <v>3306206</v>
      </c>
      <c r="AH3685" s="66" t="str">
        <f t="shared" si="245"/>
        <v>RJVassouras</v>
      </c>
      <c r="AI3685" s="50">
        <v>3306206</v>
      </c>
    </row>
    <row r="3686" spans="27:35">
      <c r="AA3686" s="62" t="str">
        <f t="shared" si="244"/>
        <v/>
      </c>
      <c r="AB3686" s="50" t="s">
        <v>72</v>
      </c>
      <c r="AC3686" s="50" t="s">
        <v>2069</v>
      </c>
      <c r="AD3686" s="50">
        <v>3306305</v>
      </c>
      <c r="AH3686" s="66" t="str">
        <f t="shared" si="245"/>
        <v>RJVolta Redonda</v>
      </c>
      <c r="AI3686" s="50">
        <v>3306305</v>
      </c>
    </row>
    <row r="3687" spans="27:35">
      <c r="AA3687" s="62" t="str">
        <f t="shared" si="244"/>
        <v/>
      </c>
      <c r="AB3687" s="50" t="s">
        <v>73</v>
      </c>
      <c r="AC3687" s="50" t="s">
        <v>107</v>
      </c>
      <c r="AD3687" s="50">
        <v>2400109</v>
      </c>
      <c r="AH3687" s="66" t="str">
        <f t="shared" si="245"/>
        <v>RNAcari</v>
      </c>
      <c r="AI3687" s="50">
        <v>2400109</v>
      </c>
    </row>
    <row r="3688" spans="27:35">
      <c r="AA3688" s="62" t="str">
        <f t="shared" si="244"/>
        <v/>
      </c>
      <c r="AB3688" s="50" t="s">
        <v>73</v>
      </c>
      <c r="AC3688" s="50" t="s">
        <v>133</v>
      </c>
      <c r="AD3688" s="50">
        <v>2400208</v>
      </c>
      <c r="AH3688" s="66" t="str">
        <f t="shared" si="245"/>
        <v>RNAçu</v>
      </c>
      <c r="AI3688" s="50">
        <v>2400208</v>
      </c>
    </row>
    <row r="3689" spans="27:35">
      <c r="AA3689" s="62" t="str">
        <f t="shared" si="244"/>
        <v/>
      </c>
      <c r="AB3689" s="50" t="s">
        <v>73</v>
      </c>
      <c r="AC3689" s="50" t="s">
        <v>158</v>
      </c>
      <c r="AD3689" s="50">
        <v>2400307</v>
      </c>
      <c r="AH3689" s="66" t="str">
        <f t="shared" si="245"/>
        <v>RNAfonso Bezerra</v>
      </c>
      <c r="AI3689" s="50">
        <v>2400307</v>
      </c>
    </row>
    <row r="3690" spans="27:35">
      <c r="AA3690" s="62" t="str">
        <f t="shared" si="244"/>
        <v/>
      </c>
      <c r="AB3690" s="50" t="s">
        <v>73</v>
      </c>
      <c r="AC3690" s="50" t="s">
        <v>184</v>
      </c>
      <c r="AD3690" s="50">
        <v>2400406</v>
      </c>
      <c r="AH3690" s="66" t="str">
        <f t="shared" si="245"/>
        <v>RNÁgua Nova</v>
      </c>
      <c r="AI3690" s="50">
        <v>2400406</v>
      </c>
    </row>
    <row r="3691" spans="27:35">
      <c r="AA3691" s="62" t="str">
        <f t="shared" si="244"/>
        <v/>
      </c>
      <c r="AB3691" s="50" t="s">
        <v>73</v>
      </c>
      <c r="AC3691" s="50" t="s">
        <v>210</v>
      </c>
      <c r="AD3691" s="50">
        <v>2400505</v>
      </c>
      <c r="AH3691" s="66" t="str">
        <f t="shared" si="245"/>
        <v>RNAlexandria</v>
      </c>
      <c r="AI3691" s="50">
        <v>2400505</v>
      </c>
    </row>
    <row r="3692" spans="27:35">
      <c r="AA3692" s="62" t="str">
        <f t="shared" si="244"/>
        <v/>
      </c>
      <c r="AB3692" s="50" t="s">
        <v>73</v>
      </c>
      <c r="AC3692" s="50" t="s">
        <v>234</v>
      </c>
      <c r="AD3692" s="50">
        <v>2400604</v>
      </c>
      <c r="AH3692" s="66" t="str">
        <f t="shared" si="245"/>
        <v>RNAlmino Afonso</v>
      </c>
      <c r="AI3692" s="50">
        <v>2400604</v>
      </c>
    </row>
    <row r="3693" spans="27:35">
      <c r="AA3693" s="62" t="str">
        <f t="shared" si="244"/>
        <v/>
      </c>
      <c r="AB3693" s="50" t="s">
        <v>73</v>
      </c>
      <c r="AC3693" s="50" t="s">
        <v>259</v>
      </c>
      <c r="AD3693" s="50">
        <v>2400703</v>
      </c>
      <c r="AH3693" s="66" t="str">
        <f t="shared" si="245"/>
        <v>RNAlto do Rodrigues</v>
      </c>
      <c r="AI3693" s="50">
        <v>2400703</v>
      </c>
    </row>
    <row r="3694" spans="27:35">
      <c r="AA3694" s="62" t="str">
        <f t="shared" si="244"/>
        <v/>
      </c>
      <c r="AB3694" s="50" t="s">
        <v>73</v>
      </c>
      <c r="AC3694" s="50" t="s">
        <v>285</v>
      </c>
      <c r="AD3694" s="50">
        <v>2400802</v>
      </c>
      <c r="AH3694" s="66" t="str">
        <f t="shared" si="245"/>
        <v>RNAngicos</v>
      </c>
      <c r="AI3694" s="50">
        <v>2400802</v>
      </c>
    </row>
    <row r="3695" spans="27:35">
      <c r="AA3695" s="62" t="str">
        <f t="shared" si="244"/>
        <v/>
      </c>
      <c r="AB3695" s="50" t="s">
        <v>73</v>
      </c>
      <c r="AC3695" s="50" t="s">
        <v>311</v>
      </c>
      <c r="AD3695" s="50">
        <v>2400901</v>
      </c>
      <c r="AH3695" s="66" t="str">
        <f t="shared" si="245"/>
        <v>RNAntônio Martins</v>
      </c>
      <c r="AI3695" s="50">
        <v>2400901</v>
      </c>
    </row>
    <row r="3696" spans="27:35">
      <c r="AA3696" s="62" t="str">
        <f t="shared" si="244"/>
        <v/>
      </c>
      <c r="AB3696" s="50" t="s">
        <v>73</v>
      </c>
      <c r="AC3696" s="50" t="s">
        <v>337</v>
      </c>
      <c r="AD3696" s="50">
        <v>2401008</v>
      </c>
      <c r="AH3696" s="66" t="str">
        <f t="shared" si="245"/>
        <v>RNApodi</v>
      </c>
      <c r="AI3696" s="50">
        <v>2401008</v>
      </c>
    </row>
    <row r="3697" spans="27:35">
      <c r="AA3697" s="62" t="str">
        <f t="shared" si="244"/>
        <v/>
      </c>
      <c r="AB3697" s="50" t="s">
        <v>73</v>
      </c>
      <c r="AC3697" s="50" t="s">
        <v>216</v>
      </c>
      <c r="AD3697" s="50">
        <v>2401107</v>
      </c>
      <c r="AH3697" s="66" t="str">
        <f t="shared" si="245"/>
        <v>RNAreia Branca</v>
      </c>
      <c r="AI3697" s="50">
        <v>2401107</v>
      </c>
    </row>
    <row r="3698" spans="27:35">
      <c r="AA3698" s="62" t="str">
        <f t="shared" si="244"/>
        <v/>
      </c>
      <c r="AB3698" s="50" t="s">
        <v>73</v>
      </c>
      <c r="AC3698" s="50" t="s">
        <v>386</v>
      </c>
      <c r="AD3698" s="50">
        <v>2401206</v>
      </c>
      <c r="AH3698" s="66" t="str">
        <f t="shared" si="245"/>
        <v>RNArês</v>
      </c>
      <c r="AI3698" s="50">
        <v>2401206</v>
      </c>
    </row>
    <row r="3699" spans="27:35">
      <c r="AA3699" s="62" t="str">
        <f t="shared" si="244"/>
        <v/>
      </c>
      <c r="AB3699" s="50" t="s">
        <v>73</v>
      </c>
      <c r="AC3699" s="50" t="s">
        <v>411</v>
      </c>
      <c r="AD3699" s="50">
        <v>2401305</v>
      </c>
      <c r="AH3699" s="66" t="str">
        <f t="shared" si="245"/>
        <v>RNAugusto Severo</v>
      </c>
      <c r="AI3699" s="50">
        <v>2401305</v>
      </c>
    </row>
    <row r="3700" spans="27:35">
      <c r="AA3700" s="62" t="str">
        <f t="shared" si="244"/>
        <v/>
      </c>
      <c r="AB3700" s="50" t="s">
        <v>73</v>
      </c>
      <c r="AC3700" s="50" t="s">
        <v>436</v>
      </c>
      <c r="AD3700" s="50">
        <v>2401404</v>
      </c>
      <c r="AH3700" s="66" t="str">
        <f t="shared" si="245"/>
        <v>RNBaía Formosa</v>
      </c>
      <c r="AI3700" s="50">
        <v>2401404</v>
      </c>
    </row>
    <row r="3701" spans="27:35">
      <c r="AA3701" s="62" t="str">
        <f t="shared" si="244"/>
        <v/>
      </c>
      <c r="AB3701" s="50" t="s">
        <v>73</v>
      </c>
      <c r="AC3701" s="50" t="s">
        <v>461</v>
      </c>
      <c r="AD3701" s="50">
        <v>2401453</v>
      </c>
      <c r="AH3701" s="66" t="str">
        <f t="shared" si="245"/>
        <v>RNBaraúna</v>
      </c>
      <c r="AI3701" s="50">
        <v>2401453</v>
      </c>
    </row>
    <row r="3702" spans="27:35">
      <c r="AA3702" s="62" t="str">
        <f t="shared" si="244"/>
        <v/>
      </c>
      <c r="AB3702" s="50" t="s">
        <v>73</v>
      </c>
      <c r="AC3702" s="50" t="s">
        <v>487</v>
      </c>
      <c r="AD3702" s="50">
        <v>2401503</v>
      </c>
      <c r="AH3702" s="66" t="str">
        <f t="shared" si="245"/>
        <v>RNBarcelona</v>
      </c>
      <c r="AI3702" s="50">
        <v>2401503</v>
      </c>
    </row>
    <row r="3703" spans="27:35">
      <c r="AA3703" s="62" t="str">
        <f t="shared" si="244"/>
        <v/>
      </c>
      <c r="AB3703" s="50" t="s">
        <v>73</v>
      </c>
      <c r="AC3703" s="50" t="s">
        <v>511</v>
      </c>
      <c r="AD3703" s="50">
        <v>2401602</v>
      </c>
      <c r="AH3703" s="66" t="str">
        <f t="shared" si="245"/>
        <v>RNBento Fernandes</v>
      </c>
      <c r="AI3703" s="50">
        <v>2401602</v>
      </c>
    </row>
    <row r="3704" spans="27:35">
      <c r="AA3704" s="62" t="str">
        <f t="shared" si="244"/>
        <v/>
      </c>
      <c r="AB3704" s="50" t="s">
        <v>73</v>
      </c>
      <c r="AC3704" s="50" t="s">
        <v>534</v>
      </c>
      <c r="AD3704" s="50">
        <v>2401651</v>
      </c>
      <c r="AH3704" s="66" t="str">
        <f t="shared" si="245"/>
        <v>RNBodó</v>
      </c>
      <c r="AI3704" s="50">
        <v>2401651</v>
      </c>
    </row>
    <row r="3705" spans="27:35">
      <c r="AA3705" s="62" t="str">
        <f t="shared" si="244"/>
        <v/>
      </c>
      <c r="AB3705" s="50" t="s">
        <v>73</v>
      </c>
      <c r="AC3705" s="50" t="s">
        <v>557</v>
      </c>
      <c r="AD3705" s="50">
        <v>2401701</v>
      </c>
      <c r="AH3705" s="66" t="str">
        <f t="shared" si="245"/>
        <v>RNBom Jesus</v>
      </c>
      <c r="AI3705" s="50">
        <v>2401701</v>
      </c>
    </row>
    <row r="3706" spans="27:35">
      <c r="AA3706" s="62" t="str">
        <f t="shared" si="244"/>
        <v/>
      </c>
      <c r="AB3706" s="50" t="s">
        <v>73</v>
      </c>
      <c r="AC3706" s="50" t="s">
        <v>580</v>
      </c>
      <c r="AD3706" s="50">
        <v>2401800</v>
      </c>
      <c r="AH3706" s="66" t="str">
        <f t="shared" si="245"/>
        <v>RNBrejinho</v>
      </c>
      <c r="AI3706" s="50">
        <v>2401800</v>
      </c>
    </row>
    <row r="3707" spans="27:35">
      <c r="AA3707" s="62" t="str">
        <f t="shared" si="244"/>
        <v/>
      </c>
      <c r="AB3707" s="50" t="s">
        <v>73</v>
      </c>
      <c r="AC3707" s="50" t="s">
        <v>603</v>
      </c>
      <c r="AD3707" s="50">
        <v>2401859</v>
      </c>
      <c r="AH3707" s="66" t="str">
        <f t="shared" si="245"/>
        <v>RNCaiçara do Norte</v>
      </c>
      <c r="AI3707" s="50">
        <v>2401859</v>
      </c>
    </row>
    <row r="3708" spans="27:35">
      <c r="AA3708" s="62" t="str">
        <f t="shared" si="244"/>
        <v/>
      </c>
      <c r="AB3708" s="50" t="s">
        <v>73</v>
      </c>
      <c r="AC3708" s="50" t="s">
        <v>626</v>
      </c>
      <c r="AD3708" s="50">
        <v>2401909</v>
      </c>
      <c r="AH3708" s="66" t="str">
        <f t="shared" si="245"/>
        <v>RNCaiçara do Rio do Vento</v>
      </c>
      <c r="AI3708" s="50">
        <v>2401909</v>
      </c>
    </row>
    <row r="3709" spans="27:35">
      <c r="AA3709" s="62" t="str">
        <f t="shared" si="244"/>
        <v/>
      </c>
      <c r="AB3709" s="50" t="s">
        <v>73</v>
      </c>
      <c r="AC3709" s="50" t="s">
        <v>646</v>
      </c>
      <c r="AD3709" s="50">
        <v>2402006</v>
      </c>
      <c r="AH3709" s="66" t="str">
        <f t="shared" si="245"/>
        <v>RNCaicó</v>
      </c>
      <c r="AI3709" s="50">
        <v>2402006</v>
      </c>
    </row>
    <row r="3710" spans="27:35">
      <c r="AA3710" s="62" t="str">
        <f t="shared" si="244"/>
        <v/>
      </c>
      <c r="AB3710" s="50" t="s">
        <v>73</v>
      </c>
      <c r="AC3710" s="50" t="s">
        <v>667</v>
      </c>
      <c r="AD3710" s="50">
        <v>2402105</v>
      </c>
      <c r="AH3710" s="66" t="str">
        <f t="shared" si="245"/>
        <v>RNCampo Redondo</v>
      </c>
      <c r="AI3710" s="50">
        <v>2402105</v>
      </c>
    </row>
    <row r="3711" spans="27:35">
      <c r="AA3711" s="62" t="str">
        <f t="shared" si="244"/>
        <v/>
      </c>
      <c r="AB3711" s="50" t="s">
        <v>73</v>
      </c>
      <c r="AC3711" s="50" t="s">
        <v>689</v>
      </c>
      <c r="AD3711" s="50">
        <v>2402204</v>
      </c>
      <c r="AH3711" s="66" t="str">
        <f t="shared" si="245"/>
        <v>RNCanguaretama</v>
      </c>
      <c r="AI3711" s="50">
        <v>2402204</v>
      </c>
    </row>
    <row r="3712" spans="27:35">
      <c r="AA3712" s="62" t="str">
        <f t="shared" si="244"/>
        <v/>
      </c>
      <c r="AB3712" s="50" t="s">
        <v>73</v>
      </c>
      <c r="AC3712" s="50" t="s">
        <v>709</v>
      </c>
      <c r="AD3712" s="50">
        <v>2402303</v>
      </c>
      <c r="AH3712" s="66" t="str">
        <f t="shared" si="245"/>
        <v>RNCaraúbas</v>
      </c>
      <c r="AI3712" s="50">
        <v>2402303</v>
      </c>
    </row>
    <row r="3713" spans="27:35">
      <c r="AA3713" s="62" t="str">
        <f t="shared" si="244"/>
        <v/>
      </c>
      <c r="AB3713" s="50" t="s">
        <v>73</v>
      </c>
      <c r="AC3713" s="50" t="s">
        <v>731</v>
      </c>
      <c r="AD3713" s="50">
        <v>2402402</v>
      </c>
      <c r="AH3713" s="66" t="str">
        <f t="shared" si="245"/>
        <v>RNCarnaúba dos Dantas</v>
      </c>
      <c r="AI3713" s="50">
        <v>2402402</v>
      </c>
    </row>
    <row r="3714" spans="27:35">
      <c r="AA3714" s="62" t="str">
        <f t="shared" si="244"/>
        <v/>
      </c>
      <c r="AB3714" s="50" t="s">
        <v>73</v>
      </c>
      <c r="AC3714" s="50" t="s">
        <v>753</v>
      </c>
      <c r="AD3714" s="50">
        <v>2402501</v>
      </c>
      <c r="AH3714" s="66" t="str">
        <f t="shared" si="245"/>
        <v>RNCarnaubais</v>
      </c>
      <c r="AI3714" s="50">
        <v>2402501</v>
      </c>
    </row>
    <row r="3715" spans="27:35">
      <c r="AA3715" s="62" t="str">
        <f t="shared" ref="AA3715:AA3778" si="246">CONCATENATE(A3715,D3715)</f>
        <v/>
      </c>
      <c r="AB3715" s="50" t="s">
        <v>73</v>
      </c>
      <c r="AC3715" s="50" t="s">
        <v>775</v>
      </c>
      <c r="AD3715" s="50">
        <v>2402600</v>
      </c>
      <c r="AH3715" s="66" t="str">
        <f t="shared" ref="AH3715:AH3778" si="247">CONCATENATE(AB3715,AC3715)</f>
        <v>RNCeará-Mirim</v>
      </c>
      <c r="AI3715" s="50">
        <v>2402600</v>
      </c>
    </row>
    <row r="3716" spans="27:35">
      <c r="AA3716" s="62" t="str">
        <f t="shared" si="246"/>
        <v/>
      </c>
      <c r="AB3716" s="50" t="s">
        <v>73</v>
      </c>
      <c r="AC3716" s="50" t="s">
        <v>796</v>
      </c>
      <c r="AD3716" s="50">
        <v>2402709</v>
      </c>
      <c r="AH3716" s="66" t="str">
        <f t="shared" si="247"/>
        <v>RNCerro Corá</v>
      </c>
      <c r="AI3716" s="50">
        <v>2402709</v>
      </c>
    </row>
    <row r="3717" spans="27:35">
      <c r="AA3717" s="62" t="str">
        <f t="shared" si="246"/>
        <v/>
      </c>
      <c r="AB3717" s="50" t="s">
        <v>73</v>
      </c>
      <c r="AC3717" s="50" t="s">
        <v>817</v>
      </c>
      <c r="AD3717" s="50">
        <v>2402808</v>
      </c>
      <c r="AH3717" s="66" t="str">
        <f t="shared" si="247"/>
        <v>RNCoronel Ezequiel</v>
      </c>
      <c r="AI3717" s="50">
        <v>2402808</v>
      </c>
    </row>
    <row r="3718" spans="27:35">
      <c r="AA3718" s="62" t="str">
        <f t="shared" si="246"/>
        <v/>
      </c>
      <c r="AB3718" s="50" t="s">
        <v>73</v>
      </c>
      <c r="AC3718" s="50" t="s">
        <v>839</v>
      </c>
      <c r="AD3718" s="50">
        <v>2402907</v>
      </c>
      <c r="AH3718" s="66" t="str">
        <f t="shared" si="247"/>
        <v>RNCoronel João Pessoa</v>
      </c>
      <c r="AI3718" s="50">
        <v>2402907</v>
      </c>
    </row>
    <row r="3719" spans="27:35">
      <c r="AA3719" s="62" t="str">
        <f t="shared" si="246"/>
        <v/>
      </c>
      <c r="AB3719" s="50" t="s">
        <v>73</v>
      </c>
      <c r="AC3719" s="50" t="s">
        <v>861</v>
      </c>
      <c r="AD3719" s="50">
        <v>2403004</v>
      </c>
      <c r="AH3719" s="66" t="str">
        <f t="shared" si="247"/>
        <v>RNCruzeta</v>
      </c>
      <c r="AI3719" s="50">
        <v>2403004</v>
      </c>
    </row>
    <row r="3720" spans="27:35">
      <c r="AA3720" s="62" t="str">
        <f t="shared" si="246"/>
        <v/>
      </c>
      <c r="AB3720" s="50" t="s">
        <v>73</v>
      </c>
      <c r="AC3720" s="50" t="s">
        <v>883</v>
      </c>
      <c r="AD3720" s="50">
        <v>2403103</v>
      </c>
      <c r="AH3720" s="66" t="str">
        <f t="shared" si="247"/>
        <v>RNCurrais Novos</v>
      </c>
      <c r="AI3720" s="50">
        <v>2403103</v>
      </c>
    </row>
    <row r="3721" spans="27:35">
      <c r="AA3721" s="62" t="str">
        <f t="shared" si="246"/>
        <v/>
      </c>
      <c r="AB3721" s="50" t="s">
        <v>73</v>
      </c>
      <c r="AC3721" s="50" t="s">
        <v>906</v>
      </c>
      <c r="AD3721" s="50">
        <v>2403202</v>
      </c>
      <c r="AH3721" s="66" t="str">
        <f t="shared" si="247"/>
        <v>RNDoutor Severiano</v>
      </c>
      <c r="AI3721" s="50">
        <v>2403202</v>
      </c>
    </row>
    <row r="3722" spans="27:35">
      <c r="AA3722" s="62" t="str">
        <f t="shared" si="246"/>
        <v/>
      </c>
      <c r="AB3722" s="50" t="s">
        <v>73</v>
      </c>
      <c r="AC3722" s="50" t="s">
        <v>929</v>
      </c>
      <c r="AD3722" s="50">
        <v>2403301</v>
      </c>
      <c r="AH3722" s="66" t="str">
        <f t="shared" si="247"/>
        <v>RNEncanto</v>
      </c>
      <c r="AI3722" s="50">
        <v>2403301</v>
      </c>
    </row>
    <row r="3723" spans="27:35">
      <c r="AA3723" s="62" t="str">
        <f t="shared" si="246"/>
        <v/>
      </c>
      <c r="AB3723" s="50" t="s">
        <v>73</v>
      </c>
      <c r="AC3723" s="50" t="s">
        <v>951</v>
      </c>
      <c r="AD3723" s="50">
        <v>2403400</v>
      </c>
      <c r="AH3723" s="66" t="str">
        <f t="shared" si="247"/>
        <v>RNEquador</v>
      </c>
      <c r="AI3723" s="50">
        <v>2403400</v>
      </c>
    </row>
    <row r="3724" spans="27:35">
      <c r="AA3724" s="62" t="str">
        <f t="shared" si="246"/>
        <v/>
      </c>
      <c r="AB3724" s="50" t="s">
        <v>73</v>
      </c>
      <c r="AC3724" s="50" t="s">
        <v>974</v>
      </c>
      <c r="AD3724" s="50">
        <v>2403509</v>
      </c>
      <c r="AH3724" s="66" t="str">
        <f t="shared" si="247"/>
        <v>RNEspírito Santo</v>
      </c>
      <c r="AI3724" s="50">
        <v>2403509</v>
      </c>
    </row>
    <row r="3725" spans="27:35">
      <c r="AA3725" s="62" t="str">
        <f t="shared" si="246"/>
        <v/>
      </c>
      <c r="AB3725" s="50" t="s">
        <v>73</v>
      </c>
      <c r="AC3725" s="50" t="s">
        <v>996</v>
      </c>
      <c r="AD3725" s="50">
        <v>2403608</v>
      </c>
      <c r="AH3725" s="66" t="str">
        <f t="shared" si="247"/>
        <v>RNExtremoz</v>
      </c>
      <c r="AI3725" s="50">
        <v>2403608</v>
      </c>
    </row>
    <row r="3726" spans="27:35">
      <c r="AA3726" s="62" t="str">
        <f t="shared" si="246"/>
        <v/>
      </c>
      <c r="AB3726" s="50" t="s">
        <v>73</v>
      </c>
      <c r="AC3726" s="50" t="s">
        <v>1019</v>
      </c>
      <c r="AD3726" s="50">
        <v>2403707</v>
      </c>
      <c r="AH3726" s="66" t="str">
        <f t="shared" si="247"/>
        <v>RNFelipe Guerra</v>
      </c>
      <c r="AI3726" s="50">
        <v>2403707</v>
      </c>
    </row>
    <row r="3727" spans="27:35">
      <c r="AA3727" s="62" t="str">
        <f t="shared" si="246"/>
        <v/>
      </c>
      <c r="AB3727" s="50" t="s">
        <v>73</v>
      </c>
      <c r="AC3727" s="50" t="s">
        <v>1041</v>
      </c>
      <c r="AD3727" s="50">
        <v>2403756</v>
      </c>
      <c r="AH3727" s="66" t="str">
        <f t="shared" si="247"/>
        <v>RNFernando Pedroza</v>
      </c>
      <c r="AI3727" s="50">
        <v>2403756</v>
      </c>
    </row>
    <row r="3728" spans="27:35">
      <c r="AA3728" s="62" t="str">
        <f t="shared" si="246"/>
        <v/>
      </c>
      <c r="AB3728" s="50" t="s">
        <v>73</v>
      </c>
      <c r="AC3728" s="50" t="s">
        <v>1063</v>
      </c>
      <c r="AD3728" s="50">
        <v>2403806</v>
      </c>
      <c r="AH3728" s="66" t="str">
        <f t="shared" si="247"/>
        <v>RNFlorânia</v>
      </c>
      <c r="AI3728" s="50">
        <v>2403806</v>
      </c>
    </row>
    <row r="3729" spans="27:35">
      <c r="AA3729" s="62" t="str">
        <f t="shared" si="246"/>
        <v/>
      </c>
      <c r="AB3729" s="50" t="s">
        <v>73</v>
      </c>
      <c r="AC3729" s="50" t="s">
        <v>1084</v>
      </c>
      <c r="AD3729" s="50">
        <v>2403905</v>
      </c>
      <c r="AH3729" s="66" t="str">
        <f t="shared" si="247"/>
        <v>RNFrancisco Dantas</v>
      </c>
      <c r="AI3729" s="50">
        <v>2403905</v>
      </c>
    </row>
    <row r="3730" spans="27:35">
      <c r="AA3730" s="62" t="str">
        <f t="shared" si="246"/>
        <v/>
      </c>
      <c r="AB3730" s="50" t="s">
        <v>73</v>
      </c>
      <c r="AC3730" s="50" t="s">
        <v>1107</v>
      </c>
      <c r="AD3730" s="50">
        <v>2404002</v>
      </c>
      <c r="AH3730" s="66" t="str">
        <f t="shared" si="247"/>
        <v>RNFrutuoso Gomes</v>
      </c>
      <c r="AI3730" s="50">
        <v>2404002</v>
      </c>
    </row>
    <row r="3731" spans="27:35">
      <c r="AA3731" s="62" t="str">
        <f t="shared" si="246"/>
        <v/>
      </c>
      <c r="AB3731" s="50" t="s">
        <v>73</v>
      </c>
      <c r="AC3731" s="50" t="s">
        <v>1130</v>
      </c>
      <c r="AD3731" s="50">
        <v>2404101</v>
      </c>
      <c r="AH3731" s="66" t="str">
        <f t="shared" si="247"/>
        <v>RNGalinhos</v>
      </c>
      <c r="AI3731" s="50">
        <v>2404101</v>
      </c>
    </row>
    <row r="3732" spans="27:35">
      <c r="AA3732" s="62" t="str">
        <f t="shared" si="246"/>
        <v/>
      </c>
      <c r="AB3732" s="50" t="s">
        <v>73</v>
      </c>
      <c r="AC3732" s="50" t="s">
        <v>1153</v>
      </c>
      <c r="AD3732" s="50">
        <v>2404200</v>
      </c>
      <c r="AH3732" s="66" t="str">
        <f t="shared" si="247"/>
        <v>RNGoianinha</v>
      </c>
      <c r="AI3732" s="50">
        <v>2404200</v>
      </c>
    </row>
    <row r="3733" spans="27:35">
      <c r="AA3733" s="62" t="str">
        <f t="shared" si="246"/>
        <v/>
      </c>
      <c r="AB3733" s="50" t="s">
        <v>73</v>
      </c>
      <c r="AC3733" s="50" t="s">
        <v>1176</v>
      </c>
      <c r="AD3733" s="50">
        <v>2404309</v>
      </c>
      <c r="AH3733" s="66" t="str">
        <f t="shared" si="247"/>
        <v>RNGovernador Dix-Sept Rosado</v>
      </c>
      <c r="AI3733" s="50">
        <v>2404309</v>
      </c>
    </row>
    <row r="3734" spans="27:35">
      <c r="AA3734" s="62" t="str">
        <f t="shared" si="246"/>
        <v/>
      </c>
      <c r="AB3734" s="50" t="s">
        <v>73</v>
      </c>
      <c r="AC3734" s="50" t="s">
        <v>1198</v>
      </c>
      <c r="AD3734" s="50">
        <v>2404408</v>
      </c>
      <c r="AH3734" s="66" t="str">
        <f t="shared" si="247"/>
        <v>RNGrossos</v>
      </c>
      <c r="AI3734" s="50">
        <v>2404408</v>
      </c>
    </row>
    <row r="3735" spans="27:35">
      <c r="AA3735" s="62" t="str">
        <f t="shared" si="246"/>
        <v/>
      </c>
      <c r="AB3735" s="50" t="s">
        <v>73</v>
      </c>
      <c r="AC3735" s="50" t="s">
        <v>1221</v>
      </c>
      <c r="AD3735" s="50">
        <v>2404507</v>
      </c>
      <c r="AH3735" s="66" t="str">
        <f t="shared" si="247"/>
        <v>RNGuamaré</v>
      </c>
      <c r="AI3735" s="50">
        <v>2404507</v>
      </c>
    </row>
    <row r="3736" spans="27:35">
      <c r="AA3736" s="62" t="str">
        <f t="shared" si="246"/>
        <v/>
      </c>
      <c r="AB3736" s="50" t="s">
        <v>73</v>
      </c>
      <c r="AC3736" s="50" t="s">
        <v>1242</v>
      </c>
      <c r="AD3736" s="50">
        <v>2404606</v>
      </c>
      <c r="AH3736" s="66" t="str">
        <f t="shared" si="247"/>
        <v>RNIelmo Marinho</v>
      </c>
      <c r="AI3736" s="50">
        <v>2404606</v>
      </c>
    </row>
    <row r="3737" spans="27:35">
      <c r="AA3737" s="62" t="str">
        <f t="shared" si="246"/>
        <v/>
      </c>
      <c r="AB3737" s="50" t="s">
        <v>73</v>
      </c>
      <c r="AC3737" s="50" t="s">
        <v>1265</v>
      </c>
      <c r="AD3737" s="50">
        <v>2404705</v>
      </c>
      <c r="AH3737" s="66" t="str">
        <f t="shared" si="247"/>
        <v>RNIpanguaçu</v>
      </c>
      <c r="AI3737" s="50">
        <v>2404705</v>
      </c>
    </row>
    <row r="3738" spans="27:35">
      <c r="AA3738" s="62" t="str">
        <f t="shared" si="246"/>
        <v/>
      </c>
      <c r="AB3738" s="50" t="s">
        <v>73</v>
      </c>
      <c r="AC3738" s="50" t="s">
        <v>1286</v>
      </c>
      <c r="AD3738" s="50">
        <v>2404804</v>
      </c>
      <c r="AH3738" s="66" t="str">
        <f t="shared" si="247"/>
        <v>RNIpueira</v>
      </c>
      <c r="AI3738" s="50">
        <v>2404804</v>
      </c>
    </row>
    <row r="3739" spans="27:35">
      <c r="AA3739" s="62" t="str">
        <f t="shared" si="246"/>
        <v/>
      </c>
      <c r="AB3739" s="50" t="s">
        <v>73</v>
      </c>
      <c r="AC3739" s="50" t="s">
        <v>1309</v>
      </c>
      <c r="AD3739" s="50">
        <v>2404853</v>
      </c>
      <c r="AH3739" s="66" t="str">
        <f t="shared" si="247"/>
        <v>RNItajá</v>
      </c>
      <c r="AI3739" s="50">
        <v>2404853</v>
      </c>
    </row>
    <row r="3740" spans="27:35">
      <c r="AA3740" s="62" t="str">
        <f t="shared" si="246"/>
        <v/>
      </c>
      <c r="AB3740" s="50" t="s">
        <v>73</v>
      </c>
      <c r="AC3740" s="50" t="s">
        <v>1331</v>
      </c>
      <c r="AD3740" s="50">
        <v>2404903</v>
      </c>
      <c r="AH3740" s="66" t="str">
        <f t="shared" si="247"/>
        <v>RNItaú</v>
      </c>
      <c r="AI3740" s="50">
        <v>2404903</v>
      </c>
    </row>
    <row r="3741" spans="27:35">
      <c r="AA3741" s="62" t="str">
        <f t="shared" si="246"/>
        <v/>
      </c>
      <c r="AB3741" s="50" t="s">
        <v>73</v>
      </c>
      <c r="AC3741" s="50" t="s">
        <v>1353</v>
      </c>
      <c r="AD3741" s="50">
        <v>2405009</v>
      </c>
      <c r="AH3741" s="66" t="str">
        <f t="shared" si="247"/>
        <v>RNJaçanã</v>
      </c>
      <c r="AI3741" s="50">
        <v>2405009</v>
      </c>
    </row>
    <row r="3742" spans="27:35">
      <c r="AA3742" s="62" t="str">
        <f t="shared" si="246"/>
        <v/>
      </c>
      <c r="AB3742" s="50" t="s">
        <v>73</v>
      </c>
      <c r="AC3742" s="50" t="s">
        <v>1374</v>
      </c>
      <c r="AD3742" s="50">
        <v>2405108</v>
      </c>
      <c r="AH3742" s="66" t="str">
        <f t="shared" si="247"/>
        <v>RNJandaíra</v>
      </c>
      <c r="AI3742" s="50">
        <v>2405108</v>
      </c>
    </row>
    <row r="3743" spans="27:35">
      <c r="AA3743" s="62" t="str">
        <f t="shared" si="246"/>
        <v/>
      </c>
      <c r="AB3743" s="50" t="s">
        <v>73</v>
      </c>
      <c r="AC3743" s="50" t="s">
        <v>1396</v>
      </c>
      <c r="AD3743" s="50">
        <v>2405207</v>
      </c>
      <c r="AH3743" s="66" t="str">
        <f t="shared" si="247"/>
        <v>RNJanduís</v>
      </c>
      <c r="AI3743" s="50">
        <v>2405207</v>
      </c>
    </row>
    <row r="3744" spans="27:35">
      <c r="AA3744" s="62" t="str">
        <f t="shared" si="246"/>
        <v/>
      </c>
      <c r="AB3744" s="50" t="s">
        <v>73</v>
      </c>
      <c r="AC3744" s="50" t="s">
        <v>1418</v>
      </c>
      <c r="AD3744" s="50">
        <v>2405306</v>
      </c>
      <c r="AH3744" s="66" t="str">
        <f t="shared" si="247"/>
        <v>RNJanuário Cicco</v>
      </c>
      <c r="AI3744" s="50">
        <v>2405306</v>
      </c>
    </row>
    <row r="3745" spans="27:35">
      <c r="AA3745" s="62" t="str">
        <f t="shared" si="246"/>
        <v/>
      </c>
      <c r="AB3745" s="50" t="s">
        <v>73</v>
      </c>
      <c r="AC3745" s="50" t="s">
        <v>1439</v>
      </c>
      <c r="AD3745" s="50">
        <v>2405405</v>
      </c>
      <c r="AH3745" s="66" t="str">
        <f t="shared" si="247"/>
        <v>RNJapi</v>
      </c>
      <c r="AI3745" s="50">
        <v>2405405</v>
      </c>
    </row>
    <row r="3746" spans="27:35">
      <c r="AA3746" s="62" t="str">
        <f t="shared" si="246"/>
        <v/>
      </c>
      <c r="AB3746" s="50" t="s">
        <v>73</v>
      </c>
      <c r="AC3746" s="50" t="s">
        <v>1460</v>
      </c>
      <c r="AD3746" s="50">
        <v>2405504</v>
      </c>
      <c r="AH3746" s="66" t="str">
        <f t="shared" si="247"/>
        <v>RNJardim de Angicos</v>
      </c>
      <c r="AI3746" s="50">
        <v>2405504</v>
      </c>
    </row>
    <row r="3747" spans="27:35">
      <c r="AA3747" s="62" t="str">
        <f t="shared" si="246"/>
        <v/>
      </c>
      <c r="AB3747" s="50" t="s">
        <v>73</v>
      </c>
      <c r="AC3747" s="50" t="s">
        <v>1481</v>
      </c>
      <c r="AD3747" s="50">
        <v>2405603</v>
      </c>
      <c r="AH3747" s="66" t="str">
        <f t="shared" si="247"/>
        <v>RNJardim de Piranhas</v>
      </c>
      <c r="AI3747" s="50">
        <v>2405603</v>
      </c>
    </row>
    <row r="3748" spans="27:35">
      <c r="AA3748" s="62" t="str">
        <f t="shared" si="246"/>
        <v/>
      </c>
      <c r="AB3748" s="50" t="s">
        <v>73</v>
      </c>
      <c r="AC3748" s="50" t="s">
        <v>1503</v>
      </c>
      <c r="AD3748" s="50">
        <v>2405702</v>
      </c>
      <c r="AH3748" s="66" t="str">
        <f t="shared" si="247"/>
        <v>RNJardim do Seridó</v>
      </c>
      <c r="AI3748" s="50">
        <v>2405702</v>
      </c>
    </row>
    <row r="3749" spans="27:35">
      <c r="AA3749" s="62" t="str">
        <f t="shared" si="246"/>
        <v/>
      </c>
      <c r="AB3749" s="50" t="s">
        <v>73</v>
      </c>
      <c r="AC3749" s="50" t="s">
        <v>1523</v>
      </c>
      <c r="AD3749" s="50">
        <v>2405801</v>
      </c>
      <c r="AH3749" s="66" t="str">
        <f t="shared" si="247"/>
        <v>RNJoão Câmara</v>
      </c>
      <c r="AI3749" s="50">
        <v>2405801</v>
      </c>
    </row>
    <row r="3750" spans="27:35">
      <c r="AA3750" s="62" t="str">
        <f t="shared" si="246"/>
        <v/>
      </c>
      <c r="AB3750" s="50" t="s">
        <v>73</v>
      </c>
      <c r="AC3750" s="50" t="s">
        <v>1544</v>
      </c>
      <c r="AD3750" s="50">
        <v>2405900</v>
      </c>
      <c r="AH3750" s="66" t="str">
        <f t="shared" si="247"/>
        <v>RNJoão Dias</v>
      </c>
      <c r="AI3750" s="50">
        <v>2405900</v>
      </c>
    </row>
    <row r="3751" spans="27:35">
      <c r="AA3751" s="62" t="str">
        <f t="shared" si="246"/>
        <v/>
      </c>
      <c r="AB3751" s="50" t="s">
        <v>73</v>
      </c>
      <c r="AC3751" s="50" t="s">
        <v>1564</v>
      </c>
      <c r="AD3751" s="50">
        <v>2406007</v>
      </c>
      <c r="AH3751" s="66" t="str">
        <f t="shared" si="247"/>
        <v>RNJosé da Penha</v>
      </c>
      <c r="AI3751" s="50">
        <v>2406007</v>
      </c>
    </row>
    <row r="3752" spans="27:35">
      <c r="AA3752" s="62" t="str">
        <f t="shared" si="246"/>
        <v/>
      </c>
      <c r="AB3752" s="50" t="s">
        <v>73</v>
      </c>
      <c r="AC3752" s="50" t="s">
        <v>1583</v>
      </c>
      <c r="AD3752" s="50">
        <v>2406106</v>
      </c>
      <c r="AH3752" s="66" t="str">
        <f t="shared" si="247"/>
        <v>RNJucurutu</v>
      </c>
      <c r="AI3752" s="50">
        <v>2406106</v>
      </c>
    </row>
    <row r="3753" spans="27:35">
      <c r="AA3753" s="62" t="str">
        <f t="shared" si="246"/>
        <v/>
      </c>
      <c r="AB3753" s="50" t="s">
        <v>73</v>
      </c>
      <c r="AC3753" s="50" t="s">
        <v>1069</v>
      </c>
      <c r="AD3753" s="50">
        <v>2406155</v>
      </c>
      <c r="AH3753" s="66" t="str">
        <f t="shared" si="247"/>
        <v>RNJundiá</v>
      </c>
      <c r="AI3753" s="50">
        <v>2406155</v>
      </c>
    </row>
    <row r="3754" spans="27:35">
      <c r="AA3754" s="62" t="str">
        <f t="shared" si="246"/>
        <v/>
      </c>
      <c r="AB3754" s="50" t="s">
        <v>73</v>
      </c>
      <c r="AC3754" s="50" t="s">
        <v>1624</v>
      </c>
      <c r="AD3754" s="50">
        <v>2406205</v>
      </c>
      <c r="AH3754" s="66" t="str">
        <f t="shared" si="247"/>
        <v>RNLagoa d'Anta</v>
      </c>
      <c r="AI3754" s="50">
        <v>2406205</v>
      </c>
    </row>
    <row r="3755" spans="27:35">
      <c r="AA3755" s="62" t="str">
        <f t="shared" si="246"/>
        <v/>
      </c>
      <c r="AB3755" s="50" t="s">
        <v>73</v>
      </c>
      <c r="AC3755" s="50" t="s">
        <v>1645</v>
      </c>
      <c r="AD3755" s="50">
        <v>2406304</v>
      </c>
      <c r="AH3755" s="66" t="str">
        <f t="shared" si="247"/>
        <v>RNLagoa de Pedras</v>
      </c>
      <c r="AI3755" s="50">
        <v>2406304</v>
      </c>
    </row>
    <row r="3756" spans="27:35">
      <c r="AA3756" s="62" t="str">
        <f t="shared" si="246"/>
        <v/>
      </c>
      <c r="AB3756" s="50" t="s">
        <v>73</v>
      </c>
      <c r="AC3756" s="50" t="s">
        <v>1665</v>
      </c>
      <c r="AD3756" s="50">
        <v>2406403</v>
      </c>
      <c r="AH3756" s="66" t="str">
        <f t="shared" si="247"/>
        <v>RNLagoa de Velhos</v>
      </c>
      <c r="AI3756" s="50">
        <v>2406403</v>
      </c>
    </row>
    <row r="3757" spans="27:35">
      <c r="AA3757" s="62" t="str">
        <f t="shared" si="246"/>
        <v/>
      </c>
      <c r="AB3757" s="50" t="s">
        <v>73</v>
      </c>
      <c r="AC3757" s="50" t="s">
        <v>1686</v>
      </c>
      <c r="AD3757" s="50">
        <v>2406502</v>
      </c>
      <c r="AH3757" s="66" t="str">
        <f t="shared" si="247"/>
        <v>RNLagoa Nova</v>
      </c>
      <c r="AI3757" s="50">
        <v>2406502</v>
      </c>
    </row>
    <row r="3758" spans="27:35">
      <c r="AA3758" s="62" t="str">
        <f t="shared" si="246"/>
        <v/>
      </c>
      <c r="AB3758" s="50" t="s">
        <v>73</v>
      </c>
      <c r="AC3758" s="50" t="s">
        <v>1706</v>
      </c>
      <c r="AD3758" s="50">
        <v>2406601</v>
      </c>
      <c r="AH3758" s="66" t="str">
        <f t="shared" si="247"/>
        <v>RNLagoa Salgada</v>
      </c>
      <c r="AI3758" s="50">
        <v>2406601</v>
      </c>
    </row>
    <row r="3759" spans="27:35">
      <c r="AA3759" s="62" t="str">
        <f t="shared" si="246"/>
        <v/>
      </c>
      <c r="AB3759" s="50" t="s">
        <v>73</v>
      </c>
      <c r="AC3759" s="50" t="s">
        <v>1727</v>
      </c>
      <c r="AD3759" s="50">
        <v>2406700</v>
      </c>
      <c r="AH3759" s="66" t="str">
        <f t="shared" si="247"/>
        <v>RNLajes</v>
      </c>
      <c r="AI3759" s="50">
        <v>2406700</v>
      </c>
    </row>
    <row r="3760" spans="27:35">
      <c r="AA3760" s="62" t="str">
        <f t="shared" si="246"/>
        <v/>
      </c>
      <c r="AB3760" s="50" t="s">
        <v>73</v>
      </c>
      <c r="AC3760" s="50" t="s">
        <v>1748</v>
      </c>
      <c r="AD3760" s="50">
        <v>2406809</v>
      </c>
      <c r="AH3760" s="66" t="str">
        <f t="shared" si="247"/>
        <v>RNLajes Pintadas</v>
      </c>
      <c r="AI3760" s="50">
        <v>2406809</v>
      </c>
    </row>
    <row r="3761" spans="27:35">
      <c r="AA3761" s="62" t="str">
        <f t="shared" si="246"/>
        <v/>
      </c>
      <c r="AB3761" s="50" t="s">
        <v>73</v>
      </c>
      <c r="AC3761" s="50" t="s">
        <v>1768</v>
      </c>
      <c r="AD3761" s="50">
        <v>2406908</v>
      </c>
      <c r="AH3761" s="66" t="str">
        <f t="shared" si="247"/>
        <v>RNLucrécia</v>
      </c>
      <c r="AI3761" s="50">
        <v>2406908</v>
      </c>
    </row>
    <row r="3762" spans="27:35">
      <c r="AA3762" s="62" t="str">
        <f t="shared" si="246"/>
        <v/>
      </c>
      <c r="AB3762" s="50" t="s">
        <v>73</v>
      </c>
      <c r="AC3762" s="50" t="s">
        <v>1788</v>
      </c>
      <c r="AD3762" s="50">
        <v>2407005</v>
      </c>
      <c r="AH3762" s="66" t="str">
        <f t="shared" si="247"/>
        <v>RNLuís Gomes</v>
      </c>
      <c r="AI3762" s="50">
        <v>2407005</v>
      </c>
    </row>
    <row r="3763" spans="27:35">
      <c r="AA3763" s="62" t="str">
        <f t="shared" si="246"/>
        <v/>
      </c>
      <c r="AB3763" s="50" t="s">
        <v>73</v>
      </c>
      <c r="AC3763" s="50" t="s">
        <v>1808</v>
      </c>
      <c r="AD3763" s="50">
        <v>2407104</v>
      </c>
      <c r="AH3763" s="66" t="str">
        <f t="shared" si="247"/>
        <v>RNMacaíba</v>
      </c>
      <c r="AI3763" s="50">
        <v>2407104</v>
      </c>
    </row>
    <row r="3764" spans="27:35">
      <c r="AA3764" s="62" t="str">
        <f t="shared" si="246"/>
        <v/>
      </c>
      <c r="AB3764" s="50" t="s">
        <v>73</v>
      </c>
      <c r="AC3764" s="50" t="s">
        <v>1826</v>
      </c>
      <c r="AD3764" s="50">
        <v>2407203</v>
      </c>
      <c r="AH3764" s="66" t="str">
        <f t="shared" si="247"/>
        <v>RNMacau</v>
      </c>
      <c r="AI3764" s="50">
        <v>2407203</v>
      </c>
    </row>
    <row r="3765" spans="27:35">
      <c r="AA3765" s="62" t="str">
        <f t="shared" si="246"/>
        <v/>
      </c>
      <c r="AB3765" s="50" t="s">
        <v>73</v>
      </c>
      <c r="AC3765" s="50" t="s">
        <v>1844</v>
      </c>
      <c r="AD3765" s="50">
        <v>2407252</v>
      </c>
      <c r="AH3765" s="66" t="str">
        <f t="shared" si="247"/>
        <v>RNMajor Sales</v>
      </c>
      <c r="AI3765" s="50">
        <v>2407252</v>
      </c>
    </row>
    <row r="3766" spans="27:35">
      <c r="AA3766" s="62" t="str">
        <f t="shared" si="246"/>
        <v/>
      </c>
      <c r="AB3766" s="50" t="s">
        <v>73</v>
      </c>
      <c r="AC3766" s="50" t="s">
        <v>1862</v>
      </c>
      <c r="AD3766" s="50">
        <v>2407302</v>
      </c>
      <c r="AH3766" s="66" t="str">
        <f t="shared" si="247"/>
        <v>RNMarcelino Vieira</v>
      </c>
      <c r="AI3766" s="50">
        <v>2407302</v>
      </c>
    </row>
    <row r="3767" spans="27:35">
      <c r="AA3767" s="62" t="str">
        <f t="shared" si="246"/>
        <v/>
      </c>
      <c r="AB3767" s="50" t="s">
        <v>73</v>
      </c>
      <c r="AC3767" s="50" t="s">
        <v>1880</v>
      </c>
      <c r="AD3767" s="50">
        <v>2407401</v>
      </c>
      <c r="AH3767" s="66" t="str">
        <f t="shared" si="247"/>
        <v>RNMartins</v>
      </c>
      <c r="AI3767" s="50">
        <v>2407401</v>
      </c>
    </row>
    <row r="3768" spans="27:35">
      <c r="AA3768" s="62" t="str">
        <f t="shared" si="246"/>
        <v/>
      </c>
      <c r="AB3768" s="50" t="s">
        <v>73</v>
      </c>
      <c r="AC3768" s="50" t="s">
        <v>1896</v>
      </c>
      <c r="AD3768" s="50">
        <v>2407500</v>
      </c>
      <c r="AH3768" s="66" t="str">
        <f t="shared" si="247"/>
        <v>RNMaxaranguape</v>
      </c>
      <c r="AI3768" s="50">
        <v>2407500</v>
      </c>
    </row>
    <row r="3769" spans="27:35">
      <c r="AA3769" s="62" t="str">
        <f t="shared" si="246"/>
        <v/>
      </c>
      <c r="AB3769" s="50" t="s">
        <v>73</v>
      </c>
      <c r="AC3769" s="50" t="s">
        <v>1913</v>
      </c>
      <c r="AD3769" s="50">
        <v>2407609</v>
      </c>
      <c r="AH3769" s="66" t="str">
        <f t="shared" si="247"/>
        <v>RNMessias Targino</v>
      </c>
      <c r="AI3769" s="50">
        <v>2407609</v>
      </c>
    </row>
    <row r="3770" spans="27:35">
      <c r="AA3770" s="62" t="str">
        <f t="shared" si="246"/>
        <v/>
      </c>
      <c r="AB3770" s="50" t="s">
        <v>73</v>
      </c>
      <c r="AC3770" s="50" t="s">
        <v>1931</v>
      </c>
      <c r="AD3770" s="50">
        <v>2407708</v>
      </c>
      <c r="AH3770" s="66" t="str">
        <f t="shared" si="247"/>
        <v>RNMontanhas</v>
      </c>
      <c r="AI3770" s="50">
        <v>2407708</v>
      </c>
    </row>
    <row r="3771" spans="27:35">
      <c r="AA3771" s="62" t="str">
        <f t="shared" si="246"/>
        <v/>
      </c>
      <c r="AB3771" s="50" t="s">
        <v>73</v>
      </c>
      <c r="AC3771" s="50" t="s">
        <v>1762</v>
      </c>
      <c r="AD3771" s="50">
        <v>2407807</v>
      </c>
      <c r="AH3771" s="66" t="str">
        <f t="shared" si="247"/>
        <v>RNMonte Alegre</v>
      </c>
      <c r="AI3771" s="50">
        <v>2407807</v>
      </c>
    </row>
    <row r="3772" spans="27:35">
      <c r="AA3772" s="62" t="str">
        <f t="shared" si="246"/>
        <v/>
      </c>
      <c r="AB3772" s="50" t="s">
        <v>73</v>
      </c>
      <c r="AC3772" s="50" t="s">
        <v>1963</v>
      </c>
      <c r="AD3772" s="50">
        <v>2407906</v>
      </c>
      <c r="AH3772" s="66" t="str">
        <f t="shared" si="247"/>
        <v>RNMonte das Gameleiras</v>
      </c>
      <c r="AI3772" s="50">
        <v>2407906</v>
      </c>
    </row>
    <row r="3773" spans="27:35">
      <c r="AA3773" s="62" t="str">
        <f t="shared" si="246"/>
        <v/>
      </c>
      <c r="AB3773" s="50" t="s">
        <v>73</v>
      </c>
      <c r="AC3773" s="50" t="s">
        <v>1981</v>
      </c>
      <c r="AD3773" s="50">
        <v>2408003</v>
      </c>
      <c r="AH3773" s="66" t="str">
        <f t="shared" si="247"/>
        <v>RNMossoró</v>
      </c>
      <c r="AI3773" s="50">
        <v>2408003</v>
      </c>
    </row>
    <row r="3774" spans="27:35">
      <c r="AA3774" s="62" t="str">
        <f t="shared" si="246"/>
        <v/>
      </c>
      <c r="AB3774" s="50" t="s">
        <v>73</v>
      </c>
      <c r="AC3774" s="50" t="s">
        <v>1998</v>
      </c>
      <c r="AD3774" s="50">
        <v>2408102</v>
      </c>
      <c r="AH3774" s="66" t="str">
        <f t="shared" si="247"/>
        <v>RNNatal</v>
      </c>
      <c r="AI3774" s="50">
        <v>2408102</v>
      </c>
    </row>
    <row r="3775" spans="27:35">
      <c r="AA3775" s="62" t="str">
        <f t="shared" si="246"/>
        <v/>
      </c>
      <c r="AB3775" s="50" t="s">
        <v>73</v>
      </c>
      <c r="AC3775" s="50" t="s">
        <v>2016</v>
      </c>
      <c r="AD3775" s="50">
        <v>2408201</v>
      </c>
      <c r="AH3775" s="66" t="str">
        <f t="shared" si="247"/>
        <v>RNNísia Floresta</v>
      </c>
      <c r="AI3775" s="50">
        <v>2408201</v>
      </c>
    </row>
    <row r="3776" spans="27:35">
      <c r="AA3776" s="62" t="str">
        <f t="shared" si="246"/>
        <v/>
      </c>
      <c r="AB3776" s="50" t="s">
        <v>73</v>
      </c>
      <c r="AC3776" s="50" t="s">
        <v>2034</v>
      </c>
      <c r="AD3776" s="50">
        <v>2408300</v>
      </c>
      <c r="AH3776" s="66" t="str">
        <f t="shared" si="247"/>
        <v>RNNova Cruz</v>
      </c>
      <c r="AI3776" s="50">
        <v>2408300</v>
      </c>
    </row>
    <row r="3777" spans="27:35">
      <c r="AA3777" s="62" t="str">
        <f t="shared" si="246"/>
        <v/>
      </c>
      <c r="AB3777" s="50" t="s">
        <v>73</v>
      </c>
      <c r="AC3777" s="50" t="s">
        <v>2052</v>
      </c>
      <c r="AD3777" s="50">
        <v>2408409</v>
      </c>
      <c r="AH3777" s="66" t="str">
        <f t="shared" si="247"/>
        <v>RNOlho-d'Água do Borges</v>
      </c>
      <c r="AI3777" s="50">
        <v>2408409</v>
      </c>
    </row>
    <row r="3778" spans="27:35">
      <c r="AA3778" s="62" t="str">
        <f t="shared" si="246"/>
        <v/>
      </c>
      <c r="AB3778" s="50" t="s">
        <v>73</v>
      </c>
      <c r="AC3778" s="50" t="s">
        <v>1550</v>
      </c>
      <c r="AD3778" s="50">
        <v>2408508</v>
      </c>
      <c r="AH3778" s="66" t="str">
        <f t="shared" si="247"/>
        <v>RNOuro Branco</v>
      </c>
      <c r="AI3778" s="50">
        <v>2408508</v>
      </c>
    </row>
    <row r="3779" spans="27:35">
      <c r="AA3779" s="62" t="str">
        <f t="shared" ref="AA3779:AA3842" si="248">CONCATENATE(A3779,D3779)</f>
        <v/>
      </c>
      <c r="AB3779" s="50" t="s">
        <v>73</v>
      </c>
      <c r="AC3779" s="50" t="s">
        <v>2085</v>
      </c>
      <c r="AD3779" s="50">
        <v>2408607</v>
      </c>
      <c r="AH3779" s="66" t="str">
        <f t="shared" ref="AH3779:AH3842" si="249">CONCATENATE(AB3779,AC3779)</f>
        <v>RNParaná</v>
      </c>
      <c r="AI3779" s="50">
        <v>2408607</v>
      </c>
    </row>
    <row r="3780" spans="27:35">
      <c r="AA3780" s="62" t="str">
        <f t="shared" si="248"/>
        <v/>
      </c>
      <c r="AB3780" s="50" t="s">
        <v>73</v>
      </c>
      <c r="AC3780" s="50" t="s">
        <v>2101</v>
      </c>
      <c r="AD3780" s="50">
        <v>2408706</v>
      </c>
      <c r="AH3780" s="66" t="str">
        <f t="shared" si="249"/>
        <v>RNParaú</v>
      </c>
      <c r="AI3780" s="50">
        <v>2408706</v>
      </c>
    </row>
    <row r="3781" spans="27:35">
      <c r="AA3781" s="62" t="str">
        <f t="shared" si="248"/>
        <v/>
      </c>
      <c r="AB3781" s="50" t="s">
        <v>73</v>
      </c>
      <c r="AC3781" s="50" t="s">
        <v>2118</v>
      </c>
      <c r="AD3781" s="50">
        <v>2408805</v>
      </c>
      <c r="AH3781" s="66" t="str">
        <f t="shared" si="249"/>
        <v>RNParazinho</v>
      </c>
      <c r="AI3781" s="50">
        <v>2408805</v>
      </c>
    </row>
    <row r="3782" spans="27:35">
      <c r="AA3782" s="62" t="str">
        <f t="shared" si="248"/>
        <v/>
      </c>
      <c r="AB3782" s="50" t="s">
        <v>73</v>
      </c>
      <c r="AC3782" s="50" t="s">
        <v>2133</v>
      </c>
      <c r="AD3782" s="50">
        <v>2408904</v>
      </c>
      <c r="AH3782" s="66" t="str">
        <f t="shared" si="249"/>
        <v>RNParelhas</v>
      </c>
      <c r="AI3782" s="50">
        <v>2408904</v>
      </c>
    </row>
    <row r="3783" spans="27:35">
      <c r="AA3783" s="62" t="str">
        <f t="shared" si="248"/>
        <v/>
      </c>
      <c r="AB3783" s="50" t="s">
        <v>73</v>
      </c>
      <c r="AC3783" s="50" t="s">
        <v>2150</v>
      </c>
      <c r="AD3783" s="50">
        <v>2403251</v>
      </c>
      <c r="AH3783" s="66" t="str">
        <f t="shared" si="249"/>
        <v>RNParnamirim</v>
      </c>
      <c r="AI3783" s="50">
        <v>2403251</v>
      </c>
    </row>
    <row r="3784" spans="27:35">
      <c r="AA3784" s="62" t="str">
        <f t="shared" si="248"/>
        <v/>
      </c>
      <c r="AB3784" s="50" t="s">
        <v>73</v>
      </c>
      <c r="AC3784" s="50" t="s">
        <v>2166</v>
      </c>
      <c r="AD3784" s="50">
        <v>2409100</v>
      </c>
      <c r="AH3784" s="66" t="str">
        <f t="shared" si="249"/>
        <v>RNPassa e Fica</v>
      </c>
      <c r="AI3784" s="50">
        <v>2409100</v>
      </c>
    </row>
    <row r="3785" spans="27:35">
      <c r="AA3785" s="62" t="str">
        <f t="shared" si="248"/>
        <v/>
      </c>
      <c r="AB3785" s="50" t="s">
        <v>73</v>
      </c>
      <c r="AC3785" s="50" t="s">
        <v>2183</v>
      </c>
      <c r="AD3785" s="50">
        <v>2409209</v>
      </c>
      <c r="AH3785" s="66" t="str">
        <f t="shared" si="249"/>
        <v>RNPassagem</v>
      </c>
      <c r="AI3785" s="50">
        <v>2409209</v>
      </c>
    </row>
    <row r="3786" spans="27:35">
      <c r="AA3786" s="62" t="str">
        <f t="shared" si="248"/>
        <v/>
      </c>
      <c r="AB3786" s="50" t="s">
        <v>73</v>
      </c>
      <c r="AC3786" s="50" t="s">
        <v>2200</v>
      </c>
      <c r="AD3786" s="50">
        <v>2409308</v>
      </c>
      <c r="AH3786" s="66" t="str">
        <f t="shared" si="249"/>
        <v>RNPatu</v>
      </c>
      <c r="AI3786" s="50">
        <v>2409308</v>
      </c>
    </row>
    <row r="3787" spans="27:35">
      <c r="AA3787" s="62" t="str">
        <f t="shared" si="248"/>
        <v/>
      </c>
      <c r="AB3787" s="50" t="s">
        <v>73</v>
      </c>
      <c r="AC3787" s="50" t="s">
        <v>2214</v>
      </c>
      <c r="AD3787" s="50">
        <v>2409407</v>
      </c>
      <c r="AH3787" s="66" t="str">
        <f t="shared" si="249"/>
        <v>RNPau dos Ferros</v>
      </c>
      <c r="AI3787" s="50">
        <v>2409407</v>
      </c>
    </row>
    <row r="3788" spans="27:35">
      <c r="AA3788" s="62" t="str">
        <f t="shared" si="248"/>
        <v/>
      </c>
      <c r="AB3788" s="50" t="s">
        <v>73</v>
      </c>
      <c r="AC3788" s="50" t="s">
        <v>2231</v>
      </c>
      <c r="AD3788" s="50">
        <v>2409506</v>
      </c>
      <c r="AH3788" s="66" t="str">
        <f t="shared" si="249"/>
        <v>RNPedra Grande</v>
      </c>
      <c r="AI3788" s="50">
        <v>2409506</v>
      </c>
    </row>
    <row r="3789" spans="27:35">
      <c r="AA3789" s="62" t="str">
        <f t="shared" si="248"/>
        <v/>
      </c>
      <c r="AB3789" s="50" t="s">
        <v>73</v>
      </c>
      <c r="AC3789" s="50" t="s">
        <v>2044</v>
      </c>
      <c r="AD3789" s="50">
        <v>2409605</v>
      </c>
      <c r="AH3789" s="66" t="str">
        <f t="shared" si="249"/>
        <v>RNPedra Preta</v>
      </c>
      <c r="AI3789" s="50">
        <v>2409605</v>
      </c>
    </row>
    <row r="3790" spans="27:35">
      <c r="AA3790" s="62" t="str">
        <f t="shared" si="248"/>
        <v/>
      </c>
      <c r="AB3790" s="50" t="s">
        <v>73</v>
      </c>
      <c r="AC3790" s="50" t="s">
        <v>2261</v>
      </c>
      <c r="AD3790" s="50">
        <v>2409704</v>
      </c>
      <c r="AH3790" s="66" t="str">
        <f t="shared" si="249"/>
        <v>RNPedro Avelino</v>
      </c>
      <c r="AI3790" s="50">
        <v>2409704</v>
      </c>
    </row>
    <row r="3791" spans="27:35">
      <c r="AA3791" s="62" t="str">
        <f t="shared" si="248"/>
        <v/>
      </c>
      <c r="AB3791" s="50" t="s">
        <v>73</v>
      </c>
      <c r="AC3791" s="50" t="s">
        <v>2276</v>
      </c>
      <c r="AD3791" s="50">
        <v>2409803</v>
      </c>
      <c r="AH3791" s="66" t="str">
        <f t="shared" si="249"/>
        <v>RNPedro Velho</v>
      </c>
      <c r="AI3791" s="50">
        <v>2409803</v>
      </c>
    </row>
    <row r="3792" spans="27:35">
      <c r="AA3792" s="62" t="str">
        <f t="shared" si="248"/>
        <v/>
      </c>
      <c r="AB3792" s="50" t="s">
        <v>73</v>
      </c>
      <c r="AC3792" s="50" t="s">
        <v>2292</v>
      </c>
      <c r="AD3792" s="50">
        <v>2409902</v>
      </c>
      <c r="AH3792" s="66" t="str">
        <f t="shared" si="249"/>
        <v>RNPendências</v>
      </c>
      <c r="AI3792" s="50">
        <v>2409902</v>
      </c>
    </row>
    <row r="3793" spans="27:35">
      <c r="AA3793" s="62" t="str">
        <f t="shared" si="248"/>
        <v/>
      </c>
      <c r="AB3793" s="50" t="s">
        <v>73</v>
      </c>
      <c r="AC3793" s="50" t="s">
        <v>2308</v>
      </c>
      <c r="AD3793" s="50">
        <v>2410009</v>
      </c>
      <c r="AH3793" s="66" t="str">
        <f t="shared" si="249"/>
        <v>RNPilões</v>
      </c>
      <c r="AI3793" s="50">
        <v>2410009</v>
      </c>
    </row>
    <row r="3794" spans="27:35">
      <c r="AA3794" s="62" t="str">
        <f t="shared" si="248"/>
        <v/>
      </c>
      <c r="AB3794" s="50" t="s">
        <v>73</v>
      </c>
      <c r="AC3794" s="50" t="s">
        <v>2321</v>
      </c>
      <c r="AD3794" s="50">
        <v>2410108</v>
      </c>
      <c r="AH3794" s="66" t="str">
        <f t="shared" si="249"/>
        <v>RNPoço Branco</v>
      </c>
      <c r="AI3794" s="50">
        <v>2410108</v>
      </c>
    </row>
    <row r="3795" spans="27:35">
      <c r="AA3795" s="62" t="str">
        <f t="shared" si="248"/>
        <v/>
      </c>
      <c r="AB3795" s="50" t="s">
        <v>73</v>
      </c>
      <c r="AC3795" s="50" t="s">
        <v>2337</v>
      </c>
      <c r="AD3795" s="50">
        <v>2410207</v>
      </c>
      <c r="AH3795" s="66" t="str">
        <f t="shared" si="249"/>
        <v>RNPortalegre</v>
      </c>
      <c r="AI3795" s="50">
        <v>2410207</v>
      </c>
    </row>
    <row r="3796" spans="27:35">
      <c r="AA3796" s="62" t="str">
        <f t="shared" si="248"/>
        <v/>
      </c>
      <c r="AB3796" s="50" t="s">
        <v>73</v>
      </c>
      <c r="AC3796" s="50" t="s">
        <v>2353</v>
      </c>
      <c r="AD3796" s="50">
        <v>2410256</v>
      </c>
      <c r="AH3796" s="66" t="str">
        <f t="shared" si="249"/>
        <v>RNPorto do Mangue</v>
      </c>
      <c r="AI3796" s="50">
        <v>2410256</v>
      </c>
    </row>
    <row r="3797" spans="27:35">
      <c r="AA3797" s="62" t="str">
        <f t="shared" si="248"/>
        <v/>
      </c>
      <c r="AB3797" s="50" t="s">
        <v>73</v>
      </c>
      <c r="AC3797" s="50" t="s">
        <v>5561</v>
      </c>
      <c r="AD3797" s="50">
        <v>2410306</v>
      </c>
      <c r="AH3797" s="66" t="str">
        <f t="shared" si="249"/>
        <v>RNSerra Caiada</v>
      </c>
      <c r="AI3797" s="50">
        <v>2410306</v>
      </c>
    </row>
    <row r="3798" spans="27:35">
      <c r="AA3798" s="62" t="str">
        <f t="shared" si="248"/>
        <v/>
      </c>
      <c r="AB3798" s="50" t="s">
        <v>73</v>
      </c>
      <c r="AC3798" s="50" t="s">
        <v>2383</v>
      </c>
      <c r="AD3798" s="50">
        <v>2410405</v>
      </c>
      <c r="AH3798" s="66" t="str">
        <f t="shared" si="249"/>
        <v>RNPureza</v>
      </c>
      <c r="AI3798" s="50">
        <v>2410405</v>
      </c>
    </row>
    <row r="3799" spans="27:35">
      <c r="AA3799" s="62" t="str">
        <f t="shared" si="248"/>
        <v/>
      </c>
      <c r="AB3799" s="50" t="s">
        <v>73</v>
      </c>
      <c r="AC3799" s="50" t="s">
        <v>2398</v>
      </c>
      <c r="AD3799" s="50">
        <v>2410504</v>
      </c>
      <c r="AH3799" s="66" t="str">
        <f t="shared" si="249"/>
        <v>RNRafael Fernandes</v>
      </c>
      <c r="AI3799" s="50">
        <v>2410504</v>
      </c>
    </row>
    <row r="3800" spans="27:35">
      <c r="AA3800" s="62" t="str">
        <f t="shared" si="248"/>
        <v/>
      </c>
      <c r="AB3800" s="50" t="s">
        <v>73</v>
      </c>
      <c r="AC3800" s="50" t="s">
        <v>2414</v>
      </c>
      <c r="AD3800" s="50">
        <v>2410603</v>
      </c>
      <c r="AH3800" s="66" t="str">
        <f t="shared" si="249"/>
        <v>RNRafael Godeiro</v>
      </c>
      <c r="AI3800" s="50">
        <v>2410603</v>
      </c>
    </row>
    <row r="3801" spans="27:35">
      <c r="AA3801" s="62" t="str">
        <f t="shared" si="248"/>
        <v/>
      </c>
      <c r="AB3801" s="50" t="s">
        <v>73</v>
      </c>
      <c r="AC3801" s="50" t="s">
        <v>2430</v>
      </c>
      <c r="AD3801" s="50">
        <v>2410702</v>
      </c>
      <c r="AH3801" s="66" t="str">
        <f t="shared" si="249"/>
        <v>RNRiacho da Cruz</v>
      </c>
      <c r="AI3801" s="50">
        <v>2410702</v>
      </c>
    </row>
    <row r="3802" spans="27:35">
      <c r="AA3802" s="62" t="str">
        <f t="shared" si="248"/>
        <v/>
      </c>
      <c r="AB3802" s="50" t="s">
        <v>73</v>
      </c>
      <c r="AC3802" s="50" t="s">
        <v>2446</v>
      </c>
      <c r="AD3802" s="50">
        <v>2410801</v>
      </c>
      <c r="AH3802" s="66" t="str">
        <f t="shared" si="249"/>
        <v>RNRiacho de Santana</v>
      </c>
      <c r="AI3802" s="50">
        <v>2410801</v>
      </c>
    </row>
    <row r="3803" spans="27:35">
      <c r="AA3803" s="62" t="str">
        <f t="shared" si="248"/>
        <v/>
      </c>
      <c r="AB3803" s="50" t="s">
        <v>73</v>
      </c>
      <c r="AC3803" s="50" t="s">
        <v>1422</v>
      </c>
      <c r="AD3803" s="50">
        <v>2410900</v>
      </c>
      <c r="AH3803" s="66" t="str">
        <f t="shared" si="249"/>
        <v>RNRiachuelo</v>
      </c>
      <c r="AI3803" s="50">
        <v>2410900</v>
      </c>
    </row>
    <row r="3804" spans="27:35">
      <c r="AA3804" s="62" t="str">
        <f t="shared" si="248"/>
        <v/>
      </c>
      <c r="AB3804" s="50" t="s">
        <v>73</v>
      </c>
      <c r="AC3804" s="50" t="s">
        <v>2475</v>
      </c>
      <c r="AD3804" s="50">
        <v>2408953</v>
      </c>
      <c r="AH3804" s="66" t="str">
        <f t="shared" si="249"/>
        <v>RNRio do Fogo</v>
      </c>
      <c r="AI3804" s="50">
        <v>2408953</v>
      </c>
    </row>
    <row r="3805" spans="27:35">
      <c r="AA3805" s="62" t="str">
        <f t="shared" si="248"/>
        <v/>
      </c>
      <c r="AB3805" s="50" t="s">
        <v>73</v>
      </c>
      <c r="AC3805" s="50" t="s">
        <v>2491</v>
      </c>
      <c r="AD3805" s="50">
        <v>2411007</v>
      </c>
      <c r="AH3805" s="66" t="str">
        <f t="shared" si="249"/>
        <v>RNRodolfo Fernandes</v>
      </c>
      <c r="AI3805" s="50">
        <v>2411007</v>
      </c>
    </row>
    <row r="3806" spans="27:35">
      <c r="AA3806" s="62" t="str">
        <f t="shared" si="248"/>
        <v/>
      </c>
      <c r="AB3806" s="50" t="s">
        <v>73</v>
      </c>
      <c r="AC3806" s="50" t="s">
        <v>2505</v>
      </c>
      <c r="AD3806" s="50">
        <v>2411106</v>
      </c>
      <c r="AH3806" s="66" t="str">
        <f t="shared" si="249"/>
        <v>RNRuy Barbosa</v>
      </c>
      <c r="AI3806" s="50">
        <v>2411106</v>
      </c>
    </row>
    <row r="3807" spans="27:35">
      <c r="AA3807" s="62" t="str">
        <f t="shared" si="248"/>
        <v/>
      </c>
      <c r="AB3807" s="50" t="s">
        <v>73</v>
      </c>
      <c r="AC3807" s="50" t="s">
        <v>2521</v>
      </c>
      <c r="AD3807" s="50">
        <v>2411205</v>
      </c>
      <c r="AH3807" s="66" t="str">
        <f t="shared" si="249"/>
        <v>RNSanta Cruz</v>
      </c>
      <c r="AI3807" s="50">
        <v>2411205</v>
      </c>
    </row>
    <row r="3808" spans="27:35">
      <c r="AA3808" s="62" t="str">
        <f t="shared" si="248"/>
        <v/>
      </c>
      <c r="AB3808" s="50" t="s">
        <v>73</v>
      </c>
      <c r="AC3808" s="50" t="s">
        <v>2536</v>
      </c>
      <c r="AD3808" s="50">
        <v>2409332</v>
      </c>
      <c r="AH3808" s="66" t="str">
        <f t="shared" si="249"/>
        <v>RNSanta Maria</v>
      </c>
      <c r="AI3808" s="50">
        <v>2409332</v>
      </c>
    </row>
    <row r="3809" spans="27:35">
      <c r="AA3809" s="62" t="str">
        <f t="shared" si="248"/>
        <v/>
      </c>
      <c r="AB3809" s="50" t="s">
        <v>73</v>
      </c>
      <c r="AC3809" s="50" t="s">
        <v>2552</v>
      </c>
      <c r="AD3809" s="50">
        <v>2411403</v>
      </c>
      <c r="AH3809" s="66" t="str">
        <f t="shared" si="249"/>
        <v>RNSantana do Matos</v>
      </c>
      <c r="AI3809" s="50">
        <v>2411403</v>
      </c>
    </row>
    <row r="3810" spans="27:35">
      <c r="AA3810" s="62" t="str">
        <f t="shared" si="248"/>
        <v/>
      </c>
      <c r="AB3810" s="50" t="s">
        <v>73</v>
      </c>
      <c r="AC3810" s="50" t="s">
        <v>2566</v>
      </c>
      <c r="AD3810" s="50">
        <v>2411429</v>
      </c>
      <c r="AH3810" s="66" t="str">
        <f t="shared" si="249"/>
        <v>RNSantana do Seridó</v>
      </c>
      <c r="AI3810" s="50">
        <v>2411429</v>
      </c>
    </row>
    <row r="3811" spans="27:35">
      <c r="AA3811" s="62" t="str">
        <f t="shared" si="248"/>
        <v/>
      </c>
      <c r="AB3811" s="50" t="s">
        <v>73</v>
      </c>
      <c r="AC3811" s="50" t="s">
        <v>2581</v>
      </c>
      <c r="AD3811" s="50">
        <v>2411502</v>
      </c>
      <c r="AH3811" s="66" t="str">
        <f t="shared" si="249"/>
        <v>RNSanto Antônio</v>
      </c>
      <c r="AI3811" s="50">
        <v>2411502</v>
      </c>
    </row>
    <row r="3812" spans="27:35">
      <c r="AA3812" s="62" t="str">
        <f t="shared" si="248"/>
        <v/>
      </c>
      <c r="AB3812" s="50" t="s">
        <v>73</v>
      </c>
      <c r="AC3812" s="50" t="s">
        <v>2597</v>
      </c>
      <c r="AD3812" s="50">
        <v>2411601</v>
      </c>
      <c r="AH3812" s="66" t="str">
        <f t="shared" si="249"/>
        <v>RNSão Bento do Norte</v>
      </c>
      <c r="AI3812" s="50">
        <v>2411601</v>
      </c>
    </row>
    <row r="3813" spans="27:35">
      <c r="AA3813" s="62" t="str">
        <f t="shared" si="248"/>
        <v/>
      </c>
      <c r="AB3813" s="50" t="s">
        <v>73</v>
      </c>
      <c r="AC3813" s="50" t="s">
        <v>2613</v>
      </c>
      <c r="AD3813" s="50">
        <v>2411700</v>
      </c>
      <c r="AH3813" s="66" t="str">
        <f t="shared" si="249"/>
        <v>RNSão Bento do Trairí</v>
      </c>
      <c r="AI3813" s="50">
        <v>2411700</v>
      </c>
    </row>
    <row r="3814" spans="27:35">
      <c r="AA3814" s="62" t="str">
        <f t="shared" si="248"/>
        <v/>
      </c>
      <c r="AB3814" s="50" t="s">
        <v>73</v>
      </c>
      <c r="AC3814" s="50" t="s">
        <v>2625</v>
      </c>
      <c r="AD3814" s="50">
        <v>2411809</v>
      </c>
      <c r="AH3814" s="66" t="str">
        <f t="shared" si="249"/>
        <v>RNSão Fernando</v>
      </c>
      <c r="AI3814" s="50">
        <v>2411809</v>
      </c>
    </row>
    <row r="3815" spans="27:35">
      <c r="AA3815" s="62" t="str">
        <f t="shared" si="248"/>
        <v/>
      </c>
      <c r="AB3815" s="50" t="s">
        <v>73</v>
      </c>
      <c r="AC3815" s="50" t="s">
        <v>2640</v>
      </c>
      <c r="AD3815" s="50">
        <v>2411908</v>
      </c>
      <c r="AH3815" s="66" t="str">
        <f t="shared" si="249"/>
        <v>RNSão Francisco do Oeste</v>
      </c>
      <c r="AI3815" s="50">
        <v>2411908</v>
      </c>
    </row>
    <row r="3816" spans="27:35">
      <c r="AA3816" s="62" t="str">
        <f t="shared" si="248"/>
        <v/>
      </c>
      <c r="AB3816" s="50" t="s">
        <v>73</v>
      </c>
      <c r="AC3816" s="50" t="s">
        <v>2653</v>
      </c>
      <c r="AD3816" s="50">
        <v>2412005</v>
      </c>
      <c r="AH3816" s="66" t="str">
        <f t="shared" si="249"/>
        <v>RNSão Gonçalo do Amarante</v>
      </c>
      <c r="AI3816" s="50">
        <v>2412005</v>
      </c>
    </row>
    <row r="3817" spans="27:35">
      <c r="AA3817" s="62" t="str">
        <f t="shared" si="248"/>
        <v/>
      </c>
      <c r="AB3817" s="50" t="s">
        <v>73</v>
      </c>
      <c r="AC3817" s="50" t="s">
        <v>2667</v>
      </c>
      <c r="AD3817" s="50">
        <v>2412104</v>
      </c>
      <c r="AH3817" s="66" t="str">
        <f t="shared" si="249"/>
        <v>RNSão João do Sabugi</v>
      </c>
      <c r="AI3817" s="50">
        <v>2412104</v>
      </c>
    </row>
    <row r="3818" spans="27:35">
      <c r="AA3818" s="62" t="str">
        <f t="shared" si="248"/>
        <v/>
      </c>
      <c r="AB3818" s="50" t="s">
        <v>73</v>
      </c>
      <c r="AC3818" s="50" t="s">
        <v>2681</v>
      </c>
      <c r="AD3818" s="50">
        <v>2412203</v>
      </c>
      <c r="AH3818" s="66" t="str">
        <f t="shared" si="249"/>
        <v>RNSão José de Mipibu</v>
      </c>
      <c r="AI3818" s="50">
        <v>2412203</v>
      </c>
    </row>
    <row r="3819" spans="27:35">
      <c r="AA3819" s="62" t="str">
        <f t="shared" si="248"/>
        <v/>
      </c>
      <c r="AB3819" s="50" t="s">
        <v>73</v>
      </c>
      <c r="AC3819" s="50" t="s">
        <v>2697</v>
      </c>
      <c r="AD3819" s="50">
        <v>2412302</v>
      </c>
      <c r="AH3819" s="66" t="str">
        <f t="shared" si="249"/>
        <v>RNSão José do Campestre</v>
      </c>
      <c r="AI3819" s="50">
        <v>2412302</v>
      </c>
    </row>
    <row r="3820" spans="27:35">
      <c r="AA3820" s="62" t="str">
        <f t="shared" si="248"/>
        <v/>
      </c>
      <c r="AB3820" s="50" t="s">
        <v>73</v>
      </c>
      <c r="AC3820" s="50" t="s">
        <v>2712</v>
      </c>
      <c r="AD3820" s="50">
        <v>2412401</v>
      </c>
      <c r="AH3820" s="66" t="str">
        <f t="shared" si="249"/>
        <v>RNSão José do Seridó</v>
      </c>
      <c r="AI3820" s="50">
        <v>2412401</v>
      </c>
    </row>
    <row r="3821" spans="27:35">
      <c r="AA3821" s="62" t="str">
        <f t="shared" si="248"/>
        <v/>
      </c>
      <c r="AB3821" s="50" t="s">
        <v>73</v>
      </c>
      <c r="AC3821" s="50" t="s">
        <v>2728</v>
      </c>
      <c r="AD3821" s="50">
        <v>2412500</v>
      </c>
      <c r="AH3821" s="66" t="str">
        <f t="shared" si="249"/>
        <v>RNSão Miguel</v>
      </c>
      <c r="AI3821" s="50">
        <v>2412500</v>
      </c>
    </row>
    <row r="3822" spans="27:35">
      <c r="AA3822" s="62" t="str">
        <f t="shared" si="248"/>
        <v/>
      </c>
      <c r="AB3822" s="50" t="s">
        <v>73</v>
      </c>
      <c r="AC3822" s="50" t="s">
        <v>2743</v>
      </c>
      <c r="AD3822" s="50">
        <v>2412559</v>
      </c>
      <c r="AH3822" s="66" t="str">
        <f t="shared" si="249"/>
        <v>RNSão Miguel do Gostoso</v>
      </c>
      <c r="AI3822" s="50">
        <v>2412559</v>
      </c>
    </row>
    <row r="3823" spans="27:35">
      <c r="AA3823" s="62" t="str">
        <f t="shared" si="248"/>
        <v/>
      </c>
      <c r="AB3823" s="50" t="s">
        <v>73</v>
      </c>
      <c r="AC3823" s="50" t="s">
        <v>2758</v>
      </c>
      <c r="AD3823" s="50">
        <v>2412609</v>
      </c>
      <c r="AH3823" s="66" t="str">
        <f t="shared" si="249"/>
        <v>RNSão Paulo do Potengi</v>
      </c>
      <c r="AI3823" s="50">
        <v>2412609</v>
      </c>
    </row>
    <row r="3824" spans="27:35">
      <c r="AA3824" s="62" t="str">
        <f t="shared" si="248"/>
        <v/>
      </c>
      <c r="AB3824" s="50" t="s">
        <v>73</v>
      </c>
      <c r="AC3824" s="50" t="s">
        <v>2774</v>
      </c>
      <c r="AD3824" s="50">
        <v>2412708</v>
      </c>
      <c r="AH3824" s="66" t="str">
        <f t="shared" si="249"/>
        <v>RNSão Pedro</v>
      </c>
      <c r="AI3824" s="50">
        <v>2412708</v>
      </c>
    </row>
    <row r="3825" spans="27:35">
      <c r="AA3825" s="62" t="str">
        <f t="shared" si="248"/>
        <v/>
      </c>
      <c r="AB3825" s="50" t="s">
        <v>73</v>
      </c>
      <c r="AC3825" s="50" t="s">
        <v>2790</v>
      </c>
      <c r="AD3825" s="50">
        <v>2412807</v>
      </c>
      <c r="AH3825" s="66" t="str">
        <f t="shared" si="249"/>
        <v>RNSão Rafael</v>
      </c>
      <c r="AI3825" s="50">
        <v>2412807</v>
      </c>
    </row>
    <row r="3826" spans="27:35">
      <c r="AA3826" s="62" t="str">
        <f t="shared" si="248"/>
        <v/>
      </c>
      <c r="AB3826" s="50" t="s">
        <v>73</v>
      </c>
      <c r="AC3826" s="50" t="s">
        <v>2805</v>
      </c>
      <c r="AD3826" s="50">
        <v>2412906</v>
      </c>
      <c r="AH3826" s="66" t="str">
        <f t="shared" si="249"/>
        <v>RNSão Tomé</v>
      </c>
      <c r="AI3826" s="50">
        <v>2412906</v>
      </c>
    </row>
    <row r="3827" spans="27:35">
      <c r="AA3827" s="62" t="str">
        <f t="shared" si="248"/>
        <v/>
      </c>
      <c r="AB3827" s="50" t="s">
        <v>73</v>
      </c>
      <c r="AC3827" s="50" t="s">
        <v>2820</v>
      </c>
      <c r="AD3827" s="50">
        <v>2413003</v>
      </c>
      <c r="AH3827" s="66" t="str">
        <f t="shared" si="249"/>
        <v>RNSão Vicente</v>
      </c>
      <c r="AI3827" s="50">
        <v>2413003</v>
      </c>
    </row>
    <row r="3828" spans="27:35">
      <c r="AA3828" s="62" t="str">
        <f t="shared" si="248"/>
        <v/>
      </c>
      <c r="AB3828" s="50" t="s">
        <v>73</v>
      </c>
      <c r="AC3828" s="50" t="s">
        <v>2832</v>
      </c>
      <c r="AD3828" s="50">
        <v>2413102</v>
      </c>
      <c r="AH3828" s="66" t="str">
        <f t="shared" si="249"/>
        <v>RNSenador Elói de Souza</v>
      </c>
      <c r="AI3828" s="50">
        <v>2413102</v>
      </c>
    </row>
    <row r="3829" spans="27:35">
      <c r="AA3829" s="62" t="str">
        <f t="shared" si="248"/>
        <v/>
      </c>
      <c r="AB3829" s="50" t="s">
        <v>73</v>
      </c>
      <c r="AC3829" s="50" t="s">
        <v>2845</v>
      </c>
      <c r="AD3829" s="50">
        <v>2413201</v>
      </c>
      <c r="AH3829" s="66" t="str">
        <f t="shared" si="249"/>
        <v>RNSenador Georgino Avelino</v>
      </c>
      <c r="AI3829" s="50">
        <v>2413201</v>
      </c>
    </row>
    <row r="3830" spans="27:35">
      <c r="AA3830" s="62" t="str">
        <f t="shared" si="248"/>
        <v/>
      </c>
      <c r="AB3830" s="50" t="s">
        <v>73</v>
      </c>
      <c r="AC3830" s="50" t="s">
        <v>2858</v>
      </c>
      <c r="AD3830" s="50">
        <v>2413300</v>
      </c>
      <c r="AH3830" s="66" t="str">
        <f t="shared" si="249"/>
        <v>RNSerra de São Bento</v>
      </c>
      <c r="AI3830" s="50">
        <v>2413300</v>
      </c>
    </row>
    <row r="3831" spans="27:35">
      <c r="AA3831" s="62" t="str">
        <f t="shared" si="248"/>
        <v/>
      </c>
      <c r="AB3831" s="50" t="s">
        <v>73</v>
      </c>
      <c r="AC3831" s="50" t="s">
        <v>2871</v>
      </c>
      <c r="AD3831" s="50">
        <v>2413359</v>
      </c>
      <c r="AH3831" s="66" t="str">
        <f t="shared" si="249"/>
        <v>RNSerra do Mel</v>
      </c>
      <c r="AI3831" s="50">
        <v>2413359</v>
      </c>
    </row>
    <row r="3832" spans="27:35">
      <c r="AA3832" s="62" t="str">
        <f t="shared" si="248"/>
        <v/>
      </c>
      <c r="AB3832" s="50" t="s">
        <v>73</v>
      </c>
      <c r="AC3832" s="50" t="s">
        <v>2883</v>
      </c>
      <c r="AD3832" s="50">
        <v>2413409</v>
      </c>
      <c r="AH3832" s="66" t="str">
        <f t="shared" si="249"/>
        <v>RNSerra Negra do Norte</v>
      </c>
      <c r="AI3832" s="50">
        <v>2413409</v>
      </c>
    </row>
    <row r="3833" spans="27:35">
      <c r="AA3833" s="62" t="str">
        <f t="shared" si="248"/>
        <v/>
      </c>
      <c r="AB3833" s="50" t="s">
        <v>73</v>
      </c>
      <c r="AC3833" s="50" t="s">
        <v>2896</v>
      </c>
      <c r="AD3833" s="50">
        <v>2413508</v>
      </c>
      <c r="AH3833" s="66" t="str">
        <f t="shared" si="249"/>
        <v>RNSerrinha</v>
      </c>
      <c r="AI3833" s="50">
        <v>2413508</v>
      </c>
    </row>
    <row r="3834" spans="27:35">
      <c r="AA3834" s="62" t="str">
        <f t="shared" si="248"/>
        <v/>
      </c>
      <c r="AB3834" s="50" t="s">
        <v>73</v>
      </c>
      <c r="AC3834" s="50" t="s">
        <v>2908</v>
      </c>
      <c r="AD3834" s="50">
        <v>2413557</v>
      </c>
      <c r="AH3834" s="66" t="str">
        <f t="shared" si="249"/>
        <v>RNSerrinha dos Pintos</v>
      </c>
      <c r="AI3834" s="50">
        <v>2413557</v>
      </c>
    </row>
    <row r="3835" spans="27:35">
      <c r="AA3835" s="62" t="str">
        <f t="shared" si="248"/>
        <v/>
      </c>
      <c r="AB3835" s="50" t="s">
        <v>73</v>
      </c>
      <c r="AC3835" s="50" t="s">
        <v>2921</v>
      </c>
      <c r="AD3835" s="50">
        <v>2413607</v>
      </c>
      <c r="AH3835" s="66" t="str">
        <f t="shared" si="249"/>
        <v>RNSeveriano Melo</v>
      </c>
      <c r="AI3835" s="50">
        <v>2413607</v>
      </c>
    </row>
    <row r="3836" spans="27:35">
      <c r="AA3836" s="62" t="str">
        <f t="shared" si="248"/>
        <v/>
      </c>
      <c r="AB3836" s="50" t="s">
        <v>73</v>
      </c>
      <c r="AC3836" s="50" t="s">
        <v>2932</v>
      </c>
      <c r="AD3836" s="50">
        <v>2413706</v>
      </c>
      <c r="AH3836" s="66" t="str">
        <f t="shared" si="249"/>
        <v>RNSítio Novo</v>
      </c>
      <c r="AI3836" s="50">
        <v>2413706</v>
      </c>
    </row>
    <row r="3837" spans="27:35">
      <c r="AA3837" s="62" t="str">
        <f t="shared" si="248"/>
        <v/>
      </c>
      <c r="AB3837" s="50" t="s">
        <v>73</v>
      </c>
      <c r="AC3837" s="50" t="s">
        <v>2944</v>
      </c>
      <c r="AD3837" s="50">
        <v>2413805</v>
      </c>
      <c r="AH3837" s="66" t="str">
        <f t="shared" si="249"/>
        <v>RNTaboleiro Grande</v>
      </c>
      <c r="AI3837" s="50">
        <v>2413805</v>
      </c>
    </row>
    <row r="3838" spans="27:35">
      <c r="AA3838" s="62" t="str">
        <f t="shared" si="248"/>
        <v/>
      </c>
      <c r="AB3838" s="50" t="s">
        <v>73</v>
      </c>
      <c r="AC3838" s="50" t="s">
        <v>2956</v>
      </c>
      <c r="AD3838" s="50">
        <v>2413904</v>
      </c>
      <c r="AH3838" s="66" t="str">
        <f t="shared" si="249"/>
        <v>RNTaipu</v>
      </c>
      <c r="AI3838" s="50">
        <v>2413904</v>
      </c>
    </row>
    <row r="3839" spans="27:35">
      <c r="AA3839" s="62" t="str">
        <f t="shared" si="248"/>
        <v/>
      </c>
      <c r="AB3839" s="50" t="s">
        <v>73</v>
      </c>
      <c r="AC3839" s="50" t="s">
        <v>2968</v>
      </c>
      <c r="AD3839" s="50">
        <v>2414001</v>
      </c>
      <c r="AH3839" s="66" t="str">
        <f t="shared" si="249"/>
        <v>RNTangará</v>
      </c>
      <c r="AI3839" s="50">
        <v>2414001</v>
      </c>
    </row>
    <row r="3840" spans="27:35">
      <c r="AA3840" s="62" t="str">
        <f t="shared" si="248"/>
        <v/>
      </c>
      <c r="AB3840" s="50" t="s">
        <v>73</v>
      </c>
      <c r="AC3840" s="50" t="s">
        <v>2980</v>
      </c>
      <c r="AD3840" s="50">
        <v>2414100</v>
      </c>
      <c r="AH3840" s="66" t="str">
        <f t="shared" si="249"/>
        <v>RNTenente Ananias</v>
      </c>
      <c r="AI3840" s="50">
        <v>2414100</v>
      </c>
    </row>
    <row r="3841" spans="27:35">
      <c r="AA3841" s="62" t="str">
        <f t="shared" si="248"/>
        <v/>
      </c>
      <c r="AB3841" s="50" t="s">
        <v>73</v>
      </c>
      <c r="AC3841" s="50" t="s">
        <v>2992</v>
      </c>
      <c r="AD3841" s="50">
        <v>2414159</v>
      </c>
      <c r="AH3841" s="66" t="str">
        <f t="shared" si="249"/>
        <v>RNTenente Laurentino Cruz</v>
      </c>
      <c r="AI3841" s="50">
        <v>2414159</v>
      </c>
    </row>
    <row r="3842" spans="27:35">
      <c r="AA3842" s="62" t="str">
        <f t="shared" si="248"/>
        <v/>
      </c>
      <c r="AB3842" s="50" t="s">
        <v>73</v>
      </c>
      <c r="AC3842" s="50" t="s">
        <v>3005</v>
      </c>
      <c r="AD3842" s="50">
        <v>2411056</v>
      </c>
      <c r="AH3842" s="66" t="str">
        <f t="shared" si="249"/>
        <v>RNTibau</v>
      </c>
      <c r="AI3842" s="50">
        <v>2411056</v>
      </c>
    </row>
    <row r="3843" spans="27:35">
      <c r="AA3843" s="62" t="str">
        <f t="shared" ref="AA3843:AA3906" si="250">CONCATENATE(A3843,D3843)</f>
        <v/>
      </c>
      <c r="AB3843" s="50" t="s">
        <v>73</v>
      </c>
      <c r="AC3843" s="50" t="s">
        <v>3018</v>
      </c>
      <c r="AD3843" s="50">
        <v>2414209</v>
      </c>
      <c r="AH3843" s="66" t="str">
        <f t="shared" ref="AH3843:AH3906" si="251">CONCATENATE(AB3843,AC3843)</f>
        <v>RNTibau do Sul</v>
      </c>
      <c r="AI3843" s="50">
        <v>2414209</v>
      </c>
    </row>
    <row r="3844" spans="27:35">
      <c r="AA3844" s="62" t="str">
        <f t="shared" si="250"/>
        <v/>
      </c>
      <c r="AB3844" s="50" t="s">
        <v>73</v>
      </c>
      <c r="AC3844" s="50" t="s">
        <v>3030</v>
      </c>
      <c r="AD3844" s="50">
        <v>2414308</v>
      </c>
      <c r="AH3844" s="66" t="str">
        <f t="shared" si="251"/>
        <v>RNTimbaúba dos Batistas</v>
      </c>
      <c r="AI3844" s="50">
        <v>2414308</v>
      </c>
    </row>
    <row r="3845" spans="27:35">
      <c r="AA3845" s="62" t="str">
        <f t="shared" si="250"/>
        <v/>
      </c>
      <c r="AB3845" s="50" t="s">
        <v>73</v>
      </c>
      <c r="AC3845" s="50" t="s">
        <v>3043</v>
      </c>
      <c r="AD3845" s="50">
        <v>2414407</v>
      </c>
      <c r="AH3845" s="66" t="str">
        <f t="shared" si="251"/>
        <v>RNTouros</v>
      </c>
      <c r="AI3845" s="50">
        <v>2414407</v>
      </c>
    </row>
    <row r="3846" spans="27:35">
      <c r="AA3846" s="62" t="str">
        <f t="shared" si="250"/>
        <v/>
      </c>
      <c r="AB3846" s="50" t="s">
        <v>73</v>
      </c>
      <c r="AC3846" s="50" t="s">
        <v>3054</v>
      </c>
      <c r="AD3846" s="50">
        <v>2414456</v>
      </c>
      <c r="AH3846" s="66" t="str">
        <f t="shared" si="251"/>
        <v>RNTriunfo Potiguar</v>
      </c>
      <c r="AI3846" s="50">
        <v>2414456</v>
      </c>
    </row>
    <row r="3847" spans="27:35">
      <c r="AA3847" s="62" t="str">
        <f t="shared" si="250"/>
        <v/>
      </c>
      <c r="AB3847" s="50" t="s">
        <v>73</v>
      </c>
      <c r="AC3847" s="50" t="s">
        <v>3067</v>
      </c>
      <c r="AD3847" s="50">
        <v>2414506</v>
      </c>
      <c r="AH3847" s="66" t="str">
        <f t="shared" si="251"/>
        <v>RNUmarizal</v>
      </c>
      <c r="AI3847" s="50">
        <v>2414506</v>
      </c>
    </row>
    <row r="3848" spans="27:35">
      <c r="AA3848" s="62" t="str">
        <f t="shared" si="250"/>
        <v/>
      </c>
      <c r="AB3848" s="50" t="s">
        <v>73</v>
      </c>
      <c r="AC3848" s="50" t="s">
        <v>3078</v>
      </c>
      <c r="AD3848" s="50">
        <v>2414605</v>
      </c>
      <c r="AH3848" s="66" t="str">
        <f t="shared" si="251"/>
        <v>RNUpanema</v>
      </c>
      <c r="AI3848" s="50">
        <v>2414605</v>
      </c>
    </row>
    <row r="3849" spans="27:35">
      <c r="AA3849" s="62" t="str">
        <f t="shared" si="250"/>
        <v/>
      </c>
      <c r="AB3849" s="50" t="s">
        <v>73</v>
      </c>
      <c r="AC3849" s="50" t="s">
        <v>3091</v>
      </c>
      <c r="AD3849" s="50">
        <v>2414704</v>
      </c>
      <c r="AH3849" s="66" t="str">
        <f t="shared" si="251"/>
        <v>RNVárzea</v>
      </c>
      <c r="AI3849" s="50">
        <v>2414704</v>
      </c>
    </row>
    <row r="3850" spans="27:35">
      <c r="AA3850" s="62" t="str">
        <f t="shared" si="250"/>
        <v/>
      </c>
      <c r="AB3850" s="50" t="s">
        <v>73</v>
      </c>
      <c r="AC3850" s="50" t="s">
        <v>3103</v>
      </c>
      <c r="AD3850" s="50">
        <v>2414753</v>
      </c>
      <c r="AH3850" s="66" t="str">
        <f t="shared" si="251"/>
        <v>RNVenha-Ver</v>
      </c>
      <c r="AI3850" s="50">
        <v>2414753</v>
      </c>
    </row>
    <row r="3851" spans="27:35">
      <c r="AA3851" s="62" t="str">
        <f t="shared" si="250"/>
        <v/>
      </c>
      <c r="AB3851" s="50" t="s">
        <v>73</v>
      </c>
      <c r="AC3851" s="50" t="s">
        <v>3116</v>
      </c>
      <c r="AD3851" s="50">
        <v>2414803</v>
      </c>
      <c r="AH3851" s="66" t="str">
        <f t="shared" si="251"/>
        <v>RNVera Cruz</v>
      </c>
      <c r="AI3851" s="50">
        <v>2414803</v>
      </c>
    </row>
    <row r="3852" spans="27:35">
      <c r="AA3852" s="62" t="str">
        <f t="shared" si="250"/>
        <v/>
      </c>
      <c r="AB3852" s="50" t="s">
        <v>73</v>
      </c>
      <c r="AC3852" s="50" t="s">
        <v>2219</v>
      </c>
      <c r="AD3852" s="50">
        <v>2414902</v>
      </c>
      <c r="AH3852" s="66" t="str">
        <f t="shared" si="251"/>
        <v>RNViçosa</v>
      </c>
      <c r="AI3852" s="50">
        <v>2414902</v>
      </c>
    </row>
    <row r="3853" spans="27:35">
      <c r="AA3853" s="62" t="str">
        <f t="shared" si="250"/>
        <v/>
      </c>
      <c r="AB3853" s="50" t="s">
        <v>73</v>
      </c>
      <c r="AC3853" s="50" t="s">
        <v>3139</v>
      </c>
      <c r="AD3853" s="50">
        <v>2415008</v>
      </c>
      <c r="AH3853" s="66" t="str">
        <f t="shared" si="251"/>
        <v>RNVila Flor</v>
      </c>
      <c r="AI3853" s="50">
        <v>2415008</v>
      </c>
    </row>
    <row r="3854" spans="27:35">
      <c r="AA3854" s="62" t="str">
        <f t="shared" si="250"/>
        <v/>
      </c>
      <c r="AB3854" s="50" t="s">
        <v>74</v>
      </c>
      <c r="AC3854" s="50" t="s">
        <v>109</v>
      </c>
      <c r="AD3854" s="50">
        <v>1100015</v>
      </c>
      <c r="AH3854" s="66" t="str">
        <f t="shared" si="251"/>
        <v>ROAlta Floresta D'Oeste</v>
      </c>
      <c r="AI3854" s="50">
        <v>1100015</v>
      </c>
    </row>
    <row r="3855" spans="27:35">
      <c r="AA3855" s="62" t="str">
        <f t="shared" si="250"/>
        <v/>
      </c>
      <c r="AB3855" s="50" t="s">
        <v>74</v>
      </c>
      <c r="AC3855" s="50" t="s">
        <v>135</v>
      </c>
      <c r="AD3855" s="50">
        <v>1100379</v>
      </c>
      <c r="AH3855" s="66" t="str">
        <f t="shared" si="251"/>
        <v>ROAlto Alegre dos Parecis</v>
      </c>
      <c r="AI3855" s="50">
        <v>1100379</v>
      </c>
    </row>
    <row r="3856" spans="27:35">
      <c r="AA3856" s="62" t="str">
        <f t="shared" si="250"/>
        <v/>
      </c>
      <c r="AB3856" s="50" t="s">
        <v>74</v>
      </c>
      <c r="AC3856" s="50" t="s">
        <v>160</v>
      </c>
      <c r="AD3856" s="50">
        <v>1100403</v>
      </c>
      <c r="AH3856" s="66" t="str">
        <f t="shared" si="251"/>
        <v>ROAlto Paraíso</v>
      </c>
      <c r="AI3856" s="50">
        <v>1100403</v>
      </c>
    </row>
    <row r="3857" spans="27:35">
      <c r="AA3857" s="62" t="str">
        <f t="shared" si="250"/>
        <v/>
      </c>
      <c r="AB3857" s="50" t="s">
        <v>74</v>
      </c>
      <c r="AC3857" s="50" t="s">
        <v>186</v>
      </c>
      <c r="AD3857" s="50">
        <v>1100346</v>
      </c>
      <c r="AH3857" s="66" t="str">
        <f t="shared" si="251"/>
        <v>ROAlvorada D'Oeste</v>
      </c>
      <c r="AI3857" s="50">
        <v>1100346</v>
      </c>
    </row>
    <row r="3858" spans="27:35">
      <c r="AA3858" s="62" t="str">
        <f t="shared" si="250"/>
        <v/>
      </c>
      <c r="AB3858" s="50" t="s">
        <v>74</v>
      </c>
      <c r="AC3858" s="50" t="s">
        <v>212</v>
      </c>
      <c r="AD3858" s="50">
        <v>1100023</v>
      </c>
      <c r="AH3858" s="66" t="str">
        <f t="shared" si="251"/>
        <v>ROAriquemes</v>
      </c>
      <c r="AI3858" s="50">
        <v>1100023</v>
      </c>
    </row>
    <row r="3859" spans="27:35">
      <c r="AA3859" s="62" t="str">
        <f t="shared" si="250"/>
        <v/>
      </c>
      <c r="AB3859" s="50" t="s">
        <v>74</v>
      </c>
      <c r="AC3859" s="50" t="s">
        <v>236</v>
      </c>
      <c r="AD3859" s="50">
        <v>1100452</v>
      </c>
      <c r="AH3859" s="66" t="str">
        <f t="shared" si="251"/>
        <v>ROBuritis</v>
      </c>
      <c r="AI3859" s="50">
        <v>1100452</v>
      </c>
    </row>
    <row r="3860" spans="27:35">
      <c r="AA3860" s="62" t="str">
        <f t="shared" si="250"/>
        <v/>
      </c>
      <c r="AB3860" s="50" t="s">
        <v>74</v>
      </c>
      <c r="AC3860" s="50" t="s">
        <v>261</v>
      </c>
      <c r="AD3860" s="50">
        <v>1100031</v>
      </c>
      <c r="AH3860" s="66" t="str">
        <f t="shared" si="251"/>
        <v>ROCabixi</v>
      </c>
      <c r="AI3860" s="50">
        <v>1100031</v>
      </c>
    </row>
    <row r="3861" spans="27:35">
      <c r="AA3861" s="62" t="str">
        <f t="shared" si="250"/>
        <v/>
      </c>
      <c r="AB3861" s="50" t="s">
        <v>74</v>
      </c>
      <c r="AC3861" s="50" t="s">
        <v>287</v>
      </c>
      <c r="AD3861" s="50">
        <v>1100601</v>
      </c>
      <c r="AH3861" s="66" t="str">
        <f t="shared" si="251"/>
        <v>ROCacaulândia</v>
      </c>
      <c r="AI3861" s="50">
        <v>1100601</v>
      </c>
    </row>
    <row r="3862" spans="27:35">
      <c r="AA3862" s="62" t="str">
        <f t="shared" si="250"/>
        <v/>
      </c>
      <c r="AB3862" s="50" t="s">
        <v>74</v>
      </c>
      <c r="AC3862" s="50" t="s">
        <v>313</v>
      </c>
      <c r="AD3862" s="50">
        <v>1100049</v>
      </c>
      <c r="AH3862" s="66" t="str">
        <f t="shared" si="251"/>
        <v>ROCacoal</v>
      </c>
      <c r="AI3862" s="50">
        <v>1100049</v>
      </c>
    </row>
    <row r="3863" spans="27:35">
      <c r="AA3863" s="62" t="str">
        <f t="shared" si="250"/>
        <v/>
      </c>
      <c r="AB3863" s="50" t="s">
        <v>74</v>
      </c>
      <c r="AC3863" s="50" t="s">
        <v>338</v>
      </c>
      <c r="AD3863" s="50">
        <v>1100700</v>
      </c>
      <c r="AH3863" s="66" t="str">
        <f t="shared" si="251"/>
        <v>ROCampo Novo de Rondônia</v>
      </c>
      <c r="AI3863" s="50">
        <v>1100700</v>
      </c>
    </row>
    <row r="3864" spans="27:35">
      <c r="AA3864" s="62" t="str">
        <f t="shared" si="250"/>
        <v/>
      </c>
      <c r="AB3864" s="50" t="s">
        <v>74</v>
      </c>
      <c r="AC3864" s="50" t="s">
        <v>363</v>
      </c>
      <c r="AD3864" s="50">
        <v>1100809</v>
      </c>
      <c r="AH3864" s="66" t="str">
        <f t="shared" si="251"/>
        <v>ROCandeias do Jamari</v>
      </c>
      <c r="AI3864" s="50">
        <v>1100809</v>
      </c>
    </row>
    <row r="3865" spans="27:35">
      <c r="AA3865" s="62" t="str">
        <f t="shared" si="250"/>
        <v/>
      </c>
      <c r="AB3865" s="50" t="s">
        <v>74</v>
      </c>
      <c r="AC3865" s="50" t="s">
        <v>387</v>
      </c>
      <c r="AD3865" s="50">
        <v>1100908</v>
      </c>
      <c r="AH3865" s="66" t="str">
        <f t="shared" si="251"/>
        <v>ROCastanheiras</v>
      </c>
      <c r="AI3865" s="50">
        <v>1100908</v>
      </c>
    </row>
    <row r="3866" spans="27:35">
      <c r="AA3866" s="62" t="str">
        <f t="shared" si="250"/>
        <v/>
      </c>
      <c r="AB3866" s="50" t="s">
        <v>74</v>
      </c>
      <c r="AC3866" s="50" t="s">
        <v>413</v>
      </c>
      <c r="AD3866" s="50">
        <v>1100056</v>
      </c>
      <c r="AH3866" s="66" t="str">
        <f t="shared" si="251"/>
        <v>ROCerejeiras</v>
      </c>
      <c r="AI3866" s="50">
        <v>1100056</v>
      </c>
    </row>
    <row r="3867" spans="27:35">
      <c r="AA3867" s="62" t="str">
        <f t="shared" si="250"/>
        <v/>
      </c>
      <c r="AB3867" s="50" t="s">
        <v>74</v>
      </c>
      <c r="AC3867" s="50" t="s">
        <v>438</v>
      </c>
      <c r="AD3867" s="50">
        <v>1100924</v>
      </c>
      <c r="AH3867" s="66" t="str">
        <f t="shared" si="251"/>
        <v>ROChupinguaia</v>
      </c>
      <c r="AI3867" s="50">
        <v>1100924</v>
      </c>
    </row>
    <row r="3868" spans="27:35">
      <c r="AA3868" s="62" t="str">
        <f t="shared" si="250"/>
        <v/>
      </c>
      <c r="AB3868" s="50" t="s">
        <v>74</v>
      </c>
      <c r="AC3868" s="50" t="s">
        <v>463</v>
      </c>
      <c r="AD3868" s="50">
        <v>1100064</v>
      </c>
      <c r="AH3868" s="66" t="str">
        <f t="shared" si="251"/>
        <v>ROColorado do Oeste</v>
      </c>
      <c r="AI3868" s="50">
        <v>1100064</v>
      </c>
    </row>
    <row r="3869" spans="27:35">
      <c r="AA3869" s="62" t="str">
        <f t="shared" si="250"/>
        <v/>
      </c>
      <c r="AB3869" s="50" t="s">
        <v>74</v>
      </c>
      <c r="AC3869" s="50" t="s">
        <v>489</v>
      </c>
      <c r="AD3869" s="50">
        <v>1100072</v>
      </c>
      <c r="AH3869" s="66" t="str">
        <f t="shared" si="251"/>
        <v>ROCorumbiara</v>
      </c>
      <c r="AI3869" s="50">
        <v>1100072</v>
      </c>
    </row>
    <row r="3870" spans="27:35">
      <c r="AA3870" s="62" t="str">
        <f t="shared" si="250"/>
        <v/>
      </c>
      <c r="AB3870" s="50" t="s">
        <v>74</v>
      </c>
      <c r="AC3870" s="50" t="s">
        <v>513</v>
      </c>
      <c r="AD3870" s="50">
        <v>1100080</v>
      </c>
      <c r="AH3870" s="66" t="str">
        <f t="shared" si="251"/>
        <v>ROCosta Marques</v>
      </c>
      <c r="AI3870" s="50">
        <v>1100080</v>
      </c>
    </row>
    <row r="3871" spans="27:35">
      <c r="AA3871" s="62" t="str">
        <f t="shared" si="250"/>
        <v/>
      </c>
      <c r="AB3871" s="50" t="s">
        <v>74</v>
      </c>
      <c r="AC3871" s="50" t="s">
        <v>536</v>
      </c>
      <c r="AD3871" s="50">
        <v>1100940</v>
      </c>
      <c r="AH3871" s="66" t="str">
        <f t="shared" si="251"/>
        <v>ROCujubim</v>
      </c>
      <c r="AI3871" s="50">
        <v>1100940</v>
      </c>
    </row>
    <row r="3872" spans="27:35">
      <c r="AA3872" s="62" t="str">
        <f t="shared" si="250"/>
        <v/>
      </c>
      <c r="AB3872" s="50" t="s">
        <v>74</v>
      </c>
      <c r="AC3872" s="50" t="s">
        <v>559</v>
      </c>
      <c r="AD3872" s="50">
        <v>1100098</v>
      </c>
      <c r="AH3872" s="66" t="str">
        <f t="shared" si="251"/>
        <v>ROEspigão D'Oeste</v>
      </c>
      <c r="AI3872" s="50">
        <v>1100098</v>
      </c>
    </row>
    <row r="3873" spans="27:35">
      <c r="AA3873" s="62" t="str">
        <f t="shared" si="250"/>
        <v/>
      </c>
      <c r="AB3873" s="50" t="s">
        <v>74</v>
      </c>
      <c r="AC3873" s="50" t="s">
        <v>582</v>
      </c>
      <c r="AD3873" s="50">
        <v>1101005</v>
      </c>
      <c r="AH3873" s="66" t="str">
        <f t="shared" si="251"/>
        <v>ROGovernador Jorge Teixeira</v>
      </c>
      <c r="AI3873" s="50">
        <v>1101005</v>
      </c>
    </row>
    <row r="3874" spans="27:35">
      <c r="AA3874" s="62" t="str">
        <f t="shared" si="250"/>
        <v/>
      </c>
      <c r="AB3874" s="50" t="s">
        <v>74</v>
      </c>
      <c r="AC3874" s="50" t="s">
        <v>605</v>
      </c>
      <c r="AD3874" s="50">
        <v>1100106</v>
      </c>
      <c r="AH3874" s="66" t="str">
        <f t="shared" si="251"/>
        <v>ROGuajará-Mirim</v>
      </c>
      <c r="AI3874" s="50">
        <v>1100106</v>
      </c>
    </row>
    <row r="3875" spans="27:35">
      <c r="AA3875" s="62" t="str">
        <f t="shared" si="250"/>
        <v/>
      </c>
      <c r="AB3875" s="50" t="s">
        <v>74</v>
      </c>
      <c r="AC3875" s="50" t="s">
        <v>628</v>
      </c>
      <c r="AD3875" s="50">
        <v>1101104</v>
      </c>
      <c r="AH3875" s="66" t="str">
        <f t="shared" si="251"/>
        <v>ROItapuã do Oeste</v>
      </c>
      <c r="AI3875" s="50">
        <v>1101104</v>
      </c>
    </row>
    <row r="3876" spans="27:35">
      <c r="AA3876" s="62" t="str">
        <f t="shared" si="250"/>
        <v/>
      </c>
      <c r="AB3876" s="50" t="s">
        <v>74</v>
      </c>
      <c r="AC3876" s="50" t="s">
        <v>648</v>
      </c>
      <c r="AD3876" s="50">
        <v>1100114</v>
      </c>
      <c r="AH3876" s="66" t="str">
        <f t="shared" si="251"/>
        <v>ROJaru</v>
      </c>
      <c r="AI3876" s="50">
        <v>1100114</v>
      </c>
    </row>
    <row r="3877" spans="27:35">
      <c r="AA3877" s="62" t="str">
        <f t="shared" si="250"/>
        <v/>
      </c>
      <c r="AB3877" s="50" t="s">
        <v>74</v>
      </c>
      <c r="AC3877" s="50" t="s">
        <v>669</v>
      </c>
      <c r="AD3877" s="50">
        <v>1100122</v>
      </c>
      <c r="AH3877" s="66" t="str">
        <f t="shared" si="251"/>
        <v>ROJi-Paraná</v>
      </c>
      <c r="AI3877" s="50">
        <v>1100122</v>
      </c>
    </row>
    <row r="3878" spans="27:35">
      <c r="AA3878" s="62" t="str">
        <f t="shared" si="250"/>
        <v/>
      </c>
      <c r="AB3878" s="50" t="s">
        <v>74</v>
      </c>
      <c r="AC3878" s="50" t="s">
        <v>691</v>
      </c>
      <c r="AD3878" s="50">
        <v>1100130</v>
      </c>
      <c r="AH3878" s="66" t="str">
        <f t="shared" si="251"/>
        <v>ROMachadinho D'Oeste</v>
      </c>
      <c r="AI3878" s="50">
        <v>1100130</v>
      </c>
    </row>
    <row r="3879" spans="27:35">
      <c r="AA3879" s="62" t="str">
        <f t="shared" si="250"/>
        <v/>
      </c>
      <c r="AB3879" s="50" t="s">
        <v>74</v>
      </c>
      <c r="AC3879" s="50" t="s">
        <v>711</v>
      </c>
      <c r="AD3879" s="50">
        <v>1101203</v>
      </c>
      <c r="AH3879" s="66" t="str">
        <f t="shared" si="251"/>
        <v>ROMinistro Andreazza</v>
      </c>
      <c r="AI3879" s="50">
        <v>1101203</v>
      </c>
    </row>
    <row r="3880" spans="27:35">
      <c r="AA3880" s="62" t="str">
        <f t="shared" si="250"/>
        <v/>
      </c>
      <c r="AB3880" s="50" t="s">
        <v>74</v>
      </c>
      <c r="AC3880" s="50" t="s">
        <v>733</v>
      </c>
      <c r="AD3880" s="50">
        <v>1101302</v>
      </c>
      <c r="AH3880" s="66" t="str">
        <f t="shared" si="251"/>
        <v>ROMirante da Serra</v>
      </c>
      <c r="AI3880" s="50">
        <v>1101302</v>
      </c>
    </row>
    <row r="3881" spans="27:35">
      <c r="AA3881" s="62" t="str">
        <f t="shared" si="250"/>
        <v/>
      </c>
      <c r="AB3881" s="50" t="s">
        <v>74</v>
      </c>
      <c r="AC3881" s="50" t="s">
        <v>755</v>
      </c>
      <c r="AD3881" s="50">
        <v>1101401</v>
      </c>
      <c r="AH3881" s="66" t="str">
        <f t="shared" si="251"/>
        <v>ROMonte Negro</v>
      </c>
      <c r="AI3881" s="50">
        <v>1101401</v>
      </c>
    </row>
    <row r="3882" spans="27:35">
      <c r="AA3882" s="62" t="str">
        <f t="shared" si="250"/>
        <v/>
      </c>
      <c r="AB3882" s="50" t="s">
        <v>74</v>
      </c>
      <c r="AC3882" s="50" t="s">
        <v>777</v>
      </c>
      <c r="AD3882" s="50">
        <v>1100148</v>
      </c>
      <c r="AH3882" s="66" t="str">
        <f t="shared" si="251"/>
        <v>RONova Brasilândia D'Oeste</v>
      </c>
      <c r="AI3882" s="50">
        <v>1100148</v>
      </c>
    </row>
    <row r="3883" spans="27:35">
      <c r="AA3883" s="62" t="str">
        <f t="shared" si="250"/>
        <v/>
      </c>
      <c r="AB3883" s="50" t="s">
        <v>74</v>
      </c>
      <c r="AC3883" s="50" t="s">
        <v>798</v>
      </c>
      <c r="AD3883" s="50">
        <v>1100338</v>
      </c>
      <c r="AH3883" s="66" t="str">
        <f t="shared" si="251"/>
        <v>RONova Mamoré</v>
      </c>
      <c r="AI3883" s="50">
        <v>1100338</v>
      </c>
    </row>
    <row r="3884" spans="27:35">
      <c r="AA3884" s="62" t="str">
        <f t="shared" si="250"/>
        <v/>
      </c>
      <c r="AB3884" s="50" t="s">
        <v>74</v>
      </c>
      <c r="AC3884" s="50" t="s">
        <v>819</v>
      </c>
      <c r="AD3884" s="50">
        <v>1101435</v>
      </c>
      <c r="AH3884" s="66" t="str">
        <f t="shared" si="251"/>
        <v>RONova União</v>
      </c>
      <c r="AI3884" s="50">
        <v>1101435</v>
      </c>
    </row>
    <row r="3885" spans="27:35">
      <c r="AA3885" s="62" t="str">
        <f t="shared" si="250"/>
        <v/>
      </c>
      <c r="AB3885" s="50" t="s">
        <v>74</v>
      </c>
      <c r="AC3885" s="50" t="s">
        <v>841</v>
      </c>
      <c r="AD3885" s="50">
        <v>1100502</v>
      </c>
      <c r="AH3885" s="66" t="str">
        <f t="shared" si="251"/>
        <v>RONovo Horizonte do Oeste</v>
      </c>
      <c r="AI3885" s="50">
        <v>1100502</v>
      </c>
    </row>
    <row r="3886" spans="27:35">
      <c r="AA3886" s="62" t="str">
        <f t="shared" si="250"/>
        <v/>
      </c>
      <c r="AB3886" s="50" t="s">
        <v>74</v>
      </c>
      <c r="AC3886" s="50" t="s">
        <v>863</v>
      </c>
      <c r="AD3886" s="50">
        <v>1100155</v>
      </c>
      <c r="AH3886" s="66" t="str">
        <f t="shared" si="251"/>
        <v>ROOuro Preto do Oeste</v>
      </c>
      <c r="AI3886" s="50">
        <v>1100155</v>
      </c>
    </row>
    <row r="3887" spans="27:35">
      <c r="AA3887" s="62" t="str">
        <f t="shared" si="250"/>
        <v/>
      </c>
      <c r="AB3887" s="50" t="s">
        <v>74</v>
      </c>
      <c r="AC3887" s="50" t="s">
        <v>885</v>
      </c>
      <c r="AD3887" s="50">
        <v>1101450</v>
      </c>
      <c r="AH3887" s="66" t="str">
        <f t="shared" si="251"/>
        <v>ROParecis</v>
      </c>
      <c r="AI3887" s="50">
        <v>1101450</v>
      </c>
    </row>
    <row r="3888" spans="27:35">
      <c r="AA3888" s="62" t="str">
        <f t="shared" si="250"/>
        <v/>
      </c>
      <c r="AB3888" s="50" t="s">
        <v>74</v>
      </c>
      <c r="AC3888" s="50" t="s">
        <v>908</v>
      </c>
      <c r="AD3888" s="50">
        <v>1100189</v>
      </c>
      <c r="AH3888" s="66" t="str">
        <f t="shared" si="251"/>
        <v>ROPimenta Bueno</v>
      </c>
      <c r="AI3888" s="50">
        <v>1100189</v>
      </c>
    </row>
    <row r="3889" spans="27:35">
      <c r="AA3889" s="62" t="str">
        <f t="shared" si="250"/>
        <v/>
      </c>
      <c r="AB3889" s="50" t="s">
        <v>74</v>
      </c>
      <c r="AC3889" s="50" t="s">
        <v>931</v>
      </c>
      <c r="AD3889" s="50">
        <v>1101468</v>
      </c>
      <c r="AH3889" s="66" t="str">
        <f t="shared" si="251"/>
        <v>ROPimenteiras do Oeste</v>
      </c>
      <c r="AI3889" s="50">
        <v>1101468</v>
      </c>
    </row>
    <row r="3890" spans="27:35">
      <c r="AA3890" s="62" t="str">
        <f t="shared" si="250"/>
        <v/>
      </c>
      <c r="AB3890" s="50" t="s">
        <v>74</v>
      </c>
      <c r="AC3890" s="50" t="s">
        <v>953</v>
      </c>
      <c r="AD3890" s="50">
        <v>1100205</v>
      </c>
      <c r="AH3890" s="66" t="str">
        <f t="shared" si="251"/>
        <v>ROPorto Velho</v>
      </c>
      <c r="AI3890" s="50">
        <v>1100205</v>
      </c>
    </row>
    <row r="3891" spans="27:35">
      <c r="AA3891" s="62" t="str">
        <f t="shared" si="250"/>
        <v/>
      </c>
      <c r="AB3891" s="50" t="s">
        <v>74</v>
      </c>
      <c r="AC3891" s="50" t="s">
        <v>976</v>
      </c>
      <c r="AD3891" s="50">
        <v>1100254</v>
      </c>
      <c r="AH3891" s="66" t="str">
        <f t="shared" si="251"/>
        <v>ROPresidente Médici</v>
      </c>
      <c r="AI3891" s="50">
        <v>1100254</v>
      </c>
    </row>
    <row r="3892" spans="27:35">
      <c r="AA3892" s="62" t="str">
        <f t="shared" si="250"/>
        <v/>
      </c>
      <c r="AB3892" s="50" t="s">
        <v>74</v>
      </c>
      <c r="AC3892" s="50" t="s">
        <v>998</v>
      </c>
      <c r="AD3892" s="50">
        <v>1101476</v>
      </c>
      <c r="AH3892" s="66" t="str">
        <f t="shared" si="251"/>
        <v>ROPrimavera de Rondônia</v>
      </c>
      <c r="AI3892" s="50">
        <v>1101476</v>
      </c>
    </row>
    <row r="3893" spans="27:35">
      <c r="AA3893" s="62" t="str">
        <f t="shared" si="250"/>
        <v/>
      </c>
      <c r="AB3893" s="50" t="s">
        <v>74</v>
      </c>
      <c r="AC3893" s="50" t="s">
        <v>1020</v>
      </c>
      <c r="AD3893" s="50">
        <v>1100262</v>
      </c>
      <c r="AH3893" s="66" t="str">
        <f t="shared" si="251"/>
        <v>RORio Crespo</v>
      </c>
      <c r="AI3893" s="50">
        <v>1100262</v>
      </c>
    </row>
    <row r="3894" spans="27:35">
      <c r="AA3894" s="62" t="str">
        <f t="shared" si="250"/>
        <v/>
      </c>
      <c r="AB3894" s="50" t="s">
        <v>74</v>
      </c>
      <c r="AC3894" s="50" t="s">
        <v>1043</v>
      </c>
      <c r="AD3894" s="50">
        <v>1100288</v>
      </c>
      <c r="AH3894" s="66" t="str">
        <f t="shared" si="251"/>
        <v>RORolim de Moura</v>
      </c>
      <c r="AI3894" s="50">
        <v>1100288</v>
      </c>
    </row>
    <row r="3895" spans="27:35">
      <c r="AA3895" s="62" t="str">
        <f t="shared" si="250"/>
        <v/>
      </c>
      <c r="AB3895" s="50" t="s">
        <v>74</v>
      </c>
      <c r="AC3895" s="50" t="s">
        <v>1065</v>
      </c>
      <c r="AD3895" s="50">
        <v>1100296</v>
      </c>
      <c r="AH3895" s="66" t="str">
        <f t="shared" si="251"/>
        <v>ROSanta Luzia D'Oeste</v>
      </c>
      <c r="AI3895" s="50">
        <v>1100296</v>
      </c>
    </row>
    <row r="3896" spans="27:35">
      <c r="AA3896" s="62" t="str">
        <f t="shared" si="250"/>
        <v/>
      </c>
      <c r="AB3896" s="50" t="s">
        <v>74</v>
      </c>
      <c r="AC3896" s="50" t="s">
        <v>1086</v>
      </c>
      <c r="AD3896" s="50">
        <v>1101484</v>
      </c>
      <c r="AH3896" s="66" t="str">
        <f t="shared" si="251"/>
        <v>ROSão Felipe D'Oeste</v>
      </c>
      <c r="AI3896" s="50">
        <v>1101484</v>
      </c>
    </row>
    <row r="3897" spans="27:35">
      <c r="AA3897" s="62" t="str">
        <f t="shared" si="250"/>
        <v/>
      </c>
      <c r="AB3897" s="50" t="s">
        <v>74</v>
      </c>
      <c r="AC3897" s="50" t="s">
        <v>1109</v>
      </c>
      <c r="AD3897" s="50">
        <v>1101492</v>
      </c>
      <c r="AH3897" s="66" t="str">
        <f t="shared" si="251"/>
        <v>ROSão Francisco do Guaporé</v>
      </c>
      <c r="AI3897" s="50">
        <v>1101492</v>
      </c>
    </row>
    <row r="3898" spans="27:35">
      <c r="AA3898" s="62" t="str">
        <f t="shared" si="250"/>
        <v/>
      </c>
      <c r="AB3898" s="50" t="s">
        <v>74</v>
      </c>
      <c r="AC3898" s="50" t="s">
        <v>1132</v>
      </c>
      <c r="AD3898" s="50">
        <v>1100320</v>
      </c>
      <c r="AH3898" s="66" t="str">
        <f t="shared" si="251"/>
        <v>ROSão Miguel do Guaporé</v>
      </c>
      <c r="AI3898" s="50">
        <v>1100320</v>
      </c>
    </row>
    <row r="3899" spans="27:35">
      <c r="AA3899" s="62" t="str">
        <f t="shared" si="250"/>
        <v/>
      </c>
      <c r="AB3899" s="50" t="s">
        <v>74</v>
      </c>
      <c r="AC3899" s="50" t="s">
        <v>1155</v>
      </c>
      <c r="AD3899" s="50">
        <v>1101500</v>
      </c>
      <c r="AH3899" s="66" t="str">
        <f t="shared" si="251"/>
        <v>ROSeringueiras</v>
      </c>
      <c r="AI3899" s="50">
        <v>1101500</v>
      </c>
    </row>
    <row r="3900" spans="27:35">
      <c r="AA3900" s="62" t="str">
        <f t="shared" si="250"/>
        <v/>
      </c>
      <c r="AB3900" s="50" t="s">
        <v>74</v>
      </c>
      <c r="AC3900" s="50" t="s">
        <v>1178</v>
      </c>
      <c r="AD3900" s="50">
        <v>1101559</v>
      </c>
      <c r="AH3900" s="66" t="str">
        <f t="shared" si="251"/>
        <v>ROTeixeirópolis</v>
      </c>
      <c r="AI3900" s="50">
        <v>1101559</v>
      </c>
    </row>
    <row r="3901" spans="27:35">
      <c r="AA3901" s="62" t="str">
        <f t="shared" si="250"/>
        <v/>
      </c>
      <c r="AB3901" s="50" t="s">
        <v>74</v>
      </c>
      <c r="AC3901" s="50" t="s">
        <v>1200</v>
      </c>
      <c r="AD3901" s="50">
        <v>1101609</v>
      </c>
      <c r="AH3901" s="66" t="str">
        <f t="shared" si="251"/>
        <v>ROTheobroma</v>
      </c>
      <c r="AI3901" s="50">
        <v>1101609</v>
      </c>
    </row>
    <row r="3902" spans="27:35">
      <c r="AA3902" s="62" t="str">
        <f t="shared" si="250"/>
        <v/>
      </c>
      <c r="AB3902" s="50" t="s">
        <v>74</v>
      </c>
      <c r="AC3902" s="50" t="s">
        <v>1222</v>
      </c>
      <c r="AD3902" s="50">
        <v>1101708</v>
      </c>
      <c r="AH3902" s="66" t="str">
        <f t="shared" si="251"/>
        <v>ROUrupá</v>
      </c>
      <c r="AI3902" s="50">
        <v>1101708</v>
      </c>
    </row>
    <row r="3903" spans="27:35">
      <c r="AA3903" s="62" t="str">
        <f t="shared" si="250"/>
        <v/>
      </c>
      <c r="AB3903" s="50" t="s">
        <v>74</v>
      </c>
      <c r="AC3903" s="50" t="s">
        <v>1244</v>
      </c>
      <c r="AD3903" s="50">
        <v>1101757</v>
      </c>
      <c r="AH3903" s="66" t="str">
        <f t="shared" si="251"/>
        <v>ROVale do Anari</v>
      </c>
      <c r="AI3903" s="50">
        <v>1101757</v>
      </c>
    </row>
    <row r="3904" spans="27:35">
      <c r="AA3904" s="62" t="str">
        <f t="shared" si="250"/>
        <v/>
      </c>
      <c r="AB3904" s="50" t="s">
        <v>74</v>
      </c>
      <c r="AC3904" s="50" t="s">
        <v>1267</v>
      </c>
      <c r="AD3904" s="50">
        <v>1101807</v>
      </c>
      <c r="AH3904" s="66" t="str">
        <f t="shared" si="251"/>
        <v>ROVale do Paraíso</v>
      </c>
      <c r="AI3904" s="50">
        <v>1101807</v>
      </c>
    </row>
    <row r="3905" spans="27:35">
      <c r="AA3905" s="62" t="str">
        <f t="shared" si="250"/>
        <v/>
      </c>
      <c r="AB3905" s="50" t="s">
        <v>74</v>
      </c>
      <c r="AC3905" s="50" t="s">
        <v>1288</v>
      </c>
      <c r="AD3905" s="50">
        <v>1100304</v>
      </c>
      <c r="AH3905" s="66" t="str">
        <f t="shared" si="251"/>
        <v>ROVilhena</v>
      </c>
      <c r="AI3905" s="50">
        <v>1100304</v>
      </c>
    </row>
    <row r="3906" spans="27:35">
      <c r="AA3906" s="62" t="str">
        <f t="shared" si="250"/>
        <v/>
      </c>
      <c r="AB3906" s="50" t="s">
        <v>75</v>
      </c>
      <c r="AC3906" s="50" t="s">
        <v>110</v>
      </c>
      <c r="AD3906" s="50">
        <v>1400050</v>
      </c>
      <c r="AH3906" s="66" t="str">
        <f t="shared" si="251"/>
        <v>RRAlto Alegre</v>
      </c>
      <c r="AI3906" s="50">
        <v>1400050</v>
      </c>
    </row>
    <row r="3907" spans="27:35">
      <c r="AA3907" s="62" t="str">
        <f t="shared" ref="AA3907:AA3970" si="252">CONCATENATE(A3907,D3907)</f>
        <v/>
      </c>
      <c r="AB3907" s="50" t="s">
        <v>75</v>
      </c>
      <c r="AC3907" s="50" t="s">
        <v>136</v>
      </c>
      <c r="AD3907" s="50">
        <v>1400027</v>
      </c>
      <c r="AH3907" s="66" t="str">
        <f t="shared" ref="AH3907:AH3970" si="253">CONCATENATE(AB3907,AC3907)</f>
        <v>RRAmajari</v>
      </c>
      <c r="AI3907" s="50">
        <v>1400027</v>
      </c>
    </row>
    <row r="3908" spans="27:35">
      <c r="AA3908" s="62" t="str">
        <f t="shared" si="252"/>
        <v/>
      </c>
      <c r="AB3908" s="50" t="s">
        <v>75</v>
      </c>
      <c r="AC3908" s="50" t="s">
        <v>161</v>
      </c>
      <c r="AD3908" s="50">
        <v>1400100</v>
      </c>
      <c r="AH3908" s="66" t="str">
        <f t="shared" si="253"/>
        <v>RRBoa Vista</v>
      </c>
      <c r="AI3908" s="50">
        <v>1400100</v>
      </c>
    </row>
    <row r="3909" spans="27:35">
      <c r="AA3909" s="62" t="str">
        <f t="shared" si="252"/>
        <v/>
      </c>
      <c r="AB3909" s="50" t="s">
        <v>75</v>
      </c>
      <c r="AC3909" s="50" t="s">
        <v>187</v>
      </c>
      <c r="AD3909" s="50">
        <v>1400159</v>
      </c>
      <c r="AH3909" s="66" t="str">
        <f t="shared" si="253"/>
        <v>RRBonfim</v>
      </c>
      <c r="AI3909" s="50">
        <v>1400159</v>
      </c>
    </row>
    <row r="3910" spans="27:35">
      <c r="AA3910" s="62" t="str">
        <f t="shared" si="252"/>
        <v/>
      </c>
      <c r="AB3910" s="50" t="s">
        <v>75</v>
      </c>
      <c r="AC3910" s="50" t="s">
        <v>213</v>
      </c>
      <c r="AD3910" s="50">
        <v>1400175</v>
      </c>
      <c r="AH3910" s="66" t="str">
        <f t="shared" si="253"/>
        <v>RRCantá</v>
      </c>
      <c r="AI3910" s="50">
        <v>1400175</v>
      </c>
    </row>
    <row r="3911" spans="27:35">
      <c r="AA3911" s="62" t="str">
        <f t="shared" si="252"/>
        <v/>
      </c>
      <c r="AB3911" s="50" t="s">
        <v>75</v>
      </c>
      <c r="AC3911" s="50" t="s">
        <v>237</v>
      </c>
      <c r="AD3911" s="50">
        <v>1400209</v>
      </c>
      <c r="AH3911" s="66" t="str">
        <f t="shared" si="253"/>
        <v>RRCaracaraí</v>
      </c>
      <c r="AI3911" s="50">
        <v>1400209</v>
      </c>
    </row>
    <row r="3912" spans="27:35">
      <c r="AA3912" s="62" t="str">
        <f t="shared" si="252"/>
        <v/>
      </c>
      <c r="AB3912" s="50" t="s">
        <v>75</v>
      </c>
      <c r="AC3912" s="50" t="s">
        <v>262</v>
      </c>
      <c r="AD3912" s="50">
        <v>1400233</v>
      </c>
      <c r="AH3912" s="66" t="str">
        <f t="shared" si="253"/>
        <v>RRCaroebe</v>
      </c>
      <c r="AI3912" s="50">
        <v>1400233</v>
      </c>
    </row>
    <row r="3913" spans="27:35">
      <c r="AA3913" s="62" t="str">
        <f t="shared" si="252"/>
        <v/>
      </c>
      <c r="AB3913" s="50" t="s">
        <v>75</v>
      </c>
      <c r="AC3913" s="50" t="s">
        <v>288</v>
      </c>
      <c r="AD3913" s="50">
        <v>1400282</v>
      </c>
      <c r="AH3913" s="66" t="str">
        <f t="shared" si="253"/>
        <v>RRIracema</v>
      </c>
      <c r="AI3913" s="50">
        <v>1400282</v>
      </c>
    </row>
    <row r="3914" spans="27:35">
      <c r="AA3914" s="62" t="str">
        <f t="shared" si="252"/>
        <v/>
      </c>
      <c r="AB3914" s="50" t="s">
        <v>75</v>
      </c>
      <c r="AC3914" s="50" t="s">
        <v>314</v>
      </c>
      <c r="AD3914" s="50">
        <v>1400308</v>
      </c>
      <c r="AH3914" s="66" t="str">
        <f t="shared" si="253"/>
        <v>RRMucajaí</v>
      </c>
      <c r="AI3914" s="50">
        <v>1400308</v>
      </c>
    </row>
    <row r="3915" spans="27:35">
      <c r="AA3915" s="62" t="str">
        <f t="shared" si="252"/>
        <v/>
      </c>
      <c r="AB3915" s="50" t="s">
        <v>75</v>
      </c>
      <c r="AC3915" s="50" t="s">
        <v>339</v>
      </c>
      <c r="AD3915" s="50">
        <v>1400407</v>
      </c>
      <c r="AH3915" s="66" t="str">
        <f t="shared" si="253"/>
        <v>RRNormandia</v>
      </c>
      <c r="AI3915" s="50">
        <v>1400407</v>
      </c>
    </row>
    <row r="3916" spans="27:35">
      <c r="AA3916" s="62" t="str">
        <f t="shared" si="252"/>
        <v/>
      </c>
      <c r="AB3916" s="50" t="s">
        <v>75</v>
      </c>
      <c r="AC3916" s="50" t="s">
        <v>364</v>
      </c>
      <c r="AD3916" s="50">
        <v>1400456</v>
      </c>
      <c r="AH3916" s="66" t="str">
        <f t="shared" si="253"/>
        <v>RRPacaraima</v>
      </c>
      <c r="AI3916" s="50">
        <v>1400456</v>
      </c>
    </row>
    <row r="3917" spans="27:35">
      <c r="AA3917" s="62" t="str">
        <f t="shared" si="252"/>
        <v/>
      </c>
      <c r="AB3917" s="50" t="s">
        <v>75</v>
      </c>
      <c r="AC3917" s="50" t="s">
        <v>388</v>
      </c>
      <c r="AD3917" s="50">
        <v>1400472</v>
      </c>
      <c r="AH3917" s="66" t="str">
        <f t="shared" si="253"/>
        <v>RRRorainópolis</v>
      </c>
      <c r="AI3917" s="50">
        <v>1400472</v>
      </c>
    </row>
    <row r="3918" spans="27:35">
      <c r="AA3918" s="62" t="str">
        <f t="shared" si="252"/>
        <v/>
      </c>
      <c r="AB3918" s="50" t="s">
        <v>75</v>
      </c>
      <c r="AC3918" s="50" t="s">
        <v>414</v>
      </c>
      <c r="AD3918" s="50">
        <v>1400506</v>
      </c>
      <c r="AH3918" s="66" t="str">
        <f t="shared" si="253"/>
        <v>RRSão João da Baliza</v>
      </c>
      <c r="AI3918" s="50">
        <v>1400506</v>
      </c>
    </row>
    <row r="3919" spans="27:35">
      <c r="AA3919" s="62" t="str">
        <f t="shared" si="252"/>
        <v/>
      </c>
      <c r="AB3919" s="50" t="s">
        <v>75</v>
      </c>
      <c r="AC3919" s="50" t="s">
        <v>439</v>
      </c>
      <c r="AD3919" s="50">
        <v>1400605</v>
      </c>
      <c r="AH3919" s="66" t="str">
        <f t="shared" si="253"/>
        <v>RRSão Luiz</v>
      </c>
      <c r="AI3919" s="50">
        <v>1400605</v>
      </c>
    </row>
    <row r="3920" spans="27:35">
      <c r="AA3920" s="62" t="str">
        <f t="shared" si="252"/>
        <v/>
      </c>
      <c r="AB3920" s="50" t="s">
        <v>75</v>
      </c>
      <c r="AC3920" s="50" t="s">
        <v>464</v>
      </c>
      <c r="AD3920" s="50">
        <v>1400704</v>
      </c>
      <c r="AH3920" s="66" t="str">
        <f t="shared" si="253"/>
        <v>RRUiramutã</v>
      </c>
      <c r="AI3920" s="50">
        <v>1400704</v>
      </c>
    </row>
    <row r="3921" spans="27:35">
      <c r="AA3921" s="62" t="str">
        <f t="shared" si="252"/>
        <v/>
      </c>
      <c r="AB3921" s="50" t="s">
        <v>77</v>
      </c>
      <c r="AC3921" s="50" t="s">
        <v>108</v>
      </c>
      <c r="AD3921" s="50">
        <v>4300034</v>
      </c>
      <c r="AH3921" s="66" t="str">
        <f t="shared" si="253"/>
        <v>RSAceguá</v>
      </c>
      <c r="AI3921" s="50">
        <v>4300034</v>
      </c>
    </row>
    <row r="3922" spans="27:35">
      <c r="AA3922" s="62" t="str">
        <f t="shared" si="252"/>
        <v/>
      </c>
      <c r="AB3922" s="50" t="s">
        <v>77</v>
      </c>
      <c r="AC3922" s="50" t="s">
        <v>134</v>
      </c>
      <c r="AD3922" s="50">
        <v>4300059</v>
      </c>
      <c r="AH3922" s="66" t="str">
        <f t="shared" si="253"/>
        <v>RSÁgua Santa</v>
      </c>
      <c r="AI3922" s="50">
        <v>4300059</v>
      </c>
    </row>
    <row r="3923" spans="27:35">
      <c r="AA3923" s="62" t="str">
        <f t="shared" si="252"/>
        <v/>
      </c>
      <c r="AB3923" s="50" t="s">
        <v>77</v>
      </c>
      <c r="AC3923" s="50" t="s">
        <v>159</v>
      </c>
      <c r="AD3923" s="50">
        <v>4300109</v>
      </c>
      <c r="AH3923" s="66" t="str">
        <f t="shared" si="253"/>
        <v>RSAgudo</v>
      </c>
      <c r="AI3923" s="50">
        <v>4300109</v>
      </c>
    </row>
    <row r="3924" spans="27:35">
      <c r="AA3924" s="62" t="str">
        <f t="shared" si="252"/>
        <v/>
      </c>
      <c r="AB3924" s="50" t="s">
        <v>77</v>
      </c>
      <c r="AC3924" s="50" t="s">
        <v>185</v>
      </c>
      <c r="AD3924" s="50">
        <v>4300208</v>
      </c>
      <c r="AH3924" s="66" t="str">
        <f t="shared" si="253"/>
        <v>RSAjuricaba</v>
      </c>
      <c r="AI3924" s="50">
        <v>4300208</v>
      </c>
    </row>
    <row r="3925" spans="27:35">
      <c r="AA3925" s="62" t="str">
        <f t="shared" si="252"/>
        <v/>
      </c>
      <c r="AB3925" s="50" t="s">
        <v>77</v>
      </c>
      <c r="AC3925" s="50" t="s">
        <v>211</v>
      </c>
      <c r="AD3925" s="50">
        <v>4300307</v>
      </c>
      <c r="AH3925" s="66" t="str">
        <f t="shared" si="253"/>
        <v>RSAlecrim</v>
      </c>
      <c r="AI3925" s="50">
        <v>4300307</v>
      </c>
    </row>
    <row r="3926" spans="27:35">
      <c r="AA3926" s="62" t="str">
        <f t="shared" si="252"/>
        <v/>
      </c>
      <c r="AB3926" s="50" t="s">
        <v>77</v>
      </c>
      <c r="AC3926" s="50" t="s">
        <v>235</v>
      </c>
      <c r="AD3926" s="50">
        <v>4300406</v>
      </c>
      <c r="AH3926" s="66" t="str">
        <f t="shared" si="253"/>
        <v>RSAlegrete</v>
      </c>
      <c r="AI3926" s="50">
        <v>4300406</v>
      </c>
    </row>
    <row r="3927" spans="27:35">
      <c r="AA3927" s="62" t="str">
        <f t="shared" si="252"/>
        <v/>
      </c>
      <c r="AB3927" s="50" t="s">
        <v>77</v>
      </c>
      <c r="AC3927" s="50" t="s">
        <v>260</v>
      </c>
      <c r="AD3927" s="50">
        <v>4300455</v>
      </c>
      <c r="AH3927" s="66" t="str">
        <f t="shared" si="253"/>
        <v>RSAlegria</v>
      </c>
      <c r="AI3927" s="50">
        <v>4300455</v>
      </c>
    </row>
    <row r="3928" spans="27:35">
      <c r="AA3928" s="62" t="str">
        <f t="shared" si="252"/>
        <v/>
      </c>
      <c r="AB3928" s="50" t="s">
        <v>77</v>
      </c>
      <c r="AC3928" s="50" t="s">
        <v>286</v>
      </c>
      <c r="AD3928" s="50">
        <v>4300471</v>
      </c>
      <c r="AH3928" s="66" t="str">
        <f t="shared" si="253"/>
        <v>RSAlmirante Tamandaré do Sul</v>
      </c>
      <c r="AI3928" s="50">
        <v>4300471</v>
      </c>
    </row>
    <row r="3929" spans="27:35">
      <c r="AA3929" s="62" t="str">
        <f t="shared" si="252"/>
        <v/>
      </c>
      <c r="AB3929" s="50" t="s">
        <v>77</v>
      </c>
      <c r="AC3929" s="50" t="s">
        <v>312</v>
      </c>
      <c r="AD3929" s="50">
        <v>4300505</v>
      </c>
      <c r="AH3929" s="66" t="str">
        <f t="shared" si="253"/>
        <v>RSAlpestre</v>
      </c>
      <c r="AI3929" s="50">
        <v>4300505</v>
      </c>
    </row>
    <row r="3930" spans="27:35">
      <c r="AA3930" s="62" t="str">
        <f t="shared" si="252"/>
        <v/>
      </c>
      <c r="AB3930" s="50" t="s">
        <v>77</v>
      </c>
      <c r="AC3930" s="50" t="s">
        <v>110</v>
      </c>
      <c r="AD3930" s="50">
        <v>4300554</v>
      </c>
      <c r="AH3930" s="66" t="str">
        <f t="shared" si="253"/>
        <v>RSAlto Alegre</v>
      </c>
      <c r="AI3930" s="50">
        <v>4300554</v>
      </c>
    </row>
    <row r="3931" spans="27:35">
      <c r="AA3931" s="62" t="str">
        <f t="shared" si="252"/>
        <v/>
      </c>
      <c r="AB3931" s="50" t="s">
        <v>77</v>
      </c>
      <c r="AC3931" s="50" t="s">
        <v>362</v>
      </c>
      <c r="AD3931" s="50">
        <v>4300570</v>
      </c>
      <c r="AH3931" s="66" t="str">
        <f t="shared" si="253"/>
        <v>RSAlto Feliz</v>
      </c>
      <c r="AI3931" s="50">
        <v>4300570</v>
      </c>
    </row>
    <row r="3932" spans="27:35">
      <c r="AA3932" s="62" t="str">
        <f t="shared" si="252"/>
        <v/>
      </c>
      <c r="AB3932" s="50" t="s">
        <v>77</v>
      </c>
      <c r="AC3932" s="50" t="s">
        <v>217</v>
      </c>
      <c r="AD3932" s="50">
        <v>4300604</v>
      </c>
      <c r="AH3932" s="66" t="str">
        <f t="shared" si="253"/>
        <v>RSAlvorada</v>
      </c>
      <c r="AI3932" s="50">
        <v>4300604</v>
      </c>
    </row>
    <row r="3933" spans="27:35">
      <c r="AA3933" s="62" t="str">
        <f t="shared" si="252"/>
        <v/>
      </c>
      <c r="AB3933" s="50" t="s">
        <v>77</v>
      </c>
      <c r="AC3933" s="50" t="s">
        <v>412</v>
      </c>
      <c r="AD3933" s="50">
        <v>4300638</v>
      </c>
      <c r="AH3933" s="66" t="str">
        <f t="shared" si="253"/>
        <v>RSAmaral Ferrador</v>
      </c>
      <c r="AI3933" s="50">
        <v>4300638</v>
      </c>
    </row>
    <row r="3934" spans="27:35">
      <c r="AA3934" s="62" t="str">
        <f t="shared" si="252"/>
        <v/>
      </c>
      <c r="AB3934" s="50" t="s">
        <v>77</v>
      </c>
      <c r="AC3934" s="50" t="s">
        <v>437</v>
      </c>
      <c r="AD3934" s="50">
        <v>4300646</v>
      </c>
      <c r="AH3934" s="66" t="str">
        <f t="shared" si="253"/>
        <v>RSAmetista do Sul</v>
      </c>
      <c r="AI3934" s="50">
        <v>4300646</v>
      </c>
    </row>
    <row r="3935" spans="27:35">
      <c r="AA3935" s="62" t="str">
        <f t="shared" si="252"/>
        <v/>
      </c>
      <c r="AB3935" s="50" t="s">
        <v>77</v>
      </c>
      <c r="AC3935" s="50" t="s">
        <v>462</v>
      </c>
      <c r="AD3935" s="50">
        <v>4300661</v>
      </c>
      <c r="AH3935" s="66" t="str">
        <f t="shared" si="253"/>
        <v>RSAndré da Rocha</v>
      </c>
      <c r="AI3935" s="50">
        <v>4300661</v>
      </c>
    </row>
    <row r="3936" spans="27:35">
      <c r="AA3936" s="62" t="str">
        <f t="shared" si="252"/>
        <v/>
      </c>
      <c r="AB3936" s="50" t="s">
        <v>77</v>
      </c>
      <c r="AC3936" s="50" t="s">
        <v>488</v>
      </c>
      <c r="AD3936" s="50">
        <v>4300703</v>
      </c>
      <c r="AH3936" s="66" t="str">
        <f t="shared" si="253"/>
        <v>RSAnta Gorda</v>
      </c>
      <c r="AI3936" s="50">
        <v>4300703</v>
      </c>
    </row>
    <row r="3937" spans="27:35">
      <c r="AA3937" s="62" t="str">
        <f t="shared" si="252"/>
        <v/>
      </c>
      <c r="AB3937" s="50" t="s">
        <v>77</v>
      </c>
      <c r="AC3937" s="50" t="s">
        <v>512</v>
      </c>
      <c r="AD3937" s="50">
        <v>4300802</v>
      </c>
      <c r="AH3937" s="66" t="str">
        <f t="shared" si="253"/>
        <v>RSAntônio Prado</v>
      </c>
      <c r="AI3937" s="50">
        <v>4300802</v>
      </c>
    </row>
    <row r="3938" spans="27:35">
      <c r="AA3938" s="62" t="str">
        <f t="shared" si="252"/>
        <v/>
      </c>
      <c r="AB3938" s="50" t="s">
        <v>77</v>
      </c>
      <c r="AC3938" s="50" t="s">
        <v>535</v>
      </c>
      <c r="AD3938" s="50">
        <v>4300851</v>
      </c>
      <c r="AH3938" s="66" t="str">
        <f t="shared" si="253"/>
        <v>RSArambaré</v>
      </c>
      <c r="AI3938" s="50">
        <v>4300851</v>
      </c>
    </row>
    <row r="3939" spans="27:35">
      <c r="AA3939" s="62" t="str">
        <f t="shared" si="252"/>
        <v/>
      </c>
      <c r="AB3939" s="50" t="s">
        <v>77</v>
      </c>
      <c r="AC3939" s="50" t="s">
        <v>558</v>
      </c>
      <c r="AD3939" s="50">
        <v>4300877</v>
      </c>
      <c r="AH3939" s="66" t="str">
        <f t="shared" si="253"/>
        <v>RSAraricá</v>
      </c>
      <c r="AI3939" s="50">
        <v>4300877</v>
      </c>
    </row>
    <row r="3940" spans="27:35">
      <c r="AA3940" s="62" t="str">
        <f t="shared" si="252"/>
        <v/>
      </c>
      <c r="AB3940" s="50" t="s">
        <v>77</v>
      </c>
      <c r="AC3940" s="50" t="s">
        <v>581</v>
      </c>
      <c r="AD3940" s="50">
        <v>4300901</v>
      </c>
      <c r="AH3940" s="66" t="str">
        <f t="shared" si="253"/>
        <v>RSAratiba</v>
      </c>
      <c r="AI3940" s="50">
        <v>4300901</v>
      </c>
    </row>
    <row r="3941" spans="27:35">
      <c r="AA3941" s="62" t="str">
        <f t="shared" si="252"/>
        <v/>
      </c>
      <c r="AB3941" s="50" t="s">
        <v>77</v>
      </c>
      <c r="AC3941" s="50" t="s">
        <v>604</v>
      </c>
      <c r="AD3941" s="50">
        <v>4301008</v>
      </c>
      <c r="AH3941" s="66" t="str">
        <f t="shared" si="253"/>
        <v>RSArroio do Meio</v>
      </c>
      <c r="AI3941" s="50">
        <v>4301008</v>
      </c>
    </row>
    <row r="3942" spans="27:35">
      <c r="AA3942" s="62" t="str">
        <f t="shared" si="252"/>
        <v/>
      </c>
      <c r="AB3942" s="50" t="s">
        <v>77</v>
      </c>
      <c r="AC3942" s="50" t="s">
        <v>627</v>
      </c>
      <c r="AD3942" s="50">
        <v>4301073</v>
      </c>
      <c r="AH3942" s="66" t="str">
        <f t="shared" si="253"/>
        <v>RSArroio do Padre</v>
      </c>
      <c r="AI3942" s="50">
        <v>4301073</v>
      </c>
    </row>
    <row r="3943" spans="27:35">
      <c r="AA3943" s="62" t="str">
        <f t="shared" si="252"/>
        <v/>
      </c>
      <c r="AB3943" s="50" t="s">
        <v>77</v>
      </c>
      <c r="AC3943" s="50" t="s">
        <v>647</v>
      </c>
      <c r="AD3943" s="50">
        <v>4301057</v>
      </c>
      <c r="AH3943" s="66" t="str">
        <f t="shared" si="253"/>
        <v>RSArroio do Sal</v>
      </c>
      <c r="AI3943" s="50">
        <v>4301057</v>
      </c>
    </row>
    <row r="3944" spans="27:35">
      <c r="AA3944" s="62" t="str">
        <f t="shared" si="252"/>
        <v/>
      </c>
      <c r="AB3944" s="50" t="s">
        <v>77</v>
      </c>
      <c r="AC3944" s="50" t="s">
        <v>668</v>
      </c>
      <c r="AD3944" s="50">
        <v>4301206</v>
      </c>
      <c r="AH3944" s="66" t="str">
        <f t="shared" si="253"/>
        <v>RSArroio do Tigre</v>
      </c>
      <c r="AI3944" s="50">
        <v>4301206</v>
      </c>
    </row>
    <row r="3945" spans="27:35">
      <c r="AA3945" s="62" t="str">
        <f t="shared" si="252"/>
        <v/>
      </c>
      <c r="AB3945" s="50" t="s">
        <v>77</v>
      </c>
      <c r="AC3945" s="50" t="s">
        <v>690</v>
      </c>
      <c r="AD3945" s="50">
        <v>4301107</v>
      </c>
      <c r="AH3945" s="66" t="str">
        <f t="shared" si="253"/>
        <v>RSArroio dos Ratos</v>
      </c>
      <c r="AI3945" s="50">
        <v>4301107</v>
      </c>
    </row>
    <row r="3946" spans="27:35">
      <c r="AA3946" s="62" t="str">
        <f t="shared" si="252"/>
        <v/>
      </c>
      <c r="AB3946" s="50" t="s">
        <v>77</v>
      </c>
      <c r="AC3946" s="50" t="s">
        <v>710</v>
      </c>
      <c r="AD3946" s="50">
        <v>4301305</v>
      </c>
      <c r="AH3946" s="66" t="str">
        <f t="shared" si="253"/>
        <v>RSArroio Grande</v>
      </c>
      <c r="AI3946" s="50">
        <v>4301305</v>
      </c>
    </row>
    <row r="3947" spans="27:35">
      <c r="AA3947" s="62" t="str">
        <f t="shared" si="252"/>
        <v/>
      </c>
      <c r="AB3947" s="50" t="s">
        <v>77</v>
      </c>
      <c r="AC3947" s="50" t="s">
        <v>732</v>
      </c>
      <c r="AD3947" s="50">
        <v>4301404</v>
      </c>
      <c r="AH3947" s="66" t="str">
        <f t="shared" si="253"/>
        <v>RSArvorezinha</v>
      </c>
      <c r="AI3947" s="50">
        <v>4301404</v>
      </c>
    </row>
    <row r="3948" spans="27:35">
      <c r="AA3948" s="62" t="str">
        <f t="shared" si="252"/>
        <v/>
      </c>
      <c r="AB3948" s="50" t="s">
        <v>77</v>
      </c>
      <c r="AC3948" s="50" t="s">
        <v>754</v>
      </c>
      <c r="AD3948" s="50">
        <v>4301503</v>
      </c>
      <c r="AH3948" s="66" t="str">
        <f t="shared" si="253"/>
        <v>RSAugusto Pestana</v>
      </c>
      <c r="AI3948" s="50">
        <v>4301503</v>
      </c>
    </row>
    <row r="3949" spans="27:35">
      <c r="AA3949" s="62" t="str">
        <f t="shared" si="252"/>
        <v/>
      </c>
      <c r="AB3949" s="50" t="s">
        <v>77</v>
      </c>
      <c r="AC3949" s="50" t="s">
        <v>776</v>
      </c>
      <c r="AD3949" s="50">
        <v>4301552</v>
      </c>
      <c r="AH3949" s="66" t="str">
        <f t="shared" si="253"/>
        <v>RSÁurea</v>
      </c>
      <c r="AI3949" s="50">
        <v>4301552</v>
      </c>
    </row>
    <row r="3950" spans="27:35">
      <c r="AA3950" s="62" t="str">
        <f t="shared" si="252"/>
        <v/>
      </c>
      <c r="AB3950" s="50" t="s">
        <v>77</v>
      </c>
      <c r="AC3950" s="50" t="s">
        <v>797</v>
      </c>
      <c r="AD3950" s="50">
        <v>4301602</v>
      </c>
      <c r="AH3950" s="66" t="str">
        <f t="shared" si="253"/>
        <v>RSBagé</v>
      </c>
      <c r="AI3950" s="50">
        <v>4301602</v>
      </c>
    </row>
    <row r="3951" spans="27:35">
      <c r="AA3951" s="62" t="str">
        <f t="shared" si="252"/>
        <v/>
      </c>
      <c r="AB3951" s="50" t="s">
        <v>77</v>
      </c>
      <c r="AC3951" s="50" t="s">
        <v>818</v>
      </c>
      <c r="AD3951" s="50">
        <v>4301636</v>
      </c>
      <c r="AH3951" s="66" t="str">
        <f t="shared" si="253"/>
        <v>RSBalneário Pinhal</v>
      </c>
      <c r="AI3951" s="50">
        <v>4301636</v>
      </c>
    </row>
    <row r="3952" spans="27:35">
      <c r="AA3952" s="62" t="str">
        <f t="shared" si="252"/>
        <v/>
      </c>
      <c r="AB3952" s="50" t="s">
        <v>77</v>
      </c>
      <c r="AC3952" s="50" t="s">
        <v>840</v>
      </c>
      <c r="AD3952" s="50">
        <v>4301651</v>
      </c>
      <c r="AH3952" s="66" t="str">
        <f t="shared" si="253"/>
        <v>RSBarão</v>
      </c>
      <c r="AI3952" s="50">
        <v>4301651</v>
      </c>
    </row>
    <row r="3953" spans="27:35">
      <c r="AA3953" s="62" t="str">
        <f t="shared" si="252"/>
        <v/>
      </c>
      <c r="AB3953" s="50" t="s">
        <v>77</v>
      </c>
      <c r="AC3953" s="50" t="s">
        <v>862</v>
      </c>
      <c r="AD3953" s="50">
        <v>4301701</v>
      </c>
      <c r="AH3953" s="66" t="str">
        <f t="shared" si="253"/>
        <v>RSBarão de Cotegipe</v>
      </c>
      <c r="AI3953" s="50">
        <v>4301701</v>
      </c>
    </row>
    <row r="3954" spans="27:35">
      <c r="AA3954" s="62" t="str">
        <f t="shared" si="252"/>
        <v/>
      </c>
      <c r="AB3954" s="50" t="s">
        <v>77</v>
      </c>
      <c r="AC3954" s="50" t="s">
        <v>884</v>
      </c>
      <c r="AD3954" s="50">
        <v>4301750</v>
      </c>
      <c r="AH3954" s="66" t="str">
        <f t="shared" si="253"/>
        <v>RSBarão do Triunfo</v>
      </c>
      <c r="AI3954" s="50">
        <v>4301750</v>
      </c>
    </row>
    <row r="3955" spans="27:35">
      <c r="AA3955" s="62" t="str">
        <f t="shared" si="252"/>
        <v/>
      </c>
      <c r="AB3955" s="50" t="s">
        <v>77</v>
      </c>
      <c r="AC3955" s="50" t="s">
        <v>907</v>
      </c>
      <c r="AD3955" s="50">
        <v>4301859</v>
      </c>
      <c r="AH3955" s="66" t="str">
        <f t="shared" si="253"/>
        <v>RSBarra do Guarita</v>
      </c>
      <c r="AI3955" s="50">
        <v>4301859</v>
      </c>
    </row>
    <row r="3956" spans="27:35">
      <c r="AA3956" s="62" t="str">
        <f t="shared" si="252"/>
        <v/>
      </c>
      <c r="AB3956" s="50" t="s">
        <v>77</v>
      </c>
      <c r="AC3956" s="50" t="s">
        <v>930</v>
      </c>
      <c r="AD3956" s="50">
        <v>4301875</v>
      </c>
      <c r="AH3956" s="66" t="str">
        <f t="shared" si="253"/>
        <v>RSBarra do Quaraí</v>
      </c>
      <c r="AI3956" s="50">
        <v>4301875</v>
      </c>
    </row>
    <row r="3957" spans="27:35">
      <c r="AA3957" s="62" t="str">
        <f t="shared" si="252"/>
        <v/>
      </c>
      <c r="AB3957" s="50" t="s">
        <v>77</v>
      </c>
      <c r="AC3957" s="50" t="s">
        <v>952</v>
      </c>
      <c r="AD3957" s="50">
        <v>4301909</v>
      </c>
      <c r="AH3957" s="66" t="str">
        <f t="shared" si="253"/>
        <v>RSBarra do Ribeiro</v>
      </c>
      <c r="AI3957" s="50">
        <v>4301909</v>
      </c>
    </row>
    <row r="3958" spans="27:35">
      <c r="AA3958" s="62" t="str">
        <f t="shared" si="252"/>
        <v/>
      </c>
      <c r="AB3958" s="50" t="s">
        <v>77</v>
      </c>
      <c r="AC3958" s="50" t="s">
        <v>975</v>
      </c>
      <c r="AD3958" s="50">
        <v>4301925</v>
      </c>
      <c r="AH3958" s="66" t="str">
        <f t="shared" si="253"/>
        <v>RSBarra do Rio Azul</v>
      </c>
      <c r="AI3958" s="50">
        <v>4301925</v>
      </c>
    </row>
    <row r="3959" spans="27:35">
      <c r="AA3959" s="62" t="str">
        <f t="shared" si="252"/>
        <v/>
      </c>
      <c r="AB3959" s="50" t="s">
        <v>77</v>
      </c>
      <c r="AC3959" s="50" t="s">
        <v>997</v>
      </c>
      <c r="AD3959" s="50">
        <v>4301958</v>
      </c>
      <c r="AH3959" s="66" t="str">
        <f t="shared" si="253"/>
        <v>RSBarra Funda</v>
      </c>
      <c r="AI3959" s="50">
        <v>4301958</v>
      </c>
    </row>
    <row r="3960" spans="27:35">
      <c r="AA3960" s="62" t="str">
        <f t="shared" si="252"/>
        <v/>
      </c>
      <c r="AB3960" s="50" t="s">
        <v>77</v>
      </c>
      <c r="AC3960" s="50" t="s">
        <v>858</v>
      </c>
      <c r="AD3960" s="50">
        <v>4301800</v>
      </c>
      <c r="AH3960" s="66" t="str">
        <f t="shared" si="253"/>
        <v>RSBarracão</v>
      </c>
      <c r="AI3960" s="50">
        <v>4301800</v>
      </c>
    </row>
    <row r="3961" spans="27:35">
      <c r="AA3961" s="62" t="str">
        <f t="shared" si="252"/>
        <v/>
      </c>
      <c r="AB3961" s="50" t="s">
        <v>77</v>
      </c>
      <c r="AC3961" s="50" t="s">
        <v>1042</v>
      </c>
      <c r="AD3961" s="50">
        <v>4302006</v>
      </c>
      <c r="AH3961" s="66" t="str">
        <f t="shared" si="253"/>
        <v>RSBarros Cassal</v>
      </c>
      <c r="AI3961" s="50">
        <v>4302006</v>
      </c>
    </row>
    <row r="3962" spans="27:35">
      <c r="AA3962" s="62" t="str">
        <f t="shared" si="252"/>
        <v/>
      </c>
      <c r="AB3962" s="50" t="s">
        <v>77</v>
      </c>
      <c r="AC3962" s="50" t="s">
        <v>1064</v>
      </c>
      <c r="AD3962" s="50">
        <v>4302055</v>
      </c>
      <c r="AH3962" s="66" t="str">
        <f t="shared" si="253"/>
        <v>RSBenjamin Constant do Sul</v>
      </c>
      <c r="AI3962" s="50">
        <v>4302055</v>
      </c>
    </row>
    <row r="3963" spans="27:35">
      <c r="AA3963" s="62" t="str">
        <f t="shared" si="252"/>
        <v/>
      </c>
      <c r="AB3963" s="50" t="s">
        <v>77</v>
      </c>
      <c r="AC3963" s="50" t="s">
        <v>1085</v>
      </c>
      <c r="AD3963" s="50">
        <v>4302105</v>
      </c>
      <c r="AH3963" s="66" t="str">
        <f t="shared" si="253"/>
        <v>RSBento Gonçalves</v>
      </c>
      <c r="AI3963" s="50">
        <v>4302105</v>
      </c>
    </row>
    <row r="3964" spans="27:35">
      <c r="AA3964" s="62" t="str">
        <f t="shared" si="252"/>
        <v/>
      </c>
      <c r="AB3964" s="50" t="s">
        <v>77</v>
      </c>
      <c r="AC3964" s="50" t="s">
        <v>1108</v>
      </c>
      <c r="AD3964" s="50">
        <v>4302154</v>
      </c>
      <c r="AH3964" s="66" t="str">
        <f t="shared" si="253"/>
        <v>RSBoa Vista das Missões</v>
      </c>
      <c r="AI3964" s="50">
        <v>4302154</v>
      </c>
    </row>
    <row r="3965" spans="27:35">
      <c r="AA3965" s="62" t="str">
        <f t="shared" si="252"/>
        <v/>
      </c>
      <c r="AB3965" s="50" t="s">
        <v>77</v>
      </c>
      <c r="AC3965" s="50" t="s">
        <v>1131</v>
      </c>
      <c r="AD3965" s="50">
        <v>4302204</v>
      </c>
      <c r="AH3965" s="66" t="str">
        <f t="shared" si="253"/>
        <v>RSBoa Vista do Buricá</v>
      </c>
      <c r="AI3965" s="50">
        <v>4302204</v>
      </c>
    </row>
    <row r="3966" spans="27:35">
      <c r="AA3966" s="62" t="str">
        <f t="shared" si="252"/>
        <v/>
      </c>
      <c r="AB3966" s="50" t="s">
        <v>77</v>
      </c>
      <c r="AC3966" s="50" t="s">
        <v>1154</v>
      </c>
      <c r="AD3966" s="50">
        <v>4302220</v>
      </c>
      <c r="AH3966" s="66" t="str">
        <f t="shared" si="253"/>
        <v>RSBoa Vista do Cadeado</v>
      </c>
      <c r="AI3966" s="50">
        <v>4302220</v>
      </c>
    </row>
    <row r="3967" spans="27:35">
      <c r="AA3967" s="62" t="str">
        <f t="shared" si="252"/>
        <v/>
      </c>
      <c r="AB3967" s="50" t="s">
        <v>77</v>
      </c>
      <c r="AC3967" s="50" t="s">
        <v>1177</v>
      </c>
      <c r="AD3967" s="50">
        <v>4302238</v>
      </c>
      <c r="AH3967" s="66" t="str">
        <f t="shared" si="253"/>
        <v>RSBoa Vista do Incra</v>
      </c>
      <c r="AI3967" s="50">
        <v>4302238</v>
      </c>
    </row>
    <row r="3968" spans="27:35">
      <c r="AA3968" s="62" t="str">
        <f t="shared" si="252"/>
        <v/>
      </c>
      <c r="AB3968" s="50" t="s">
        <v>77</v>
      </c>
      <c r="AC3968" s="50" t="s">
        <v>1199</v>
      </c>
      <c r="AD3968" s="50">
        <v>4302253</v>
      </c>
      <c r="AH3968" s="66" t="str">
        <f t="shared" si="253"/>
        <v>RSBoa Vista do Sul</v>
      </c>
      <c r="AI3968" s="50">
        <v>4302253</v>
      </c>
    </row>
    <row r="3969" spans="27:35">
      <c r="AA3969" s="62" t="str">
        <f t="shared" si="252"/>
        <v/>
      </c>
      <c r="AB3969" s="50" t="s">
        <v>77</v>
      </c>
      <c r="AC3969" s="50" t="s">
        <v>557</v>
      </c>
      <c r="AD3969" s="50">
        <v>4302303</v>
      </c>
      <c r="AH3969" s="66" t="str">
        <f t="shared" si="253"/>
        <v>RSBom Jesus</v>
      </c>
      <c r="AI3969" s="50">
        <v>4302303</v>
      </c>
    </row>
    <row r="3970" spans="27:35">
      <c r="AA3970" s="62" t="str">
        <f t="shared" si="252"/>
        <v/>
      </c>
      <c r="AB3970" s="50" t="s">
        <v>77</v>
      </c>
      <c r="AC3970" s="50" t="s">
        <v>1243</v>
      </c>
      <c r="AD3970" s="50">
        <v>4302352</v>
      </c>
      <c r="AH3970" s="66" t="str">
        <f t="shared" si="253"/>
        <v>RSBom Princípio</v>
      </c>
      <c r="AI3970" s="50">
        <v>4302352</v>
      </c>
    </row>
    <row r="3971" spans="27:35">
      <c r="AA3971" s="62" t="str">
        <f t="shared" ref="AA3971:AA4034" si="254">CONCATENATE(A3971,D3971)</f>
        <v/>
      </c>
      <c r="AB3971" s="50" t="s">
        <v>77</v>
      </c>
      <c r="AC3971" s="50" t="s">
        <v>1266</v>
      </c>
      <c r="AD3971" s="50">
        <v>4302378</v>
      </c>
      <c r="AH3971" s="66" t="str">
        <f t="shared" ref="AH3971:AH4034" si="255">CONCATENATE(AB3971,AC3971)</f>
        <v>RSBom Progresso</v>
      </c>
      <c r="AI3971" s="50">
        <v>4302378</v>
      </c>
    </row>
    <row r="3972" spans="27:35">
      <c r="AA3972" s="62" t="str">
        <f t="shared" si="254"/>
        <v/>
      </c>
      <c r="AB3972" s="50" t="s">
        <v>77</v>
      </c>
      <c r="AC3972" s="50" t="s">
        <v>1287</v>
      </c>
      <c r="AD3972" s="50">
        <v>4302402</v>
      </c>
      <c r="AH3972" s="66" t="str">
        <f t="shared" si="255"/>
        <v>RSBom Retiro do Sul</v>
      </c>
      <c r="AI3972" s="50">
        <v>4302402</v>
      </c>
    </row>
    <row r="3973" spans="27:35">
      <c r="AA3973" s="62" t="str">
        <f t="shared" si="254"/>
        <v/>
      </c>
      <c r="AB3973" s="50" t="s">
        <v>77</v>
      </c>
      <c r="AC3973" s="50" t="s">
        <v>1310</v>
      </c>
      <c r="AD3973" s="50">
        <v>4302451</v>
      </c>
      <c r="AH3973" s="66" t="str">
        <f t="shared" si="255"/>
        <v>RSBoqueirão do Leão</v>
      </c>
      <c r="AI3973" s="50">
        <v>4302451</v>
      </c>
    </row>
    <row r="3974" spans="27:35">
      <c r="AA3974" s="62" t="str">
        <f t="shared" si="254"/>
        <v/>
      </c>
      <c r="AB3974" s="50" t="s">
        <v>77</v>
      </c>
      <c r="AC3974" s="50" t="s">
        <v>1332</v>
      </c>
      <c r="AD3974" s="50">
        <v>4302501</v>
      </c>
      <c r="AH3974" s="66" t="str">
        <f t="shared" si="255"/>
        <v>RSBossoroca</v>
      </c>
      <c r="AI3974" s="50">
        <v>4302501</v>
      </c>
    </row>
    <row r="3975" spans="27:35">
      <c r="AA3975" s="62" t="str">
        <f t="shared" si="254"/>
        <v/>
      </c>
      <c r="AB3975" s="50" t="s">
        <v>77</v>
      </c>
      <c r="AC3975" s="50" t="s">
        <v>1354</v>
      </c>
      <c r="AD3975" s="50">
        <v>4302584</v>
      </c>
      <c r="AH3975" s="66" t="str">
        <f t="shared" si="255"/>
        <v>RSBozano</v>
      </c>
      <c r="AI3975" s="50">
        <v>4302584</v>
      </c>
    </row>
    <row r="3976" spans="27:35">
      <c r="AA3976" s="62" t="str">
        <f t="shared" si="254"/>
        <v/>
      </c>
      <c r="AB3976" s="50" t="s">
        <v>77</v>
      </c>
      <c r="AC3976" s="50" t="s">
        <v>1375</v>
      </c>
      <c r="AD3976" s="50">
        <v>4302600</v>
      </c>
      <c r="AH3976" s="66" t="str">
        <f t="shared" si="255"/>
        <v>RSBraga</v>
      </c>
      <c r="AI3976" s="50">
        <v>4302600</v>
      </c>
    </row>
    <row r="3977" spans="27:35">
      <c r="AA3977" s="62" t="str">
        <f t="shared" si="254"/>
        <v/>
      </c>
      <c r="AB3977" s="50" t="s">
        <v>77</v>
      </c>
      <c r="AC3977" s="50" t="s">
        <v>1397</v>
      </c>
      <c r="AD3977" s="50">
        <v>4302659</v>
      </c>
      <c r="AH3977" s="66" t="str">
        <f t="shared" si="255"/>
        <v>RSBrochier</v>
      </c>
      <c r="AI3977" s="50">
        <v>4302659</v>
      </c>
    </row>
    <row r="3978" spans="27:35">
      <c r="AA3978" s="62" t="str">
        <f t="shared" si="254"/>
        <v/>
      </c>
      <c r="AB3978" s="50" t="s">
        <v>77</v>
      </c>
      <c r="AC3978" s="50" t="s">
        <v>1419</v>
      </c>
      <c r="AD3978" s="50">
        <v>4302709</v>
      </c>
      <c r="AH3978" s="66" t="str">
        <f t="shared" si="255"/>
        <v>RSButiá</v>
      </c>
      <c r="AI3978" s="50">
        <v>4302709</v>
      </c>
    </row>
    <row r="3979" spans="27:35">
      <c r="AA3979" s="62" t="str">
        <f t="shared" si="254"/>
        <v/>
      </c>
      <c r="AB3979" s="50" t="s">
        <v>77</v>
      </c>
      <c r="AC3979" s="50" t="s">
        <v>1440</v>
      </c>
      <c r="AD3979" s="50">
        <v>4302808</v>
      </c>
      <c r="AH3979" s="66" t="str">
        <f t="shared" si="255"/>
        <v>RSCaçapava do Sul</v>
      </c>
      <c r="AI3979" s="50">
        <v>4302808</v>
      </c>
    </row>
    <row r="3980" spans="27:35">
      <c r="AA3980" s="62" t="str">
        <f t="shared" si="254"/>
        <v/>
      </c>
      <c r="AB3980" s="50" t="s">
        <v>77</v>
      </c>
      <c r="AC3980" s="50" t="s">
        <v>1461</v>
      </c>
      <c r="AD3980" s="50">
        <v>4302907</v>
      </c>
      <c r="AH3980" s="66" t="str">
        <f t="shared" si="255"/>
        <v>RSCacequi</v>
      </c>
      <c r="AI3980" s="50">
        <v>4302907</v>
      </c>
    </row>
    <row r="3981" spans="27:35">
      <c r="AA3981" s="62" t="str">
        <f t="shared" si="254"/>
        <v/>
      </c>
      <c r="AB3981" s="50" t="s">
        <v>77</v>
      </c>
      <c r="AC3981" s="50" t="s">
        <v>1482</v>
      </c>
      <c r="AD3981" s="50">
        <v>4303004</v>
      </c>
      <c r="AH3981" s="66" t="str">
        <f t="shared" si="255"/>
        <v>RSCachoeira do Sul</v>
      </c>
      <c r="AI3981" s="50">
        <v>4303004</v>
      </c>
    </row>
    <row r="3982" spans="27:35">
      <c r="AA3982" s="62" t="str">
        <f t="shared" si="254"/>
        <v/>
      </c>
      <c r="AB3982" s="50" t="s">
        <v>77</v>
      </c>
      <c r="AC3982" s="50" t="s">
        <v>781</v>
      </c>
      <c r="AD3982" s="50">
        <v>4303103</v>
      </c>
      <c r="AH3982" s="66" t="str">
        <f t="shared" si="255"/>
        <v>RSCachoeirinha</v>
      </c>
      <c r="AI3982" s="50">
        <v>4303103</v>
      </c>
    </row>
    <row r="3983" spans="27:35">
      <c r="AA3983" s="62" t="str">
        <f t="shared" si="254"/>
        <v/>
      </c>
      <c r="AB3983" s="50" t="s">
        <v>77</v>
      </c>
      <c r="AC3983" s="50" t="s">
        <v>1524</v>
      </c>
      <c r="AD3983" s="50">
        <v>4303202</v>
      </c>
      <c r="AH3983" s="66" t="str">
        <f t="shared" si="255"/>
        <v>RSCacique Doble</v>
      </c>
      <c r="AI3983" s="50">
        <v>4303202</v>
      </c>
    </row>
    <row r="3984" spans="27:35">
      <c r="AA3984" s="62" t="str">
        <f t="shared" si="254"/>
        <v/>
      </c>
      <c r="AB3984" s="50" t="s">
        <v>77</v>
      </c>
      <c r="AC3984" s="50" t="s">
        <v>1545</v>
      </c>
      <c r="AD3984" s="50">
        <v>4303301</v>
      </c>
      <c r="AH3984" s="66" t="str">
        <f t="shared" si="255"/>
        <v>RSCaibaté</v>
      </c>
      <c r="AI3984" s="50">
        <v>4303301</v>
      </c>
    </row>
    <row r="3985" spans="27:35">
      <c r="AA3985" s="62" t="str">
        <f t="shared" si="254"/>
        <v/>
      </c>
      <c r="AB3985" s="50" t="s">
        <v>77</v>
      </c>
      <c r="AC3985" s="50" t="s">
        <v>1125</v>
      </c>
      <c r="AD3985" s="50">
        <v>4303400</v>
      </c>
      <c r="AH3985" s="66" t="str">
        <f t="shared" si="255"/>
        <v>RSCaiçara</v>
      </c>
      <c r="AI3985" s="50">
        <v>4303400</v>
      </c>
    </row>
    <row r="3986" spans="27:35">
      <c r="AA3986" s="62" t="str">
        <f t="shared" si="254"/>
        <v/>
      </c>
      <c r="AB3986" s="50" t="s">
        <v>77</v>
      </c>
      <c r="AC3986" s="50" t="s">
        <v>1584</v>
      </c>
      <c r="AD3986" s="50">
        <v>4303509</v>
      </c>
      <c r="AH3986" s="66" t="str">
        <f t="shared" si="255"/>
        <v>RSCamaquã</v>
      </c>
      <c r="AI3986" s="50">
        <v>4303509</v>
      </c>
    </row>
    <row r="3987" spans="27:35">
      <c r="AA3987" s="62" t="str">
        <f t="shared" si="254"/>
        <v/>
      </c>
      <c r="AB3987" s="50" t="s">
        <v>77</v>
      </c>
      <c r="AC3987" s="50" t="s">
        <v>1604</v>
      </c>
      <c r="AD3987" s="50">
        <v>4303558</v>
      </c>
      <c r="AH3987" s="66" t="str">
        <f t="shared" si="255"/>
        <v>RSCamargo</v>
      </c>
      <c r="AI3987" s="50">
        <v>4303558</v>
      </c>
    </row>
    <row r="3988" spans="27:35">
      <c r="AA3988" s="62" t="str">
        <f t="shared" si="254"/>
        <v/>
      </c>
      <c r="AB3988" s="50" t="s">
        <v>77</v>
      </c>
      <c r="AC3988" s="50" t="s">
        <v>1625</v>
      </c>
      <c r="AD3988" s="50">
        <v>4303608</v>
      </c>
      <c r="AH3988" s="66" t="str">
        <f t="shared" si="255"/>
        <v>RSCambará do Sul</v>
      </c>
      <c r="AI3988" s="50">
        <v>4303608</v>
      </c>
    </row>
    <row r="3989" spans="27:35">
      <c r="AA3989" s="62" t="str">
        <f t="shared" si="254"/>
        <v/>
      </c>
      <c r="AB3989" s="50" t="s">
        <v>77</v>
      </c>
      <c r="AC3989" s="50" t="s">
        <v>1646</v>
      </c>
      <c r="AD3989" s="50">
        <v>4303673</v>
      </c>
      <c r="AH3989" s="66" t="str">
        <f t="shared" si="255"/>
        <v>RSCampestre da Serra</v>
      </c>
      <c r="AI3989" s="50">
        <v>4303673</v>
      </c>
    </row>
    <row r="3990" spans="27:35">
      <c r="AA3990" s="62" t="str">
        <f t="shared" si="254"/>
        <v/>
      </c>
      <c r="AB3990" s="50" t="s">
        <v>77</v>
      </c>
      <c r="AC3990" s="50" t="s">
        <v>1666</v>
      </c>
      <c r="AD3990" s="50">
        <v>4303707</v>
      </c>
      <c r="AH3990" s="66" t="str">
        <f t="shared" si="255"/>
        <v>RSCampina das Missões</v>
      </c>
      <c r="AI3990" s="50">
        <v>4303707</v>
      </c>
    </row>
    <row r="3991" spans="27:35">
      <c r="AA3991" s="62" t="str">
        <f t="shared" si="254"/>
        <v/>
      </c>
      <c r="AB3991" s="50" t="s">
        <v>77</v>
      </c>
      <c r="AC3991" s="50" t="s">
        <v>1687</v>
      </c>
      <c r="AD3991" s="50">
        <v>4303806</v>
      </c>
      <c r="AH3991" s="66" t="str">
        <f t="shared" si="255"/>
        <v>RSCampinas do Sul</v>
      </c>
      <c r="AI3991" s="50">
        <v>4303806</v>
      </c>
    </row>
    <row r="3992" spans="27:35">
      <c r="AA3992" s="62" t="str">
        <f t="shared" si="254"/>
        <v/>
      </c>
      <c r="AB3992" s="50" t="s">
        <v>77</v>
      </c>
      <c r="AC3992" s="50" t="s">
        <v>1707</v>
      </c>
      <c r="AD3992" s="50">
        <v>4303905</v>
      </c>
      <c r="AH3992" s="66" t="str">
        <f t="shared" si="255"/>
        <v>RSCampo Bom</v>
      </c>
      <c r="AI3992" s="50">
        <v>4303905</v>
      </c>
    </row>
    <row r="3993" spans="27:35">
      <c r="AA3993" s="62" t="str">
        <f t="shared" si="254"/>
        <v/>
      </c>
      <c r="AB3993" s="50" t="s">
        <v>77</v>
      </c>
      <c r="AC3993" s="50" t="s">
        <v>1728</v>
      </c>
      <c r="AD3993" s="50">
        <v>4304002</v>
      </c>
      <c r="AH3993" s="66" t="str">
        <f t="shared" si="255"/>
        <v>RSCampo Novo</v>
      </c>
      <c r="AI3993" s="50">
        <v>4304002</v>
      </c>
    </row>
    <row r="3994" spans="27:35">
      <c r="AA3994" s="62" t="str">
        <f t="shared" si="254"/>
        <v/>
      </c>
      <c r="AB3994" s="50" t="s">
        <v>77</v>
      </c>
      <c r="AC3994" s="50" t="s">
        <v>1749</v>
      </c>
      <c r="AD3994" s="50">
        <v>4304101</v>
      </c>
      <c r="AH3994" s="66" t="str">
        <f t="shared" si="255"/>
        <v>RSCampos Borges</v>
      </c>
      <c r="AI3994" s="50">
        <v>4304101</v>
      </c>
    </row>
    <row r="3995" spans="27:35">
      <c r="AA3995" s="62" t="str">
        <f t="shared" si="254"/>
        <v/>
      </c>
      <c r="AB3995" s="50" t="s">
        <v>77</v>
      </c>
      <c r="AC3995" s="50" t="s">
        <v>1769</v>
      </c>
      <c r="AD3995" s="50">
        <v>4304200</v>
      </c>
      <c r="AH3995" s="66" t="str">
        <f t="shared" si="255"/>
        <v>RSCandelária</v>
      </c>
      <c r="AI3995" s="50">
        <v>4304200</v>
      </c>
    </row>
    <row r="3996" spans="27:35">
      <c r="AA3996" s="62" t="str">
        <f t="shared" si="254"/>
        <v/>
      </c>
      <c r="AB3996" s="50" t="s">
        <v>77</v>
      </c>
      <c r="AC3996" s="50" t="s">
        <v>1789</v>
      </c>
      <c r="AD3996" s="50">
        <v>4304309</v>
      </c>
      <c r="AH3996" s="66" t="str">
        <f t="shared" si="255"/>
        <v>RSCândido Godói</v>
      </c>
      <c r="AI3996" s="50">
        <v>4304309</v>
      </c>
    </row>
    <row r="3997" spans="27:35">
      <c r="AA3997" s="62" t="str">
        <f t="shared" si="254"/>
        <v/>
      </c>
      <c r="AB3997" s="50" t="s">
        <v>77</v>
      </c>
      <c r="AC3997" s="50" t="s">
        <v>1809</v>
      </c>
      <c r="AD3997" s="50">
        <v>4304358</v>
      </c>
      <c r="AH3997" s="66" t="str">
        <f t="shared" si="255"/>
        <v>RSCandiota</v>
      </c>
      <c r="AI3997" s="50">
        <v>4304358</v>
      </c>
    </row>
    <row r="3998" spans="27:35">
      <c r="AA3998" s="62" t="str">
        <f t="shared" si="254"/>
        <v/>
      </c>
      <c r="AB3998" s="50" t="s">
        <v>77</v>
      </c>
      <c r="AC3998" s="50" t="s">
        <v>1827</v>
      </c>
      <c r="AD3998" s="50">
        <v>4304408</v>
      </c>
      <c r="AH3998" s="66" t="str">
        <f t="shared" si="255"/>
        <v>RSCanela</v>
      </c>
      <c r="AI3998" s="50">
        <v>4304408</v>
      </c>
    </row>
    <row r="3999" spans="27:35">
      <c r="AA3999" s="62" t="str">
        <f t="shared" si="254"/>
        <v/>
      </c>
      <c r="AB3999" s="50" t="s">
        <v>77</v>
      </c>
      <c r="AC3999" s="50" t="s">
        <v>1845</v>
      </c>
      <c r="AD3999" s="50">
        <v>4304507</v>
      </c>
      <c r="AH3999" s="66" t="str">
        <f t="shared" si="255"/>
        <v>RSCanguçu</v>
      </c>
      <c r="AI3999" s="50">
        <v>4304507</v>
      </c>
    </row>
    <row r="4000" spans="27:35">
      <c r="AA4000" s="62" t="str">
        <f t="shared" si="254"/>
        <v/>
      </c>
      <c r="AB4000" s="50" t="s">
        <v>77</v>
      </c>
      <c r="AC4000" s="50" t="s">
        <v>1863</v>
      </c>
      <c r="AD4000" s="50">
        <v>4304606</v>
      </c>
      <c r="AH4000" s="66" t="str">
        <f t="shared" si="255"/>
        <v>RSCanoas</v>
      </c>
      <c r="AI4000" s="50">
        <v>4304606</v>
      </c>
    </row>
    <row r="4001" spans="27:35">
      <c r="AA4001" s="62" t="str">
        <f t="shared" si="254"/>
        <v/>
      </c>
      <c r="AB4001" s="50" t="s">
        <v>77</v>
      </c>
      <c r="AC4001" s="50" t="s">
        <v>1881</v>
      </c>
      <c r="AD4001" s="50">
        <v>4304614</v>
      </c>
      <c r="AH4001" s="66" t="str">
        <f t="shared" si="255"/>
        <v>RSCanudos do Vale</v>
      </c>
      <c r="AI4001" s="50">
        <v>4304614</v>
      </c>
    </row>
    <row r="4002" spans="27:35">
      <c r="AA4002" s="62" t="str">
        <f t="shared" si="254"/>
        <v/>
      </c>
      <c r="AB4002" s="50" t="s">
        <v>77</v>
      </c>
      <c r="AC4002" s="50" t="s">
        <v>1897</v>
      </c>
      <c r="AD4002" s="50">
        <v>4304622</v>
      </c>
      <c r="AH4002" s="66" t="str">
        <f t="shared" si="255"/>
        <v>RSCapão Bonito do Sul</v>
      </c>
      <c r="AI4002" s="50">
        <v>4304622</v>
      </c>
    </row>
    <row r="4003" spans="27:35">
      <c r="AA4003" s="62" t="str">
        <f t="shared" si="254"/>
        <v/>
      </c>
      <c r="AB4003" s="50" t="s">
        <v>77</v>
      </c>
      <c r="AC4003" s="50" t="s">
        <v>1914</v>
      </c>
      <c r="AD4003" s="50">
        <v>4304630</v>
      </c>
      <c r="AH4003" s="66" t="str">
        <f t="shared" si="255"/>
        <v>RSCapão da Canoa</v>
      </c>
      <c r="AI4003" s="50">
        <v>4304630</v>
      </c>
    </row>
    <row r="4004" spans="27:35">
      <c r="AA4004" s="62" t="str">
        <f t="shared" si="254"/>
        <v/>
      </c>
      <c r="AB4004" s="50" t="s">
        <v>77</v>
      </c>
      <c r="AC4004" s="50" t="s">
        <v>1932</v>
      </c>
      <c r="AD4004" s="50">
        <v>4304655</v>
      </c>
      <c r="AH4004" s="66" t="str">
        <f t="shared" si="255"/>
        <v>RSCapão do Cipó</v>
      </c>
      <c r="AI4004" s="50">
        <v>4304655</v>
      </c>
    </row>
    <row r="4005" spans="27:35">
      <c r="AA4005" s="62" t="str">
        <f t="shared" si="254"/>
        <v/>
      </c>
      <c r="AB4005" s="50" t="s">
        <v>77</v>
      </c>
      <c r="AC4005" s="50" t="s">
        <v>1947</v>
      </c>
      <c r="AD4005" s="50">
        <v>4304663</v>
      </c>
      <c r="AH4005" s="66" t="str">
        <f t="shared" si="255"/>
        <v>RSCapão do Leão</v>
      </c>
      <c r="AI4005" s="50">
        <v>4304663</v>
      </c>
    </row>
    <row r="4006" spans="27:35">
      <c r="AA4006" s="62" t="str">
        <f t="shared" si="254"/>
        <v/>
      </c>
      <c r="AB4006" s="50" t="s">
        <v>77</v>
      </c>
      <c r="AC4006" s="50" t="s">
        <v>1964</v>
      </c>
      <c r="AD4006" s="50">
        <v>4304689</v>
      </c>
      <c r="AH4006" s="66" t="str">
        <f t="shared" si="255"/>
        <v>RSCapela de Santana</v>
      </c>
      <c r="AI4006" s="50">
        <v>4304689</v>
      </c>
    </row>
    <row r="4007" spans="27:35">
      <c r="AA4007" s="62" t="str">
        <f t="shared" si="254"/>
        <v/>
      </c>
      <c r="AB4007" s="50" t="s">
        <v>77</v>
      </c>
      <c r="AC4007" s="50" t="s">
        <v>1982</v>
      </c>
      <c r="AD4007" s="50">
        <v>4304697</v>
      </c>
      <c r="AH4007" s="66" t="str">
        <f t="shared" si="255"/>
        <v>RSCapitão</v>
      </c>
      <c r="AI4007" s="50">
        <v>4304697</v>
      </c>
    </row>
    <row r="4008" spans="27:35">
      <c r="AA4008" s="62" t="str">
        <f t="shared" si="254"/>
        <v/>
      </c>
      <c r="AB4008" s="50" t="s">
        <v>77</v>
      </c>
      <c r="AC4008" s="50" t="s">
        <v>1999</v>
      </c>
      <c r="AD4008" s="50">
        <v>4304671</v>
      </c>
      <c r="AH4008" s="66" t="str">
        <f t="shared" si="255"/>
        <v>RSCapivari do Sul</v>
      </c>
      <c r="AI4008" s="50">
        <v>4304671</v>
      </c>
    </row>
    <row r="4009" spans="27:35">
      <c r="AA4009" s="62" t="str">
        <f t="shared" si="254"/>
        <v/>
      </c>
      <c r="AB4009" s="50" t="s">
        <v>77</v>
      </c>
      <c r="AC4009" s="50" t="s">
        <v>2017</v>
      </c>
      <c r="AD4009" s="50">
        <v>4304713</v>
      </c>
      <c r="AH4009" s="66" t="str">
        <f t="shared" si="255"/>
        <v>RSCaraá</v>
      </c>
      <c r="AI4009" s="50">
        <v>4304713</v>
      </c>
    </row>
    <row r="4010" spans="27:35">
      <c r="AA4010" s="62" t="str">
        <f t="shared" si="254"/>
        <v/>
      </c>
      <c r="AB4010" s="50" t="s">
        <v>77</v>
      </c>
      <c r="AC4010" s="50" t="s">
        <v>2035</v>
      </c>
      <c r="AD4010" s="50">
        <v>4304705</v>
      </c>
      <c r="AH4010" s="66" t="str">
        <f t="shared" si="255"/>
        <v>RSCarazinho</v>
      </c>
      <c r="AI4010" s="50">
        <v>4304705</v>
      </c>
    </row>
    <row r="4011" spans="27:35">
      <c r="AA4011" s="62" t="str">
        <f t="shared" si="254"/>
        <v/>
      </c>
      <c r="AB4011" s="50" t="s">
        <v>77</v>
      </c>
      <c r="AC4011" s="50" t="s">
        <v>2053</v>
      </c>
      <c r="AD4011" s="50">
        <v>4304804</v>
      </c>
      <c r="AH4011" s="66" t="str">
        <f t="shared" si="255"/>
        <v>RSCarlos Barbosa</v>
      </c>
      <c r="AI4011" s="50">
        <v>4304804</v>
      </c>
    </row>
    <row r="4012" spans="27:35">
      <c r="AA4012" s="62" t="str">
        <f t="shared" si="254"/>
        <v/>
      </c>
      <c r="AB4012" s="50" t="s">
        <v>77</v>
      </c>
      <c r="AC4012" s="50" t="s">
        <v>2070</v>
      </c>
      <c r="AD4012" s="50">
        <v>4304853</v>
      </c>
      <c r="AH4012" s="66" t="str">
        <f t="shared" si="255"/>
        <v>RSCarlos Gomes</v>
      </c>
      <c r="AI4012" s="50">
        <v>4304853</v>
      </c>
    </row>
    <row r="4013" spans="27:35">
      <c r="AA4013" s="62" t="str">
        <f t="shared" si="254"/>
        <v/>
      </c>
      <c r="AB4013" s="50" t="s">
        <v>77</v>
      </c>
      <c r="AC4013" s="50" t="s">
        <v>2086</v>
      </c>
      <c r="AD4013" s="50">
        <v>4304903</v>
      </c>
      <c r="AH4013" s="66" t="str">
        <f t="shared" si="255"/>
        <v>RSCasca</v>
      </c>
      <c r="AI4013" s="50">
        <v>4304903</v>
      </c>
    </row>
    <row r="4014" spans="27:35">
      <c r="AA4014" s="62" t="str">
        <f t="shared" si="254"/>
        <v/>
      </c>
      <c r="AB4014" s="50" t="s">
        <v>77</v>
      </c>
      <c r="AC4014" s="50" t="s">
        <v>2102</v>
      </c>
      <c r="AD4014" s="50">
        <v>4304952</v>
      </c>
      <c r="AH4014" s="66" t="str">
        <f t="shared" si="255"/>
        <v>RSCaseiros</v>
      </c>
      <c r="AI4014" s="50">
        <v>4304952</v>
      </c>
    </row>
    <row r="4015" spans="27:35">
      <c r="AA4015" s="62" t="str">
        <f t="shared" si="254"/>
        <v/>
      </c>
      <c r="AB4015" s="50" t="s">
        <v>77</v>
      </c>
      <c r="AC4015" s="50" t="s">
        <v>2119</v>
      </c>
      <c r="AD4015" s="50">
        <v>4305009</v>
      </c>
      <c r="AH4015" s="66" t="str">
        <f t="shared" si="255"/>
        <v>RSCatuípe</v>
      </c>
      <c r="AI4015" s="50">
        <v>4305009</v>
      </c>
    </row>
    <row r="4016" spans="27:35">
      <c r="AA4016" s="62" t="str">
        <f t="shared" si="254"/>
        <v/>
      </c>
      <c r="AB4016" s="50" t="s">
        <v>77</v>
      </c>
      <c r="AC4016" s="50" t="s">
        <v>2134</v>
      </c>
      <c r="AD4016" s="50">
        <v>4305108</v>
      </c>
      <c r="AH4016" s="66" t="str">
        <f t="shared" si="255"/>
        <v>RSCaxias do Sul</v>
      </c>
      <c r="AI4016" s="50">
        <v>4305108</v>
      </c>
    </row>
    <row r="4017" spans="27:35">
      <c r="AA4017" s="62" t="str">
        <f t="shared" si="254"/>
        <v/>
      </c>
      <c r="AB4017" s="50" t="s">
        <v>77</v>
      </c>
      <c r="AC4017" s="50" t="s">
        <v>912</v>
      </c>
      <c r="AD4017" s="50">
        <v>4305116</v>
      </c>
      <c r="AH4017" s="66" t="str">
        <f t="shared" si="255"/>
        <v>RSCentenário</v>
      </c>
      <c r="AI4017" s="50">
        <v>4305116</v>
      </c>
    </row>
    <row r="4018" spans="27:35">
      <c r="AA4018" s="62" t="str">
        <f t="shared" si="254"/>
        <v/>
      </c>
      <c r="AB4018" s="50" t="s">
        <v>77</v>
      </c>
      <c r="AC4018" s="50" t="s">
        <v>2167</v>
      </c>
      <c r="AD4018" s="50">
        <v>4305124</v>
      </c>
      <c r="AH4018" s="66" t="str">
        <f t="shared" si="255"/>
        <v>RSCerrito</v>
      </c>
      <c r="AI4018" s="50">
        <v>4305124</v>
      </c>
    </row>
    <row r="4019" spans="27:35">
      <c r="AA4019" s="62" t="str">
        <f t="shared" si="254"/>
        <v/>
      </c>
      <c r="AB4019" s="50" t="s">
        <v>77</v>
      </c>
      <c r="AC4019" s="50" t="s">
        <v>2184</v>
      </c>
      <c r="AD4019" s="50">
        <v>4305132</v>
      </c>
      <c r="AH4019" s="66" t="str">
        <f t="shared" si="255"/>
        <v>RSCerro Branco</v>
      </c>
      <c r="AI4019" s="50">
        <v>4305132</v>
      </c>
    </row>
    <row r="4020" spans="27:35">
      <c r="AA4020" s="62" t="str">
        <f t="shared" si="254"/>
        <v/>
      </c>
      <c r="AB4020" s="50" t="s">
        <v>77</v>
      </c>
      <c r="AC4020" s="50" t="s">
        <v>2201</v>
      </c>
      <c r="AD4020" s="50">
        <v>4305157</v>
      </c>
      <c r="AH4020" s="66" t="str">
        <f t="shared" si="255"/>
        <v>RSCerro Grande</v>
      </c>
      <c r="AI4020" s="50">
        <v>4305157</v>
      </c>
    </row>
    <row r="4021" spans="27:35">
      <c r="AA4021" s="62" t="str">
        <f t="shared" si="254"/>
        <v/>
      </c>
      <c r="AB4021" s="50" t="s">
        <v>77</v>
      </c>
      <c r="AC4021" s="50" t="s">
        <v>2215</v>
      </c>
      <c r="AD4021" s="50">
        <v>4305173</v>
      </c>
      <c r="AH4021" s="66" t="str">
        <f t="shared" si="255"/>
        <v>RSCerro Grande do Sul</v>
      </c>
      <c r="AI4021" s="50">
        <v>4305173</v>
      </c>
    </row>
    <row r="4022" spans="27:35">
      <c r="AA4022" s="62" t="str">
        <f t="shared" si="254"/>
        <v/>
      </c>
      <c r="AB4022" s="50" t="s">
        <v>77</v>
      </c>
      <c r="AC4022" s="50" t="s">
        <v>2232</v>
      </c>
      <c r="AD4022" s="50">
        <v>4305207</v>
      </c>
      <c r="AH4022" s="66" t="str">
        <f t="shared" si="255"/>
        <v>RSCerro Largo</v>
      </c>
      <c r="AI4022" s="50">
        <v>4305207</v>
      </c>
    </row>
    <row r="4023" spans="27:35">
      <c r="AA4023" s="62" t="str">
        <f t="shared" si="254"/>
        <v/>
      </c>
      <c r="AB4023" s="50" t="s">
        <v>77</v>
      </c>
      <c r="AC4023" s="50" t="s">
        <v>2247</v>
      </c>
      <c r="AD4023" s="50">
        <v>4305306</v>
      </c>
      <c r="AH4023" s="66" t="str">
        <f t="shared" si="255"/>
        <v>RSChapada</v>
      </c>
      <c r="AI4023" s="50">
        <v>4305306</v>
      </c>
    </row>
    <row r="4024" spans="27:35">
      <c r="AA4024" s="62" t="str">
        <f t="shared" si="254"/>
        <v/>
      </c>
      <c r="AB4024" s="50" t="s">
        <v>77</v>
      </c>
      <c r="AC4024" s="50" t="s">
        <v>2262</v>
      </c>
      <c r="AD4024" s="50">
        <v>4305355</v>
      </c>
      <c r="AH4024" s="66" t="str">
        <f t="shared" si="255"/>
        <v>RSCharqueadas</v>
      </c>
      <c r="AI4024" s="50">
        <v>4305355</v>
      </c>
    </row>
    <row r="4025" spans="27:35">
      <c r="AA4025" s="62" t="str">
        <f t="shared" si="254"/>
        <v/>
      </c>
      <c r="AB4025" s="50" t="s">
        <v>77</v>
      </c>
      <c r="AC4025" s="50" t="s">
        <v>2277</v>
      </c>
      <c r="AD4025" s="50">
        <v>4305371</v>
      </c>
      <c r="AH4025" s="66" t="str">
        <f t="shared" si="255"/>
        <v>RSCharrua</v>
      </c>
      <c r="AI4025" s="50">
        <v>4305371</v>
      </c>
    </row>
    <row r="4026" spans="27:35">
      <c r="AA4026" s="62" t="str">
        <f t="shared" si="254"/>
        <v/>
      </c>
      <c r="AB4026" s="50" t="s">
        <v>77</v>
      </c>
      <c r="AC4026" s="50" t="s">
        <v>2293</v>
      </c>
      <c r="AD4026" s="50">
        <v>4305405</v>
      </c>
      <c r="AH4026" s="66" t="str">
        <f t="shared" si="255"/>
        <v>RSChiapetta</v>
      </c>
      <c r="AI4026" s="50">
        <v>4305405</v>
      </c>
    </row>
    <row r="4027" spans="27:35">
      <c r="AA4027" s="62" t="str">
        <f t="shared" si="254"/>
        <v/>
      </c>
      <c r="AB4027" s="50" t="s">
        <v>77</v>
      </c>
      <c r="AC4027" s="50" t="s">
        <v>2309</v>
      </c>
      <c r="AD4027" s="50">
        <v>4305439</v>
      </c>
      <c r="AH4027" s="66" t="str">
        <f t="shared" si="255"/>
        <v>RSChuí</v>
      </c>
      <c r="AI4027" s="50">
        <v>4305439</v>
      </c>
    </row>
    <row r="4028" spans="27:35">
      <c r="AA4028" s="62" t="str">
        <f t="shared" si="254"/>
        <v/>
      </c>
      <c r="AB4028" s="50" t="s">
        <v>77</v>
      </c>
      <c r="AC4028" s="50" t="s">
        <v>2322</v>
      </c>
      <c r="AD4028" s="50">
        <v>4305447</v>
      </c>
      <c r="AH4028" s="66" t="str">
        <f t="shared" si="255"/>
        <v>RSChuvisca</v>
      </c>
      <c r="AI4028" s="50">
        <v>4305447</v>
      </c>
    </row>
    <row r="4029" spans="27:35">
      <c r="AA4029" s="62" t="str">
        <f t="shared" si="254"/>
        <v/>
      </c>
      <c r="AB4029" s="50" t="s">
        <v>77</v>
      </c>
      <c r="AC4029" s="50" t="s">
        <v>2338</v>
      </c>
      <c r="AD4029" s="50">
        <v>4305454</v>
      </c>
      <c r="AH4029" s="66" t="str">
        <f t="shared" si="255"/>
        <v>RSCidreira</v>
      </c>
      <c r="AI4029" s="50">
        <v>4305454</v>
      </c>
    </row>
    <row r="4030" spans="27:35">
      <c r="AA4030" s="62" t="str">
        <f t="shared" si="254"/>
        <v/>
      </c>
      <c r="AB4030" s="50" t="s">
        <v>77</v>
      </c>
      <c r="AC4030" s="50" t="s">
        <v>2354</v>
      </c>
      <c r="AD4030" s="50">
        <v>4305504</v>
      </c>
      <c r="AH4030" s="66" t="str">
        <f t="shared" si="255"/>
        <v>RSCiríaco</v>
      </c>
      <c r="AI4030" s="50">
        <v>4305504</v>
      </c>
    </row>
    <row r="4031" spans="27:35">
      <c r="AA4031" s="62" t="str">
        <f t="shared" si="254"/>
        <v/>
      </c>
      <c r="AB4031" s="50" t="s">
        <v>77</v>
      </c>
      <c r="AC4031" s="50" t="s">
        <v>1471</v>
      </c>
      <c r="AD4031" s="50">
        <v>4305587</v>
      </c>
      <c r="AH4031" s="66" t="str">
        <f t="shared" si="255"/>
        <v>RSColinas</v>
      </c>
      <c r="AI4031" s="50">
        <v>4305587</v>
      </c>
    </row>
    <row r="4032" spans="27:35">
      <c r="AA4032" s="62" t="str">
        <f t="shared" si="254"/>
        <v/>
      </c>
      <c r="AB4032" s="50" t="s">
        <v>77</v>
      </c>
      <c r="AC4032" s="50" t="s">
        <v>1876</v>
      </c>
      <c r="AD4032" s="50">
        <v>4305603</v>
      </c>
      <c r="AH4032" s="66" t="str">
        <f t="shared" si="255"/>
        <v>RSColorado</v>
      </c>
      <c r="AI4032" s="50">
        <v>4305603</v>
      </c>
    </row>
    <row r="4033" spans="27:35">
      <c r="AA4033" s="62" t="str">
        <f t="shared" si="254"/>
        <v/>
      </c>
      <c r="AB4033" s="50" t="s">
        <v>77</v>
      </c>
      <c r="AC4033" s="50" t="s">
        <v>2399</v>
      </c>
      <c r="AD4033" s="50">
        <v>4305702</v>
      </c>
      <c r="AH4033" s="66" t="str">
        <f t="shared" si="255"/>
        <v>RSCondor</v>
      </c>
      <c r="AI4033" s="50">
        <v>4305702</v>
      </c>
    </row>
    <row r="4034" spans="27:35">
      <c r="AA4034" s="62" t="str">
        <f t="shared" si="254"/>
        <v/>
      </c>
      <c r="AB4034" s="50" t="s">
        <v>77</v>
      </c>
      <c r="AC4034" s="50" t="s">
        <v>2415</v>
      </c>
      <c r="AD4034" s="50">
        <v>4305801</v>
      </c>
      <c r="AH4034" s="66" t="str">
        <f t="shared" si="255"/>
        <v>RSConstantina</v>
      </c>
      <c r="AI4034" s="50">
        <v>4305801</v>
      </c>
    </row>
    <row r="4035" spans="27:35">
      <c r="AA4035" s="62" t="str">
        <f t="shared" ref="AA4035:AA4098" si="256">CONCATENATE(A4035,D4035)</f>
        <v/>
      </c>
      <c r="AB4035" s="50" t="s">
        <v>77</v>
      </c>
      <c r="AC4035" s="50" t="s">
        <v>2431</v>
      </c>
      <c r="AD4035" s="50">
        <v>4305835</v>
      </c>
      <c r="AH4035" s="66" t="str">
        <f t="shared" ref="AH4035:AH4098" si="257">CONCATENATE(AB4035,AC4035)</f>
        <v>RSCoqueiro Baixo</v>
      </c>
      <c r="AI4035" s="50">
        <v>4305835</v>
      </c>
    </row>
    <row r="4036" spans="27:35">
      <c r="AA4036" s="62" t="str">
        <f t="shared" si="256"/>
        <v/>
      </c>
      <c r="AB4036" s="50" t="s">
        <v>77</v>
      </c>
      <c r="AC4036" s="50" t="s">
        <v>2447</v>
      </c>
      <c r="AD4036" s="50">
        <v>4305850</v>
      </c>
      <c r="AH4036" s="66" t="str">
        <f t="shared" si="257"/>
        <v>RSCoqueiros do Sul</v>
      </c>
      <c r="AI4036" s="50">
        <v>4305850</v>
      </c>
    </row>
    <row r="4037" spans="27:35">
      <c r="AA4037" s="62" t="str">
        <f t="shared" si="256"/>
        <v/>
      </c>
      <c r="AB4037" s="50" t="s">
        <v>77</v>
      </c>
      <c r="AC4037" s="50" t="s">
        <v>2461</v>
      </c>
      <c r="AD4037" s="50">
        <v>4305871</v>
      </c>
      <c r="AH4037" s="66" t="str">
        <f t="shared" si="257"/>
        <v>RSCoronel Barros</v>
      </c>
      <c r="AI4037" s="50">
        <v>4305871</v>
      </c>
    </row>
    <row r="4038" spans="27:35">
      <c r="AA4038" s="62" t="str">
        <f t="shared" si="256"/>
        <v/>
      </c>
      <c r="AB4038" s="50" t="s">
        <v>77</v>
      </c>
      <c r="AC4038" s="50" t="s">
        <v>2476</v>
      </c>
      <c r="AD4038" s="50">
        <v>4305900</v>
      </c>
      <c r="AH4038" s="66" t="str">
        <f t="shared" si="257"/>
        <v>RSCoronel Bicaco</v>
      </c>
      <c r="AI4038" s="50">
        <v>4305900</v>
      </c>
    </row>
    <row r="4039" spans="27:35">
      <c r="AA4039" s="62" t="str">
        <f t="shared" si="256"/>
        <v/>
      </c>
      <c r="AB4039" s="50" t="s">
        <v>77</v>
      </c>
      <c r="AC4039" s="50" t="s">
        <v>2492</v>
      </c>
      <c r="AD4039" s="50">
        <v>4305934</v>
      </c>
      <c r="AH4039" s="66" t="str">
        <f t="shared" si="257"/>
        <v>RSCoronel Pilar</v>
      </c>
      <c r="AI4039" s="50">
        <v>4305934</v>
      </c>
    </row>
    <row r="4040" spans="27:35">
      <c r="AA4040" s="62" t="str">
        <f t="shared" si="256"/>
        <v/>
      </c>
      <c r="AB4040" s="50" t="s">
        <v>77</v>
      </c>
      <c r="AC4040" s="50" t="s">
        <v>2506</v>
      </c>
      <c r="AD4040" s="50">
        <v>4305959</v>
      </c>
      <c r="AH4040" s="66" t="str">
        <f t="shared" si="257"/>
        <v>RSCotiporã</v>
      </c>
      <c r="AI4040" s="50">
        <v>4305959</v>
      </c>
    </row>
    <row r="4041" spans="27:35">
      <c r="AA4041" s="62" t="str">
        <f t="shared" si="256"/>
        <v/>
      </c>
      <c r="AB4041" s="50" t="s">
        <v>77</v>
      </c>
      <c r="AC4041" s="50" t="s">
        <v>2522</v>
      </c>
      <c r="AD4041" s="50">
        <v>4305975</v>
      </c>
      <c r="AH4041" s="66" t="str">
        <f t="shared" si="257"/>
        <v>RSCoxilha</v>
      </c>
      <c r="AI4041" s="50">
        <v>4305975</v>
      </c>
    </row>
    <row r="4042" spans="27:35">
      <c r="AA4042" s="62" t="str">
        <f t="shared" si="256"/>
        <v/>
      </c>
      <c r="AB4042" s="50" t="s">
        <v>77</v>
      </c>
      <c r="AC4042" s="50" t="s">
        <v>2537</v>
      </c>
      <c r="AD4042" s="50">
        <v>4306007</v>
      </c>
      <c r="AH4042" s="66" t="str">
        <f t="shared" si="257"/>
        <v>RSCrissiumal</v>
      </c>
      <c r="AI4042" s="50">
        <v>4306007</v>
      </c>
    </row>
    <row r="4043" spans="27:35">
      <c r="AA4043" s="62" t="str">
        <f t="shared" si="256"/>
        <v/>
      </c>
      <c r="AB4043" s="50" t="s">
        <v>77</v>
      </c>
      <c r="AC4043" s="50" t="s">
        <v>2553</v>
      </c>
      <c r="AD4043" s="50">
        <v>4306056</v>
      </c>
      <c r="AH4043" s="66" t="str">
        <f t="shared" si="257"/>
        <v>RSCristal</v>
      </c>
      <c r="AI4043" s="50">
        <v>4306056</v>
      </c>
    </row>
    <row r="4044" spans="27:35">
      <c r="AA4044" s="62" t="str">
        <f t="shared" si="256"/>
        <v/>
      </c>
      <c r="AB4044" s="50" t="s">
        <v>77</v>
      </c>
      <c r="AC4044" s="50" t="s">
        <v>2567</v>
      </c>
      <c r="AD4044" s="50">
        <v>4306072</v>
      </c>
      <c r="AH4044" s="66" t="str">
        <f t="shared" si="257"/>
        <v>RSCristal do Sul</v>
      </c>
      <c r="AI4044" s="50">
        <v>4306072</v>
      </c>
    </row>
    <row r="4045" spans="27:35">
      <c r="AA4045" s="62" t="str">
        <f t="shared" si="256"/>
        <v/>
      </c>
      <c r="AB4045" s="50" t="s">
        <v>77</v>
      </c>
      <c r="AC4045" s="50" t="s">
        <v>2582</v>
      </c>
      <c r="AD4045" s="50">
        <v>4306106</v>
      </c>
      <c r="AH4045" s="66" t="str">
        <f t="shared" si="257"/>
        <v>RSCruz Alta</v>
      </c>
      <c r="AI4045" s="50">
        <v>4306106</v>
      </c>
    </row>
    <row r="4046" spans="27:35">
      <c r="AA4046" s="62" t="str">
        <f t="shared" si="256"/>
        <v/>
      </c>
      <c r="AB4046" s="50" t="s">
        <v>77</v>
      </c>
      <c r="AC4046" s="50" t="s">
        <v>2598</v>
      </c>
      <c r="AD4046" s="50">
        <v>4306130</v>
      </c>
      <c r="AH4046" s="66" t="str">
        <f t="shared" si="257"/>
        <v>RSCruzaltense</v>
      </c>
      <c r="AI4046" s="50">
        <v>4306130</v>
      </c>
    </row>
    <row r="4047" spans="27:35">
      <c r="AA4047" s="62" t="str">
        <f t="shared" si="256"/>
        <v/>
      </c>
      <c r="AB4047" s="50" t="s">
        <v>77</v>
      </c>
      <c r="AC4047" s="50" t="s">
        <v>218</v>
      </c>
      <c r="AD4047" s="50">
        <v>4306205</v>
      </c>
      <c r="AH4047" s="66" t="str">
        <f t="shared" si="257"/>
        <v>RSCruzeiro do Sul</v>
      </c>
      <c r="AI4047" s="50">
        <v>4306205</v>
      </c>
    </row>
    <row r="4048" spans="27:35">
      <c r="AA4048" s="62" t="str">
        <f t="shared" si="256"/>
        <v/>
      </c>
      <c r="AB4048" s="50" t="s">
        <v>77</v>
      </c>
      <c r="AC4048" s="50" t="s">
        <v>2626</v>
      </c>
      <c r="AD4048" s="50">
        <v>4306304</v>
      </c>
      <c r="AH4048" s="66" t="str">
        <f t="shared" si="257"/>
        <v>RSDavid Canabarro</v>
      </c>
      <c r="AI4048" s="50">
        <v>4306304</v>
      </c>
    </row>
    <row r="4049" spans="27:35">
      <c r="AA4049" s="62" t="str">
        <f t="shared" si="256"/>
        <v/>
      </c>
      <c r="AB4049" s="50" t="s">
        <v>77</v>
      </c>
      <c r="AC4049" s="50" t="s">
        <v>2641</v>
      </c>
      <c r="AD4049" s="50">
        <v>4306320</v>
      </c>
      <c r="AH4049" s="66" t="str">
        <f t="shared" si="257"/>
        <v>RSDerrubadas</v>
      </c>
      <c r="AI4049" s="50">
        <v>4306320</v>
      </c>
    </row>
    <row r="4050" spans="27:35">
      <c r="AA4050" s="62" t="str">
        <f t="shared" si="256"/>
        <v/>
      </c>
      <c r="AB4050" s="50" t="s">
        <v>77</v>
      </c>
      <c r="AC4050" s="50" t="s">
        <v>2654</v>
      </c>
      <c r="AD4050" s="50">
        <v>4306353</v>
      </c>
      <c r="AH4050" s="66" t="str">
        <f t="shared" si="257"/>
        <v>RSDezesseis de Novembro</v>
      </c>
      <c r="AI4050" s="50">
        <v>4306353</v>
      </c>
    </row>
    <row r="4051" spans="27:35">
      <c r="AA4051" s="62" t="str">
        <f t="shared" si="256"/>
        <v/>
      </c>
      <c r="AB4051" s="50" t="s">
        <v>77</v>
      </c>
      <c r="AC4051" s="50" t="s">
        <v>2668</v>
      </c>
      <c r="AD4051" s="50">
        <v>4306379</v>
      </c>
      <c r="AH4051" s="66" t="str">
        <f t="shared" si="257"/>
        <v>RSDilermando de Aguiar</v>
      </c>
      <c r="AI4051" s="50">
        <v>4306379</v>
      </c>
    </row>
    <row r="4052" spans="27:35">
      <c r="AA4052" s="62" t="str">
        <f t="shared" si="256"/>
        <v/>
      </c>
      <c r="AB4052" s="50" t="s">
        <v>77</v>
      </c>
      <c r="AC4052" s="50" t="s">
        <v>2682</v>
      </c>
      <c r="AD4052" s="50">
        <v>4306403</v>
      </c>
      <c r="AH4052" s="66" t="str">
        <f t="shared" si="257"/>
        <v>RSDois Irmãos</v>
      </c>
      <c r="AI4052" s="50">
        <v>4306403</v>
      </c>
    </row>
    <row r="4053" spans="27:35">
      <c r="AA4053" s="62" t="str">
        <f t="shared" si="256"/>
        <v/>
      </c>
      <c r="AB4053" s="50" t="s">
        <v>77</v>
      </c>
      <c r="AC4053" s="50" t="s">
        <v>2698</v>
      </c>
      <c r="AD4053" s="50">
        <v>4306429</v>
      </c>
      <c r="AH4053" s="66" t="str">
        <f t="shared" si="257"/>
        <v>RSDois Irmãos das Missões</v>
      </c>
      <c r="AI4053" s="50">
        <v>4306429</v>
      </c>
    </row>
    <row r="4054" spans="27:35">
      <c r="AA4054" s="62" t="str">
        <f t="shared" si="256"/>
        <v/>
      </c>
      <c r="AB4054" s="50" t="s">
        <v>77</v>
      </c>
      <c r="AC4054" s="50" t="s">
        <v>2713</v>
      </c>
      <c r="AD4054" s="50">
        <v>4306452</v>
      </c>
      <c r="AH4054" s="66" t="str">
        <f t="shared" si="257"/>
        <v>RSDois Lajeados</v>
      </c>
      <c r="AI4054" s="50">
        <v>4306452</v>
      </c>
    </row>
    <row r="4055" spans="27:35">
      <c r="AA4055" s="62" t="str">
        <f t="shared" si="256"/>
        <v/>
      </c>
      <c r="AB4055" s="50" t="s">
        <v>77</v>
      </c>
      <c r="AC4055" s="50" t="s">
        <v>2729</v>
      </c>
      <c r="AD4055" s="50">
        <v>4306502</v>
      </c>
      <c r="AH4055" s="66" t="str">
        <f t="shared" si="257"/>
        <v>RSDom Feliciano</v>
      </c>
      <c r="AI4055" s="50">
        <v>4306502</v>
      </c>
    </row>
    <row r="4056" spans="27:35">
      <c r="AA4056" s="62" t="str">
        <f t="shared" si="256"/>
        <v/>
      </c>
      <c r="AB4056" s="50" t="s">
        <v>77</v>
      </c>
      <c r="AC4056" s="50" t="s">
        <v>2744</v>
      </c>
      <c r="AD4056" s="50">
        <v>4306601</v>
      </c>
      <c r="AH4056" s="66" t="str">
        <f t="shared" si="257"/>
        <v>RSDom Pedrito</v>
      </c>
      <c r="AI4056" s="50">
        <v>4306601</v>
      </c>
    </row>
    <row r="4057" spans="27:35">
      <c r="AA4057" s="62" t="str">
        <f t="shared" si="256"/>
        <v/>
      </c>
      <c r="AB4057" s="50" t="s">
        <v>77</v>
      </c>
      <c r="AC4057" s="50" t="s">
        <v>2759</v>
      </c>
      <c r="AD4057" s="50">
        <v>4306551</v>
      </c>
      <c r="AH4057" s="66" t="str">
        <f t="shared" si="257"/>
        <v>RSDom Pedro de Alcântara</v>
      </c>
      <c r="AI4057" s="50">
        <v>4306551</v>
      </c>
    </row>
    <row r="4058" spans="27:35">
      <c r="AA4058" s="62" t="str">
        <f t="shared" si="256"/>
        <v/>
      </c>
      <c r="AB4058" s="50" t="s">
        <v>77</v>
      </c>
      <c r="AC4058" s="50" t="s">
        <v>2775</v>
      </c>
      <c r="AD4058" s="50">
        <v>4306700</v>
      </c>
      <c r="AH4058" s="66" t="str">
        <f t="shared" si="257"/>
        <v>RSDona Francisca</v>
      </c>
      <c r="AI4058" s="50">
        <v>4306700</v>
      </c>
    </row>
    <row r="4059" spans="27:35">
      <c r="AA4059" s="62" t="str">
        <f t="shared" si="256"/>
        <v/>
      </c>
      <c r="AB4059" s="50" t="s">
        <v>77</v>
      </c>
      <c r="AC4059" s="50" t="s">
        <v>2791</v>
      </c>
      <c r="AD4059" s="50">
        <v>4306734</v>
      </c>
      <c r="AH4059" s="66" t="str">
        <f t="shared" si="257"/>
        <v>RSDoutor Maurício Cardoso</v>
      </c>
      <c r="AI4059" s="50">
        <v>4306734</v>
      </c>
    </row>
    <row r="4060" spans="27:35">
      <c r="AA4060" s="62" t="str">
        <f t="shared" si="256"/>
        <v/>
      </c>
      <c r="AB4060" s="50" t="s">
        <v>77</v>
      </c>
      <c r="AC4060" s="50" t="s">
        <v>2806</v>
      </c>
      <c r="AD4060" s="50">
        <v>4306759</v>
      </c>
      <c r="AH4060" s="66" t="str">
        <f t="shared" si="257"/>
        <v>RSDoutor Ricardo</v>
      </c>
      <c r="AI4060" s="50">
        <v>4306759</v>
      </c>
    </row>
    <row r="4061" spans="27:35">
      <c r="AA4061" s="62" t="str">
        <f t="shared" si="256"/>
        <v/>
      </c>
      <c r="AB4061" s="50" t="s">
        <v>77</v>
      </c>
      <c r="AC4061" s="50" t="s">
        <v>2821</v>
      </c>
      <c r="AD4061" s="50">
        <v>4306767</v>
      </c>
      <c r="AH4061" s="66" t="str">
        <f t="shared" si="257"/>
        <v>RSEldorado do Sul</v>
      </c>
      <c r="AI4061" s="50">
        <v>4306767</v>
      </c>
    </row>
    <row r="4062" spans="27:35">
      <c r="AA4062" s="62" t="str">
        <f t="shared" si="256"/>
        <v/>
      </c>
      <c r="AB4062" s="50" t="s">
        <v>77</v>
      </c>
      <c r="AC4062" s="50" t="s">
        <v>2833</v>
      </c>
      <c r="AD4062" s="50">
        <v>4306809</v>
      </c>
      <c r="AH4062" s="66" t="str">
        <f t="shared" si="257"/>
        <v>RSEncantado</v>
      </c>
      <c r="AI4062" s="50">
        <v>4306809</v>
      </c>
    </row>
    <row r="4063" spans="27:35">
      <c r="AA4063" s="62" t="str">
        <f t="shared" si="256"/>
        <v/>
      </c>
      <c r="AB4063" s="50" t="s">
        <v>77</v>
      </c>
      <c r="AC4063" s="50" t="s">
        <v>2846</v>
      </c>
      <c r="AD4063" s="50">
        <v>4306908</v>
      </c>
      <c r="AH4063" s="66" t="str">
        <f t="shared" si="257"/>
        <v>RSEncruzilhada do Sul</v>
      </c>
      <c r="AI4063" s="50">
        <v>4306908</v>
      </c>
    </row>
    <row r="4064" spans="27:35">
      <c r="AA4064" s="62" t="str">
        <f t="shared" si="256"/>
        <v/>
      </c>
      <c r="AB4064" s="50" t="s">
        <v>77</v>
      </c>
      <c r="AC4064" s="50" t="s">
        <v>2859</v>
      </c>
      <c r="AD4064" s="50">
        <v>4306924</v>
      </c>
      <c r="AH4064" s="66" t="str">
        <f t="shared" si="257"/>
        <v>RSEngenho Velho</v>
      </c>
      <c r="AI4064" s="50">
        <v>4306924</v>
      </c>
    </row>
    <row r="4065" spans="27:35">
      <c r="AA4065" s="62" t="str">
        <f t="shared" si="256"/>
        <v/>
      </c>
      <c r="AB4065" s="50" t="s">
        <v>77</v>
      </c>
      <c r="AC4065" s="50" t="s">
        <v>2872</v>
      </c>
      <c r="AD4065" s="50">
        <v>4306957</v>
      </c>
      <c r="AH4065" s="66" t="str">
        <f t="shared" si="257"/>
        <v>RSEntre Rios do Sul</v>
      </c>
      <c r="AI4065" s="50">
        <v>4306957</v>
      </c>
    </row>
    <row r="4066" spans="27:35">
      <c r="AA4066" s="62" t="str">
        <f t="shared" si="256"/>
        <v/>
      </c>
      <c r="AB4066" s="50" t="s">
        <v>77</v>
      </c>
      <c r="AC4066" s="50" t="s">
        <v>2884</v>
      </c>
      <c r="AD4066" s="50">
        <v>4306932</v>
      </c>
      <c r="AH4066" s="66" t="str">
        <f t="shared" si="257"/>
        <v>RSEntre-Ijuís</v>
      </c>
      <c r="AI4066" s="50">
        <v>4306932</v>
      </c>
    </row>
    <row r="4067" spans="27:35">
      <c r="AA4067" s="62" t="str">
        <f t="shared" si="256"/>
        <v/>
      </c>
      <c r="AB4067" s="50" t="s">
        <v>77</v>
      </c>
      <c r="AC4067" s="50" t="s">
        <v>2897</v>
      </c>
      <c r="AD4067" s="50">
        <v>4306973</v>
      </c>
      <c r="AH4067" s="66" t="str">
        <f t="shared" si="257"/>
        <v>RSErebango</v>
      </c>
      <c r="AI4067" s="50">
        <v>4306973</v>
      </c>
    </row>
    <row r="4068" spans="27:35">
      <c r="AA4068" s="62" t="str">
        <f t="shared" si="256"/>
        <v/>
      </c>
      <c r="AB4068" s="50" t="s">
        <v>77</v>
      </c>
      <c r="AC4068" s="50" t="s">
        <v>2909</v>
      </c>
      <c r="AD4068" s="50">
        <v>4307005</v>
      </c>
      <c r="AH4068" s="66" t="str">
        <f t="shared" si="257"/>
        <v>RSErechim</v>
      </c>
      <c r="AI4068" s="50">
        <v>4307005</v>
      </c>
    </row>
    <row r="4069" spans="27:35">
      <c r="AA4069" s="62" t="str">
        <f t="shared" si="256"/>
        <v/>
      </c>
      <c r="AB4069" s="50" t="s">
        <v>77</v>
      </c>
      <c r="AC4069" s="50" t="s">
        <v>2922</v>
      </c>
      <c r="AD4069" s="50">
        <v>4307054</v>
      </c>
      <c r="AH4069" s="66" t="str">
        <f t="shared" si="257"/>
        <v>RSErnestina</v>
      </c>
      <c r="AI4069" s="50">
        <v>4307054</v>
      </c>
    </row>
    <row r="4070" spans="27:35">
      <c r="AA4070" s="62" t="str">
        <f t="shared" si="256"/>
        <v/>
      </c>
      <c r="AB4070" s="50" t="s">
        <v>77</v>
      </c>
      <c r="AC4070" s="50" t="s">
        <v>2933</v>
      </c>
      <c r="AD4070" s="50">
        <v>4307203</v>
      </c>
      <c r="AH4070" s="66" t="str">
        <f t="shared" si="257"/>
        <v>RSErval Grande</v>
      </c>
      <c r="AI4070" s="50">
        <v>4307203</v>
      </c>
    </row>
    <row r="4071" spans="27:35">
      <c r="AA4071" s="62" t="str">
        <f t="shared" si="256"/>
        <v/>
      </c>
      <c r="AB4071" s="50" t="s">
        <v>77</v>
      </c>
      <c r="AC4071" s="50" t="s">
        <v>2945</v>
      </c>
      <c r="AD4071" s="50">
        <v>4307302</v>
      </c>
      <c r="AH4071" s="66" t="str">
        <f t="shared" si="257"/>
        <v>RSErval Seco</v>
      </c>
      <c r="AI4071" s="50">
        <v>4307302</v>
      </c>
    </row>
    <row r="4072" spans="27:35">
      <c r="AA4072" s="62" t="str">
        <f t="shared" si="256"/>
        <v/>
      </c>
      <c r="AB4072" s="50" t="s">
        <v>77</v>
      </c>
      <c r="AC4072" s="50" t="s">
        <v>2957</v>
      </c>
      <c r="AD4072" s="50">
        <v>4307401</v>
      </c>
      <c r="AH4072" s="66" t="str">
        <f t="shared" si="257"/>
        <v>RSEsmeralda</v>
      </c>
      <c r="AI4072" s="50">
        <v>4307401</v>
      </c>
    </row>
    <row r="4073" spans="27:35">
      <c r="AA4073" s="62" t="str">
        <f t="shared" si="256"/>
        <v/>
      </c>
      <c r="AB4073" s="50" t="s">
        <v>77</v>
      </c>
      <c r="AC4073" s="50" t="s">
        <v>2969</v>
      </c>
      <c r="AD4073" s="50">
        <v>4307450</v>
      </c>
      <c r="AH4073" s="66" t="str">
        <f t="shared" si="257"/>
        <v>RSEsperança do Sul</v>
      </c>
      <c r="AI4073" s="50">
        <v>4307450</v>
      </c>
    </row>
    <row r="4074" spans="27:35">
      <c r="AA4074" s="62" t="str">
        <f t="shared" si="256"/>
        <v/>
      </c>
      <c r="AB4074" s="50" t="s">
        <v>77</v>
      </c>
      <c r="AC4074" s="50" t="s">
        <v>2981</v>
      </c>
      <c r="AD4074" s="50">
        <v>4307500</v>
      </c>
      <c r="AH4074" s="66" t="str">
        <f t="shared" si="257"/>
        <v>RSEspumoso</v>
      </c>
      <c r="AI4074" s="50">
        <v>4307500</v>
      </c>
    </row>
    <row r="4075" spans="27:35">
      <c r="AA4075" s="62" t="str">
        <f t="shared" si="256"/>
        <v/>
      </c>
      <c r="AB4075" s="50" t="s">
        <v>77</v>
      </c>
      <c r="AC4075" s="50" t="s">
        <v>2993</v>
      </c>
      <c r="AD4075" s="50">
        <v>4307559</v>
      </c>
      <c r="AH4075" s="66" t="str">
        <f t="shared" si="257"/>
        <v>RSEstação</v>
      </c>
      <c r="AI4075" s="50">
        <v>4307559</v>
      </c>
    </row>
    <row r="4076" spans="27:35">
      <c r="AA4076" s="62" t="str">
        <f t="shared" si="256"/>
        <v/>
      </c>
      <c r="AB4076" s="50" t="s">
        <v>77</v>
      </c>
      <c r="AC4076" s="50" t="s">
        <v>3006</v>
      </c>
      <c r="AD4076" s="50">
        <v>4307609</v>
      </c>
      <c r="AH4076" s="66" t="str">
        <f t="shared" si="257"/>
        <v>RSEstância Velha</v>
      </c>
      <c r="AI4076" s="50">
        <v>4307609</v>
      </c>
    </row>
    <row r="4077" spans="27:35">
      <c r="AA4077" s="62" t="str">
        <f t="shared" si="256"/>
        <v/>
      </c>
      <c r="AB4077" s="50" t="s">
        <v>77</v>
      </c>
      <c r="AC4077" s="50" t="s">
        <v>3019</v>
      </c>
      <c r="AD4077" s="50">
        <v>4307708</v>
      </c>
      <c r="AH4077" s="66" t="str">
        <f t="shared" si="257"/>
        <v>RSEsteio</v>
      </c>
      <c r="AI4077" s="50">
        <v>4307708</v>
      </c>
    </row>
    <row r="4078" spans="27:35">
      <c r="AA4078" s="62" t="str">
        <f t="shared" si="256"/>
        <v/>
      </c>
      <c r="AB4078" s="50" t="s">
        <v>77</v>
      </c>
      <c r="AC4078" s="50" t="s">
        <v>3031</v>
      </c>
      <c r="AD4078" s="50">
        <v>4307807</v>
      </c>
      <c r="AH4078" s="66" t="str">
        <f t="shared" si="257"/>
        <v>RSEstrela</v>
      </c>
      <c r="AI4078" s="50">
        <v>4307807</v>
      </c>
    </row>
    <row r="4079" spans="27:35">
      <c r="AA4079" s="62" t="str">
        <f t="shared" si="256"/>
        <v/>
      </c>
      <c r="AB4079" s="50" t="s">
        <v>77</v>
      </c>
      <c r="AC4079" s="50" t="s">
        <v>3044</v>
      </c>
      <c r="AD4079" s="50">
        <v>4307815</v>
      </c>
      <c r="AH4079" s="66" t="str">
        <f t="shared" si="257"/>
        <v>RSEstrela Velha</v>
      </c>
      <c r="AI4079" s="50">
        <v>4307815</v>
      </c>
    </row>
    <row r="4080" spans="27:35">
      <c r="AA4080" s="62" t="str">
        <f t="shared" si="256"/>
        <v/>
      </c>
      <c r="AB4080" s="50" t="s">
        <v>77</v>
      </c>
      <c r="AC4080" s="50" t="s">
        <v>3055</v>
      </c>
      <c r="AD4080" s="50">
        <v>4307831</v>
      </c>
      <c r="AH4080" s="66" t="str">
        <f t="shared" si="257"/>
        <v>RSEugênio de Castro</v>
      </c>
      <c r="AI4080" s="50">
        <v>4307831</v>
      </c>
    </row>
    <row r="4081" spans="27:35">
      <c r="AA4081" s="62" t="str">
        <f t="shared" si="256"/>
        <v/>
      </c>
      <c r="AB4081" s="50" t="s">
        <v>77</v>
      </c>
      <c r="AC4081" s="50" t="s">
        <v>3068</v>
      </c>
      <c r="AD4081" s="50">
        <v>4307864</v>
      </c>
      <c r="AH4081" s="66" t="str">
        <f t="shared" si="257"/>
        <v>RSFagundes Varela</v>
      </c>
      <c r="AI4081" s="50">
        <v>4307864</v>
      </c>
    </row>
    <row r="4082" spans="27:35">
      <c r="AA4082" s="62" t="str">
        <f t="shared" si="256"/>
        <v/>
      </c>
      <c r="AB4082" s="50" t="s">
        <v>77</v>
      </c>
      <c r="AC4082" s="50" t="s">
        <v>3079</v>
      </c>
      <c r="AD4082" s="50">
        <v>4307906</v>
      </c>
      <c r="AH4082" s="66" t="str">
        <f t="shared" si="257"/>
        <v>RSFarroupilha</v>
      </c>
      <c r="AI4082" s="50">
        <v>4307906</v>
      </c>
    </row>
    <row r="4083" spans="27:35">
      <c r="AA4083" s="62" t="str">
        <f t="shared" si="256"/>
        <v/>
      </c>
      <c r="AB4083" s="50" t="s">
        <v>77</v>
      </c>
      <c r="AC4083" s="50" t="s">
        <v>3092</v>
      </c>
      <c r="AD4083" s="50">
        <v>4308003</v>
      </c>
      <c r="AH4083" s="66" t="str">
        <f t="shared" si="257"/>
        <v>RSFaxinal do Soturno</v>
      </c>
      <c r="AI4083" s="50">
        <v>4308003</v>
      </c>
    </row>
    <row r="4084" spans="27:35">
      <c r="AA4084" s="62" t="str">
        <f t="shared" si="256"/>
        <v/>
      </c>
      <c r="AB4084" s="50" t="s">
        <v>77</v>
      </c>
      <c r="AC4084" s="50" t="s">
        <v>3104</v>
      </c>
      <c r="AD4084" s="50">
        <v>4308052</v>
      </c>
      <c r="AH4084" s="66" t="str">
        <f t="shared" si="257"/>
        <v>RSFaxinalzinho</v>
      </c>
      <c r="AI4084" s="50">
        <v>4308052</v>
      </c>
    </row>
    <row r="4085" spans="27:35">
      <c r="AA4085" s="62" t="str">
        <f t="shared" si="256"/>
        <v/>
      </c>
      <c r="AB4085" s="50" t="s">
        <v>77</v>
      </c>
      <c r="AC4085" s="50" t="s">
        <v>3117</v>
      </c>
      <c r="AD4085" s="50">
        <v>4308078</v>
      </c>
      <c r="AH4085" s="66" t="str">
        <f t="shared" si="257"/>
        <v>RSFazenda Vilanova</v>
      </c>
      <c r="AI4085" s="50">
        <v>4308078</v>
      </c>
    </row>
    <row r="4086" spans="27:35">
      <c r="AA4086" s="62" t="str">
        <f t="shared" si="256"/>
        <v/>
      </c>
      <c r="AB4086" s="50" t="s">
        <v>77</v>
      </c>
      <c r="AC4086" s="50" t="s">
        <v>3128</v>
      </c>
      <c r="AD4086" s="50">
        <v>4308102</v>
      </c>
      <c r="AH4086" s="66" t="str">
        <f t="shared" si="257"/>
        <v>RSFeliz</v>
      </c>
      <c r="AI4086" s="50">
        <v>4308102</v>
      </c>
    </row>
    <row r="4087" spans="27:35">
      <c r="AA4087" s="62" t="str">
        <f t="shared" si="256"/>
        <v/>
      </c>
      <c r="AB4087" s="50" t="s">
        <v>77</v>
      </c>
      <c r="AC4087" s="50" t="s">
        <v>3140</v>
      </c>
      <c r="AD4087" s="50">
        <v>4308201</v>
      </c>
      <c r="AH4087" s="66" t="str">
        <f t="shared" si="257"/>
        <v>RSFlores da Cunha</v>
      </c>
      <c r="AI4087" s="50">
        <v>4308201</v>
      </c>
    </row>
    <row r="4088" spans="27:35">
      <c r="AA4088" s="62" t="str">
        <f t="shared" si="256"/>
        <v/>
      </c>
      <c r="AB4088" s="50" t="s">
        <v>77</v>
      </c>
      <c r="AC4088" s="50" t="s">
        <v>3151</v>
      </c>
      <c r="AD4088" s="50">
        <v>4308250</v>
      </c>
      <c r="AH4088" s="66" t="str">
        <f t="shared" si="257"/>
        <v>RSFloriano Peixoto</v>
      </c>
      <c r="AI4088" s="50">
        <v>4308250</v>
      </c>
    </row>
    <row r="4089" spans="27:35">
      <c r="AA4089" s="62" t="str">
        <f t="shared" si="256"/>
        <v/>
      </c>
      <c r="AB4089" s="50" t="s">
        <v>77</v>
      </c>
      <c r="AC4089" s="50" t="s">
        <v>3162</v>
      </c>
      <c r="AD4089" s="50">
        <v>4308300</v>
      </c>
      <c r="AH4089" s="66" t="str">
        <f t="shared" si="257"/>
        <v>RSFontoura Xavier</v>
      </c>
      <c r="AI4089" s="50">
        <v>4308300</v>
      </c>
    </row>
    <row r="4090" spans="27:35">
      <c r="AA4090" s="62" t="str">
        <f t="shared" si="256"/>
        <v/>
      </c>
      <c r="AB4090" s="50" t="s">
        <v>77</v>
      </c>
      <c r="AC4090" s="50" t="s">
        <v>3173</v>
      </c>
      <c r="AD4090" s="50">
        <v>4308409</v>
      </c>
      <c r="AH4090" s="66" t="str">
        <f t="shared" si="257"/>
        <v>RSFormigueiro</v>
      </c>
      <c r="AI4090" s="50">
        <v>4308409</v>
      </c>
    </row>
    <row r="4091" spans="27:35">
      <c r="AA4091" s="62" t="str">
        <f t="shared" si="256"/>
        <v/>
      </c>
      <c r="AB4091" s="50" t="s">
        <v>77</v>
      </c>
      <c r="AC4091" s="50" t="s">
        <v>3184</v>
      </c>
      <c r="AD4091" s="50">
        <v>4308433</v>
      </c>
      <c r="AH4091" s="66" t="str">
        <f t="shared" si="257"/>
        <v>RSForquetinha</v>
      </c>
      <c r="AI4091" s="50">
        <v>4308433</v>
      </c>
    </row>
    <row r="4092" spans="27:35">
      <c r="AA4092" s="62" t="str">
        <f t="shared" si="256"/>
        <v/>
      </c>
      <c r="AB4092" s="50" t="s">
        <v>77</v>
      </c>
      <c r="AC4092" s="50" t="s">
        <v>3196</v>
      </c>
      <c r="AD4092" s="50">
        <v>4308458</v>
      </c>
      <c r="AH4092" s="66" t="str">
        <f t="shared" si="257"/>
        <v>RSFortaleza dos Valos</v>
      </c>
      <c r="AI4092" s="50">
        <v>4308458</v>
      </c>
    </row>
    <row r="4093" spans="27:35">
      <c r="AA4093" s="62" t="str">
        <f t="shared" si="256"/>
        <v/>
      </c>
      <c r="AB4093" s="50" t="s">
        <v>77</v>
      </c>
      <c r="AC4093" s="50" t="s">
        <v>3208</v>
      </c>
      <c r="AD4093" s="50">
        <v>4308508</v>
      </c>
      <c r="AH4093" s="66" t="str">
        <f t="shared" si="257"/>
        <v>RSFrederico Westphalen</v>
      </c>
      <c r="AI4093" s="50">
        <v>4308508</v>
      </c>
    </row>
    <row r="4094" spans="27:35">
      <c r="AA4094" s="62" t="str">
        <f t="shared" si="256"/>
        <v/>
      </c>
      <c r="AB4094" s="50" t="s">
        <v>77</v>
      </c>
      <c r="AC4094" s="50" t="s">
        <v>3220</v>
      </c>
      <c r="AD4094" s="50">
        <v>4308607</v>
      </c>
      <c r="AH4094" s="66" t="str">
        <f t="shared" si="257"/>
        <v>RSGaribaldi</v>
      </c>
      <c r="AI4094" s="50">
        <v>4308607</v>
      </c>
    </row>
    <row r="4095" spans="27:35">
      <c r="AA4095" s="62" t="str">
        <f t="shared" si="256"/>
        <v/>
      </c>
      <c r="AB4095" s="50" t="s">
        <v>77</v>
      </c>
      <c r="AC4095" s="50" t="s">
        <v>3231</v>
      </c>
      <c r="AD4095" s="50">
        <v>4308656</v>
      </c>
      <c r="AH4095" s="66" t="str">
        <f t="shared" si="257"/>
        <v>RSGarruchos</v>
      </c>
      <c r="AI4095" s="50">
        <v>4308656</v>
      </c>
    </row>
    <row r="4096" spans="27:35">
      <c r="AA4096" s="62" t="str">
        <f t="shared" si="256"/>
        <v/>
      </c>
      <c r="AB4096" s="50" t="s">
        <v>77</v>
      </c>
      <c r="AC4096" s="50" t="s">
        <v>3242</v>
      </c>
      <c r="AD4096" s="50">
        <v>4308706</v>
      </c>
      <c r="AH4096" s="66" t="str">
        <f t="shared" si="257"/>
        <v>RSGaurama</v>
      </c>
      <c r="AI4096" s="50">
        <v>4308706</v>
      </c>
    </row>
    <row r="4097" spans="27:35">
      <c r="AA4097" s="62" t="str">
        <f t="shared" si="256"/>
        <v/>
      </c>
      <c r="AB4097" s="50" t="s">
        <v>77</v>
      </c>
      <c r="AC4097" s="50" t="s">
        <v>3251</v>
      </c>
      <c r="AD4097" s="50">
        <v>4308805</v>
      </c>
      <c r="AH4097" s="66" t="str">
        <f t="shared" si="257"/>
        <v>RSGeneral Câmara</v>
      </c>
      <c r="AI4097" s="50">
        <v>4308805</v>
      </c>
    </row>
    <row r="4098" spans="27:35">
      <c r="AA4098" s="62" t="str">
        <f t="shared" si="256"/>
        <v/>
      </c>
      <c r="AB4098" s="50" t="s">
        <v>77</v>
      </c>
      <c r="AC4098" s="50" t="s">
        <v>3262</v>
      </c>
      <c r="AD4098" s="50">
        <v>4308854</v>
      </c>
      <c r="AH4098" s="66" t="str">
        <f t="shared" si="257"/>
        <v>RSGentil</v>
      </c>
      <c r="AI4098" s="50">
        <v>4308854</v>
      </c>
    </row>
    <row r="4099" spans="27:35">
      <c r="AA4099" s="62" t="str">
        <f t="shared" ref="AA4099:AA4162" si="258">CONCATENATE(A4099,D4099)</f>
        <v/>
      </c>
      <c r="AB4099" s="50" t="s">
        <v>77</v>
      </c>
      <c r="AC4099" s="50" t="s">
        <v>3274</v>
      </c>
      <c r="AD4099" s="50">
        <v>4308904</v>
      </c>
      <c r="AH4099" s="66" t="str">
        <f t="shared" ref="AH4099:AH4162" si="259">CONCATENATE(AB4099,AC4099)</f>
        <v>RSGetúlio Vargas</v>
      </c>
      <c r="AI4099" s="50">
        <v>4308904</v>
      </c>
    </row>
    <row r="4100" spans="27:35">
      <c r="AA4100" s="62" t="str">
        <f t="shared" si="258"/>
        <v/>
      </c>
      <c r="AB4100" s="50" t="s">
        <v>77</v>
      </c>
      <c r="AC4100" s="50" t="s">
        <v>3285</v>
      </c>
      <c r="AD4100" s="50">
        <v>4309001</v>
      </c>
      <c r="AH4100" s="66" t="str">
        <f t="shared" si="259"/>
        <v>RSGiruá</v>
      </c>
      <c r="AI4100" s="50">
        <v>4309001</v>
      </c>
    </row>
    <row r="4101" spans="27:35">
      <c r="AA4101" s="62" t="str">
        <f t="shared" si="258"/>
        <v/>
      </c>
      <c r="AB4101" s="50" t="s">
        <v>77</v>
      </c>
      <c r="AC4101" s="50" t="s">
        <v>3297</v>
      </c>
      <c r="AD4101" s="50">
        <v>4309050</v>
      </c>
      <c r="AH4101" s="66" t="str">
        <f t="shared" si="259"/>
        <v>RSGlorinha</v>
      </c>
      <c r="AI4101" s="50">
        <v>4309050</v>
      </c>
    </row>
    <row r="4102" spans="27:35">
      <c r="AA4102" s="62" t="str">
        <f t="shared" si="258"/>
        <v/>
      </c>
      <c r="AB4102" s="50" t="s">
        <v>77</v>
      </c>
      <c r="AC4102" s="50" t="s">
        <v>3309</v>
      </c>
      <c r="AD4102" s="50">
        <v>4309100</v>
      </c>
      <c r="AH4102" s="66" t="str">
        <f t="shared" si="259"/>
        <v>RSGramado</v>
      </c>
      <c r="AI4102" s="50">
        <v>4309100</v>
      </c>
    </row>
    <row r="4103" spans="27:35">
      <c r="AA4103" s="62" t="str">
        <f t="shared" si="258"/>
        <v/>
      </c>
      <c r="AB4103" s="50" t="s">
        <v>77</v>
      </c>
      <c r="AC4103" s="50" t="s">
        <v>3320</v>
      </c>
      <c r="AD4103" s="50">
        <v>4309126</v>
      </c>
      <c r="AH4103" s="66" t="str">
        <f t="shared" si="259"/>
        <v>RSGramado dos Loureiros</v>
      </c>
      <c r="AI4103" s="50">
        <v>4309126</v>
      </c>
    </row>
    <row r="4104" spans="27:35">
      <c r="AA4104" s="62" t="str">
        <f t="shared" si="258"/>
        <v/>
      </c>
      <c r="AB4104" s="50" t="s">
        <v>77</v>
      </c>
      <c r="AC4104" s="50" t="s">
        <v>3331</v>
      </c>
      <c r="AD4104" s="50">
        <v>4309159</v>
      </c>
      <c r="AH4104" s="66" t="str">
        <f t="shared" si="259"/>
        <v>RSGramado Xavier</v>
      </c>
      <c r="AI4104" s="50">
        <v>4309159</v>
      </c>
    </row>
    <row r="4105" spans="27:35">
      <c r="AA4105" s="62" t="str">
        <f t="shared" si="258"/>
        <v/>
      </c>
      <c r="AB4105" s="50" t="s">
        <v>77</v>
      </c>
      <c r="AC4105" s="50" t="s">
        <v>3342</v>
      </c>
      <c r="AD4105" s="50">
        <v>4309209</v>
      </c>
      <c r="AH4105" s="66" t="str">
        <f t="shared" si="259"/>
        <v>RSGravataí</v>
      </c>
      <c r="AI4105" s="50">
        <v>4309209</v>
      </c>
    </row>
    <row r="4106" spans="27:35">
      <c r="AA4106" s="62" t="str">
        <f t="shared" si="258"/>
        <v/>
      </c>
      <c r="AB4106" s="50" t="s">
        <v>77</v>
      </c>
      <c r="AC4106" s="50" t="s">
        <v>3352</v>
      </c>
      <c r="AD4106" s="50">
        <v>4309258</v>
      </c>
      <c r="AH4106" s="66" t="str">
        <f t="shared" si="259"/>
        <v>RSGuabiju</v>
      </c>
      <c r="AI4106" s="50">
        <v>4309258</v>
      </c>
    </row>
    <row r="4107" spans="27:35">
      <c r="AA4107" s="62" t="str">
        <f t="shared" si="258"/>
        <v/>
      </c>
      <c r="AB4107" s="50" t="s">
        <v>77</v>
      </c>
      <c r="AC4107" s="50" t="s">
        <v>3362</v>
      </c>
      <c r="AD4107" s="50">
        <v>4309308</v>
      </c>
      <c r="AH4107" s="66" t="str">
        <f t="shared" si="259"/>
        <v>RSGuaíba</v>
      </c>
      <c r="AI4107" s="50">
        <v>4309308</v>
      </c>
    </row>
    <row r="4108" spans="27:35">
      <c r="AA4108" s="62" t="str">
        <f t="shared" si="258"/>
        <v/>
      </c>
      <c r="AB4108" s="50" t="s">
        <v>77</v>
      </c>
      <c r="AC4108" s="50" t="s">
        <v>3371</v>
      </c>
      <c r="AD4108" s="50">
        <v>4309407</v>
      </c>
      <c r="AH4108" s="66" t="str">
        <f t="shared" si="259"/>
        <v>RSGuaporé</v>
      </c>
      <c r="AI4108" s="50">
        <v>4309407</v>
      </c>
    </row>
    <row r="4109" spans="27:35">
      <c r="AA4109" s="62" t="str">
        <f t="shared" si="258"/>
        <v/>
      </c>
      <c r="AB4109" s="50" t="s">
        <v>77</v>
      </c>
      <c r="AC4109" s="50" t="s">
        <v>3381</v>
      </c>
      <c r="AD4109" s="50">
        <v>4309506</v>
      </c>
      <c r="AH4109" s="66" t="str">
        <f t="shared" si="259"/>
        <v>RSGuarani das Missões</v>
      </c>
      <c r="AI4109" s="50">
        <v>4309506</v>
      </c>
    </row>
    <row r="4110" spans="27:35">
      <c r="AA4110" s="62" t="str">
        <f t="shared" si="258"/>
        <v/>
      </c>
      <c r="AB4110" s="50" t="s">
        <v>77</v>
      </c>
      <c r="AC4110" s="50" t="s">
        <v>3391</v>
      </c>
      <c r="AD4110" s="50">
        <v>4309555</v>
      </c>
      <c r="AH4110" s="66" t="str">
        <f t="shared" si="259"/>
        <v>RSHarmonia</v>
      </c>
      <c r="AI4110" s="50">
        <v>4309555</v>
      </c>
    </row>
    <row r="4111" spans="27:35">
      <c r="AA4111" s="62" t="str">
        <f t="shared" si="258"/>
        <v/>
      </c>
      <c r="AB4111" s="50" t="s">
        <v>77</v>
      </c>
      <c r="AC4111" s="50" t="s">
        <v>3401</v>
      </c>
      <c r="AD4111" s="50">
        <v>4307104</v>
      </c>
      <c r="AH4111" s="66" t="str">
        <f t="shared" si="259"/>
        <v>RSHerval</v>
      </c>
      <c r="AI4111" s="50">
        <v>4307104</v>
      </c>
    </row>
    <row r="4112" spans="27:35">
      <c r="AA4112" s="62" t="str">
        <f t="shared" si="258"/>
        <v/>
      </c>
      <c r="AB4112" s="50" t="s">
        <v>77</v>
      </c>
      <c r="AC4112" s="50" t="s">
        <v>3411</v>
      </c>
      <c r="AD4112" s="50">
        <v>4309571</v>
      </c>
      <c r="AH4112" s="66" t="str">
        <f t="shared" si="259"/>
        <v>RSHerveiras</v>
      </c>
      <c r="AI4112" s="50">
        <v>4309571</v>
      </c>
    </row>
    <row r="4113" spans="27:35">
      <c r="AA4113" s="62" t="str">
        <f t="shared" si="258"/>
        <v/>
      </c>
      <c r="AB4113" s="50" t="s">
        <v>77</v>
      </c>
      <c r="AC4113" s="50" t="s">
        <v>3421</v>
      </c>
      <c r="AD4113" s="50">
        <v>4309605</v>
      </c>
      <c r="AH4113" s="66" t="str">
        <f t="shared" si="259"/>
        <v>RSHorizontina</v>
      </c>
      <c r="AI4113" s="50">
        <v>4309605</v>
      </c>
    </row>
    <row r="4114" spans="27:35">
      <c r="AA4114" s="62" t="str">
        <f t="shared" si="258"/>
        <v/>
      </c>
      <c r="AB4114" s="50" t="s">
        <v>77</v>
      </c>
      <c r="AC4114" s="50" t="s">
        <v>3430</v>
      </c>
      <c r="AD4114" s="50">
        <v>4309654</v>
      </c>
      <c r="AH4114" s="66" t="str">
        <f t="shared" si="259"/>
        <v>RSHulha Negra</v>
      </c>
      <c r="AI4114" s="50">
        <v>4309654</v>
      </c>
    </row>
    <row r="4115" spans="27:35">
      <c r="AA4115" s="62" t="str">
        <f t="shared" si="258"/>
        <v/>
      </c>
      <c r="AB4115" s="50" t="s">
        <v>77</v>
      </c>
      <c r="AC4115" s="50" t="s">
        <v>695</v>
      </c>
      <c r="AD4115" s="50">
        <v>4309704</v>
      </c>
      <c r="AH4115" s="66" t="str">
        <f t="shared" si="259"/>
        <v>RSHumaitá</v>
      </c>
      <c r="AI4115" s="50">
        <v>4309704</v>
      </c>
    </row>
    <row r="4116" spans="27:35">
      <c r="AA4116" s="62" t="str">
        <f t="shared" si="258"/>
        <v/>
      </c>
      <c r="AB4116" s="50" t="s">
        <v>77</v>
      </c>
      <c r="AC4116" s="50" t="s">
        <v>3449</v>
      </c>
      <c r="AD4116" s="50">
        <v>4309753</v>
      </c>
      <c r="AH4116" s="66" t="str">
        <f t="shared" si="259"/>
        <v>RSIbarama</v>
      </c>
      <c r="AI4116" s="50">
        <v>4309753</v>
      </c>
    </row>
    <row r="4117" spans="27:35">
      <c r="AA4117" s="62" t="str">
        <f t="shared" si="258"/>
        <v/>
      </c>
      <c r="AB4117" s="50" t="s">
        <v>77</v>
      </c>
      <c r="AC4117" s="50" t="s">
        <v>3458</v>
      </c>
      <c r="AD4117" s="50">
        <v>4309803</v>
      </c>
      <c r="AH4117" s="66" t="str">
        <f t="shared" si="259"/>
        <v>RSIbiaçá</v>
      </c>
      <c r="AI4117" s="50">
        <v>4309803</v>
      </c>
    </row>
    <row r="4118" spans="27:35">
      <c r="AA4118" s="62" t="str">
        <f t="shared" si="258"/>
        <v/>
      </c>
      <c r="AB4118" s="50" t="s">
        <v>77</v>
      </c>
      <c r="AC4118" s="50" t="s">
        <v>3468</v>
      </c>
      <c r="AD4118" s="50">
        <v>4309902</v>
      </c>
      <c r="AH4118" s="66" t="str">
        <f t="shared" si="259"/>
        <v>RSIbiraiaras</v>
      </c>
      <c r="AI4118" s="50">
        <v>4309902</v>
      </c>
    </row>
    <row r="4119" spans="27:35">
      <c r="AA4119" s="62" t="str">
        <f t="shared" si="258"/>
        <v/>
      </c>
      <c r="AB4119" s="50" t="s">
        <v>77</v>
      </c>
      <c r="AC4119" s="50" t="s">
        <v>3477</v>
      </c>
      <c r="AD4119" s="50">
        <v>4309951</v>
      </c>
      <c r="AH4119" s="66" t="str">
        <f t="shared" si="259"/>
        <v>RSIbirapuitã</v>
      </c>
      <c r="AI4119" s="50">
        <v>4309951</v>
      </c>
    </row>
    <row r="4120" spans="27:35">
      <c r="AA4120" s="62" t="str">
        <f t="shared" si="258"/>
        <v/>
      </c>
      <c r="AB4120" s="50" t="s">
        <v>77</v>
      </c>
      <c r="AC4120" s="50" t="s">
        <v>3487</v>
      </c>
      <c r="AD4120" s="50">
        <v>4310009</v>
      </c>
      <c r="AH4120" s="66" t="str">
        <f t="shared" si="259"/>
        <v>RSIbirubá</v>
      </c>
      <c r="AI4120" s="50">
        <v>4310009</v>
      </c>
    </row>
    <row r="4121" spans="27:35">
      <c r="AA4121" s="62" t="str">
        <f t="shared" si="258"/>
        <v/>
      </c>
      <c r="AB4121" s="50" t="s">
        <v>77</v>
      </c>
      <c r="AC4121" s="50" t="s">
        <v>3497</v>
      </c>
      <c r="AD4121" s="50">
        <v>4310108</v>
      </c>
      <c r="AH4121" s="66" t="str">
        <f t="shared" si="259"/>
        <v>RSIgrejinha</v>
      </c>
      <c r="AI4121" s="50">
        <v>4310108</v>
      </c>
    </row>
    <row r="4122" spans="27:35">
      <c r="AA4122" s="62" t="str">
        <f t="shared" si="258"/>
        <v/>
      </c>
      <c r="AB4122" s="50" t="s">
        <v>77</v>
      </c>
      <c r="AC4122" s="50" t="s">
        <v>3506</v>
      </c>
      <c r="AD4122" s="50">
        <v>4310207</v>
      </c>
      <c r="AH4122" s="66" t="str">
        <f t="shared" si="259"/>
        <v>RSIjuí</v>
      </c>
      <c r="AI4122" s="50">
        <v>4310207</v>
      </c>
    </row>
    <row r="4123" spans="27:35">
      <c r="AA4123" s="62" t="str">
        <f t="shared" si="258"/>
        <v/>
      </c>
      <c r="AB4123" s="50" t="s">
        <v>77</v>
      </c>
      <c r="AC4123" s="50" t="s">
        <v>3516</v>
      </c>
      <c r="AD4123" s="50">
        <v>4310306</v>
      </c>
      <c r="AH4123" s="66" t="str">
        <f t="shared" si="259"/>
        <v>RSIlópolis</v>
      </c>
      <c r="AI4123" s="50">
        <v>4310306</v>
      </c>
    </row>
    <row r="4124" spans="27:35">
      <c r="AA4124" s="62" t="str">
        <f t="shared" si="258"/>
        <v/>
      </c>
      <c r="AB4124" s="50" t="s">
        <v>77</v>
      </c>
      <c r="AC4124" s="50" t="s">
        <v>3526</v>
      </c>
      <c r="AD4124" s="50">
        <v>4310330</v>
      </c>
      <c r="AH4124" s="66" t="str">
        <f t="shared" si="259"/>
        <v>RSImbé</v>
      </c>
      <c r="AI4124" s="50">
        <v>4310330</v>
      </c>
    </row>
    <row r="4125" spans="27:35">
      <c r="AA4125" s="62" t="str">
        <f t="shared" si="258"/>
        <v/>
      </c>
      <c r="AB4125" s="50" t="s">
        <v>77</v>
      </c>
      <c r="AC4125" s="50" t="s">
        <v>3536</v>
      </c>
      <c r="AD4125" s="50">
        <v>4310363</v>
      </c>
      <c r="AH4125" s="66" t="str">
        <f t="shared" si="259"/>
        <v>RSImigrante</v>
      </c>
      <c r="AI4125" s="50">
        <v>4310363</v>
      </c>
    </row>
    <row r="4126" spans="27:35">
      <c r="AA4126" s="62" t="str">
        <f t="shared" si="258"/>
        <v/>
      </c>
      <c r="AB4126" s="50" t="s">
        <v>77</v>
      </c>
      <c r="AC4126" s="50" t="s">
        <v>1814</v>
      </c>
      <c r="AD4126" s="50">
        <v>4310405</v>
      </c>
      <c r="AH4126" s="66" t="str">
        <f t="shared" si="259"/>
        <v>RSIndependência</v>
      </c>
      <c r="AI4126" s="50">
        <v>4310405</v>
      </c>
    </row>
    <row r="4127" spans="27:35">
      <c r="AA4127" s="62" t="str">
        <f t="shared" si="258"/>
        <v/>
      </c>
      <c r="AB4127" s="50" t="s">
        <v>77</v>
      </c>
      <c r="AC4127" s="50" t="s">
        <v>3554</v>
      </c>
      <c r="AD4127" s="50">
        <v>4310413</v>
      </c>
      <c r="AH4127" s="66" t="str">
        <f t="shared" si="259"/>
        <v>RSInhacorá</v>
      </c>
      <c r="AI4127" s="50">
        <v>4310413</v>
      </c>
    </row>
    <row r="4128" spans="27:35">
      <c r="AA4128" s="62" t="str">
        <f t="shared" si="258"/>
        <v/>
      </c>
      <c r="AB4128" s="50" t="s">
        <v>77</v>
      </c>
      <c r="AC4128" s="50" t="s">
        <v>3564</v>
      </c>
      <c r="AD4128" s="50">
        <v>4310439</v>
      </c>
      <c r="AH4128" s="66" t="str">
        <f t="shared" si="259"/>
        <v>RSIpê</v>
      </c>
      <c r="AI4128" s="50">
        <v>4310439</v>
      </c>
    </row>
    <row r="4129" spans="27:35">
      <c r="AA4129" s="62" t="str">
        <f t="shared" si="258"/>
        <v/>
      </c>
      <c r="AB4129" s="50" t="s">
        <v>77</v>
      </c>
      <c r="AC4129" s="50" t="s">
        <v>3574</v>
      </c>
      <c r="AD4129" s="50">
        <v>4310462</v>
      </c>
      <c r="AH4129" s="66" t="str">
        <f t="shared" si="259"/>
        <v>RSIpiranga do Sul</v>
      </c>
      <c r="AI4129" s="50">
        <v>4310462</v>
      </c>
    </row>
    <row r="4130" spans="27:35">
      <c r="AA4130" s="62" t="str">
        <f t="shared" si="258"/>
        <v/>
      </c>
      <c r="AB4130" s="50" t="s">
        <v>77</v>
      </c>
      <c r="AC4130" s="50" t="s">
        <v>3584</v>
      </c>
      <c r="AD4130" s="50">
        <v>4310504</v>
      </c>
      <c r="AH4130" s="66" t="str">
        <f t="shared" si="259"/>
        <v>RSIraí</v>
      </c>
      <c r="AI4130" s="50">
        <v>4310504</v>
      </c>
    </row>
    <row r="4131" spans="27:35">
      <c r="AA4131" s="62" t="str">
        <f t="shared" si="258"/>
        <v/>
      </c>
      <c r="AB4131" s="50" t="s">
        <v>77</v>
      </c>
      <c r="AC4131" s="50" t="s">
        <v>3594</v>
      </c>
      <c r="AD4131" s="50">
        <v>4310538</v>
      </c>
      <c r="AH4131" s="66" t="str">
        <f t="shared" si="259"/>
        <v>RSItaara</v>
      </c>
      <c r="AI4131" s="50">
        <v>4310538</v>
      </c>
    </row>
    <row r="4132" spans="27:35">
      <c r="AA4132" s="62" t="str">
        <f t="shared" si="258"/>
        <v/>
      </c>
      <c r="AB4132" s="50" t="s">
        <v>77</v>
      </c>
      <c r="AC4132" s="50" t="s">
        <v>3603</v>
      </c>
      <c r="AD4132" s="50">
        <v>4310553</v>
      </c>
      <c r="AH4132" s="66" t="str">
        <f t="shared" si="259"/>
        <v>RSItacurubi</v>
      </c>
      <c r="AI4132" s="50">
        <v>4310553</v>
      </c>
    </row>
    <row r="4133" spans="27:35">
      <c r="AA4133" s="62" t="str">
        <f t="shared" si="258"/>
        <v/>
      </c>
      <c r="AB4133" s="50" t="s">
        <v>77</v>
      </c>
      <c r="AC4133" s="50" t="s">
        <v>3612</v>
      </c>
      <c r="AD4133" s="50">
        <v>4310579</v>
      </c>
      <c r="AH4133" s="66" t="str">
        <f t="shared" si="259"/>
        <v>RSItapuca</v>
      </c>
      <c r="AI4133" s="50">
        <v>4310579</v>
      </c>
    </row>
    <row r="4134" spans="27:35">
      <c r="AA4134" s="62" t="str">
        <f t="shared" si="258"/>
        <v/>
      </c>
      <c r="AB4134" s="50" t="s">
        <v>77</v>
      </c>
      <c r="AC4134" s="50" t="s">
        <v>3621</v>
      </c>
      <c r="AD4134" s="50">
        <v>4310603</v>
      </c>
      <c r="AH4134" s="66" t="str">
        <f t="shared" si="259"/>
        <v>RSItaqui</v>
      </c>
      <c r="AI4134" s="50">
        <v>4310603</v>
      </c>
    </row>
    <row r="4135" spans="27:35">
      <c r="AA4135" s="62" t="str">
        <f t="shared" si="258"/>
        <v/>
      </c>
      <c r="AB4135" s="50" t="s">
        <v>77</v>
      </c>
      <c r="AC4135" s="50" t="s">
        <v>3631</v>
      </c>
      <c r="AD4135" s="50">
        <v>4310652</v>
      </c>
      <c r="AH4135" s="66" t="str">
        <f t="shared" si="259"/>
        <v>RSItati</v>
      </c>
      <c r="AI4135" s="50">
        <v>4310652</v>
      </c>
    </row>
    <row r="4136" spans="27:35">
      <c r="AA4136" s="62" t="str">
        <f t="shared" si="258"/>
        <v/>
      </c>
      <c r="AB4136" s="50" t="s">
        <v>77</v>
      </c>
      <c r="AC4136" s="50" t="s">
        <v>3641</v>
      </c>
      <c r="AD4136" s="50">
        <v>4310702</v>
      </c>
      <c r="AH4136" s="66" t="str">
        <f t="shared" si="259"/>
        <v>RSItatiba do Sul</v>
      </c>
      <c r="AI4136" s="50">
        <v>4310702</v>
      </c>
    </row>
    <row r="4137" spans="27:35">
      <c r="AA4137" s="62" t="str">
        <f t="shared" si="258"/>
        <v/>
      </c>
      <c r="AB4137" s="50" t="s">
        <v>77</v>
      </c>
      <c r="AC4137" s="50" t="s">
        <v>3650</v>
      </c>
      <c r="AD4137" s="50">
        <v>4310751</v>
      </c>
      <c r="AH4137" s="66" t="str">
        <f t="shared" si="259"/>
        <v>RSIvorá</v>
      </c>
      <c r="AI4137" s="50">
        <v>4310751</v>
      </c>
    </row>
    <row r="4138" spans="27:35">
      <c r="AA4138" s="62" t="str">
        <f t="shared" si="258"/>
        <v/>
      </c>
      <c r="AB4138" s="50" t="s">
        <v>77</v>
      </c>
      <c r="AC4138" s="50" t="s">
        <v>3659</v>
      </c>
      <c r="AD4138" s="50">
        <v>4310801</v>
      </c>
      <c r="AH4138" s="66" t="str">
        <f t="shared" si="259"/>
        <v>RSIvoti</v>
      </c>
      <c r="AI4138" s="50">
        <v>4310801</v>
      </c>
    </row>
    <row r="4139" spans="27:35">
      <c r="AA4139" s="62" t="str">
        <f t="shared" si="258"/>
        <v/>
      </c>
      <c r="AB4139" s="50" t="s">
        <v>77</v>
      </c>
      <c r="AC4139" s="50" t="s">
        <v>3668</v>
      </c>
      <c r="AD4139" s="50">
        <v>4310850</v>
      </c>
      <c r="AH4139" s="66" t="str">
        <f t="shared" si="259"/>
        <v>RSJaboticaba</v>
      </c>
      <c r="AI4139" s="50">
        <v>4310850</v>
      </c>
    </row>
    <row r="4140" spans="27:35">
      <c r="AA4140" s="62" t="str">
        <f t="shared" si="258"/>
        <v/>
      </c>
      <c r="AB4140" s="50" t="s">
        <v>77</v>
      </c>
      <c r="AC4140" s="50" t="s">
        <v>3675</v>
      </c>
      <c r="AD4140" s="50">
        <v>4310876</v>
      </c>
      <c r="AH4140" s="66" t="str">
        <f t="shared" si="259"/>
        <v>RSJacuizinho</v>
      </c>
      <c r="AI4140" s="50">
        <v>4310876</v>
      </c>
    </row>
    <row r="4141" spans="27:35">
      <c r="AA4141" s="62" t="str">
        <f t="shared" si="258"/>
        <v/>
      </c>
      <c r="AB4141" s="50" t="s">
        <v>77</v>
      </c>
      <c r="AC4141" s="50" t="s">
        <v>3683</v>
      </c>
      <c r="AD4141" s="50">
        <v>4310900</v>
      </c>
      <c r="AH4141" s="66" t="str">
        <f t="shared" si="259"/>
        <v>RSJacutinga</v>
      </c>
      <c r="AI4141" s="50">
        <v>4310900</v>
      </c>
    </row>
    <row r="4142" spans="27:35">
      <c r="AA4142" s="62" t="str">
        <f t="shared" si="258"/>
        <v/>
      </c>
      <c r="AB4142" s="50" t="s">
        <v>77</v>
      </c>
      <c r="AC4142" s="50" t="s">
        <v>3692</v>
      </c>
      <c r="AD4142" s="50">
        <v>4311007</v>
      </c>
      <c r="AH4142" s="66" t="str">
        <f t="shared" si="259"/>
        <v>RSJaguarão</v>
      </c>
      <c r="AI4142" s="50">
        <v>4311007</v>
      </c>
    </row>
    <row r="4143" spans="27:35">
      <c r="AA4143" s="62" t="str">
        <f t="shared" si="258"/>
        <v/>
      </c>
      <c r="AB4143" s="50" t="s">
        <v>77</v>
      </c>
      <c r="AC4143" s="50" t="s">
        <v>3700</v>
      </c>
      <c r="AD4143" s="50">
        <v>4311106</v>
      </c>
      <c r="AH4143" s="66" t="str">
        <f t="shared" si="259"/>
        <v>RSJaguari</v>
      </c>
      <c r="AI4143" s="50">
        <v>4311106</v>
      </c>
    </row>
    <row r="4144" spans="27:35">
      <c r="AA4144" s="62" t="str">
        <f t="shared" si="258"/>
        <v/>
      </c>
      <c r="AB4144" s="50" t="s">
        <v>77</v>
      </c>
      <c r="AC4144" s="50" t="s">
        <v>3708</v>
      </c>
      <c r="AD4144" s="50">
        <v>4311122</v>
      </c>
      <c r="AH4144" s="66" t="str">
        <f t="shared" si="259"/>
        <v>RSJaquirana</v>
      </c>
      <c r="AI4144" s="50">
        <v>4311122</v>
      </c>
    </row>
    <row r="4145" spans="27:35">
      <c r="AA4145" s="62" t="str">
        <f t="shared" si="258"/>
        <v/>
      </c>
      <c r="AB4145" s="50" t="s">
        <v>77</v>
      </c>
      <c r="AC4145" s="50" t="s">
        <v>3715</v>
      </c>
      <c r="AD4145" s="50">
        <v>4311130</v>
      </c>
      <c r="AH4145" s="66" t="str">
        <f t="shared" si="259"/>
        <v>RSJari</v>
      </c>
      <c r="AI4145" s="50">
        <v>4311130</v>
      </c>
    </row>
    <row r="4146" spans="27:35">
      <c r="AA4146" s="62" t="str">
        <f t="shared" si="258"/>
        <v/>
      </c>
      <c r="AB4146" s="50" t="s">
        <v>77</v>
      </c>
      <c r="AC4146" s="50" t="s">
        <v>3722</v>
      </c>
      <c r="AD4146" s="50">
        <v>4311155</v>
      </c>
      <c r="AH4146" s="66" t="str">
        <f t="shared" si="259"/>
        <v>RSJóia</v>
      </c>
      <c r="AI4146" s="50">
        <v>4311155</v>
      </c>
    </row>
    <row r="4147" spans="27:35">
      <c r="AA4147" s="62" t="str">
        <f t="shared" si="258"/>
        <v/>
      </c>
      <c r="AB4147" s="50" t="s">
        <v>77</v>
      </c>
      <c r="AC4147" s="50" t="s">
        <v>3729</v>
      </c>
      <c r="AD4147" s="50">
        <v>4311205</v>
      </c>
      <c r="AH4147" s="66" t="str">
        <f t="shared" si="259"/>
        <v>RSJúlio de Castilhos</v>
      </c>
      <c r="AI4147" s="50">
        <v>4311205</v>
      </c>
    </row>
    <row r="4148" spans="27:35">
      <c r="AA4148" s="62" t="str">
        <f t="shared" si="258"/>
        <v/>
      </c>
      <c r="AB4148" s="50" t="s">
        <v>77</v>
      </c>
      <c r="AC4148" s="50" t="s">
        <v>3736</v>
      </c>
      <c r="AD4148" s="50">
        <v>4311239</v>
      </c>
      <c r="AH4148" s="66" t="str">
        <f t="shared" si="259"/>
        <v>RSLagoa Bonita do Sul</v>
      </c>
      <c r="AI4148" s="50">
        <v>4311239</v>
      </c>
    </row>
    <row r="4149" spans="27:35">
      <c r="AA4149" s="62" t="str">
        <f t="shared" si="258"/>
        <v/>
      </c>
      <c r="AB4149" s="50" t="s">
        <v>77</v>
      </c>
      <c r="AC4149" s="50" t="s">
        <v>3743</v>
      </c>
      <c r="AD4149" s="50">
        <v>4311270</v>
      </c>
      <c r="AH4149" s="66" t="str">
        <f t="shared" si="259"/>
        <v>RSLagoa dos Três Cantos</v>
      </c>
      <c r="AI4149" s="50">
        <v>4300002</v>
      </c>
    </row>
    <row r="4150" spans="27:35">
      <c r="AA4150" s="62" t="str">
        <f t="shared" si="258"/>
        <v/>
      </c>
      <c r="AB4150" s="50" t="s">
        <v>77</v>
      </c>
      <c r="AC4150" s="50" t="s">
        <v>3750</v>
      </c>
      <c r="AD4150" s="50">
        <v>4311304</v>
      </c>
      <c r="AH4150" s="66" t="str">
        <f t="shared" si="259"/>
        <v>RSLagoa Vermelha</v>
      </c>
      <c r="AI4150" s="50">
        <v>4311270</v>
      </c>
    </row>
    <row r="4151" spans="27:35">
      <c r="AA4151" s="62" t="str">
        <f t="shared" si="258"/>
        <v/>
      </c>
      <c r="AB4151" s="50" t="s">
        <v>77</v>
      </c>
      <c r="AC4151" s="50" t="s">
        <v>3756</v>
      </c>
      <c r="AD4151" s="50">
        <v>4311254</v>
      </c>
      <c r="AH4151" s="66" t="str">
        <f t="shared" si="259"/>
        <v>RSLagoão</v>
      </c>
      <c r="AI4151" s="50">
        <v>4300001</v>
      </c>
    </row>
    <row r="4152" spans="27:35">
      <c r="AA4152" s="62" t="str">
        <f t="shared" si="258"/>
        <v/>
      </c>
      <c r="AB4152" s="50" t="s">
        <v>77</v>
      </c>
      <c r="AC4152" s="50" t="s">
        <v>1650</v>
      </c>
      <c r="AD4152" s="50">
        <v>4311403</v>
      </c>
      <c r="AH4152" s="66" t="str">
        <f t="shared" si="259"/>
        <v>RSLajeado</v>
      </c>
      <c r="AI4152" s="50">
        <v>4311304</v>
      </c>
    </row>
    <row r="4153" spans="27:35">
      <c r="AA4153" s="62" t="str">
        <f t="shared" si="258"/>
        <v/>
      </c>
      <c r="AB4153" s="50" t="s">
        <v>77</v>
      </c>
      <c r="AC4153" s="50" t="s">
        <v>3765</v>
      </c>
      <c r="AD4153" s="50">
        <v>4311429</v>
      </c>
      <c r="AH4153" s="66" t="str">
        <f t="shared" si="259"/>
        <v>RSLajeado do Bugre</v>
      </c>
      <c r="AI4153" s="50">
        <v>4311254</v>
      </c>
    </row>
    <row r="4154" spans="27:35">
      <c r="AA4154" s="62" t="str">
        <f t="shared" si="258"/>
        <v/>
      </c>
      <c r="AB4154" s="50" t="s">
        <v>77</v>
      </c>
      <c r="AC4154" s="50" t="s">
        <v>3772</v>
      </c>
      <c r="AD4154" s="50">
        <v>4311502</v>
      </c>
      <c r="AH4154" s="66" t="str">
        <f t="shared" si="259"/>
        <v>RSLavras do Sul</v>
      </c>
      <c r="AI4154" s="50">
        <v>4311403</v>
      </c>
    </row>
    <row r="4155" spans="27:35">
      <c r="AA4155" s="62" t="str">
        <f t="shared" si="258"/>
        <v/>
      </c>
      <c r="AB4155" s="50" t="s">
        <v>77</v>
      </c>
      <c r="AC4155" s="50" t="s">
        <v>3778</v>
      </c>
      <c r="AD4155" s="50">
        <v>4311601</v>
      </c>
      <c r="AH4155" s="66" t="str">
        <f t="shared" si="259"/>
        <v>RSLiberato Salzano</v>
      </c>
      <c r="AI4155" s="50">
        <v>4311429</v>
      </c>
    </row>
    <row r="4156" spans="27:35">
      <c r="AA4156" s="62" t="str">
        <f t="shared" si="258"/>
        <v/>
      </c>
      <c r="AB4156" s="50" t="s">
        <v>77</v>
      </c>
      <c r="AC4156" s="50" t="s">
        <v>3785</v>
      </c>
      <c r="AD4156" s="50">
        <v>4311627</v>
      </c>
      <c r="AH4156" s="66" t="str">
        <f t="shared" si="259"/>
        <v>RSLindolfo Collor</v>
      </c>
      <c r="AI4156" s="50">
        <v>4311502</v>
      </c>
    </row>
    <row r="4157" spans="27:35">
      <c r="AA4157" s="62" t="str">
        <f t="shared" si="258"/>
        <v/>
      </c>
      <c r="AB4157" s="50" t="s">
        <v>77</v>
      </c>
      <c r="AC4157" s="50" t="s">
        <v>3792</v>
      </c>
      <c r="AD4157" s="50">
        <v>4311643</v>
      </c>
      <c r="AH4157" s="66" t="str">
        <f t="shared" si="259"/>
        <v>RSLinha Nova</v>
      </c>
      <c r="AI4157" s="50">
        <v>4311601</v>
      </c>
    </row>
    <row r="4158" spans="27:35">
      <c r="AA4158" s="62" t="str">
        <f t="shared" si="258"/>
        <v/>
      </c>
      <c r="AB4158" s="50" t="s">
        <v>77</v>
      </c>
      <c r="AC4158" s="50" t="s">
        <v>5569</v>
      </c>
      <c r="AD4158" s="50">
        <v>4311718</v>
      </c>
      <c r="AH4158" s="66" t="str">
        <f t="shared" si="259"/>
        <v>RSMaçambara</v>
      </c>
      <c r="AI4158" s="50">
        <v>4311627</v>
      </c>
    </row>
    <row r="4159" spans="27:35">
      <c r="AA4159" s="62" t="str">
        <f t="shared" si="258"/>
        <v/>
      </c>
      <c r="AB4159" s="50" t="s">
        <v>77</v>
      </c>
      <c r="AC4159" s="50" t="s">
        <v>3805</v>
      </c>
      <c r="AD4159" s="50">
        <v>4311700</v>
      </c>
      <c r="AH4159" s="66" t="str">
        <f t="shared" si="259"/>
        <v>RSMachadinho</v>
      </c>
      <c r="AI4159" s="50">
        <v>4311643</v>
      </c>
    </row>
    <row r="4160" spans="27:35">
      <c r="AA4160" s="62" t="str">
        <f t="shared" si="258"/>
        <v/>
      </c>
      <c r="AB4160" s="50" t="s">
        <v>77</v>
      </c>
      <c r="AC4160" s="50" t="s">
        <v>3812</v>
      </c>
      <c r="AD4160" s="50">
        <v>4311734</v>
      </c>
      <c r="AH4160" s="66" t="str">
        <f t="shared" si="259"/>
        <v>RSMampituba</v>
      </c>
      <c r="AI4160" s="50">
        <v>4311718</v>
      </c>
    </row>
    <row r="4161" spans="27:35">
      <c r="AA4161" s="62" t="str">
        <f t="shared" si="258"/>
        <v/>
      </c>
      <c r="AB4161" s="50" t="s">
        <v>77</v>
      </c>
      <c r="AC4161" s="50" t="s">
        <v>3819</v>
      </c>
      <c r="AD4161" s="50">
        <v>4311759</v>
      </c>
      <c r="AH4161" s="66" t="str">
        <f t="shared" si="259"/>
        <v>RSManoel Viana</v>
      </c>
      <c r="AI4161" s="50">
        <v>4311700</v>
      </c>
    </row>
    <row r="4162" spans="27:35">
      <c r="AA4162" s="62" t="str">
        <f t="shared" si="258"/>
        <v/>
      </c>
      <c r="AB4162" s="50" t="s">
        <v>77</v>
      </c>
      <c r="AC4162" s="50" t="s">
        <v>3826</v>
      </c>
      <c r="AD4162" s="50">
        <v>4311775</v>
      </c>
      <c r="AH4162" s="66" t="str">
        <f t="shared" si="259"/>
        <v>RSMaquiné</v>
      </c>
      <c r="AI4162" s="50">
        <v>4311734</v>
      </c>
    </row>
    <row r="4163" spans="27:35">
      <c r="AA4163" s="62" t="str">
        <f t="shared" ref="AA4163:AA4226" si="260">CONCATENATE(A4163,D4163)</f>
        <v/>
      </c>
      <c r="AB4163" s="50" t="s">
        <v>77</v>
      </c>
      <c r="AC4163" s="50" t="s">
        <v>3833</v>
      </c>
      <c r="AD4163" s="50">
        <v>4311791</v>
      </c>
      <c r="AH4163" s="66" t="str">
        <f t="shared" ref="AH4163:AH4226" si="261">CONCATENATE(AB4163,AC4163)</f>
        <v>RSMaratá</v>
      </c>
      <c r="AI4163" s="50">
        <v>4311759</v>
      </c>
    </row>
    <row r="4164" spans="27:35">
      <c r="AA4164" s="62" t="str">
        <f t="shared" si="260"/>
        <v/>
      </c>
      <c r="AB4164" s="50" t="s">
        <v>77</v>
      </c>
      <c r="AC4164" s="50" t="s">
        <v>3839</v>
      </c>
      <c r="AD4164" s="50">
        <v>4311809</v>
      </c>
      <c r="AH4164" s="66" t="str">
        <f t="shared" si="261"/>
        <v>RSMarau</v>
      </c>
      <c r="AI4164" s="50">
        <v>4311775</v>
      </c>
    </row>
    <row r="4165" spans="27:35">
      <c r="AA4165" s="62" t="str">
        <f t="shared" si="260"/>
        <v/>
      </c>
      <c r="AB4165" s="50" t="s">
        <v>77</v>
      </c>
      <c r="AC4165" s="50" t="s">
        <v>3846</v>
      </c>
      <c r="AD4165" s="50">
        <v>4311908</v>
      </c>
      <c r="AH4165" s="66" t="str">
        <f t="shared" si="261"/>
        <v>RSMarcelino Ramos</v>
      </c>
      <c r="AI4165" s="50">
        <v>4311791</v>
      </c>
    </row>
    <row r="4166" spans="27:35">
      <c r="AA4166" s="62" t="str">
        <f t="shared" si="260"/>
        <v/>
      </c>
      <c r="AB4166" s="50" t="s">
        <v>77</v>
      </c>
      <c r="AC4166" s="50" t="s">
        <v>3852</v>
      </c>
      <c r="AD4166" s="50">
        <v>4311981</v>
      </c>
      <c r="AH4166" s="66" t="str">
        <f t="shared" si="261"/>
        <v>RSMariana Pimentel</v>
      </c>
      <c r="AI4166" s="50">
        <v>4311809</v>
      </c>
    </row>
    <row r="4167" spans="27:35">
      <c r="AA4167" s="62" t="str">
        <f t="shared" si="260"/>
        <v/>
      </c>
      <c r="AB4167" s="50" t="s">
        <v>77</v>
      </c>
      <c r="AC4167" s="50" t="s">
        <v>3858</v>
      </c>
      <c r="AD4167" s="50">
        <v>4312005</v>
      </c>
      <c r="AH4167" s="66" t="str">
        <f t="shared" si="261"/>
        <v>RSMariano Moro</v>
      </c>
      <c r="AI4167" s="50">
        <v>4311908</v>
      </c>
    </row>
    <row r="4168" spans="27:35">
      <c r="AA4168" s="62" t="str">
        <f t="shared" si="260"/>
        <v/>
      </c>
      <c r="AB4168" s="50" t="s">
        <v>77</v>
      </c>
      <c r="AC4168" s="50" t="s">
        <v>3864</v>
      </c>
      <c r="AD4168" s="50">
        <v>4312054</v>
      </c>
      <c r="AH4168" s="66" t="str">
        <f t="shared" si="261"/>
        <v>RSMarques de Souza</v>
      </c>
      <c r="AI4168" s="50">
        <v>4311981</v>
      </c>
    </row>
    <row r="4169" spans="27:35">
      <c r="AA4169" s="62" t="str">
        <f t="shared" si="260"/>
        <v/>
      </c>
      <c r="AB4169" s="50" t="s">
        <v>77</v>
      </c>
      <c r="AC4169" s="50" t="s">
        <v>3869</v>
      </c>
      <c r="AD4169" s="50">
        <v>4312104</v>
      </c>
      <c r="AH4169" s="66" t="str">
        <f t="shared" si="261"/>
        <v>RSMata</v>
      </c>
      <c r="AI4169" s="50">
        <v>4312005</v>
      </c>
    </row>
    <row r="4170" spans="27:35">
      <c r="AA4170" s="62" t="str">
        <f t="shared" si="260"/>
        <v/>
      </c>
      <c r="AB4170" s="50" t="s">
        <v>77</v>
      </c>
      <c r="AC4170" s="50" t="s">
        <v>3874</v>
      </c>
      <c r="AD4170" s="50">
        <v>4312138</v>
      </c>
      <c r="AH4170" s="66" t="str">
        <f t="shared" si="261"/>
        <v>RSMato Castelhano</v>
      </c>
      <c r="AI4170" s="50">
        <v>4312054</v>
      </c>
    </row>
    <row r="4171" spans="27:35">
      <c r="AA4171" s="62" t="str">
        <f t="shared" si="260"/>
        <v/>
      </c>
      <c r="AB4171" s="50" t="s">
        <v>77</v>
      </c>
      <c r="AC4171" s="50" t="s">
        <v>3880</v>
      </c>
      <c r="AD4171" s="50">
        <v>4312153</v>
      </c>
      <c r="AH4171" s="66" t="str">
        <f t="shared" si="261"/>
        <v>RSMato Leitão</v>
      </c>
      <c r="AI4171" s="50">
        <v>4312104</v>
      </c>
    </row>
    <row r="4172" spans="27:35">
      <c r="AA4172" s="62" t="str">
        <f t="shared" si="260"/>
        <v/>
      </c>
      <c r="AB4172" s="50" t="s">
        <v>77</v>
      </c>
      <c r="AC4172" s="50" t="s">
        <v>3886</v>
      </c>
      <c r="AD4172" s="50">
        <v>4312179</v>
      </c>
      <c r="AH4172" s="66" t="str">
        <f t="shared" si="261"/>
        <v>RSMato Queimado</v>
      </c>
      <c r="AI4172" s="50">
        <v>4312138</v>
      </c>
    </row>
    <row r="4173" spans="27:35">
      <c r="AA4173" s="62" t="str">
        <f t="shared" si="260"/>
        <v/>
      </c>
      <c r="AB4173" s="50" t="s">
        <v>77</v>
      </c>
      <c r="AC4173" s="50" t="s">
        <v>3892</v>
      </c>
      <c r="AD4173" s="50">
        <v>4312203</v>
      </c>
      <c r="AH4173" s="66" t="str">
        <f t="shared" si="261"/>
        <v>RSMaximiliano de Almeida</v>
      </c>
      <c r="AI4173" s="50">
        <v>4312153</v>
      </c>
    </row>
    <row r="4174" spans="27:35">
      <c r="AA4174" s="62" t="str">
        <f t="shared" si="260"/>
        <v/>
      </c>
      <c r="AB4174" s="50" t="s">
        <v>77</v>
      </c>
      <c r="AC4174" s="50" t="s">
        <v>3898</v>
      </c>
      <c r="AD4174" s="50">
        <v>4312252</v>
      </c>
      <c r="AH4174" s="66" t="str">
        <f t="shared" si="261"/>
        <v>RSMinas do Leão</v>
      </c>
      <c r="AI4174" s="50">
        <v>4312179</v>
      </c>
    </row>
    <row r="4175" spans="27:35">
      <c r="AA4175" s="62" t="str">
        <f t="shared" si="260"/>
        <v/>
      </c>
      <c r="AB4175" s="50" t="s">
        <v>77</v>
      </c>
      <c r="AC4175" s="50" t="s">
        <v>3904</v>
      </c>
      <c r="AD4175" s="50">
        <v>4312302</v>
      </c>
      <c r="AH4175" s="66" t="str">
        <f t="shared" si="261"/>
        <v>RSMiraguaí</v>
      </c>
      <c r="AI4175" s="50">
        <v>4312203</v>
      </c>
    </row>
    <row r="4176" spans="27:35">
      <c r="AA4176" s="62" t="str">
        <f t="shared" si="260"/>
        <v/>
      </c>
      <c r="AB4176" s="50" t="s">
        <v>77</v>
      </c>
      <c r="AC4176" s="50" t="s">
        <v>3910</v>
      </c>
      <c r="AD4176" s="50">
        <v>4312351</v>
      </c>
      <c r="AH4176" s="66" t="str">
        <f t="shared" si="261"/>
        <v>RSMontauri</v>
      </c>
      <c r="AI4176" s="50">
        <v>4312252</v>
      </c>
    </row>
    <row r="4177" spans="27:35">
      <c r="AA4177" s="62" t="str">
        <f t="shared" si="260"/>
        <v/>
      </c>
      <c r="AB4177" s="50" t="s">
        <v>77</v>
      </c>
      <c r="AC4177" s="50" t="s">
        <v>3915</v>
      </c>
      <c r="AD4177" s="50">
        <v>4312377</v>
      </c>
      <c r="AH4177" s="66" t="str">
        <f t="shared" si="261"/>
        <v>RSMonte Alegre dos Campos</v>
      </c>
      <c r="AI4177" s="50">
        <v>4312302</v>
      </c>
    </row>
    <row r="4178" spans="27:35">
      <c r="AA4178" s="62" t="str">
        <f t="shared" si="260"/>
        <v/>
      </c>
      <c r="AB4178" s="50" t="s">
        <v>77</v>
      </c>
      <c r="AC4178" s="50" t="s">
        <v>3921</v>
      </c>
      <c r="AD4178" s="50">
        <v>4312385</v>
      </c>
      <c r="AH4178" s="66" t="str">
        <f t="shared" si="261"/>
        <v>RSMonte Belo do Sul</v>
      </c>
      <c r="AI4178" s="50">
        <v>4312351</v>
      </c>
    </row>
    <row r="4179" spans="27:35">
      <c r="AA4179" s="62" t="str">
        <f t="shared" si="260"/>
        <v/>
      </c>
      <c r="AB4179" s="50" t="s">
        <v>77</v>
      </c>
      <c r="AC4179" s="50" t="s">
        <v>3927</v>
      </c>
      <c r="AD4179" s="50">
        <v>4312401</v>
      </c>
      <c r="AH4179" s="66" t="str">
        <f t="shared" si="261"/>
        <v>RSMontenegro</v>
      </c>
      <c r="AI4179" s="50">
        <v>4312377</v>
      </c>
    </row>
    <row r="4180" spans="27:35">
      <c r="AA4180" s="62" t="str">
        <f t="shared" si="260"/>
        <v/>
      </c>
      <c r="AB4180" s="50" t="s">
        <v>77</v>
      </c>
      <c r="AC4180" s="50" t="s">
        <v>3933</v>
      </c>
      <c r="AD4180" s="50">
        <v>4312427</v>
      </c>
      <c r="AH4180" s="66" t="str">
        <f t="shared" si="261"/>
        <v>RSMormaço</v>
      </c>
      <c r="AI4180" s="50">
        <v>4312385</v>
      </c>
    </row>
    <row r="4181" spans="27:35">
      <c r="AA4181" s="62" t="str">
        <f t="shared" si="260"/>
        <v/>
      </c>
      <c r="AB4181" s="50" t="s">
        <v>77</v>
      </c>
      <c r="AC4181" s="50" t="s">
        <v>3939</v>
      </c>
      <c r="AD4181" s="50">
        <v>4312443</v>
      </c>
      <c r="AH4181" s="66" t="str">
        <f t="shared" si="261"/>
        <v>RSMorrinhos do Sul</v>
      </c>
      <c r="AI4181" s="50">
        <v>4312401</v>
      </c>
    </row>
    <row r="4182" spans="27:35">
      <c r="AA4182" s="62" t="str">
        <f t="shared" si="260"/>
        <v/>
      </c>
      <c r="AB4182" s="50" t="s">
        <v>77</v>
      </c>
      <c r="AC4182" s="50" t="s">
        <v>3945</v>
      </c>
      <c r="AD4182" s="50">
        <v>4312450</v>
      </c>
      <c r="AH4182" s="66" t="str">
        <f t="shared" si="261"/>
        <v>RSMorro Redondo</v>
      </c>
      <c r="AI4182" s="50">
        <v>4312427</v>
      </c>
    </row>
    <row r="4183" spans="27:35">
      <c r="AA4183" s="62" t="str">
        <f t="shared" si="260"/>
        <v/>
      </c>
      <c r="AB4183" s="50" t="s">
        <v>77</v>
      </c>
      <c r="AC4183" s="50" t="s">
        <v>3951</v>
      </c>
      <c r="AD4183" s="50">
        <v>4312476</v>
      </c>
      <c r="AH4183" s="66" t="str">
        <f t="shared" si="261"/>
        <v>RSMorro Reuter</v>
      </c>
      <c r="AI4183" s="50">
        <v>4312443</v>
      </c>
    </row>
    <row r="4184" spans="27:35">
      <c r="AA4184" s="62" t="str">
        <f t="shared" si="260"/>
        <v/>
      </c>
      <c r="AB4184" s="50" t="s">
        <v>77</v>
      </c>
      <c r="AC4184" s="50" t="s">
        <v>3957</v>
      </c>
      <c r="AD4184" s="50">
        <v>4312500</v>
      </c>
      <c r="AH4184" s="66" t="str">
        <f t="shared" si="261"/>
        <v>RSMostardas</v>
      </c>
      <c r="AI4184" s="50">
        <v>4312450</v>
      </c>
    </row>
    <row r="4185" spans="27:35">
      <c r="AA4185" s="62" t="str">
        <f t="shared" si="260"/>
        <v/>
      </c>
      <c r="AB4185" s="50" t="s">
        <v>77</v>
      </c>
      <c r="AC4185" s="50" t="s">
        <v>3962</v>
      </c>
      <c r="AD4185" s="50">
        <v>4312609</v>
      </c>
      <c r="AH4185" s="66" t="str">
        <f t="shared" si="261"/>
        <v>RSMuçum</v>
      </c>
      <c r="AI4185" s="50">
        <v>4312476</v>
      </c>
    </row>
    <row r="4186" spans="27:35">
      <c r="AA4186" s="62" t="str">
        <f t="shared" si="260"/>
        <v/>
      </c>
      <c r="AB4186" s="50" t="s">
        <v>77</v>
      </c>
      <c r="AC4186" s="50" t="s">
        <v>3968</v>
      </c>
      <c r="AD4186" s="50">
        <v>4312617</v>
      </c>
      <c r="AH4186" s="66" t="str">
        <f t="shared" si="261"/>
        <v>RSMuitos Capões</v>
      </c>
      <c r="AI4186" s="50">
        <v>4312500</v>
      </c>
    </row>
    <row r="4187" spans="27:35">
      <c r="AA4187" s="62" t="str">
        <f t="shared" si="260"/>
        <v/>
      </c>
      <c r="AB4187" s="50" t="s">
        <v>77</v>
      </c>
      <c r="AC4187" s="50" t="s">
        <v>3973</v>
      </c>
      <c r="AD4187" s="50">
        <v>4312625</v>
      </c>
      <c r="AH4187" s="66" t="str">
        <f t="shared" si="261"/>
        <v>RSMuliterno</v>
      </c>
      <c r="AI4187" s="50">
        <v>4312609</v>
      </c>
    </row>
    <row r="4188" spans="27:35">
      <c r="AA4188" s="62" t="str">
        <f t="shared" si="260"/>
        <v/>
      </c>
      <c r="AB4188" s="50" t="s">
        <v>77</v>
      </c>
      <c r="AC4188" s="50" t="s">
        <v>3978</v>
      </c>
      <c r="AD4188" s="50">
        <v>4312658</v>
      </c>
      <c r="AH4188" s="66" t="str">
        <f t="shared" si="261"/>
        <v>RSNão-Me-Toque</v>
      </c>
      <c r="AI4188" s="50">
        <v>4312617</v>
      </c>
    </row>
    <row r="4189" spans="27:35">
      <c r="AA4189" s="62" t="str">
        <f t="shared" si="260"/>
        <v/>
      </c>
      <c r="AB4189" s="50" t="s">
        <v>77</v>
      </c>
      <c r="AC4189" s="50" t="s">
        <v>3984</v>
      </c>
      <c r="AD4189" s="50">
        <v>4312674</v>
      </c>
      <c r="AH4189" s="66" t="str">
        <f t="shared" si="261"/>
        <v>RSNicolau Vergueiro</v>
      </c>
      <c r="AI4189" s="50">
        <v>4312625</v>
      </c>
    </row>
    <row r="4190" spans="27:35">
      <c r="AA4190" s="62" t="str">
        <f t="shared" si="260"/>
        <v/>
      </c>
      <c r="AB4190" s="50" t="s">
        <v>77</v>
      </c>
      <c r="AC4190" s="50" t="s">
        <v>3989</v>
      </c>
      <c r="AD4190" s="50">
        <v>4312708</v>
      </c>
      <c r="AH4190" s="66" t="str">
        <f t="shared" si="261"/>
        <v>RSNonoai</v>
      </c>
      <c r="AI4190" s="50">
        <v>4312658</v>
      </c>
    </row>
    <row r="4191" spans="27:35">
      <c r="AA4191" s="62" t="str">
        <f t="shared" si="260"/>
        <v/>
      </c>
      <c r="AB4191" s="50" t="s">
        <v>77</v>
      </c>
      <c r="AC4191" s="50" t="s">
        <v>3995</v>
      </c>
      <c r="AD4191" s="50">
        <v>4312757</v>
      </c>
      <c r="AH4191" s="66" t="str">
        <f t="shared" si="261"/>
        <v>RSNova Alvorada</v>
      </c>
      <c r="AI4191" s="50">
        <v>4312674</v>
      </c>
    </row>
    <row r="4192" spans="27:35">
      <c r="AA4192" s="62" t="str">
        <f t="shared" si="260"/>
        <v/>
      </c>
      <c r="AB4192" s="50" t="s">
        <v>77</v>
      </c>
      <c r="AC4192" s="50" t="s">
        <v>4000</v>
      </c>
      <c r="AD4192" s="50">
        <v>4312807</v>
      </c>
      <c r="AH4192" s="66" t="str">
        <f t="shared" si="261"/>
        <v>RSNova Araçá</v>
      </c>
      <c r="AI4192" s="50">
        <v>4312708</v>
      </c>
    </row>
    <row r="4193" spans="27:35">
      <c r="AA4193" s="62" t="str">
        <f t="shared" si="260"/>
        <v/>
      </c>
      <c r="AB4193" s="50" t="s">
        <v>77</v>
      </c>
      <c r="AC4193" s="50" t="s">
        <v>4006</v>
      </c>
      <c r="AD4193" s="50">
        <v>4312906</v>
      </c>
      <c r="AH4193" s="66" t="str">
        <f t="shared" si="261"/>
        <v>RSNova Bassano</v>
      </c>
      <c r="AI4193" s="50">
        <v>4312757</v>
      </c>
    </row>
    <row r="4194" spans="27:35">
      <c r="AA4194" s="62" t="str">
        <f t="shared" si="260"/>
        <v/>
      </c>
      <c r="AB4194" s="50" t="s">
        <v>77</v>
      </c>
      <c r="AC4194" s="50" t="s">
        <v>4012</v>
      </c>
      <c r="AD4194" s="50">
        <v>4312955</v>
      </c>
      <c r="AH4194" s="66" t="str">
        <f t="shared" si="261"/>
        <v>RSNova Boa Vista</v>
      </c>
      <c r="AI4194" s="50">
        <v>4312807</v>
      </c>
    </row>
    <row r="4195" spans="27:35">
      <c r="AA4195" s="62" t="str">
        <f t="shared" si="260"/>
        <v/>
      </c>
      <c r="AB4195" s="50" t="s">
        <v>77</v>
      </c>
      <c r="AC4195" s="50" t="s">
        <v>4018</v>
      </c>
      <c r="AD4195" s="50">
        <v>4313003</v>
      </c>
      <c r="AH4195" s="66" t="str">
        <f t="shared" si="261"/>
        <v>RSNova Bréscia</v>
      </c>
      <c r="AI4195" s="50">
        <v>4312906</v>
      </c>
    </row>
    <row r="4196" spans="27:35">
      <c r="AA4196" s="62" t="str">
        <f t="shared" si="260"/>
        <v/>
      </c>
      <c r="AB4196" s="50" t="s">
        <v>77</v>
      </c>
      <c r="AC4196" s="50" t="s">
        <v>4023</v>
      </c>
      <c r="AD4196" s="50">
        <v>4313011</v>
      </c>
      <c r="AH4196" s="66" t="str">
        <f t="shared" si="261"/>
        <v>RSNova Candelária</v>
      </c>
      <c r="AI4196" s="50">
        <v>4312955</v>
      </c>
    </row>
    <row r="4197" spans="27:35">
      <c r="AA4197" s="62" t="str">
        <f t="shared" si="260"/>
        <v/>
      </c>
      <c r="AB4197" s="50" t="s">
        <v>77</v>
      </c>
      <c r="AC4197" s="50" t="s">
        <v>4029</v>
      </c>
      <c r="AD4197" s="50">
        <v>4313037</v>
      </c>
      <c r="AH4197" s="66" t="str">
        <f t="shared" si="261"/>
        <v>RSNova Esperança do Sul</v>
      </c>
      <c r="AI4197" s="50">
        <v>4313003</v>
      </c>
    </row>
    <row r="4198" spans="27:35">
      <c r="AA4198" s="62" t="str">
        <f t="shared" si="260"/>
        <v/>
      </c>
      <c r="AB4198" s="50" t="s">
        <v>77</v>
      </c>
      <c r="AC4198" s="50" t="s">
        <v>4035</v>
      </c>
      <c r="AD4198" s="50">
        <v>4313060</v>
      </c>
      <c r="AH4198" s="66" t="str">
        <f t="shared" si="261"/>
        <v>RSNova Hartz</v>
      </c>
      <c r="AI4198" s="50">
        <v>4313011</v>
      </c>
    </row>
    <row r="4199" spans="27:35">
      <c r="AA4199" s="62" t="str">
        <f t="shared" si="260"/>
        <v/>
      </c>
      <c r="AB4199" s="50" t="s">
        <v>77</v>
      </c>
      <c r="AC4199" s="50" t="s">
        <v>4040</v>
      </c>
      <c r="AD4199" s="50">
        <v>4313086</v>
      </c>
      <c r="AH4199" s="66" t="str">
        <f t="shared" si="261"/>
        <v>RSNova Pádua</v>
      </c>
      <c r="AI4199" s="50">
        <v>4313037</v>
      </c>
    </row>
    <row r="4200" spans="27:35">
      <c r="AA4200" s="62" t="str">
        <f t="shared" si="260"/>
        <v/>
      </c>
      <c r="AB4200" s="50" t="s">
        <v>77</v>
      </c>
      <c r="AC4200" s="50" t="s">
        <v>4046</v>
      </c>
      <c r="AD4200" s="50">
        <v>4313102</v>
      </c>
      <c r="AH4200" s="66" t="str">
        <f t="shared" si="261"/>
        <v>RSNova Palma</v>
      </c>
      <c r="AI4200" s="50">
        <v>4313060</v>
      </c>
    </row>
    <row r="4201" spans="27:35">
      <c r="AA4201" s="62" t="str">
        <f t="shared" si="260"/>
        <v/>
      </c>
      <c r="AB4201" s="50" t="s">
        <v>77</v>
      </c>
      <c r="AC4201" s="50" t="s">
        <v>4052</v>
      </c>
      <c r="AD4201" s="50">
        <v>4313201</v>
      </c>
      <c r="AH4201" s="66" t="str">
        <f t="shared" si="261"/>
        <v>RSNova Petrópolis</v>
      </c>
      <c r="AI4201" s="50">
        <v>4313086</v>
      </c>
    </row>
    <row r="4202" spans="27:35">
      <c r="AA4202" s="62" t="str">
        <f t="shared" si="260"/>
        <v/>
      </c>
      <c r="AB4202" s="50" t="s">
        <v>77</v>
      </c>
      <c r="AC4202" s="50" t="s">
        <v>4057</v>
      </c>
      <c r="AD4202" s="50">
        <v>4313300</v>
      </c>
      <c r="AH4202" s="66" t="str">
        <f t="shared" si="261"/>
        <v>RSNova Prata</v>
      </c>
      <c r="AI4202" s="50">
        <v>4313102</v>
      </c>
    </row>
    <row r="4203" spans="27:35">
      <c r="AA4203" s="62" t="str">
        <f t="shared" si="260"/>
        <v/>
      </c>
      <c r="AB4203" s="50" t="s">
        <v>77</v>
      </c>
      <c r="AC4203" s="50" t="s">
        <v>4063</v>
      </c>
      <c r="AD4203" s="50">
        <v>4313334</v>
      </c>
      <c r="AH4203" s="66" t="str">
        <f t="shared" si="261"/>
        <v>RSNova Ramada</v>
      </c>
      <c r="AI4203" s="50">
        <v>4313201</v>
      </c>
    </row>
    <row r="4204" spans="27:35">
      <c r="AA4204" s="62" t="str">
        <f t="shared" si="260"/>
        <v/>
      </c>
      <c r="AB4204" s="50" t="s">
        <v>77</v>
      </c>
      <c r="AC4204" s="50" t="s">
        <v>4069</v>
      </c>
      <c r="AD4204" s="50">
        <v>4313359</v>
      </c>
      <c r="AH4204" s="66" t="str">
        <f t="shared" si="261"/>
        <v>RSNova Roma do Sul</v>
      </c>
      <c r="AI4204" s="50">
        <v>4313300</v>
      </c>
    </row>
    <row r="4205" spans="27:35">
      <c r="AA4205" s="62" t="str">
        <f t="shared" si="260"/>
        <v/>
      </c>
      <c r="AB4205" s="50" t="s">
        <v>77</v>
      </c>
      <c r="AC4205" s="50" t="s">
        <v>2804</v>
      </c>
      <c r="AD4205" s="50">
        <v>4313375</v>
      </c>
      <c r="AH4205" s="66" t="str">
        <f t="shared" si="261"/>
        <v>RSNova Santa Rita</v>
      </c>
      <c r="AI4205" s="50">
        <v>4313334</v>
      </c>
    </row>
    <row r="4206" spans="27:35">
      <c r="AA4206" s="62" t="str">
        <f t="shared" si="260"/>
        <v/>
      </c>
      <c r="AB4206" s="50" t="s">
        <v>77</v>
      </c>
      <c r="AC4206" s="50" t="s">
        <v>4080</v>
      </c>
      <c r="AD4206" s="50">
        <v>4313490</v>
      </c>
      <c r="AH4206" s="66" t="str">
        <f t="shared" si="261"/>
        <v>RSNovo Barreiro</v>
      </c>
      <c r="AI4206" s="50">
        <v>4313359</v>
      </c>
    </row>
    <row r="4207" spans="27:35">
      <c r="AA4207" s="62" t="str">
        <f t="shared" si="260"/>
        <v/>
      </c>
      <c r="AB4207" s="50" t="s">
        <v>77</v>
      </c>
      <c r="AC4207" s="50" t="s">
        <v>4086</v>
      </c>
      <c r="AD4207" s="50">
        <v>4313391</v>
      </c>
      <c r="AH4207" s="66" t="str">
        <f t="shared" si="261"/>
        <v>RSNovo Cabrais</v>
      </c>
      <c r="AI4207" s="50">
        <v>4313375</v>
      </c>
    </row>
    <row r="4208" spans="27:35">
      <c r="AA4208" s="62" t="str">
        <f t="shared" si="260"/>
        <v/>
      </c>
      <c r="AB4208" s="50" t="s">
        <v>77</v>
      </c>
      <c r="AC4208" s="50" t="s">
        <v>4091</v>
      </c>
      <c r="AD4208" s="50">
        <v>4313409</v>
      </c>
      <c r="AH4208" s="66" t="str">
        <f t="shared" si="261"/>
        <v>RSNovo Hamburgo</v>
      </c>
      <c r="AI4208" s="50">
        <v>4313490</v>
      </c>
    </row>
    <row r="4209" spans="27:35">
      <c r="AA4209" s="62" t="str">
        <f t="shared" si="260"/>
        <v/>
      </c>
      <c r="AB4209" s="50" t="s">
        <v>77</v>
      </c>
      <c r="AC4209" s="50" t="s">
        <v>4097</v>
      </c>
      <c r="AD4209" s="50">
        <v>4313425</v>
      </c>
      <c r="AH4209" s="66" t="str">
        <f t="shared" si="261"/>
        <v>RSNovo Machado</v>
      </c>
      <c r="AI4209" s="50">
        <v>4313391</v>
      </c>
    </row>
    <row r="4210" spans="27:35">
      <c r="AA4210" s="62" t="str">
        <f t="shared" si="260"/>
        <v/>
      </c>
      <c r="AB4210" s="50" t="s">
        <v>77</v>
      </c>
      <c r="AC4210" s="50" t="s">
        <v>4103</v>
      </c>
      <c r="AD4210" s="50">
        <v>4313441</v>
      </c>
      <c r="AH4210" s="66" t="str">
        <f t="shared" si="261"/>
        <v>RSNovo Tiradentes</v>
      </c>
      <c r="AI4210" s="50">
        <v>4313409</v>
      </c>
    </row>
    <row r="4211" spans="27:35">
      <c r="AA4211" s="62" t="str">
        <f t="shared" si="260"/>
        <v/>
      </c>
      <c r="AB4211" s="50" t="s">
        <v>77</v>
      </c>
      <c r="AC4211" s="50" t="s">
        <v>4109</v>
      </c>
      <c r="AD4211" s="50">
        <v>4313466</v>
      </c>
      <c r="AH4211" s="66" t="str">
        <f t="shared" si="261"/>
        <v>RSNovo Xingu</v>
      </c>
      <c r="AI4211" s="50">
        <v>4313425</v>
      </c>
    </row>
    <row r="4212" spans="27:35">
      <c r="AA4212" s="62" t="str">
        <f t="shared" si="260"/>
        <v/>
      </c>
      <c r="AB4212" s="50" t="s">
        <v>77</v>
      </c>
      <c r="AC4212" s="50" t="s">
        <v>4114</v>
      </c>
      <c r="AD4212" s="50">
        <v>4313508</v>
      </c>
      <c r="AH4212" s="66" t="str">
        <f t="shared" si="261"/>
        <v>RSOsório</v>
      </c>
      <c r="AI4212" s="50">
        <v>4313441</v>
      </c>
    </row>
    <row r="4213" spans="27:35">
      <c r="AA4213" s="62" t="str">
        <f t="shared" si="260"/>
        <v/>
      </c>
      <c r="AB4213" s="50" t="s">
        <v>77</v>
      </c>
      <c r="AC4213" s="50" t="s">
        <v>4120</v>
      </c>
      <c r="AD4213" s="50">
        <v>4313607</v>
      </c>
      <c r="AH4213" s="66" t="str">
        <f t="shared" si="261"/>
        <v>RSPaim Filho</v>
      </c>
      <c r="AI4213" s="50">
        <v>4313466</v>
      </c>
    </row>
    <row r="4214" spans="27:35">
      <c r="AA4214" s="62" t="str">
        <f t="shared" si="260"/>
        <v/>
      </c>
      <c r="AB4214" s="50" t="s">
        <v>77</v>
      </c>
      <c r="AC4214" s="50" t="s">
        <v>4126</v>
      </c>
      <c r="AD4214" s="50">
        <v>4313656</v>
      </c>
      <c r="AH4214" s="66" t="str">
        <f t="shared" si="261"/>
        <v>RSPalmares do Sul</v>
      </c>
      <c r="AI4214" s="50">
        <v>4313508</v>
      </c>
    </row>
    <row r="4215" spans="27:35">
      <c r="AA4215" s="62" t="str">
        <f t="shared" si="260"/>
        <v/>
      </c>
      <c r="AB4215" s="50" t="s">
        <v>77</v>
      </c>
      <c r="AC4215" s="50" t="s">
        <v>4132</v>
      </c>
      <c r="AD4215" s="50">
        <v>4313706</v>
      </c>
      <c r="AH4215" s="66" t="str">
        <f t="shared" si="261"/>
        <v>RSPalmeira das Missões</v>
      </c>
      <c r="AI4215" s="50">
        <v>4313607</v>
      </c>
    </row>
    <row r="4216" spans="27:35">
      <c r="AA4216" s="62" t="str">
        <f t="shared" si="260"/>
        <v/>
      </c>
      <c r="AB4216" s="50" t="s">
        <v>77</v>
      </c>
      <c r="AC4216" s="50" t="s">
        <v>4138</v>
      </c>
      <c r="AD4216" s="50">
        <v>4313805</v>
      </c>
      <c r="AH4216" s="66" t="str">
        <f t="shared" si="261"/>
        <v>RSPalmitinho</v>
      </c>
      <c r="AI4216" s="50">
        <v>4313656</v>
      </c>
    </row>
    <row r="4217" spans="27:35">
      <c r="AA4217" s="62" t="str">
        <f t="shared" si="260"/>
        <v/>
      </c>
      <c r="AB4217" s="50" t="s">
        <v>77</v>
      </c>
      <c r="AC4217" s="50" t="s">
        <v>4143</v>
      </c>
      <c r="AD4217" s="50">
        <v>4313904</v>
      </c>
      <c r="AH4217" s="66" t="str">
        <f t="shared" si="261"/>
        <v>RSPanambi</v>
      </c>
      <c r="AI4217" s="50">
        <v>4313706</v>
      </c>
    </row>
    <row r="4218" spans="27:35">
      <c r="AA4218" s="62" t="str">
        <f t="shared" si="260"/>
        <v/>
      </c>
      <c r="AB4218" s="50" t="s">
        <v>77</v>
      </c>
      <c r="AC4218" s="50" t="s">
        <v>4148</v>
      </c>
      <c r="AD4218" s="50">
        <v>4313953</v>
      </c>
      <c r="AH4218" s="66" t="str">
        <f t="shared" si="261"/>
        <v>RSPantano Grande</v>
      </c>
      <c r="AI4218" s="50">
        <v>4313805</v>
      </c>
    </row>
    <row r="4219" spans="27:35">
      <c r="AA4219" s="62" t="str">
        <f t="shared" si="260"/>
        <v/>
      </c>
      <c r="AB4219" s="50" t="s">
        <v>77</v>
      </c>
      <c r="AC4219" s="50" t="s">
        <v>4153</v>
      </c>
      <c r="AD4219" s="50">
        <v>4314001</v>
      </c>
      <c r="AH4219" s="66" t="str">
        <f t="shared" si="261"/>
        <v>RSParaí</v>
      </c>
      <c r="AI4219" s="50">
        <v>4313904</v>
      </c>
    </row>
    <row r="4220" spans="27:35">
      <c r="AA4220" s="62" t="str">
        <f t="shared" si="260"/>
        <v/>
      </c>
      <c r="AB4220" s="50" t="s">
        <v>77</v>
      </c>
      <c r="AC4220" s="50" t="s">
        <v>4158</v>
      </c>
      <c r="AD4220" s="50">
        <v>4314027</v>
      </c>
      <c r="AH4220" s="66" t="str">
        <f t="shared" si="261"/>
        <v>RSParaíso do Sul</v>
      </c>
      <c r="AI4220" s="50">
        <v>4313953</v>
      </c>
    </row>
    <row r="4221" spans="27:35">
      <c r="AA4221" s="62" t="str">
        <f t="shared" si="260"/>
        <v/>
      </c>
      <c r="AB4221" s="50" t="s">
        <v>77</v>
      </c>
      <c r="AC4221" s="50" t="s">
        <v>4163</v>
      </c>
      <c r="AD4221" s="50">
        <v>4314035</v>
      </c>
      <c r="AH4221" s="66" t="str">
        <f t="shared" si="261"/>
        <v>RSPareci Novo</v>
      </c>
      <c r="AI4221" s="50">
        <v>4314001</v>
      </c>
    </row>
    <row r="4222" spans="27:35">
      <c r="AA4222" s="62" t="str">
        <f t="shared" si="260"/>
        <v/>
      </c>
      <c r="AB4222" s="50" t="s">
        <v>77</v>
      </c>
      <c r="AC4222" s="50" t="s">
        <v>4168</v>
      </c>
      <c r="AD4222" s="50">
        <v>4314050</v>
      </c>
      <c r="AH4222" s="66" t="str">
        <f t="shared" si="261"/>
        <v>RSParobé</v>
      </c>
      <c r="AI4222" s="50">
        <v>4314027</v>
      </c>
    </row>
    <row r="4223" spans="27:35">
      <c r="AA4223" s="62" t="str">
        <f t="shared" si="260"/>
        <v/>
      </c>
      <c r="AB4223" s="50" t="s">
        <v>77</v>
      </c>
      <c r="AC4223" s="50" t="s">
        <v>4173</v>
      </c>
      <c r="AD4223" s="50">
        <v>4314068</v>
      </c>
      <c r="AH4223" s="66" t="str">
        <f t="shared" si="261"/>
        <v>RSPassa Sete</v>
      </c>
      <c r="AI4223" s="50">
        <v>4314035</v>
      </c>
    </row>
    <row r="4224" spans="27:35">
      <c r="AA4224" s="62" t="str">
        <f t="shared" si="260"/>
        <v/>
      </c>
      <c r="AB4224" s="50" t="s">
        <v>77</v>
      </c>
      <c r="AC4224" s="50" t="s">
        <v>4178</v>
      </c>
      <c r="AD4224" s="50">
        <v>4314076</v>
      </c>
      <c r="AH4224" s="66" t="str">
        <f t="shared" si="261"/>
        <v>RSPasso do Sobrado</v>
      </c>
      <c r="AI4224" s="50">
        <v>4314050</v>
      </c>
    </row>
    <row r="4225" spans="27:35">
      <c r="AA4225" s="62" t="str">
        <f t="shared" si="260"/>
        <v/>
      </c>
      <c r="AB4225" s="50" t="s">
        <v>77</v>
      </c>
      <c r="AC4225" s="50" t="s">
        <v>4183</v>
      </c>
      <c r="AD4225" s="50">
        <v>4314100</v>
      </c>
      <c r="AH4225" s="66" t="str">
        <f t="shared" si="261"/>
        <v>RSPasso Fundo</v>
      </c>
      <c r="AI4225" s="50">
        <v>4314068</v>
      </c>
    </row>
    <row r="4226" spans="27:35">
      <c r="AA4226" s="62" t="str">
        <f t="shared" si="260"/>
        <v/>
      </c>
      <c r="AB4226" s="50" t="s">
        <v>77</v>
      </c>
      <c r="AC4226" s="50" t="s">
        <v>4188</v>
      </c>
      <c r="AD4226" s="50">
        <v>4314134</v>
      </c>
      <c r="AH4226" s="66" t="str">
        <f t="shared" si="261"/>
        <v>RSPaulo Bento</v>
      </c>
      <c r="AI4226" s="50">
        <v>4314076</v>
      </c>
    </row>
    <row r="4227" spans="27:35">
      <c r="AA4227" s="62" t="str">
        <f t="shared" ref="AA4227:AA4290" si="262">CONCATENATE(A4227,D4227)</f>
        <v/>
      </c>
      <c r="AB4227" s="50" t="s">
        <v>77</v>
      </c>
      <c r="AC4227" s="50" t="s">
        <v>4192</v>
      </c>
      <c r="AD4227" s="50">
        <v>4314159</v>
      </c>
      <c r="AH4227" s="66" t="str">
        <f t="shared" ref="AH4227:AH4290" si="263">CONCATENATE(AB4227,AC4227)</f>
        <v>RSPaverama</v>
      </c>
      <c r="AI4227" s="50">
        <v>4314100</v>
      </c>
    </row>
    <row r="4228" spans="27:35">
      <c r="AA4228" s="62" t="str">
        <f t="shared" si="262"/>
        <v/>
      </c>
      <c r="AB4228" s="50" t="s">
        <v>77</v>
      </c>
      <c r="AC4228" s="50" t="s">
        <v>4197</v>
      </c>
      <c r="AD4228" s="50">
        <v>4314175</v>
      </c>
      <c r="AH4228" s="66" t="str">
        <f t="shared" si="263"/>
        <v>RSPedras Altas</v>
      </c>
      <c r="AI4228" s="50">
        <v>4314134</v>
      </c>
    </row>
    <row r="4229" spans="27:35">
      <c r="AA4229" s="62" t="str">
        <f t="shared" si="262"/>
        <v/>
      </c>
      <c r="AB4229" s="50" t="s">
        <v>77</v>
      </c>
      <c r="AC4229" s="50" t="s">
        <v>4202</v>
      </c>
      <c r="AD4229" s="50">
        <v>4314209</v>
      </c>
      <c r="AH4229" s="66" t="str">
        <f t="shared" si="263"/>
        <v>RSPedro Osório</v>
      </c>
      <c r="AI4229" s="50">
        <v>4314159</v>
      </c>
    </row>
    <row r="4230" spans="27:35">
      <c r="AA4230" s="62" t="str">
        <f t="shared" si="262"/>
        <v/>
      </c>
      <c r="AB4230" s="50" t="s">
        <v>77</v>
      </c>
      <c r="AC4230" s="50" t="s">
        <v>4207</v>
      </c>
      <c r="AD4230" s="50">
        <v>4314308</v>
      </c>
      <c r="AH4230" s="66" t="str">
        <f t="shared" si="263"/>
        <v>RSPejuçara</v>
      </c>
      <c r="AI4230" s="50">
        <v>4314175</v>
      </c>
    </row>
    <row r="4231" spans="27:35">
      <c r="AA4231" s="62" t="str">
        <f t="shared" si="262"/>
        <v/>
      </c>
      <c r="AB4231" s="50" t="s">
        <v>77</v>
      </c>
      <c r="AC4231" s="50" t="s">
        <v>4212</v>
      </c>
      <c r="AD4231" s="50">
        <v>4314407</v>
      </c>
      <c r="AH4231" s="66" t="str">
        <f t="shared" si="263"/>
        <v>RSPelotas</v>
      </c>
      <c r="AI4231" s="50">
        <v>4314209</v>
      </c>
    </row>
    <row r="4232" spans="27:35">
      <c r="AA4232" s="62" t="str">
        <f t="shared" si="262"/>
        <v/>
      </c>
      <c r="AB4232" s="50" t="s">
        <v>77</v>
      </c>
      <c r="AC4232" s="50" t="s">
        <v>4216</v>
      </c>
      <c r="AD4232" s="50">
        <v>4314423</v>
      </c>
      <c r="AH4232" s="66" t="str">
        <f t="shared" si="263"/>
        <v>RSPicada Café</v>
      </c>
      <c r="AI4232" s="50">
        <v>4314308</v>
      </c>
    </row>
    <row r="4233" spans="27:35">
      <c r="AA4233" s="62" t="str">
        <f t="shared" si="262"/>
        <v/>
      </c>
      <c r="AB4233" s="50" t="s">
        <v>77</v>
      </c>
      <c r="AC4233" s="50" t="s">
        <v>4221</v>
      </c>
      <c r="AD4233" s="50">
        <v>4314456</v>
      </c>
      <c r="AH4233" s="66" t="str">
        <f t="shared" si="263"/>
        <v>RSPinhal</v>
      </c>
      <c r="AI4233" s="50">
        <v>4314407</v>
      </c>
    </row>
    <row r="4234" spans="27:35">
      <c r="AA4234" s="62" t="str">
        <f t="shared" si="262"/>
        <v/>
      </c>
      <c r="AB4234" s="50" t="s">
        <v>77</v>
      </c>
      <c r="AC4234" s="50" t="s">
        <v>4225</v>
      </c>
      <c r="AD4234" s="50">
        <v>4314464</v>
      </c>
      <c r="AH4234" s="66" t="str">
        <f t="shared" si="263"/>
        <v>RSPinhal da Serra</v>
      </c>
      <c r="AI4234" s="50">
        <v>4314423</v>
      </c>
    </row>
    <row r="4235" spans="27:35">
      <c r="AA4235" s="62" t="str">
        <f t="shared" si="262"/>
        <v/>
      </c>
      <c r="AB4235" s="50" t="s">
        <v>77</v>
      </c>
      <c r="AC4235" s="50" t="s">
        <v>4230</v>
      </c>
      <c r="AD4235" s="50">
        <v>4314472</v>
      </c>
      <c r="AH4235" s="66" t="str">
        <f t="shared" si="263"/>
        <v>RSPinhal Grande</v>
      </c>
      <c r="AI4235" s="50">
        <v>4314456</v>
      </c>
    </row>
    <row r="4236" spans="27:35">
      <c r="AA4236" s="62" t="str">
        <f t="shared" si="262"/>
        <v/>
      </c>
      <c r="AB4236" s="50" t="s">
        <v>77</v>
      </c>
      <c r="AC4236" s="50" t="s">
        <v>4235</v>
      </c>
      <c r="AD4236" s="50">
        <v>4314498</v>
      </c>
      <c r="AH4236" s="66" t="str">
        <f t="shared" si="263"/>
        <v>RSPinheirinho do Vale</v>
      </c>
      <c r="AI4236" s="50">
        <v>4314464</v>
      </c>
    </row>
    <row r="4237" spans="27:35">
      <c r="AA4237" s="62" t="str">
        <f t="shared" si="262"/>
        <v/>
      </c>
      <c r="AB4237" s="50" t="s">
        <v>77</v>
      </c>
      <c r="AC4237" s="50" t="s">
        <v>4239</v>
      </c>
      <c r="AD4237" s="50">
        <v>4314506</v>
      </c>
      <c r="AH4237" s="66" t="str">
        <f t="shared" si="263"/>
        <v>RSPinheiro Machado</v>
      </c>
      <c r="AI4237" s="50">
        <v>4314472</v>
      </c>
    </row>
    <row r="4238" spans="27:35">
      <c r="AA4238" s="62" t="str">
        <f t="shared" si="262"/>
        <v/>
      </c>
      <c r="AB4238" s="50" t="s">
        <v>77</v>
      </c>
      <c r="AC4238" s="50" t="s">
        <v>4244</v>
      </c>
      <c r="AD4238" s="50">
        <v>4314548</v>
      </c>
      <c r="AH4238" s="66" t="str">
        <f t="shared" si="263"/>
        <v>RSPinto Bandeira</v>
      </c>
      <c r="AI4238" s="50">
        <v>4314498</v>
      </c>
    </row>
    <row r="4239" spans="27:35">
      <c r="AA4239" s="62" t="str">
        <f t="shared" si="262"/>
        <v/>
      </c>
      <c r="AB4239" s="50" t="s">
        <v>77</v>
      </c>
      <c r="AC4239" s="50" t="s">
        <v>4249</v>
      </c>
      <c r="AD4239" s="50">
        <v>4314555</v>
      </c>
      <c r="AH4239" s="66" t="str">
        <f t="shared" si="263"/>
        <v>RSPirapó</v>
      </c>
      <c r="AI4239" s="50">
        <v>4314506</v>
      </c>
    </row>
    <row r="4240" spans="27:35">
      <c r="AA4240" s="62" t="str">
        <f t="shared" si="262"/>
        <v/>
      </c>
      <c r="AB4240" s="50" t="s">
        <v>77</v>
      </c>
      <c r="AC4240" s="50" t="s">
        <v>4253</v>
      </c>
      <c r="AD4240" s="50">
        <v>4314605</v>
      </c>
      <c r="AH4240" s="66" t="str">
        <f t="shared" si="263"/>
        <v>RSPiratini</v>
      </c>
      <c r="AI4240" s="50">
        <v>4314548</v>
      </c>
    </row>
    <row r="4241" spans="27:35">
      <c r="AA4241" s="62" t="str">
        <f t="shared" si="262"/>
        <v/>
      </c>
      <c r="AB4241" s="50" t="s">
        <v>77</v>
      </c>
      <c r="AC4241" s="50" t="s">
        <v>4022</v>
      </c>
      <c r="AD4241" s="50">
        <v>4314704</v>
      </c>
      <c r="AH4241" s="66" t="str">
        <f t="shared" si="263"/>
        <v>RSPlanalto</v>
      </c>
      <c r="AI4241" s="50">
        <v>4314555</v>
      </c>
    </row>
    <row r="4242" spans="27:35">
      <c r="AA4242" s="62" t="str">
        <f t="shared" si="262"/>
        <v/>
      </c>
      <c r="AB4242" s="50" t="s">
        <v>77</v>
      </c>
      <c r="AC4242" s="50" t="s">
        <v>4262</v>
      </c>
      <c r="AD4242" s="50">
        <v>4314753</v>
      </c>
      <c r="AH4242" s="66" t="str">
        <f t="shared" si="263"/>
        <v>RSPoço das Antas</v>
      </c>
      <c r="AI4242" s="50">
        <v>4314605</v>
      </c>
    </row>
    <row r="4243" spans="27:35">
      <c r="AA4243" s="62" t="str">
        <f t="shared" si="262"/>
        <v/>
      </c>
      <c r="AB4243" s="50" t="s">
        <v>77</v>
      </c>
      <c r="AC4243" s="50" t="s">
        <v>4267</v>
      </c>
      <c r="AD4243" s="50">
        <v>4314779</v>
      </c>
      <c r="AH4243" s="66" t="str">
        <f t="shared" si="263"/>
        <v>RSPontão</v>
      </c>
      <c r="AI4243" s="50">
        <v>4314704</v>
      </c>
    </row>
    <row r="4244" spans="27:35">
      <c r="AA4244" s="62" t="str">
        <f t="shared" si="262"/>
        <v/>
      </c>
      <c r="AB4244" s="50" t="s">
        <v>77</v>
      </c>
      <c r="AC4244" s="50" t="s">
        <v>4272</v>
      </c>
      <c r="AD4244" s="50">
        <v>4314787</v>
      </c>
      <c r="AH4244" s="66" t="str">
        <f t="shared" si="263"/>
        <v>RSPonte Preta</v>
      </c>
      <c r="AI4244" s="50">
        <v>4314753</v>
      </c>
    </row>
    <row r="4245" spans="27:35">
      <c r="AA4245" s="62" t="str">
        <f t="shared" si="262"/>
        <v/>
      </c>
      <c r="AB4245" s="50" t="s">
        <v>77</v>
      </c>
      <c r="AC4245" s="50" t="s">
        <v>4275</v>
      </c>
      <c r="AD4245" s="50">
        <v>4314803</v>
      </c>
      <c r="AH4245" s="66" t="str">
        <f t="shared" si="263"/>
        <v>RSPortão</v>
      </c>
      <c r="AI4245" s="50">
        <v>4314779</v>
      </c>
    </row>
    <row r="4246" spans="27:35">
      <c r="AA4246" s="62" t="str">
        <f t="shared" si="262"/>
        <v/>
      </c>
      <c r="AB4246" s="50" t="s">
        <v>77</v>
      </c>
      <c r="AC4246" s="50" t="s">
        <v>4279</v>
      </c>
      <c r="AD4246" s="50">
        <v>4314902</v>
      </c>
      <c r="AH4246" s="66" t="str">
        <f t="shared" si="263"/>
        <v>RSPorto Alegre</v>
      </c>
      <c r="AI4246" s="50">
        <v>4314787</v>
      </c>
    </row>
    <row r="4247" spans="27:35">
      <c r="AA4247" s="62" t="str">
        <f t="shared" si="262"/>
        <v/>
      </c>
      <c r="AB4247" s="50" t="s">
        <v>77</v>
      </c>
      <c r="AC4247" s="50" t="s">
        <v>4284</v>
      </c>
      <c r="AD4247" s="50">
        <v>4315008</v>
      </c>
      <c r="AH4247" s="66" t="str">
        <f t="shared" si="263"/>
        <v>RSPorto Lucena</v>
      </c>
      <c r="AI4247" s="50">
        <v>4314803</v>
      </c>
    </row>
    <row r="4248" spans="27:35">
      <c r="AA4248" s="62" t="str">
        <f t="shared" si="262"/>
        <v/>
      </c>
      <c r="AB4248" s="50" t="s">
        <v>77</v>
      </c>
      <c r="AC4248" s="50" t="s">
        <v>4289</v>
      </c>
      <c r="AD4248" s="50">
        <v>4315057</v>
      </c>
      <c r="AH4248" s="66" t="str">
        <f t="shared" si="263"/>
        <v>RSPorto Mauá</v>
      </c>
      <c r="AI4248" s="50">
        <v>4314902</v>
      </c>
    </row>
    <row r="4249" spans="27:35">
      <c r="AA4249" s="62" t="str">
        <f t="shared" si="262"/>
        <v/>
      </c>
      <c r="AB4249" s="50" t="s">
        <v>77</v>
      </c>
      <c r="AC4249" s="50" t="s">
        <v>4294</v>
      </c>
      <c r="AD4249" s="50">
        <v>4315073</v>
      </c>
      <c r="AH4249" s="66" t="str">
        <f t="shared" si="263"/>
        <v>RSPorto Vera Cruz</v>
      </c>
      <c r="AI4249" s="50">
        <v>4315008</v>
      </c>
    </row>
    <row r="4250" spans="27:35">
      <c r="AA4250" s="62" t="str">
        <f t="shared" si="262"/>
        <v/>
      </c>
      <c r="AB4250" s="50" t="s">
        <v>77</v>
      </c>
      <c r="AC4250" s="50" t="s">
        <v>4299</v>
      </c>
      <c r="AD4250" s="50">
        <v>4315107</v>
      </c>
      <c r="AH4250" s="66" t="str">
        <f t="shared" si="263"/>
        <v>RSPorto Xavier</v>
      </c>
      <c r="AI4250" s="50">
        <v>4315057</v>
      </c>
    </row>
    <row r="4251" spans="27:35">
      <c r="AA4251" s="62" t="str">
        <f t="shared" si="262"/>
        <v/>
      </c>
      <c r="AB4251" s="50" t="s">
        <v>77</v>
      </c>
      <c r="AC4251" s="50" t="s">
        <v>4304</v>
      </c>
      <c r="AD4251" s="50">
        <v>4315131</v>
      </c>
      <c r="AH4251" s="66" t="str">
        <f t="shared" si="263"/>
        <v>RSPouso Novo</v>
      </c>
      <c r="AI4251" s="50">
        <v>4315073</v>
      </c>
    </row>
    <row r="4252" spans="27:35">
      <c r="AA4252" s="62" t="str">
        <f t="shared" si="262"/>
        <v/>
      </c>
      <c r="AB4252" s="50" t="s">
        <v>77</v>
      </c>
      <c r="AC4252" s="50" t="s">
        <v>4309</v>
      </c>
      <c r="AD4252" s="50">
        <v>4315149</v>
      </c>
      <c r="AH4252" s="66" t="str">
        <f t="shared" si="263"/>
        <v>RSPresidente Lucena</v>
      </c>
      <c r="AI4252" s="50">
        <v>4315107</v>
      </c>
    </row>
    <row r="4253" spans="27:35">
      <c r="AA4253" s="62" t="str">
        <f t="shared" si="262"/>
        <v/>
      </c>
      <c r="AB4253" s="50" t="s">
        <v>77</v>
      </c>
      <c r="AC4253" s="50" t="s">
        <v>4314</v>
      </c>
      <c r="AD4253" s="50">
        <v>4315156</v>
      </c>
      <c r="AH4253" s="66" t="str">
        <f t="shared" si="263"/>
        <v>RSProgresso</v>
      </c>
      <c r="AI4253" s="50">
        <v>4315131</v>
      </c>
    </row>
    <row r="4254" spans="27:35">
      <c r="AA4254" s="62" t="str">
        <f t="shared" si="262"/>
        <v/>
      </c>
      <c r="AB4254" s="50" t="s">
        <v>77</v>
      </c>
      <c r="AC4254" s="50" t="s">
        <v>4318</v>
      </c>
      <c r="AD4254" s="50">
        <v>4315172</v>
      </c>
      <c r="AH4254" s="66" t="str">
        <f t="shared" si="263"/>
        <v>RSProtásio Alves</v>
      </c>
      <c r="AI4254" s="50">
        <v>4315149</v>
      </c>
    </row>
    <row r="4255" spans="27:35">
      <c r="AA4255" s="62" t="str">
        <f t="shared" si="262"/>
        <v/>
      </c>
      <c r="AB4255" s="50" t="s">
        <v>77</v>
      </c>
      <c r="AC4255" s="50" t="s">
        <v>4323</v>
      </c>
      <c r="AD4255" s="50">
        <v>4315206</v>
      </c>
      <c r="AH4255" s="66" t="str">
        <f t="shared" si="263"/>
        <v>RSPutinga</v>
      </c>
      <c r="AI4255" s="50">
        <v>4315156</v>
      </c>
    </row>
    <row r="4256" spans="27:35">
      <c r="AA4256" s="62" t="str">
        <f t="shared" si="262"/>
        <v/>
      </c>
      <c r="AB4256" s="50" t="s">
        <v>77</v>
      </c>
      <c r="AC4256" s="50" t="s">
        <v>4328</v>
      </c>
      <c r="AD4256" s="50">
        <v>4315305</v>
      </c>
      <c r="AH4256" s="66" t="str">
        <f t="shared" si="263"/>
        <v>RSQuaraí</v>
      </c>
      <c r="AI4256" s="50">
        <v>4315172</v>
      </c>
    </row>
    <row r="4257" spans="27:35">
      <c r="AA4257" s="62" t="str">
        <f t="shared" si="262"/>
        <v/>
      </c>
      <c r="AB4257" s="50" t="s">
        <v>77</v>
      </c>
      <c r="AC4257" s="50" t="s">
        <v>4333</v>
      </c>
      <c r="AD4257" s="50">
        <v>4315313</v>
      </c>
      <c r="AH4257" s="66" t="str">
        <f t="shared" si="263"/>
        <v>RSQuatro Irmãos</v>
      </c>
      <c r="AI4257" s="50">
        <v>4315206</v>
      </c>
    </row>
    <row r="4258" spans="27:35">
      <c r="AA4258" s="62" t="str">
        <f t="shared" si="262"/>
        <v/>
      </c>
      <c r="AB4258" s="50" t="s">
        <v>77</v>
      </c>
      <c r="AC4258" s="50" t="s">
        <v>4338</v>
      </c>
      <c r="AD4258" s="50">
        <v>4315321</v>
      </c>
      <c r="AH4258" s="66" t="str">
        <f t="shared" si="263"/>
        <v>RSQuevedos</v>
      </c>
      <c r="AI4258" s="50">
        <v>4315305</v>
      </c>
    </row>
    <row r="4259" spans="27:35">
      <c r="AA4259" s="62" t="str">
        <f t="shared" si="262"/>
        <v/>
      </c>
      <c r="AB4259" s="50" t="s">
        <v>77</v>
      </c>
      <c r="AC4259" s="50" t="s">
        <v>4343</v>
      </c>
      <c r="AD4259" s="50">
        <v>4315354</v>
      </c>
      <c r="AH4259" s="66" t="str">
        <f t="shared" si="263"/>
        <v>RSQuinze de Novembro</v>
      </c>
      <c r="AI4259" s="50">
        <v>4315313</v>
      </c>
    </row>
    <row r="4260" spans="27:35">
      <c r="AA4260" s="62" t="str">
        <f t="shared" si="262"/>
        <v/>
      </c>
      <c r="AB4260" s="50" t="s">
        <v>77</v>
      </c>
      <c r="AC4260" s="50" t="s">
        <v>4348</v>
      </c>
      <c r="AD4260" s="50">
        <v>4315404</v>
      </c>
      <c r="AH4260" s="66" t="str">
        <f t="shared" si="263"/>
        <v>RSRedentora</v>
      </c>
      <c r="AI4260" s="50">
        <v>4315321</v>
      </c>
    </row>
    <row r="4261" spans="27:35">
      <c r="AA4261" s="62" t="str">
        <f t="shared" si="262"/>
        <v/>
      </c>
      <c r="AB4261" s="50" t="s">
        <v>77</v>
      </c>
      <c r="AC4261" s="50" t="s">
        <v>4352</v>
      </c>
      <c r="AD4261" s="50">
        <v>4315453</v>
      </c>
      <c r="AH4261" s="66" t="str">
        <f t="shared" si="263"/>
        <v>RSRelvado</v>
      </c>
      <c r="AI4261" s="50">
        <v>4315354</v>
      </c>
    </row>
    <row r="4262" spans="27:35">
      <c r="AA4262" s="62" t="str">
        <f t="shared" si="262"/>
        <v/>
      </c>
      <c r="AB4262" s="50" t="s">
        <v>77</v>
      </c>
      <c r="AC4262" s="50" t="s">
        <v>4356</v>
      </c>
      <c r="AD4262" s="50">
        <v>4315503</v>
      </c>
      <c r="AH4262" s="66" t="str">
        <f t="shared" si="263"/>
        <v>RSRestinga Seca</v>
      </c>
      <c r="AI4262" s="50">
        <v>4315404</v>
      </c>
    </row>
    <row r="4263" spans="27:35">
      <c r="AA4263" s="62" t="str">
        <f t="shared" si="262"/>
        <v/>
      </c>
      <c r="AB4263" s="50" t="s">
        <v>77</v>
      </c>
      <c r="AC4263" s="50" t="s">
        <v>4360</v>
      </c>
      <c r="AD4263" s="50">
        <v>4315552</v>
      </c>
      <c r="AH4263" s="66" t="str">
        <f t="shared" si="263"/>
        <v>RSRio dos Índios</v>
      </c>
      <c r="AI4263" s="50">
        <v>4315453</v>
      </c>
    </row>
    <row r="4264" spans="27:35">
      <c r="AA4264" s="62" t="str">
        <f t="shared" si="262"/>
        <v/>
      </c>
      <c r="AB4264" s="50" t="s">
        <v>77</v>
      </c>
      <c r="AC4264" s="50" t="s">
        <v>4365</v>
      </c>
      <c r="AD4264" s="50">
        <v>4315602</v>
      </c>
      <c r="AH4264" s="66" t="str">
        <f t="shared" si="263"/>
        <v>RSRio Grande</v>
      </c>
      <c r="AI4264" s="50">
        <v>4315503</v>
      </c>
    </row>
    <row r="4265" spans="27:35">
      <c r="AA4265" s="62" t="str">
        <f t="shared" si="262"/>
        <v/>
      </c>
      <c r="AB4265" s="50" t="s">
        <v>77</v>
      </c>
      <c r="AC4265" s="50" t="s">
        <v>4369</v>
      </c>
      <c r="AD4265" s="50">
        <v>4315701</v>
      </c>
      <c r="AH4265" s="66" t="str">
        <f t="shared" si="263"/>
        <v>RSRio Pardo</v>
      </c>
      <c r="AI4265" s="50">
        <v>4315552</v>
      </c>
    </row>
    <row r="4266" spans="27:35">
      <c r="AA4266" s="62" t="str">
        <f t="shared" si="262"/>
        <v/>
      </c>
      <c r="AB4266" s="50" t="s">
        <v>77</v>
      </c>
      <c r="AC4266" s="50" t="s">
        <v>4374</v>
      </c>
      <c r="AD4266" s="50">
        <v>4315750</v>
      </c>
      <c r="AH4266" s="66" t="str">
        <f t="shared" si="263"/>
        <v>RSRiozinho</v>
      </c>
      <c r="AI4266" s="50">
        <v>4315602</v>
      </c>
    </row>
    <row r="4267" spans="27:35">
      <c r="AA4267" s="62" t="str">
        <f t="shared" si="262"/>
        <v/>
      </c>
      <c r="AB4267" s="50" t="s">
        <v>77</v>
      </c>
      <c r="AC4267" s="50" t="s">
        <v>4378</v>
      </c>
      <c r="AD4267" s="50">
        <v>4315800</v>
      </c>
      <c r="AH4267" s="66" t="str">
        <f t="shared" si="263"/>
        <v>RSRoca Sales</v>
      </c>
      <c r="AI4267" s="50">
        <v>4315701</v>
      </c>
    </row>
    <row r="4268" spans="27:35">
      <c r="AA4268" s="62" t="str">
        <f t="shared" si="262"/>
        <v/>
      </c>
      <c r="AB4268" s="50" t="s">
        <v>77</v>
      </c>
      <c r="AC4268" s="50" t="s">
        <v>4383</v>
      </c>
      <c r="AD4268" s="50">
        <v>4315909</v>
      </c>
      <c r="AH4268" s="66" t="str">
        <f t="shared" si="263"/>
        <v>RSRodeio Bonito</v>
      </c>
      <c r="AI4268" s="50">
        <v>4315750</v>
      </c>
    </row>
    <row r="4269" spans="27:35">
      <c r="AA4269" s="62" t="str">
        <f t="shared" si="262"/>
        <v/>
      </c>
      <c r="AB4269" s="50" t="s">
        <v>77</v>
      </c>
      <c r="AC4269" s="50" t="s">
        <v>4388</v>
      </c>
      <c r="AD4269" s="50">
        <v>4315958</v>
      </c>
      <c r="AH4269" s="66" t="str">
        <f t="shared" si="263"/>
        <v>RSRolador</v>
      </c>
      <c r="AI4269" s="50">
        <v>4315800</v>
      </c>
    </row>
    <row r="4270" spans="27:35">
      <c r="AA4270" s="62" t="str">
        <f t="shared" si="262"/>
        <v/>
      </c>
      <c r="AB4270" s="50" t="s">
        <v>77</v>
      </c>
      <c r="AC4270" s="50" t="s">
        <v>4392</v>
      </c>
      <c r="AD4270" s="50">
        <v>4316006</v>
      </c>
      <c r="AH4270" s="66" t="str">
        <f t="shared" si="263"/>
        <v>RSRolante</v>
      </c>
      <c r="AI4270" s="50">
        <v>4315909</v>
      </c>
    </row>
    <row r="4271" spans="27:35">
      <c r="AA4271" s="62" t="str">
        <f t="shared" si="262"/>
        <v/>
      </c>
      <c r="AB4271" s="50" t="s">
        <v>77</v>
      </c>
      <c r="AC4271" s="50" t="s">
        <v>4397</v>
      </c>
      <c r="AD4271" s="50">
        <v>4316105</v>
      </c>
      <c r="AH4271" s="66" t="str">
        <f t="shared" si="263"/>
        <v>RSRonda Alta</v>
      </c>
      <c r="AI4271" s="50">
        <v>4315958</v>
      </c>
    </row>
    <row r="4272" spans="27:35">
      <c r="AA4272" s="62" t="str">
        <f t="shared" si="262"/>
        <v/>
      </c>
      <c r="AB4272" s="50" t="s">
        <v>77</v>
      </c>
      <c r="AC4272" s="50" t="s">
        <v>4402</v>
      </c>
      <c r="AD4272" s="50">
        <v>4316204</v>
      </c>
      <c r="AH4272" s="66" t="str">
        <f t="shared" si="263"/>
        <v>RSRondinha</v>
      </c>
      <c r="AI4272" s="50">
        <v>4316006</v>
      </c>
    </row>
    <row r="4273" spans="27:35">
      <c r="AA4273" s="62" t="str">
        <f t="shared" si="262"/>
        <v/>
      </c>
      <c r="AB4273" s="50" t="s">
        <v>77</v>
      </c>
      <c r="AC4273" s="50" t="s">
        <v>4406</v>
      </c>
      <c r="AD4273" s="50">
        <v>4316303</v>
      </c>
      <c r="AH4273" s="66" t="str">
        <f t="shared" si="263"/>
        <v>RSRoque Gonzales</v>
      </c>
      <c r="AI4273" s="50">
        <v>4316105</v>
      </c>
    </row>
    <row r="4274" spans="27:35">
      <c r="AA4274" s="62" t="str">
        <f t="shared" si="262"/>
        <v/>
      </c>
      <c r="AB4274" s="50" t="s">
        <v>77</v>
      </c>
      <c r="AC4274" s="50" t="s">
        <v>4411</v>
      </c>
      <c r="AD4274" s="50">
        <v>4316402</v>
      </c>
      <c r="AH4274" s="66" t="str">
        <f t="shared" si="263"/>
        <v>RSRosário do Sul</v>
      </c>
      <c r="AI4274" s="50">
        <v>4316204</v>
      </c>
    </row>
    <row r="4275" spans="27:35">
      <c r="AA4275" s="62" t="str">
        <f t="shared" si="262"/>
        <v/>
      </c>
      <c r="AB4275" s="50" t="s">
        <v>77</v>
      </c>
      <c r="AC4275" s="50" t="s">
        <v>4416</v>
      </c>
      <c r="AD4275" s="50">
        <v>4316428</v>
      </c>
      <c r="AH4275" s="66" t="str">
        <f t="shared" si="263"/>
        <v>RSSagrada Família</v>
      </c>
      <c r="AI4275" s="50">
        <v>4316303</v>
      </c>
    </row>
    <row r="4276" spans="27:35">
      <c r="AA4276" s="62" t="str">
        <f t="shared" si="262"/>
        <v/>
      </c>
      <c r="AB4276" s="50" t="s">
        <v>77</v>
      </c>
      <c r="AC4276" s="50" t="s">
        <v>4421</v>
      </c>
      <c r="AD4276" s="50">
        <v>4316436</v>
      </c>
      <c r="AH4276" s="66" t="str">
        <f t="shared" si="263"/>
        <v>RSSaldanha Marinho</v>
      </c>
      <c r="AI4276" s="50">
        <v>4316402</v>
      </c>
    </row>
    <row r="4277" spans="27:35">
      <c r="AA4277" s="62" t="str">
        <f t="shared" si="262"/>
        <v/>
      </c>
      <c r="AB4277" s="50" t="s">
        <v>77</v>
      </c>
      <c r="AC4277" s="50" t="s">
        <v>4425</v>
      </c>
      <c r="AD4277" s="50">
        <v>4316451</v>
      </c>
      <c r="AH4277" s="66" t="str">
        <f t="shared" si="263"/>
        <v>RSSalto do Jacuí</v>
      </c>
      <c r="AI4277" s="50">
        <v>4316428</v>
      </c>
    </row>
    <row r="4278" spans="27:35">
      <c r="AA4278" s="62" t="str">
        <f t="shared" si="262"/>
        <v/>
      </c>
      <c r="AB4278" s="50" t="s">
        <v>77</v>
      </c>
      <c r="AC4278" s="50" t="s">
        <v>4430</v>
      </c>
      <c r="AD4278" s="50">
        <v>4316477</v>
      </c>
      <c r="AH4278" s="66" t="str">
        <f t="shared" si="263"/>
        <v>RSSalvador das Missões</v>
      </c>
      <c r="AI4278" s="50">
        <v>4316436</v>
      </c>
    </row>
    <row r="4279" spans="27:35">
      <c r="AA4279" s="62" t="str">
        <f t="shared" si="262"/>
        <v/>
      </c>
      <c r="AB4279" s="50" t="s">
        <v>77</v>
      </c>
      <c r="AC4279" s="50" t="s">
        <v>4435</v>
      </c>
      <c r="AD4279" s="50">
        <v>4316501</v>
      </c>
      <c r="AH4279" s="66" t="str">
        <f t="shared" si="263"/>
        <v>RSSalvador do Sul</v>
      </c>
      <c r="AI4279" s="50">
        <v>4316451</v>
      </c>
    </row>
    <row r="4280" spans="27:35">
      <c r="AA4280" s="62" t="str">
        <f t="shared" si="262"/>
        <v/>
      </c>
      <c r="AB4280" s="50" t="s">
        <v>77</v>
      </c>
      <c r="AC4280" s="50" t="s">
        <v>4439</v>
      </c>
      <c r="AD4280" s="50">
        <v>4316600</v>
      </c>
      <c r="AH4280" s="66" t="str">
        <f t="shared" si="263"/>
        <v>RSSananduva</v>
      </c>
      <c r="AI4280" s="50">
        <v>4316477</v>
      </c>
    </row>
    <row r="4281" spans="27:35">
      <c r="AA4281" s="62" t="str">
        <f t="shared" si="262"/>
        <v/>
      </c>
      <c r="AB4281" s="50" t="s">
        <v>77</v>
      </c>
      <c r="AC4281" s="50" t="s">
        <v>4444</v>
      </c>
      <c r="AD4281" s="50">
        <v>4316709</v>
      </c>
      <c r="AH4281" s="66" t="str">
        <f t="shared" si="263"/>
        <v>RSSanta Bárbara do Sul</v>
      </c>
      <c r="AI4281" s="50">
        <v>4316501</v>
      </c>
    </row>
    <row r="4282" spans="27:35">
      <c r="AA4282" s="62" t="str">
        <f t="shared" si="262"/>
        <v/>
      </c>
      <c r="AB4282" s="50" t="s">
        <v>77</v>
      </c>
      <c r="AC4282" s="50" t="s">
        <v>4449</v>
      </c>
      <c r="AD4282" s="50">
        <v>4316733</v>
      </c>
      <c r="AH4282" s="66" t="str">
        <f t="shared" si="263"/>
        <v>RSSanta Cecília do Sul</v>
      </c>
      <c r="AI4282" s="50">
        <v>4316600</v>
      </c>
    </row>
    <row r="4283" spans="27:35">
      <c r="AA4283" s="62" t="str">
        <f t="shared" si="262"/>
        <v/>
      </c>
      <c r="AB4283" s="50" t="s">
        <v>77</v>
      </c>
      <c r="AC4283" s="50" t="s">
        <v>4454</v>
      </c>
      <c r="AD4283" s="50">
        <v>4316758</v>
      </c>
      <c r="AH4283" s="66" t="str">
        <f t="shared" si="263"/>
        <v>RSSanta Clara do Sul</v>
      </c>
      <c r="AI4283" s="50">
        <v>4316709</v>
      </c>
    </row>
    <row r="4284" spans="27:35">
      <c r="AA4284" s="62" t="str">
        <f t="shared" si="262"/>
        <v/>
      </c>
      <c r="AB4284" s="50" t="s">
        <v>77</v>
      </c>
      <c r="AC4284" s="50" t="s">
        <v>4459</v>
      </c>
      <c r="AD4284" s="50">
        <v>4316808</v>
      </c>
      <c r="AH4284" s="66" t="str">
        <f t="shared" si="263"/>
        <v>RSSanta Cruz do Sul</v>
      </c>
      <c r="AI4284" s="50">
        <v>4316733</v>
      </c>
    </row>
    <row r="4285" spans="27:35">
      <c r="AA4285" s="62" t="str">
        <f t="shared" si="262"/>
        <v/>
      </c>
      <c r="AB4285" s="50" t="s">
        <v>77</v>
      </c>
      <c r="AC4285" s="50" t="s">
        <v>4464</v>
      </c>
      <c r="AD4285" s="50">
        <v>4316972</v>
      </c>
      <c r="AH4285" s="66" t="str">
        <f t="shared" si="263"/>
        <v>RSSanta Margarida do Sul</v>
      </c>
      <c r="AI4285" s="50">
        <v>4316758</v>
      </c>
    </row>
    <row r="4286" spans="27:35">
      <c r="AA4286" s="62" t="str">
        <f t="shared" si="262"/>
        <v/>
      </c>
      <c r="AB4286" s="50" t="s">
        <v>77</v>
      </c>
      <c r="AC4286" s="50" t="s">
        <v>2536</v>
      </c>
      <c r="AD4286" s="50">
        <v>4316907</v>
      </c>
      <c r="AH4286" s="66" t="str">
        <f t="shared" si="263"/>
        <v>RSSanta Maria</v>
      </c>
      <c r="AI4286" s="50">
        <v>4316808</v>
      </c>
    </row>
    <row r="4287" spans="27:35">
      <c r="AA4287" s="62" t="str">
        <f t="shared" si="262"/>
        <v/>
      </c>
      <c r="AB4287" s="50" t="s">
        <v>77</v>
      </c>
      <c r="AC4287" s="50" t="s">
        <v>4473</v>
      </c>
      <c r="AD4287" s="50">
        <v>4316956</v>
      </c>
      <c r="AH4287" s="66" t="str">
        <f t="shared" si="263"/>
        <v>RSSanta Maria do Herval</v>
      </c>
      <c r="AI4287" s="50">
        <v>4316972</v>
      </c>
    </row>
    <row r="4288" spans="27:35">
      <c r="AA4288" s="62" t="str">
        <f t="shared" si="262"/>
        <v/>
      </c>
      <c r="AB4288" s="50" t="s">
        <v>77</v>
      </c>
      <c r="AC4288" s="50" t="s">
        <v>4478</v>
      </c>
      <c r="AD4288" s="50">
        <v>4317202</v>
      </c>
      <c r="AH4288" s="66" t="str">
        <f t="shared" si="263"/>
        <v>RSSanta Rosa</v>
      </c>
      <c r="AI4288" s="50">
        <v>4316907</v>
      </c>
    </row>
    <row r="4289" spans="27:35">
      <c r="AA4289" s="62" t="str">
        <f t="shared" si="262"/>
        <v/>
      </c>
      <c r="AB4289" s="50" t="s">
        <v>77</v>
      </c>
      <c r="AC4289" s="50" t="s">
        <v>4483</v>
      </c>
      <c r="AD4289" s="50">
        <v>4317251</v>
      </c>
      <c r="AH4289" s="66" t="str">
        <f t="shared" si="263"/>
        <v>RSSanta Tereza</v>
      </c>
      <c r="AI4289" s="50">
        <v>4316956</v>
      </c>
    </row>
    <row r="4290" spans="27:35">
      <c r="AA4290" s="62" t="str">
        <f t="shared" si="262"/>
        <v/>
      </c>
      <c r="AB4290" s="50" t="s">
        <v>77</v>
      </c>
      <c r="AC4290" s="50" t="s">
        <v>4488</v>
      </c>
      <c r="AD4290" s="50">
        <v>4317301</v>
      </c>
      <c r="AH4290" s="66" t="str">
        <f t="shared" si="263"/>
        <v>RSSanta Vitória do Palmar</v>
      </c>
      <c r="AI4290" s="50">
        <v>4317202</v>
      </c>
    </row>
    <row r="4291" spans="27:35">
      <c r="AA4291" s="62" t="str">
        <f t="shared" ref="AA4291:AA4354" si="264">CONCATENATE(A4291,D4291)</f>
        <v/>
      </c>
      <c r="AB4291" s="50" t="s">
        <v>77</v>
      </c>
      <c r="AC4291" s="50" t="s">
        <v>4493</v>
      </c>
      <c r="AD4291" s="50">
        <v>4317004</v>
      </c>
      <c r="AH4291" s="66" t="str">
        <f t="shared" ref="AH4291:AH4354" si="265">CONCATENATE(AB4291,AC4291)</f>
        <v>RSSantana da Boa Vista</v>
      </c>
      <c r="AI4291" s="50">
        <v>4317251</v>
      </c>
    </row>
    <row r="4292" spans="27:35">
      <c r="AA4292" s="62" t="str">
        <f t="shared" si="264"/>
        <v/>
      </c>
      <c r="AB4292" s="50" t="s">
        <v>77</v>
      </c>
      <c r="AC4292" s="50" t="s">
        <v>5570</v>
      </c>
      <c r="AD4292" s="50">
        <v>4317103</v>
      </c>
      <c r="AH4292" s="66" t="str">
        <f t="shared" si="265"/>
        <v>RSSantana do Livramento</v>
      </c>
      <c r="AI4292" s="50">
        <v>4317301</v>
      </c>
    </row>
    <row r="4293" spans="27:35">
      <c r="AA4293" s="62" t="str">
        <f t="shared" si="264"/>
        <v/>
      </c>
      <c r="AB4293" s="50" t="s">
        <v>77</v>
      </c>
      <c r="AC4293" s="50" t="s">
        <v>4503</v>
      </c>
      <c r="AD4293" s="50">
        <v>4317400</v>
      </c>
      <c r="AH4293" s="66" t="str">
        <f t="shared" si="265"/>
        <v>RSSantiago</v>
      </c>
      <c r="AI4293" s="50">
        <v>4317004</v>
      </c>
    </row>
    <row r="4294" spans="27:35">
      <c r="AA4294" s="62" t="str">
        <f t="shared" si="264"/>
        <v/>
      </c>
      <c r="AB4294" s="50" t="s">
        <v>77</v>
      </c>
      <c r="AC4294" s="50" t="s">
        <v>4508</v>
      </c>
      <c r="AD4294" s="50">
        <v>4317509</v>
      </c>
      <c r="AH4294" s="66" t="str">
        <f t="shared" si="265"/>
        <v>RSSanto Ângelo</v>
      </c>
      <c r="AI4294" s="50">
        <v>4317103</v>
      </c>
    </row>
    <row r="4295" spans="27:35">
      <c r="AA4295" s="62" t="str">
        <f t="shared" si="264"/>
        <v/>
      </c>
      <c r="AB4295" s="50" t="s">
        <v>77</v>
      </c>
      <c r="AC4295" s="50" t="s">
        <v>4512</v>
      </c>
      <c r="AD4295" s="50">
        <v>4317608</v>
      </c>
      <c r="AH4295" s="66" t="str">
        <f t="shared" si="265"/>
        <v>RSSanto Antônio da Patrulha</v>
      </c>
      <c r="AI4295" s="50">
        <v>4317400</v>
      </c>
    </row>
    <row r="4296" spans="27:35">
      <c r="AA4296" s="62" t="str">
        <f t="shared" si="264"/>
        <v/>
      </c>
      <c r="AB4296" s="50" t="s">
        <v>77</v>
      </c>
      <c r="AC4296" s="50" t="s">
        <v>4517</v>
      </c>
      <c r="AD4296" s="50">
        <v>4317707</v>
      </c>
      <c r="AH4296" s="66" t="str">
        <f t="shared" si="265"/>
        <v>RSSanto Antônio das Missões</v>
      </c>
      <c r="AI4296" s="50">
        <v>4317509</v>
      </c>
    </row>
    <row r="4297" spans="27:35">
      <c r="AA4297" s="62" t="str">
        <f t="shared" si="264"/>
        <v/>
      </c>
      <c r="AB4297" s="50" t="s">
        <v>77</v>
      </c>
      <c r="AC4297" s="50" t="s">
        <v>4522</v>
      </c>
      <c r="AD4297" s="50">
        <v>4317558</v>
      </c>
      <c r="AH4297" s="66" t="str">
        <f t="shared" si="265"/>
        <v>RSSanto Antônio do Palma</v>
      </c>
      <c r="AI4297" s="50">
        <v>4317608</v>
      </c>
    </row>
    <row r="4298" spans="27:35">
      <c r="AA4298" s="62" t="str">
        <f t="shared" si="264"/>
        <v/>
      </c>
      <c r="AB4298" s="50" t="s">
        <v>77</v>
      </c>
      <c r="AC4298" s="50" t="s">
        <v>4527</v>
      </c>
      <c r="AD4298" s="50">
        <v>4317756</v>
      </c>
      <c r="AH4298" s="66" t="str">
        <f t="shared" si="265"/>
        <v>RSSanto Antônio do Planalto</v>
      </c>
      <c r="AI4298" s="50">
        <v>4317707</v>
      </c>
    </row>
    <row r="4299" spans="27:35">
      <c r="AA4299" s="62" t="str">
        <f t="shared" si="264"/>
        <v/>
      </c>
      <c r="AB4299" s="50" t="s">
        <v>77</v>
      </c>
      <c r="AC4299" s="50" t="s">
        <v>4532</v>
      </c>
      <c r="AD4299" s="50">
        <v>4317806</v>
      </c>
      <c r="AH4299" s="66" t="str">
        <f t="shared" si="265"/>
        <v>RSSanto Augusto</v>
      </c>
      <c r="AI4299" s="50">
        <v>4317558</v>
      </c>
    </row>
    <row r="4300" spans="27:35">
      <c r="AA4300" s="62" t="str">
        <f t="shared" si="264"/>
        <v/>
      </c>
      <c r="AB4300" s="50" t="s">
        <v>77</v>
      </c>
      <c r="AC4300" s="50" t="s">
        <v>4536</v>
      </c>
      <c r="AD4300" s="50">
        <v>4317905</v>
      </c>
      <c r="AH4300" s="66" t="str">
        <f t="shared" si="265"/>
        <v>RSSanto Cristo</v>
      </c>
      <c r="AI4300" s="50">
        <v>4317756</v>
      </c>
    </row>
    <row r="4301" spans="27:35">
      <c r="AA4301" s="62" t="str">
        <f t="shared" si="264"/>
        <v/>
      </c>
      <c r="AB4301" s="50" t="s">
        <v>77</v>
      </c>
      <c r="AC4301" s="50" t="s">
        <v>4541</v>
      </c>
      <c r="AD4301" s="50">
        <v>4317954</v>
      </c>
      <c r="AH4301" s="66" t="str">
        <f t="shared" si="265"/>
        <v>RSSanto Expedito do Sul</v>
      </c>
      <c r="AI4301" s="50">
        <v>4317806</v>
      </c>
    </row>
    <row r="4302" spans="27:35">
      <c r="AA4302" s="62" t="str">
        <f t="shared" si="264"/>
        <v/>
      </c>
      <c r="AB4302" s="50" t="s">
        <v>77</v>
      </c>
      <c r="AC4302" s="50" t="s">
        <v>4545</v>
      </c>
      <c r="AD4302" s="50">
        <v>4318002</v>
      </c>
      <c r="AH4302" s="66" t="str">
        <f t="shared" si="265"/>
        <v>RSSão Borja</v>
      </c>
      <c r="AI4302" s="50">
        <v>4317905</v>
      </c>
    </row>
    <row r="4303" spans="27:35">
      <c r="AA4303" s="62" t="str">
        <f t="shared" si="264"/>
        <v/>
      </c>
      <c r="AB4303" s="50" t="s">
        <v>77</v>
      </c>
      <c r="AC4303" s="50" t="s">
        <v>4550</v>
      </c>
      <c r="AD4303" s="50">
        <v>4318051</v>
      </c>
      <c r="AH4303" s="66" t="str">
        <f t="shared" si="265"/>
        <v>RSSão Domingos do Sul</v>
      </c>
      <c r="AI4303" s="50">
        <v>4317954</v>
      </c>
    </row>
    <row r="4304" spans="27:35">
      <c r="AA4304" s="62" t="str">
        <f t="shared" si="264"/>
        <v/>
      </c>
      <c r="AB4304" s="50" t="s">
        <v>77</v>
      </c>
      <c r="AC4304" s="50" t="s">
        <v>4555</v>
      </c>
      <c r="AD4304" s="50">
        <v>4318101</v>
      </c>
      <c r="AH4304" s="66" t="str">
        <f t="shared" si="265"/>
        <v>RSSão Francisco de Assis</v>
      </c>
      <c r="AI4304" s="50">
        <v>4318002</v>
      </c>
    </row>
    <row r="4305" spans="27:35">
      <c r="AA4305" s="62" t="str">
        <f t="shared" si="264"/>
        <v/>
      </c>
      <c r="AB4305" s="50" t="s">
        <v>77</v>
      </c>
      <c r="AC4305" s="50" t="s">
        <v>4560</v>
      </c>
      <c r="AD4305" s="50">
        <v>4318200</v>
      </c>
      <c r="AH4305" s="66" t="str">
        <f t="shared" si="265"/>
        <v>RSSão Francisco de Paula</v>
      </c>
      <c r="AI4305" s="50">
        <v>4318051</v>
      </c>
    </row>
    <row r="4306" spans="27:35">
      <c r="AA4306" s="62" t="str">
        <f t="shared" si="264"/>
        <v/>
      </c>
      <c r="AB4306" s="50" t="s">
        <v>77</v>
      </c>
      <c r="AC4306" s="50" t="s">
        <v>4427</v>
      </c>
      <c r="AD4306" s="50">
        <v>4318309</v>
      </c>
      <c r="AH4306" s="66" t="str">
        <f t="shared" si="265"/>
        <v>RSSão Gabriel</v>
      </c>
      <c r="AI4306" s="50">
        <v>4318101</v>
      </c>
    </row>
    <row r="4307" spans="27:35">
      <c r="AA4307" s="62" t="str">
        <f t="shared" si="264"/>
        <v/>
      </c>
      <c r="AB4307" s="50" t="s">
        <v>77</v>
      </c>
      <c r="AC4307" s="50" t="s">
        <v>4567</v>
      </c>
      <c r="AD4307" s="50">
        <v>4318408</v>
      </c>
      <c r="AH4307" s="66" t="str">
        <f t="shared" si="265"/>
        <v>RSSão Jerônimo</v>
      </c>
      <c r="AI4307" s="50">
        <v>4318200</v>
      </c>
    </row>
    <row r="4308" spans="27:35">
      <c r="AA4308" s="62" t="str">
        <f t="shared" si="264"/>
        <v/>
      </c>
      <c r="AB4308" s="50" t="s">
        <v>77</v>
      </c>
      <c r="AC4308" s="50" t="s">
        <v>4572</v>
      </c>
      <c r="AD4308" s="50">
        <v>4318424</v>
      </c>
      <c r="AH4308" s="66" t="str">
        <f t="shared" si="265"/>
        <v>RSSão João da Urtiga</v>
      </c>
      <c r="AI4308" s="50">
        <v>4318309</v>
      </c>
    </row>
    <row r="4309" spans="27:35">
      <c r="AA4309" s="62" t="str">
        <f t="shared" si="264"/>
        <v/>
      </c>
      <c r="AB4309" s="50" t="s">
        <v>77</v>
      </c>
      <c r="AC4309" s="50" t="s">
        <v>4577</v>
      </c>
      <c r="AD4309" s="50">
        <v>4318432</v>
      </c>
      <c r="AH4309" s="66" t="str">
        <f t="shared" si="265"/>
        <v>RSSão João do Polêsine</v>
      </c>
      <c r="AI4309" s="50">
        <v>4318408</v>
      </c>
    </row>
    <row r="4310" spans="27:35">
      <c r="AA4310" s="62" t="str">
        <f t="shared" si="264"/>
        <v/>
      </c>
      <c r="AB4310" s="50" t="s">
        <v>77</v>
      </c>
      <c r="AC4310" s="50" t="s">
        <v>4582</v>
      </c>
      <c r="AD4310" s="50">
        <v>4318440</v>
      </c>
      <c r="AH4310" s="66" t="str">
        <f t="shared" si="265"/>
        <v>RSSão Jorge</v>
      </c>
      <c r="AI4310" s="50">
        <v>4318424</v>
      </c>
    </row>
    <row r="4311" spans="27:35">
      <c r="AA4311" s="62" t="str">
        <f t="shared" si="264"/>
        <v/>
      </c>
      <c r="AB4311" s="50" t="s">
        <v>77</v>
      </c>
      <c r="AC4311" s="50" t="s">
        <v>4587</v>
      </c>
      <c r="AD4311" s="50">
        <v>4318457</v>
      </c>
      <c r="AH4311" s="66" t="str">
        <f t="shared" si="265"/>
        <v>RSSão José das Missões</v>
      </c>
      <c r="AI4311" s="50">
        <v>4318432</v>
      </c>
    </row>
    <row r="4312" spans="27:35">
      <c r="AA4312" s="62" t="str">
        <f t="shared" si="264"/>
        <v/>
      </c>
      <c r="AB4312" s="50" t="s">
        <v>77</v>
      </c>
      <c r="AC4312" s="50" t="s">
        <v>4591</v>
      </c>
      <c r="AD4312" s="50">
        <v>4318465</v>
      </c>
      <c r="AH4312" s="66" t="str">
        <f t="shared" si="265"/>
        <v>RSSão José do Herval</v>
      </c>
      <c r="AI4312" s="50">
        <v>4318440</v>
      </c>
    </row>
    <row r="4313" spans="27:35">
      <c r="AA4313" s="62" t="str">
        <f t="shared" si="264"/>
        <v/>
      </c>
      <c r="AB4313" s="50" t="s">
        <v>77</v>
      </c>
      <c r="AC4313" s="50" t="s">
        <v>4596</v>
      </c>
      <c r="AD4313" s="50">
        <v>4318481</v>
      </c>
      <c r="AH4313" s="66" t="str">
        <f t="shared" si="265"/>
        <v>RSSão José do Hortêncio</v>
      </c>
      <c r="AI4313" s="50">
        <v>4318457</v>
      </c>
    </row>
    <row r="4314" spans="27:35">
      <c r="AA4314" s="62" t="str">
        <f t="shared" si="264"/>
        <v/>
      </c>
      <c r="AB4314" s="50" t="s">
        <v>77</v>
      </c>
      <c r="AC4314" s="50" t="s">
        <v>4600</v>
      </c>
      <c r="AD4314" s="50">
        <v>4318499</v>
      </c>
      <c r="AH4314" s="66" t="str">
        <f t="shared" si="265"/>
        <v>RSSão José do Inhacorá</v>
      </c>
      <c r="AI4314" s="50">
        <v>4318465</v>
      </c>
    </row>
    <row r="4315" spans="27:35">
      <c r="AA4315" s="62" t="str">
        <f t="shared" si="264"/>
        <v/>
      </c>
      <c r="AB4315" s="50" t="s">
        <v>77</v>
      </c>
      <c r="AC4315" s="50" t="s">
        <v>4604</v>
      </c>
      <c r="AD4315" s="50">
        <v>4318507</v>
      </c>
      <c r="AH4315" s="66" t="str">
        <f t="shared" si="265"/>
        <v>RSSão José do Norte</v>
      </c>
      <c r="AI4315" s="50">
        <v>4318481</v>
      </c>
    </row>
    <row r="4316" spans="27:35">
      <c r="AA4316" s="62" t="str">
        <f t="shared" si="264"/>
        <v/>
      </c>
      <c r="AB4316" s="50" t="s">
        <v>77</v>
      </c>
      <c r="AC4316" s="50" t="s">
        <v>4609</v>
      </c>
      <c r="AD4316" s="50">
        <v>4318606</v>
      </c>
      <c r="AH4316" s="66" t="str">
        <f t="shared" si="265"/>
        <v>RSSão José do Ouro</v>
      </c>
      <c r="AI4316" s="50">
        <v>4318499</v>
      </c>
    </row>
    <row r="4317" spans="27:35">
      <c r="AA4317" s="62" t="str">
        <f t="shared" si="264"/>
        <v/>
      </c>
      <c r="AB4317" s="50" t="s">
        <v>77</v>
      </c>
      <c r="AC4317" s="50" t="s">
        <v>4614</v>
      </c>
      <c r="AD4317" s="50">
        <v>4318614</v>
      </c>
      <c r="AH4317" s="66" t="str">
        <f t="shared" si="265"/>
        <v>RSSão José do Sul</v>
      </c>
      <c r="AI4317" s="50">
        <v>4318507</v>
      </c>
    </row>
    <row r="4318" spans="27:35">
      <c r="AA4318" s="62" t="str">
        <f t="shared" si="264"/>
        <v/>
      </c>
      <c r="AB4318" s="50" t="s">
        <v>77</v>
      </c>
      <c r="AC4318" s="50" t="s">
        <v>4618</v>
      </c>
      <c r="AD4318" s="50">
        <v>4318622</v>
      </c>
      <c r="AH4318" s="66" t="str">
        <f t="shared" si="265"/>
        <v>RSSão José dos Ausentes</v>
      </c>
      <c r="AI4318" s="50">
        <v>4318606</v>
      </c>
    </row>
    <row r="4319" spans="27:35">
      <c r="AA4319" s="62" t="str">
        <f t="shared" si="264"/>
        <v/>
      </c>
      <c r="AB4319" s="50" t="s">
        <v>77</v>
      </c>
      <c r="AC4319" s="50" t="s">
        <v>4623</v>
      </c>
      <c r="AD4319" s="50">
        <v>4318705</v>
      </c>
      <c r="AH4319" s="66" t="str">
        <f t="shared" si="265"/>
        <v>RSSão Leopoldo</v>
      </c>
      <c r="AI4319" s="50">
        <v>4318614</v>
      </c>
    </row>
    <row r="4320" spans="27:35">
      <c r="AA4320" s="62" t="str">
        <f t="shared" si="264"/>
        <v/>
      </c>
      <c r="AB4320" s="50" t="s">
        <v>77</v>
      </c>
      <c r="AC4320" s="50" t="s">
        <v>4627</v>
      </c>
      <c r="AD4320" s="50">
        <v>4318804</v>
      </c>
      <c r="AH4320" s="66" t="str">
        <f t="shared" si="265"/>
        <v>RSSão Lourenço do Sul</v>
      </c>
      <c r="AI4320" s="50">
        <v>4318622</v>
      </c>
    </row>
    <row r="4321" spans="27:35">
      <c r="AA4321" s="62" t="str">
        <f t="shared" si="264"/>
        <v/>
      </c>
      <c r="AB4321" s="50" t="s">
        <v>77</v>
      </c>
      <c r="AC4321" s="50" t="s">
        <v>4630</v>
      </c>
      <c r="AD4321" s="50">
        <v>4318903</v>
      </c>
      <c r="AH4321" s="66" t="str">
        <f t="shared" si="265"/>
        <v>RSSão Luiz Gonzaga</v>
      </c>
      <c r="AI4321" s="50">
        <v>4318705</v>
      </c>
    </row>
    <row r="4322" spans="27:35">
      <c r="AA4322" s="62" t="str">
        <f t="shared" si="264"/>
        <v/>
      </c>
      <c r="AB4322" s="50" t="s">
        <v>77</v>
      </c>
      <c r="AC4322" s="50" t="s">
        <v>4634</v>
      </c>
      <c r="AD4322" s="50">
        <v>4319000</v>
      </c>
      <c r="AH4322" s="66" t="str">
        <f t="shared" si="265"/>
        <v>RSSão Marcos</v>
      </c>
      <c r="AI4322" s="50">
        <v>4318804</v>
      </c>
    </row>
    <row r="4323" spans="27:35">
      <c r="AA4323" s="62" t="str">
        <f t="shared" si="264"/>
        <v/>
      </c>
      <c r="AB4323" s="50" t="s">
        <v>77</v>
      </c>
      <c r="AC4323" s="50" t="s">
        <v>3905</v>
      </c>
      <c r="AD4323" s="50">
        <v>4319109</v>
      </c>
      <c r="AH4323" s="66" t="str">
        <f t="shared" si="265"/>
        <v>RSSão Martinho</v>
      </c>
      <c r="AI4323" s="50">
        <v>4318903</v>
      </c>
    </row>
    <row r="4324" spans="27:35">
      <c r="AA4324" s="62" t="str">
        <f t="shared" si="264"/>
        <v/>
      </c>
      <c r="AB4324" s="50" t="s">
        <v>77</v>
      </c>
      <c r="AC4324" s="50" t="s">
        <v>4641</v>
      </c>
      <c r="AD4324" s="50">
        <v>4319125</v>
      </c>
      <c r="AH4324" s="66" t="str">
        <f t="shared" si="265"/>
        <v>RSSão Martinho da Serra</v>
      </c>
      <c r="AI4324" s="50">
        <v>4319000</v>
      </c>
    </row>
    <row r="4325" spans="27:35">
      <c r="AA4325" s="62" t="str">
        <f t="shared" si="264"/>
        <v/>
      </c>
      <c r="AB4325" s="50" t="s">
        <v>77</v>
      </c>
      <c r="AC4325" s="50" t="s">
        <v>4643</v>
      </c>
      <c r="AD4325" s="50">
        <v>4319158</v>
      </c>
      <c r="AH4325" s="66" t="str">
        <f t="shared" si="265"/>
        <v>RSSão Miguel das Missões</v>
      </c>
      <c r="AI4325" s="50">
        <v>4319109</v>
      </c>
    </row>
    <row r="4326" spans="27:35">
      <c r="AA4326" s="62" t="str">
        <f t="shared" si="264"/>
        <v/>
      </c>
      <c r="AB4326" s="50" t="s">
        <v>77</v>
      </c>
      <c r="AC4326" s="50" t="s">
        <v>4647</v>
      </c>
      <c r="AD4326" s="50">
        <v>4319208</v>
      </c>
      <c r="AH4326" s="66" t="str">
        <f t="shared" si="265"/>
        <v>RSSão Nicolau</v>
      </c>
      <c r="AI4326" s="50">
        <v>4319125</v>
      </c>
    </row>
    <row r="4327" spans="27:35">
      <c r="AA4327" s="62" t="str">
        <f t="shared" si="264"/>
        <v/>
      </c>
      <c r="AB4327" s="50" t="s">
        <v>77</v>
      </c>
      <c r="AC4327" s="50" t="s">
        <v>4651</v>
      </c>
      <c r="AD4327" s="50">
        <v>4319307</v>
      </c>
      <c r="AH4327" s="66" t="str">
        <f t="shared" si="265"/>
        <v>RSSão Paulo das Missões</v>
      </c>
      <c r="AI4327" s="50">
        <v>4319158</v>
      </c>
    </row>
    <row r="4328" spans="27:35">
      <c r="AA4328" s="62" t="str">
        <f t="shared" si="264"/>
        <v/>
      </c>
      <c r="AB4328" s="50" t="s">
        <v>77</v>
      </c>
      <c r="AC4328" s="50" t="s">
        <v>4655</v>
      </c>
      <c r="AD4328" s="50">
        <v>4319356</v>
      </c>
      <c r="AH4328" s="66" t="str">
        <f t="shared" si="265"/>
        <v>RSSão Pedro da Serra</v>
      </c>
      <c r="AI4328" s="50">
        <v>4319208</v>
      </c>
    </row>
    <row r="4329" spans="27:35">
      <c r="AA4329" s="62" t="str">
        <f t="shared" si="264"/>
        <v/>
      </c>
      <c r="AB4329" s="50" t="s">
        <v>77</v>
      </c>
      <c r="AC4329" s="50" t="s">
        <v>4659</v>
      </c>
      <c r="AD4329" s="50">
        <v>4319364</v>
      </c>
      <c r="AH4329" s="66" t="str">
        <f t="shared" si="265"/>
        <v>RSSão Pedro das Missões</v>
      </c>
      <c r="AI4329" s="50">
        <v>4319307</v>
      </c>
    </row>
    <row r="4330" spans="27:35">
      <c r="AA4330" s="62" t="str">
        <f t="shared" si="264"/>
        <v/>
      </c>
      <c r="AB4330" s="50" t="s">
        <v>77</v>
      </c>
      <c r="AC4330" s="50" t="s">
        <v>4663</v>
      </c>
      <c r="AD4330" s="50">
        <v>4319372</v>
      </c>
      <c r="AH4330" s="66" t="str">
        <f t="shared" si="265"/>
        <v>RSSão Pedro do Butiá</v>
      </c>
      <c r="AI4330" s="50">
        <v>4319356</v>
      </c>
    </row>
    <row r="4331" spans="27:35">
      <c r="AA4331" s="62" t="str">
        <f t="shared" si="264"/>
        <v/>
      </c>
      <c r="AB4331" s="50" t="s">
        <v>77</v>
      </c>
      <c r="AC4331" s="50" t="s">
        <v>4666</v>
      </c>
      <c r="AD4331" s="50">
        <v>4319406</v>
      </c>
      <c r="AH4331" s="66" t="str">
        <f t="shared" si="265"/>
        <v>RSSão Pedro do Sul</v>
      </c>
      <c r="AI4331" s="50">
        <v>4319364</v>
      </c>
    </row>
    <row r="4332" spans="27:35">
      <c r="AA4332" s="62" t="str">
        <f t="shared" si="264"/>
        <v/>
      </c>
      <c r="AB4332" s="50" t="s">
        <v>77</v>
      </c>
      <c r="AC4332" s="50" t="s">
        <v>4670</v>
      </c>
      <c r="AD4332" s="50">
        <v>4319505</v>
      </c>
      <c r="AH4332" s="66" t="str">
        <f t="shared" si="265"/>
        <v>RSSão Sebastião do Caí</v>
      </c>
      <c r="AI4332" s="50">
        <v>4319372</v>
      </c>
    </row>
    <row r="4333" spans="27:35">
      <c r="AA4333" s="62" t="str">
        <f t="shared" si="264"/>
        <v/>
      </c>
      <c r="AB4333" s="50" t="s">
        <v>77</v>
      </c>
      <c r="AC4333" s="50" t="s">
        <v>4674</v>
      </c>
      <c r="AD4333" s="50">
        <v>4319604</v>
      </c>
      <c r="AH4333" s="66" t="str">
        <f t="shared" si="265"/>
        <v>RSSão Sepé</v>
      </c>
      <c r="AI4333" s="50">
        <v>4319406</v>
      </c>
    </row>
    <row r="4334" spans="27:35">
      <c r="AA4334" s="62" t="str">
        <f t="shared" si="264"/>
        <v/>
      </c>
      <c r="AB4334" s="50" t="s">
        <v>77</v>
      </c>
      <c r="AC4334" s="50" t="s">
        <v>4678</v>
      </c>
      <c r="AD4334" s="50">
        <v>4319703</v>
      </c>
      <c r="AH4334" s="66" t="str">
        <f t="shared" si="265"/>
        <v>RSSão Valentim</v>
      </c>
      <c r="AI4334" s="50">
        <v>4319505</v>
      </c>
    </row>
    <row r="4335" spans="27:35">
      <c r="AA4335" s="62" t="str">
        <f t="shared" si="264"/>
        <v/>
      </c>
      <c r="AB4335" s="50" t="s">
        <v>77</v>
      </c>
      <c r="AC4335" s="50" t="s">
        <v>4682</v>
      </c>
      <c r="AD4335" s="50">
        <v>4319711</v>
      </c>
      <c r="AH4335" s="66" t="str">
        <f t="shared" si="265"/>
        <v>RSSão Valentim do Sul</v>
      </c>
      <c r="AI4335" s="50">
        <v>4319604</v>
      </c>
    </row>
    <row r="4336" spans="27:35">
      <c r="AA4336" s="62" t="str">
        <f t="shared" si="264"/>
        <v/>
      </c>
      <c r="AB4336" s="50" t="s">
        <v>77</v>
      </c>
      <c r="AC4336" s="50" t="s">
        <v>4686</v>
      </c>
      <c r="AD4336" s="50">
        <v>4319737</v>
      </c>
      <c r="AH4336" s="66" t="str">
        <f t="shared" si="265"/>
        <v>RSSão Valério do Sul</v>
      </c>
      <c r="AI4336" s="50">
        <v>4319703</v>
      </c>
    </row>
    <row r="4337" spans="27:35">
      <c r="AA4337" s="62" t="str">
        <f t="shared" si="264"/>
        <v/>
      </c>
      <c r="AB4337" s="50" t="s">
        <v>77</v>
      </c>
      <c r="AC4337" s="50" t="s">
        <v>4690</v>
      </c>
      <c r="AD4337" s="50">
        <v>4319752</v>
      </c>
      <c r="AH4337" s="66" t="str">
        <f t="shared" si="265"/>
        <v>RSSão Vendelino</v>
      </c>
      <c r="AI4337" s="50">
        <v>4319711</v>
      </c>
    </row>
    <row r="4338" spans="27:35">
      <c r="AA4338" s="62" t="str">
        <f t="shared" si="264"/>
        <v/>
      </c>
      <c r="AB4338" s="50" t="s">
        <v>77</v>
      </c>
      <c r="AC4338" s="50" t="s">
        <v>4693</v>
      </c>
      <c r="AD4338" s="50">
        <v>4319802</v>
      </c>
      <c r="AH4338" s="66" t="str">
        <f t="shared" si="265"/>
        <v>RSSão Vicente do Sul</v>
      </c>
      <c r="AI4338" s="50">
        <v>4319737</v>
      </c>
    </row>
    <row r="4339" spans="27:35">
      <c r="AA4339" s="62" t="str">
        <f t="shared" si="264"/>
        <v/>
      </c>
      <c r="AB4339" s="50" t="s">
        <v>77</v>
      </c>
      <c r="AC4339" s="50" t="s">
        <v>4696</v>
      </c>
      <c r="AD4339" s="50">
        <v>4319901</v>
      </c>
      <c r="AH4339" s="66" t="str">
        <f t="shared" si="265"/>
        <v>RSSapiranga</v>
      </c>
      <c r="AI4339" s="50">
        <v>4319752</v>
      </c>
    </row>
    <row r="4340" spans="27:35">
      <c r="AA4340" s="62" t="str">
        <f t="shared" si="264"/>
        <v/>
      </c>
      <c r="AB4340" s="50" t="s">
        <v>77</v>
      </c>
      <c r="AC4340" s="50" t="s">
        <v>4699</v>
      </c>
      <c r="AD4340" s="50">
        <v>4320008</v>
      </c>
      <c r="AH4340" s="66" t="str">
        <f t="shared" si="265"/>
        <v>RSSapucaia do Sul</v>
      </c>
      <c r="AI4340" s="50">
        <v>4319802</v>
      </c>
    </row>
    <row r="4341" spans="27:35">
      <c r="AA4341" s="62" t="str">
        <f t="shared" si="264"/>
        <v/>
      </c>
      <c r="AB4341" s="50" t="s">
        <v>77</v>
      </c>
      <c r="AC4341" s="50" t="s">
        <v>4448</v>
      </c>
      <c r="AD4341" s="50">
        <v>4320107</v>
      </c>
      <c r="AH4341" s="66" t="str">
        <f t="shared" si="265"/>
        <v>RSSarandi</v>
      </c>
      <c r="AI4341" s="50">
        <v>4319901</v>
      </c>
    </row>
    <row r="4342" spans="27:35">
      <c r="AA4342" s="62" t="str">
        <f t="shared" si="264"/>
        <v/>
      </c>
      <c r="AB4342" s="50" t="s">
        <v>77</v>
      </c>
      <c r="AC4342" s="50" t="s">
        <v>4704</v>
      </c>
      <c r="AD4342" s="50">
        <v>4320206</v>
      </c>
      <c r="AH4342" s="66" t="str">
        <f t="shared" si="265"/>
        <v>RSSeberi</v>
      </c>
      <c r="AI4342" s="50">
        <v>4320008</v>
      </c>
    </row>
    <row r="4343" spans="27:35">
      <c r="AA4343" s="62" t="str">
        <f t="shared" si="264"/>
        <v/>
      </c>
      <c r="AB4343" s="50" t="s">
        <v>77</v>
      </c>
      <c r="AC4343" s="50" t="s">
        <v>4707</v>
      </c>
      <c r="AD4343" s="50">
        <v>4320230</v>
      </c>
      <c r="AH4343" s="66" t="str">
        <f t="shared" si="265"/>
        <v>RSSede Nova</v>
      </c>
      <c r="AI4343" s="50">
        <v>4320107</v>
      </c>
    </row>
    <row r="4344" spans="27:35">
      <c r="AA4344" s="62" t="str">
        <f t="shared" si="264"/>
        <v/>
      </c>
      <c r="AB4344" s="50" t="s">
        <v>77</v>
      </c>
      <c r="AC4344" s="50" t="s">
        <v>4710</v>
      </c>
      <c r="AD4344" s="50">
        <v>4320263</v>
      </c>
      <c r="AH4344" s="66" t="str">
        <f t="shared" si="265"/>
        <v>RSSegredo</v>
      </c>
      <c r="AI4344" s="50">
        <v>4320206</v>
      </c>
    </row>
    <row r="4345" spans="27:35">
      <c r="AA4345" s="62" t="str">
        <f t="shared" si="264"/>
        <v/>
      </c>
      <c r="AB4345" s="50" t="s">
        <v>77</v>
      </c>
      <c r="AC4345" s="50" t="s">
        <v>4713</v>
      </c>
      <c r="AD4345" s="50">
        <v>4320305</v>
      </c>
      <c r="AH4345" s="66" t="str">
        <f t="shared" si="265"/>
        <v>RSSelbach</v>
      </c>
      <c r="AI4345" s="50">
        <v>4320230</v>
      </c>
    </row>
    <row r="4346" spans="27:35">
      <c r="AA4346" s="62" t="str">
        <f t="shared" si="264"/>
        <v/>
      </c>
      <c r="AB4346" s="50" t="s">
        <v>77</v>
      </c>
      <c r="AC4346" s="50" t="s">
        <v>4716</v>
      </c>
      <c r="AD4346" s="50">
        <v>4320321</v>
      </c>
      <c r="AH4346" s="66" t="str">
        <f t="shared" si="265"/>
        <v>RSSenador Salgado Filho</v>
      </c>
      <c r="AI4346" s="50">
        <v>4320263</v>
      </c>
    </row>
    <row r="4347" spans="27:35">
      <c r="AA4347" s="62" t="str">
        <f t="shared" si="264"/>
        <v/>
      </c>
      <c r="AB4347" s="50" t="s">
        <v>77</v>
      </c>
      <c r="AC4347" s="50" t="s">
        <v>4719</v>
      </c>
      <c r="AD4347" s="50">
        <v>4320354</v>
      </c>
      <c r="AH4347" s="66" t="str">
        <f t="shared" si="265"/>
        <v>RSSentinela do Sul</v>
      </c>
      <c r="AI4347" s="50">
        <v>4320305</v>
      </c>
    </row>
    <row r="4348" spans="27:35">
      <c r="AA4348" s="62" t="str">
        <f t="shared" si="264"/>
        <v/>
      </c>
      <c r="AB4348" s="50" t="s">
        <v>77</v>
      </c>
      <c r="AC4348" s="50" t="s">
        <v>4722</v>
      </c>
      <c r="AD4348" s="50">
        <v>4320404</v>
      </c>
      <c r="AH4348" s="66" t="str">
        <f t="shared" si="265"/>
        <v>RSSerafina Corrêa</v>
      </c>
      <c r="AI4348" s="50">
        <v>4320321</v>
      </c>
    </row>
    <row r="4349" spans="27:35">
      <c r="AA4349" s="62" t="str">
        <f t="shared" si="264"/>
        <v/>
      </c>
      <c r="AB4349" s="50" t="s">
        <v>77</v>
      </c>
      <c r="AC4349" s="50" t="s">
        <v>4724</v>
      </c>
      <c r="AD4349" s="50">
        <v>4320453</v>
      </c>
      <c r="AH4349" s="66" t="str">
        <f t="shared" si="265"/>
        <v>RSSério</v>
      </c>
      <c r="AI4349" s="50">
        <v>4320354</v>
      </c>
    </row>
    <row r="4350" spans="27:35">
      <c r="AA4350" s="62" t="str">
        <f t="shared" si="264"/>
        <v/>
      </c>
      <c r="AB4350" s="50" t="s">
        <v>77</v>
      </c>
      <c r="AC4350" s="50" t="s">
        <v>4726</v>
      </c>
      <c r="AD4350" s="50">
        <v>4320503</v>
      </c>
      <c r="AH4350" s="66" t="str">
        <f t="shared" si="265"/>
        <v>RSSertão</v>
      </c>
      <c r="AI4350" s="50">
        <v>4320404</v>
      </c>
    </row>
    <row r="4351" spans="27:35">
      <c r="AA4351" s="62" t="str">
        <f t="shared" si="264"/>
        <v/>
      </c>
      <c r="AB4351" s="50" t="s">
        <v>77</v>
      </c>
      <c r="AC4351" s="50" t="s">
        <v>4729</v>
      </c>
      <c r="AD4351" s="50">
        <v>4320552</v>
      </c>
      <c r="AH4351" s="66" t="str">
        <f t="shared" si="265"/>
        <v>RSSertão Santana</v>
      </c>
      <c r="AI4351" s="50">
        <v>4320453</v>
      </c>
    </row>
    <row r="4352" spans="27:35">
      <c r="AA4352" s="62" t="str">
        <f t="shared" si="264"/>
        <v/>
      </c>
      <c r="AB4352" s="50" t="s">
        <v>77</v>
      </c>
      <c r="AC4352" s="50" t="s">
        <v>4732</v>
      </c>
      <c r="AD4352" s="50">
        <v>4320578</v>
      </c>
      <c r="AH4352" s="66" t="str">
        <f t="shared" si="265"/>
        <v>RSSete de Setembro</v>
      </c>
      <c r="AI4352" s="50">
        <v>4320503</v>
      </c>
    </row>
    <row r="4353" spans="27:35">
      <c r="AA4353" s="62" t="str">
        <f t="shared" si="264"/>
        <v/>
      </c>
      <c r="AB4353" s="50" t="s">
        <v>77</v>
      </c>
      <c r="AC4353" s="50" t="s">
        <v>4734</v>
      </c>
      <c r="AD4353" s="50">
        <v>4320602</v>
      </c>
      <c r="AH4353" s="66" t="str">
        <f t="shared" si="265"/>
        <v>RSSeveriano de Almeida</v>
      </c>
      <c r="AI4353" s="50">
        <v>4320552</v>
      </c>
    </row>
    <row r="4354" spans="27:35">
      <c r="AA4354" s="62" t="str">
        <f t="shared" si="264"/>
        <v/>
      </c>
      <c r="AB4354" s="50" t="s">
        <v>77</v>
      </c>
      <c r="AC4354" s="50" t="s">
        <v>4736</v>
      </c>
      <c r="AD4354" s="50">
        <v>4320651</v>
      </c>
      <c r="AH4354" s="66" t="str">
        <f t="shared" si="265"/>
        <v>RSSilveira Martins</v>
      </c>
      <c r="AI4354" s="50">
        <v>4320578</v>
      </c>
    </row>
    <row r="4355" spans="27:35">
      <c r="AA4355" s="62" t="str">
        <f t="shared" ref="AA4355:AA4418" si="266">CONCATENATE(A4355,D4355)</f>
        <v/>
      </c>
      <c r="AB4355" s="50" t="s">
        <v>77</v>
      </c>
      <c r="AC4355" s="50" t="s">
        <v>4739</v>
      </c>
      <c r="AD4355" s="50">
        <v>4320677</v>
      </c>
      <c r="AH4355" s="66" t="str">
        <f t="shared" ref="AH4355:AH4418" si="267">CONCATENATE(AB4355,AC4355)</f>
        <v>RSSinimbu</v>
      </c>
      <c r="AI4355" s="50">
        <v>4320602</v>
      </c>
    </row>
    <row r="4356" spans="27:35">
      <c r="AA4356" s="62" t="str">
        <f t="shared" si="266"/>
        <v/>
      </c>
      <c r="AB4356" s="50" t="s">
        <v>77</v>
      </c>
      <c r="AC4356" s="50" t="s">
        <v>4534</v>
      </c>
      <c r="AD4356" s="50">
        <v>4320701</v>
      </c>
      <c r="AH4356" s="66" t="str">
        <f t="shared" si="267"/>
        <v>RSSobradinho</v>
      </c>
      <c r="AI4356" s="50">
        <v>4320651</v>
      </c>
    </row>
    <row r="4357" spans="27:35">
      <c r="AA4357" s="62" t="str">
        <f t="shared" si="266"/>
        <v/>
      </c>
      <c r="AB4357" s="50" t="s">
        <v>77</v>
      </c>
      <c r="AC4357" s="50" t="s">
        <v>3561</v>
      </c>
      <c r="AD4357" s="50">
        <v>4320800</v>
      </c>
      <c r="AH4357" s="66" t="str">
        <f t="shared" si="267"/>
        <v>RSSoledade</v>
      </c>
      <c r="AI4357" s="50">
        <v>4320677</v>
      </c>
    </row>
    <row r="4358" spans="27:35">
      <c r="AA4358" s="62" t="str">
        <f t="shared" si="266"/>
        <v/>
      </c>
      <c r="AB4358" s="50" t="s">
        <v>77</v>
      </c>
      <c r="AC4358" s="50" t="s">
        <v>4746</v>
      </c>
      <c r="AD4358" s="50">
        <v>4320859</v>
      </c>
      <c r="AH4358" s="66" t="str">
        <f t="shared" si="267"/>
        <v>RSTabaí</v>
      </c>
      <c r="AI4358" s="50">
        <v>4320701</v>
      </c>
    </row>
    <row r="4359" spans="27:35">
      <c r="AA4359" s="62" t="str">
        <f t="shared" si="266"/>
        <v/>
      </c>
      <c r="AB4359" s="50" t="s">
        <v>77</v>
      </c>
      <c r="AC4359" s="50" t="s">
        <v>4497</v>
      </c>
      <c r="AD4359" s="50">
        <v>4320909</v>
      </c>
      <c r="AH4359" s="66" t="str">
        <f t="shared" si="267"/>
        <v>RSTapejara</v>
      </c>
      <c r="AI4359" s="50">
        <v>4320800</v>
      </c>
    </row>
    <row r="4360" spans="27:35">
      <c r="AA4360" s="62" t="str">
        <f t="shared" si="266"/>
        <v/>
      </c>
      <c r="AB4360" s="50" t="s">
        <v>77</v>
      </c>
      <c r="AC4360" s="50" t="s">
        <v>4751</v>
      </c>
      <c r="AD4360" s="50">
        <v>4321006</v>
      </c>
      <c r="AH4360" s="66" t="str">
        <f t="shared" si="267"/>
        <v>RSTapera</v>
      </c>
      <c r="AI4360" s="50">
        <v>4320859</v>
      </c>
    </row>
    <row r="4361" spans="27:35">
      <c r="AA4361" s="62" t="str">
        <f t="shared" si="266"/>
        <v/>
      </c>
      <c r="AB4361" s="50" t="s">
        <v>77</v>
      </c>
      <c r="AC4361" s="50" t="s">
        <v>4754</v>
      </c>
      <c r="AD4361" s="50">
        <v>4321105</v>
      </c>
      <c r="AH4361" s="66" t="str">
        <f t="shared" si="267"/>
        <v>RSTapes</v>
      </c>
      <c r="AI4361" s="50">
        <v>4320909</v>
      </c>
    </row>
    <row r="4362" spans="27:35">
      <c r="AA4362" s="62" t="str">
        <f t="shared" si="266"/>
        <v/>
      </c>
      <c r="AB4362" s="50" t="s">
        <v>77</v>
      </c>
      <c r="AC4362" s="50" t="s">
        <v>4757</v>
      </c>
      <c r="AD4362" s="50">
        <v>4321204</v>
      </c>
      <c r="AH4362" s="66" t="str">
        <f t="shared" si="267"/>
        <v>RSTaquara</v>
      </c>
      <c r="AI4362" s="50">
        <v>4321006</v>
      </c>
    </row>
    <row r="4363" spans="27:35">
      <c r="AA4363" s="62" t="str">
        <f t="shared" si="266"/>
        <v/>
      </c>
      <c r="AB4363" s="50" t="s">
        <v>77</v>
      </c>
      <c r="AC4363" s="50" t="s">
        <v>4760</v>
      </c>
      <c r="AD4363" s="50">
        <v>4321303</v>
      </c>
      <c r="AH4363" s="66" t="str">
        <f t="shared" si="267"/>
        <v>RSTaquari</v>
      </c>
      <c r="AI4363" s="50">
        <v>4321105</v>
      </c>
    </row>
    <row r="4364" spans="27:35">
      <c r="AA4364" s="62" t="str">
        <f t="shared" si="266"/>
        <v/>
      </c>
      <c r="AB4364" s="50" t="s">
        <v>77</v>
      </c>
      <c r="AC4364" s="50" t="s">
        <v>4763</v>
      </c>
      <c r="AD4364" s="50">
        <v>4321329</v>
      </c>
      <c r="AH4364" s="66" t="str">
        <f t="shared" si="267"/>
        <v>RSTaquaruçu do Sul</v>
      </c>
      <c r="AI4364" s="50">
        <v>4321204</v>
      </c>
    </row>
    <row r="4365" spans="27:35">
      <c r="AA4365" s="62" t="str">
        <f t="shared" si="266"/>
        <v/>
      </c>
      <c r="AB4365" s="50" t="s">
        <v>77</v>
      </c>
      <c r="AC4365" s="50" t="s">
        <v>3618</v>
      </c>
      <c r="AD4365" s="50">
        <v>4321352</v>
      </c>
      <c r="AH4365" s="66" t="str">
        <f t="shared" si="267"/>
        <v>RSTavares</v>
      </c>
      <c r="AI4365" s="50">
        <v>4321303</v>
      </c>
    </row>
    <row r="4366" spans="27:35">
      <c r="AA4366" s="62" t="str">
        <f t="shared" si="266"/>
        <v/>
      </c>
      <c r="AB4366" s="50" t="s">
        <v>77</v>
      </c>
      <c r="AC4366" s="50" t="s">
        <v>4766</v>
      </c>
      <c r="AD4366" s="50">
        <v>4321402</v>
      </c>
      <c r="AH4366" s="66" t="str">
        <f t="shared" si="267"/>
        <v>RSTenente Portela</v>
      </c>
      <c r="AI4366" s="50">
        <v>4321329</v>
      </c>
    </row>
    <row r="4367" spans="27:35">
      <c r="AA4367" s="62" t="str">
        <f t="shared" si="266"/>
        <v/>
      </c>
      <c r="AB4367" s="50" t="s">
        <v>77</v>
      </c>
      <c r="AC4367" s="50" t="s">
        <v>4769</v>
      </c>
      <c r="AD4367" s="50">
        <v>4321436</v>
      </c>
      <c r="AH4367" s="66" t="str">
        <f t="shared" si="267"/>
        <v>RSTerra de Areia</v>
      </c>
      <c r="AI4367" s="50">
        <v>4321352</v>
      </c>
    </row>
    <row r="4368" spans="27:35">
      <c r="AA4368" s="62" t="str">
        <f t="shared" si="266"/>
        <v/>
      </c>
      <c r="AB4368" s="50" t="s">
        <v>77</v>
      </c>
      <c r="AC4368" s="50" t="s">
        <v>4772</v>
      </c>
      <c r="AD4368" s="50">
        <v>4321451</v>
      </c>
      <c r="AH4368" s="66" t="str">
        <f t="shared" si="267"/>
        <v>RSTeutônia</v>
      </c>
      <c r="AI4368" s="50">
        <v>4321402</v>
      </c>
    </row>
    <row r="4369" spans="27:35">
      <c r="AA4369" s="62" t="str">
        <f t="shared" si="266"/>
        <v/>
      </c>
      <c r="AB4369" s="50" t="s">
        <v>77</v>
      </c>
      <c r="AC4369" s="50" t="s">
        <v>4775</v>
      </c>
      <c r="AD4369" s="50">
        <v>4321469</v>
      </c>
      <c r="AH4369" s="66" t="str">
        <f t="shared" si="267"/>
        <v>RSTio Hugo</v>
      </c>
      <c r="AI4369" s="50">
        <v>4321436</v>
      </c>
    </row>
    <row r="4370" spans="27:35">
      <c r="AA4370" s="62" t="str">
        <f t="shared" si="266"/>
        <v/>
      </c>
      <c r="AB4370" s="50" t="s">
        <v>77</v>
      </c>
      <c r="AC4370" s="50" t="s">
        <v>4778</v>
      </c>
      <c r="AD4370" s="50">
        <v>4321477</v>
      </c>
      <c r="AH4370" s="66" t="str">
        <f t="shared" si="267"/>
        <v>RSTiradentes do Sul</v>
      </c>
      <c r="AI4370" s="50">
        <v>4321451</v>
      </c>
    </row>
    <row r="4371" spans="27:35">
      <c r="AA4371" s="62" t="str">
        <f t="shared" si="266"/>
        <v/>
      </c>
      <c r="AB4371" s="50" t="s">
        <v>77</v>
      </c>
      <c r="AC4371" s="50" t="s">
        <v>4781</v>
      </c>
      <c r="AD4371" s="50">
        <v>4321493</v>
      </c>
      <c r="AH4371" s="66" t="str">
        <f t="shared" si="267"/>
        <v>RSToropi</v>
      </c>
      <c r="AI4371" s="50">
        <v>4321469</v>
      </c>
    </row>
    <row r="4372" spans="27:35">
      <c r="AA4372" s="62" t="str">
        <f t="shared" si="266"/>
        <v/>
      </c>
      <c r="AB4372" s="50" t="s">
        <v>77</v>
      </c>
      <c r="AC4372" s="50" t="s">
        <v>4784</v>
      </c>
      <c r="AD4372" s="50">
        <v>4321501</v>
      </c>
      <c r="AH4372" s="66" t="str">
        <f t="shared" si="267"/>
        <v>RSTorres</v>
      </c>
      <c r="AI4372" s="50">
        <v>4321477</v>
      </c>
    </row>
    <row r="4373" spans="27:35">
      <c r="AA4373" s="62" t="str">
        <f t="shared" si="266"/>
        <v/>
      </c>
      <c r="AB4373" s="50" t="s">
        <v>77</v>
      </c>
      <c r="AC4373" s="50" t="s">
        <v>4787</v>
      </c>
      <c r="AD4373" s="50">
        <v>4321600</v>
      </c>
      <c r="AH4373" s="66" t="str">
        <f t="shared" si="267"/>
        <v>RSTramandaí</v>
      </c>
      <c r="AI4373" s="50">
        <v>4321493</v>
      </c>
    </row>
    <row r="4374" spans="27:35">
      <c r="AA4374" s="62" t="str">
        <f t="shared" si="266"/>
        <v/>
      </c>
      <c r="AB4374" s="50" t="s">
        <v>77</v>
      </c>
      <c r="AC4374" s="50" t="s">
        <v>4790</v>
      </c>
      <c r="AD4374" s="50">
        <v>4321626</v>
      </c>
      <c r="AH4374" s="66" t="str">
        <f t="shared" si="267"/>
        <v>RSTravesseiro</v>
      </c>
      <c r="AI4374" s="50">
        <v>4321501</v>
      </c>
    </row>
    <row r="4375" spans="27:35">
      <c r="AA4375" s="62" t="str">
        <f t="shared" si="266"/>
        <v/>
      </c>
      <c r="AB4375" s="50" t="s">
        <v>77</v>
      </c>
      <c r="AC4375" s="50" t="s">
        <v>4793</v>
      </c>
      <c r="AD4375" s="50">
        <v>4321634</v>
      </c>
      <c r="AH4375" s="66" t="str">
        <f t="shared" si="267"/>
        <v>RSTrês Arroios</v>
      </c>
      <c r="AI4375" s="50">
        <v>4321600</v>
      </c>
    </row>
    <row r="4376" spans="27:35">
      <c r="AA4376" s="62" t="str">
        <f t="shared" si="266"/>
        <v/>
      </c>
      <c r="AB4376" s="50" t="s">
        <v>77</v>
      </c>
      <c r="AC4376" s="50" t="s">
        <v>4796</v>
      </c>
      <c r="AD4376" s="50">
        <v>4321667</v>
      </c>
      <c r="AH4376" s="66" t="str">
        <f t="shared" si="267"/>
        <v>RSTrês Cachoeiras</v>
      </c>
      <c r="AI4376" s="50">
        <v>4321626</v>
      </c>
    </row>
    <row r="4377" spans="27:35">
      <c r="AA4377" s="62" t="str">
        <f t="shared" si="266"/>
        <v/>
      </c>
      <c r="AB4377" s="50" t="s">
        <v>77</v>
      </c>
      <c r="AC4377" s="50" t="s">
        <v>4799</v>
      </c>
      <c r="AD4377" s="50">
        <v>4321709</v>
      </c>
      <c r="AH4377" s="66" t="str">
        <f t="shared" si="267"/>
        <v>RSTrês Coroas</v>
      </c>
      <c r="AI4377" s="50">
        <v>4321634</v>
      </c>
    </row>
    <row r="4378" spans="27:35">
      <c r="AA4378" s="62" t="str">
        <f t="shared" si="266"/>
        <v/>
      </c>
      <c r="AB4378" s="50" t="s">
        <v>77</v>
      </c>
      <c r="AC4378" s="50" t="s">
        <v>4802</v>
      </c>
      <c r="AD4378" s="50">
        <v>4321808</v>
      </c>
      <c r="AH4378" s="66" t="str">
        <f t="shared" si="267"/>
        <v>RSTrês de Maio</v>
      </c>
      <c r="AI4378" s="50">
        <v>4321667</v>
      </c>
    </row>
    <row r="4379" spans="27:35">
      <c r="AA4379" s="62" t="str">
        <f t="shared" si="266"/>
        <v/>
      </c>
      <c r="AB4379" s="50" t="s">
        <v>77</v>
      </c>
      <c r="AC4379" s="50" t="s">
        <v>4805</v>
      </c>
      <c r="AD4379" s="50">
        <v>4321832</v>
      </c>
      <c r="AH4379" s="66" t="str">
        <f t="shared" si="267"/>
        <v>RSTrês Forquilhas</v>
      </c>
      <c r="AI4379" s="50">
        <v>4321709</v>
      </c>
    </row>
    <row r="4380" spans="27:35">
      <c r="AA4380" s="62" t="str">
        <f t="shared" si="266"/>
        <v/>
      </c>
      <c r="AB4380" s="50" t="s">
        <v>77</v>
      </c>
      <c r="AC4380" s="50" t="s">
        <v>4808</v>
      </c>
      <c r="AD4380" s="50">
        <v>4321857</v>
      </c>
      <c r="AH4380" s="66" t="str">
        <f t="shared" si="267"/>
        <v>RSTrês Palmeiras</v>
      </c>
      <c r="AI4380" s="50">
        <v>4321808</v>
      </c>
    </row>
    <row r="4381" spans="27:35">
      <c r="AA4381" s="62" t="str">
        <f t="shared" si="266"/>
        <v/>
      </c>
      <c r="AB4381" s="50" t="s">
        <v>77</v>
      </c>
      <c r="AC4381" s="50" t="s">
        <v>4811</v>
      </c>
      <c r="AD4381" s="50">
        <v>4321907</v>
      </c>
      <c r="AH4381" s="66" t="str">
        <f t="shared" si="267"/>
        <v>RSTrês Passos</v>
      </c>
      <c r="AI4381" s="50">
        <v>4321832</v>
      </c>
    </row>
    <row r="4382" spans="27:35">
      <c r="AA4382" s="62" t="str">
        <f t="shared" si="266"/>
        <v/>
      </c>
      <c r="AB4382" s="50" t="s">
        <v>77</v>
      </c>
      <c r="AC4382" s="50" t="s">
        <v>4814</v>
      </c>
      <c r="AD4382" s="50">
        <v>4321956</v>
      </c>
      <c r="AH4382" s="66" t="str">
        <f t="shared" si="267"/>
        <v>RSTrindade do Sul</v>
      </c>
      <c r="AI4382" s="50">
        <v>4321857</v>
      </c>
    </row>
    <row r="4383" spans="27:35">
      <c r="AA4383" s="62" t="str">
        <f t="shared" si="266"/>
        <v/>
      </c>
      <c r="AB4383" s="50" t="s">
        <v>77</v>
      </c>
      <c r="AC4383" s="50" t="s">
        <v>3240</v>
      </c>
      <c r="AD4383" s="50">
        <v>4322004</v>
      </c>
      <c r="AH4383" s="66" t="str">
        <f t="shared" si="267"/>
        <v>RSTriunfo</v>
      </c>
      <c r="AI4383" s="50">
        <v>4321907</v>
      </c>
    </row>
    <row r="4384" spans="27:35">
      <c r="AA4384" s="62" t="str">
        <f t="shared" si="266"/>
        <v/>
      </c>
      <c r="AB4384" s="50" t="s">
        <v>77</v>
      </c>
      <c r="AC4384" s="50" t="s">
        <v>4818</v>
      </c>
      <c r="AD4384" s="50">
        <v>4322103</v>
      </c>
      <c r="AH4384" s="66" t="str">
        <f t="shared" si="267"/>
        <v>RSTucunduva</v>
      </c>
      <c r="AI4384" s="50">
        <v>4321956</v>
      </c>
    </row>
    <row r="4385" spans="27:35">
      <c r="AA4385" s="62" t="str">
        <f t="shared" si="266"/>
        <v/>
      </c>
      <c r="AB4385" s="50" t="s">
        <v>77</v>
      </c>
      <c r="AC4385" s="50" t="s">
        <v>4821</v>
      </c>
      <c r="AD4385" s="50">
        <v>4322152</v>
      </c>
      <c r="AH4385" s="66" t="str">
        <f t="shared" si="267"/>
        <v>RSTunas</v>
      </c>
      <c r="AI4385" s="50">
        <v>4322004</v>
      </c>
    </row>
    <row r="4386" spans="27:35">
      <c r="AA4386" s="62" t="str">
        <f t="shared" si="266"/>
        <v/>
      </c>
      <c r="AB4386" s="50" t="s">
        <v>77</v>
      </c>
      <c r="AC4386" s="50" t="s">
        <v>4824</v>
      </c>
      <c r="AD4386" s="50">
        <v>4322186</v>
      </c>
      <c r="AH4386" s="66" t="str">
        <f t="shared" si="267"/>
        <v>RSTupanci do Sul</v>
      </c>
      <c r="AI4386" s="50">
        <v>4322103</v>
      </c>
    </row>
    <row r="4387" spans="27:35">
      <c r="AA4387" s="62" t="str">
        <f t="shared" si="266"/>
        <v/>
      </c>
      <c r="AB4387" s="50" t="s">
        <v>77</v>
      </c>
      <c r="AC4387" s="50" t="s">
        <v>4827</v>
      </c>
      <c r="AD4387" s="50">
        <v>4322202</v>
      </c>
      <c r="AH4387" s="66" t="str">
        <f t="shared" si="267"/>
        <v>RSTupanciretã</v>
      </c>
      <c r="AI4387" s="50">
        <v>4322152</v>
      </c>
    </row>
    <row r="4388" spans="27:35">
      <c r="AA4388" s="62" t="str">
        <f t="shared" si="266"/>
        <v/>
      </c>
      <c r="AB4388" s="50" t="s">
        <v>77</v>
      </c>
      <c r="AC4388" s="50" t="s">
        <v>4830</v>
      </c>
      <c r="AD4388" s="50">
        <v>4322251</v>
      </c>
      <c r="AH4388" s="66" t="str">
        <f t="shared" si="267"/>
        <v>RSTupandi</v>
      </c>
      <c r="AI4388" s="50">
        <v>4322186</v>
      </c>
    </row>
    <row r="4389" spans="27:35">
      <c r="AA4389" s="62" t="str">
        <f t="shared" si="266"/>
        <v/>
      </c>
      <c r="AB4389" s="50" t="s">
        <v>77</v>
      </c>
      <c r="AC4389" s="50" t="s">
        <v>4833</v>
      </c>
      <c r="AD4389" s="50">
        <v>4322301</v>
      </c>
      <c r="AH4389" s="66" t="str">
        <f t="shared" si="267"/>
        <v>RSTuparendi</v>
      </c>
      <c r="AI4389" s="50">
        <v>4322202</v>
      </c>
    </row>
    <row r="4390" spans="27:35">
      <c r="AA4390" s="62" t="str">
        <f t="shared" si="266"/>
        <v/>
      </c>
      <c r="AB4390" s="50" t="s">
        <v>77</v>
      </c>
      <c r="AC4390" s="50" t="s">
        <v>4836</v>
      </c>
      <c r="AD4390" s="50">
        <v>4322327</v>
      </c>
      <c r="AH4390" s="66" t="str">
        <f t="shared" si="267"/>
        <v>RSTuruçu</v>
      </c>
      <c r="AI4390" s="50">
        <v>4322251</v>
      </c>
    </row>
    <row r="4391" spans="27:35">
      <c r="AA4391" s="62" t="str">
        <f t="shared" si="266"/>
        <v/>
      </c>
      <c r="AB4391" s="50" t="s">
        <v>77</v>
      </c>
      <c r="AC4391" s="50" t="s">
        <v>4839</v>
      </c>
      <c r="AD4391" s="50">
        <v>4322343</v>
      </c>
      <c r="AH4391" s="66" t="str">
        <f t="shared" si="267"/>
        <v>RSUbiretama</v>
      </c>
      <c r="AI4391" s="50">
        <v>4322301</v>
      </c>
    </row>
    <row r="4392" spans="27:35">
      <c r="AA4392" s="62" t="str">
        <f t="shared" si="266"/>
        <v/>
      </c>
      <c r="AB4392" s="50" t="s">
        <v>77</v>
      </c>
      <c r="AC4392" s="50" t="s">
        <v>4842</v>
      </c>
      <c r="AD4392" s="50">
        <v>4322350</v>
      </c>
      <c r="AH4392" s="66" t="str">
        <f t="shared" si="267"/>
        <v>RSUnião da Serra</v>
      </c>
      <c r="AI4392" s="50">
        <v>4322327</v>
      </c>
    </row>
    <row r="4393" spans="27:35">
      <c r="AA4393" s="62" t="str">
        <f t="shared" si="266"/>
        <v/>
      </c>
      <c r="AB4393" s="50" t="s">
        <v>77</v>
      </c>
      <c r="AC4393" s="50" t="s">
        <v>4845</v>
      </c>
      <c r="AD4393" s="50">
        <v>4322376</v>
      </c>
      <c r="AH4393" s="66" t="str">
        <f t="shared" si="267"/>
        <v>RSUnistalda</v>
      </c>
      <c r="AI4393" s="50">
        <v>4322343</v>
      </c>
    </row>
    <row r="4394" spans="27:35">
      <c r="AA4394" s="62" t="str">
        <f t="shared" si="266"/>
        <v/>
      </c>
      <c r="AB4394" s="50" t="s">
        <v>77</v>
      </c>
      <c r="AC4394" s="50" t="s">
        <v>4848</v>
      </c>
      <c r="AD4394" s="50">
        <v>4322400</v>
      </c>
      <c r="AH4394" s="66" t="str">
        <f t="shared" si="267"/>
        <v>RSUruguaiana</v>
      </c>
      <c r="AI4394" s="50">
        <v>4322350</v>
      </c>
    </row>
    <row r="4395" spans="27:35">
      <c r="AA4395" s="62" t="str">
        <f t="shared" si="266"/>
        <v/>
      </c>
      <c r="AB4395" s="50" t="s">
        <v>77</v>
      </c>
      <c r="AC4395" s="50" t="s">
        <v>4851</v>
      </c>
      <c r="AD4395" s="50">
        <v>4322509</v>
      </c>
      <c r="AH4395" s="66" t="str">
        <f t="shared" si="267"/>
        <v>RSVacaria</v>
      </c>
      <c r="AI4395" s="50">
        <v>4322376</v>
      </c>
    </row>
    <row r="4396" spans="27:35">
      <c r="AA4396" s="62" t="str">
        <f t="shared" si="266"/>
        <v/>
      </c>
      <c r="AB4396" s="50" t="s">
        <v>77</v>
      </c>
      <c r="AC4396" s="50" t="s">
        <v>4854</v>
      </c>
      <c r="AD4396" s="50">
        <v>4322533</v>
      </c>
      <c r="AH4396" s="66" t="str">
        <f t="shared" si="267"/>
        <v>RSVale do Sol</v>
      </c>
      <c r="AI4396" s="50">
        <v>4322400</v>
      </c>
    </row>
    <row r="4397" spans="27:35">
      <c r="AA4397" s="62" t="str">
        <f t="shared" si="266"/>
        <v/>
      </c>
      <c r="AB4397" s="50" t="s">
        <v>77</v>
      </c>
      <c r="AC4397" s="50" t="s">
        <v>4857</v>
      </c>
      <c r="AD4397" s="50">
        <v>4322541</v>
      </c>
      <c r="AH4397" s="66" t="str">
        <f t="shared" si="267"/>
        <v>RSVale Real</v>
      </c>
      <c r="AI4397" s="50">
        <v>4322509</v>
      </c>
    </row>
    <row r="4398" spans="27:35">
      <c r="AA4398" s="62" t="str">
        <f t="shared" si="266"/>
        <v/>
      </c>
      <c r="AB4398" s="50" t="s">
        <v>77</v>
      </c>
      <c r="AC4398" s="50" t="s">
        <v>4860</v>
      </c>
      <c r="AD4398" s="50">
        <v>4322525</v>
      </c>
      <c r="AH4398" s="66" t="str">
        <f t="shared" si="267"/>
        <v>RSVale Verde</v>
      </c>
      <c r="AI4398" s="50">
        <v>4322533</v>
      </c>
    </row>
    <row r="4399" spans="27:35">
      <c r="AA4399" s="62" t="str">
        <f t="shared" si="266"/>
        <v/>
      </c>
      <c r="AB4399" s="50" t="s">
        <v>77</v>
      </c>
      <c r="AC4399" s="50" t="s">
        <v>4863</v>
      </c>
      <c r="AD4399" s="50">
        <v>4322558</v>
      </c>
      <c r="AH4399" s="66" t="str">
        <f t="shared" si="267"/>
        <v>RSVanini</v>
      </c>
      <c r="AI4399" s="50">
        <v>4322541</v>
      </c>
    </row>
    <row r="4400" spans="27:35">
      <c r="AA4400" s="62" t="str">
        <f t="shared" si="266"/>
        <v/>
      </c>
      <c r="AB4400" s="50" t="s">
        <v>77</v>
      </c>
      <c r="AC4400" s="50" t="s">
        <v>4866</v>
      </c>
      <c r="AD4400" s="50">
        <v>4322608</v>
      </c>
      <c r="AH4400" s="66" t="str">
        <f t="shared" si="267"/>
        <v>RSVenâncio Aires</v>
      </c>
      <c r="AI4400" s="50">
        <v>4322525</v>
      </c>
    </row>
    <row r="4401" spans="27:35">
      <c r="AA4401" s="62" t="str">
        <f t="shared" si="266"/>
        <v/>
      </c>
      <c r="AB4401" s="50" t="s">
        <v>77</v>
      </c>
      <c r="AC4401" s="50" t="s">
        <v>3116</v>
      </c>
      <c r="AD4401" s="50">
        <v>4322707</v>
      </c>
      <c r="AH4401" s="66" t="str">
        <f t="shared" si="267"/>
        <v>RSVera Cruz</v>
      </c>
      <c r="AI4401" s="50">
        <v>4322558</v>
      </c>
    </row>
    <row r="4402" spans="27:35">
      <c r="AA4402" s="62" t="str">
        <f t="shared" si="266"/>
        <v/>
      </c>
      <c r="AB4402" s="50" t="s">
        <v>77</v>
      </c>
      <c r="AC4402" s="50" t="s">
        <v>4870</v>
      </c>
      <c r="AD4402" s="50">
        <v>4322806</v>
      </c>
      <c r="AH4402" s="66" t="str">
        <f t="shared" si="267"/>
        <v>RSVeranópolis</v>
      </c>
      <c r="AI4402" s="50">
        <v>4322608</v>
      </c>
    </row>
    <row r="4403" spans="27:35">
      <c r="AA4403" s="62" t="str">
        <f t="shared" si="266"/>
        <v/>
      </c>
      <c r="AB4403" s="50" t="s">
        <v>77</v>
      </c>
      <c r="AC4403" s="50" t="s">
        <v>4873</v>
      </c>
      <c r="AD4403" s="50">
        <v>4322855</v>
      </c>
      <c r="AH4403" s="66" t="str">
        <f t="shared" si="267"/>
        <v>RSVespasiano Correa</v>
      </c>
      <c r="AI4403" s="50">
        <v>4322707</v>
      </c>
    </row>
    <row r="4404" spans="27:35">
      <c r="AA4404" s="62" t="str">
        <f t="shared" si="266"/>
        <v/>
      </c>
      <c r="AB4404" s="50" t="s">
        <v>77</v>
      </c>
      <c r="AC4404" s="50" t="s">
        <v>4876</v>
      </c>
      <c r="AD4404" s="50">
        <v>4322905</v>
      </c>
      <c r="AH4404" s="66" t="str">
        <f t="shared" si="267"/>
        <v>RSViadutos</v>
      </c>
      <c r="AI4404" s="50">
        <v>4322806</v>
      </c>
    </row>
    <row r="4405" spans="27:35">
      <c r="AA4405" s="62" t="str">
        <f t="shared" si="266"/>
        <v/>
      </c>
      <c r="AB4405" s="50" t="s">
        <v>77</v>
      </c>
      <c r="AC4405" s="50" t="s">
        <v>4879</v>
      </c>
      <c r="AD4405" s="50">
        <v>4323002</v>
      </c>
      <c r="AH4405" s="66" t="str">
        <f t="shared" si="267"/>
        <v>RSViamão</v>
      </c>
      <c r="AI4405" s="50">
        <v>4322855</v>
      </c>
    </row>
    <row r="4406" spans="27:35">
      <c r="AA4406" s="62" t="str">
        <f t="shared" si="266"/>
        <v/>
      </c>
      <c r="AB4406" s="50" t="s">
        <v>77</v>
      </c>
      <c r="AC4406" s="50" t="s">
        <v>4882</v>
      </c>
      <c r="AD4406" s="50">
        <v>4323101</v>
      </c>
      <c r="AH4406" s="66" t="str">
        <f t="shared" si="267"/>
        <v>RSVicente Dutra</v>
      </c>
      <c r="AI4406" s="50">
        <v>4322905</v>
      </c>
    </row>
    <row r="4407" spans="27:35">
      <c r="AA4407" s="62" t="str">
        <f t="shared" si="266"/>
        <v/>
      </c>
      <c r="AB4407" s="50" t="s">
        <v>77</v>
      </c>
      <c r="AC4407" s="50" t="s">
        <v>4885</v>
      </c>
      <c r="AD4407" s="50">
        <v>4323200</v>
      </c>
      <c r="AH4407" s="66" t="str">
        <f t="shared" si="267"/>
        <v>RSVictor Graeff</v>
      </c>
      <c r="AI4407" s="50">
        <v>4323002</v>
      </c>
    </row>
    <row r="4408" spans="27:35">
      <c r="AA4408" s="62" t="str">
        <f t="shared" si="266"/>
        <v/>
      </c>
      <c r="AB4408" s="50" t="s">
        <v>77</v>
      </c>
      <c r="AC4408" s="50" t="s">
        <v>4888</v>
      </c>
      <c r="AD4408" s="50">
        <v>4323309</v>
      </c>
      <c r="AH4408" s="66" t="str">
        <f t="shared" si="267"/>
        <v>RSVila Flores</v>
      </c>
      <c r="AI4408" s="50">
        <v>4323101</v>
      </c>
    </row>
    <row r="4409" spans="27:35">
      <c r="AA4409" s="62" t="str">
        <f t="shared" si="266"/>
        <v/>
      </c>
      <c r="AB4409" s="50" t="s">
        <v>77</v>
      </c>
      <c r="AC4409" s="50" t="s">
        <v>4891</v>
      </c>
      <c r="AD4409" s="50">
        <v>4323358</v>
      </c>
      <c r="AH4409" s="66" t="str">
        <f t="shared" si="267"/>
        <v>RSVila Lângaro</v>
      </c>
      <c r="AI4409" s="50">
        <v>4323200</v>
      </c>
    </row>
    <row r="4410" spans="27:35">
      <c r="AA4410" s="62" t="str">
        <f t="shared" si="266"/>
        <v/>
      </c>
      <c r="AB4410" s="50" t="s">
        <v>77</v>
      </c>
      <c r="AC4410" s="50" t="s">
        <v>4894</v>
      </c>
      <c r="AD4410" s="50">
        <v>4323408</v>
      </c>
      <c r="AH4410" s="66" t="str">
        <f t="shared" si="267"/>
        <v>RSVila Maria</v>
      </c>
      <c r="AI4410" s="50">
        <v>4323309</v>
      </c>
    </row>
    <row r="4411" spans="27:35">
      <c r="AA4411" s="62" t="str">
        <f t="shared" si="266"/>
        <v/>
      </c>
      <c r="AB4411" s="50" t="s">
        <v>77</v>
      </c>
      <c r="AC4411" s="50" t="s">
        <v>4897</v>
      </c>
      <c r="AD4411" s="50">
        <v>4323457</v>
      </c>
      <c r="AH4411" s="66" t="str">
        <f t="shared" si="267"/>
        <v>RSVila Nova do Sul</v>
      </c>
      <c r="AI4411" s="50">
        <v>4323358</v>
      </c>
    </row>
    <row r="4412" spans="27:35">
      <c r="AA4412" s="62" t="str">
        <f t="shared" si="266"/>
        <v/>
      </c>
      <c r="AB4412" s="50" t="s">
        <v>77</v>
      </c>
      <c r="AC4412" s="50" t="s">
        <v>4900</v>
      </c>
      <c r="AD4412" s="50">
        <v>4323507</v>
      </c>
      <c r="AH4412" s="66" t="str">
        <f t="shared" si="267"/>
        <v>RSVista Alegre</v>
      </c>
      <c r="AI4412" s="50">
        <v>4323408</v>
      </c>
    </row>
    <row r="4413" spans="27:35">
      <c r="AA4413" s="62" t="str">
        <f t="shared" si="266"/>
        <v/>
      </c>
      <c r="AB4413" s="50" t="s">
        <v>77</v>
      </c>
      <c r="AC4413" s="50" t="s">
        <v>4903</v>
      </c>
      <c r="AD4413" s="50">
        <v>4323606</v>
      </c>
      <c r="AH4413" s="66" t="str">
        <f t="shared" si="267"/>
        <v>RSVista Alegre do Prata</v>
      </c>
      <c r="AI4413" s="50">
        <v>4323457</v>
      </c>
    </row>
    <row r="4414" spans="27:35">
      <c r="AA4414" s="62" t="str">
        <f t="shared" si="266"/>
        <v/>
      </c>
      <c r="AB4414" s="50" t="s">
        <v>77</v>
      </c>
      <c r="AC4414" s="50" t="s">
        <v>4906</v>
      </c>
      <c r="AD4414" s="50">
        <v>4323705</v>
      </c>
      <c r="AH4414" s="66" t="str">
        <f t="shared" si="267"/>
        <v>RSVista Gaúcha</v>
      </c>
      <c r="AI4414" s="50">
        <v>4323507</v>
      </c>
    </row>
    <row r="4415" spans="27:35">
      <c r="AA4415" s="62" t="str">
        <f t="shared" si="266"/>
        <v/>
      </c>
      <c r="AB4415" s="50" t="s">
        <v>77</v>
      </c>
      <c r="AC4415" s="50" t="s">
        <v>4908</v>
      </c>
      <c r="AD4415" s="50">
        <v>4323754</v>
      </c>
      <c r="AH4415" s="66" t="str">
        <f t="shared" si="267"/>
        <v>RSVitória das Missões</v>
      </c>
      <c r="AI4415" s="50">
        <v>4323606</v>
      </c>
    </row>
    <row r="4416" spans="27:35">
      <c r="AA4416" s="62" t="str">
        <f t="shared" si="266"/>
        <v/>
      </c>
      <c r="AB4416" s="50" t="s">
        <v>77</v>
      </c>
      <c r="AC4416" s="50" t="s">
        <v>4911</v>
      </c>
      <c r="AD4416" s="50">
        <v>4323770</v>
      </c>
      <c r="AH4416" s="66" t="str">
        <f t="shared" si="267"/>
        <v>RSWestfalia</v>
      </c>
      <c r="AI4416" s="50">
        <v>4323705</v>
      </c>
    </row>
    <row r="4417" spans="27:35">
      <c r="AA4417" s="62" t="str">
        <f t="shared" si="266"/>
        <v/>
      </c>
      <c r="AB4417" s="50" t="s">
        <v>77</v>
      </c>
      <c r="AC4417" s="50" t="s">
        <v>4914</v>
      </c>
      <c r="AD4417" s="50">
        <v>4323804</v>
      </c>
      <c r="AH4417" s="66" t="str">
        <f t="shared" si="267"/>
        <v>RSXangri-lá</v>
      </c>
      <c r="AI4417" s="50">
        <v>4323754</v>
      </c>
    </row>
    <row r="4418" spans="27:35">
      <c r="AA4418" s="62" t="str">
        <f t="shared" si="266"/>
        <v/>
      </c>
      <c r="AB4418" s="50" t="s">
        <v>79</v>
      </c>
      <c r="AC4418" s="50" t="s">
        <v>111</v>
      </c>
      <c r="AD4418" s="50">
        <v>4200051</v>
      </c>
      <c r="AH4418" s="66" t="str">
        <f t="shared" si="267"/>
        <v>SCAbdon Batista</v>
      </c>
      <c r="AI4418" s="50">
        <v>4323770</v>
      </c>
    </row>
    <row r="4419" spans="27:35">
      <c r="AA4419" s="62" t="str">
        <f t="shared" ref="AA4419:AA4482" si="268">CONCATENATE(A4419,D4419)</f>
        <v/>
      </c>
      <c r="AB4419" s="50" t="s">
        <v>79</v>
      </c>
      <c r="AC4419" s="50" t="s">
        <v>137</v>
      </c>
      <c r="AD4419" s="50">
        <v>4200101</v>
      </c>
      <c r="AH4419" s="66" t="str">
        <f t="shared" ref="AH4419:AH4482" si="269">CONCATENATE(AB4419,AC4419)</f>
        <v>SCAbelardo Luz</v>
      </c>
      <c r="AI4419" s="50">
        <v>4323804</v>
      </c>
    </row>
    <row r="4420" spans="27:35">
      <c r="AA4420" s="62" t="str">
        <f t="shared" si="268"/>
        <v/>
      </c>
      <c r="AB4420" s="50" t="s">
        <v>79</v>
      </c>
      <c r="AC4420" s="50" t="s">
        <v>162</v>
      </c>
      <c r="AD4420" s="50">
        <v>4200200</v>
      </c>
      <c r="AH4420" s="66" t="str">
        <f t="shared" si="269"/>
        <v>SCAgrolândia</v>
      </c>
      <c r="AI4420" s="50">
        <v>4200051</v>
      </c>
    </row>
    <row r="4421" spans="27:35">
      <c r="AA4421" s="62" t="str">
        <f t="shared" si="268"/>
        <v/>
      </c>
      <c r="AB4421" s="50" t="s">
        <v>79</v>
      </c>
      <c r="AC4421" s="50" t="s">
        <v>188</v>
      </c>
      <c r="AD4421" s="50">
        <v>4200309</v>
      </c>
      <c r="AH4421" s="66" t="str">
        <f t="shared" si="269"/>
        <v>SCAgronômica</v>
      </c>
      <c r="AI4421" s="50">
        <v>4200101</v>
      </c>
    </row>
    <row r="4422" spans="27:35">
      <c r="AA4422" s="62" t="str">
        <f t="shared" si="268"/>
        <v/>
      </c>
      <c r="AB4422" s="50" t="s">
        <v>79</v>
      </c>
      <c r="AC4422" s="50" t="s">
        <v>214</v>
      </c>
      <c r="AD4422" s="50">
        <v>4200408</v>
      </c>
      <c r="AH4422" s="66" t="str">
        <f t="shared" si="269"/>
        <v>SCÁgua Doce</v>
      </c>
      <c r="AI4422" s="50">
        <v>4200200</v>
      </c>
    </row>
    <row r="4423" spans="27:35">
      <c r="AA4423" s="62" t="str">
        <f t="shared" si="268"/>
        <v/>
      </c>
      <c r="AB4423" s="50" t="s">
        <v>79</v>
      </c>
      <c r="AC4423" s="50" t="s">
        <v>238</v>
      </c>
      <c r="AD4423" s="50">
        <v>4200507</v>
      </c>
      <c r="AH4423" s="66" t="str">
        <f t="shared" si="269"/>
        <v>SCÁguas de Chapecó</v>
      </c>
      <c r="AI4423" s="50">
        <v>4200309</v>
      </c>
    </row>
    <row r="4424" spans="27:35">
      <c r="AA4424" s="62" t="str">
        <f t="shared" si="268"/>
        <v/>
      </c>
      <c r="AB4424" s="50" t="s">
        <v>79</v>
      </c>
      <c r="AC4424" s="50" t="s">
        <v>263</v>
      </c>
      <c r="AD4424" s="50">
        <v>4200556</v>
      </c>
      <c r="AH4424" s="66" t="str">
        <f t="shared" si="269"/>
        <v>SCÁguas Frias</v>
      </c>
      <c r="AI4424" s="50">
        <v>4200408</v>
      </c>
    </row>
    <row r="4425" spans="27:35">
      <c r="AA4425" s="62" t="str">
        <f t="shared" si="268"/>
        <v/>
      </c>
      <c r="AB4425" s="50" t="s">
        <v>79</v>
      </c>
      <c r="AC4425" s="50" t="s">
        <v>289</v>
      </c>
      <c r="AD4425" s="50">
        <v>4200606</v>
      </c>
      <c r="AH4425" s="66" t="str">
        <f t="shared" si="269"/>
        <v>SCÁguas Mornas</v>
      </c>
      <c r="AI4425" s="50">
        <v>4200507</v>
      </c>
    </row>
    <row r="4426" spans="27:35">
      <c r="AA4426" s="62" t="str">
        <f t="shared" si="268"/>
        <v/>
      </c>
      <c r="AB4426" s="50" t="s">
        <v>79</v>
      </c>
      <c r="AC4426" s="50" t="s">
        <v>315</v>
      </c>
      <c r="AD4426" s="50">
        <v>4200705</v>
      </c>
      <c r="AH4426" s="66" t="str">
        <f t="shared" si="269"/>
        <v>SCAlfredo Wagner</v>
      </c>
      <c r="AI4426" s="50">
        <v>4200556</v>
      </c>
    </row>
    <row r="4427" spans="27:35">
      <c r="AA4427" s="62" t="str">
        <f t="shared" si="268"/>
        <v/>
      </c>
      <c r="AB4427" s="50" t="s">
        <v>79</v>
      </c>
      <c r="AC4427" s="50" t="s">
        <v>340</v>
      </c>
      <c r="AD4427" s="50">
        <v>4200754</v>
      </c>
      <c r="AH4427" s="66" t="str">
        <f t="shared" si="269"/>
        <v>SCAlto Bela Vista</v>
      </c>
      <c r="AI4427" s="50">
        <v>4200606</v>
      </c>
    </row>
    <row r="4428" spans="27:35">
      <c r="AA4428" s="62" t="str">
        <f t="shared" si="268"/>
        <v/>
      </c>
      <c r="AB4428" s="50" t="s">
        <v>79</v>
      </c>
      <c r="AC4428" s="50" t="s">
        <v>248</v>
      </c>
      <c r="AD4428" s="50">
        <v>4200804</v>
      </c>
      <c r="AH4428" s="66" t="str">
        <f t="shared" si="269"/>
        <v>SCAnchieta</v>
      </c>
      <c r="AI4428" s="50">
        <v>4200705</v>
      </c>
    </row>
    <row r="4429" spans="27:35">
      <c r="AA4429" s="62" t="str">
        <f t="shared" si="268"/>
        <v/>
      </c>
      <c r="AB4429" s="50" t="s">
        <v>79</v>
      </c>
      <c r="AC4429" s="50" t="s">
        <v>389</v>
      </c>
      <c r="AD4429" s="50">
        <v>4200903</v>
      </c>
      <c r="AH4429" s="66" t="str">
        <f t="shared" si="269"/>
        <v>SCAngelina</v>
      </c>
      <c r="AI4429" s="50">
        <v>4200754</v>
      </c>
    </row>
    <row r="4430" spans="27:35">
      <c r="AA4430" s="62" t="str">
        <f t="shared" si="268"/>
        <v/>
      </c>
      <c r="AB4430" s="50" t="s">
        <v>79</v>
      </c>
      <c r="AC4430" s="50" t="s">
        <v>415</v>
      </c>
      <c r="AD4430" s="50">
        <v>4201000</v>
      </c>
      <c r="AH4430" s="66" t="str">
        <f t="shared" si="269"/>
        <v>SCAnita Garibaldi</v>
      </c>
      <c r="AI4430" s="50">
        <v>4200804</v>
      </c>
    </row>
    <row r="4431" spans="27:35">
      <c r="AA4431" s="62" t="str">
        <f t="shared" si="268"/>
        <v/>
      </c>
      <c r="AB4431" s="50" t="s">
        <v>79</v>
      </c>
      <c r="AC4431" s="50" t="s">
        <v>440</v>
      </c>
      <c r="AD4431" s="50">
        <v>4201109</v>
      </c>
      <c r="AH4431" s="66" t="str">
        <f t="shared" si="269"/>
        <v>SCAnitápolis</v>
      </c>
      <c r="AI4431" s="50">
        <v>4200903</v>
      </c>
    </row>
    <row r="4432" spans="27:35">
      <c r="AA4432" s="62" t="str">
        <f t="shared" si="268"/>
        <v/>
      </c>
      <c r="AB4432" s="50" t="s">
        <v>79</v>
      </c>
      <c r="AC4432" s="50" t="s">
        <v>465</v>
      </c>
      <c r="AD4432" s="50">
        <v>4201208</v>
      </c>
      <c r="AH4432" s="66" t="str">
        <f t="shared" si="269"/>
        <v>SCAntônio Carlos</v>
      </c>
      <c r="AI4432" s="50">
        <v>4201000</v>
      </c>
    </row>
    <row r="4433" spans="27:35">
      <c r="AA4433" s="62" t="str">
        <f t="shared" si="268"/>
        <v/>
      </c>
      <c r="AB4433" s="50" t="s">
        <v>79</v>
      </c>
      <c r="AC4433" s="50" t="s">
        <v>490</v>
      </c>
      <c r="AD4433" s="50">
        <v>4201257</v>
      </c>
      <c r="AH4433" s="66" t="str">
        <f t="shared" si="269"/>
        <v>SCApiúna</v>
      </c>
      <c r="AI4433" s="50">
        <v>4201109</v>
      </c>
    </row>
    <row r="4434" spans="27:35">
      <c r="AA4434" s="62" t="str">
        <f t="shared" si="268"/>
        <v/>
      </c>
      <c r="AB4434" s="50" t="s">
        <v>79</v>
      </c>
      <c r="AC4434" s="50" t="s">
        <v>514</v>
      </c>
      <c r="AD4434" s="50">
        <v>4201273</v>
      </c>
      <c r="AH4434" s="66" t="str">
        <f t="shared" si="269"/>
        <v>SCArabutã</v>
      </c>
      <c r="AI4434" s="50">
        <v>4201208</v>
      </c>
    </row>
    <row r="4435" spans="27:35">
      <c r="AA4435" s="62" t="str">
        <f t="shared" si="268"/>
        <v/>
      </c>
      <c r="AB4435" s="50" t="s">
        <v>79</v>
      </c>
      <c r="AC4435" s="50" t="s">
        <v>537</v>
      </c>
      <c r="AD4435" s="50">
        <v>4201307</v>
      </c>
      <c r="AH4435" s="66" t="str">
        <f t="shared" si="269"/>
        <v>SCAraquari</v>
      </c>
      <c r="AI4435" s="50">
        <v>4201257</v>
      </c>
    </row>
    <row r="4436" spans="27:35">
      <c r="AA4436" s="62" t="str">
        <f t="shared" si="268"/>
        <v/>
      </c>
      <c r="AB4436" s="50" t="s">
        <v>79</v>
      </c>
      <c r="AC4436" s="50" t="s">
        <v>560</v>
      </c>
      <c r="AD4436" s="50">
        <v>4201406</v>
      </c>
      <c r="AH4436" s="66" t="str">
        <f t="shared" si="269"/>
        <v>SCAraranguá</v>
      </c>
      <c r="AI4436" s="50">
        <v>4201273</v>
      </c>
    </row>
    <row r="4437" spans="27:35">
      <c r="AA4437" s="62" t="str">
        <f t="shared" si="268"/>
        <v/>
      </c>
      <c r="AB4437" s="50" t="s">
        <v>79</v>
      </c>
      <c r="AC4437" s="50" t="s">
        <v>583</v>
      </c>
      <c r="AD4437" s="50">
        <v>4201505</v>
      </c>
      <c r="AH4437" s="66" t="str">
        <f t="shared" si="269"/>
        <v>SCArmazém</v>
      </c>
      <c r="AI4437" s="50">
        <v>4201307</v>
      </c>
    </row>
    <row r="4438" spans="27:35">
      <c r="AA4438" s="62" t="str">
        <f t="shared" si="268"/>
        <v/>
      </c>
      <c r="AB4438" s="50" t="s">
        <v>79</v>
      </c>
      <c r="AC4438" s="50" t="s">
        <v>606</v>
      </c>
      <c r="AD4438" s="50">
        <v>4201604</v>
      </c>
      <c r="AH4438" s="66" t="str">
        <f t="shared" si="269"/>
        <v>SCArroio Trinta</v>
      </c>
      <c r="AI4438" s="50">
        <v>4201406</v>
      </c>
    </row>
    <row r="4439" spans="27:35">
      <c r="AA4439" s="62" t="str">
        <f t="shared" si="268"/>
        <v/>
      </c>
      <c r="AB4439" s="50" t="s">
        <v>79</v>
      </c>
      <c r="AC4439" s="50" t="s">
        <v>629</v>
      </c>
      <c r="AD4439" s="50">
        <v>4201653</v>
      </c>
      <c r="AH4439" s="66" t="str">
        <f t="shared" si="269"/>
        <v>SCArvoredo</v>
      </c>
      <c r="AI4439" s="50">
        <v>4201505</v>
      </c>
    </row>
    <row r="4440" spans="27:35">
      <c r="AA4440" s="62" t="str">
        <f t="shared" si="268"/>
        <v/>
      </c>
      <c r="AB4440" s="50" t="s">
        <v>79</v>
      </c>
      <c r="AC4440" s="50" t="s">
        <v>649</v>
      </c>
      <c r="AD4440" s="50">
        <v>4201703</v>
      </c>
      <c r="AH4440" s="66" t="str">
        <f t="shared" si="269"/>
        <v>SCAscurra</v>
      </c>
      <c r="AI4440" s="50">
        <v>4201604</v>
      </c>
    </row>
    <row r="4441" spans="27:35">
      <c r="AA4441" s="62" t="str">
        <f t="shared" si="268"/>
        <v/>
      </c>
      <c r="AB4441" s="50" t="s">
        <v>79</v>
      </c>
      <c r="AC4441" s="50" t="s">
        <v>670</v>
      </c>
      <c r="AD4441" s="50">
        <v>4201802</v>
      </c>
      <c r="AH4441" s="66" t="str">
        <f t="shared" si="269"/>
        <v>SCAtalanta</v>
      </c>
      <c r="AI4441" s="50">
        <v>4201653</v>
      </c>
    </row>
    <row r="4442" spans="27:35">
      <c r="AA4442" s="62" t="str">
        <f t="shared" si="268"/>
        <v/>
      </c>
      <c r="AB4442" s="50" t="s">
        <v>79</v>
      </c>
      <c r="AC4442" s="50" t="s">
        <v>568</v>
      </c>
      <c r="AD4442" s="50">
        <v>4201901</v>
      </c>
      <c r="AH4442" s="66" t="str">
        <f t="shared" si="269"/>
        <v>SCAurora</v>
      </c>
      <c r="AI4442" s="50">
        <v>4201703</v>
      </c>
    </row>
    <row r="4443" spans="27:35">
      <c r="AA4443" s="62" t="str">
        <f t="shared" si="268"/>
        <v/>
      </c>
      <c r="AB4443" s="50" t="s">
        <v>79</v>
      </c>
      <c r="AC4443" s="50" t="s">
        <v>712</v>
      </c>
      <c r="AD4443" s="50">
        <v>4201950</v>
      </c>
      <c r="AH4443" s="66" t="str">
        <f t="shared" si="269"/>
        <v>SCBalneário Arroio do Silva</v>
      </c>
      <c r="AI4443" s="50">
        <v>4201802</v>
      </c>
    </row>
    <row r="4444" spans="27:35">
      <c r="AA4444" s="62" t="str">
        <f t="shared" si="268"/>
        <v/>
      </c>
      <c r="AB4444" s="50" t="s">
        <v>79</v>
      </c>
      <c r="AC4444" s="50" t="s">
        <v>734</v>
      </c>
      <c r="AD4444" s="50">
        <v>4202057</v>
      </c>
      <c r="AH4444" s="66" t="str">
        <f t="shared" si="269"/>
        <v>SCBalneário Barra do Sul</v>
      </c>
      <c r="AI4444" s="50">
        <v>4201901</v>
      </c>
    </row>
    <row r="4445" spans="27:35">
      <c r="AA4445" s="62" t="str">
        <f t="shared" si="268"/>
        <v/>
      </c>
      <c r="AB4445" s="50" t="s">
        <v>79</v>
      </c>
      <c r="AC4445" s="50" t="s">
        <v>756</v>
      </c>
      <c r="AD4445" s="50">
        <v>4202008</v>
      </c>
      <c r="AH4445" s="66" t="str">
        <f t="shared" si="269"/>
        <v>SCBalneário Camboriú</v>
      </c>
      <c r="AI4445" s="50">
        <v>4201950</v>
      </c>
    </row>
    <row r="4446" spans="27:35">
      <c r="AA4446" s="62" t="str">
        <f t="shared" si="268"/>
        <v/>
      </c>
      <c r="AB4446" s="50" t="s">
        <v>79</v>
      </c>
      <c r="AC4446" s="50" t="s">
        <v>778</v>
      </c>
      <c r="AD4446" s="50">
        <v>4202073</v>
      </c>
      <c r="AH4446" s="66" t="str">
        <f t="shared" si="269"/>
        <v>SCBalneário Gaivota</v>
      </c>
      <c r="AI4446" s="50">
        <v>4202057</v>
      </c>
    </row>
    <row r="4447" spans="27:35">
      <c r="AA4447" s="62" t="str">
        <f t="shared" si="268"/>
        <v/>
      </c>
      <c r="AB4447" s="50" t="s">
        <v>79</v>
      </c>
      <c r="AC4447" s="50" t="s">
        <v>799</v>
      </c>
      <c r="AD4447" s="50">
        <v>4212809</v>
      </c>
      <c r="AH4447" s="66" t="str">
        <f t="shared" si="269"/>
        <v>SCBalneário Piçarras</v>
      </c>
      <c r="AI4447" s="50">
        <v>4202008</v>
      </c>
    </row>
    <row r="4448" spans="27:35">
      <c r="AA4448" s="62" t="str">
        <f t="shared" si="268"/>
        <v/>
      </c>
      <c r="AB4448" s="50" t="s">
        <v>79</v>
      </c>
      <c r="AC4448" s="50" t="s">
        <v>820</v>
      </c>
      <c r="AD4448" s="50">
        <v>4220000</v>
      </c>
      <c r="AH4448" s="66" t="str">
        <f t="shared" si="269"/>
        <v>SCBalneário Rincão</v>
      </c>
      <c r="AI4448" s="50">
        <v>4202073</v>
      </c>
    </row>
    <row r="4449" spans="27:35">
      <c r="AA4449" s="62" t="str">
        <f t="shared" si="268"/>
        <v/>
      </c>
      <c r="AB4449" s="50" t="s">
        <v>79</v>
      </c>
      <c r="AC4449" s="50" t="s">
        <v>842</v>
      </c>
      <c r="AD4449" s="50">
        <v>4202081</v>
      </c>
      <c r="AH4449" s="66" t="str">
        <f t="shared" si="269"/>
        <v>SCBandeirante</v>
      </c>
      <c r="AI4449" s="50">
        <v>4212809</v>
      </c>
    </row>
    <row r="4450" spans="27:35">
      <c r="AA4450" s="62" t="str">
        <f t="shared" si="268"/>
        <v/>
      </c>
      <c r="AB4450" s="50" t="s">
        <v>79</v>
      </c>
      <c r="AC4450" s="50" t="s">
        <v>864</v>
      </c>
      <c r="AD4450" s="50">
        <v>4202099</v>
      </c>
      <c r="AH4450" s="66" t="str">
        <f t="shared" si="269"/>
        <v>SCBarra Bonita</v>
      </c>
      <c r="AI4450" s="50">
        <v>4220000</v>
      </c>
    </row>
    <row r="4451" spans="27:35">
      <c r="AA4451" s="62" t="str">
        <f t="shared" si="268"/>
        <v/>
      </c>
      <c r="AB4451" s="50" t="s">
        <v>79</v>
      </c>
      <c r="AC4451" s="50" t="s">
        <v>886</v>
      </c>
      <c r="AD4451" s="50">
        <v>4202107</v>
      </c>
      <c r="AH4451" s="66" t="str">
        <f t="shared" si="269"/>
        <v>SCBarra Velha</v>
      </c>
      <c r="AI4451" s="50">
        <v>4202081</v>
      </c>
    </row>
    <row r="4452" spans="27:35">
      <c r="AA4452" s="62" t="str">
        <f t="shared" si="268"/>
        <v/>
      </c>
      <c r="AB4452" s="50" t="s">
        <v>79</v>
      </c>
      <c r="AC4452" s="50" t="s">
        <v>909</v>
      </c>
      <c r="AD4452" s="50">
        <v>4202131</v>
      </c>
      <c r="AH4452" s="66" t="str">
        <f t="shared" si="269"/>
        <v>SCBela Vista do Toldo</v>
      </c>
      <c r="AI4452" s="50">
        <v>4202099</v>
      </c>
    </row>
    <row r="4453" spans="27:35">
      <c r="AA4453" s="62" t="str">
        <f t="shared" si="268"/>
        <v/>
      </c>
      <c r="AB4453" s="50" t="s">
        <v>79</v>
      </c>
      <c r="AC4453" s="50" t="s">
        <v>932</v>
      </c>
      <c r="AD4453" s="50">
        <v>4202156</v>
      </c>
      <c r="AH4453" s="66" t="str">
        <f t="shared" si="269"/>
        <v>SCBelmonte</v>
      </c>
      <c r="AI4453" s="50">
        <v>4202107</v>
      </c>
    </row>
    <row r="4454" spans="27:35">
      <c r="AA4454" s="62" t="str">
        <f t="shared" si="268"/>
        <v/>
      </c>
      <c r="AB4454" s="50" t="s">
        <v>79</v>
      </c>
      <c r="AC4454" s="50" t="s">
        <v>954</v>
      </c>
      <c r="AD4454" s="50">
        <v>4202206</v>
      </c>
      <c r="AH4454" s="66" t="str">
        <f t="shared" si="269"/>
        <v>SCBenedito Novo</v>
      </c>
      <c r="AI4454" s="50">
        <v>4202131</v>
      </c>
    </row>
    <row r="4455" spans="27:35">
      <c r="AA4455" s="62" t="str">
        <f t="shared" si="268"/>
        <v/>
      </c>
      <c r="AB4455" s="50" t="s">
        <v>79</v>
      </c>
      <c r="AC4455" s="50" t="s">
        <v>977</v>
      </c>
      <c r="AD4455" s="50">
        <v>4202305</v>
      </c>
      <c r="AH4455" s="66" t="str">
        <f t="shared" si="269"/>
        <v>SCBiguaçu</v>
      </c>
      <c r="AI4455" s="50">
        <v>4202156</v>
      </c>
    </row>
    <row r="4456" spans="27:35">
      <c r="AA4456" s="62" t="str">
        <f t="shared" si="268"/>
        <v/>
      </c>
      <c r="AB4456" s="50" t="s">
        <v>79</v>
      </c>
      <c r="AC4456" s="50" t="s">
        <v>999</v>
      </c>
      <c r="AD4456" s="50">
        <v>4202404</v>
      </c>
      <c r="AH4456" s="66" t="str">
        <f t="shared" si="269"/>
        <v>SCBlumenau</v>
      </c>
      <c r="AI4456" s="50">
        <v>4202206</v>
      </c>
    </row>
    <row r="4457" spans="27:35">
      <c r="AA4457" s="62" t="str">
        <f t="shared" si="268"/>
        <v/>
      </c>
      <c r="AB4457" s="50" t="s">
        <v>79</v>
      </c>
      <c r="AC4457" s="50" t="s">
        <v>1021</v>
      </c>
      <c r="AD4457" s="50">
        <v>4202438</v>
      </c>
      <c r="AH4457" s="66" t="str">
        <f t="shared" si="269"/>
        <v>SCBocaina do Sul</v>
      </c>
      <c r="AI4457" s="50">
        <v>4202305</v>
      </c>
    </row>
    <row r="4458" spans="27:35">
      <c r="AA4458" s="62" t="str">
        <f t="shared" si="268"/>
        <v/>
      </c>
      <c r="AB4458" s="50" t="s">
        <v>79</v>
      </c>
      <c r="AC4458" s="50" t="s">
        <v>1044</v>
      </c>
      <c r="AD4458" s="50">
        <v>4202503</v>
      </c>
      <c r="AH4458" s="66" t="str">
        <f t="shared" si="269"/>
        <v>SCBom Jardim da Serra</v>
      </c>
      <c r="AI4458" s="50">
        <v>4202404</v>
      </c>
    </row>
    <row r="4459" spans="27:35">
      <c r="AA4459" s="62" t="str">
        <f t="shared" si="268"/>
        <v/>
      </c>
      <c r="AB4459" s="50" t="s">
        <v>79</v>
      </c>
      <c r="AC4459" s="50" t="s">
        <v>557</v>
      </c>
      <c r="AD4459" s="50">
        <v>4202537</v>
      </c>
      <c r="AH4459" s="66" t="str">
        <f t="shared" si="269"/>
        <v>SCBom Jesus</v>
      </c>
      <c r="AI4459" s="50">
        <v>4202438</v>
      </c>
    </row>
    <row r="4460" spans="27:35">
      <c r="AA4460" s="62" t="str">
        <f t="shared" si="268"/>
        <v/>
      </c>
      <c r="AB4460" s="50" t="s">
        <v>79</v>
      </c>
      <c r="AC4460" s="50" t="s">
        <v>1087</v>
      </c>
      <c r="AD4460" s="50">
        <v>4202578</v>
      </c>
      <c r="AH4460" s="66" t="str">
        <f t="shared" si="269"/>
        <v>SCBom Jesus do Oeste</v>
      </c>
      <c r="AI4460" s="50">
        <v>4202503</v>
      </c>
    </row>
    <row r="4461" spans="27:35">
      <c r="AA4461" s="62" t="str">
        <f t="shared" si="268"/>
        <v/>
      </c>
      <c r="AB4461" s="50" t="s">
        <v>79</v>
      </c>
      <c r="AC4461" s="50" t="s">
        <v>1110</v>
      </c>
      <c r="AD4461" s="50">
        <v>4202602</v>
      </c>
      <c r="AH4461" s="66" t="str">
        <f t="shared" si="269"/>
        <v>SCBom Retiro</v>
      </c>
      <c r="AI4461" s="50">
        <v>4202537</v>
      </c>
    </row>
    <row r="4462" spans="27:35">
      <c r="AA4462" s="62" t="str">
        <f t="shared" si="268"/>
        <v/>
      </c>
      <c r="AB4462" s="50" t="s">
        <v>79</v>
      </c>
      <c r="AC4462" s="50" t="s">
        <v>1133</v>
      </c>
      <c r="AD4462" s="50">
        <v>4202453</v>
      </c>
      <c r="AH4462" s="66" t="str">
        <f t="shared" si="269"/>
        <v>SCBombinhas</v>
      </c>
      <c r="AI4462" s="50">
        <v>4202578</v>
      </c>
    </row>
    <row r="4463" spans="27:35">
      <c r="AA4463" s="62" t="str">
        <f t="shared" si="268"/>
        <v/>
      </c>
      <c r="AB4463" s="50" t="s">
        <v>79</v>
      </c>
      <c r="AC4463" s="50" t="s">
        <v>1156</v>
      </c>
      <c r="AD4463" s="50">
        <v>4202701</v>
      </c>
      <c r="AH4463" s="66" t="str">
        <f t="shared" si="269"/>
        <v>SCBotuverá</v>
      </c>
      <c r="AI4463" s="50">
        <v>4202602</v>
      </c>
    </row>
    <row r="4464" spans="27:35">
      <c r="AA4464" s="62" t="str">
        <f t="shared" si="268"/>
        <v/>
      </c>
      <c r="AB4464" s="50" t="s">
        <v>79</v>
      </c>
      <c r="AC4464" s="50" t="s">
        <v>1179</v>
      </c>
      <c r="AD4464" s="50">
        <v>4202800</v>
      </c>
      <c r="AH4464" s="66" t="str">
        <f t="shared" si="269"/>
        <v>SCBraço do Norte</v>
      </c>
      <c r="AI4464" s="50">
        <v>4202453</v>
      </c>
    </row>
    <row r="4465" spans="27:35">
      <c r="AA4465" s="62" t="str">
        <f t="shared" si="268"/>
        <v/>
      </c>
      <c r="AB4465" s="50" t="s">
        <v>79</v>
      </c>
      <c r="AC4465" s="50" t="s">
        <v>1201</v>
      </c>
      <c r="AD4465" s="50">
        <v>4202859</v>
      </c>
      <c r="AH4465" s="66" t="str">
        <f t="shared" si="269"/>
        <v>SCBraço do Trombudo</v>
      </c>
      <c r="AI4465" s="50">
        <v>4202701</v>
      </c>
    </row>
    <row r="4466" spans="27:35">
      <c r="AA4466" s="62" t="str">
        <f t="shared" si="268"/>
        <v/>
      </c>
      <c r="AB4466" s="50" t="s">
        <v>79</v>
      </c>
      <c r="AC4466" s="50" t="s">
        <v>1223</v>
      </c>
      <c r="AD4466" s="50">
        <v>4202875</v>
      </c>
      <c r="AH4466" s="66" t="str">
        <f t="shared" si="269"/>
        <v>SCBrunópolis</v>
      </c>
      <c r="AI4466" s="50">
        <v>4202800</v>
      </c>
    </row>
    <row r="4467" spans="27:35">
      <c r="AA4467" s="62" t="str">
        <f t="shared" si="268"/>
        <v/>
      </c>
      <c r="AB4467" s="50" t="s">
        <v>79</v>
      </c>
      <c r="AC4467" s="50" t="s">
        <v>1245</v>
      </c>
      <c r="AD4467" s="50">
        <v>4202909</v>
      </c>
      <c r="AH4467" s="66" t="str">
        <f t="shared" si="269"/>
        <v>SCBrusque</v>
      </c>
      <c r="AI4467" s="50">
        <v>4202859</v>
      </c>
    </row>
    <row r="4468" spans="27:35">
      <c r="AA4468" s="62" t="str">
        <f t="shared" si="268"/>
        <v/>
      </c>
      <c r="AB4468" s="50" t="s">
        <v>79</v>
      </c>
      <c r="AC4468" s="50" t="s">
        <v>1268</v>
      </c>
      <c r="AD4468" s="50">
        <v>4203006</v>
      </c>
      <c r="AH4468" s="66" t="str">
        <f t="shared" si="269"/>
        <v>SCCaçador</v>
      </c>
      <c r="AI4468" s="50">
        <v>4202875</v>
      </c>
    </row>
    <row r="4469" spans="27:35">
      <c r="AA4469" s="62" t="str">
        <f t="shared" si="268"/>
        <v/>
      </c>
      <c r="AB4469" s="50" t="s">
        <v>79</v>
      </c>
      <c r="AC4469" s="50" t="s">
        <v>1289</v>
      </c>
      <c r="AD4469" s="50">
        <v>4203105</v>
      </c>
      <c r="AH4469" s="66" t="str">
        <f t="shared" si="269"/>
        <v>SCCaibi</v>
      </c>
      <c r="AI4469" s="50">
        <v>4202909</v>
      </c>
    </row>
    <row r="4470" spans="27:35">
      <c r="AA4470" s="62" t="str">
        <f t="shared" si="268"/>
        <v/>
      </c>
      <c r="AB4470" s="50" t="s">
        <v>79</v>
      </c>
      <c r="AC4470" s="50" t="s">
        <v>1311</v>
      </c>
      <c r="AD4470" s="50">
        <v>4203154</v>
      </c>
      <c r="AH4470" s="66" t="str">
        <f t="shared" si="269"/>
        <v>SCCalmon</v>
      </c>
      <c r="AI4470" s="50">
        <v>4203006</v>
      </c>
    </row>
    <row r="4471" spans="27:35">
      <c r="AA4471" s="62" t="str">
        <f t="shared" si="268"/>
        <v/>
      </c>
      <c r="AB4471" s="50" t="s">
        <v>79</v>
      </c>
      <c r="AC4471" s="50" t="s">
        <v>1333</v>
      </c>
      <c r="AD4471" s="50">
        <v>4203204</v>
      </c>
      <c r="AH4471" s="66" t="str">
        <f t="shared" si="269"/>
        <v>SCCamboriú</v>
      </c>
      <c r="AI4471" s="50">
        <v>4203105</v>
      </c>
    </row>
    <row r="4472" spans="27:35">
      <c r="AA4472" s="62" t="str">
        <f t="shared" si="268"/>
        <v/>
      </c>
      <c r="AB4472" s="50" t="s">
        <v>79</v>
      </c>
      <c r="AC4472" s="50" t="s">
        <v>445</v>
      </c>
      <c r="AD4472" s="50">
        <v>4203303</v>
      </c>
      <c r="AH4472" s="66" t="str">
        <f t="shared" si="269"/>
        <v>SCCampo Alegre</v>
      </c>
      <c r="AI4472" s="50">
        <v>4203154</v>
      </c>
    </row>
    <row r="4473" spans="27:35">
      <c r="AA4473" s="62" t="str">
        <f t="shared" si="268"/>
        <v/>
      </c>
      <c r="AB4473" s="50" t="s">
        <v>79</v>
      </c>
      <c r="AC4473" s="50" t="s">
        <v>1376</v>
      </c>
      <c r="AD4473" s="50">
        <v>4203402</v>
      </c>
      <c r="AH4473" s="66" t="str">
        <f t="shared" si="269"/>
        <v>SCCampo Belo do Sul</v>
      </c>
      <c r="AI4473" s="50">
        <v>4203204</v>
      </c>
    </row>
    <row r="4474" spans="27:35">
      <c r="AA4474" s="62" t="str">
        <f t="shared" si="268"/>
        <v/>
      </c>
      <c r="AB4474" s="50" t="s">
        <v>79</v>
      </c>
      <c r="AC4474" s="50" t="s">
        <v>1398</v>
      </c>
      <c r="AD4474" s="50">
        <v>4203501</v>
      </c>
      <c r="AH4474" s="66" t="str">
        <f t="shared" si="269"/>
        <v>SCCampo Erê</v>
      </c>
      <c r="AI4474" s="50">
        <v>4203303</v>
      </c>
    </row>
    <row r="4475" spans="27:35">
      <c r="AA4475" s="62" t="str">
        <f t="shared" si="268"/>
        <v/>
      </c>
      <c r="AB4475" s="50" t="s">
        <v>79</v>
      </c>
      <c r="AC4475" s="50" t="s">
        <v>1420</v>
      </c>
      <c r="AD4475" s="50">
        <v>4203600</v>
      </c>
      <c r="AH4475" s="66" t="str">
        <f t="shared" si="269"/>
        <v>SCCampos Novos</v>
      </c>
      <c r="AI4475" s="50">
        <v>4203402</v>
      </c>
    </row>
    <row r="4476" spans="27:35">
      <c r="AA4476" s="62" t="str">
        <f t="shared" si="268"/>
        <v/>
      </c>
      <c r="AB4476" s="50" t="s">
        <v>79</v>
      </c>
      <c r="AC4476" s="50" t="s">
        <v>1441</v>
      </c>
      <c r="AD4476" s="50">
        <v>4203709</v>
      </c>
      <c r="AH4476" s="66" t="str">
        <f t="shared" si="269"/>
        <v>SCCanelinha</v>
      </c>
      <c r="AI4476" s="50">
        <v>4203501</v>
      </c>
    </row>
    <row r="4477" spans="27:35">
      <c r="AA4477" s="62" t="str">
        <f t="shared" si="268"/>
        <v/>
      </c>
      <c r="AB4477" s="50" t="s">
        <v>79</v>
      </c>
      <c r="AC4477" s="50" t="s">
        <v>1462</v>
      </c>
      <c r="AD4477" s="50">
        <v>4203808</v>
      </c>
      <c r="AH4477" s="66" t="str">
        <f t="shared" si="269"/>
        <v>SCCanoinhas</v>
      </c>
      <c r="AI4477" s="50">
        <v>4203600</v>
      </c>
    </row>
    <row r="4478" spans="27:35">
      <c r="AA4478" s="62" t="str">
        <f t="shared" si="268"/>
        <v/>
      </c>
      <c r="AB4478" s="50" t="s">
        <v>79</v>
      </c>
      <c r="AC4478" s="50" t="s">
        <v>1483</v>
      </c>
      <c r="AD4478" s="50">
        <v>4203253</v>
      </c>
      <c r="AH4478" s="66" t="str">
        <f t="shared" si="269"/>
        <v>SCCapão Alto</v>
      </c>
      <c r="AI4478" s="50">
        <v>4203709</v>
      </c>
    </row>
    <row r="4479" spans="27:35">
      <c r="AA4479" s="62" t="str">
        <f t="shared" si="268"/>
        <v/>
      </c>
      <c r="AB4479" s="50" t="s">
        <v>79</v>
      </c>
      <c r="AC4479" s="50" t="s">
        <v>1504</v>
      </c>
      <c r="AD4479" s="50">
        <v>4203907</v>
      </c>
      <c r="AH4479" s="66" t="str">
        <f t="shared" si="269"/>
        <v>SCCapinzal</v>
      </c>
      <c r="AI4479" s="50">
        <v>4203808</v>
      </c>
    </row>
    <row r="4480" spans="27:35">
      <c r="AA4480" s="62" t="str">
        <f t="shared" si="268"/>
        <v/>
      </c>
      <c r="AB4480" s="50" t="s">
        <v>79</v>
      </c>
      <c r="AC4480" s="50" t="s">
        <v>1525</v>
      </c>
      <c r="AD4480" s="50">
        <v>4203956</v>
      </c>
      <c r="AH4480" s="66" t="str">
        <f t="shared" si="269"/>
        <v>SCCapivari de Baixo</v>
      </c>
      <c r="AI4480" s="50">
        <v>4203253</v>
      </c>
    </row>
    <row r="4481" spans="27:35">
      <c r="AA4481" s="62" t="str">
        <f t="shared" si="268"/>
        <v/>
      </c>
      <c r="AB4481" s="50" t="s">
        <v>79</v>
      </c>
      <c r="AC4481" s="50" t="s">
        <v>1546</v>
      </c>
      <c r="AD4481" s="50">
        <v>4204004</v>
      </c>
      <c r="AH4481" s="66" t="str">
        <f t="shared" si="269"/>
        <v>SCCatanduvas</v>
      </c>
      <c r="AI4481" s="50">
        <v>4203907</v>
      </c>
    </row>
    <row r="4482" spans="27:35">
      <c r="AA4482" s="62" t="str">
        <f t="shared" si="268"/>
        <v/>
      </c>
      <c r="AB4482" s="50" t="s">
        <v>79</v>
      </c>
      <c r="AC4482" s="50" t="s">
        <v>1565</v>
      </c>
      <c r="AD4482" s="50">
        <v>4204103</v>
      </c>
      <c r="AH4482" s="66" t="str">
        <f t="shared" si="269"/>
        <v>SCCaxambu do Sul</v>
      </c>
      <c r="AI4482" s="50">
        <v>4203956</v>
      </c>
    </row>
    <row r="4483" spans="27:35">
      <c r="AA4483" s="62" t="str">
        <f t="shared" ref="AA4483:AA4546" si="270">CONCATENATE(A4483,D4483)</f>
        <v/>
      </c>
      <c r="AB4483" s="50" t="s">
        <v>79</v>
      </c>
      <c r="AC4483" s="50" t="s">
        <v>1585</v>
      </c>
      <c r="AD4483" s="50">
        <v>4204152</v>
      </c>
      <c r="AH4483" s="66" t="str">
        <f t="shared" ref="AH4483:AH4546" si="271">CONCATENATE(AB4483,AC4483)</f>
        <v>SCCelso Ramos</v>
      </c>
      <c r="AI4483" s="50">
        <v>4204004</v>
      </c>
    </row>
    <row r="4484" spans="27:35">
      <c r="AA4484" s="62" t="str">
        <f t="shared" si="270"/>
        <v/>
      </c>
      <c r="AB4484" s="50" t="s">
        <v>79</v>
      </c>
      <c r="AC4484" s="50" t="s">
        <v>1605</v>
      </c>
      <c r="AD4484" s="50">
        <v>4204178</v>
      </c>
      <c r="AH4484" s="66" t="str">
        <f t="shared" si="271"/>
        <v>SCCerro Negro</v>
      </c>
      <c r="AI4484" s="50">
        <v>4204103</v>
      </c>
    </row>
    <row r="4485" spans="27:35">
      <c r="AA4485" s="62" t="str">
        <f t="shared" si="270"/>
        <v/>
      </c>
      <c r="AB4485" s="50" t="s">
        <v>79</v>
      </c>
      <c r="AC4485" s="50" t="s">
        <v>1626</v>
      </c>
      <c r="AD4485" s="50">
        <v>4204194</v>
      </c>
      <c r="AH4485" s="66" t="str">
        <f t="shared" si="271"/>
        <v>SCChapadão do Lageado</v>
      </c>
      <c r="AI4485" s="50">
        <v>4204152</v>
      </c>
    </row>
    <row r="4486" spans="27:35">
      <c r="AA4486" s="62" t="str">
        <f t="shared" si="270"/>
        <v/>
      </c>
      <c r="AB4486" s="50" t="s">
        <v>79</v>
      </c>
      <c r="AC4486" s="50" t="s">
        <v>1647</v>
      </c>
      <c r="AD4486" s="50">
        <v>4204202</v>
      </c>
      <c r="AH4486" s="66" t="str">
        <f t="shared" si="271"/>
        <v>SCChapecó</v>
      </c>
      <c r="AI4486" s="50">
        <v>4204178</v>
      </c>
    </row>
    <row r="4487" spans="27:35">
      <c r="AA4487" s="62" t="str">
        <f t="shared" si="270"/>
        <v/>
      </c>
      <c r="AB4487" s="50" t="s">
        <v>79</v>
      </c>
      <c r="AC4487" s="50" t="s">
        <v>1667</v>
      </c>
      <c r="AD4487" s="50">
        <v>4204251</v>
      </c>
      <c r="AH4487" s="66" t="str">
        <f t="shared" si="271"/>
        <v>SCCocal do Sul</v>
      </c>
      <c r="AI4487" s="50">
        <v>4204194</v>
      </c>
    </row>
    <row r="4488" spans="27:35">
      <c r="AA4488" s="62" t="str">
        <f t="shared" si="270"/>
        <v/>
      </c>
      <c r="AB4488" s="50" t="s">
        <v>79</v>
      </c>
      <c r="AC4488" s="50" t="s">
        <v>1688</v>
      </c>
      <c r="AD4488" s="50">
        <v>4204301</v>
      </c>
      <c r="AH4488" s="66" t="str">
        <f t="shared" si="271"/>
        <v>SCConcórdia</v>
      </c>
      <c r="AI4488" s="50">
        <v>4204202</v>
      </c>
    </row>
    <row r="4489" spans="27:35">
      <c r="AA4489" s="62" t="str">
        <f t="shared" si="270"/>
        <v/>
      </c>
      <c r="AB4489" s="50" t="s">
        <v>79</v>
      </c>
      <c r="AC4489" s="50" t="s">
        <v>1708</v>
      </c>
      <c r="AD4489" s="50">
        <v>4204350</v>
      </c>
      <c r="AH4489" s="66" t="str">
        <f t="shared" si="271"/>
        <v>SCCordilheira Alta</v>
      </c>
      <c r="AI4489" s="50">
        <v>4204251</v>
      </c>
    </row>
    <row r="4490" spans="27:35">
      <c r="AA4490" s="62" t="str">
        <f t="shared" si="270"/>
        <v/>
      </c>
      <c r="AB4490" s="50" t="s">
        <v>79</v>
      </c>
      <c r="AC4490" s="50" t="s">
        <v>1729</v>
      </c>
      <c r="AD4490" s="50">
        <v>4204400</v>
      </c>
      <c r="AH4490" s="66" t="str">
        <f t="shared" si="271"/>
        <v>SCCoronel Freitas</v>
      </c>
      <c r="AI4490" s="50">
        <v>4204301</v>
      </c>
    </row>
    <row r="4491" spans="27:35">
      <c r="AA4491" s="62" t="str">
        <f t="shared" si="270"/>
        <v/>
      </c>
      <c r="AB4491" s="50" t="s">
        <v>79</v>
      </c>
      <c r="AC4491" s="50" t="s">
        <v>1750</v>
      </c>
      <c r="AD4491" s="50">
        <v>4204459</v>
      </c>
      <c r="AH4491" s="66" t="str">
        <f t="shared" si="271"/>
        <v>SCCoronel Martins</v>
      </c>
      <c r="AI4491" s="50">
        <v>4204350</v>
      </c>
    </row>
    <row r="4492" spans="27:35">
      <c r="AA4492" s="62" t="str">
        <f t="shared" si="270"/>
        <v/>
      </c>
      <c r="AB4492" s="50" t="s">
        <v>79</v>
      </c>
      <c r="AC4492" s="50" t="s">
        <v>1770</v>
      </c>
      <c r="AD4492" s="50">
        <v>4204558</v>
      </c>
      <c r="AH4492" s="66" t="str">
        <f t="shared" si="271"/>
        <v>SCCorreia Pinto</v>
      </c>
      <c r="AI4492" s="50">
        <v>4204400</v>
      </c>
    </row>
    <row r="4493" spans="27:35">
      <c r="AA4493" s="62" t="str">
        <f t="shared" si="270"/>
        <v/>
      </c>
      <c r="AB4493" s="50" t="s">
        <v>79</v>
      </c>
      <c r="AC4493" s="50" t="s">
        <v>1790</v>
      </c>
      <c r="AD4493" s="50">
        <v>4204509</v>
      </c>
      <c r="AH4493" s="66" t="str">
        <f t="shared" si="271"/>
        <v>SCCorupá</v>
      </c>
      <c r="AI4493" s="50">
        <v>4204459</v>
      </c>
    </row>
    <row r="4494" spans="27:35">
      <c r="AA4494" s="62" t="str">
        <f t="shared" si="270"/>
        <v/>
      </c>
      <c r="AB4494" s="50" t="s">
        <v>79</v>
      </c>
      <c r="AC4494" s="50" t="s">
        <v>1810</v>
      </c>
      <c r="AD4494" s="50">
        <v>4204608</v>
      </c>
      <c r="AH4494" s="66" t="str">
        <f t="shared" si="271"/>
        <v>SCCriciúma</v>
      </c>
      <c r="AI4494" s="50">
        <v>4204558</v>
      </c>
    </row>
    <row r="4495" spans="27:35">
      <c r="AA4495" s="62" t="str">
        <f t="shared" si="270"/>
        <v/>
      </c>
      <c r="AB4495" s="50" t="s">
        <v>79</v>
      </c>
      <c r="AC4495" s="50" t="s">
        <v>1828</v>
      </c>
      <c r="AD4495" s="50">
        <v>4204707</v>
      </c>
      <c r="AH4495" s="66" t="str">
        <f t="shared" si="271"/>
        <v>SCCunha Porã</v>
      </c>
      <c r="AI4495" s="50">
        <v>4204509</v>
      </c>
    </row>
    <row r="4496" spans="27:35">
      <c r="AA4496" s="62" t="str">
        <f t="shared" si="270"/>
        <v/>
      </c>
      <c r="AB4496" s="50" t="s">
        <v>79</v>
      </c>
      <c r="AC4496" s="50" t="s">
        <v>1846</v>
      </c>
      <c r="AD4496" s="50">
        <v>4204756</v>
      </c>
      <c r="AH4496" s="66" t="str">
        <f t="shared" si="271"/>
        <v>SCCunhataí</v>
      </c>
      <c r="AI4496" s="50">
        <v>4204608</v>
      </c>
    </row>
    <row r="4497" spans="27:35">
      <c r="AA4497" s="62" t="str">
        <f t="shared" si="270"/>
        <v/>
      </c>
      <c r="AB4497" s="50" t="s">
        <v>79</v>
      </c>
      <c r="AC4497" s="50" t="s">
        <v>1864</v>
      </c>
      <c r="AD4497" s="50">
        <v>4204806</v>
      </c>
      <c r="AH4497" s="66" t="str">
        <f t="shared" si="271"/>
        <v>SCCuritibanos</v>
      </c>
      <c r="AI4497" s="50">
        <v>4204707</v>
      </c>
    </row>
    <row r="4498" spans="27:35">
      <c r="AA4498" s="62" t="str">
        <f t="shared" si="270"/>
        <v/>
      </c>
      <c r="AB4498" s="50" t="s">
        <v>79</v>
      </c>
      <c r="AC4498" s="50" t="s">
        <v>1882</v>
      </c>
      <c r="AD4498" s="50">
        <v>4204905</v>
      </c>
      <c r="AH4498" s="66" t="str">
        <f t="shared" si="271"/>
        <v>SCDescanso</v>
      </c>
      <c r="AI4498" s="50">
        <v>4204756</v>
      </c>
    </row>
    <row r="4499" spans="27:35">
      <c r="AA4499" s="62" t="str">
        <f t="shared" si="270"/>
        <v/>
      </c>
      <c r="AB4499" s="50" t="s">
        <v>79</v>
      </c>
      <c r="AC4499" s="50" t="s">
        <v>1898</v>
      </c>
      <c r="AD4499" s="50">
        <v>4205001</v>
      </c>
      <c r="AH4499" s="66" t="str">
        <f t="shared" si="271"/>
        <v>SCDionísio Cerqueira</v>
      </c>
      <c r="AI4499" s="50">
        <v>4204806</v>
      </c>
    </row>
    <row r="4500" spans="27:35">
      <c r="AA4500" s="62" t="str">
        <f t="shared" si="270"/>
        <v/>
      </c>
      <c r="AB4500" s="50" t="s">
        <v>79</v>
      </c>
      <c r="AC4500" s="50" t="s">
        <v>1915</v>
      </c>
      <c r="AD4500" s="50">
        <v>4205100</v>
      </c>
      <c r="AH4500" s="66" t="str">
        <f t="shared" si="271"/>
        <v>SCDona Emma</v>
      </c>
      <c r="AI4500" s="50">
        <v>4204905</v>
      </c>
    </row>
    <row r="4501" spans="27:35">
      <c r="AA4501" s="62" t="str">
        <f t="shared" si="270"/>
        <v/>
      </c>
      <c r="AB4501" s="50" t="s">
        <v>79</v>
      </c>
      <c r="AC4501" s="50" t="s">
        <v>1933</v>
      </c>
      <c r="AD4501" s="50">
        <v>4205159</v>
      </c>
      <c r="AH4501" s="66" t="str">
        <f t="shared" si="271"/>
        <v>SCDoutor Pedrinho</v>
      </c>
      <c r="AI4501" s="50">
        <v>4205001</v>
      </c>
    </row>
    <row r="4502" spans="27:35">
      <c r="AA4502" s="62" t="str">
        <f t="shared" si="270"/>
        <v/>
      </c>
      <c r="AB4502" s="50" t="s">
        <v>79</v>
      </c>
      <c r="AC4502" s="50" t="s">
        <v>1948</v>
      </c>
      <c r="AD4502" s="50">
        <v>4205175</v>
      </c>
      <c r="AH4502" s="66" t="str">
        <f t="shared" si="271"/>
        <v>SCEntre Rios</v>
      </c>
      <c r="AI4502" s="50">
        <v>4205100</v>
      </c>
    </row>
    <row r="4503" spans="27:35">
      <c r="AA4503" s="62" t="str">
        <f t="shared" si="270"/>
        <v/>
      </c>
      <c r="AB4503" s="50" t="s">
        <v>79</v>
      </c>
      <c r="AC4503" s="50" t="s">
        <v>1965</v>
      </c>
      <c r="AD4503" s="50">
        <v>4205191</v>
      </c>
      <c r="AH4503" s="66" t="str">
        <f t="shared" si="271"/>
        <v>SCErmo</v>
      </c>
      <c r="AI4503" s="50">
        <v>4205159</v>
      </c>
    </row>
    <row r="4504" spans="27:35">
      <c r="AA4504" s="62" t="str">
        <f t="shared" si="270"/>
        <v/>
      </c>
      <c r="AB4504" s="50" t="s">
        <v>79</v>
      </c>
      <c r="AC4504" s="50" t="s">
        <v>1983</v>
      </c>
      <c r="AD4504" s="50">
        <v>4205209</v>
      </c>
      <c r="AH4504" s="66" t="str">
        <f t="shared" si="271"/>
        <v>SCErval Velho</v>
      </c>
      <c r="AI4504" s="50">
        <v>4205175</v>
      </c>
    </row>
    <row r="4505" spans="27:35">
      <c r="AA4505" s="62" t="str">
        <f t="shared" si="270"/>
        <v/>
      </c>
      <c r="AB4505" s="50" t="s">
        <v>79</v>
      </c>
      <c r="AC4505" s="50" t="s">
        <v>2000</v>
      </c>
      <c r="AD4505" s="50">
        <v>4205308</v>
      </c>
      <c r="AH4505" s="66" t="str">
        <f t="shared" si="271"/>
        <v>SCFaxinal dos Guedes</v>
      </c>
      <c r="AI4505" s="50">
        <v>4205191</v>
      </c>
    </row>
    <row r="4506" spans="27:35">
      <c r="AA4506" s="62" t="str">
        <f t="shared" si="270"/>
        <v/>
      </c>
      <c r="AB4506" s="50" t="s">
        <v>79</v>
      </c>
      <c r="AC4506" s="50" t="s">
        <v>2018</v>
      </c>
      <c r="AD4506" s="50">
        <v>4205357</v>
      </c>
      <c r="AH4506" s="66" t="str">
        <f t="shared" si="271"/>
        <v>SCFlor do Sertão</v>
      </c>
      <c r="AI4506" s="50">
        <v>4205209</v>
      </c>
    </row>
    <row r="4507" spans="27:35">
      <c r="AA4507" s="62" t="str">
        <f t="shared" si="270"/>
        <v/>
      </c>
      <c r="AB4507" s="50" t="s">
        <v>79</v>
      </c>
      <c r="AC4507" s="50" t="s">
        <v>2036</v>
      </c>
      <c r="AD4507" s="50">
        <v>4205407</v>
      </c>
      <c r="AH4507" s="66" t="str">
        <f t="shared" si="271"/>
        <v>SCFlorianópolis</v>
      </c>
      <c r="AI4507" s="50">
        <v>4205308</v>
      </c>
    </row>
    <row r="4508" spans="27:35">
      <c r="AA4508" s="62" t="str">
        <f t="shared" si="270"/>
        <v/>
      </c>
      <c r="AB4508" s="50" t="s">
        <v>79</v>
      </c>
      <c r="AC4508" s="50" t="s">
        <v>2054</v>
      </c>
      <c r="AD4508" s="50">
        <v>4205431</v>
      </c>
      <c r="AH4508" s="66" t="str">
        <f t="shared" si="271"/>
        <v>SCFormosa do Sul</v>
      </c>
      <c r="AI4508" s="50">
        <v>4205357</v>
      </c>
    </row>
    <row r="4509" spans="27:35">
      <c r="AA4509" s="62" t="str">
        <f t="shared" si="270"/>
        <v/>
      </c>
      <c r="AB4509" s="50" t="s">
        <v>79</v>
      </c>
      <c r="AC4509" s="50" t="s">
        <v>2071</v>
      </c>
      <c r="AD4509" s="50">
        <v>4205456</v>
      </c>
      <c r="AH4509" s="66" t="str">
        <f t="shared" si="271"/>
        <v>SCForquilhinha</v>
      </c>
      <c r="AI4509" s="50">
        <v>4205407</v>
      </c>
    </row>
    <row r="4510" spans="27:35">
      <c r="AA4510" s="62" t="str">
        <f t="shared" si="270"/>
        <v/>
      </c>
      <c r="AB4510" s="50" t="s">
        <v>79</v>
      </c>
      <c r="AC4510" s="50" t="s">
        <v>2087</v>
      </c>
      <c r="AD4510" s="50">
        <v>4205506</v>
      </c>
      <c r="AH4510" s="66" t="str">
        <f t="shared" si="271"/>
        <v>SCFraiburgo</v>
      </c>
      <c r="AI4510" s="50">
        <v>4205431</v>
      </c>
    </row>
    <row r="4511" spans="27:35">
      <c r="AA4511" s="62" t="str">
        <f t="shared" si="270"/>
        <v/>
      </c>
      <c r="AB4511" s="50" t="s">
        <v>79</v>
      </c>
      <c r="AC4511" s="50" t="s">
        <v>2103</v>
      </c>
      <c r="AD4511" s="50">
        <v>4205555</v>
      </c>
      <c r="AH4511" s="66" t="str">
        <f t="shared" si="271"/>
        <v>SCFrei Rogério</v>
      </c>
      <c r="AI4511" s="50">
        <v>4205456</v>
      </c>
    </row>
    <row r="4512" spans="27:35">
      <c r="AA4512" s="62" t="str">
        <f t="shared" si="270"/>
        <v/>
      </c>
      <c r="AB4512" s="50" t="s">
        <v>79</v>
      </c>
      <c r="AC4512" s="50" t="s">
        <v>2120</v>
      </c>
      <c r="AD4512" s="50">
        <v>4205605</v>
      </c>
      <c r="AH4512" s="66" t="str">
        <f t="shared" si="271"/>
        <v>SCGalvão</v>
      </c>
      <c r="AI4512" s="50">
        <v>4205506</v>
      </c>
    </row>
    <row r="4513" spans="27:35">
      <c r="AA4513" s="62" t="str">
        <f t="shared" si="270"/>
        <v/>
      </c>
      <c r="AB4513" s="50" t="s">
        <v>79</v>
      </c>
      <c r="AC4513" s="50" t="s">
        <v>2135</v>
      </c>
      <c r="AD4513" s="50">
        <v>4205704</v>
      </c>
      <c r="AH4513" s="66" t="str">
        <f t="shared" si="271"/>
        <v>SCGaropaba</v>
      </c>
      <c r="AI4513" s="50">
        <v>4205555</v>
      </c>
    </row>
    <row r="4514" spans="27:35">
      <c r="AA4514" s="62" t="str">
        <f t="shared" si="270"/>
        <v/>
      </c>
      <c r="AB4514" s="50" t="s">
        <v>79</v>
      </c>
      <c r="AC4514" s="50" t="s">
        <v>2151</v>
      </c>
      <c r="AD4514" s="50">
        <v>4205803</v>
      </c>
      <c r="AH4514" s="66" t="str">
        <f t="shared" si="271"/>
        <v>SCGaruva</v>
      </c>
      <c r="AI4514" s="50">
        <v>4205605</v>
      </c>
    </row>
    <row r="4515" spans="27:35">
      <c r="AA4515" s="62" t="str">
        <f t="shared" si="270"/>
        <v/>
      </c>
      <c r="AB4515" s="50" t="s">
        <v>79</v>
      </c>
      <c r="AC4515" s="50" t="s">
        <v>2168</v>
      </c>
      <c r="AD4515" s="50">
        <v>4205902</v>
      </c>
      <c r="AH4515" s="66" t="str">
        <f t="shared" si="271"/>
        <v>SCGaspar</v>
      </c>
      <c r="AI4515" s="50">
        <v>4205704</v>
      </c>
    </row>
    <row r="4516" spans="27:35">
      <c r="AA4516" s="62" t="str">
        <f t="shared" si="270"/>
        <v/>
      </c>
      <c r="AB4516" s="50" t="s">
        <v>79</v>
      </c>
      <c r="AC4516" s="50" t="s">
        <v>2185</v>
      </c>
      <c r="AD4516" s="50">
        <v>4206009</v>
      </c>
      <c r="AH4516" s="66" t="str">
        <f t="shared" si="271"/>
        <v>SCGovernador Celso Ramos</v>
      </c>
      <c r="AI4516" s="50">
        <v>4205803</v>
      </c>
    </row>
    <row r="4517" spans="27:35">
      <c r="AA4517" s="62" t="str">
        <f t="shared" si="270"/>
        <v/>
      </c>
      <c r="AB4517" s="50" t="s">
        <v>79</v>
      </c>
      <c r="AC4517" s="50" t="s">
        <v>2202</v>
      </c>
      <c r="AD4517" s="50">
        <v>4206108</v>
      </c>
      <c r="AH4517" s="66" t="str">
        <f t="shared" si="271"/>
        <v>SCGrão Pará</v>
      </c>
      <c r="AI4517" s="50">
        <v>4205902</v>
      </c>
    </row>
    <row r="4518" spans="27:35">
      <c r="AA4518" s="62" t="str">
        <f t="shared" si="270"/>
        <v/>
      </c>
      <c r="AB4518" s="50" t="s">
        <v>79</v>
      </c>
      <c r="AC4518" s="50" t="s">
        <v>2216</v>
      </c>
      <c r="AD4518" s="50">
        <v>4206207</v>
      </c>
      <c r="AH4518" s="66" t="str">
        <f t="shared" si="271"/>
        <v>SCGravatal</v>
      </c>
      <c r="AI4518" s="50">
        <v>4206009</v>
      </c>
    </row>
    <row r="4519" spans="27:35">
      <c r="AA4519" s="62" t="str">
        <f t="shared" si="270"/>
        <v/>
      </c>
      <c r="AB4519" s="50" t="s">
        <v>79</v>
      </c>
      <c r="AC4519" s="50" t="s">
        <v>2233</v>
      </c>
      <c r="AD4519" s="50">
        <v>4206306</v>
      </c>
      <c r="AH4519" s="66" t="str">
        <f t="shared" si="271"/>
        <v>SCGuabiruba</v>
      </c>
      <c r="AI4519" s="50">
        <v>4206108</v>
      </c>
    </row>
    <row r="4520" spans="27:35">
      <c r="AA4520" s="62" t="str">
        <f t="shared" si="270"/>
        <v/>
      </c>
      <c r="AB4520" s="50" t="s">
        <v>79</v>
      </c>
      <c r="AC4520" s="50" t="s">
        <v>2248</v>
      </c>
      <c r="AD4520" s="50">
        <v>4206405</v>
      </c>
      <c r="AH4520" s="66" t="str">
        <f t="shared" si="271"/>
        <v>SCGuaraciaba</v>
      </c>
      <c r="AI4520" s="50">
        <v>4206207</v>
      </c>
    </row>
    <row r="4521" spans="27:35">
      <c r="AA4521" s="62" t="str">
        <f t="shared" si="270"/>
        <v/>
      </c>
      <c r="AB4521" s="50" t="s">
        <v>79</v>
      </c>
      <c r="AC4521" s="50" t="s">
        <v>2263</v>
      </c>
      <c r="AD4521" s="50">
        <v>4206504</v>
      </c>
      <c r="AH4521" s="66" t="str">
        <f t="shared" si="271"/>
        <v>SCGuaramirim</v>
      </c>
      <c r="AI4521" s="50">
        <v>4206306</v>
      </c>
    </row>
    <row r="4522" spans="27:35">
      <c r="AA4522" s="62" t="str">
        <f t="shared" si="270"/>
        <v/>
      </c>
      <c r="AB4522" s="50" t="s">
        <v>79</v>
      </c>
      <c r="AC4522" s="50" t="s">
        <v>2278</v>
      </c>
      <c r="AD4522" s="50">
        <v>4206603</v>
      </c>
      <c r="AH4522" s="66" t="str">
        <f t="shared" si="271"/>
        <v>SCGuarujá do Sul</v>
      </c>
      <c r="AI4522" s="50">
        <v>4206405</v>
      </c>
    </row>
    <row r="4523" spans="27:35">
      <c r="AA4523" s="62" t="str">
        <f t="shared" si="270"/>
        <v/>
      </c>
      <c r="AB4523" s="50" t="s">
        <v>79</v>
      </c>
      <c r="AC4523" s="50" t="s">
        <v>2294</v>
      </c>
      <c r="AD4523" s="50">
        <v>4206652</v>
      </c>
      <c r="AH4523" s="66" t="str">
        <f t="shared" si="271"/>
        <v>SCGuatambú</v>
      </c>
      <c r="AI4523" s="50">
        <v>4206504</v>
      </c>
    </row>
    <row r="4524" spans="27:35">
      <c r="AA4524" s="62" t="str">
        <f t="shared" si="270"/>
        <v/>
      </c>
      <c r="AB4524" s="50" t="s">
        <v>79</v>
      </c>
      <c r="AC4524" s="50" t="s">
        <v>2310</v>
      </c>
      <c r="AD4524" s="50">
        <v>4206702</v>
      </c>
      <c r="AH4524" s="66" t="str">
        <f t="shared" si="271"/>
        <v>SCHerval d'Oeste</v>
      </c>
      <c r="AI4524" s="50">
        <v>4206603</v>
      </c>
    </row>
    <row r="4525" spans="27:35">
      <c r="AA4525" s="62" t="str">
        <f t="shared" si="270"/>
        <v/>
      </c>
      <c r="AB4525" s="50" t="s">
        <v>79</v>
      </c>
      <c r="AC4525" s="50" t="s">
        <v>2323</v>
      </c>
      <c r="AD4525" s="50">
        <v>4206751</v>
      </c>
      <c r="AH4525" s="66" t="str">
        <f t="shared" si="271"/>
        <v>SCIbiam</v>
      </c>
      <c r="AI4525" s="50">
        <v>4206652</v>
      </c>
    </row>
    <row r="4526" spans="27:35">
      <c r="AA4526" s="62" t="str">
        <f t="shared" si="270"/>
        <v/>
      </c>
      <c r="AB4526" s="50" t="s">
        <v>79</v>
      </c>
      <c r="AC4526" s="50" t="s">
        <v>2339</v>
      </c>
      <c r="AD4526" s="50">
        <v>4206801</v>
      </c>
      <c r="AH4526" s="66" t="str">
        <f t="shared" si="271"/>
        <v>SCIbicaré</v>
      </c>
      <c r="AI4526" s="50">
        <v>4206702</v>
      </c>
    </row>
    <row r="4527" spans="27:35">
      <c r="AA4527" s="62" t="str">
        <f t="shared" si="270"/>
        <v/>
      </c>
      <c r="AB4527" s="50" t="s">
        <v>79</v>
      </c>
      <c r="AC4527" s="50" t="s">
        <v>2355</v>
      </c>
      <c r="AD4527" s="50">
        <v>4206900</v>
      </c>
      <c r="AH4527" s="66" t="str">
        <f t="shared" si="271"/>
        <v>SCIbirama</v>
      </c>
      <c r="AI4527" s="50">
        <v>4206751</v>
      </c>
    </row>
    <row r="4528" spans="27:35">
      <c r="AA4528" s="62" t="str">
        <f t="shared" si="270"/>
        <v/>
      </c>
      <c r="AB4528" s="50" t="s">
        <v>79</v>
      </c>
      <c r="AC4528" s="50" t="s">
        <v>2369</v>
      </c>
      <c r="AD4528" s="50">
        <v>4207007</v>
      </c>
      <c r="AH4528" s="66" t="str">
        <f t="shared" si="271"/>
        <v>SCIçara</v>
      </c>
      <c r="AI4528" s="50">
        <v>4206801</v>
      </c>
    </row>
    <row r="4529" spans="27:35">
      <c r="AA4529" s="62" t="str">
        <f t="shared" si="270"/>
        <v/>
      </c>
      <c r="AB4529" s="50" t="s">
        <v>79</v>
      </c>
      <c r="AC4529" s="50" t="s">
        <v>2384</v>
      </c>
      <c r="AD4529" s="50">
        <v>4207106</v>
      </c>
      <c r="AH4529" s="66" t="str">
        <f t="shared" si="271"/>
        <v>SCIlhota</v>
      </c>
      <c r="AI4529" s="50">
        <v>4206900</v>
      </c>
    </row>
    <row r="4530" spans="27:35">
      <c r="AA4530" s="62" t="str">
        <f t="shared" si="270"/>
        <v/>
      </c>
      <c r="AB4530" s="50" t="s">
        <v>79</v>
      </c>
      <c r="AC4530" s="50" t="s">
        <v>2400</v>
      </c>
      <c r="AD4530" s="50">
        <v>4207205</v>
      </c>
      <c r="AH4530" s="66" t="str">
        <f t="shared" si="271"/>
        <v>SCImaruí</v>
      </c>
      <c r="AI4530" s="50">
        <v>4207007</v>
      </c>
    </row>
    <row r="4531" spans="27:35">
      <c r="AA4531" s="62" t="str">
        <f t="shared" si="270"/>
        <v/>
      </c>
      <c r="AB4531" s="50" t="s">
        <v>79</v>
      </c>
      <c r="AC4531" s="50" t="s">
        <v>2416</v>
      </c>
      <c r="AD4531" s="50">
        <v>4207304</v>
      </c>
      <c r="AH4531" s="66" t="str">
        <f t="shared" si="271"/>
        <v>SCImbituba</v>
      </c>
      <c r="AI4531" s="50">
        <v>4207106</v>
      </c>
    </row>
    <row r="4532" spans="27:35">
      <c r="AA4532" s="62" t="str">
        <f t="shared" si="270"/>
        <v/>
      </c>
      <c r="AB4532" s="50" t="s">
        <v>79</v>
      </c>
      <c r="AC4532" s="50" t="s">
        <v>2432</v>
      </c>
      <c r="AD4532" s="50">
        <v>4207403</v>
      </c>
      <c r="AH4532" s="66" t="str">
        <f t="shared" si="271"/>
        <v>SCImbuia</v>
      </c>
      <c r="AI4532" s="50">
        <v>4207205</v>
      </c>
    </row>
    <row r="4533" spans="27:35">
      <c r="AA4533" s="62" t="str">
        <f t="shared" si="270"/>
        <v/>
      </c>
      <c r="AB4533" s="50" t="s">
        <v>79</v>
      </c>
      <c r="AC4533" s="50" t="s">
        <v>2448</v>
      </c>
      <c r="AD4533" s="50">
        <v>4207502</v>
      </c>
      <c r="AH4533" s="66" t="str">
        <f t="shared" si="271"/>
        <v>SCIndaial</v>
      </c>
      <c r="AI4533" s="50">
        <v>4207304</v>
      </c>
    </row>
    <row r="4534" spans="27:35">
      <c r="AA4534" s="62" t="str">
        <f t="shared" si="270"/>
        <v/>
      </c>
      <c r="AB4534" s="50" t="s">
        <v>79</v>
      </c>
      <c r="AC4534" s="50" t="s">
        <v>2462</v>
      </c>
      <c r="AD4534" s="50">
        <v>4207577</v>
      </c>
      <c r="AH4534" s="66" t="str">
        <f t="shared" si="271"/>
        <v>SCIomerê</v>
      </c>
      <c r="AI4534" s="50">
        <v>4207403</v>
      </c>
    </row>
    <row r="4535" spans="27:35">
      <c r="AA4535" s="62" t="str">
        <f t="shared" si="270"/>
        <v/>
      </c>
      <c r="AB4535" s="50" t="s">
        <v>79</v>
      </c>
      <c r="AC4535" s="50" t="s">
        <v>2477</v>
      </c>
      <c r="AD4535" s="50">
        <v>4207601</v>
      </c>
      <c r="AH4535" s="66" t="str">
        <f t="shared" si="271"/>
        <v>SCIpira</v>
      </c>
      <c r="AI4535" s="50">
        <v>4207502</v>
      </c>
    </row>
    <row r="4536" spans="27:35">
      <c r="AA4536" s="62" t="str">
        <f t="shared" si="270"/>
        <v/>
      </c>
      <c r="AB4536" s="50" t="s">
        <v>79</v>
      </c>
      <c r="AC4536" s="50" t="s">
        <v>2493</v>
      </c>
      <c r="AD4536" s="50">
        <v>4207650</v>
      </c>
      <c r="AH4536" s="66" t="str">
        <f t="shared" si="271"/>
        <v>SCIporã do Oeste</v>
      </c>
      <c r="AI4536" s="50">
        <v>4207577</v>
      </c>
    </row>
    <row r="4537" spans="27:35">
      <c r="AA4537" s="62" t="str">
        <f t="shared" si="270"/>
        <v/>
      </c>
      <c r="AB4537" s="50" t="s">
        <v>79</v>
      </c>
      <c r="AC4537" s="50" t="s">
        <v>2507</v>
      </c>
      <c r="AD4537" s="50">
        <v>4207684</v>
      </c>
      <c r="AH4537" s="66" t="str">
        <f t="shared" si="271"/>
        <v>SCIpuaçu</v>
      </c>
      <c r="AI4537" s="50">
        <v>4207601</v>
      </c>
    </row>
    <row r="4538" spans="27:35">
      <c r="AA4538" s="62" t="str">
        <f t="shared" si="270"/>
        <v/>
      </c>
      <c r="AB4538" s="50" t="s">
        <v>79</v>
      </c>
      <c r="AC4538" s="50" t="s">
        <v>2523</v>
      </c>
      <c r="AD4538" s="50">
        <v>4207700</v>
      </c>
      <c r="AH4538" s="66" t="str">
        <f t="shared" si="271"/>
        <v>SCIpumirim</v>
      </c>
      <c r="AI4538" s="50">
        <v>4207650</v>
      </c>
    </row>
    <row r="4539" spans="27:35">
      <c r="AA4539" s="62" t="str">
        <f t="shared" si="270"/>
        <v/>
      </c>
      <c r="AB4539" s="50" t="s">
        <v>79</v>
      </c>
      <c r="AC4539" s="50" t="s">
        <v>2538</v>
      </c>
      <c r="AD4539" s="50">
        <v>4207759</v>
      </c>
      <c r="AH4539" s="66" t="str">
        <f t="shared" si="271"/>
        <v>SCIraceminha</v>
      </c>
      <c r="AI4539" s="50">
        <v>4207684</v>
      </c>
    </row>
    <row r="4540" spans="27:35">
      <c r="AA4540" s="62" t="str">
        <f t="shared" si="270"/>
        <v/>
      </c>
      <c r="AB4540" s="50" t="s">
        <v>79</v>
      </c>
      <c r="AC4540" s="50" t="s">
        <v>2554</v>
      </c>
      <c r="AD4540" s="50">
        <v>4207809</v>
      </c>
      <c r="AH4540" s="66" t="str">
        <f t="shared" si="271"/>
        <v>SCIrani</v>
      </c>
      <c r="AI4540" s="50">
        <v>4207700</v>
      </c>
    </row>
    <row r="4541" spans="27:35">
      <c r="AA4541" s="62" t="str">
        <f t="shared" si="270"/>
        <v/>
      </c>
      <c r="AB4541" s="50" t="s">
        <v>79</v>
      </c>
      <c r="AC4541" s="50" t="s">
        <v>2568</v>
      </c>
      <c r="AD4541" s="50">
        <v>4207858</v>
      </c>
      <c r="AH4541" s="66" t="str">
        <f t="shared" si="271"/>
        <v>SCIrati</v>
      </c>
      <c r="AI4541" s="50">
        <v>4207759</v>
      </c>
    </row>
    <row r="4542" spans="27:35">
      <c r="AA4542" s="62" t="str">
        <f t="shared" si="270"/>
        <v/>
      </c>
      <c r="AB4542" s="50" t="s">
        <v>79</v>
      </c>
      <c r="AC4542" s="50" t="s">
        <v>2583</v>
      </c>
      <c r="AD4542" s="50">
        <v>4207908</v>
      </c>
      <c r="AH4542" s="66" t="str">
        <f t="shared" si="271"/>
        <v>SCIrineópolis</v>
      </c>
      <c r="AI4542" s="50">
        <v>4207809</v>
      </c>
    </row>
    <row r="4543" spans="27:35">
      <c r="AA4543" s="62" t="str">
        <f t="shared" si="270"/>
        <v/>
      </c>
      <c r="AB4543" s="50" t="s">
        <v>79</v>
      </c>
      <c r="AC4543" s="50" t="s">
        <v>2599</v>
      </c>
      <c r="AD4543" s="50">
        <v>4208005</v>
      </c>
      <c r="AH4543" s="66" t="str">
        <f t="shared" si="271"/>
        <v>SCItá</v>
      </c>
      <c r="AI4543" s="50">
        <v>4207858</v>
      </c>
    </row>
    <row r="4544" spans="27:35">
      <c r="AA4544" s="62" t="str">
        <f t="shared" si="270"/>
        <v/>
      </c>
      <c r="AB4544" s="50" t="s">
        <v>79</v>
      </c>
      <c r="AC4544" s="50" t="s">
        <v>2614</v>
      </c>
      <c r="AD4544" s="50">
        <v>4208104</v>
      </c>
      <c r="AH4544" s="66" t="str">
        <f t="shared" si="271"/>
        <v>SCItaiópolis</v>
      </c>
      <c r="AI4544" s="50">
        <v>4207908</v>
      </c>
    </row>
    <row r="4545" spans="27:35">
      <c r="AA4545" s="62" t="str">
        <f t="shared" si="270"/>
        <v/>
      </c>
      <c r="AB4545" s="50" t="s">
        <v>79</v>
      </c>
      <c r="AC4545" s="50" t="s">
        <v>2627</v>
      </c>
      <c r="AD4545" s="50">
        <v>4208203</v>
      </c>
      <c r="AH4545" s="66" t="str">
        <f t="shared" si="271"/>
        <v>SCItajaí</v>
      </c>
      <c r="AI4545" s="50">
        <v>4208005</v>
      </c>
    </row>
    <row r="4546" spans="27:35">
      <c r="AA4546" s="62" t="str">
        <f t="shared" si="270"/>
        <v/>
      </c>
      <c r="AB4546" s="50" t="s">
        <v>79</v>
      </c>
      <c r="AC4546" s="50" t="s">
        <v>2642</v>
      </c>
      <c r="AD4546" s="50">
        <v>4208302</v>
      </c>
      <c r="AH4546" s="66" t="str">
        <f t="shared" si="271"/>
        <v>SCItapema</v>
      </c>
      <c r="AI4546" s="50">
        <v>4208104</v>
      </c>
    </row>
    <row r="4547" spans="27:35">
      <c r="AA4547" s="62" t="str">
        <f t="shared" ref="AA4547:AA4610" si="272">CONCATENATE(A4547,D4547)</f>
        <v/>
      </c>
      <c r="AB4547" s="50" t="s">
        <v>79</v>
      </c>
      <c r="AC4547" s="50" t="s">
        <v>804</v>
      </c>
      <c r="AD4547" s="50">
        <v>4208401</v>
      </c>
      <c r="AH4547" s="66" t="str">
        <f t="shared" ref="AH4547:AH4610" si="273">CONCATENATE(AB4547,AC4547)</f>
        <v>SCItapiranga</v>
      </c>
      <c r="AI4547" s="50">
        <v>4208203</v>
      </c>
    </row>
    <row r="4548" spans="27:35">
      <c r="AA4548" s="62" t="str">
        <f t="shared" si="272"/>
        <v/>
      </c>
      <c r="AB4548" s="50" t="s">
        <v>79</v>
      </c>
      <c r="AC4548" s="50" t="s">
        <v>2669</v>
      </c>
      <c r="AD4548" s="50">
        <v>4208450</v>
      </c>
      <c r="AH4548" s="66" t="str">
        <f t="shared" si="273"/>
        <v>SCItapoá</v>
      </c>
      <c r="AI4548" s="50">
        <v>4208302</v>
      </c>
    </row>
    <row r="4549" spans="27:35">
      <c r="AA4549" s="62" t="str">
        <f t="shared" si="272"/>
        <v/>
      </c>
      <c r="AB4549" s="50" t="s">
        <v>79</v>
      </c>
      <c r="AC4549" s="50" t="s">
        <v>2683</v>
      </c>
      <c r="AD4549" s="50">
        <v>4208500</v>
      </c>
      <c r="AH4549" s="66" t="str">
        <f t="shared" si="273"/>
        <v>SCItuporanga</v>
      </c>
      <c r="AI4549" s="50">
        <v>4208401</v>
      </c>
    </row>
    <row r="4550" spans="27:35">
      <c r="AA4550" s="62" t="str">
        <f t="shared" si="272"/>
        <v/>
      </c>
      <c r="AB4550" s="50" t="s">
        <v>79</v>
      </c>
      <c r="AC4550" s="50" t="s">
        <v>2699</v>
      </c>
      <c r="AD4550" s="50">
        <v>4208609</v>
      </c>
      <c r="AH4550" s="66" t="str">
        <f t="shared" si="273"/>
        <v>SCJaborá</v>
      </c>
      <c r="AI4550" s="50">
        <v>4208450</v>
      </c>
    </row>
    <row r="4551" spans="27:35">
      <c r="AA4551" s="62" t="str">
        <f t="shared" si="272"/>
        <v/>
      </c>
      <c r="AB4551" s="50" t="s">
        <v>79</v>
      </c>
      <c r="AC4551" s="50" t="s">
        <v>2714</v>
      </c>
      <c r="AD4551" s="50">
        <v>4208708</v>
      </c>
      <c r="AH4551" s="66" t="str">
        <f t="shared" si="273"/>
        <v>SCJacinto Machado</v>
      </c>
      <c r="AI4551" s="50">
        <v>4208500</v>
      </c>
    </row>
    <row r="4552" spans="27:35">
      <c r="AA4552" s="62" t="str">
        <f t="shared" si="272"/>
        <v/>
      </c>
      <c r="AB4552" s="50" t="s">
        <v>79</v>
      </c>
      <c r="AC4552" s="50" t="s">
        <v>2730</v>
      </c>
      <c r="AD4552" s="50">
        <v>4208807</v>
      </c>
      <c r="AH4552" s="66" t="str">
        <f t="shared" si="273"/>
        <v>SCJaguaruna</v>
      </c>
      <c r="AI4552" s="50">
        <v>4208609</v>
      </c>
    </row>
    <row r="4553" spans="27:35">
      <c r="AA4553" s="62" t="str">
        <f t="shared" si="272"/>
        <v/>
      </c>
      <c r="AB4553" s="50" t="s">
        <v>79</v>
      </c>
      <c r="AC4553" s="50" t="s">
        <v>2745</v>
      </c>
      <c r="AD4553" s="50">
        <v>4208906</v>
      </c>
      <c r="AH4553" s="66" t="str">
        <f t="shared" si="273"/>
        <v>SCJaraguá do Sul</v>
      </c>
      <c r="AI4553" s="50">
        <v>4208708</v>
      </c>
    </row>
    <row r="4554" spans="27:35">
      <c r="AA4554" s="62" t="str">
        <f t="shared" si="272"/>
        <v/>
      </c>
      <c r="AB4554" s="50" t="s">
        <v>79</v>
      </c>
      <c r="AC4554" s="50" t="s">
        <v>2760</v>
      </c>
      <c r="AD4554" s="50">
        <v>4208955</v>
      </c>
      <c r="AH4554" s="66" t="str">
        <f t="shared" si="273"/>
        <v>SCJardinópolis</v>
      </c>
      <c r="AI4554" s="50">
        <v>4208807</v>
      </c>
    </row>
    <row r="4555" spans="27:35">
      <c r="AA4555" s="62" t="str">
        <f t="shared" si="272"/>
        <v/>
      </c>
      <c r="AB4555" s="50" t="s">
        <v>79</v>
      </c>
      <c r="AC4555" s="50" t="s">
        <v>2776</v>
      </c>
      <c r="AD4555" s="50">
        <v>4209003</v>
      </c>
      <c r="AH4555" s="66" t="str">
        <f t="shared" si="273"/>
        <v>SCJoaçaba</v>
      </c>
      <c r="AI4555" s="50">
        <v>4208906</v>
      </c>
    </row>
    <row r="4556" spans="27:35">
      <c r="AA4556" s="62" t="str">
        <f t="shared" si="272"/>
        <v/>
      </c>
      <c r="AB4556" s="50" t="s">
        <v>79</v>
      </c>
      <c r="AC4556" s="50" t="s">
        <v>2792</v>
      </c>
      <c r="AD4556" s="50">
        <v>4209102</v>
      </c>
      <c r="AH4556" s="66" t="str">
        <f t="shared" si="273"/>
        <v>SCJoinville</v>
      </c>
      <c r="AI4556" s="50">
        <v>4208955</v>
      </c>
    </row>
    <row r="4557" spans="27:35">
      <c r="AA4557" s="62" t="str">
        <f t="shared" si="272"/>
        <v/>
      </c>
      <c r="AB4557" s="50" t="s">
        <v>79</v>
      </c>
      <c r="AC4557" s="50" t="s">
        <v>2807</v>
      </c>
      <c r="AD4557" s="50">
        <v>4209151</v>
      </c>
      <c r="AH4557" s="66" t="str">
        <f t="shared" si="273"/>
        <v>SCJosé Boiteux</v>
      </c>
      <c r="AI4557" s="50">
        <v>4209003</v>
      </c>
    </row>
    <row r="4558" spans="27:35">
      <c r="AA4558" s="62" t="str">
        <f t="shared" si="272"/>
        <v/>
      </c>
      <c r="AB4558" s="50" t="s">
        <v>79</v>
      </c>
      <c r="AC4558" s="50" t="s">
        <v>2822</v>
      </c>
      <c r="AD4558" s="50">
        <v>4209177</v>
      </c>
      <c r="AH4558" s="66" t="str">
        <f t="shared" si="273"/>
        <v>SCJupiá</v>
      </c>
      <c r="AI4558" s="50">
        <v>4209102</v>
      </c>
    </row>
    <row r="4559" spans="27:35">
      <c r="AA4559" s="62" t="str">
        <f t="shared" si="272"/>
        <v/>
      </c>
      <c r="AB4559" s="50" t="s">
        <v>79</v>
      </c>
      <c r="AC4559" s="50" t="s">
        <v>2834</v>
      </c>
      <c r="AD4559" s="50">
        <v>4209201</v>
      </c>
      <c r="AH4559" s="66" t="str">
        <f t="shared" si="273"/>
        <v>SCLacerdópolis</v>
      </c>
      <c r="AI4559" s="50">
        <v>4209151</v>
      </c>
    </row>
    <row r="4560" spans="27:35">
      <c r="AA4560" s="62" t="str">
        <f t="shared" si="272"/>
        <v/>
      </c>
      <c r="AB4560" s="50" t="s">
        <v>79</v>
      </c>
      <c r="AC4560" s="50" t="s">
        <v>2847</v>
      </c>
      <c r="AD4560" s="50">
        <v>4209300</v>
      </c>
      <c r="AH4560" s="66" t="str">
        <f t="shared" si="273"/>
        <v>SCLages</v>
      </c>
      <c r="AI4560" s="50">
        <v>4209177</v>
      </c>
    </row>
    <row r="4561" spans="27:35">
      <c r="AA4561" s="62" t="str">
        <f t="shared" si="272"/>
        <v/>
      </c>
      <c r="AB4561" s="50" t="s">
        <v>79</v>
      </c>
      <c r="AC4561" s="50" t="s">
        <v>2860</v>
      </c>
      <c r="AD4561" s="50">
        <v>4209409</v>
      </c>
      <c r="AH4561" s="66" t="str">
        <f t="shared" si="273"/>
        <v>SCLaguna</v>
      </c>
      <c r="AI4561" s="50">
        <v>4209201</v>
      </c>
    </row>
    <row r="4562" spans="27:35">
      <c r="AA4562" s="62" t="str">
        <f t="shared" si="272"/>
        <v/>
      </c>
      <c r="AB4562" s="50" t="s">
        <v>79</v>
      </c>
      <c r="AC4562" s="50" t="s">
        <v>2873</v>
      </c>
      <c r="AD4562" s="50">
        <v>4209458</v>
      </c>
      <c r="AH4562" s="66" t="str">
        <f t="shared" si="273"/>
        <v>SCLajeado Grande</v>
      </c>
      <c r="AI4562" s="50">
        <v>4209300</v>
      </c>
    </row>
    <row r="4563" spans="27:35">
      <c r="AA4563" s="62" t="str">
        <f t="shared" si="272"/>
        <v/>
      </c>
      <c r="AB4563" s="50" t="s">
        <v>79</v>
      </c>
      <c r="AC4563" s="50" t="s">
        <v>2885</v>
      </c>
      <c r="AD4563" s="50">
        <v>4209508</v>
      </c>
      <c r="AH4563" s="66" t="str">
        <f t="shared" si="273"/>
        <v>SCLaurentino</v>
      </c>
      <c r="AI4563" s="50">
        <v>4209409</v>
      </c>
    </row>
    <row r="4564" spans="27:35">
      <c r="AA4564" s="62" t="str">
        <f t="shared" si="272"/>
        <v/>
      </c>
      <c r="AB4564" s="50" t="s">
        <v>79</v>
      </c>
      <c r="AC4564" s="50" t="s">
        <v>2898</v>
      </c>
      <c r="AD4564" s="50">
        <v>4209607</v>
      </c>
      <c r="AH4564" s="66" t="str">
        <f t="shared" si="273"/>
        <v>SCLauro Muller</v>
      </c>
      <c r="AI4564" s="50">
        <v>4209458</v>
      </c>
    </row>
    <row r="4565" spans="27:35">
      <c r="AA4565" s="62" t="str">
        <f t="shared" si="272"/>
        <v/>
      </c>
      <c r="AB4565" s="50" t="s">
        <v>79</v>
      </c>
      <c r="AC4565" s="50" t="s">
        <v>2910</v>
      </c>
      <c r="AD4565" s="50">
        <v>4209706</v>
      </c>
      <c r="AH4565" s="66" t="str">
        <f t="shared" si="273"/>
        <v>SCLebon Régis</v>
      </c>
      <c r="AI4565" s="50">
        <v>4209508</v>
      </c>
    </row>
    <row r="4566" spans="27:35">
      <c r="AA4566" s="62" t="str">
        <f t="shared" si="272"/>
        <v/>
      </c>
      <c r="AB4566" s="50" t="s">
        <v>79</v>
      </c>
      <c r="AC4566" s="50" t="s">
        <v>2923</v>
      </c>
      <c r="AD4566" s="50">
        <v>4209805</v>
      </c>
      <c r="AH4566" s="66" t="str">
        <f t="shared" si="273"/>
        <v>SCLeoberto Leal</v>
      </c>
      <c r="AI4566" s="50">
        <v>4209607</v>
      </c>
    </row>
    <row r="4567" spans="27:35">
      <c r="AA4567" s="62" t="str">
        <f t="shared" si="272"/>
        <v/>
      </c>
      <c r="AB4567" s="50" t="s">
        <v>79</v>
      </c>
      <c r="AC4567" s="50" t="s">
        <v>2934</v>
      </c>
      <c r="AD4567" s="50">
        <v>4209854</v>
      </c>
      <c r="AH4567" s="66" t="str">
        <f t="shared" si="273"/>
        <v>SCLindóia do Sul</v>
      </c>
      <c r="AI4567" s="50">
        <v>4209706</v>
      </c>
    </row>
    <row r="4568" spans="27:35">
      <c r="AA4568" s="62" t="str">
        <f t="shared" si="272"/>
        <v/>
      </c>
      <c r="AB4568" s="50" t="s">
        <v>79</v>
      </c>
      <c r="AC4568" s="50" t="s">
        <v>2946</v>
      </c>
      <c r="AD4568" s="50">
        <v>4209904</v>
      </c>
      <c r="AH4568" s="66" t="str">
        <f t="shared" si="273"/>
        <v>SCLontras</v>
      </c>
      <c r="AI4568" s="50">
        <v>4209805</v>
      </c>
    </row>
    <row r="4569" spans="27:35">
      <c r="AA4569" s="62" t="str">
        <f t="shared" si="272"/>
        <v/>
      </c>
      <c r="AB4569" s="50" t="s">
        <v>79</v>
      </c>
      <c r="AC4569" s="50" t="s">
        <v>2958</v>
      </c>
      <c r="AD4569" s="50">
        <v>4210001</v>
      </c>
      <c r="AH4569" s="66" t="str">
        <f t="shared" si="273"/>
        <v>SCLuiz Alves</v>
      </c>
      <c r="AI4569" s="50">
        <v>4209854</v>
      </c>
    </row>
    <row r="4570" spans="27:35">
      <c r="AA4570" s="62" t="str">
        <f t="shared" si="272"/>
        <v/>
      </c>
      <c r="AB4570" s="50" t="s">
        <v>79</v>
      </c>
      <c r="AC4570" s="50" t="s">
        <v>2970</v>
      </c>
      <c r="AD4570" s="50">
        <v>4210035</v>
      </c>
      <c r="AH4570" s="66" t="str">
        <f t="shared" si="273"/>
        <v>SCLuzerna</v>
      </c>
      <c r="AI4570" s="50">
        <v>4209904</v>
      </c>
    </row>
    <row r="4571" spans="27:35">
      <c r="AA4571" s="62" t="str">
        <f t="shared" si="272"/>
        <v/>
      </c>
      <c r="AB4571" s="50" t="s">
        <v>79</v>
      </c>
      <c r="AC4571" s="50" t="s">
        <v>2982</v>
      </c>
      <c r="AD4571" s="50">
        <v>4210050</v>
      </c>
      <c r="AH4571" s="66" t="str">
        <f t="shared" si="273"/>
        <v>SCMacieira</v>
      </c>
      <c r="AI4571" s="50">
        <v>4210001</v>
      </c>
    </row>
    <row r="4572" spans="27:35">
      <c r="AA4572" s="62" t="str">
        <f t="shared" si="272"/>
        <v/>
      </c>
      <c r="AB4572" s="50" t="s">
        <v>79</v>
      </c>
      <c r="AC4572" s="50" t="s">
        <v>2994</v>
      </c>
      <c r="AD4572" s="50">
        <v>4210100</v>
      </c>
      <c r="AH4572" s="66" t="str">
        <f t="shared" si="273"/>
        <v>SCMafra</v>
      </c>
      <c r="AI4572" s="50">
        <v>4210035</v>
      </c>
    </row>
    <row r="4573" spans="27:35">
      <c r="AA4573" s="62" t="str">
        <f t="shared" si="272"/>
        <v/>
      </c>
      <c r="AB4573" s="50" t="s">
        <v>79</v>
      </c>
      <c r="AC4573" s="50" t="s">
        <v>3007</v>
      </c>
      <c r="AD4573" s="50">
        <v>4210209</v>
      </c>
      <c r="AH4573" s="66" t="str">
        <f t="shared" si="273"/>
        <v>SCMajor Gercino</v>
      </c>
      <c r="AI4573" s="50">
        <v>4210050</v>
      </c>
    </row>
    <row r="4574" spans="27:35">
      <c r="AA4574" s="62" t="str">
        <f t="shared" si="272"/>
        <v/>
      </c>
      <c r="AB4574" s="50" t="s">
        <v>79</v>
      </c>
      <c r="AC4574" s="50" t="s">
        <v>3020</v>
      </c>
      <c r="AD4574" s="50">
        <v>4210308</v>
      </c>
      <c r="AH4574" s="66" t="str">
        <f t="shared" si="273"/>
        <v>SCMajor Vieira</v>
      </c>
      <c r="AI4574" s="50">
        <v>4210100</v>
      </c>
    </row>
    <row r="4575" spans="27:35">
      <c r="AA4575" s="62" t="str">
        <f t="shared" si="272"/>
        <v/>
      </c>
      <c r="AB4575" s="50" t="s">
        <v>79</v>
      </c>
      <c r="AC4575" s="50" t="s">
        <v>3032</v>
      </c>
      <c r="AD4575" s="50">
        <v>4210407</v>
      </c>
      <c r="AH4575" s="66" t="str">
        <f t="shared" si="273"/>
        <v>SCMaracajá</v>
      </c>
      <c r="AI4575" s="50">
        <v>4210209</v>
      </c>
    </row>
    <row r="4576" spans="27:35">
      <c r="AA4576" s="62" t="str">
        <f t="shared" si="272"/>
        <v/>
      </c>
      <c r="AB4576" s="50" t="s">
        <v>79</v>
      </c>
      <c r="AC4576" s="50" t="s">
        <v>1249</v>
      </c>
      <c r="AD4576" s="50">
        <v>4210506</v>
      </c>
      <c r="AH4576" s="66" t="str">
        <f t="shared" si="273"/>
        <v>SCMaravilha</v>
      </c>
      <c r="AI4576" s="50">
        <v>4210308</v>
      </c>
    </row>
    <row r="4577" spans="27:35">
      <c r="AA4577" s="62" t="str">
        <f t="shared" si="272"/>
        <v/>
      </c>
      <c r="AB4577" s="50" t="s">
        <v>79</v>
      </c>
      <c r="AC4577" s="50" t="s">
        <v>3056</v>
      </c>
      <c r="AD4577" s="50">
        <v>4210555</v>
      </c>
      <c r="AH4577" s="66" t="str">
        <f t="shared" si="273"/>
        <v>SCMarema</v>
      </c>
      <c r="AI4577" s="50">
        <v>4210407</v>
      </c>
    </row>
    <row r="4578" spans="27:35">
      <c r="AA4578" s="62" t="str">
        <f t="shared" si="272"/>
        <v/>
      </c>
      <c r="AB4578" s="50" t="s">
        <v>79</v>
      </c>
      <c r="AC4578" s="50" t="s">
        <v>2426</v>
      </c>
      <c r="AD4578" s="50">
        <v>4210605</v>
      </c>
      <c r="AH4578" s="66" t="str">
        <f t="shared" si="273"/>
        <v>SCMassaranduba</v>
      </c>
      <c r="AI4578" s="50">
        <v>4210506</v>
      </c>
    </row>
    <row r="4579" spans="27:35">
      <c r="AA4579" s="62" t="str">
        <f t="shared" si="272"/>
        <v/>
      </c>
      <c r="AB4579" s="50" t="s">
        <v>79</v>
      </c>
      <c r="AC4579" s="50" t="s">
        <v>3080</v>
      </c>
      <c r="AD4579" s="50">
        <v>4210704</v>
      </c>
      <c r="AH4579" s="66" t="str">
        <f t="shared" si="273"/>
        <v>SCMatos Costa</v>
      </c>
      <c r="AI4579" s="50">
        <v>4210555</v>
      </c>
    </row>
    <row r="4580" spans="27:35">
      <c r="AA4580" s="62" t="str">
        <f t="shared" si="272"/>
        <v/>
      </c>
      <c r="AB4580" s="50" t="s">
        <v>79</v>
      </c>
      <c r="AC4580" s="50" t="s">
        <v>3093</v>
      </c>
      <c r="AD4580" s="50">
        <v>4210803</v>
      </c>
      <c r="AH4580" s="66" t="str">
        <f t="shared" si="273"/>
        <v>SCMeleiro</v>
      </c>
      <c r="AI4580" s="50">
        <v>4210605</v>
      </c>
    </row>
    <row r="4581" spans="27:35">
      <c r="AA4581" s="62" t="str">
        <f t="shared" si="272"/>
        <v/>
      </c>
      <c r="AB4581" s="50" t="s">
        <v>79</v>
      </c>
      <c r="AC4581" s="50" t="s">
        <v>3105</v>
      </c>
      <c r="AD4581" s="50">
        <v>4210852</v>
      </c>
      <c r="AH4581" s="66" t="str">
        <f t="shared" si="273"/>
        <v>SCMirim Doce</v>
      </c>
      <c r="AI4581" s="50">
        <v>4210704</v>
      </c>
    </row>
    <row r="4582" spans="27:35">
      <c r="AA4582" s="62" t="str">
        <f t="shared" si="272"/>
        <v/>
      </c>
      <c r="AB4582" s="50" t="s">
        <v>79</v>
      </c>
      <c r="AC4582" s="50" t="s">
        <v>3118</v>
      </c>
      <c r="AD4582" s="50">
        <v>4210902</v>
      </c>
      <c r="AH4582" s="66" t="str">
        <f t="shared" si="273"/>
        <v>SCModelo</v>
      </c>
      <c r="AI4582" s="50">
        <v>4210803</v>
      </c>
    </row>
    <row r="4583" spans="27:35">
      <c r="AA4583" s="62" t="str">
        <f t="shared" si="272"/>
        <v/>
      </c>
      <c r="AB4583" s="50" t="s">
        <v>79</v>
      </c>
      <c r="AC4583" s="50" t="s">
        <v>3129</v>
      </c>
      <c r="AD4583" s="50">
        <v>4211009</v>
      </c>
      <c r="AH4583" s="66" t="str">
        <f t="shared" si="273"/>
        <v>SCMondaí</v>
      </c>
      <c r="AI4583" s="50">
        <v>4210852</v>
      </c>
    </row>
    <row r="4584" spans="27:35">
      <c r="AA4584" s="62" t="str">
        <f t="shared" si="272"/>
        <v/>
      </c>
      <c r="AB4584" s="50" t="s">
        <v>79</v>
      </c>
      <c r="AC4584" s="50" t="s">
        <v>3141</v>
      </c>
      <c r="AD4584" s="50">
        <v>4211058</v>
      </c>
      <c r="AH4584" s="66" t="str">
        <f t="shared" si="273"/>
        <v>SCMonte Carlo</v>
      </c>
      <c r="AI4584" s="50">
        <v>4210902</v>
      </c>
    </row>
    <row r="4585" spans="27:35">
      <c r="AA4585" s="62" t="str">
        <f t="shared" si="272"/>
        <v/>
      </c>
      <c r="AB4585" s="50" t="s">
        <v>79</v>
      </c>
      <c r="AC4585" s="50" t="s">
        <v>3152</v>
      </c>
      <c r="AD4585" s="50">
        <v>4211108</v>
      </c>
      <c r="AH4585" s="66" t="str">
        <f t="shared" si="273"/>
        <v>SCMonte Castelo</v>
      </c>
      <c r="AI4585" s="50">
        <v>4211009</v>
      </c>
    </row>
    <row r="4586" spans="27:35">
      <c r="AA4586" s="62" t="str">
        <f t="shared" si="272"/>
        <v/>
      </c>
      <c r="AB4586" s="50" t="s">
        <v>79</v>
      </c>
      <c r="AC4586" s="50" t="s">
        <v>3163</v>
      </c>
      <c r="AD4586" s="50">
        <v>4211207</v>
      </c>
      <c r="AH4586" s="66" t="str">
        <f t="shared" si="273"/>
        <v>SCMorro da Fumaça</v>
      </c>
      <c r="AI4586" s="50">
        <v>4211058</v>
      </c>
    </row>
    <row r="4587" spans="27:35">
      <c r="AA4587" s="62" t="str">
        <f t="shared" si="272"/>
        <v/>
      </c>
      <c r="AB4587" s="50" t="s">
        <v>79</v>
      </c>
      <c r="AC4587" s="50" t="s">
        <v>3174</v>
      </c>
      <c r="AD4587" s="50">
        <v>4211256</v>
      </c>
      <c r="AH4587" s="66" t="str">
        <f t="shared" si="273"/>
        <v>SCMorro Grande</v>
      </c>
      <c r="AI4587" s="50">
        <v>4211108</v>
      </c>
    </row>
    <row r="4588" spans="27:35">
      <c r="AA4588" s="62" t="str">
        <f t="shared" si="272"/>
        <v/>
      </c>
      <c r="AB4588" s="50" t="s">
        <v>79</v>
      </c>
      <c r="AC4588" s="50" t="s">
        <v>3185</v>
      </c>
      <c r="AD4588" s="50">
        <v>4211306</v>
      </c>
      <c r="AH4588" s="66" t="str">
        <f t="shared" si="273"/>
        <v>SCNavegantes</v>
      </c>
      <c r="AI4588" s="50">
        <v>4211207</v>
      </c>
    </row>
    <row r="4589" spans="27:35">
      <c r="AA4589" s="62" t="str">
        <f t="shared" si="272"/>
        <v/>
      </c>
      <c r="AB4589" s="50" t="s">
        <v>79</v>
      </c>
      <c r="AC4589" s="50" t="s">
        <v>3197</v>
      </c>
      <c r="AD4589" s="50">
        <v>4211405</v>
      </c>
      <c r="AH4589" s="66" t="str">
        <f t="shared" si="273"/>
        <v>SCNova Erechim</v>
      </c>
      <c r="AI4589" s="50">
        <v>4211256</v>
      </c>
    </row>
    <row r="4590" spans="27:35">
      <c r="AA4590" s="62" t="str">
        <f t="shared" si="272"/>
        <v/>
      </c>
      <c r="AB4590" s="50" t="s">
        <v>79</v>
      </c>
      <c r="AC4590" s="50" t="s">
        <v>3209</v>
      </c>
      <c r="AD4590" s="50">
        <v>4211454</v>
      </c>
      <c r="AH4590" s="66" t="str">
        <f t="shared" si="273"/>
        <v>SCNova Itaberaba</v>
      </c>
      <c r="AI4590" s="50">
        <v>4211306</v>
      </c>
    </row>
    <row r="4591" spans="27:35">
      <c r="AA4591" s="62" t="str">
        <f t="shared" si="272"/>
        <v/>
      </c>
      <c r="AB4591" s="50" t="s">
        <v>79</v>
      </c>
      <c r="AC4591" s="50" t="s">
        <v>3221</v>
      </c>
      <c r="AD4591" s="50">
        <v>4211504</v>
      </c>
      <c r="AH4591" s="66" t="str">
        <f t="shared" si="273"/>
        <v>SCNova Trento</v>
      </c>
      <c r="AI4591" s="50">
        <v>4211405</v>
      </c>
    </row>
    <row r="4592" spans="27:35">
      <c r="AA4592" s="62" t="str">
        <f t="shared" si="272"/>
        <v/>
      </c>
      <c r="AB4592" s="50" t="s">
        <v>79</v>
      </c>
      <c r="AC4592" s="50" t="s">
        <v>3109</v>
      </c>
      <c r="AD4592" s="50">
        <v>4211603</v>
      </c>
      <c r="AH4592" s="66" t="str">
        <f t="shared" si="273"/>
        <v>SCNova Veneza</v>
      </c>
      <c r="AI4592" s="50">
        <v>4211454</v>
      </c>
    </row>
    <row r="4593" spans="27:35">
      <c r="AA4593" s="62" t="str">
        <f t="shared" si="272"/>
        <v/>
      </c>
      <c r="AB4593" s="50" t="s">
        <v>79</v>
      </c>
      <c r="AC4593" s="50" t="s">
        <v>3243</v>
      </c>
      <c r="AD4593" s="50">
        <v>4211652</v>
      </c>
      <c r="AH4593" s="66" t="str">
        <f t="shared" si="273"/>
        <v>SCNovo Horizonte</v>
      </c>
      <c r="AI4593" s="50">
        <v>4211504</v>
      </c>
    </row>
    <row r="4594" spans="27:35">
      <c r="AA4594" s="62" t="str">
        <f t="shared" si="272"/>
        <v/>
      </c>
      <c r="AB4594" s="50" t="s">
        <v>79</v>
      </c>
      <c r="AC4594" s="50" t="s">
        <v>3252</v>
      </c>
      <c r="AD4594" s="50">
        <v>4211702</v>
      </c>
      <c r="AH4594" s="66" t="str">
        <f t="shared" si="273"/>
        <v>SCOrleans</v>
      </c>
      <c r="AI4594" s="50">
        <v>4211603</v>
      </c>
    </row>
    <row r="4595" spans="27:35">
      <c r="AA4595" s="62" t="str">
        <f t="shared" si="272"/>
        <v/>
      </c>
      <c r="AB4595" s="50" t="s">
        <v>79</v>
      </c>
      <c r="AC4595" s="50" t="s">
        <v>3263</v>
      </c>
      <c r="AD4595" s="50">
        <v>4211751</v>
      </c>
      <c r="AH4595" s="66" t="str">
        <f t="shared" si="273"/>
        <v>SCOtacílio Costa</v>
      </c>
      <c r="AI4595" s="50">
        <v>4211652</v>
      </c>
    </row>
    <row r="4596" spans="27:35">
      <c r="AA4596" s="62" t="str">
        <f t="shared" si="272"/>
        <v/>
      </c>
      <c r="AB4596" s="50" t="s">
        <v>79</v>
      </c>
      <c r="AC4596" s="50" t="s">
        <v>3275</v>
      </c>
      <c r="AD4596" s="50">
        <v>4211801</v>
      </c>
      <c r="AH4596" s="66" t="str">
        <f t="shared" si="273"/>
        <v>SCOuro</v>
      </c>
      <c r="AI4596" s="50">
        <v>4211702</v>
      </c>
    </row>
    <row r="4597" spans="27:35">
      <c r="AA4597" s="62" t="str">
        <f t="shared" si="272"/>
        <v/>
      </c>
      <c r="AB4597" s="50" t="s">
        <v>79</v>
      </c>
      <c r="AC4597" s="50" t="s">
        <v>3286</v>
      </c>
      <c r="AD4597" s="50">
        <v>4211850</v>
      </c>
      <c r="AH4597" s="66" t="str">
        <f t="shared" si="273"/>
        <v>SCOuro Verde</v>
      </c>
      <c r="AI4597" s="50">
        <v>4211751</v>
      </c>
    </row>
    <row r="4598" spans="27:35">
      <c r="AA4598" s="62" t="str">
        <f t="shared" si="272"/>
        <v/>
      </c>
      <c r="AB4598" s="50" t="s">
        <v>79</v>
      </c>
      <c r="AC4598" s="50" t="s">
        <v>3298</v>
      </c>
      <c r="AD4598" s="50">
        <v>4211876</v>
      </c>
      <c r="AH4598" s="66" t="str">
        <f t="shared" si="273"/>
        <v>SCPaial</v>
      </c>
      <c r="AI4598" s="50">
        <v>4211801</v>
      </c>
    </row>
    <row r="4599" spans="27:35">
      <c r="AA4599" s="62" t="str">
        <f t="shared" si="272"/>
        <v/>
      </c>
      <c r="AB4599" s="50" t="s">
        <v>79</v>
      </c>
      <c r="AC4599" s="50" t="s">
        <v>3310</v>
      </c>
      <c r="AD4599" s="50">
        <v>4211892</v>
      </c>
      <c r="AH4599" s="66" t="str">
        <f t="shared" si="273"/>
        <v>SCPainel</v>
      </c>
      <c r="AI4599" s="50">
        <v>4211850</v>
      </c>
    </row>
    <row r="4600" spans="27:35">
      <c r="AA4600" s="62" t="str">
        <f t="shared" si="272"/>
        <v/>
      </c>
      <c r="AB4600" s="50" t="s">
        <v>79</v>
      </c>
      <c r="AC4600" s="50" t="s">
        <v>3321</v>
      </c>
      <c r="AD4600" s="50">
        <v>4211900</v>
      </c>
      <c r="AH4600" s="66" t="str">
        <f t="shared" si="273"/>
        <v>SCPalhoça</v>
      </c>
      <c r="AI4600" s="50">
        <v>4211876</v>
      </c>
    </row>
    <row r="4601" spans="27:35">
      <c r="AA4601" s="62" t="str">
        <f t="shared" si="272"/>
        <v/>
      </c>
      <c r="AB4601" s="50" t="s">
        <v>79</v>
      </c>
      <c r="AC4601" s="50" t="s">
        <v>3332</v>
      </c>
      <c r="AD4601" s="50">
        <v>4212007</v>
      </c>
      <c r="AH4601" s="66" t="str">
        <f t="shared" si="273"/>
        <v>SCPalma Sola</v>
      </c>
      <c r="AI4601" s="50">
        <v>4211892</v>
      </c>
    </row>
    <row r="4602" spans="27:35">
      <c r="AA4602" s="62" t="str">
        <f t="shared" si="272"/>
        <v/>
      </c>
      <c r="AB4602" s="50" t="s">
        <v>79</v>
      </c>
      <c r="AC4602" s="50" t="s">
        <v>3343</v>
      </c>
      <c r="AD4602" s="50">
        <v>4212056</v>
      </c>
      <c r="AH4602" s="66" t="str">
        <f t="shared" si="273"/>
        <v>SCPalmeira</v>
      </c>
      <c r="AI4602" s="50">
        <v>4211900</v>
      </c>
    </row>
    <row r="4603" spans="27:35">
      <c r="AA4603" s="62" t="str">
        <f t="shared" si="272"/>
        <v/>
      </c>
      <c r="AB4603" s="50" t="s">
        <v>79</v>
      </c>
      <c r="AC4603" s="50" t="s">
        <v>3353</v>
      </c>
      <c r="AD4603" s="50">
        <v>4212106</v>
      </c>
      <c r="AH4603" s="66" t="str">
        <f t="shared" si="273"/>
        <v>SCPalmitos</v>
      </c>
      <c r="AI4603" s="50">
        <v>4212007</v>
      </c>
    </row>
    <row r="4604" spans="27:35">
      <c r="AA4604" s="62" t="str">
        <f t="shared" si="272"/>
        <v/>
      </c>
      <c r="AB4604" s="50" t="s">
        <v>79</v>
      </c>
      <c r="AC4604" s="50" t="s">
        <v>3363</v>
      </c>
      <c r="AD4604" s="50">
        <v>4212205</v>
      </c>
      <c r="AH4604" s="66" t="str">
        <f t="shared" si="273"/>
        <v>SCPapanduva</v>
      </c>
      <c r="AI4604" s="50">
        <v>4212056</v>
      </c>
    </row>
    <row r="4605" spans="27:35">
      <c r="AA4605" s="62" t="str">
        <f t="shared" si="272"/>
        <v/>
      </c>
      <c r="AB4605" s="50" t="s">
        <v>79</v>
      </c>
      <c r="AC4605" s="50" t="s">
        <v>3372</v>
      </c>
      <c r="AD4605" s="50">
        <v>4212239</v>
      </c>
      <c r="AH4605" s="66" t="str">
        <f t="shared" si="273"/>
        <v>SCParaíso</v>
      </c>
      <c r="AI4605" s="50">
        <v>4212106</v>
      </c>
    </row>
    <row r="4606" spans="27:35">
      <c r="AA4606" s="62" t="str">
        <f t="shared" si="272"/>
        <v/>
      </c>
      <c r="AB4606" s="50" t="s">
        <v>79</v>
      </c>
      <c r="AC4606" s="50" t="s">
        <v>3382</v>
      </c>
      <c r="AD4606" s="50">
        <v>4212254</v>
      </c>
      <c r="AH4606" s="66" t="str">
        <f t="shared" si="273"/>
        <v>SCPasso de Torres</v>
      </c>
      <c r="AI4606" s="50">
        <v>4212205</v>
      </c>
    </row>
    <row r="4607" spans="27:35">
      <c r="AA4607" s="62" t="str">
        <f t="shared" si="272"/>
        <v/>
      </c>
      <c r="AB4607" s="50" t="s">
        <v>79</v>
      </c>
      <c r="AC4607" s="50" t="s">
        <v>3392</v>
      </c>
      <c r="AD4607" s="50">
        <v>4212270</v>
      </c>
      <c r="AH4607" s="66" t="str">
        <f t="shared" si="273"/>
        <v>SCPassos Maia</v>
      </c>
      <c r="AI4607" s="50">
        <v>4212239</v>
      </c>
    </row>
    <row r="4608" spans="27:35">
      <c r="AA4608" s="62" t="str">
        <f t="shared" si="272"/>
        <v/>
      </c>
      <c r="AB4608" s="50" t="s">
        <v>79</v>
      </c>
      <c r="AC4608" s="50" t="s">
        <v>3402</v>
      </c>
      <c r="AD4608" s="50">
        <v>4212304</v>
      </c>
      <c r="AH4608" s="66" t="str">
        <f t="shared" si="273"/>
        <v>SCPaulo Lopes</v>
      </c>
      <c r="AI4608" s="50">
        <v>4212254</v>
      </c>
    </row>
    <row r="4609" spans="27:35">
      <c r="AA4609" s="62" t="str">
        <f t="shared" si="272"/>
        <v/>
      </c>
      <c r="AB4609" s="50" t="s">
        <v>79</v>
      </c>
      <c r="AC4609" s="50" t="s">
        <v>3412</v>
      </c>
      <c r="AD4609" s="50">
        <v>4212403</v>
      </c>
      <c r="AH4609" s="66" t="str">
        <f t="shared" si="273"/>
        <v>SCPedras Grandes</v>
      </c>
      <c r="AI4609" s="50">
        <v>4212270</v>
      </c>
    </row>
    <row r="4610" spans="27:35">
      <c r="AA4610" s="62" t="str">
        <f t="shared" si="272"/>
        <v/>
      </c>
      <c r="AB4610" s="50" t="s">
        <v>79</v>
      </c>
      <c r="AC4610" s="50" t="s">
        <v>3422</v>
      </c>
      <c r="AD4610" s="50">
        <v>4212502</v>
      </c>
      <c r="AH4610" s="66" t="str">
        <f t="shared" si="273"/>
        <v>SCPenha</v>
      </c>
      <c r="AI4610" s="50">
        <v>4212304</v>
      </c>
    </row>
    <row r="4611" spans="27:35">
      <c r="AA4611" s="62" t="str">
        <f t="shared" ref="AA4611:AA4674" si="274">CONCATENATE(A4611,D4611)</f>
        <v/>
      </c>
      <c r="AB4611" s="50" t="s">
        <v>79</v>
      </c>
      <c r="AC4611" s="50" t="s">
        <v>3431</v>
      </c>
      <c r="AD4611" s="50">
        <v>4212601</v>
      </c>
      <c r="AH4611" s="66" t="str">
        <f t="shared" ref="AH4611:AH4674" si="275">CONCATENATE(AB4611,AC4611)</f>
        <v>SCPeritiba</v>
      </c>
      <c r="AI4611" s="50">
        <v>4212403</v>
      </c>
    </row>
    <row r="4612" spans="27:35">
      <c r="AA4612" s="62" t="str">
        <f t="shared" si="274"/>
        <v/>
      </c>
      <c r="AB4612" s="50" t="s">
        <v>79</v>
      </c>
      <c r="AC4612" s="50" t="s">
        <v>3440</v>
      </c>
      <c r="AD4612" s="50">
        <v>4212650</v>
      </c>
      <c r="AH4612" s="66" t="str">
        <f t="shared" si="275"/>
        <v>SCPescaria Brava</v>
      </c>
      <c r="AI4612" s="50">
        <v>4212502</v>
      </c>
    </row>
    <row r="4613" spans="27:35">
      <c r="AA4613" s="62" t="str">
        <f t="shared" si="274"/>
        <v/>
      </c>
      <c r="AB4613" s="50" t="s">
        <v>79</v>
      </c>
      <c r="AC4613" s="50" t="s">
        <v>2595</v>
      </c>
      <c r="AD4613" s="50">
        <v>4212700</v>
      </c>
      <c r="AH4613" s="66" t="str">
        <f t="shared" si="275"/>
        <v>SCPetrolândia</v>
      </c>
      <c r="AI4613" s="50">
        <v>4212601</v>
      </c>
    </row>
    <row r="4614" spans="27:35">
      <c r="AA4614" s="62" t="str">
        <f t="shared" si="274"/>
        <v/>
      </c>
      <c r="AB4614" s="50" t="s">
        <v>79</v>
      </c>
      <c r="AC4614" s="50" t="s">
        <v>3459</v>
      </c>
      <c r="AD4614" s="50">
        <v>4212908</v>
      </c>
      <c r="AH4614" s="66" t="str">
        <f t="shared" si="275"/>
        <v>SCPinhalzinho</v>
      </c>
      <c r="AI4614" s="50">
        <v>4212650</v>
      </c>
    </row>
    <row r="4615" spans="27:35">
      <c r="AA4615" s="62" t="str">
        <f t="shared" si="274"/>
        <v/>
      </c>
      <c r="AB4615" s="50" t="s">
        <v>79</v>
      </c>
      <c r="AC4615" s="50" t="s">
        <v>3469</v>
      </c>
      <c r="AD4615" s="50">
        <v>4213005</v>
      </c>
      <c r="AH4615" s="66" t="str">
        <f t="shared" si="275"/>
        <v>SCPinheiro Preto</v>
      </c>
      <c r="AI4615" s="50">
        <v>4212700</v>
      </c>
    </row>
    <row r="4616" spans="27:35">
      <c r="AA4616" s="62" t="str">
        <f t="shared" si="274"/>
        <v/>
      </c>
      <c r="AB4616" s="50" t="s">
        <v>79</v>
      </c>
      <c r="AC4616" s="50" t="s">
        <v>3478</v>
      </c>
      <c r="AD4616" s="50">
        <v>4213104</v>
      </c>
      <c r="AH4616" s="66" t="str">
        <f t="shared" si="275"/>
        <v>SCPiratuba</v>
      </c>
      <c r="AI4616" s="50">
        <v>4212908</v>
      </c>
    </row>
    <row r="4617" spans="27:35">
      <c r="AA4617" s="62" t="str">
        <f t="shared" si="274"/>
        <v/>
      </c>
      <c r="AB4617" s="50" t="s">
        <v>79</v>
      </c>
      <c r="AC4617" s="50" t="s">
        <v>3488</v>
      </c>
      <c r="AD4617" s="50">
        <v>4213153</v>
      </c>
      <c r="AH4617" s="66" t="str">
        <f t="shared" si="275"/>
        <v>SCPlanalto Alegre</v>
      </c>
      <c r="AI4617" s="50">
        <v>4213005</v>
      </c>
    </row>
    <row r="4618" spans="27:35">
      <c r="AA4618" s="62" t="str">
        <f t="shared" si="274"/>
        <v/>
      </c>
      <c r="AB4618" s="50" t="s">
        <v>79</v>
      </c>
      <c r="AC4618" s="50" t="s">
        <v>3498</v>
      </c>
      <c r="AD4618" s="50">
        <v>4213203</v>
      </c>
      <c r="AH4618" s="66" t="str">
        <f t="shared" si="275"/>
        <v>SCPomerode</v>
      </c>
      <c r="AI4618" s="50">
        <v>4213104</v>
      </c>
    </row>
    <row r="4619" spans="27:35">
      <c r="AA4619" s="62" t="str">
        <f t="shared" si="274"/>
        <v/>
      </c>
      <c r="AB4619" s="50" t="s">
        <v>79</v>
      </c>
      <c r="AC4619" s="50" t="s">
        <v>3507</v>
      </c>
      <c r="AD4619" s="50">
        <v>4213302</v>
      </c>
      <c r="AH4619" s="66" t="str">
        <f t="shared" si="275"/>
        <v>SCPonte Alta</v>
      </c>
      <c r="AI4619" s="50">
        <v>4213153</v>
      </c>
    </row>
    <row r="4620" spans="27:35">
      <c r="AA4620" s="62" t="str">
        <f t="shared" si="274"/>
        <v/>
      </c>
      <c r="AB4620" s="50" t="s">
        <v>79</v>
      </c>
      <c r="AC4620" s="50" t="s">
        <v>3517</v>
      </c>
      <c r="AD4620" s="50">
        <v>4213351</v>
      </c>
      <c r="AH4620" s="66" t="str">
        <f t="shared" si="275"/>
        <v>SCPonte Alta do Norte</v>
      </c>
      <c r="AI4620" s="50">
        <v>4213203</v>
      </c>
    </row>
    <row r="4621" spans="27:35">
      <c r="AA4621" s="62" t="str">
        <f t="shared" si="274"/>
        <v/>
      </c>
      <c r="AB4621" s="50" t="s">
        <v>79</v>
      </c>
      <c r="AC4621" s="50" t="s">
        <v>3527</v>
      </c>
      <c r="AD4621" s="50">
        <v>4213401</v>
      </c>
      <c r="AH4621" s="66" t="str">
        <f t="shared" si="275"/>
        <v>SCPonte Serrada</v>
      </c>
      <c r="AI4621" s="50">
        <v>4213302</v>
      </c>
    </row>
    <row r="4622" spans="27:35">
      <c r="AA4622" s="62" t="str">
        <f t="shared" si="274"/>
        <v/>
      </c>
      <c r="AB4622" s="50" t="s">
        <v>79</v>
      </c>
      <c r="AC4622" s="50" t="s">
        <v>3537</v>
      </c>
      <c r="AD4622" s="50">
        <v>4213500</v>
      </c>
      <c r="AH4622" s="66" t="str">
        <f t="shared" si="275"/>
        <v>SCPorto Belo</v>
      </c>
      <c r="AI4622" s="50">
        <v>4213351</v>
      </c>
    </row>
    <row r="4623" spans="27:35">
      <c r="AA4623" s="62" t="str">
        <f t="shared" si="274"/>
        <v/>
      </c>
      <c r="AB4623" s="50" t="s">
        <v>79</v>
      </c>
      <c r="AC4623" s="50" t="s">
        <v>3546</v>
      </c>
      <c r="AD4623" s="50">
        <v>4213609</v>
      </c>
      <c r="AH4623" s="66" t="str">
        <f t="shared" si="275"/>
        <v>SCPorto União</v>
      </c>
      <c r="AI4623" s="50">
        <v>4213401</v>
      </c>
    </row>
    <row r="4624" spans="27:35">
      <c r="AA4624" s="62" t="str">
        <f t="shared" si="274"/>
        <v/>
      </c>
      <c r="AB4624" s="50" t="s">
        <v>79</v>
      </c>
      <c r="AC4624" s="50" t="s">
        <v>3555</v>
      </c>
      <c r="AD4624" s="50">
        <v>4213708</v>
      </c>
      <c r="AH4624" s="66" t="str">
        <f t="shared" si="275"/>
        <v>SCPouso Redondo</v>
      </c>
      <c r="AI4624" s="50">
        <v>4213500</v>
      </c>
    </row>
    <row r="4625" spans="27:35">
      <c r="AA4625" s="62" t="str">
        <f t="shared" si="274"/>
        <v/>
      </c>
      <c r="AB4625" s="50" t="s">
        <v>79</v>
      </c>
      <c r="AC4625" s="50" t="s">
        <v>3565</v>
      </c>
      <c r="AD4625" s="50">
        <v>4213807</v>
      </c>
      <c r="AH4625" s="66" t="str">
        <f t="shared" si="275"/>
        <v>SCPraia Grande</v>
      </c>
      <c r="AI4625" s="50">
        <v>4213609</v>
      </c>
    </row>
    <row r="4626" spans="27:35">
      <c r="AA4626" s="62" t="str">
        <f t="shared" si="274"/>
        <v/>
      </c>
      <c r="AB4626" s="50" t="s">
        <v>79</v>
      </c>
      <c r="AC4626" s="50" t="s">
        <v>3575</v>
      </c>
      <c r="AD4626" s="50">
        <v>4213906</v>
      </c>
      <c r="AH4626" s="66" t="str">
        <f t="shared" si="275"/>
        <v>SCPresidente Castello Branco</v>
      </c>
      <c r="AI4626" s="50">
        <v>4213708</v>
      </c>
    </row>
    <row r="4627" spans="27:35">
      <c r="AA4627" s="62" t="str">
        <f t="shared" si="274"/>
        <v/>
      </c>
      <c r="AB4627" s="50" t="s">
        <v>79</v>
      </c>
      <c r="AC4627" s="50" t="s">
        <v>3585</v>
      </c>
      <c r="AD4627" s="50">
        <v>4214003</v>
      </c>
      <c r="AH4627" s="66" t="str">
        <f t="shared" si="275"/>
        <v>SCPresidente Getúlio</v>
      </c>
      <c r="AI4627" s="50">
        <v>4213807</v>
      </c>
    </row>
    <row r="4628" spans="27:35">
      <c r="AA4628" s="62" t="str">
        <f t="shared" si="274"/>
        <v/>
      </c>
      <c r="AB4628" s="50" t="s">
        <v>79</v>
      </c>
      <c r="AC4628" s="50" t="s">
        <v>3595</v>
      </c>
      <c r="AD4628" s="50">
        <v>4214102</v>
      </c>
      <c r="AH4628" s="66" t="str">
        <f t="shared" si="275"/>
        <v>SCPresidente Nereu</v>
      </c>
      <c r="AI4628" s="50">
        <v>4213906</v>
      </c>
    </row>
    <row r="4629" spans="27:35">
      <c r="AA4629" s="62" t="str">
        <f t="shared" si="274"/>
        <v/>
      </c>
      <c r="AB4629" s="50" t="s">
        <v>79</v>
      </c>
      <c r="AC4629" s="50" t="s">
        <v>3604</v>
      </c>
      <c r="AD4629" s="50">
        <v>4214151</v>
      </c>
      <c r="AH4629" s="66" t="str">
        <f t="shared" si="275"/>
        <v>SCPrincesa</v>
      </c>
      <c r="AI4629" s="50">
        <v>4214003</v>
      </c>
    </row>
    <row r="4630" spans="27:35">
      <c r="AA4630" s="62" t="str">
        <f t="shared" si="274"/>
        <v/>
      </c>
      <c r="AB4630" s="50" t="s">
        <v>79</v>
      </c>
      <c r="AC4630" s="50" t="s">
        <v>3613</v>
      </c>
      <c r="AD4630" s="50">
        <v>4214201</v>
      </c>
      <c r="AH4630" s="66" t="str">
        <f t="shared" si="275"/>
        <v>SCQuilombo</v>
      </c>
      <c r="AI4630" s="50">
        <v>4214102</v>
      </c>
    </row>
    <row r="4631" spans="27:35">
      <c r="AA4631" s="62" t="str">
        <f t="shared" si="274"/>
        <v/>
      </c>
      <c r="AB4631" s="50" t="s">
        <v>79</v>
      </c>
      <c r="AC4631" s="50" t="s">
        <v>3622</v>
      </c>
      <c r="AD4631" s="50">
        <v>4214300</v>
      </c>
      <c r="AH4631" s="66" t="str">
        <f t="shared" si="275"/>
        <v>SCRancho Queimado</v>
      </c>
      <c r="AI4631" s="50">
        <v>4214151</v>
      </c>
    </row>
    <row r="4632" spans="27:35">
      <c r="AA4632" s="62" t="str">
        <f t="shared" si="274"/>
        <v/>
      </c>
      <c r="AB4632" s="50" t="s">
        <v>79</v>
      </c>
      <c r="AC4632" s="50" t="s">
        <v>3632</v>
      </c>
      <c r="AD4632" s="50">
        <v>4214409</v>
      </c>
      <c r="AH4632" s="66" t="str">
        <f t="shared" si="275"/>
        <v>SCRio das Antas</v>
      </c>
      <c r="AI4632" s="50">
        <v>4214201</v>
      </c>
    </row>
    <row r="4633" spans="27:35">
      <c r="AA4633" s="62" t="str">
        <f t="shared" si="274"/>
        <v/>
      </c>
      <c r="AB4633" s="50" t="s">
        <v>79</v>
      </c>
      <c r="AC4633" s="50" t="s">
        <v>3642</v>
      </c>
      <c r="AD4633" s="50">
        <v>4214508</v>
      </c>
      <c r="AH4633" s="66" t="str">
        <f t="shared" si="275"/>
        <v>SCRio do Campo</v>
      </c>
      <c r="AI4633" s="50">
        <v>4214300</v>
      </c>
    </row>
    <row r="4634" spans="27:35">
      <c r="AA4634" s="62" t="str">
        <f t="shared" si="274"/>
        <v/>
      </c>
      <c r="AB4634" s="50" t="s">
        <v>79</v>
      </c>
      <c r="AC4634" s="50" t="s">
        <v>3651</v>
      </c>
      <c r="AD4634" s="50">
        <v>4214607</v>
      </c>
      <c r="AH4634" s="66" t="str">
        <f t="shared" si="275"/>
        <v>SCRio do Oeste</v>
      </c>
      <c r="AI4634" s="50">
        <v>4214409</v>
      </c>
    </row>
    <row r="4635" spans="27:35">
      <c r="AA4635" s="62" t="str">
        <f t="shared" si="274"/>
        <v/>
      </c>
      <c r="AB4635" s="50" t="s">
        <v>79</v>
      </c>
      <c r="AC4635" s="50" t="s">
        <v>3660</v>
      </c>
      <c r="AD4635" s="50">
        <v>4214805</v>
      </c>
      <c r="AH4635" s="66" t="str">
        <f t="shared" si="275"/>
        <v>SCRio do Sul</v>
      </c>
      <c r="AI4635" s="50">
        <v>4214508</v>
      </c>
    </row>
    <row r="4636" spans="27:35">
      <c r="AA4636" s="62" t="str">
        <f t="shared" si="274"/>
        <v/>
      </c>
      <c r="AB4636" s="50" t="s">
        <v>79</v>
      </c>
      <c r="AC4636" s="50" t="s">
        <v>3669</v>
      </c>
      <c r="AD4636" s="50">
        <v>4214706</v>
      </c>
      <c r="AH4636" s="66" t="str">
        <f t="shared" si="275"/>
        <v>SCRio dos Cedros</v>
      </c>
      <c r="AI4636" s="50">
        <v>4214607</v>
      </c>
    </row>
    <row r="4637" spans="27:35">
      <c r="AA4637" s="62" t="str">
        <f t="shared" si="274"/>
        <v/>
      </c>
      <c r="AB4637" s="50" t="s">
        <v>79</v>
      </c>
      <c r="AC4637" s="50" t="s">
        <v>3676</v>
      </c>
      <c r="AD4637" s="50">
        <v>4214904</v>
      </c>
      <c r="AH4637" s="66" t="str">
        <f t="shared" si="275"/>
        <v>SCRio Fortuna</v>
      </c>
      <c r="AI4637" s="50">
        <v>4214805</v>
      </c>
    </row>
    <row r="4638" spans="27:35">
      <c r="AA4638" s="62" t="str">
        <f t="shared" si="274"/>
        <v/>
      </c>
      <c r="AB4638" s="50" t="s">
        <v>79</v>
      </c>
      <c r="AC4638" s="50" t="s">
        <v>3684</v>
      </c>
      <c r="AD4638" s="50">
        <v>4215000</v>
      </c>
      <c r="AH4638" s="66" t="str">
        <f t="shared" si="275"/>
        <v>SCRio Negrinho</v>
      </c>
      <c r="AI4638" s="50">
        <v>4214706</v>
      </c>
    </row>
    <row r="4639" spans="27:35">
      <c r="AA4639" s="62" t="str">
        <f t="shared" si="274"/>
        <v/>
      </c>
      <c r="AB4639" s="50" t="s">
        <v>79</v>
      </c>
      <c r="AC4639" s="50" t="s">
        <v>3693</v>
      </c>
      <c r="AD4639" s="50">
        <v>4215059</v>
      </c>
      <c r="AH4639" s="66" t="str">
        <f t="shared" si="275"/>
        <v>SCRio Rufino</v>
      </c>
      <c r="AI4639" s="50">
        <v>4214904</v>
      </c>
    </row>
    <row r="4640" spans="27:35">
      <c r="AA4640" s="62" t="str">
        <f t="shared" si="274"/>
        <v/>
      </c>
      <c r="AB4640" s="50" t="s">
        <v>79</v>
      </c>
      <c r="AC4640" s="50" t="s">
        <v>3701</v>
      </c>
      <c r="AD4640" s="50">
        <v>4215075</v>
      </c>
      <c r="AH4640" s="66" t="str">
        <f t="shared" si="275"/>
        <v>SCRiqueza</v>
      </c>
      <c r="AI4640" s="50">
        <v>4215000</v>
      </c>
    </row>
    <row r="4641" spans="27:35">
      <c r="AA4641" s="62" t="str">
        <f t="shared" si="274"/>
        <v/>
      </c>
      <c r="AB4641" s="50" t="s">
        <v>79</v>
      </c>
      <c r="AC4641" s="50" t="s">
        <v>3709</v>
      </c>
      <c r="AD4641" s="50">
        <v>4215109</v>
      </c>
      <c r="AH4641" s="66" t="str">
        <f t="shared" si="275"/>
        <v>SCRodeio</v>
      </c>
      <c r="AI4641" s="50">
        <v>4215059</v>
      </c>
    </row>
    <row r="4642" spans="27:35">
      <c r="AA4642" s="62" t="str">
        <f t="shared" si="274"/>
        <v/>
      </c>
      <c r="AB4642" s="50" t="s">
        <v>79</v>
      </c>
      <c r="AC4642" s="50" t="s">
        <v>3716</v>
      </c>
      <c r="AD4642" s="50">
        <v>4215208</v>
      </c>
      <c r="AH4642" s="66" t="str">
        <f t="shared" si="275"/>
        <v>SCRomelândia</v>
      </c>
      <c r="AI4642" s="50">
        <v>4215075</v>
      </c>
    </row>
    <row r="4643" spans="27:35">
      <c r="AA4643" s="62" t="str">
        <f t="shared" si="274"/>
        <v/>
      </c>
      <c r="AB4643" s="50" t="s">
        <v>79</v>
      </c>
      <c r="AC4643" s="50" t="s">
        <v>3723</v>
      </c>
      <c r="AD4643" s="50">
        <v>4215307</v>
      </c>
      <c r="AH4643" s="66" t="str">
        <f t="shared" si="275"/>
        <v>SCSalete</v>
      </c>
      <c r="AI4643" s="50">
        <v>4215109</v>
      </c>
    </row>
    <row r="4644" spans="27:35">
      <c r="AA4644" s="62" t="str">
        <f t="shared" si="274"/>
        <v/>
      </c>
      <c r="AB4644" s="50" t="s">
        <v>79</v>
      </c>
      <c r="AC4644" s="50" t="s">
        <v>3730</v>
      </c>
      <c r="AD4644" s="50">
        <v>4215356</v>
      </c>
      <c r="AH4644" s="66" t="str">
        <f t="shared" si="275"/>
        <v>SCSaltinho</v>
      </c>
      <c r="AI4644" s="50">
        <v>4215208</v>
      </c>
    </row>
    <row r="4645" spans="27:35">
      <c r="AA4645" s="62" t="str">
        <f t="shared" si="274"/>
        <v/>
      </c>
      <c r="AB4645" s="50" t="s">
        <v>79</v>
      </c>
      <c r="AC4645" s="50" t="s">
        <v>3737</v>
      </c>
      <c r="AD4645" s="50">
        <v>4215406</v>
      </c>
      <c r="AH4645" s="66" t="str">
        <f t="shared" si="275"/>
        <v>SCSalto Veloso</v>
      </c>
      <c r="AI4645" s="50">
        <v>4215307</v>
      </c>
    </row>
    <row r="4646" spans="27:35">
      <c r="AA4646" s="62" t="str">
        <f t="shared" si="274"/>
        <v/>
      </c>
      <c r="AB4646" s="50" t="s">
        <v>79</v>
      </c>
      <c r="AC4646" s="50" t="s">
        <v>3744</v>
      </c>
      <c r="AD4646" s="50">
        <v>4215455</v>
      </c>
      <c r="AH4646" s="66" t="str">
        <f t="shared" si="275"/>
        <v>SCSangão</v>
      </c>
      <c r="AI4646" s="50">
        <v>4215356</v>
      </c>
    </row>
    <row r="4647" spans="27:35">
      <c r="AA4647" s="62" t="str">
        <f t="shared" si="274"/>
        <v/>
      </c>
      <c r="AB4647" s="50" t="s">
        <v>79</v>
      </c>
      <c r="AC4647" s="50" t="s">
        <v>3124</v>
      </c>
      <c r="AD4647" s="50">
        <v>4215505</v>
      </c>
      <c r="AH4647" s="66" t="str">
        <f t="shared" si="275"/>
        <v>SCSanta Cecília</v>
      </c>
      <c r="AI4647" s="50">
        <v>4215406</v>
      </c>
    </row>
    <row r="4648" spans="27:35">
      <c r="AA4648" s="62" t="str">
        <f t="shared" si="274"/>
        <v/>
      </c>
      <c r="AB4648" s="50" t="s">
        <v>79</v>
      </c>
      <c r="AC4648" s="50" t="s">
        <v>3072</v>
      </c>
      <c r="AD4648" s="50">
        <v>4215554</v>
      </c>
      <c r="AH4648" s="66" t="str">
        <f t="shared" si="275"/>
        <v>SCSanta Helena</v>
      </c>
      <c r="AI4648" s="50">
        <v>4215455</v>
      </c>
    </row>
    <row r="4649" spans="27:35">
      <c r="AA4649" s="62" t="str">
        <f t="shared" si="274"/>
        <v/>
      </c>
      <c r="AB4649" s="50" t="s">
        <v>79</v>
      </c>
      <c r="AC4649" s="50" t="s">
        <v>1527</v>
      </c>
      <c r="AD4649" s="50">
        <v>4215604</v>
      </c>
      <c r="AH4649" s="66" t="str">
        <f t="shared" si="275"/>
        <v>SCSanta Rosa de Lima</v>
      </c>
      <c r="AI4649" s="50">
        <v>4215505</v>
      </c>
    </row>
    <row r="4650" spans="27:35">
      <c r="AA4650" s="62" t="str">
        <f t="shared" si="274"/>
        <v/>
      </c>
      <c r="AB4650" s="50" t="s">
        <v>79</v>
      </c>
      <c r="AC4650" s="50" t="s">
        <v>3766</v>
      </c>
      <c r="AD4650" s="50">
        <v>4215653</v>
      </c>
      <c r="AH4650" s="66" t="str">
        <f t="shared" si="275"/>
        <v>SCSanta Rosa do Sul</v>
      </c>
      <c r="AI4650" s="50">
        <v>4215554</v>
      </c>
    </row>
    <row r="4651" spans="27:35">
      <c r="AA4651" s="62" t="str">
        <f t="shared" si="274"/>
        <v/>
      </c>
      <c r="AB4651" s="50" t="s">
        <v>79</v>
      </c>
      <c r="AC4651" s="50" t="s">
        <v>2439</v>
      </c>
      <c r="AD4651" s="50">
        <v>4215679</v>
      </c>
      <c r="AH4651" s="66" t="str">
        <f t="shared" si="275"/>
        <v>SCSanta Terezinha</v>
      </c>
      <c r="AI4651" s="50">
        <v>4215604</v>
      </c>
    </row>
    <row r="4652" spans="27:35">
      <c r="AA4652" s="62" t="str">
        <f t="shared" si="274"/>
        <v/>
      </c>
      <c r="AB4652" s="50" t="s">
        <v>79</v>
      </c>
      <c r="AC4652" s="50" t="s">
        <v>3779</v>
      </c>
      <c r="AD4652" s="50">
        <v>4215687</v>
      </c>
      <c r="AH4652" s="66" t="str">
        <f t="shared" si="275"/>
        <v>SCSanta Terezinha do Progresso</v>
      </c>
      <c r="AI4652" s="50">
        <v>4215653</v>
      </c>
    </row>
    <row r="4653" spans="27:35">
      <c r="AA4653" s="62" t="str">
        <f t="shared" si="274"/>
        <v/>
      </c>
      <c r="AB4653" s="50" t="s">
        <v>79</v>
      </c>
      <c r="AC4653" s="50" t="s">
        <v>3786</v>
      </c>
      <c r="AD4653" s="50">
        <v>4215695</v>
      </c>
      <c r="AH4653" s="66" t="str">
        <f t="shared" si="275"/>
        <v>SCSantiago do Sul</v>
      </c>
      <c r="AI4653" s="50">
        <v>4215679</v>
      </c>
    </row>
    <row r="4654" spans="27:35">
      <c r="AA4654" s="62" t="str">
        <f t="shared" si="274"/>
        <v/>
      </c>
      <c r="AB4654" s="50" t="s">
        <v>79</v>
      </c>
      <c r="AC4654" s="50" t="s">
        <v>3793</v>
      </c>
      <c r="AD4654" s="50">
        <v>4215703</v>
      </c>
      <c r="AH4654" s="66" t="str">
        <f t="shared" si="275"/>
        <v>SCSanto Amaro da Imperatriz</v>
      </c>
      <c r="AI4654" s="50">
        <v>4215687</v>
      </c>
    </row>
    <row r="4655" spans="27:35">
      <c r="AA4655" s="62" t="str">
        <f t="shared" si="274"/>
        <v/>
      </c>
      <c r="AB4655" s="50" t="s">
        <v>79</v>
      </c>
      <c r="AC4655" s="50" t="s">
        <v>3800</v>
      </c>
      <c r="AD4655" s="50">
        <v>4215802</v>
      </c>
      <c r="AH4655" s="66" t="str">
        <f t="shared" si="275"/>
        <v>SCSão Bento do Sul</v>
      </c>
      <c r="AI4655" s="50">
        <v>4215695</v>
      </c>
    </row>
    <row r="4656" spans="27:35">
      <c r="AA4656" s="62" t="str">
        <f t="shared" si="274"/>
        <v/>
      </c>
      <c r="AB4656" s="50" t="s">
        <v>79</v>
      </c>
      <c r="AC4656" s="50" t="s">
        <v>3806</v>
      </c>
      <c r="AD4656" s="50">
        <v>4215752</v>
      </c>
      <c r="AH4656" s="66" t="str">
        <f t="shared" si="275"/>
        <v>SCSão Bernardino</v>
      </c>
      <c r="AI4656" s="50">
        <v>4215703</v>
      </c>
    </row>
    <row r="4657" spans="27:35">
      <c r="AA4657" s="62" t="str">
        <f t="shared" si="274"/>
        <v/>
      </c>
      <c r="AB4657" s="50" t="s">
        <v>79</v>
      </c>
      <c r="AC4657" s="50" t="s">
        <v>3813</v>
      </c>
      <c r="AD4657" s="50">
        <v>4215901</v>
      </c>
      <c r="AH4657" s="66" t="str">
        <f t="shared" si="275"/>
        <v>SCSão Bonifácio</v>
      </c>
      <c r="AI4657" s="50">
        <v>4215802</v>
      </c>
    </row>
    <row r="4658" spans="27:35">
      <c r="AA4658" s="62" t="str">
        <f t="shared" si="274"/>
        <v/>
      </c>
      <c r="AB4658" s="50" t="s">
        <v>79</v>
      </c>
      <c r="AC4658" s="50" t="s">
        <v>3820</v>
      </c>
      <c r="AD4658" s="50">
        <v>4216008</v>
      </c>
      <c r="AH4658" s="66" t="str">
        <f t="shared" si="275"/>
        <v>SCSão Carlos</v>
      </c>
      <c r="AI4658" s="50">
        <v>4215752</v>
      </c>
    </row>
    <row r="4659" spans="27:35">
      <c r="AA4659" s="62" t="str">
        <f t="shared" si="274"/>
        <v/>
      </c>
      <c r="AB4659" s="50" t="s">
        <v>79</v>
      </c>
      <c r="AC4659" s="50" t="s">
        <v>3827</v>
      </c>
      <c r="AD4659" s="50">
        <v>4216057</v>
      </c>
      <c r="AH4659" s="66" t="str">
        <f t="shared" si="275"/>
        <v>SCSão Cristovão do Sul</v>
      </c>
      <c r="AI4659" s="50">
        <v>4215901</v>
      </c>
    </row>
    <row r="4660" spans="27:35">
      <c r="AA4660" s="62" t="str">
        <f t="shared" si="274"/>
        <v/>
      </c>
      <c r="AB4660" s="50" t="s">
        <v>79</v>
      </c>
      <c r="AC4660" s="50" t="s">
        <v>1607</v>
      </c>
      <c r="AD4660" s="50">
        <v>4216107</v>
      </c>
      <c r="AH4660" s="66" t="str">
        <f t="shared" si="275"/>
        <v>SCSão Domingos</v>
      </c>
      <c r="AI4660" s="50">
        <v>4216008</v>
      </c>
    </row>
    <row r="4661" spans="27:35">
      <c r="AA4661" s="62" t="str">
        <f t="shared" si="274"/>
        <v/>
      </c>
      <c r="AB4661" s="50" t="s">
        <v>79</v>
      </c>
      <c r="AC4661" s="50" t="s">
        <v>3840</v>
      </c>
      <c r="AD4661" s="50">
        <v>4216206</v>
      </c>
      <c r="AH4661" s="66" t="str">
        <f t="shared" si="275"/>
        <v>SCSão Francisco do Sul</v>
      </c>
      <c r="AI4661" s="50">
        <v>4216057</v>
      </c>
    </row>
    <row r="4662" spans="27:35">
      <c r="AA4662" s="62" t="str">
        <f t="shared" si="274"/>
        <v/>
      </c>
      <c r="AB4662" s="50" t="s">
        <v>79</v>
      </c>
      <c r="AC4662" s="50" t="s">
        <v>3268</v>
      </c>
      <c r="AD4662" s="50">
        <v>4216305</v>
      </c>
      <c r="AH4662" s="66" t="str">
        <f t="shared" si="275"/>
        <v>SCSão João Batista</v>
      </c>
      <c r="AI4662" s="50">
        <v>4216107</v>
      </c>
    </row>
    <row r="4663" spans="27:35">
      <c r="AA4663" s="62" t="str">
        <f t="shared" si="274"/>
        <v/>
      </c>
      <c r="AB4663" s="50" t="s">
        <v>79</v>
      </c>
      <c r="AC4663" s="50" t="s">
        <v>3853</v>
      </c>
      <c r="AD4663" s="50">
        <v>4216354</v>
      </c>
      <c r="AH4663" s="66" t="str">
        <f t="shared" si="275"/>
        <v>SCSão João do Itaperiú</v>
      </c>
      <c r="AI4663" s="50">
        <v>4216206</v>
      </c>
    </row>
    <row r="4664" spans="27:35">
      <c r="AA4664" s="62" t="str">
        <f t="shared" si="274"/>
        <v/>
      </c>
      <c r="AB4664" s="50" t="s">
        <v>79</v>
      </c>
      <c r="AC4664" s="50" t="s">
        <v>3859</v>
      </c>
      <c r="AD4664" s="50">
        <v>4216255</v>
      </c>
      <c r="AH4664" s="66" t="str">
        <f t="shared" si="275"/>
        <v>SCSão João do Oeste</v>
      </c>
      <c r="AI4664" s="50">
        <v>4216305</v>
      </c>
    </row>
    <row r="4665" spans="27:35">
      <c r="AA4665" s="62" t="str">
        <f t="shared" si="274"/>
        <v/>
      </c>
      <c r="AB4665" s="50" t="s">
        <v>79</v>
      </c>
      <c r="AC4665" s="50" t="s">
        <v>3865</v>
      </c>
      <c r="AD4665" s="50">
        <v>4216404</v>
      </c>
      <c r="AH4665" s="66" t="str">
        <f t="shared" si="275"/>
        <v>SCSão João do Sul</v>
      </c>
      <c r="AI4665" s="50">
        <v>4216354</v>
      </c>
    </row>
    <row r="4666" spans="27:35">
      <c r="AA4666" s="62" t="str">
        <f t="shared" si="274"/>
        <v/>
      </c>
      <c r="AB4666" s="50" t="s">
        <v>79</v>
      </c>
      <c r="AC4666" s="50" t="s">
        <v>3870</v>
      </c>
      <c r="AD4666" s="50">
        <v>4216503</v>
      </c>
      <c r="AH4666" s="66" t="str">
        <f t="shared" si="275"/>
        <v>SCSão Joaquim</v>
      </c>
      <c r="AI4666" s="50">
        <v>4216255</v>
      </c>
    </row>
    <row r="4667" spans="27:35">
      <c r="AA4667" s="62" t="str">
        <f t="shared" si="274"/>
        <v/>
      </c>
      <c r="AB4667" s="50" t="s">
        <v>79</v>
      </c>
      <c r="AC4667" s="50" t="s">
        <v>3875</v>
      </c>
      <c r="AD4667" s="50">
        <v>4216602</v>
      </c>
      <c r="AH4667" s="66" t="str">
        <f t="shared" si="275"/>
        <v>SCSão José</v>
      </c>
      <c r="AI4667" s="50">
        <v>4216404</v>
      </c>
    </row>
    <row r="4668" spans="27:35">
      <c r="AA4668" s="62" t="str">
        <f t="shared" si="274"/>
        <v/>
      </c>
      <c r="AB4668" s="50" t="s">
        <v>79</v>
      </c>
      <c r="AC4668" s="50" t="s">
        <v>3881</v>
      </c>
      <c r="AD4668" s="50">
        <v>4216701</v>
      </c>
      <c r="AH4668" s="66" t="str">
        <f t="shared" si="275"/>
        <v>SCSão José do Cedro</v>
      </c>
      <c r="AI4668" s="50">
        <v>4216503</v>
      </c>
    </row>
    <row r="4669" spans="27:35">
      <c r="AA4669" s="62" t="str">
        <f t="shared" si="274"/>
        <v/>
      </c>
      <c r="AB4669" s="50" t="s">
        <v>79</v>
      </c>
      <c r="AC4669" s="50" t="s">
        <v>3887</v>
      </c>
      <c r="AD4669" s="50">
        <v>4216800</v>
      </c>
      <c r="AH4669" s="66" t="str">
        <f t="shared" si="275"/>
        <v>SCSão José do Cerrito</v>
      </c>
      <c r="AI4669" s="50">
        <v>4216602</v>
      </c>
    </row>
    <row r="4670" spans="27:35">
      <c r="AA4670" s="62" t="str">
        <f t="shared" si="274"/>
        <v/>
      </c>
      <c r="AB4670" s="50" t="s">
        <v>79</v>
      </c>
      <c r="AC4670" s="50" t="s">
        <v>3893</v>
      </c>
      <c r="AD4670" s="50">
        <v>4216909</v>
      </c>
      <c r="AH4670" s="66" t="str">
        <f t="shared" si="275"/>
        <v>SCSão Lourenço do Oeste</v>
      </c>
      <c r="AI4670" s="50">
        <v>4216701</v>
      </c>
    </row>
    <row r="4671" spans="27:35">
      <c r="AA4671" s="62" t="str">
        <f t="shared" si="274"/>
        <v/>
      </c>
      <c r="AB4671" s="50" t="s">
        <v>79</v>
      </c>
      <c r="AC4671" s="50" t="s">
        <v>3899</v>
      </c>
      <c r="AD4671" s="50">
        <v>4217006</v>
      </c>
      <c r="AH4671" s="66" t="str">
        <f t="shared" si="275"/>
        <v>SCSão Ludgero</v>
      </c>
      <c r="AI4671" s="50">
        <v>4216800</v>
      </c>
    </row>
    <row r="4672" spans="27:35">
      <c r="AA4672" s="62" t="str">
        <f t="shared" si="274"/>
        <v/>
      </c>
      <c r="AB4672" s="50" t="s">
        <v>79</v>
      </c>
      <c r="AC4672" s="50" t="s">
        <v>3905</v>
      </c>
      <c r="AD4672" s="50">
        <v>4217105</v>
      </c>
      <c r="AH4672" s="66" t="str">
        <f t="shared" si="275"/>
        <v>SCSão Martinho</v>
      </c>
      <c r="AI4672" s="50">
        <v>4216909</v>
      </c>
    </row>
    <row r="4673" spans="27:35">
      <c r="AA4673" s="62" t="str">
        <f t="shared" si="274"/>
        <v/>
      </c>
      <c r="AB4673" s="50" t="s">
        <v>79</v>
      </c>
      <c r="AC4673" s="50" t="s">
        <v>3911</v>
      </c>
      <c r="AD4673" s="50">
        <v>4217154</v>
      </c>
      <c r="AH4673" s="66" t="str">
        <f t="shared" si="275"/>
        <v>SCSão Miguel da Boa Vista</v>
      </c>
      <c r="AI4673" s="50">
        <v>4217006</v>
      </c>
    </row>
    <row r="4674" spans="27:35">
      <c r="AA4674" s="62" t="str">
        <f t="shared" si="274"/>
        <v/>
      </c>
      <c r="AB4674" s="50" t="s">
        <v>79</v>
      </c>
      <c r="AC4674" s="50" t="s">
        <v>3916</v>
      </c>
      <c r="AD4674" s="50">
        <v>4217204</v>
      </c>
      <c r="AH4674" s="66" t="str">
        <f t="shared" si="275"/>
        <v>SCSão Miguel do Oeste</v>
      </c>
      <c r="AI4674" s="50">
        <v>4217105</v>
      </c>
    </row>
    <row r="4675" spans="27:35">
      <c r="AA4675" s="62" t="str">
        <f t="shared" ref="AA4675:AA4738" si="276">CONCATENATE(A4675,D4675)</f>
        <v/>
      </c>
      <c r="AB4675" s="50" t="s">
        <v>79</v>
      </c>
      <c r="AC4675" s="50" t="s">
        <v>3922</v>
      </c>
      <c r="AD4675" s="50">
        <v>4217253</v>
      </c>
      <c r="AH4675" s="66" t="str">
        <f t="shared" ref="AH4675:AH4738" si="277">CONCATENATE(AB4675,AC4675)</f>
        <v>SCSão Pedro de Alcântara</v>
      </c>
      <c r="AI4675" s="50">
        <v>4217154</v>
      </c>
    </row>
    <row r="4676" spans="27:35">
      <c r="AA4676" s="62" t="str">
        <f t="shared" si="276"/>
        <v/>
      </c>
      <c r="AB4676" s="50" t="s">
        <v>79</v>
      </c>
      <c r="AC4676" s="50" t="s">
        <v>3928</v>
      </c>
      <c r="AD4676" s="50">
        <v>4217303</v>
      </c>
      <c r="AH4676" s="66" t="str">
        <f t="shared" si="277"/>
        <v>SCSaudades</v>
      </c>
      <c r="AI4676" s="50">
        <v>4217204</v>
      </c>
    </row>
    <row r="4677" spans="27:35">
      <c r="AA4677" s="62" t="str">
        <f t="shared" si="276"/>
        <v/>
      </c>
      <c r="AB4677" s="50" t="s">
        <v>79</v>
      </c>
      <c r="AC4677" s="50" t="s">
        <v>3934</v>
      </c>
      <c r="AD4677" s="50">
        <v>4217402</v>
      </c>
      <c r="AH4677" s="66" t="str">
        <f t="shared" si="277"/>
        <v>SCSchroeder</v>
      </c>
      <c r="AI4677" s="50">
        <v>4217253</v>
      </c>
    </row>
    <row r="4678" spans="27:35">
      <c r="AA4678" s="62" t="str">
        <f t="shared" si="276"/>
        <v/>
      </c>
      <c r="AB4678" s="50" t="s">
        <v>79</v>
      </c>
      <c r="AC4678" s="50" t="s">
        <v>3940</v>
      </c>
      <c r="AD4678" s="50">
        <v>4217501</v>
      </c>
      <c r="AH4678" s="66" t="str">
        <f t="shared" si="277"/>
        <v>SCSeara</v>
      </c>
      <c r="AI4678" s="50">
        <v>4217303</v>
      </c>
    </row>
    <row r="4679" spans="27:35">
      <c r="AA4679" s="62" t="str">
        <f t="shared" si="276"/>
        <v/>
      </c>
      <c r="AB4679" s="50" t="s">
        <v>79</v>
      </c>
      <c r="AC4679" s="50" t="s">
        <v>3946</v>
      </c>
      <c r="AD4679" s="50">
        <v>4217550</v>
      </c>
      <c r="AH4679" s="66" t="str">
        <f t="shared" si="277"/>
        <v>SCSerra Alta</v>
      </c>
      <c r="AI4679" s="50">
        <v>4217402</v>
      </c>
    </row>
    <row r="4680" spans="27:35">
      <c r="AA4680" s="62" t="str">
        <f t="shared" si="276"/>
        <v/>
      </c>
      <c r="AB4680" s="50" t="s">
        <v>79</v>
      </c>
      <c r="AC4680" s="50" t="s">
        <v>3952</v>
      </c>
      <c r="AD4680" s="50">
        <v>4217600</v>
      </c>
      <c r="AH4680" s="66" t="str">
        <f t="shared" si="277"/>
        <v>SCSiderópolis</v>
      </c>
      <c r="AI4680" s="50">
        <v>4217501</v>
      </c>
    </row>
    <row r="4681" spans="27:35">
      <c r="AA4681" s="62" t="str">
        <f t="shared" si="276"/>
        <v/>
      </c>
      <c r="AB4681" s="50" t="s">
        <v>79</v>
      </c>
      <c r="AC4681" s="50" t="s">
        <v>3958</v>
      </c>
      <c r="AD4681" s="50">
        <v>4217709</v>
      </c>
      <c r="AH4681" s="66" t="str">
        <f t="shared" si="277"/>
        <v>SCSombrio</v>
      </c>
      <c r="AI4681" s="50">
        <v>4217550</v>
      </c>
    </row>
    <row r="4682" spans="27:35">
      <c r="AA4682" s="62" t="str">
        <f t="shared" si="276"/>
        <v/>
      </c>
      <c r="AB4682" s="50" t="s">
        <v>79</v>
      </c>
      <c r="AC4682" s="50" t="s">
        <v>3963</v>
      </c>
      <c r="AD4682" s="50">
        <v>4217758</v>
      </c>
      <c r="AH4682" s="66" t="str">
        <f t="shared" si="277"/>
        <v>SCSul Brasil</v>
      </c>
      <c r="AI4682" s="50">
        <v>4217600</v>
      </c>
    </row>
    <row r="4683" spans="27:35">
      <c r="AA4683" s="62" t="str">
        <f t="shared" si="276"/>
        <v/>
      </c>
      <c r="AB4683" s="50" t="s">
        <v>79</v>
      </c>
      <c r="AC4683" s="50" t="s">
        <v>3969</v>
      </c>
      <c r="AD4683" s="50">
        <v>4217808</v>
      </c>
      <c r="AH4683" s="66" t="str">
        <f t="shared" si="277"/>
        <v>SCTaió</v>
      </c>
      <c r="AI4683" s="50">
        <v>4217709</v>
      </c>
    </row>
    <row r="4684" spans="27:35">
      <c r="AA4684" s="62" t="str">
        <f t="shared" si="276"/>
        <v/>
      </c>
      <c r="AB4684" s="50" t="s">
        <v>79</v>
      </c>
      <c r="AC4684" s="50" t="s">
        <v>2968</v>
      </c>
      <c r="AD4684" s="50">
        <v>4217907</v>
      </c>
      <c r="AH4684" s="66" t="str">
        <f t="shared" si="277"/>
        <v>SCTangará</v>
      </c>
      <c r="AI4684" s="50">
        <v>4217758</v>
      </c>
    </row>
    <row r="4685" spans="27:35">
      <c r="AA4685" s="62" t="str">
        <f t="shared" si="276"/>
        <v/>
      </c>
      <c r="AB4685" s="50" t="s">
        <v>79</v>
      </c>
      <c r="AC4685" s="50" t="s">
        <v>3979</v>
      </c>
      <c r="AD4685" s="50">
        <v>4217956</v>
      </c>
      <c r="AH4685" s="66" t="str">
        <f t="shared" si="277"/>
        <v>SCTigrinhos</v>
      </c>
      <c r="AI4685" s="50">
        <v>4217808</v>
      </c>
    </row>
    <row r="4686" spans="27:35">
      <c r="AA4686" s="62" t="str">
        <f t="shared" si="276"/>
        <v/>
      </c>
      <c r="AB4686" s="50" t="s">
        <v>79</v>
      </c>
      <c r="AC4686" s="50" t="s">
        <v>3985</v>
      </c>
      <c r="AD4686" s="50">
        <v>4218004</v>
      </c>
      <c r="AH4686" s="66" t="str">
        <f t="shared" si="277"/>
        <v>SCTijucas</v>
      </c>
      <c r="AI4686" s="50">
        <v>4217907</v>
      </c>
    </row>
    <row r="4687" spans="27:35">
      <c r="AA4687" s="62" t="str">
        <f t="shared" si="276"/>
        <v/>
      </c>
      <c r="AB4687" s="50" t="s">
        <v>79</v>
      </c>
      <c r="AC4687" s="50" t="s">
        <v>3990</v>
      </c>
      <c r="AD4687" s="50">
        <v>4218103</v>
      </c>
      <c r="AH4687" s="66" t="str">
        <f t="shared" si="277"/>
        <v>SCTimbé do Sul</v>
      </c>
      <c r="AI4687" s="50">
        <v>4217956</v>
      </c>
    </row>
    <row r="4688" spans="27:35">
      <c r="AA4688" s="62" t="str">
        <f t="shared" si="276"/>
        <v/>
      </c>
      <c r="AB4688" s="50" t="s">
        <v>79</v>
      </c>
      <c r="AC4688" s="50" t="s">
        <v>3996</v>
      </c>
      <c r="AD4688" s="50">
        <v>4218202</v>
      </c>
      <c r="AH4688" s="66" t="str">
        <f t="shared" si="277"/>
        <v>SCTimbó</v>
      </c>
      <c r="AI4688" s="50">
        <v>4218004</v>
      </c>
    </row>
    <row r="4689" spans="27:35">
      <c r="AA4689" s="62" t="str">
        <f t="shared" si="276"/>
        <v/>
      </c>
      <c r="AB4689" s="50" t="s">
        <v>79</v>
      </c>
      <c r="AC4689" s="50" t="s">
        <v>4001</v>
      </c>
      <c r="AD4689" s="50">
        <v>4218251</v>
      </c>
      <c r="AH4689" s="66" t="str">
        <f t="shared" si="277"/>
        <v>SCTimbó Grande</v>
      </c>
      <c r="AI4689" s="50">
        <v>4218103</v>
      </c>
    </row>
    <row r="4690" spans="27:35">
      <c r="AA4690" s="62" t="str">
        <f t="shared" si="276"/>
        <v/>
      </c>
      <c r="AB4690" s="50" t="s">
        <v>79</v>
      </c>
      <c r="AC4690" s="50" t="s">
        <v>4007</v>
      </c>
      <c r="AD4690" s="50">
        <v>4218301</v>
      </c>
      <c r="AH4690" s="66" t="str">
        <f t="shared" si="277"/>
        <v>SCTrês Barras</v>
      </c>
      <c r="AI4690" s="50">
        <v>4218202</v>
      </c>
    </row>
    <row r="4691" spans="27:35">
      <c r="AA4691" s="62" t="str">
        <f t="shared" si="276"/>
        <v/>
      </c>
      <c r="AB4691" s="50" t="s">
        <v>79</v>
      </c>
      <c r="AC4691" s="50" t="s">
        <v>4013</v>
      </c>
      <c r="AD4691" s="50">
        <v>4218350</v>
      </c>
      <c r="AH4691" s="66" t="str">
        <f t="shared" si="277"/>
        <v>SCTreviso</v>
      </c>
      <c r="AI4691" s="50">
        <v>4218251</v>
      </c>
    </row>
    <row r="4692" spans="27:35">
      <c r="AA4692" s="62" t="str">
        <f t="shared" si="276"/>
        <v/>
      </c>
      <c r="AB4692" s="50" t="s">
        <v>79</v>
      </c>
      <c r="AC4692" s="50" t="s">
        <v>4019</v>
      </c>
      <c r="AD4692" s="50">
        <v>4218400</v>
      </c>
      <c r="AH4692" s="66" t="str">
        <f t="shared" si="277"/>
        <v>SCTreze de Maio</v>
      </c>
      <c r="AI4692" s="50">
        <v>4218301</v>
      </c>
    </row>
    <row r="4693" spans="27:35">
      <c r="AA4693" s="62" t="str">
        <f t="shared" si="276"/>
        <v/>
      </c>
      <c r="AB4693" s="50" t="s">
        <v>79</v>
      </c>
      <c r="AC4693" s="50" t="s">
        <v>4024</v>
      </c>
      <c r="AD4693" s="50">
        <v>4218509</v>
      </c>
      <c r="AH4693" s="66" t="str">
        <f t="shared" si="277"/>
        <v>SCTreze Tílias</v>
      </c>
      <c r="AI4693" s="50">
        <v>4218350</v>
      </c>
    </row>
    <row r="4694" spans="27:35">
      <c r="AA4694" s="62" t="str">
        <f t="shared" si="276"/>
        <v/>
      </c>
      <c r="AB4694" s="50" t="s">
        <v>79</v>
      </c>
      <c r="AC4694" s="50" t="s">
        <v>4030</v>
      </c>
      <c r="AD4694" s="50">
        <v>4218608</v>
      </c>
      <c r="AH4694" s="66" t="str">
        <f t="shared" si="277"/>
        <v>SCTrombudo Central</v>
      </c>
      <c r="AI4694" s="50">
        <v>4218400</v>
      </c>
    </row>
    <row r="4695" spans="27:35">
      <c r="AA4695" s="62" t="str">
        <f t="shared" si="276"/>
        <v/>
      </c>
      <c r="AB4695" s="50" t="s">
        <v>79</v>
      </c>
      <c r="AC4695" s="50" t="s">
        <v>4036</v>
      </c>
      <c r="AD4695" s="50">
        <v>4218707</v>
      </c>
      <c r="AH4695" s="66" t="str">
        <f t="shared" si="277"/>
        <v>SCTubarão</v>
      </c>
      <c r="AI4695" s="50">
        <v>4218509</v>
      </c>
    </row>
    <row r="4696" spans="27:35">
      <c r="AA4696" s="62" t="str">
        <f t="shared" si="276"/>
        <v/>
      </c>
      <c r="AB4696" s="50" t="s">
        <v>79</v>
      </c>
      <c r="AC4696" s="50" t="s">
        <v>4041</v>
      </c>
      <c r="AD4696" s="50">
        <v>4218756</v>
      </c>
      <c r="AH4696" s="66" t="str">
        <f t="shared" si="277"/>
        <v>SCTunápolis</v>
      </c>
      <c r="AI4696" s="50">
        <v>4218608</v>
      </c>
    </row>
    <row r="4697" spans="27:35">
      <c r="AA4697" s="62" t="str">
        <f t="shared" si="276"/>
        <v/>
      </c>
      <c r="AB4697" s="50" t="s">
        <v>79</v>
      </c>
      <c r="AC4697" s="50" t="s">
        <v>4047</v>
      </c>
      <c r="AD4697" s="50">
        <v>4218806</v>
      </c>
      <c r="AH4697" s="66" t="str">
        <f t="shared" si="277"/>
        <v>SCTurvo</v>
      </c>
      <c r="AI4697" s="50">
        <v>4218707</v>
      </c>
    </row>
    <row r="4698" spans="27:35">
      <c r="AA4698" s="62" t="str">
        <f t="shared" si="276"/>
        <v/>
      </c>
      <c r="AB4698" s="50" t="s">
        <v>79</v>
      </c>
      <c r="AC4698" s="50" t="s">
        <v>4053</v>
      </c>
      <c r="AD4698" s="50">
        <v>4218855</v>
      </c>
      <c r="AH4698" s="66" t="str">
        <f t="shared" si="277"/>
        <v>SCUnião do Oeste</v>
      </c>
      <c r="AI4698" s="50">
        <v>4218756</v>
      </c>
    </row>
    <row r="4699" spans="27:35">
      <c r="AA4699" s="62" t="str">
        <f t="shared" si="276"/>
        <v/>
      </c>
      <c r="AB4699" s="50" t="s">
        <v>79</v>
      </c>
      <c r="AC4699" s="50" t="s">
        <v>4058</v>
      </c>
      <c r="AD4699" s="50">
        <v>4218905</v>
      </c>
      <c r="AH4699" s="66" t="str">
        <f t="shared" si="277"/>
        <v>SCUrubici</v>
      </c>
      <c r="AI4699" s="50">
        <v>4218806</v>
      </c>
    </row>
    <row r="4700" spans="27:35">
      <c r="AA4700" s="62" t="str">
        <f t="shared" si="276"/>
        <v/>
      </c>
      <c r="AB4700" s="50" t="s">
        <v>79</v>
      </c>
      <c r="AC4700" s="50" t="s">
        <v>4064</v>
      </c>
      <c r="AD4700" s="50">
        <v>4218954</v>
      </c>
      <c r="AH4700" s="66" t="str">
        <f t="shared" si="277"/>
        <v>SCUrupema</v>
      </c>
      <c r="AI4700" s="50">
        <v>4218855</v>
      </c>
    </row>
    <row r="4701" spans="27:35">
      <c r="AA4701" s="62" t="str">
        <f t="shared" si="276"/>
        <v/>
      </c>
      <c r="AB4701" s="50" t="s">
        <v>79</v>
      </c>
      <c r="AC4701" s="50" t="s">
        <v>4070</v>
      </c>
      <c r="AD4701" s="50">
        <v>4219002</v>
      </c>
      <c r="AH4701" s="66" t="str">
        <f t="shared" si="277"/>
        <v>SCUrussanga</v>
      </c>
      <c r="AI4701" s="50">
        <v>4218905</v>
      </c>
    </row>
    <row r="4702" spans="27:35">
      <c r="AA4702" s="62" t="str">
        <f t="shared" si="276"/>
        <v/>
      </c>
      <c r="AB4702" s="50" t="s">
        <v>79</v>
      </c>
      <c r="AC4702" s="50" t="s">
        <v>4075</v>
      </c>
      <c r="AD4702" s="50">
        <v>4219101</v>
      </c>
      <c r="AH4702" s="66" t="str">
        <f t="shared" si="277"/>
        <v>SCVargeão</v>
      </c>
      <c r="AI4702" s="50">
        <v>4218954</v>
      </c>
    </row>
    <row r="4703" spans="27:35">
      <c r="AA4703" s="62" t="str">
        <f t="shared" si="276"/>
        <v/>
      </c>
      <c r="AB4703" s="50" t="s">
        <v>79</v>
      </c>
      <c r="AC4703" s="50" t="s">
        <v>4081</v>
      </c>
      <c r="AD4703" s="50">
        <v>4219150</v>
      </c>
      <c r="AH4703" s="66" t="str">
        <f t="shared" si="277"/>
        <v>SCVargem</v>
      </c>
      <c r="AI4703" s="50">
        <v>4219002</v>
      </c>
    </row>
    <row r="4704" spans="27:35">
      <c r="AA4704" s="62" t="str">
        <f t="shared" si="276"/>
        <v/>
      </c>
      <c r="AB4704" s="50" t="s">
        <v>79</v>
      </c>
      <c r="AC4704" s="50" t="s">
        <v>4087</v>
      </c>
      <c r="AD4704" s="50">
        <v>4219176</v>
      </c>
      <c r="AH4704" s="66" t="str">
        <f t="shared" si="277"/>
        <v>SCVargem Bonita</v>
      </c>
      <c r="AI4704" s="50">
        <v>4219101</v>
      </c>
    </row>
    <row r="4705" spans="27:35">
      <c r="AA4705" s="62" t="str">
        <f t="shared" si="276"/>
        <v/>
      </c>
      <c r="AB4705" s="50" t="s">
        <v>79</v>
      </c>
      <c r="AC4705" s="50" t="s">
        <v>4092</v>
      </c>
      <c r="AD4705" s="50">
        <v>4219200</v>
      </c>
      <c r="AH4705" s="66" t="str">
        <f t="shared" si="277"/>
        <v>SCVidal Ramos</v>
      </c>
      <c r="AI4705" s="50">
        <v>4219150</v>
      </c>
    </row>
    <row r="4706" spans="27:35">
      <c r="AA4706" s="62" t="str">
        <f t="shared" si="276"/>
        <v/>
      </c>
      <c r="AB4706" s="50" t="s">
        <v>79</v>
      </c>
      <c r="AC4706" s="50" t="s">
        <v>4098</v>
      </c>
      <c r="AD4706" s="50">
        <v>4219309</v>
      </c>
      <c r="AH4706" s="66" t="str">
        <f t="shared" si="277"/>
        <v>SCVideira</v>
      </c>
      <c r="AI4706" s="50">
        <v>4219176</v>
      </c>
    </row>
    <row r="4707" spans="27:35">
      <c r="AA4707" s="62" t="str">
        <f t="shared" si="276"/>
        <v/>
      </c>
      <c r="AB4707" s="50" t="s">
        <v>79</v>
      </c>
      <c r="AC4707" s="50" t="s">
        <v>4104</v>
      </c>
      <c r="AD4707" s="50">
        <v>4219358</v>
      </c>
      <c r="AH4707" s="66" t="str">
        <f t="shared" si="277"/>
        <v>SCVitor Meireles</v>
      </c>
      <c r="AI4707" s="50">
        <v>4219200</v>
      </c>
    </row>
    <row r="4708" spans="27:35">
      <c r="AA4708" s="62" t="str">
        <f t="shared" si="276"/>
        <v/>
      </c>
      <c r="AB4708" s="50" t="s">
        <v>79</v>
      </c>
      <c r="AC4708" s="50" t="s">
        <v>4110</v>
      </c>
      <c r="AD4708" s="50">
        <v>4219408</v>
      </c>
      <c r="AH4708" s="66" t="str">
        <f t="shared" si="277"/>
        <v>SCWitmarsum</v>
      </c>
      <c r="AI4708" s="50">
        <v>4219309</v>
      </c>
    </row>
    <row r="4709" spans="27:35">
      <c r="AA4709" s="62" t="str">
        <f t="shared" si="276"/>
        <v/>
      </c>
      <c r="AB4709" s="50" t="s">
        <v>79</v>
      </c>
      <c r="AC4709" s="50" t="s">
        <v>4115</v>
      </c>
      <c r="AD4709" s="50">
        <v>4219507</v>
      </c>
      <c r="AH4709" s="66" t="str">
        <f t="shared" si="277"/>
        <v>SCXanxerê</v>
      </c>
      <c r="AI4709" s="50">
        <v>4219358</v>
      </c>
    </row>
    <row r="4710" spans="27:35">
      <c r="AA4710" s="62" t="str">
        <f t="shared" si="276"/>
        <v/>
      </c>
      <c r="AB4710" s="50" t="s">
        <v>79</v>
      </c>
      <c r="AC4710" s="50" t="s">
        <v>4121</v>
      </c>
      <c r="AD4710" s="50">
        <v>4219606</v>
      </c>
      <c r="AH4710" s="66" t="str">
        <f t="shared" si="277"/>
        <v>SCXavantina</v>
      </c>
      <c r="AI4710" s="50">
        <v>4219408</v>
      </c>
    </row>
    <row r="4711" spans="27:35">
      <c r="AA4711" s="62" t="str">
        <f t="shared" si="276"/>
        <v/>
      </c>
      <c r="AB4711" s="50" t="s">
        <v>79</v>
      </c>
      <c r="AC4711" s="50" t="s">
        <v>4127</v>
      </c>
      <c r="AD4711" s="50">
        <v>4219705</v>
      </c>
      <c r="AH4711" s="66" t="str">
        <f t="shared" si="277"/>
        <v>SCXaxim</v>
      </c>
      <c r="AI4711" s="50">
        <v>4219507</v>
      </c>
    </row>
    <row r="4712" spans="27:35">
      <c r="AA4712" s="62" t="str">
        <f t="shared" si="276"/>
        <v/>
      </c>
      <c r="AB4712" s="50" t="s">
        <v>79</v>
      </c>
      <c r="AC4712" s="50" t="s">
        <v>4133</v>
      </c>
      <c r="AD4712" s="50">
        <v>4219853</v>
      </c>
      <c r="AH4712" s="66" t="str">
        <f t="shared" si="277"/>
        <v>SCZortéa</v>
      </c>
      <c r="AI4712" s="50">
        <v>4219606</v>
      </c>
    </row>
    <row r="4713" spans="27:35">
      <c r="AA4713" s="62" t="str">
        <f t="shared" si="276"/>
        <v/>
      </c>
      <c r="AB4713" s="50" t="s">
        <v>81</v>
      </c>
      <c r="AC4713" s="50" t="s">
        <v>113</v>
      </c>
      <c r="AD4713" s="50">
        <v>2800100</v>
      </c>
      <c r="AH4713" s="66" t="str">
        <f t="shared" si="277"/>
        <v>SEAmparo de São Francisco</v>
      </c>
      <c r="AI4713" s="50">
        <v>4219705</v>
      </c>
    </row>
    <row r="4714" spans="27:35">
      <c r="AA4714" s="62" t="str">
        <f t="shared" si="276"/>
        <v/>
      </c>
      <c r="AB4714" s="50" t="s">
        <v>81</v>
      </c>
      <c r="AC4714" s="50" t="s">
        <v>139</v>
      </c>
      <c r="AD4714" s="50">
        <v>2800209</v>
      </c>
      <c r="AH4714" s="66" t="str">
        <f t="shared" si="277"/>
        <v>SEAquidabã</v>
      </c>
      <c r="AI4714" s="50">
        <v>4219853</v>
      </c>
    </row>
    <row r="4715" spans="27:35">
      <c r="AA4715" s="62" t="str">
        <f t="shared" si="276"/>
        <v/>
      </c>
      <c r="AB4715" s="50" t="s">
        <v>81</v>
      </c>
      <c r="AC4715" s="50" t="s">
        <v>164</v>
      </c>
      <c r="AD4715" s="50">
        <v>2800308</v>
      </c>
      <c r="AH4715" s="66" t="str">
        <f t="shared" si="277"/>
        <v>SEAracaju</v>
      </c>
      <c r="AI4715" s="50">
        <v>2800100</v>
      </c>
    </row>
    <row r="4716" spans="27:35">
      <c r="AA4716" s="62" t="str">
        <f t="shared" si="276"/>
        <v/>
      </c>
      <c r="AB4716" s="50" t="s">
        <v>81</v>
      </c>
      <c r="AC4716" s="50" t="s">
        <v>190</v>
      </c>
      <c r="AD4716" s="50">
        <v>2800407</v>
      </c>
      <c r="AH4716" s="66" t="str">
        <f t="shared" si="277"/>
        <v>SEArauá</v>
      </c>
      <c r="AI4716" s="50">
        <v>2800209</v>
      </c>
    </row>
    <row r="4717" spans="27:35">
      <c r="AA4717" s="62" t="str">
        <f t="shared" si="276"/>
        <v/>
      </c>
      <c r="AB4717" s="50" t="s">
        <v>81</v>
      </c>
      <c r="AC4717" s="50" t="s">
        <v>216</v>
      </c>
      <c r="AD4717" s="50">
        <v>2800506</v>
      </c>
      <c r="AH4717" s="66" t="str">
        <f t="shared" si="277"/>
        <v>SEAreia Branca</v>
      </c>
      <c r="AI4717" s="50">
        <v>2800308</v>
      </c>
    </row>
    <row r="4718" spans="27:35">
      <c r="AA4718" s="62" t="str">
        <f t="shared" si="276"/>
        <v/>
      </c>
      <c r="AB4718" s="50" t="s">
        <v>81</v>
      </c>
      <c r="AC4718" s="50" t="s">
        <v>240</v>
      </c>
      <c r="AD4718" s="50">
        <v>2800605</v>
      </c>
      <c r="AH4718" s="66" t="str">
        <f t="shared" si="277"/>
        <v>SEBarra dos Coqueiros</v>
      </c>
      <c r="AI4718" s="50">
        <v>2800407</v>
      </c>
    </row>
    <row r="4719" spans="27:35">
      <c r="AA4719" s="62" t="str">
        <f t="shared" si="276"/>
        <v/>
      </c>
      <c r="AB4719" s="50" t="s">
        <v>81</v>
      </c>
      <c r="AC4719" s="50" t="s">
        <v>265</v>
      </c>
      <c r="AD4719" s="50">
        <v>2800670</v>
      </c>
      <c r="AH4719" s="66" t="str">
        <f t="shared" si="277"/>
        <v>SEBoquim</v>
      </c>
      <c r="AI4719" s="50">
        <v>2800506</v>
      </c>
    </row>
    <row r="4720" spans="27:35">
      <c r="AA4720" s="62" t="str">
        <f t="shared" si="276"/>
        <v/>
      </c>
      <c r="AB4720" s="50" t="s">
        <v>81</v>
      </c>
      <c r="AC4720" s="50" t="s">
        <v>291</v>
      </c>
      <c r="AD4720" s="50">
        <v>2800704</v>
      </c>
      <c r="AH4720" s="66" t="str">
        <f t="shared" si="277"/>
        <v>SEBrejo Grande</v>
      </c>
      <c r="AI4720" s="50">
        <v>2800605</v>
      </c>
    </row>
    <row r="4721" spans="27:35">
      <c r="AA4721" s="62" t="str">
        <f t="shared" si="276"/>
        <v/>
      </c>
      <c r="AB4721" s="50" t="s">
        <v>81</v>
      </c>
      <c r="AC4721" s="50" t="s">
        <v>317</v>
      </c>
      <c r="AD4721" s="50">
        <v>2801009</v>
      </c>
      <c r="AH4721" s="66" t="str">
        <f t="shared" si="277"/>
        <v>SECampo do Brito</v>
      </c>
      <c r="AI4721" s="50">
        <v>2800670</v>
      </c>
    </row>
    <row r="4722" spans="27:35">
      <c r="AA4722" s="62" t="str">
        <f t="shared" si="276"/>
        <v/>
      </c>
      <c r="AB4722" s="50" t="s">
        <v>81</v>
      </c>
      <c r="AC4722" s="50" t="s">
        <v>342</v>
      </c>
      <c r="AD4722" s="50">
        <v>2801108</v>
      </c>
      <c r="AH4722" s="66" t="str">
        <f t="shared" si="277"/>
        <v>SECanhoba</v>
      </c>
      <c r="AI4722" s="50">
        <v>2800704</v>
      </c>
    </row>
    <row r="4723" spans="27:35">
      <c r="AA4723" s="62" t="str">
        <f t="shared" si="276"/>
        <v/>
      </c>
      <c r="AB4723" s="50" t="s">
        <v>81</v>
      </c>
      <c r="AC4723" s="50" t="s">
        <v>366</v>
      </c>
      <c r="AD4723" s="50">
        <v>2801207</v>
      </c>
      <c r="AH4723" s="66" t="str">
        <f t="shared" si="277"/>
        <v>SECanindé de São Francisco</v>
      </c>
      <c r="AI4723" s="50">
        <v>2801009</v>
      </c>
    </row>
    <row r="4724" spans="27:35">
      <c r="AA4724" s="62" t="str">
        <f t="shared" si="276"/>
        <v/>
      </c>
      <c r="AB4724" s="50" t="s">
        <v>81</v>
      </c>
      <c r="AC4724" s="50" t="s">
        <v>391</v>
      </c>
      <c r="AD4724" s="50">
        <v>2801306</v>
      </c>
      <c r="AH4724" s="66" t="str">
        <f t="shared" si="277"/>
        <v>SECapela</v>
      </c>
      <c r="AI4724" s="50">
        <v>2801108</v>
      </c>
    </row>
    <row r="4725" spans="27:35">
      <c r="AA4725" s="62" t="str">
        <f t="shared" si="276"/>
        <v/>
      </c>
      <c r="AB4725" s="50" t="s">
        <v>81</v>
      </c>
      <c r="AC4725" s="50" t="s">
        <v>416</v>
      </c>
      <c r="AD4725" s="50">
        <v>2801405</v>
      </c>
      <c r="AH4725" s="66" t="str">
        <f t="shared" si="277"/>
        <v>SECarira</v>
      </c>
      <c r="AI4725" s="50">
        <v>2801207</v>
      </c>
    </row>
    <row r="4726" spans="27:35">
      <c r="AA4726" s="62" t="str">
        <f t="shared" si="276"/>
        <v/>
      </c>
      <c r="AB4726" s="50" t="s">
        <v>81</v>
      </c>
      <c r="AC4726" s="50" t="s">
        <v>442</v>
      </c>
      <c r="AD4726" s="50">
        <v>2801504</v>
      </c>
      <c r="AH4726" s="66" t="str">
        <f t="shared" si="277"/>
        <v>SECarmópolis</v>
      </c>
      <c r="AI4726" s="50">
        <v>2801306</v>
      </c>
    </row>
    <row r="4727" spans="27:35">
      <c r="AA4727" s="62" t="str">
        <f t="shared" si="276"/>
        <v/>
      </c>
      <c r="AB4727" s="50" t="s">
        <v>81</v>
      </c>
      <c r="AC4727" s="50" t="s">
        <v>467</v>
      </c>
      <c r="AD4727" s="50">
        <v>2801603</v>
      </c>
      <c r="AH4727" s="66" t="str">
        <f t="shared" si="277"/>
        <v>SECedro de São João</v>
      </c>
      <c r="AI4727" s="50">
        <v>2801405</v>
      </c>
    </row>
    <row r="4728" spans="27:35">
      <c r="AA4728" s="62" t="str">
        <f t="shared" si="276"/>
        <v/>
      </c>
      <c r="AB4728" s="50" t="s">
        <v>81</v>
      </c>
      <c r="AC4728" s="50" t="s">
        <v>492</v>
      </c>
      <c r="AD4728" s="50">
        <v>2801702</v>
      </c>
      <c r="AH4728" s="66" t="str">
        <f t="shared" si="277"/>
        <v>SECristinápolis</v>
      </c>
      <c r="AI4728" s="50">
        <v>2801504</v>
      </c>
    </row>
    <row r="4729" spans="27:35">
      <c r="AA4729" s="62" t="str">
        <f t="shared" si="276"/>
        <v/>
      </c>
      <c r="AB4729" s="50" t="s">
        <v>81</v>
      </c>
      <c r="AC4729" s="50" t="s">
        <v>516</v>
      </c>
      <c r="AD4729" s="50">
        <v>2801900</v>
      </c>
      <c r="AH4729" s="66" t="str">
        <f t="shared" si="277"/>
        <v>SECumbe</v>
      </c>
      <c r="AI4729" s="50">
        <v>2801603</v>
      </c>
    </row>
    <row r="4730" spans="27:35">
      <c r="AA4730" s="62" t="str">
        <f t="shared" si="276"/>
        <v/>
      </c>
      <c r="AB4730" s="50" t="s">
        <v>81</v>
      </c>
      <c r="AC4730" s="50" t="s">
        <v>539</v>
      </c>
      <c r="AD4730" s="50">
        <v>2802007</v>
      </c>
      <c r="AH4730" s="66" t="str">
        <f t="shared" si="277"/>
        <v>SEDivina Pastora</v>
      </c>
      <c r="AI4730" s="50">
        <v>2801702</v>
      </c>
    </row>
    <row r="4731" spans="27:35">
      <c r="AA4731" s="62" t="str">
        <f t="shared" si="276"/>
        <v/>
      </c>
      <c r="AB4731" s="50" t="s">
        <v>81</v>
      </c>
      <c r="AC4731" s="50" t="s">
        <v>562</v>
      </c>
      <c r="AD4731" s="50">
        <v>2802106</v>
      </c>
      <c r="AH4731" s="66" t="str">
        <f t="shared" si="277"/>
        <v>SEEstância</v>
      </c>
      <c r="AI4731" s="50">
        <v>2801900</v>
      </c>
    </row>
    <row r="4732" spans="27:35">
      <c r="AA4732" s="62" t="str">
        <f t="shared" si="276"/>
        <v/>
      </c>
      <c r="AB4732" s="50" t="s">
        <v>81</v>
      </c>
      <c r="AC4732" s="50" t="s">
        <v>585</v>
      </c>
      <c r="AD4732" s="50">
        <v>2802205</v>
      </c>
      <c r="AH4732" s="66" t="str">
        <f t="shared" si="277"/>
        <v>SEFeira Nova</v>
      </c>
      <c r="AI4732" s="50">
        <v>2802007</v>
      </c>
    </row>
    <row r="4733" spans="27:35">
      <c r="AA4733" s="62" t="str">
        <f t="shared" si="276"/>
        <v/>
      </c>
      <c r="AB4733" s="50" t="s">
        <v>81</v>
      </c>
      <c r="AC4733" s="50" t="s">
        <v>608</v>
      </c>
      <c r="AD4733" s="50">
        <v>2802304</v>
      </c>
      <c r="AH4733" s="66" t="str">
        <f t="shared" si="277"/>
        <v>SEFrei Paulo</v>
      </c>
      <c r="AI4733" s="50">
        <v>2802106</v>
      </c>
    </row>
    <row r="4734" spans="27:35">
      <c r="AA4734" s="62" t="str">
        <f t="shared" si="276"/>
        <v/>
      </c>
      <c r="AB4734" s="50" t="s">
        <v>81</v>
      </c>
      <c r="AC4734" s="50" t="s">
        <v>630</v>
      </c>
      <c r="AD4734" s="50">
        <v>2802403</v>
      </c>
      <c r="AH4734" s="66" t="str">
        <f t="shared" si="277"/>
        <v>SEGararu</v>
      </c>
      <c r="AI4734" s="50">
        <v>2802205</v>
      </c>
    </row>
    <row r="4735" spans="27:35">
      <c r="AA4735" s="62" t="str">
        <f t="shared" si="276"/>
        <v/>
      </c>
      <c r="AB4735" s="50" t="s">
        <v>81</v>
      </c>
      <c r="AC4735" s="50" t="s">
        <v>651</v>
      </c>
      <c r="AD4735" s="50">
        <v>2802502</v>
      </c>
      <c r="AH4735" s="66" t="str">
        <f t="shared" si="277"/>
        <v>SEGeneral Maynard</v>
      </c>
      <c r="AI4735" s="50">
        <v>2802304</v>
      </c>
    </row>
    <row r="4736" spans="27:35">
      <c r="AA4736" s="62" t="str">
        <f t="shared" si="276"/>
        <v/>
      </c>
      <c r="AB4736" s="50" t="s">
        <v>81</v>
      </c>
      <c r="AC4736" s="50" t="s">
        <v>672</v>
      </c>
      <c r="AD4736" s="50">
        <v>2802601</v>
      </c>
      <c r="AH4736" s="66" t="str">
        <f t="shared" si="277"/>
        <v>SEGracho Cardoso</v>
      </c>
      <c r="AI4736" s="50">
        <v>2802403</v>
      </c>
    </row>
    <row r="4737" spans="27:35">
      <c r="AA4737" s="62" t="str">
        <f t="shared" si="276"/>
        <v/>
      </c>
      <c r="AB4737" s="50" t="s">
        <v>81</v>
      </c>
      <c r="AC4737" s="50" t="s">
        <v>693</v>
      </c>
      <c r="AD4737" s="50">
        <v>2802700</v>
      </c>
      <c r="AH4737" s="66" t="str">
        <f t="shared" si="277"/>
        <v>SEIlha das Flores</v>
      </c>
      <c r="AI4737" s="50">
        <v>2802502</v>
      </c>
    </row>
    <row r="4738" spans="27:35">
      <c r="AA4738" s="62" t="str">
        <f t="shared" si="276"/>
        <v/>
      </c>
      <c r="AB4738" s="50" t="s">
        <v>81</v>
      </c>
      <c r="AC4738" s="50" t="s">
        <v>714</v>
      </c>
      <c r="AD4738" s="50">
        <v>2802809</v>
      </c>
      <c r="AH4738" s="66" t="str">
        <f t="shared" si="277"/>
        <v>SEIndiaroba</v>
      </c>
      <c r="AI4738" s="50">
        <v>2802601</v>
      </c>
    </row>
    <row r="4739" spans="27:35">
      <c r="AA4739" s="62" t="str">
        <f t="shared" ref="AA4739:AA4802" si="278">CONCATENATE(A4739,D4739)</f>
        <v/>
      </c>
      <c r="AB4739" s="50" t="s">
        <v>81</v>
      </c>
      <c r="AC4739" s="50" t="s">
        <v>736</v>
      </c>
      <c r="AD4739" s="50">
        <v>2802908</v>
      </c>
      <c r="AH4739" s="66" t="str">
        <f t="shared" ref="AH4739:AH4802" si="279">CONCATENATE(AB4739,AC4739)</f>
        <v>SEItabaiana</v>
      </c>
      <c r="AI4739" s="50">
        <v>2802700</v>
      </c>
    </row>
    <row r="4740" spans="27:35">
      <c r="AA4740" s="62" t="str">
        <f t="shared" si="278"/>
        <v/>
      </c>
      <c r="AB4740" s="50" t="s">
        <v>81</v>
      </c>
      <c r="AC4740" s="50" t="s">
        <v>757</v>
      </c>
      <c r="AD4740" s="50">
        <v>2803005</v>
      </c>
      <c r="AH4740" s="66" t="str">
        <f t="shared" si="279"/>
        <v>SEItabaianinha</v>
      </c>
      <c r="AI4740" s="50">
        <v>2802809</v>
      </c>
    </row>
    <row r="4741" spans="27:35">
      <c r="AA4741" s="62" t="str">
        <f t="shared" si="278"/>
        <v/>
      </c>
      <c r="AB4741" s="50" t="s">
        <v>81</v>
      </c>
      <c r="AC4741" s="50" t="s">
        <v>780</v>
      </c>
      <c r="AD4741" s="50">
        <v>2803104</v>
      </c>
      <c r="AH4741" s="66" t="str">
        <f t="shared" si="279"/>
        <v>SEItabi</v>
      </c>
      <c r="AI4741" s="50">
        <v>2802908</v>
      </c>
    </row>
    <row r="4742" spans="27:35">
      <c r="AA4742" s="62" t="str">
        <f t="shared" si="278"/>
        <v/>
      </c>
      <c r="AB4742" s="50" t="s">
        <v>81</v>
      </c>
      <c r="AC4742" s="50" t="s">
        <v>801</v>
      </c>
      <c r="AD4742" s="50">
        <v>2803203</v>
      </c>
      <c r="AH4742" s="66" t="str">
        <f t="shared" si="279"/>
        <v>SEItaporanga d'Ajuda</v>
      </c>
      <c r="AI4742" s="50">
        <v>2803005</v>
      </c>
    </row>
    <row r="4743" spans="27:35">
      <c r="AA4743" s="62" t="str">
        <f t="shared" si="278"/>
        <v/>
      </c>
      <c r="AB4743" s="50" t="s">
        <v>81</v>
      </c>
      <c r="AC4743" s="50" t="s">
        <v>822</v>
      </c>
      <c r="AD4743" s="50">
        <v>2803302</v>
      </c>
      <c r="AH4743" s="66" t="str">
        <f t="shared" si="279"/>
        <v>SEJaparatuba</v>
      </c>
      <c r="AI4743" s="50">
        <v>2803104</v>
      </c>
    </row>
    <row r="4744" spans="27:35">
      <c r="AA4744" s="62" t="str">
        <f t="shared" si="278"/>
        <v/>
      </c>
      <c r="AB4744" s="50" t="s">
        <v>81</v>
      </c>
      <c r="AC4744" s="50" t="s">
        <v>844</v>
      </c>
      <c r="AD4744" s="50">
        <v>2803401</v>
      </c>
      <c r="AH4744" s="66" t="str">
        <f t="shared" si="279"/>
        <v>SEJapoatã</v>
      </c>
      <c r="AI4744" s="50">
        <v>2803203</v>
      </c>
    </row>
    <row r="4745" spans="27:35">
      <c r="AA4745" s="62" t="str">
        <f t="shared" si="278"/>
        <v/>
      </c>
      <c r="AB4745" s="50" t="s">
        <v>81</v>
      </c>
      <c r="AC4745" s="50" t="s">
        <v>866</v>
      </c>
      <c r="AD4745" s="50">
        <v>2803500</v>
      </c>
      <c r="AH4745" s="66" t="str">
        <f t="shared" si="279"/>
        <v>SELagarto</v>
      </c>
      <c r="AI4745" s="50">
        <v>2803302</v>
      </c>
    </row>
    <row r="4746" spans="27:35">
      <c r="AA4746" s="62" t="str">
        <f t="shared" si="278"/>
        <v/>
      </c>
      <c r="AB4746" s="50" t="s">
        <v>81</v>
      </c>
      <c r="AC4746" s="50" t="s">
        <v>888</v>
      </c>
      <c r="AD4746" s="50">
        <v>2803609</v>
      </c>
      <c r="AH4746" s="66" t="str">
        <f t="shared" si="279"/>
        <v>SELaranjeiras</v>
      </c>
      <c r="AI4746" s="50">
        <v>2803401</v>
      </c>
    </row>
    <row r="4747" spans="27:35">
      <c r="AA4747" s="62" t="str">
        <f t="shared" si="278"/>
        <v/>
      </c>
      <c r="AB4747" s="50" t="s">
        <v>81</v>
      </c>
      <c r="AC4747" s="50" t="s">
        <v>911</v>
      </c>
      <c r="AD4747" s="50">
        <v>2803708</v>
      </c>
      <c r="AH4747" s="66" t="str">
        <f t="shared" si="279"/>
        <v>SEMacambira</v>
      </c>
      <c r="AI4747" s="50">
        <v>2803500</v>
      </c>
    </row>
    <row r="4748" spans="27:35">
      <c r="AA4748" s="62" t="str">
        <f t="shared" si="278"/>
        <v/>
      </c>
      <c r="AB4748" s="50" t="s">
        <v>81</v>
      </c>
      <c r="AC4748" s="50" t="s">
        <v>934</v>
      </c>
      <c r="AD4748" s="50">
        <v>2803807</v>
      </c>
      <c r="AH4748" s="66" t="str">
        <f t="shared" si="279"/>
        <v>SEMalhada dos Bois</v>
      </c>
      <c r="AI4748" s="50">
        <v>2803609</v>
      </c>
    </row>
    <row r="4749" spans="27:35">
      <c r="AA4749" s="62" t="str">
        <f t="shared" si="278"/>
        <v/>
      </c>
      <c r="AB4749" s="50" t="s">
        <v>81</v>
      </c>
      <c r="AC4749" s="50" t="s">
        <v>956</v>
      </c>
      <c r="AD4749" s="50">
        <v>2803906</v>
      </c>
      <c r="AH4749" s="66" t="str">
        <f t="shared" si="279"/>
        <v>SEMalhador</v>
      </c>
      <c r="AI4749" s="50">
        <v>2803708</v>
      </c>
    </row>
    <row r="4750" spans="27:35">
      <c r="AA4750" s="62" t="str">
        <f t="shared" si="278"/>
        <v/>
      </c>
      <c r="AB4750" s="50" t="s">
        <v>81</v>
      </c>
      <c r="AC4750" s="50" t="s">
        <v>979</v>
      </c>
      <c r="AD4750" s="50">
        <v>2804003</v>
      </c>
      <c r="AH4750" s="66" t="str">
        <f t="shared" si="279"/>
        <v>SEMaruim</v>
      </c>
      <c r="AI4750" s="50">
        <v>2803807</v>
      </c>
    </row>
    <row r="4751" spans="27:35">
      <c r="AA4751" s="62" t="str">
        <f t="shared" si="278"/>
        <v/>
      </c>
      <c r="AB4751" s="50" t="s">
        <v>81</v>
      </c>
      <c r="AC4751" s="50" t="s">
        <v>1001</v>
      </c>
      <c r="AD4751" s="50">
        <v>2804102</v>
      </c>
      <c r="AH4751" s="66" t="str">
        <f t="shared" si="279"/>
        <v>SEMoita Bonita</v>
      </c>
      <c r="AI4751" s="50">
        <v>2803906</v>
      </c>
    </row>
    <row r="4752" spans="27:35">
      <c r="AA4752" s="62" t="str">
        <f t="shared" si="278"/>
        <v/>
      </c>
      <c r="AB4752" s="50" t="s">
        <v>81</v>
      </c>
      <c r="AC4752" s="50" t="s">
        <v>1023</v>
      </c>
      <c r="AD4752" s="50">
        <v>2804201</v>
      </c>
      <c r="AH4752" s="66" t="str">
        <f t="shared" si="279"/>
        <v>SEMonte Alegre de Sergipe</v>
      </c>
      <c r="AI4752" s="50">
        <v>2804003</v>
      </c>
    </row>
    <row r="4753" spans="27:35">
      <c r="AA4753" s="62" t="str">
        <f t="shared" si="278"/>
        <v/>
      </c>
      <c r="AB4753" s="50" t="s">
        <v>81</v>
      </c>
      <c r="AC4753" s="50" t="s">
        <v>1046</v>
      </c>
      <c r="AD4753" s="50">
        <v>2804300</v>
      </c>
      <c r="AH4753" s="66" t="str">
        <f t="shared" si="279"/>
        <v>SEMuribeca</v>
      </c>
      <c r="AI4753" s="50">
        <v>2804102</v>
      </c>
    </row>
    <row r="4754" spans="27:35">
      <c r="AA4754" s="62" t="str">
        <f t="shared" si="278"/>
        <v/>
      </c>
      <c r="AB4754" s="50" t="s">
        <v>81</v>
      </c>
      <c r="AC4754" s="50" t="s">
        <v>1067</v>
      </c>
      <c r="AD4754" s="50">
        <v>2804409</v>
      </c>
      <c r="AH4754" s="66" t="str">
        <f t="shared" si="279"/>
        <v>SENeópolis</v>
      </c>
      <c r="AI4754" s="50">
        <v>2804201</v>
      </c>
    </row>
    <row r="4755" spans="27:35">
      <c r="AA4755" s="62" t="str">
        <f t="shared" si="278"/>
        <v/>
      </c>
      <c r="AB4755" s="50" t="s">
        <v>81</v>
      </c>
      <c r="AC4755" s="50" t="s">
        <v>1089</v>
      </c>
      <c r="AD4755" s="50">
        <v>2804458</v>
      </c>
      <c r="AH4755" s="66" t="str">
        <f t="shared" si="279"/>
        <v>SENossa Senhora Aparecida</v>
      </c>
      <c r="AI4755" s="50">
        <v>2804300</v>
      </c>
    </row>
    <row r="4756" spans="27:35">
      <c r="AA4756" s="62" t="str">
        <f t="shared" si="278"/>
        <v/>
      </c>
      <c r="AB4756" s="50" t="s">
        <v>81</v>
      </c>
      <c r="AC4756" s="50" t="s">
        <v>1112</v>
      </c>
      <c r="AD4756" s="50">
        <v>2804508</v>
      </c>
      <c r="AH4756" s="66" t="str">
        <f t="shared" si="279"/>
        <v>SENossa Senhora da Glória</v>
      </c>
      <c r="AI4756" s="50">
        <v>2804409</v>
      </c>
    </row>
    <row r="4757" spans="27:35">
      <c r="AA4757" s="62" t="str">
        <f t="shared" si="278"/>
        <v/>
      </c>
      <c r="AB4757" s="50" t="s">
        <v>81</v>
      </c>
      <c r="AC4757" s="50" t="s">
        <v>1135</v>
      </c>
      <c r="AD4757" s="50">
        <v>2804607</v>
      </c>
      <c r="AH4757" s="66" t="str">
        <f t="shared" si="279"/>
        <v>SENossa Senhora das Dores</v>
      </c>
      <c r="AI4757" s="50">
        <v>2804458</v>
      </c>
    </row>
    <row r="4758" spans="27:35">
      <c r="AA4758" s="62" t="str">
        <f t="shared" si="278"/>
        <v/>
      </c>
      <c r="AB4758" s="50" t="s">
        <v>81</v>
      </c>
      <c r="AC4758" s="50" t="s">
        <v>1158</v>
      </c>
      <c r="AD4758" s="50">
        <v>2804706</v>
      </c>
      <c r="AH4758" s="66" t="str">
        <f t="shared" si="279"/>
        <v>SENossa Senhora de Lourdes</v>
      </c>
      <c r="AI4758" s="50">
        <v>2804508</v>
      </c>
    </row>
    <row r="4759" spans="27:35">
      <c r="AA4759" s="62" t="str">
        <f t="shared" si="278"/>
        <v/>
      </c>
      <c r="AB4759" s="50" t="s">
        <v>81</v>
      </c>
      <c r="AC4759" s="50" t="s">
        <v>1181</v>
      </c>
      <c r="AD4759" s="50">
        <v>2804805</v>
      </c>
      <c r="AH4759" s="66" t="str">
        <f t="shared" si="279"/>
        <v>SENossa Senhora do Socorro</v>
      </c>
      <c r="AI4759" s="50">
        <v>2804607</v>
      </c>
    </row>
    <row r="4760" spans="27:35">
      <c r="AA4760" s="62" t="str">
        <f t="shared" si="278"/>
        <v/>
      </c>
      <c r="AB4760" s="50" t="s">
        <v>81</v>
      </c>
      <c r="AC4760" s="50" t="s">
        <v>1203</v>
      </c>
      <c r="AD4760" s="50">
        <v>2804904</v>
      </c>
      <c r="AH4760" s="66" t="str">
        <f t="shared" si="279"/>
        <v>SEPacatuba</v>
      </c>
      <c r="AI4760" s="50">
        <v>2804706</v>
      </c>
    </row>
    <row r="4761" spans="27:35">
      <c r="AA4761" s="62" t="str">
        <f t="shared" si="278"/>
        <v/>
      </c>
      <c r="AB4761" s="50" t="s">
        <v>81</v>
      </c>
      <c r="AC4761" s="50" t="s">
        <v>1225</v>
      </c>
      <c r="AD4761" s="50">
        <v>2805000</v>
      </c>
      <c r="AH4761" s="66" t="str">
        <f t="shared" si="279"/>
        <v>SEPedra Mole</v>
      </c>
      <c r="AI4761" s="50">
        <v>2804805</v>
      </c>
    </row>
    <row r="4762" spans="27:35">
      <c r="AA4762" s="62" t="str">
        <f t="shared" si="278"/>
        <v/>
      </c>
      <c r="AB4762" s="50" t="s">
        <v>81</v>
      </c>
      <c r="AC4762" s="50" t="s">
        <v>1247</v>
      </c>
      <c r="AD4762" s="50">
        <v>2805109</v>
      </c>
      <c r="AH4762" s="66" t="str">
        <f t="shared" si="279"/>
        <v>SEPedrinhas</v>
      </c>
      <c r="AI4762" s="50">
        <v>2804904</v>
      </c>
    </row>
    <row r="4763" spans="27:35">
      <c r="AA4763" s="62" t="str">
        <f t="shared" si="278"/>
        <v/>
      </c>
      <c r="AB4763" s="50" t="s">
        <v>81</v>
      </c>
      <c r="AC4763" s="50" t="s">
        <v>1270</v>
      </c>
      <c r="AD4763" s="50">
        <v>2805208</v>
      </c>
      <c r="AH4763" s="66" t="str">
        <f t="shared" si="279"/>
        <v>SEPinhão</v>
      </c>
      <c r="AI4763" s="50">
        <v>2805000</v>
      </c>
    </row>
    <row r="4764" spans="27:35">
      <c r="AA4764" s="62" t="str">
        <f t="shared" si="278"/>
        <v/>
      </c>
      <c r="AB4764" s="50" t="s">
        <v>81</v>
      </c>
      <c r="AC4764" s="50" t="s">
        <v>1291</v>
      </c>
      <c r="AD4764" s="50">
        <v>2805307</v>
      </c>
      <c r="AH4764" s="66" t="str">
        <f t="shared" si="279"/>
        <v>SEPirambu</v>
      </c>
      <c r="AI4764" s="50">
        <v>2805109</v>
      </c>
    </row>
    <row r="4765" spans="27:35">
      <c r="AA4765" s="62" t="str">
        <f t="shared" si="278"/>
        <v/>
      </c>
      <c r="AB4765" s="50" t="s">
        <v>81</v>
      </c>
      <c r="AC4765" s="50" t="s">
        <v>1313</v>
      </c>
      <c r="AD4765" s="50">
        <v>2805406</v>
      </c>
      <c r="AH4765" s="66" t="str">
        <f t="shared" si="279"/>
        <v>SEPoço Redondo</v>
      </c>
      <c r="AI4765" s="50">
        <v>2805208</v>
      </c>
    </row>
    <row r="4766" spans="27:35">
      <c r="AA4766" s="62" t="str">
        <f t="shared" si="278"/>
        <v/>
      </c>
      <c r="AB4766" s="50" t="s">
        <v>81</v>
      </c>
      <c r="AC4766" s="50" t="s">
        <v>1335</v>
      </c>
      <c r="AD4766" s="50">
        <v>2805505</v>
      </c>
      <c r="AH4766" s="66" t="str">
        <f t="shared" si="279"/>
        <v>SEPoço Verde</v>
      </c>
      <c r="AI4766" s="50">
        <v>2805307</v>
      </c>
    </row>
    <row r="4767" spans="27:35">
      <c r="AA4767" s="62" t="str">
        <f t="shared" si="278"/>
        <v/>
      </c>
      <c r="AB4767" s="50" t="s">
        <v>81</v>
      </c>
      <c r="AC4767" s="50" t="s">
        <v>1356</v>
      </c>
      <c r="AD4767" s="50">
        <v>2805604</v>
      </c>
      <c r="AH4767" s="66" t="str">
        <f t="shared" si="279"/>
        <v>SEPorto da Folha</v>
      </c>
      <c r="AI4767" s="50">
        <v>2805406</v>
      </c>
    </row>
    <row r="4768" spans="27:35">
      <c r="AA4768" s="62" t="str">
        <f t="shared" si="278"/>
        <v/>
      </c>
      <c r="AB4768" s="50" t="s">
        <v>81</v>
      </c>
      <c r="AC4768" s="50" t="s">
        <v>1378</v>
      </c>
      <c r="AD4768" s="50">
        <v>2805703</v>
      </c>
      <c r="AH4768" s="66" t="str">
        <f t="shared" si="279"/>
        <v>SEPropriá</v>
      </c>
      <c r="AI4768" s="50">
        <v>2805505</v>
      </c>
    </row>
    <row r="4769" spans="27:35">
      <c r="AA4769" s="62" t="str">
        <f t="shared" si="278"/>
        <v/>
      </c>
      <c r="AB4769" s="50" t="s">
        <v>81</v>
      </c>
      <c r="AC4769" s="50" t="s">
        <v>1400</v>
      </c>
      <c r="AD4769" s="50">
        <v>2805802</v>
      </c>
      <c r="AH4769" s="66" t="str">
        <f t="shared" si="279"/>
        <v>SERiachão do Dantas</v>
      </c>
      <c r="AI4769" s="50">
        <v>2805604</v>
      </c>
    </row>
    <row r="4770" spans="27:35">
      <c r="AA4770" s="62" t="str">
        <f t="shared" si="278"/>
        <v/>
      </c>
      <c r="AB4770" s="50" t="s">
        <v>81</v>
      </c>
      <c r="AC4770" s="50" t="s">
        <v>1422</v>
      </c>
      <c r="AD4770" s="50">
        <v>2805901</v>
      </c>
      <c r="AH4770" s="66" t="str">
        <f t="shared" si="279"/>
        <v>SERiachuelo</v>
      </c>
      <c r="AI4770" s="50">
        <v>2805703</v>
      </c>
    </row>
    <row r="4771" spans="27:35">
      <c r="AA4771" s="62" t="str">
        <f t="shared" si="278"/>
        <v/>
      </c>
      <c r="AB4771" s="50" t="s">
        <v>81</v>
      </c>
      <c r="AC4771" s="50" t="s">
        <v>1443</v>
      </c>
      <c r="AD4771" s="50">
        <v>2806008</v>
      </c>
      <c r="AH4771" s="66" t="str">
        <f t="shared" si="279"/>
        <v>SERibeirópolis</v>
      </c>
      <c r="AI4771" s="50">
        <v>2805802</v>
      </c>
    </row>
    <row r="4772" spans="27:35">
      <c r="AA4772" s="62" t="str">
        <f t="shared" si="278"/>
        <v/>
      </c>
      <c r="AB4772" s="50" t="s">
        <v>81</v>
      </c>
      <c r="AC4772" s="50" t="s">
        <v>1463</v>
      </c>
      <c r="AD4772" s="50">
        <v>2806107</v>
      </c>
      <c r="AH4772" s="66" t="str">
        <f t="shared" si="279"/>
        <v>SERosário do Catete</v>
      </c>
      <c r="AI4772" s="50">
        <v>2805901</v>
      </c>
    </row>
    <row r="4773" spans="27:35">
      <c r="AA4773" s="62" t="str">
        <f t="shared" si="278"/>
        <v/>
      </c>
      <c r="AB4773" s="50" t="s">
        <v>81</v>
      </c>
      <c r="AC4773" s="50" t="s">
        <v>1485</v>
      </c>
      <c r="AD4773" s="50">
        <v>2806206</v>
      </c>
      <c r="AH4773" s="66" t="str">
        <f t="shared" si="279"/>
        <v>SESalgado</v>
      </c>
      <c r="AI4773" s="50">
        <v>2806008</v>
      </c>
    </row>
    <row r="4774" spans="27:35">
      <c r="AA4774" s="62" t="str">
        <f t="shared" si="278"/>
        <v/>
      </c>
      <c r="AB4774" s="50" t="s">
        <v>81</v>
      </c>
      <c r="AC4774" s="50" t="s">
        <v>1506</v>
      </c>
      <c r="AD4774" s="50">
        <v>2806305</v>
      </c>
      <c r="AH4774" s="66" t="str">
        <f t="shared" si="279"/>
        <v>SESanta Luzia do Itanhy</v>
      </c>
      <c r="AI4774" s="50">
        <v>2806107</v>
      </c>
    </row>
    <row r="4775" spans="27:35">
      <c r="AA4775" s="62" t="str">
        <f t="shared" si="278"/>
        <v/>
      </c>
      <c r="AB4775" s="50" t="s">
        <v>81</v>
      </c>
      <c r="AC4775" s="50" t="s">
        <v>1527</v>
      </c>
      <c r="AD4775" s="50">
        <v>2806503</v>
      </c>
      <c r="AH4775" s="66" t="str">
        <f t="shared" si="279"/>
        <v>SESanta Rosa de Lima</v>
      </c>
      <c r="AI4775" s="50">
        <v>2806206</v>
      </c>
    </row>
    <row r="4776" spans="27:35">
      <c r="AA4776" s="62" t="str">
        <f t="shared" si="278"/>
        <v/>
      </c>
      <c r="AB4776" s="50" t="s">
        <v>81</v>
      </c>
      <c r="AC4776" s="50" t="s">
        <v>1548</v>
      </c>
      <c r="AD4776" s="50">
        <v>2806404</v>
      </c>
      <c r="AH4776" s="66" t="str">
        <f t="shared" si="279"/>
        <v>SESantana do São Francisco</v>
      </c>
      <c r="AI4776" s="50">
        <v>2806305</v>
      </c>
    </row>
    <row r="4777" spans="27:35">
      <c r="AA4777" s="62" t="str">
        <f t="shared" si="278"/>
        <v/>
      </c>
      <c r="AB4777" s="50" t="s">
        <v>81</v>
      </c>
      <c r="AC4777" s="50" t="s">
        <v>1567</v>
      </c>
      <c r="AD4777" s="50">
        <v>2806602</v>
      </c>
      <c r="AH4777" s="66" t="str">
        <f t="shared" si="279"/>
        <v>SESanto Amaro das Brotas</v>
      </c>
      <c r="AI4777" s="50">
        <v>2806503</v>
      </c>
    </row>
    <row r="4778" spans="27:35">
      <c r="AA4778" s="62" t="str">
        <f t="shared" si="278"/>
        <v/>
      </c>
      <c r="AB4778" s="50" t="s">
        <v>81</v>
      </c>
      <c r="AC4778" s="50" t="s">
        <v>1587</v>
      </c>
      <c r="AD4778" s="50">
        <v>2806701</v>
      </c>
      <c r="AH4778" s="66" t="str">
        <f t="shared" si="279"/>
        <v>SESão Cristóvão</v>
      </c>
      <c r="AI4778" s="50">
        <v>2806404</v>
      </c>
    </row>
    <row r="4779" spans="27:35">
      <c r="AA4779" s="62" t="str">
        <f t="shared" si="278"/>
        <v/>
      </c>
      <c r="AB4779" s="50" t="s">
        <v>81</v>
      </c>
      <c r="AC4779" s="50" t="s">
        <v>1607</v>
      </c>
      <c r="AD4779" s="50">
        <v>2806800</v>
      </c>
      <c r="AH4779" s="66" t="str">
        <f t="shared" si="279"/>
        <v>SESão Domingos</v>
      </c>
      <c r="AI4779" s="50">
        <v>2806602</v>
      </c>
    </row>
    <row r="4780" spans="27:35">
      <c r="AA4780" s="62" t="str">
        <f t="shared" si="278"/>
        <v/>
      </c>
      <c r="AB4780" s="50" t="s">
        <v>81</v>
      </c>
      <c r="AC4780" s="50" t="s">
        <v>1628</v>
      </c>
      <c r="AD4780" s="50">
        <v>2806909</v>
      </c>
      <c r="AH4780" s="66" t="str">
        <f t="shared" si="279"/>
        <v>SESão Francisco</v>
      </c>
      <c r="AI4780" s="50">
        <v>2806701</v>
      </c>
    </row>
    <row r="4781" spans="27:35">
      <c r="AA4781" s="62" t="str">
        <f t="shared" si="278"/>
        <v/>
      </c>
      <c r="AB4781" s="50" t="s">
        <v>81</v>
      </c>
      <c r="AC4781" s="50" t="s">
        <v>1649</v>
      </c>
      <c r="AD4781" s="50">
        <v>2807006</v>
      </c>
      <c r="AH4781" s="66" t="str">
        <f t="shared" si="279"/>
        <v>SESão Miguel do Aleixo</v>
      </c>
      <c r="AI4781" s="50">
        <v>2806800</v>
      </c>
    </row>
    <row r="4782" spans="27:35">
      <c r="AA4782" s="62" t="str">
        <f t="shared" si="278"/>
        <v/>
      </c>
      <c r="AB4782" s="50" t="s">
        <v>81</v>
      </c>
      <c r="AC4782" s="50" t="s">
        <v>1669</v>
      </c>
      <c r="AD4782" s="50">
        <v>2807105</v>
      </c>
      <c r="AH4782" s="66" t="str">
        <f t="shared" si="279"/>
        <v>SESimão Dias</v>
      </c>
      <c r="AI4782" s="50">
        <v>2806909</v>
      </c>
    </row>
    <row r="4783" spans="27:35">
      <c r="AA4783" s="62" t="str">
        <f t="shared" si="278"/>
        <v/>
      </c>
      <c r="AB4783" s="50" t="s">
        <v>81</v>
      </c>
      <c r="AC4783" s="50" t="s">
        <v>1690</v>
      </c>
      <c r="AD4783" s="50">
        <v>2807204</v>
      </c>
      <c r="AH4783" s="66" t="str">
        <f t="shared" si="279"/>
        <v>SESiriri</v>
      </c>
      <c r="AI4783" s="50">
        <v>2807006</v>
      </c>
    </row>
    <row r="4784" spans="27:35">
      <c r="AA4784" s="62" t="str">
        <f t="shared" si="278"/>
        <v/>
      </c>
      <c r="AB4784" s="50" t="s">
        <v>81</v>
      </c>
      <c r="AC4784" s="50" t="s">
        <v>1710</v>
      </c>
      <c r="AD4784" s="50">
        <v>2807303</v>
      </c>
      <c r="AH4784" s="66" t="str">
        <f t="shared" si="279"/>
        <v>SETelha</v>
      </c>
      <c r="AI4784" s="50">
        <v>2807105</v>
      </c>
    </row>
    <row r="4785" spans="27:35">
      <c r="AA4785" s="62" t="str">
        <f t="shared" si="278"/>
        <v/>
      </c>
      <c r="AB4785" s="50" t="s">
        <v>81</v>
      </c>
      <c r="AC4785" s="50" t="s">
        <v>1731</v>
      </c>
      <c r="AD4785" s="50">
        <v>2807402</v>
      </c>
      <c r="AH4785" s="66" t="str">
        <f t="shared" si="279"/>
        <v>SETobias Barreto</v>
      </c>
      <c r="AI4785" s="50">
        <v>2807204</v>
      </c>
    </row>
    <row r="4786" spans="27:35">
      <c r="AA4786" s="62" t="str">
        <f t="shared" si="278"/>
        <v/>
      </c>
      <c r="AB4786" s="50" t="s">
        <v>81</v>
      </c>
      <c r="AC4786" s="50" t="s">
        <v>1752</v>
      </c>
      <c r="AD4786" s="50">
        <v>2807501</v>
      </c>
      <c r="AH4786" s="66" t="str">
        <f t="shared" si="279"/>
        <v>SETomar do Geru</v>
      </c>
      <c r="AI4786" s="50">
        <v>2807303</v>
      </c>
    </row>
    <row r="4787" spans="27:35">
      <c r="AA4787" s="62" t="str">
        <f t="shared" si="278"/>
        <v/>
      </c>
      <c r="AB4787" s="50" t="s">
        <v>81</v>
      </c>
      <c r="AC4787" s="50" t="s">
        <v>1772</v>
      </c>
      <c r="AD4787" s="50">
        <v>2807600</v>
      </c>
      <c r="AH4787" s="66" t="str">
        <f t="shared" si="279"/>
        <v>SEUmbaúba</v>
      </c>
      <c r="AI4787" s="50">
        <v>2807402</v>
      </c>
    </row>
    <row r="4788" spans="27:35">
      <c r="AA4788" s="62" t="str">
        <f t="shared" si="278"/>
        <v/>
      </c>
      <c r="AB4788" s="50" t="s">
        <v>83</v>
      </c>
      <c r="AC4788" s="50" t="s">
        <v>112</v>
      </c>
      <c r="AD4788" s="50">
        <v>3500105</v>
      </c>
      <c r="AH4788" s="66" t="str">
        <f t="shared" si="279"/>
        <v>SPAdamantina</v>
      </c>
      <c r="AI4788" s="50">
        <v>2807501</v>
      </c>
    </row>
    <row r="4789" spans="27:35">
      <c r="AA4789" s="62" t="str">
        <f t="shared" si="278"/>
        <v/>
      </c>
      <c r="AB4789" s="50" t="s">
        <v>83</v>
      </c>
      <c r="AC4789" s="50" t="s">
        <v>138</v>
      </c>
      <c r="AD4789" s="50">
        <v>3500204</v>
      </c>
      <c r="AH4789" s="66" t="str">
        <f t="shared" si="279"/>
        <v>SPAdolfo</v>
      </c>
      <c r="AI4789" s="50">
        <v>2807600</v>
      </c>
    </row>
    <row r="4790" spans="27:35">
      <c r="AA4790" s="62" t="str">
        <f t="shared" si="278"/>
        <v/>
      </c>
      <c r="AB4790" s="50" t="s">
        <v>83</v>
      </c>
      <c r="AC4790" s="50" t="s">
        <v>163</v>
      </c>
      <c r="AD4790" s="50">
        <v>3500303</v>
      </c>
      <c r="AH4790" s="66" t="str">
        <f t="shared" si="279"/>
        <v>SPAguaí</v>
      </c>
      <c r="AI4790" s="50">
        <v>3500105</v>
      </c>
    </row>
    <row r="4791" spans="27:35">
      <c r="AA4791" s="62" t="str">
        <f t="shared" si="278"/>
        <v/>
      </c>
      <c r="AB4791" s="50" t="s">
        <v>83</v>
      </c>
      <c r="AC4791" s="50" t="s">
        <v>189</v>
      </c>
      <c r="AD4791" s="50">
        <v>3500402</v>
      </c>
      <c r="AH4791" s="66" t="str">
        <f t="shared" si="279"/>
        <v>SPÁguas da Prata</v>
      </c>
      <c r="AI4791" s="50">
        <v>3500204</v>
      </c>
    </row>
    <row r="4792" spans="27:35">
      <c r="AA4792" s="62" t="str">
        <f t="shared" si="278"/>
        <v/>
      </c>
      <c r="AB4792" s="50" t="s">
        <v>83</v>
      </c>
      <c r="AC4792" s="50" t="s">
        <v>215</v>
      </c>
      <c r="AD4792" s="50">
        <v>3500501</v>
      </c>
      <c r="AH4792" s="66" t="str">
        <f t="shared" si="279"/>
        <v>SPÁguas de Lindóia</v>
      </c>
      <c r="AI4792" s="50">
        <v>3500303</v>
      </c>
    </row>
    <row r="4793" spans="27:35">
      <c r="AA4793" s="62" t="str">
        <f t="shared" si="278"/>
        <v/>
      </c>
      <c r="AB4793" s="50" t="s">
        <v>83</v>
      </c>
      <c r="AC4793" s="50" t="s">
        <v>239</v>
      </c>
      <c r="AD4793" s="50">
        <v>3500550</v>
      </c>
      <c r="AH4793" s="66" t="str">
        <f t="shared" si="279"/>
        <v>SPÁguas de Santa Bárbara</v>
      </c>
      <c r="AI4793" s="50">
        <v>3500402</v>
      </c>
    </row>
    <row r="4794" spans="27:35">
      <c r="AA4794" s="62" t="str">
        <f t="shared" si="278"/>
        <v/>
      </c>
      <c r="AB4794" s="50" t="s">
        <v>83</v>
      </c>
      <c r="AC4794" s="50" t="s">
        <v>264</v>
      </c>
      <c r="AD4794" s="50">
        <v>3500600</v>
      </c>
      <c r="AH4794" s="66" t="str">
        <f t="shared" si="279"/>
        <v>SPÁguas de São Pedro</v>
      </c>
      <c r="AI4794" s="50">
        <v>3500501</v>
      </c>
    </row>
    <row r="4795" spans="27:35">
      <c r="AA4795" s="62" t="str">
        <f t="shared" si="278"/>
        <v/>
      </c>
      <c r="AB4795" s="50" t="s">
        <v>83</v>
      </c>
      <c r="AC4795" s="50" t="s">
        <v>290</v>
      </c>
      <c r="AD4795" s="50">
        <v>3500709</v>
      </c>
      <c r="AH4795" s="66" t="str">
        <f t="shared" si="279"/>
        <v>SPAgudos</v>
      </c>
      <c r="AI4795" s="50">
        <v>3500550</v>
      </c>
    </row>
    <row r="4796" spans="27:35">
      <c r="AA4796" s="62" t="str">
        <f t="shared" si="278"/>
        <v/>
      </c>
      <c r="AB4796" s="50" t="s">
        <v>83</v>
      </c>
      <c r="AC4796" s="50" t="s">
        <v>316</v>
      </c>
      <c r="AD4796" s="50">
        <v>3500758</v>
      </c>
      <c r="AH4796" s="66" t="str">
        <f t="shared" si="279"/>
        <v>SPAlambari</v>
      </c>
      <c r="AI4796" s="50">
        <v>3500600</v>
      </c>
    </row>
    <row r="4797" spans="27:35">
      <c r="AA4797" s="62" t="str">
        <f t="shared" si="278"/>
        <v/>
      </c>
      <c r="AB4797" s="50" t="s">
        <v>83</v>
      </c>
      <c r="AC4797" s="50" t="s">
        <v>341</v>
      </c>
      <c r="AD4797" s="50">
        <v>3500808</v>
      </c>
      <c r="AH4797" s="66" t="str">
        <f t="shared" si="279"/>
        <v>SPAlfredo Marcondes</v>
      </c>
      <c r="AI4797" s="50">
        <v>3500709</v>
      </c>
    </row>
    <row r="4798" spans="27:35">
      <c r="AA4798" s="62" t="str">
        <f t="shared" si="278"/>
        <v/>
      </c>
      <c r="AB4798" s="50" t="s">
        <v>83</v>
      </c>
      <c r="AC4798" s="50" t="s">
        <v>365</v>
      </c>
      <c r="AD4798" s="50">
        <v>3500907</v>
      </c>
      <c r="AH4798" s="66" t="str">
        <f t="shared" si="279"/>
        <v>SPAltair</v>
      </c>
      <c r="AI4798" s="50">
        <v>3500758</v>
      </c>
    </row>
    <row r="4799" spans="27:35">
      <c r="AA4799" s="62" t="str">
        <f t="shared" si="278"/>
        <v/>
      </c>
      <c r="AB4799" s="50" t="s">
        <v>83</v>
      </c>
      <c r="AC4799" s="50" t="s">
        <v>390</v>
      </c>
      <c r="AD4799" s="50">
        <v>3501004</v>
      </c>
      <c r="AH4799" s="66" t="str">
        <f t="shared" si="279"/>
        <v>SPAltinópolis</v>
      </c>
      <c r="AI4799" s="50">
        <v>3500808</v>
      </c>
    </row>
    <row r="4800" spans="27:35">
      <c r="AA4800" s="62" t="str">
        <f t="shared" si="278"/>
        <v/>
      </c>
      <c r="AB4800" s="50" t="s">
        <v>83</v>
      </c>
      <c r="AC4800" s="50" t="s">
        <v>110</v>
      </c>
      <c r="AD4800" s="50">
        <v>3501103</v>
      </c>
      <c r="AH4800" s="66" t="str">
        <f t="shared" si="279"/>
        <v>SPAlto Alegre</v>
      </c>
      <c r="AI4800" s="50">
        <v>3500907</v>
      </c>
    </row>
    <row r="4801" spans="27:35">
      <c r="AA4801" s="62" t="str">
        <f t="shared" si="278"/>
        <v/>
      </c>
      <c r="AB4801" s="50" t="s">
        <v>83</v>
      </c>
      <c r="AC4801" s="50" t="s">
        <v>441</v>
      </c>
      <c r="AD4801" s="50">
        <v>3501152</v>
      </c>
      <c r="AH4801" s="66" t="str">
        <f t="shared" si="279"/>
        <v>SPAlumínio</v>
      </c>
      <c r="AI4801" s="50">
        <v>3501004</v>
      </c>
    </row>
    <row r="4802" spans="27:35">
      <c r="AA4802" s="62" t="str">
        <f t="shared" si="278"/>
        <v/>
      </c>
      <c r="AB4802" s="50" t="s">
        <v>83</v>
      </c>
      <c r="AC4802" s="50" t="s">
        <v>466</v>
      </c>
      <c r="AD4802" s="50">
        <v>3501202</v>
      </c>
      <c r="AH4802" s="66" t="str">
        <f t="shared" si="279"/>
        <v>SPÁlvares Florence</v>
      </c>
      <c r="AI4802" s="50">
        <v>3501103</v>
      </c>
    </row>
    <row r="4803" spans="27:35">
      <c r="AA4803" s="62" t="str">
        <f t="shared" ref="AA4803:AA4866" si="280">CONCATENATE(A4803,D4803)</f>
        <v/>
      </c>
      <c r="AB4803" s="50" t="s">
        <v>83</v>
      </c>
      <c r="AC4803" s="50" t="s">
        <v>491</v>
      </c>
      <c r="AD4803" s="50">
        <v>3501301</v>
      </c>
      <c r="AH4803" s="66" t="str">
        <f t="shared" ref="AH4803:AH4866" si="281">CONCATENATE(AB4803,AC4803)</f>
        <v>SPÁlvares Machado</v>
      </c>
      <c r="AI4803" s="50">
        <v>3501152</v>
      </c>
    </row>
    <row r="4804" spans="27:35">
      <c r="AA4804" s="62" t="str">
        <f t="shared" si="280"/>
        <v/>
      </c>
      <c r="AB4804" s="50" t="s">
        <v>83</v>
      </c>
      <c r="AC4804" s="50" t="s">
        <v>515</v>
      </c>
      <c r="AD4804" s="50">
        <v>3501400</v>
      </c>
      <c r="AH4804" s="66" t="str">
        <f t="shared" si="281"/>
        <v>SPÁlvaro de Carvalho</v>
      </c>
      <c r="AI4804" s="50">
        <v>3501202</v>
      </c>
    </row>
    <row r="4805" spans="27:35">
      <c r="AA4805" s="62" t="str">
        <f t="shared" si="280"/>
        <v/>
      </c>
      <c r="AB4805" s="50" t="s">
        <v>83</v>
      </c>
      <c r="AC4805" s="50" t="s">
        <v>538</v>
      </c>
      <c r="AD4805" s="50">
        <v>3501509</v>
      </c>
      <c r="AH4805" s="66" t="str">
        <f t="shared" si="281"/>
        <v>SPAlvinlândia</v>
      </c>
      <c r="AI4805" s="50">
        <v>3501301</v>
      </c>
    </row>
    <row r="4806" spans="27:35">
      <c r="AA4806" s="62" t="str">
        <f t="shared" si="280"/>
        <v/>
      </c>
      <c r="AB4806" s="50" t="s">
        <v>83</v>
      </c>
      <c r="AC4806" s="50" t="s">
        <v>561</v>
      </c>
      <c r="AD4806" s="50">
        <v>3501608</v>
      </c>
      <c r="AH4806" s="66" t="str">
        <f t="shared" si="281"/>
        <v>SPAmericana</v>
      </c>
      <c r="AI4806" s="50">
        <v>3501400</v>
      </c>
    </row>
    <row r="4807" spans="27:35">
      <c r="AA4807" s="62" t="str">
        <f t="shared" si="280"/>
        <v/>
      </c>
      <c r="AB4807" s="50" t="s">
        <v>83</v>
      </c>
      <c r="AC4807" s="50" t="s">
        <v>584</v>
      </c>
      <c r="AD4807" s="50">
        <v>3501707</v>
      </c>
      <c r="AH4807" s="66" t="str">
        <f t="shared" si="281"/>
        <v>SPAmérico Brasiliense</v>
      </c>
      <c r="AI4807" s="50">
        <v>3501509</v>
      </c>
    </row>
    <row r="4808" spans="27:35">
      <c r="AA4808" s="62" t="str">
        <f t="shared" si="280"/>
        <v/>
      </c>
      <c r="AB4808" s="50" t="s">
        <v>83</v>
      </c>
      <c r="AC4808" s="50" t="s">
        <v>607</v>
      </c>
      <c r="AD4808" s="50">
        <v>3501806</v>
      </c>
      <c r="AH4808" s="66" t="str">
        <f t="shared" si="281"/>
        <v>SPAmérico de Campos</v>
      </c>
      <c r="AI4808" s="50">
        <v>3501608</v>
      </c>
    </row>
    <row r="4809" spans="27:35">
      <c r="AA4809" s="62" t="str">
        <f t="shared" si="280"/>
        <v/>
      </c>
      <c r="AB4809" s="50" t="s">
        <v>83</v>
      </c>
      <c r="AC4809" s="50" t="s">
        <v>306</v>
      </c>
      <c r="AD4809" s="50">
        <v>3501905</v>
      </c>
      <c r="AH4809" s="66" t="str">
        <f t="shared" si="281"/>
        <v>SPAmparo</v>
      </c>
      <c r="AI4809" s="50">
        <v>3501707</v>
      </c>
    </row>
    <row r="4810" spans="27:35">
      <c r="AA4810" s="62" t="str">
        <f t="shared" si="280"/>
        <v/>
      </c>
      <c r="AB4810" s="50" t="s">
        <v>83</v>
      </c>
      <c r="AC4810" s="50" t="s">
        <v>650</v>
      </c>
      <c r="AD4810" s="50">
        <v>3502002</v>
      </c>
      <c r="AH4810" s="66" t="str">
        <f t="shared" si="281"/>
        <v>SPAnalândia</v>
      </c>
      <c r="AI4810" s="50">
        <v>3501806</v>
      </c>
    </row>
    <row r="4811" spans="27:35">
      <c r="AA4811" s="62" t="str">
        <f t="shared" si="280"/>
        <v/>
      </c>
      <c r="AB4811" s="50" t="s">
        <v>83</v>
      </c>
      <c r="AC4811" s="50" t="s">
        <v>671</v>
      </c>
      <c r="AD4811" s="50">
        <v>3502101</v>
      </c>
      <c r="AH4811" s="66" t="str">
        <f t="shared" si="281"/>
        <v>SPAndradina</v>
      </c>
      <c r="AI4811" s="50">
        <v>3501905</v>
      </c>
    </row>
    <row r="4812" spans="27:35">
      <c r="AA4812" s="62" t="str">
        <f t="shared" si="280"/>
        <v/>
      </c>
      <c r="AB4812" s="50" t="s">
        <v>83</v>
      </c>
      <c r="AC4812" s="50" t="s">
        <v>692</v>
      </c>
      <c r="AD4812" s="50">
        <v>3502200</v>
      </c>
      <c r="AH4812" s="66" t="str">
        <f t="shared" si="281"/>
        <v>SPAngatuba</v>
      </c>
      <c r="AI4812" s="50">
        <v>3502002</v>
      </c>
    </row>
    <row r="4813" spans="27:35">
      <c r="AA4813" s="62" t="str">
        <f t="shared" si="280"/>
        <v/>
      </c>
      <c r="AB4813" s="50" t="s">
        <v>83</v>
      </c>
      <c r="AC4813" s="50" t="s">
        <v>713</v>
      </c>
      <c r="AD4813" s="50">
        <v>3502309</v>
      </c>
      <c r="AH4813" s="66" t="str">
        <f t="shared" si="281"/>
        <v>SPAnhembi</v>
      </c>
      <c r="AI4813" s="50">
        <v>3502101</v>
      </c>
    </row>
    <row r="4814" spans="27:35">
      <c r="AA4814" s="62" t="str">
        <f t="shared" si="280"/>
        <v/>
      </c>
      <c r="AB4814" s="50" t="s">
        <v>83</v>
      </c>
      <c r="AC4814" s="50" t="s">
        <v>735</v>
      </c>
      <c r="AD4814" s="50">
        <v>3502408</v>
      </c>
      <c r="AH4814" s="66" t="str">
        <f t="shared" si="281"/>
        <v>SPAnhumas</v>
      </c>
      <c r="AI4814" s="50">
        <v>3502200</v>
      </c>
    </row>
    <row r="4815" spans="27:35">
      <c r="AA4815" s="62" t="str">
        <f t="shared" si="280"/>
        <v/>
      </c>
      <c r="AB4815" s="50" t="s">
        <v>83</v>
      </c>
      <c r="AC4815" s="50" t="s">
        <v>332</v>
      </c>
      <c r="AD4815" s="50">
        <v>3502507</v>
      </c>
      <c r="AH4815" s="66" t="str">
        <f t="shared" si="281"/>
        <v>SPAparecida</v>
      </c>
      <c r="AI4815" s="50">
        <v>3502309</v>
      </c>
    </row>
    <row r="4816" spans="27:35">
      <c r="AA4816" s="62" t="str">
        <f t="shared" si="280"/>
        <v/>
      </c>
      <c r="AB4816" s="50" t="s">
        <v>83</v>
      </c>
      <c r="AC4816" s="50" t="s">
        <v>779</v>
      </c>
      <c r="AD4816" s="50">
        <v>3502606</v>
      </c>
      <c r="AH4816" s="66" t="str">
        <f t="shared" si="281"/>
        <v>SPAparecida d'Oeste</v>
      </c>
      <c r="AI4816" s="50">
        <v>3502408</v>
      </c>
    </row>
    <row r="4817" spans="27:35">
      <c r="AA4817" s="62" t="str">
        <f t="shared" si="280"/>
        <v/>
      </c>
      <c r="AB4817" s="50" t="s">
        <v>83</v>
      </c>
      <c r="AC4817" s="50" t="s">
        <v>800</v>
      </c>
      <c r="AD4817" s="50">
        <v>3502705</v>
      </c>
      <c r="AH4817" s="66" t="str">
        <f t="shared" si="281"/>
        <v>SPApiaí</v>
      </c>
      <c r="AI4817" s="50">
        <v>3502507</v>
      </c>
    </row>
    <row r="4818" spans="27:35">
      <c r="AA4818" s="62" t="str">
        <f t="shared" si="280"/>
        <v/>
      </c>
      <c r="AB4818" s="50" t="s">
        <v>83</v>
      </c>
      <c r="AC4818" s="50" t="s">
        <v>821</v>
      </c>
      <c r="AD4818" s="50">
        <v>3502754</v>
      </c>
      <c r="AH4818" s="66" t="str">
        <f t="shared" si="281"/>
        <v>SPAraçariguama</v>
      </c>
      <c r="AI4818" s="50">
        <v>3502606</v>
      </c>
    </row>
    <row r="4819" spans="27:35">
      <c r="AA4819" s="62" t="str">
        <f t="shared" si="280"/>
        <v/>
      </c>
      <c r="AB4819" s="50" t="s">
        <v>83</v>
      </c>
      <c r="AC4819" s="50" t="s">
        <v>843</v>
      </c>
      <c r="AD4819" s="50">
        <v>3502804</v>
      </c>
      <c r="AH4819" s="66" t="str">
        <f t="shared" si="281"/>
        <v>SPAraçatuba</v>
      </c>
      <c r="AI4819" s="50">
        <v>3502705</v>
      </c>
    </row>
    <row r="4820" spans="27:35">
      <c r="AA4820" s="62" t="str">
        <f t="shared" si="280"/>
        <v/>
      </c>
      <c r="AB4820" s="50" t="s">
        <v>83</v>
      </c>
      <c r="AC4820" s="50" t="s">
        <v>865</v>
      </c>
      <c r="AD4820" s="50">
        <v>3502903</v>
      </c>
      <c r="AH4820" s="66" t="str">
        <f t="shared" si="281"/>
        <v>SPAraçoiaba da Serra</v>
      </c>
      <c r="AI4820" s="50">
        <v>3502754</v>
      </c>
    </row>
    <row r="4821" spans="27:35">
      <c r="AA4821" s="62" t="str">
        <f t="shared" si="280"/>
        <v/>
      </c>
      <c r="AB4821" s="50" t="s">
        <v>83</v>
      </c>
      <c r="AC4821" s="50" t="s">
        <v>887</v>
      </c>
      <c r="AD4821" s="50">
        <v>3503000</v>
      </c>
      <c r="AH4821" s="66" t="str">
        <f t="shared" si="281"/>
        <v>SPAramina</v>
      </c>
      <c r="AI4821" s="50">
        <v>3502804</v>
      </c>
    </row>
    <row r="4822" spans="27:35">
      <c r="AA4822" s="62" t="str">
        <f t="shared" si="280"/>
        <v/>
      </c>
      <c r="AB4822" s="50" t="s">
        <v>83</v>
      </c>
      <c r="AC4822" s="50" t="s">
        <v>910</v>
      </c>
      <c r="AD4822" s="50">
        <v>3503109</v>
      </c>
      <c r="AH4822" s="66" t="str">
        <f t="shared" si="281"/>
        <v>SPArandu</v>
      </c>
      <c r="AI4822" s="50">
        <v>3502903</v>
      </c>
    </row>
    <row r="4823" spans="27:35">
      <c r="AA4823" s="62" t="str">
        <f t="shared" si="280"/>
        <v/>
      </c>
      <c r="AB4823" s="50" t="s">
        <v>83</v>
      </c>
      <c r="AC4823" s="50" t="s">
        <v>933</v>
      </c>
      <c r="AD4823" s="50">
        <v>3503158</v>
      </c>
      <c r="AH4823" s="66" t="str">
        <f t="shared" si="281"/>
        <v>SPArapeí</v>
      </c>
      <c r="AI4823" s="50">
        <v>3503000</v>
      </c>
    </row>
    <row r="4824" spans="27:35">
      <c r="AA4824" s="62" t="str">
        <f t="shared" si="280"/>
        <v/>
      </c>
      <c r="AB4824" s="50" t="s">
        <v>83</v>
      </c>
      <c r="AC4824" s="50" t="s">
        <v>955</v>
      </c>
      <c r="AD4824" s="50">
        <v>3503208</v>
      </c>
      <c r="AH4824" s="66" t="str">
        <f t="shared" si="281"/>
        <v>SPAraraquara</v>
      </c>
      <c r="AI4824" s="50">
        <v>3503109</v>
      </c>
    </row>
    <row r="4825" spans="27:35">
      <c r="AA4825" s="62" t="str">
        <f t="shared" si="280"/>
        <v/>
      </c>
      <c r="AB4825" s="50" t="s">
        <v>83</v>
      </c>
      <c r="AC4825" s="50" t="s">
        <v>978</v>
      </c>
      <c r="AD4825" s="50">
        <v>3503307</v>
      </c>
      <c r="AH4825" s="66" t="str">
        <f t="shared" si="281"/>
        <v>SPAraras</v>
      </c>
      <c r="AI4825" s="50">
        <v>3503158</v>
      </c>
    </row>
    <row r="4826" spans="27:35">
      <c r="AA4826" s="62" t="str">
        <f t="shared" si="280"/>
        <v/>
      </c>
      <c r="AB4826" s="50" t="s">
        <v>83</v>
      </c>
      <c r="AC4826" s="50" t="s">
        <v>1000</v>
      </c>
      <c r="AD4826" s="50">
        <v>3503356</v>
      </c>
      <c r="AH4826" s="66" t="str">
        <f t="shared" si="281"/>
        <v>SPArco-Íris</v>
      </c>
      <c r="AI4826" s="50">
        <v>3503208</v>
      </c>
    </row>
    <row r="4827" spans="27:35">
      <c r="AA4827" s="62" t="str">
        <f t="shared" si="280"/>
        <v/>
      </c>
      <c r="AB4827" s="50" t="s">
        <v>83</v>
      </c>
      <c r="AC4827" s="50" t="s">
        <v>1022</v>
      </c>
      <c r="AD4827" s="50">
        <v>3503406</v>
      </c>
      <c r="AH4827" s="66" t="str">
        <f t="shared" si="281"/>
        <v>SPArealva</v>
      </c>
      <c r="AI4827" s="50">
        <v>3503307</v>
      </c>
    </row>
    <row r="4828" spans="27:35">
      <c r="AA4828" s="62" t="str">
        <f t="shared" si="280"/>
        <v/>
      </c>
      <c r="AB4828" s="50" t="s">
        <v>83</v>
      </c>
      <c r="AC4828" s="50" t="s">
        <v>1045</v>
      </c>
      <c r="AD4828" s="50">
        <v>3503505</v>
      </c>
      <c r="AH4828" s="66" t="str">
        <f t="shared" si="281"/>
        <v>SPAreias</v>
      </c>
      <c r="AI4828" s="50">
        <v>3503356</v>
      </c>
    </row>
    <row r="4829" spans="27:35">
      <c r="AA4829" s="62" t="str">
        <f t="shared" si="280"/>
        <v/>
      </c>
      <c r="AB4829" s="50" t="s">
        <v>83</v>
      </c>
      <c r="AC4829" s="50" t="s">
        <v>1066</v>
      </c>
      <c r="AD4829" s="50">
        <v>3503604</v>
      </c>
      <c r="AH4829" s="66" t="str">
        <f t="shared" si="281"/>
        <v>SPAreiópolis</v>
      </c>
      <c r="AI4829" s="50">
        <v>3503406</v>
      </c>
    </row>
    <row r="4830" spans="27:35">
      <c r="AA4830" s="62" t="str">
        <f t="shared" si="280"/>
        <v/>
      </c>
      <c r="AB4830" s="50" t="s">
        <v>83</v>
      </c>
      <c r="AC4830" s="50" t="s">
        <v>1088</v>
      </c>
      <c r="AD4830" s="50">
        <v>3503703</v>
      </c>
      <c r="AH4830" s="66" t="str">
        <f t="shared" si="281"/>
        <v>SPAriranha</v>
      </c>
      <c r="AI4830" s="50">
        <v>3503505</v>
      </c>
    </row>
    <row r="4831" spans="27:35">
      <c r="AA4831" s="62" t="str">
        <f t="shared" si="280"/>
        <v/>
      </c>
      <c r="AB4831" s="50" t="s">
        <v>83</v>
      </c>
      <c r="AC4831" s="50" t="s">
        <v>1111</v>
      </c>
      <c r="AD4831" s="50">
        <v>3503802</v>
      </c>
      <c r="AH4831" s="66" t="str">
        <f t="shared" si="281"/>
        <v>SPArtur Nogueira</v>
      </c>
      <c r="AI4831" s="50">
        <v>3503604</v>
      </c>
    </row>
    <row r="4832" spans="27:35">
      <c r="AA4832" s="62" t="str">
        <f t="shared" si="280"/>
        <v/>
      </c>
      <c r="AB4832" s="50" t="s">
        <v>83</v>
      </c>
      <c r="AC4832" s="50" t="s">
        <v>1134</v>
      </c>
      <c r="AD4832" s="50">
        <v>3503901</v>
      </c>
      <c r="AH4832" s="66" t="str">
        <f t="shared" si="281"/>
        <v>SPArujá</v>
      </c>
      <c r="AI4832" s="50">
        <v>3503703</v>
      </c>
    </row>
    <row r="4833" spans="27:35">
      <c r="AA4833" s="62" t="str">
        <f t="shared" si="280"/>
        <v/>
      </c>
      <c r="AB4833" s="50" t="s">
        <v>83</v>
      </c>
      <c r="AC4833" s="50" t="s">
        <v>1157</v>
      </c>
      <c r="AD4833" s="50">
        <v>3503950</v>
      </c>
      <c r="AH4833" s="66" t="str">
        <f t="shared" si="281"/>
        <v>SPAspásia</v>
      </c>
      <c r="AI4833" s="50">
        <v>3503802</v>
      </c>
    </row>
    <row r="4834" spans="27:35">
      <c r="AA4834" s="62" t="str">
        <f t="shared" si="280"/>
        <v/>
      </c>
      <c r="AB4834" s="50" t="s">
        <v>83</v>
      </c>
      <c r="AC4834" s="50" t="s">
        <v>1180</v>
      </c>
      <c r="AD4834" s="50">
        <v>3504008</v>
      </c>
      <c r="AH4834" s="66" t="str">
        <f t="shared" si="281"/>
        <v>SPAssis</v>
      </c>
      <c r="AI4834" s="50">
        <v>3503901</v>
      </c>
    </row>
    <row r="4835" spans="27:35">
      <c r="AA4835" s="62" t="str">
        <f t="shared" si="280"/>
        <v/>
      </c>
      <c r="AB4835" s="50" t="s">
        <v>83</v>
      </c>
      <c r="AC4835" s="50" t="s">
        <v>1202</v>
      </c>
      <c r="AD4835" s="50">
        <v>3504107</v>
      </c>
      <c r="AH4835" s="66" t="str">
        <f t="shared" si="281"/>
        <v>SPAtibaia</v>
      </c>
      <c r="AI4835" s="50">
        <v>3503950</v>
      </c>
    </row>
    <row r="4836" spans="27:35">
      <c r="AA4836" s="62" t="str">
        <f t="shared" si="280"/>
        <v/>
      </c>
      <c r="AB4836" s="50" t="s">
        <v>83</v>
      </c>
      <c r="AC4836" s="50" t="s">
        <v>1224</v>
      </c>
      <c r="AD4836" s="50">
        <v>3504206</v>
      </c>
      <c r="AH4836" s="66" t="str">
        <f t="shared" si="281"/>
        <v>SPAuriflama</v>
      </c>
      <c r="AI4836" s="50">
        <v>3504008</v>
      </c>
    </row>
    <row r="4837" spans="27:35">
      <c r="AA4837" s="62" t="str">
        <f t="shared" si="280"/>
        <v/>
      </c>
      <c r="AB4837" s="50" t="s">
        <v>83</v>
      </c>
      <c r="AC4837" s="50" t="s">
        <v>1246</v>
      </c>
      <c r="AD4837" s="50">
        <v>3504305</v>
      </c>
      <c r="AH4837" s="66" t="str">
        <f t="shared" si="281"/>
        <v>SPAvaí</v>
      </c>
      <c r="AI4837" s="50">
        <v>3504107</v>
      </c>
    </row>
    <row r="4838" spans="27:35">
      <c r="AA4838" s="62" t="str">
        <f t="shared" si="280"/>
        <v/>
      </c>
      <c r="AB4838" s="50" t="s">
        <v>83</v>
      </c>
      <c r="AC4838" s="50" t="s">
        <v>1269</v>
      </c>
      <c r="AD4838" s="50">
        <v>3504404</v>
      </c>
      <c r="AH4838" s="66" t="str">
        <f t="shared" si="281"/>
        <v>SPAvanhandava</v>
      </c>
      <c r="AI4838" s="50">
        <v>3504206</v>
      </c>
    </row>
    <row r="4839" spans="27:35">
      <c r="AA4839" s="62" t="str">
        <f t="shared" si="280"/>
        <v/>
      </c>
      <c r="AB4839" s="50" t="s">
        <v>83</v>
      </c>
      <c r="AC4839" s="50" t="s">
        <v>1290</v>
      </c>
      <c r="AD4839" s="50">
        <v>3504503</v>
      </c>
      <c r="AH4839" s="66" t="str">
        <f t="shared" si="281"/>
        <v>SPAvaré</v>
      </c>
      <c r="AI4839" s="50">
        <v>3504305</v>
      </c>
    </row>
    <row r="4840" spans="27:35">
      <c r="AA4840" s="62" t="str">
        <f t="shared" si="280"/>
        <v/>
      </c>
      <c r="AB4840" s="50" t="s">
        <v>83</v>
      </c>
      <c r="AC4840" s="50" t="s">
        <v>1312</v>
      </c>
      <c r="AD4840" s="50">
        <v>3504602</v>
      </c>
      <c r="AH4840" s="66" t="str">
        <f t="shared" si="281"/>
        <v>SPBady Bassitt</v>
      </c>
      <c r="AI4840" s="50">
        <v>3504404</v>
      </c>
    </row>
    <row r="4841" spans="27:35">
      <c r="AA4841" s="62" t="str">
        <f t="shared" si="280"/>
        <v/>
      </c>
      <c r="AB4841" s="50" t="s">
        <v>83</v>
      </c>
      <c r="AC4841" s="50" t="s">
        <v>1334</v>
      </c>
      <c r="AD4841" s="50">
        <v>3504701</v>
      </c>
      <c r="AH4841" s="66" t="str">
        <f t="shared" si="281"/>
        <v>SPBalbinos</v>
      </c>
      <c r="AI4841" s="50">
        <v>3504503</v>
      </c>
    </row>
    <row r="4842" spans="27:35">
      <c r="AA4842" s="62" t="str">
        <f t="shared" si="280"/>
        <v/>
      </c>
      <c r="AB4842" s="50" t="s">
        <v>83</v>
      </c>
      <c r="AC4842" s="50" t="s">
        <v>1355</v>
      </c>
      <c r="AD4842" s="50">
        <v>3504800</v>
      </c>
      <c r="AH4842" s="66" t="str">
        <f t="shared" si="281"/>
        <v>SPBálsamo</v>
      </c>
      <c r="AI4842" s="50">
        <v>3504602</v>
      </c>
    </row>
    <row r="4843" spans="27:35">
      <c r="AA4843" s="62" t="str">
        <f t="shared" si="280"/>
        <v/>
      </c>
      <c r="AB4843" s="50" t="s">
        <v>83</v>
      </c>
      <c r="AC4843" s="50" t="s">
        <v>1377</v>
      </c>
      <c r="AD4843" s="50">
        <v>3504909</v>
      </c>
      <c r="AH4843" s="66" t="str">
        <f t="shared" si="281"/>
        <v>SPBananal</v>
      </c>
      <c r="AI4843" s="50">
        <v>3504701</v>
      </c>
    </row>
    <row r="4844" spans="27:35">
      <c r="AA4844" s="62" t="str">
        <f t="shared" si="280"/>
        <v/>
      </c>
      <c r="AB4844" s="50" t="s">
        <v>83</v>
      </c>
      <c r="AC4844" s="50" t="s">
        <v>1399</v>
      </c>
      <c r="AD4844" s="50">
        <v>3505005</v>
      </c>
      <c r="AH4844" s="66" t="str">
        <f t="shared" si="281"/>
        <v>SPBarão de Antonina</v>
      </c>
      <c r="AI4844" s="50">
        <v>3504800</v>
      </c>
    </row>
    <row r="4845" spans="27:35">
      <c r="AA4845" s="62" t="str">
        <f t="shared" si="280"/>
        <v/>
      </c>
      <c r="AB4845" s="50" t="s">
        <v>83</v>
      </c>
      <c r="AC4845" s="50" t="s">
        <v>1421</v>
      </c>
      <c r="AD4845" s="50">
        <v>3505104</v>
      </c>
      <c r="AH4845" s="66" t="str">
        <f t="shared" si="281"/>
        <v>SPBarbosa</v>
      </c>
      <c r="AI4845" s="50">
        <v>3504909</v>
      </c>
    </row>
    <row r="4846" spans="27:35">
      <c r="AA4846" s="62" t="str">
        <f t="shared" si="280"/>
        <v/>
      </c>
      <c r="AB4846" s="50" t="s">
        <v>83</v>
      </c>
      <c r="AC4846" s="50" t="s">
        <v>1442</v>
      </c>
      <c r="AD4846" s="50">
        <v>3505203</v>
      </c>
      <c r="AH4846" s="66" t="str">
        <f t="shared" si="281"/>
        <v>SPBariri</v>
      </c>
      <c r="AI4846" s="50">
        <v>3505005</v>
      </c>
    </row>
    <row r="4847" spans="27:35">
      <c r="AA4847" s="62" t="str">
        <f t="shared" si="280"/>
        <v/>
      </c>
      <c r="AB4847" s="50" t="s">
        <v>83</v>
      </c>
      <c r="AC4847" s="50" t="s">
        <v>864</v>
      </c>
      <c r="AD4847" s="50">
        <v>3505302</v>
      </c>
      <c r="AH4847" s="66" t="str">
        <f t="shared" si="281"/>
        <v>SPBarra Bonita</v>
      </c>
      <c r="AI4847" s="50">
        <v>3505104</v>
      </c>
    </row>
    <row r="4848" spans="27:35">
      <c r="AA4848" s="62" t="str">
        <f t="shared" si="280"/>
        <v/>
      </c>
      <c r="AB4848" s="50" t="s">
        <v>83</v>
      </c>
      <c r="AC4848" s="50" t="s">
        <v>1484</v>
      </c>
      <c r="AD4848" s="50">
        <v>3505351</v>
      </c>
      <c r="AH4848" s="66" t="str">
        <f t="shared" si="281"/>
        <v>SPBarra do Chapéu</v>
      </c>
      <c r="AI4848" s="50">
        <v>3505203</v>
      </c>
    </row>
    <row r="4849" spans="27:35">
      <c r="AA4849" s="62" t="str">
        <f t="shared" si="280"/>
        <v/>
      </c>
      <c r="AB4849" s="50" t="s">
        <v>83</v>
      </c>
      <c r="AC4849" s="50" t="s">
        <v>1505</v>
      </c>
      <c r="AD4849" s="50">
        <v>3505401</v>
      </c>
      <c r="AH4849" s="66" t="str">
        <f t="shared" si="281"/>
        <v>SPBarra do Turvo</v>
      </c>
      <c r="AI4849" s="50">
        <v>3505302</v>
      </c>
    </row>
    <row r="4850" spans="27:35">
      <c r="AA4850" s="62" t="str">
        <f t="shared" si="280"/>
        <v/>
      </c>
      <c r="AB4850" s="50" t="s">
        <v>83</v>
      </c>
      <c r="AC4850" s="50" t="s">
        <v>1526</v>
      </c>
      <c r="AD4850" s="50">
        <v>3505500</v>
      </c>
      <c r="AH4850" s="66" t="str">
        <f t="shared" si="281"/>
        <v>SPBarretos</v>
      </c>
      <c r="AI4850" s="50">
        <v>3505351</v>
      </c>
    </row>
    <row r="4851" spans="27:35">
      <c r="AA4851" s="62" t="str">
        <f t="shared" si="280"/>
        <v/>
      </c>
      <c r="AB4851" s="50" t="s">
        <v>83</v>
      </c>
      <c r="AC4851" s="50" t="s">
        <v>1547</v>
      </c>
      <c r="AD4851" s="50">
        <v>3505609</v>
      </c>
      <c r="AH4851" s="66" t="str">
        <f t="shared" si="281"/>
        <v>SPBarrinha</v>
      </c>
      <c r="AI4851" s="50">
        <v>3505401</v>
      </c>
    </row>
    <row r="4852" spans="27:35">
      <c r="AA4852" s="62" t="str">
        <f t="shared" si="280"/>
        <v/>
      </c>
      <c r="AB4852" s="50" t="s">
        <v>83</v>
      </c>
      <c r="AC4852" s="50" t="s">
        <v>1566</v>
      </c>
      <c r="AD4852" s="50">
        <v>3505708</v>
      </c>
      <c r="AH4852" s="66" t="str">
        <f t="shared" si="281"/>
        <v>SPBarueri</v>
      </c>
      <c r="AI4852" s="50">
        <v>3505500</v>
      </c>
    </row>
    <row r="4853" spans="27:35">
      <c r="AA4853" s="62" t="str">
        <f t="shared" si="280"/>
        <v/>
      </c>
      <c r="AB4853" s="50" t="s">
        <v>83</v>
      </c>
      <c r="AC4853" s="50" t="s">
        <v>1586</v>
      </c>
      <c r="AD4853" s="50">
        <v>3505807</v>
      </c>
      <c r="AH4853" s="66" t="str">
        <f t="shared" si="281"/>
        <v>SPBastos</v>
      </c>
      <c r="AI4853" s="50">
        <v>3505609</v>
      </c>
    </row>
    <row r="4854" spans="27:35">
      <c r="AA4854" s="62" t="str">
        <f t="shared" si="280"/>
        <v/>
      </c>
      <c r="AB4854" s="50" t="s">
        <v>83</v>
      </c>
      <c r="AC4854" s="50" t="s">
        <v>1606</v>
      </c>
      <c r="AD4854" s="50">
        <v>3505906</v>
      </c>
      <c r="AH4854" s="66" t="str">
        <f t="shared" si="281"/>
        <v>SPBatatais</v>
      </c>
      <c r="AI4854" s="50">
        <v>3505708</v>
      </c>
    </row>
    <row r="4855" spans="27:35">
      <c r="AA4855" s="62" t="str">
        <f t="shared" si="280"/>
        <v/>
      </c>
      <c r="AB4855" s="50" t="s">
        <v>83</v>
      </c>
      <c r="AC4855" s="50" t="s">
        <v>1627</v>
      </c>
      <c r="AD4855" s="50">
        <v>3506003</v>
      </c>
      <c r="AH4855" s="66" t="str">
        <f t="shared" si="281"/>
        <v>SPBauru</v>
      </c>
      <c r="AI4855" s="50">
        <v>3505807</v>
      </c>
    </row>
    <row r="4856" spans="27:35">
      <c r="AA4856" s="62" t="str">
        <f t="shared" si="280"/>
        <v/>
      </c>
      <c r="AB4856" s="50" t="s">
        <v>83</v>
      </c>
      <c r="AC4856" s="50" t="s">
        <v>1648</v>
      </c>
      <c r="AD4856" s="50">
        <v>3506102</v>
      </c>
      <c r="AH4856" s="66" t="str">
        <f t="shared" si="281"/>
        <v>SPBebedouro</v>
      </c>
      <c r="AI4856" s="50">
        <v>3505906</v>
      </c>
    </row>
    <row r="4857" spans="27:35">
      <c r="AA4857" s="62" t="str">
        <f t="shared" si="280"/>
        <v/>
      </c>
      <c r="AB4857" s="50" t="s">
        <v>83</v>
      </c>
      <c r="AC4857" s="50" t="s">
        <v>1668</v>
      </c>
      <c r="AD4857" s="50">
        <v>3506201</v>
      </c>
      <c r="AH4857" s="66" t="str">
        <f t="shared" si="281"/>
        <v>SPBento de Abreu</v>
      </c>
      <c r="AI4857" s="50">
        <v>3506003</v>
      </c>
    </row>
    <row r="4858" spans="27:35">
      <c r="AA4858" s="62" t="str">
        <f t="shared" si="280"/>
        <v/>
      </c>
      <c r="AB4858" s="50" t="s">
        <v>83</v>
      </c>
      <c r="AC4858" s="50" t="s">
        <v>1689</v>
      </c>
      <c r="AD4858" s="50">
        <v>3506300</v>
      </c>
      <c r="AH4858" s="66" t="str">
        <f t="shared" si="281"/>
        <v>SPBernardino de Campos</v>
      </c>
      <c r="AI4858" s="50">
        <v>3506102</v>
      </c>
    </row>
    <row r="4859" spans="27:35">
      <c r="AA4859" s="62" t="str">
        <f t="shared" si="280"/>
        <v/>
      </c>
      <c r="AB4859" s="50" t="s">
        <v>83</v>
      </c>
      <c r="AC4859" s="50" t="s">
        <v>1709</v>
      </c>
      <c r="AD4859" s="50">
        <v>3506359</v>
      </c>
      <c r="AH4859" s="66" t="str">
        <f t="shared" si="281"/>
        <v>SPBertioga</v>
      </c>
      <c r="AI4859" s="50">
        <v>3506201</v>
      </c>
    </row>
    <row r="4860" spans="27:35">
      <c r="AA4860" s="62" t="str">
        <f t="shared" si="280"/>
        <v/>
      </c>
      <c r="AB4860" s="50" t="s">
        <v>83</v>
      </c>
      <c r="AC4860" s="50" t="s">
        <v>1730</v>
      </c>
      <c r="AD4860" s="50">
        <v>3506409</v>
      </c>
      <c r="AH4860" s="66" t="str">
        <f t="shared" si="281"/>
        <v>SPBilac</v>
      </c>
      <c r="AI4860" s="50">
        <v>3506300</v>
      </c>
    </row>
    <row r="4861" spans="27:35">
      <c r="AA4861" s="62" t="str">
        <f t="shared" si="280"/>
        <v/>
      </c>
      <c r="AB4861" s="50" t="s">
        <v>83</v>
      </c>
      <c r="AC4861" s="50" t="s">
        <v>1751</v>
      </c>
      <c r="AD4861" s="50">
        <v>3506508</v>
      </c>
      <c r="AH4861" s="66" t="str">
        <f t="shared" si="281"/>
        <v>SPBirigui</v>
      </c>
      <c r="AI4861" s="50">
        <v>3506359</v>
      </c>
    </row>
    <row r="4862" spans="27:35">
      <c r="AA4862" s="62" t="str">
        <f t="shared" si="280"/>
        <v/>
      </c>
      <c r="AB4862" s="50" t="s">
        <v>83</v>
      </c>
      <c r="AC4862" s="50" t="s">
        <v>1771</v>
      </c>
      <c r="AD4862" s="50">
        <v>3506607</v>
      </c>
      <c r="AH4862" s="66" t="str">
        <f t="shared" si="281"/>
        <v>SPBiritiba-Mirim</v>
      </c>
      <c r="AI4862" s="50">
        <v>3506409</v>
      </c>
    </row>
    <row r="4863" spans="27:35">
      <c r="AA4863" s="62" t="str">
        <f t="shared" si="280"/>
        <v/>
      </c>
      <c r="AB4863" s="50" t="s">
        <v>83</v>
      </c>
      <c r="AC4863" s="50" t="s">
        <v>1791</v>
      </c>
      <c r="AD4863" s="50">
        <v>3506706</v>
      </c>
      <c r="AH4863" s="66" t="str">
        <f t="shared" si="281"/>
        <v>SPBoa Esperança do Sul</v>
      </c>
      <c r="AI4863" s="50">
        <v>3506508</v>
      </c>
    </row>
    <row r="4864" spans="27:35">
      <c r="AA4864" s="62" t="str">
        <f t="shared" si="280"/>
        <v/>
      </c>
      <c r="AB4864" s="50" t="s">
        <v>83</v>
      </c>
      <c r="AC4864" s="50" t="s">
        <v>794</v>
      </c>
      <c r="AD4864" s="50">
        <v>3506805</v>
      </c>
      <c r="AH4864" s="66" t="str">
        <f t="shared" si="281"/>
        <v>SPBocaina</v>
      </c>
      <c r="AI4864" s="50">
        <v>3506607</v>
      </c>
    </row>
    <row r="4865" spans="27:35">
      <c r="AA4865" s="62" t="str">
        <f t="shared" si="280"/>
        <v/>
      </c>
      <c r="AB4865" s="50" t="s">
        <v>83</v>
      </c>
      <c r="AC4865" s="50" t="s">
        <v>1829</v>
      </c>
      <c r="AD4865" s="50">
        <v>3506904</v>
      </c>
      <c r="AH4865" s="66" t="str">
        <f t="shared" si="281"/>
        <v>SPBofete</v>
      </c>
      <c r="AI4865" s="50">
        <v>3506706</v>
      </c>
    </row>
    <row r="4866" spans="27:35">
      <c r="AA4866" s="62" t="str">
        <f t="shared" si="280"/>
        <v/>
      </c>
      <c r="AB4866" s="50" t="s">
        <v>83</v>
      </c>
      <c r="AC4866" s="50" t="s">
        <v>1847</v>
      </c>
      <c r="AD4866" s="50">
        <v>3507001</v>
      </c>
      <c r="AH4866" s="66" t="str">
        <f t="shared" si="281"/>
        <v>SPBoituva</v>
      </c>
      <c r="AI4866" s="50">
        <v>3506805</v>
      </c>
    </row>
    <row r="4867" spans="27:35">
      <c r="AA4867" s="62" t="str">
        <f t="shared" ref="AA4867:AA4930" si="282">CONCATENATE(A4867,D4867)</f>
        <v/>
      </c>
      <c r="AB4867" s="50" t="s">
        <v>83</v>
      </c>
      <c r="AC4867" s="50" t="s">
        <v>1865</v>
      </c>
      <c r="AD4867" s="50">
        <v>3507100</v>
      </c>
      <c r="AH4867" s="66" t="str">
        <f t="shared" ref="AH4867:AH4930" si="283">CONCATENATE(AB4867,AC4867)</f>
        <v>SPBom Jesus dos Perdões</v>
      </c>
      <c r="AI4867" s="50">
        <v>3506904</v>
      </c>
    </row>
    <row r="4868" spans="27:35">
      <c r="AA4868" s="62" t="str">
        <f t="shared" si="282"/>
        <v/>
      </c>
      <c r="AB4868" s="50" t="s">
        <v>83</v>
      </c>
      <c r="AC4868" s="50" t="s">
        <v>1883</v>
      </c>
      <c r="AD4868" s="50">
        <v>3507159</v>
      </c>
      <c r="AH4868" s="66" t="str">
        <f t="shared" si="283"/>
        <v>SPBom Sucesso de Itararé</v>
      </c>
      <c r="AI4868" s="50">
        <v>3507001</v>
      </c>
    </row>
    <row r="4869" spans="27:35">
      <c r="AA4869" s="62" t="str">
        <f t="shared" si="282"/>
        <v/>
      </c>
      <c r="AB4869" s="50" t="s">
        <v>83</v>
      </c>
      <c r="AC4869" s="50" t="s">
        <v>1899</v>
      </c>
      <c r="AD4869" s="50">
        <v>3507209</v>
      </c>
      <c r="AH4869" s="66" t="str">
        <f t="shared" si="283"/>
        <v>SPBorá</v>
      </c>
      <c r="AI4869" s="50">
        <v>3507100</v>
      </c>
    </row>
    <row r="4870" spans="27:35">
      <c r="AA4870" s="62" t="str">
        <f t="shared" si="282"/>
        <v/>
      </c>
      <c r="AB4870" s="50" t="s">
        <v>83</v>
      </c>
      <c r="AC4870" s="50" t="s">
        <v>1916</v>
      </c>
      <c r="AD4870" s="50">
        <v>3507308</v>
      </c>
      <c r="AH4870" s="66" t="str">
        <f t="shared" si="283"/>
        <v>SPBoracéia</v>
      </c>
      <c r="AI4870" s="50">
        <v>3507159</v>
      </c>
    </row>
    <row r="4871" spans="27:35">
      <c r="AA4871" s="62" t="str">
        <f t="shared" si="282"/>
        <v/>
      </c>
      <c r="AB4871" s="50" t="s">
        <v>83</v>
      </c>
      <c r="AC4871" s="50" t="s">
        <v>901</v>
      </c>
      <c r="AD4871" s="50">
        <v>3507407</v>
      </c>
      <c r="AH4871" s="66" t="str">
        <f t="shared" si="283"/>
        <v>SPBorborema</v>
      </c>
      <c r="AI4871" s="50">
        <v>3507209</v>
      </c>
    </row>
    <row r="4872" spans="27:35">
      <c r="AA4872" s="62" t="str">
        <f t="shared" si="282"/>
        <v/>
      </c>
      <c r="AB4872" s="50" t="s">
        <v>83</v>
      </c>
      <c r="AC4872" s="50" t="s">
        <v>1949</v>
      </c>
      <c r="AD4872" s="50">
        <v>3507456</v>
      </c>
      <c r="AH4872" s="66" t="str">
        <f t="shared" si="283"/>
        <v>SPBorebi</v>
      </c>
      <c r="AI4872" s="50">
        <v>3507308</v>
      </c>
    </row>
    <row r="4873" spans="27:35">
      <c r="AA4873" s="62" t="str">
        <f t="shared" si="282"/>
        <v/>
      </c>
      <c r="AB4873" s="50" t="s">
        <v>83</v>
      </c>
      <c r="AC4873" s="50" t="s">
        <v>1966</v>
      </c>
      <c r="AD4873" s="50">
        <v>3507506</v>
      </c>
      <c r="AH4873" s="66" t="str">
        <f t="shared" si="283"/>
        <v>SPBotucatu</v>
      </c>
      <c r="AI4873" s="50">
        <v>3507407</v>
      </c>
    </row>
    <row r="4874" spans="27:35">
      <c r="AA4874" s="62" t="str">
        <f t="shared" si="282"/>
        <v/>
      </c>
      <c r="AB4874" s="50" t="s">
        <v>83</v>
      </c>
      <c r="AC4874" s="50" t="s">
        <v>1984</v>
      </c>
      <c r="AD4874" s="50">
        <v>3507605</v>
      </c>
      <c r="AH4874" s="66" t="str">
        <f t="shared" si="283"/>
        <v>SPBragança Paulista</v>
      </c>
      <c r="AI4874" s="50">
        <v>3507456</v>
      </c>
    </row>
    <row r="4875" spans="27:35">
      <c r="AA4875" s="62" t="str">
        <f t="shared" si="282"/>
        <v/>
      </c>
      <c r="AB4875" s="50" t="s">
        <v>83</v>
      </c>
      <c r="AC4875" s="50" t="s">
        <v>2001</v>
      </c>
      <c r="AD4875" s="50">
        <v>3507704</v>
      </c>
      <c r="AH4875" s="66" t="str">
        <f t="shared" si="283"/>
        <v>SPBraúna</v>
      </c>
      <c r="AI4875" s="50">
        <v>3507506</v>
      </c>
    </row>
    <row r="4876" spans="27:35">
      <c r="AA4876" s="62" t="str">
        <f t="shared" si="282"/>
        <v/>
      </c>
      <c r="AB4876" s="50" t="s">
        <v>83</v>
      </c>
      <c r="AC4876" s="50" t="s">
        <v>2019</v>
      </c>
      <c r="AD4876" s="50">
        <v>3507753</v>
      </c>
      <c r="AH4876" s="66" t="str">
        <f t="shared" si="283"/>
        <v>SPBrejo Alegre</v>
      </c>
      <c r="AI4876" s="50">
        <v>3507605</v>
      </c>
    </row>
    <row r="4877" spans="27:35">
      <c r="AA4877" s="62" t="str">
        <f t="shared" si="282"/>
        <v/>
      </c>
      <c r="AB4877" s="50" t="s">
        <v>83</v>
      </c>
      <c r="AC4877" s="50" t="s">
        <v>2037</v>
      </c>
      <c r="AD4877" s="50">
        <v>3507803</v>
      </c>
      <c r="AH4877" s="66" t="str">
        <f t="shared" si="283"/>
        <v>SPBrodowski</v>
      </c>
      <c r="AI4877" s="50">
        <v>3507704</v>
      </c>
    </row>
    <row r="4878" spans="27:35">
      <c r="AA4878" s="62" t="str">
        <f t="shared" si="282"/>
        <v/>
      </c>
      <c r="AB4878" s="50" t="s">
        <v>83</v>
      </c>
      <c r="AC4878" s="50" t="s">
        <v>2055</v>
      </c>
      <c r="AD4878" s="50">
        <v>3507902</v>
      </c>
      <c r="AH4878" s="66" t="str">
        <f t="shared" si="283"/>
        <v>SPBrotas</v>
      </c>
      <c r="AI4878" s="50">
        <v>3507753</v>
      </c>
    </row>
    <row r="4879" spans="27:35">
      <c r="AA4879" s="62" t="str">
        <f t="shared" si="282"/>
        <v/>
      </c>
      <c r="AB4879" s="50" t="s">
        <v>83</v>
      </c>
      <c r="AC4879" s="50" t="s">
        <v>2072</v>
      </c>
      <c r="AD4879" s="50">
        <v>3508009</v>
      </c>
      <c r="AH4879" s="66" t="str">
        <f t="shared" si="283"/>
        <v>SPBuri</v>
      </c>
      <c r="AI4879" s="50">
        <v>3507803</v>
      </c>
    </row>
    <row r="4880" spans="27:35">
      <c r="AA4880" s="62" t="str">
        <f t="shared" si="282"/>
        <v/>
      </c>
      <c r="AB4880" s="50" t="s">
        <v>83</v>
      </c>
      <c r="AC4880" s="50" t="s">
        <v>2088</v>
      </c>
      <c r="AD4880" s="50">
        <v>3508108</v>
      </c>
      <c r="AH4880" s="66" t="str">
        <f t="shared" si="283"/>
        <v>SPBuritama</v>
      </c>
      <c r="AI4880" s="50">
        <v>3507902</v>
      </c>
    </row>
    <row r="4881" spans="27:35">
      <c r="AA4881" s="62" t="str">
        <f t="shared" si="282"/>
        <v/>
      </c>
      <c r="AB4881" s="50" t="s">
        <v>83</v>
      </c>
      <c r="AC4881" s="50" t="s">
        <v>2104</v>
      </c>
      <c r="AD4881" s="50">
        <v>3508207</v>
      </c>
      <c r="AH4881" s="66" t="str">
        <f t="shared" si="283"/>
        <v>SPBuritizal</v>
      </c>
      <c r="AI4881" s="50">
        <v>3508009</v>
      </c>
    </row>
    <row r="4882" spans="27:35">
      <c r="AA4882" s="62" t="str">
        <f t="shared" si="282"/>
        <v/>
      </c>
      <c r="AB4882" s="50" t="s">
        <v>83</v>
      </c>
      <c r="AC4882" s="50" t="s">
        <v>2121</v>
      </c>
      <c r="AD4882" s="50">
        <v>3508306</v>
      </c>
      <c r="AH4882" s="66" t="str">
        <f t="shared" si="283"/>
        <v>SPCabrália Paulista</v>
      </c>
      <c r="AI4882" s="50">
        <v>3508108</v>
      </c>
    </row>
    <row r="4883" spans="27:35">
      <c r="AA4883" s="62" t="str">
        <f t="shared" si="282"/>
        <v/>
      </c>
      <c r="AB4883" s="50" t="s">
        <v>83</v>
      </c>
      <c r="AC4883" s="50" t="s">
        <v>2136</v>
      </c>
      <c r="AD4883" s="50">
        <v>3508405</v>
      </c>
      <c r="AH4883" s="66" t="str">
        <f t="shared" si="283"/>
        <v>SPCabreúva</v>
      </c>
      <c r="AI4883" s="50">
        <v>3508207</v>
      </c>
    </row>
    <row r="4884" spans="27:35">
      <c r="AA4884" s="62" t="str">
        <f t="shared" si="282"/>
        <v/>
      </c>
      <c r="AB4884" s="50" t="s">
        <v>83</v>
      </c>
      <c r="AC4884" s="50" t="s">
        <v>2152</v>
      </c>
      <c r="AD4884" s="50">
        <v>3508504</v>
      </c>
      <c r="AH4884" s="66" t="str">
        <f t="shared" si="283"/>
        <v>SPCaçapava</v>
      </c>
      <c r="AI4884" s="50">
        <v>3508306</v>
      </c>
    </row>
    <row r="4885" spans="27:35">
      <c r="AA4885" s="62" t="str">
        <f t="shared" si="282"/>
        <v/>
      </c>
      <c r="AB4885" s="50" t="s">
        <v>83</v>
      </c>
      <c r="AC4885" s="50" t="s">
        <v>2169</v>
      </c>
      <c r="AD4885" s="50">
        <v>3508603</v>
      </c>
      <c r="AH4885" s="66" t="str">
        <f t="shared" si="283"/>
        <v>SPCachoeira Paulista</v>
      </c>
      <c r="AI4885" s="50">
        <v>3508405</v>
      </c>
    </row>
    <row r="4886" spans="27:35">
      <c r="AA4886" s="62" t="str">
        <f t="shared" si="282"/>
        <v/>
      </c>
      <c r="AB4886" s="50" t="s">
        <v>83</v>
      </c>
      <c r="AC4886" s="50" t="s">
        <v>2186</v>
      </c>
      <c r="AD4886" s="50">
        <v>3508702</v>
      </c>
      <c r="AH4886" s="66" t="str">
        <f t="shared" si="283"/>
        <v>SPCaconde</v>
      </c>
      <c r="AI4886" s="50">
        <v>3508504</v>
      </c>
    </row>
    <row r="4887" spans="27:35">
      <c r="AA4887" s="62" t="str">
        <f t="shared" si="282"/>
        <v/>
      </c>
      <c r="AB4887" s="50" t="s">
        <v>83</v>
      </c>
      <c r="AC4887" s="50" t="s">
        <v>1217</v>
      </c>
      <c r="AD4887" s="50">
        <v>3508801</v>
      </c>
      <c r="AH4887" s="66" t="str">
        <f t="shared" si="283"/>
        <v>SPCafelândia</v>
      </c>
      <c r="AI4887" s="50">
        <v>3508603</v>
      </c>
    </row>
    <row r="4888" spans="27:35">
      <c r="AA4888" s="62" t="str">
        <f t="shared" si="282"/>
        <v/>
      </c>
      <c r="AB4888" s="50" t="s">
        <v>83</v>
      </c>
      <c r="AC4888" s="50" t="s">
        <v>2217</v>
      </c>
      <c r="AD4888" s="50">
        <v>3508900</v>
      </c>
      <c r="AH4888" s="66" t="str">
        <f t="shared" si="283"/>
        <v>SPCaiabu</v>
      </c>
      <c r="AI4888" s="50">
        <v>3508702</v>
      </c>
    </row>
    <row r="4889" spans="27:35">
      <c r="AA4889" s="62" t="str">
        <f t="shared" si="282"/>
        <v/>
      </c>
      <c r="AB4889" s="50" t="s">
        <v>83</v>
      </c>
      <c r="AC4889" s="50" t="s">
        <v>2234</v>
      </c>
      <c r="AD4889" s="50">
        <v>3509007</v>
      </c>
      <c r="AH4889" s="66" t="str">
        <f t="shared" si="283"/>
        <v>SPCaieiras</v>
      </c>
      <c r="AI4889" s="50">
        <v>3508801</v>
      </c>
    </row>
    <row r="4890" spans="27:35">
      <c r="AA4890" s="62" t="str">
        <f t="shared" si="282"/>
        <v/>
      </c>
      <c r="AB4890" s="50" t="s">
        <v>83</v>
      </c>
      <c r="AC4890" s="50" t="s">
        <v>2249</v>
      </c>
      <c r="AD4890" s="50">
        <v>3509106</v>
      </c>
      <c r="AH4890" s="66" t="str">
        <f t="shared" si="283"/>
        <v>SPCaiuá</v>
      </c>
      <c r="AI4890" s="50">
        <v>3508900</v>
      </c>
    </row>
    <row r="4891" spans="27:35">
      <c r="AA4891" s="62" t="str">
        <f t="shared" si="282"/>
        <v/>
      </c>
      <c r="AB4891" s="50" t="s">
        <v>83</v>
      </c>
      <c r="AC4891" s="50" t="s">
        <v>2264</v>
      </c>
      <c r="AD4891" s="50">
        <v>3509205</v>
      </c>
      <c r="AH4891" s="66" t="str">
        <f t="shared" si="283"/>
        <v>SPCajamar</v>
      </c>
      <c r="AI4891" s="50">
        <v>3509007</v>
      </c>
    </row>
    <row r="4892" spans="27:35">
      <c r="AA4892" s="62" t="str">
        <f t="shared" si="282"/>
        <v/>
      </c>
      <c r="AB4892" s="50" t="s">
        <v>83</v>
      </c>
      <c r="AC4892" s="50" t="s">
        <v>2279</v>
      </c>
      <c r="AD4892" s="50">
        <v>3509254</v>
      </c>
      <c r="AH4892" s="66" t="str">
        <f t="shared" si="283"/>
        <v>SPCajati</v>
      </c>
      <c r="AI4892" s="50">
        <v>3509106</v>
      </c>
    </row>
    <row r="4893" spans="27:35">
      <c r="AA4893" s="62" t="str">
        <f t="shared" si="282"/>
        <v/>
      </c>
      <c r="AB4893" s="50" t="s">
        <v>83</v>
      </c>
      <c r="AC4893" s="50" t="s">
        <v>2295</v>
      </c>
      <c r="AD4893" s="50">
        <v>3509304</v>
      </c>
      <c r="AH4893" s="66" t="str">
        <f t="shared" si="283"/>
        <v>SPCajobi</v>
      </c>
      <c r="AI4893" s="50">
        <v>3509205</v>
      </c>
    </row>
    <row r="4894" spans="27:35">
      <c r="AA4894" s="62" t="str">
        <f t="shared" si="282"/>
        <v/>
      </c>
      <c r="AB4894" s="50" t="s">
        <v>83</v>
      </c>
      <c r="AC4894" s="50" t="s">
        <v>2311</v>
      </c>
      <c r="AD4894" s="50">
        <v>3509403</v>
      </c>
      <c r="AH4894" s="66" t="str">
        <f t="shared" si="283"/>
        <v>SPCajuru</v>
      </c>
      <c r="AI4894" s="50">
        <v>3509254</v>
      </c>
    </row>
    <row r="4895" spans="27:35">
      <c r="AA4895" s="62" t="str">
        <f t="shared" si="282"/>
        <v/>
      </c>
      <c r="AB4895" s="50" t="s">
        <v>83</v>
      </c>
      <c r="AC4895" s="50" t="s">
        <v>2324</v>
      </c>
      <c r="AD4895" s="50">
        <v>3509452</v>
      </c>
      <c r="AH4895" s="66" t="str">
        <f t="shared" si="283"/>
        <v>SPCampina do Monte Alegre</v>
      </c>
      <c r="AI4895" s="50">
        <v>3509304</v>
      </c>
    </row>
    <row r="4896" spans="27:35">
      <c r="AA4896" s="62" t="str">
        <f t="shared" si="282"/>
        <v/>
      </c>
      <c r="AB4896" s="50" t="s">
        <v>83</v>
      </c>
      <c r="AC4896" s="50" t="s">
        <v>2340</v>
      </c>
      <c r="AD4896" s="50">
        <v>3509502</v>
      </c>
      <c r="AH4896" s="66" t="str">
        <f t="shared" si="283"/>
        <v>SPCampinas</v>
      </c>
      <c r="AI4896" s="50">
        <v>3509403</v>
      </c>
    </row>
    <row r="4897" spans="27:35">
      <c r="AA4897" s="62" t="str">
        <f t="shared" si="282"/>
        <v/>
      </c>
      <c r="AB4897" s="50" t="s">
        <v>83</v>
      </c>
      <c r="AC4897" s="50" t="s">
        <v>2356</v>
      </c>
      <c r="AD4897" s="50">
        <v>3509601</v>
      </c>
      <c r="AH4897" s="66" t="str">
        <f t="shared" si="283"/>
        <v>SPCampo Limpo Paulista</v>
      </c>
      <c r="AI4897" s="50">
        <v>3509452</v>
      </c>
    </row>
    <row r="4898" spans="27:35">
      <c r="AA4898" s="62" t="str">
        <f t="shared" si="282"/>
        <v/>
      </c>
      <c r="AB4898" s="50" t="s">
        <v>83</v>
      </c>
      <c r="AC4898" s="50" t="s">
        <v>2370</v>
      </c>
      <c r="AD4898" s="50">
        <v>3509700</v>
      </c>
      <c r="AH4898" s="66" t="str">
        <f t="shared" si="283"/>
        <v>SPCampos do Jordão</v>
      </c>
      <c r="AI4898" s="50">
        <v>3509502</v>
      </c>
    </row>
    <row r="4899" spans="27:35">
      <c r="AA4899" s="62" t="str">
        <f t="shared" si="282"/>
        <v/>
      </c>
      <c r="AB4899" s="50" t="s">
        <v>83</v>
      </c>
      <c r="AC4899" s="50" t="s">
        <v>2385</v>
      </c>
      <c r="AD4899" s="50">
        <v>3509809</v>
      </c>
      <c r="AH4899" s="66" t="str">
        <f t="shared" si="283"/>
        <v>SPCampos Novos Paulista</v>
      </c>
      <c r="AI4899" s="50">
        <v>3509601</v>
      </c>
    </row>
    <row r="4900" spans="27:35">
      <c r="AA4900" s="62" t="str">
        <f t="shared" si="282"/>
        <v/>
      </c>
      <c r="AB4900" s="50" t="s">
        <v>83</v>
      </c>
      <c r="AC4900" s="50" t="s">
        <v>2401</v>
      </c>
      <c r="AD4900" s="50">
        <v>3509908</v>
      </c>
      <c r="AH4900" s="66" t="str">
        <f t="shared" si="283"/>
        <v>SPCananéia</v>
      </c>
      <c r="AI4900" s="50">
        <v>3509700</v>
      </c>
    </row>
    <row r="4901" spans="27:35">
      <c r="AA4901" s="62" t="str">
        <f t="shared" si="282"/>
        <v/>
      </c>
      <c r="AB4901" s="50" t="s">
        <v>83</v>
      </c>
      <c r="AC4901" s="50" t="s">
        <v>2417</v>
      </c>
      <c r="AD4901" s="50">
        <v>3509957</v>
      </c>
      <c r="AH4901" s="66" t="str">
        <f t="shared" si="283"/>
        <v>SPCanas</v>
      </c>
      <c r="AI4901" s="50">
        <v>3509809</v>
      </c>
    </row>
    <row r="4902" spans="27:35">
      <c r="AA4902" s="62" t="str">
        <f t="shared" si="282"/>
        <v/>
      </c>
      <c r="AB4902" s="50" t="s">
        <v>83</v>
      </c>
      <c r="AC4902" s="50" t="s">
        <v>2433</v>
      </c>
      <c r="AD4902" s="50">
        <v>3510005</v>
      </c>
      <c r="AH4902" s="66" t="str">
        <f t="shared" si="283"/>
        <v>SPCândido Mota</v>
      </c>
      <c r="AI4902" s="50">
        <v>3509908</v>
      </c>
    </row>
    <row r="4903" spans="27:35">
      <c r="AA4903" s="62" t="str">
        <f t="shared" si="282"/>
        <v/>
      </c>
      <c r="AB4903" s="50" t="s">
        <v>83</v>
      </c>
      <c r="AC4903" s="50" t="s">
        <v>2449</v>
      </c>
      <c r="AD4903" s="50">
        <v>3510104</v>
      </c>
      <c r="AH4903" s="66" t="str">
        <f t="shared" si="283"/>
        <v>SPCândido Rodrigues</v>
      </c>
      <c r="AI4903" s="50">
        <v>3509957</v>
      </c>
    </row>
    <row r="4904" spans="27:35">
      <c r="AA4904" s="62" t="str">
        <f t="shared" si="282"/>
        <v/>
      </c>
      <c r="AB4904" s="50" t="s">
        <v>83</v>
      </c>
      <c r="AC4904" s="50" t="s">
        <v>2463</v>
      </c>
      <c r="AD4904" s="50">
        <v>3510153</v>
      </c>
      <c r="AH4904" s="66" t="str">
        <f t="shared" si="283"/>
        <v>SPCanitar</v>
      </c>
      <c r="AI4904" s="50">
        <v>3510005</v>
      </c>
    </row>
    <row r="4905" spans="27:35">
      <c r="AA4905" s="62" t="str">
        <f t="shared" si="282"/>
        <v/>
      </c>
      <c r="AB4905" s="50" t="s">
        <v>83</v>
      </c>
      <c r="AC4905" s="50" t="s">
        <v>2478</v>
      </c>
      <c r="AD4905" s="50">
        <v>3510203</v>
      </c>
      <c r="AH4905" s="66" t="str">
        <f t="shared" si="283"/>
        <v>SPCapão Bonito</v>
      </c>
      <c r="AI4905" s="50">
        <v>3510104</v>
      </c>
    </row>
    <row r="4906" spans="27:35">
      <c r="AA4906" s="62" t="str">
        <f t="shared" si="282"/>
        <v/>
      </c>
      <c r="AB4906" s="50" t="s">
        <v>83</v>
      </c>
      <c r="AC4906" s="50" t="s">
        <v>2494</v>
      </c>
      <c r="AD4906" s="50">
        <v>3510302</v>
      </c>
      <c r="AH4906" s="66" t="str">
        <f t="shared" si="283"/>
        <v>SPCapela do Alto</v>
      </c>
      <c r="AI4906" s="50">
        <v>3510153</v>
      </c>
    </row>
    <row r="4907" spans="27:35">
      <c r="AA4907" s="62" t="str">
        <f t="shared" si="282"/>
        <v/>
      </c>
      <c r="AB4907" s="50" t="s">
        <v>83</v>
      </c>
      <c r="AC4907" s="50" t="s">
        <v>2508</v>
      </c>
      <c r="AD4907" s="50">
        <v>3510401</v>
      </c>
      <c r="AH4907" s="66" t="str">
        <f t="shared" si="283"/>
        <v>SPCapivari</v>
      </c>
      <c r="AI4907" s="50">
        <v>3510203</v>
      </c>
    </row>
    <row r="4908" spans="27:35">
      <c r="AA4908" s="62" t="str">
        <f t="shared" si="282"/>
        <v/>
      </c>
      <c r="AB4908" s="50" t="s">
        <v>83</v>
      </c>
      <c r="AC4908" s="50" t="s">
        <v>2524</v>
      </c>
      <c r="AD4908" s="50">
        <v>3510500</v>
      </c>
      <c r="AH4908" s="66" t="str">
        <f t="shared" si="283"/>
        <v>SPCaraguatatuba</v>
      </c>
      <c r="AI4908" s="50">
        <v>3510302</v>
      </c>
    </row>
    <row r="4909" spans="27:35">
      <c r="AA4909" s="62" t="str">
        <f t="shared" si="282"/>
        <v/>
      </c>
      <c r="AB4909" s="50" t="s">
        <v>83</v>
      </c>
      <c r="AC4909" s="50" t="s">
        <v>2539</v>
      </c>
      <c r="AD4909" s="50">
        <v>3510609</v>
      </c>
      <c r="AH4909" s="66" t="str">
        <f t="shared" si="283"/>
        <v>SPCarapicuíba</v>
      </c>
      <c r="AI4909" s="50">
        <v>3510401</v>
      </c>
    </row>
    <row r="4910" spans="27:35">
      <c r="AA4910" s="62" t="str">
        <f t="shared" si="282"/>
        <v/>
      </c>
      <c r="AB4910" s="50" t="s">
        <v>83</v>
      </c>
      <c r="AC4910" s="50" t="s">
        <v>2555</v>
      </c>
      <c r="AD4910" s="50">
        <v>3510708</v>
      </c>
      <c r="AH4910" s="66" t="str">
        <f t="shared" si="283"/>
        <v>SPCardoso</v>
      </c>
      <c r="AI4910" s="50">
        <v>3510500</v>
      </c>
    </row>
    <row r="4911" spans="27:35">
      <c r="AA4911" s="62" t="str">
        <f t="shared" si="282"/>
        <v/>
      </c>
      <c r="AB4911" s="50" t="s">
        <v>83</v>
      </c>
      <c r="AC4911" s="50" t="s">
        <v>2569</v>
      </c>
      <c r="AD4911" s="50">
        <v>3510807</v>
      </c>
      <c r="AH4911" s="66" t="str">
        <f t="shared" si="283"/>
        <v>SPCasa Branca</v>
      </c>
      <c r="AI4911" s="50">
        <v>3510609</v>
      </c>
    </row>
    <row r="4912" spans="27:35">
      <c r="AA4912" s="62" t="str">
        <f t="shared" si="282"/>
        <v/>
      </c>
      <c r="AB4912" s="50" t="s">
        <v>83</v>
      </c>
      <c r="AC4912" s="50" t="s">
        <v>2584</v>
      </c>
      <c r="AD4912" s="50">
        <v>3510906</v>
      </c>
      <c r="AH4912" s="66" t="str">
        <f t="shared" si="283"/>
        <v>SPCássia dos Coqueiros</v>
      </c>
      <c r="AI4912" s="50">
        <v>3510708</v>
      </c>
    </row>
    <row r="4913" spans="27:35">
      <c r="AA4913" s="62" t="str">
        <f t="shared" si="282"/>
        <v/>
      </c>
      <c r="AB4913" s="50" t="s">
        <v>83</v>
      </c>
      <c r="AC4913" s="50" t="s">
        <v>2600</v>
      </c>
      <c r="AD4913" s="50">
        <v>3511003</v>
      </c>
      <c r="AH4913" s="66" t="str">
        <f t="shared" si="283"/>
        <v>SPCastilho</v>
      </c>
      <c r="AI4913" s="50">
        <v>3510807</v>
      </c>
    </row>
    <row r="4914" spans="27:35">
      <c r="AA4914" s="62" t="str">
        <f t="shared" si="282"/>
        <v/>
      </c>
      <c r="AB4914" s="50" t="s">
        <v>83</v>
      </c>
      <c r="AC4914" s="50" t="s">
        <v>2615</v>
      </c>
      <c r="AD4914" s="50">
        <v>3511102</v>
      </c>
      <c r="AH4914" s="66" t="str">
        <f t="shared" si="283"/>
        <v>SPCatanduva</v>
      </c>
      <c r="AI4914" s="50">
        <v>3510906</v>
      </c>
    </row>
    <row r="4915" spans="27:35">
      <c r="AA4915" s="62" t="str">
        <f t="shared" si="282"/>
        <v/>
      </c>
      <c r="AB4915" s="50" t="s">
        <v>83</v>
      </c>
      <c r="AC4915" s="50" t="s">
        <v>2628</v>
      </c>
      <c r="AD4915" s="50">
        <v>3511201</v>
      </c>
      <c r="AH4915" s="66" t="str">
        <f t="shared" si="283"/>
        <v>SPCatiguá</v>
      </c>
      <c r="AI4915" s="50">
        <v>3511003</v>
      </c>
    </row>
    <row r="4916" spans="27:35">
      <c r="AA4916" s="62" t="str">
        <f t="shared" si="282"/>
        <v/>
      </c>
      <c r="AB4916" s="50" t="s">
        <v>83</v>
      </c>
      <c r="AC4916" s="50" t="s">
        <v>1299</v>
      </c>
      <c r="AD4916" s="50">
        <v>3511300</v>
      </c>
      <c r="AH4916" s="66" t="str">
        <f t="shared" si="283"/>
        <v>SPCedral</v>
      </c>
      <c r="AI4916" s="50">
        <v>3511102</v>
      </c>
    </row>
    <row r="4917" spans="27:35">
      <c r="AA4917" s="62" t="str">
        <f t="shared" si="282"/>
        <v/>
      </c>
      <c r="AB4917" s="50" t="s">
        <v>83</v>
      </c>
      <c r="AC4917" s="50" t="s">
        <v>2655</v>
      </c>
      <c r="AD4917" s="50">
        <v>3511409</v>
      </c>
      <c r="AH4917" s="66" t="str">
        <f t="shared" si="283"/>
        <v>SPCerqueira César</v>
      </c>
      <c r="AI4917" s="50">
        <v>3511201</v>
      </c>
    </row>
    <row r="4918" spans="27:35">
      <c r="AA4918" s="62" t="str">
        <f t="shared" si="282"/>
        <v/>
      </c>
      <c r="AB4918" s="50" t="s">
        <v>83</v>
      </c>
      <c r="AC4918" s="50" t="s">
        <v>2670</v>
      </c>
      <c r="AD4918" s="50">
        <v>3511508</v>
      </c>
      <c r="AH4918" s="66" t="str">
        <f t="shared" si="283"/>
        <v>SPCerquilho</v>
      </c>
      <c r="AI4918" s="50">
        <v>3511300</v>
      </c>
    </row>
    <row r="4919" spans="27:35">
      <c r="AA4919" s="62" t="str">
        <f t="shared" si="282"/>
        <v/>
      </c>
      <c r="AB4919" s="50" t="s">
        <v>83</v>
      </c>
      <c r="AC4919" s="50" t="s">
        <v>2684</v>
      </c>
      <c r="AD4919" s="50">
        <v>3511607</v>
      </c>
      <c r="AH4919" s="66" t="str">
        <f t="shared" si="283"/>
        <v>SPCesário Lange</v>
      </c>
      <c r="AI4919" s="50">
        <v>3511409</v>
      </c>
    </row>
    <row r="4920" spans="27:35">
      <c r="AA4920" s="62" t="str">
        <f t="shared" si="282"/>
        <v/>
      </c>
      <c r="AB4920" s="50" t="s">
        <v>83</v>
      </c>
      <c r="AC4920" s="50" t="s">
        <v>2700</v>
      </c>
      <c r="AD4920" s="50">
        <v>3511706</v>
      </c>
      <c r="AH4920" s="66" t="str">
        <f t="shared" si="283"/>
        <v>SPCharqueada</v>
      </c>
      <c r="AI4920" s="50">
        <v>3511508</v>
      </c>
    </row>
    <row r="4921" spans="27:35">
      <c r="AA4921" s="62" t="str">
        <f t="shared" si="282"/>
        <v/>
      </c>
      <c r="AB4921" s="50" t="s">
        <v>83</v>
      </c>
      <c r="AC4921" s="50" t="s">
        <v>2715</v>
      </c>
      <c r="AD4921" s="50">
        <v>3557204</v>
      </c>
      <c r="AH4921" s="66" t="str">
        <f t="shared" si="283"/>
        <v>SPChavantes</v>
      </c>
      <c r="AI4921" s="50">
        <v>3511607</v>
      </c>
    </row>
    <row r="4922" spans="27:35">
      <c r="AA4922" s="62" t="str">
        <f t="shared" si="282"/>
        <v/>
      </c>
      <c r="AB4922" s="50" t="s">
        <v>83</v>
      </c>
      <c r="AC4922" s="50" t="s">
        <v>2731</v>
      </c>
      <c r="AD4922" s="50">
        <v>3511904</v>
      </c>
      <c r="AH4922" s="66" t="str">
        <f t="shared" si="283"/>
        <v>SPClementina</v>
      </c>
      <c r="AI4922" s="50">
        <v>3511706</v>
      </c>
    </row>
    <row r="4923" spans="27:35">
      <c r="AA4923" s="62" t="str">
        <f t="shared" si="282"/>
        <v/>
      </c>
      <c r="AB4923" s="50" t="s">
        <v>83</v>
      </c>
      <c r="AC4923" s="50" t="s">
        <v>2746</v>
      </c>
      <c r="AD4923" s="50">
        <v>3512001</v>
      </c>
      <c r="AH4923" s="66" t="str">
        <f t="shared" si="283"/>
        <v>SPColina</v>
      </c>
      <c r="AI4923" s="50">
        <v>3557204</v>
      </c>
    </row>
    <row r="4924" spans="27:35">
      <c r="AA4924" s="62" t="str">
        <f t="shared" si="282"/>
        <v/>
      </c>
      <c r="AB4924" s="50" t="s">
        <v>83</v>
      </c>
      <c r="AC4924" s="50" t="s">
        <v>2761</v>
      </c>
      <c r="AD4924" s="50">
        <v>3512100</v>
      </c>
      <c r="AH4924" s="66" t="str">
        <f t="shared" si="283"/>
        <v>SPColômbia</v>
      </c>
      <c r="AI4924" s="50">
        <v>3511904</v>
      </c>
    </row>
    <row r="4925" spans="27:35">
      <c r="AA4925" s="62" t="str">
        <f t="shared" si="282"/>
        <v/>
      </c>
      <c r="AB4925" s="50" t="s">
        <v>83</v>
      </c>
      <c r="AC4925" s="50" t="s">
        <v>2777</v>
      </c>
      <c r="AD4925" s="50">
        <v>3512209</v>
      </c>
      <c r="AH4925" s="66" t="str">
        <f t="shared" si="283"/>
        <v>SPConchal</v>
      </c>
      <c r="AI4925" s="50">
        <v>3512001</v>
      </c>
    </row>
    <row r="4926" spans="27:35">
      <c r="AA4926" s="62" t="str">
        <f t="shared" si="282"/>
        <v/>
      </c>
      <c r="AB4926" s="50" t="s">
        <v>83</v>
      </c>
      <c r="AC4926" s="50" t="s">
        <v>2793</v>
      </c>
      <c r="AD4926" s="50">
        <v>3512308</v>
      </c>
      <c r="AH4926" s="66" t="str">
        <f t="shared" si="283"/>
        <v>SPConchas</v>
      </c>
      <c r="AI4926" s="50">
        <v>3512100</v>
      </c>
    </row>
    <row r="4927" spans="27:35">
      <c r="AA4927" s="62" t="str">
        <f t="shared" si="282"/>
        <v/>
      </c>
      <c r="AB4927" s="50" t="s">
        <v>83</v>
      </c>
      <c r="AC4927" s="50" t="s">
        <v>2808</v>
      </c>
      <c r="AD4927" s="50">
        <v>3512407</v>
      </c>
      <c r="AH4927" s="66" t="str">
        <f t="shared" si="283"/>
        <v>SPCordeirópolis</v>
      </c>
      <c r="AI4927" s="50">
        <v>3512209</v>
      </c>
    </row>
    <row r="4928" spans="27:35">
      <c r="AA4928" s="62" t="str">
        <f t="shared" si="282"/>
        <v/>
      </c>
      <c r="AB4928" s="50" t="s">
        <v>83</v>
      </c>
      <c r="AC4928" s="50" t="s">
        <v>2823</v>
      </c>
      <c r="AD4928" s="50">
        <v>3512506</v>
      </c>
      <c r="AH4928" s="66" t="str">
        <f t="shared" si="283"/>
        <v>SPCoroados</v>
      </c>
      <c r="AI4928" s="50">
        <v>3512308</v>
      </c>
    </row>
    <row r="4929" spans="27:35">
      <c r="AA4929" s="62" t="str">
        <f t="shared" si="282"/>
        <v/>
      </c>
      <c r="AB4929" s="50" t="s">
        <v>83</v>
      </c>
      <c r="AC4929" s="50" t="s">
        <v>2835</v>
      </c>
      <c r="AD4929" s="50">
        <v>3512605</v>
      </c>
      <c r="AH4929" s="66" t="str">
        <f t="shared" si="283"/>
        <v>SPCoronel Macedo</v>
      </c>
      <c r="AI4929" s="50">
        <v>3512407</v>
      </c>
    </row>
    <row r="4930" spans="27:35">
      <c r="AA4930" s="62" t="str">
        <f t="shared" si="282"/>
        <v/>
      </c>
      <c r="AB4930" s="50" t="s">
        <v>83</v>
      </c>
      <c r="AC4930" s="50" t="s">
        <v>2848</v>
      </c>
      <c r="AD4930" s="50">
        <v>3512704</v>
      </c>
      <c r="AH4930" s="66" t="str">
        <f t="shared" si="283"/>
        <v>SPCorumbataí</v>
      </c>
      <c r="AI4930" s="50">
        <v>3512506</v>
      </c>
    </row>
    <row r="4931" spans="27:35">
      <c r="AA4931" s="62" t="str">
        <f t="shared" ref="AA4931:AA4994" si="284">CONCATENATE(A4931,D4931)</f>
        <v/>
      </c>
      <c r="AB4931" s="50" t="s">
        <v>83</v>
      </c>
      <c r="AC4931" s="50" t="s">
        <v>2861</v>
      </c>
      <c r="AD4931" s="50">
        <v>3512803</v>
      </c>
      <c r="AH4931" s="66" t="str">
        <f t="shared" ref="AH4931:AH4994" si="285">CONCATENATE(AB4931,AC4931)</f>
        <v>SPCosmópolis</v>
      </c>
      <c r="AI4931" s="50">
        <v>3512605</v>
      </c>
    </row>
    <row r="4932" spans="27:35">
      <c r="AA4932" s="62" t="str">
        <f t="shared" si="284"/>
        <v/>
      </c>
      <c r="AB4932" s="50" t="s">
        <v>83</v>
      </c>
      <c r="AC4932" s="50" t="s">
        <v>2874</v>
      </c>
      <c r="AD4932" s="50">
        <v>3512902</v>
      </c>
      <c r="AH4932" s="66" t="str">
        <f t="shared" si="285"/>
        <v>SPCosmorama</v>
      </c>
      <c r="AI4932" s="50">
        <v>3512704</v>
      </c>
    </row>
    <row r="4933" spans="27:35">
      <c r="AA4933" s="62" t="str">
        <f t="shared" si="284"/>
        <v/>
      </c>
      <c r="AB4933" s="50" t="s">
        <v>83</v>
      </c>
      <c r="AC4933" s="50" t="s">
        <v>2886</v>
      </c>
      <c r="AD4933" s="50">
        <v>3513009</v>
      </c>
      <c r="AH4933" s="66" t="str">
        <f t="shared" si="285"/>
        <v>SPCotia</v>
      </c>
      <c r="AI4933" s="50">
        <v>3512803</v>
      </c>
    </row>
    <row r="4934" spans="27:35">
      <c r="AA4934" s="62" t="str">
        <f t="shared" si="284"/>
        <v/>
      </c>
      <c r="AB4934" s="50" t="s">
        <v>83</v>
      </c>
      <c r="AC4934" s="50" t="s">
        <v>2899</v>
      </c>
      <c r="AD4934" s="50">
        <v>3513108</v>
      </c>
      <c r="AH4934" s="66" t="str">
        <f t="shared" si="285"/>
        <v>SPCravinhos</v>
      </c>
      <c r="AI4934" s="50">
        <v>3512902</v>
      </c>
    </row>
    <row r="4935" spans="27:35">
      <c r="AA4935" s="62" t="str">
        <f t="shared" si="284"/>
        <v/>
      </c>
      <c r="AB4935" s="50" t="s">
        <v>83</v>
      </c>
      <c r="AC4935" s="50" t="s">
        <v>2911</v>
      </c>
      <c r="AD4935" s="50">
        <v>3513207</v>
      </c>
      <c r="AH4935" s="66" t="str">
        <f t="shared" si="285"/>
        <v>SPCristais Paulista</v>
      </c>
      <c r="AI4935" s="50">
        <v>3513009</v>
      </c>
    </row>
    <row r="4936" spans="27:35">
      <c r="AA4936" s="62" t="str">
        <f t="shared" si="284"/>
        <v/>
      </c>
      <c r="AB4936" s="50" t="s">
        <v>83</v>
      </c>
      <c r="AC4936" s="50" t="s">
        <v>2924</v>
      </c>
      <c r="AD4936" s="50">
        <v>3513306</v>
      </c>
      <c r="AH4936" s="66" t="str">
        <f t="shared" si="285"/>
        <v>SPCruzália</v>
      </c>
      <c r="AI4936" s="50">
        <v>3513108</v>
      </c>
    </row>
    <row r="4937" spans="27:35">
      <c r="AA4937" s="62" t="str">
        <f t="shared" si="284"/>
        <v/>
      </c>
      <c r="AB4937" s="50" t="s">
        <v>83</v>
      </c>
      <c r="AC4937" s="50" t="s">
        <v>2935</v>
      </c>
      <c r="AD4937" s="50">
        <v>3513405</v>
      </c>
      <c r="AH4937" s="66" t="str">
        <f t="shared" si="285"/>
        <v>SPCruzeiro</v>
      </c>
      <c r="AI4937" s="50">
        <v>3513207</v>
      </c>
    </row>
    <row r="4938" spans="27:35">
      <c r="AA4938" s="62" t="str">
        <f t="shared" si="284"/>
        <v/>
      </c>
      <c r="AB4938" s="50" t="s">
        <v>83</v>
      </c>
      <c r="AC4938" s="50" t="s">
        <v>2947</v>
      </c>
      <c r="AD4938" s="50">
        <v>3513504</v>
      </c>
      <c r="AH4938" s="66" t="str">
        <f t="shared" si="285"/>
        <v>SPCubatão</v>
      </c>
      <c r="AI4938" s="50">
        <v>3513306</v>
      </c>
    </row>
    <row r="4939" spans="27:35">
      <c r="AA4939" s="62" t="str">
        <f t="shared" si="284"/>
        <v/>
      </c>
      <c r="AB4939" s="50" t="s">
        <v>83</v>
      </c>
      <c r="AC4939" s="50" t="s">
        <v>2959</v>
      </c>
      <c r="AD4939" s="50">
        <v>3513603</v>
      </c>
      <c r="AH4939" s="66" t="str">
        <f t="shared" si="285"/>
        <v>SPCunha</v>
      </c>
      <c r="AI4939" s="50">
        <v>3513405</v>
      </c>
    </row>
    <row r="4940" spans="27:35">
      <c r="AA4940" s="62" t="str">
        <f t="shared" si="284"/>
        <v/>
      </c>
      <c r="AB4940" s="50" t="s">
        <v>83</v>
      </c>
      <c r="AC4940" s="50" t="s">
        <v>2971</v>
      </c>
      <c r="AD4940" s="50">
        <v>3513702</v>
      </c>
      <c r="AH4940" s="66" t="str">
        <f t="shared" si="285"/>
        <v>SPDescalvado</v>
      </c>
      <c r="AI4940" s="50">
        <v>3513504</v>
      </c>
    </row>
    <row r="4941" spans="27:35">
      <c r="AA4941" s="62" t="str">
        <f t="shared" si="284"/>
        <v/>
      </c>
      <c r="AB4941" s="50" t="s">
        <v>83</v>
      </c>
      <c r="AC4941" s="50" t="s">
        <v>2983</v>
      </c>
      <c r="AD4941" s="50">
        <v>3513801</v>
      </c>
      <c r="AH4941" s="66" t="str">
        <f t="shared" si="285"/>
        <v>SPDiadema</v>
      </c>
      <c r="AI4941" s="50">
        <v>3513603</v>
      </c>
    </row>
    <row r="4942" spans="27:35">
      <c r="AA4942" s="62" t="str">
        <f t="shared" si="284"/>
        <v/>
      </c>
      <c r="AB4942" s="50" t="s">
        <v>83</v>
      </c>
      <c r="AC4942" s="50" t="s">
        <v>2995</v>
      </c>
      <c r="AD4942" s="50">
        <v>3513850</v>
      </c>
      <c r="AH4942" s="66" t="str">
        <f t="shared" si="285"/>
        <v>SPDirce Reis</v>
      </c>
      <c r="AI4942" s="50">
        <v>3513702</v>
      </c>
    </row>
    <row r="4943" spans="27:35">
      <c r="AA4943" s="62" t="str">
        <f t="shared" si="284"/>
        <v/>
      </c>
      <c r="AB4943" s="50" t="s">
        <v>83</v>
      </c>
      <c r="AC4943" s="50" t="s">
        <v>3008</v>
      </c>
      <c r="AD4943" s="50">
        <v>3513900</v>
      </c>
      <c r="AH4943" s="66" t="str">
        <f t="shared" si="285"/>
        <v>SPDivinolândia</v>
      </c>
      <c r="AI4943" s="50">
        <v>3513801</v>
      </c>
    </row>
    <row r="4944" spans="27:35">
      <c r="AA4944" s="62" t="str">
        <f t="shared" si="284"/>
        <v/>
      </c>
      <c r="AB4944" s="50" t="s">
        <v>83</v>
      </c>
      <c r="AC4944" s="50" t="s">
        <v>3021</v>
      </c>
      <c r="AD4944" s="50">
        <v>3514007</v>
      </c>
      <c r="AH4944" s="66" t="str">
        <f t="shared" si="285"/>
        <v>SPDobrada</v>
      </c>
      <c r="AI4944" s="50">
        <v>3513850</v>
      </c>
    </row>
    <row r="4945" spans="27:35">
      <c r="AA4945" s="62" t="str">
        <f t="shared" si="284"/>
        <v/>
      </c>
      <c r="AB4945" s="50" t="s">
        <v>83</v>
      </c>
      <c r="AC4945" s="50" t="s">
        <v>3033</v>
      </c>
      <c r="AD4945" s="50">
        <v>3514106</v>
      </c>
      <c r="AH4945" s="66" t="str">
        <f t="shared" si="285"/>
        <v>SPDois Córregos</v>
      </c>
      <c r="AI4945" s="50">
        <v>3513900</v>
      </c>
    </row>
    <row r="4946" spans="27:35">
      <c r="AA4946" s="62" t="str">
        <f t="shared" si="284"/>
        <v/>
      </c>
      <c r="AB4946" s="50" t="s">
        <v>83</v>
      </c>
      <c r="AC4946" s="50" t="s">
        <v>3045</v>
      </c>
      <c r="AD4946" s="50">
        <v>3514205</v>
      </c>
      <c r="AH4946" s="66" t="str">
        <f t="shared" si="285"/>
        <v>SPDolcinópolis</v>
      </c>
      <c r="AI4946" s="50">
        <v>3514007</v>
      </c>
    </row>
    <row r="4947" spans="27:35">
      <c r="AA4947" s="62" t="str">
        <f t="shared" si="284"/>
        <v/>
      </c>
      <c r="AB4947" s="50" t="s">
        <v>83</v>
      </c>
      <c r="AC4947" s="50" t="s">
        <v>3057</v>
      </c>
      <c r="AD4947" s="50">
        <v>3514304</v>
      </c>
      <c r="AH4947" s="66" t="str">
        <f t="shared" si="285"/>
        <v>SPDourado</v>
      </c>
      <c r="AI4947" s="50">
        <v>3514106</v>
      </c>
    </row>
    <row r="4948" spans="27:35">
      <c r="AA4948" s="62" t="str">
        <f t="shared" si="284"/>
        <v/>
      </c>
      <c r="AB4948" s="50" t="s">
        <v>83</v>
      </c>
      <c r="AC4948" s="50" t="s">
        <v>3069</v>
      </c>
      <c r="AD4948" s="50">
        <v>3514403</v>
      </c>
      <c r="AH4948" s="66" t="str">
        <f t="shared" si="285"/>
        <v>SPDracena</v>
      </c>
      <c r="AI4948" s="50">
        <v>3514205</v>
      </c>
    </row>
    <row r="4949" spans="27:35">
      <c r="AA4949" s="62" t="str">
        <f t="shared" si="284"/>
        <v/>
      </c>
      <c r="AB4949" s="50" t="s">
        <v>83</v>
      </c>
      <c r="AC4949" s="50" t="s">
        <v>3081</v>
      </c>
      <c r="AD4949" s="50">
        <v>3514502</v>
      </c>
      <c r="AH4949" s="66" t="str">
        <f t="shared" si="285"/>
        <v>SPDuartina</v>
      </c>
      <c r="AI4949" s="50">
        <v>3514304</v>
      </c>
    </row>
    <row r="4950" spans="27:35">
      <c r="AA4950" s="62" t="str">
        <f t="shared" si="284"/>
        <v/>
      </c>
      <c r="AB4950" s="50" t="s">
        <v>83</v>
      </c>
      <c r="AC4950" s="50" t="s">
        <v>3094</v>
      </c>
      <c r="AD4950" s="50">
        <v>3514601</v>
      </c>
      <c r="AH4950" s="66" t="str">
        <f t="shared" si="285"/>
        <v>SPDumont</v>
      </c>
      <c r="AI4950" s="50">
        <v>3514403</v>
      </c>
    </row>
    <row r="4951" spans="27:35">
      <c r="AA4951" s="62" t="str">
        <f t="shared" si="284"/>
        <v/>
      </c>
      <c r="AB4951" s="50" t="s">
        <v>83</v>
      </c>
      <c r="AC4951" s="50" t="s">
        <v>3106</v>
      </c>
      <c r="AD4951" s="50">
        <v>3514700</v>
      </c>
      <c r="AH4951" s="66" t="str">
        <f t="shared" si="285"/>
        <v>SPEchaporã</v>
      </c>
      <c r="AI4951" s="50">
        <v>3514502</v>
      </c>
    </row>
    <row r="4952" spans="27:35">
      <c r="AA4952" s="62" t="str">
        <f t="shared" si="284"/>
        <v/>
      </c>
      <c r="AB4952" s="50" t="s">
        <v>83</v>
      </c>
      <c r="AC4952" s="50" t="s">
        <v>854</v>
      </c>
      <c r="AD4952" s="50">
        <v>3514809</v>
      </c>
      <c r="AH4952" s="66" t="str">
        <f t="shared" si="285"/>
        <v>SPEldorado</v>
      </c>
      <c r="AI4952" s="50">
        <v>3514601</v>
      </c>
    </row>
    <row r="4953" spans="27:35">
      <c r="AA4953" s="62" t="str">
        <f t="shared" si="284"/>
        <v/>
      </c>
      <c r="AB4953" s="50" t="s">
        <v>83</v>
      </c>
      <c r="AC4953" s="50" t="s">
        <v>3130</v>
      </c>
      <c r="AD4953" s="50">
        <v>3514908</v>
      </c>
      <c r="AH4953" s="66" t="str">
        <f t="shared" si="285"/>
        <v>SPElias Fausto</v>
      </c>
      <c r="AI4953" s="50">
        <v>3514700</v>
      </c>
    </row>
    <row r="4954" spans="27:35">
      <c r="AA4954" s="62" t="str">
        <f t="shared" si="284"/>
        <v/>
      </c>
      <c r="AB4954" s="50" t="s">
        <v>83</v>
      </c>
      <c r="AC4954" s="50" t="s">
        <v>3142</v>
      </c>
      <c r="AD4954" s="50">
        <v>3514924</v>
      </c>
      <c r="AH4954" s="66" t="str">
        <f t="shared" si="285"/>
        <v>SPElisiário</v>
      </c>
      <c r="AI4954" s="50">
        <v>3514809</v>
      </c>
    </row>
    <row r="4955" spans="27:35">
      <c r="AA4955" s="62" t="str">
        <f t="shared" si="284"/>
        <v/>
      </c>
      <c r="AB4955" s="50" t="s">
        <v>83</v>
      </c>
      <c r="AC4955" s="50" t="s">
        <v>3153</v>
      </c>
      <c r="AD4955" s="50">
        <v>3514957</v>
      </c>
      <c r="AH4955" s="66" t="str">
        <f t="shared" si="285"/>
        <v>SPEmbaúba</v>
      </c>
      <c r="AI4955" s="50">
        <v>3514908</v>
      </c>
    </row>
    <row r="4956" spans="27:35">
      <c r="AA4956" s="62" t="str">
        <f t="shared" si="284"/>
        <v/>
      </c>
      <c r="AB4956" s="50" t="s">
        <v>83</v>
      </c>
      <c r="AC4956" s="50" t="s">
        <v>3164</v>
      </c>
      <c r="AD4956" s="50">
        <v>3515004</v>
      </c>
      <c r="AH4956" s="66" t="str">
        <f t="shared" si="285"/>
        <v>SPEmbu das Artes</v>
      </c>
      <c r="AI4956" s="50">
        <v>3514924</v>
      </c>
    </row>
    <row r="4957" spans="27:35">
      <c r="AA4957" s="62" t="str">
        <f t="shared" si="284"/>
        <v/>
      </c>
      <c r="AB4957" s="50" t="s">
        <v>83</v>
      </c>
      <c r="AC4957" s="50" t="s">
        <v>3175</v>
      </c>
      <c r="AD4957" s="50">
        <v>3515103</v>
      </c>
      <c r="AH4957" s="66" t="str">
        <f t="shared" si="285"/>
        <v>SPEmbu-Guaçu</v>
      </c>
      <c r="AI4957" s="50">
        <v>3514957</v>
      </c>
    </row>
    <row r="4958" spans="27:35">
      <c r="AA4958" s="62" t="str">
        <f t="shared" si="284"/>
        <v/>
      </c>
      <c r="AB4958" s="50" t="s">
        <v>83</v>
      </c>
      <c r="AC4958" s="50" t="s">
        <v>3186</v>
      </c>
      <c r="AD4958" s="50">
        <v>3515129</v>
      </c>
      <c r="AH4958" s="66" t="str">
        <f t="shared" si="285"/>
        <v>SPEmilianópolis</v>
      </c>
      <c r="AI4958" s="50">
        <v>3515004</v>
      </c>
    </row>
    <row r="4959" spans="27:35">
      <c r="AA4959" s="62" t="str">
        <f t="shared" si="284"/>
        <v/>
      </c>
      <c r="AB4959" s="50" t="s">
        <v>83</v>
      </c>
      <c r="AC4959" s="50" t="s">
        <v>3198</v>
      </c>
      <c r="AD4959" s="50">
        <v>3515152</v>
      </c>
      <c r="AH4959" s="66" t="str">
        <f t="shared" si="285"/>
        <v>SPEngenheiro Coelho</v>
      </c>
      <c r="AI4959" s="50">
        <v>3515103</v>
      </c>
    </row>
    <row r="4960" spans="27:35">
      <c r="AA4960" s="62" t="str">
        <f t="shared" si="284"/>
        <v/>
      </c>
      <c r="AB4960" s="50" t="s">
        <v>83</v>
      </c>
      <c r="AC4960" s="50" t="s">
        <v>3210</v>
      </c>
      <c r="AD4960" s="50">
        <v>3515186</v>
      </c>
      <c r="AH4960" s="66" t="str">
        <f t="shared" si="285"/>
        <v>SPEspírito Santo do Pinhal</v>
      </c>
      <c r="AI4960" s="50">
        <v>3515129</v>
      </c>
    </row>
    <row r="4961" spans="27:35">
      <c r="AA4961" s="62" t="str">
        <f t="shared" si="284"/>
        <v/>
      </c>
      <c r="AB4961" s="50" t="s">
        <v>83</v>
      </c>
      <c r="AC4961" s="50" t="s">
        <v>3222</v>
      </c>
      <c r="AD4961" s="50">
        <v>3515194</v>
      </c>
      <c r="AH4961" s="66" t="str">
        <f t="shared" si="285"/>
        <v>SPEspírito Santo do Turvo</v>
      </c>
      <c r="AI4961" s="50">
        <v>3515152</v>
      </c>
    </row>
    <row r="4962" spans="27:35">
      <c r="AA4962" s="62" t="str">
        <f t="shared" si="284"/>
        <v/>
      </c>
      <c r="AB4962" s="50" t="s">
        <v>83</v>
      </c>
      <c r="AC4962" s="50" t="s">
        <v>3232</v>
      </c>
      <c r="AD4962" s="50">
        <v>3557303</v>
      </c>
      <c r="AH4962" s="66" t="str">
        <f t="shared" si="285"/>
        <v>SPEstiva Gerbi</v>
      </c>
      <c r="AI4962" s="50">
        <v>3515186</v>
      </c>
    </row>
    <row r="4963" spans="27:35">
      <c r="AA4963" s="62" t="str">
        <f t="shared" si="284"/>
        <v/>
      </c>
      <c r="AB4963" s="50" t="s">
        <v>83</v>
      </c>
      <c r="AC4963" s="50" t="s">
        <v>1921</v>
      </c>
      <c r="AD4963" s="50">
        <v>3515301</v>
      </c>
      <c r="AH4963" s="66" t="str">
        <f t="shared" si="285"/>
        <v>SPEstrela do Norte</v>
      </c>
      <c r="AI4963" s="50">
        <v>3515194</v>
      </c>
    </row>
    <row r="4964" spans="27:35">
      <c r="AA4964" s="62" t="str">
        <f t="shared" si="284"/>
        <v/>
      </c>
      <c r="AB4964" s="50" t="s">
        <v>83</v>
      </c>
      <c r="AC4964" s="50" t="s">
        <v>3253</v>
      </c>
      <c r="AD4964" s="50">
        <v>3515202</v>
      </c>
      <c r="AH4964" s="66" t="str">
        <f t="shared" si="285"/>
        <v>SPEstrela d'Oeste</v>
      </c>
      <c r="AI4964" s="50">
        <v>3557303</v>
      </c>
    </row>
    <row r="4965" spans="27:35">
      <c r="AA4965" s="62" t="str">
        <f t="shared" si="284"/>
        <v/>
      </c>
      <c r="AB4965" s="50" t="s">
        <v>83</v>
      </c>
      <c r="AC4965" s="50" t="s">
        <v>3264</v>
      </c>
      <c r="AD4965" s="50">
        <v>3515350</v>
      </c>
      <c r="AH4965" s="66" t="str">
        <f t="shared" si="285"/>
        <v>SPEuclides da Cunha Paulista</v>
      </c>
      <c r="AI4965" s="50">
        <v>3515301</v>
      </c>
    </row>
    <row r="4966" spans="27:35">
      <c r="AA4966" s="62" t="str">
        <f t="shared" si="284"/>
        <v/>
      </c>
      <c r="AB4966" s="50" t="s">
        <v>83</v>
      </c>
      <c r="AC4966" s="50" t="s">
        <v>3276</v>
      </c>
      <c r="AD4966" s="50">
        <v>3515400</v>
      </c>
      <c r="AH4966" s="66" t="str">
        <f t="shared" si="285"/>
        <v>SPFartura</v>
      </c>
      <c r="AI4966" s="50">
        <v>3515202</v>
      </c>
    </row>
    <row r="4967" spans="27:35">
      <c r="AA4967" s="62" t="str">
        <f t="shared" si="284"/>
        <v/>
      </c>
      <c r="AB4967" s="50" t="s">
        <v>83</v>
      </c>
      <c r="AC4967" s="50" t="s">
        <v>3287</v>
      </c>
      <c r="AD4967" s="50">
        <v>3515608</v>
      </c>
      <c r="AH4967" s="66" t="str">
        <f t="shared" si="285"/>
        <v>SPFernando Prestes</v>
      </c>
      <c r="AI4967" s="50">
        <v>3515350</v>
      </c>
    </row>
    <row r="4968" spans="27:35">
      <c r="AA4968" s="62" t="str">
        <f t="shared" si="284"/>
        <v/>
      </c>
      <c r="AB4968" s="50" t="s">
        <v>83</v>
      </c>
      <c r="AC4968" s="50" t="s">
        <v>3299</v>
      </c>
      <c r="AD4968" s="50">
        <v>3515509</v>
      </c>
      <c r="AH4968" s="66" t="str">
        <f t="shared" si="285"/>
        <v>SPFernandópolis</v>
      </c>
      <c r="AI4968" s="50">
        <v>3515400</v>
      </c>
    </row>
    <row r="4969" spans="27:35">
      <c r="AA4969" s="62" t="str">
        <f t="shared" si="284"/>
        <v/>
      </c>
      <c r="AB4969" s="50" t="s">
        <v>83</v>
      </c>
      <c r="AC4969" s="50" t="s">
        <v>3311</v>
      </c>
      <c r="AD4969" s="50">
        <v>3515657</v>
      </c>
      <c r="AH4969" s="66" t="str">
        <f t="shared" si="285"/>
        <v>SPFernão</v>
      </c>
      <c r="AI4969" s="50">
        <v>3515608</v>
      </c>
    </row>
    <row r="4970" spans="27:35">
      <c r="AA4970" s="62" t="str">
        <f t="shared" si="284"/>
        <v/>
      </c>
      <c r="AB4970" s="50" t="s">
        <v>83</v>
      </c>
      <c r="AC4970" s="50" t="s">
        <v>3322</v>
      </c>
      <c r="AD4970" s="50">
        <v>3515707</v>
      </c>
      <c r="AH4970" s="66" t="str">
        <f t="shared" si="285"/>
        <v>SPFerraz de Vasconcelos</v>
      </c>
      <c r="AI4970" s="50">
        <v>3515509</v>
      </c>
    </row>
    <row r="4971" spans="27:35">
      <c r="AA4971" s="62" t="str">
        <f t="shared" si="284"/>
        <v/>
      </c>
      <c r="AB4971" s="50" t="s">
        <v>83</v>
      </c>
      <c r="AC4971" s="50" t="s">
        <v>3333</v>
      </c>
      <c r="AD4971" s="50">
        <v>3515806</v>
      </c>
      <c r="AH4971" s="66" t="str">
        <f t="shared" si="285"/>
        <v>SPFlora Rica</v>
      </c>
      <c r="AI4971" s="50">
        <v>3515657</v>
      </c>
    </row>
    <row r="4972" spans="27:35">
      <c r="AA4972" s="62" t="str">
        <f t="shared" si="284"/>
        <v/>
      </c>
      <c r="AB4972" s="50" t="s">
        <v>83</v>
      </c>
      <c r="AC4972" s="50" t="s">
        <v>3344</v>
      </c>
      <c r="AD4972" s="50">
        <v>3515905</v>
      </c>
      <c r="AH4972" s="66" t="str">
        <f t="shared" si="285"/>
        <v>SPFloreal</v>
      </c>
      <c r="AI4972" s="50">
        <v>3515707</v>
      </c>
    </row>
    <row r="4973" spans="27:35">
      <c r="AA4973" s="62" t="str">
        <f t="shared" si="284"/>
        <v/>
      </c>
      <c r="AB4973" s="50" t="s">
        <v>83</v>
      </c>
      <c r="AC4973" s="50" t="s">
        <v>3354</v>
      </c>
      <c r="AD4973" s="50">
        <v>3516002</v>
      </c>
      <c r="AH4973" s="66" t="str">
        <f t="shared" si="285"/>
        <v>SPFlórida Paulista</v>
      </c>
      <c r="AI4973" s="50">
        <v>3515806</v>
      </c>
    </row>
    <row r="4974" spans="27:35">
      <c r="AA4974" s="62" t="str">
        <f t="shared" si="284"/>
        <v/>
      </c>
      <c r="AB4974" s="50" t="s">
        <v>83</v>
      </c>
      <c r="AC4974" s="50" t="s">
        <v>3364</v>
      </c>
      <c r="AD4974" s="50">
        <v>3516101</v>
      </c>
      <c r="AH4974" s="66" t="str">
        <f t="shared" si="285"/>
        <v>SPFlorínia</v>
      </c>
      <c r="AI4974" s="50">
        <v>3515905</v>
      </c>
    </row>
    <row r="4975" spans="27:35">
      <c r="AA4975" s="62" t="str">
        <f t="shared" si="284"/>
        <v/>
      </c>
      <c r="AB4975" s="50" t="s">
        <v>83</v>
      </c>
      <c r="AC4975" s="50" t="s">
        <v>3373</v>
      </c>
      <c r="AD4975" s="50">
        <v>3516200</v>
      </c>
      <c r="AH4975" s="66" t="str">
        <f t="shared" si="285"/>
        <v>SPFranca</v>
      </c>
      <c r="AI4975" s="50">
        <v>3516002</v>
      </c>
    </row>
    <row r="4976" spans="27:35">
      <c r="AA4976" s="62" t="str">
        <f t="shared" si="284"/>
        <v/>
      </c>
      <c r="AB4976" s="50" t="s">
        <v>83</v>
      </c>
      <c r="AC4976" s="50" t="s">
        <v>3383</v>
      </c>
      <c r="AD4976" s="50">
        <v>3516309</v>
      </c>
      <c r="AH4976" s="66" t="str">
        <f t="shared" si="285"/>
        <v>SPFrancisco Morato</v>
      </c>
      <c r="AI4976" s="50">
        <v>3516101</v>
      </c>
    </row>
    <row r="4977" spans="27:35">
      <c r="AA4977" s="62" t="str">
        <f t="shared" si="284"/>
        <v/>
      </c>
      <c r="AB4977" s="50" t="s">
        <v>83</v>
      </c>
      <c r="AC4977" s="50" t="s">
        <v>3393</v>
      </c>
      <c r="AD4977" s="50">
        <v>3516408</v>
      </c>
      <c r="AH4977" s="66" t="str">
        <f t="shared" si="285"/>
        <v>SPFranco da Rocha</v>
      </c>
      <c r="AI4977" s="50">
        <v>3516200</v>
      </c>
    </row>
    <row r="4978" spans="27:35">
      <c r="AA4978" s="62" t="str">
        <f t="shared" si="284"/>
        <v/>
      </c>
      <c r="AB4978" s="50" t="s">
        <v>83</v>
      </c>
      <c r="AC4978" s="50" t="s">
        <v>3403</v>
      </c>
      <c r="AD4978" s="50">
        <v>3516507</v>
      </c>
      <c r="AH4978" s="66" t="str">
        <f t="shared" si="285"/>
        <v>SPGabriel Monteiro</v>
      </c>
      <c r="AI4978" s="50">
        <v>3516309</v>
      </c>
    </row>
    <row r="4979" spans="27:35">
      <c r="AA4979" s="62" t="str">
        <f t="shared" si="284"/>
        <v/>
      </c>
      <c r="AB4979" s="50" t="s">
        <v>83</v>
      </c>
      <c r="AC4979" s="50" t="s">
        <v>3413</v>
      </c>
      <c r="AD4979" s="50">
        <v>3516606</v>
      </c>
      <c r="AH4979" s="66" t="str">
        <f t="shared" si="285"/>
        <v>SPGália</v>
      </c>
      <c r="AI4979" s="50">
        <v>3516408</v>
      </c>
    </row>
    <row r="4980" spans="27:35">
      <c r="AA4980" s="62" t="str">
        <f t="shared" si="284"/>
        <v/>
      </c>
      <c r="AB4980" s="50" t="s">
        <v>83</v>
      </c>
      <c r="AC4980" s="50" t="s">
        <v>3423</v>
      </c>
      <c r="AD4980" s="50">
        <v>3516705</v>
      </c>
      <c r="AH4980" s="66" t="str">
        <f t="shared" si="285"/>
        <v>SPGarça</v>
      </c>
      <c r="AI4980" s="50">
        <v>3516507</v>
      </c>
    </row>
    <row r="4981" spans="27:35">
      <c r="AA4981" s="62" t="str">
        <f t="shared" si="284"/>
        <v/>
      </c>
      <c r="AB4981" s="50" t="s">
        <v>83</v>
      </c>
      <c r="AC4981" s="50" t="s">
        <v>3432</v>
      </c>
      <c r="AD4981" s="50">
        <v>3516804</v>
      </c>
      <c r="AH4981" s="66" t="str">
        <f t="shared" si="285"/>
        <v>SPGastão Vidigal</v>
      </c>
      <c r="AI4981" s="50">
        <v>3516606</v>
      </c>
    </row>
    <row r="4982" spans="27:35">
      <c r="AA4982" s="62" t="str">
        <f t="shared" si="284"/>
        <v/>
      </c>
      <c r="AB4982" s="50" t="s">
        <v>83</v>
      </c>
      <c r="AC4982" s="50" t="s">
        <v>3441</v>
      </c>
      <c r="AD4982" s="50">
        <v>3516853</v>
      </c>
      <c r="AH4982" s="66" t="str">
        <f t="shared" si="285"/>
        <v>SPGavião Peixoto</v>
      </c>
      <c r="AI4982" s="50">
        <v>3516705</v>
      </c>
    </row>
    <row r="4983" spans="27:35">
      <c r="AA4983" s="62" t="str">
        <f t="shared" si="284"/>
        <v/>
      </c>
      <c r="AB4983" s="50" t="s">
        <v>83</v>
      </c>
      <c r="AC4983" s="50" t="s">
        <v>3450</v>
      </c>
      <c r="AD4983" s="50">
        <v>3516903</v>
      </c>
      <c r="AH4983" s="66" t="str">
        <f t="shared" si="285"/>
        <v>SPGeneral Salgado</v>
      </c>
      <c r="AI4983" s="50">
        <v>3516804</v>
      </c>
    </row>
    <row r="4984" spans="27:35">
      <c r="AA4984" s="62" t="str">
        <f t="shared" si="284"/>
        <v/>
      </c>
      <c r="AB4984" s="50" t="s">
        <v>83</v>
      </c>
      <c r="AC4984" s="50" t="s">
        <v>3460</v>
      </c>
      <c r="AD4984" s="50">
        <v>3517000</v>
      </c>
      <c r="AH4984" s="66" t="str">
        <f t="shared" si="285"/>
        <v>SPGetulina</v>
      </c>
      <c r="AI4984" s="50">
        <v>3516853</v>
      </c>
    </row>
    <row r="4985" spans="27:35">
      <c r="AA4985" s="62" t="str">
        <f t="shared" si="284"/>
        <v/>
      </c>
      <c r="AB4985" s="50" t="s">
        <v>83</v>
      </c>
      <c r="AC4985" s="50" t="s">
        <v>3470</v>
      </c>
      <c r="AD4985" s="50">
        <v>3517109</v>
      </c>
      <c r="AH4985" s="66" t="str">
        <f t="shared" si="285"/>
        <v>SPGlicério</v>
      </c>
      <c r="AI4985" s="50">
        <v>3516903</v>
      </c>
    </row>
    <row r="4986" spans="27:35">
      <c r="AA4986" s="62" t="str">
        <f t="shared" si="284"/>
        <v/>
      </c>
      <c r="AB4986" s="50" t="s">
        <v>83</v>
      </c>
      <c r="AC4986" s="50" t="s">
        <v>3479</v>
      </c>
      <c r="AD4986" s="50">
        <v>3517208</v>
      </c>
      <c r="AH4986" s="66" t="str">
        <f t="shared" si="285"/>
        <v>SPGuaiçara</v>
      </c>
      <c r="AI4986" s="50">
        <v>3517000</v>
      </c>
    </row>
    <row r="4987" spans="27:35">
      <c r="AA4987" s="62" t="str">
        <f t="shared" si="284"/>
        <v/>
      </c>
      <c r="AB4987" s="50" t="s">
        <v>83</v>
      </c>
      <c r="AC4987" s="50" t="s">
        <v>3489</v>
      </c>
      <c r="AD4987" s="50">
        <v>3517307</v>
      </c>
      <c r="AH4987" s="66" t="str">
        <f t="shared" si="285"/>
        <v>SPGuaimbê</v>
      </c>
      <c r="AI4987" s="50">
        <v>3517109</v>
      </c>
    </row>
    <row r="4988" spans="27:35">
      <c r="AA4988" s="62" t="str">
        <f t="shared" si="284"/>
        <v/>
      </c>
      <c r="AB4988" s="50" t="s">
        <v>83</v>
      </c>
      <c r="AC4988" s="50" t="s">
        <v>2651</v>
      </c>
      <c r="AD4988" s="50">
        <v>3517406</v>
      </c>
      <c r="AH4988" s="66" t="str">
        <f t="shared" si="285"/>
        <v>SPGuaíra</v>
      </c>
      <c r="AI4988" s="50">
        <v>3517208</v>
      </c>
    </row>
    <row r="4989" spans="27:35">
      <c r="AA4989" s="62" t="str">
        <f t="shared" si="284"/>
        <v/>
      </c>
      <c r="AB4989" s="50" t="s">
        <v>83</v>
      </c>
      <c r="AC4989" s="50" t="s">
        <v>3508</v>
      </c>
      <c r="AD4989" s="50">
        <v>3517505</v>
      </c>
      <c r="AH4989" s="66" t="str">
        <f t="shared" si="285"/>
        <v>SPGuapiaçu</v>
      </c>
      <c r="AI4989" s="50">
        <v>3517307</v>
      </c>
    </row>
    <row r="4990" spans="27:35">
      <c r="AA4990" s="62" t="str">
        <f t="shared" si="284"/>
        <v/>
      </c>
      <c r="AB4990" s="50" t="s">
        <v>83</v>
      </c>
      <c r="AC4990" s="50" t="s">
        <v>3518</v>
      </c>
      <c r="AD4990" s="50">
        <v>3517604</v>
      </c>
      <c r="AH4990" s="66" t="str">
        <f t="shared" si="285"/>
        <v>SPGuapiara</v>
      </c>
      <c r="AI4990" s="50">
        <v>3517406</v>
      </c>
    </row>
    <row r="4991" spans="27:35">
      <c r="AA4991" s="62" t="str">
        <f t="shared" si="284"/>
        <v/>
      </c>
      <c r="AB4991" s="50" t="s">
        <v>83</v>
      </c>
      <c r="AC4991" s="50" t="s">
        <v>3528</v>
      </c>
      <c r="AD4991" s="50">
        <v>3517703</v>
      </c>
      <c r="AH4991" s="66" t="str">
        <f t="shared" si="285"/>
        <v>SPGuará</v>
      </c>
      <c r="AI4991" s="50">
        <v>3517505</v>
      </c>
    </row>
    <row r="4992" spans="27:35">
      <c r="AA4992" s="62" t="str">
        <f t="shared" si="284"/>
        <v/>
      </c>
      <c r="AB4992" s="50" t="s">
        <v>83</v>
      </c>
      <c r="AC4992" s="50" t="s">
        <v>3538</v>
      </c>
      <c r="AD4992" s="50">
        <v>3517802</v>
      </c>
      <c r="AH4992" s="66" t="str">
        <f t="shared" si="285"/>
        <v>SPGuaraçaí</v>
      </c>
      <c r="AI4992" s="50">
        <v>3517604</v>
      </c>
    </row>
    <row r="4993" spans="27:35">
      <c r="AA4993" s="62" t="str">
        <f t="shared" si="284"/>
        <v/>
      </c>
      <c r="AB4993" s="50" t="s">
        <v>83</v>
      </c>
      <c r="AC4993" s="50" t="s">
        <v>2725</v>
      </c>
      <c r="AD4993" s="50">
        <v>3517901</v>
      </c>
      <c r="AH4993" s="66" t="str">
        <f t="shared" si="285"/>
        <v>SPGuaraci</v>
      </c>
      <c r="AI4993" s="50">
        <v>3517703</v>
      </c>
    </row>
    <row r="4994" spans="27:35">
      <c r="AA4994" s="62" t="str">
        <f t="shared" si="284"/>
        <v/>
      </c>
      <c r="AB4994" s="50" t="s">
        <v>83</v>
      </c>
      <c r="AC4994" s="50" t="s">
        <v>3556</v>
      </c>
      <c r="AD4994" s="50">
        <v>3518008</v>
      </c>
      <c r="AH4994" s="66" t="str">
        <f t="shared" si="285"/>
        <v>SPGuarani d'Oeste</v>
      </c>
      <c r="AI4994" s="50">
        <v>3517802</v>
      </c>
    </row>
    <row r="4995" spans="27:35">
      <c r="AA4995" s="62" t="str">
        <f t="shared" ref="AA4995:AA5058" si="286">CONCATENATE(A4995,D4995)</f>
        <v/>
      </c>
      <c r="AB4995" s="50" t="s">
        <v>83</v>
      </c>
      <c r="AC4995" s="50" t="s">
        <v>3566</v>
      </c>
      <c r="AD4995" s="50">
        <v>3518107</v>
      </c>
      <c r="AH4995" s="66" t="str">
        <f t="shared" ref="AH4995:AH5058" si="287">CONCATENATE(AB4995,AC4995)</f>
        <v>SPGuarantã</v>
      </c>
      <c r="AI4995" s="50">
        <v>3517901</v>
      </c>
    </row>
    <row r="4996" spans="27:35">
      <c r="AA4996" s="62" t="str">
        <f t="shared" si="286"/>
        <v/>
      </c>
      <c r="AB4996" s="50" t="s">
        <v>83</v>
      </c>
      <c r="AC4996" s="50" t="s">
        <v>3576</v>
      </c>
      <c r="AD4996" s="50">
        <v>3518206</v>
      </c>
      <c r="AH4996" s="66" t="str">
        <f t="shared" si="287"/>
        <v>SPGuararapes</v>
      </c>
      <c r="AI4996" s="50">
        <v>3518008</v>
      </c>
    </row>
    <row r="4997" spans="27:35">
      <c r="AA4997" s="62" t="str">
        <f t="shared" si="286"/>
        <v/>
      </c>
      <c r="AB4997" s="50" t="s">
        <v>83</v>
      </c>
      <c r="AC4997" s="50" t="s">
        <v>3586</v>
      </c>
      <c r="AD4997" s="50">
        <v>3518305</v>
      </c>
      <c r="AH4997" s="66" t="str">
        <f t="shared" si="287"/>
        <v>SPGuararema</v>
      </c>
      <c r="AI4997" s="50">
        <v>3518107</v>
      </c>
    </row>
    <row r="4998" spans="27:35">
      <c r="AA4998" s="62" t="str">
        <f t="shared" si="286"/>
        <v/>
      </c>
      <c r="AB4998" s="50" t="s">
        <v>83</v>
      </c>
      <c r="AC4998" s="50" t="s">
        <v>3596</v>
      </c>
      <c r="AD4998" s="50">
        <v>3518404</v>
      </c>
      <c r="AH4998" s="66" t="str">
        <f t="shared" si="287"/>
        <v>SPGuaratinguetá</v>
      </c>
      <c r="AI4998" s="50">
        <v>3518206</v>
      </c>
    </row>
    <row r="4999" spans="27:35">
      <c r="AA4999" s="62" t="str">
        <f t="shared" si="286"/>
        <v/>
      </c>
      <c r="AB4999" s="50" t="s">
        <v>83</v>
      </c>
      <c r="AC4999" s="50" t="s">
        <v>3605</v>
      </c>
      <c r="AD4999" s="50">
        <v>3518503</v>
      </c>
      <c r="AH4999" s="66" t="str">
        <f t="shared" si="287"/>
        <v>SPGuareí</v>
      </c>
      <c r="AI4999" s="50">
        <v>3518305</v>
      </c>
    </row>
    <row r="5000" spans="27:35">
      <c r="AA5000" s="62" t="str">
        <f t="shared" si="286"/>
        <v/>
      </c>
      <c r="AB5000" s="50" t="s">
        <v>83</v>
      </c>
      <c r="AC5000" s="50" t="s">
        <v>3614</v>
      </c>
      <c r="AD5000" s="50">
        <v>3518602</v>
      </c>
      <c r="AH5000" s="66" t="str">
        <f t="shared" si="287"/>
        <v>SPGuariba</v>
      </c>
      <c r="AI5000" s="50">
        <v>3518404</v>
      </c>
    </row>
    <row r="5001" spans="27:35">
      <c r="AA5001" s="62" t="str">
        <f t="shared" si="286"/>
        <v/>
      </c>
      <c r="AB5001" s="50" t="s">
        <v>83</v>
      </c>
      <c r="AC5001" s="50" t="s">
        <v>3623</v>
      </c>
      <c r="AD5001" s="50">
        <v>3518701</v>
      </c>
      <c r="AH5001" s="66" t="str">
        <f t="shared" si="287"/>
        <v>SPGuarujá</v>
      </c>
      <c r="AI5001" s="50">
        <v>3518503</v>
      </c>
    </row>
    <row r="5002" spans="27:35">
      <c r="AA5002" s="62" t="str">
        <f t="shared" si="286"/>
        <v/>
      </c>
      <c r="AB5002" s="50" t="s">
        <v>83</v>
      </c>
      <c r="AC5002" s="50" t="s">
        <v>3633</v>
      </c>
      <c r="AD5002" s="50">
        <v>3518800</v>
      </c>
      <c r="AH5002" s="66" t="str">
        <f t="shared" si="287"/>
        <v>SPGuarulhos</v>
      </c>
      <c r="AI5002" s="50">
        <v>3518602</v>
      </c>
    </row>
    <row r="5003" spans="27:35">
      <c r="AA5003" s="62" t="str">
        <f t="shared" si="286"/>
        <v/>
      </c>
      <c r="AB5003" s="50" t="s">
        <v>83</v>
      </c>
      <c r="AC5003" s="50" t="s">
        <v>3643</v>
      </c>
      <c r="AD5003" s="50">
        <v>3518859</v>
      </c>
      <c r="AH5003" s="66" t="str">
        <f t="shared" si="287"/>
        <v>SPGuatapará</v>
      </c>
      <c r="AI5003" s="50">
        <v>3518701</v>
      </c>
    </row>
    <row r="5004" spans="27:35">
      <c r="AA5004" s="62" t="str">
        <f t="shared" si="286"/>
        <v/>
      </c>
      <c r="AB5004" s="50" t="s">
        <v>83</v>
      </c>
      <c r="AC5004" s="50" t="s">
        <v>3652</v>
      </c>
      <c r="AD5004" s="50">
        <v>3518909</v>
      </c>
      <c r="AH5004" s="66" t="str">
        <f t="shared" si="287"/>
        <v>SPGuzolândia</v>
      </c>
      <c r="AI5004" s="50">
        <v>3518800</v>
      </c>
    </row>
    <row r="5005" spans="27:35">
      <c r="AA5005" s="62" t="str">
        <f t="shared" si="286"/>
        <v/>
      </c>
      <c r="AB5005" s="50" t="s">
        <v>83</v>
      </c>
      <c r="AC5005" s="50" t="s">
        <v>3661</v>
      </c>
      <c r="AD5005" s="50">
        <v>3519006</v>
      </c>
      <c r="AH5005" s="66" t="str">
        <f t="shared" si="287"/>
        <v>SPHerculândia</v>
      </c>
      <c r="AI5005" s="50">
        <v>3518859</v>
      </c>
    </row>
    <row r="5006" spans="27:35">
      <c r="AA5006" s="62" t="str">
        <f t="shared" si="286"/>
        <v/>
      </c>
      <c r="AB5006" s="50" t="s">
        <v>83</v>
      </c>
      <c r="AC5006" s="50" t="s">
        <v>3670</v>
      </c>
      <c r="AD5006" s="50">
        <v>3519055</v>
      </c>
      <c r="AH5006" s="66" t="str">
        <f t="shared" si="287"/>
        <v>SPHolambra</v>
      </c>
      <c r="AI5006" s="50">
        <v>3518909</v>
      </c>
    </row>
    <row r="5007" spans="27:35">
      <c r="AA5007" s="62" t="str">
        <f t="shared" si="286"/>
        <v/>
      </c>
      <c r="AB5007" s="50" t="s">
        <v>83</v>
      </c>
      <c r="AC5007" s="50" t="s">
        <v>3677</v>
      </c>
      <c r="AD5007" s="50">
        <v>3519071</v>
      </c>
      <c r="AH5007" s="66" t="str">
        <f t="shared" si="287"/>
        <v>SPHortolândia</v>
      </c>
      <c r="AI5007" s="50">
        <v>3519006</v>
      </c>
    </row>
    <row r="5008" spans="27:35">
      <c r="AA5008" s="62" t="str">
        <f t="shared" si="286"/>
        <v/>
      </c>
      <c r="AB5008" s="50" t="s">
        <v>83</v>
      </c>
      <c r="AC5008" s="50" t="s">
        <v>3685</v>
      </c>
      <c r="AD5008" s="50">
        <v>3519105</v>
      </c>
      <c r="AH5008" s="66" t="str">
        <f t="shared" si="287"/>
        <v>SPIacanga</v>
      </c>
      <c r="AI5008" s="50">
        <v>3519055</v>
      </c>
    </row>
    <row r="5009" spans="27:35">
      <c r="AA5009" s="62" t="str">
        <f t="shared" si="286"/>
        <v/>
      </c>
      <c r="AB5009" s="50" t="s">
        <v>83</v>
      </c>
      <c r="AC5009" s="50" t="s">
        <v>3694</v>
      </c>
      <c r="AD5009" s="50">
        <v>3519204</v>
      </c>
      <c r="AH5009" s="66" t="str">
        <f t="shared" si="287"/>
        <v>SPIacri</v>
      </c>
      <c r="AI5009" s="50">
        <v>3519071</v>
      </c>
    </row>
    <row r="5010" spans="27:35">
      <c r="AA5010" s="62" t="str">
        <f t="shared" si="286"/>
        <v/>
      </c>
      <c r="AB5010" s="50" t="s">
        <v>83</v>
      </c>
      <c r="AC5010" s="50" t="s">
        <v>3702</v>
      </c>
      <c r="AD5010" s="50">
        <v>3519253</v>
      </c>
      <c r="AH5010" s="66" t="str">
        <f t="shared" si="287"/>
        <v>SPIaras</v>
      </c>
      <c r="AI5010" s="50">
        <v>3519105</v>
      </c>
    </row>
    <row r="5011" spans="27:35">
      <c r="AA5011" s="62" t="str">
        <f t="shared" si="286"/>
        <v/>
      </c>
      <c r="AB5011" s="50" t="s">
        <v>83</v>
      </c>
      <c r="AC5011" s="50" t="s">
        <v>3710</v>
      </c>
      <c r="AD5011" s="50">
        <v>3519303</v>
      </c>
      <c r="AH5011" s="66" t="str">
        <f t="shared" si="287"/>
        <v>SPIbaté</v>
      </c>
      <c r="AI5011" s="50">
        <v>3519204</v>
      </c>
    </row>
    <row r="5012" spans="27:35">
      <c r="AA5012" s="62" t="str">
        <f t="shared" si="286"/>
        <v/>
      </c>
      <c r="AB5012" s="50" t="s">
        <v>83</v>
      </c>
      <c r="AC5012" s="50" t="s">
        <v>3717</v>
      </c>
      <c r="AD5012" s="50">
        <v>3519402</v>
      </c>
      <c r="AH5012" s="66" t="str">
        <f t="shared" si="287"/>
        <v>SPIbirá</v>
      </c>
      <c r="AI5012" s="50">
        <v>3519253</v>
      </c>
    </row>
    <row r="5013" spans="27:35">
      <c r="AA5013" s="62" t="str">
        <f t="shared" si="286"/>
        <v/>
      </c>
      <c r="AB5013" s="50" t="s">
        <v>83</v>
      </c>
      <c r="AC5013" s="50" t="s">
        <v>3724</v>
      </c>
      <c r="AD5013" s="50">
        <v>3519501</v>
      </c>
      <c r="AH5013" s="66" t="str">
        <f t="shared" si="287"/>
        <v>SPIbirarema</v>
      </c>
      <c r="AI5013" s="50">
        <v>3519303</v>
      </c>
    </row>
    <row r="5014" spans="27:35">
      <c r="AA5014" s="62" t="str">
        <f t="shared" si="286"/>
        <v/>
      </c>
      <c r="AB5014" s="50" t="s">
        <v>83</v>
      </c>
      <c r="AC5014" s="50" t="s">
        <v>3731</v>
      </c>
      <c r="AD5014" s="50">
        <v>3519600</v>
      </c>
      <c r="AH5014" s="66" t="str">
        <f t="shared" si="287"/>
        <v>SPIbitinga</v>
      </c>
      <c r="AI5014" s="50">
        <v>3519402</v>
      </c>
    </row>
    <row r="5015" spans="27:35">
      <c r="AA5015" s="62" t="str">
        <f t="shared" si="286"/>
        <v/>
      </c>
      <c r="AB5015" s="50" t="s">
        <v>83</v>
      </c>
      <c r="AC5015" s="50" t="s">
        <v>3738</v>
      </c>
      <c r="AD5015" s="50">
        <v>3519709</v>
      </c>
      <c r="AH5015" s="66" t="str">
        <f t="shared" si="287"/>
        <v>SPIbiúna</v>
      </c>
      <c r="AI5015" s="50">
        <v>3519501</v>
      </c>
    </row>
    <row r="5016" spans="27:35">
      <c r="AA5016" s="62" t="str">
        <f t="shared" si="286"/>
        <v/>
      </c>
      <c r="AB5016" s="50" t="s">
        <v>83</v>
      </c>
      <c r="AC5016" s="50" t="s">
        <v>3745</v>
      </c>
      <c r="AD5016" s="50">
        <v>3519808</v>
      </c>
      <c r="AH5016" s="66" t="str">
        <f t="shared" si="287"/>
        <v>SPIcém</v>
      </c>
      <c r="AI5016" s="50">
        <v>3519600</v>
      </c>
    </row>
    <row r="5017" spans="27:35">
      <c r="AA5017" s="62" t="str">
        <f t="shared" si="286"/>
        <v/>
      </c>
      <c r="AB5017" s="50" t="s">
        <v>83</v>
      </c>
      <c r="AC5017" s="50" t="s">
        <v>3751</v>
      </c>
      <c r="AD5017" s="50">
        <v>3519907</v>
      </c>
      <c r="AH5017" s="66" t="str">
        <f t="shared" si="287"/>
        <v>SPIepê</v>
      </c>
      <c r="AI5017" s="50">
        <v>3519709</v>
      </c>
    </row>
    <row r="5018" spans="27:35">
      <c r="AA5018" s="62" t="str">
        <f t="shared" si="286"/>
        <v/>
      </c>
      <c r="AB5018" s="50" t="s">
        <v>83</v>
      </c>
      <c r="AC5018" s="50" t="s">
        <v>3757</v>
      </c>
      <c r="AD5018" s="50">
        <v>3520004</v>
      </c>
      <c r="AH5018" s="66" t="str">
        <f t="shared" si="287"/>
        <v>SPIgaraçu do Tietê</v>
      </c>
      <c r="AI5018" s="50">
        <v>3519808</v>
      </c>
    </row>
    <row r="5019" spans="27:35">
      <c r="AA5019" s="62" t="str">
        <f t="shared" si="286"/>
        <v/>
      </c>
      <c r="AB5019" s="50" t="s">
        <v>83</v>
      </c>
      <c r="AC5019" s="50" t="s">
        <v>3761</v>
      </c>
      <c r="AD5019" s="50">
        <v>3520103</v>
      </c>
      <c r="AH5019" s="66" t="str">
        <f t="shared" si="287"/>
        <v>SPIgarapava</v>
      </c>
      <c r="AI5019" s="50">
        <v>3519907</v>
      </c>
    </row>
    <row r="5020" spans="27:35">
      <c r="AA5020" s="62" t="str">
        <f t="shared" si="286"/>
        <v/>
      </c>
      <c r="AB5020" s="50" t="s">
        <v>83</v>
      </c>
      <c r="AC5020" s="50" t="s">
        <v>3767</v>
      </c>
      <c r="AD5020" s="50">
        <v>3520202</v>
      </c>
      <c r="AH5020" s="66" t="str">
        <f t="shared" si="287"/>
        <v>SPIgaratá</v>
      </c>
      <c r="AI5020" s="50">
        <v>3520004</v>
      </c>
    </row>
    <row r="5021" spans="27:35">
      <c r="AA5021" s="62" t="str">
        <f t="shared" si="286"/>
        <v/>
      </c>
      <c r="AB5021" s="50" t="s">
        <v>83</v>
      </c>
      <c r="AC5021" s="50" t="s">
        <v>3773</v>
      </c>
      <c r="AD5021" s="50">
        <v>3520301</v>
      </c>
      <c r="AH5021" s="66" t="str">
        <f t="shared" si="287"/>
        <v>SPIguape</v>
      </c>
      <c r="AI5021" s="50">
        <v>3520103</v>
      </c>
    </row>
    <row r="5022" spans="27:35">
      <c r="AA5022" s="62" t="str">
        <f t="shared" si="286"/>
        <v/>
      </c>
      <c r="AB5022" s="50" t="s">
        <v>83</v>
      </c>
      <c r="AC5022" s="50" t="s">
        <v>3780</v>
      </c>
      <c r="AD5022" s="50">
        <v>3520426</v>
      </c>
      <c r="AH5022" s="66" t="str">
        <f t="shared" si="287"/>
        <v>SPIlha Comprida</v>
      </c>
      <c r="AI5022" s="50">
        <v>3520202</v>
      </c>
    </row>
    <row r="5023" spans="27:35">
      <c r="AA5023" s="62" t="str">
        <f t="shared" si="286"/>
        <v/>
      </c>
      <c r="AB5023" s="50" t="s">
        <v>83</v>
      </c>
      <c r="AC5023" s="50" t="s">
        <v>3787</v>
      </c>
      <c r="AD5023" s="50">
        <v>3520442</v>
      </c>
      <c r="AH5023" s="66" t="str">
        <f t="shared" si="287"/>
        <v>SPIlha Solteira</v>
      </c>
      <c r="AI5023" s="50">
        <v>3520301</v>
      </c>
    </row>
    <row r="5024" spans="27:35">
      <c r="AA5024" s="62" t="str">
        <f t="shared" si="286"/>
        <v/>
      </c>
      <c r="AB5024" s="50" t="s">
        <v>83</v>
      </c>
      <c r="AC5024" s="50" t="s">
        <v>3794</v>
      </c>
      <c r="AD5024" s="50">
        <v>3520400</v>
      </c>
      <c r="AH5024" s="66" t="str">
        <f t="shared" si="287"/>
        <v>SPIlhabela</v>
      </c>
      <c r="AI5024" s="50">
        <v>3520426</v>
      </c>
    </row>
    <row r="5025" spans="27:35">
      <c r="AA5025" s="62" t="str">
        <f t="shared" si="286"/>
        <v/>
      </c>
      <c r="AB5025" s="50" t="s">
        <v>83</v>
      </c>
      <c r="AC5025" s="50" t="s">
        <v>3801</v>
      </c>
      <c r="AD5025" s="50">
        <v>3520509</v>
      </c>
      <c r="AH5025" s="66" t="str">
        <f t="shared" si="287"/>
        <v>SPIndaiatuba</v>
      </c>
      <c r="AI5025" s="50">
        <v>3520442</v>
      </c>
    </row>
    <row r="5026" spans="27:35">
      <c r="AA5026" s="62" t="str">
        <f t="shared" si="286"/>
        <v/>
      </c>
      <c r="AB5026" s="50" t="s">
        <v>83</v>
      </c>
      <c r="AC5026" s="50" t="s">
        <v>3807</v>
      </c>
      <c r="AD5026" s="50">
        <v>3520608</v>
      </c>
      <c r="AH5026" s="66" t="str">
        <f t="shared" si="287"/>
        <v>SPIndiana</v>
      </c>
      <c r="AI5026" s="50">
        <v>3520400</v>
      </c>
    </row>
    <row r="5027" spans="27:35">
      <c r="AA5027" s="62" t="str">
        <f t="shared" si="286"/>
        <v/>
      </c>
      <c r="AB5027" s="50" t="s">
        <v>83</v>
      </c>
      <c r="AC5027" s="50" t="s">
        <v>3814</v>
      </c>
      <c r="AD5027" s="50">
        <v>3520707</v>
      </c>
      <c r="AH5027" s="66" t="str">
        <f t="shared" si="287"/>
        <v>SPIndiaporã</v>
      </c>
      <c r="AI5027" s="50">
        <v>3520509</v>
      </c>
    </row>
    <row r="5028" spans="27:35">
      <c r="AA5028" s="62" t="str">
        <f t="shared" si="286"/>
        <v/>
      </c>
      <c r="AB5028" s="50" t="s">
        <v>83</v>
      </c>
      <c r="AC5028" s="50" t="s">
        <v>3821</v>
      </c>
      <c r="AD5028" s="50">
        <v>3520806</v>
      </c>
      <c r="AH5028" s="66" t="str">
        <f t="shared" si="287"/>
        <v>SPInúbia Paulista</v>
      </c>
      <c r="AI5028" s="50">
        <v>3520608</v>
      </c>
    </row>
    <row r="5029" spans="27:35">
      <c r="AA5029" s="62" t="str">
        <f t="shared" si="286"/>
        <v/>
      </c>
      <c r="AB5029" s="50" t="s">
        <v>83</v>
      </c>
      <c r="AC5029" s="50" t="s">
        <v>3828</v>
      </c>
      <c r="AD5029" s="50">
        <v>3520905</v>
      </c>
      <c r="AH5029" s="66" t="str">
        <f t="shared" si="287"/>
        <v>SPIpaussu</v>
      </c>
      <c r="AI5029" s="50">
        <v>3520707</v>
      </c>
    </row>
    <row r="5030" spans="27:35">
      <c r="AA5030" s="62" t="str">
        <f t="shared" si="286"/>
        <v/>
      </c>
      <c r="AB5030" s="50" t="s">
        <v>83</v>
      </c>
      <c r="AC5030" s="50" t="s">
        <v>3834</v>
      </c>
      <c r="AD5030" s="50">
        <v>3521002</v>
      </c>
      <c r="AH5030" s="66" t="str">
        <f t="shared" si="287"/>
        <v>SPIperó</v>
      </c>
      <c r="AI5030" s="50">
        <v>3520806</v>
      </c>
    </row>
    <row r="5031" spans="27:35">
      <c r="AA5031" s="62" t="str">
        <f t="shared" si="286"/>
        <v/>
      </c>
      <c r="AB5031" s="50" t="s">
        <v>83</v>
      </c>
      <c r="AC5031" s="50" t="s">
        <v>3841</v>
      </c>
      <c r="AD5031" s="50">
        <v>3521101</v>
      </c>
      <c r="AH5031" s="66" t="str">
        <f t="shared" si="287"/>
        <v>SPIpeúna</v>
      </c>
      <c r="AI5031" s="50">
        <v>3520905</v>
      </c>
    </row>
    <row r="5032" spans="27:35">
      <c r="AA5032" s="62" t="str">
        <f t="shared" si="286"/>
        <v/>
      </c>
      <c r="AB5032" s="50" t="s">
        <v>83</v>
      </c>
      <c r="AC5032" s="50" t="s">
        <v>3847</v>
      </c>
      <c r="AD5032" s="50">
        <v>3521150</v>
      </c>
      <c r="AH5032" s="66" t="str">
        <f t="shared" si="287"/>
        <v>SPIpiguá</v>
      </c>
      <c r="AI5032" s="50">
        <v>3521002</v>
      </c>
    </row>
    <row r="5033" spans="27:35">
      <c r="AA5033" s="62" t="str">
        <f t="shared" si="286"/>
        <v/>
      </c>
      <c r="AB5033" s="50" t="s">
        <v>83</v>
      </c>
      <c r="AC5033" s="50" t="s">
        <v>3854</v>
      </c>
      <c r="AD5033" s="50">
        <v>3521200</v>
      </c>
      <c r="AH5033" s="66" t="str">
        <f t="shared" si="287"/>
        <v>SPIporanga</v>
      </c>
      <c r="AI5033" s="50">
        <v>3521101</v>
      </c>
    </row>
    <row r="5034" spans="27:35">
      <c r="AA5034" s="62" t="str">
        <f t="shared" si="286"/>
        <v/>
      </c>
      <c r="AB5034" s="50" t="s">
        <v>83</v>
      </c>
      <c r="AC5034" s="50" t="s">
        <v>3860</v>
      </c>
      <c r="AD5034" s="50">
        <v>3521309</v>
      </c>
      <c r="AH5034" s="66" t="str">
        <f t="shared" si="287"/>
        <v>SPIpuã</v>
      </c>
      <c r="AI5034" s="50">
        <v>3521150</v>
      </c>
    </row>
    <row r="5035" spans="27:35">
      <c r="AA5035" s="62" t="str">
        <f t="shared" si="286"/>
        <v/>
      </c>
      <c r="AB5035" s="50" t="s">
        <v>83</v>
      </c>
      <c r="AC5035" s="50" t="s">
        <v>3866</v>
      </c>
      <c r="AD5035" s="50">
        <v>3521408</v>
      </c>
      <c r="AH5035" s="66" t="str">
        <f t="shared" si="287"/>
        <v>SPIracemápolis</v>
      </c>
      <c r="AI5035" s="50">
        <v>3521200</v>
      </c>
    </row>
    <row r="5036" spans="27:35">
      <c r="AA5036" s="62" t="str">
        <f t="shared" si="286"/>
        <v/>
      </c>
      <c r="AB5036" s="50" t="s">
        <v>83</v>
      </c>
      <c r="AC5036" s="50" t="s">
        <v>3871</v>
      </c>
      <c r="AD5036" s="50">
        <v>3521507</v>
      </c>
      <c r="AH5036" s="66" t="str">
        <f t="shared" si="287"/>
        <v>SPIrapuã</v>
      </c>
      <c r="AI5036" s="50">
        <v>3521309</v>
      </c>
    </row>
    <row r="5037" spans="27:35">
      <c r="AA5037" s="62" t="str">
        <f t="shared" si="286"/>
        <v/>
      </c>
      <c r="AB5037" s="50" t="s">
        <v>83</v>
      </c>
      <c r="AC5037" s="50" t="s">
        <v>3876</v>
      </c>
      <c r="AD5037" s="50">
        <v>3521606</v>
      </c>
      <c r="AH5037" s="66" t="str">
        <f t="shared" si="287"/>
        <v>SPIrapuru</v>
      </c>
      <c r="AI5037" s="50">
        <v>3521408</v>
      </c>
    </row>
    <row r="5038" spans="27:35">
      <c r="AA5038" s="62" t="str">
        <f t="shared" si="286"/>
        <v/>
      </c>
      <c r="AB5038" s="50" t="s">
        <v>83</v>
      </c>
      <c r="AC5038" s="50" t="s">
        <v>3882</v>
      </c>
      <c r="AD5038" s="50">
        <v>3521705</v>
      </c>
      <c r="AH5038" s="66" t="str">
        <f t="shared" si="287"/>
        <v>SPItaberá</v>
      </c>
      <c r="AI5038" s="50">
        <v>3521507</v>
      </c>
    </row>
    <row r="5039" spans="27:35">
      <c r="AA5039" s="62" t="str">
        <f t="shared" si="286"/>
        <v/>
      </c>
      <c r="AB5039" s="50" t="s">
        <v>83</v>
      </c>
      <c r="AC5039" s="50" t="s">
        <v>3888</v>
      </c>
      <c r="AD5039" s="50">
        <v>3521804</v>
      </c>
      <c r="AH5039" s="66" t="str">
        <f t="shared" si="287"/>
        <v>SPItaí</v>
      </c>
      <c r="AI5039" s="50">
        <v>3521606</v>
      </c>
    </row>
    <row r="5040" spans="27:35">
      <c r="AA5040" s="62" t="str">
        <f t="shared" si="286"/>
        <v/>
      </c>
      <c r="AB5040" s="50" t="s">
        <v>83</v>
      </c>
      <c r="AC5040" s="50" t="s">
        <v>3894</v>
      </c>
      <c r="AD5040" s="50">
        <v>3521903</v>
      </c>
      <c r="AH5040" s="66" t="str">
        <f t="shared" si="287"/>
        <v>SPItajobi</v>
      </c>
      <c r="AI5040" s="50">
        <v>3521705</v>
      </c>
    </row>
    <row r="5041" spans="27:35">
      <c r="AA5041" s="62" t="str">
        <f t="shared" si="286"/>
        <v/>
      </c>
      <c r="AB5041" s="50" t="s">
        <v>83</v>
      </c>
      <c r="AC5041" s="50" t="s">
        <v>3900</v>
      </c>
      <c r="AD5041" s="50">
        <v>3522000</v>
      </c>
      <c r="AH5041" s="66" t="str">
        <f t="shared" si="287"/>
        <v>SPItaju</v>
      </c>
      <c r="AI5041" s="50">
        <v>3521804</v>
      </c>
    </row>
    <row r="5042" spans="27:35">
      <c r="AA5042" s="62" t="str">
        <f t="shared" si="286"/>
        <v/>
      </c>
      <c r="AB5042" s="50" t="s">
        <v>83</v>
      </c>
      <c r="AC5042" s="50" t="s">
        <v>3906</v>
      </c>
      <c r="AD5042" s="50">
        <v>3522109</v>
      </c>
      <c r="AH5042" s="66" t="str">
        <f t="shared" si="287"/>
        <v>SPItanhaém</v>
      </c>
      <c r="AI5042" s="50">
        <v>3521903</v>
      </c>
    </row>
    <row r="5043" spans="27:35">
      <c r="AA5043" s="62" t="str">
        <f t="shared" si="286"/>
        <v/>
      </c>
      <c r="AB5043" s="50" t="s">
        <v>83</v>
      </c>
      <c r="AC5043" s="50" t="s">
        <v>3912</v>
      </c>
      <c r="AD5043" s="50">
        <v>3522158</v>
      </c>
      <c r="AH5043" s="66" t="str">
        <f t="shared" si="287"/>
        <v>SPItaóca</v>
      </c>
      <c r="AI5043" s="50">
        <v>3522000</v>
      </c>
    </row>
    <row r="5044" spans="27:35">
      <c r="AA5044" s="62" t="str">
        <f t="shared" si="286"/>
        <v/>
      </c>
      <c r="AB5044" s="50" t="s">
        <v>83</v>
      </c>
      <c r="AC5044" s="50" t="s">
        <v>3917</v>
      </c>
      <c r="AD5044" s="50">
        <v>3522208</v>
      </c>
      <c r="AH5044" s="66" t="str">
        <f t="shared" si="287"/>
        <v>SPItapecerica da Serra</v>
      </c>
      <c r="AI5044" s="50">
        <v>3522109</v>
      </c>
    </row>
    <row r="5045" spans="27:35">
      <c r="AA5045" s="62" t="str">
        <f t="shared" si="286"/>
        <v/>
      </c>
      <c r="AB5045" s="50" t="s">
        <v>83</v>
      </c>
      <c r="AC5045" s="50" t="s">
        <v>3923</v>
      </c>
      <c r="AD5045" s="50">
        <v>3522307</v>
      </c>
      <c r="AH5045" s="66" t="str">
        <f t="shared" si="287"/>
        <v>SPItapetininga</v>
      </c>
      <c r="AI5045" s="50">
        <v>3522158</v>
      </c>
    </row>
    <row r="5046" spans="27:35">
      <c r="AA5046" s="62" t="str">
        <f t="shared" si="286"/>
        <v/>
      </c>
      <c r="AB5046" s="50" t="s">
        <v>83</v>
      </c>
      <c r="AC5046" s="50" t="s">
        <v>3929</v>
      </c>
      <c r="AD5046" s="50">
        <v>3522406</v>
      </c>
      <c r="AH5046" s="66" t="str">
        <f t="shared" si="287"/>
        <v>SPItapeva</v>
      </c>
      <c r="AI5046" s="50">
        <v>3522208</v>
      </c>
    </row>
    <row r="5047" spans="27:35">
      <c r="AA5047" s="62" t="str">
        <f t="shared" si="286"/>
        <v/>
      </c>
      <c r="AB5047" s="50" t="s">
        <v>83</v>
      </c>
      <c r="AC5047" s="50" t="s">
        <v>3935</v>
      </c>
      <c r="AD5047" s="50">
        <v>3522505</v>
      </c>
      <c r="AH5047" s="66" t="str">
        <f t="shared" si="287"/>
        <v>SPItapevi</v>
      </c>
      <c r="AI5047" s="50">
        <v>3522307</v>
      </c>
    </row>
    <row r="5048" spans="27:35">
      <c r="AA5048" s="62" t="str">
        <f t="shared" si="286"/>
        <v/>
      </c>
      <c r="AB5048" s="50" t="s">
        <v>83</v>
      </c>
      <c r="AC5048" s="50" t="s">
        <v>3941</v>
      </c>
      <c r="AD5048" s="50">
        <v>3522604</v>
      </c>
      <c r="AH5048" s="66" t="str">
        <f t="shared" si="287"/>
        <v>SPItapira</v>
      </c>
      <c r="AI5048" s="50">
        <v>3522406</v>
      </c>
    </row>
    <row r="5049" spans="27:35">
      <c r="AA5049" s="62" t="str">
        <f t="shared" si="286"/>
        <v/>
      </c>
      <c r="AB5049" s="50" t="s">
        <v>83</v>
      </c>
      <c r="AC5049" s="50" t="s">
        <v>3947</v>
      </c>
      <c r="AD5049" s="50">
        <v>3522653</v>
      </c>
      <c r="AH5049" s="66" t="str">
        <f t="shared" si="287"/>
        <v>SPItapirapuã Paulista</v>
      </c>
      <c r="AI5049" s="50">
        <v>3522505</v>
      </c>
    </row>
    <row r="5050" spans="27:35">
      <c r="AA5050" s="62" t="str">
        <f t="shared" si="286"/>
        <v/>
      </c>
      <c r="AB5050" s="50" t="s">
        <v>83</v>
      </c>
      <c r="AC5050" s="50" t="s">
        <v>3953</v>
      </c>
      <c r="AD5050" s="50">
        <v>3522703</v>
      </c>
      <c r="AH5050" s="66" t="str">
        <f t="shared" si="287"/>
        <v>SPItápolis</v>
      </c>
      <c r="AI5050" s="50">
        <v>3522604</v>
      </c>
    </row>
    <row r="5051" spans="27:35">
      <c r="AA5051" s="62" t="str">
        <f t="shared" si="286"/>
        <v/>
      </c>
      <c r="AB5051" s="50" t="s">
        <v>83</v>
      </c>
      <c r="AC5051" s="50" t="s">
        <v>2011</v>
      </c>
      <c r="AD5051" s="50">
        <v>3522802</v>
      </c>
      <c r="AH5051" s="66" t="str">
        <f t="shared" si="287"/>
        <v>SPItaporanga</v>
      </c>
      <c r="AI5051" s="50">
        <v>3522653</v>
      </c>
    </row>
    <row r="5052" spans="27:35">
      <c r="AA5052" s="62" t="str">
        <f t="shared" si="286"/>
        <v/>
      </c>
      <c r="AB5052" s="50" t="s">
        <v>83</v>
      </c>
      <c r="AC5052" s="50" t="s">
        <v>3964</v>
      </c>
      <c r="AD5052" s="50">
        <v>3522901</v>
      </c>
      <c r="AH5052" s="66" t="str">
        <f t="shared" si="287"/>
        <v>SPItapuí</v>
      </c>
      <c r="AI5052" s="50">
        <v>3522703</v>
      </c>
    </row>
    <row r="5053" spans="27:35">
      <c r="AA5053" s="62" t="str">
        <f t="shared" si="286"/>
        <v/>
      </c>
      <c r="AB5053" s="50" t="s">
        <v>83</v>
      </c>
      <c r="AC5053" s="50" t="s">
        <v>3970</v>
      </c>
      <c r="AD5053" s="50">
        <v>3523008</v>
      </c>
      <c r="AH5053" s="66" t="str">
        <f t="shared" si="287"/>
        <v>SPItapura</v>
      </c>
      <c r="AI5053" s="50">
        <v>3522802</v>
      </c>
    </row>
    <row r="5054" spans="27:35">
      <c r="AA5054" s="62" t="str">
        <f t="shared" si="286"/>
        <v/>
      </c>
      <c r="AB5054" s="50" t="s">
        <v>83</v>
      </c>
      <c r="AC5054" s="50" t="s">
        <v>3974</v>
      </c>
      <c r="AD5054" s="50">
        <v>3523107</v>
      </c>
      <c r="AH5054" s="66" t="str">
        <f t="shared" si="287"/>
        <v>SPItaquaquecetuba</v>
      </c>
      <c r="AI5054" s="50">
        <v>3522901</v>
      </c>
    </row>
    <row r="5055" spans="27:35">
      <c r="AA5055" s="62" t="str">
        <f t="shared" si="286"/>
        <v/>
      </c>
      <c r="AB5055" s="50" t="s">
        <v>83</v>
      </c>
      <c r="AC5055" s="50" t="s">
        <v>3980</v>
      </c>
      <c r="AD5055" s="50">
        <v>3523206</v>
      </c>
      <c r="AH5055" s="66" t="str">
        <f t="shared" si="287"/>
        <v>SPItararé</v>
      </c>
      <c r="AI5055" s="50">
        <v>3523008</v>
      </c>
    </row>
    <row r="5056" spans="27:35">
      <c r="AA5056" s="62" t="str">
        <f t="shared" si="286"/>
        <v/>
      </c>
      <c r="AB5056" s="50" t="s">
        <v>83</v>
      </c>
      <c r="AC5056" s="50" t="s">
        <v>3986</v>
      </c>
      <c r="AD5056" s="50">
        <v>3523305</v>
      </c>
      <c r="AH5056" s="66" t="str">
        <f t="shared" si="287"/>
        <v>SPItariri</v>
      </c>
      <c r="AI5056" s="50">
        <v>3523107</v>
      </c>
    </row>
    <row r="5057" spans="27:35">
      <c r="AA5057" s="62" t="str">
        <f t="shared" si="286"/>
        <v/>
      </c>
      <c r="AB5057" s="50" t="s">
        <v>83</v>
      </c>
      <c r="AC5057" s="50" t="s">
        <v>3991</v>
      </c>
      <c r="AD5057" s="50">
        <v>3523404</v>
      </c>
      <c r="AH5057" s="66" t="str">
        <f t="shared" si="287"/>
        <v>SPItatiba</v>
      </c>
      <c r="AI5057" s="50">
        <v>3523206</v>
      </c>
    </row>
    <row r="5058" spans="27:35">
      <c r="AA5058" s="62" t="str">
        <f t="shared" si="286"/>
        <v/>
      </c>
      <c r="AB5058" s="50" t="s">
        <v>83</v>
      </c>
      <c r="AC5058" s="50" t="s">
        <v>3997</v>
      </c>
      <c r="AD5058" s="50">
        <v>3523503</v>
      </c>
      <c r="AH5058" s="66" t="str">
        <f t="shared" si="287"/>
        <v>SPItatinga</v>
      </c>
      <c r="AI5058" s="50">
        <v>3523305</v>
      </c>
    </row>
    <row r="5059" spans="27:35">
      <c r="AA5059" s="62" t="str">
        <f t="shared" ref="AA5059:AA5122" si="288">CONCATENATE(A5059,D5059)</f>
        <v/>
      </c>
      <c r="AB5059" s="50" t="s">
        <v>83</v>
      </c>
      <c r="AC5059" s="50" t="s">
        <v>4002</v>
      </c>
      <c r="AD5059" s="50">
        <v>3523602</v>
      </c>
      <c r="AH5059" s="66" t="str">
        <f t="shared" ref="AH5059:AH5122" si="289">CONCATENATE(AB5059,AC5059)</f>
        <v>SPItirapina</v>
      </c>
      <c r="AI5059" s="50">
        <v>3523404</v>
      </c>
    </row>
    <row r="5060" spans="27:35">
      <c r="AA5060" s="62" t="str">
        <f t="shared" si="288"/>
        <v/>
      </c>
      <c r="AB5060" s="50" t="s">
        <v>83</v>
      </c>
      <c r="AC5060" s="50" t="s">
        <v>4008</v>
      </c>
      <c r="AD5060" s="50">
        <v>3523701</v>
      </c>
      <c r="AH5060" s="66" t="str">
        <f t="shared" si="289"/>
        <v>SPItirapuã</v>
      </c>
      <c r="AI5060" s="50">
        <v>3523503</v>
      </c>
    </row>
    <row r="5061" spans="27:35">
      <c r="AA5061" s="62" t="str">
        <f t="shared" si="288"/>
        <v/>
      </c>
      <c r="AB5061" s="50" t="s">
        <v>83</v>
      </c>
      <c r="AC5061" s="50" t="s">
        <v>4014</v>
      </c>
      <c r="AD5061" s="50">
        <v>3523800</v>
      </c>
      <c r="AH5061" s="66" t="str">
        <f t="shared" si="289"/>
        <v>SPItobi</v>
      </c>
      <c r="AI5061" s="50">
        <v>3523602</v>
      </c>
    </row>
    <row r="5062" spans="27:35">
      <c r="AA5062" s="62" t="str">
        <f t="shared" si="288"/>
        <v/>
      </c>
      <c r="AB5062" s="50" t="s">
        <v>83</v>
      </c>
      <c r="AC5062" s="50" t="s">
        <v>4020</v>
      </c>
      <c r="AD5062" s="50">
        <v>3523909</v>
      </c>
      <c r="AH5062" s="66" t="str">
        <f t="shared" si="289"/>
        <v>SPItu</v>
      </c>
      <c r="AI5062" s="50">
        <v>3523701</v>
      </c>
    </row>
    <row r="5063" spans="27:35">
      <c r="AA5063" s="62" t="str">
        <f t="shared" si="288"/>
        <v/>
      </c>
      <c r="AB5063" s="50" t="s">
        <v>83</v>
      </c>
      <c r="AC5063" s="50" t="s">
        <v>4025</v>
      </c>
      <c r="AD5063" s="50">
        <v>3524006</v>
      </c>
      <c r="AH5063" s="66" t="str">
        <f t="shared" si="289"/>
        <v>SPItupeva</v>
      </c>
      <c r="AI5063" s="50">
        <v>3523800</v>
      </c>
    </row>
    <row r="5064" spans="27:35">
      <c r="AA5064" s="62" t="str">
        <f t="shared" si="288"/>
        <v/>
      </c>
      <c r="AB5064" s="50" t="s">
        <v>83</v>
      </c>
      <c r="AC5064" s="50" t="s">
        <v>4031</v>
      </c>
      <c r="AD5064" s="50">
        <v>3524105</v>
      </c>
      <c r="AH5064" s="66" t="str">
        <f t="shared" si="289"/>
        <v>SPItuverava</v>
      </c>
      <c r="AI5064" s="50">
        <v>3523909</v>
      </c>
    </row>
    <row r="5065" spans="27:35">
      <c r="AA5065" s="62" t="str">
        <f t="shared" si="288"/>
        <v/>
      </c>
      <c r="AB5065" s="50" t="s">
        <v>83</v>
      </c>
      <c r="AC5065" s="50" t="s">
        <v>3539</v>
      </c>
      <c r="AD5065" s="50">
        <v>3524204</v>
      </c>
      <c r="AH5065" s="66" t="str">
        <f t="shared" si="289"/>
        <v>SPJaborandi</v>
      </c>
      <c r="AI5065" s="50">
        <v>3524006</v>
      </c>
    </row>
    <row r="5066" spans="27:35">
      <c r="AA5066" s="62" t="str">
        <f t="shared" si="288"/>
        <v/>
      </c>
      <c r="AB5066" s="50" t="s">
        <v>83</v>
      </c>
      <c r="AC5066" s="50" t="s">
        <v>4042</v>
      </c>
      <c r="AD5066" s="50">
        <v>3524303</v>
      </c>
      <c r="AH5066" s="66" t="str">
        <f t="shared" si="289"/>
        <v>SPJaboticabal</v>
      </c>
      <c r="AI5066" s="50">
        <v>3524105</v>
      </c>
    </row>
    <row r="5067" spans="27:35">
      <c r="AA5067" s="62" t="str">
        <f t="shared" si="288"/>
        <v/>
      </c>
      <c r="AB5067" s="50" t="s">
        <v>83</v>
      </c>
      <c r="AC5067" s="50" t="s">
        <v>4048</v>
      </c>
      <c r="AD5067" s="50">
        <v>3524402</v>
      </c>
      <c r="AH5067" s="66" t="str">
        <f t="shared" si="289"/>
        <v>SPJacareí</v>
      </c>
      <c r="AI5067" s="50">
        <v>3524204</v>
      </c>
    </row>
    <row r="5068" spans="27:35">
      <c r="AA5068" s="62" t="str">
        <f t="shared" si="288"/>
        <v/>
      </c>
      <c r="AB5068" s="50" t="s">
        <v>83</v>
      </c>
      <c r="AC5068" s="50" t="s">
        <v>4054</v>
      </c>
      <c r="AD5068" s="50">
        <v>3524501</v>
      </c>
      <c r="AH5068" s="66" t="str">
        <f t="shared" si="289"/>
        <v>SPJaci</v>
      </c>
      <c r="AI5068" s="50">
        <v>3524303</v>
      </c>
    </row>
    <row r="5069" spans="27:35">
      <c r="AA5069" s="62" t="str">
        <f t="shared" si="288"/>
        <v/>
      </c>
      <c r="AB5069" s="50" t="s">
        <v>83</v>
      </c>
      <c r="AC5069" s="50" t="s">
        <v>4059</v>
      </c>
      <c r="AD5069" s="50">
        <v>3524600</v>
      </c>
      <c r="AH5069" s="66" t="str">
        <f t="shared" si="289"/>
        <v>SPJacupiranga</v>
      </c>
      <c r="AI5069" s="50">
        <v>3524402</v>
      </c>
    </row>
    <row r="5070" spans="27:35">
      <c r="AA5070" s="62" t="str">
        <f t="shared" si="288"/>
        <v/>
      </c>
      <c r="AB5070" s="50" t="s">
        <v>83</v>
      </c>
      <c r="AC5070" s="50" t="s">
        <v>4065</v>
      </c>
      <c r="AD5070" s="50">
        <v>3524709</v>
      </c>
      <c r="AH5070" s="66" t="str">
        <f t="shared" si="289"/>
        <v>SPJaguariúna</v>
      </c>
      <c r="AI5070" s="50">
        <v>3524501</v>
      </c>
    </row>
    <row r="5071" spans="27:35">
      <c r="AA5071" s="62" t="str">
        <f t="shared" si="288"/>
        <v/>
      </c>
      <c r="AB5071" s="50" t="s">
        <v>83</v>
      </c>
      <c r="AC5071" s="50" t="s">
        <v>4071</v>
      </c>
      <c r="AD5071" s="50">
        <v>3524808</v>
      </c>
      <c r="AH5071" s="66" t="str">
        <f t="shared" si="289"/>
        <v>SPJales</v>
      </c>
      <c r="AI5071" s="50">
        <v>3524600</v>
      </c>
    </row>
    <row r="5072" spans="27:35">
      <c r="AA5072" s="62" t="str">
        <f t="shared" si="288"/>
        <v/>
      </c>
      <c r="AB5072" s="50" t="s">
        <v>83</v>
      </c>
      <c r="AC5072" s="50" t="s">
        <v>4076</v>
      </c>
      <c r="AD5072" s="50">
        <v>3524907</v>
      </c>
      <c r="AH5072" s="66" t="str">
        <f t="shared" si="289"/>
        <v>SPJambeiro</v>
      </c>
      <c r="AI5072" s="50">
        <v>3524709</v>
      </c>
    </row>
    <row r="5073" spans="27:35">
      <c r="AA5073" s="62" t="str">
        <f t="shared" si="288"/>
        <v/>
      </c>
      <c r="AB5073" s="50" t="s">
        <v>83</v>
      </c>
      <c r="AC5073" s="50" t="s">
        <v>4082</v>
      </c>
      <c r="AD5073" s="50">
        <v>3525003</v>
      </c>
      <c r="AH5073" s="66" t="str">
        <f t="shared" si="289"/>
        <v>SPJandira</v>
      </c>
      <c r="AI5073" s="50">
        <v>3524808</v>
      </c>
    </row>
    <row r="5074" spans="27:35">
      <c r="AA5074" s="62" t="str">
        <f t="shared" si="288"/>
        <v/>
      </c>
      <c r="AB5074" s="50" t="s">
        <v>83</v>
      </c>
      <c r="AC5074" s="50" t="s">
        <v>2760</v>
      </c>
      <c r="AD5074" s="50">
        <v>3525102</v>
      </c>
      <c r="AH5074" s="66" t="str">
        <f t="shared" si="289"/>
        <v>SPJardinópolis</v>
      </c>
      <c r="AI5074" s="50">
        <v>3524907</v>
      </c>
    </row>
    <row r="5075" spans="27:35">
      <c r="AA5075" s="62" t="str">
        <f t="shared" si="288"/>
        <v/>
      </c>
      <c r="AB5075" s="50" t="s">
        <v>83</v>
      </c>
      <c r="AC5075" s="50" t="s">
        <v>4093</v>
      </c>
      <c r="AD5075" s="50">
        <v>3525201</v>
      </c>
      <c r="AH5075" s="66" t="str">
        <f t="shared" si="289"/>
        <v>SPJarinu</v>
      </c>
      <c r="AI5075" s="50">
        <v>3525003</v>
      </c>
    </row>
    <row r="5076" spans="27:35">
      <c r="AA5076" s="62" t="str">
        <f t="shared" si="288"/>
        <v/>
      </c>
      <c r="AB5076" s="50" t="s">
        <v>83</v>
      </c>
      <c r="AC5076" s="50" t="s">
        <v>4099</v>
      </c>
      <c r="AD5076" s="50">
        <v>3525300</v>
      </c>
      <c r="AH5076" s="66" t="str">
        <f t="shared" si="289"/>
        <v>SPJaú</v>
      </c>
      <c r="AI5076" s="50">
        <v>3525102</v>
      </c>
    </row>
    <row r="5077" spans="27:35">
      <c r="AA5077" s="62" t="str">
        <f t="shared" si="288"/>
        <v/>
      </c>
      <c r="AB5077" s="50" t="s">
        <v>83</v>
      </c>
      <c r="AC5077" s="50" t="s">
        <v>4105</v>
      </c>
      <c r="AD5077" s="50">
        <v>3525409</v>
      </c>
      <c r="AH5077" s="66" t="str">
        <f t="shared" si="289"/>
        <v>SPJeriquara</v>
      </c>
      <c r="AI5077" s="50">
        <v>3525201</v>
      </c>
    </row>
    <row r="5078" spans="27:35">
      <c r="AA5078" s="62" t="str">
        <f t="shared" si="288"/>
        <v/>
      </c>
      <c r="AB5078" s="50" t="s">
        <v>83</v>
      </c>
      <c r="AC5078" s="50" t="s">
        <v>4111</v>
      </c>
      <c r="AD5078" s="50">
        <v>3525508</v>
      </c>
      <c r="AH5078" s="66" t="str">
        <f t="shared" si="289"/>
        <v>SPJoanópolis</v>
      </c>
      <c r="AI5078" s="50">
        <v>3525300</v>
      </c>
    </row>
    <row r="5079" spans="27:35">
      <c r="AA5079" s="62" t="str">
        <f t="shared" si="288"/>
        <v/>
      </c>
      <c r="AB5079" s="50" t="s">
        <v>83</v>
      </c>
      <c r="AC5079" s="50" t="s">
        <v>4116</v>
      </c>
      <c r="AD5079" s="50">
        <v>3525607</v>
      </c>
      <c r="AH5079" s="66" t="str">
        <f t="shared" si="289"/>
        <v>SPJoão Ramalho</v>
      </c>
      <c r="AI5079" s="50">
        <v>3525409</v>
      </c>
    </row>
    <row r="5080" spans="27:35">
      <c r="AA5080" s="62" t="str">
        <f t="shared" si="288"/>
        <v/>
      </c>
      <c r="AB5080" s="50" t="s">
        <v>83</v>
      </c>
      <c r="AC5080" s="50" t="s">
        <v>4122</v>
      </c>
      <c r="AD5080" s="50">
        <v>3525706</v>
      </c>
      <c r="AH5080" s="66" t="str">
        <f t="shared" si="289"/>
        <v>SPJosé Bonifácio</v>
      </c>
      <c r="AI5080" s="50">
        <v>3525508</v>
      </c>
    </row>
    <row r="5081" spans="27:35">
      <c r="AA5081" s="62" t="str">
        <f t="shared" si="288"/>
        <v/>
      </c>
      <c r="AB5081" s="50" t="s">
        <v>83</v>
      </c>
      <c r="AC5081" s="50" t="s">
        <v>4128</v>
      </c>
      <c r="AD5081" s="50">
        <v>3525805</v>
      </c>
      <c r="AH5081" s="66" t="str">
        <f t="shared" si="289"/>
        <v>SPJúlio Mesquita</v>
      </c>
      <c r="AI5081" s="50">
        <v>3525607</v>
      </c>
    </row>
    <row r="5082" spans="27:35">
      <c r="AA5082" s="62" t="str">
        <f t="shared" si="288"/>
        <v/>
      </c>
      <c r="AB5082" s="50" t="s">
        <v>83</v>
      </c>
      <c r="AC5082" s="50" t="s">
        <v>4134</v>
      </c>
      <c r="AD5082" s="50">
        <v>3525854</v>
      </c>
      <c r="AH5082" s="66" t="str">
        <f t="shared" si="289"/>
        <v>SPJumirim</v>
      </c>
      <c r="AI5082" s="50">
        <v>3525706</v>
      </c>
    </row>
    <row r="5083" spans="27:35">
      <c r="AA5083" s="62" t="str">
        <f t="shared" si="288"/>
        <v/>
      </c>
      <c r="AB5083" s="50" t="s">
        <v>83</v>
      </c>
      <c r="AC5083" s="50" t="s">
        <v>4139</v>
      </c>
      <c r="AD5083" s="50">
        <v>3525904</v>
      </c>
      <c r="AH5083" s="66" t="str">
        <f t="shared" si="289"/>
        <v>SPJundiaí</v>
      </c>
      <c r="AI5083" s="50">
        <v>3525805</v>
      </c>
    </row>
    <row r="5084" spans="27:35">
      <c r="AA5084" s="62" t="str">
        <f t="shared" si="288"/>
        <v/>
      </c>
      <c r="AB5084" s="50" t="s">
        <v>83</v>
      </c>
      <c r="AC5084" s="50" t="s">
        <v>4144</v>
      </c>
      <c r="AD5084" s="50">
        <v>3526001</v>
      </c>
      <c r="AH5084" s="66" t="str">
        <f t="shared" si="289"/>
        <v>SPJunqueirópolis</v>
      </c>
      <c r="AI5084" s="50">
        <v>3525854</v>
      </c>
    </row>
    <row r="5085" spans="27:35">
      <c r="AA5085" s="62" t="str">
        <f t="shared" si="288"/>
        <v/>
      </c>
      <c r="AB5085" s="50" t="s">
        <v>83</v>
      </c>
      <c r="AC5085" s="50" t="s">
        <v>4149</v>
      </c>
      <c r="AD5085" s="50">
        <v>3526100</v>
      </c>
      <c r="AH5085" s="66" t="str">
        <f t="shared" si="289"/>
        <v>SPJuquiá</v>
      </c>
      <c r="AI5085" s="50">
        <v>3525904</v>
      </c>
    </row>
    <row r="5086" spans="27:35">
      <c r="AA5086" s="62" t="str">
        <f t="shared" si="288"/>
        <v/>
      </c>
      <c r="AB5086" s="50" t="s">
        <v>83</v>
      </c>
      <c r="AC5086" s="50" t="s">
        <v>4154</v>
      </c>
      <c r="AD5086" s="50">
        <v>3526209</v>
      </c>
      <c r="AH5086" s="66" t="str">
        <f t="shared" si="289"/>
        <v>SPJuquitiba</v>
      </c>
      <c r="AI5086" s="50">
        <v>3526001</v>
      </c>
    </row>
    <row r="5087" spans="27:35">
      <c r="AA5087" s="62" t="str">
        <f t="shared" si="288"/>
        <v/>
      </c>
      <c r="AB5087" s="50" t="s">
        <v>83</v>
      </c>
      <c r="AC5087" s="50" t="s">
        <v>4159</v>
      </c>
      <c r="AD5087" s="50">
        <v>3526308</v>
      </c>
      <c r="AH5087" s="66" t="str">
        <f t="shared" si="289"/>
        <v>SPLagoinha</v>
      </c>
      <c r="AI5087" s="50">
        <v>3526100</v>
      </c>
    </row>
    <row r="5088" spans="27:35">
      <c r="AA5088" s="62" t="str">
        <f t="shared" si="288"/>
        <v/>
      </c>
      <c r="AB5088" s="50" t="s">
        <v>83</v>
      </c>
      <c r="AC5088" s="50" t="s">
        <v>4164</v>
      </c>
      <c r="AD5088" s="50">
        <v>3526407</v>
      </c>
      <c r="AH5088" s="66" t="str">
        <f t="shared" si="289"/>
        <v>SPLaranjal Paulista</v>
      </c>
      <c r="AI5088" s="50">
        <v>3526209</v>
      </c>
    </row>
    <row r="5089" spans="27:35">
      <c r="AA5089" s="62" t="str">
        <f t="shared" si="288"/>
        <v/>
      </c>
      <c r="AB5089" s="50" t="s">
        <v>83</v>
      </c>
      <c r="AC5089" s="50" t="s">
        <v>4169</v>
      </c>
      <c r="AD5089" s="50">
        <v>3526506</v>
      </c>
      <c r="AH5089" s="66" t="str">
        <f t="shared" si="289"/>
        <v>SPLavínia</v>
      </c>
      <c r="AI5089" s="50">
        <v>3526308</v>
      </c>
    </row>
    <row r="5090" spans="27:35">
      <c r="AA5090" s="62" t="str">
        <f t="shared" si="288"/>
        <v/>
      </c>
      <c r="AB5090" s="50" t="s">
        <v>83</v>
      </c>
      <c r="AC5090" s="50" t="s">
        <v>4174</v>
      </c>
      <c r="AD5090" s="50">
        <v>3526605</v>
      </c>
      <c r="AH5090" s="66" t="str">
        <f t="shared" si="289"/>
        <v>SPLavrinhas</v>
      </c>
      <c r="AI5090" s="50">
        <v>3526407</v>
      </c>
    </row>
    <row r="5091" spans="27:35">
      <c r="AA5091" s="62" t="str">
        <f t="shared" si="288"/>
        <v/>
      </c>
      <c r="AB5091" s="50" t="s">
        <v>83</v>
      </c>
      <c r="AC5091" s="50" t="s">
        <v>4179</v>
      </c>
      <c r="AD5091" s="50">
        <v>3526704</v>
      </c>
      <c r="AH5091" s="66" t="str">
        <f t="shared" si="289"/>
        <v>SPLeme</v>
      </c>
      <c r="AI5091" s="50">
        <v>3526506</v>
      </c>
    </row>
    <row r="5092" spans="27:35">
      <c r="AA5092" s="62" t="str">
        <f t="shared" si="288"/>
        <v/>
      </c>
      <c r="AB5092" s="50" t="s">
        <v>83</v>
      </c>
      <c r="AC5092" s="50" t="s">
        <v>4184</v>
      </c>
      <c r="AD5092" s="50">
        <v>3526803</v>
      </c>
      <c r="AH5092" s="66" t="str">
        <f t="shared" si="289"/>
        <v>SPLençóis Paulista</v>
      </c>
      <c r="AI5092" s="50">
        <v>3526605</v>
      </c>
    </row>
    <row r="5093" spans="27:35">
      <c r="AA5093" s="62" t="str">
        <f t="shared" si="288"/>
        <v/>
      </c>
      <c r="AB5093" s="50" t="s">
        <v>83</v>
      </c>
      <c r="AC5093" s="50" t="s">
        <v>4189</v>
      </c>
      <c r="AD5093" s="50">
        <v>3526902</v>
      </c>
      <c r="AH5093" s="66" t="str">
        <f t="shared" si="289"/>
        <v>SPLimeira</v>
      </c>
      <c r="AI5093" s="50">
        <v>3526704</v>
      </c>
    </row>
    <row r="5094" spans="27:35">
      <c r="AA5094" s="62" t="str">
        <f t="shared" si="288"/>
        <v/>
      </c>
      <c r="AB5094" s="50" t="s">
        <v>83</v>
      </c>
      <c r="AC5094" s="50" t="s">
        <v>4193</v>
      </c>
      <c r="AD5094" s="50">
        <v>3527009</v>
      </c>
      <c r="AH5094" s="66" t="str">
        <f t="shared" si="289"/>
        <v>SPLindóia</v>
      </c>
      <c r="AI5094" s="50">
        <v>3526803</v>
      </c>
    </row>
    <row r="5095" spans="27:35">
      <c r="AA5095" s="62" t="str">
        <f t="shared" si="288"/>
        <v/>
      </c>
      <c r="AB5095" s="50" t="s">
        <v>83</v>
      </c>
      <c r="AC5095" s="50" t="s">
        <v>4198</v>
      </c>
      <c r="AD5095" s="50">
        <v>3527108</v>
      </c>
      <c r="AH5095" s="66" t="str">
        <f t="shared" si="289"/>
        <v>SPLins</v>
      </c>
      <c r="AI5095" s="50">
        <v>3526902</v>
      </c>
    </row>
    <row r="5096" spans="27:35">
      <c r="AA5096" s="62" t="str">
        <f t="shared" si="288"/>
        <v/>
      </c>
      <c r="AB5096" s="50" t="s">
        <v>83</v>
      </c>
      <c r="AC5096" s="50" t="s">
        <v>4203</v>
      </c>
      <c r="AD5096" s="50">
        <v>3527207</v>
      </c>
      <c r="AH5096" s="66" t="str">
        <f t="shared" si="289"/>
        <v>SPLorena</v>
      </c>
      <c r="AI5096" s="50">
        <v>3527009</v>
      </c>
    </row>
    <row r="5097" spans="27:35">
      <c r="AA5097" s="62" t="str">
        <f t="shared" si="288"/>
        <v/>
      </c>
      <c r="AB5097" s="50" t="s">
        <v>83</v>
      </c>
      <c r="AC5097" s="50" t="s">
        <v>4208</v>
      </c>
      <c r="AD5097" s="50">
        <v>3527256</v>
      </c>
      <c r="AH5097" s="66" t="str">
        <f t="shared" si="289"/>
        <v>SPLourdes</v>
      </c>
      <c r="AI5097" s="50">
        <v>3527108</v>
      </c>
    </row>
    <row r="5098" spans="27:35">
      <c r="AA5098" s="62" t="str">
        <f t="shared" si="288"/>
        <v/>
      </c>
      <c r="AB5098" s="50" t="s">
        <v>83</v>
      </c>
      <c r="AC5098" s="50" t="s">
        <v>4213</v>
      </c>
      <c r="AD5098" s="50">
        <v>3527306</v>
      </c>
      <c r="AH5098" s="66" t="str">
        <f t="shared" si="289"/>
        <v>SPLouveira</v>
      </c>
      <c r="AI5098" s="50">
        <v>3527207</v>
      </c>
    </row>
    <row r="5099" spans="27:35">
      <c r="AA5099" s="62" t="str">
        <f t="shared" si="288"/>
        <v/>
      </c>
      <c r="AB5099" s="50" t="s">
        <v>83</v>
      </c>
      <c r="AC5099" s="50" t="s">
        <v>4217</v>
      </c>
      <c r="AD5099" s="50">
        <v>3527405</v>
      </c>
      <c r="AH5099" s="66" t="str">
        <f t="shared" si="289"/>
        <v>SPLucélia</v>
      </c>
      <c r="AI5099" s="50">
        <v>3527256</v>
      </c>
    </row>
    <row r="5100" spans="27:35">
      <c r="AA5100" s="62" t="str">
        <f t="shared" si="288"/>
        <v/>
      </c>
      <c r="AB5100" s="50" t="s">
        <v>83</v>
      </c>
      <c r="AC5100" s="50" t="s">
        <v>4222</v>
      </c>
      <c r="AD5100" s="50">
        <v>3527504</v>
      </c>
      <c r="AH5100" s="66" t="str">
        <f t="shared" si="289"/>
        <v>SPLucianópolis</v>
      </c>
      <c r="AI5100" s="50">
        <v>3527306</v>
      </c>
    </row>
    <row r="5101" spans="27:35">
      <c r="AA5101" s="62" t="str">
        <f t="shared" si="288"/>
        <v/>
      </c>
      <c r="AB5101" s="50" t="s">
        <v>83</v>
      </c>
      <c r="AC5101" s="50" t="s">
        <v>4226</v>
      </c>
      <c r="AD5101" s="50">
        <v>3527603</v>
      </c>
      <c r="AH5101" s="66" t="str">
        <f t="shared" si="289"/>
        <v>SPLuís Antônio</v>
      </c>
      <c r="AI5101" s="50">
        <v>3527405</v>
      </c>
    </row>
    <row r="5102" spans="27:35">
      <c r="AA5102" s="62" t="str">
        <f t="shared" si="288"/>
        <v/>
      </c>
      <c r="AB5102" s="50" t="s">
        <v>83</v>
      </c>
      <c r="AC5102" s="50" t="s">
        <v>4231</v>
      </c>
      <c r="AD5102" s="50">
        <v>3527702</v>
      </c>
      <c r="AH5102" s="66" t="str">
        <f t="shared" si="289"/>
        <v>SPLuiziânia</v>
      </c>
      <c r="AI5102" s="50">
        <v>3527504</v>
      </c>
    </row>
    <row r="5103" spans="27:35">
      <c r="AA5103" s="62" t="str">
        <f t="shared" si="288"/>
        <v/>
      </c>
      <c r="AB5103" s="50" t="s">
        <v>83</v>
      </c>
      <c r="AC5103" s="50" t="s">
        <v>4236</v>
      </c>
      <c r="AD5103" s="50">
        <v>3527801</v>
      </c>
      <c r="AH5103" s="66" t="str">
        <f t="shared" si="289"/>
        <v>SPLupércio</v>
      </c>
      <c r="AI5103" s="50">
        <v>3527603</v>
      </c>
    </row>
    <row r="5104" spans="27:35">
      <c r="AA5104" s="62" t="str">
        <f t="shared" si="288"/>
        <v/>
      </c>
      <c r="AB5104" s="50" t="s">
        <v>83</v>
      </c>
      <c r="AC5104" s="50" t="s">
        <v>4240</v>
      </c>
      <c r="AD5104" s="50">
        <v>3527900</v>
      </c>
      <c r="AH5104" s="66" t="str">
        <f t="shared" si="289"/>
        <v>SPLutécia</v>
      </c>
      <c r="AI5104" s="50">
        <v>3527702</v>
      </c>
    </row>
    <row r="5105" spans="27:35">
      <c r="AA5105" s="62" t="str">
        <f t="shared" si="288"/>
        <v/>
      </c>
      <c r="AB5105" s="50" t="s">
        <v>83</v>
      </c>
      <c r="AC5105" s="50" t="s">
        <v>4245</v>
      </c>
      <c r="AD5105" s="50">
        <v>3528007</v>
      </c>
      <c r="AH5105" s="66" t="str">
        <f t="shared" si="289"/>
        <v>SPMacatuba</v>
      </c>
      <c r="AI5105" s="50">
        <v>3527801</v>
      </c>
    </row>
    <row r="5106" spans="27:35">
      <c r="AA5106" s="62" t="str">
        <f t="shared" si="288"/>
        <v/>
      </c>
      <c r="AB5106" s="50" t="s">
        <v>83</v>
      </c>
      <c r="AC5106" s="50" t="s">
        <v>4250</v>
      </c>
      <c r="AD5106" s="50">
        <v>3528106</v>
      </c>
      <c r="AH5106" s="66" t="str">
        <f t="shared" si="289"/>
        <v>SPMacaubal</v>
      </c>
      <c r="AI5106" s="50">
        <v>3527900</v>
      </c>
    </row>
    <row r="5107" spans="27:35">
      <c r="AA5107" s="62" t="str">
        <f t="shared" si="288"/>
        <v/>
      </c>
      <c r="AB5107" s="50" t="s">
        <v>83</v>
      </c>
      <c r="AC5107" s="50" t="s">
        <v>4254</v>
      </c>
      <c r="AD5107" s="50">
        <v>3528205</v>
      </c>
      <c r="AH5107" s="66" t="str">
        <f t="shared" si="289"/>
        <v>SPMacedônia</v>
      </c>
      <c r="AI5107" s="50">
        <v>3528007</v>
      </c>
    </row>
    <row r="5108" spans="27:35">
      <c r="AA5108" s="62" t="str">
        <f t="shared" si="288"/>
        <v/>
      </c>
      <c r="AB5108" s="50" t="s">
        <v>83</v>
      </c>
      <c r="AC5108" s="50" t="s">
        <v>4258</v>
      </c>
      <c r="AD5108" s="50">
        <v>3528304</v>
      </c>
      <c r="AH5108" s="66" t="str">
        <f t="shared" si="289"/>
        <v>SPMagda</v>
      </c>
      <c r="AI5108" s="50">
        <v>3528106</v>
      </c>
    </row>
    <row r="5109" spans="27:35">
      <c r="AA5109" s="62" t="str">
        <f t="shared" si="288"/>
        <v/>
      </c>
      <c r="AB5109" s="50" t="s">
        <v>83</v>
      </c>
      <c r="AC5109" s="50" t="s">
        <v>4263</v>
      </c>
      <c r="AD5109" s="50">
        <v>3528403</v>
      </c>
      <c r="AH5109" s="66" t="str">
        <f t="shared" si="289"/>
        <v>SPMairinque</v>
      </c>
      <c r="AI5109" s="50">
        <v>3528205</v>
      </c>
    </row>
    <row r="5110" spans="27:35">
      <c r="AA5110" s="62" t="str">
        <f t="shared" si="288"/>
        <v/>
      </c>
      <c r="AB5110" s="50" t="s">
        <v>83</v>
      </c>
      <c r="AC5110" s="50" t="s">
        <v>4268</v>
      </c>
      <c r="AD5110" s="50">
        <v>3528502</v>
      </c>
      <c r="AH5110" s="66" t="str">
        <f t="shared" si="289"/>
        <v>SPMairiporã</v>
      </c>
      <c r="AI5110" s="50">
        <v>3528304</v>
      </c>
    </row>
    <row r="5111" spans="27:35">
      <c r="AA5111" s="62" t="str">
        <f t="shared" si="288"/>
        <v/>
      </c>
      <c r="AB5111" s="50" t="s">
        <v>83</v>
      </c>
      <c r="AC5111" s="50" t="s">
        <v>4273</v>
      </c>
      <c r="AD5111" s="50">
        <v>3528601</v>
      </c>
      <c r="AH5111" s="66" t="str">
        <f t="shared" si="289"/>
        <v>SPManduri</v>
      </c>
      <c r="AI5111" s="50">
        <v>3528403</v>
      </c>
    </row>
    <row r="5112" spans="27:35">
      <c r="AA5112" s="62" t="str">
        <f t="shared" si="288"/>
        <v/>
      </c>
      <c r="AB5112" s="50" t="s">
        <v>83</v>
      </c>
      <c r="AC5112" s="50" t="s">
        <v>4276</v>
      </c>
      <c r="AD5112" s="50">
        <v>3528700</v>
      </c>
      <c r="AH5112" s="66" t="str">
        <f t="shared" si="289"/>
        <v>SPMarabá Paulista</v>
      </c>
      <c r="AI5112" s="50">
        <v>3528502</v>
      </c>
    </row>
    <row r="5113" spans="27:35">
      <c r="AA5113" s="62" t="str">
        <f t="shared" si="288"/>
        <v/>
      </c>
      <c r="AB5113" s="50" t="s">
        <v>83</v>
      </c>
      <c r="AC5113" s="50" t="s">
        <v>4280</v>
      </c>
      <c r="AD5113" s="50">
        <v>3528809</v>
      </c>
      <c r="AH5113" s="66" t="str">
        <f t="shared" si="289"/>
        <v>SPMaracaí</v>
      </c>
      <c r="AI5113" s="50">
        <v>3528601</v>
      </c>
    </row>
    <row r="5114" spans="27:35">
      <c r="AA5114" s="62" t="str">
        <f t="shared" si="288"/>
        <v/>
      </c>
      <c r="AB5114" s="50" t="s">
        <v>83</v>
      </c>
      <c r="AC5114" s="50" t="s">
        <v>4285</v>
      </c>
      <c r="AD5114" s="50">
        <v>3528858</v>
      </c>
      <c r="AH5114" s="66" t="str">
        <f t="shared" si="289"/>
        <v>SPMarapoama</v>
      </c>
      <c r="AI5114" s="50">
        <v>3528700</v>
      </c>
    </row>
    <row r="5115" spans="27:35">
      <c r="AA5115" s="62" t="str">
        <f t="shared" si="288"/>
        <v/>
      </c>
      <c r="AB5115" s="50" t="s">
        <v>83</v>
      </c>
      <c r="AC5115" s="50" t="s">
        <v>4290</v>
      </c>
      <c r="AD5115" s="50">
        <v>3528908</v>
      </c>
      <c r="AH5115" s="66" t="str">
        <f t="shared" si="289"/>
        <v>SPMariápolis</v>
      </c>
      <c r="AI5115" s="50">
        <v>3528809</v>
      </c>
    </row>
    <row r="5116" spans="27:35">
      <c r="AA5116" s="62" t="str">
        <f t="shared" si="288"/>
        <v/>
      </c>
      <c r="AB5116" s="50" t="s">
        <v>83</v>
      </c>
      <c r="AC5116" s="50" t="s">
        <v>4295</v>
      </c>
      <c r="AD5116" s="50">
        <v>3529005</v>
      </c>
      <c r="AH5116" s="66" t="str">
        <f t="shared" si="289"/>
        <v>SPMarília</v>
      </c>
      <c r="AI5116" s="50">
        <v>3528858</v>
      </c>
    </row>
    <row r="5117" spans="27:35">
      <c r="AA5117" s="62" t="str">
        <f t="shared" si="288"/>
        <v/>
      </c>
      <c r="AB5117" s="50" t="s">
        <v>83</v>
      </c>
      <c r="AC5117" s="50" t="s">
        <v>4300</v>
      </c>
      <c r="AD5117" s="50">
        <v>3529104</v>
      </c>
      <c r="AH5117" s="66" t="str">
        <f t="shared" si="289"/>
        <v>SPMarinópolis</v>
      </c>
      <c r="AI5117" s="50">
        <v>3528908</v>
      </c>
    </row>
    <row r="5118" spans="27:35">
      <c r="AA5118" s="62" t="str">
        <f t="shared" si="288"/>
        <v/>
      </c>
      <c r="AB5118" s="50" t="s">
        <v>83</v>
      </c>
      <c r="AC5118" s="50" t="s">
        <v>4305</v>
      </c>
      <c r="AD5118" s="50">
        <v>3529203</v>
      </c>
      <c r="AH5118" s="66" t="str">
        <f t="shared" si="289"/>
        <v>SPMartinópolis</v>
      </c>
      <c r="AI5118" s="50">
        <v>3529005</v>
      </c>
    </row>
    <row r="5119" spans="27:35">
      <c r="AA5119" s="62" t="str">
        <f t="shared" si="288"/>
        <v/>
      </c>
      <c r="AB5119" s="50" t="s">
        <v>83</v>
      </c>
      <c r="AC5119" s="50" t="s">
        <v>4310</v>
      </c>
      <c r="AD5119" s="50">
        <v>3529302</v>
      </c>
      <c r="AH5119" s="66" t="str">
        <f t="shared" si="289"/>
        <v>SPMatão</v>
      </c>
      <c r="AI5119" s="50">
        <v>3529104</v>
      </c>
    </row>
    <row r="5120" spans="27:35">
      <c r="AA5120" s="62" t="str">
        <f t="shared" si="288"/>
        <v/>
      </c>
      <c r="AB5120" s="50" t="s">
        <v>83</v>
      </c>
      <c r="AC5120" s="50" t="s">
        <v>4315</v>
      </c>
      <c r="AD5120" s="50">
        <v>3529401</v>
      </c>
      <c r="AH5120" s="66" t="str">
        <f t="shared" si="289"/>
        <v>SPMauá</v>
      </c>
      <c r="AI5120" s="50">
        <v>3529203</v>
      </c>
    </row>
    <row r="5121" spans="27:35">
      <c r="AA5121" s="62" t="str">
        <f t="shared" si="288"/>
        <v/>
      </c>
      <c r="AB5121" s="50" t="s">
        <v>83</v>
      </c>
      <c r="AC5121" s="50" t="s">
        <v>4319</v>
      </c>
      <c r="AD5121" s="50">
        <v>3529500</v>
      </c>
      <c r="AH5121" s="66" t="str">
        <f t="shared" si="289"/>
        <v>SPMendonça</v>
      </c>
      <c r="AI5121" s="50">
        <v>3529302</v>
      </c>
    </row>
    <row r="5122" spans="27:35">
      <c r="AA5122" s="62" t="str">
        <f t="shared" si="288"/>
        <v/>
      </c>
      <c r="AB5122" s="50" t="s">
        <v>83</v>
      </c>
      <c r="AC5122" s="50" t="s">
        <v>4324</v>
      </c>
      <c r="AD5122" s="50">
        <v>3529609</v>
      </c>
      <c r="AH5122" s="66" t="str">
        <f t="shared" si="289"/>
        <v>SPMeridiano</v>
      </c>
      <c r="AI5122" s="50">
        <v>3529401</v>
      </c>
    </row>
    <row r="5123" spans="27:35">
      <c r="AA5123" s="62" t="str">
        <f t="shared" ref="AA5123:AA5186" si="290">CONCATENATE(A5123,D5123)</f>
        <v/>
      </c>
      <c r="AB5123" s="50" t="s">
        <v>83</v>
      </c>
      <c r="AC5123" s="50" t="s">
        <v>4329</v>
      </c>
      <c r="AD5123" s="50">
        <v>3529658</v>
      </c>
      <c r="AH5123" s="66" t="str">
        <f t="shared" ref="AH5123:AH5186" si="291">CONCATENATE(AB5123,AC5123)</f>
        <v>SPMesópolis</v>
      </c>
      <c r="AI5123" s="50">
        <v>3529500</v>
      </c>
    </row>
    <row r="5124" spans="27:35">
      <c r="AA5124" s="62" t="str">
        <f t="shared" si="290"/>
        <v/>
      </c>
      <c r="AB5124" s="50" t="s">
        <v>83</v>
      </c>
      <c r="AC5124" s="50" t="s">
        <v>4334</v>
      </c>
      <c r="AD5124" s="50">
        <v>3529708</v>
      </c>
      <c r="AH5124" s="66" t="str">
        <f t="shared" si="291"/>
        <v>SPMiguelópolis</v>
      </c>
      <c r="AI5124" s="50">
        <v>3529609</v>
      </c>
    </row>
    <row r="5125" spans="27:35">
      <c r="AA5125" s="62" t="str">
        <f t="shared" si="290"/>
        <v/>
      </c>
      <c r="AB5125" s="50" t="s">
        <v>83</v>
      </c>
      <c r="AC5125" s="50" t="s">
        <v>4339</v>
      </c>
      <c r="AD5125" s="50">
        <v>3529807</v>
      </c>
      <c r="AH5125" s="66" t="str">
        <f t="shared" si="291"/>
        <v>SPMineiros do Tietê</v>
      </c>
      <c r="AI5125" s="50">
        <v>3529658</v>
      </c>
    </row>
    <row r="5126" spans="27:35">
      <c r="AA5126" s="62" t="str">
        <f t="shared" si="290"/>
        <v/>
      </c>
      <c r="AB5126" s="50" t="s">
        <v>83</v>
      </c>
      <c r="AC5126" s="50" t="s">
        <v>4344</v>
      </c>
      <c r="AD5126" s="50">
        <v>3530003</v>
      </c>
      <c r="AH5126" s="66" t="str">
        <f t="shared" si="291"/>
        <v>SPMira Estrela</v>
      </c>
      <c r="AI5126" s="50">
        <v>3529708</v>
      </c>
    </row>
    <row r="5127" spans="27:35">
      <c r="AA5127" s="62" t="str">
        <f t="shared" si="290"/>
        <v/>
      </c>
      <c r="AB5127" s="50" t="s">
        <v>83</v>
      </c>
      <c r="AC5127" s="50" t="s">
        <v>4349</v>
      </c>
      <c r="AD5127" s="50">
        <v>3529906</v>
      </c>
      <c r="AH5127" s="66" t="str">
        <f t="shared" si="291"/>
        <v>SPMiracatu</v>
      </c>
      <c r="AI5127" s="50">
        <v>3529807</v>
      </c>
    </row>
    <row r="5128" spans="27:35">
      <c r="AA5128" s="62" t="str">
        <f t="shared" si="290"/>
        <v/>
      </c>
      <c r="AB5128" s="50" t="s">
        <v>83</v>
      </c>
      <c r="AC5128" s="50" t="s">
        <v>4353</v>
      </c>
      <c r="AD5128" s="50">
        <v>3530102</v>
      </c>
      <c r="AH5128" s="66" t="str">
        <f t="shared" si="291"/>
        <v>SPMirandópolis</v>
      </c>
      <c r="AI5128" s="50">
        <v>3530003</v>
      </c>
    </row>
    <row r="5129" spans="27:35">
      <c r="AA5129" s="62" t="str">
        <f t="shared" si="290"/>
        <v/>
      </c>
      <c r="AB5129" s="50" t="s">
        <v>83</v>
      </c>
      <c r="AC5129" s="50" t="s">
        <v>4357</v>
      </c>
      <c r="AD5129" s="50">
        <v>3530201</v>
      </c>
      <c r="AH5129" s="66" t="str">
        <f t="shared" si="291"/>
        <v>SPMirante do Paranapanema</v>
      </c>
      <c r="AI5129" s="50">
        <v>3529906</v>
      </c>
    </row>
    <row r="5130" spans="27:35">
      <c r="AA5130" s="62" t="str">
        <f t="shared" si="290"/>
        <v/>
      </c>
      <c r="AB5130" s="50" t="s">
        <v>83</v>
      </c>
      <c r="AC5130" s="50" t="s">
        <v>4361</v>
      </c>
      <c r="AD5130" s="50">
        <v>3530300</v>
      </c>
      <c r="AH5130" s="66" t="str">
        <f t="shared" si="291"/>
        <v>SPMirassol</v>
      </c>
      <c r="AI5130" s="50">
        <v>3530102</v>
      </c>
    </row>
    <row r="5131" spans="27:35">
      <c r="AA5131" s="62" t="str">
        <f t="shared" si="290"/>
        <v/>
      </c>
      <c r="AB5131" s="50" t="s">
        <v>83</v>
      </c>
      <c r="AC5131" s="50" t="s">
        <v>4366</v>
      </c>
      <c r="AD5131" s="50">
        <v>3530409</v>
      </c>
      <c r="AH5131" s="66" t="str">
        <f t="shared" si="291"/>
        <v>SPMirassolândia</v>
      </c>
      <c r="AI5131" s="50">
        <v>3530201</v>
      </c>
    </row>
    <row r="5132" spans="27:35">
      <c r="AA5132" s="62" t="str">
        <f t="shared" si="290"/>
        <v/>
      </c>
      <c r="AB5132" s="50" t="s">
        <v>83</v>
      </c>
      <c r="AC5132" s="50" t="s">
        <v>4370</v>
      </c>
      <c r="AD5132" s="50">
        <v>3530508</v>
      </c>
      <c r="AH5132" s="66" t="str">
        <f t="shared" si="291"/>
        <v>SPMococa</v>
      </c>
      <c r="AI5132" s="50">
        <v>3530300</v>
      </c>
    </row>
    <row r="5133" spans="27:35">
      <c r="AA5133" s="62" t="str">
        <f t="shared" si="290"/>
        <v/>
      </c>
      <c r="AB5133" s="50" t="s">
        <v>83</v>
      </c>
      <c r="AC5133" s="50" t="s">
        <v>4375</v>
      </c>
      <c r="AD5133" s="50">
        <v>3530607</v>
      </c>
      <c r="AH5133" s="66" t="str">
        <f t="shared" si="291"/>
        <v>SPMogi das Cruzes</v>
      </c>
      <c r="AI5133" s="50">
        <v>3530409</v>
      </c>
    </row>
    <row r="5134" spans="27:35">
      <c r="AA5134" s="62" t="str">
        <f t="shared" si="290"/>
        <v/>
      </c>
      <c r="AB5134" s="50" t="s">
        <v>83</v>
      </c>
      <c r="AC5134" s="50" t="s">
        <v>4379</v>
      </c>
      <c r="AD5134" s="50">
        <v>3530706</v>
      </c>
      <c r="AH5134" s="66" t="str">
        <f t="shared" si="291"/>
        <v>SPMogi Guaçu</v>
      </c>
      <c r="AI5134" s="50">
        <v>3530508</v>
      </c>
    </row>
    <row r="5135" spans="27:35">
      <c r="AA5135" s="62" t="str">
        <f t="shared" si="290"/>
        <v/>
      </c>
      <c r="AB5135" s="50" t="s">
        <v>83</v>
      </c>
      <c r="AC5135" s="50" t="s">
        <v>4384</v>
      </c>
      <c r="AD5135" s="50">
        <v>3530805</v>
      </c>
      <c r="AH5135" s="66" t="str">
        <f t="shared" si="291"/>
        <v>SPMoji Mirim</v>
      </c>
      <c r="AI5135" s="50">
        <v>3530607</v>
      </c>
    </row>
    <row r="5136" spans="27:35">
      <c r="AA5136" s="62" t="str">
        <f t="shared" si="290"/>
        <v/>
      </c>
      <c r="AB5136" s="50" t="s">
        <v>83</v>
      </c>
      <c r="AC5136" s="50" t="s">
        <v>4389</v>
      </c>
      <c r="AD5136" s="50">
        <v>3530904</v>
      </c>
      <c r="AH5136" s="66" t="str">
        <f t="shared" si="291"/>
        <v>SPMombuca</v>
      </c>
      <c r="AI5136" s="50">
        <v>3530706</v>
      </c>
    </row>
    <row r="5137" spans="27:35">
      <c r="AA5137" s="62" t="str">
        <f t="shared" si="290"/>
        <v/>
      </c>
      <c r="AB5137" s="50" t="s">
        <v>83</v>
      </c>
      <c r="AC5137" s="50" t="s">
        <v>4393</v>
      </c>
      <c r="AD5137" s="50">
        <v>3531001</v>
      </c>
      <c r="AH5137" s="66" t="str">
        <f t="shared" si="291"/>
        <v>SPMonções</v>
      </c>
      <c r="AI5137" s="50">
        <v>3530805</v>
      </c>
    </row>
    <row r="5138" spans="27:35">
      <c r="AA5138" s="62" t="str">
        <f t="shared" si="290"/>
        <v/>
      </c>
      <c r="AB5138" s="50" t="s">
        <v>83</v>
      </c>
      <c r="AC5138" s="50" t="s">
        <v>4398</v>
      </c>
      <c r="AD5138" s="50">
        <v>3531100</v>
      </c>
      <c r="AH5138" s="66" t="str">
        <f t="shared" si="291"/>
        <v>SPMongaguá</v>
      </c>
      <c r="AI5138" s="50">
        <v>3530904</v>
      </c>
    </row>
    <row r="5139" spans="27:35">
      <c r="AA5139" s="62" t="str">
        <f t="shared" si="290"/>
        <v/>
      </c>
      <c r="AB5139" s="50" t="s">
        <v>83</v>
      </c>
      <c r="AC5139" s="50" t="s">
        <v>4403</v>
      </c>
      <c r="AD5139" s="50">
        <v>3531209</v>
      </c>
      <c r="AH5139" s="66" t="str">
        <f t="shared" si="291"/>
        <v>SPMonte Alegre do Sul</v>
      </c>
      <c r="AI5139" s="50">
        <v>3531001</v>
      </c>
    </row>
    <row r="5140" spans="27:35">
      <c r="AA5140" s="62" t="str">
        <f t="shared" si="290"/>
        <v/>
      </c>
      <c r="AB5140" s="50" t="s">
        <v>83</v>
      </c>
      <c r="AC5140" s="50" t="s">
        <v>4407</v>
      </c>
      <c r="AD5140" s="50">
        <v>3531308</v>
      </c>
      <c r="AH5140" s="66" t="str">
        <f t="shared" si="291"/>
        <v>SPMonte Alto</v>
      </c>
      <c r="AI5140" s="50">
        <v>3531100</v>
      </c>
    </row>
    <row r="5141" spans="27:35">
      <c r="AA5141" s="62" t="str">
        <f t="shared" si="290"/>
        <v/>
      </c>
      <c r="AB5141" s="50" t="s">
        <v>83</v>
      </c>
      <c r="AC5141" s="50" t="s">
        <v>4412</v>
      </c>
      <c r="AD5141" s="50">
        <v>3531407</v>
      </c>
      <c r="AH5141" s="66" t="str">
        <f t="shared" si="291"/>
        <v>SPMonte Aprazível</v>
      </c>
      <c r="AI5141" s="50">
        <v>3531209</v>
      </c>
    </row>
    <row r="5142" spans="27:35">
      <c r="AA5142" s="62" t="str">
        <f t="shared" si="290"/>
        <v/>
      </c>
      <c r="AB5142" s="50" t="s">
        <v>83</v>
      </c>
      <c r="AC5142" s="50" t="s">
        <v>4417</v>
      </c>
      <c r="AD5142" s="50">
        <v>3531506</v>
      </c>
      <c r="AH5142" s="66" t="str">
        <f t="shared" si="291"/>
        <v>SPMonte Azul Paulista</v>
      </c>
      <c r="AI5142" s="50">
        <v>3531308</v>
      </c>
    </row>
    <row r="5143" spans="27:35">
      <c r="AA5143" s="62" t="str">
        <f t="shared" si="290"/>
        <v/>
      </c>
      <c r="AB5143" s="50" t="s">
        <v>83</v>
      </c>
      <c r="AC5143" s="50" t="s">
        <v>3152</v>
      </c>
      <c r="AD5143" s="50">
        <v>3531605</v>
      </c>
      <c r="AH5143" s="66" t="str">
        <f t="shared" si="291"/>
        <v>SPMonte Castelo</v>
      </c>
      <c r="AI5143" s="50">
        <v>3531407</v>
      </c>
    </row>
    <row r="5144" spans="27:35">
      <c r="AA5144" s="62" t="str">
        <f t="shared" si="290"/>
        <v/>
      </c>
      <c r="AB5144" s="50" t="s">
        <v>83</v>
      </c>
      <c r="AC5144" s="50" t="s">
        <v>4426</v>
      </c>
      <c r="AD5144" s="50">
        <v>3531803</v>
      </c>
      <c r="AH5144" s="66" t="str">
        <f t="shared" si="291"/>
        <v>SPMonte Mor</v>
      </c>
      <c r="AI5144" s="50">
        <v>3531506</v>
      </c>
    </row>
    <row r="5145" spans="27:35">
      <c r="AA5145" s="62" t="str">
        <f t="shared" si="290"/>
        <v/>
      </c>
      <c r="AB5145" s="50" t="s">
        <v>83</v>
      </c>
      <c r="AC5145" s="50" t="s">
        <v>4431</v>
      </c>
      <c r="AD5145" s="50">
        <v>3531704</v>
      </c>
      <c r="AH5145" s="66" t="str">
        <f t="shared" si="291"/>
        <v>SPMonteiro Lobato</v>
      </c>
      <c r="AI5145" s="50">
        <v>3531605</v>
      </c>
    </row>
    <row r="5146" spans="27:35">
      <c r="AA5146" s="62" t="str">
        <f t="shared" si="290"/>
        <v/>
      </c>
      <c r="AB5146" s="50" t="s">
        <v>83</v>
      </c>
      <c r="AC5146" s="50" t="s">
        <v>4436</v>
      </c>
      <c r="AD5146" s="50">
        <v>3531902</v>
      </c>
      <c r="AH5146" s="66" t="str">
        <f t="shared" si="291"/>
        <v>SPMorro Agudo</v>
      </c>
      <c r="AI5146" s="50">
        <v>3531803</v>
      </c>
    </row>
    <row r="5147" spans="27:35">
      <c r="AA5147" s="62" t="str">
        <f t="shared" si="290"/>
        <v/>
      </c>
      <c r="AB5147" s="50" t="s">
        <v>83</v>
      </c>
      <c r="AC5147" s="50" t="s">
        <v>4440</v>
      </c>
      <c r="AD5147" s="50">
        <v>3532009</v>
      </c>
      <c r="AH5147" s="66" t="str">
        <f t="shared" si="291"/>
        <v>SPMorungaba</v>
      </c>
      <c r="AI5147" s="50">
        <v>3531704</v>
      </c>
    </row>
    <row r="5148" spans="27:35">
      <c r="AA5148" s="62" t="str">
        <f t="shared" si="290"/>
        <v/>
      </c>
      <c r="AB5148" s="50" t="s">
        <v>83</v>
      </c>
      <c r="AC5148" s="50" t="s">
        <v>4445</v>
      </c>
      <c r="AD5148" s="50">
        <v>3532058</v>
      </c>
      <c r="AH5148" s="66" t="str">
        <f t="shared" si="291"/>
        <v>SPMotuca</v>
      </c>
      <c r="AI5148" s="50">
        <v>3531902</v>
      </c>
    </row>
    <row r="5149" spans="27:35">
      <c r="AA5149" s="62" t="str">
        <f t="shared" si="290"/>
        <v/>
      </c>
      <c r="AB5149" s="50" t="s">
        <v>83</v>
      </c>
      <c r="AC5149" s="50" t="s">
        <v>4450</v>
      </c>
      <c r="AD5149" s="50">
        <v>3532108</v>
      </c>
      <c r="AH5149" s="66" t="str">
        <f t="shared" si="291"/>
        <v>SPMurutinga do Sul</v>
      </c>
      <c r="AI5149" s="50">
        <v>3532009</v>
      </c>
    </row>
    <row r="5150" spans="27:35">
      <c r="AA5150" s="62" t="str">
        <f t="shared" si="290"/>
        <v/>
      </c>
      <c r="AB5150" s="50" t="s">
        <v>83</v>
      </c>
      <c r="AC5150" s="50" t="s">
        <v>4455</v>
      </c>
      <c r="AD5150" s="50">
        <v>3532157</v>
      </c>
      <c r="AH5150" s="66" t="str">
        <f t="shared" si="291"/>
        <v>SPNantes</v>
      </c>
      <c r="AI5150" s="50">
        <v>3532058</v>
      </c>
    </row>
    <row r="5151" spans="27:35">
      <c r="AA5151" s="62" t="str">
        <f t="shared" si="290"/>
        <v/>
      </c>
      <c r="AB5151" s="50" t="s">
        <v>83</v>
      </c>
      <c r="AC5151" s="50" t="s">
        <v>4460</v>
      </c>
      <c r="AD5151" s="50">
        <v>3532207</v>
      </c>
      <c r="AH5151" s="66" t="str">
        <f t="shared" si="291"/>
        <v>SPNarandiba</v>
      </c>
      <c r="AI5151" s="50">
        <v>3532108</v>
      </c>
    </row>
    <row r="5152" spans="27:35">
      <c r="AA5152" s="62" t="str">
        <f t="shared" si="290"/>
        <v/>
      </c>
      <c r="AB5152" s="50" t="s">
        <v>83</v>
      </c>
      <c r="AC5152" s="50" t="s">
        <v>4465</v>
      </c>
      <c r="AD5152" s="50">
        <v>3532306</v>
      </c>
      <c r="AH5152" s="66" t="str">
        <f t="shared" si="291"/>
        <v>SPNatividade da Serra</v>
      </c>
      <c r="AI5152" s="50">
        <v>3532157</v>
      </c>
    </row>
    <row r="5153" spans="27:35">
      <c r="AA5153" s="62" t="str">
        <f t="shared" si="290"/>
        <v/>
      </c>
      <c r="AB5153" s="50" t="s">
        <v>83</v>
      </c>
      <c r="AC5153" s="50" t="s">
        <v>4469</v>
      </c>
      <c r="AD5153" s="50">
        <v>3532405</v>
      </c>
      <c r="AH5153" s="66" t="str">
        <f t="shared" si="291"/>
        <v>SPNazaré Paulista</v>
      </c>
      <c r="AI5153" s="50">
        <v>3532207</v>
      </c>
    </row>
    <row r="5154" spans="27:35">
      <c r="AA5154" s="62" t="str">
        <f t="shared" si="290"/>
        <v/>
      </c>
      <c r="AB5154" s="50" t="s">
        <v>83</v>
      </c>
      <c r="AC5154" s="50" t="s">
        <v>4474</v>
      </c>
      <c r="AD5154" s="50">
        <v>3532504</v>
      </c>
      <c r="AH5154" s="66" t="str">
        <f t="shared" si="291"/>
        <v>SPNeves Paulista</v>
      </c>
      <c r="AI5154" s="50">
        <v>3532306</v>
      </c>
    </row>
    <row r="5155" spans="27:35">
      <c r="AA5155" s="62" t="str">
        <f t="shared" si="290"/>
        <v/>
      </c>
      <c r="AB5155" s="50" t="s">
        <v>83</v>
      </c>
      <c r="AC5155" s="50" t="s">
        <v>4479</v>
      </c>
      <c r="AD5155" s="50">
        <v>3532603</v>
      </c>
      <c r="AH5155" s="66" t="str">
        <f t="shared" si="291"/>
        <v>SPNhandeara</v>
      </c>
      <c r="AI5155" s="50">
        <v>3532405</v>
      </c>
    </row>
    <row r="5156" spans="27:35">
      <c r="AA5156" s="62" t="str">
        <f t="shared" si="290"/>
        <v/>
      </c>
      <c r="AB5156" s="50" t="s">
        <v>83</v>
      </c>
      <c r="AC5156" s="50" t="s">
        <v>4484</v>
      </c>
      <c r="AD5156" s="50">
        <v>3532702</v>
      </c>
      <c r="AH5156" s="66" t="str">
        <f t="shared" si="291"/>
        <v>SPNipoã</v>
      </c>
      <c r="AI5156" s="50">
        <v>3532504</v>
      </c>
    </row>
    <row r="5157" spans="27:35">
      <c r="AA5157" s="62" t="str">
        <f t="shared" si="290"/>
        <v/>
      </c>
      <c r="AB5157" s="50" t="s">
        <v>83</v>
      </c>
      <c r="AC5157" s="50" t="s">
        <v>4489</v>
      </c>
      <c r="AD5157" s="50">
        <v>3532801</v>
      </c>
      <c r="AH5157" s="66" t="str">
        <f t="shared" si="291"/>
        <v>SPNova Aliança</v>
      </c>
      <c r="AI5157" s="50">
        <v>3532603</v>
      </c>
    </row>
    <row r="5158" spans="27:35">
      <c r="AA5158" s="62" t="str">
        <f t="shared" si="290"/>
        <v/>
      </c>
      <c r="AB5158" s="50" t="s">
        <v>83</v>
      </c>
      <c r="AC5158" s="50" t="s">
        <v>4494</v>
      </c>
      <c r="AD5158" s="50">
        <v>3532827</v>
      </c>
      <c r="AH5158" s="66" t="str">
        <f t="shared" si="291"/>
        <v>SPNova Campina</v>
      </c>
      <c r="AI5158" s="50">
        <v>3532702</v>
      </c>
    </row>
    <row r="5159" spans="27:35">
      <c r="AA5159" s="62" t="str">
        <f t="shared" si="290"/>
        <v/>
      </c>
      <c r="AB5159" s="50" t="s">
        <v>83</v>
      </c>
      <c r="AC5159" s="50" t="s">
        <v>4499</v>
      </c>
      <c r="AD5159" s="50">
        <v>3532843</v>
      </c>
      <c r="AH5159" s="66" t="str">
        <f t="shared" si="291"/>
        <v>SPNova Canaã Paulista</v>
      </c>
      <c r="AI5159" s="50">
        <v>3532801</v>
      </c>
    </row>
    <row r="5160" spans="27:35">
      <c r="AA5160" s="62" t="str">
        <f t="shared" si="290"/>
        <v/>
      </c>
      <c r="AB5160" s="50" t="s">
        <v>83</v>
      </c>
      <c r="AC5160" s="50" t="s">
        <v>4504</v>
      </c>
      <c r="AD5160" s="50">
        <v>3532868</v>
      </c>
      <c r="AH5160" s="66" t="str">
        <f t="shared" si="291"/>
        <v>SPNova Castilho</v>
      </c>
      <c r="AI5160" s="50">
        <v>3532827</v>
      </c>
    </row>
    <row r="5161" spans="27:35">
      <c r="AA5161" s="62" t="str">
        <f t="shared" si="290"/>
        <v/>
      </c>
      <c r="AB5161" s="50" t="s">
        <v>83</v>
      </c>
      <c r="AC5161" s="50" t="s">
        <v>4509</v>
      </c>
      <c r="AD5161" s="50">
        <v>3532900</v>
      </c>
      <c r="AH5161" s="66" t="str">
        <f t="shared" si="291"/>
        <v>SPNova Europa</v>
      </c>
      <c r="AI5161" s="50">
        <v>3532843</v>
      </c>
    </row>
    <row r="5162" spans="27:35">
      <c r="AA5162" s="62" t="str">
        <f t="shared" si="290"/>
        <v/>
      </c>
      <c r="AB5162" s="50" t="s">
        <v>83</v>
      </c>
      <c r="AC5162" s="50" t="s">
        <v>4513</v>
      </c>
      <c r="AD5162" s="50">
        <v>3533007</v>
      </c>
      <c r="AH5162" s="66" t="str">
        <f t="shared" si="291"/>
        <v>SPNova Granada</v>
      </c>
      <c r="AI5162" s="50">
        <v>3532868</v>
      </c>
    </row>
    <row r="5163" spans="27:35">
      <c r="AA5163" s="62" t="str">
        <f t="shared" si="290"/>
        <v/>
      </c>
      <c r="AB5163" s="50" t="s">
        <v>83</v>
      </c>
      <c r="AC5163" s="50" t="s">
        <v>4518</v>
      </c>
      <c r="AD5163" s="50">
        <v>3533106</v>
      </c>
      <c r="AH5163" s="66" t="str">
        <f t="shared" si="291"/>
        <v>SPNova Guataporanga</v>
      </c>
      <c r="AI5163" s="50">
        <v>3532900</v>
      </c>
    </row>
    <row r="5164" spans="27:35">
      <c r="AA5164" s="62" t="str">
        <f t="shared" si="290"/>
        <v/>
      </c>
      <c r="AB5164" s="50" t="s">
        <v>83</v>
      </c>
      <c r="AC5164" s="50" t="s">
        <v>4523</v>
      </c>
      <c r="AD5164" s="50">
        <v>3533205</v>
      </c>
      <c r="AH5164" s="66" t="str">
        <f t="shared" si="291"/>
        <v>SPNova Independência</v>
      </c>
      <c r="AI5164" s="50">
        <v>3533007</v>
      </c>
    </row>
    <row r="5165" spans="27:35">
      <c r="AA5165" s="62" t="str">
        <f t="shared" si="290"/>
        <v/>
      </c>
      <c r="AB5165" s="50" t="s">
        <v>83</v>
      </c>
      <c r="AC5165" s="50" t="s">
        <v>4528</v>
      </c>
      <c r="AD5165" s="50">
        <v>3533304</v>
      </c>
      <c r="AH5165" s="66" t="str">
        <f t="shared" si="291"/>
        <v>SPNova Luzitânia</v>
      </c>
      <c r="AI5165" s="50">
        <v>3533106</v>
      </c>
    </row>
    <row r="5166" spans="27:35">
      <c r="AA5166" s="62" t="str">
        <f t="shared" si="290"/>
        <v/>
      </c>
      <c r="AB5166" s="50" t="s">
        <v>83</v>
      </c>
      <c r="AC5166" s="50" t="s">
        <v>4533</v>
      </c>
      <c r="AD5166" s="50">
        <v>3533403</v>
      </c>
      <c r="AH5166" s="66" t="str">
        <f t="shared" si="291"/>
        <v>SPNova Odessa</v>
      </c>
      <c r="AI5166" s="50">
        <v>3533205</v>
      </c>
    </row>
    <row r="5167" spans="27:35">
      <c r="AA5167" s="62" t="str">
        <f t="shared" si="290"/>
        <v/>
      </c>
      <c r="AB5167" s="50" t="s">
        <v>83</v>
      </c>
      <c r="AC5167" s="50" t="s">
        <v>4537</v>
      </c>
      <c r="AD5167" s="50">
        <v>3533254</v>
      </c>
      <c r="AH5167" s="66" t="str">
        <f t="shared" si="291"/>
        <v>SPNovais</v>
      </c>
      <c r="AI5167" s="50">
        <v>3533304</v>
      </c>
    </row>
    <row r="5168" spans="27:35">
      <c r="AA5168" s="62" t="str">
        <f t="shared" si="290"/>
        <v/>
      </c>
      <c r="AB5168" s="50" t="s">
        <v>83</v>
      </c>
      <c r="AC5168" s="50" t="s">
        <v>3243</v>
      </c>
      <c r="AD5168" s="50">
        <v>3533502</v>
      </c>
      <c r="AH5168" s="66" t="str">
        <f t="shared" si="291"/>
        <v>SPNovo Horizonte</v>
      </c>
      <c r="AI5168" s="50">
        <v>3533403</v>
      </c>
    </row>
    <row r="5169" spans="27:35">
      <c r="AA5169" s="62" t="str">
        <f t="shared" si="290"/>
        <v/>
      </c>
      <c r="AB5169" s="50" t="s">
        <v>83</v>
      </c>
      <c r="AC5169" s="50" t="s">
        <v>4546</v>
      </c>
      <c r="AD5169" s="50">
        <v>3533601</v>
      </c>
      <c r="AH5169" s="66" t="str">
        <f t="shared" si="291"/>
        <v>SPNuporanga</v>
      </c>
      <c r="AI5169" s="50">
        <v>3533254</v>
      </c>
    </row>
    <row r="5170" spans="27:35">
      <c r="AA5170" s="62" t="str">
        <f t="shared" si="290"/>
        <v/>
      </c>
      <c r="AB5170" s="50" t="s">
        <v>83</v>
      </c>
      <c r="AC5170" s="50" t="s">
        <v>4551</v>
      </c>
      <c r="AD5170" s="50">
        <v>3533700</v>
      </c>
      <c r="AH5170" s="66" t="str">
        <f t="shared" si="291"/>
        <v>SPOcauçu</v>
      </c>
      <c r="AI5170" s="50">
        <v>3533502</v>
      </c>
    </row>
    <row r="5171" spans="27:35">
      <c r="AA5171" s="62" t="str">
        <f t="shared" si="290"/>
        <v/>
      </c>
      <c r="AB5171" s="50" t="s">
        <v>83</v>
      </c>
      <c r="AC5171" s="50" t="s">
        <v>4556</v>
      </c>
      <c r="AD5171" s="50">
        <v>3533809</v>
      </c>
      <c r="AH5171" s="66" t="str">
        <f t="shared" si="291"/>
        <v>SPÓleo</v>
      </c>
      <c r="AI5171" s="50">
        <v>3533601</v>
      </c>
    </row>
    <row r="5172" spans="27:35">
      <c r="AA5172" s="62" t="str">
        <f t="shared" si="290"/>
        <v/>
      </c>
      <c r="AB5172" s="50" t="s">
        <v>83</v>
      </c>
      <c r="AC5172" s="50" t="s">
        <v>4561</v>
      </c>
      <c r="AD5172" s="50">
        <v>3533908</v>
      </c>
      <c r="AH5172" s="66" t="str">
        <f t="shared" si="291"/>
        <v>SPOlímpia</v>
      </c>
      <c r="AI5172" s="50">
        <v>3533700</v>
      </c>
    </row>
    <row r="5173" spans="27:35">
      <c r="AA5173" s="62" t="str">
        <f t="shared" si="290"/>
        <v/>
      </c>
      <c r="AB5173" s="50" t="s">
        <v>83</v>
      </c>
      <c r="AC5173" s="50" t="s">
        <v>4564</v>
      </c>
      <c r="AD5173" s="50">
        <v>3534005</v>
      </c>
      <c r="AH5173" s="66" t="str">
        <f t="shared" si="291"/>
        <v>SPOnda Verde</v>
      </c>
      <c r="AI5173" s="50">
        <v>3533809</v>
      </c>
    </row>
    <row r="5174" spans="27:35">
      <c r="AA5174" s="62" t="str">
        <f t="shared" si="290"/>
        <v/>
      </c>
      <c r="AB5174" s="50" t="s">
        <v>83</v>
      </c>
      <c r="AC5174" s="50" t="s">
        <v>4568</v>
      </c>
      <c r="AD5174" s="50">
        <v>3534104</v>
      </c>
      <c r="AH5174" s="66" t="str">
        <f t="shared" si="291"/>
        <v>SPOriente</v>
      </c>
      <c r="AI5174" s="50">
        <v>3533908</v>
      </c>
    </row>
    <row r="5175" spans="27:35">
      <c r="AA5175" s="62" t="str">
        <f t="shared" si="290"/>
        <v/>
      </c>
      <c r="AB5175" s="50" t="s">
        <v>83</v>
      </c>
      <c r="AC5175" s="50" t="s">
        <v>4573</v>
      </c>
      <c r="AD5175" s="50">
        <v>3534203</v>
      </c>
      <c r="AH5175" s="66" t="str">
        <f t="shared" si="291"/>
        <v>SPOrindiúva</v>
      </c>
      <c r="AI5175" s="50">
        <v>3534005</v>
      </c>
    </row>
    <row r="5176" spans="27:35">
      <c r="AA5176" s="62" t="str">
        <f t="shared" si="290"/>
        <v/>
      </c>
      <c r="AB5176" s="50" t="s">
        <v>83</v>
      </c>
      <c r="AC5176" s="50" t="s">
        <v>4578</v>
      </c>
      <c r="AD5176" s="50">
        <v>3534302</v>
      </c>
      <c r="AH5176" s="66" t="str">
        <f t="shared" si="291"/>
        <v>SPOrlândia</v>
      </c>
      <c r="AI5176" s="50">
        <v>3534104</v>
      </c>
    </row>
    <row r="5177" spans="27:35">
      <c r="AA5177" s="62" t="str">
        <f t="shared" si="290"/>
        <v/>
      </c>
      <c r="AB5177" s="50" t="s">
        <v>83</v>
      </c>
      <c r="AC5177" s="50" t="s">
        <v>4583</v>
      </c>
      <c r="AD5177" s="50">
        <v>3534401</v>
      </c>
      <c r="AH5177" s="66" t="str">
        <f t="shared" si="291"/>
        <v>SPOsasco</v>
      </c>
      <c r="AI5177" s="50">
        <v>3534203</v>
      </c>
    </row>
    <row r="5178" spans="27:35">
      <c r="AA5178" s="62" t="str">
        <f t="shared" si="290"/>
        <v/>
      </c>
      <c r="AB5178" s="50" t="s">
        <v>83</v>
      </c>
      <c r="AC5178" s="50" t="s">
        <v>4588</v>
      </c>
      <c r="AD5178" s="50">
        <v>3534500</v>
      </c>
      <c r="AH5178" s="66" t="str">
        <f t="shared" si="291"/>
        <v>SPOscar Bressane</v>
      </c>
      <c r="AI5178" s="50">
        <v>3534302</v>
      </c>
    </row>
    <row r="5179" spans="27:35">
      <c r="AA5179" s="62" t="str">
        <f t="shared" si="290"/>
        <v/>
      </c>
      <c r="AB5179" s="50" t="s">
        <v>83</v>
      </c>
      <c r="AC5179" s="50" t="s">
        <v>4592</v>
      </c>
      <c r="AD5179" s="50">
        <v>3534609</v>
      </c>
      <c r="AH5179" s="66" t="str">
        <f t="shared" si="291"/>
        <v>SPOsvaldo Cruz</v>
      </c>
      <c r="AI5179" s="50">
        <v>3534401</v>
      </c>
    </row>
    <row r="5180" spans="27:35">
      <c r="AA5180" s="62" t="str">
        <f t="shared" si="290"/>
        <v/>
      </c>
      <c r="AB5180" s="50" t="s">
        <v>83</v>
      </c>
      <c r="AC5180" s="50" t="s">
        <v>4597</v>
      </c>
      <c r="AD5180" s="50">
        <v>3534708</v>
      </c>
      <c r="AH5180" s="66" t="str">
        <f t="shared" si="291"/>
        <v>SPOurinhos</v>
      </c>
      <c r="AI5180" s="50">
        <v>3534500</v>
      </c>
    </row>
    <row r="5181" spans="27:35">
      <c r="AA5181" s="62" t="str">
        <f t="shared" si="290"/>
        <v/>
      </c>
      <c r="AB5181" s="50" t="s">
        <v>83</v>
      </c>
      <c r="AC5181" s="50" t="s">
        <v>3286</v>
      </c>
      <c r="AD5181" s="50">
        <v>3534807</v>
      </c>
      <c r="AH5181" s="66" t="str">
        <f t="shared" si="291"/>
        <v>SPOuro Verde</v>
      </c>
      <c r="AI5181" s="50">
        <v>3534609</v>
      </c>
    </row>
    <row r="5182" spans="27:35">
      <c r="AA5182" s="62" t="str">
        <f t="shared" si="290"/>
        <v/>
      </c>
      <c r="AB5182" s="50" t="s">
        <v>83</v>
      </c>
      <c r="AC5182" s="50" t="s">
        <v>4605</v>
      </c>
      <c r="AD5182" s="50">
        <v>3534757</v>
      </c>
      <c r="AH5182" s="66" t="str">
        <f t="shared" si="291"/>
        <v>SPOuroeste</v>
      </c>
      <c r="AI5182" s="50">
        <v>3534708</v>
      </c>
    </row>
    <row r="5183" spans="27:35">
      <c r="AA5183" s="62" t="str">
        <f t="shared" si="290"/>
        <v/>
      </c>
      <c r="AB5183" s="50" t="s">
        <v>83</v>
      </c>
      <c r="AC5183" s="50" t="s">
        <v>4610</v>
      </c>
      <c r="AD5183" s="50">
        <v>3534906</v>
      </c>
      <c r="AH5183" s="66" t="str">
        <f t="shared" si="291"/>
        <v>SPPacaembu</v>
      </c>
      <c r="AI5183" s="50">
        <v>3534807</v>
      </c>
    </row>
    <row r="5184" spans="27:35">
      <c r="AA5184" s="62" t="str">
        <f t="shared" si="290"/>
        <v/>
      </c>
      <c r="AB5184" s="50" t="s">
        <v>83</v>
      </c>
      <c r="AC5184" s="50" t="s">
        <v>1569</v>
      </c>
      <c r="AD5184" s="50">
        <v>3535002</v>
      </c>
      <c r="AH5184" s="66" t="str">
        <f t="shared" si="291"/>
        <v>SPPalestina</v>
      </c>
      <c r="AI5184" s="50">
        <v>3534757</v>
      </c>
    </row>
    <row r="5185" spans="27:35">
      <c r="AA5185" s="62" t="str">
        <f t="shared" si="290"/>
        <v/>
      </c>
      <c r="AB5185" s="50" t="s">
        <v>83</v>
      </c>
      <c r="AC5185" s="50" t="s">
        <v>4619</v>
      </c>
      <c r="AD5185" s="50">
        <v>3535101</v>
      </c>
      <c r="AH5185" s="66" t="str">
        <f t="shared" si="291"/>
        <v>SPPalmares Paulista</v>
      </c>
      <c r="AI5185" s="50">
        <v>3534906</v>
      </c>
    </row>
    <row r="5186" spans="27:35">
      <c r="AA5186" s="62" t="str">
        <f t="shared" si="290"/>
        <v/>
      </c>
      <c r="AB5186" s="50" t="s">
        <v>83</v>
      </c>
      <c r="AC5186" s="50" t="s">
        <v>4624</v>
      </c>
      <c r="AD5186" s="50">
        <v>3535200</v>
      </c>
      <c r="AH5186" s="66" t="str">
        <f t="shared" si="291"/>
        <v>SPPalmeira d'Oeste</v>
      </c>
      <c r="AI5186" s="50">
        <v>3535002</v>
      </c>
    </row>
    <row r="5187" spans="27:35">
      <c r="AA5187" s="62" t="str">
        <f t="shared" ref="AA5187:AA5250" si="292">CONCATENATE(A5187,D5187)</f>
        <v/>
      </c>
      <c r="AB5187" s="50" t="s">
        <v>83</v>
      </c>
      <c r="AC5187" s="50" t="s">
        <v>3879</v>
      </c>
      <c r="AD5187" s="50">
        <v>3535309</v>
      </c>
      <c r="AH5187" s="66" t="str">
        <f t="shared" ref="AH5187:AH5250" si="293">CONCATENATE(AB5187,AC5187)</f>
        <v>SPPalmital</v>
      </c>
      <c r="AI5187" s="50">
        <v>3535101</v>
      </c>
    </row>
    <row r="5188" spans="27:35">
      <c r="AA5188" s="62" t="str">
        <f t="shared" si="292"/>
        <v/>
      </c>
      <c r="AB5188" s="50" t="s">
        <v>83</v>
      </c>
      <c r="AC5188" s="50" t="s">
        <v>4631</v>
      </c>
      <c r="AD5188" s="50">
        <v>3535408</v>
      </c>
      <c r="AH5188" s="66" t="str">
        <f t="shared" si="293"/>
        <v>SPPanorama</v>
      </c>
      <c r="AI5188" s="50">
        <v>3535200</v>
      </c>
    </row>
    <row r="5189" spans="27:35">
      <c r="AA5189" s="62" t="str">
        <f t="shared" si="292"/>
        <v/>
      </c>
      <c r="AB5189" s="50" t="s">
        <v>83</v>
      </c>
      <c r="AC5189" s="50" t="s">
        <v>4635</v>
      </c>
      <c r="AD5189" s="50">
        <v>3535507</v>
      </c>
      <c r="AH5189" s="66" t="str">
        <f t="shared" si="293"/>
        <v>SPParaguaçu Paulista</v>
      </c>
      <c r="AI5189" s="50">
        <v>3535309</v>
      </c>
    </row>
    <row r="5190" spans="27:35">
      <c r="AA5190" s="62" t="str">
        <f t="shared" si="292"/>
        <v/>
      </c>
      <c r="AB5190" s="50" t="s">
        <v>83</v>
      </c>
      <c r="AC5190" s="50" t="s">
        <v>4638</v>
      </c>
      <c r="AD5190" s="50">
        <v>3535606</v>
      </c>
      <c r="AH5190" s="66" t="str">
        <f t="shared" si="293"/>
        <v>SPParaibuna</v>
      </c>
      <c r="AI5190" s="50">
        <v>3535408</v>
      </c>
    </row>
    <row r="5191" spans="27:35">
      <c r="AA5191" s="62" t="str">
        <f t="shared" si="292"/>
        <v/>
      </c>
      <c r="AB5191" s="50" t="s">
        <v>83</v>
      </c>
      <c r="AC5191" s="50" t="s">
        <v>3372</v>
      </c>
      <c r="AD5191" s="50">
        <v>3535705</v>
      </c>
      <c r="AH5191" s="66" t="str">
        <f t="shared" si="293"/>
        <v>SPParaíso</v>
      </c>
      <c r="AI5191" s="50">
        <v>3535507</v>
      </c>
    </row>
    <row r="5192" spans="27:35">
      <c r="AA5192" s="62" t="str">
        <f t="shared" si="292"/>
        <v/>
      </c>
      <c r="AB5192" s="50" t="s">
        <v>83</v>
      </c>
      <c r="AC5192" s="50" t="s">
        <v>4644</v>
      </c>
      <c r="AD5192" s="50">
        <v>3535804</v>
      </c>
      <c r="AH5192" s="66" t="str">
        <f t="shared" si="293"/>
        <v>SPParanapanema</v>
      </c>
      <c r="AI5192" s="50">
        <v>3535606</v>
      </c>
    </row>
    <row r="5193" spans="27:35">
      <c r="AA5193" s="62" t="str">
        <f t="shared" si="292"/>
        <v/>
      </c>
      <c r="AB5193" s="50" t="s">
        <v>83</v>
      </c>
      <c r="AC5193" s="50" t="s">
        <v>4648</v>
      </c>
      <c r="AD5193" s="50">
        <v>3535903</v>
      </c>
      <c r="AH5193" s="66" t="str">
        <f t="shared" si="293"/>
        <v>SPParanapuã</v>
      </c>
      <c r="AI5193" s="50">
        <v>3535705</v>
      </c>
    </row>
    <row r="5194" spans="27:35">
      <c r="AA5194" s="62" t="str">
        <f t="shared" si="292"/>
        <v/>
      </c>
      <c r="AB5194" s="50" t="s">
        <v>83</v>
      </c>
      <c r="AC5194" s="50" t="s">
        <v>4652</v>
      </c>
      <c r="AD5194" s="50">
        <v>3536000</v>
      </c>
      <c r="AH5194" s="66" t="str">
        <f t="shared" si="293"/>
        <v>SPParapuã</v>
      </c>
      <c r="AI5194" s="50">
        <v>3535804</v>
      </c>
    </row>
    <row r="5195" spans="27:35">
      <c r="AA5195" s="62" t="str">
        <f t="shared" si="292"/>
        <v/>
      </c>
      <c r="AB5195" s="50" t="s">
        <v>83</v>
      </c>
      <c r="AC5195" s="50" t="s">
        <v>4656</v>
      </c>
      <c r="AD5195" s="50">
        <v>3536109</v>
      </c>
      <c r="AH5195" s="66" t="str">
        <f t="shared" si="293"/>
        <v>SPPardinho</v>
      </c>
      <c r="AI5195" s="50">
        <v>3535903</v>
      </c>
    </row>
    <row r="5196" spans="27:35">
      <c r="AA5196" s="62" t="str">
        <f t="shared" si="292"/>
        <v/>
      </c>
      <c r="AB5196" s="50" t="s">
        <v>83</v>
      </c>
      <c r="AC5196" s="50" t="s">
        <v>4660</v>
      </c>
      <c r="AD5196" s="50">
        <v>3536208</v>
      </c>
      <c r="AH5196" s="66" t="str">
        <f t="shared" si="293"/>
        <v>SPPariquera-Açu</v>
      </c>
      <c r="AI5196" s="50">
        <v>3536000</v>
      </c>
    </row>
    <row r="5197" spans="27:35">
      <c r="AA5197" s="62" t="str">
        <f t="shared" si="292"/>
        <v/>
      </c>
      <c r="AB5197" s="50" t="s">
        <v>83</v>
      </c>
      <c r="AC5197" s="50" t="s">
        <v>4664</v>
      </c>
      <c r="AD5197" s="50">
        <v>3536257</v>
      </c>
      <c r="AH5197" s="66" t="str">
        <f t="shared" si="293"/>
        <v>SPParisi</v>
      </c>
      <c r="AI5197" s="50">
        <v>3536109</v>
      </c>
    </row>
    <row r="5198" spans="27:35">
      <c r="AA5198" s="62" t="str">
        <f t="shared" si="292"/>
        <v/>
      </c>
      <c r="AB5198" s="50" t="s">
        <v>83</v>
      </c>
      <c r="AC5198" s="50" t="s">
        <v>4667</v>
      </c>
      <c r="AD5198" s="50">
        <v>3536307</v>
      </c>
      <c r="AH5198" s="66" t="str">
        <f t="shared" si="293"/>
        <v>SPPatrocínio Paulista</v>
      </c>
      <c r="AI5198" s="50">
        <v>3536208</v>
      </c>
    </row>
    <row r="5199" spans="27:35">
      <c r="AA5199" s="62" t="str">
        <f t="shared" si="292"/>
        <v/>
      </c>
      <c r="AB5199" s="50" t="s">
        <v>83</v>
      </c>
      <c r="AC5199" s="50" t="s">
        <v>4671</v>
      </c>
      <c r="AD5199" s="50">
        <v>3536406</v>
      </c>
      <c r="AH5199" s="66" t="str">
        <f t="shared" si="293"/>
        <v>SPPaulicéia</v>
      </c>
      <c r="AI5199" s="50">
        <v>3536257</v>
      </c>
    </row>
    <row r="5200" spans="27:35">
      <c r="AA5200" s="62" t="str">
        <f t="shared" si="292"/>
        <v/>
      </c>
      <c r="AB5200" s="50" t="s">
        <v>83</v>
      </c>
      <c r="AC5200" s="50" t="s">
        <v>4675</v>
      </c>
      <c r="AD5200" s="50">
        <v>3536505</v>
      </c>
      <c r="AH5200" s="66" t="str">
        <f t="shared" si="293"/>
        <v>SPPaulínia</v>
      </c>
      <c r="AI5200" s="50">
        <v>3536307</v>
      </c>
    </row>
    <row r="5201" spans="27:35">
      <c r="AA5201" s="62" t="str">
        <f t="shared" si="292"/>
        <v/>
      </c>
      <c r="AB5201" s="50" t="s">
        <v>83</v>
      </c>
      <c r="AC5201" s="50" t="s">
        <v>4679</v>
      </c>
      <c r="AD5201" s="50">
        <v>3536570</v>
      </c>
      <c r="AH5201" s="66" t="str">
        <f t="shared" si="293"/>
        <v>SPPaulistânia</v>
      </c>
      <c r="AI5201" s="50">
        <v>3536406</v>
      </c>
    </row>
    <row r="5202" spans="27:35">
      <c r="AA5202" s="62" t="str">
        <f t="shared" si="292"/>
        <v/>
      </c>
      <c r="AB5202" s="50" t="s">
        <v>83</v>
      </c>
      <c r="AC5202" s="50" t="s">
        <v>4683</v>
      </c>
      <c r="AD5202" s="50">
        <v>3536604</v>
      </c>
      <c r="AH5202" s="66" t="str">
        <f t="shared" si="293"/>
        <v>SPPaulo de Faria</v>
      </c>
      <c r="AI5202" s="50">
        <v>3536505</v>
      </c>
    </row>
    <row r="5203" spans="27:35">
      <c r="AA5203" s="62" t="str">
        <f t="shared" si="292"/>
        <v/>
      </c>
      <c r="AB5203" s="50" t="s">
        <v>83</v>
      </c>
      <c r="AC5203" s="50" t="s">
        <v>4687</v>
      </c>
      <c r="AD5203" s="50">
        <v>3536703</v>
      </c>
      <c r="AH5203" s="66" t="str">
        <f t="shared" si="293"/>
        <v>SPPederneiras</v>
      </c>
      <c r="AI5203" s="50">
        <v>3536570</v>
      </c>
    </row>
    <row r="5204" spans="27:35">
      <c r="AA5204" s="62" t="str">
        <f t="shared" si="292"/>
        <v/>
      </c>
      <c r="AB5204" s="50" t="s">
        <v>83</v>
      </c>
      <c r="AC5204" s="50" t="s">
        <v>4691</v>
      </c>
      <c r="AD5204" s="50">
        <v>3536802</v>
      </c>
      <c r="AH5204" s="66" t="str">
        <f t="shared" si="293"/>
        <v>SPPedra Bela</v>
      </c>
      <c r="AI5204" s="50">
        <v>3536604</v>
      </c>
    </row>
    <row r="5205" spans="27:35">
      <c r="AA5205" s="62" t="str">
        <f t="shared" si="292"/>
        <v/>
      </c>
      <c r="AB5205" s="50" t="s">
        <v>83</v>
      </c>
      <c r="AC5205" s="50" t="s">
        <v>4694</v>
      </c>
      <c r="AD5205" s="50">
        <v>3536901</v>
      </c>
      <c r="AH5205" s="66" t="str">
        <f t="shared" si="293"/>
        <v>SPPedranópolis</v>
      </c>
      <c r="AI5205" s="50">
        <v>3536703</v>
      </c>
    </row>
    <row r="5206" spans="27:35">
      <c r="AA5206" s="62" t="str">
        <f t="shared" si="292"/>
        <v/>
      </c>
      <c r="AB5206" s="50" t="s">
        <v>83</v>
      </c>
      <c r="AC5206" s="50" t="s">
        <v>4697</v>
      </c>
      <c r="AD5206" s="50">
        <v>3537008</v>
      </c>
      <c r="AH5206" s="66" t="str">
        <f t="shared" si="293"/>
        <v>SPPedregulho</v>
      </c>
      <c r="AI5206" s="50">
        <v>3536802</v>
      </c>
    </row>
    <row r="5207" spans="27:35">
      <c r="AA5207" s="62" t="str">
        <f t="shared" si="292"/>
        <v/>
      </c>
      <c r="AB5207" s="50" t="s">
        <v>83</v>
      </c>
      <c r="AC5207" s="50" t="s">
        <v>4700</v>
      </c>
      <c r="AD5207" s="50">
        <v>3537107</v>
      </c>
      <c r="AH5207" s="66" t="str">
        <f t="shared" si="293"/>
        <v>SPPedreira</v>
      </c>
      <c r="AI5207" s="50">
        <v>3536901</v>
      </c>
    </row>
    <row r="5208" spans="27:35">
      <c r="AA5208" s="62" t="str">
        <f t="shared" si="292"/>
        <v/>
      </c>
      <c r="AB5208" s="50" t="s">
        <v>83</v>
      </c>
      <c r="AC5208" s="50" t="s">
        <v>4702</v>
      </c>
      <c r="AD5208" s="50">
        <v>3537156</v>
      </c>
      <c r="AH5208" s="66" t="str">
        <f t="shared" si="293"/>
        <v>SPPedrinhas Paulista</v>
      </c>
      <c r="AI5208" s="50">
        <v>3537008</v>
      </c>
    </row>
    <row r="5209" spans="27:35">
      <c r="AA5209" s="62" t="str">
        <f t="shared" si="292"/>
        <v/>
      </c>
      <c r="AB5209" s="50" t="s">
        <v>83</v>
      </c>
      <c r="AC5209" s="50" t="s">
        <v>4705</v>
      </c>
      <c r="AD5209" s="50">
        <v>3537206</v>
      </c>
      <c r="AH5209" s="66" t="str">
        <f t="shared" si="293"/>
        <v>SPPedro de Toledo</v>
      </c>
      <c r="AI5209" s="50">
        <v>3537107</v>
      </c>
    </row>
    <row r="5210" spans="27:35">
      <c r="AA5210" s="62" t="str">
        <f t="shared" si="292"/>
        <v/>
      </c>
      <c r="AB5210" s="50" t="s">
        <v>83</v>
      </c>
      <c r="AC5210" s="50" t="s">
        <v>4708</v>
      </c>
      <c r="AD5210" s="50">
        <v>3537305</v>
      </c>
      <c r="AH5210" s="66" t="str">
        <f t="shared" si="293"/>
        <v>SPPenápolis</v>
      </c>
      <c r="AI5210" s="50">
        <v>3537156</v>
      </c>
    </row>
    <row r="5211" spans="27:35">
      <c r="AA5211" s="62" t="str">
        <f t="shared" si="292"/>
        <v/>
      </c>
      <c r="AB5211" s="50" t="s">
        <v>83</v>
      </c>
      <c r="AC5211" s="50" t="s">
        <v>4711</v>
      </c>
      <c r="AD5211" s="50">
        <v>3537404</v>
      </c>
      <c r="AH5211" s="66" t="str">
        <f t="shared" si="293"/>
        <v>SPPereira Barreto</v>
      </c>
      <c r="AI5211" s="50">
        <v>3537206</v>
      </c>
    </row>
    <row r="5212" spans="27:35">
      <c r="AA5212" s="62" t="str">
        <f t="shared" si="292"/>
        <v/>
      </c>
      <c r="AB5212" s="50" t="s">
        <v>83</v>
      </c>
      <c r="AC5212" s="50" t="s">
        <v>4714</v>
      </c>
      <c r="AD5212" s="50">
        <v>3537503</v>
      </c>
      <c r="AH5212" s="66" t="str">
        <f t="shared" si="293"/>
        <v>SPPereiras</v>
      </c>
      <c r="AI5212" s="50">
        <v>3537305</v>
      </c>
    </row>
    <row r="5213" spans="27:35">
      <c r="AA5213" s="62" t="str">
        <f t="shared" si="292"/>
        <v/>
      </c>
      <c r="AB5213" s="50" t="s">
        <v>83</v>
      </c>
      <c r="AC5213" s="50" t="s">
        <v>4717</v>
      </c>
      <c r="AD5213" s="50">
        <v>3537602</v>
      </c>
      <c r="AH5213" s="66" t="str">
        <f t="shared" si="293"/>
        <v>SPPeruíbe</v>
      </c>
      <c r="AI5213" s="50">
        <v>3537404</v>
      </c>
    </row>
    <row r="5214" spans="27:35">
      <c r="AA5214" s="62" t="str">
        <f t="shared" si="292"/>
        <v/>
      </c>
      <c r="AB5214" s="50" t="s">
        <v>83</v>
      </c>
      <c r="AC5214" s="50" t="s">
        <v>4720</v>
      </c>
      <c r="AD5214" s="50">
        <v>3537701</v>
      </c>
      <c r="AH5214" s="66" t="str">
        <f t="shared" si="293"/>
        <v>SPPiacatu</v>
      </c>
      <c r="AI5214" s="50">
        <v>3537503</v>
      </c>
    </row>
    <row r="5215" spans="27:35">
      <c r="AA5215" s="62" t="str">
        <f t="shared" si="292"/>
        <v/>
      </c>
      <c r="AB5215" s="50" t="s">
        <v>83</v>
      </c>
      <c r="AC5215" s="50" t="s">
        <v>4723</v>
      </c>
      <c r="AD5215" s="50">
        <v>3537800</v>
      </c>
      <c r="AH5215" s="66" t="str">
        <f t="shared" si="293"/>
        <v>SPPiedade</v>
      </c>
      <c r="AI5215" s="50">
        <v>3537602</v>
      </c>
    </row>
    <row r="5216" spans="27:35">
      <c r="AA5216" s="62" t="str">
        <f t="shared" si="292"/>
        <v/>
      </c>
      <c r="AB5216" s="50" t="s">
        <v>83</v>
      </c>
      <c r="AC5216" s="50" t="s">
        <v>4725</v>
      </c>
      <c r="AD5216" s="50">
        <v>3537909</v>
      </c>
      <c r="AH5216" s="66" t="str">
        <f t="shared" si="293"/>
        <v>SPPilar do Sul</v>
      </c>
      <c r="AI5216" s="50">
        <v>3537701</v>
      </c>
    </row>
    <row r="5217" spans="27:35">
      <c r="AA5217" s="62" t="str">
        <f t="shared" si="292"/>
        <v/>
      </c>
      <c r="AB5217" s="50" t="s">
        <v>83</v>
      </c>
      <c r="AC5217" s="50" t="s">
        <v>4727</v>
      </c>
      <c r="AD5217" s="50">
        <v>3538006</v>
      </c>
      <c r="AH5217" s="66" t="str">
        <f t="shared" si="293"/>
        <v>SPPindamonhangaba</v>
      </c>
      <c r="AI5217" s="50">
        <v>3537800</v>
      </c>
    </row>
    <row r="5218" spans="27:35">
      <c r="AA5218" s="62" t="str">
        <f t="shared" si="292"/>
        <v/>
      </c>
      <c r="AB5218" s="50" t="s">
        <v>83</v>
      </c>
      <c r="AC5218" s="50" t="s">
        <v>4730</v>
      </c>
      <c r="AD5218" s="50">
        <v>3538105</v>
      </c>
      <c r="AH5218" s="66" t="str">
        <f t="shared" si="293"/>
        <v>SPPindorama</v>
      </c>
      <c r="AI5218" s="50">
        <v>3537909</v>
      </c>
    </row>
    <row r="5219" spans="27:35">
      <c r="AA5219" s="62" t="str">
        <f t="shared" si="292"/>
        <v/>
      </c>
      <c r="AB5219" s="50" t="s">
        <v>83</v>
      </c>
      <c r="AC5219" s="50" t="s">
        <v>3459</v>
      </c>
      <c r="AD5219" s="50">
        <v>3538204</v>
      </c>
      <c r="AH5219" s="66" t="str">
        <f t="shared" si="293"/>
        <v>SPPinhalzinho</v>
      </c>
      <c r="AI5219" s="50">
        <v>3538006</v>
      </c>
    </row>
    <row r="5220" spans="27:35">
      <c r="AA5220" s="62" t="str">
        <f t="shared" si="292"/>
        <v/>
      </c>
      <c r="AB5220" s="50" t="s">
        <v>83</v>
      </c>
      <c r="AC5220" s="50" t="s">
        <v>4735</v>
      </c>
      <c r="AD5220" s="50">
        <v>3538303</v>
      </c>
      <c r="AH5220" s="66" t="str">
        <f t="shared" si="293"/>
        <v>SPPiquerobi</v>
      </c>
      <c r="AI5220" s="50">
        <v>3538105</v>
      </c>
    </row>
    <row r="5221" spans="27:35">
      <c r="AA5221" s="62" t="str">
        <f t="shared" si="292"/>
        <v/>
      </c>
      <c r="AB5221" s="50" t="s">
        <v>83</v>
      </c>
      <c r="AC5221" s="50" t="s">
        <v>4737</v>
      </c>
      <c r="AD5221" s="50">
        <v>3538501</v>
      </c>
      <c r="AH5221" s="66" t="str">
        <f t="shared" si="293"/>
        <v>SPPiquete</v>
      </c>
      <c r="AI5221" s="50">
        <v>3538204</v>
      </c>
    </row>
    <row r="5222" spans="27:35">
      <c r="AA5222" s="62" t="str">
        <f t="shared" si="292"/>
        <v/>
      </c>
      <c r="AB5222" s="50" t="s">
        <v>83</v>
      </c>
      <c r="AC5222" s="50" t="s">
        <v>4740</v>
      </c>
      <c r="AD5222" s="50">
        <v>3538600</v>
      </c>
      <c r="AH5222" s="66" t="str">
        <f t="shared" si="293"/>
        <v>SPPiracaia</v>
      </c>
      <c r="AI5222" s="50">
        <v>3538303</v>
      </c>
    </row>
    <row r="5223" spans="27:35">
      <c r="AA5223" s="62" t="str">
        <f t="shared" si="292"/>
        <v/>
      </c>
      <c r="AB5223" s="50" t="s">
        <v>83</v>
      </c>
      <c r="AC5223" s="50" t="s">
        <v>4742</v>
      </c>
      <c r="AD5223" s="50">
        <v>3538709</v>
      </c>
      <c r="AH5223" s="66" t="str">
        <f t="shared" si="293"/>
        <v>SPPiracicaba</v>
      </c>
      <c r="AI5223" s="50">
        <v>3538501</v>
      </c>
    </row>
    <row r="5224" spans="27:35">
      <c r="AA5224" s="62" t="str">
        <f t="shared" si="292"/>
        <v/>
      </c>
      <c r="AB5224" s="50" t="s">
        <v>83</v>
      </c>
      <c r="AC5224" s="50" t="s">
        <v>4744</v>
      </c>
      <c r="AD5224" s="50">
        <v>3538808</v>
      </c>
      <c r="AH5224" s="66" t="str">
        <f t="shared" si="293"/>
        <v>SPPiraju</v>
      </c>
      <c r="AI5224" s="50">
        <v>3538600</v>
      </c>
    </row>
    <row r="5225" spans="27:35">
      <c r="AA5225" s="62" t="str">
        <f t="shared" si="292"/>
        <v/>
      </c>
      <c r="AB5225" s="50" t="s">
        <v>83</v>
      </c>
      <c r="AC5225" s="50" t="s">
        <v>4747</v>
      </c>
      <c r="AD5225" s="50">
        <v>3538907</v>
      </c>
      <c r="AH5225" s="66" t="str">
        <f t="shared" si="293"/>
        <v>SPPirajuí</v>
      </c>
      <c r="AI5225" s="50">
        <v>3538709</v>
      </c>
    </row>
    <row r="5226" spans="27:35">
      <c r="AA5226" s="62" t="str">
        <f t="shared" si="292"/>
        <v/>
      </c>
      <c r="AB5226" s="50" t="s">
        <v>83</v>
      </c>
      <c r="AC5226" s="50" t="s">
        <v>4749</v>
      </c>
      <c r="AD5226" s="50">
        <v>3539004</v>
      </c>
      <c r="AH5226" s="66" t="str">
        <f t="shared" si="293"/>
        <v>SPPirangi</v>
      </c>
      <c r="AI5226" s="50">
        <v>3538808</v>
      </c>
    </row>
    <row r="5227" spans="27:35">
      <c r="AA5227" s="62" t="str">
        <f t="shared" si="292"/>
        <v/>
      </c>
      <c r="AB5227" s="50" t="s">
        <v>83</v>
      </c>
      <c r="AC5227" s="50" t="s">
        <v>4752</v>
      </c>
      <c r="AD5227" s="50">
        <v>3539103</v>
      </c>
      <c r="AH5227" s="66" t="str">
        <f t="shared" si="293"/>
        <v>SPPirapora do Bom Jesus</v>
      </c>
      <c r="AI5227" s="50">
        <v>3538907</v>
      </c>
    </row>
    <row r="5228" spans="27:35">
      <c r="AA5228" s="62" t="str">
        <f t="shared" si="292"/>
        <v/>
      </c>
      <c r="AB5228" s="50" t="s">
        <v>83</v>
      </c>
      <c r="AC5228" s="50" t="s">
        <v>4755</v>
      </c>
      <c r="AD5228" s="50">
        <v>3539202</v>
      </c>
      <c r="AH5228" s="66" t="str">
        <f t="shared" si="293"/>
        <v>SPPirapozinho</v>
      </c>
      <c r="AI5228" s="50">
        <v>3539004</v>
      </c>
    </row>
    <row r="5229" spans="27:35">
      <c r="AA5229" s="62" t="str">
        <f t="shared" si="292"/>
        <v/>
      </c>
      <c r="AB5229" s="50" t="s">
        <v>83</v>
      </c>
      <c r="AC5229" s="50" t="s">
        <v>4758</v>
      </c>
      <c r="AD5229" s="50">
        <v>3539301</v>
      </c>
      <c r="AH5229" s="66" t="str">
        <f t="shared" si="293"/>
        <v>SPPirassununga</v>
      </c>
      <c r="AI5229" s="50">
        <v>3539103</v>
      </c>
    </row>
    <row r="5230" spans="27:35">
      <c r="AA5230" s="62" t="str">
        <f t="shared" si="292"/>
        <v/>
      </c>
      <c r="AB5230" s="50" t="s">
        <v>83</v>
      </c>
      <c r="AC5230" s="50" t="s">
        <v>4761</v>
      </c>
      <c r="AD5230" s="50">
        <v>3539400</v>
      </c>
      <c r="AH5230" s="66" t="str">
        <f t="shared" si="293"/>
        <v>SPPiratininga</v>
      </c>
      <c r="AI5230" s="50">
        <v>3539202</v>
      </c>
    </row>
    <row r="5231" spans="27:35">
      <c r="AA5231" s="62" t="str">
        <f t="shared" si="292"/>
        <v/>
      </c>
      <c r="AB5231" s="50" t="s">
        <v>83</v>
      </c>
      <c r="AC5231" s="50" t="s">
        <v>4011</v>
      </c>
      <c r="AD5231" s="50">
        <v>3539509</v>
      </c>
      <c r="AH5231" s="66" t="str">
        <f t="shared" si="293"/>
        <v>SPPitangueiras</v>
      </c>
      <c r="AI5231" s="50">
        <v>3539301</v>
      </c>
    </row>
    <row r="5232" spans="27:35">
      <c r="AA5232" s="62" t="str">
        <f t="shared" si="292"/>
        <v/>
      </c>
      <c r="AB5232" s="50" t="s">
        <v>83</v>
      </c>
      <c r="AC5232" s="50" t="s">
        <v>4022</v>
      </c>
      <c r="AD5232" s="50">
        <v>3539608</v>
      </c>
      <c r="AH5232" s="66" t="str">
        <f t="shared" si="293"/>
        <v>SPPlanalto</v>
      </c>
      <c r="AI5232" s="50">
        <v>3539400</v>
      </c>
    </row>
    <row r="5233" spans="27:35">
      <c r="AA5233" s="62" t="str">
        <f t="shared" si="292"/>
        <v/>
      </c>
      <c r="AB5233" s="50" t="s">
        <v>83</v>
      </c>
      <c r="AC5233" s="50" t="s">
        <v>4767</v>
      </c>
      <c r="AD5233" s="50">
        <v>3539707</v>
      </c>
      <c r="AH5233" s="66" t="str">
        <f t="shared" si="293"/>
        <v>SPPlatina</v>
      </c>
      <c r="AI5233" s="50">
        <v>3539509</v>
      </c>
    </row>
    <row r="5234" spans="27:35">
      <c r="AA5234" s="62" t="str">
        <f t="shared" si="292"/>
        <v/>
      </c>
      <c r="AB5234" s="50" t="s">
        <v>83</v>
      </c>
      <c r="AC5234" s="50" t="s">
        <v>4770</v>
      </c>
      <c r="AD5234" s="50">
        <v>3539806</v>
      </c>
      <c r="AH5234" s="66" t="str">
        <f t="shared" si="293"/>
        <v>SPPoá</v>
      </c>
      <c r="AI5234" s="50">
        <v>3539608</v>
      </c>
    </row>
    <row r="5235" spans="27:35">
      <c r="AA5235" s="62" t="str">
        <f t="shared" si="292"/>
        <v/>
      </c>
      <c r="AB5235" s="50" t="s">
        <v>83</v>
      </c>
      <c r="AC5235" s="50" t="s">
        <v>4773</v>
      </c>
      <c r="AD5235" s="50">
        <v>3539905</v>
      </c>
      <c r="AH5235" s="66" t="str">
        <f t="shared" si="293"/>
        <v>SPPoloni</v>
      </c>
      <c r="AI5235" s="50">
        <v>3539707</v>
      </c>
    </row>
    <row r="5236" spans="27:35">
      <c r="AA5236" s="62" t="str">
        <f t="shared" si="292"/>
        <v/>
      </c>
      <c r="AB5236" s="50" t="s">
        <v>83</v>
      </c>
      <c r="AC5236" s="50" t="s">
        <v>4776</v>
      </c>
      <c r="AD5236" s="50">
        <v>3540002</v>
      </c>
      <c r="AH5236" s="66" t="str">
        <f t="shared" si="293"/>
        <v>SPPompéia</v>
      </c>
      <c r="AI5236" s="50">
        <v>3539806</v>
      </c>
    </row>
    <row r="5237" spans="27:35">
      <c r="AA5237" s="62" t="str">
        <f t="shared" si="292"/>
        <v/>
      </c>
      <c r="AB5237" s="50" t="s">
        <v>83</v>
      </c>
      <c r="AC5237" s="50" t="s">
        <v>4779</v>
      </c>
      <c r="AD5237" s="50">
        <v>3540101</v>
      </c>
      <c r="AH5237" s="66" t="str">
        <f t="shared" si="293"/>
        <v>SPPongaí</v>
      </c>
      <c r="AI5237" s="50">
        <v>3539905</v>
      </c>
    </row>
    <row r="5238" spans="27:35">
      <c r="AA5238" s="62" t="str">
        <f t="shared" si="292"/>
        <v/>
      </c>
      <c r="AB5238" s="50" t="s">
        <v>83</v>
      </c>
      <c r="AC5238" s="50" t="s">
        <v>4782</v>
      </c>
      <c r="AD5238" s="50">
        <v>3540200</v>
      </c>
      <c r="AH5238" s="66" t="str">
        <f t="shared" si="293"/>
        <v>SPPontal</v>
      </c>
      <c r="AI5238" s="50">
        <v>3540002</v>
      </c>
    </row>
    <row r="5239" spans="27:35">
      <c r="AA5239" s="62" t="str">
        <f t="shared" si="292"/>
        <v/>
      </c>
      <c r="AB5239" s="50" t="s">
        <v>83</v>
      </c>
      <c r="AC5239" s="50" t="s">
        <v>4785</v>
      </c>
      <c r="AD5239" s="50">
        <v>3540259</v>
      </c>
      <c r="AH5239" s="66" t="str">
        <f t="shared" si="293"/>
        <v>SPPontalinda</v>
      </c>
      <c r="AI5239" s="50">
        <v>3540101</v>
      </c>
    </row>
    <row r="5240" spans="27:35">
      <c r="AA5240" s="62" t="str">
        <f t="shared" si="292"/>
        <v/>
      </c>
      <c r="AB5240" s="50" t="s">
        <v>83</v>
      </c>
      <c r="AC5240" s="50" t="s">
        <v>4788</v>
      </c>
      <c r="AD5240" s="50">
        <v>3540309</v>
      </c>
      <c r="AH5240" s="66" t="str">
        <f t="shared" si="293"/>
        <v>SPPontes Gestal</v>
      </c>
      <c r="AI5240" s="50">
        <v>3540200</v>
      </c>
    </row>
    <row r="5241" spans="27:35">
      <c r="AA5241" s="62" t="str">
        <f t="shared" si="292"/>
        <v/>
      </c>
      <c r="AB5241" s="50" t="s">
        <v>83</v>
      </c>
      <c r="AC5241" s="50" t="s">
        <v>4791</v>
      </c>
      <c r="AD5241" s="50">
        <v>3540408</v>
      </c>
      <c r="AH5241" s="66" t="str">
        <f t="shared" si="293"/>
        <v>SPPopulina</v>
      </c>
      <c r="AI5241" s="50">
        <v>3540259</v>
      </c>
    </row>
    <row r="5242" spans="27:35">
      <c r="AA5242" s="62" t="str">
        <f t="shared" si="292"/>
        <v/>
      </c>
      <c r="AB5242" s="50" t="s">
        <v>83</v>
      </c>
      <c r="AC5242" s="50" t="s">
        <v>4794</v>
      </c>
      <c r="AD5242" s="50">
        <v>3540507</v>
      </c>
      <c r="AH5242" s="66" t="str">
        <f t="shared" si="293"/>
        <v>SPPorangaba</v>
      </c>
      <c r="AI5242" s="50">
        <v>3540309</v>
      </c>
    </row>
    <row r="5243" spans="27:35">
      <c r="AA5243" s="62" t="str">
        <f t="shared" si="292"/>
        <v/>
      </c>
      <c r="AB5243" s="50" t="s">
        <v>83</v>
      </c>
      <c r="AC5243" s="50" t="s">
        <v>4797</v>
      </c>
      <c r="AD5243" s="50">
        <v>3540606</v>
      </c>
      <c r="AH5243" s="66" t="str">
        <f t="shared" si="293"/>
        <v>SPPorto Feliz</v>
      </c>
      <c r="AI5243" s="50">
        <v>3540408</v>
      </c>
    </row>
    <row r="5244" spans="27:35">
      <c r="AA5244" s="62" t="str">
        <f t="shared" si="292"/>
        <v/>
      </c>
      <c r="AB5244" s="50" t="s">
        <v>83</v>
      </c>
      <c r="AC5244" s="50" t="s">
        <v>4800</v>
      </c>
      <c r="AD5244" s="50">
        <v>3540705</v>
      </c>
      <c r="AH5244" s="66" t="str">
        <f t="shared" si="293"/>
        <v>SPPorto Ferreira</v>
      </c>
      <c r="AI5244" s="50">
        <v>3540507</v>
      </c>
    </row>
    <row r="5245" spans="27:35">
      <c r="AA5245" s="62" t="str">
        <f t="shared" si="292"/>
        <v/>
      </c>
      <c r="AB5245" s="50" t="s">
        <v>83</v>
      </c>
      <c r="AC5245" s="50" t="s">
        <v>4803</v>
      </c>
      <c r="AD5245" s="50">
        <v>3540754</v>
      </c>
      <c r="AH5245" s="66" t="str">
        <f t="shared" si="293"/>
        <v>SPPotim</v>
      </c>
      <c r="AI5245" s="50">
        <v>3540606</v>
      </c>
    </row>
    <row r="5246" spans="27:35">
      <c r="AA5246" s="62" t="str">
        <f t="shared" si="292"/>
        <v/>
      </c>
      <c r="AB5246" s="50" t="s">
        <v>83</v>
      </c>
      <c r="AC5246" s="50" t="s">
        <v>4806</v>
      </c>
      <c r="AD5246" s="50">
        <v>3540804</v>
      </c>
      <c r="AH5246" s="66" t="str">
        <f t="shared" si="293"/>
        <v>SPPotirendaba</v>
      </c>
      <c r="AI5246" s="50">
        <v>3540705</v>
      </c>
    </row>
    <row r="5247" spans="27:35">
      <c r="AA5247" s="62" t="str">
        <f t="shared" si="292"/>
        <v/>
      </c>
      <c r="AB5247" s="50" t="s">
        <v>83</v>
      </c>
      <c r="AC5247" s="50" t="s">
        <v>4809</v>
      </c>
      <c r="AD5247" s="50">
        <v>3540853</v>
      </c>
      <c r="AH5247" s="66" t="str">
        <f t="shared" si="293"/>
        <v>SPPracinha</v>
      </c>
      <c r="AI5247" s="50">
        <v>3540754</v>
      </c>
    </row>
    <row r="5248" spans="27:35">
      <c r="AA5248" s="62" t="str">
        <f t="shared" si="292"/>
        <v/>
      </c>
      <c r="AB5248" s="50" t="s">
        <v>83</v>
      </c>
      <c r="AC5248" s="50" t="s">
        <v>4812</v>
      </c>
      <c r="AD5248" s="50">
        <v>3540903</v>
      </c>
      <c r="AH5248" s="66" t="str">
        <f t="shared" si="293"/>
        <v>SPPradópolis</v>
      </c>
      <c r="AI5248" s="50">
        <v>3540804</v>
      </c>
    </row>
    <row r="5249" spans="27:35">
      <c r="AA5249" s="62" t="str">
        <f t="shared" si="292"/>
        <v/>
      </c>
      <c r="AB5249" s="50" t="s">
        <v>83</v>
      </c>
      <c r="AC5249" s="50" t="s">
        <v>3565</v>
      </c>
      <c r="AD5249" s="50">
        <v>3541000</v>
      </c>
      <c r="AH5249" s="66" t="str">
        <f t="shared" si="293"/>
        <v>SPPraia Grande</v>
      </c>
      <c r="AI5249" s="50">
        <v>3540853</v>
      </c>
    </row>
    <row r="5250" spans="27:35">
      <c r="AA5250" s="62" t="str">
        <f t="shared" si="292"/>
        <v/>
      </c>
      <c r="AB5250" s="50" t="s">
        <v>83</v>
      </c>
      <c r="AC5250" s="50" t="s">
        <v>4816</v>
      </c>
      <c r="AD5250" s="50">
        <v>3541059</v>
      </c>
      <c r="AH5250" s="66" t="str">
        <f t="shared" si="293"/>
        <v>SPPratânia</v>
      </c>
      <c r="AI5250" s="50">
        <v>3540903</v>
      </c>
    </row>
    <row r="5251" spans="27:35">
      <c r="AA5251" s="62" t="str">
        <f t="shared" ref="AA5251:AA5314" si="294">CONCATENATE(A5251,D5251)</f>
        <v/>
      </c>
      <c r="AB5251" s="50" t="s">
        <v>83</v>
      </c>
      <c r="AC5251" s="50" t="s">
        <v>4819</v>
      </c>
      <c r="AD5251" s="50">
        <v>3541109</v>
      </c>
      <c r="AH5251" s="66" t="str">
        <f t="shared" ref="AH5251:AH5314" si="295">CONCATENATE(AB5251,AC5251)</f>
        <v>SPPresidente Alves</v>
      </c>
      <c r="AI5251" s="50">
        <v>3541000</v>
      </c>
    </row>
    <row r="5252" spans="27:35">
      <c r="AA5252" s="62" t="str">
        <f t="shared" si="294"/>
        <v/>
      </c>
      <c r="AB5252" s="50" t="s">
        <v>83</v>
      </c>
      <c r="AC5252" s="50" t="s">
        <v>4822</v>
      </c>
      <c r="AD5252" s="50">
        <v>3541208</v>
      </c>
      <c r="AH5252" s="66" t="str">
        <f t="shared" si="295"/>
        <v>SPPresidente Bernardes</v>
      </c>
      <c r="AI5252" s="50">
        <v>3541059</v>
      </c>
    </row>
    <row r="5253" spans="27:35">
      <c r="AA5253" s="62" t="str">
        <f t="shared" si="294"/>
        <v/>
      </c>
      <c r="AB5253" s="50" t="s">
        <v>83</v>
      </c>
      <c r="AC5253" s="50" t="s">
        <v>4825</v>
      </c>
      <c r="AD5253" s="50">
        <v>3541307</v>
      </c>
      <c r="AH5253" s="66" t="str">
        <f t="shared" si="295"/>
        <v>SPPresidente Epitácio</v>
      </c>
      <c r="AI5253" s="50">
        <v>3541109</v>
      </c>
    </row>
    <row r="5254" spans="27:35">
      <c r="AA5254" s="62" t="str">
        <f t="shared" si="294"/>
        <v/>
      </c>
      <c r="AB5254" s="50" t="s">
        <v>83</v>
      </c>
      <c r="AC5254" s="50" t="s">
        <v>4828</v>
      </c>
      <c r="AD5254" s="50">
        <v>3541406</v>
      </c>
      <c r="AH5254" s="66" t="str">
        <f t="shared" si="295"/>
        <v>SPPresidente Prudente</v>
      </c>
      <c r="AI5254" s="50">
        <v>3541208</v>
      </c>
    </row>
    <row r="5255" spans="27:35">
      <c r="AA5255" s="62" t="str">
        <f t="shared" si="294"/>
        <v/>
      </c>
      <c r="AB5255" s="50" t="s">
        <v>83</v>
      </c>
      <c r="AC5255" s="50" t="s">
        <v>4831</v>
      </c>
      <c r="AD5255" s="50">
        <v>3541505</v>
      </c>
      <c r="AH5255" s="66" t="str">
        <f t="shared" si="295"/>
        <v>SPPresidente Venceslau</v>
      </c>
      <c r="AI5255" s="50">
        <v>3541307</v>
      </c>
    </row>
    <row r="5256" spans="27:35">
      <c r="AA5256" s="62" t="str">
        <f t="shared" si="294"/>
        <v/>
      </c>
      <c r="AB5256" s="50" t="s">
        <v>83</v>
      </c>
      <c r="AC5256" s="50" t="s">
        <v>4834</v>
      </c>
      <c r="AD5256" s="50">
        <v>3541604</v>
      </c>
      <c r="AH5256" s="66" t="str">
        <f t="shared" si="295"/>
        <v>SPPromissão</v>
      </c>
      <c r="AI5256" s="50">
        <v>3541406</v>
      </c>
    </row>
    <row r="5257" spans="27:35">
      <c r="AA5257" s="62" t="str">
        <f t="shared" si="294"/>
        <v/>
      </c>
      <c r="AB5257" s="50" t="s">
        <v>83</v>
      </c>
      <c r="AC5257" s="50" t="s">
        <v>4837</v>
      </c>
      <c r="AD5257" s="50">
        <v>3541653</v>
      </c>
      <c r="AH5257" s="66" t="str">
        <f t="shared" si="295"/>
        <v>SPQuadra</v>
      </c>
      <c r="AI5257" s="50">
        <v>3541505</v>
      </c>
    </row>
    <row r="5258" spans="27:35">
      <c r="AA5258" s="62" t="str">
        <f t="shared" si="294"/>
        <v/>
      </c>
      <c r="AB5258" s="50" t="s">
        <v>83</v>
      </c>
      <c r="AC5258" s="50" t="s">
        <v>4840</v>
      </c>
      <c r="AD5258" s="50">
        <v>3541703</v>
      </c>
      <c r="AH5258" s="66" t="str">
        <f t="shared" si="295"/>
        <v>SPQuatá</v>
      </c>
      <c r="AI5258" s="50">
        <v>3541604</v>
      </c>
    </row>
    <row r="5259" spans="27:35">
      <c r="AA5259" s="62" t="str">
        <f t="shared" si="294"/>
        <v/>
      </c>
      <c r="AB5259" s="50" t="s">
        <v>83</v>
      </c>
      <c r="AC5259" s="50" t="s">
        <v>4843</v>
      </c>
      <c r="AD5259" s="50">
        <v>3541802</v>
      </c>
      <c r="AH5259" s="66" t="str">
        <f t="shared" si="295"/>
        <v>SPQueiroz</v>
      </c>
      <c r="AI5259" s="50">
        <v>3541653</v>
      </c>
    </row>
    <row r="5260" spans="27:35">
      <c r="AA5260" s="62" t="str">
        <f t="shared" si="294"/>
        <v/>
      </c>
      <c r="AB5260" s="50" t="s">
        <v>83</v>
      </c>
      <c r="AC5260" s="50" t="s">
        <v>4846</v>
      </c>
      <c r="AD5260" s="50">
        <v>3541901</v>
      </c>
      <c r="AH5260" s="66" t="str">
        <f t="shared" si="295"/>
        <v>SPQueluz</v>
      </c>
      <c r="AI5260" s="50">
        <v>3541703</v>
      </c>
    </row>
    <row r="5261" spans="27:35">
      <c r="AA5261" s="62" t="str">
        <f t="shared" si="294"/>
        <v/>
      </c>
      <c r="AB5261" s="50" t="s">
        <v>83</v>
      </c>
      <c r="AC5261" s="50" t="s">
        <v>4849</v>
      </c>
      <c r="AD5261" s="50">
        <v>3542008</v>
      </c>
      <c r="AH5261" s="66" t="str">
        <f t="shared" si="295"/>
        <v>SPQuintana</v>
      </c>
      <c r="AI5261" s="50">
        <v>3541802</v>
      </c>
    </row>
    <row r="5262" spans="27:35">
      <c r="AA5262" s="62" t="str">
        <f t="shared" si="294"/>
        <v/>
      </c>
      <c r="AB5262" s="50" t="s">
        <v>83</v>
      </c>
      <c r="AC5262" s="50" t="s">
        <v>4852</v>
      </c>
      <c r="AD5262" s="50">
        <v>3542107</v>
      </c>
      <c r="AH5262" s="66" t="str">
        <f t="shared" si="295"/>
        <v>SPRafard</v>
      </c>
      <c r="AI5262" s="50">
        <v>3541901</v>
      </c>
    </row>
    <row r="5263" spans="27:35">
      <c r="AA5263" s="62" t="str">
        <f t="shared" si="294"/>
        <v/>
      </c>
      <c r="AB5263" s="50" t="s">
        <v>83</v>
      </c>
      <c r="AC5263" s="50" t="s">
        <v>4855</v>
      </c>
      <c r="AD5263" s="50">
        <v>3542206</v>
      </c>
      <c r="AH5263" s="66" t="str">
        <f t="shared" si="295"/>
        <v>SPRancharia</v>
      </c>
      <c r="AI5263" s="50">
        <v>3542008</v>
      </c>
    </row>
    <row r="5264" spans="27:35">
      <c r="AA5264" s="62" t="str">
        <f t="shared" si="294"/>
        <v/>
      </c>
      <c r="AB5264" s="50" t="s">
        <v>83</v>
      </c>
      <c r="AC5264" s="50" t="s">
        <v>4858</v>
      </c>
      <c r="AD5264" s="50">
        <v>3542305</v>
      </c>
      <c r="AH5264" s="66" t="str">
        <f t="shared" si="295"/>
        <v>SPRedenção da Serra</v>
      </c>
      <c r="AI5264" s="50">
        <v>3542107</v>
      </c>
    </row>
    <row r="5265" spans="27:35">
      <c r="AA5265" s="62" t="str">
        <f t="shared" si="294"/>
        <v/>
      </c>
      <c r="AB5265" s="50" t="s">
        <v>83</v>
      </c>
      <c r="AC5265" s="50" t="s">
        <v>4861</v>
      </c>
      <c r="AD5265" s="50">
        <v>3542404</v>
      </c>
      <c r="AH5265" s="66" t="str">
        <f t="shared" si="295"/>
        <v>SPRegente Feijó</v>
      </c>
      <c r="AI5265" s="50">
        <v>3542206</v>
      </c>
    </row>
    <row r="5266" spans="27:35">
      <c r="AA5266" s="62" t="str">
        <f t="shared" si="294"/>
        <v/>
      </c>
      <c r="AB5266" s="50" t="s">
        <v>83</v>
      </c>
      <c r="AC5266" s="50" t="s">
        <v>4864</v>
      </c>
      <c r="AD5266" s="50">
        <v>3542503</v>
      </c>
      <c r="AH5266" s="66" t="str">
        <f t="shared" si="295"/>
        <v>SPReginópolis</v>
      </c>
      <c r="AI5266" s="50">
        <v>3542305</v>
      </c>
    </row>
    <row r="5267" spans="27:35">
      <c r="AA5267" s="62" t="str">
        <f t="shared" si="294"/>
        <v/>
      </c>
      <c r="AB5267" s="50" t="s">
        <v>83</v>
      </c>
      <c r="AC5267" s="50" t="s">
        <v>4867</v>
      </c>
      <c r="AD5267" s="50">
        <v>3542602</v>
      </c>
      <c r="AH5267" s="66" t="str">
        <f t="shared" si="295"/>
        <v>SPRegistro</v>
      </c>
      <c r="AI5267" s="50">
        <v>3542404</v>
      </c>
    </row>
    <row r="5268" spans="27:35">
      <c r="AA5268" s="62" t="str">
        <f t="shared" si="294"/>
        <v/>
      </c>
      <c r="AB5268" s="50" t="s">
        <v>83</v>
      </c>
      <c r="AC5268" s="50" t="s">
        <v>4869</v>
      </c>
      <c r="AD5268" s="50">
        <v>3542701</v>
      </c>
      <c r="AH5268" s="66" t="str">
        <f t="shared" si="295"/>
        <v>SPRestinga</v>
      </c>
      <c r="AI5268" s="50">
        <v>3542503</v>
      </c>
    </row>
    <row r="5269" spans="27:35">
      <c r="AA5269" s="62" t="str">
        <f t="shared" si="294"/>
        <v/>
      </c>
      <c r="AB5269" s="50" t="s">
        <v>83</v>
      </c>
      <c r="AC5269" s="50" t="s">
        <v>4871</v>
      </c>
      <c r="AD5269" s="50">
        <v>3542800</v>
      </c>
      <c r="AH5269" s="66" t="str">
        <f t="shared" si="295"/>
        <v>SPRibeira</v>
      </c>
      <c r="AI5269" s="50">
        <v>3542602</v>
      </c>
    </row>
    <row r="5270" spans="27:35">
      <c r="AA5270" s="62" t="str">
        <f t="shared" si="294"/>
        <v/>
      </c>
      <c r="AB5270" s="50" t="s">
        <v>83</v>
      </c>
      <c r="AC5270" s="50" t="s">
        <v>4874</v>
      </c>
      <c r="AD5270" s="50">
        <v>3542909</v>
      </c>
      <c r="AH5270" s="66" t="str">
        <f t="shared" si="295"/>
        <v>SPRibeirão Bonito</v>
      </c>
      <c r="AI5270" s="50">
        <v>3542701</v>
      </c>
    </row>
    <row r="5271" spans="27:35">
      <c r="AA5271" s="62" t="str">
        <f t="shared" si="294"/>
        <v/>
      </c>
      <c r="AB5271" s="50" t="s">
        <v>83</v>
      </c>
      <c r="AC5271" s="50" t="s">
        <v>4877</v>
      </c>
      <c r="AD5271" s="50">
        <v>3543006</v>
      </c>
      <c r="AH5271" s="66" t="str">
        <f t="shared" si="295"/>
        <v>SPRibeirão Branco</v>
      </c>
      <c r="AI5271" s="50">
        <v>3542800</v>
      </c>
    </row>
    <row r="5272" spans="27:35">
      <c r="AA5272" s="62" t="str">
        <f t="shared" si="294"/>
        <v/>
      </c>
      <c r="AB5272" s="50" t="s">
        <v>83</v>
      </c>
      <c r="AC5272" s="50" t="s">
        <v>4880</v>
      </c>
      <c r="AD5272" s="50">
        <v>3543105</v>
      </c>
      <c r="AH5272" s="66" t="str">
        <f t="shared" si="295"/>
        <v>SPRibeirão Corrente</v>
      </c>
      <c r="AI5272" s="50">
        <v>3542909</v>
      </c>
    </row>
    <row r="5273" spans="27:35">
      <c r="AA5273" s="62" t="str">
        <f t="shared" si="294"/>
        <v/>
      </c>
      <c r="AB5273" s="50" t="s">
        <v>83</v>
      </c>
      <c r="AC5273" s="50" t="s">
        <v>4883</v>
      </c>
      <c r="AD5273" s="50">
        <v>3543204</v>
      </c>
      <c r="AH5273" s="66" t="str">
        <f t="shared" si="295"/>
        <v>SPRibeirão do Sul</v>
      </c>
      <c r="AI5273" s="50">
        <v>3543006</v>
      </c>
    </row>
    <row r="5274" spans="27:35">
      <c r="AA5274" s="62" t="str">
        <f t="shared" si="294"/>
        <v/>
      </c>
      <c r="AB5274" s="50" t="s">
        <v>83</v>
      </c>
      <c r="AC5274" s="50" t="s">
        <v>4886</v>
      </c>
      <c r="AD5274" s="50">
        <v>3543238</v>
      </c>
      <c r="AH5274" s="66" t="str">
        <f t="shared" si="295"/>
        <v>SPRibeirão dos Índios</v>
      </c>
      <c r="AI5274" s="50">
        <v>3543105</v>
      </c>
    </row>
    <row r="5275" spans="27:35">
      <c r="AA5275" s="62" t="str">
        <f t="shared" si="294"/>
        <v/>
      </c>
      <c r="AB5275" s="50" t="s">
        <v>83</v>
      </c>
      <c r="AC5275" s="50" t="s">
        <v>4889</v>
      </c>
      <c r="AD5275" s="50">
        <v>3543253</v>
      </c>
      <c r="AH5275" s="66" t="str">
        <f t="shared" si="295"/>
        <v>SPRibeirão Grande</v>
      </c>
      <c r="AI5275" s="50">
        <v>3543204</v>
      </c>
    </row>
    <row r="5276" spans="27:35">
      <c r="AA5276" s="62" t="str">
        <f t="shared" si="294"/>
        <v/>
      </c>
      <c r="AB5276" s="50" t="s">
        <v>83</v>
      </c>
      <c r="AC5276" s="50" t="s">
        <v>4892</v>
      </c>
      <c r="AD5276" s="50">
        <v>3543303</v>
      </c>
      <c r="AH5276" s="66" t="str">
        <f t="shared" si="295"/>
        <v>SPRibeirão Pires</v>
      </c>
      <c r="AI5276" s="50">
        <v>3543238</v>
      </c>
    </row>
    <row r="5277" spans="27:35">
      <c r="AA5277" s="62" t="str">
        <f t="shared" si="294"/>
        <v/>
      </c>
      <c r="AB5277" s="50" t="s">
        <v>83</v>
      </c>
      <c r="AC5277" s="50" t="s">
        <v>4895</v>
      </c>
      <c r="AD5277" s="50">
        <v>3543402</v>
      </c>
      <c r="AH5277" s="66" t="str">
        <f t="shared" si="295"/>
        <v>SPRibeirão Preto</v>
      </c>
      <c r="AI5277" s="50">
        <v>3543253</v>
      </c>
    </row>
    <row r="5278" spans="27:35">
      <c r="AA5278" s="62" t="str">
        <f t="shared" si="294"/>
        <v/>
      </c>
      <c r="AB5278" s="50" t="s">
        <v>83</v>
      </c>
      <c r="AC5278" s="50" t="s">
        <v>4898</v>
      </c>
      <c r="AD5278" s="50">
        <v>3543600</v>
      </c>
      <c r="AH5278" s="66" t="str">
        <f t="shared" si="295"/>
        <v>SPRifaina</v>
      </c>
      <c r="AI5278" s="50">
        <v>3543303</v>
      </c>
    </row>
    <row r="5279" spans="27:35">
      <c r="AA5279" s="62" t="str">
        <f t="shared" si="294"/>
        <v/>
      </c>
      <c r="AB5279" s="50" t="s">
        <v>83</v>
      </c>
      <c r="AC5279" s="50" t="s">
        <v>4901</v>
      </c>
      <c r="AD5279" s="50">
        <v>3543709</v>
      </c>
      <c r="AH5279" s="66" t="str">
        <f t="shared" si="295"/>
        <v>SPRincão</v>
      </c>
      <c r="AI5279" s="50">
        <v>3543402</v>
      </c>
    </row>
    <row r="5280" spans="27:35">
      <c r="AA5280" s="62" t="str">
        <f t="shared" si="294"/>
        <v/>
      </c>
      <c r="AB5280" s="50" t="s">
        <v>83</v>
      </c>
      <c r="AC5280" s="50" t="s">
        <v>4904</v>
      </c>
      <c r="AD5280" s="50">
        <v>3543808</v>
      </c>
      <c r="AH5280" s="66" t="str">
        <f t="shared" si="295"/>
        <v>SPRinópolis</v>
      </c>
      <c r="AI5280" s="50">
        <v>3543600</v>
      </c>
    </row>
    <row r="5281" spans="27:35">
      <c r="AA5281" s="62" t="str">
        <f t="shared" si="294"/>
        <v/>
      </c>
      <c r="AB5281" s="50" t="s">
        <v>83</v>
      </c>
      <c r="AC5281" s="50" t="s">
        <v>1563</v>
      </c>
      <c r="AD5281" s="50">
        <v>3543907</v>
      </c>
      <c r="AH5281" s="66" t="str">
        <f t="shared" si="295"/>
        <v>SPRio Claro</v>
      </c>
      <c r="AI5281" s="50">
        <v>3543709</v>
      </c>
    </row>
    <row r="5282" spans="27:35">
      <c r="AA5282" s="62" t="str">
        <f t="shared" si="294"/>
        <v/>
      </c>
      <c r="AB5282" s="50" t="s">
        <v>83</v>
      </c>
      <c r="AC5282" s="50" t="s">
        <v>4909</v>
      </c>
      <c r="AD5282" s="50">
        <v>3544004</v>
      </c>
      <c r="AH5282" s="66" t="str">
        <f t="shared" si="295"/>
        <v>SPRio das Pedras</v>
      </c>
      <c r="AI5282" s="50">
        <v>3543808</v>
      </c>
    </row>
    <row r="5283" spans="27:35">
      <c r="AA5283" s="62" t="str">
        <f t="shared" si="294"/>
        <v/>
      </c>
      <c r="AB5283" s="50" t="s">
        <v>83</v>
      </c>
      <c r="AC5283" s="50" t="s">
        <v>4912</v>
      </c>
      <c r="AD5283" s="50">
        <v>3544103</v>
      </c>
      <c r="AH5283" s="66" t="str">
        <f t="shared" si="295"/>
        <v>SPRio Grande da Serra</v>
      </c>
      <c r="AI5283" s="50">
        <v>3543907</v>
      </c>
    </row>
    <row r="5284" spans="27:35">
      <c r="AA5284" s="62" t="str">
        <f t="shared" si="294"/>
        <v/>
      </c>
      <c r="AB5284" s="50" t="s">
        <v>83</v>
      </c>
      <c r="AC5284" s="50" t="s">
        <v>4915</v>
      </c>
      <c r="AD5284" s="50">
        <v>3544202</v>
      </c>
      <c r="AH5284" s="66" t="str">
        <f t="shared" si="295"/>
        <v>SPRiolândia</v>
      </c>
      <c r="AI5284" s="50">
        <v>3544004</v>
      </c>
    </row>
    <row r="5285" spans="27:35">
      <c r="AA5285" s="62" t="str">
        <f t="shared" si="294"/>
        <v/>
      </c>
      <c r="AB5285" s="50" t="s">
        <v>83</v>
      </c>
      <c r="AC5285" s="50" t="s">
        <v>4917</v>
      </c>
      <c r="AD5285" s="50">
        <v>3543501</v>
      </c>
      <c r="AH5285" s="66" t="str">
        <f t="shared" si="295"/>
        <v>SPRiversul</v>
      </c>
      <c r="AI5285" s="50">
        <v>3544103</v>
      </c>
    </row>
    <row r="5286" spans="27:35">
      <c r="AA5286" s="62" t="str">
        <f t="shared" si="294"/>
        <v/>
      </c>
      <c r="AB5286" s="50" t="s">
        <v>83</v>
      </c>
      <c r="AC5286" s="50" t="s">
        <v>4919</v>
      </c>
      <c r="AD5286" s="50">
        <v>3544251</v>
      </c>
      <c r="AH5286" s="66" t="str">
        <f t="shared" si="295"/>
        <v>SPRosana</v>
      </c>
      <c r="AI5286" s="50">
        <v>3544202</v>
      </c>
    </row>
    <row r="5287" spans="27:35">
      <c r="AA5287" s="62" t="str">
        <f t="shared" si="294"/>
        <v/>
      </c>
      <c r="AB5287" s="50" t="s">
        <v>83</v>
      </c>
      <c r="AC5287" s="50" t="s">
        <v>4921</v>
      </c>
      <c r="AD5287" s="50">
        <v>3544301</v>
      </c>
      <c r="AH5287" s="66" t="str">
        <f t="shared" si="295"/>
        <v>SPRoseira</v>
      </c>
      <c r="AI5287" s="50">
        <v>3543501</v>
      </c>
    </row>
    <row r="5288" spans="27:35">
      <c r="AA5288" s="62" t="str">
        <f t="shared" si="294"/>
        <v/>
      </c>
      <c r="AB5288" s="50" t="s">
        <v>83</v>
      </c>
      <c r="AC5288" s="50" t="s">
        <v>4923</v>
      </c>
      <c r="AD5288" s="50">
        <v>3544400</v>
      </c>
      <c r="AH5288" s="66" t="str">
        <f t="shared" si="295"/>
        <v>SPRubiácea</v>
      </c>
      <c r="AI5288" s="50">
        <v>3544251</v>
      </c>
    </row>
    <row r="5289" spans="27:35">
      <c r="AA5289" s="62" t="str">
        <f t="shared" si="294"/>
        <v/>
      </c>
      <c r="AB5289" s="50" t="s">
        <v>83</v>
      </c>
      <c r="AC5289" s="50" t="s">
        <v>4925</v>
      </c>
      <c r="AD5289" s="50">
        <v>3544509</v>
      </c>
      <c r="AH5289" s="66" t="str">
        <f t="shared" si="295"/>
        <v>SPRubinéia</v>
      </c>
      <c r="AI5289" s="50">
        <v>3544301</v>
      </c>
    </row>
    <row r="5290" spans="27:35">
      <c r="AA5290" s="62" t="str">
        <f t="shared" si="294"/>
        <v/>
      </c>
      <c r="AB5290" s="50" t="s">
        <v>83</v>
      </c>
      <c r="AC5290" s="50" t="s">
        <v>4927</v>
      </c>
      <c r="AD5290" s="50">
        <v>3544608</v>
      </c>
      <c r="AH5290" s="66" t="str">
        <f t="shared" si="295"/>
        <v>SPSabino</v>
      </c>
      <c r="AI5290" s="50">
        <v>3544400</v>
      </c>
    </row>
    <row r="5291" spans="27:35">
      <c r="AA5291" s="62" t="str">
        <f t="shared" si="294"/>
        <v/>
      </c>
      <c r="AB5291" s="50" t="s">
        <v>83</v>
      </c>
      <c r="AC5291" s="50" t="s">
        <v>4929</v>
      </c>
      <c r="AD5291" s="50">
        <v>3544707</v>
      </c>
      <c r="AH5291" s="66" t="str">
        <f t="shared" si="295"/>
        <v>SPSagres</v>
      </c>
      <c r="AI5291" s="50">
        <v>3544509</v>
      </c>
    </row>
    <row r="5292" spans="27:35">
      <c r="AA5292" s="62" t="str">
        <f t="shared" si="294"/>
        <v/>
      </c>
      <c r="AB5292" s="50" t="s">
        <v>83</v>
      </c>
      <c r="AC5292" s="50" t="s">
        <v>4931</v>
      </c>
      <c r="AD5292" s="50">
        <v>3544806</v>
      </c>
      <c r="AH5292" s="66" t="str">
        <f t="shared" si="295"/>
        <v>SPSales</v>
      </c>
      <c r="AI5292" s="50">
        <v>3544608</v>
      </c>
    </row>
    <row r="5293" spans="27:35">
      <c r="AA5293" s="62" t="str">
        <f t="shared" si="294"/>
        <v/>
      </c>
      <c r="AB5293" s="50" t="s">
        <v>83</v>
      </c>
      <c r="AC5293" s="50" t="s">
        <v>4933</v>
      </c>
      <c r="AD5293" s="50">
        <v>3544905</v>
      </c>
      <c r="AH5293" s="66" t="str">
        <f t="shared" si="295"/>
        <v>SPSales Oliveira</v>
      </c>
      <c r="AI5293" s="50">
        <v>3544707</v>
      </c>
    </row>
    <row r="5294" spans="27:35">
      <c r="AA5294" s="62" t="str">
        <f t="shared" si="294"/>
        <v/>
      </c>
      <c r="AB5294" s="50" t="s">
        <v>83</v>
      </c>
      <c r="AC5294" s="50" t="s">
        <v>4935</v>
      </c>
      <c r="AD5294" s="50">
        <v>3545001</v>
      </c>
      <c r="AH5294" s="66" t="str">
        <f t="shared" si="295"/>
        <v>SPSalesópolis</v>
      </c>
      <c r="AI5294" s="50">
        <v>3544806</v>
      </c>
    </row>
    <row r="5295" spans="27:35">
      <c r="AA5295" s="62" t="str">
        <f t="shared" si="294"/>
        <v/>
      </c>
      <c r="AB5295" s="50" t="s">
        <v>83</v>
      </c>
      <c r="AC5295" s="50" t="s">
        <v>4937</v>
      </c>
      <c r="AD5295" s="50">
        <v>3545100</v>
      </c>
      <c r="AH5295" s="66" t="str">
        <f t="shared" si="295"/>
        <v>SPSalmourão</v>
      </c>
      <c r="AI5295" s="50">
        <v>3544905</v>
      </c>
    </row>
    <row r="5296" spans="27:35">
      <c r="AA5296" s="62" t="str">
        <f t="shared" si="294"/>
        <v/>
      </c>
      <c r="AB5296" s="50" t="s">
        <v>83</v>
      </c>
      <c r="AC5296" s="50" t="s">
        <v>3730</v>
      </c>
      <c r="AD5296" s="50">
        <v>3545159</v>
      </c>
      <c r="AH5296" s="66" t="str">
        <f t="shared" si="295"/>
        <v>SPSaltinho</v>
      </c>
      <c r="AI5296" s="50">
        <v>3545001</v>
      </c>
    </row>
    <row r="5297" spans="27:35">
      <c r="AA5297" s="62" t="str">
        <f t="shared" si="294"/>
        <v/>
      </c>
      <c r="AB5297" s="50" t="s">
        <v>83</v>
      </c>
      <c r="AC5297" s="50" t="s">
        <v>4940</v>
      </c>
      <c r="AD5297" s="50">
        <v>3545209</v>
      </c>
      <c r="AH5297" s="66" t="str">
        <f t="shared" si="295"/>
        <v>SPSalto</v>
      </c>
      <c r="AI5297" s="50">
        <v>3545100</v>
      </c>
    </row>
    <row r="5298" spans="27:35">
      <c r="AA5298" s="62" t="str">
        <f t="shared" si="294"/>
        <v/>
      </c>
      <c r="AB5298" s="50" t="s">
        <v>83</v>
      </c>
      <c r="AC5298" s="50" t="s">
        <v>4942</v>
      </c>
      <c r="AD5298" s="50">
        <v>3545308</v>
      </c>
      <c r="AH5298" s="66" t="str">
        <f t="shared" si="295"/>
        <v>SPSalto de Pirapora</v>
      </c>
      <c r="AI5298" s="50">
        <v>3545159</v>
      </c>
    </row>
    <row r="5299" spans="27:35">
      <c r="AA5299" s="62" t="str">
        <f t="shared" si="294"/>
        <v/>
      </c>
      <c r="AB5299" s="50" t="s">
        <v>83</v>
      </c>
      <c r="AC5299" s="50" t="s">
        <v>4944</v>
      </c>
      <c r="AD5299" s="50">
        <v>3545407</v>
      </c>
      <c r="AH5299" s="66" t="str">
        <f t="shared" si="295"/>
        <v>SPSalto Grande</v>
      </c>
      <c r="AI5299" s="50">
        <v>3545209</v>
      </c>
    </row>
    <row r="5300" spans="27:35">
      <c r="AA5300" s="62" t="str">
        <f t="shared" si="294"/>
        <v/>
      </c>
      <c r="AB5300" s="50" t="s">
        <v>83</v>
      </c>
      <c r="AC5300" s="50" t="s">
        <v>4946</v>
      </c>
      <c r="AD5300" s="50">
        <v>3545506</v>
      </c>
      <c r="AH5300" s="66" t="str">
        <f t="shared" si="295"/>
        <v>SPSandovalina</v>
      </c>
      <c r="AI5300" s="50">
        <v>3545308</v>
      </c>
    </row>
    <row r="5301" spans="27:35">
      <c r="AA5301" s="62" t="str">
        <f t="shared" si="294"/>
        <v/>
      </c>
      <c r="AB5301" s="50" t="s">
        <v>83</v>
      </c>
      <c r="AC5301" s="50" t="s">
        <v>4948</v>
      </c>
      <c r="AD5301" s="50">
        <v>3545605</v>
      </c>
      <c r="AH5301" s="66" t="str">
        <f t="shared" si="295"/>
        <v>SPSanta Adélia</v>
      </c>
      <c r="AI5301" s="50">
        <v>3545407</v>
      </c>
    </row>
    <row r="5302" spans="27:35">
      <c r="AA5302" s="62" t="str">
        <f t="shared" si="294"/>
        <v/>
      </c>
      <c r="AB5302" s="50" t="s">
        <v>83</v>
      </c>
      <c r="AC5302" s="50" t="s">
        <v>4950</v>
      </c>
      <c r="AD5302" s="50">
        <v>3545704</v>
      </c>
      <c r="AH5302" s="66" t="str">
        <f t="shared" si="295"/>
        <v>SPSanta Albertina</v>
      </c>
      <c r="AI5302" s="50">
        <v>3545506</v>
      </c>
    </row>
    <row r="5303" spans="27:35">
      <c r="AA5303" s="62" t="str">
        <f t="shared" si="294"/>
        <v/>
      </c>
      <c r="AB5303" s="50" t="s">
        <v>83</v>
      </c>
      <c r="AC5303" s="50" t="s">
        <v>4952</v>
      </c>
      <c r="AD5303" s="50">
        <v>3545803</v>
      </c>
      <c r="AH5303" s="66" t="str">
        <f t="shared" si="295"/>
        <v>SPSanta Bárbara d'Oeste</v>
      </c>
      <c r="AI5303" s="50">
        <v>3545605</v>
      </c>
    </row>
    <row r="5304" spans="27:35">
      <c r="AA5304" s="62" t="str">
        <f t="shared" si="294"/>
        <v/>
      </c>
      <c r="AB5304" s="50" t="s">
        <v>83</v>
      </c>
      <c r="AC5304" s="50" t="s">
        <v>4954</v>
      </c>
      <c r="AD5304" s="50">
        <v>3546009</v>
      </c>
      <c r="AH5304" s="66" t="str">
        <f t="shared" si="295"/>
        <v>SPSanta Branca</v>
      </c>
      <c r="AI5304" s="50">
        <v>3545704</v>
      </c>
    </row>
    <row r="5305" spans="27:35">
      <c r="AA5305" s="62" t="str">
        <f t="shared" si="294"/>
        <v/>
      </c>
      <c r="AB5305" s="50" t="s">
        <v>83</v>
      </c>
      <c r="AC5305" s="50" t="s">
        <v>4956</v>
      </c>
      <c r="AD5305" s="50">
        <v>3546108</v>
      </c>
      <c r="AH5305" s="66" t="str">
        <f t="shared" si="295"/>
        <v>SPSanta Clara d'Oeste</v>
      </c>
      <c r="AI5305" s="50">
        <v>3545803</v>
      </c>
    </row>
    <row r="5306" spans="27:35">
      <c r="AA5306" s="62" t="str">
        <f t="shared" si="294"/>
        <v/>
      </c>
      <c r="AB5306" s="50" t="s">
        <v>83</v>
      </c>
      <c r="AC5306" s="50" t="s">
        <v>4958</v>
      </c>
      <c r="AD5306" s="50">
        <v>3546207</v>
      </c>
      <c r="AH5306" s="66" t="str">
        <f t="shared" si="295"/>
        <v>SPSanta Cruz da Conceição</v>
      </c>
      <c r="AI5306" s="50">
        <v>3546009</v>
      </c>
    </row>
    <row r="5307" spans="27:35">
      <c r="AA5307" s="62" t="str">
        <f t="shared" si="294"/>
        <v/>
      </c>
      <c r="AB5307" s="50" t="s">
        <v>83</v>
      </c>
      <c r="AC5307" s="50" t="s">
        <v>4960</v>
      </c>
      <c r="AD5307" s="50">
        <v>3546256</v>
      </c>
      <c r="AH5307" s="66" t="str">
        <f t="shared" si="295"/>
        <v>SPSanta Cruz da Esperança</v>
      </c>
      <c r="AI5307" s="50">
        <v>3546108</v>
      </c>
    </row>
    <row r="5308" spans="27:35">
      <c r="AA5308" s="62" t="str">
        <f t="shared" si="294"/>
        <v/>
      </c>
      <c r="AB5308" s="50" t="s">
        <v>83</v>
      </c>
      <c r="AC5308" s="50" t="s">
        <v>4962</v>
      </c>
      <c r="AD5308" s="50">
        <v>3546306</v>
      </c>
      <c r="AH5308" s="66" t="str">
        <f t="shared" si="295"/>
        <v>SPSanta Cruz das Palmeiras</v>
      </c>
      <c r="AI5308" s="50">
        <v>3546207</v>
      </c>
    </row>
    <row r="5309" spans="27:35">
      <c r="AA5309" s="62" t="str">
        <f t="shared" si="294"/>
        <v/>
      </c>
      <c r="AB5309" s="50" t="s">
        <v>83</v>
      </c>
      <c r="AC5309" s="50" t="s">
        <v>4964</v>
      </c>
      <c r="AD5309" s="50">
        <v>3546405</v>
      </c>
      <c r="AH5309" s="66" t="str">
        <f t="shared" si="295"/>
        <v>SPSanta Cruz do Rio Pardo</v>
      </c>
      <c r="AI5309" s="50">
        <v>3546256</v>
      </c>
    </row>
    <row r="5310" spans="27:35">
      <c r="AA5310" s="62" t="str">
        <f t="shared" si="294"/>
        <v/>
      </c>
      <c r="AB5310" s="50" t="s">
        <v>83</v>
      </c>
      <c r="AC5310" s="50" t="s">
        <v>4966</v>
      </c>
      <c r="AD5310" s="50">
        <v>3546504</v>
      </c>
      <c r="AH5310" s="66" t="str">
        <f t="shared" si="295"/>
        <v>SPSanta Ernestina</v>
      </c>
      <c r="AI5310" s="50">
        <v>3546306</v>
      </c>
    </row>
    <row r="5311" spans="27:35">
      <c r="AA5311" s="62" t="str">
        <f t="shared" si="294"/>
        <v/>
      </c>
      <c r="AB5311" s="50" t="s">
        <v>83</v>
      </c>
      <c r="AC5311" s="50" t="s">
        <v>4968</v>
      </c>
      <c r="AD5311" s="50">
        <v>3546603</v>
      </c>
      <c r="AH5311" s="66" t="str">
        <f t="shared" si="295"/>
        <v>SPSanta Fé do Sul</v>
      </c>
      <c r="AI5311" s="50">
        <v>3546405</v>
      </c>
    </row>
    <row r="5312" spans="27:35">
      <c r="AA5312" s="62" t="str">
        <f t="shared" si="294"/>
        <v/>
      </c>
      <c r="AB5312" s="50" t="s">
        <v>83</v>
      </c>
      <c r="AC5312" s="50" t="s">
        <v>4970</v>
      </c>
      <c r="AD5312" s="50">
        <v>3546702</v>
      </c>
      <c r="AH5312" s="66" t="str">
        <f t="shared" si="295"/>
        <v>SPSanta Gertrudes</v>
      </c>
      <c r="AI5312" s="50">
        <v>3546504</v>
      </c>
    </row>
    <row r="5313" spans="27:35">
      <c r="AA5313" s="62" t="str">
        <f t="shared" si="294"/>
        <v/>
      </c>
      <c r="AB5313" s="50" t="s">
        <v>83</v>
      </c>
      <c r="AC5313" s="50" t="s">
        <v>3530</v>
      </c>
      <c r="AD5313" s="50">
        <v>3546801</v>
      </c>
      <c r="AH5313" s="66" t="str">
        <f t="shared" si="295"/>
        <v>SPSanta Isabel</v>
      </c>
      <c r="AI5313" s="50">
        <v>3546603</v>
      </c>
    </row>
    <row r="5314" spans="27:35">
      <c r="AA5314" s="62" t="str">
        <f t="shared" si="294"/>
        <v/>
      </c>
      <c r="AB5314" s="50" t="s">
        <v>83</v>
      </c>
      <c r="AC5314" s="50" t="s">
        <v>4293</v>
      </c>
      <c r="AD5314" s="50">
        <v>3546900</v>
      </c>
      <c r="AH5314" s="66" t="str">
        <f t="shared" si="295"/>
        <v>SPSanta Lúcia</v>
      </c>
      <c r="AI5314" s="50">
        <v>3546702</v>
      </c>
    </row>
    <row r="5315" spans="27:35">
      <c r="AA5315" s="62" t="str">
        <f t="shared" ref="AA5315:AA5378" si="296">CONCATENATE(A5315,D5315)</f>
        <v/>
      </c>
      <c r="AB5315" s="50" t="s">
        <v>83</v>
      </c>
      <c r="AC5315" s="50" t="s">
        <v>4973</v>
      </c>
      <c r="AD5315" s="50">
        <v>3547007</v>
      </c>
      <c r="AH5315" s="66" t="str">
        <f t="shared" ref="AH5315:AH5378" si="297">CONCATENATE(AB5315,AC5315)</f>
        <v>SPSanta Maria da Serra</v>
      </c>
      <c r="AI5315" s="50">
        <v>3546801</v>
      </c>
    </row>
    <row r="5316" spans="27:35">
      <c r="AA5316" s="62" t="str">
        <f t="shared" si="296"/>
        <v/>
      </c>
      <c r="AB5316" s="50" t="s">
        <v>83</v>
      </c>
      <c r="AC5316" s="50" t="s">
        <v>4975</v>
      </c>
      <c r="AD5316" s="50">
        <v>3547106</v>
      </c>
      <c r="AH5316" s="66" t="str">
        <f t="shared" si="297"/>
        <v>SPSanta Mercedes</v>
      </c>
      <c r="AI5316" s="50">
        <v>3546900</v>
      </c>
    </row>
    <row r="5317" spans="27:35">
      <c r="AA5317" s="62" t="str">
        <f t="shared" si="296"/>
        <v/>
      </c>
      <c r="AB5317" s="50" t="s">
        <v>83</v>
      </c>
      <c r="AC5317" s="50" t="s">
        <v>4977</v>
      </c>
      <c r="AD5317" s="50">
        <v>3547502</v>
      </c>
      <c r="AH5317" s="66" t="str">
        <f t="shared" si="297"/>
        <v>SPSanta Rita do Passa Quatro</v>
      </c>
      <c r="AI5317" s="50">
        <v>3547007</v>
      </c>
    </row>
    <row r="5318" spans="27:35">
      <c r="AA5318" s="62" t="str">
        <f t="shared" si="296"/>
        <v/>
      </c>
      <c r="AB5318" s="50" t="s">
        <v>83</v>
      </c>
      <c r="AC5318" s="50" t="s">
        <v>4979</v>
      </c>
      <c r="AD5318" s="50">
        <v>3547403</v>
      </c>
      <c r="AH5318" s="66" t="str">
        <f t="shared" si="297"/>
        <v>SPSanta Rita d'Oeste</v>
      </c>
      <c r="AI5318" s="50">
        <v>3547106</v>
      </c>
    </row>
    <row r="5319" spans="27:35">
      <c r="AA5319" s="62" t="str">
        <f t="shared" si="296"/>
        <v/>
      </c>
      <c r="AB5319" s="50" t="s">
        <v>83</v>
      </c>
      <c r="AC5319" s="50" t="s">
        <v>4981</v>
      </c>
      <c r="AD5319" s="50">
        <v>3547601</v>
      </c>
      <c r="AH5319" s="66" t="str">
        <f t="shared" si="297"/>
        <v>SPSanta Rosa de Viterbo</v>
      </c>
      <c r="AI5319" s="50">
        <v>3547502</v>
      </c>
    </row>
    <row r="5320" spans="27:35">
      <c r="AA5320" s="62" t="str">
        <f t="shared" si="296"/>
        <v/>
      </c>
      <c r="AB5320" s="50" t="s">
        <v>83</v>
      </c>
      <c r="AC5320" s="50" t="s">
        <v>4983</v>
      </c>
      <c r="AD5320" s="50">
        <v>3547650</v>
      </c>
      <c r="AH5320" s="66" t="str">
        <f t="shared" si="297"/>
        <v>SPSanta Salete</v>
      </c>
      <c r="AI5320" s="50">
        <v>3547403</v>
      </c>
    </row>
    <row r="5321" spans="27:35">
      <c r="AA5321" s="62" t="str">
        <f t="shared" si="296"/>
        <v/>
      </c>
      <c r="AB5321" s="50" t="s">
        <v>83</v>
      </c>
      <c r="AC5321" s="50" t="s">
        <v>4985</v>
      </c>
      <c r="AD5321" s="50">
        <v>3547205</v>
      </c>
      <c r="AH5321" s="66" t="str">
        <f t="shared" si="297"/>
        <v>SPSantana da Ponte Pensa</v>
      </c>
      <c r="AI5321" s="50">
        <v>3547601</v>
      </c>
    </row>
    <row r="5322" spans="27:35">
      <c r="AA5322" s="62" t="str">
        <f t="shared" si="296"/>
        <v/>
      </c>
      <c r="AB5322" s="50" t="s">
        <v>83</v>
      </c>
      <c r="AC5322" s="50" t="s">
        <v>4987</v>
      </c>
      <c r="AD5322" s="50">
        <v>3547304</v>
      </c>
      <c r="AH5322" s="66" t="str">
        <f t="shared" si="297"/>
        <v>SPSantana de Parnaíba</v>
      </c>
      <c r="AI5322" s="50">
        <v>3547650</v>
      </c>
    </row>
    <row r="5323" spans="27:35">
      <c r="AA5323" s="62" t="str">
        <f t="shared" si="296"/>
        <v/>
      </c>
      <c r="AB5323" s="50" t="s">
        <v>83</v>
      </c>
      <c r="AC5323" s="50" t="s">
        <v>4989</v>
      </c>
      <c r="AD5323" s="50">
        <v>3547700</v>
      </c>
      <c r="AH5323" s="66" t="str">
        <f t="shared" si="297"/>
        <v>SPSanto Anastácio</v>
      </c>
      <c r="AI5323" s="50">
        <v>3547205</v>
      </c>
    </row>
    <row r="5324" spans="27:35">
      <c r="AA5324" s="62" t="str">
        <f t="shared" si="296"/>
        <v/>
      </c>
      <c r="AB5324" s="50" t="s">
        <v>83</v>
      </c>
      <c r="AC5324" s="50" t="s">
        <v>3228</v>
      </c>
      <c r="AD5324" s="50">
        <v>3547809</v>
      </c>
      <c r="AH5324" s="66" t="str">
        <f t="shared" si="297"/>
        <v>SPSanto André</v>
      </c>
      <c r="AI5324" s="50">
        <v>3547304</v>
      </c>
    </row>
    <row r="5325" spans="27:35">
      <c r="AA5325" s="62" t="str">
        <f t="shared" si="296"/>
        <v/>
      </c>
      <c r="AB5325" s="50" t="s">
        <v>83</v>
      </c>
      <c r="AC5325" s="50" t="s">
        <v>4991</v>
      </c>
      <c r="AD5325" s="50">
        <v>3547908</v>
      </c>
      <c r="AH5325" s="66" t="str">
        <f t="shared" si="297"/>
        <v>SPSanto Antônio da Alegria</v>
      </c>
      <c r="AI5325" s="50">
        <v>3547700</v>
      </c>
    </row>
    <row r="5326" spans="27:35">
      <c r="AA5326" s="62" t="str">
        <f t="shared" si="296"/>
        <v/>
      </c>
      <c r="AB5326" s="50" t="s">
        <v>83</v>
      </c>
      <c r="AC5326" s="50" t="s">
        <v>4993</v>
      </c>
      <c r="AD5326" s="50">
        <v>3548005</v>
      </c>
      <c r="AH5326" s="66" t="str">
        <f t="shared" si="297"/>
        <v>SPSanto Antônio de Posse</v>
      </c>
      <c r="AI5326" s="50">
        <v>3547809</v>
      </c>
    </row>
    <row r="5327" spans="27:35">
      <c r="AA5327" s="62" t="str">
        <f t="shared" si="296"/>
        <v/>
      </c>
      <c r="AB5327" s="50" t="s">
        <v>83</v>
      </c>
      <c r="AC5327" s="50" t="s">
        <v>4995</v>
      </c>
      <c r="AD5327" s="50">
        <v>3548054</v>
      </c>
      <c r="AH5327" s="66" t="str">
        <f t="shared" si="297"/>
        <v>SPSanto Antônio do Aracanguá</v>
      </c>
      <c r="AI5327" s="50">
        <v>3547908</v>
      </c>
    </row>
    <row r="5328" spans="27:35">
      <c r="AA5328" s="62" t="str">
        <f t="shared" si="296"/>
        <v/>
      </c>
      <c r="AB5328" s="50" t="s">
        <v>83</v>
      </c>
      <c r="AC5328" s="50" t="s">
        <v>4997</v>
      </c>
      <c r="AD5328" s="50">
        <v>3548104</v>
      </c>
      <c r="AH5328" s="66" t="str">
        <f t="shared" si="297"/>
        <v>SPSanto Antônio do Jardim</v>
      </c>
      <c r="AI5328" s="50">
        <v>3548005</v>
      </c>
    </row>
    <row r="5329" spans="27:35">
      <c r="AA5329" s="62" t="str">
        <f t="shared" si="296"/>
        <v/>
      </c>
      <c r="AB5329" s="50" t="s">
        <v>83</v>
      </c>
      <c r="AC5329" s="50" t="s">
        <v>4999</v>
      </c>
      <c r="AD5329" s="50">
        <v>3548203</v>
      </c>
      <c r="AH5329" s="66" t="str">
        <f t="shared" si="297"/>
        <v>SPSanto Antônio do Pinhal</v>
      </c>
      <c r="AI5329" s="50">
        <v>3548054</v>
      </c>
    </row>
    <row r="5330" spans="27:35">
      <c r="AA5330" s="62" t="str">
        <f t="shared" si="296"/>
        <v/>
      </c>
      <c r="AB5330" s="50" t="s">
        <v>83</v>
      </c>
      <c r="AC5330" s="50" t="s">
        <v>5001</v>
      </c>
      <c r="AD5330" s="50">
        <v>3548302</v>
      </c>
      <c r="AH5330" s="66" t="str">
        <f t="shared" si="297"/>
        <v>SPSanto Expedito</v>
      </c>
      <c r="AI5330" s="50">
        <v>3548104</v>
      </c>
    </row>
    <row r="5331" spans="27:35">
      <c r="AA5331" s="62" t="str">
        <f t="shared" si="296"/>
        <v/>
      </c>
      <c r="AB5331" s="50" t="s">
        <v>83</v>
      </c>
      <c r="AC5331" s="50" t="s">
        <v>5003</v>
      </c>
      <c r="AD5331" s="50">
        <v>3548401</v>
      </c>
      <c r="AH5331" s="66" t="str">
        <f t="shared" si="297"/>
        <v>SPSantópolis do Aguapeí</v>
      </c>
      <c r="AI5331" s="50">
        <v>3548203</v>
      </c>
    </row>
    <row r="5332" spans="27:35">
      <c r="AA5332" s="62" t="str">
        <f t="shared" si="296"/>
        <v/>
      </c>
      <c r="AB5332" s="50" t="s">
        <v>83</v>
      </c>
      <c r="AC5332" s="50" t="s">
        <v>5005</v>
      </c>
      <c r="AD5332" s="50">
        <v>3548500</v>
      </c>
      <c r="AH5332" s="66" t="str">
        <f t="shared" si="297"/>
        <v>SPSantos</v>
      </c>
      <c r="AI5332" s="50">
        <v>3548302</v>
      </c>
    </row>
    <row r="5333" spans="27:35">
      <c r="AA5333" s="62" t="str">
        <f t="shared" si="296"/>
        <v/>
      </c>
      <c r="AB5333" s="50" t="s">
        <v>83</v>
      </c>
      <c r="AC5333" s="50" t="s">
        <v>5007</v>
      </c>
      <c r="AD5333" s="50">
        <v>3548609</v>
      </c>
      <c r="AH5333" s="66" t="str">
        <f t="shared" si="297"/>
        <v>SPSão Bento do Sapucaí</v>
      </c>
      <c r="AI5333" s="50">
        <v>3548401</v>
      </c>
    </row>
    <row r="5334" spans="27:35">
      <c r="AA5334" s="62" t="str">
        <f t="shared" si="296"/>
        <v/>
      </c>
      <c r="AB5334" s="50" t="s">
        <v>83</v>
      </c>
      <c r="AC5334" s="50" t="s">
        <v>5009</v>
      </c>
      <c r="AD5334" s="50">
        <v>3548708</v>
      </c>
      <c r="AH5334" s="66" t="str">
        <f t="shared" si="297"/>
        <v>SPSão Bernardo do Campo</v>
      </c>
      <c r="AI5334" s="50">
        <v>3548500</v>
      </c>
    </row>
    <row r="5335" spans="27:35">
      <c r="AA5335" s="62" t="str">
        <f t="shared" si="296"/>
        <v/>
      </c>
      <c r="AB5335" s="50" t="s">
        <v>83</v>
      </c>
      <c r="AC5335" s="50" t="s">
        <v>5011</v>
      </c>
      <c r="AD5335" s="50">
        <v>3548807</v>
      </c>
      <c r="AH5335" s="66" t="str">
        <f t="shared" si="297"/>
        <v>SPSão Caetano do Sul</v>
      </c>
      <c r="AI5335" s="50">
        <v>3548609</v>
      </c>
    </row>
    <row r="5336" spans="27:35">
      <c r="AA5336" s="62" t="str">
        <f t="shared" si="296"/>
        <v/>
      </c>
      <c r="AB5336" s="50" t="s">
        <v>83</v>
      </c>
      <c r="AC5336" s="50" t="s">
        <v>3820</v>
      </c>
      <c r="AD5336" s="50">
        <v>3548906</v>
      </c>
      <c r="AH5336" s="66" t="str">
        <f t="shared" si="297"/>
        <v>SPSão Carlos</v>
      </c>
      <c r="AI5336" s="50">
        <v>3548708</v>
      </c>
    </row>
    <row r="5337" spans="27:35">
      <c r="AA5337" s="62" t="str">
        <f t="shared" si="296"/>
        <v/>
      </c>
      <c r="AB5337" s="50" t="s">
        <v>83</v>
      </c>
      <c r="AC5337" s="50" t="s">
        <v>1628</v>
      </c>
      <c r="AD5337" s="50">
        <v>3549003</v>
      </c>
      <c r="AH5337" s="66" t="str">
        <f t="shared" si="297"/>
        <v>SPSão Francisco</v>
      </c>
      <c r="AI5337" s="50">
        <v>3548807</v>
      </c>
    </row>
    <row r="5338" spans="27:35">
      <c r="AA5338" s="62" t="str">
        <f t="shared" si="296"/>
        <v/>
      </c>
      <c r="AB5338" s="50" t="s">
        <v>83</v>
      </c>
      <c r="AC5338" s="50" t="s">
        <v>5015</v>
      </c>
      <c r="AD5338" s="50">
        <v>3549102</v>
      </c>
      <c r="AH5338" s="66" t="str">
        <f t="shared" si="297"/>
        <v>SPSão João da Boa Vista</v>
      </c>
      <c r="AI5338" s="50">
        <v>3548906</v>
      </c>
    </row>
    <row r="5339" spans="27:35">
      <c r="AA5339" s="62" t="str">
        <f t="shared" si="296"/>
        <v/>
      </c>
      <c r="AB5339" s="50" t="s">
        <v>83</v>
      </c>
      <c r="AC5339" s="50" t="s">
        <v>5017</v>
      </c>
      <c r="AD5339" s="50">
        <v>3549201</v>
      </c>
      <c r="AH5339" s="66" t="str">
        <f t="shared" si="297"/>
        <v>SPSão João das Duas Pontes</v>
      </c>
      <c r="AI5339" s="50">
        <v>3549003</v>
      </c>
    </row>
    <row r="5340" spans="27:35">
      <c r="AA5340" s="62" t="str">
        <f t="shared" si="296"/>
        <v/>
      </c>
      <c r="AB5340" s="50" t="s">
        <v>83</v>
      </c>
      <c r="AC5340" s="50" t="s">
        <v>5019</v>
      </c>
      <c r="AD5340" s="50">
        <v>3549250</v>
      </c>
      <c r="AH5340" s="66" t="str">
        <f t="shared" si="297"/>
        <v>SPSão João de Iracema</v>
      </c>
      <c r="AI5340" s="50">
        <v>3549102</v>
      </c>
    </row>
    <row r="5341" spans="27:35">
      <c r="AA5341" s="62" t="str">
        <f t="shared" si="296"/>
        <v/>
      </c>
      <c r="AB5341" s="50" t="s">
        <v>83</v>
      </c>
      <c r="AC5341" s="50" t="s">
        <v>5021</v>
      </c>
      <c r="AD5341" s="50">
        <v>3549300</v>
      </c>
      <c r="AH5341" s="66" t="str">
        <f t="shared" si="297"/>
        <v>SPSão João do Pau d'Alho</v>
      </c>
      <c r="AI5341" s="50">
        <v>3549201</v>
      </c>
    </row>
    <row r="5342" spans="27:35">
      <c r="AA5342" s="62" t="str">
        <f t="shared" si="296"/>
        <v/>
      </c>
      <c r="AB5342" s="50" t="s">
        <v>83</v>
      </c>
      <c r="AC5342" s="50" t="s">
        <v>5023</v>
      </c>
      <c r="AD5342" s="50">
        <v>3549409</v>
      </c>
      <c r="AH5342" s="66" t="str">
        <f t="shared" si="297"/>
        <v>SPSão Joaquim da Barra</v>
      </c>
      <c r="AI5342" s="50">
        <v>3549250</v>
      </c>
    </row>
    <row r="5343" spans="27:35">
      <c r="AA5343" s="62" t="str">
        <f t="shared" si="296"/>
        <v/>
      </c>
      <c r="AB5343" s="50" t="s">
        <v>83</v>
      </c>
      <c r="AC5343" s="50" t="s">
        <v>5025</v>
      </c>
      <c r="AD5343" s="50">
        <v>3549508</v>
      </c>
      <c r="AH5343" s="66" t="str">
        <f t="shared" si="297"/>
        <v>SPSão José da Bela Vista</v>
      </c>
      <c r="AI5343" s="50">
        <v>3549300</v>
      </c>
    </row>
    <row r="5344" spans="27:35">
      <c r="AA5344" s="62" t="str">
        <f t="shared" si="296"/>
        <v/>
      </c>
      <c r="AB5344" s="50" t="s">
        <v>83</v>
      </c>
      <c r="AC5344" s="50" t="s">
        <v>5027</v>
      </c>
      <c r="AD5344" s="50">
        <v>3549607</v>
      </c>
      <c r="AH5344" s="66" t="str">
        <f t="shared" si="297"/>
        <v>SPSão José do Barreiro</v>
      </c>
      <c r="AI5344" s="50">
        <v>3549409</v>
      </c>
    </row>
    <row r="5345" spans="27:35">
      <c r="AA5345" s="62" t="str">
        <f t="shared" si="296"/>
        <v/>
      </c>
      <c r="AB5345" s="50" t="s">
        <v>83</v>
      </c>
      <c r="AC5345" s="50" t="s">
        <v>5029</v>
      </c>
      <c r="AD5345" s="50">
        <v>3549706</v>
      </c>
      <c r="AH5345" s="66" t="str">
        <f t="shared" si="297"/>
        <v>SPSão José do Rio Pardo</v>
      </c>
      <c r="AI5345" s="50">
        <v>3549508</v>
      </c>
    </row>
    <row r="5346" spans="27:35">
      <c r="AA5346" s="62" t="str">
        <f t="shared" si="296"/>
        <v/>
      </c>
      <c r="AB5346" s="50" t="s">
        <v>83</v>
      </c>
      <c r="AC5346" s="50" t="s">
        <v>5031</v>
      </c>
      <c r="AD5346" s="50">
        <v>3549805</v>
      </c>
      <c r="AH5346" s="66" t="str">
        <f t="shared" si="297"/>
        <v>SPSão José do Rio Preto</v>
      </c>
      <c r="AI5346" s="50">
        <v>3549607</v>
      </c>
    </row>
    <row r="5347" spans="27:35">
      <c r="AA5347" s="62" t="str">
        <f t="shared" si="296"/>
        <v/>
      </c>
      <c r="AB5347" s="50" t="s">
        <v>83</v>
      </c>
      <c r="AC5347" s="50" t="s">
        <v>5033</v>
      </c>
      <c r="AD5347" s="50">
        <v>3549904</v>
      </c>
      <c r="AH5347" s="66" t="str">
        <f t="shared" si="297"/>
        <v>SPSão José dos Campos</v>
      </c>
      <c r="AI5347" s="50">
        <v>3549706</v>
      </c>
    </row>
    <row r="5348" spans="27:35">
      <c r="AA5348" s="62" t="str">
        <f t="shared" si="296"/>
        <v/>
      </c>
      <c r="AB5348" s="50" t="s">
        <v>83</v>
      </c>
      <c r="AC5348" s="50" t="s">
        <v>5035</v>
      </c>
      <c r="AD5348" s="50">
        <v>3549953</v>
      </c>
      <c r="AH5348" s="66" t="str">
        <f t="shared" si="297"/>
        <v>SPSão Lourenço da Serra</v>
      </c>
      <c r="AI5348" s="50">
        <v>3549805</v>
      </c>
    </row>
    <row r="5349" spans="27:35">
      <c r="AA5349" s="62" t="str">
        <f t="shared" si="296"/>
        <v/>
      </c>
      <c r="AB5349" s="50" t="s">
        <v>83</v>
      </c>
      <c r="AC5349" s="50" t="s">
        <v>5037</v>
      </c>
      <c r="AD5349" s="50">
        <v>3550001</v>
      </c>
      <c r="AH5349" s="66" t="str">
        <f t="shared" si="297"/>
        <v>SPSão Luís do Paraitinga</v>
      </c>
      <c r="AI5349" s="50">
        <v>3549904</v>
      </c>
    </row>
    <row r="5350" spans="27:35">
      <c r="AA5350" s="62" t="str">
        <f t="shared" si="296"/>
        <v/>
      </c>
      <c r="AB5350" s="50" t="s">
        <v>83</v>
      </c>
      <c r="AC5350" s="50" t="s">
        <v>5039</v>
      </c>
      <c r="AD5350" s="50">
        <v>3550100</v>
      </c>
      <c r="AH5350" s="66" t="str">
        <f t="shared" si="297"/>
        <v>SPSão Manuel</v>
      </c>
      <c r="AI5350" s="50">
        <v>3549953</v>
      </c>
    </row>
    <row r="5351" spans="27:35">
      <c r="AA5351" s="62" t="str">
        <f t="shared" si="296"/>
        <v/>
      </c>
      <c r="AB5351" s="50" t="s">
        <v>83</v>
      </c>
      <c r="AC5351" s="50" t="s">
        <v>5041</v>
      </c>
      <c r="AD5351" s="50">
        <v>3550209</v>
      </c>
      <c r="AH5351" s="66" t="str">
        <f t="shared" si="297"/>
        <v>SPSão Miguel Arcanjo</v>
      </c>
      <c r="AI5351" s="50">
        <v>3550001</v>
      </c>
    </row>
    <row r="5352" spans="27:35">
      <c r="AA5352" s="62" t="str">
        <f t="shared" si="296"/>
        <v/>
      </c>
      <c r="AB5352" s="50" t="s">
        <v>83</v>
      </c>
      <c r="AC5352" s="50" t="s">
        <v>5043</v>
      </c>
      <c r="AD5352" s="50">
        <v>3550308</v>
      </c>
      <c r="AH5352" s="66" t="str">
        <f t="shared" si="297"/>
        <v>SPSão Paulo</v>
      </c>
      <c r="AI5352" s="50">
        <v>3550100</v>
      </c>
    </row>
    <row r="5353" spans="27:35">
      <c r="AA5353" s="62" t="str">
        <f t="shared" si="296"/>
        <v/>
      </c>
      <c r="AB5353" s="50" t="s">
        <v>83</v>
      </c>
      <c r="AC5353" s="50" t="s">
        <v>2774</v>
      </c>
      <c r="AD5353" s="50">
        <v>3550407</v>
      </c>
      <c r="AH5353" s="66" t="str">
        <f t="shared" si="297"/>
        <v>SPSão Pedro</v>
      </c>
      <c r="AI5353" s="50">
        <v>3550209</v>
      </c>
    </row>
    <row r="5354" spans="27:35">
      <c r="AA5354" s="62" t="str">
        <f t="shared" si="296"/>
        <v/>
      </c>
      <c r="AB5354" s="50" t="s">
        <v>83</v>
      </c>
      <c r="AC5354" s="50" t="s">
        <v>5046</v>
      </c>
      <c r="AD5354" s="50">
        <v>3550506</v>
      </c>
      <c r="AH5354" s="66" t="str">
        <f t="shared" si="297"/>
        <v>SPSão Pedro do Turvo</v>
      </c>
      <c r="AI5354" s="50">
        <v>3550308</v>
      </c>
    </row>
    <row r="5355" spans="27:35">
      <c r="AA5355" s="62" t="str">
        <f t="shared" si="296"/>
        <v/>
      </c>
      <c r="AB5355" s="50" t="s">
        <v>83</v>
      </c>
      <c r="AC5355" s="50" t="s">
        <v>5048</v>
      </c>
      <c r="AD5355" s="50">
        <v>3550605</v>
      </c>
      <c r="AH5355" s="66" t="str">
        <f t="shared" si="297"/>
        <v>SPSão Roque</v>
      </c>
      <c r="AI5355" s="50">
        <v>3550407</v>
      </c>
    </row>
    <row r="5356" spans="27:35">
      <c r="AA5356" s="62" t="str">
        <f t="shared" si="296"/>
        <v/>
      </c>
      <c r="AB5356" s="50" t="s">
        <v>83</v>
      </c>
      <c r="AC5356" s="50" t="s">
        <v>2090</v>
      </c>
      <c r="AD5356" s="50">
        <v>3550704</v>
      </c>
      <c r="AH5356" s="66" t="str">
        <f t="shared" si="297"/>
        <v>SPSão Sebastião</v>
      </c>
      <c r="AI5356" s="50">
        <v>3550506</v>
      </c>
    </row>
    <row r="5357" spans="27:35">
      <c r="AA5357" s="62" t="str">
        <f t="shared" si="296"/>
        <v/>
      </c>
      <c r="AB5357" s="50" t="s">
        <v>83</v>
      </c>
      <c r="AC5357" s="50" t="s">
        <v>5051</v>
      </c>
      <c r="AD5357" s="50">
        <v>3550803</v>
      </c>
      <c r="AH5357" s="66" t="str">
        <f t="shared" si="297"/>
        <v>SPSão Sebastião da Grama</v>
      </c>
      <c r="AI5357" s="50">
        <v>3550605</v>
      </c>
    </row>
    <row r="5358" spans="27:35">
      <c r="AA5358" s="62" t="str">
        <f t="shared" si="296"/>
        <v/>
      </c>
      <c r="AB5358" s="50" t="s">
        <v>83</v>
      </c>
      <c r="AC5358" s="50" t="s">
        <v>3696</v>
      </c>
      <c r="AD5358" s="50">
        <v>3550902</v>
      </c>
      <c r="AH5358" s="66" t="str">
        <f t="shared" si="297"/>
        <v>SPSão Simão</v>
      </c>
      <c r="AI5358" s="50">
        <v>3550704</v>
      </c>
    </row>
    <row r="5359" spans="27:35">
      <c r="AA5359" s="62" t="str">
        <f t="shared" si="296"/>
        <v/>
      </c>
      <c r="AB5359" s="50" t="s">
        <v>83</v>
      </c>
      <c r="AC5359" s="50" t="s">
        <v>2820</v>
      </c>
      <c r="AD5359" s="50">
        <v>3551009</v>
      </c>
      <c r="AH5359" s="66" t="str">
        <f t="shared" si="297"/>
        <v>SPSão Vicente</v>
      </c>
      <c r="AI5359" s="50">
        <v>3550803</v>
      </c>
    </row>
    <row r="5360" spans="27:35">
      <c r="AA5360" s="62" t="str">
        <f t="shared" si="296"/>
        <v/>
      </c>
      <c r="AB5360" s="50" t="s">
        <v>83</v>
      </c>
      <c r="AC5360" s="50" t="s">
        <v>5055</v>
      </c>
      <c r="AD5360" s="50">
        <v>3551108</v>
      </c>
      <c r="AH5360" s="66" t="str">
        <f t="shared" si="297"/>
        <v>SPSarapuí</v>
      </c>
      <c r="AI5360" s="50">
        <v>3550902</v>
      </c>
    </row>
    <row r="5361" spans="27:35">
      <c r="AA5361" s="62" t="str">
        <f t="shared" si="296"/>
        <v/>
      </c>
      <c r="AB5361" s="50" t="s">
        <v>83</v>
      </c>
      <c r="AC5361" s="50" t="s">
        <v>5057</v>
      </c>
      <c r="AD5361" s="50">
        <v>3551207</v>
      </c>
      <c r="AH5361" s="66" t="str">
        <f t="shared" si="297"/>
        <v>SPSarutaiá</v>
      </c>
      <c r="AI5361" s="50">
        <v>3551009</v>
      </c>
    </row>
    <row r="5362" spans="27:35">
      <c r="AA5362" s="62" t="str">
        <f t="shared" si="296"/>
        <v/>
      </c>
      <c r="AB5362" s="50" t="s">
        <v>83</v>
      </c>
      <c r="AC5362" s="50" t="s">
        <v>5059</v>
      </c>
      <c r="AD5362" s="50">
        <v>3551306</v>
      </c>
      <c r="AH5362" s="66" t="str">
        <f t="shared" si="297"/>
        <v>SPSebastianópolis do Sul</v>
      </c>
      <c r="AI5362" s="50">
        <v>3551108</v>
      </c>
    </row>
    <row r="5363" spans="27:35">
      <c r="AA5363" s="62" t="str">
        <f t="shared" si="296"/>
        <v/>
      </c>
      <c r="AB5363" s="50" t="s">
        <v>83</v>
      </c>
      <c r="AC5363" s="50" t="s">
        <v>5061</v>
      </c>
      <c r="AD5363" s="50">
        <v>3551405</v>
      </c>
      <c r="AH5363" s="66" t="str">
        <f t="shared" si="297"/>
        <v>SPSerra Azul</v>
      </c>
      <c r="AI5363" s="50">
        <v>3551207</v>
      </c>
    </row>
    <row r="5364" spans="27:35">
      <c r="AA5364" s="62" t="str">
        <f t="shared" si="296"/>
        <v/>
      </c>
      <c r="AB5364" s="50" t="s">
        <v>83</v>
      </c>
      <c r="AC5364" s="50" t="s">
        <v>5063</v>
      </c>
      <c r="AD5364" s="50">
        <v>3551603</v>
      </c>
      <c r="AH5364" s="66" t="str">
        <f t="shared" si="297"/>
        <v>SPSerra Negra</v>
      </c>
      <c r="AI5364" s="50">
        <v>3551306</v>
      </c>
    </row>
    <row r="5365" spans="27:35">
      <c r="AA5365" s="62" t="str">
        <f t="shared" si="296"/>
        <v/>
      </c>
      <c r="AB5365" s="50" t="s">
        <v>83</v>
      </c>
      <c r="AC5365" s="50" t="s">
        <v>5065</v>
      </c>
      <c r="AD5365" s="50">
        <v>3551504</v>
      </c>
      <c r="AH5365" s="66" t="str">
        <f t="shared" si="297"/>
        <v>SPSerrana</v>
      </c>
      <c r="AI5365" s="50">
        <v>3551405</v>
      </c>
    </row>
    <row r="5366" spans="27:35">
      <c r="AA5366" s="62" t="str">
        <f t="shared" si="296"/>
        <v/>
      </c>
      <c r="AB5366" s="50" t="s">
        <v>83</v>
      </c>
      <c r="AC5366" s="50" t="s">
        <v>3533</v>
      </c>
      <c r="AD5366" s="50">
        <v>3551702</v>
      </c>
      <c r="AH5366" s="66" t="str">
        <f t="shared" si="297"/>
        <v>SPSertãozinho</v>
      </c>
      <c r="AI5366" s="50">
        <v>3551603</v>
      </c>
    </row>
    <row r="5367" spans="27:35">
      <c r="AA5367" s="62" t="str">
        <f t="shared" si="296"/>
        <v/>
      </c>
      <c r="AB5367" s="50" t="s">
        <v>83</v>
      </c>
      <c r="AC5367" s="50" t="s">
        <v>5068</v>
      </c>
      <c r="AD5367" s="50">
        <v>3551801</v>
      </c>
      <c r="AH5367" s="66" t="str">
        <f t="shared" si="297"/>
        <v>SPSete Barras</v>
      </c>
      <c r="AI5367" s="50">
        <v>3551504</v>
      </c>
    </row>
    <row r="5368" spans="27:35">
      <c r="AA5368" s="62" t="str">
        <f t="shared" si="296"/>
        <v/>
      </c>
      <c r="AB5368" s="50" t="s">
        <v>83</v>
      </c>
      <c r="AC5368" s="50" t="s">
        <v>5070</v>
      </c>
      <c r="AD5368" s="50">
        <v>3551900</v>
      </c>
      <c r="AH5368" s="66" t="str">
        <f t="shared" si="297"/>
        <v>SPSeverínia</v>
      </c>
      <c r="AI5368" s="50">
        <v>3551702</v>
      </c>
    </row>
    <row r="5369" spans="27:35">
      <c r="AA5369" s="62" t="str">
        <f t="shared" si="296"/>
        <v/>
      </c>
      <c r="AB5369" s="50" t="s">
        <v>83</v>
      </c>
      <c r="AC5369" s="50" t="s">
        <v>5072</v>
      </c>
      <c r="AD5369" s="50">
        <v>3552007</v>
      </c>
      <c r="AH5369" s="66" t="str">
        <f t="shared" si="297"/>
        <v>SPSilveiras</v>
      </c>
      <c r="AI5369" s="50">
        <v>3551801</v>
      </c>
    </row>
    <row r="5370" spans="27:35">
      <c r="AA5370" s="62" t="str">
        <f t="shared" si="296"/>
        <v/>
      </c>
      <c r="AB5370" s="50" t="s">
        <v>83</v>
      </c>
      <c r="AC5370" s="50" t="s">
        <v>5074</v>
      </c>
      <c r="AD5370" s="50">
        <v>3552106</v>
      </c>
      <c r="AH5370" s="66" t="str">
        <f t="shared" si="297"/>
        <v>SPSocorro</v>
      </c>
      <c r="AI5370" s="50">
        <v>3551900</v>
      </c>
    </row>
    <row r="5371" spans="27:35">
      <c r="AA5371" s="62" t="str">
        <f t="shared" si="296"/>
        <v/>
      </c>
      <c r="AB5371" s="50" t="s">
        <v>83</v>
      </c>
      <c r="AC5371" s="50" t="s">
        <v>5076</v>
      </c>
      <c r="AD5371" s="50">
        <v>3552205</v>
      </c>
      <c r="AH5371" s="66" t="str">
        <f t="shared" si="297"/>
        <v>SPSorocaba</v>
      </c>
      <c r="AI5371" s="50">
        <v>3552007</v>
      </c>
    </row>
    <row r="5372" spans="27:35">
      <c r="AA5372" s="62" t="str">
        <f t="shared" si="296"/>
        <v/>
      </c>
      <c r="AB5372" s="50" t="s">
        <v>83</v>
      </c>
      <c r="AC5372" s="50" t="s">
        <v>5078</v>
      </c>
      <c r="AD5372" s="50">
        <v>3552304</v>
      </c>
      <c r="AH5372" s="66" t="str">
        <f t="shared" si="297"/>
        <v>SPSud Mennucci</v>
      </c>
      <c r="AI5372" s="50">
        <v>3552106</v>
      </c>
    </row>
    <row r="5373" spans="27:35">
      <c r="AA5373" s="62" t="str">
        <f t="shared" si="296"/>
        <v/>
      </c>
      <c r="AB5373" s="50" t="s">
        <v>83</v>
      </c>
      <c r="AC5373" s="50" t="s">
        <v>5080</v>
      </c>
      <c r="AD5373" s="50">
        <v>3552403</v>
      </c>
      <c r="AH5373" s="66" t="str">
        <f t="shared" si="297"/>
        <v>SPSumaré</v>
      </c>
      <c r="AI5373" s="50">
        <v>3552205</v>
      </c>
    </row>
    <row r="5374" spans="27:35">
      <c r="AA5374" s="62" t="str">
        <f t="shared" si="296"/>
        <v/>
      </c>
      <c r="AB5374" s="50" t="s">
        <v>83</v>
      </c>
      <c r="AC5374" s="50" t="s">
        <v>5082</v>
      </c>
      <c r="AD5374" s="50">
        <v>3552551</v>
      </c>
      <c r="AH5374" s="66" t="str">
        <f t="shared" si="297"/>
        <v>SPSuzanápolis</v>
      </c>
      <c r="AI5374" s="50">
        <v>3552304</v>
      </c>
    </row>
    <row r="5375" spans="27:35">
      <c r="AA5375" s="62" t="str">
        <f t="shared" si="296"/>
        <v/>
      </c>
      <c r="AB5375" s="50" t="s">
        <v>83</v>
      </c>
      <c r="AC5375" s="50" t="s">
        <v>5084</v>
      </c>
      <c r="AD5375" s="50">
        <v>3552502</v>
      </c>
      <c r="AH5375" s="66" t="str">
        <f t="shared" si="297"/>
        <v>SPSuzano</v>
      </c>
      <c r="AI5375" s="50">
        <v>3552403</v>
      </c>
    </row>
    <row r="5376" spans="27:35">
      <c r="AA5376" s="62" t="str">
        <f t="shared" si="296"/>
        <v/>
      </c>
      <c r="AB5376" s="50" t="s">
        <v>83</v>
      </c>
      <c r="AC5376" s="50" t="s">
        <v>5086</v>
      </c>
      <c r="AD5376" s="50">
        <v>3552601</v>
      </c>
      <c r="AH5376" s="66" t="str">
        <f t="shared" si="297"/>
        <v>SPTabapuã</v>
      </c>
      <c r="AI5376" s="50">
        <v>3552551</v>
      </c>
    </row>
    <row r="5377" spans="27:35">
      <c r="AA5377" s="62" t="str">
        <f t="shared" si="296"/>
        <v/>
      </c>
      <c r="AB5377" s="50" t="s">
        <v>83</v>
      </c>
      <c r="AC5377" s="50" t="s">
        <v>1359</v>
      </c>
      <c r="AD5377" s="50">
        <v>3552700</v>
      </c>
      <c r="AH5377" s="66" t="str">
        <f t="shared" si="297"/>
        <v>SPTabatinga</v>
      </c>
      <c r="AI5377" s="50">
        <v>3552502</v>
      </c>
    </row>
    <row r="5378" spans="27:35">
      <c r="AA5378" s="62" t="str">
        <f t="shared" si="296"/>
        <v/>
      </c>
      <c r="AB5378" s="50" t="s">
        <v>83</v>
      </c>
      <c r="AC5378" s="50" t="s">
        <v>5089</v>
      </c>
      <c r="AD5378" s="50">
        <v>3552809</v>
      </c>
      <c r="AH5378" s="66" t="str">
        <f t="shared" si="297"/>
        <v>SPTaboão da Serra</v>
      </c>
      <c r="AI5378" s="50">
        <v>3552601</v>
      </c>
    </row>
    <row r="5379" spans="27:35">
      <c r="AA5379" s="62" t="str">
        <f t="shared" ref="AA5379:AA5442" si="298">CONCATENATE(A5379,D5379)</f>
        <v/>
      </c>
      <c r="AB5379" s="50" t="s">
        <v>83</v>
      </c>
      <c r="AC5379" s="50" t="s">
        <v>5091</v>
      </c>
      <c r="AD5379" s="50">
        <v>3552908</v>
      </c>
      <c r="AH5379" s="66" t="str">
        <f t="shared" ref="AH5379:AH5442" si="299">CONCATENATE(AB5379,AC5379)</f>
        <v>SPTaciba</v>
      </c>
      <c r="AI5379" s="50">
        <v>3552700</v>
      </c>
    </row>
    <row r="5380" spans="27:35">
      <c r="AA5380" s="62" t="str">
        <f t="shared" si="298"/>
        <v/>
      </c>
      <c r="AB5380" s="50" t="s">
        <v>83</v>
      </c>
      <c r="AC5380" s="50" t="s">
        <v>5093</v>
      </c>
      <c r="AD5380" s="50">
        <v>3553005</v>
      </c>
      <c r="AH5380" s="66" t="str">
        <f t="shared" si="299"/>
        <v>SPTaguaí</v>
      </c>
      <c r="AI5380" s="50">
        <v>3552809</v>
      </c>
    </row>
    <row r="5381" spans="27:35">
      <c r="AA5381" s="62" t="str">
        <f t="shared" si="298"/>
        <v/>
      </c>
      <c r="AB5381" s="50" t="s">
        <v>83</v>
      </c>
      <c r="AC5381" s="50" t="s">
        <v>5095</v>
      </c>
      <c r="AD5381" s="50">
        <v>3553104</v>
      </c>
      <c r="AH5381" s="66" t="str">
        <f t="shared" si="299"/>
        <v>SPTaiaçu</v>
      </c>
      <c r="AI5381" s="50">
        <v>3552908</v>
      </c>
    </row>
    <row r="5382" spans="27:35">
      <c r="AA5382" s="62" t="str">
        <f t="shared" si="298"/>
        <v/>
      </c>
      <c r="AB5382" s="50" t="s">
        <v>83</v>
      </c>
      <c r="AC5382" s="50" t="s">
        <v>5097</v>
      </c>
      <c r="AD5382" s="50">
        <v>3553203</v>
      </c>
      <c r="AH5382" s="66" t="str">
        <f t="shared" si="299"/>
        <v>SPTaiúva</v>
      </c>
      <c r="AI5382" s="50">
        <v>3553005</v>
      </c>
    </row>
    <row r="5383" spans="27:35">
      <c r="AA5383" s="62" t="str">
        <f t="shared" si="298"/>
        <v/>
      </c>
      <c r="AB5383" s="50" t="s">
        <v>83</v>
      </c>
      <c r="AC5383" s="50" t="s">
        <v>5099</v>
      </c>
      <c r="AD5383" s="50">
        <v>3553302</v>
      </c>
      <c r="AH5383" s="66" t="str">
        <f t="shared" si="299"/>
        <v>SPTambaú</v>
      </c>
      <c r="AI5383" s="50">
        <v>3553104</v>
      </c>
    </row>
    <row r="5384" spans="27:35">
      <c r="AA5384" s="62" t="str">
        <f t="shared" si="298"/>
        <v/>
      </c>
      <c r="AB5384" s="50" t="s">
        <v>83</v>
      </c>
      <c r="AC5384" s="50" t="s">
        <v>5101</v>
      </c>
      <c r="AD5384" s="50">
        <v>3553401</v>
      </c>
      <c r="AH5384" s="66" t="str">
        <f t="shared" si="299"/>
        <v>SPTanabi</v>
      </c>
      <c r="AI5384" s="50">
        <v>3553203</v>
      </c>
    </row>
    <row r="5385" spans="27:35">
      <c r="AA5385" s="62" t="str">
        <f t="shared" si="298"/>
        <v/>
      </c>
      <c r="AB5385" s="50" t="s">
        <v>83</v>
      </c>
      <c r="AC5385" s="50" t="s">
        <v>5103</v>
      </c>
      <c r="AD5385" s="50">
        <v>3553500</v>
      </c>
      <c r="AH5385" s="66" t="str">
        <f t="shared" si="299"/>
        <v>SPTapiraí</v>
      </c>
      <c r="AI5385" s="50">
        <v>3553302</v>
      </c>
    </row>
    <row r="5386" spans="27:35">
      <c r="AA5386" s="62" t="str">
        <f t="shared" si="298"/>
        <v/>
      </c>
      <c r="AB5386" s="50" t="s">
        <v>83</v>
      </c>
      <c r="AC5386" s="50" t="s">
        <v>5105</v>
      </c>
      <c r="AD5386" s="50">
        <v>3553609</v>
      </c>
      <c r="AH5386" s="66" t="str">
        <f t="shared" si="299"/>
        <v>SPTapiratiba</v>
      </c>
      <c r="AI5386" s="50">
        <v>3553401</v>
      </c>
    </row>
    <row r="5387" spans="27:35">
      <c r="AA5387" s="62" t="str">
        <f t="shared" si="298"/>
        <v/>
      </c>
      <c r="AB5387" s="50" t="s">
        <v>83</v>
      </c>
      <c r="AC5387" s="50" t="s">
        <v>5107</v>
      </c>
      <c r="AD5387" s="50">
        <v>3553658</v>
      </c>
      <c r="AH5387" s="66" t="str">
        <f t="shared" si="299"/>
        <v>SPTaquaral</v>
      </c>
      <c r="AI5387" s="50">
        <v>3553500</v>
      </c>
    </row>
    <row r="5388" spans="27:35">
      <c r="AA5388" s="62" t="str">
        <f t="shared" si="298"/>
        <v/>
      </c>
      <c r="AB5388" s="50" t="s">
        <v>83</v>
      </c>
      <c r="AC5388" s="50" t="s">
        <v>5109</v>
      </c>
      <c r="AD5388" s="50">
        <v>3553708</v>
      </c>
      <c r="AH5388" s="66" t="str">
        <f t="shared" si="299"/>
        <v>SPTaquaritinga</v>
      </c>
      <c r="AI5388" s="50">
        <v>3553609</v>
      </c>
    </row>
    <row r="5389" spans="27:35">
      <c r="AA5389" s="62" t="str">
        <f t="shared" si="298"/>
        <v/>
      </c>
      <c r="AB5389" s="50" t="s">
        <v>83</v>
      </c>
      <c r="AC5389" s="50" t="s">
        <v>5111</v>
      </c>
      <c r="AD5389" s="50">
        <v>3553807</v>
      </c>
      <c r="AH5389" s="66" t="str">
        <f t="shared" si="299"/>
        <v>SPTaquarituba</v>
      </c>
      <c r="AI5389" s="50">
        <v>3553658</v>
      </c>
    </row>
    <row r="5390" spans="27:35">
      <c r="AA5390" s="62" t="str">
        <f t="shared" si="298"/>
        <v/>
      </c>
      <c r="AB5390" s="50" t="s">
        <v>83</v>
      </c>
      <c r="AC5390" s="50" t="s">
        <v>5113</v>
      </c>
      <c r="AD5390" s="50">
        <v>3553856</v>
      </c>
      <c r="AH5390" s="66" t="str">
        <f t="shared" si="299"/>
        <v>SPTaquarivaí</v>
      </c>
      <c r="AI5390" s="50">
        <v>3553708</v>
      </c>
    </row>
    <row r="5391" spans="27:35">
      <c r="AA5391" s="62" t="str">
        <f t="shared" si="298"/>
        <v/>
      </c>
      <c r="AB5391" s="50" t="s">
        <v>83</v>
      </c>
      <c r="AC5391" s="50" t="s">
        <v>5115</v>
      </c>
      <c r="AD5391" s="50">
        <v>3553906</v>
      </c>
      <c r="AH5391" s="66" t="str">
        <f t="shared" si="299"/>
        <v>SPTarabai</v>
      </c>
      <c r="AI5391" s="50">
        <v>3553807</v>
      </c>
    </row>
    <row r="5392" spans="27:35">
      <c r="AA5392" s="62" t="str">
        <f t="shared" si="298"/>
        <v/>
      </c>
      <c r="AB5392" s="50" t="s">
        <v>83</v>
      </c>
      <c r="AC5392" s="50" t="s">
        <v>5117</v>
      </c>
      <c r="AD5392" s="50">
        <v>3553955</v>
      </c>
      <c r="AH5392" s="66" t="str">
        <f t="shared" si="299"/>
        <v>SPTarumã</v>
      </c>
      <c r="AI5392" s="50">
        <v>3553856</v>
      </c>
    </row>
    <row r="5393" spans="27:35">
      <c r="AA5393" s="62" t="str">
        <f t="shared" si="298"/>
        <v/>
      </c>
      <c r="AB5393" s="50" t="s">
        <v>83</v>
      </c>
      <c r="AC5393" s="50" t="s">
        <v>5119</v>
      </c>
      <c r="AD5393" s="50">
        <v>3554003</v>
      </c>
      <c r="AH5393" s="66" t="str">
        <f t="shared" si="299"/>
        <v>SPTatuí</v>
      </c>
      <c r="AI5393" s="50">
        <v>3553906</v>
      </c>
    </row>
    <row r="5394" spans="27:35">
      <c r="AA5394" s="62" t="str">
        <f t="shared" si="298"/>
        <v/>
      </c>
      <c r="AB5394" s="50" t="s">
        <v>83</v>
      </c>
      <c r="AC5394" s="50" t="s">
        <v>5121</v>
      </c>
      <c r="AD5394" s="50">
        <v>3554102</v>
      </c>
      <c r="AH5394" s="66" t="str">
        <f t="shared" si="299"/>
        <v>SPTaubaté</v>
      </c>
      <c r="AI5394" s="50">
        <v>3553955</v>
      </c>
    </row>
    <row r="5395" spans="27:35">
      <c r="AA5395" s="62" t="str">
        <f t="shared" si="298"/>
        <v/>
      </c>
      <c r="AB5395" s="50" t="s">
        <v>83</v>
      </c>
      <c r="AC5395" s="50" t="s">
        <v>5123</v>
      </c>
      <c r="AD5395" s="50">
        <v>3554201</v>
      </c>
      <c r="AH5395" s="66" t="str">
        <f t="shared" si="299"/>
        <v>SPTejupá</v>
      </c>
      <c r="AI5395" s="50">
        <v>3554003</v>
      </c>
    </row>
    <row r="5396" spans="27:35">
      <c r="AA5396" s="62" t="str">
        <f t="shared" si="298"/>
        <v/>
      </c>
      <c r="AB5396" s="50" t="s">
        <v>83</v>
      </c>
      <c r="AC5396" s="50" t="s">
        <v>4574</v>
      </c>
      <c r="AD5396" s="50">
        <v>3554300</v>
      </c>
      <c r="AH5396" s="66" t="str">
        <f t="shared" si="299"/>
        <v>SPTeodoro Sampaio</v>
      </c>
      <c r="AI5396" s="50">
        <v>3554102</v>
      </c>
    </row>
    <row r="5397" spans="27:35">
      <c r="AA5397" s="62" t="str">
        <f t="shared" si="298"/>
        <v/>
      </c>
      <c r="AB5397" s="50" t="s">
        <v>83</v>
      </c>
      <c r="AC5397" s="50" t="s">
        <v>4526</v>
      </c>
      <c r="AD5397" s="50">
        <v>3554409</v>
      </c>
      <c r="AH5397" s="66" t="str">
        <f t="shared" si="299"/>
        <v>SPTerra Roxa</v>
      </c>
      <c r="AI5397" s="50">
        <v>3554201</v>
      </c>
    </row>
    <row r="5398" spans="27:35">
      <c r="AA5398" s="62" t="str">
        <f t="shared" si="298"/>
        <v/>
      </c>
      <c r="AB5398" s="50" t="s">
        <v>83</v>
      </c>
      <c r="AC5398" s="50" t="s">
        <v>5127</v>
      </c>
      <c r="AD5398" s="50">
        <v>3554508</v>
      </c>
      <c r="AH5398" s="66" t="str">
        <f t="shared" si="299"/>
        <v>SPTietê</v>
      </c>
      <c r="AI5398" s="50">
        <v>3554300</v>
      </c>
    </row>
    <row r="5399" spans="27:35">
      <c r="AA5399" s="62" t="str">
        <f t="shared" si="298"/>
        <v/>
      </c>
      <c r="AB5399" s="50" t="s">
        <v>83</v>
      </c>
      <c r="AC5399" s="50" t="s">
        <v>5129</v>
      </c>
      <c r="AD5399" s="50">
        <v>3554607</v>
      </c>
      <c r="AH5399" s="66" t="str">
        <f t="shared" si="299"/>
        <v>SPTimburi</v>
      </c>
      <c r="AI5399" s="50">
        <v>3554409</v>
      </c>
    </row>
    <row r="5400" spans="27:35">
      <c r="AA5400" s="62" t="str">
        <f t="shared" si="298"/>
        <v/>
      </c>
      <c r="AB5400" s="50" t="s">
        <v>83</v>
      </c>
      <c r="AC5400" s="50" t="s">
        <v>5131</v>
      </c>
      <c r="AD5400" s="50">
        <v>3554656</v>
      </c>
      <c r="AH5400" s="66" t="str">
        <f t="shared" si="299"/>
        <v>SPTorre de Pedra</v>
      </c>
      <c r="AI5400" s="50">
        <v>3554508</v>
      </c>
    </row>
    <row r="5401" spans="27:35">
      <c r="AA5401" s="62" t="str">
        <f t="shared" si="298"/>
        <v/>
      </c>
      <c r="AB5401" s="50" t="s">
        <v>83</v>
      </c>
      <c r="AC5401" s="50" t="s">
        <v>5133</v>
      </c>
      <c r="AD5401" s="50">
        <v>3554706</v>
      </c>
      <c r="AH5401" s="66" t="str">
        <f t="shared" si="299"/>
        <v>SPTorrinha</v>
      </c>
      <c r="AI5401" s="50">
        <v>3554607</v>
      </c>
    </row>
    <row r="5402" spans="27:35">
      <c r="AA5402" s="62" t="str">
        <f t="shared" si="298"/>
        <v/>
      </c>
      <c r="AB5402" s="50" t="s">
        <v>83</v>
      </c>
      <c r="AC5402" s="50" t="s">
        <v>5135</v>
      </c>
      <c r="AD5402" s="50">
        <v>3554755</v>
      </c>
      <c r="AH5402" s="66" t="str">
        <f t="shared" si="299"/>
        <v>SPTrabiju</v>
      </c>
      <c r="AI5402" s="50">
        <v>3554656</v>
      </c>
    </row>
    <row r="5403" spans="27:35">
      <c r="AA5403" s="62" t="str">
        <f t="shared" si="298"/>
        <v/>
      </c>
      <c r="AB5403" s="50" t="s">
        <v>83</v>
      </c>
      <c r="AC5403" s="50" t="s">
        <v>5137</v>
      </c>
      <c r="AD5403" s="50">
        <v>3554805</v>
      </c>
      <c r="AH5403" s="66" t="str">
        <f t="shared" si="299"/>
        <v>SPTremembé</v>
      </c>
      <c r="AI5403" s="50">
        <v>3554706</v>
      </c>
    </row>
    <row r="5404" spans="27:35">
      <c r="AA5404" s="62" t="str">
        <f t="shared" si="298"/>
        <v/>
      </c>
      <c r="AB5404" s="50" t="s">
        <v>83</v>
      </c>
      <c r="AC5404" s="50" t="s">
        <v>5139</v>
      </c>
      <c r="AD5404" s="50">
        <v>3554904</v>
      </c>
      <c r="AH5404" s="66" t="str">
        <f t="shared" si="299"/>
        <v>SPTrês Fronteiras</v>
      </c>
      <c r="AI5404" s="50">
        <v>3554755</v>
      </c>
    </row>
    <row r="5405" spans="27:35">
      <c r="AA5405" s="62" t="str">
        <f t="shared" si="298"/>
        <v/>
      </c>
      <c r="AB5405" s="50" t="s">
        <v>83</v>
      </c>
      <c r="AC5405" s="50" t="s">
        <v>5140</v>
      </c>
      <c r="AD5405" s="50">
        <v>3554953</v>
      </c>
      <c r="AH5405" s="66" t="str">
        <f t="shared" si="299"/>
        <v>SPTuiuti</v>
      </c>
      <c r="AI5405" s="50">
        <v>3554805</v>
      </c>
    </row>
    <row r="5406" spans="27:35">
      <c r="AA5406" s="62" t="str">
        <f t="shared" si="298"/>
        <v/>
      </c>
      <c r="AB5406" s="50" t="s">
        <v>83</v>
      </c>
      <c r="AC5406" s="50" t="s">
        <v>5142</v>
      </c>
      <c r="AD5406" s="50">
        <v>3555000</v>
      </c>
      <c r="AH5406" s="66" t="str">
        <f t="shared" si="299"/>
        <v>SPTupã</v>
      </c>
      <c r="AI5406" s="50">
        <v>3554904</v>
      </c>
    </row>
    <row r="5407" spans="27:35">
      <c r="AA5407" s="62" t="str">
        <f t="shared" si="298"/>
        <v/>
      </c>
      <c r="AB5407" s="50" t="s">
        <v>83</v>
      </c>
      <c r="AC5407" s="50" t="s">
        <v>5144</v>
      </c>
      <c r="AD5407" s="50">
        <v>3555109</v>
      </c>
      <c r="AH5407" s="66" t="str">
        <f t="shared" si="299"/>
        <v>SPTupi Paulista</v>
      </c>
      <c r="AI5407" s="50">
        <v>3554953</v>
      </c>
    </row>
    <row r="5408" spans="27:35">
      <c r="AA5408" s="62" t="str">
        <f t="shared" si="298"/>
        <v/>
      </c>
      <c r="AB5408" s="50" t="s">
        <v>83</v>
      </c>
      <c r="AC5408" s="50" t="s">
        <v>5145</v>
      </c>
      <c r="AD5408" s="50">
        <v>3555208</v>
      </c>
      <c r="AH5408" s="66" t="str">
        <f t="shared" si="299"/>
        <v>SPTuriúba</v>
      </c>
      <c r="AI5408" s="50">
        <v>3555000</v>
      </c>
    </row>
    <row r="5409" spans="27:35">
      <c r="AA5409" s="62" t="str">
        <f t="shared" si="298"/>
        <v/>
      </c>
      <c r="AB5409" s="50" t="s">
        <v>83</v>
      </c>
      <c r="AC5409" s="50" t="s">
        <v>5146</v>
      </c>
      <c r="AD5409" s="50">
        <v>3555307</v>
      </c>
      <c r="AH5409" s="66" t="str">
        <f t="shared" si="299"/>
        <v>SPTurmalina</v>
      </c>
      <c r="AI5409" s="50">
        <v>3555109</v>
      </c>
    </row>
    <row r="5410" spans="27:35">
      <c r="AA5410" s="62" t="str">
        <f t="shared" si="298"/>
        <v/>
      </c>
      <c r="AB5410" s="50" t="s">
        <v>83</v>
      </c>
      <c r="AC5410" s="50" t="s">
        <v>5148</v>
      </c>
      <c r="AD5410" s="50">
        <v>3555356</v>
      </c>
      <c r="AH5410" s="66" t="str">
        <f t="shared" si="299"/>
        <v>SPUbarana</v>
      </c>
      <c r="AI5410" s="50">
        <v>3555208</v>
      </c>
    </row>
    <row r="5411" spans="27:35">
      <c r="AA5411" s="62" t="str">
        <f t="shared" si="298"/>
        <v/>
      </c>
      <c r="AB5411" s="50" t="s">
        <v>83</v>
      </c>
      <c r="AC5411" s="50" t="s">
        <v>5150</v>
      </c>
      <c r="AD5411" s="50">
        <v>3555406</v>
      </c>
      <c r="AH5411" s="66" t="str">
        <f t="shared" si="299"/>
        <v>SPUbatuba</v>
      </c>
      <c r="AI5411" s="50">
        <v>3555307</v>
      </c>
    </row>
    <row r="5412" spans="27:35">
      <c r="AA5412" s="62" t="str">
        <f t="shared" si="298"/>
        <v/>
      </c>
      <c r="AB5412" s="50" t="s">
        <v>83</v>
      </c>
      <c r="AC5412" s="50" t="s">
        <v>5152</v>
      </c>
      <c r="AD5412" s="50">
        <v>3555505</v>
      </c>
      <c r="AH5412" s="66" t="str">
        <f t="shared" si="299"/>
        <v>SPUbirajara</v>
      </c>
      <c r="AI5412" s="50">
        <v>3555356</v>
      </c>
    </row>
    <row r="5413" spans="27:35">
      <c r="AA5413" s="62" t="str">
        <f t="shared" si="298"/>
        <v/>
      </c>
      <c r="AB5413" s="50" t="s">
        <v>83</v>
      </c>
      <c r="AC5413" s="50" t="s">
        <v>5154</v>
      </c>
      <c r="AD5413" s="50">
        <v>3555604</v>
      </c>
      <c r="AH5413" s="66" t="str">
        <f t="shared" si="299"/>
        <v>SPUchoa</v>
      </c>
      <c r="AI5413" s="50">
        <v>3555406</v>
      </c>
    </row>
    <row r="5414" spans="27:35">
      <c r="AA5414" s="62" t="str">
        <f t="shared" si="298"/>
        <v/>
      </c>
      <c r="AB5414" s="50" t="s">
        <v>83</v>
      </c>
      <c r="AC5414" s="50" t="s">
        <v>5156</v>
      </c>
      <c r="AD5414" s="50">
        <v>3555703</v>
      </c>
      <c r="AH5414" s="66" t="str">
        <f t="shared" si="299"/>
        <v>SPUnião Paulista</v>
      </c>
      <c r="AI5414" s="50">
        <v>3555505</v>
      </c>
    </row>
    <row r="5415" spans="27:35">
      <c r="AA5415" s="62" t="str">
        <f t="shared" si="298"/>
        <v/>
      </c>
      <c r="AB5415" s="50" t="s">
        <v>83</v>
      </c>
      <c r="AC5415" s="50" t="s">
        <v>5158</v>
      </c>
      <c r="AD5415" s="50">
        <v>3555802</v>
      </c>
      <c r="AH5415" s="66" t="str">
        <f t="shared" si="299"/>
        <v>SPUrânia</v>
      </c>
      <c r="AI5415" s="50">
        <v>3555604</v>
      </c>
    </row>
    <row r="5416" spans="27:35">
      <c r="AA5416" s="62" t="str">
        <f t="shared" si="298"/>
        <v/>
      </c>
      <c r="AB5416" s="50" t="s">
        <v>83</v>
      </c>
      <c r="AC5416" s="50" t="s">
        <v>5160</v>
      </c>
      <c r="AD5416" s="50">
        <v>3555901</v>
      </c>
      <c r="AH5416" s="66" t="str">
        <f t="shared" si="299"/>
        <v>SPUru</v>
      </c>
      <c r="AI5416" s="50">
        <v>3555703</v>
      </c>
    </row>
    <row r="5417" spans="27:35">
      <c r="AA5417" s="62" t="str">
        <f t="shared" si="298"/>
        <v/>
      </c>
      <c r="AB5417" s="50" t="s">
        <v>83</v>
      </c>
      <c r="AC5417" s="50" t="s">
        <v>5162</v>
      </c>
      <c r="AD5417" s="50">
        <v>3556008</v>
      </c>
      <c r="AH5417" s="66" t="str">
        <f t="shared" si="299"/>
        <v>SPUrupês</v>
      </c>
      <c r="AI5417" s="50">
        <v>3555802</v>
      </c>
    </row>
    <row r="5418" spans="27:35">
      <c r="AA5418" s="62" t="str">
        <f t="shared" si="298"/>
        <v/>
      </c>
      <c r="AB5418" s="50" t="s">
        <v>83</v>
      </c>
      <c r="AC5418" s="50" t="s">
        <v>5164</v>
      </c>
      <c r="AD5418" s="50">
        <v>3556107</v>
      </c>
      <c r="AH5418" s="66" t="str">
        <f t="shared" si="299"/>
        <v>SPValentim Gentil</v>
      </c>
      <c r="AI5418" s="50">
        <v>3555901</v>
      </c>
    </row>
    <row r="5419" spans="27:35">
      <c r="AA5419" s="62" t="str">
        <f t="shared" si="298"/>
        <v/>
      </c>
      <c r="AB5419" s="50" t="s">
        <v>83</v>
      </c>
      <c r="AC5419" s="50" t="s">
        <v>5166</v>
      </c>
      <c r="AD5419" s="50">
        <v>3556206</v>
      </c>
      <c r="AH5419" s="66" t="str">
        <f t="shared" si="299"/>
        <v>SPValinhos</v>
      </c>
      <c r="AI5419" s="50">
        <v>3556008</v>
      </c>
    </row>
    <row r="5420" spans="27:35">
      <c r="AA5420" s="62" t="str">
        <f t="shared" si="298"/>
        <v/>
      </c>
      <c r="AB5420" s="50" t="s">
        <v>83</v>
      </c>
      <c r="AC5420" s="50" t="s">
        <v>5168</v>
      </c>
      <c r="AD5420" s="50">
        <v>3556305</v>
      </c>
      <c r="AH5420" s="66" t="str">
        <f t="shared" si="299"/>
        <v>SPValparaíso</v>
      </c>
      <c r="AI5420" s="50">
        <v>3556107</v>
      </c>
    </row>
    <row r="5421" spans="27:35">
      <c r="AA5421" s="62" t="str">
        <f t="shared" si="298"/>
        <v/>
      </c>
      <c r="AB5421" s="50" t="s">
        <v>83</v>
      </c>
      <c r="AC5421" s="50" t="s">
        <v>4081</v>
      </c>
      <c r="AD5421" s="50">
        <v>3556354</v>
      </c>
      <c r="AH5421" s="66" t="str">
        <f t="shared" si="299"/>
        <v>SPVargem</v>
      </c>
      <c r="AI5421" s="50">
        <v>3556206</v>
      </c>
    </row>
    <row r="5422" spans="27:35">
      <c r="AA5422" s="62" t="str">
        <f t="shared" si="298"/>
        <v/>
      </c>
      <c r="AB5422" s="50" t="s">
        <v>83</v>
      </c>
      <c r="AC5422" s="50" t="s">
        <v>5170</v>
      </c>
      <c r="AD5422" s="50">
        <v>3556404</v>
      </c>
      <c r="AH5422" s="66" t="str">
        <f t="shared" si="299"/>
        <v>SPVargem Grande do Sul</v>
      </c>
      <c r="AI5422" s="50">
        <v>3556305</v>
      </c>
    </row>
    <row r="5423" spans="27:35">
      <c r="AA5423" s="62" t="str">
        <f t="shared" si="298"/>
        <v/>
      </c>
      <c r="AB5423" s="50" t="s">
        <v>83</v>
      </c>
      <c r="AC5423" s="50" t="s">
        <v>5172</v>
      </c>
      <c r="AD5423" s="50">
        <v>3556453</v>
      </c>
      <c r="AH5423" s="66" t="str">
        <f t="shared" si="299"/>
        <v>SPVargem Grande Paulista</v>
      </c>
      <c r="AI5423" s="50">
        <v>3556354</v>
      </c>
    </row>
    <row r="5424" spans="27:35">
      <c r="AA5424" s="62" t="str">
        <f t="shared" si="298"/>
        <v/>
      </c>
      <c r="AB5424" s="50" t="s">
        <v>83</v>
      </c>
      <c r="AC5424" s="50" t="s">
        <v>5174</v>
      </c>
      <c r="AD5424" s="50">
        <v>3556503</v>
      </c>
      <c r="AH5424" s="66" t="str">
        <f t="shared" si="299"/>
        <v>SPVárzea Paulista</v>
      </c>
      <c r="AI5424" s="50">
        <v>3556404</v>
      </c>
    </row>
    <row r="5425" spans="27:35">
      <c r="AA5425" s="62" t="str">
        <f t="shared" si="298"/>
        <v/>
      </c>
      <c r="AB5425" s="50" t="s">
        <v>83</v>
      </c>
      <c r="AC5425" s="50" t="s">
        <v>3116</v>
      </c>
      <c r="AD5425" s="50">
        <v>3556602</v>
      </c>
      <c r="AH5425" s="66" t="str">
        <f t="shared" si="299"/>
        <v>SPVera Cruz</v>
      </c>
      <c r="AI5425" s="50">
        <v>3556453</v>
      </c>
    </row>
    <row r="5426" spans="27:35">
      <c r="AA5426" s="62" t="str">
        <f t="shared" si="298"/>
        <v/>
      </c>
      <c r="AB5426" s="50" t="s">
        <v>83</v>
      </c>
      <c r="AC5426" s="50" t="s">
        <v>5177</v>
      </c>
      <c r="AD5426" s="50">
        <v>3556701</v>
      </c>
      <c r="AH5426" s="66" t="str">
        <f t="shared" si="299"/>
        <v>SPVinhedo</v>
      </c>
      <c r="AI5426" s="50">
        <v>3556503</v>
      </c>
    </row>
    <row r="5427" spans="27:35">
      <c r="AA5427" s="62" t="str">
        <f t="shared" si="298"/>
        <v/>
      </c>
      <c r="AB5427" s="50" t="s">
        <v>83</v>
      </c>
      <c r="AC5427" s="50" t="s">
        <v>5179</v>
      </c>
      <c r="AD5427" s="50">
        <v>3556800</v>
      </c>
      <c r="AH5427" s="66" t="str">
        <f t="shared" si="299"/>
        <v>SPViradouro</v>
      </c>
      <c r="AI5427" s="50">
        <v>3556602</v>
      </c>
    </row>
    <row r="5428" spans="27:35">
      <c r="AA5428" s="62" t="str">
        <f t="shared" si="298"/>
        <v/>
      </c>
      <c r="AB5428" s="50" t="s">
        <v>83</v>
      </c>
      <c r="AC5428" s="50" t="s">
        <v>5181</v>
      </c>
      <c r="AD5428" s="50">
        <v>3556909</v>
      </c>
      <c r="AH5428" s="66" t="str">
        <f t="shared" si="299"/>
        <v>SPVista Alegre do Alto</v>
      </c>
      <c r="AI5428" s="50">
        <v>3556701</v>
      </c>
    </row>
    <row r="5429" spans="27:35">
      <c r="AA5429" s="62" t="str">
        <f t="shared" si="298"/>
        <v/>
      </c>
      <c r="AB5429" s="50" t="s">
        <v>83</v>
      </c>
      <c r="AC5429" s="50" t="s">
        <v>5183</v>
      </c>
      <c r="AD5429" s="50">
        <v>3556958</v>
      </c>
      <c r="AH5429" s="66" t="str">
        <f t="shared" si="299"/>
        <v>SPVitória Brasil</v>
      </c>
      <c r="AI5429" s="50">
        <v>3556800</v>
      </c>
    </row>
    <row r="5430" spans="27:35">
      <c r="AA5430" s="62" t="str">
        <f t="shared" si="298"/>
        <v/>
      </c>
      <c r="AB5430" s="50" t="s">
        <v>83</v>
      </c>
      <c r="AC5430" s="50" t="s">
        <v>5185</v>
      </c>
      <c r="AD5430" s="50">
        <v>3557006</v>
      </c>
      <c r="AH5430" s="66" t="str">
        <f t="shared" si="299"/>
        <v>SPVotorantim</v>
      </c>
      <c r="AI5430" s="50">
        <v>3556909</v>
      </c>
    </row>
    <row r="5431" spans="27:35">
      <c r="AA5431" s="62" t="str">
        <f t="shared" si="298"/>
        <v/>
      </c>
      <c r="AB5431" s="50" t="s">
        <v>83</v>
      </c>
      <c r="AC5431" s="50" t="s">
        <v>5187</v>
      </c>
      <c r="AD5431" s="50">
        <v>3557105</v>
      </c>
      <c r="AH5431" s="66" t="str">
        <f t="shared" si="299"/>
        <v>SPVotuporanga</v>
      </c>
      <c r="AI5431" s="50">
        <v>3556958</v>
      </c>
    </row>
    <row r="5432" spans="27:35">
      <c r="AA5432" s="62" t="str">
        <f t="shared" si="298"/>
        <v/>
      </c>
      <c r="AB5432" s="50" t="s">
        <v>83</v>
      </c>
      <c r="AC5432" s="50" t="s">
        <v>5189</v>
      </c>
      <c r="AD5432" s="50">
        <v>3557154</v>
      </c>
      <c r="AH5432" s="66" t="str">
        <f t="shared" si="299"/>
        <v>SPZacarias</v>
      </c>
      <c r="AI5432" s="50">
        <v>3557006</v>
      </c>
    </row>
    <row r="5433" spans="27:35">
      <c r="AA5433" s="62" t="str">
        <f t="shared" si="298"/>
        <v/>
      </c>
      <c r="AB5433" s="50" t="s">
        <v>85</v>
      </c>
      <c r="AC5433" s="50" t="s">
        <v>114</v>
      </c>
      <c r="AD5433" s="50">
        <v>1700251</v>
      </c>
      <c r="AH5433" s="66" t="str">
        <f t="shared" si="299"/>
        <v>TOAbreulândia</v>
      </c>
      <c r="AI5433" s="50">
        <v>3557105</v>
      </c>
    </row>
    <row r="5434" spans="27:35">
      <c r="AA5434" s="62" t="str">
        <f t="shared" si="298"/>
        <v/>
      </c>
      <c r="AB5434" s="50" t="s">
        <v>85</v>
      </c>
      <c r="AC5434" s="50" t="s">
        <v>140</v>
      </c>
      <c r="AD5434" s="50">
        <v>1700301</v>
      </c>
      <c r="AH5434" s="66" t="str">
        <f t="shared" si="299"/>
        <v>TOAguiarnópolis</v>
      </c>
      <c r="AI5434" s="50">
        <v>3557154</v>
      </c>
    </row>
    <row r="5435" spans="27:35">
      <c r="AA5435" s="62" t="str">
        <f t="shared" si="298"/>
        <v/>
      </c>
      <c r="AB5435" s="50" t="s">
        <v>85</v>
      </c>
      <c r="AC5435" s="50" t="s">
        <v>165</v>
      </c>
      <c r="AD5435" s="50">
        <v>1700350</v>
      </c>
      <c r="AH5435" s="66" t="str">
        <f t="shared" si="299"/>
        <v>TOAliança do Tocantins</v>
      </c>
      <c r="AI5435" s="50">
        <v>1700251</v>
      </c>
    </row>
    <row r="5436" spans="27:35">
      <c r="AA5436" s="62" t="str">
        <f t="shared" si="298"/>
        <v/>
      </c>
      <c r="AB5436" s="50" t="s">
        <v>85</v>
      </c>
      <c r="AC5436" s="50" t="s">
        <v>191</v>
      </c>
      <c r="AD5436" s="50">
        <v>1700400</v>
      </c>
      <c r="AH5436" s="66" t="str">
        <f t="shared" si="299"/>
        <v>TOAlmas</v>
      </c>
      <c r="AI5436" s="50">
        <v>1700301</v>
      </c>
    </row>
    <row r="5437" spans="27:35">
      <c r="AA5437" s="62" t="str">
        <f t="shared" si="298"/>
        <v/>
      </c>
      <c r="AB5437" s="50" t="s">
        <v>85</v>
      </c>
      <c r="AC5437" s="50" t="s">
        <v>217</v>
      </c>
      <c r="AD5437" s="50">
        <v>1700707</v>
      </c>
      <c r="AH5437" s="66" t="str">
        <f t="shared" si="299"/>
        <v>TOAlvorada</v>
      </c>
      <c r="AI5437" s="50">
        <v>1700350</v>
      </c>
    </row>
    <row r="5438" spans="27:35">
      <c r="AA5438" s="62" t="str">
        <f t="shared" si="298"/>
        <v/>
      </c>
      <c r="AB5438" s="50" t="s">
        <v>85</v>
      </c>
      <c r="AC5438" s="50" t="s">
        <v>241</v>
      </c>
      <c r="AD5438" s="50">
        <v>1701002</v>
      </c>
      <c r="AH5438" s="66" t="str">
        <f t="shared" si="299"/>
        <v>TOAnanás</v>
      </c>
      <c r="AI5438" s="50">
        <v>1700400</v>
      </c>
    </row>
    <row r="5439" spans="27:35">
      <c r="AA5439" s="62" t="str">
        <f t="shared" si="298"/>
        <v/>
      </c>
      <c r="AB5439" s="50" t="s">
        <v>85</v>
      </c>
      <c r="AC5439" s="50" t="s">
        <v>266</v>
      </c>
      <c r="AD5439" s="50">
        <v>1701051</v>
      </c>
      <c r="AH5439" s="66" t="str">
        <f t="shared" si="299"/>
        <v>TOAngico</v>
      </c>
      <c r="AI5439" s="50">
        <v>1700707</v>
      </c>
    </row>
    <row r="5440" spans="27:35">
      <c r="AA5440" s="62" t="str">
        <f t="shared" si="298"/>
        <v/>
      </c>
      <c r="AB5440" s="50" t="s">
        <v>85</v>
      </c>
      <c r="AC5440" s="50" t="s">
        <v>292</v>
      </c>
      <c r="AD5440" s="50">
        <v>1701101</v>
      </c>
      <c r="AH5440" s="66" t="str">
        <f t="shared" si="299"/>
        <v>TOAparecida do Rio Negro</v>
      </c>
      <c r="AI5440" s="50">
        <v>1701002</v>
      </c>
    </row>
    <row r="5441" spans="27:35">
      <c r="AA5441" s="62" t="str">
        <f t="shared" si="298"/>
        <v/>
      </c>
      <c r="AB5441" s="50" t="s">
        <v>85</v>
      </c>
      <c r="AC5441" s="50" t="s">
        <v>318</v>
      </c>
      <c r="AD5441" s="50">
        <v>1701309</v>
      </c>
      <c r="AH5441" s="66" t="str">
        <f t="shared" si="299"/>
        <v>TOAragominas</v>
      </c>
      <c r="AI5441" s="50">
        <v>1701051</v>
      </c>
    </row>
    <row r="5442" spans="27:35">
      <c r="AA5442" s="62" t="str">
        <f t="shared" si="298"/>
        <v/>
      </c>
      <c r="AB5442" s="50" t="s">
        <v>85</v>
      </c>
      <c r="AC5442" s="50" t="s">
        <v>343</v>
      </c>
      <c r="AD5442" s="50">
        <v>1701903</v>
      </c>
      <c r="AH5442" s="66" t="str">
        <f t="shared" si="299"/>
        <v>TOAraguacema</v>
      </c>
      <c r="AI5442" s="50">
        <v>1701101</v>
      </c>
    </row>
    <row r="5443" spans="27:35">
      <c r="AA5443" s="62" t="str">
        <f t="shared" ref="AA5443:AA5506" si="300">CONCATENATE(A5443,D5443)</f>
        <v/>
      </c>
      <c r="AB5443" s="50" t="s">
        <v>85</v>
      </c>
      <c r="AC5443" s="50" t="s">
        <v>367</v>
      </c>
      <c r="AD5443" s="50">
        <v>1702000</v>
      </c>
      <c r="AH5443" s="66" t="str">
        <f t="shared" ref="AH5443:AH5506" si="301">CONCATENATE(AB5443,AC5443)</f>
        <v>TOAraguaçu</v>
      </c>
      <c r="AI5443" s="50">
        <v>1701309</v>
      </c>
    </row>
    <row r="5444" spans="27:35">
      <c r="AA5444" s="62" t="str">
        <f t="shared" si="300"/>
        <v/>
      </c>
      <c r="AB5444" s="50" t="s">
        <v>85</v>
      </c>
      <c r="AC5444" s="50" t="s">
        <v>392</v>
      </c>
      <c r="AD5444" s="50">
        <v>1702109</v>
      </c>
      <c r="AH5444" s="66" t="str">
        <f t="shared" si="301"/>
        <v>TOAraguaína</v>
      </c>
      <c r="AI5444" s="50">
        <v>1701903</v>
      </c>
    </row>
    <row r="5445" spans="27:35">
      <c r="AA5445" s="62" t="str">
        <f t="shared" si="300"/>
        <v/>
      </c>
      <c r="AB5445" s="50" t="s">
        <v>85</v>
      </c>
      <c r="AC5445" s="50" t="s">
        <v>417</v>
      </c>
      <c r="AD5445" s="50">
        <v>1702158</v>
      </c>
      <c r="AH5445" s="66" t="str">
        <f t="shared" si="301"/>
        <v>TOAraguanã</v>
      </c>
      <c r="AI5445" s="50">
        <v>1702000</v>
      </c>
    </row>
    <row r="5446" spans="27:35">
      <c r="AA5446" s="62" t="str">
        <f t="shared" si="300"/>
        <v/>
      </c>
      <c r="AB5446" s="50" t="s">
        <v>85</v>
      </c>
      <c r="AC5446" s="50" t="s">
        <v>443</v>
      </c>
      <c r="AD5446" s="50">
        <v>1702208</v>
      </c>
      <c r="AH5446" s="66" t="str">
        <f t="shared" si="301"/>
        <v>TOAraguatins</v>
      </c>
      <c r="AI5446" s="50">
        <v>1702109</v>
      </c>
    </row>
    <row r="5447" spans="27:35">
      <c r="AA5447" s="62" t="str">
        <f t="shared" si="300"/>
        <v/>
      </c>
      <c r="AB5447" s="50" t="s">
        <v>85</v>
      </c>
      <c r="AC5447" s="50" t="s">
        <v>468</v>
      </c>
      <c r="AD5447" s="50">
        <v>1702307</v>
      </c>
      <c r="AH5447" s="66" t="str">
        <f t="shared" si="301"/>
        <v>TOArapoema</v>
      </c>
      <c r="AI5447" s="50">
        <v>1702158</v>
      </c>
    </row>
    <row r="5448" spans="27:35">
      <c r="AA5448" s="62" t="str">
        <f t="shared" si="300"/>
        <v/>
      </c>
      <c r="AB5448" s="50" t="s">
        <v>85</v>
      </c>
      <c r="AC5448" s="50" t="s">
        <v>493</v>
      </c>
      <c r="AD5448" s="50">
        <v>1702406</v>
      </c>
      <c r="AH5448" s="66" t="str">
        <f t="shared" si="301"/>
        <v>TOArraias</v>
      </c>
      <c r="AI5448" s="50">
        <v>1702208</v>
      </c>
    </row>
    <row r="5449" spans="27:35">
      <c r="AA5449" s="62" t="str">
        <f t="shared" si="300"/>
        <v/>
      </c>
      <c r="AB5449" s="50" t="s">
        <v>85</v>
      </c>
      <c r="AC5449" s="50" t="s">
        <v>517</v>
      </c>
      <c r="AD5449" s="50">
        <v>1702554</v>
      </c>
      <c r="AH5449" s="66" t="str">
        <f t="shared" si="301"/>
        <v>TOAugustinópolis</v>
      </c>
      <c r="AI5449" s="50">
        <v>1702307</v>
      </c>
    </row>
    <row r="5450" spans="27:35">
      <c r="AA5450" s="62" t="str">
        <f t="shared" si="300"/>
        <v/>
      </c>
      <c r="AB5450" s="50" t="s">
        <v>85</v>
      </c>
      <c r="AC5450" s="50" t="s">
        <v>540</v>
      </c>
      <c r="AD5450" s="50">
        <v>1702703</v>
      </c>
      <c r="AH5450" s="66" t="str">
        <f t="shared" si="301"/>
        <v>TOAurora do Tocantins</v>
      </c>
      <c r="AI5450" s="50">
        <v>1702406</v>
      </c>
    </row>
    <row r="5451" spans="27:35">
      <c r="AA5451" s="62" t="str">
        <f t="shared" si="300"/>
        <v/>
      </c>
      <c r="AB5451" s="50" t="s">
        <v>85</v>
      </c>
      <c r="AC5451" s="50" t="s">
        <v>563</v>
      </c>
      <c r="AD5451" s="50">
        <v>1702901</v>
      </c>
      <c r="AH5451" s="66" t="str">
        <f t="shared" si="301"/>
        <v>TOAxixá do Tocantins</v>
      </c>
      <c r="AI5451" s="50">
        <v>1702554</v>
      </c>
    </row>
    <row r="5452" spans="27:35">
      <c r="AA5452" s="62" t="str">
        <f t="shared" si="300"/>
        <v/>
      </c>
      <c r="AB5452" s="50" t="s">
        <v>85</v>
      </c>
      <c r="AC5452" s="50" t="s">
        <v>586</v>
      </c>
      <c r="AD5452" s="50">
        <v>1703008</v>
      </c>
      <c r="AH5452" s="66" t="str">
        <f t="shared" si="301"/>
        <v>TOBabaçulândia</v>
      </c>
      <c r="AI5452" s="50">
        <v>1702703</v>
      </c>
    </row>
    <row r="5453" spans="27:35">
      <c r="AA5453" s="62" t="str">
        <f t="shared" si="300"/>
        <v/>
      </c>
      <c r="AB5453" s="50" t="s">
        <v>85</v>
      </c>
      <c r="AC5453" s="50" t="s">
        <v>609</v>
      </c>
      <c r="AD5453" s="50">
        <v>1703057</v>
      </c>
      <c r="AH5453" s="66" t="str">
        <f t="shared" si="301"/>
        <v>TOBandeirantes do Tocantins</v>
      </c>
      <c r="AI5453" s="50">
        <v>1702901</v>
      </c>
    </row>
    <row r="5454" spans="27:35">
      <c r="AA5454" s="62" t="str">
        <f t="shared" si="300"/>
        <v/>
      </c>
      <c r="AB5454" s="50" t="s">
        <v>85</v>
      </c>
      <c r="AC5454" s="50" t="s">
        <v>631</v>
      </c>
      <c r="AD5454" s="50">
        <v>1703073</v>
      </c>
      <c r="AH5454" s="66" t="str">
        <f t="shared" si="301"/>
        <v>TOBarra do Ouro</v>
      </c>
      <c r="AI5454" s="50">
        <v>1703008</v>
      </c>
    </row>
    <row r="5455" spans="27:35">
      <c r="AA5455" s="62" t="str">
        <f t="shared" si="300"/>
        <v/>
      </c>
      <c r="AB5455" s="50" t="s">
        <v>85</v>
      </c>
      <c r="AC5455" s="50" t="s">
        <v>652</v>
      </c>
      <c r="AD5455" s="50">
        <v>1703107</v>
      </c>
      <c r="AH5455" s="66" t="str">
        <f t="shared" si="301"/>
        <v>TOBarrolândia</v>
      </c>
      <c r="AI5455" s="50">
        <v>1703057</v>
      </c>
    </row>
    <row r="5456" spans="27:35">
      <c r="AA5456" s="62" t="str">
        <f t="shared" si="300"/>
        <v/>
      </c>
      <c r="AB5456" s="50" t="s">
        <v>85</v>
      </c>
      <c r="AC5456" s="50" t="s">
        <v>673</v>
      </c>
      <c r="AD5456" s="50">
        <v>1703206</v>
      </c>
      <c r="AH5456" s="66" t="str">
        <f t="shared" si="301"/>
        <v>TOBernardo Sayão</v>
      </c>
      <c r="AI5456" s="50">
        <v>1703073</v>
      </c>
    </row>
    <row r="5457" spans="27:35">
      <c r="AA5457" s="62" t="str">
        <f t="shared" si="300"/>
        <v/>
      </c>
      <c r="AB5457" s="50" t="s">
        <v>85</v>
      </c>
      <c r="AC5457" s="50" t="s">
        <v>621</v>
      </c>
      <c r="AD5457" s="50">
        <v>1703305</v>
      </c>
      <c r="AH5457" s="66" t="str">
        <f t="shared" si="301"/>
        <v>TOBom Jesus do Tocantins</v>
      </c>
      <c r="AI5457" s="50">
        <v>1703107</v>
      </c>
    </row>
    <row r="5458" spans="27:35">
      <c r="AA5458" s="62" t="str">
        <f t="shared" si="300"/>
        <v/>
      </c>
      <c r="AB5458" s="50" t="s">
        <v>85</v>
      </c>
      <c r="AC5458" s="50" t="s">
        <v>715</v>
      </c>
      <c r="AD5458" s="50">
        <v>1703602</v>
      </c>
      <c r="AH5458" s="66" t="str">
        <f t="shared" si="301"/>
        <v>TOBrasilândia do Tocantins</v>
      </c>
      <c r="AI5458" s="50">
        <v>1703206</v>
      </c>
    </row>
    <row r="5459" spans="27:35">
      <c r="AA5459" s="62" t="str">
        <f t="shared" si="300"/>
        <v/>
      </c>
      <c r="AB5459" s="50" t="s">
        <v>85</v>
      </c>
      <c r="AC5459" s="50" t="s">
        <v>737</v>
      </c>
      <c r="AD5459" s="50">
        <v>1703701</v>
      </c>
      <c r="AH5459" s="66" t="str">
        <f t="shared" si="301"/>
        <v>TOBrejinho de Nazaré</v>
      </c>
      <c r="AI5459" s="50">
        <v>1703305</v>
      </c>
    </row>
    <row r="5460" spans="27:35">
      <c r="AA5460" s="62" t="str">
        <f t="shared" si="300"/>
        <v/>
      </c>
      <c r="AB5460" s="50" t="s">
        <v>85</v>
      </c>
      <c r="AC5460" s="50" t="s">
        <v>758</v>
      </c>
      <c r="AD5460" s="50">
        <v>1703800</v>
      </c>
      <c r="AH5460" s="66" t="str">
        <f t="shared" si="301"/>
        <v>TOBuriti do Tocantins</v>
      </c>
      <c r="AI5460" s="50">
        <v>1703602</v>
      </c>
    </row>
    <row r="5461" spans="27:35">
      <c r="AA5461" s="62" t="str">
        <f t="shared" si="300"/>
        <v/>
      </c>
      <c r="AB5461" s="50" t="s">
        <v>85</v>
      </c>
      <c r="AC5461" s="50" t="s">
        <v>781</v>
      </c>
      <c r="AD5461" s="50">
        <v>1703826</v>
      </c>
      <c r="AH5461" s="66" t="str">
        <f t="shared" si="301"/>
        <v>TOCachoeirinha</v>
      </c>
      <c r="AI5461" s="50">
        <v>1703701</v>
      </c>
    </row>
    <row r="5462" spans="27:35">
      <c r="AA5462" s="62" t="str">
        <f t="shared" si="300"/>
        <v/>
      </c>
      <c r="AB5462" s="50" t="s">
        <v>85</v>
      </c>
      <c r="AC5462" s="50" t="s">
        <v>802</v>
      </c>
      <c r="AD5462" s="50">
        <v>1703842</v>
      </c>
      <c r="AH5462" s="66" t="str">
        <f t="shared" si="301"/>
        <v>TOCampos Lindos</v>
      </c>
      <c r="AI5462" s="50">
        <v>1703800</v>
      </c>
    </row>
    <row r="5463" spans="27:35">
      <c r="AA5463" s="62" t="str">
        <f t="shared" si="300"/>
        <v/>
      </c>
      <c r="AB5463" s="50" t="s">
        <v>85</v>
      </c>
      <c r="AC5463" s="50" t="s">
        <v>823</v>
      </c>
      <c r="AD5463" s="50">
        <v>1703867</v>
      </c>
      <c r="AH5463" s="66" t="str">
        <f t="shared" si="301"/>
        <v>TOCariri do Tocantins</v>
      </c>
      <c r="AI5463" s="50">
        <v>1703826</v>
      </c>
    </row>
    <row r="5464" spans="27:35">
      <c r="AA5464" s="62" t="str">
        <f t="shared" si="300"/>
        <v/>
      </c>
      <c r="AB5464" s="50" t="s">
        <v>85</v>
      </c>
      <c r="AC5464" s="50" t="s">
        <v>845</v>
      </c>
      <c r="AD5464" s="50">
        <v>1703883</v>
      </c>
      <c r="AH5464" s="66" t="str">
        <f t="shared" si="301"/>
        <v>TOCarmolândia</v>
      </c>
      <c r="AI5464" s="50">
        <v>1703842</v>
      </c>
    </row>
    <row r="5465" spans="27:35">
      <c r="AA5465" s="62" t="str">
        <f t="shared" si="300"/>
        <v/>
      </c>
      <c r="AB5465" s="50" t="s">
        <v>85</v>
      </c>
      <c r="AC5465" s="50" t="s">
        <v>867</v>
      </c>
      <c r="AD5465" s="50">
        <v>1703891</v>
      </c>
      <c r="AH5465" s="66" t="str">
        <f t="shared" si="301"/>
        <v>TOCarrasco Bonito</v>
      </c>
      <c r="AI5465" s="50">
        <v>1703867</v>
      </c>
    </row>
    <row r="5466" spans="27:35">
      <c r="AA5466" s="62" t="str">
        <f t="shared" si="300"/>
        <v/>
      </c>
      <c r="AB5466" s="50" t="s">
        <v>85</v>
      </c>
      <c r="AC5466" s="50" t="s">
        <v>889</v>
      </c>
      <c r="AD5466" s="50">
        <v>1703909</v>
      </c>
      <c r="AH5466" s="66" t="str">
        <f t="shared" si="301"/>
        <v>TOCaseara</v>
      </c>
      <c r="AI5466" s="50">
        <v>1703883</v>
      </c>
    </row>
    <row r="5467" spans="27:35">
      <c r="AA5467" s="62" t="str">
        <f t="shared" si="300"/>
        <v/>
      </c>
      <c r="AB5467" s="50" t="s">
        <v>85</v>
      </c>
      <c r="AC5467" s="50" t="s">
        <v>912</v>
      </c>
      <c r="AD5467" s="50">
        <v>1704105</v>
      </c>
      <c r="AH5467" s="66" t="str">
        <f t="shared" si="301"/>
        <v>TOCentenário</v>
      </c>
      <c r="AI5467" s="50">
        <v>1703891</v>
      </c>
    </row>
    <row r="5468" spans="27:35">
      <c r="AA5468" s="62" t="str">
        <f t="shared" si="300"/>
        <v/>
      </c>
      <c r="AB5468" s="50" t="s">
        <v>85</v>
      </c>
      <c r="AC5468" s="50" t="s">
        <v>935</v>
      </c>
      <c r="AD5468" s="50">
        <v>1705102</v>
      </c>
      <c r="AH5468" s="66" t="str">
        <f t="shared" si="301"/>
        <v>TOChapada da Natividade</v>
      </c>
      <c r="AI5468" s="50">
        <v>1703909</v>
      </c>
    </row>
    <row r="5469" spans="27:35">
      <c r="AA5469" s="62" t="str">
        <f t="shared" si="300"/>
        <v/>
      </c>
      <c r="AB5469" s="50" t="s">
        <v>85</v>
      </c>
      <c r="AC5469" s="50" t="s">
        <v>957</v>
      </c>
      <c r="AD5469" s="50">
        <v>1704600</v>
      </c>
      <c r="AH5469" s="66" t="str">
        <f t="shared" si="301"/>
        <v>TOChapada de Areia</v>
      </c>
      <c r="AI5469" s="50">
        <v>1704105</v>
      </c>
    </row>
    <row r="5470" spans="27:35">
      <c r="AA5470" s="62" t="str">
        <f t="shared" si="300"/>
        <v/>
      </c>
      <c r="AB5470" s="50" t="s">
        <v>85</v>
      </c>
      <c r="AC5470" s="50" t="s">
        <v>980</v>
      </c>
      <c r="AD5470" s="50">
        <v>1705508</v>
      </c>
      <c r="AH5470" s="66" t="str">
        <f t="shared" si="301"/>
        <v>TOColinas do Tocantins</v>
      </c>
      <c r="AI5470" s="50">
        <v>1705102</v>
      </c>
    </row>
    <row r="5471" spans="27:35">
      <c r="AA5471" s="62" t="str">
        <f t="shared" si="300"/>
        <v/>
      </c>
      <c r="AB5471" s="50" t="s">
        <v>85</v>
      </c>
      <c r="AC5471" s="50" t="s">
        <v>1002</v>
      </c>
      <c r="AD5471" s="50">
        <v>1716703</v>
      </c>
      <c r="AH5471" s="66" t="str">
        <f t="shared" si="301"/>
        <v>TOColméia</v>
      </c>
      <c r="AI5471" s="50">
        <v>1704600</v>
      </c>
    </row>
    <row r="5472" spans="27:35">
      <c r="AA5472" s="62" t="str">
        <f t="shared" si="300"/>
        <v/>
      </c>
      <c r="AB5472" s="50" t="s">
        <v>85</v>
      </c>
      <c r="AC5472" s="50" t="s">
        <v>1024</v>
      </c>
      <c r="AD5472" s="50">
        <v>1705557</v>
      </c>
      <c r="AH5472" s="66" t="str">
        <f t="shared" si="301"/>
        <v>TOCombinado</v>
      </c>
      <c r="AI5472" s="50">
        <v>1705508</v>
      </c>
    </row>
    <row r="5473" spans="27:35">
      <c r="AA5473" s="62" t="str">
        <f t="shared" si="300"/>
        <v/>
      </c>
      <c r="AB5473" s="50" t="s">
        <v>85</v>
      </c>
      <c r="AC5473" s="50" t="s">
        <v>1047</v>
      </c>
      <c r="AD5473" s="50">
        <v>1705607</v>
      </c>
      <c r="AH5473" s="66" t="str">
        <f t="shared" si="301"/>
        <v>TOConceição do Tocantins</v>
      </c>
      <c r="AI5473" s="50">
        <v>1716703</v>
      </c>
    </row>
    <row r="5474" spans="27:35">
      <c r="AA5474" s="62" t="str">
        <f t="shared" si="300"/>
        <v/>
      </c>
      <c r="AB5474" s="50" t="s">
        <v>85</v>
      </c>
      <c r="AC5474" s="50" t="s">
        <v>5558</v>
      </c>
      <c r="AD5474" s="50">
        <v>1706001</v>
      </c>
      <c r="AH5474" s="66" t="str">
        <f t="shared" si="301"/>
        <v>TOCouto de Magalhães</v>
      </c>
      <c r="AI5474" s="50">
        <v>1705557</v>
      </c>
    </row>
    <row r="5475" spans="27:35">
      <c r="AA5475" s="62" t="str">
        <f t="shared" si="300"/>
        <v/>
      </c>
      <c r="AB5475" s="50" t="s">
        <v>85</v>
      </c>
      <c r="AC5475" s="50" t="s">
        <v>1090</v>
      </c>
      <c r="AD5475" s="50">
        <v>1706100</v>
      </c>
      <c r="AH5475" s="66" t="str">
        <f t="shared" si="301"/>
        <v>TOCristalândia</v>
      </c>
      <c r="AI5475" s="50">
        <v>1705607</v>
      </c>
    </row>
    <row r="5476" spans="27:35">
      <c r="AA5476" s="62" t="str">
        <f t="shared" si="300"/>
        <v/>
      </c>
      <c r="AB5476" s="50" t="s">
        <v>85</v>
      </c>
      <c r="AC5476" s="50" t="s">
        <v>1113</v>
      </c>
      <c r="AD5476" s="50">
        <v>1706258</v>
      </c>
      <c r="AH5476" s="66" t="str">
        <f t="shared" si="301"/>
        <v>TOCrixás do Tocantins</v>
      </c>
      <c r="AI5476" s="50">
        <v>1706001</v>
      </c>
    </row>
    <row r="5477" spans="27:35">
      <c r="AA5477" s="62" t="str">
        <f t="shared" si="300"/>
        <v/>
      </c>
      <c r="AB5477" s="50" t="s">
        <v>85</v>
      </c>
      <c r="AC5477" s="50" t="s">
        <v>1136</v>
      </c>
      <c r="AD5477" s="50">
        <v>1706506</v>
      </c>
      <c r="AH5477" s="66" t="str">
        <f t="shared" si="301"/>
        <v>TODarcinópolis</v>
      </c>
      <c r="AI5477" s="50">
        <v>1706100</v>
      </c>
    </row>
    <row r="5478" spans="27:35">
      <c r="AA5478" s="62" t="str">
        <f t="shared" si="300"/>
        <v/>
      </c>
      <c r="AB5478" s="50" t="s">
        <v>85</v>
      </c>
      <c r="AC5478" s="50" t="s">
        <v>1159</v>
      </c>
      <c r="AD5478" s="50">
        <v>1707009</v>
      </c>
      <c r="AH5478" s="66" t="str">
        <f t="shared" si="301"/>
        <v>TODianópolis</v>
      </c>
      <c r="AI5478" s="50">
        <v>1706258</v>
      </c>
    </row>
    <row r="5479" spans="27:35">
      <c r="AA5479" s="62" t="str">
        <f t="shared" si="300"/>
        <v/>
      </c>
      <c r="AB5479" s="50" t="s">
        <v>85</v>
      </c>
      <c r="AC5479" s="50" t="s">
        <v>1182</v>
      </c>
      <c r="AD5479" s="50">
        <v>1707108</v>
      </c>
      <c r="AH5479" s="66" t="str">
        <f t="shared" si="301"/>
        <v>TODivinópolis do Tocantins</v>
      </c>
      <c r="AI5479" s="50">
        <v>1706506</v>
      </c>
    </row>
    <row r="5480" spans="27:35">
      <c r="AA5480" s="62" t="str">
        <f t="shared" si="300"/>
        <v/>
      </c>
      <c r="AB5480" s="50" t="s">
        <v>85</v>
      </c>
      <c r="AC5480" s="50" t="s">
        <v>1204</v>
      </c>
      <c r="AD5480" s="50">
        <v>1707207</v>
      </c>
      <c r="AH5480" s="66" t="str">
        <f t="shared" si="301"/>
        <v>TODois Irmãos do Tocantins</v>
      </c>
      <c r="AI5480" s="50">
        <v>1707009</v>
      </c>
    </row>
    <row r="5481" spans="27:35">
      <c r="AA5481" s="62" t="str">
        <f t="shared" si="300"/>
        <v/>
      </c>
      <c r="AB5481" s="50" t="s">
        <v>85</v>
      </c>
      <c r="AC5481" s="50" t="s">
        <v>1226</v>
      </c>
      <c r="AD5481" s="50">
        <v>1707306</v>
      </c>
      <c r="AH5481" s="66" t="str">
        <f t="shared" si="301"/>
        <v>TODueré</v>
      </c>
      <c r="AI5481" s="50">
        <v>1707108</v>
      </c>
    </row>
    <row r="5482" spans="27:35">
      <c r="AA5482" s="62" t="str">
        <f t="shared" si="300"/>
        <v/>
      </c>
      <c r="AB5482" s="50" t="s">
        <v>85</v>
      </c>
      <c r="AC5482" s="50" t="s">
        <v>1248</v>
      </c>
      <c r="AD5482" s="50">
        <v>1707405</v>
      </c>
      <c r="AH5482" s="66" t="str">
        <f t="shared" si="301"/>
        <v>TOEsperantina</v>
      </c>
      <c r="AI5482" s="50">
        <v>1707207</v>
      </c>
    </row>
    <row r="5483" spans="27:35">
      <c r="AA5483" s="62" t="str">
        <f t="shared" si="300"/>
        <v/>
      </c>
      <c r="AB5483" s="50" t="s">
        <v>85</v>
      </c>
      <c r="AC5483" s="50" t="s">
        <v>1271</v>
      </c>
      <c r="AD5483" s="50">
        <v>1707553</v>
      </c>
      <c r="AH5483" s="66" t="str">
        <f t="shared" si="301"/>
        <v>TOFátima</v>
      </c>
      <c r="AI5483" s="50">
        <v>1707306</v>
      </c>
    </row>
    <row r="5484" spans="27:35">
      <c r="AA5484" s="62" t="str">
        <f t="shared" si="300"/>
        <v/>
      </c>
      <c r="AB5484" s="50" t="s">
        <v>85</v>
      </c>
      <c r="AC5484" s="50" t="s">
        <v>1292</v>
      </c>
      <c r="AD5484" s="50">
        <v>1707652</v>
      </c>
      <c r="AH5484" s="66" t="str">
        <f t="shared" si="301"/>
        <v>TOFigueirópolis</v>
      </c>
      <c r="AI5484" s="50">
        <v>1707405</v>
      </c>
    </row>
    <row r="5485" spans="27:35">
      <c r="AA5485" s="62" t="str">
        <f t="shared" si="300"/>
        <v/>
      </c>
      <c r="AB5485" s="50" t="s">
        <v>85</v>
      </c>
      <c r="AC5485" s="50" t="s">
        <v>1314</v>
      </c>
      <c r="AD5485" s="50">
        <v>1707702</v>
      </c>
      <c r="AH5485" s="66" t="str">
        <f t="shared" si="301"/>
        <v>TOFiladélfia</v>
      </c>
      <c r="AI5485" s="50">
        <v>1707553</v>
      </c>
    </row>
    <row r="5486" spans="27:35">
      <c r="AA5486" s="62" t="str">
        <f t="shared" si="300"/>
        <v/>
      </c>
      <c r="AB5486" s="50" t="s">
        <v>85</v>
      </c>
      <c r="AC5486" s="50" t="s">
        <v>1336</v>
      </c>
      <c r="AD5486" s="50">
        <v>1708205</v>
      </c>
      <c r="AH5486" s="66" t="str">
        <f t="shared" si="301"/>
        <v>TOFormoso do Araguaia</v>
      </c>
      <c r="AI5486" s="50">
        <v>1707652</v>
      </c>
    </row>
    <row r="5487" spans="27:35">
      <c r="AA5487" s="62" t="str">
        <f t="shared" si="300"/>
        <v/>
      </c>
      <c r="AB5487" s="50" t="s">
        <v>85</v>
      </c>
      <c r="AC5487" s="50" t="s">
        <v>1357</v>
      </c>
      <c r="AD5487" s="50">
        <v>1708254</v>
      </c>
      <c r="AH5487" s="66" t="str">
        <f t="shared" si="301"/>
        <v>TOFortaleza do Tabocão</v>
      </c>
      <c r="AI5487" s="50">
        <v>1707702</v>
      </c>
    </row>
    <row r="5488" spans="27:35">
      <c r="AA5488" s="62" t="str">
        <f t="shared" si="300"/>
        <v/>
      </c>
      <c r="AB5488" s="50" t="s">
        <v>85</v>
      </c>
      <c r="AC5488" s="50" t="s">
        <v>1379</v>
      </c>
      <c r="AD5488" s="50">
        <v>1708304</v>
      </c>
      <c r="AH5488" s="66" t="str">
        <f t="shared" si="301"/>
        <v>TOGoianorte</v>
      </c>
      <c r="AI5488" s="50">
        <v>1708205</v>
      </c>
    </row>
    <row r="5489" spans="27:35">
      <c r="AA5489" s="62" t="str">
        <f t="shared" si="300"/>
        <v/>
      </c>
      <c r="AB5489" s="50" t="s">
        <v>85</v>
      </c>
      <c r="AC5489" s="50" t="s">
        <v>1401</v>
      </c>
      <c r="AD5489" s="50">
        <v>1709005</v>
      </c>
      <c r="AH5489" s="66" t="str">
        <f t="shared" si="301"/>
        <v>TOGoiatins</v>
      </c>
      <c r="AI5489" s="50">
        <v>1708254</v>
      </c>
    </row>
    <row r="5490" spans="27:35">
      <c r="AA5490" s="62" t="str">
        <f t="shared" si="300"/>
        <v/>
      </c>
      <c r="AB5490" s="50" t="s">
        <v>85</v>
      </c>
      <c r="AC5490" s="50" t="s">
        <v>1423</v>
      </c>
      <c r="AD5490" s="50">
        <v>1709302</v>
      </c>
      <c r="AH5490" s="66" t="str">
        <f t="shared" si="301"/>
        <v>TOGuaraí</v>
      </c>
      <c r="AI5490" s="50">
        <v>1708304</v>
      </c>
    </row>
    <row r="5491" spans="27:35">
      <c r="AA5491" s="62" t="str">
        <f t="shared" si="300"/>
        <v/>
      </c>
      <c r="AB5491" s="50" t="s">
        <v>85</v>
      </c>
      <c r="AC5491" s="50" t="s">
        <v>1444</v>
      </c>
      <c r="AD5491" s="50">
        <v>1709500</v>
      </c>
      <c r="AH5491" s="66" t="str">
        <f t="shared" si="301"/>
        <v>TOGurupi</v>
      </c>
      <c r="AI5491" s="50">
        <v>1709005</v>
      </c>
    </row>
    <row r="5492" spans="27:35">
      <c r="AA5492" s="62" t="str">
        <f t="shared" si="300"/>
        <v/>
      </c>
      <c r="AB5492" s="50" t="s">
        <v>85</v>
      </c>
      <c r="AC5492" s="50" t="s">
        <v>1464</v>
      </c>
      <c r="AD5492" s="50">
        <v>1709807</v>
      </c>
      <c r="AH5492" s="66" t="str">
        <f t="shared" si="301"/>
        <v>TOIpueiras</v>
      </c>
      <c r="AI5492" s="50">
        <v>1709302</v>
      </c>
    </row>
    <row r="5493" spans="27:35">
      <c r="AA5493" s="62" t="str">
        <f t="shared" si="300"/>
        <v/>
      </c>
      <c r="AB5493" s="50" t="s">
        <v>85</v>
      </c>
      <c r="AC5493" s="50" t="s">
        <v>1486</v>
      </c>
      <c r="AD5493" s="50">
        <v>1710508</v>
      </c>
      <c r="AH5493" s="66" t="str">
        <f t="shared" si="301"/>
        <v>TOItacajá</v>
      </c>
      <c r="AI5493" s="50">
        <v>1709500</v>
      </c>
    </row>
    <row r="5494" spans="27:35">
      <c r="AA5494" s="62" t="str">
        <f t="shared" si="300"/>
        <v/>
      </c>
      <c r="AB5494" s="50" t="s">
        <v>85</v>
      </c>
      <c r="AC5494" s="50" t="s">
        <v>1507</v>
      </c>
      <c r="AD5494" s="50">
        <v>1710706</v>
      </c>
      <c r="AH5494" s="66" t="str">
        <f t="shared" si="301"/>
        <v>TOItaguatins</v>
      </c>
      <c r="AI5494" s="50">
        <v>1709807</v>
      </c>
    </row>
    <row r="5495" spans="27:35">
      <c r="AA5495" s="62" t="str">
        <f t="shared" si="300"/>
        <v/>
      </c>
      <c r="AB5495" s="50" t="s">
        <v>85</v>
      </c>
      <c r="AC5495" s="50" t="s">
        <v>1528</v>
      </c>
      <c r="AD5495" s="50">
        <v>1710904</v>
      </c>
      <c r="AH5495" s="66" t="str">
        <f t="shared" si="301"/>
        <v>TOItapiratins</v>
      </c>
      <c r="AI5495" s="50">
        <v>1710508</v>
      </c>
    </row>
    <row r="5496" spans="27:35">
      <c r="AA5496" s="62" t="str">
        <f t="shared" si="300"/>
        <v/>
      </c>
      <c r="AB5496" s="50" t="s">
        <v>85</v>
      </c>
      <c r="AC5496" s="50" t="s">
        <v>1549</v>
      </c>
      <c r="AD5496" s="50">
        <v>1711100</v>
      </c>
      <c r="AH5496" s="66" t="str">
        <f t="shared" si="301"/>
        <v>TOItaporã do Tocantins</v>
      </c>
      <c r="AI5496" s="50">
        <v>1710706</v>
      </c>
    </row>
    <row r="5497" spans="27:35">
      <c r="AA5497" s="62" t="str">
        <f t="shared" si="300"/>
        <v/>
      </c>
      <c r="AB5497" s="50" t="s">
        <v>85</v>
      </c>
      <c r="AC5497" s="50" t="s">
        <v>1568</v>
      </c>
      <c r="AD5497" s="50">
        <v>1711506</v>
      </c>
      <c r="AH5497" s="66" t="str">
        <f t="shared" si="301"/>
        <v>TOJaú do Tocantins</v>
      </c>
      <c r="AI5497" s="50">
        <v>1710904</v>
      </c>
    </row>
    <row r="5498" spans="27:35">
      <c r="AA5498" s="62" t="str">
        <f t="shared" si="300"/>
        <v/>
      </c>
      <c r="AB5498" s="50" t="s">
        <v>85</v>
      </c>
      <c r="AC5498" s="50" t="s">
        <v>1588</v>
      </c>
      <c r="AD5498" s="50">
        <v>1711803</v>
      </c>
      <c r="AH5498" s="66" t="str">
        <f t="shared" si="301"/>
        <v>TOJuarina</v>
      </c>
      <c r="AI5498" s="50">
        <v>1711100</v>
      </c>
    </row>
    <row r="5499" spans="27:35">
      <c r="AA5499" s="62" t="str">
        <f t="shared" si="300"/>
        <v/>
      </c>
      <c r="AB5499" s="50" t="s">
        <v>85</v>
      </c>
      <c r="AC5499" s="50" t="s">
        <v>1608</v>
      </c>
      <c r="AD5499" s="50">
        <v>1711902</v>
      </c>
      <c r="AH5499" s="66" t="str">
        <f t="shared" si="301"/>
        <v>TOLagoa da Confusão</v>
      </c>
      <c r="AI5499" s="50">
        <v>1711506</v>
      </c>
    </row>
    <row r="5500" spans="27:35">
      <c r="AA5500" s="62" t="str">
        <f t="shared" si="300"/>
        <v/>
      </c>
      <c r="AB5500" s="50" t="s">
        <v>85</v>
      </c>
      <c r="AC5500" s="50" t="s">
        <v>1629</v>
      </c>
      <c r="AD5500" s="50">
        <v>1711951</v>
      </c>
      <c r="AH5500" s="66" t="str">
        <f t="shared" si="301"/>
        <v>TOLagoa do Tocantins</v>
      </c>
      <c r="AI5500" s="50">
        <v>1711803</v>
      </c>
    </row>
    <row r="5501" spans="27:35">
      <c r="AA5501" s="62" t="str">
        <f t="shared" si="300"/>
        <v/>
      </c>
      <c r="AB5501" s="50" t="s">
        <v>85</v>
      </c>
      <c r="AC5501" s="50" t="s">
        <v>1650</v>
      </c>
      <c r="AD5501" s="50">
        <v>1712009</v>
      </c>
      <c r="AH5501" s="66" t="str">
        <f t="shared" si="301"/>
        <v>TOLajeado</v>
      </c>
      <c r="AI5501" s="50">
        <v>1711902</v>
      </c>
    </row>
    <row r="5502" spans="27:35">
      <c r="AA5502" s="62" t="str">
        <f t="shared" si="300"/>
        <v/>
      </c>
      <c r="AB5502" s="50" t="s">
        <v>85</v>
      </c>
      <c r="AC5502" s="50" t="s">
        <v>1670</v>
      </c>
      <c r="AD5502" s="50">
        <v>1712157</v>
      </c>
      <c r="AH5502" s="66" t="str">
        <f t="shared" si="301"/>
        <v>TOLavandeira</v>
      </c>
      <c r="AI5502" s="50">
        <v>1711951</v>
      </c>
    </row>
    <row r="5503" spans="27:35">
      <c r="AA5503" s="62" t="str">
        <f t="shared" si="300"/>
        <v/>
      </c>
      <c r="AB5503" s="50" t="s">
        <v>85</v>
      </c>
      <c r="AC5503" s="50" t="s">
        <v>1691</v>
      </c>
      <c r="AD5503" s="50">
        <v>1712405</v>
      </c>
      <c r="AH5503" s="66" t="str">
        <f t="shared" si="301"/>
        <v>TOLizarda</v>
      </c>
      <c r="AI5503" s="50">
        <v>1712009</v>
      </c>
    </row>
    <row r="5504" spans="27:35">
      <c r="AA5504" s="62" t="str">
        <f t="shared" si="300"/>
        <v/>
      </c>
      <c r="AB5504" s="50" t="s">
        <v>85</v>
      </c>
      <c r="AC5504" s="50" t="s">
        <v>1711</v>
      </c>
      <c r="AD5504" s="50">
        <v>1712454</v>
      </c>
      <c r="AH5504" s="66" t="str">
        <f t="shared" si="301"/>
        <v>TOLuzinópolis</v>
      </c>
      <c r="AI5504" s="50">
        <v>1712157</v>
      </c>
    </row>
    <row r="5505" spans="27:35">
      <c r="AA5505" s="62" t="str">
        <f t="shared" si="300"/>
        <v/>
      </c>
      <c r="AB5505" s="50" t="s">
        <v>85</v>
      </c>
      <c r="AC5505" s="50" t="s">
        <v>1732</v>
      </c>
      <c r="AD5505" s="50">
        <v>1712504</v>
      </c>
      <c r="AH5505" s="66" t="str">
        <f t="shared" si="301"/>
        <v>TOMarianópolis do Tocantins</v>
      </c>
      <c r="AI5505" s="50">
        <v>1712405</v>
      </c>
    </row>
    <row r="5506" spans="27:35">
      <c r="AA5506" s="62" t="str">
        <f t="shared" si="300"/>
        <v/>
      </c>
      <c r="AB5506" s="50" t="s">
        <v>85</v>
      </c>
      <c r="AC5506" s="50" t="s">
        <v>1753</v>
      </c>
      <c r="AD5506" s="50">
        <v>1712702</v>
      </c>
      <c r="AH5506" s="66" t="str">
        <f t="shared" si="301"/>
        <v>TOMateiros</v>
      </c>
      <c r="AI5506" s="50">
        <v>1712454</v>
      </c>
    </row>
    <row r="5507" spans="27:35">
      <c r="AA5507" s="62" t="str">
        <f t="shared" ref="AA5507:AA5570" si="302">CONCATENATE(A5507,D5507)</f>
        <v/>
      </c>
      <c r="AB5507" s="50" t="s">
        <v>85</v>
      </c>
      <c r="AC5507" s="50" t="s">
        <v>1773</v>
      </c>
      <c r="AD5507" s="50">
        <v>1712801</v>
      </c>
      <c r="AH5507" s="66" t="str">
        <f t="shared" ref="AH5507:AH5570" si="303">CONCATENATE(AB5507,AC5507)</f>
        <v>TOMaurilândia do Tocantins</v>
      </c>
      <c r="AI5507" s="50">
        <v>1712504</v>
      </c>
    </row>
    <row r="5508" spans="27:35">
      <c r="AA5508" s="62" t="str">
        <f t="shared" si="302"/>
        <v/>
      </c>
      <c r="AB5508" s="50" t="s">
        <v>85</v>
      </c>
      <c r="AC5508" s="50" t="s">
        <v>1792</v>
      </c>
      <c r="AD5508" s="50">
        <v>1713205</v>
      </c>
      <c r="AH5508" s="66" t="str">
        <f t="shared" si="303"/>
        <v>TOMiracema do Tocantins</v>
      </c>
      <c r="AI5508" s="50">
        <v>1712702</v>
      </c>
    </row>
    <row r="5509" spans="27:35">
      <c r="AA5509" s="62" t="str">
        <f t="shared" si="302"/>
        <v/>
      </c>
      <c r="AB5509" s="50" t="s">
        <v>85</v>
      </c>
      <c r="AC5509" s="50" t="s">
        <v>1811</v>
      </c>
      <c r="AD5509" s="50">
        <v>1713304</v>
      </c>
      <c r="AH5509" s="66" t="str">
        <f t="shared" si="303"/>
        <v>TOMiranorte</v>
      </c>
      <c r="AI5509" s="50">
        <v>1712801</v>
      </c>
    </row>
    <row r="5510" spans="27:35">
      <c r="AA5510" s="62" t="str">
        <f t="shared" si="302"/>
        <v/>
      </c>
      <c r="AB5510" s="50" t="s">
        <v>85</v>
      </c>
      <c r="AC5510" s="50" t="s">
        <v>1830</v>
      </c>
      <c r="AD5510" s="50">
        <v>1713601</v>
      </c>
      <c r="AH5510" s="66" t="str">
        <f t="shared" si="303"/>
        <v>TOMonte do Carmo</v>
      </c>
      <c r="AI5510" s="50">
        <v>1713205</v>
      </c>
    </row>
    <row r="5511" spans="27:35">
      <c r="AA5511" s="62" t="str">
        <f t="shared" si="302"/>
        <v/>
      </c>
      <c r="AB5511" s="50" t="s">
        <v>85</v>
      </c>
      <c r="AC5511" s="50" t="s">
        <v>1848</v>
      </c>
      <c r="AD5511" s="50">
        <v>1713700</v>
      </c>
      <c r="AH5511" s="66" t="str">
        <f t="shared" si="303"/>
        <v>TOMonte Santo do Tocantins</v>
      </c>
      <c r="AI5511" s="50">
        <v>1713304</v>
      </c>
    </row>
    <row r="5512" spans="27:35">
      <c r="AA5512" s="62" t="str">
        <f t="shared" si="302"/>
        <v/>
      </c>
      <c r="AB5512" s="50" t="s">
        <v>85</v>
      </c>
      <c r="AC5512" s="50" t="s">
        <v>1866</v>
      </c>
      <c r="AD5512" s="50">
        <v>1713957</v>
      </c>
      <c r="AH5512" s="66" t="str">
        <f t="shared" si="303"/>
        <v>TOMuricilândia</v>
      </c>
      <c r="AI5512" s="50">
        <v>1713601</v>
      </c>
    </row>
    <row r="5513" spans="27:35">
      <c r="AA5513" s="62" t="str">
        <f t="shared" si="302"/>
        <v/>
      </c>
      <c r="AB5513" s="50" t="s">
        <v>85</v>
      </c>
      <c r="AC5513" s="50" t="s">
        <v>1152</v>
      </c>
      <c r="AD5513" s="50">
        <v>1714203</v>
      </c>
      <c r="AH5513" s="66" t="str">
        <f t="shared" si="303"/>
        <v>TONatividade</v>
      </c>
      <c r="AI5513" s="50">
        <v>1713700</v>
      </c>
    </row>
    <row r="5514" spans="27:35">
      <c r="AA5514" s="62" t="str">
        <f t="shared" si="302"/>
        <v/>
      </c>
      <c r="AB5514" s="50" t="s">
        <v>85</v>
      </c>
      <c r="AC5514" s="50" t="s">
        <v>1900</v>
      </c>
      <c r="AD5514" s="50">
        <v>1714302</v>
      </c>
      <c r="AH5514" s="66" t="str">
        <f t="shared" si="303"/>
        <v>TONazaré</v>
      </c>
      <c r="AI5514" s="50">
        <v>1713957</v>
      </c>
    </row>
    <row r="5515" spans="27:35">
      <c r="AA5515" s="62" t="str">
        <f t="shared" si="302"/>
        <v/>
      </c>
      <c r="AB5515" s="50" t="s">
        <v>85</v>
      </c>
      <c r="AC5515" s="50" t="s">
        <v>1917</v>
      </c>
      <c r="AD5515" s="50">
        <v>1714880</v>
      </c>
      <c r="AH5515" s="66" t="str">
        <f t="shared" si="303"/>
        <v>TONova Olinda</v>
      </c>
      <c r="AI5515" s="50">
        <v>1714203</v>
      </c>
    </row>
    <row r="5516" spans="27:35">
      <c r="AA5516" s="62" t="str">
        <f t="shared" si="302"/>
        <v/>
      </c>
      <c r="AB5516" s="50" t="s">
        <v>85</v>
      </c>
      <c r="AC5516" s="50" t="s">
        <v>1934</v>
      </c>
      <c r="AD5516" s="50">
        <v>1715002</v>
      </c>
      <c r="AH5516" s="66" t="str">
        <f t="shared" si="303"/>
        <v>TONova Rosalândia</v>
      </c>
      <c r="AI5516" s="50">
        <v>1714302</v>
      </c>
    </row>
    <row r="5517" spans="27:35">
      <c r="AA5517" s="62" t="str">
        <f t="shared" si="302"/>
        <v/>
      </c>
      <c r="AB5517" s="50" t="s">
        <v>85</v>
      </c>
      <c r="AC5517" s="50" t="s">
        <v>1950</v>
      </c>
      <c r="AD5517" s="50">
        <v>1715101</v>
      </c>
      <c r="AH5517" s="66" t="str">
        <f t="shared" si="303"/>
        <v>TONovo Acordo</v>
      </c>
      <c r="AI5517" s="50">
        <v>1714880</v>
      </c>
    </row>
    <row r="5518" spans="27:35">
      <c r="AA5518" s="62" t="str">
        <f t="shared" si="302"/>
        <v/>
      </c>
      <c r="AB5518" s="50" t="s">
        <v>85</v>
      </c>
      <c r="AC5518" s="50" t="s">
        <v>1967</v>
      </c>
      <c r="AD5518" s="50">
        <v>1715150</v>
      </c>
      <c r="AH5518" s="66" t="str">
        <f t="shared" si="303"/>
        <v>TONovo Alegre</v>
      </c>
      <c r="AI5518" s="50">
        <v>1715002</v>
      </c>
    </row>
    <row r="5519" spans="27:35">
      <c r="AA5519" s="62" t="str">
        <f t="shared" si="302"/>
        <v/>
      </c>
      <c r="AB5519" s="50" t="s">
        <v>85</v>
      </c>
      <c r="AC5519" s="50" t="s">
        <v>1985</v>
      </c>
      <c r="AD5519" s="50">
        <v>1715259</v>
      </c>
      <c r="AH5519" s="66" t="str">
        <f t="shared" si="303"/>
        <v>TONovo Jardim</v>
      </c>
      <c r="AI5519" s="50">
        <v>1715101</v>
      </c>
    </row>
    <row r="5520" spans="27:35">
      <c r="AA5520" s="62" t="str">
        <f t="shared" si="302"/>
        <v/>
      </c>
      <c r="AB5520" s="50" t="s">
        <v>85</v>
      </c>
      <c r="AC5520" s="50" t="s">
        <v>2002</v>
      </c>
      <c r="AD5520" s="50">
        <v>1715507</v>
      </c>
      <c r="AH5520" s="66" t="str">
        <f t="shared" si="303"/>
        <v>TOOliveira de Fátima</v>
      </c>
      <c r="AI5520" s="50">
        <v>1715150</v>
      </c>
    </row>
    <row r="5521" spans="27:35">
      <c r="AA5521" s="62" t="str">
        <f t="shared" si="302"/>
        <v/>
      </c>
      <c r="AB5521" s="50" t="s">
        <v>85</v>
      </c>
      <c r="AC5521" s="50" t="s">
        <v>2020</v>
      </c>
      <c r="AD5521" s="50">
        <v>1721000</v>
      </c>
      <c r="AH5521" s="66" t="str">
        <f t="shared" si="303"/>
        <v>TOPalmas</v>
      </c>
      <c r="AI5521" s="50">
        <v>1715259</v>
      </c>
    </row>
    <row r="5522" spans="27:35">
      <c r="AA5522" s="62" t="str">
        <f t="shared" si="302"/>
        <v/>
      </c>
      <c r="AB5522" s="50" t="s">
        <v>85</v>
      </c>
      <c r="AC5522" s="50" t="s">
        <v>2038</v>
      </c>
      <c r="AD5522" s="50">
        <v>1715705</v>
      </c>
      <c r="AH5522" s="66" t="str">
        <f t="shared" si="303"/>
        <v>TOPalmeirante</v>
      </c>
      <c r="AI5522" s="50">
        <v>1715507</v>
      </c>
    </row>
    <row r="5523" spans="27:35">
      <c r="AA5523" s="62" t="str">
        <f t="shared" si="302"/>
        <v/>
      </c>
      <c r="AB5523" s="50" t="s">
        <v>85</v>
      </c>
      <c r="AC5523" s="50" t="s">
        <v>2056</v>
      </c>
      <c r="AD5523" s="50">
        <v>1713809</v>
      </c>
      <c r="AH5523" s="66" t="str">
        <f t="shared" si="303"/>
        <v>TOPalmeiras do Tocantins</v>
      </c>
      <c r="AI5523" s="50">
        <v>1721000</v>
      </c>
    </row>
    <row r="5524" spans="27:35">
      <c r="AA5524" s="62" t="str">
        <f t="shared" si="302"/>
        <v/>
      </c>
      <c r="AB5524" s="50" t="s">
        <v>85</v>
      </c>
      <c r="AC5524" s="50" t="s">
        <v>2073</v>
      </c>
      <c r="AD5524" s="50">
        <v>1715754</v>
      </c>
      <c r="AH5524" s="66" t="str">
        <f t="shared" si="303"/>
        <v>TOPalmeirópolis</v>
      </c>
      <c r="AI5524" s="50">
        <v>1715705</v>
      </c>
    </row>
    <row r="5525" spans="27:35">
      <c r="AA5525" s="62" t="str">
        <f t="shared" si="302"/>
        <v/>
      </c>
      <c r="AB5525" s="50" t="s">
        <v>85</v>
      </c>
      <c r="AC5525" s="50" t="s">
        <v>2089</v>
      </c>
      <c r="AD5525" s="50">
        <v>1716109</v>
      </c>
      <c r="AH5525" s="66" t="str">
        <f t="shared" si="303"/>
        <v>TOParaíso do Tocantins</v>
      </c>
      <c r="AI5525" s="50">
        <v>1713809</v>
      </c>
    </row>
    <row r="5526" spans="27:35">
      <c r="AA5526" s="62" t="str">
        <f t="shared" si="302"/>
        <v/>
      </c>
      <c r="AB5526" s="50" t="s">
        <v>85</v>
      </c>
      <c r="AC5526" s="50" t="s">
        <v>2105</v>
      </c>
      <c r="AD5526" s="50">
        <v>1716208</v>
      </c>
      <c r="AH5526" s="66" t="str">
        <f t="shared" si="303"/>
        <v>TOParanã</v>
      </c>
      <c r="AI5526" s="50">
        <v>1715754</v>
      </c>
    </row>
    <row r="5527" spans="27:35">
      <c r="AA5527" s="62" t="str">
        <f t="shared" si="302"/>
        <v/>
      </c>
      <c r="AB5527" s="50" t="s">
        <v>85</v>
      </c>
      <c r="AC5527" s="50" t="s">
        <v>2046</v>
      </c>
      <c r="AD5527" s="50">
        <v>1716307</v>
      </c>
      <c r="AH5527" s="66" t="str">
        <f t="shared" si="303"/>
        <v>TOPau D'Arco</v>
      </c>
      <c r="AI5527" s="50">
        <v>1716109</v>
      </c>
    </row>
    <row r="5528" spans="27:35">
      <c r="AA5528" s="62" t="str">
        <f t="shared" si="302"/>
        <v/>
      </c>
      <c r="AB5528" s="50" t="s">
        <v>85</v>
      </c>
      <c r="AC5528" s="50" t="s">
        <v>2137</v>
      </c>
      <c r="AD5528" s="50">
        <v>1716505</v>
      </c>
      <c r="AH5528" s="66" t="str">
        <f t="shared" si="303"/>
        <v>TOPedro Afonso</v>
      </c>
      <c r="AI5528" s="50">
        <v>1716208</v>
      </c>
    </row>
    <row r="5529" spans="27:35">
      <c r="AA5529" s="62" t="str">
        <f t="shared" si="302"/>
        <v/>
      </c>
      <c r="AB5529" s="50" t="s">
        <v>85</v>
      </c>
      <c r="AC5529" s="50" t="s">
        <v>2153</v>
      </c>
      <c r="AD5529" s="50">
        <v>1716604</v>
      </c>
      <c r="AH5529" s="66" t="str">
        <f t="shared" si="303"/>
        <v>TOPeixe</v>
      </c>
      <c r="AI5529" s="50">
        <v>1716307</v>
      </c>
    </row>
    <row r="5530" spans="27:35">
      <c r="AA5530" s="62" t="str">
        <f t="shared" si="302"/>
        <v/>
      </c>
      <c r="AB5530" s="50" t="s">
        <v>85</v>
      </c>
      <c r="AC5530" s="50" t="s">
        <v>2170</v>
      </c>
      <c r="AD5530" s="50">
        <v>1716653</v>
      </c>
      <c r="AH5530" s="66" t="str">
        <f t="shared" si="303"/>
        <v>TOPequizeiro</v>
      </c>
      <c r="AI5530" s="50">
        <v>1716505</v>
      </c>
    </row>
    <row r="5531" spans="27:35">
      <c r="AA5531" s="62" t="str">
        <f t="shared" si="302"/>
        <v/>
      </c>
      <c r="AB5531" s="50" t="s">
        <v>85</v>
      </c>
      <c r="AC5531" s="50" t="s">
        <v>2187</v>
      </c>
      <c r="AD5531" s="50">
        <v>1717008</v>
      </c>
      <c r="AH5531" s="66" t="str">
        <f t="shared" si="303"/>
        <v>TOPindorama do Tocantins</v>
      </c>
      <c r="AI5531" s="50">
        <v>1716604</v>
      </c>
    </row>
    <row r="5532" spans="27:35">
      <c r="AA5532" s="62" t="str">
        <f t="shared" si="302"/>
        <v/>
      </c>
      <c r="AB5532" s="50" t="s">
        <v>85</v>
      </c>
      <c r="AC5532" s="50" t="s">
        <v>2203</v>
      </c>
      <c r="AD5532" s="50">
        <v>1717206</v>
      </c>
      <c r="AH5532" s="66" t="str">
        <f t="shared" si="303"/>
        <v>TOPiraquê</v>
      </c>
      <c r="AI5532" s="50">
        <v>1716653</v>
      </c>
    </row>
    <row r="5533" spans="27:35">
      <c r="AA5533" s="62" t="str">
        <f t="shared" si="302"/>
        <v/>
      </c>
      <c r="AB5533" s="50" t="s">
        <v>85</v>
      </c>
      <c r="AC5533" s="50" t="s">
        <v>2218</v>
      </c>
      <c r="AD5533" s="50">
        <v>1717503</v>
      </c>
      <c r="AH5533" s="66" t="str">
        <f t="shared" si="303"/>
        <v>TOPium</v>
      </c>
      <c r="AI5533" s="50">
        <v>1717008</v>
      </c>
    </row>
    <row r="5534" spans="27:35">
      <c r="AA5534" s="62" t="str">
        <f t="shared" si="302"/>
        <v/>
      </c>
      <c r="AB5534" s="50" t="s">
        <v>85</v>
      </c>
      <c r="AC5534" s="50" t="s">
        <v>2235</v>
      </c>
      <c r="AD5534" s="50">
        <v>1717800</v>
      </c>
      <c r="AH5534" s="66" t="str">
        <f t="shared" si="303"/>
        <v>TOPonte Alta do Bom Jesus</v>
      </c>
      <c r="AI5534" s="50">
        <v>1717206</v>
      </c>
    </row>
    <row r="5535" spans="27:35">
      <c r="AA5535" s="62" t="str">
        <f t="shared" si="302"/>
        <v/>
      </c>
      <c r="AB5535" s="50" t="s">
        <v>85</v>
      </c>
      <c r="AC5535" s="50" t="s">
        <v>2250</v>
      </c>
      <c r="AD5535" s="50">
        <v>1717909</v>
      </c>
      <c r="AH5535" s="66" t="str">
        <f t="shared" si="303"/>
        <v>TOPonte Alta do Tocantins</v>
      </c>
      <c r="AI5535" s="50">
        <v>1717503</v>
      </c>
    </row>
    <row r="5536" spans="27:35">
      <c r="AA5536" s="62" t="str">
        <f t="shared" si="302"/>
        <v/>
      </c>
      <c r="AB5536" s="50" t="s">
        <v>85</v>
      </c>
      <c r="AC5536" s="50" t="s">
        <v>2265</v>
      </c>
      <c r="AD5536" s="50">
        <v>1718006</v>
      </c>
      <c r="AH5536" s="66" t="str">
        <f t="shared" si="303"/>
        <v>TOPorto Alegre do Tocantins</v>
      </c>
      <c r="AI5536" s="50">
        <v>1717800</v>
      </c>
    </row>
    <row r="5537" spans="27:35">
      <c r="AA5537" s="62" t="str">
        <f t="shared" si="302"/>
        <v/>
      </c>
      <c r="AB5537" s="50" t="s">
        <v>85</v>
      </c>
      <c r="AC5537" s="50" t="s">
        <v>2280</v>
      </c>
      <c r="AD5537" s="50">
        <v>1718204</v>
      </c>
      <c r="AH5537" s="66" t="str">
        <f t="shared" si="303"/>
        <v>TOPorto Nacional</v>
      </c>
      <c r="AI5537" s="50">
        <v>1717909</v>
      </c>
    </row>
    <row r="5538" spans="27:35">
      <c r="AA5538" s="62" t="str">
        <f t="shared" si="302"/>
        <v/>
      </c>
      <c r="AB5538" s="50" t="s">
        <v>85</v>
      </c>
      <c r="AC5538" s="50" t="s">
        <v>2296</v>
      </c>
      <c r="AD5538" s="50">
        <v>1718303</v>
      </c>
      <c r="AH5538" s="66" t="str">
        <f t="shared" si="303"/>
        <v>TOPraia Norte</v>
      </c>
      <c r="AI5538" s="50">
        <v>1718006</v>
      </c>
    </row>
    <row r="5539" spans="27:35">
      <c r="AA5539" s="62" t="str">
        <f t="shared" si="302"/>
        <v/>
      </c>
      <c r="AB5539" s="50" t="s">
        <v>85</v>
      </c>
      <c r="AC5539" s="50" t="s">
        <v>1428</v>
      </c>
      <c r="AD5539" s="50">
        <v>1718402</v>
      </c>
      <c r="AH5539" s="66" t="str">
        <f t="shared" si="303"/>
        <v>TOPresidente Kennedy</v>
      </c>
      <c r="AI5539" s="50">
        <v>1718204</v>
      </c>
    </row>
    <row r="5540" spans="27:35">
      <c r="AA5540" s="62" t="str">
        <f t="shared" si="302"/>
        <v/>
      </c>
      <c r="AB5540" s="50" t="s">
        <v>85</v>
      </c>
      <c r="AC5540" s="50" t="s">
        <v>2325</v>
      </c>
      <c r="AD5540" s="50">
        <v>1718451</v>
      </c>
      <c r="AH5540" s="66" t="str">
        <f t="shared" si="303"/>
        <v>TOPugmil</v>
      </c>
      <c r="AI5540" s="50">
        <v>1718303</v>
      </c>
    </row>
    <row r="5541" spans="27:35">
      <c r="AA5541" s="62" t="str">
        <f t="shared" si="302"/>
        <v/>
      </c>
      <c r="AB5541" s="50" t="s">
        <v>85</v>
      </c>
      <c r="AC5541" s="50" t="s">
        <v>2341</v>
      </c>
      <c r="AD5541" s="50">
        <v>1718501</v>
      </c>
      <c r="AH5541" s="66" t="str">
        <f t="shared" si="303"/>
        <v>TORecursolândia</v>
      </c>
      <c r="AI5541" s="50">
        <v>1718402</v>
      </c>
    </row>
    <row r="5542" spans="27:35">
      <c r="AA5542" s="62" t="str">
        <f t="shared" si="302"/>
        <v/>
      </c>
      <c r="AB5542" s="50" t="s">
        <v>85</v>
      </c>
      <c r="AC5542" s="50" t="s">
        <v>2357</v>
      </c>
      <c r="AD5542" s="50">
        <v>1718550</v>
      </c>
      <c r="AH5542" s="66" t="str">
        <f t="shared" si="303"/>
        <v>TORiachinho</v>
      </c>
      <c r="AI5542" s="50">
        <v>1718451</v>
      </c>
    </row>
    <row r="5543" spans="27:35">
      <c r="AA5543" s="62" t="str">
        <f t="shared" si="302"/>
        <v/>
      </c>
      <c r="AB5543" s="50" t="s">
        <v>85</v>
      </c>
      <c r="AC5543" s="50" t="s">
        <v>2371</v>
      </c>
      <c r="AD5543" s="50">
        <v>1718659</v>
      </c>
      <c r="AH5543" s="66" t="str">
        <f t="shared" si="303"/>
        <v>TORio da Conceição</v>
      </c>
      <c r="AI5543" s="50">
        <v>1718501</v>
      </c>
    </row>
    <row r="5544" spans="27:35">
      <c r="AA5544" s="62" t="str">
        <f t="shared" si="302"/>
        <v/>
      </c>
      <c r="AB5544" s="50" t="s">
        <v>85</v>
      </c>
      <c r="AC5544" s="50" t="s">
        <v>2386</v>
      </c>
      <c r="AD5544" s="50">
        <v>1718709</v>
      </c>
      <c r="AH5544" s="66" t="str">
        <f t="shared" si="303"/>
        <v>TORio dos Bois</v>
      </c>
      <c r="AI5544" s="50">
        <v>1718550</v>
      </c>
    </row>
    <row r="5545" spans="27:35">
      <c r="AA5545" s="62" t="str">
        <f t="shared" si="302"/>
        <v/>
      </c>
      <c r="AB5545" s="50" t="s">
        <v>85</v>
      </c>
      <c r="AC5545" s="50" t="s">
        <v>2402</v>
      </c>
      <c r="AD5545" s="50">
        <v>1718758</v>
      </c>
      <c r="AH5545" s="66" t="str">
        <f t="shared" si="303"/>
        <v>TORio Sono</v>
      </c>
      <c r="AI5545" s="50">
        <v>1718659</v>
      </c>
    </row>
    <row r="5546" spans="27:35">
      <c r="AA5546" s="62" t="str">
        <f t="shared" si="302"/>
        <v/>
      </c>
      <c r="AB5546" s="50" t="s">
        <v>85</v>
      </c>
      <c r="AC5546" s="50" t="s">
        <v>2418</v>
      </c>
      <c r="AD5546" s="50">
        <v>1718808</v>
      </c>
      <c r="AH5546" s="66" t="str">
        <f t="shared" si="303"/>
        <v>TOSampaio</v>
      </c>
      <c r="AI5546" s="50">
        <v>1718709</v>
      </c>
    </row>
    <row r="5547" spans="27:35">
      <c r="AA5547" s="62" t="str">
        <f t="shared" si="302"/>
        <v/>
      </c>
      <c r="AB5547" s="50" t="s">
        <v>85</v>
      </c>
      <c r="AC5547" s="50" t="s">
        <v>2434</v>
      </c>
      <c r="AD5547" s="50">
        <v>1718840</v>
      </c>
      <c r="AH5547" s="66" t="str">
        <f t="shared" si="303"/>
        <v>TOSandolândia</v>
      </c>
      <c r="AI5547" s="50">
        <v>1718758</v>
      </c>
    </row>
    <row r="5548" spans="27:35">
      <c r="AA5548" s="62" t="str">
        <f t="shared" si="302"/>
        <v/>
      </c>
      <c r="AB5548" s="50" t="s">
        <v>85</v>
      </c>
      <c r="AC5548" s="50" t="s">
        <v>2450</v>
      </c>
      <c r="AD5548" s="50">
        <v>1718865</v>
      </c>
      <c r="AH5548" s="66" t="str">
        <f t="shared" si="303"/>
        <v>TOSanta Fé do Araguaia</v>
      </c>
      <c r="AI5548" s="50">
        <v>1718808</v>
      </c>
    </row>
    <row r="5549" spans="27:35">
      <c r="AA5549" s="62" t="str">
        <f t="shared" si="302"/>
        <v/>
      </c>
      <c r="AB5549" s="50" t="s">
        <v>85</v>
      </c>
      <c r="AC5549" s="50" t="s">
        <v>2464</v>
      </c>
      <c r="AD5549" s="50">
        <v>1718881</v>
      </c>
      <c r="AH5549" s="66" t="str">
        <f t="shared" si="303"/>
        <v>TOSanta Maria do Tocantins</v>
      </c>
      <c r="AI5549" s="50">
        <v>1718840</v>
      </c>
    </row>
    <row r="5550" spans="27:35">
      <c r="AA5550" s="62" t="str">
        <f t="shared" si="302"/>
        <v/>
      </c>
      <c r="AB5550" s="50" t="s">
        <v>85</v>
      </c>
      <c r="AC5550" s="50" t="s">
        <v>2479</v>
      </c>
      <c r="AD5550" s="50">
        <v>1718899</v>
      </c>
      <c r="AH5550" s="66" t="str">
        <f t="shared" si="303"/>
        <v>TOSanta Rita do Tocantins</v>
      </c>
      <c r="AI5550" s="50">
        <v>1718865</v>
      </c>
    </row>
    <row r="5551" spans="27:35">
      <c r="AA5551" s="62" t="str">
        <f t="shared" si="302"/>
        <v/>
      </c>
      <c r="AB5551" s="50" t="s">
        <v>85</v>
      </c>
      <c r="AC5551" s="50" t="s">
        <v>2495</v>
      </c>
      <c r="AD5551" s="50">
        <v>1718907</v>
      </c>
      <c r="AH5551" s="66" t="str">
        <f t="shared" si="303"/>
        <v>TOSanta Rosa do Tocantins</v>
      </c>
      <c r="AI5551" s="50">
        <v>1718881</v>
      </c>
    </row>
    <row r="5552" spans="27:35">
      <c r="AA5552" s="62" t="str">
        <f t="shared" si="302"/>
        <v/>
      </c>
      <c r="AB5552" s="50" t="s">
        <v>85</v>
      </c>
      <c r="AC5552" s="50" t="s">
        <v>2509</v>
      </c>
      <c r="AD5552" s="50">
        <v>1719004</v>
      </c>
      <c r="AH5552" s="66" t="str">
        <f t="shared" si="303"/>
        <v>TOSanta Tereza do Tocantins</v>
      </c>
      <c r="AI5552" s="50">
        <v>1718899</v>
      </c>
    </row>
    <row r="5553" spans="27:35">
      <c r="AA5553" s="62" t="str">
        <f t="shared" si="302"/>
        <v/>
      </c>
      <c r="AB5553" s="50" t="s">
        <v>85</v>
      </c>
      <c r="AC5553" s="50" t="s">
        <v>2525</v>
      </c>
      <c r="AD5553" s="50">
        <v>1720002</v>
      </c>
      <c r="AH5553" s="66" t="str">
        <f t="shared" si="303"/>
        <v>TOSanta Terezinha do Tocantins</v>
      </c>
      <c r="AI5553" s="50">
        <v>1718907</v>
      </c>
    </row>
    <row r="5554" spans="27:35">
      <c r="AA5554" s="62" t="str">
        <f t="shared" si="302"/>
        <v/>
      </c>
      <c r="AB5554" s="50" t="s">
        <v>85</v>
      </c>
      <c r="AC5554" s="50" t="s">
        <v>2540</v>
      </c>
      <c r="AD5554" s="50">
        <v>1720101</v>
      </c>
      <c r="AH5554" s="66" t="str">
        <f t="shared" si="303"/>
        <v>TOSão Bento do Tocantins</v>
      </c>
      <c r="AI5554" s="50">
        <v>1719004</v>
      </c>
    </row>
    <row r="5555" spans="27:35">
      <c r="AA5555" s="62" t="str">
        <f t="shared" si="302"/>
        <v/>
      </c>
      <c r="AB5555" s="50" t="s">
        <v>85</v>
      </c>
      <c r="AC5555" s="50" t="s">
        <v>2556</v>
      </c>
      <c r="AD5555" s="50">
        <v>1720150</v>
      </c>
      <c r="AH5555" s="66" t="str">
        <f t="shared" si="303"/>
        <v>TOSão Félix do Tocantins</v>
      </c>
      <c r="AI5555" s="50">
        <v>1720002</v>
      </c>
    </row>
    <row r="5556" spans="27:35">
      <c r="AA5556" s="62" t="str">
        <f t="shared" si="302"/>
        <v/>
      </c>
      <c r="AB5556" s="50" t="s">
        <v>85</v>
      </c>
      <c r="AC5556" s="50" t="s">
        <v>2570</v>
      </c>
      <c r="AD5556" s="50">
        <v>1720200</v>
      </c>
      <c r="AH5556" s="66" t="str">
        <f t="shared" si="303"/>
        <v>TOSão Miguel do Tocantins</v>
      </c>
      <c r="AI5556" s="50">
        <v>1720101</v>
      </c>
    </row>
    <row r="5557" spans="27:35">
      <c r="AA5557" s="62" t="str">
        <f t="shared" si="302"/>
        <v/>
      </c>
      <c r="AB5557" s="50" t="s">
        <v>85</v>
      </c>
      <c r="AC5557" s="50" t="s">
        <v>2585</v>
      </c>
      <c r="AD5557" s="50">
        <v>1720259</v>
      </c>
      <c r="AH5557" s="66" t="str">
        <f t="shared" si="303"/>
        <v>TOSão Salvador do Tocantins</v>
      </c>
      <c r="AI5557" s="50">
        <v>1720150</v>
      </c>
    </row>
    <row r="5558" spans="27:35">
      <c r="AA5558" s="62" t="str">
        <f t="shared" si="302"/>
        <v/>
      </c>
      <c r="AB5558" s="50" t="s">
        <v>85</v>
      </c>
      <c r="AC5558" s="50" t="s">
        <v>2601</v>
      </c>
      <c r="AD5558" s="50">
        <v>1720309</v>
      </c>
      <c r="AH5558" s="66" t="str">
        <f t="shared" si="303"/>
        <v>TOSão Sebastião do Tocantins</v>
      </c>
      <c r="AI5558" s="50">
        <v>1720200</v>
      </c>
    </row>
    <row r="5559" spans="27:35">
      <c r="AA5559" s="62" t="str">
        <f t="shared" si="302"/>
        <v/>
      </c>
      <c r="AB5559" s="50" t="s">
        <v>85</v>
      </c>
      <c r="AC5559" s="50" t="s">
        <v>5559</v>
      </c>
      <c r="AD5559" s="50">
        <v>1720499</v>
      </c>
      <c r="AH5559" s="66" t="str">
        <f t="shared" si="303"/>
        <v>TOSão Valério da Natividade</v>
      </c>
      <c r="AI5559" s="50">
        <v>1720259</v>
      </c>
    </row>
    <row r="5560" spans="27:35">
      <c r="AA5560" s="62" t="str">
        <f t="shared" si="302"/>
        <v/>
      </c>
      <c r="AB5560" s="50" t="s">
        <v>85</v>
      </c>
      <c r="AC5560" s="50" t="s">
        <v>2629</v>
      </c>
      <c r="AD5560" s="50">
        <v>1720655</v>
      </c>
      <c r="AH5560" s="66" t="str">
        <f t="shared" si="303"/>
        <v>TOSilvanópolis</v>
      </c>
      <c r="AI5560" s="50">
        <v>1720309</v>
      </c>
    </row>
    <row r="5561" spans="27:35">
      <c r="AA5561" s="62" t="str">
        <f t="shared" si="302"/>
        <v/>
      </c>
      <c r="AB5561" s="50" t="s">
        <v>85</v>
      </c>
      <c r="AC5561" s="50" t="s">
        <v>2643</v>
      </c>
      <c r="AD5561" s="50">
        <v>1720804</v>
      </c>
      <c r="AH5561" s="66" t="str">
        <f t="shared" si="303"/>
        <v>TOSítio Novo do Tocantins</v>
      </c>
      <c r="AI5561" s="50">
        <v>1720499</v>
      </c>
    </row>
    <row r="5562" spans="27:35">
      <c r="AA5562" s="62" t="str">
        <f t="shared" si="302"/>
        <v/>
      </c>
      <c r="AB5562" s="50" t="s">
        <v>85</v>
      </c>
      <c r="AC5562" s="50" t="s">
        <v>2656</v>
      </c>
      <c r="AD5562" s="50">
        <v>1720853</v>
      </c>
      <c r="AH5562" s="66" t="str">
        <f t="shared" si="303"/>
        <v>TOSucupira</v>
      </c>
      <c r="AI5562" s="50">
        <v>1720655</v>
      </c>
    </row>
    <row r="5563" spans="27:35">
      <c r="AA5563" s="62" t="str">
        <f t="shared" si="302"/>
        <v/>
      </c>
      <c r="AB5563" s="50" t="s">
        <v>85</v>
      </c>
      <c r="AC5563" s="50" t="s">
        <v>2671</v>
      </c>
      <c r="AD5563" s="50">
        <v>1720903</v>
      </c>
      <c r="AH5563" s="66" t="str">
        <f t="shared" si="303"/>
        <v>TOTaguatinga</v>
      </c>
      <c r="AI5563" s="50">
        <v>1720804</v>
      </c>
    </row>
    <row r="5564" spans="27:35">
      <c r="AA5564" s="62" t="str">
        <f t="shared" si="302"/>
        <v/>
      </c>
      <c r="AB5564" s="50" t="s">
        <v>85</v>
      </c>
      <c r="AC5564" s="50" t="s">
        <v>5386</v>
      </c>
      <c r="AD5564" s="50">
        <v>1720937</v>
      </c>
      <c r="AH5564" s="66" t="str">
        <f t="shared" si="303"/>
        <v>TOTaipas do Tocantins</v>
      </c>
      <c r="AI5564" s="50">
        <v>1720853</v>
      </c>
    </row>
    <row r="5565" spans="27:35">
      <c r="AA5565" s="62" t="str">
        <f t="shared" si="302"/>
        <v/>
      </c>
      <c r="AB5565" s="50" t="s">
        <v>85</v>
      </c>
      <c r="AC5565" s="50" t="s">
        <v>2685</v>
      </c>
      <c r="AD5565" s="50">
        <v>1720978</v>
      </c>
      <c r="AH5565" s="66" t="str">
        <f t="shared" si="303"/>
        <v>TOTalismã</v>
      </c>
      <c r="AI5565" s="50">
        <v>1720903</v>
      </c>
    </row>
    <row r="5566" spans="27:35">
      <c r="AA5566" s="62" t="str">
        <f t="shared" si="302"/>
        <v/>
      </c>
      <c r="AB5566" s="50" t="s">
        <v>85</v>
      </c>
      <c r="AC5566" s="50" t="s">
        <v>2701</v>
      </c>
      <c r="AD5566" s="50">
        <v>1721109</v>
      </c>
      <c r="AH5566" s="66" t="str">
        <f t="shared" si="303"/>
        <v>TOTocantínia</v>
      </c>
      <c r="AI5566" s="50">
        <v>1720937</v>
      </c>
    </row>
    <row r="5567" spans="27:35">
      <c r="AA5567" s="62" t="str">
        <f t="shared" si="302"/>
        <v/>
      </c>
      <c r="AB5567" s="50" t="s">
        <v>85</v>
      </c>
      <c r="AC5567" s="50" t="s">
        <v>2716</v>
      </c>
      <c r="AD5567" s="50">
        <v>1721208</v>
      </c>
      <c r="AH5567" s="66" t="str">
        <f t="shared" si="303"/>
        <v>TOTocantinópolis</v>
      </c>
      <c r="AI5567" s="50">
        <v>1720978</v>
      </c>
    </row>
    <row r="5568" spans="27:35">
      <c r="AA5568" s="62" t="str">
        <f t="shared" si="302"/>
        <v/>
      </c>
      <c r="AB5568" s="50" t="s">
        <v>85</v>
      </c>
      <c r="AC5568" s="50" t="s">
        <v>2732</v>
      </c>
      <c r="AD5568" s="50">
        <v>1721257</v>
      </c>
      <c r="AH5568" s="66" t="str">
        <f t="shared" si="303"/>
        <v>TOTupirama</v>
      </c>
      <c r="AI5568" s="50">
        <v>1721109</v>
      </c>
    </row>
    <row r="5569" spans="27:35">
      <c r="AA5569" s="62" t="str">
        <f t="shared" si="302"/>
        <v/>
      </c>
      <c r="AB5569" s="50" t="s">
        <v>85</v>
      </c>
      <c r="AC5569" s="50" t="s">
        <v>2747</v>
      </c>
      <c r="AD5569" s="50">
        <v>1721307</v>
      </c>
      <c r="AH5569" s="66" t="str">
        <f t="shared" si="303"/>
        <v>TOTupiratins</v>
      </c>
      <c r="AI5569" s="50">
        <v>1721208</v>
      </c>
    </row>
    <row r="5570" spans="27:35">
      <c r="AA5570" s="62" t="str">
        <f t="shared" si="302"/>
        <v/>
      </c>
      <c r="AB5570" s="50" t="s">
        <v>85</v>
      </c>
      <c r="AC5570" s="50" t="s">
        <v>2762</v>
      </c>
      <c r="AD5570" s="50">
        <v>1722081</v>
      </c>
      <c r="AH5570" s="66" t="str">
        <f t="shared" si="303"/>
        <v>TOWanderlândia</v>
      </c>
      <c r="AI5570" s="50">
        <v>1721257</v>
      </c>
    </row>
    <row r="5571" spans="27:35">
      <c r="AA5571" s="62" t="str">
        <f t="shared" ref="AA5571:AA5572" si="304">CONCATENATE(A5571,D5571)</f>
        <v/>
      </c>
      <c r="AB5571" s="50" t="s">
        <v>85</v>
      </c>
      <c r="AC5571" s="50" t="s">
        <v>2778</v>
      </c>
      <c r="AD5571" s="50">
        <v>1722107</v>
      </c>
      <c r="AH5571" s="66" t="str">
        <f t="shared" ref="AH5571:AH5573" si="305">CONCATENATE(AB5571,AC5571)</f>
        <v>TOXambioá</v>
      </c>
      <c r="AI5571" s="50">
        <v>1721307</v>
      </c>
    </row>
    <row r="5572" spans="27:35">
      <c r="AA5572" s="62" t="str">
        <f t="shared" si="304"/>
        <v/>
      </c>
      <c r="AH5572" s="66" t="str">
        <f t="shared" si="305"/>
        <v/>
      </c>
    </row>
    <row r="5573" spans="27:35">
      <c r="AA5573" s="62" t="str">
        <f>CONCATENATE(A5573,D5573)</f>
        <v/>
      </c>
      <c r="AH5573" s="66" t="str">
        <f t="shared" si="305"/>
        <v/>
      </c>
    </row>
  </sheetData>
  <sheetProtection algorithmName="SHA-512" hashValue="uJK0OnKAxxm9Mnu3Aoh2meuf9iO0KAfmNaUuiW8kTr3chfyRqeWX5OXAIU9GpCyWHrz7ed8fLzF0z2GaLtBACw==" saltValue="/bBtiflDYxoxY7jx4dPukQ==" spinCount="100000" sheet="1" objects="1" scenarios="1" formatColumns="0" formatRows="0" autoFilter="0" pivotTables="0"/>
  <autoFilter ref="AB1:AD5573"/>
  <conditionalFormatting sqref="P2:Q600 T2:X600">
    <cfRule type="beginsWith" dxfId="69" priority="16" operator="beginsWith" text="ERRO">
      <formula>LEFT(P2,LEN("ERRO"))="ERRO"</formula>
    </cfRule>
    <cfRule type="containsText" dxfId="68" priority="17" operator="containsText" text="SIM">
      <formula>NOT(ISERROR(SEARCH("SIM",P2)))</formula>
    </cfRule>
  </conditionalFormatting>
  <conditionalFormatting sqref="R2:R600">
    <cfRule type="containsText" dxfId="67" priority="14" operator="containsText" text="SIM">
      <formula>NOT(ISERROR(SEARCH("SIM",R2)))</formula>
    </cfRule>
    <cfRule type="beginsWith" dxfId="66" priority="15" operator="beginsWith" text="ERRO">
      <formula>LEFT(R2,LEN("ERRO"))="ERRO"</formula>
    </cfRule>
  </conditionalFormatting>
  <conditionalFormatting sqref="S1:S600">
    <cfRule type="containsText" dxfId="65" priority="12" operator="containsText" text="SIM">
      <formula>NOT(ISERROR(SEARCH("SIM",S1)))</formula>
    </cfRule>
    <cfRule type="beginsWith" dxfId="64" priority="13" operator="beginsWith" text="ERRO">
      <formula>LEFT(S1,LEN("ERRO"))="ERRO"</formula>
    </cfRule>
  </conditionalFormatting>
  <conditionalFormatting sqref="W1:X1">
    <cfRule type="containsText" dxfId="63" priority="10" operator="containsText" text="SIM">
      <formula>NOT(ISERROR(SEARCH("SIM",W1)))</formula>
    </cfRule>
    <cfRule type="beginsWith" dxfId="62" priority="11" operator="beginsWith" text="ERRO">
      <formula>LEFT(W1,LEN("ERRO"))="ERRO"</formula>
    </cfRule>
  </conditionalFormatting>
  <conditionalFormatting sqref="W1:X600">
    <cfRule type="containsText" dxfId="61" priority="8" operator="containsText" text="verificar">
      <formula>NOT(ISERROR(SEARCH("verificar",W1)))</formula>
    </cfRule>
  </conditionalFormatting>
  <conditionalFormatting sqref="Y2:Y600">
    <cfRule type="cellIs" dxfId="60" priority="1" operator="equal">
      <formula>"SIM"</formula>
    </cfRule>
    <cfRule type="beginsWith" dxfId="59" priority="2" operator="beginsWith" text="VERIFICAR">
      <formula>LEFT(Y2,LEN("VERIFICAR"))="VERIFICAR"</formula>
    </cfRule>
    <cfRule type="beginsWith" dxfId="58" priority="3" operator="beginsWith" text="ERRO">
      <formula>LEFT(Y2,LEN("ERRO"))="ERRO"</formula>
    </cfRule>
    <cfRule type="containsText" dxfId="57" priority="4" operator="containsText" text="SIM">
      <formula>NOT(ISERROR(SEARCH("SIM",Y2)))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list" allowBlank="1" showInputMessage="1" showErrorMessage="1" sqref="D2">
      <formula1>INDIRECT($AB$20)</formula1>
    </dataValidation>
    <dataValidation type="whole" errorStyle="warning" allowBlank="1" showInputMessage="1" showErrorMessage="1" errorTitle="Apenas campo numérico" error="Insira o número do form-in sem ponto ou virgula" promptTitle="Campo Númerico" prompt="Insira o número do FORM IN" sqref="F2:F600">
      <formula1>1</formula1>
      <formula2>12345678910111</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28</vt:i4>
      </vt:variant>
    </vt:vector>
  </HeadingPairs>
  <TitlesOfParts>
    <vt:vector size="45" baseType="lpstr">
      <vt:lpstr>Controles</vt:lpstr>
      <vt:lpstr>Instrutivo FEPI</vt:lpstr>
      <vt:lpstr>FEPI</vt:lpstr>
      <vt:lpstr>Instrutivo Aves</vt:lpstr>
      <vt:lpstr>AVES</vt:lpstr>
      <vt:lpstr>Instrutivo Mormo</vt:lpstr>
      <vt:lpstr>MORMO</vt:lpstr>
      <vt:lpstr>Instrutivo AIE</vt:lpstr>
      <vt:lpstr>AIE</vt:lpstr>
      <vt:lpstr>Instrutivo Bruc</vt:lpstr>
      <vt:lpstr>BRUCELOSE</vt:lpstr>
      <vt:lpstr>Instrutivo Tub</vt:lpstr>
      <vt:lpstr>TUBERCULOSE</vt:lpstr>
      <vt:lpstr>Instrutivo Raiva</vt:lpstr>
      <vt:lpstr>RAIVA</vt:lpstr>
      <vt:lpstr>Vínculos</vt:lpstr>
      <vt:lpstr>Municípios</vt:lpstr>
      <vt:lpstr>AC</vt:lpstr>
      <vt:lpstr>AL</vt:lpstr>
      <vt:lpstr>AM</vt:lpstr>
      <vt:lpstr>AP</vt:lpstr>
      <vt:lpstr>BA</vt:lpstr>
      <vt:lpstr>CE</vt:lpstr>
      <vt:lpstr>co</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Daniele da Costa</cp:lastModifiedBy>
  <dcterms:created xsi:type="dcterms:W3CDTF">2016-09-02T18:16:37Z</dcterms:created>
  <dcterms:modified xsi:type="dcterms:W3CDTF">2019-09-27T18:52:42Z</dcterms:modified>
</cp:coreProperties>
</file>